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20"/>
  </bookViews>
  <sheets>
    <sheet name="元宝山林场" sheetId="1" r:id="rId1"/>
    <sheet name="平煤林业处" sheetId="2" r:id="rId2"/>
    <sheet name="元宝山镇7-1" sheetId="3" r:id="rId3"/>
    <sheet name="元宝山镇7-3" sheetId="4" r:id="rId4"/>
    <sheet name="元宝山镇地方" sheetId="5" r:id="rId5"/>
    <sheet name="美丽河镇7-1" sheetId="6" r:id="rId6"/>
    <sheet name="美丽河镇7-3" sheetId="7" r:id="rId7"/>
    <sheet name="美丽河镇地方" sheetId="8" r:id="rId8"/>
    <sheet name="平庄镇7-1" sheetId="9" r:id="rId9"/>
    <sheet name="平庄镇7-2" sheetId="10" r:id="rId10"/>
    <sheet name="平庄镇7-3" sheetId="11" r:id="rId11"/>
    <sheet name="平庄镇7-3均利" sheetId="12" r:id="rId12"/>
    <sheet name="平庄镇地方" sheetId="13" r:id="rId13"/>
    <sheet name="五家镇7-1" sheetId="14" r:id="rId14"/>
    <sheet name="五家镇7-3" sheetId="15" r:id="rId15"/>
    <sheet name="小五家7-1" sheetId="16" r:id="rId16"/>
    <sheet name="小五家7-3" sheetId="17" r:id="rId17"/>
    <sheet name="小五家地方" sheetId="18" r:id="rId18"/>
    <sheet name="风水沟7-1" sheetId="19" r:id="rId19"/>
    <sheet name="风水沟7-3" sheetId="20" r:id="rId20"/>
    <sheet name="风水沟地" sheetId="21" r:id="rId21"/>
  </sheets>
  <externalReferences>
    <externalReference r:id="rId22"/>
  </externalReferences>
  <definedNames>
    <definedName name="乡镇">OFFSET([1]数据因子!$F$4,1,0,COUNTA([1]数据因子!$F$5:$F$517),)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1293" authorId="0">
      <text>
        <r>
          <rPr>
            <sz val="9"/>
            <rFont val="宋体"/>
            <charset val="134"/>
          </rPr>
          <t xml:space="preserve">Administrator:
</t>
        </r>
      </text>
    </comment>
  </commentList>
</comments>
</file>

<file path=xl/sharedStrings.xml><?xml version="1.0" encoding="utf-8"?>
<sst xmlns="http://schemas.openxmlformats.org/spreadsheetml/2006/main" count="112290" uniqueCount="14542">
  <si>
    <r>
      <t>国家级公益林</t>
    </r>
    <r>
      <rPr>
        <b/>
        <sz val="8"/>
        <rFont val="Times New Roman"/>
        <family val="1"/>
        <charset val="0"/>
      </rPr>
      <t xml:space="preserve"> </t>
    </r>
    <r>
      <rPr>
        <b/>
        <sz val="8"/>
        <rFont val="仿宋_GB2312"/>
        <family val="3"/>
        <charset val="134"/>
      </rPr>
      <t>附表</t>
    </r>
    <r>
      <rPr>
        <b/>
        <sz val="8"/>
        <rFont val="Times New Roman"/>
        <family val="1"/>
        <charset val="0"/>
      </rPr>
      <t>7-1</t>
    </r>
  </si>
  <si>
    <t>国家级公益林中央财政森林生态效益补偿基金管护责任落实明细表</t>
  </si>
  <si>
    <t>元宝山林场</t>
  </si>
  <si>
    <t>****</t>
  </si>
  <si>
    <t>乡（镇、苏木、林场）</t>
  </si>
  <si>
    <t>行政村、嘎查（林班）</t>
  </si>
  <si>
    <t>小班</t>
  </si>
  <si>
    <t>对应图层小班号</t>
  </si>
  <si>
    <t>面积</t>
  </si>
  <si>
    <t>林地权属</t>
  </si>
  <si>
    <t>林木权属</t>
  </si>
  <si>
    <t>是否已发林权证</t>
  </si>
  <si>
    <t>土地种类</t>
  </si>
  <si>
    <t>林种</t>
  </si>
  <si>
    <t>树种</t>
  </si>
  <si>
    <t>龄组</t>
  </si>
  <si>
    <t>GPS坐标或地理坐标位置</t>
  </si>
  <si>
    <t>界定书编号</t>
  </si>
  <si>
    <t>1:5万地形图图幅号</t>
  </si>
  <si>
    <t>护林员姓名</t>
  </si>
  <si>
    <t>总工资</t>
  </si>
  <si>
    <t>风水沟镇</t>
  </si>
  <si>
    <t>湛家窝铺村</t>
  </si>
  <si>
    <t>001</t>
  </si>
  <si>
    <t>262</t>
  </si>
  <si>
    <t>国有</t>
  </si>
  <si>
    <t xml:space="preserve">是 </t>
  </si>
  <si>
    <t>乔木林</t>
  </si>
  <si>
    <t>防风固沙林</t>
  </si>
  <si>
    <t>杨树</t>
  </si>
  <si>
    <t>中龄林</t>
  </si>
  <si>
    <t>150403100004—300</t>
  </si>
  <si>
    <t>11-50-59-丁</t>
  </si>
  <si>
    <t>韩培硕</t>
  </si>
  <si>
    <t>15040319960625****</t>
  </si>
  <si>
    <t>002</t>
  </si>
  <si>
    <t>438</t>
  </si>
  <si>
    <t>元宝山镇</t>
  </si>
  <si>
    <t>四道井子村</t>
  </si>
  <si>
    <t>011</t>
  </si>
  <si>
    <t>006</t>
  </si>
  <si>
    <t>过熟林</t>
  </si>
  <si>
    <t>150403101013—300</t>
  </si>
  <si>
    <t>11-50-71-甲</t>
  </si>
  <si>
    <t>陏文欣</t>
  </si>
  <si>
    <t>15040319870217****</t>
  </si>
  <si>
    <t>083</t>
  </si>
  <si>
    <t>010</t>
  </si>
  <si>
    <t>疏林地</t>
  </si>
  <si>
    <t>樟子松</t>
  </si>
  <si>
    <t>幼龄林</t>
  </si>
  <si>
    <t>012</t>
  </si>
  <si>
    <t>018</t>
  </si>
  <si>
    <t>019</t>
  </si>
  <si>
    <t>033</t>
  </si>
  <si>
    <t>041</t>
  </si>
  <si>
    <t>021</t>
  </si>
  <si>
    <t>023</t>
  </si>
  <si>
    <t>油松</t>
  </si>
  <si>
    <t>近熟林</t>
  </si>
  <si>
    <t>022</t>
  </si>
  <si>
    <t>037</t>
  </si>
  <si>
    <t>060</t>
  </si>
  <si>
    <t>043</t>
  </si>
  <si>
    <t>084</t>
  </si>
  <si>
    <t>054</t>
  </si>
  <si>
    <t>029</t>
  </si>
  <si>
    <t>056</t>
  </si>
  <si>
    <t>031</t>
  </si>
  <si>
    <t>066</t>
  </si>
  <si>
    <t>063</t>
  </si>
  <si>
    <t>074</t>
  </si>
  <si>
    <t>068</t>
  </si>
  <si>
    <t>032</t>
  </si>
  <si>
    <t>076</t>
  </si>
  <si>
    <t>成熟林</t>
  </si>
  <si>
    <t>061</t>
  </si>
  <si>
    <t>086</t>
  </si>
  <si>
    <t>036</t>
  </si>
  <si>
    <t>097</t>
  </si>
  <si>
    <t>070</t>
  </si>
  <si>
    <t>100</t>
  </si>
  <si>
    <t>065</t>
  </si>
  <si>
    <t>104</t>
  </si>
  <si>
    <t>哈拉卜吐村</t>
  </si>
  <si>
    <t>028</t>
  </si>
  <si>
    <t>241</t>
  </si>
  <si>
    <t>150403101015—300</t>
  </si>
  <si>
    <t>杨健</t>
  </si>
  <si>
    <t>15040319961005****</t>
  </si>
  <si>
    <t>071</t>
  </si>
  <si>
    <t>501</t>
  </si>
  <si>
    <t>国家特别规定灌木林地</t>
  </si>
  <si>
    <t>锦鸡儿</t>
  </si>
  <si>
    <t>050</t>
  </si>
  <si>
    <t>245</t>
  </si>
  <si>
    <t>044</t>
  </si>
  <si>
    <t>213</t>
  </si>
  <si>
    <t>051</t>
  </si>
  <si>
    <t>224</t>
  </si>
  <si>
    <t>木头沟村</t>
  </si>
  <si>
    <t>150403101006—300</t>
  </si>
  <si>
    <t>马架子村</t>
  </si>
  <si>
    <t>318</t>
  </si>
  <si>
    <t>552</t>
  </si>
  <si>
    <t>150403101011—300</t>
  </si>
  <si>
    <t>马晓伟</t>
  </si>
  <si>
    <t>15040319970906****</t>
  </si>
  <si>
    <t>004</t>
  </si>
  <si>
    <t>026</t>
  </si>
  <si>
    <t>235</t>
  </si>
  <si>
    <t>015</t>
  </si>
  <si>
    <t>007</t>
  </si>
  <si>
    <t>052</t>
  </si>
  <si>
    <t>268</t>
  </si>
  <si>
    <t>067</t>
  </si>
  <si>
    <t>259</t>
  </si>
  <si>
    <t>444</t>
  </si>
  <si>
    <t>049</t>
  </si>
  <si>
    <t>271</t>
  </si>
  <si>
    <t>278</t>
  </si>
  <si>
    <t>美丽河镇</t>
  </si>
  <si>
    <t>青山村</t>
  </si>
  <si>
    <t>045</t>
  </si>
  <si>
    <t>035</t>
  </si>
  <si>
    <t>150403102001—300</t>
  </si>
  <si>
    <t>郝云超</t>
  </si>
  <si>
    <t>15040319881101****</t>
  </si>
  <si>
    <t>087</t>
  </si>
  <si>
    <t>088</t>
  </si>
  <si>
    <t>112</t>
  </si>
  <si>
    <t>103</t>
  </si>
  <si>
    <t>110</t>
  </si>
  <si>
    <t>077</t>
  </si>
  <si>
    <t>116</t>
  </si>
  <si>
    <t>073</t>
  </si>
  <si>
    <t>124</t>
  </si>
  <si>
    <t>小五家乡</t>
  </si>
  <si>
    <t>小五家村</t>
  </si>
  <si>
    <t>089</t>
  </si>
  <si>
    <t>榆树</t>
  </si>
  <si>
    <t>150403200002—300</t>
  </si>
  <si>
    <t>孔垂柳</t>
  </si>
  <si>
    <t>15040319910526****</t>
  </si>
  <si>
    <t>老西营子村</t>
  </si>
  <si>
    <t>105</t>
  </si>
  <si>
    <t>150403200003—300</t>
  </si>
  <si>
    <t>11-50-71-丙</t>
  </si>
  <si>
    <t>072</t>
  </si>
  <si>
    <t>075</t>
  </si>
  <si>
    <t>11-50-71-甲
11-50-71-丙</t>
  </si>
  <si>
    <t>228</t>
  </si>
  <si>
    <t>020</t>
  </si>
  <si>
    <t>229</t>
  </si>
  <si>
    <t>013</t>
  </si>
  <si>
    <t>205</t>
  </si>
  <si>
    <t>014</t>
  </si>
  <si>
    <t>212</t>
  </si>
  <si>
    <t>227</t>
  </si>
  <si>
    <t>091</t>
  </si>
  <si>
    <t>236</t>
  </si>
  <si>
    <t>209</t>
  </si>
  <si>
    <t>016</t>
  </si>
  <si>
    <t>211</t>
  </si>
  <si>
    <t>237</t>
  </si>
  <si>
    <t>后美丽河村</t>
  </si>
  <si>
    <t>150403102002—300</t>
  </si>
  <si>
    <t>078</t>
  </si>
  <si>
    <t>11-50-71-甲
11-50-71-乙
11-50-71-丁</t>
  </si>
  <si>
    <t>周星宇</t>
  </si>
  <si>
    <t>15040319891006****</t>
  </si>
  <si>
    <t>095</t>
  </si>
  <si>
    <t>027</t>
  </si>
  <si>
    <t>030</t>
  </si>
  <si>
    <t>085</t>
  </si>
  <si>
    <t>038</t>
  </si>
  <si>
    <t>杨树
油松</t>
  </si>
  <si>
    <t>11-50-71-甲
11-50-71-乙
11-50-71-丙
11-50-71-丁</t>
  </si>
  <si>
    <t>11-50-71-乙</t>
  </si>
  <si>
    <t>217</t>
  </si>
  <si>
    <t>219</t>
  </si>
  <si>
    <t>003</t>
  </si>
  <si>
    <t>094</t>
  </si>
  <si>
    <t>024</t>
  </si>
  <si>
    <t>025</t>
  </si>
  <si>
    <t>047</t>
  </si>
  <si>
    <t>否</t>
  </si>
  <si>
    <t>7油松3杨树</t>
  </si>
  <si>
    <t>11-50-71-甲
11-50-71-丙
11-50-71-丁</t>
  </si>
  <si>
    <t>239</t>
  </si>
  <si>
    <t>009</t>
  </si>
  <si>
    <t>034</t>
  </si>
  <si>
    <t>046</t>
  </si>
  <si>
    <t>096</t>
  </si>
  <si>
    <t>093</t>
  </si>
  <si>
    <t>098</t>
  </si>
  <si>
    <t>090</t>
  </si>
  <si>
    <t>059</t>
  </si>
  <si>
    <t>148</t>
  </si>
  <si>
    <t>132</t>
  </si>
  <si>
    <t>062</t>
  </si>
  <si>
    <t>166</t>
  </si>
  <si>
    <t>058</t>
  </si>
  <si>
    <t>064</t>
  </si>
  <si>
    <t>113</t>
  </si>
  <si>
    <t>樟子松
杨树</t>
  </si>
  <si>
    <t>114</t>
  </si>
  <si>
    <t>117</t>
  </si>
  <si>
    <t>255</t>
  </si>
  <si>
    <t>256</t>
  </si>
  <si>
    <t>252</t>
  </si>
  <si>
    <t>145</t>
  </si>
  <si>
    <t>127</t>
  </si>
  <si>
    <t>156</t>
  </si>
  <si>
    <t>039</t>
  </si>
  <si>
    <t>040</t>
  </si>
  <si>
    <t>189</t>
  </si>
  <si>
    <t>樟子松
侧柏</t>
  </si>
  <si>
    <t>131</t>
  </si>
  <si>
    <t>151</t>
  </si>
  <si>
    <t>042</t>
  </si>
  <si>
    <t>176</t>
  </si>
  <si>
    <t>155</t>
  </si>
  <si>
    <t>092</t>
  </si>
  <si>
    <t>200</t>
  </si>
  <si>
    <t>198</t>
  </si>
  <si>
    <t>199</t>
  </si>
  <si>
    <t>208</t>
  </si>
  <si>
    <t>8油松
2杨树</t>
  </si>
  <si>
    <t>057</t>
  </si>
  <si>
    <t>196</t>
  </si>
  <si>
    <t>079</t>
  </si>
  <si>
    <t>232</t>
  </si>
  <si>
    <t>080</t>
  </si>
  <si>
    <t>048</t>
  </si>
  <si>
    <t>220</t>
  </si>
  <si>
    <t>225</t>
  </si>
  <si>
    <t>188</t>
  </si>
  <si>
    <t>206</t>
  </si>
  <si>
    <t>6杨树
4油松</t>
  </si>
  <si>
    <t>115</t>
  </si>
  <si>
    <t>119</t>
  </si>
  <si>
    <t>122</t>
  </si>
  <si>
    <t>139</t>
  </si>
  <si>
    <t>170</t>
  </si>
  <si>
    <t>126</t>
  </si>
  <si>
    <t>140</t>
  </si>
  <si>
    <t>108</t>
  </si>
  <si>
    <t>152</t>
  </si>
  <si>
    <t>马天鹏</t>
  </si>
  <si>
    <t>15040219920812****</t>
  </si>
  <si>
    <t>149</t>
  </si>
  <si>
    <t>106</t>
  </si>
  <si>
    <t>184</t>
  </si>
  <si>
    <t>210</t>
  </si>
  <si>
    <t>243</t>
  </si>
  <si>
    <t>195</t>
  </si>
  <si>
    <t>193</t>
  </si>
  <si>
    <t>塔卜乌苏村</t>
  </si>
  <si>
    <t>258</t>
  </si>
  <si>
    <t>150403101016—300</t>
  </si>
  <si>
    <t>新井子村</t>
  </si>
  <si>
    <t>150403200001—300</t>
  </si>
  <si>
    <t>129</t>
  </si>
  <si>
    <t>008</t>
  </si>
  <si>
    <t>130</t>
  </si>
  <si>
    <t>128</t>
  </si>
  <si>
    <t>017</t>
  </si>
  <si>
    <t>张永波</t>
  </si>
  <si>
    <t>15040319860814****</t>
  </si>
  <si>
    <t>新地村</t>
  </si>
  <si>
    <t>150403101017—300</t>
  </si>
  <si>
    <t>144</t>
  </si>
  <si>
    <t>150</t>
  </si>
  <si>
    <t>142</t>
  </si>
  <si>
    <t>137</t>
  </si>
  <si>
    <t>谢家营子村</t>
  </si>
  <si>
    <t>135</t>
  </si>
  <si>
    <t>150403200004—300</t>
  </si>
  <si>
    <t>143</t>
  </si>
  <si>
    <t>133</t>
  </si>
  <si>
    <t>194</t>
  </si>
  <si>
    <t>134</t>
  </si>
  <si>
    <t>154</t>
  </si>
  <si>
    <t>254</t>
  </si>
  <si>
    <t>203</t>
  </si>
  <si>
    <t>沙枣</t>
  </si>
  <si>
    <t>234</t>
  </si>
  <si>
    <t>226</t>
  </si>
  <si>
    <t>146</t>
  </si>
  <si>
    <t>175</t>
  </si>
  <si>
    <t>192</t>
  </si>
  <si>
    <t>136</t>
  </si>
  <si>
    <t>409</t>
  </si>
  <si>
    <t>298</t>
  </si>
  <si>
    <t>242</t>
  </si>
  <si>
    <t>273</t>
  </si>
  <si>
    <t>250</t>
  </si>
  <si>
    <t>248</t>
  </si>
  <si>
    <t>257</t>
  </si>
  <si>
    <t>247</t>
  </si>
  <si>
    <t>297</t>
  </si>
  <si>
    <t>275</t>
  </si>
  <si>
    <t>261</t>
  </si>
  <si>
    <t>323</t>
  </si>
  <si>
    <t>王洪全</t>
  </si>
  <si>
    <t>15040319740326****</t>
  </si>
  <si>
    <t>313</t>
  </si>
  <si>
    <t>320</t>
  </si>
  <si>
    <t>335</t>
  </si>
  <si>
    <t>虎榛子</t>
  </si>
  <si>
    <t>304</t>
  </si>
  <si>
    <t>343</t>
  </si>
  <si>
    <t>346</t>
  </si>
  <si>
    <t>大营子村</t>
  </si>
  <si>
    <t>150403200005—300</t>
  </si>
  <si>
    <t>172</t>
  </si>
  <si>
    <t>238</t>
  </si>
  <si>
    <t>231</t>
  </si>
  <si>
    <t>240</t>
  </si>
  <si>
    <t>大金沟村</t>
  </si>
  <si>
    <t>150403200006—300</t>
  </si>
  <si>
    <t>347</t>
  </si>
  <si>
    <t>406</t>
  </si>
  <si>
    <t>282</t>
  </si>
  <si>
    <t>109</t>
  </si>
  <si>
    <t>327</t>
  </si>
  <si>
    <t>山杏</t>
  </si>
  <si>
    <t>159</t>
  </si>
  <si>
    <t>186</t>
  </si>
  <si>
    <t>179</t>
  </si>
  <si>
    <t>215</t>
  </si>
  <si>
    <t>173</t>
  </si>
  <si>
    <t>307</t>
  </si>
  <si>
    <t>张世杰</t>
  </si>
  <si>
    <t>15040319880824****</t>
  </si>
  <si>
    <t>174</t>
  </si>
  <si>
    <t>185</t>
  </si>
  <si>
    <t>233</t>
  </si>
  <si>
    <t>201</t>
  </si>
  <si>
    <r>
      <t>国家级公益林</t>
    </r>
    <r>
      <rPr>
        <b/>
        <sz val="9"/>
        <rFont val="Times New Roman"/>
        <family val="1"/>
        <charset val="0"/>
      </rPr>
      <t xml:space="preserve"> </t>
    </r>
    <r>
      <rPr>
        <b/>
        <sz val="9"/>
        <rFont val="仿宋_GB2312"/>
        <family val="3"/>
        <charset val="134"/>
      </rPr>
      <t>附表</t>
    </r>
    <r>
      <rPr>
        <b/>
        <sz val="9"/>
        <rFont val="Times New Roman"/>
        <family val="1"/>
        <charset val="0"/>
      </rPr>
      <t>7-1</t>
    </r>
  </si>
  <si>
    <t xml:space="preserve">平煤投资公司林业处                                                                                                                                                                                          </t>
  </si>
  <si>
    <t>单位****</t>
  </si>
  <si>
    <t>护林员工资</t>
  </si>
  <si>
    <t>备注</t>
  </si>
  <si>
    <t>横坐标</t>
  </si>
  <si>
    <t>纵坐标</t>
  </si>
  <si>
    <t>00106</t>
  </si>
  <si>
    <t>150403101016003-301</t>
  </si>
  <si>
    <t>董士坤</t>
  </si>
  <si>
    <t>15040319670501****</t>
  </si>
  <si>
    <t>00117</t>
  </si>
  <si>
    <t>00125</t>
  </si>
  <si>
    <t>00179</t>
  </si>
  <si>
    <t>150403101016001-301</t>
  </si>
  <si>
    <t>00184</t>
  </si>
  <si>
    <t>00213</t>
  </si>
  <si>
    <t>150403101016002-301</t>
  </si>
  <si>
    <t>00217</t>
  </si>
  <si>
    <t>00220</t>
  </si>
  <si>
    <t>00233</t>
  </si>
  <si>
    <t>00277</t>
  </si>
  <si>
    <t>其他灌木</t>
  </si>
  <si>
    <t>00278</t>
  </si>
  <si>
    <t>00337</t>
  </si>
  <si>
    <t>00338</t>
  </si>
  <si>
    <t>00350</t>
  </si>
  <si>
    <t>未成林造林地</t>
  </si>
  <si>
    <t>00353</t>
  </si>
  <si>
    <t>150403101016003-302</t>
  </si>
  <si>
    <t>11-50-72-甲</t>
  </si>
  <si>
    <t>00009</t>
  </si>
  <si>
    <t>150403101017001-301</t>
  </si>
  <si>
    <t>00012</t>
  </si>
  <si>
    <t>00014</t>
  </si>
  <si>
    <t>00016</t>
  </si>
  <si>
    <t>00018</t>
  </si>
  <si>
    <t>00021</t>
  </si>
  <si>
    <t>00043</t>
  </si>
  <si>
    <t>00047</t>
  </si>
  <si>
    <t>00054</t>
  </si>
  <si>
    <t>150403101017002-301</t>
  </si>
  <si>
    <t>00059</t>
  </si>
  <si>
    <t>00061</t>
  </si>
  <si>
    <t>00064</t>
  </si>
  <si>
    <t>00134</t>
  </si>
  <si>
    <t>150403101017003-301</t>
  </si>
  <si>
    <t>00141</t>
  </si>
  <si>
    <t>00146</t>
  </si>
  <si>
    <t>00154</t>
  </si>
  <si>
    <t>平庄镇</t>
  </si>
  <si>
    <t>黄安铺村</t>
  </si>
  <si>
    <t>00003</t>
  </si>
  <si>
    <t>150403103001001-301</t>
  </si>
  <si>
    <t>00004</t>
  </si>
  <si>
    <t>00006</t>
  </si>
  <si>
    <t>00008</t>
  </si>
  <si>
    <t>00026</t>
  </si>
  <si>
    <t>钱宇新</t>
  </si>
  <si>
    <t>15040319900115****</t>
  </si>
  <si>
    <t>00034</t>
  </si>
  <si>
    <t>00036</t>
  </si>
  <si>
    <t>00037</t>
  </si>
  <si>
    <t>刘伟</t>
  </si>
  <si>
    <t>15040319770802****</t>
  </si>
  <si>
    <t>00042</t>
  </si>
  <si>
    <t>00045</t>
  </si>
  <si>
    <t>00048</t>
  </si>
  <si>
    <t>00049</t>
  </si>
  <si>
    <t>00052</t>
  </si>
  <si>
    <t>00067</t>
  </si>
  <si>
    <t>朱冬冬</t>
  </si>
  <si>
    <t>15040319771009****</t>
  </si>
  <si>
    <t>00071</t>
  </si>
  <si>
    <t>00076</t>
  </si>
  <si>
    <t>00080</t>
  </si>
  <si>
    <t>00088</t>
  </si>
  <si>
    <t>150403103001002-301</t>
  </si>
  <si>
    <t>00090</t>
  </si>
  <si>
    <t>00091</t>
  </si>
  <si>
    <t>00092</t>
  </si>
  <si>
    <t>00093</t>
  </si>
  <si>
    <t>00095</t>
  </si>
  <si>
    <t>00100</t>
  </si>
  <si>
    <t>00103</t>
  </si>
  <si>
    <t>00107</t>
  </si>
  <si>
    <t>刘福</t>
  </si>
  <si>
    <t>15042819841002****</t>
  </si>
  <si>
    <t>00109</t>
  </si>
  <si>
    <t>00111</t>
  </si>
  <si>
    <t>00118</t>
  </si>
  <si>
    <t>00120</t>
  </si>
  <si>
    <t>李树奎</t>
  </si>
  <si>
    <t>15040319880922****</t>
  </si>
  <si>
    <t>00128</t>
  </si>
  <si>
    <t>00136</t>
  </si>
  <si>
    <t>00143</t>
  </si>
  <si>
    <t>00156</t>
  </si>
  <si>
    <t>00159</t>
  </si>
  <si>
    <t>150403103001004-301</t>
  </si>
  <si>
    <t>00162</t>
  </si>
  <si>
    <t>150403103001003-301</t>
  </si>
  <si>
    <t>00163</t>
  </si>
  <si>
    <t>00169</t>
  </si>
  <si>
    <t>00172</t>
  </si>
  <si>
    <t>00175</t>
  </si>
  <si>
    <t>00177</t>
  </si>
  <si>
    <t>00178</t>
  </si>
  <si>
    <t>00183</t>
  </si>
  <si>
    <t>00185</t>
  </si>
  <si>
    <t>00187</t>
  </si>
  <si>
    <t>00192</t>
  </si>
  <si>
    <t>00201</t>
  </si>
  <si>
    <t>00212</t>
  </si>
  <si>
    <t>00215</t>
  </si>
  <si>
    <t>00221</t>
  </si>
  <si>
    <t>00222</t>
  </si>
  <si>
    <t>00223</t>
  </si>
  <si>
    <t>00227</t>
  </si>
  <si>
    <t>00228</t>
  </si>
  <si>
    <t>00230</t>
  </si>
  <si>
    <t>00231</t>
  </si>
  <si>
    <t>00232</t>
  </si>
  <si>
    <t>00235</t>
  </si>
  <si>
    <t>00238</t>
  </si>
  <si>
    <t>00240</t>
  </si>
  <si>
    <t>00245</t>
  </si>
  <si>
    <t>00246</t>
  </si>
  <si>
    <t>00248</t>
  </si>
  <si>
    <t>00249</t>
  </si>
  <si>
    <t>00250</t>
  </si>
  <si>
    <t>00258</t>
  </si>
  <si>
    <t>00259</t>
  </si>
  <si>
    <t>00261</t>
  </si>
  <si>
    <t>00265</t>
  </si>
  <si>
    <t>00266</t>
  </si>
  <si>
    <t>00267</t>
  </si>
  <si>
    <t>00268</t>
  </si>
  <si>
    <t>00271</t>
  </si>
  <si>
    <t>00275</t>
  </si>
  <si>
    <t>00276</t>
  </si>
  <si>
    <t>祁朋</t>
  </si>
  <si>
    <t>15040319820302****</t>
  </si>
  <si>
    <t>00301</t>
  </si>
  <si>
    <t>李文涛</t>
  </si>
  <si>
    <t>15040319970816****</t>
  </si>
  <si>
    <t>00305</t>
  </si>
  <si>
    <t>00306</t>
  </si>
  <si>
    <t>00307</t>
  </si>
  <si>
    <t>00308</t>
  </si>
  <si>
    <t>00310</t>
  </si>
  <si>
    <t>00312</t>
  </si>
  <si>
    <t>00313</t>
  </si>
  <si>
    <t>00370</t>
  </si>
  <si>
    <t>00371</t>
  </si>
  <si>
    <t>00374</t>
  </si>
  <si>
    <t>00376</t>
  </si>
  <si>
    <t>兴隆庄村</t>
  </si>
  <si>
    <t>00010</t>
  </si>
  <si>
    <t>150403103002001-301</t>
  </si>
  <si>
    <t>00011</t>
  </si>
  <si>
    <t>00017</t>
  </si>
  <si>
    <t>00022</t>
  </si>
  <si>
    <t>00024</t>
  </si>
  <si>
    <t>00030</t>
  </si>
  <si>
    <t>00032</t>
  </si>
  <si>
    <t>00033</t>
  </si>
  <si>
    <t>00058</t>
  </si>
  <si>
    <t>150403103002002-301</t>
  </si>
  <si>
    <t>00060</t>
  </si>
  <si>
    <t>00066</t>
  </si>
  <si>
    <t>00068</t>
  </si>
  <si>
    <t>00070</t>
  </si>
  <si>
    <t>张碧航</t>
  </si>
  <si>
    <t>15040319880614****</t>
  </si>
  <si>
    <t>00075</t>
  </si>
  <si>
    <t>00077</t>
  </si>
  <si>
    <t>00083</t>
  </si>
  <si>
    <t>00087</t>
  </si>
  <si>
    <t>00096</t>
  </si>
  <si>
    <t>00105</t>
  </si>
  <si>
    <t>00112</t>
  </si>
  <si>
    <t>00115</t>
  </si>
  <si>
    <t>150403103002003-301</t>
  </si>
  <si>
    <t>00119</t>
  </si>
  <si>
    <t>00124</t>
  </si>
  <si>
    <t>00130</t>
  </si>
  <si>
    <t>00138</t>
  </si>
  <si>
    <t>00139</t>
  </si>
  <si>
    <t>00147</t>
  </si>
  <si>
    <t>00161</t>
  </si>
  <si>
    <t>150403103002006-301</t>
  </si>
  <si>
    <t>00165</t>
  </si>
  <si>
    <t>00166</t>
  </si>
  <si>
    <t>00170</t>
  </si>
  <si>
    <t>00193</t>
  </si>
  <si>
    <t>00206</t>
  </si>
  <si>
    <t>00239</t>
  </si>
  <si>
    <t>00242</t>
  </si>
  <si>
    <t>00243</t>
  </si>
  <si>
    <t>00251</t>
  </si>
  <si>
    <t>150403103002004-301</t>
  </si>
  <si>
    <t>00254</t>
  </si>
  <si>
    <t>00255</t>
  </si>
  <si>
    <t>00269</t>
  </si>
  <si>
    <t>00272</t>
  </si>
  <si>
    <t>00274</t>
  </si>
  <si>
    <t>00282</t>
  </si>
  <si>
    <t>00292</t>
  </si>
  <si>
    <t>150403103002005-301</t>
  </si>
  <si>
    <t>00293</t>
  </si>
  <si>
    <t>00299</t>
  </si>
  <si>
    <t>00300</t>
  </si>
  <si>
    <t>00302</t>
  </si>
  <si>
    <t>00304</t>
  </si>
  <si>
    <t>落叶松</t>
  </si>
  <si>
    <t>00314</t>
  </si>
  <si>
    <t>00316</t>
  </si>
  <si>
    <t>00319</t>
  </si>
  <si>
    <t>00321</t>
  </si>
  <si>
    <t>00326</t>
  </si>
  <si>
    <t>00341</t>
  </si>
  <si>
    <t>150403103005002-301</t>
  </si>
  <si>
    <t>11-50-71-丁</t>
  </si>
  <si>
    <t>00015</t>
  </si>
  <si>
    <t>150403103005001-301</t>
  </si>
  <si>
    <t>00207</t>
  </si>
  <si>
    <t>00208</t>
  </si>
  <si>
    <t>00209</t>
  </si>
  <si>
    <t>00210</t>
  </si>
  <si>
    <t>150403103005002-302</t>
  </si>
  <si>
    <t>11-50-72-丁</t>
  </si>
  <si>
    <t>00007</t>
  </si>
  <si>
    <t>150403103013002-301</t>
  </si>
  <si>
    <t>宫海波</t>
  </si>
  <si>
    <t>15040319730513****</t>
  </si>
  <si>
    <t>00013</t>
  </si>
  <si>
    <t>150403103013001-301</t>
  </si>
  <si>
    <t>00019</t>
  </si>
  <si>
    <t>00039</t>
  </si>
  <si>
    <t>00050</t>
  </si>
  <si>
    <t>00057</t>
  </si>
  <si>
    <t>00065</t>
  </si>
  <si>
    <t>150403103013004-301</t>
  </si>
  <si>
    <t>00069</t>
  </si>
  <si>
    <t>00074</t>
  </si>
  <si>
    <t>00099</t>
  </si>
  <si>
    <t>00108</t>
  </si>
  <si>
    <t>150403103013003-301</t>
  </si>
  <si>
    <t>五家镇</t>
  </si>
  <si>
    <t>金桥村</t>
  </si>
  <si>
    <t>150403104002001-301</t>
  </si>
  <si>
    <t>11-50-83-甲</t>
  </si>
  <si>
    <t>00038</t>
  </si>
  <si>
    <t>00001</t>
  </si>
  <si>
    <t>150403200001001-301</t>
  </si>
  <si>
    <t>150403200001002-301</t>
  </si>
  <si>
    <t>00031</t>
  </si>
  <si>
    <t>150403200001003-301</t>
  </si>
  <si>
    <t>11-50-71-丙，11-50-71-甲</t>
  </si>
  <si>
    <t>00056</t>
  </si>
  <si>
    <t>00063</t>
  </si>
  <si>
    <t>00081</t>
  </si>
  <si>
    <t>00082</t>
  </si>
  <si>
    <t>00084</t>
  </si>
  <si>
    <t>00153</t>
  </si>
  <si>
    <t>150403200001004-301</t>
  </si>
  <si>
    <t>00164</t>
  </si>
  <si>
    <t>00167</t>
  </si>
  <si>
    <t>00211</t>
  </si>
  <si>
    <t>00375</t>
  </si>
  <si>
    <t>00402</t>
  </si>
  <si>
    <t>00411</t>
  </si>
  <si>
    <t>00415</t>
  </si>
  <si>
    <t>00424</t>
  </si>
  <si>
    <t>无立木林地</t>
  </si>
  <si>
    <t>临时占用暂扣</t>
  </si>
  <si>
    <t>00427</t>
  </si>
  <si>
    <t>占地暂扣</t>
  </si>
  <si>
    <t>00428</t>
  </si>
  <si>
    <t>11-50-73-甲</t>
  </si>
  <si>
    <t>00429</t>
  </si>
  <si>
    <t>00430</t>
  </si>
  <si>
    <t>150403200001002-302</t>
  </si>
  <si>
    <t>00126</t>
  </si>
  <si>
    <t>150403200002001-301</t>
  </si>
  <si>
    <t>滕海军</t>
  </si>
  <si>
    <t>15040319680213****</t>
  </si>
  <si>
    <t>00205</t>
  </si>
  <si>
    <t>150403200002002-301</t>
  </si>
  <si>
    <t>00218</t>
  </si>
  <si>
    <t>00226</t>
  </si>
  <si>
    <t>00234</t>
  </si>
  <si>
    <t>150403200003001-301</t>
  </si>
  <si>
    <t>00028</t>
  </si>
  <si>
    <t>150403200003002-301</t>
  </si>
  <si>
    <t>00142</t>
  </si>
  <si>
    <t>其它软阔类</t>
  </si>
  <si>
    <t>00171</t>
  </si>
  <si>
    <t>00180</t>
  </si>
  <si>
    <t>00190</t>
  </si>
  <si>
    <t>150403200003003-301</t>
  </si>
  <si>
    <t>00288</t>
  </si>
  <si>
    <t>150403200004004-301</t>
  </si>
  <si>
    <t>桑英</t>
  </si>
  <si>
    <t>15040319701225****</t>
  </si>
  <si>
    <t>00072</t>
  </si>
  <si>
    <t>00101</t>
  </si>
  <si>
    <t>00102</t>
  </si>
  <si>
    <t>00114</t>
  </si>
  <si>
    <t>150403200004003-301</t>
  </si>
  <si>
    <t>00152</t>
  </si>
  <si>
    <t>00158</t>
  </si>
  <si>
    <t>00168</t>
  </si>
  <si>
    <t>150403200004001-301</t>
  </si>
  <si>
    <t>00191</t>
  </si>
  <si>
    <t>00199</t>
  </si>
  <si>
    <t>150403200004002-301</t>
  </si>
  <si>
    <t>00284</t>
  </si>
  <si>
    <t>00285</t>
  </si>
  <si>
    <t>00289</t>
  </si>
  <si>
    <t>00290</t>
  </si>
  <si>
    <t>00329</t>
  </si>
  <si>
    <t>00333</t>
  </si>
  <si>
    <t>00334</t>
  </si>
  <si>
    <t>00336</t>
  </si>
  <si>
    <t>00345</t>
  </si>
  <si>
    <t>00346</t>
  </si>
  <si>
    <t>00347</t>
  </si>
  <si>
    <t>00348</t>
  </si>
  <si>
    <t>00349</t>
  </si>
  <si>
    <t>00351</t>
  </si>
  <si>
    <t>00369</t>
  </si>
  <si>
    <t>150403200005006-301</t>
  </si>
  <si>
    <t>王相军</t>
  </si>
  <si>
    <t>15040319670426****</t>
  </si>
  <si>
    <t>00025</t>
  </si>
  <si>
    <t>150403200005001-301</t>
  </si>
  <si>
    <t>00029</t>
  </si>
  <si>
    <t>150403200005004-301</t>
  </si>
  <si>
    <t>150403200005002-301</t>
  </si>
  <si>
    <t>00086</t>
  </si>
  <si>
    <t>150403200005005-301</t>
  </si>
  <si>
    <t>00140</t>
  </si>
  <si>
    <t>00150</t>
  </si>
  <si>
    <t>00151</t>
  </si>
  <si>
    <t>00155</t>
  </si>
  <si>
    <t>00176</t>
  </si>
  <si>
    <t>150403200005003-301</t>
  </si>
  <si>
    <t>00214</t>
  </si>
  <si>
    <t>00236</t>
  </si>
  <si>
    <t>00257</t>
  </si>
  <si>
    <t>00260</t>
  </si>
  <si>
    <t>00294</t>
  </si>
  <si>
    <t>00297</t>
  </si>
  <si>
    <t>00298</t>
  </si>
  <si>
    <t>00303</t>
  </si>
  <si>
    <t>150403200006001-301</t>
  </si>
  <si>
    <t>00094</t>
  </si>
  <si>
    <t>00116</t>
  </si>
  <si>
    <t>00121</t>
  </si>
  <si>
    <t>00122</t>
  </si>
  <si>
    <t>00123</t>
  </si>
  <si>
    <t>150403200006002-301</t>
  </si>
  <si>
    <t>国家级公益林 附表7-1</t>
  </si>
  <si>
    <r>
      <t>赤峰市元宝山区</t>
    </r>
    <r>
      <rPr>
        <b/>
        <sz val="10"/>
        <rFont val="仿宋_GB2312"/>
        <family val="3"/>
        <charset val="134"/>
      </rPr>
      <t xml:space="preserve">                                                                                                                                                                                               </t>
    </r>
  </si>
  <si>
    <t>单位：亩、元</t>
  </si>
  <si>
    <t>与管护责任相关的保险金额</t>
  </si>
  <si>
    <t>1、集体</t>
  </si>
  <si>
    <t>2、林农个人</t>
  </si>
  <si>
    <t>镇直</t>
  </si>
  <si>
    <t>长胜村</t>
  </si>
  <si>
    <t>四合村</t>
  </si>
  <si>
    <t>松木头沟村</t>
  </si>
  <si>
    <t>集体</t>
  </si>
  <si>
    <t>个体</t>
  </si>
  <si>
    <t>是</t>
  </si>
  <si>
    <t>其他林地</t>
  </si>
  <si>
    <t>11-50-59-丙</t>
  </si>
  <si>
    <t>孙永春</t>
  </si>
  <si>
    <t>15040319860429****</t>
  </si>
  <si>
    <t>乔木林地</t>
  </si>
  <si>
    <t>灌木林地</t>
  </si>
  <si>
    <t>孟庆林</t>
  </si>
  <si>
    <t>15040319630522****</t>
  </si>
  <si>
    <t>于国志</t>
  </si>
  <si>
    <t>15040319700214****</t>
  </si>
  <si>
    <t>鞠晓全</t>
  </si>
  <si>
    <t>15040319761030****</t>
  </si>
  <si>
    <t>水土保持林</t>
  </si>
  <si>
    <t>静大伍</t>
  </si>
  <si>
    <t>15040319840310****</t>
  </si>
  <si>
    <t>张小龙</t>
  </si>
  <si>
    <t>15040319840603****</t>
  </si>
  <si>
    <t>李海军</t>
  </si>
  <si>
    <t>15040319781220****</t>
  </si>
  <si>
    <t>大扁杏</t>
  </si>
  <si>
    <t>马久珍</t>
  </si>
  <si>
    <t>15040319710301****</t>
  </si>
  <si>
    <t>马辉</t>
  </si>
  <si>
    <t>15040319700122****</t>
  </si>
  <si>
    <t>滕海富</t>
  </si>
  <si>
    <t>15040319730616****</t>
  </si>
  <si>
    <r>
      <t xml:space="preserve"> </t>
    </r>
    <r>
      <rPr>
        <sz val="10.5"/>
        <rFont val="仿宋_GB2312"/>
        <family val="3"/>
        <charset val="134"/>
      </rPr>
      <t>国家级公益林</t>
    </r>
    <r>
      <rPr>
        <sz val="10.5"/>
        <rFont val="Times New Roman"/>
        <family val="1"/>
        <charset val="0"/>
      </rPr>
      <t xml:space="preserve"> </t>
    </r>
    <r>
      <rPr>
        <sz val="10.5"/>
        <rFont val="仿宋_GB2312"/>
        <family val="3"/>
        <charset val="134"/>
      </rPr>
      <t>附表</t>
    </r>
    <r>
      <rPr>
        <sz val="10.5"/>
        <rFont val="Times New Roman"/>
        <family val="1"/>
        <charset val="0"/>
      </rPr>
      <t>7-3</t>
    </r>
  </si>
  <si>
    <t>个人所有国家级公益林经济补偿落实到户明细表</t>
  </si>
  <si>
    <r>
      <t>赤峰市元宝山区元宝山镇</t>
    </r>
    <r>
      <rPr>
        <sz val="10.5"/>
        <rFont val="Times New Roman"/>
        <family val="1"/>
        <charset val="0"/>
      </rPr>
      <t xml:space="preserve">                                                                                                                                                  </t>
    </r>
    <r>
      <rPr>
        <sz val="10.5"/>
        <rFont val="仿宋_GB2312"/>
        <family val="3"/>
        <charset val="134"/>
      </rPr>
      <t>单位：亩、元</t>
    </r>
  </si>
  <si>
    <t>户主姓名</t>
  </si>
  <si>
    <t>林权证编号</t>
  </si>
  <si>
    <r>
      <t>所属乡</t>
    </r>
    <r>
      <rPr>
        <sz val="9"/>
        <rFont val="Times New Roman"/>
        <family val="1"/>
        <charset val="0"/>
      </rPr>
      <t>(</t>
    </r>
    <r>
      <rPr>
        <sz val="9"/>
        <rFont val="仿宋_GB2312"/>
        <family val="3"/>
        <charset val="134"/>
      </rPr>
      <t>镇、苏木</t>
    </r>
    <r>
      <rPr>
        <sz val="9"/>
        <rFont val="Times New Roman"/>
        <family val="1"/>
        <charset val="0"/>
      </rPr>
      <t>)</t>
    </r>
  </si>
  <si>
    <t>所属行政村、嘎查（林班）</t>
  </si>
  <si>
    <t>地类</t>
  </si>
  <si>
    <r>
      <t>GPS</t>
    </r>
    <r>
      <rPr>
        <sz val="9"/>
        <rFont val="仿宋_GB2312"/>
        <family val="3"/>
        <charset val="134"/>
      </rPr>
      <t>坐标或地理坐标位置</t>
    </r>
  </si>
  <si>
    <r>
      <t>1:5</t>
    </r>
    <r>
      <rPr>
        <sz val="9"/>
        <rFont val="仿宋_GB2312"/>
        <family val="3"/>
        <charset val="134"/>
      </rPr>
      <t>万地形图图幅号</t>
    </r>
  </si>
  <si>
    <t>补偿面积</t>
  </si>
  <si>
    <r>
      <t>补偿标准（元</t>
    </r>
    <r>
      <rPr>
        <sz val="9"/>
        <rFont val="Times New Roman"/>
        <family val="1"/>
        <charset val="0"/>
      </rPr>
      <t>/</t>
    </r>
    <r>
      <rPr>
        <sz val="9"/>
        <rFont val="仿宋_GB2312"/>
        <family val="3"/>
        <charset val="134"/>
      </rPr>
      <t>亩）</t>
    </r>
  </si>
  <si>
    <t>补偿金额</t>
  </si>
  <si>
    <t>总计</t>
  </si>
  <si>
    <t>李秀</t>
  </si>
  <si>
    <t>15040319471026****</t>
  </si>
  <si>
    <t>022528</t>
  </si>
  <si>
    <t>15040310100101</t>
  </si>
  <si>
    <t>022523</t>
  </si>
  <si>
    <t>15040310100102</t>
  </si>
  <si>
    <t>022525</t>
  </si>
  <si>
    <t>15040310100103</t>
  </si>
  <si>
    <t>022526</t>
  </si>
  <si>
    <t>15040310100104</t>
  </si>
  <si>
    <t>022527</t>
  </si>
  <si>
    <t>15040310100105</t>
  </si>
  <si>
    <t>15040310100106</t>
  </si>
  <si>
    <t>022529</t>
  </si>
  <si>
    <t>15040310100107</t>
  </si>
  <si>
    <t>15040310100108</t>
  </si>
  <si>
    <t>15040310100109</t>
  </si>
  <si>
    <t>15040310100110</t>
  </si>
  <si>
    <t>15040310100111</t>
  </si>
  <si>
    <t>15040310100112</t>
  </si>
  <si>
    <t>15040310100113</t>
  </si>
  <si>
    <t>15040310100114</t>
  </si>
  <si>
    <t>15040310100115</t>
  </si>
  <si>
    <t>15040310100116</t>
  </si>
  <si>
    <t>15040310100117</t>
  </si>
  <si>
    <t>15040310100118</t>
  </si>
  <si>
    <t>15040310100119</t>
  </si>
  <si>
    <t>15040310100120</t>
  </si>
  <si>
    <t>15040310100121</t>
  </si>
  <si>
    <t>15040310100122</t>
  </si>
  <si>
    <t>15040310100123</t>
  </si>
  <si>
    <t>15040310100124</t>
  </si>
  <si>
    <t>15040310100125</t>
  </si>
  <si>
    <t>15040310100126</t>
  </si>
  <si>
    <t>15040310100127</t>
  </si>
  <si>
    <t>15040310100128</t>
  </si>
  <si>
    <t>15040310100129</t>
  </si>
  <si>
    <t>15040310100130</t>
  </si>
  <si>
    <t>15040310100131</t>
  </si>
  <si>
    <t>15040310100132</t>
  </si>
  <si>
    <t>15040310100133</t>
  </si>
  <si>
    <t>15040310100134</t>
  </si>
  <si>
    <t>15040310100135</t>
  </si>
  <si>
    <t>15040310100136</t>
  </si>
  <si>
    <t>15040310100137</t>
  </si>
  <si>
    <t>15040310100138</t>
  </si>
  <si>
    <t>15040310100139</t>
  </si>
  <si>
    <t>15040310100140</t>
  </si>
  <si>
    <t>022530</t>
  </si>
  <si>
    <t>15040310100141</t>
  </si>
  <si>
    <t>022531</t>
  </si>
  <si>
    <t>15040310100142</t>
  </si>
  <si>
    <t>022532</t>
  </si>
  <si>
    <t>15040310100143</t>
  </si>
  <si>
    <t>15040310100144</t>
  </si>
  <si>
    <t>15040310100145</t>
  </si>
  <si>
    <t>15040310100146</t>
  </si>
  <si>
    <t>15040310100147</t>
  </si>
  <si>
    <t>15040310100148</t>
  </si>
  <si>
    <t>15040310100149</t>
  </si>
  <si>
    <t>15040310100150</t>
  </si>
  <si>
    <t>15040310100151</t>
  </si>
  <si>
    <t>王玉林等</t>
  </si>
  <si>
    <t>15040319550816****</t>
  </si>
  <si>
    <t>022085</t>
  </si>
  <si>
    <t>15040310100152</t>
  </si>
  <si>
    <t>15040310100153</t>
  </si>
  <si>
    <t>15040310100154</t>
  </si>
  <si>
    <t>15040310100155</t>
  </si>
  <si>
    <t>15040310100156</t>
  </si>
  <si>
    <t>15040310100157</t>
  </si>
  <si>
    <t>15040310100158</t>
  </si>
  <si>
    <t>15040310100159</t>
  </si>
  <si>
    <t>15040310100160</t>
  </si>
  <si>
    <t>15040310100161</t>
  </si>
  <si>
    <t>霍玉祥等</t>
  </si>
  <si>
    <t>15040319560913****</t>
  </si>
  <si>
    <t>022569</t>
  </si>
  <si>
    <t>15040310100301</t>
  </si>
  <si>
    <t>15040310100302</t>
  </si>
  <si>
    <t>022500</t>
  </si>
  <si>
    <t>15040310100303</t>
  </si>
  <si>
    <t>022503</t>
  </si>
  <si>
    <t>15040310100304</t>
  </si>
  <si>
    <t>15040310100305</t>
  </si>
  <si>
    <t>15040310100306</t>
  </si>
  <si>
    <t>15040310100307</t>
  </si>
  <si>
    <t>15040310100308</t>
  </si>
  <si>
    <t>15040310100309</t>
  </si>
  <si>
    <t>15040310100310</t>
  </si>
  <si>
    <t>15040310100311</t>
  </si>
  <si>
    <t>15040310100312</t>
  </si>
  <si>
    <t>15040310100313</t>
  </si>
  <si>
    <t>15040310100314</t>
  </si>
  <si>
    <t>15040310100315</t>
  </si>
  <si>
    <t>15040310100316</t>
  </si>
  <si>
    <t>15040310100317</t>
  </si>
  <si>
    <t>15040310100318</t>
  </si>
  <si>
    <t>15040310100319</t>
  </si>
  <si>
    <t>15040310100320</t>
  </si>
  <si>
    <t>15040310100321</t>
  </si>
  <si>
    <t>15040310100322</t>
  </si>
  <si>
    <t>15040310100323</t>
  </si>
  <si>
    <t>15040310100324</t>
  </si>
  <si>
    <t>15040310100325</t>
  </si>
  <si>
    <t>15040310100326</t>
  </si>
  <si>
    <t>15040310100327</t>
  </si>
  <si>
    <t>15040310100328</t>
  </si>
  <si>
    <t>15040310100329</t>
  </si>
  <si>
    <t>15040310100330</t>
  </si>
  <si>
    <t>15040310100331</t>
  </si>
  <si>
    <t>15040310100332</t>
  </si>
  <si>
    <t>15040310100333</t>
  </si>
  <si>
    <t>15040310100334</t>
  </si>
  <si>
    <t>15040310100335</t>
  </si>
  <si>
    <t>15040310100336</t>
  </si>
  <si>
    <t>15040310100337</t>
  </si>
  <si>
    <t>15040310100338</t>
  </si>
  <si>
    <t>15040310100339</t>
  </si>
  <si>
    <t>15040310100340</t>
  </si>
  <si>
    <t>15040310100341</t>
  </si>
  <si>
    <t>15040310100342</t>
  </si>
  <si>
    <t>15040310100343</t>
  </si>
  <si>
    <t>15040310100344</t>
  </si>
  <si>
    <t>15040310100345</t>
  </si>
  <si>
    <t>15040310100346</t>
  </si>
  <si>
    <t>15040310100347</t>
  </si>
  <si>
    <t>15040310100348</t>
  </si>
  <si>
    <t>15040310100349</t>
  </si>
  <si>
    <t>15040310100350</t>
  </si>
  <si>
    <t>15040310100351</t>
  </si>
  <si>
    <t>15040310100352</t>
  </si>
  <si>
    <t>15040310100353</t>
  </si>
  <si>
    <t>15040310100354</t>
  </si>
  <si>
    <t>15040310100355</t>
  </si>
  <si>
    <t>15040310100356</t>
  </si>
  <si>
    <t>15040310100357</t>
  </si>
  <si>
    <t>15040310100358</t>
  </si>
  <si>
    <t>15040310100359</t>
  </si>
  <si>
    <t>15040310100360</t>
  </si>
  <si>
    <t>15040310100361</t>
  </si>
  <si>
    <t>15040310100362</t>
  </si>
  <si>
    <t>15040310100363</t>
  </si>
  <si>
    <t>15040310100364</t>
  </si>
  <si>
    <t>15040310100365</t>
  </si>
  <si>
    <t>15040310100366</t>
  </si>
  <si>
    <t>15040310100367</t>
  </si>
  <si>
    <t>15040310100368</t>
  </si>
  <si>
    <t>15040310100369</t>
  </si>
  <si>
    <t>15040310100370</t>
  </si>
  <si>
    <t>15040310100371</t>
  </si>
  <si>
    <t>15040310100372</t>
  </si>
  <si>
    <t>15040310100373</t>
  </si>
  <si>
    <t>鞠文深等</t>
  </si>
  <si>
    <t>15040319550113****</t>
  </si>
  <si>
    <t>022559</t>
  </si>
  <si>
    <t>15040310100601</t>
  </si>
  <si>
    <t>15040310100602</t>
  </si>
  <si>
    <t>15040310100603</t>
  </si>
  <si>
    <t>15040310100604</t>
  </si>
  <si>
    <t>15040310100605</t>
  </si>
  <si>
    <t>15040310100606</t>
  </si>
  <si>
    <t>15040310100607</t>
  </si>
  <si>
    <t>15040310100608</t>
  </si>
  <si>
    <t>15040310100609</t>
  </si>
  <si>
    <t>15040310100610</t>
  </si>
  <si>
    <t>15040310100611</t>
  </si>
  <si>
    <t>15040310100612</t>
  </si>
  <si>
    <t>15040310100613</t>
  </si>
  <si>
    <t>15040310100614</t>
  </si>
  <si>
    <t>15040310100615</t>
  </si>
  <si>
    <t>15040310100616</t>
  </si>
  <si>
    <t>15040310100617</t>
  </si>
  <si>
    <t>15040310100618</t>
  </si>
  <si>
    <t>15040310100619</t>
  </si>
  <si>
    <t>15040310100620</t>
  </si>
  <si>
    <t>王健等</t>
  </si>
  <si>
    <t>15040319701016****</t>
  </si>
  <si>
    <t>022443</t>
  </si>
  <si>
    <t>15040310101101</t>
  </si>
  <si>
    <t>022445</t>
  </si>
  <si>
    <t>15040310101102</t>
  </si>
  <si>
    <t>022446</t>
  </si>
  <si>
    <t>15040310101103</t>
  </si>
  <si>
    <t>15040310101104</t>
  </si>
  <si>
    <t>15040310101105</t>
  </si>
  <si>
    <t>15040310101106</t>
  </si>
  <si>
    <t>15040310101107</t>
  </si>
  <si>
    <t>15040310101108</t>
  </si>
  <si>
    <t>15040310101109</t>
  </si>
  <si>
    <t>15040310101110</t>
  </si>
  <si>
    <t>15040310101111</t>
  </si>
  <si>
    <t>15040310101112</t>
  </si>
  <si>
    <t>15040310101113</t>
  </si>
  <si>
    <t>15040310101114</t>
  </si>
  <si>
    <t>15040310101115</t>
  </si>
  <si>
    <t>15040310101116</t>
  </si>
  <si>
    <t>15040310101117</t>
  </si>
  <si>
    <t>15040310101118</t>
  </si>
  <si>
    <t>15040310101119</t>
  </si>
  <si>
    <t>15040310101120</t>
  </si>
  <si>
    <t>022444</t>
  </si>
  <si>
    <t>15040310101121</t>
  </si>
  <si>
    <t>022447</t>
  </si>
  <si>
    <t>15040310101122</t>
  </si>
  <si>
    <t>022448</t>
  </si>
  <si>
    <t>15040310101123</t>
  </si>
  <si>
    <t>吕广庆等</t>
  </si>
  <si>
    <t>15040319470226****</t>
  </si>
  <si>
    <t>022505</t>
  </si>
  <si>
    <t>15040310101124</t>
  </si>
  <si>
    <t>022506</t>
  </si>
  <si>
    <t>15040310101125</t>
  </si>
  <si>
    <t>魏杰等</t>
  </si>
  <si>
    <t>15040319680228****</t>
  </si>
  <si>
    <t>022521</t>
  </si>
  <si>
    <t>15040310101301</t>
  </si>
  <si>
    <t>15040310101302</t>
  </si>
  <si>
    <t>15040310101303</t>
  </si>
  <si>
    <t>15040310101304</t>
  </si>
  <si>
    <t>15040310101305</t>
  </si>
  <si>
    <t>15040310101306</t>
  </si>
  <si>
    <t>15040310101307</t>
  </si>
  <si>
    <t>15040310101308</t>
  </si>
  <si>
    <t>15040310101309</t>
  </si>
  <si>
    <t>钟晓峰</t>
  </si>
  <si>
    <t>15040319571107****</t>
  </si>
  <si>
    <t>020181</t>
  </si>
  <si>
    <t>1504031011601</t>
  </si>
  <si>
    <t>1504031011602</t>
  </si>
  <si>
    <t>1504031011603</t>
  </si>
  <si>
    <t>1504031011604</t>
  </si>
  <si>
    <t>1504031011605</t>
  </si>
  <si>
    <t>1504031011606</t>
  </si>
  <si>
    <t>1504031011607</t>
  </si>
  <si>
    <t>1504031011608</t>
  </si>
  <si>
    <t>1504031011609</t>
  </si>
  <si>
    <t>1504031011610</t>
  </si>
  <si>
    <t>魏平等</t>
  </si>
  <si>
    <t>15040319650607****</t>
  </si>
  <si>
    <t>021458</t>
  </si>
  <si>
    <t>15040310101401</t>
  </si>
  <si>
    <t>卢悦红等</t>
  </si>
  <si>
    <t>15040319750123****</t>
  </si>
  <si>
    <t>020257</t>
  </si>
  <si>
    <t>15040310101402</t>
  </si>
  <si>
    <t>姚国生等</t>
  </si>
  <si>
    <t>15040319680817****</t>
  </si>
  <si>
    <t>021324</t>
  </si>
  <si>
    <t>15040310101403</t>
  </si>
  <si>
    <t>卢国强等</t>
  </si>
  <si>
    <t>15040319580715****</t>
  </si>
  <si>
    <t>020256</t>
  </si>
  <si>
    <t>15040310101404</t>
  </si>
  <si>
    <t>15040310101405</t>
  </si>
  <si>
    <t>15040310101406</t>
  </si>
  <si>
    <t>15040310101407</t>
  </si>
  <si>
    <t>15040310101408</t>
  </si>
  <si>
    <t>15040310101409</t>
  </si>
  <si>
    <t>15040310101410</t>
  </si>
  <si>
    <t>15040310101411</t>
  </si>
  <si>
    <t>15040310101412</t>
  </si>
  <si>
    <t>15040310101413</t>
  </si>
  <si>
    <t>15040310101414</t>
  </si>
  <si>
    <t>15040310101415</t>
  </si>
  <si>
    <t>15040310101416</t>
  </si>
  <si>
    <t>15040310101417</t>
  </si>
  <si>
    <t>15040310101418</t>
  </si>
  <si>
    <t>15040310101419</t>
  </si>
  <si>
    <t>15040310101420</t>
  </si>
  <si>
    <t>15040310101421</t>
  </si>
  <si>
    <t>15040310101422</t>
  </si>
  <si>
    <t>15040310101423</t>
  </si>
  <si>
    <t>15040310101424</t>
  </si>
  <si>
    <t>15040310101425</t>
  </si>
  <si>
    <t>15040310101426</t>
  </si>
  <si>
    <t>15040310101427</t>
  </si>
  <si>
    <t>15040310101428</t>
  </si>
  <si>
    <t>15040310101429</t>
  </si>
  <si>
    <t>15040310101430</t>
  </si>
  <si>
    <t>15040310101431</t>
  </si>
  <si>
    <t>15040310101432</t>
  </si>
  <si>
    <t>15040310101433</t>
  </si>
  <si>
    <t>15040310101434</t>
  </si>
  <si>
    <t>15040310101435</t>
  </si>
  <si>
    <t>15040310101436</t>
  </si>
  <si>
    <t>15040310101437</t>
  </si>
  <si>
    <t>15040310101438</t>
  </si>
  <si>
    <t>郭子兴等</t>
  </si>
  <si>
    <t>15040319630420****</t>
  </si>
  <si>
    <t>021442</t>
  </si>
  <si>
    <t>15040310101439</t>
  </si>
  <si>
    <t>汪义等</t>
  </si>
  <si>
    <t>15040319610130****</t>
  </si>
  <si>
    <t>020252</t>
  </si>
  <si>
    <t>15040310101440</t>
  </si>
  <si>
    <t>15040310101441</t>
  </si>
  <si>
    <t>15040310101442</t>
  </si>
  <si>
    <t>李国玉等</t>
  </si>
  <si>
    <t>15040319690604****</t>
  </si>
  <si>
    <t>020250</t>
  </si>
  <si>
    <t>15040310101443</t>
  </si>
  <si>
    <t>15040310101444</t>
  </si>
  <si>
    <r>
      <t xml:space="preserve"> </t>
    </r>
    <r>
      <rPr>
        <b/>
        <sz val="10.5"/>
        <rFont val="仿宋_GB2312"/>
        <family val="3"/>
        <charset val="134"/>
      </rPr>
      <t>地方公益林</t>
    </r>
    <r>
      <rPr>
        <b/>
        <sz val="10.5"/>
        <rFont val="仿宋_GB2312"/>
        <family val="3"/>
        <charset val="134"/>
      </rPr>
      <t xml:space="preserve"> </t>
    </r>
    <r>
      <rPr>
        <b/>
        <sz val="10.5"/>
        <rFont val="仿宋_GB2312"/>
        <family val="3"/>
        <charset val="134"/>
      </rPr>
      <t>附表</t>
    </r>
    <r>
      <rPr>
        <b/>
        <sz val="10.5"/>
        <rFont val="仿宋_GB2312"/>
        <family val="3"/>
        <charset val="134"/>
      </rPr>
      <t>6</t>
    </r>
  </si>
  <si>
    <t>地方公益林森林生态效益补偿基金及管护责任落实明细表</t>
  </si>
  <si>
    <t>赤峰市元宝山区元宝山镇</t>
  </si>
  <si>
    <t>乡镇、林场</t>
  </si>
  <si>
    <t>行政村（林班）</t>
  </si>
  <si>
    <t>面积（亩）</t>
  </si>
  <si>
    <t>单位名称或个人姓名</t>
  </si>
  <si>
    <t>是否发放林权证</t>
  </si>
  <si>
    <t>1：5万地形图图幅号</t>
  </si>
  <si>
    <t>补偿基金（元）</t>
  </si>
  <si>
    <t>专职护林员姓名</t>
  </si>
  <si>
    <t>全镇总计</t>
  </si>
  <si>
    <t>一、国有林场小计</t>
  </si>
  <si>
    <t>二、集体小计</t>
  </si>
  <si>
    <t>三、林农个人</t>
  </si>
  <si>
    <t>个人</t>
  </si>
  <si>
    <t>谭晓阳</t>
  </si>
  <si>
    <t>15042819961010****</t>
  </si>
  <si>
    <t>农田牧场防护林</t>
  </si>
  <si>
    <t>唐伟博</t>
  </si>
  <si>
    <t>15040319910101****</t>
  </si>
  <si>
    <t>柠条</t>
  </si>
  <si>
    <t>蔡启超</t>
  </si>
  <si>
    <t>15040319940901****</t>
  </si>
  <si>
    <t>云杉</t>
  </si>
  <si>
    <r>
      <t>国家级公益林</t>
    </r>
    <r>
      <rPr>
        <b/>
        <sz val="9"/>
        <rFont val="新宋体"/>
        <family val="3"/>
        <charset val="134"/>
      </rPr>
      <t xml:space="preserve"> </t>
    </r>
    <r>
      <rPr>
        <b/>
        <sz val="9"/>
        <rFont val="新宋体"/>
        <family val="3"/>
        <charset val="134"/>
      </rPr>
      <t>附表</t>
    </r>
    <r>
      <rPr>
        <b/>
        <sz val="9"/>
        <rFont val="新宋体"/>
        <family val="3"/>
        <charset val="134"/>
      </rPr>
      <t>7-1</t>
    </r>
  </si>
  <si>
    <t>赤峰市元宝山区美丽河镇                                                                                单位：亩、元</t>
  </si>
  <si>
    <t>前美丽河村</t>
  </si>
  <si>
    <t>新安屯村</t>
  </si>
  <si>
    <t>四家村</t>
  </si>
  <si>
    <t>公格营子村</t>
  </si>
  <si>
    <t>西六家村</t>
  </si>
  <si>
    <t>01421</t>
  </si>
  <si>
    <t>孟南飞</t>
  </si>
  <si>
    <t>15040319710327****</t>
  </si>
  <si>
    <t>01567</t>
  </si>
  <si>
    <t>01372</t>
  </si>
  <si>
    <t>01405</t>
  </si>
  <si>
    <t>01534</t>
  </si>
  <si>
    <t>01540</t>
  </si>
  <si>
    <t>01276</t>
  </si>
  <si>
    <t>有林地</t>
  </si>
  <si>
    <t>01399</t>
  </si>
  <si>
    <t>00005</t>
  </si>
  <si>
    <t>01348</t>
  </si>
  <si>
    <t>01173</t>
  </si>
  <si>
    <t>01487</t>
  </si>
  <si>
    <t>01231</t>
  </si>
  <si>
    <t>01530</t>
  </si>
  <si>
    <t>01369</t>
  </si>
  <si>
    <t>孙国荣</t>
  </si>
  <si>
    <t>15040319681205****</t>
  </si>
  <si>
    <t>01266</t>
  </si>
  <si>
    <t>01240</t>
  </si>
  <si>
    <t>01516</t>
  </si>
  <si>
    <t>01310</t>
  </si>
  <si>
    <t>01331</t>
  </si>
  <si>
    <t>00619</t>
  </si>
  <si>
    <t>00602</t>
  </si>
  <si>
    <t>00631</t>
  </si>
  <si>
    <t>00633</t>
  </si>
  <si>
    <t>00639</t>
  </si>
  <si>
    <t>00634</t>
  </si>
  <si>
    <t>00609</t>
  </si>
  <si>
    <t>00635</t>
  </si>
  <si>
    <t>00645</t>
  </si>
  <si>
    <t>00643</t>
  </si>
  <si>
    <t>00637</t>
  </si>
  <si>
    <t>00629</t>
  </si>
  <si>
    <t>00593</t>
  </si>
  <si>
    <t>00630</t>
  </si>
  <si>
    <t>新安屯</t>
  </si>
  <si>
    <t>00252</t>
  </si>
  <si>
    <t>00195</t>
  </si>
  <si>
    <t>00216</t>
  </si>
  <si>
    <t>00273</t>
  </si>
  <si>
    <t>00229</t>
  </si>
  <si>
    <t>李海友</t>
  </si>
  <si>
    <t>15040319771215****</t>
  </si>
  <si>
    <t>00344</t>
  </si>
  <si>
    <t>00002</t>
  </si>
  <si>
    <t>00132</t>
  </si>
  <si>
    <t>00933</t>
  </si>
  <si>
    <t>00829</t>
  </si>
  <si>
    <t>00772</t>
  </si>
  <si>
    <t>15040319630321****</t>
  </si>
  <si>
    <t>00912</t>
  </si>
  <si>
    <t>李忠成</t>
  </si>
  <si>
    <t>00854</t>
  </si>
  <si>
    <t>00825</t>
  </si>
  <si>
    <t>00906</t>
  </si>
  <si>
    <t>00832</t>
  </si>
  <si>
    <t>00834</t>
  </si>
  <si>
    <t>00928</t>
  </si>
  <si>
    <t>00943</t>
  </si>
  <si>
    <t>00400</t>
  </si>
  <si>
    <t>00322</t>
  </si>
  <si>
    <t>00394</t>
  </si>
  <si>
    <t>00436</t>
  </si>
  <si>
    <t>00383</t>
  </si>
  <si>
    <t>00363</t>
  </si>
  <si>
    <t>张志</t>
  </si>
  <si>
    <t>15040319670125****</t>
  </si>
  <si>
    <t>00342</t>
  </si>
  <si>
    <t>00384</t>
  </si>
  <si>
    <t>00408</t>
  </si>
  <si>
    <t>西六家</t>
  </si>
  <si>
    <t>00073</t>
  </si>
  <si>
    <t>00440</t>
  </si>
  <si>
    <t>曹文龙</t>
  </si>
  <si>
    <t>15040319650407****</t>
  </si>
  <si>
    <t>00396</t>
  </si>
  <si>
    <t>00204</t>
  </si>
  <si>
    <t>侧柏</t>
  </si>
  <si>
    <t>00188</t>
  </si>
  <si>
    <t>00280</t>
  </si>
  <si>
    <t>00023</t>
  </si>
  <si>
    <t>00089</t>
  </si>
  <si>
    <t>00173</t>
  </si>
  <si>
    <t>马云平</t>
  </si>
  <si>
    <t>15040319770425****</t>
  </si>
  <si>
    <t>00320</t>
  </si>
  <si>
    <t>00053</t>
  </si>
  <si>
    <t>00131</t>
  </si>
  <si>
    <t>00318</t>
  </si>
  <si>
    <t>00283</t>
  </si>
  <si>
    <t>00098</t>
  </si>
  <si>
    <t>00055</t>
  </si>
  <si>
    <t>姜玉涵</t>
  </si>
  <si>
    <t>15040319931126****</t>
  </si>
  <si>
    <t xml:space="preserve"> 国家级公益林 附表7-3</t>
  </si>
  <si>
    <t xml:space="preserve">             个人所有国家级公益林经济补偿落实到户明细表</t>
  </si>
  <si>
    <t>所属乡(镇、苏木)</t>
  </si>
  <si>
    <t>补偿标准（元/亩）</t>
  </si>
  <si>
    <t>合计</t>
  </si>
  <si>
    <t>韩振亚</t>
  </si>
  <si>
    <t>15040319470413****</t>
  </si>
  <si>
    <t>031083</t>
  </si>
  <si>
    <t>1504031020010002</t>
  </si>
  <si>
    <t>尚晓燕</t>
  </si>
  <si>
    <t>15042319801003****</t>
  </si>
  <si>
    <t>031071</t>
  </si>
  <si>
    <t>1504031020010001</t>
  </si>
  <si>
    <t>梁玉昌等</t>
  </si>
  <si>
    <t>15040319640621****</t>
  </si>
  <si>
    <t>031006</t>
  </si>
  <si>
    <t>1504031020020003</t>
  </si>
  <si>
    <t>1504031020020002</t>
  </si>
  <si>
    <t>11-50-72-丙</t>
  </si>
  <si>
    <t>031005</t>
  </si>
  <si>
    <t>1504031020020001</t>
  </si>
  <si>
    <t>031007</t>
  </si>
  <si>
    <t>1504031020020004</t>
  </si>
  <si>
    <t>孙守信等</t>
  </si>
  <si>
    <t>15040319540425****</t>
  </si>
  <si>
    <t>031022</t>
  </si>
  <si>
    <t>1504031020030002</t>
  </si>
  <si>
    <t>031020</t>
  </si>
  <si>
    <t>1504031020030001</t>
  </si>
  <si>
    <t>林秀山等</t>
  </si>
  <si>
    <t>无证</t>
  </si>
  <si>
    <t>1504031020040009</t>
  </si>
  <si>
    <t>031143</t>
  </si>
  <si>
    <t>1504031020040008</t>
  </si>
  <si>
    <t>15040319550117****</t>
  </si>
  <si>
    <t>030998</t>
  </si>
  <si>
    <t>031002</t>
  </si>
  <si>
    <t>1504031020040002</t>
  </si>
  <si>
    <t>高凤军</t>
  </si>
  <si>
    <t>15040319680721****</t>
  </si>
  <si>
    <t>031000</t>
  </si>
  <si>
    <t>1504031020040006</t>
  </si>
  <si>
    <t>1504031020040001</t>
  </si>
  <si>
    <t>1504031020040003</t>
  </si>
  <si>
    <t>1504031020040004</t>
  </si>
  <si>
    <t>1504031020040005</t>
  </si>
  <si>
    <t>1504031020040007</t>
  </si>
  <si>
    <t>李海友、林秀山等</t>
  </si>
  <si>
    <t>031143\03998</t>
  </si>
  <si>
    <t>李久荣等</t>
  </si>
  <si>
    <t>15040319620109****</t>
  </si>
  <si>
    <t>030904</t>
  </si>
  <si>
    <t>1504031020050002</t>
  </si>
  <si>
    <t>1504031020050001</t>
  </si>
  <si>
    <t>1504031020050003</t>
  </si>
  <si>
    <t>1504031020050004</t>
  </si>
  <si>
    <t>孟繁臣等</t>
  </si>
  <si>
    <t>15040319540616****</t>
  </si>
  <si>
    <t>031076</t>
  </si>
  <si>
    <t>1504031020060001</t>
  </si>
  <si>
    <t>韩玉国等</t>
  </si>
  <si>
    <t>15040319660512****</t>
  </si>
  <si>
    <t>031084</t>
  </si>
  <si>
    <t>1504031020070003</t>
  </si>
  <si>
    <t>1504031020070002</t>
  </si>
  <si>
    <t>1504031020070001</t>
  </si>
  <si>
    <t xml:space="preserve"> 地方公益林 附表6</t>
  </si>
  <si>
    <t>赤峰市元宝山区美丽河镇</t>
  </si>
  <si>
    <t>其中：      一、集体小计</t>
  </si>
  <si>
    <t xml:space="preserve">      二、个人小计</t>
  </si>
  <si>
    <t>1.青山村</t>
  </si>
  <si>
    <t>2.后美丽河村</t>
  </si>
  <si>
    <t>3.新安屯村</t>
  </si>
  <si>
    <t>4.前美丽河村</t>
  </si>
  <si>
    <t>5、四家村</t>
  </si>
  <si>
    <t>6、公格营子村</t>
  </si>
  <si>
    <t>防风固沙</t>
  </si>
  <si>
    <t>灌木林</t>
  </si>
  <si>
    <t>成熟</t>
  </si>
  <si>
    <t>杨</t>
  </si>
  <si>
    <t>白柠条</t>
  </si>
  <si>
    <t>防岸林</t>
  </si>
  <si>
    <t>公格营子松</t>
  </si>
  <si>
    <r>
      <t>国家级公益林</t>
    </r>
    <r>
      <rPr>
        <b/>
        <sz val="8"/>
        <rFont val="宋体"/>
        <charset val="134"/>
      </rPr>
      <t xml:space="preserve"> </t>
    </r>
    <r>
      <rPr>
        <b/>
        <sz val="8"/>
        <rFont val="宋体"/>
        <charset val="134"/>
      </rPr>
      <t>附表</t>
    </r>
    <r>
      <rPr>
        <b/>
        <sz val="8"/>
        <rFont val="宋体"/>
        <charset val="134"/>
      </rPr>
      <t>7-1</t>
    </r>
  </si>
  <si>
    <r>
      <t xml:space="preserve">   赤峰市元宝山区平庄镇</t>
    </r>
    <r>
      <rPr>
        <b/>
        <sz val="8"/>
        <rFont val="宋体"/>
        <charset val="134"/>
      </rPr>
      <t xml:space="preserve">                                                                                                                                                                                               </t>
    </r>
  </si>
  <si>
    <t>GPS坐标或地理坐标位置（横坐标）</t>
  </si>
  <si>
    <t>GPS坐标或地理坐标位置  （纵坐标）</t>
  </si>
  <si>
    <t>太平地村</t>
  </si>
  <si>
    <t>山前村</t>
  </si>
  <si>
    <t>新房身村</t>
  </si>
  <si>
    <t>向阳村</t>
  </si>
  <si>
    <t>新景村</t>
  </si>
  <si>
    <t>敖汉窝铺</t>
  </si>
  <si>
    <t>东六家村</t>
  </si>
  <si>
    <t>下荒村</t>
  </si>
  <si>
    <t>孤山子村</t>
  </si>
  <si>
    <t>大三家村</t>
  </si>
  <si>
    <t>山嘴子村</t>
  </si>
  <si>
    <t>2、集体</t>
  </si>
  <si>
    <t>3、林农个人</t>
  </si>
  <si>
    <t>王文学</t>
  </si>
  <si>
    <t>15040319740704****</t>
  </si>
  <si>
    <t>00044</t>
  </si>
  <si>
    <t>00041</t>
  </si>
  <si>
    <t>00062</t>
  </si>
  <si>
    <t>01438</t>
  </si>
  <si>
    <t>01429</t>
  </si>
  <si>
    <t>付新宇</t>
  </si>
  <si>
    <t>15040319910530****</t>
  </si>
  <si>
    <t>00189</t>
  </si>
  <si>
    <t>00330</t>
  </si>
  <si>
    <t>00435</t>
  </si>
  <si>
    <t>00497</t>
  </si>
  <si>
    <t>01450</t>
  </si>
  <si>
    <t>01458</t>
  </si>
  <si>
    <t>00198</t>
  </si>
  <si>
    <t>00380</t>
  </si>
  <si>
    <t>00514</t>
  </si>
  <si>
    <t>00466</t>
  </si>
  <si>
    <t>00104</t>
  </si>
  <si>
    <t>00332</t>
  </si>
  <si>
    <t>00110</t>
  </si>
  <si>
    <t>00203</t>
  </si>
  <si>
    <t>00447</t>
  </si>
  <si>
    <t>边文强</t>
  </si>
  <si>
    <t>15040319900812****</t>
  </si>
  <si>
    <t>00403</t>
  </si>
  <si>
    <t>00225</t>
  </si>
  <si>
    <t>01466</t>
  </si>
  <si>
    <t>00357</t>
  </si>
  <si>
    <t>马腾达</t>
  </si>
  <si>
    <t>15040319941024****</t>
  </si>
  <si>
    <t>00097</t>
  </si>
  <si>
    <t>00478</t>
  </si>
  <si>
    <t>00270</t>
  </si>
  <si>
    <t>00219</t>
  </si>
  <si>
    <t>01439</t>
  </si>
  <si>
    <t>00196</t>
  </si>
  <si>
    <t>00468</t>
  </si>
  <si>
    <t>01445</t>
  </si>
  <si>
    <t>00390</t>
  </si>
  <si>
    <t>01459</t>
  </si>
  <si>
    <t>00458</t>
  </si>
  <si>
    <t>01465</t>
  </si>
  <si>
    <t>00495</t>
  </si>
  <si>
    <t>00286</t>
  </si>
  <si>
    <t>00263</t>
  </si>
  <si>
    <t>00379</t>
  </si>
  <si>
    <t>00202</t>
  </si>
  <si>
    <t>00416</t>
  </si>
  <si>
    <t>00324</t>
  </si>
  <si>
    <t>01449</t>
  </si>
  <si>
    <t>00197</t>
  </si>
  <si>
    <t>任新明</t>
  </si>
  <si>
    <t>15040319800212****</t>
  </si>
  <si>
    <t>00509</t>
  </si>
  <si>
    <t>01461</t>
  </si>
  <si>
    <t>00328</t>
  </si>
  <si>
    <t>00135</t>
  </si>
  <si>
    <t>00485</t>
  </si>
  <si>
    <t>00421</t>
  </si>
  <si>
    <t>00315</t>
  </si>
  <si>
    <t>01464</t>
  </si>
  <si>
    <t>01456</t>
  </si>
  <si>
    <t>00388</t>
  </si>
  <si>
    <t>00085</t>
  </si>
  <si>
    <t>01457</t>
  </si>
  <si>
    <t>00027</t>
  </si>
  <si>
    <t>00498</t>
  </si>
  <si>
    <t>00244</t>
  </si>
  <si>
    <t>00262</t>
  </si>
  <si>
    <t>00160</t>
  </si>
  <si>
    <t>01396</t>
  </si>
  <si>
    <t>01169</t>
  </si>
  <si>
    <t>齐存宝</t>
  </si>
  <si>
    <t>15040319780210****</t>
  </si>
  <si>
    <t>01163</t>
  </si>
  <si>
    <t>01387</t>
  </si>
  <si>
    <t>01226</t>
  </si>
  <si>
    <t>01414</t>
  </si>
  <si>
    <t>01112</t>
  </si>
  <si>
    <t>01296</t>
  </si>
  <si>
    <t>01290</t>
  </si>
  <si>
    <t>01230</t>
  </si>
  <si>
    <t>00818</t>
  </si>
  <si>
    <t>00861</t>
  </si>
  <si>
    <t>00844</t>
  </si>
  <si>
    <t>00859</t>
  </si>
  <si>
    <t>00856</t>
  </si>
  <si>
    <t>00835</t>
  </si>
  <si>
    <t>00867</t>
  </si>
  <si>
    <t>00870</t>
  </si>
  <si>
    <t>00862</t>
  </si>
  <si>
    <t>00855</t>
  </si>
  <si>
    <t>00866</t>
  </si>
  <si>
    <t>00819</t>
  </si>
  <si>
    <t>王爱辉</t>
  </si>
  <si>
    <t>15042919680108****</t>
  </si>
  <si>
    <t>00035</t>
  </si>
  <si>
    <t>00046</t>
  </si>
  <si>
    <t>00051</t>
  </si>
  <si>
    <t>00137</t>
  </si>
  <si>
    <t>00295</t>
  </si>
  <si>
    <t>00343</t>
  </si>
  <si>
    <t>00145</t>
  </si>
  <si>
    <t>120000</t>
  </si>
  <si>
    <t>00279</t>
  </si>
  <si>
    <t>00194</t>
  </si>
  <si>
    <t>00331</t>
  </si>
  <si>
    <t>00264</t>
  </si>
  <si>
    <t>00365</t>
  </si>
  <si>
    <t>丛迎春</t>
  </si>
  <si>
    <t>15040319720226****</t>
  </si>
  <si>
    <t>00361</t>
  </si>
  <si>
    <t>贾树军</t>
  </si>
  <si>
    <t>15040319630418****</t>
  </si>
  <si>
    <t>00325</t>
  </si>
  <si>
    <t>00078</t>
  </si>
  <si>
    <t>00149</t>
  </si>
  <si>
    <t>00291</t>
  </si>
  <si>
    <t>00157</t>
  </si>
  <si>
    <t>00020</t>
  </si>
  <si>
    <t>其他软阔类</t>
  </si>
  <si>
    <t>00127</t>
  </si>
  <si>
    <t>王国军</t>
  </si>
  <si>
    <t>15040319720927****</t>
  </si>
  <si>
    <t>00359</t>
  </si>
  <si>
    <t>00148</t>
  </si>
  <si>
    <t>00256</t>
  </si>
  <si>
    <t>00327</t>
  </si>
  <si>
    <t>00352</t>
  </si>
  <si>
    <t>00364</t>
  </si>
  <si>
    <t>00281</t>
  </si>
  <si>
    <t>00339</t>
  </si>
  <si>
    <t>00366</t>
  </si>
  <si>
    <t>00287</t>
  </si>
  <si>
    <t>敖汉窝铺村</t>
  </si>
  <si>
    <t>护岸林</t>
  </si>
  <si>
    <t>00186</t>
  </si>
  <si>
    <t>00459</t>
  </si>
  <si>
    <t>00454</t>
  </si>
  <si>
    <t>00356</t>
  </si>
  <si>
    <t>01022</t>
  </si>
  <si>
    <t>01318</t>
  </si>
  <si>
    <t>00743</t>
  </si>
  <si>
    <t>01377</t>
  </si>
  <si>
    <t>01472</t>
  </si>
  <si>
    <t>01347</t>
  </si>
  <si>
    <t>00417</t>
  </si>
  <si>
    <t>01454</t>
  </si>
  <si>
    <t>00674</t>
  </si>
  <si>
    <t>00537</t>
  </si>
  <si>
    <t>00419</t>
  </si>
  <si>
    <t>00528</t>
  </si>
  <si>
    <t>00658</t>
  </si>
  <si>
    <t>00561</t>
  </si>
  <si>
    <t>00758</t>
  </si>
  <si>
    <t>01384</t>
  </si>
  <si>
    <t>01329</t>
  </si>
  <si>
    <t>于长青</t>
  </si>
  <si>
    <t>15040319650610****</t>
  </si>
  <si>
    <t>01120</t>
  </si>
  <si>
    <t>00755</t>
  </si>
  <si>
    <t>00736</t>
  </si>
  <si>
    <t>00950</t>
  </si>
  <si>
    <t>00677</t>
  </si>
  <si>
    <t>01030</t>
  </si>
  <si>
    <t>01138</t>
  </si>
  <si>
    <t>00531</t>
  </si>
  <si>
    <t>00503</t>
  </si>
  <si>
    <t>00387</t>
  </si>
  <si>
    <t>00952</t>
  </si>
  <si>
    <t>槐树</t>
  </si>
  <si>
    <t>01118</t>
  </si>
  <si>
    <t>01435</t>
  </si>
  <si>
    <t>01282</t>
  </si>
  <si>
    <t>01031</t>
  </si>
  <si>
    <t>00504</t>
  </si>
  <si>
    <t>01353</t>
  </si>
  <si>
    <t>01082</t>
  </si>
  <si>
    <t>01056</t>
  </si>
  <si>
    <t>00708</t>
  </si>
  <si>
    <t>01494</t>
  </si>
  <si>
    <t>00725</t>
  </si>
  <si>
    <t>01170</t>
  </si>
  <si>
    <t>01411</t>
  </si>
  <si>
    <t>00698</t>
  </si>
  <si>
    <t>00815</t>
  </si>
  <si>
    <t>01127</t>
  </si>
  <si>
    <t>01408</t>
  </si>
  <si>
    <t>01150</t>
  </si>
  <si>
    <t>00948</t>
  </si>
  <si>
    <t>00785</t>
  </si>
  <si>
    <t>00612</t>
  </si>
  <si>
    <t>00632</t>
  </si>
  <si>
    <t>郭亮</t>
  </si>
  <si>
    <t>15040319801024****</t>
  </si>
  <si>
    <t>00757</t>
  </si>
  <si>
    <t>01406</t>
  </si>
  <si>
    <t>00753</t>
  </si>
  <si>
    <t>00718</t>
  </si>
  <si>
    <t>00786</t>
  </si>
  <si>
    <t>00461</t>
  </si>
  <si>
    <t>01092</t>
  </si>
  <si>
    <t>00507</t>
  </si>
  <si>
    <t>01026</t>
  </si>
  <si>
    <t>01121</t>
  </si>
  <si>
    <t>00526</t>
  </si>
  <si>
    <t>01068</t>
  </si>
  <si>
    <t>01463</t>
  </si>
  <si>
    <t>00916</t>
  </si>
  <si>
    <t>01431</t>
  </si>
  <si>
    <t>01115</t>
  </si>
  <si>
    <t>01172</t>
  </si>
  <si>
    <t>01166</t>
  </si>
  <si>
    <t>00690</t>
  </si>
  <si>
    <t>01122</t>
  </si>
  <si>
    <t>00877</t>
  </si>
  <si>
    <t>01081</t>
  </si>
  <si>
    <t>01492</t>
  </si>
  <si>
    <t>张大明</t>
  </si>
  <si>
    <t>15040319801012****</t>
  </si>
  <si>
    <t>01436</t>
  </si>
  <si>
    <t>00512</t>
  </si>
  <si>
    <t>01362</t>
  </si>
  <si>
    <t>00788</t>
  </si>
  <si>
    <t>01484</t>
  </si>
  <si>
    <t>01370</t>
  </si>
  <si>
    <t>01451</t>
  </si>
  <si>
    <t>00760</t>
  </si>
  <si>
    <t>01077</t>
  </si>
  <si>
    <t>01040</t>
  </si>
  <si>
    <t>01050</t>
  </si>
  <si>
    <t>01426</t>
  </si>
  <si>
    <t>01083</t>
  </si>
  <si>
    <t>01485</t>
  </si>
  <si>
    <t>00776</t>
  </si>
  <si>
    <t>00596</t>
  </si>
  <si>
    <t>00875</t>
  </si>
  <si>
    <t>00777</t>
  </si>
  <si>
    <t>01214</t>
  </si>
  <si>
    <t>00660</t>
  </si>
  <si>
    <t>00716</t>
  </si>
  <si>
    <t>00594</t>
  </si>
  <si>
    <t>00899</t>
  </si>
  <si>
    <t>00843</t>
  </si>
  <si>
    <t>01477</t>
  </si>
  <si>
    <t>01073</t>
  </si>
  <si>
    <t>01128</t>
  </si>
  <si>
    <t>00656</t>
  </si>
  <si>
    <t>00591</t>
  </si>
  <si>
    <t>01144</t>
  </si>
  <si>
    <t>01404</t>
  </si>
  <si>
    <t>01151</t>
  </si>
  <si>
    <t>00585</t>
  </si>
  <si>
    <t>01437</t>
  </si>
  <si>
    <t>00546</t>
  </si>
  <si>
    <t>00735</t>
  </si>
  <si>
    <t>00664</t>
  </si>
  <si>
    <t>00922</t>
  </si>
  <si>
    <t>00627</t>
  </si>
  <si>
    <t>01400</t>
  </si>
  <si>
    <t>01440</t>
  </si>
  <si>
    <t>00764</t>
  </si>
  <si>
    <t>01480</t>
  </si>
  <si>
    <t>00712</t>
  </si>
  <si>
    <t>00923</t>
  </si>
  <si>
    <t>01191</t>
  </si>
  <si>
    <t>01119</t>
  </si>
  <si>
    <t>01403</t>
  </si>
  <si>
    <t>00505</t>
  </si>
  <si>
    <t>01376</t>
  </si>
  <si>
    <t>00675</t>
  </si>
  <si>
    <t>01136</t>
  </si>
  <si>
    <t>00426</t>
  </si>
  <si>
    <t>00144</t>
  </si>
  <si>
    <t>00727</t>
  </si>
  <si>
    <t>01004</t>
  </si>
  <si>
    <t>00247</t>
  </si>
  <si>
    <t>01076</t>
  </si>
  <si>
    <t>01486</t>
  </si>
  <si>
    <t>00805</t>
  </si>
  <si>
    <t>01474</t>
  </si>
  <si>
    <t>01371</t>
  </si>
  <si>
    <t>01322</t>
  </si>
  <si>
    <t>01289</t>
  </si>
  <si>
    <t>00914</t>
  </si>
  <si>
    <t>00572</t>
  </si>
  <si>
    <t>00174</t>
  </si>
  <si>
    <t>01306</t>
  </si>
  <si>
    <t>01490</t>
  </si>
  <si>
    <t>00453</t>
  </si>
  <si>
    <t>01090</t>
  </si>
  <si>
    <t>00970</t>
  </si>
  <si>
    <t>00886</t>
  </si>
  <si>
    <t>01401</t>
  </si>
  <si>
    <t>01217</t>
  </si>
  <si>
    <t>01510</t>
  </si>
  <si>
    <t>00748</t>
  </si>
  <si>
    <t>01135</t>
  </si>
  <si>
    <t>01385</t>
  </si>
  <si>
    <t>01430</t>
  </si>
  <si>
    <t>01188</t>
  </si>
  <si>
    <t>01117</t>
  </si>
  <si>
    <t>01352</t>
  </si>
  <si>
    <t>00991</t>
  </si>
  <si>
    <t>00995</t>
  </si>
  <si>
    <t>01340</t>
  </si>
  <si>
    <t>王洪权</t>
  </si>
  <si>
    <t>01395</t>
  </si>
  <si>
    <t>01237</t>
  </si>
  <si>
    <t>01394</t>
  </si>
  <si>
    <t>01432</t>
  </si>
  <si>
    <t>01187</t>
  </si>
  <si>
    <t>01446</t>
  </si>
  <si>
    <t>01419</t>
  </si>
  <si>
    <t>01165</t>
  </si>
  <si>
    <t>01205</t>
  </si>
  <si>
    <t>吕克</t>
  </si>
  <si>
    <t>15040319971023****</t>
  </si>
  <si>
    <t>00113</t>
  </si>
  <si>
    <t>01234</t>
  </si>
  <si>
    <t>01425</t>
  </si>
  <si>
    <t>00434</t>
  </si>
  <si>
    <t>11-50-73-丁</t>
  </si>
  <si>
    <t>11-50-74-丁</t>
  </si>
  <si>
    <t>11-50-75-丁</t>
  </si>
  <si>
    <t>11-50-76-丁</t>
  </si>
  <si>
    <t>11-50-77-丁</t>
  </si>
  <si>
    <t>11-50-78-丁</t>
  </si>
  <si>
    <t>00382</t>
  </si>
  <si>
    <t>11-50-79-丁</t>
  </si>
  <si>
    <t>11-50-80-丁</t>
  </si>
  <si>
    <t>11-50-81-丁</t>
  </si>
  <si>
    <t>11-50-82-丁</t>
  </si>
  <si>
    <t>张校宇</t>
  </si>
  <si>
    <t>15042819830303****</t>
  </si>
  <si>
    <t>11-50-83-丁</t>
  </si>
  <si>
    <t>11-50-84-丁</t>
  </si>
  <si>
    <t>00439</t>
  </si>
  <si>
    <t>00622</t>
  </si>
  <si>
    <t>00311</t>
  </si>
  <si>
    <t>00358</t>
  </si>
  <si>
    <t>00651</t>
  </si>
  <si>
    <t>幼龄地</t>
  </si>
  <si>
    <t>00530</t>
  </si>
  <si>
    <t>00407</t>
  </si>
  <si>
    <t>魏赟祺</t>
  </si>
  <si>
    <t>15040319940217****</t>
  </si>
  <si>
    <t>00317</t>
  </si>
  <si>
    <t>00533</t>
  </si>
  <si>
    <t>00697</t>
  </si>
  <si>
    <t>00413</t>
  </si>
  <si>
    <t>01049</t>
  </si>
  <si>
    <t>幼林地</t>
  </si>
  <si>
    <t>01145</t>
  </si>
  <si>
    <t>00576</t>
  </si>
  <si>
    <t>00181</t>
  </si>
  <si>
    <t>01197</t>
  </si>
  <si>
    <t>00734</t>
  </si>
  <si>
    <t>01155</t>
  </si>
  <si>
    <t>00707</t>
  </si>
  <si>
    <t>01101</t>
  </si>
  <si>
    <t>00539</t>
  </si>
  <si>
    <t>01204</t>
  </si>
  <si>
    <t>01158</t>
  </si>
  <si>
    <t>01132</t>
  </si>
  <si>
    <t>00945</t>
  </si>
  <si>
    <t xml:space="preserve"> </t>
  </si>
  <si>
    <t>00521</t>
  </si>
  <si>
    <t>00527</t>
  </si>
  <si>
    <t>中林地</t>
  </si>
  <si>
    <t>00577</t>
  </si>
  <si>
    <t>00608</t>
  </si>
  <si>
    <t>00574</t>
  </si>
  <si>
    <t>周洁</t>
  </si>
  <si>
    <t>15040319790823****</t>
  </si>
  <si>
    <t>01716</t>
  </si>
  <si>
    <t>01566</t>
  </si>
  <si>
    <t>7杏3油</t>
  </si>
  <si>
    <t>01232</t>
  </si>
  <si>
    <t>01317</t>
  </si>
  <si>
    <t>01272</t>
  </si>
  <si>
    <t>01254</t>
  </si>
  <si>
    <t>00688</t>
  </si>
  <si>
    <t>00490</t>
  </si>
  <si>
    <t>00796</t>
  </si>
  <si>
    <t>01336</t>
  </si>
  <si>
    <t>01496</t>
  </si>
  <si>
    <t>01355</t>
  </si>
  <si>
    <t>00842</t>
  </si>
  <si>
    <t>6落4杏</t>
  </si>
  <si>
    <t>01469</t>
  </si>
  <si>
    <t>01321</t>
  </si>
  <si>
    <t>00989</t>
  </si>
  <si>
    <t>00079</t>
  </si>
  <si>
    <t>00554</t>
  </si>
  <si>
    <t>01162</t>
  </si>
  <si>
    <t>00601</t>
  </si>
  <si>
    <t>01573</t>
  </si>
  <si>
    <t>00237</t>
  </si>
  <si>
    <t>01302</t>
  </si>
  <si>
    <t>00668</t>
  </si>
  <si>
    <t>01906</t>
  </si>
  <si>
    <t>01393</t>
  </si>
  <si>
    <t>00625</t>
  </si>
  <si>
    <t>00446</t>
  </si>
  <si>
    <t>01094</t>
  </si>
  <si>
    <t>00253</t>
  </si>
  <si>
    <t>01555</t>
  </si>
  <si>
    <t>01103</t>
  </si>
  <si>
    <t>00241</t>
  </si>
  <si>
    <t>潘广勇</t>
  </si>
  <si>
    <t>15040319710103****</t>
  </si>
  <si>
    <t>00040</t>
  </si>
  <si>
    <t>01619</t>
  </si>
  <si>
    <t>01679</t>
  </si>
  <si>
    <t>01361</t>
  </si>
  <si>
    <t>01917</t>
  </si>
  <si>
    <t>01256</t>
  </si>
  <si>
    <t>00726</t>
  </si>
  <si>
    <t>00640</t>
  </si>
  <si>
    <t>00977</t>
  </si>
  <si>
    <t>01327</t>
  </si>
  <si>
    <t>01481</t>
  </si>
  <si>
    <t>00354</t>
  </si>
  <si>
    <t>01577</t>
  </si>
  <si>
    <t>01398</t>
  </si>
  <si>
    <t>01518</t>
  </si>
  <si>
    <t>00752</t>
  </si>
  <si>
    <t>00368</t>
  </si>
  <si>
    <t>01344</t>
  </si>
  <si>
    <t>01236</t>
  </si>
  <si>
    <t>01413</t>
  </si>
  <si>
    <t>01216</t>
  </si>
  <si>
    <t>00420</t>
  </si>
  <si>
    <t>00395</t>
  </si>
  <si>
    <t>00418</t>
  </si>
  <si>
    <t>00460</t>
  </si>
  <si>
    <t>00362</t>
  </si>
  <si>
    <t>00615</t>
  </si>
  <si>
    <t>00605</t>
  </si>
  <si>
    <t>00714</t>
  </si>
  <si>
    <t>00551</t>
  </si>
  <si>
    <t>00553</t>
  </si>
  <si>
    <t>00556</t>
  </si>
  <si>
    <t>00541</t>
  </si>
  <si>
    <t>00550</t>
  </si>
  <si>
    <t>01001</t>
  </si>
  <si>
    <t>00969</t>
  </si>
  <si>
    <t>01130</t>
  </si>
  <si>
    <t>00520</t>
  </si>
  <si>
    <t>01269</t>
  </si>
  <si>
    <t>00684</t>
  </si>
  <si>
    <t>00807</t>
  </si>
  <si>
    <t>01198</t>
  </si>
  <si>
    <t>01019</t>
  </si>
  <si>
    <t>00935</t>
  </si>
  <si>
    <t>00774</t>
  </si>
  <si>
    <t>00756</t>
  </si>
  <si>
    <t>00929</t>
  </si>
  <si>
    <t>01338</t>
  </si>
  <si>
    <t>01386</t>
  </si>
  <si>
    <t>01364</t>
  </si>
  <si>
    <t>00623</t>
  </si>
  <si>
    <t>00663</t>
  </si>
  <si>
    <t>00747</t>
  </si>
  <si>
    <t>01519</t>
  </si>
  <si>
    <t>00738</t>
  </si>
  <si>
    <t>00595</t>
  </si>
  <si>
    <t>00592</t>
  </si>
  <si>
    <t>00802</t>
  </si>
  <si>
    <t>01097</t>
  </si>
  <si>
    <t>00874</t>
  </si>
  <si>
    <t>00722</t>
  </si>
  <si>
    <t>00711</t>
  </si>
  <si>
    <t>00516</t>
  </si>
  <si>
    <t>00367</t>
  </si>
  <si>
    <t>00433</t>
  </si>
  <si>
    <t>00513</t>
  </si>
  <si>
    <t>00557</t>
  </si>
  <si>
    <t>00377</t>
  </si>
  <si>
    <t>00508</t>
  </si>
  <si>
    <t>00483</t>
  </si>
  <si>
    <t>00410</t>
  </si>
  <si>
    <t>00406</t>
  </si>
  <si>
    <t>00404</t>
  </si>
  <si>
    <t>00224</t>
  </si>
  <si>
    <t>00438</t>
  </si>
  <si>
    <t>00559</t>
  </si>
  <si>
    <t>00450</t>
  </si>
  <si>
    <t>00386</t>
  </si>
  <si>
    <t>00489</t>
  </si>
  <si>
    <t>00398</t>
  </si>
  <si>
    <t>00422</t>
  </si>
  <si>
    <t>00378</t>
  </si>
  <si>
    <t>00588</t>
  </si>
  <si>
    <t>7落3杏</t>
  </si>
  <si>
    <t>01037</t>
  </si>
  <si>
    <t>00839</t>
  </si>
  <si>
    <t>00974</t>
  </si>
  <si>
    <t>00852</t>
  </si>
  <si>
    <t>8落2杏</t>
  </si>
  <si>
    <t>5油5落</t>
  </si>
  <si>
    <t>00984</t>
  </si>
  <si>
    <t>7落2油</t>
  </si>
  <si>
    <t>00810</t>
  </si>
  <si>
    <t>00779</t>
  </si>
  <si>
    <t>00804</t>
  </si>
  <si>
    <t>00578</t>
  </si>
  <si>
    <t>00551-1</t>
  </si>
  <si>
    <t>00539-1</t>
  </si>
  <si>
    <t>00372</t>
  </si>
  <si>
    <t>薛超</t>
  </si>
  <si>
    <t>00448</t>
  </si>
  <si>
    <t>00456</t>
  </si>
  <si>
    <t>00160-1</t>
  </si>
  <si>
    <t>00994</t>
  </si>
  <si>
    <t>00749</t>
  </si>
  <si>
    <t>00729</t>
  </si>
  <si>
    <t>00691</t>
  </si>
  <si>
    <t>00762</t>
  </si>
  <si>
    <t>00821</t>
  </si>
  <si>
    <t>00842-1</t>
  </si>
  <si>
    <t>01007</t>
  </si>
  <si>
    <t>00771</t>
  </si>
  <si>
    <t>01000</t>
  </si>
  <si>
    <t>00441</t>
  </si>
  <si>
    <t>00457</t>
  </si>
  <si>
    <t>00997</t>
  </si>
  <si>
    <t>00340</t>
  </si>
  <si>
    <r>
      <t>国家级公益林</t>
    </r>
    <r>
      <rPr>
        <b/>
        <sz val="10.5"/>
        <rFont val="Times New Roman"/>
        <family val="1"/>
        <charset val="0"/>
      </rPr>
      <t xml:space="preserve"> </t>
    </r>
    <r>
      <rPr>
        <b/>
        <sz val="10.5"/>
        <rFont val="仿宋_GB2312"/>
        <family val="3"/>
        <charset val="134"/>
      </rPr>
      <t>附表7-2</t>
    </r>
  </si>
  <si>
    <t>集体所有国家级公益林经济补偿落实到户明细表</t>
  </si>
  <si>
    <t>赤峰市元宝山区平庄镇</t>
  </si>
  <si>
    <t>集体经济组织名称（乡、行政村、自然村、组）</t>
  </si>
  <si>
    <r>
      <t>1:5</t>
    </r>
    <r>
      <rPr>
        <b/>
        <sz val="8"/>
        <color indexed="8"/>
        <rFont val="仿宋_GB2312"/>
        <family val="3"/>
        <charset val="134"/>
      </rPr>
      <t>万地形图图幅号</t>
    </r>
  </si>
  <si>
    <t>享受补偿的家庭成员人数</t>
  </si>
  <si>
    <t>享受补偿面积</t>
  </si>
  <si>
    <r>
      <t>补偿标准（元</t>
    </r>
    <r>
      <rPr>
        <b/>
        <sz val="8"/>
        <color indexed="8"/>
        <rFont val="Times New Roman"/>
        <family val="1"/>
        <charset val="0"/>
      </rPr>
      <t>/</t>
    </r>
    <r>
      <rPr>
        <b/>
        <sz val="8"/>
        <color indexed="8"/>
        <rFont val="仿宋_GB2312"/>
        <family val="3"/>
        <charset val="134"/>
      </rPr>
      <t>亩）</t>
    </r>
  </si>
  <si>
    <t>全镇合计</t>
  </si>
  <si>
    <t>王喜峰</t>
  </si>
  <si>
    <t>15040319660314****</t>
  </si>
  <si>
    <t>罗洪富</t>
  </si>
  <si>
    <t>15040319581218****</t>
  </si>
  <si>
    <t>罗洪英</t>
  </si>
  <si>
    <t>15040319581011****</t>
  </si>
  <si>
    <t>王喜春</t>
  </si>
  <si>
    <t>15040319731205****</t>
  </si>
  <si>
    <t>王国全</t>
  </si>
  <si>
    <t>15040319640117****</t>
  </si>
  <si>
    <t>周国生</t>
  </si>
  <si>
    <t>15040319700213****</t>
  </si>
  <si>
    <t>刘文</t>
  </si>
  <si>
    <t>15040319681226****</t>
  </si>
  <si>
    <t>孟素花</t>
  </si>
  <si>
    <t>15040319610614****</t>
  </si>
  <si>
    <t>王守江</t>
  </si>
  <si>
    <t>15040319660721****</t>
  </si>
  <si>
    <t>曹贵</t>
  </si>
  <si>
    <t>15040319600204****</t>
  </si>
  <si>
    <t>王国福</t>
  </si>
  <si>
    <t>15040319600816****</t>
  </si>
  <si>
    <t>梁瑞兰</t>
  </si>
  <si>
    <t>15040319460105****</t>
  </si>
  <si>
    <t>王兰香</t>
  </si>
  <si>
    <t>15040319720404****</t>
  </si>
  <si>
    <t>刘桂兰</t>
  </si>
  <si>
    <t>15040319660814****</t>
  </si>
  <si>
    <t>陈振富</t>
  </si>
  <si>
    <t>15040319631024****</t>
  </si>
  <si>
    <t>陈秀国</t>
  </si>
  <si>
    <t>15040319601125****</t>
  </si>
  <si>
    <t>王国志</t>
  </si>
  <si>
    <t>15040319560929****</t>
  </si>
  <si>
    <t>刘金星</t>
  </si>
  <si>
    <t>15040319261123****</t>
  </si>
  <si>
    <t>王国良</t>
  </si>
  <si>
    <t>15040319540905****</t>
  </si>
  <si>
    <t>王国有</t>
  </si>
  <si>
    <t>15040319590417****</t>
  </si>
  <si>
    <t>李凤华</t>
  </si>
  <si>
    <t>15040319680620****</t>
  </si>
  <si>
    <t>王喜瑞</t>
  </si>
  <si>
    <t>15040319670717****</t>
  </si>
  <si>
    <t>王小五</t>
  </si>
  <si>
    <t>15040319760901****</t>
  </si>
  <si>
    <t>15040319491109****</t>
  </si>
  <si>
    <t>王守忠</t>
  </si>
  <si>
    <t>15040319601102****</t>
  </si>
  <si>
    <t>王成臣</t>
  </si>
  <si>
    <t>15040319331203****</t>
  </si>
  <si>
    <t>王守辉</t>
  </si>
  <si>
    <t>15040319720824****</t>
  </si>
  <si>
    <t>周国德</t>
  </si>
  <si>
    <t>15040319640605****</t>
  </si>
  <si>
    <t>刘金树</t>
  </si>
  <si>
    <t>15040319570905****</t>
  </si>
  <si>
    <t>安素花</t>
  </si>
  <si>
    <t>15040319551116****</t>
  </si>
  <si>
    <t>鲁素芝</t>
  </si>
  <si>
    <t>15040319640101****</t>
  </si>
  <si>
    <t>曹学英</t>
  </si>
  <si>
    <t>15040319701009****</t>
  </si>
  <si>
    <t>李金富</t>
  </si>
  <si>
    <t>15040319610313****</t>
  </si>
  <si>
    <t>罗洪义</t>
  </si>
  <si>
    <t>15040319430423****</t>
  </si>
  <si>
    <t>陈领学</t>
  </si>
  <si>
    <t>15040319760803****</t>
  </si>
  <si>
    <t>王凤云</t>
  </si>
  <si>
    <t>15040319570711****</t>
  </si>
  <si>
    <t>李金才</t>
  </si>
  <si>
    <t>15040319670822****</t>
  </si>
  <si>
    <t>王国祥</t>
  </si>
  <si>
    <t>15040319501010****</t>
  </si>
  <si>
    <t>王守瑞</t>
  </si>
  <si>
    <t>王国春</t>
  </si>
  <si>
    <t>15040319590301****</t>
  </si>
  <si>
    <t>王丙德</t>
  </si>
  <si>
    <t>15040319521226****</t>
  </si>
  <si>
    <t>曹学杰</t>
  </si>
  <si>
    <t>15040319680905****</t>
  </si>
  <si>
    <t>王桂霞</t>
  </si>
  <si>
    <t>15040319651129****</t>
  </si>
  <si>
    <t>刘军</t>
  </si>
  <si>
    <t>15040319640508****</t>
  </si>
  <si>
    <t>罗洪武</t>
  </si>
  <si>
    <t>15040319600208****</t>
  </si>
  <si>
    <t>王国富</t>
  </si>
  <si>
    <t>15040319550927****</t>
  </si>
  <si>
    <t>陈振福</t>
  </si>
  <si>
    <t>15040319570429****</t>
  </si>
  <si>
    <t>刘明</t>
  </si>
  <si>
    <t>15040319700317****</t>
  </si>
  <si>
    <t>刘景芝</t>
  </si>
  <si>
    <t>15042919740125****</t>
  </si>
  <si>
    <t>陈有</t>
  </si>
  <si>
    <t>15040319611005****</t>
  </si>
  <si>
    <t>罗洪金</t>
  </si>
  <si>
    <t>15040319671121****</t>
  </si>
  <si>
    <t>王丙志</t>
  </si>
  <si>
    <t>15040319400810****</t>
  </si>
  <si>
    <t>曹云</t>
  </si>
  <si>
    <t>15040319571227****</t>
  </si>
  <si>
    <t>曹海</t>
  </si>
  <si>
    <t>15040319570807****</t>
  </si>
  <si>
    <t>罗洪文</t>
  </si>
  <si>
    <t>15040319571109****</t>
  </si>
  <si>
    <t>王秀芹</t>
  </si>
  <si>
    <t>15040319650907****</t>
  </si>
  <si>
    <t>徐桂荣</t>
  </si>
  <si>
    <t>15040319410910****</t>
  </si>
  <si>
    <t>罗洪银</t>
  </si>
  <si>
    <t>15040319591224****</t>
  </si>
  <si>
    <t>陈振才</t>
  </si>
  <si>
    <t>15040319670226****</t>
  </si>
  <si>
    <t>陈振江</t>
  </si>
  <si>
    <t>15040319410313****</t>
  </si>
  <si>
    <t>陈长明</t>
  </si>
  <si>
    <t>15040319740529****</t>
  </si>
  <si>
    <t>罗洪福</t>
  </si>
  <si>
    <t>15040319511228****</t>
  </si>
  <si>
    <t>陈秀强</t>
  </si>
  <si>
    <t>15040319700125****</t>
  </si>
  <si>
    <t>蒋玉成</t>
  </si>
  <si>
    <t>15040319700813****</t>
  </si>
  <si>
    <t>王丙军</t>
  </si>
  <si>
    <t>15040319330101****</t>
  </si>
  <si>
    <t>蒋玉树</t>
  </si>
  <si>
    <t>15040319570105****</t>
  </si>
  <si>
    <t>韩世军</t>
  </si>
  <si>
    <t>15040319700818****</t>
  </si>
  <si>
    <t>曹文远</t>
  </si>
  <si>
    <t>15040319540906****</t>
  </si>
  <si>
    <t>赵永莉</t>
  </si>
  <si>
    <t>15040319760907****</t>
  </si>
  <si>
    <t>罗洪发</t>
  </si>
  <si>
    <t>15040319631222****</t>
  </si>
  <si>
    <t>冯素芹</t>
  </si>
  <si>
    <t>15042219710405****</t>
  </si>
  <si>
    <t>王来军</t>
  </si>
  <si>
    <t>15040319781022****</t>
  </si>
  <si>
    <t>王国民</t>
  </si>
  <si>
    <t>李秀霞</t>
  </si>
  <si>
    <t>15040319540721****</t>
  </si>
  <si>
    <t>张素月</t>
  </si>
  <si>
    <t>15040319441020****</t>
  </si>
  <si>
    <t>王守生</t>
  </si>
  <si>
    <t>15040319650616****</t>
  </si>
  <si>
    <t>王守富</t>
  </si>
  <si>
    <t>15040319550410****</t>
  </si>
  <si>
    <t>王守军</t>
  </si>
  <si>
    <t>刘金富</t>
  </si>
  <si>
    <t>15040319560425****</t>
  </si>
  <si>
    <t>赵永辉</t>
  </si>
  <si>
    <t>15040319750702****</t>
  </si>
  <si>
    <t>刘金友</t>
  </si>
  <si>
    <t>15040319610224****</t>
  </si>
  <si>
    <t>耿合</t>
  </si>
  <si>
    <t>15040319650519****</t>
  </si>
  <si>
    <t>罗洪瑞</t>
  </si>
  <si>
    <t>15040319711027****</t>
  </si>
  <si>
    <t>刘杰</t>
  </si>
  <si>
    <t>15040319590626****</t>
  </si>
  <si>
    <t>曹学忠</t>
  </si>
  <si>
    <t>15040319640928****</t>
  </si>
  <si>
    <t>罗永</t>
  </si>
  <si>
    <t>15040319671110****</t>
  </si>
  <si>
    <t>曹学河</t>
  </si>
  <si>
    <t>15040319660418****</t>
  </si>
  <si>
    <t>王海波</t>
  </si>
  <si>
    <t>15040319810503****</t>
  </si>
  <si>
    <t>罗洪俊</t>
  </si>
  <si>
    <t>15040319670222****</t>
  </si>
  <si>
    <t>周小红</t>
  </si>
  <si>
    <t>15040319700724****</t>
  </si>
  <si>
    <t>王国忠</t>
  </si>
  <si>
    <t>15040319670712****</t>
  </si>
  <si>
    <t>罗洪才</t>
  </si>
  <si>
    <t>15040319651112****</t>
  </si>
  <si>
    <t>陈留锁</t>
  </si>
  <si>
    <t>15040319691004****</t>
  </si>
  <si>
    <t>贺井芝</t>
  </si>
  <si>
    <t>15040319400414****</t>
  </si>
  <si>
    <t>曹国云</t>
  </si>
  <si>
    <t>15040319750224****</t>
  </si>
  <si>
    <t>刘国军</t>
  </si>
  <si>
    <t>15040319760810****</t>
  </si>
  <si>
    <t>张国志</t>
  </si>
  <si>
    <t>15042819490629****</t>
  </si>
  <si>
    <t>贺志海</t>
  </si>
  <si>
    <t>15042819580414****</t>
  </si>
  <si>
    <t>宋天君</t>
  </si>
  <si>
    <t>15042819730212****</t>
  </si>
  <si>
    <t>刘跃东</t>
  </si>
  <si>
    <t>15042819580121****</t>
  </si>
  <si>
    <t>刘亚东</t>
  </si>
  <si>
    <t>15042819551218****</t>
  </si>
  <si>
    <t>王翠云</t>
  </si>
  <si>
    <t>15042819470328****</t>
  </si>
  <si>
    <t>王亚民</t>
  </si>
  <si>
    <t>15042819510404****</t>
  </si>
  <si>
    <t>张立全</t>
  </si>
  <si>
    <t>15042819641214****</t>
  </si>
  <si>
    <t>张国林</t>
  </si>
  <si>
    <t>15042819650718****</t>
  </si>
  <si>
    <t>马希云</t>
  </si>
  <si>
    <t>15042819550305****</t>
  </si>
  <si>
    <t>王占军</t>
  </si>
  <si>
    <t>15042819571114****</t>
  </si>
  <si>
    <t>季静</t>
  </si>
  <si>
    <t>15042819621019****</t>
  </si>
  <si>
    <t>宋建海</t>
  </si>
  <si>
    <t>15042819690210****</t>
  </si>
  <si>
    <t>王占成</t>
  </si>
  <si>
    <t>15042819610916****</t>
  </si>
  <si>
    <t>霍彩云</t>
  </si>
  <si>
    <t>15042819640814****</t>
  </si>
  <si>
    <t>马献义</t>
  </si>
  <si>
    <t>15042819600604****</t>
  </si>
  <si>
    <t>张殿基</t>
  </si>
  <si>
    <t>15042819641003****</t>
  </si>
  <si>
    <t>张殿龙</t>
  </si>
  <si>
    <t>15042819700918****</t>
  </si>
  <si>
    <t>马献奎</t>
  </si>
  <si>
    <t>15042819630202****</t>
  </si>
  <si>
    <t>张立国</t>
  </si>
  <si>
    <t>15042819671013****</t>
  </si>
  <si>
    <t>崔永臣</t>
  </si>
  <si>
    <t>15042819541018****</t>
  </si>
  <si>
    <t>张凤兰</t>
  </si>
  <si>
    <t>15042819680530****</t>
  </si>
  <si>
    <t>孙玉民</t>
  </si>
  <si>
    <t>15042819690128****</t>
  </si>
  <si>
    <t>孙玉江</t>
  </si>
  <si>
    <t>15042819680209****</t>
  </si>
  <si>
    <t>刘效东</t>
  </si>
  <si>
    <t>15042819640104****</t>
  </si>
  <si>
    <t>徐海丰</t>
  </si>
  <si>
    <t>15042819700115****</t>
  </si>
  <si>
    <t>孟桂侠</t>
  </si>
  <si>
    <t>15042819600319****</t>
  </si>
  <si>
    <t>马占军</t>
  </si>
  <si>
    <t>15042819731207****</t>
  </si>
  <si>
    <t>明素莲</t>
  </si>
  <si>
    <t>15042819640518****</t>
  </si>
  <si>
    <t>张艳军</t>
  </si>
  <si>
    <t>15042819761128****</t>
  </si>
  <si>
    <t>张小勇</t>
  </si>
  <si>
    <t>15042819810115****</t>
  </si>
  <si>
    <t>贺志江</t>
  </si>
  <si>
    <t>15042819520705****</t>
  </si>
  <si>
    <t>季维斯</t>
  </si>
  <si>
    <t>15042819750201****</t>
  </si>
  <si>
    <t>王强</t>
  </si>
  <si>
    <t>15040419640323****</t>
  </si>
  <si>
    <t>张跃进</t>
  </si>
  <si>
    <t>15042819580316****</t>
  </si>
  <si>
    <t>王占国</t>
  </si>
  <si>
    <t>15042819550926****</t>
  </si>
  <si>
    <t>姜秀芹</t>
  </si>
  <si>
    <t>15042819581008****</t>
  </si>
  <si>
    <t>张桂红</t>
  </si>
  <si>
    <t>15042819600109****</t>
  </si>
  <si>
    <t>孟素芹</t>
  </si>
  <si>
    <t>15042819321117****</t>
  </si>
  <si>
    <t>张国生</t>
  </si>
  <si>
    <t>15042819621015****</t>
  </si>
  <si>
    <t>孙玉军</t>
  </si>
  <si>
    <t>15042819650814****</t>
  </si>
  <si>
    <t>付彩芹</t>
  </si>
  <si>
    <t>15042819570906****</t>
  </si>
  <si>
    <t>张志方</t>
  </si>
  <si>
    <t>15042819490521****</t>
  </si>
  <si>
    <t>张井文</t>
  </si>
  <si>
    <t>15042819620616****</t>
  </si>
  <si>
    <t>张国栋</t>
  </si>
  <si>
    <t>15042819580407****</t>
  </si>
  <si>
    <t>张国文</t>
  </si>
  <si>
    <t>15042819521011****</t>
  </si>
  <si>
    <t>王占学</t>
  </si>
  <si>
    <t>15042819581016****</t>
  </si>
  <si>
    <t>李玉兰</t>
  </si>
  <si>
    <t>15042819500401****</t>
  </si>
  <si>
    <t>张景芳</t>
  </si>
  <si>
    <t>15042819540414****</t>
  </si>
  <si>
    <t>张勇军</t>
  </si>
  <si>
    <t>15042819691022****</t>
  </si>
  <si>
    <t>张跃海</t>
  </si>
  <si>
    <t>15042819551208****</t>
  </si>
  <si>
    <t>徐凤珍</t>
  </si>
  <si>
    <t>15042819671117****</t>
  </si>
  <si>
    <t>张林山</t>
  </si>
  <si>
    <t>15042819440919****</t>
  </si>
  <si>
    <t>王占友</t>
  </si>
  <si>
    <t>15042819661229****</t>
  </si>
  <si>
    <t>宋建学</t>
  </si>
  <si>
    <t>15042819660618****</t>
  </si>
  <si>
    <t>王占民</t>
  </si>
  <si>
    <t>刘淑英</t>
  </si>
  <si>
    <t>15042819580603****</t>
  </si>
  <si>
    <t>张跃雷</t>
  </si>
  <si>
    <t>15040319641021****</t>
  </si>
  <si>
    <t>马希林</t>
  </si>
  <si>
    <t>15042819600210****</t>
  </si>
  <si>
    <t>张坤</t>
  </si>
  <si>
    <t>15042819860221****</t>
  </si>
  <si>
    <t>宋建民</t>
  </si>
  <si>
    <t>15042819550908****</t>
  </si>
  <si>
    <t>张国军</t>
  </si>
  <si>
    <t>15042819541114****</t>
  </si>
  <si>
    <t>张国平</t>
  </si>
  <si>
    <t>15042819580321****</t>
  </si>
  <si>
    <t>荆爱国</t>
  </si>
  <si>
    <t>15042819571203****</t>
  </si>
  <si>
    <t>张立华</t>
  </si>
  <si>
    <t>15042819620119****</t>
  </si>
  <si>
    <t>宋建华</t>
  </si>
  <si>
    <t>15042819581106****</t>
  </si>
  <si>
    <t>许江</t>
  </si>
  <si>
    <t>15042819570217****</t>
  </si>
  <si>
    <t>张玉财</t>
  </si>
  <si>
    <t>15042819651222****</t>
  </si>
  <si>
    <t>张文忠</t>
  </si>
  <si>
    <t>15042819600524****</t>
  </si>
  <si>
    <t>张晓丰</t>
  </si>
  <si>
    <t>15042819720918****</t>
  </si>
  <si>
    <t>孙玉生</t>
  </si>
  <si>
    <t>15042819630318****</t>
  </si>
  <si>
    <t>李有</t>
  </si>
  <si>
    <t>15042819510902****</t>
  </si>
  <si>
    <t>张志祥</t>
  </si>
  <si>
    <t>15042819580909****</t>
  </si>
  <si>
    <t>许进</t>
  </si>
  <si>
    <t>15042819600614****</t>
  </si>
  <si>
    <t>许志</t>
  </si>
  <si>
    <t>15042819670614****</t>
  </si>
  <si>
    <t>孙玉学</t>
  </si>
  <si>
    <t>15042819570307****</t>
  </si>
  <si>
    <t>张国有</t>
  </si>
  <si>
    <t>15042819651006****</t>
  </si>
  <si>
    <t>王占祥</t>
  </si>
  <si>
    <t>15042819561201****</t>
  </si>
  <si>
    <t>张玉军</t>
  </si>
  <si>
    <t>15042819700104****</t>
  </si>
  <si>
    <t>马希灵</t>
  </si>
  <si>
    <t>15042819450421****</t>
  </si>
  <si>
    <t>沈忠迁</t>
  </si>
  <si>
    <t>15042819630423****</t>
  </si>
  <si>
    <t>沈刚</t>
  </si>
  <si>
    <t>15042819570127****</t>
  </si>
  <si>
    <t>王国华</t>
  </si>
  <si>
    <t>15042819640503****</t>
  </si>
  <si>
    <t>赵秀珍</t>
  </si>
  <si>
    <t>15042819590712****</t>
  </si>
  <si>
    <t>王国文</t>
  </si>
  <si>
    <t>15042819711004****</t>
  </si>
  <si>
    <t>王晓雷</t>
  </si>
  <si>
    <t>15042819850331****</t>
  </si>
  <si>
    <t>张文辉</t>
  </si>
  <si>
    <t>15042819690112****</t>
  </si>
  <si>
    <t>王晓军</t>
  </si>
  <si>
    <t>15042819750119****</t>
  </si>
  <si>
    <t>计银波</t>
  </si>
  <si>
    <t>5042819650425****</t>
  </si>
  <si>
    <t>沈忠林</t>
  </si>
  <si>
    <t>15042819600930****</t>
  </si>
  <si>
    <t>刘文星</t>
  </si>
  <si>
    <t>15042819790323****</t>
  </si>
  <si>
    <t>王海民</t>
  </si>
  <si>
    <t>15042819631022****</t>
  </si>
  <si>
    <t>郭淑珍</t>
  </si>
  <si>
    <t>15042819520512****</t>
  </si>
  <si>
    <t>王井富</t>
  </si>
  <si>
    <t>15042819581102****</t>
  </si>
  <si>
    <t>王国树</t>
  </si>
  <si>
    <t>15042819570822****</t>
  </si>
  <si>
    <t>惠兆民</t>
  </si>
  <si>
    <t>15042819550916****</t>
  </si>
  <si>
    <t>马艳军</t>
  </si>
  <si>
    <t>15042819781020****</t>
  </si>
  <si>
    <t>刘文顺</t>
  </si>
  <si>
    <t>15042819641212****</t>
  </si>
  <si>
    <t>宋建国</t>
  </si>
  <si>
    <t>15042819541014****</t>
  </si>
  <si>
    <t>王国义</t>
  </si>
  <si>
    <t>15042819541217****</t>
  </si>
  <si>
    <t>刘亚芹</t>
  </si>
  <si>
    <t>15042819490630****</t>
  </si>
  <si>
    <t>沈忠学</t>
  </si>
  <si>
    <t>15042819571129****</t>
  </si>
  <si>
    <t>马岩华</t>
  </si>
  <si>
    <t>15042819620716****</t>
  </si>
  <si>
    <t>王喜民</t>
  </si>
  <si>
    <t>15042819681113****</t>
  </si>
  <si>
    <t>杨志才</t>
  </si>
  <si>
    <t>15042819401028****</t>
  </si>
  <si>
    <t>刘文连</t>
  </si>
  <si>
    <t>15042819680825****</t>
  </si>
  <si>
    <t>荆志强</t>
  </si>
  <si>
    <t>15042819800929****</t>
  </si>
  <si>
    <t>荆亦民</t>
  </si>
  <si>
    <t>15042819560504****</t>
  </si>
  <si>
    <t>刘文勇</t>
  </si>
  <si>
    <t>张文国</t>
  </si>
  <si>
    <t>张文合</t>
  </si>
  <si>
    <t>15042819591222****</t>
  </si>
  <si>
    <t>沈军</t>
  </si>
  <si>
    <t>15042819760821****</t>
  </si>
  <si>
    <t>刘久兵</t>
  </si>
  <si>
    <t>15042819860322****</t>
  </si>
  <si>
    <t>王福民</t>
  </si>
  <si>
    <t>15042819501022****</t>
  </si>
  <si>
    <t>15042819650225****</t>
  </si>
  <si>
    <t>15042819641114****</t>
  </si>
  <si>
    <t>15042819581222****</t>
  </si>
  <si>
    <t>张宗连</t>
  </si>
  <si>
    <t>23102719690328****</t>
  </si>
  <si>
    <t>刘文豹</t>
  </si>
  <si>
    <t>15042819700602****</t>
  </si>
  <si>
    <t>宋建军</t>
  </si>
  <si>
    <t>15042819600418****</t>
  </si>
  <si>
    <t>张文志</t>
  </si>
  <si>
    <t>15042819640922****</t>
  </si>
  <si>
    <t>刘文月</t>
  </si>
  <si>
    <t>15042819710826****</t>
  </si>
  <si>
    <t>刘文三</t>
  </si>
  <si>
    <t>15042819770411****</t>
  </si>
  <si>
    <t>王国杰</t>
  </si>
  <si>
    <t>15042819581020****</t>
  </si>
  <si>
    <t>刘文洁</t>
  </si>
  <si>
    <t>15042819581029****</t>
  </si>
  <si>
    <t>张文海</t>
  </si>
  <si>
    <t>15042819631011****</t>
  </si>
  <si>
    <t>惠兆宗</t>
  </si>
  <si>
    <t>15042819620519****</t>
  </si>
  <si>
    <t>刘文范</t>
  </si>
  <si>
    <t>15042819720212****</t>
  </si>
  <si>
    <t>张文军</t>
  </si>
  <si>
    <t>15042819651201****</t>
  </si>
  <si>
    <t>宋建丽</t>
  </si>
  <si>
    <t>15042819620218****</t>
  </si>
  <si>
    <t>王国庆</t>
  </si>
  <si>
    <t>15042819720908****</t>
  </si>
  <si>
    <t>王国学</t>
  </si>
  <si>
    <t>15042819541119****</t>
  </si>
  <si>
    <t>张宗民</t>
  </si>
  <si>
    <t>15042819600626****</t>
  </si>
  <si>
    <t>张文生</t>
  </si>
  <si>
    <t>15042819741020****</t>
  </si>
  <si>
    <t>刘文华</t>
  </si>
  <si>
    <t>15042819630621****</t>
  </si>
  <si>
    <t>张文友</t>
  </si>
  <si>
    <t>15042819710125****</t>
  </si>
  <si>
    <t>沈忠武</t>
  </si>
  <si>
    <t>15042819510317****</t>
  </si>
  <si>
    <t>刘久林</t>
  </si>
  <si>
    <t>15042819680508****</t>
  </si>
  <si>
    <t>刘久才</t>
  </si>
  <si>
    <t>15042819610308****</t>
  </si>
  <si>
    <t>刘久军</t>
  </si>
  <si>
    <t>15042819730608****</t>
  </si>
  <si>
    <t>刘久良</t>
  </si>
  <si>
    <t>15042819640319****</t>
  </si>
  <si>
    <t>刘久新</t>
  </si>
  <si>
    <t>15042819660323****</t>
  </si>
  <si>
    <t>刘久合</t>
  </si>
  <si>
    <t>15042819560704****</t>
  </si>
  <si>
    <t>刘文俊</t>
  </si>
  <si>
    <t>15042819630511****</t>
  </si>
  <si>
    <t>刘文考</t>
  </si>
  <si>
    <t>15042819650730****</t>
  </si>
  <si>
    <t>刘文喜</t>
  </si>
  <si>
    <t>15042819501106****</t>
  </si>
  <si>
    <t>潘桂芹</t>
  </si>
  <si>
    <t>15040319491119****</t>
  </si>
  <si>
    <t>刘密林</t>
  </si>
  <si>
    <t>15042819540227****</t>
  </si>
  <si>
    <t>刘久学</t>
  </si>
  <si>
    <t>15042819510929****</t>
  </si>
  <si>
    <t>刘文英</t>
  </si>
  <si>
    <t>15042819520902****</t>
  </si>
  <si>
    <t>王井发</t>
  </si>
  <si>
    <t>15042819660121****</t>
  </si>
  <si>
    <t>王景连</t>
  </si>
  <si>
    <t>15042819590914****</t>
  </si>
  <si>
    <t>刘久双</t>
  </si>
  <si>
    <t>15042819720225****</t>
  </si>
  <si>
    <t>刘文慧</t>
  </si>
  <si>
    <t>15042819601220****</t>
  </si>
  <si>
    <t>刘忠</t>
  </si>
  <si>
    <t>15042819610612****</t>
  </si>
  <si>
    <t>王井华</t>
  </si>
  <si>
    <t>15042819700201****</t>
  </si>
  <si>
    <t>刘久存</t>
  </si>
  <si>
    <t>15042819700102****</t>
  </si>
  <si>
    <t>廉桂兰</t>
  </si>
  <si>
    <t>15042819480812****</t>
  </si>
  <si>
    <t>刘久海</t>
  </si>
  <si>
    <t>15042819580219****</t>
  </si>
  <si>
    <t>李宗显</t>
  </si>
  <si>
    <t>15042819610507****</t>
  </si>
  <si>
    <t>刘海林</t>
  </si>
  <si>
    <t>15042819581226****</t>
  </si>
  <si>
    <t>刘文显</t>
  </si>
  <si>
    <t>15042819510708****</t>
  </si>
  <si>
    <t>刘丛林</t>
  </si>
  <si>
    <t>15042819510125****</t>
  </si>
  <si>
    <t>刘文彦</t>
  </si>
  <si>
    <t>15042819501015****</t>
  </si>
  <si>
    <t>王桂云</t>
  </si>
  <si>
    <t>15042819590317****</t>
  </si>
  <si>
    <t>刘久德</t>
  </si>
  <si>
    <t>15042819640923****</t>
  </si>
  <si>
    <t>刘文印</t>
  </si>
  <si>
    <t>15042819530209****</t>
  </si>
  <si>
    <t>刘久全</t>
  </si>
  <si>
    <t>15042819691219****</t>
  </si>
  <si>
    <t>刘文波</t>
  </si>
  <si>
    <t>15042819710524****</t>
  </si>
  <si>
    <t>郭大伟</t>
  </si>
  <si>
    <t>15042819850221****</t>
  </si>
  <si>
    <t>郭全</t>
  </si>
  <si>
    <t>15042819680205****</t>
  </si>
  <si>
    <t>王冬雪</t>
  </si>
  <si>
    <t>15042819681212****</t>
  </si>
  <si>
    <t>刘久飞</t>
  </si>
  <si>
    <t>15042819730715****</t>
  </si>
  <si>
    <t>刘久明</t>
  </si>
  <si>
    <t>15042819530318****</t>
  </si>
  <si>
    <t>刘文功</t>
  </si>
  <si>
    <t>15042819720722****</t>
  </si>
  <si>
    <t>刘久义</t>
  </si>
  <si>
    <t>15042819580918****</t>
  </si>
  <si>
    <t>刘文久</t>
  </si>
  <si>
    <t>15040319571217****</t>
  </si>
  <si>
    <t>李久才</t>
  </si>
  <si>
    <t>15042819681103****</t>
  </si>
  <si>
    <t>15042819610816****</t>
  </si>
  <si>
    <t>刘文东</t>
  </si>
  <si>
    <t>15042819691110****</t>
  </si>
  <si>
    <t>刘久俊</t>
  </si>
  <si>
    <t>15042819700530****</t>
  </si>
  <si>
    <t>王彩芹</t>
  </si>
  <si>
    <t>15042819480626****</t>
  </si>
  <si>
    <t>王冬旭</t>
  </si>
  <si>
    <t>刘文清</t>
  </si>
  <si>
    <t>王金华</t>
  </si>
  <si>
    <t>15042819700719****</t>
  </si>
  <si>
    <t>王素芹</t>
  </si>
  <si>
    <t>15042819550519****</t>
  </si>
  <si>
    <t>郝建花</t>
  </si>
  <si>
    <t>15042819620515****</t>
  </si>
  <si>
    <t>刘久平</t>
  </si>
  <si>
    <t>15042819530616****</t>
  </si>
  <si>
    <t>刘久金</t>
  </si>
  <si>
    <t>15042819710116****</t>
  </si>
  <si>
    <t>刘久连</t>
  </si>
  <si>
    <t>15042819681020****</t>
  </si>
  <si>
    <t>刘文贵</t>
  </si>
  <si>
    <t>15042819580104****</t>
  </si>
  <si>
    <t>刘文栋</t>
  </si>
  <si>
    <t>15042819660217****</t>
  </si>
  <si>
    <t>郭志</t>
  </si>
  <si>
    <t>15042819561208****</t>
  </si>
  <si>
    <t>刘久富</t>
  </si>
  <si>
    <t>15042819360924****</t>
  </si>
  <si>
    <t>刘志合</t>
  </si>
  <si>
    <t>15042819501202****</t>
  </si>
  <si>
    <t>刘文轩</t>
  </si>
  <si>
    <t>15042819570325****</t>
  </si>
  <si>
    <t>刘久辉</t>
  </si>
  <si>
    <t>15042819661106****</t>
  </si>
  <si>
    <t>刘久鹏</t>
  </si>
  <si>
    <t>刘文宝</t>
  </si>
  <si>
    <t>15042819630303****</t>
  </si>
  <si>
    <t>刘瑞</t>
  </si>
  <si>
    <t>15042819551003****</t>
  </si>
  <si>
    <t>刘久奎</t>
  </si>
  <si>
    <t>15042819680905****</t>
  </si>
  <si>
    <t>刘文亮</t>
  </si>
  <si>
    <t>15042819630607****</t>
  </si>
  <si>
    <t>刘久宾</t>
  </si>
  <si>
    <t>15042819700404****</t>
  </si>
  <si>
    <t>刘一奎</t>
  </si>
  <si>
    <t>15042819701012****</t>
  </si>
  <si>
    <t>　</t>
  </si>
  <si>
    <t>刘久春</t>
  </si>
  <si>
    <t>15042819661210****</t>
  </si>
  <si>
    <t>张彩侠</t>
  </si>
  <si>
    <t>15042819610121****</t>
  </si>
  <si>
    <t>刘久江</t>
  </si>
  <si>
    <t>15042819630213****</t>
  </si>
  <si>
    <t>刘文全</t>
  </si>
  <si>
    <t>15042819600323****</t>
  </si>
  <si>
    <t>刘久士</t>
  </si>
  <si>
    <t>15042819650607****</t>
  </si>
  <si>
    <t>刘久龙</t>
  </si>
  <si>
    <t>15042819700424****</t>
  </si>
  <si>
    <t>王彬</t>
  </si>
  <si>
    <t>15042819600817****</t>
  </si>
  <si>
    <t>刘文勤</t>
  </si>
  <si>
    <t>15042819460320****</t>
  </si>
  <si>
    <t>刘海艳</t>
  </si>
  <si>
    <t>15042819730910****</t>
  </si>
  <si>
    <t>刘亚林</t>
  </si>
  <si>
    <t>15042819510703****</t>
  </si>
  <si>
    <t>刘文瑞</t>
  </si>
  <si>
    <t>15042819480212****</t>
  </si>
  <si>
    <t>郭永</t>
  </si>
  <si>
    <t>15042819750302****</t>
  </si>
  <si>
    <t>郭青</t>
  </si>
  <si>
    <t>15042819710816****</t>
  </si>
  <si>
    <t>时素芹</t>
  </si>
  <si>
    <t>15042819490826****</t>
  </si>
  <si>
    <t>杨树学</t>
  </si>
  <si>
    <t>15042819641025****</t>
  </si>
  <si>
    <t>曹国荣</t>
  </si>
  <si>
    <t>15042819671119****</t>
  </si>
  <si>
    <t>刘文秀</t>
  </si>
  <si>
    <t>15042819640820****</t>
  </si>
  <si>
    <t>刘久阳</t>
  </si>
  <si>
    <t>15042819431127****</t>
  </si>
  <si>
    <t>刘辉</t>
  </si>
  <si>
    <t>15042819681003****</t>
  </si>
  <si>
    <t>马凤廷</t>
  </si>
  <si>
    <t>15042819501118****</t>
  </si>
  <si>
    <t>李显平</t>
  </si>
  <si>
    <t>15042819671027****</t>
  </si>
  <si>
    <t>刘向军</t>
  </si>
  <si>
    <t>15042819650901****</t>
  </si>
  <si>
    <t>宋淑芹</t>
  </si>
  <si>
    <t>15042819570809****</t>
  </si>
  <si>
    <t>杨树明</t>
  </si>
  <si>
    <t>15042819700321****</t>
  </si>
  <si>
    <t>宋宝军</t>
  </si>
  <si>
    <t>15042819710823****</t>
  </si>
  <si>
    <t>宋宝合</t>
  </si>
  <si>
    <t>15042819751106****</t>
  </si>
  <si>
    <t>王秀珍</t>
  </si>
  <si>
    <t>15042819740108****</t>
  </si>
  <si>
    <t>刘久瑞</t>
  </si>
  <si>
    <t>15042819730617****</t>
  </si>
  <si>
    <t>崔玉红</t>
  </si>
  <si>
    <t>15042819741110****</t>
  </si>
  <si>
    <t>刘向东</t>
  </si>
  <si>
    <t>15042819681112****</t>
  </si>
  <si>
    <t>杨桂芝</t>
  </si>
  <si>
    <t>15042819480415****</t>
  </si>
  <si>
    <t>马金才</t>
  </si>
  <si>
    <t>15042819700910****</t>
  </si>
  <si>
    <t>刘久洪</t>
  </si>
  <si>
    <t>15042819620802****</t>
  </si>
  <si>
    <t>袁春祥</t>
  </si>
  <si>
    <t>王振学</t>
  </si>
  <si>
    <t>15042819710505****</t>
  </si>
  <si>
    <t>张立明</t>
  </si>
  <si>
    <t>15042819700821****</t>
  </si>
  <si>
    <t>马凤岭</t>
  </si>
  <si>
    <t>15042819521002****</t>
  </si>
  <si>
    <t>刘文友</t>
  </si>
  <si>
    <t>15042819570812****</t>
  </si>
  <si>
    <t>周金龙</t>
  </si>
  <si>
    <t>15042819710916****</t>
  </si>
  <si>
    <t>刘久民</t>
  </si>
  <si>
    <t>15042819550812****</t>
  </si>
  <si>
    <t>李显德</t>
  </si>
  <si>
    <t>15042819700717****</t>
  </si>
  <si>
    <t>刘文令</t>
  </si>
  <si>
    <t>15042819670307****</t>
  </si>
  <si>
    <t>宋邵文</t>
  </si>
  <si>
    <t>15042819860110****</t>
  </si>
  <si>
    <t>周庆林</t>
  </si>
  <si>
    <t>15042819410927****</t>
  </si>
  <si>
    <t>马占辉</t>
  </si>
  <si>
    <t>15042819680728****</t>
  </si>
  <si>
    <t>马金贵</t>
  </si>
  <si>
    <t>15042819600207****</t>
  </si>
  <si>
    <t>刘尚峰</t>
  </si>
  <si>
    <t>15042819740506****</t>
  </si>
  <si>
    <t>15042819621223****</t>
  </si>
  <si>
    <t>刘文刚</t>
  </si>
  <si>
    <t>15042819680313****</t>
  </si>
  <si>
    <t>刘文敏</t>
  </si>
  <si>
    <t>15042819641009****</t>
  </si>
  <si>
    <t>刘凤芝</t>
  </si>
  <si>
    <t>15042819560801****</t>
  </si>
  <si>
    <t>魏淑侠</t>
  </si>
  <si>
    <t>15042819621222****</t>
  </si>
  <si>
    <t>袁树平</t>
  </si>
  <si>
    <t>15042819611019****</t>
  </si>
  <si>
    <t>刘久波</t>
  </si>
  <si>
    <t>15042819720916****</t>
  </si>
  <si>
    <t>王子新</t>
  </si>
  <si>
    <t>15042819700515****</t>
  </si>
  <si>
    <t>孙淑珍</t>
  </si>
  <si>
    <t>15042819470303****</t>
  </si>
  <si>
    <t>张连生</t>
  </si>
  <si>
    <t>15042819701124****</t>
  </si>
  <si>
    <t>刘久华</t>
  </si>
  <si>
    <t>15042819590807****</t>
  </si>
  <si>
    <t>马凤志</t>
  </si>
  <si>
    <t>15042819570604****</t>
  </si>
  <si>
    <t>刘久树</t>
  </si>
  <si>
    <t>15042819601110****</t>
  </si>
  <si>
    <t>刘继峰</t>
  </si>
  <si>
    <t>15042819811019****</t>
  </si>
  <si>
    <t>刘久敏</t>
  </si>
  <si>
    <t>15042819630820****</t>
  </si>
  <si>
    <t>刘文峰</t>
  </si>
  <si>
    <t>15042819570416****</t>
  </si>
  <si>
    <t>张连成</t>
  </si>
  <si>
    <t>15042819671003****</t>
  </si>
  <si>
    <t>马凤军</t>
  </si>
  <si>
    <t>15042819611022****</t>
  </si>
  <si>
    <t>袁东风</t>
  </si>
  <si>
    <t>15042819660626****</t>
  </si>
  <si>
    <t>刘久思</t>
  </si>
  <si>
    <t>15042819651213****</t>
  </si>
  <si>
    <t>王薄</t>
  </si>
  <si>
    <t>15042819321009****</t>
  </si>
  <si>
    <t>杨树清</t>
  </si>
  <si>
    <t>15042819650711****</t>
  </si>
  <si>
    <t>韩军</t>
  </si>
  <si>
    <t>15042819690902****</t>
  </si>
  <si>
    <t>袁树军</t>
  </si>
  <si>
    <t>15042819691226****</t>
  </si>
  <si>
    <t>曹晓红</t>
  </si>
  <si>
    <t>15040319750516****</t>
  </si>
  <si>
    <t>李显奇</t>
  </si>
  <si>
    <t>15042819650509****</t>
  </si>
  <si>
    <t>刘文春</t>
  </si>
  <si>
    <t>15042819601205****</t>
  </si>
  <si>
    <t>刘文阳</t>
  </si>
  <si>
    <t>15042819511009****</t>
  </si>
  <si>
    <t>刘文江</t>
  </si>
  <si>
    <t>15042819450219****</t>
  </si>
  <si>
    <t>刘文树</t>
  </si>
  <si>
    <t>15042819480518****</t>
  </si>
  <si>
    <t>宋宝全</t>
  </si>
  <si>
    <t>15042819681004****</t>
  </si>
  <si>
    <t>刘久东</t>
  </si>
  <si>
    <t>15042819690203****</t>
  </si>
  <si>
    <t>袁春富</t>
  </si>
  <si>
    <t>15042819570902****</t>
  </si>
  <si>
    <t>袁春生</t>
  </si>
  <si>
    <t>15042819651008****</t>
  </si>
  <si>
    <t>袁春峰</t>
  </si>
  <si>
    <t>15042819670805****</t>
  </si>
  <si>
    <t>张凯</t>
  </si>
  <si>
    <t>15042819640920****</t>
  </si>
  <si>
    <t>刘久发</t>
  </si>
  <si>
    <t>15042819691224****</t>
  </si>
  <si>
    <t>刘久威</t>
  </si>
  <si>
    <t>15042819730917****</t>
  </si>
  <si>
    <t>刘久刚</t>
  </si>
  <si>
    <t>15042819690809****</t>
  </si>
  <si>
    <t>李显军</t>
  </si>
  <si>
    <t>15042819531129****</t>
  </si>
  <si>
    <t>袁春学</t>
  </si>
  <si>
    <t>15042819611027****</t>
  </si>
  <si>
    <t>王桂芹</t>
  </si>
  <si>
    <t>15042819700423****</t>
  </si>
  <si>
    <t>刘久利</t>
  </si>
  <si>
    <t>15042819680929****</t>
  </si>
  <si>
    <t>刘涛</t>
  </si>
  <si>
    <t>15040319670427****</t>
  </si>
  <si>
    <t>李显志</t>
  </si>
  <si>
    <t>15042819560701****</t>
  </si>
  <si>
    <t>刘久峰</t>
  </si>
  <si>
    <t>15042819600804****</t>
  </si>
  <si>
    <t>马金友</t>
  </si>
  <si>
    <t>15042819690626****</t>
  </si>
  <si>
    <t>刘文悦</t>
  </si>
  <si>
    <t>15042819540705****</t>
  </si>
  <si>
    <t>15042819750206****</t>
  </si>
  <si>
    <t>刘剑</t>
  </si>
  <si>
    <t>15042819750621****</t>
  </si>
  <si>
    <t>李凤芹</t>
  </si>
  <si>
    <t>15042819591013****</t>
  </si>
  <si>
    <t>唐翠花</t>
  </si>
  <si>
    <t>15042819600615****</t>
  </si>
  <si>
    <t>王亚东</t>
  </si>
  <si>
    <t>15042819790923****</t>
  </si>
  <si>
    <t>马春</t>
  </si>
  <si>
    <t>15042819661025****</t>
  </si>
  <si>
    <t>曹广英</t>
  </si>
  <si>
    <t>15042819660828****</t>
  </si>
  <si>
    <t>杨敏</t>
  </si>
  <si>
    <t>15042819520818****</t>
  </si>
  <si>
    <t>冯国勤</t>
  </si>
  <si>
    <t>15042819570120****</t>
  </si>
  <si>
    <t>郭向海</t>
  </si>
  <si>
    <t>15042819680503****</t>
  </si>
  <si>
    <t>郭振平</t>
  </si>
  <si>
    <t>15042819630222****</t>
  </si>
  <si>
    <t>冯国志</t>
  </si>
  <si>
    <t>15042819530706****</t>
  </si>
  <si>
    <t>葛凤忠</t>
  </si>
  <si>
    <t>15042819591204****</t>
  </si>
  <si>
    <t>李宝林</t>
  </si>
  <si>
    <t>15042819600314****</t>
  </si>
  <si>
    <t>葛凤财</t>
  </si>
  <si>
    <t>15042819511121****</t>
  </si>
  <si>
    <t>曹占奎</t>
  </si>
  <si>
    <t>15042819680813****</t>
  </si>
  <si>
    <t>周福荣</t>
  </si>
  <si>
    <t>15042819440210****</t>
  </si>
  <si>
    <t>张振花</t>
  </si>
  <si>
    <t>15042819510108****</t>
  </si>
  <si>
    <t>赵东杰</t>
  </si>
  <si>
    <t>15042819720926****</t>
  </si>
  <si>
    <t>葛凤学</t>
  </si>
  <si>
    <t>15042819621010****</t>
  </si>
  <si>
    <t>葛凤军</t>
  </si>
  <si>
    <t>15042819620202****</t>
  </si>
  <si>
    <t>曹占山</t>
  </si>
  <si>
    <t>15042819730207****</t>
  </si>
  <si>
    <t>葛海龙</t>
  </si>
  <si>
    <t>15042819660418****</t>
  </si>
  <si>
    <t>郭向军</t>
  </si>
  <si>
    <t>15042819690710****</t>
  </si>
  <si>
    <t>葛凤玉</t>
  </si>
  <si>
    <t>15042819600729****</t>
  </si>
  <si>
    <t>冯占武</t>
  </si>
  <si>
    <t>15042819700228****</t>
  </si>
  <si>
    <t>葛洪国</t>
  </si>
  <si>
    <t>15042819750729****</t>
  </si>
  <si>
    <t>曹占发</t>
  </si>
  <si>
    <t>张海军</t>
  </si>
  <si>
    <t>15042819631225****</t>
  </si>
  <si>
    <t>曹阳阳</t>
  </si>
  <si>
    <t>15042819860920****</t>
  </si>
  <si>
    <t>任怀志</t>
  </si>
  <si>
    <t>15042819600416****</t>
  </si>
  <si>
    <t>任立军</t>
  </si>
  <si>
    <t>15042819790602****</t>
  </si>
  <si>
    <t>葛凤领</t>
  </si>
  <si>
    <t>15042819530724****</t>
  </si>
  <si>
    <t>冯国忠</t>
  </si>
  <si>
    <t>15042819570422****</t>
  </si>
  <si>
    <t>葛广军</t>
  </si>
  <si>
    <t>15042819711226****</t>
  </si>
  <si>
    <t>葛凤龙</t>
  </si>
  <si>
    <t>15042819630703****</t>
  </si>
  <si>
    <t>葛洪图</t>
  </si>
  <si>
    <t>15042819710813****</t>
  </si>
  <si>
    <t>葛凤江</t>
  </si>
  <si>
    <t>15042819580420****</t>
  </si>
  <si>
    <t>曹占华</t>
  </si>
  <si>
    <t>15042819731226****</t>
  </si>
  <si>
    <t>曹彦忠</t>
  </si>
  <si>
    <t>15042819430828****</t>
  </si>
  <si>
    <t>葛凤华</t>
  </si>
  <si>
    <t>15042819660616****</t>
  </si>
  <si>
    <t>葛文龙</t>
  </si>
  <si>
    <t>15042819820917****</t>
  </si>
  <si>
    <t>葛成志</t>
  </si>
  <si>
    <t>15042819701030****</t>
  </si>
  <si>
    <t>葛凤国</t>
  </si>
  <si>
    <t>15042819640718****</t>
  </si>
  <si>
    <t>任晓伟</t>
  </si>
  <si>
    <t>15042819770212****</t>
  </si>
  <si>
    <t>葛春东</t>
  </si>
  <si>
    <t>15042819340612****</t>
  </si>
  <si>
    <t>张文兰</t>
  </si>
  <si>
    <t>15042819471127****</t>
  </si>
  <si>
    <t>葛凤武</t>
  </si>
  <si>
    <t>5042819640724****</t>
  </si>
  <si>
    <t>葛凤金</t>
  </si>
  <si>
    <t>15042819730503****</t>
  </si>
  <si>
    <t>葛凤银</t>
  </si>
  <si>
    <t>15042819640217****</t>
  </si>
  <si>
    <t>冯占文</t>
  </si>
  <si>
    <t>15042819790328****</t>
  </si>
  <si>
    <t>郭向民</t>
  </si>
  <si>
    <t>15042819720910****</t>
  </si>
  <si>
    <t>葛凤民</t>
  </si>
  <si>
    <t>15042819660915****</t>
  </si>
  <si>
    <t>葛文志</t>
  </si>
  <si>
    <t>15042819731026****</t>
  </si>
  <si>
    <t>任怀文</t>
  </si>
  <si>
    <t>15042819620224****</t>
  </si>
  <si>
    <t>郭士军</t>
  </si>
  <si>
    <t>15042819670815****</t>
  </si>
  <si>
    <t>葛海成</t>
  </si>
  <si>
    <t>曹国财</t>
  </si>
  <si>
    <t>15042819670809****</t>
  </si>
  <si>
    <t>韩素英</t>
  </si>
  <si>
    <t>张桂兰</t>
  </si>
  <si>
    <t>15042819371119****</t>
  </si>
  <si>
    <t>郭向春</t>
  </si>
  <si>
    <t>15042819700925****</t>
  </si>
  <si>
    <t>聂小虎</t>
  </si>
  <si>
    <t>15042819730217****</t>
  </si>
  <si>
    <t>张瑞芹</t>
  </si>
  <si>
    <t>15042819580103****</t>
  </si>
  <si>
    <t>宋德林</t>
  </si>
  <si>
    <t>15042819530830****</t>
  </si>
  <si>
    <t>葛凤有</t>
  </si>
  <si>
    <t>15042819550612****</t>
  </si>
  <si>
    <t>郭振良</t>
  </si>
  <si>
    <t>15042819470404****</t>
  </si>
  <si>
    <t>葛凤杰</t>
  </si>
  <si>
    <t>15042819601016****</t>
  </si>
  <si>
    <t>曹占国</t>
  </si>
  <si>
    <t>15042819531015****</t>
  </si>
  <si>
    <t>马玉侠</t>
  </si>
  <si>
    <t>15042819630620****</t>
  </si>
  <si>
    <t>葛春有</t>
  </si>
  <si>
    <t>15042819430328****</t>
  </si>
  <si>
    <t>马桂花</t>
  </si>
  <si>
    <t>15042819560423****</t>
  </si>
  <si>
    <t>葛凤辉</t>
  </si>
  <si>
    <t>15042819650214****</t>
  </si>
  <si>
    <t>葛文华</t>
  </si>
  <si>
    <t>15042819761028****</t>
  </si>
  <si>
    <t>葛洪起</t>
  </si>
  <si>
    <t>15042819731209****</t>
  </si>
  <si>
    <t>张国海</t>
  </si>
  <si>
    <t>15042819620528****</t>
  </si>
  <si>
    <t>冯国军</t>
  </si>
  <si>
    <t>15042819660325****</t>
  </si>
  <si>
    <t>刘艳春</t>
  </si>
  <si>
    <t>15042819761226****</t>
  </si>
  <si>
    <t>郭振文</t>
  </si>
  <si>
    <t>15042819600312****</t>
  </si>
  <si>
    <t>郭松林</t>
  </si>
  <si>
    <t>15042819631112****</t>
  </si>
  <si>
    <t>宋德明</t>
  </si>
  <si>
    <t>15042819590318****</t>
  </si>
  <si>
    <t>曹占文</t>
  </si>
  <si>
    <t>15042819700218****</t>
  </si>
  <si>
    <t>曹占军</t>
  </si>
  <si>
    <t>15042819650818****</t>
  </si>
  <si>
    <t>葛洪斌</t>
  </si>
  <si>
    <t>15042819700127****</t>
  </si>
  <si>
    <t>刘秀英</t>
  </si>
  <si>
    <t>15042819620624****</t>
  </si>
  <si>
    <t>曹占起</t>
  </si>
  <si>
    <t>15042819650905****</t>
  </si>
  <si>
    <t>葛凤彬</t>
  </si>
  <si>
    <t>15042819590713****</t>
  </si>
  <si>
    <t>郭艳秋</t>
  </si>
  <si>
    <t>曹占兵</t>
  </si>
  <si>
    <t>15042819700121****</t>
  </si>
  <si>
    <t>王占武</t>
  </si>
  <si>
    <t>15042819640707****</t>
  </si>
  <si>
    <t>王永江</t>
  </si>
  <si>
    <t>15042819681008****</t>
  </si>
  <si>
    <t>张宗海</t>
  </si>
  <si>
    <t>15042819470730****</t>
  </si>
  <si>
    <t>王占斌</t>
  </si>
  <si>
    <t>15042819600507****</t>
  </si>
  <si>
    <t>张宗文</t>
  </si>
  <si>
    <t>15042819570514****</t>
  </si>
  <si>
    <t>王起</t>
  </si>
  <si>
    <t>15042819451026****</t>
  </si>
  <si>
    <t>王占海</t>
  </si>
  <si>
    <t>15042819581023****</t>
  </si>
  <si>
    <t>王春</t>
  </si>
  <si>
    <t>15042819590312****</t>
  </si>
  <si>
    <t>王四海</t>
  </si>
  <si>
    <t>15042819680921****</t>
  </si>
  <si>
    <t>王存</t>
  </si>
  <si>
    <t>许海</t>
  </si>
  <si>
    <t>15042819740822****</t>
  </si>
  <si>
    <t>王江</t>
  </si>
  <si>
    <t>15042819650412****</t>
  </si>
  <si>
    <t>王占福</t>
  </si>
  <si>
    <t>15042819660212****</t>
  </si>
  <si>
    <t>刘亚才</t>
  </si>
  <si>
    <t>15042819700205****</t>
  </si>
  <si>
    <t>许龙</t>
  </si>
  <si>
    <t>15042819700803****</t>
  </si>
  <si>
    <t>张金</t>
  </si>
  <si>
    <t>15042819740115****</t>
  </si>
  <si>
    <t>张银</t>
  </si>
  <si>
    <t>15043819790411****</t>
  </si>
  <si>
    <t>马希文</t>
  </si>
  <si>
    <t>15042819520201****</t>
  </si>
  <si>
    <t>马希富</t>
  </si>
  <si>
    <t>15042819600110****</t>
  </si>
  <si>
    <t>许春林</t>
  </si>
  <si>
    <t>15042819560725****</t>
  </si>
  <si>
    <t>张淑洁</t>
  </si>
  <si>
    <t>15042819640815****</t>
  </si>
  <si>
    <t>刘亚发</t>
  </si>
  <si>
    <t>孙玉祥</t>
  </si>
  <si>
    <t>15042819560217****</t>
  </si>
  <si>
    <t>张桂军</t>
  </si>
  <si>
    <t>15042819700710****</t>
  </si>
  <si>
    <t>惠兆明</t>
  </si>
  <si>
    <t>15042819591007****</t>
  </si>
  <si>
    <t>张桂江</t>
  </si>
  <si>
    <t>15042819640928****</t>
  </si>
  <si>
    <t>李凤洁</t>
  </si>
  <si>
    <t>15042819390624****</t>
  </si>
  <si>
    <t>惠兆兵</t>
  </si>
  <si>
    <t>15042819680428****</t>
  </si>
  <si>
    <t>张桂兵</t>
  </si>
  <si>
    <t>张贵海</t>
  </si>
  <si>
    <t>张振云</t>
  </si>
  <si>
    <t>15042819600113****</t>
  </si>
  <si>
    <t>李淑兰</t>
  </si>
  <si>
    <t>15042819581115****</t>
  </si>
  <si>
    <t>许虎</t>
  </si>
  <si>
    <t>15042819730417****</t>
  </si>
  <si>
    <t>惠兆国</t>
  </si>
  <si>
    <t>15042819710113****</t>
  </si>
  <si>
    <t>孙玉海</t>
  </si>
  <si>
    <t>15042819660923****</t>
  </si>
  <si>
    <t>张志广</t>
  </si>
  <si>
    <t>15042819751208****</t>
  </si>
  <si>
    <t>张宗礼</t>
  </si>
  <si>
    <t>15042819530507****</t>
  </si>
  <si>
    <t>彭守廷</t>
  </si>
  <si>
    <t>15042819580715****</t>
  </si>
  <si>
    <t>张志忠</t>
  </si>
  <si>
    <t>15042819750918****</t>
  </si>
  <si>
    <t>张志军</t>
  </si>
  <si>
    <t>15042819710216****</t>
  </si>
  <si>
    <t>许珍</t>
  </si>
  <si>
    <t>15042819710302****</t>
  </si>
  <si>
    <t>张宗昌</t>
  </si>
  <si>
    <t>15042819671222****</t>
  </si>
  <si>
    <t>许军</t>
  </si>
  <si>
    <t>15042819670912****</t>
  </si>
  <si>
    <t>张宗兵</t>
  </si>
  <si>
    <t>15042819581205****</t>
  </si>
  <si>
    <t>张宗军</t>
  </si>
  <si>
    <t>15042819620415****</t>
  </si>
  <si>
    <t>张志玉</t>
  </si>
  <si>
    <t>15042819630805****</t>
  </si>
  <si>
    <t>许杰</t>
  </si>
  <si>
    <t>15042819790503****</t>
  </si>
  <si>
    <t>于化强</t>
  </si>
  <si>
    <t>15042819631204****</t>
  </si>
  <si>
    <t>李淑萍</t>
  </si>
  <si>
    <t>15042819560606****</t>
  </si>
  <si>
    <t>张宗英</t>
  </si>
  <si>
    <t>15042819650518****</t>
  </si>
  <si>
    <t>张宗显</t>
  </si>
  <si>
    <t>15042819510903****</t>
  </si>
  <si>
    <t>韩桂云</t>
  </si>
  <si>
    <t>15042819540520****</t>
  </si>
  <si>
    <t>王云</t>
  </si>
  <si>
    <t>15042819540408****</t>
  </si>
  <si>
    <t>王永军</t>
  </si>
  <si>
    <t>王永生</t>
  </si>
  <si>
    <t>15042819700913****</t>
  </si>
  <si>
    <t>王永兵</t>
  </si>
  <si>
    <t>15042819740905****</t>
  </si>
  <si>
    <t>王占兴</t>
  </si>
  <si>
    <t>15042819561116****</t>
  </si>
  <si>
    <t>王臣</t>
  </si>
  <si>
    <t>15042819550913****</t>
  </si>
  <si>
    <t>王和</t>
  </si>
  <si>
    <t>15042809581224****</t>
  </si>
  <si>
    <t>王有</t>
  </si>
  <si>
    <t>王占东</t>
  </si>
  <si>
    <t>15042819580415****</t>
  </si>
  <si>
    <t>王平</t>
  </si>
  <si>
    <t>15042819631126****</t>
  </si>
  <si>
    <t>孙文龙</t>
  </si>
  <si>
    <t>15042819740812****</t>
  </si>
  <si>
    <t>吕桂芝</t>
  </si>
  <si>
    <t>15042819570504****</t>
  </si>
  <si>
    <t>马凤海</t>
  </si>
  <si>
    <t>孙玉成</t>
  </si>
  <si>
    <t>15042819520922****</t>
  </si>
  <si>
    <t>马希发</t>
  </si>
  <si>
    <t>15042819651014****</t>
  </si>
  <si>
    <t>马希峰</t>
  </si>
  <si>
    <t>15042819531206****</t>
  </si>
  <si>
    <t>许春树</t>
  </si>
  <si>
    <t>15042819590508****</t>
  </si>
  <si>
    <t>刘国忠</t>
  </si>
  <si>
    <t>15042819560307****</t>
  </si>
  <si>
    <t>刘亚富</t>
  </si>
  <si>
    <t>15042819650627****</t>
  </si>
  <si>
    <t>刘国生</t>
  </si>
  <si>
    <t>杨景生</t>
  </si>
  <si>
    <t>15042819530510****</t>
  </si>
  <si>
    <t>惠兆生</t>
  </si>
  <si>
    <t>15042819561005****</t>
  </si>
  <si>
    <t>张健伟</t>
  </si>
  <si>
    <t>张振海</t>
  </si>
  <si>
    <t>15042819550220****</t>
  </si>
  <si>
    <t>刘国学</t>
  </si>
  <si>
    <t>15042819710806****</t>
  </si>
  <si>
    <t>张振兴</t>
  </si>
  <si>
    <t>15042819460423****</t>
  </si>
  <si>
    <t>许春成</t>
  </si>
  <si>
    <t>惠兆海</t>
  </si>
  <si>
    <t>15042819630512****</t>
  </si>
  <si>
    <t>许春华</t>
  </si>
  <si>
    <t>15042819590404****</t>
  </si>
  <si>
    <t>惠兆全</t>
  </si>
  <si>
    <t>15042819691221****</t>
  </si>
  <si>
    <t>张宗祥</t>
  </si>
  <si>
    <t>张宗友</t>
  </si>
  <si>
    <t>15042819681116****</t>
  </si>
  <si>
    <t>许刚</t>
  </si>
  <si>
    <t>15042819700810****</t>
  </si>
  <si>
    <t>黄伟才</t>
  </si>
  <si>
    <t>15042819731022****</t>
  </si>
  <si>
    <t>张志海</t>
  </si>
  <si>
    <t>15042819660509****</t>
  </si>
  <si>
    <t>张志发</t>
  </si>
  <si>
    <t>15042819720321****</t>
  </si>
  <si>
    <t>张宗义</t>
  </si>
  <si>
    <t>15042819481128****</t>
  </si>
  <si>
    <t>张宗广</t>
  </si>
  <si>
    <t>15042819700103****</t>
  </si>
  <si>
    <t>张志强</t>
  </si>
  <si>
    <t>15042819730703****</t>
  </si>
  <si>
    <t>王占文</t>
  </si>
  <si>
    <t>15042819611101****</t>
  </si>
  <si>
    <t>张宗成</t>
  </si>
  <si>
    <t>15042819580307****</t>
  </si>
  <si>
    <t>张宗生</t>
  </si>
  <si>
    <t>15042819550708****</t>
  </si>
  <si>
    <t>张志有</t>
  </si>
  <si>
    <t>15042819641125****</t>
  </si>
  <si>
    <t>许占</t>
  </si>
  <si>
    <t>15042819610505****</t>
  </si>
  <si>
    <t>张宗富</t>
  </si>
  <si>
    <t>15042819650719****</t>
  </si>
  <si>
    <t>许春元</t>
  </si>
  <si>
    <t>15042819450812****</t>
  </si>
  <si>
    <t>于化荣</t>
  </si>
  <si>
    <t>张宗金</t>
  </si>
  <si>
    <t>15042819580803****</t>
  </si>
  <si>
    <t>张宗山</t>
  </si>
  <si>
    <t>15042819510304****</t>
  </si>
  <si>
    <t>张志富</t>
  </si>
  <si>
    <t>15042819630119****</t>
  </si>
  <si>
    <t>张志刚</t>
  </si>
  <si>
    <t>15042819710409****</t>
  </si>
  <si>
    <t>王惠忠</t>
  </si>
  <si>
    <t>15042819430901****</t>
  </si>
  <si>
    <t>梅桂珍</t>
  </si>
  <si>
    <t>15042819500131****</t>
  </si>
  <si>
    <t>张志学</t>
  </si>
  <si>
    <t>15042819841207****</t>
  </si>
  <si>
    <t>王瑞</t>
  </si>
  <si>
    <t>15042819430719****</t>
  </si>
  <si>
    <t>马玉枝</t>
  </si>
  <si>
    <t>15042819520116****</t>
  </si>
  <si>
    <t>张晓春</t>
  </si>
  <si>
    <t>15042819660209****</t>
  </si>
  <si>
    <t>曲桂梅</t>
  </si>
  <si>
    <t>15042819601020****</t>
  </si>
  <si>
    <t>韩瑞莲</t>
  </si>
  <si>
    <t>15042819550701****</t>
  </si>
  <si>
    <t>赵淑云</t>
  </si>
  <si>
    <t>15042819510105****</t>
  </si>
  <si>
    <t>李海</t>
  </si>
  <si>
    <t>15042819610509****</t>
  </si>
  <si>
    <t>刘波</t>
  </si>
  <si>
    <t>15042819931024****</t>
  </si>
  <si>
    <t>郭翠云</t>
  </si>
  <si>
    <t>15040319530510****</t>
  </si>
  <si>
    <t>魏学文</t>
  </si>
  <si>
    <t>15040319610920****</t>
  </si>
  <si>
    <t>焦得军</t>
  </si>
  <si>
    <t>15040319661119****</t>
  </si>
  <si>
    <t>赵彩英</t>
  </si>
  <si>
    <t>15040319690429****</t>
  </si>
  <si>
    <t>赵得新</t>
  </si>
  <si>
    <t>15040319561106****</t>
  </si>
  <si>
    <t>曹桂芝</t>
  </si>
  <si>
    <t>15040319590720****</t>
  </si>
  <si>
    <t>魏振德</t>
  </si>
  <si>
    <t>15040319450921****</t>
  </si>
  <si>
    <t>魏学臣</t>
  </si>
  <si>
    <t>15040319691115****</t>
  </si>
  <si>
    <t>马文敏</t>
  </si>
  <si>
    <t>15040319410523****</t>
  </si>
  <si>
    <t>马显武</t>
  </si>
  <si>
    <t>15040319710609****</t>
  </si>
  <si>
    <t>宋广华</t>
  </si>
  <si>
    <t>15040319620204****</t>
  </si>
  <si>
    <t>赵文革</t>
  </si>
  <si>
    <t>15040319790319****</t>
  </si>
  <si>
    <t>郭彦均</t>
  </si>
  <si>
    <t>15040319760913****</t>
  </si>
  <si>
    <t>魏振民</t>
  </si>
  <si>
    <t>15040319530429****</t>
  </si>
  <si>
    <t>魏振福</t>
  </si>
  <si>
    <t>15040319600429****</t>
  </si>
  <si>
    <t>赵德峰</t>
  </si>
  <si>
    <t>15040319690216****</t>
  </si>
  <si>
    <t>赵德奎</t>
  </si>
  <si>
    <t>15040319491015****</t>
  </si>
  <si>
    <t>赵文财</t>
  </si>
  <si>
    <t>15040319740927****</t>
  </si>
  <si>
    <t>赵文仟</t>
  </si>
  <si>
    <t>15040319750502****</t>
  </si>
  <si>
    <t>赵素阁</t>
  </si>
  <si>
    <t>15040319630812****</t>
  </si>
  <si>
    <t>李义琴</t>
  </si>
  <si>
    <t>15040319630129****</t>
  </si>
  <si>
    <t>赵德太</t>
  </si>
  <si>
    <t>15040319461007****</t>
  </si>
  <si>
    <t>赵方生</t>
  </si>
  <si>
    <t>15040319640302****</t>
  </si>
  <si>
    <t>赵芳仟</t>
  </si>
  <si>
    <t>15040319550814****</t>
  </si>
  <si>
    <t>赵芳和</t>
  </si>
  <si>
    <t>15040319510104****</t>
  </si>
  <si>
    <t>赵银玲</t>
  </si>
  <si>
    <t>15040319720118****</t>
  </si>
  <si>
    <t>李桂学</t>
  </si>
  <si>
    <t>15040319640515****</t>
  </si>
  <si>
    <t>赵德海</t>
  </si>
  <si>
    <t>15040319750604****</t>
  </si>
  <si>
    <t>赵德振</t>
  </si>
  <si>
    <t>15040319520609****</t>
  </si>
  <si>
    <t>马文信</t>
  </si>
  <si>
    <t>15040319390629****</t>
  </si>
  <si>
    <t>周会霞</t>
  </si>
  <si>
    <t>15040319591006****</t>
  </si>
  <si>
    <t>马桂霞</t>
  </si>
  <si>
    <t>15040319670729****</t>
  </si>
  <si>
    <t>王桂兰</t>
  </si>
  <si>
    <t>15040319520721****</t>
  </si>
  <si>
    <t>赵芳庆</t>
  </si>
  <si>
    <t>15040319320924****</t>
  </si>
  <si>
    <t>赵德生</t>
  </si>
  <si>
    <t>15040319571204****</t>
  </si>
  <si>
    <t>裴秀英</t>
  </si>
  <si>
    <t>15040319470502****</t>
  </si>
  <si>
    <t>刘延平</t>
  </si>
  <si>
    <t>15040319740105****</t>
  </si>
  <si>
    <t>于忠祥</t>
  </si>
  <si>
    <t>15040319510902****</t>
  </si>
  <si>
    <t>吴玉珍</t>
  </si>
  <si>
    <t>15040319570910****</t>
  </si>
  <si>
    <t>赵芳文</t>
  </si>
  <si>
    <t>15040319650526****</t>
  </si>
  <si>
    <t>赵方阁</t>
  </si>
  <si>
    <t>15040319621025****</t>
  </si>
  <si>
    <t>赵方学</t>
  </si>
  <si>
    <t>15040319611027****</t>
  </si>
  <si>
    <t>赵素芝</t>
  </si>
  <si>
    <t>15040319560916****</t>
  </si>
  <si>
    <t>魏振国</t>
  </si>
  <si>
    <t>15040319490914****</t>
  </si>
  <si>
    <t>刘素花</t>
  </si>
  <si>
    <t>15040319470427****</t>
  </si>
  <si>
    <t>魏振廷</t>
  </si>
  <si>
    <t>15040319530128****</t>
  </si>
  <si>
    <t>张广福</t>
  </si>
  <si>
    <t>15040319680531****</t>
  </si>
  <si>
    <t>魏学峰</t>
  </si>
  <si>
    <t>15040319710829****</t>
  </si>
  <si>
    <t>魏学成</t>
  </si>
  <si>
    <t>15040319711206****</t>
  </si>
  <si>
    <t>宋振山</t>
  </si>
  <si>
    <t>15040319640104****</t>
  </si>
  <si>
    <t>王子元</t>
  </si>
  <si>
    <t>15040319650317****</t>
  </si>
  <si>
    <t>赵方民</t>
  </si>
  <si>
    <t>15040319430820****</t>
  </si>
  <si>
    <t>赵得强</t>
  </si>
  <si>
    <t>15040319651108****</t>
  </si>
  <si>
    <t>赵方铎</t>
  </si>
  <si>
    <t>15040319591008****</t>
  </si>
  <si>
    <t>马文宽</t>
  </si>
  <si>
    <t>15040319380208****</t>
  </si>
  <si>
    <t>张树军</t>
  </si>
  <si>
    <t>15040319621122****</t>
  </si>
  <si>
    <t>宋宏雨</t>
  </si>
  <si>
    <t>15040319730329****</t>
  </si>
  <si>
    <t>钟成辉</t>
  </si>
  <si>
    <t>15040319720115****</t>
  </si>
  <si>
    <t>赵芳彬</t>
  </si>
  <si>
    <t>15040319410713****</t>
  </si>
  <si>
    <t>连桂英</t>
  </si>
  <si>
    <t>15040319570829****</t>
  </si>
  <si>
    <t>刘瑞平</t>
  </si>
  <si>
    <t>15040319591220****</t>
  </si>
  <si>
    <t>于忠和</t>
  </si>
  <si>
    <t>15040319561226****</t>
  </si>
  <si>
    <t>于忠云</t>
  </si>
  <si>
    <t>15040319670924****</t>
  </si>
  <si>
    <t>郑明友</t>
  </si>
  <si>
    <t>15040319590206****</t>
  </si>
  <si>
    <t>赵方祥</t>
  </si>
  <si>
    <t>15040319461120****</t>
  </si>
  <si>
    <t>赵芳新</t>
  </si>
  <si>
    <t>15040319691013****</t>
  </si>
  <si>
    <t>朱彦召</t>
  </si>
  <si>
    <t>15040319560812****</t>
  </si>
  <si>
    <t>范亚珍</t>
  </si>
  <si>
    <t>15040319730914****</t>
  </si>
  <si>
    <t>魏学军</t>
  </si>
  <si>
    <t>15040319711019****</t>
  </si>
  <si>
    <t>赵德青</t>
  </si>
  <si>
    <t>15040319700815****</t>
  </si>
  <si>
    <t>赵志强</t>
  </si>
  <si>
    <t>15040319790717****</t>
  </si>
  <si>
    <t>于忠华</t>
  </si>
  <si>
    <t>15040319490412****</t>
  </si>
  <si>
    <t>于德军</t>
  </si>
  <si>
    <t>15040319750521****</t>
  </si>
  <si>
    <t>张树明</t>
  </si>
  <si>
    <t>15040319590129****</t>
  </si>
  <si>
    <t>于彩霞</t>
  </si>
  <si>
    <t>15040319710520****</t>
  </si>
  <si>
    <t>魏振义</t>
  </si>
  <si>
    <t>15040319480207****</t>
  </si>
  <si>
    <t>朱风芝</t>
  </si>
  <si>
    <t>15040319531227****</t>
  </si>
  <si>
    <t>赵方平</t>
  </si>
  <si>
    <t>15040319480527****</t>
  </si>
  <si>
    <t>赵得武</t>
  </si>
  <si>
    <t>15040319730424****</t>
  </si>
  <si>
    <t>任桂英</t>
  </si>
  <si>
    <t>15040319631213****</t>
  </si>
  <si>
    <t>宋桂芹</t>
  </si>
  <si>
    <t>15040319570824****</t>
  </si>
  <si>
    <t>潘秀玲</t>
  </si>
  <si>
    <t>15040319630711****</t>
  </si>
  <si>
    <t>宋桂玲</t>
  </si>
  <si>
    <t>15040319641113****</t>
  </si>
  <si>
    <t>刘志成</t>
  </si>
  <si>
    <t>15040319310510****</t>
  </si>
  <si>
    <t>刘瑞霄</t>
  </si>
  <si>
    <t>15040319630313****</t>
  </si>
  <si>
    <t>李爱存</t>
  </si>
  <si>
    <t>15040319680814****</t>
  </si>
  <si>
    <t>李振祥</t>
  </si>
  <si>
    <t>15040319720821****</t>
  </si>
  <si>
    <t>修国新</t>
  </si>
  <si>
    <t>15040319740102****</t>
  </si>
  <si>
    <t>何永军</t>
  </si>
  <si>
    <t>15040319700102****</t>
  </si>
  <si>
    <t>白兰兰</t>
  </si>
  <si>
    <t>15040319811014****</t>
  </si>
  <si>
    <t>刘晗</t>
  </si>
  <si>
    <t>15040319840713****</t>
  </si>
  <si>
    <t>李玉珍</t>
  </si>
  <si>
    <t>15040319550720****</t>
  </si>
  <si>
    <t>何中英</t>
  </si>
  <si>
    <t>15040319520809****</t>
  </si>
  <si>
    <t>迟文义</t>
  </si>
  <si>
    <t>15040319700425****</t>
  </si>
  <si>
    <t>迟文杰</t>
  </si>
  <si>
    <t>15040319650909****</t>
  </si>
  <si>
    <t>李素霞</t>
  </si>
  <si>
    <t>15040319620813****</t>
  </si>
  <si>
    <t>韩玉荣</t>
  </si>
  <si>
    <t>15040319571220****</t>
  </si>
  <si>
    <t>魏春荣</t>
  </si>
  <si>
    <t>15040319400204****</t>
  </si>
  <si>
    <t>魏振友</t>
  </si>
  <si>
    <t>15040319600627****</t>
  </si>
  <si>
    <t>魏振富</t>
  </si>
  <si>
    <t>15040319690225****</t>
  </si>
  <si>
    <t>魏振兰</t>
  </si>
  <si>
    <t>15040319590212****</t>
  </si>
  <si>
    <t>赵芳悦</t>
  </si>
  <si>
    <t>15040319450929****</t>
  </si>
  <si>
    <t>张贵荣</t>
  </si>
  <si>
    <t>15040319290825****</t>
  </si>
  <si>
    <t>贺喜</t>
  </si>
  <si>
    <t>15040319710125****</t>
  </si>
  <si>
    <t>赵玉凤</t>
  </si>
  <si>
    <t>15040319750121****</t>
  </si>
  <si>
    <t>周书丞</t>
  </si>
  <si>
    <t>15040319970219****</t>
  </si>
  <si>
    <t>张玉兰</t>
  </si>
  <si>
    <t>15040319460924****</t>
  </si>
  <si>
    <t>王玉珍</t>
  </si>
  <si>
    <t>15040319570310****</t>
  </si>
  <si>
    <t>郭文成</t>
  </si>
  <si>
    <t>15040319600115****</t>
  </si>
  <si>
    <t>蔡友荣</t>
  </si>
  <si>
    <t>15040319630826****</t>
  </si>
  <si>
    <t>邢桂杰</t>
  </si>
  <si>
    <t>15040319610829****</t>
  </si>
  <si>
    <t>赵德才</t>
  </si>
  <si>
    <t>15040319620322****</t>
  </si>
  <si>
    <t>赵得民</t>
  </si>
  <si>
    <t>姜秀芝</t>
  </si>
  <si>
    <t>15040319581104****</t>
  </si>
  <si>
    <t>邢玉兰</t>
  </si>
  <si>
    <t>15040319300311****</t>
  </si>
  <si>
    <t>赵方显</t>
  </si>
  <si>
    <t>15040319601219****</t>
  </si>
  <si>
    <t>15040319661002****</t>
  </si>
  <si>
    <t>周二军</t>
  </si>
  <si>
    <t>15040319771217****</t>
  </si>
  <si>
    <t>周金山</t>
  </si>
  <si>
    <t>15040319760428****</t>
  </si>
  <si>
    <t>郎占云</t>
  </si>
  <si>
    <t>15040319350909****</t>
  </si>
  <si>
    <t>赵德军</t>
  </si>
  <si>
    <t>15040319680819****</t>
  </si>
  <si>
    <t>张玉花</t>
  </si>
  <si>
    <t>15040319430128****</t>
  </si>
  <si>
    <t>马显顺</t>
  </si>
  <si>
    <t>15040319631007****</t>
  </si>
  <si>
    <t>张风芝</t>
  </si>
  <si>
    <t>15040319580913****</t>
  </si>
  <si>
    <t>张福山</t>
  </si>
  <si>
    <t>15040319720123****</t>
  </si>
  <si>
    <t>张福海</t>
  </si>
  <si>
    <t>15040319740125****</t>
  </si>
  <si>
    <t>马桂兰</t>
  </si>
  <si>
    <t>15040319510407****</t>
  </si>
  <si>
    <t>修国良</t>
  </si>
  <si>
    <t>15040319500208****</t>
  </si>
  <si>
    <t>修国义</t>
  </si>
  <si>
    <t>15040319530914****</t>
  </si>
  <si>
    <t>徐秀玲</t>
  </si>
  <si>
    <t>何永生</t>
  </si>
  <si>
    <t>15040319720110****</t>
  </si>
  <si>
    <t>修桂芝</t>
  </si>
  <si>
    <t>15040319570118****</t>
  </si>
  <si>
    <t>何忠来</t>
  </si>
  <si>
    <t>15040319400421****</t>
  </si>
  <si>
    <t>何永贵</t>
  </si>
  <si>
    <t>15040319680329****</t>
  </si>
  <si>
    <t>葛风芹</t>
  </si>
  <si>
    <t>15040319601209****</t>
  </si>
  <si>
    <t>张仁富</t>
  </si>
  <si>
    <t>15040319551211****</t>
  </si>
  <si>
    <t>于瑞华</t>
  </si>
  <si>
    <t>15040319550309****</t>
  </si>
  <si>
    <t>郝风芹</t>
  </si>
  <si>
    <t>15040319551007****</t>
  </si>
  <si>
    <t>王桂臣</t>
  </si>
  <si>
    <t>15040319660114****</t>
  </si>
  <si>
    <t>单宝文</t>
  </si>
  <si>
    <t>15040319601124****</t>
  </si>
  <si>
    <t>单宝武</t>
  </si>
  <si>
    <t>15040319641125****</t>
  </si>
  <si>
    <t>单宝军</t>
  </si>
  <si>
    <t>15040319690128****</t>
  </si>
  <si>
    <t>15040319660913****</t>
  </si>
  <si>
    <t>赵文秀</t>
  </si>
  <si>
    <t>15040319690623****</t>
  </si>
  <si>
    <t>康金兰</t>
  </si>
  <si>
    <t>周爱国</t>
  </si>
  <si>
    <t>15040319650515****</t>
  </si>
  <si>
    <t>周永富</t>
  </si>
  <si>
    <t>15040319730401****</t>
  </si>
  <si>
    <t>闫生</t>
  </si>
  <si>
    <t>15040319650421****</t>
  </si>
  <si>
    <t>崔秀兰</t>
  </si>
  <si>
    <t>15040319500927****</t>
  </si>
  <si>
    <t>修国柱</t>
  </si>
  <si>
    <t>15040319721006****</t>
  </si>
  <si>
    <t>陈士义</t>
  </si>
  <si>
    <t>15040319621217****</t>
  </si>
  <si>
    <t>何忠友</t>
  </si>
  <si>
    <t>15040319470208****</t>
  </si>
  <si>
    <t>赵德信</t>
  </si>
  <si>
    <t>15040319540213****</t>
  </si>
  <si>
    <t>周爱友</t>
  </si>
  <si>
    <t>15040319730222****</t>
  </si>
  <si>
    <t>姜秀英</t>
  </si>
  <si>
    <t>15040319501002****</t>
  </si>
  <si>
    <t>赵得忠</t>
  </si>
  <si>
    <t>15040319711108****</t>
  </si>
  <si>
    <t>杨海友</t>
  </si>
  <si>
    <t>15040319630310****</t>
  </si>
  <si>
    <t>何云龙</t>
  </si>
  <si>
    <t>15040319500316****</t>
  </si>
  <si>
    <t>周井秀</t>
  </si>
  <si>
    <t>15040319460403****</t>
  </si>
  <si>
    <t>赵芳财</t>
  </si>
  <si>
    <t>15040319510912****</t>
  </si>
  <si>
    <t>修福连</t>
  </si>
  <si>
    <t>15040319550527****</t>
  </si>
  <si>
    <t>赵德宽</t>
  </si>
  <si>
    <t>15040319511005****</t>
  </si>
  <si>
    <t>宋桂云</t>
  </si>
  <si>
    <t>15040319541216****</t>
  </si>
  <si>
    <t>周爱军</t>
  </si>
  <si>
    <t>15040319671004****</t>
  </si>
  <si>
    <t>周国祥</t>
  </si>
  <si>
    <t>15040319550619****</t>
  </si>
  <si>
    <t>周国富</t>
  </si>
  <si>
    <t>15040319570811****</t>
  </si>
  <si>
    <t>周国志</t>
  </si>
  <si>
    <t>15040319600717****</t>
  </si>
  <si>
    <t>郭文生</t>
  </si>
  <si>
    <t>15040319630915****</t>
  </si>
  <si>
    <t>孟庆兰</t>
  </si>
  <si>
    <t>15040319570721****</t>
  </si>
  <si>
    <t>陈秀云</t>
  </si>
  <si>
    <t>15040319540504****</t>
  </si>
  <si>
    <t>岳俊丰</t>
  </si>
  <si>
    <t>15040319720803****</t>
  </si>
  <si>
    <t>孟桂珍</t>
  </si>
  <si>
    <t>15040319760318****</t>
  </si>
  <si>
    <t>15040319550330****</t>
  </si>
  <si>
    <t>李玉海</t>
  </si>
  <si>
    <t>15040319620912****</t>
  </si>
  <si>
    <t>李树文</t>
  </si>
  <si>
    <t>15040319740112****</t>
  </si>
  <si>
    <t>于水</t>
  </si>
  <si>
    <t>15040319550302****</t>
  </si>
  <si>
    <t>王海霞</t>
  </si>
  <si>
    <t>15040319671213****</t>
  </si>
  <si>
    <t>赵金兰</t>
  </si>
  <si>
    <t>15040319561108****</t>
  </si>
  <si>
    <t>王洪清</t>
  </si>
  <si>
    <t>15040319600418****</t>
  </si>
  <si>
    <t>王成</t>
  </si>
  <si>
    <t>15040319610316****</t>
  </si>
  <si>
    <t>陈秀兰</t>
  </si>
  <si>
    <t>15040319390926****</t>
  </si>
  <si>
    <t>祖国军</t>
  </si>
  <si>
    <t>15040319730729****</t>
  </si>
  <si>
    <t>邓云龙</t>
  </si>
  <si>
    <t>15040319530104****</t>
  </si>
  <si>
    <t>邓云海</t>
  </si>
  <si>
    <t>15040319660817****</t>
  </si>
  <si>
    <t>董永军</t>
  </si>
  <si>
    <t>15040319740117****</t>
  </si>
  <si>
    <t>刘金生</t>
  </si>
  <si>
    <t>15040319640222****</t>
  </si>
  <si>
    <t>董秀梅</t>
  </si>
  <si>
    <t>15040319700718****</t>
  </si>
  <si>
    <t>官海军</t>
  </si>
  <si>
    <t>15040319570404****</t>
  </si>
  <si>
    <t>15040319420827****</t>
  </si>
  <si>
    <t>郭晓勇</t>
  </si>
  <si>
    <t>15040319730112****</t>
  </si>
  <si>
    <t>祖国明</t>
  </si>
  <si>
    <t>15040319621124****</t>
  </si>
  <si>
    <t>王洪军</t>
  </si>
  <si>
    <t>15040319610219****</t>
  </si>
  <si>
    <t>季秀芬</t>
  </si>
  <si>
    <t>15040319550504****</t>
  </si>
  <si>
    <t>蔡占军</t>
  </si>
  <si>
    <t>15040319750708****</t>
  </si>
  <si>
    <t>王国清</t>
  </si>
  <si>
    <t>15040319470826****</t>
  </si>
  <si>
    <t>董国宪</t>
  </si>
  <si>
    <t>15040319520624****</t>
  </si>
  <si>
    <t>王彩英</t>
  </si>
  <si>
    <t>15040319460612****</t>
  </si>
  <si>
    <t>兰玉山</t>
  </si>
  <si>
    <t>15040319301125****</t>
  </si>
  <si>
    <t>齐永江</t>
  </si>
  <si>
    <t>15040319591011****</t>
  </si>
  <si>
    <t>张丽红</t>
  </si>
  <si>
    <t>15040319520419****</t>
  </si>
  <si>
    <t>李显民</t>
  </si>
  <si>
    <t>15040319570825****</t>
  </si>
  <si>
    <t>李凤民</t>
  </si>
  <si>
    <t>15040319600930****</t>
  </si>
  <si>
    <t>齐振发</t>
  </si>
  <si>
    <t>15040319610813****</t>
  </si>
  <si>
    <t>赵桂云</t>
  </si>
  <si>
    <t>15040319530715****</t>
  </si>
  <si>
    <t>王珍</t>
  </si>
  <si>
    <t>15040319610404****</t>
  </si>
  <si>
    <t>王洪伟</t>
  </si>
  <si>
    <t>15040319700711****</t>
  </si>
  <si>
    <t>李素珍</t>
  </si>
  <si>
    <t>15040319550328****</t>
  </si>
  <si>
    <t>15040319560418****</t>
  </si>
  <si>
    <t>齐永会</t>
  </si>
  <si>
    <t>15040319550719****</t>
  </si>
  <si>
    <t>齐永春</t>
  </si>
  <si>
    <t>15040319590813****</t>
  </si>
  <si>
    <t>祖国利</t>
  </si>
  <si>
    <t>15040319691108****</t>
  </si>
  <si>
    <t>李国民</t>
  </si>
  <si>
    <t>15040319580625****</t>
  </si>
  <si>
    <t>董国俊</t>
  </si>
  <si>
    <t>15040319460604****</t>
  </si>
  <si>
    <t>孙丽红</t>
  </si>
  <si>
    <t>15040419710707****</t>
  </si>
  <si>
    <t>王国平</t>
  </si>
  <si>
    <t>15040319560422****</t>
  </si>
  <si>
    <t>郭丛</t>
  </si>
  <si>
    <t>15040319420901****</t>
  </si>
  <si>
    <t>郭连军</t>
  </si>
  <si>
    <t>15040319730104****</t>
  </si>
  <si>
    <t>郭海荣</t>
  </si>
  <si>
    <t>15040319760518****</t>
  </si>
  <si>
    <t>郭永军</t>
  </si>
  <si>
    <t>15040419701207****</t>
  </si>
  <si>
    <t>齐玉江</t>
  </si>
  <si>
    <t>15040319660910****</t>
  </si>
  <si>
    <t>齐玉亭</t>
  </si>
  <si>
    <t>15040319541014****</t>
  </si>
  <si>
    <t>15040319600303****</t>
  </si>
  <si>
    <t>杨国忠</t>
  </si>
  <si>
    <t>15040319630701****</t>
  </si>
  <si>
    <t>蔡占祥</t>
  </si>
  <si>
    <t>15040319581006****</t>
  </si>
  <si>
    <t>刘秀环</t>
  </si>
  <si>
    <t>15040319471203****</t>
  </si>
  <si>
    <t>齐永合</t>
  </si>
  <si>
    <t>15040319530523****</t>
  </si>
  <si>
    <t>郭文军</t>
  </si>
  <si>
    <t>15040319670205****</t>
  </si>
  <si>
    <t>郭义</t>
  </si>
  <si>
    <t>15040319520317****</t>
  </si>
  <si>
    <t>齐玉国</t>
  </si>
  <si>
    <t>15040319660326****</t>
  </si>
  <si>
    <t>韩玉英</t>
  </si>
  <si>
    <t>15040319581013****</t>
  </si>
  <si>
    <t>赵素芳</t>
  </si>
  <si>
    <t>15040319650420****</t>
  </si>
  <si>
    <t>齐永森</t>
  </si>
  <si>
    <t>15040319540506****</t>
  </si>
  <si>
    <t>王桂珍</t>
  </si>
  <si>
    <t>15040319510516****</t>
  </si>
  <si>
    <t>徐国军</t>
  </si>
  <si>
    <t>15040319590908****</t>
  </si>
  <si>
    <t>王洪文</t>
  </si>
  <si>
    <t>15040319610118****</t>
  </si>
  <si>
    <t>王国利</t>
  </si>
  <si>
    <t>15040319590506****</t>
  </si>
  <si>
    <t>15040319511208****</t>
  </si>
  <si>
    <t>周秀芹</t>
  </si>
  <si>
    <t>15040319560215****</t>
  </si>
  <si>
    <t>兰吉文</t>
  </si>
  <si>
    <t>15040319701003****</t>
  </si>
  <si>
    <t>15040319630323****</t>
  </si>
  <si>
    <t>高井山</t>
  </si>
  <si>
    <t>15040319591107****</t>
  </si>
  <si>
    <t>官海士</t>
  </si>
  <si>
    <t>15040319550902****</t>
  </si>
  <si>
    <t>齐振江</t>
  </si>
  <si>
    <t>15040319580811****</t>
  </si>
  <si>
    <t>刘艳明</t>
  </si>
  <si>
    <t>15040319650725****</t>
  </si>
  <si>
    <t>齐振山</t>
  </si>
  <si>
    <t>15040319600306****</t>
  </si>
  <si>
    <t>郭景民</t>
  </si>
  <si>
    <t>15040319531014****</t>
  </si>
  <si>
    <t>郭彩红</t>
  </si>
  <si>
    <t>15040319760113****</t>
  </si>
  <si>
    <t>郭景林</t>
  </si>
  <si>
    <t>15040319570110****</t>
  </si>
  <si>
    <t>赵桂兰</t>
  </si>
  <si>
    <t>15040319421224****</t>
  </si>
  <si>
    <t>齐竞</t>
  </si>
  <si>
    <t>15040319901005****</t>
  </si>
  <si>
    <t>王洪礼</t>
  </si>
  <si>
    <t>15040319630910****</t>
  </si>
  <si>
    <t>兰玉江</t>
  </si>
  <si>
    <t>15040319370907****</t>
  </si>
  <si>
    <t>杨秀芝</t>
  </si>
  <si>
    <t>15040319660430****</t>
  </si>
  <si>
    <t>李忠民</t>
  </si>
  <si>
    <t>15040319520508****</t>
  </si>
  <si>
    <t>王国山</t>
  </si>
  <si>
    <t>15040319591227****</t>
  </si>
  <si>
    <t>齐振合</t>
  </si>
  <si>
    <t>15040319560421****</t>
  </si>
  <si>
    <t>孙秀芝</t>
  </si>
  <si>
    <t>15040319600909****</t>
  </si>
  <si>
    <t>齐振才</t>
  </si>
  <si>
    <t>15040319660217****</t>
  </si>
  <si>
    <t>张永军</t>
  </si>
  <si>
    <t>15040319680811****</t>
  </si>
  <si>
    <t>贾致芹</t>
  </si>
  <si>
    <t>15040319400206****</t>
  </si>
  <si>
    <t>15040319610423****</t>
  </si>
  <si>
    <t>迟水</t>
  </si>
  <si>
    <t>15040319670713****</t>
  </si>
  <si>
    <t>李井民</t>
  </si>
  <si>
    <t>15040319651003****</t>
  </si>
  <si>
    <t>王吉锋</t>
  </si>
  <si>
    <t>15040319740320****</t>
  </si>
  <si>
    <t>齐亚波</t>
  </si>
  <si>
    <t>15040319780916****</t>
  </si>
  <si>
    <t>周晓东</t>
  </si>
  <si>
    <t>15040319820509****</t>
  </si>
  <si>
    <t>王洪生</t>
  </si>
  <si>
    <t>15040319730421****</t>
  </si>
  <si>
    <t>郭素英</t>
  </si>
  <si>
    <t>15040319570106****</t>
  </si>
  <si>
    <t>15040319740311****</t>
  </si>
  <si>
    <t>王洪波</t>
  </si>
  <si>
    <t>15040319760101****</t>
  </si>
  <si>
    <t>王国辉</t>
  </si>
  <si>
    <t>15040319780525****</t>
  </si>
  <si>
    <t>刘国霞</t>
  </si>
  <si>
    <t>曹志强</t>
  </si>
  <si>
    <t>15040319620609****</t>
  </si>
  <si>
    <t>李宝军</t>
  </si>
  <si>
    <t>15040319570405****</t>
  </si>
  <si>
    <t>盖凤文</t>
  </si>
  <si>
    <t>15040319620607****</t>
  </si>
  <si>
    <t>周彩云</t>
  </si>
  <si>
    <t>15040319480924****</t>
  </si>
  <si>
    <t>李宝民</t>
  </si>
  <si>
    <t>15040319580909****</t>
  </si>
  <si>
    <t>姜振军</t>
  </si>
  <si>
    <t>15040319731030****</t>
  </si>
  <si>
    <t>李子忠</t>
  </si>
  <si>
    <t>15040319591020****</t>
  </si>
  <si>
    <t>吴井琳</t>
  </si>
  <si>
    <t>15040319540814****</t>
  </si>
  <si>
    <t>康树林</t>
  </si>
  <si>
    <t>15040319580822****</t>
  </si>
  <si>
    <t>曹志军</t>
  </si>
  <si>
    <t>15040319540701****</t>
  </si>
  <si>
    <t>李宝江</t>
  </si>
  <si>
    <t>15040319620824****</t>
  </si>
  <si>
    <t>李子文</t>
  </si>
  <si>
    <t>15040319620929****</t>
  </si>
  <si>
    <t>姜贵</t>
  </si>
  <si>
    <t>15040319490819****</t>
  </si>
  <si>
    <t>李子新</t>
  </si>
  <si>
    <t>15040319520802****</t>
  </si>
  <si>
    <t>姜林</t>
  </si>
  <si>
    <t>15040319571103****</t>
  </si>
  <si>
    <t>15040319540520****</t>
  </si>
  <si>
    <t>盖凤田</t>
  </si>
  <si>
    <t>15040319561029****</t>
  </si>
  <si>
    <t>蔡庆华</t>
  </si>
  <si>
    <t>15040319651021****</t>
  </si>
  <si>
    <t>钟振廷</t>
  </si>
  <si>
    <t>15040319571112****</t>
  </si>
  <si>
    <t>李宝山</t>
  </si>
  <si>
    <t>15040319530108****</t>
  </si>
  <si>
    <t>李宝富</t>
  </si>
  <si>
    <t>15040319700504****</t>
  </si>
  <si>
    <t>安茹平</t>
  </si>
  <si>
    <t>15040319521025****</t>
  </si>
  <si>
    <t>曹城</t>
  </si>
  <si>
    <t>15040319620110****</t>
  </si>
  <si>
    <t>曹志忠</t>
  </si>
  <si>
    <t>15040319520513****</t>
  </si>
  <si>
    <t>李宝清</t>
  </si>
  <si>
    <t>15040319520810****</t>
  </si>
  <si>
    <t>盖凤武</t>
  </si>
  <si>
    <t>李子祥</t>
  </si>
  <si>
    <t>15040319581001****</t>
  </si>
  <si>
    <t>姜海军</t>
  </si>
  <si>
    <t>15040319700610****</t>
  </si>
  <si>
    <t>王国臣</t>
  </si>
  <si>
    <t>15040319510123****</t>
  </si>
  <si>
    <t>范如祥</t>
  </si>
  <si>
    <t>13262419571128****</t>
  </si>
  <si>
    <t>曹志臣</t>
  </si>
  <si>
    <t>15040319560219****</t>
  </si>
  <si>
    <t>李富生</t>
  </si>
  <si>
    <t>15040319700120****</t>
  </si>
  <si>
    <t>李子臣</t>
  </si>
  <si>
    <t>15040319490711****</t>
  </si>
  <si>
    <t>曹江</t>
  </si>
  <si>
    <t>15040319670912****</t>
  </si>
  <si>
    <t>李宝友</t>
  </si>
  <si>
    <t>15040319730714****</t>
  </si>
  <si>
    <t>吴海</t>
  </si>
  <si>
    <t>15040319721201****</t>
  </si>
  <si>
    <t>冯玉军</t>
  </si>
  <si>
    <t>15040319710719****</t>
  </si>
  <si>
    <t>葛素花</t>
  </si>
  <si>
    <t>15040319391019****</t>
  </si>
  <si>
    <t>吴杰</t>
  </si>
  <si>
    <t>15040319790825****</t>
  </si>
  <si>
    <t>于桂云</t>
  </si>
  <si>
    <t>15040319600613****</t>
  </si>
  <si>
    <t>吴桂荣</t>
  </si>
  <si>
    <t>15040319601122****</t>
  </si>
  <si>
    <t>王秀英</t>
  </si>
  <si>
    <t>15040319711216****</t>
  </si>
  <si>
    <t>盖凤林</t>
  </si>
  <si>
    <t>15040319651105****</t>
  </si>
  <si>
    <t>张显文</t>
  </si>
  <si>
    <t>15040319630521****</t>
  </si>
  <si>
    <t>赵彩艳</t>
  </si>
  <si>
    <t>15040319630113****</t>
  </si>
  <si>
    <t>李振英</t>
  </si>
  <si>
    <t>15040319431003****</t>
  </si>
  <si>
    <t>王国友</t>
  </si>
  <si>
    <t>15040319540316****</t>
  </si>
  <si>
    <t>潘爱民</t>
  </si>
  <si>
    <t>15040319740809****</t>
  </si>
  <si>
    <t>李建国</t>
  </si>
  <si>
    <t>15040319610816****</t>
  </si>
  <si>
    <t>王洪玉</t>
  </si>
  <si>
    <t>15040319441025****</t>
  </si>
  <si>
    <t>张玉文</t>
  </si>
  <si>
    <t>15040319650430****</t>
  </si>
  <si>
    <t>王洪杰</t>
  </si>
  <si>
    <t>15040319700325****</t>
  </si>
  <si>
    <t>张贵</t>
  </si>
  <si>
    <t>14040319470206****</t>
  </si>
  <si>
    <t>孙玉兰</t>
  </si>
  <si>
    <t>15040319611122****</t>
  </si>
  <si>
    <t>周素芹</t>
  </si>
  <si>
    <t>15040319480217****</t>
  </si>
  <si>
    <t>潘晓东</t>
  </si>
  <si>
    <t>15040319700410****</t>
  </si>
  <si>
    <t>王才</t>
  </si>
  <si>
    <t>15040319621220****</t>
  </si>
  <si>
    <t>范亚清</t>
  </si>
  <si>
    <t>范宝山</t>
  </si>
  <si>
    <t>15040319710403****</t>
  </si>
  <si>
    <t>邢良</t>
  </si>
  <si>
    <t>15040319740815****</t>
  </si>
  <si>
    <t>王洪友</t>
  </si>
  <si>
    <t>15040319660324****</t>
  </si>
  <si>
    <t>李秀芝</t>
  </si>
  <si>
    <t>15040319580316****</t>
  </si>
  <si>
    <t>宁玉芹</t>
  </si>
  <si>
    <t>15040319581107****</t>
  </si>
  <si>
    <t>朱军</t>
  </si>
  <si>
    <t>15040319650425****</t>
  </si>
  <si>
    <t>范福彬</t>
  </si>
  <si>
    <t>15040319590922****</t>
  </si>
  <si>
    <t>王永东</t>
  </si>
  <si>
    <t>15040319690901****</t>
  </si>
  <si>
    <t>朱良</t>
  </si>
  <si>
    <t>15040319590915****</t>
  </si>
  <si>
    <t>邢明</t>
  </si>
  <si>
    <t>15040319570712****</t>
  </si>
  <si>
    <t>王永君</t>
  </si>
  <si>
    <t>15040319750513****</t>
  </si>
  <si>
    <t>王小华</t>
  </si>
  <si>
    <t>15040319750713****</t>
  </si>
  <si>
    <t>邢江</t>
  </si>
  <si>
    <t>王国才</t>
  </si>
  <si>
    <t>15040319460315****</t>
  </si>
  <si>
    <t>周景太</t>
  </si>
  <si>
    <t>23233119580925****</t>
  </si>
  <si>
    <t>15040319601112****</t>
  </si>
  <si>
    <t>任国庆</t>
  </si>
  <si>
    <t>15040319860916****</t>
  </si>
  <si>
    <t>范亚丰</t>
  </si>
  <si>
    <t>15040319590830****</t>
  </si>
  <si>
    <t>李静</t>
  </si>
  <si>
    <t>15040319710205****</t>
  </si>
  <si>
    <t>王宝林</t>
  </si>
  <si>
    <t>15040319550702****</t>
  </si>
  <si>
    <t>王彦清</t>
  </si>
  <si>
    <t>15040319621209****</t>
  </si>
  <si>
    <t>朱桂芹</t>
  </si>
  <si>
    <t>15040319561130****</t>
  </si>
  <si>
    <t>曲云东</t>
  </si>
  <si>
    <t>15040319740716****</t>
  </si>
  <si>
    <t>王成林</t>
  </si>
  <si>
    <t>15040319630918****</t>
  </si>
  <si>
    <t>王洪彦</t>
  </si>
  <si>
    <t>15040319660205****</t>
  </si>
  <si>
    <t>王洪福</t>
  </si>
  <si>
    <t>王国林</t>
  </si>
  <si>
    <t>15040319421108****</t>
  </si>
  <si>
    <t>张连文</t>
  </si>
  <si>
    <t>15040319701021****</t>
  </si>
  <si>
    <t>侯桂英</t>
  </si>
  <si>
    <t>15040319401023****</t>
  </si>
  <si>
    <t>邢海</t>
  </si>
  <si>
    <t>15040319630921****</t>
  </si>
  <si>
    <t>李月芹</t>
  </si>
  <si>
    <t>15040319640106****</t>
  </si>
  <si>
    <t>张树文</t>
  </si>
  <si>
    <t>15040319680718****</t>
  </si>
  <si>
    <t>刘向前</t>
  </si>
  <si>
    <t>15040319730227****</t>
  </si>
  <si>
    <t>张秀英</t>
  </si>
  <si>
    <t>15040319531223****</t>
  </si>
  <si>
    <t>王奎</t>
  </si>
  <si>
    <t>15040319511030****</t>
  </si>
  <si>
    <t>任树学</t>
  </si>
  <si>
    <t>15040319551029****</t>
  </si>
  <si>
    <t>王洪明</t>
  </si>
  <si>
    <t>15040319641023****</t>
  </si>
  <si>
    <t>季风兰</t>
  </si>
  <si>
    <t>15040319580122****</t>
  </si>
  <si>
    <t>张清</t>
  </si>
  <si>
    <t>15040319440217****</t>
  </si>
  <si>
    <t>范春山</t>
  </si>
  <si>
    <t>15040319571015****</t>
  </si>
  <si>
    <t>王玉霞</t>
  </si>
  <si>
    <t>15040319570923****</t>
  </si>
  <si>
    <t>15040319680703****</t>
  </si>
  <si>
    <t>李宝</t>
  </si>
  <si>
    <t>王洪艳</t>
  </si>
  <si>
    <t>15040319701218****</t>
  </si>
  <si>
    <t>张金文</t>
  </si>
  <si>
    <t>15040319651118****</t>
  </si>
  <si>
    <t>王洪秀</t>
  </si>
  <si>
    <t>15040319821201****</t>
  </si>
  <si>
    <t>范金山</t>
  </si>
  <si>
    <t>15040319651004****</t>
  </si>
  <si>
    <t>王桂英</t>
  </si>
  <si>
    <t>15040319601101****</t>
  </si>
  <si>
    <t>王利军</t>
  </si>
  <si>
    <t>15040319880118****</t>
  </si>
  <si>
    <t>刘秀莲</t>
  </si>
  <si>
    <t>15040319540312****</t>
  </si>
  <si>
    <t>15040319840809****</t>
  </si>
  <si>
    <t>王洪利</t>
  </si>
  <si>
    <t>15040319820802****</t>
  </si>
  <si>
    <t>邢彦民</t>
  </si>
  <si>
    <t>15040319760805****</t>
  </si>
  <si>
    <t>15040319811001****</t>
  </si>
  <si>
    <t>王双杰</t>
  </si>
  <si>
    <t>15040319740307****</t>
  </si>
  <si>
    <t>范利山</t>
  </si>
  <si>
    <t>15040319820521****</t>
  </si>
  <si>
    <t>王洪国</t>
  </si>
  <si>
    <t>15040319710409****</t>
  </si>
  <si>
    <t>安素清</t>
  </si>
  <si>
    <t>15040319550310****</t>
  </si>
  <si>
    <t>王麟宝</t>
  </si>
  <si>
    <t>15040319980606****</t>
  </si>
  <si>
    <t>任淑芹</t>
  </si>
  <si>
    <t>15040319530725****</t>
  </si>
  <si>
    <t>李祥</t>
  </si>
  <si>
    <t>15040319610216****</t>
  </si>
  <si>
    <t>15040319540119****</t>
  </si>
  <si>
    <t>李占富</t>
  </si>
  <si>
    <t>15040319311221****</t>
  </si>
  <si>
    <t>孙志</t>
  </si>
  <si>
    <t>15040319501228****</t>
  </si>
  <si>
    <t>季艳军</t>
  </si>
  <si>
    <t>15040319631013****</t>
  </si>
  <si>
    <t>李利</t>
  </si>
  <si>
    <t>15040319780527****</t>
  </si>
  <si>
    <t>宋宝发</t>
  </si>
  <si>
    <t>15040319710804****</t>
  </si>
  <si>
    <t>祖国廷</t>
  </si>
  <si>
    <t>15040319630426****</t>
  </si>
  <si>
    <t>张英</t>
  </si>
  <si>
    <t>15040319760228****</t>
  </si>
  <si>
    <t>王爱雨</t>
  </si>
  <si>
    <t>15040319640822****</t>
  </si>
  <si>
    <t>宋宝生</t>
  </si>
  <si>
    <t>15040319551206****</t>
  </si>
  <si>
    <t>王爱云</t>
  </si>
  <si>
    <t>15040319551003****</t>
  </si>
  <si>
    <t>季艳文</t>
  </si>
  <si>
    <t>15040319730902****</t>
  </si>
  <si>
    <t>孙国</t>
  </si>
  <si>
    <t>15040319391020****</t>
  </si>
  <si>
    <t>张军文</t>
  </si>
  <si>
    <t>15040319640403****</t>
  </si>
  <si>
    <t>15040319550116****</t>
  </si>
  <si>
    <t>孙翠梅</t>
  </si>
  <si>
    <t>15040319610701****</t>
  </si>
  <si>
    <t>王贵</t>
  </si>
  <si>
    <t>15040319600630****</t>
  </si>
  <si>
    <t>李树峰</t>
  </si>
  <si>
    <t>15040319721021****</t>
  </si>
  <si>
    <t>李影</t>
  </si>
  <si>
    <t>15040319690311****</t>
  </si>
  <si>
    <t>王凤花</t>
  </si>
  <si>
    <t>15040319601206****</t>
  </si>
  <si>
    <t>迟天国</t>
  </si>
  <si>
    <t>15040319471227****</t>
  </si>
  <si>
    <t>梁明远</t>
  </si>
  <si>
    <t>15040319450820****</t>
  </si>
  <si>
    <t>迟发</t>
  </si>
  <si>
    <t>15040319650104****</t>
  </si>
  <si>
    <t>李平</t>
  </si>
  <si>
    <t>15040319640802****</t>
  </si>
  <si>
    <t>蔡友明</t>
  </si>
  <si>
    <t>15040319650220****</t>
  </si>
  <si>
    <t>何如意</t>
  </si>
  <si>
    <t>谢桂英</t>
  </si>
  <si>
    <t>15040319421205****</t>
  </si>
  <si>
    <t>王爱友</t>
  </si>
  <si>
    <t>15040319520527****</t>
  </si>
  <si>
    <t>宋宝志</t>
  </si>
  <si>
    <t>15040319600407****</t>
  </si>
  <si>
    <t>张树海</t>
  </si>
  <si>
    <t>15040319591105****</t>
  </si>
  <si>
    <t>迟东林</t>
  </si>
  <si>
    <t>15040319730226****</t>
  </si>
  <si>
    <t>王爱民</t>
  </si>
  <si>
    <t>15040319550922****</t>
  </si>
  <si>
    <t>宋宝林</t>
  </si>
  <si>
    <t>15040319510801****</t>
  </si>
  <si>
    <t>李才</t>
  </si>
  <si>
    <t>15040319571003****</t>
  </si>
  <si>
    <t>李殿玉</t>
  </si>
  <si>
    <t>15040319431225****</t>
  </si>
  <si>
    <t>孙忠</t>
  </si>
  <si>
    <t>15040319650201****</t>
  </si>
  <si>
    <t>15040319710614****</t>
  </si>
  <si>
    <t>季艳春</t>
  </si>
  <si>
    <t>15040319670209****</t>
  </si>
  <si>
    <t>李军</t>
  </si>
  <si>
    <t>15040319720206****</t>
  </si>
  <si>
    <t>迟东升</t>
  </si>
  <si>
    <t>15040319681029****</t>
  </si>
  <si>
    <t>李树军</t>
  </si>
  <si>
    <t>15040319660218****</t>
  </si>
  <si>
    <t>张殿文</t>
  </si>
  <si>
    <t>15040319570619****</t>
  </si>
  <si>
    <t>宋宝珠</t>
  </si>
  <si>
    <t>15040319531007****</t>
  </si>
  <si>
    <t>高华文</t>
  </si>
  <si>
    <t>13262919740111****</t>
  </si>
  <si>
    <t>王桂花</t>
  </si>
  <si>
    <t>15040319570125****</t>
  </si>
  <si>
    <t>迟天月</t>
  </si>
  <si>
    <t>15040319560703****</t>
  </si>
  <si>
    <t>李树学</t>
  </si>
  <si>
    <t>15040319630520****</t>
  </si>
  <si>
    <t>李福</t>
  </si>
  <si>
    <t>15040319660712****</t>
  </si>
  <si>
    <t>祖永力</t>
  </si>
  <si>
    <t>15040319841023****</t>
  </si>
  <si>
    <t>迟海云</t>
  </si>
  <si>
    <t>15040319581003****</t>
  </si>
  <si>
    <t>李淑清</t>
  </si>
  <si>
    <t>15040319611220****</t>
  </si>
  <si>
    <t>范付林</t>
  </si>
  <si>
    <t>15040319620710****</t>
  </si>
  <si>
    <t>李富</t>
  </si>
  <si>
    <t>15040319650927****</t>
  </si>
  <si>
    <t>庞秀荣</t>
  </si>
  <si>
    <t>15040319451118****</t>
  </si>
  <si>
    <t>兰秀荣</t>
  </si>
  <si>
    <t>15040319430328****</t>
  </si>
  <si>
    <t>何如文</t>
  </si>
  <si>
    <t>15040319700217****</t>
  </si>
  <si>
    <t>宋宝玉</t>
  </si>
  <si>
    <t>15040319470511****</t>
  </si>
  <si>
    <t>何如军</t>
  </si>
  <si>
    <t>15040319630328****</t>
  </si>
  <si>
    <t>李素云</t>
  </si>
  <si>
    <t>15040319680823****</t>
  </si>
  <si>
    <t>张凤英</t>
  </si>
  <si>
    <t>15040319580221****</t>
  </si>
  <si>
    <t>吴桂云</t>
  </si>
  <si>
    <t>15040319631227****</t>
  </si>
  <si>
    <t>迟天水</t>
  </si>
  <si>
    <t>15040319500126****</t>
  </si>
  <si>
    <t>张洪文</t>
  </si>
  <si>
    <t>15040319650717****</t>
  </si>
  <si>
    <t>邢玉英</t>
  </si>
  <si>
    <t>王晓杰</t>
  </si>
  <si>
    <t>15040319800601****</t>
  </si>
  <si>
    <t>迟清</t>
  </si>
  <si>
    <t>15040319660413****</t>
  </si>
  <si>
    <t>孙学利</t>
  </si>
  <si>
    <t>15040319650625****</t>
  </si>
  <si>
    <t>季桂珍</t>
  </si>
  <si>
    <t>15040319430917****</t>
  </si>
  <si>
    <t>王海涌</t>
  </si>
  <si>
    <t>15040319811209****</t>
  </si>
  <si>
    <t>张艳</t>
  </si>
  <si>
    <t>15040319730930****</t>
  </si>
  <si>
    <t>尹玉柱</t>
  </si>
  <si>
    <t>15040319630727****</t>
  </si>
  <si>
    <t>蔡桂芹</t>
  </si>
  <si>
    <t>15040319570903****</t>
  </si>
  <si>
    <t>林秀志</t>
  </si>
  <si>
    <t>15040319831125****</t>
  </si>
  <si>
    <t>范付霞</t>
  </si>
  <si>
    <t>15040319650516****</t>
  </si>
  <si>
    <t>宋秋雨</t>
  </si>
  <si>
    <t>15040319750914****</t>
  </si>
  <si>
    <t>迟威</t>
  </si>
  <si>
    <t>15040319700514****</t>
  </si>
  <si>
    <t>张廷国</t>
  </si>
  <si>
    <t>15040319580503****</t>
  </si>
  <si>
    <t>张廷海</t>
  </si>
  <si>
    <t>15040319610501****</t>
  </si>
  <si>
    <t>张廷树</t>
  </si>
  <si>
    <t>张廷富</t>
  </si>
  <si>
    <t>谢永生</t>
  </si>
  <si>
    <t>15040319480517****</t>
  </si>
  <si>
    <t>刘振东</t>
  </si>
  <si>
    <t>张廷栋</t>
  </si>
  <si>
    <t>15040319431021****</t>
  </si>
  <si>
    <t>15040319530617****</t>
  </si>
  <si>
    <t>张永</t>
  </si>
  <si>
    <t>15040319680916****</t>
  </si>
  <si>
    <t>郑显茹</t>
  </si>
  <si>
    <t>15040319440312****</t>
  </si>
  <si>
    <t>张廷阁</t>
  </si>
  <si>
    <t>15040319510630****</t>
  </si>
  <si>
    <t>刘振军</t>
  </si>
  <si>
    <t>15040319720318****</t>
  </si>
  <si>
    <t>冯玉海</t>
  </si>
  <si>
    <t>15040319660212****</t>
  </si>
  <si>
    <t>刘淑萍</t>
  </si>
  <si>
    <t>15040319620606****</t>
  </si>
  <si>
    <t>李子君</t>
  </si>
  <si>
    <t>15040319561123****</t>
  </si>
  <si>
    <t>张玉华</t>
  </si>
  <si>
    <t>蔡凤</t>
  </si>
  <si>
    <t>15040319400623****</t>
  </si>
  <si>
    <t>蔡金波</t>
  </si>
  <si>
    <t>15040319680813****</t>
  </si>
  <si>
    <t>15040319640304****</t>
  </si>
  <si>
    <t>韩明远</t>
  </si>
  <si>
    <t>15040319471217****</t>
  </si>
  <si>
    <t>韩显朋</t>
  </si>
  <si>
    <t>15040319680915****</t>
  </si>
  <si>
    <t>韩显非</t>
  </si>
  <si>
    <t>15040319700917****</t>
  </si>
  <si>
    <t>韩显青</t>
  </si>
  <si>
    <t>15040319580102****</t>
  </si>
  <si>
    <t>席中树</t>
  </si>
  <si>
    <t>席中林</t>
  </si>
  <si>
    <t>15040319540310****</t>
  </si>
  <si>
    <t>张顺</t>
  </si>
  <si>
    <t>15040319730218****</t>
  </si>
  <si>
    <t>韩明国</t>
  </si>
  <si>
    <t>15040319600905****</t>
  </si>
  <si>
    <t>15040319720901****</t>
  </si>
  <si>
    <t>李子富</t>
  </si>
  <si>
    <t>15040319650823****</t>
  </si>
  <si>
    <t>张国</t>
  </si>
  <si>
    <t>15040319661105****</t>
  </si>
  <si>
    <t>张华</t>
  </si>
  <si>
    <t>15040319640820****</t>
  </si>
  <si>
    <t>张军</t>
  </si>
  <si>
    <t>季玉梅</t>
  </si>
  <si>
    <t>15040319410709****</t>
  </si>
  <si>
    <t>李富云</t>
  </si>
  <si>
    <t>15040319680923****</t>
  </si>
  <si>
    <t>李子江</t>
  </si>
  <si>
    <t>15040319621227****</t>
  </si>
  <si>
    <t>韩显文</t>
  </si>
  <si>
    <t>15040319600222****</t>
  </si>
  <si>
    <t>韩明富</t>
  </si>
  <si>
    <t>15040319451209****</t>
  </si>
  <si>
    <t>魏德海</t>
  </si>
  <si>
    <t>15040319610323****</t>
  </si>
  <si>
    <t>张小军</t>
  </si>
  <si>
    <t>15040319760128****</t>
  </si>
  <si>
    <t>席忠志</t>
  </si>
  <si>
    <t>15040319721023****</t>
  </si>
  <si>
    <t>王龙</t>
  </si>
  <si>
    <t>15040319630607****</t>
  </si>
  <si>
    <t>张廷良</t>
  </si>
  <si>
    <t>15040319640427****</t>
  </si>
  <si>
    <t>魏彬</t>
  </si>
  <si>
    <t>15040319600601****</t>
  </si>
  <si>
    <t>韩显锋</t>
  </si>
  <si>
    <t>15040319600126****</t>
  </si>
  <si>
    <t>张广</t>
  </si>
  <si>
    <t>15040319650620****</t>
  </si>
  <si>
    <t>王素连</t>
  </si>
  <si>
    <t>15040319420311****</t>
  </si>
  <si>
    <t>韩明伟</t>
  </si>
  <si>
    <t>15040319570320****</t>
  </si>
  <si>
    <t>张廷吉</t>
  </si>
  <si>
    <t>15040319480921****</t>
  </si>
  <si>
    <t>张立军</t>
  </si>
  <si>
    <t>15040319720510****</t>
  </si>
  <si>
    <t>蔡亚民</t>
  </si>
  <si>
    <t>15040319600918****</t>
  </si>
  <si>
    <t>蔡亚军</t>
  </si>
  <si>
    <t>15040319700111****</t>
  </si>
  <si>
    <t>王泽光</t>
  </si>
  <si>
    <t>15040319880426****</t>
  </si>
  <si>
    <t>张廷芳</t>
  </si>
  <si>
    <t>15040319481230****</t>
  </si>
  <si>
    <t>张学武</t>
  </si>
  <si>
    <t>15040319710122****</t>
  </si>
  <si>
    <t>张学良</t>
  </si>
  <si>
    <t>15040319731202****</t>
  </si>
  <si>
    <t>王井树</t>
  </si>
  <si>
    <t>15040319600621****</t>
  </si>
  <si>
    <t>王连合</t>
  </si>
  <si>
    <t>15040319531027****</t>
  </si>
  <si>
    <t>冯玉楠</t>
  </si>
  <si>
    <t>15040319690727****</t>
  </si>
  <si>
    <t>王玉凤</t>
  </si>
  <si>
    <t>15040319550612****</t>
  </si>
  <si>
    <t>李子海</t>
  </si>
  <si>
    <t>15040319680509****</t>
  </si>
  <si>
    <t>张霞</t>
  </si>
  <si>
    <t>15040319691030****</t>
  </si>
  <si>
    <t>蔡青艳</t>
  </si>
  <si>
    <t>15040319660107****</t>
  </si>
  <si>
    <t>赵桂荣</t>
  </si>
  <si>
    <t>15040319570102****</t>
  </si>
  <si>
    <t>何国平</t>
  </si>
  <si>
    <t>15040319750925****</t>
  </si>
  <si>
    <t>齐素梅</t>
  </si>
  <si>
    <t>15040319600501****</t>
  </si>
  <si>
    <t>徐涛</t>
  </si>
  <si>
    <t>15040319890524****</t>
  </si>
  <si>
    <t>张廷军</t>
  </si>
  <si>
    <t>15040319710429****</t>
  </si>
  <si>
    <t>王素玲</t>
  </si>
  <si>
    <t>王永新</t>
  </si>
  <si>
    <t>15040319531129****</t>
  </si>
  <si>
    <t>孟显臣</t>
  </si>
  <si>
    <t>15040319720122****</t>
  </si>
  <si>
    <t>李淑芹</t>
  </si>
  <si>
    <t>15040319450520****</t>
  </si>
  <si>
    <t>盛秀荣</t>
  </si>
  <si>
    <t>15040319521222****</t>
  </si>
  <si>
    <t>张明武</t>
  </si>
  <si>
    <t>15040319660918****</t>
  </si>
  <si>
    <t>李树新</t>
  </si>
  <si>
    <t>15040319560611****</t>
  </si>
  <si>
    <t>孟显令</t>
  </si>
  <si>
    <t>15040319510717****</t>
  </si>
  <si>
    <t>张玉荣</t>
  </si>
  <si>
    <t>15040319370121****</t>
  </si>
  <si>
    <t>孟庆生</t>
  </si>
  <si>
    <t>15040319720314****</t>
  </si>
  <si>
    <t>孟建强</t>
  </si>
  <si>
    <t>15040319830205****</t>
  </si>
  <si>
    <t>谢青山</t>
  </si>
  <si>
    <t>15040319790410****</t>
  </si>
  <si>
    <t>李海云</t>
  </si>
  <si>
    <t>15040319710917****</t>
  </si>
  <si>
    <t>王风艳</t>
  </si>
  <si>
    <t>15040319660702****</t>
  </si>
  <si>
    <t>张明举</t>
  </si>
  <si>
    <t>15040319570921****</t>
  </si>
  <si>
    <t>张明义</t>
  </si>
  <si>
    <t>张国千</t>
  </si>
  <si>
    <t>15040319590701****</t>
  </si>
  <si>
    <t>谢文礼</t>
  </si>
  <si>
    <t>15040319350106****</t>
  </si>
  <si>
    <t>侯秀花</t>
  </si>
  <si>
    <t>15040319591010****</t>
  </si>
  <si>
    <t>张金生</t>
  </si>
  <si>
    <t>15040319690614****</t>
  </si>
  <si>
    <t>孟庆军</t>
  </si>
  <si>
    <t>15040319780625****</t>
  </si>
  <si>
    <t>王凤林</t>
  </si>
  <si>
    <t>15040319421122****</t>
  </si>
  <si>
    <t>孟庆柱</t>
  </si>
  <si>
    <t>15040319700812****</t>
  </si>
  <si>
    <t>孟显良</t>
  </si>
  <si>
    <t>15040319660618****</t>
  </si>
  <si>
    <t>谢宝合</t>
  </si>
  <si>
    <t>15040319591021****</t>
  </si>
  <si>
    <t>谢宝良</t>
  </si>
  <si>
    <t>15040319670520****</t>
  </si>
  <si>
    <t>马素珍</t>
  </si>
  <si>
    <t>15040319590327****</t>
  </si>
  <si>
    <t>马凤芝</t>
  </si>
  <si>
    <t>15040319660520****</t>
  </si>
  <si>
    <t>15040319470927****</t>
  </si>
  <si>
    <t>谢宝义</t>
  </si>
  <si>
    <t>15040319691005****</t>
  </si>
  <si>
    <t>谢文山</t>
  </si>
  <si>
    <t>15040319500401****</t>
  </si>
  <si>
    <t>张明富</t>
  </si>
  <si>
    <t>15040319680521****</t>
  </si>
  <si>
    <t>孟显文</t>
  </si>
  <si>
    <t>15040319420326****</t>
  </si>
  <si>
    <t>谢文举</t>
  </si>
  <si>
    <t>15040319580204****</t>
  </si>
  <si>
    <t>王永丰</t>
  </si>
  <si>
    <t>15040319561116****</t>
  </si>
  <si>
    <t>王白明</t>
  </si>
  <si>
    <t>15040319500822****</t>
  </si>
  <si>
    <t>张国成</t>
  </si>
  <si>
    <t>15040319500227****</t>
  </si>
  <si>
    <t>谢宝新</t>
  </si>
  <si>
    <t>15040319691008****</t>
  </si>
  <si>
    <t>张明秀</t>
  </si>
  <si>
    <t>15040319720210****</t>
  </si>
  <si>
    <t>宋淑英</t>
  </si>
  <si>
    <t>15040319581014****</t>
  </si>
  <si>
    <t>宋广志</t>
  </si>
  <si>
    <t>15040319630501****</t>
  </si>
  <si>
    <t>宋建新</t>
  </si>
  <si>
    <t>15040319910602****</t>
  </si>
  <si>
    <t>宋广贞</t>
  </si>
  <si>
    <t>15040319660303****</t>
  </si>
  <si>
    <t>谢宝山</t>
  </si>
  <si>
    <t>15040319660611****</t>
  </si>
  <si>
    <t>边秀杰</t>
  </si>
  <si>
    <t>15040319610627****</t>
  </si>
  <si>
    <t>孟显成</t>
  </si>
  <si>
    <t>15040319601011****</t>
  </si>
  <si>
    <t>王永平</t>
  </si>
  <si>
    <t>王永武</t>
  </si>
  <si>
    <t>15040319660608****</t>
  </si>
  <si>
    <t>谢宝才</t>
  </si>
  <si>
    <t>15040319631010****</t>
  </si>
  <si>
    <t>刘彦青</t>
  </si>
  <si>
    <t>15040319750505****</t>
  </si>
  <si>
    <t>孟显昌</t>
  </si>
  <si>
    <t>15040319691018****</t>
  </si>
  <si>
    <t>贺宝臣</t>
  </si>
  <si>
    <t>15042419710103****</t>
  </si>
  <si>
    <t>程素花</t>
  </si>
  <si>
    <t>15040319490727****</t>
  </si>
  <si>
    <t>张秀兰</t>
  </si>
  <si>
    <t>15040319760620****</t>
  </si>
  <si>
    <t>李红英</t>
  </si>
  <si>
    <t>15042819741214****</t>
  </si>
  <si>
    <t>张吉勇</t>
  </si>
  <si>
    <t>15040319830602****</t>
  </si>
  <si>
    <t>宣淑芝</t>
  </si>
  <si>
    <t>15040319520805****</t>
  </si>
  <si>
    <t>李秀云</t>
  </si>
  <si>
    <t>15040319530209****</t>
  </si>
  <si>
    <t>谢宝生</t>
  </si>
  <si>
    <t>15040319700426****</t>
  </si>
  <si>
    <t>谢宝丰</t>
  </si>
  <si>
    <t>15040319660110****</t>
  </si>
  <si>
    <t>宋广廷</t>
  </si>
  <si>
    <t>15040319551120****</t>
  </si>
  <si>
    <t>张孝川</t>
  </si>
  <si>
    <t>任树友</t>
  </si>
  <si>
    <t>15040319420510****</t>
  </si>
  <si>
    <t>潘金成</t>
  </si>
  <si>
    <t>15040319600122****</t>
  </si>
  <si>
    <t>宋福申</t>
  </si>
  <si>
    <t>15040319520820****</t>
  </si>
  <si>
    <t>时凤学</t>
  </si>
  <si>
    <t>15040319551025****</t>
  </si>
  <si>
    <t>张孝青</t>
  </si>
  <si>
    <t>15040319590724****</t>
  </si>
  <si>
    <t>王自新</t>
  </si>
  <si>
    <t>15040319470727****</t>
  </si>
  <si>
    <t>宋广明</t>
  </si>
  <si>
    <t>15040319561004****</t>
  </si>
  <si>
    <t>孟显清</t>
  </si>
  <si>
    <t>孟昭轩</t>
  </si>
  <si>
    <t>15040319351207****</t>
  </si>
  <si>
    <t>关志富</t>
  </si>
  <si>
    <t>15040319630704****</t>
  </si>
  <si>
    <t>张孝申</t>
  </si>
  <si>
    <t>15040319560815****</t>
  </si>
  <si>
    <t>张孝良</t>
  </si>
  <si>
    <t>15040319610927****</t>
  </si>
  <si>
    <t>宋小小</t>
  </si>
  <si>
    <t>15040319790822****</t>
  </si>
  <si>
    <t>朱小军</t>
  </si>
  <si>
    <t>15040319731005****</t>
  </si>
  <si>
    <t>杨国</t>
  </si>
  <si>
    <t>15040319681027****</t>
  </si>
  <si>
    <t>韩秀芝</t>
  </si>
  <si>
    <t>15040319510510****</t>
  </si>
  <si>
    <t>宋广清</t>
  </si>
  <si>
    <t>张玉芝</t>
  </si>
  <si>
    <t>15040319580107****</t>
  </si>
  <si>
    <t>15040319710610****</t>
  </si>
  <si>
    <t>张桂英</t>
  </si>
  <si>
    <t>15040319650912****</t>
  </si>
  <si>
    <t>郭鹏飞</t>
  </si>
  <si>
    <t>15040319721002****</t>
  </si>
  <si>
    <t>张明才</t>
  </si>
  <si>
    <t>15040319461117****</t>
  </si>
  <si>
    <t>王自友</t>
  </si>
  <si>
    <t>15040319410701****</t>
  </si>
  <si>
    <t>张海云</t>
  </si>
  <si>
    <t>15040319750813****</t>
  </si>
  <si>
    <t>郭井龙</t>
  </si>
  <si>
    <t>15040319581125****</t>
  </si>
  <si>
    <t>张孝彬</t>
  </si>
  <si>
    <t>郭井太</t>
  </si>
  <si>
    <t>15040319480327****</t>
  </si>
  <si>
    <t>王自军</t>
  </si>
  <si>
    <t>15040319700303****</t>
  </si>
  <si>
    <t>宋桂英</t>
  </si>
  <si>
    <t>15040319541206****</t>
  </si>
  <si>
    <t>张明国</t>
  </si>
  <si>
    <t>15040319510911****</t>
  </si>
  <si>
    <t>张吉伍</t>
  </si>
  <si>
    <t>15040319600907****</t>
  </si>
  <si>
    <t>张孝文</t>
  </si>
  <si>
    <t>15040319520722****</t>
  </si>
  <si>
    <t>张耀光</t>
  </si>
  <si>
    <t>15040319810320****</t>
  </si>
  <si>
    <t>张吉田</t>
  </si>
  <si>
    <t>15040319681005****</t>
  </si>
  <si>
    <t>张建</t>
  </si>
  <si>
    <t>15040319910124****</t>
  </si>
  <si>
    <t>张孝华</t>
  </si>
  <si>
    <t>15040319660411****</t>
  </si>
  <si>
    <t>张学勇</t>
  </si>
  <si>
    <t>15040319901020****</t>
  </si>
  <si>
    <t>王兰梅</t>
  </si>
  <si>
    <t>15040319581224****</t>
  </si>
  <si>
    <t>宋艳宝</t>
  </si>
  <si>
    <t>15040319780417****</t>
  </si>
  <si>
    <t>张敏敏</t>
  </si>
  <si>
    <t>15040319841107****</t>
  </si>
  <si>
    <t>郑翠英</t>
  </si>
  <si>
    <t>15040319510721****</t>
  </si>
  <si>
    <t>李万贵</t>
  </si>
  <si>
    <t>15040319580427****</t>
  </si>
  <si>
    <t>张孝友</t>
  </si>
  <si>
    <t>15040319620717****</t>
  </si>
  <si>
    <t>时凤杰</t>
  </si>
  <si>
    <t>15040319641216****</t>
  </si>
  <si>
    <t>张玉清</t>
  </si>
  <si>
    <t>15040319520920****</t>
  </si>
  <si>
    <t>王艳荣</t>
  </si>
  <si>
    <t>15040319731210****</t>
  </si>
  <si>
    <t>张淑兰</t>
  </si>
  <si>
    <t>15040319530620****</t>
  </si>
  <si>
    <t>张孝范</t>
  </si>
  <si>
    <t>15040319570103****</t>
  </si>
  <si>
    <t>潘金有</t>
  </si>
  <si>
    <t>15040319620705****</t>
  </si>
  <si>
    <t>张孝国</t>
  </si>
  <si>
    <t>15040319490818****</t>
  </si>
  <si>
    <t>葛玉廷</t>
  </si>
  <si>
    <t>15040319591208****</t>
  </si>
  <si>
    <t>张凤月</t>
  </si>
  <si>
    <t>15040319640626****</t>
  </si>
  <si>
    <t>迟玉明</t>
  </si>
  <si>
    <t>15040319561204****</t>
  </si>
  <si>
    <t>谢景华</t>
  </si>
  <si>
    <t>15040319621203****</t>
  </si>
  <si>
    <t>宋广学</t>
  </si>
  <si>
    <t>15040319550307****</t>
  </si>
  <si>
    <t>孙秀兰</t>
  </si>
  <si>
    <t>15040319410906****</t>
  </si>
  <si>
    <t>张孝礼</t>
  </si>
  <si>
    <t>15040319450415****</t>
  </si>
  <si>
    <t>张明春</t>
  </si>
  <si>
    <t>15040319461202****</t>
  </si>
  <si>
    <t>孟显怀</t>
  </si>
  <si>
    <t>15040319580814****</t>
  </si>
  <si>
    <t>郭景才</t>
  </si>
  <si>
    <t>15040319521018****</t>
  </si>
  <si>
    <t>候桂凤</t>
  </si>
  <si>
    <t>宋广富</t>
  </si>
  <si>
    <t>15040319531213****</t>
  </si>
  <si>
    <t>关志华</t>
  </si>
  <si>
    <t>15040319660630****</t>
  </si>
  <si>
    <t>王井武</t>
  </si>
  <si>
    <t>张明发</t>
  </si>
  <si>
    <t>张吉民</t>
  </si>
  <si>
    <t>15040319710113****</t>
  </si>
  <si>
    <t>郭井芳</t>
  </si>
  <si>
    <t>15040319570719****</t>
  </si>
  <si>
    <t>刘学军</t>
  </si>
  <si>
    <t>15040319680424****</t>
  </si>
  <si>
    <t>陈国太</t>
  </si>
  <si>
    <t>15040319550925****</t>
  </si>
  <si>
    <t>张明友</t>
  </si>
  <si>
    <t>15040319570517****</t>
  </si>
  <si>
    <t>潘金文</t>
  </si>
  <si>
    <t>15040319581027****</t>
  </si>
  <si>
    <t>任利</t>
  </si>
  <si>
    <t>15040319631006****</t>
  </si>
  <si>
    <t>宋广军</t>
  </si>
  <si>
    <t>15040319590917****</t>
  </si>
  <si>
    <t>王自国</t>
  </si>
  <si>
    <t>15040319541011****</t>
  </si>
  <si>
    <t>宋爱军</t>
  </si>
  <si>
    <t>15040319720216****</t>
  </si>
  <si>
    <t>宋广丰</t>
  </si>
  <si>
    <t>15040319491003****</t>
  </si>
  <si>
    <t>张树新</t>
  </si>
  <si>
    <t>15040319710521****</t>
  </si>
  <si>
    <t>郭井海</t>
  </si>
  <si>
    <t>张孝然</t>
  </si>
  <si>
    <t>15040319480215****</t>
  </si>
  <si>
    <t>孟显英</t>
  </si>
  <si>
    <t>15040319500623****</t>
  </si>
  <si>
    <t>潘金广</t>
  </si>
  <si>
    <t>15040319490628****</t>
  </si>
  <si>
    <t>王景新</t>
  </si>
  <si>
    <t>15040319581020****</t>
  </si>
  <si>
    <t>张孝田</t>
  </si>
  <si>
    <t>15040319470212****</t>
  </si>
  <si>
    <t>张明三</t>
  </si>
  <si>
    <t>王自龙</t>
  </si>
  <si>
    <t>15040319560923****</t>
  </si>
  <si>
    <t>潘金富</t>
  </si>
  <si>
    <t>15040319500902****</t>
  </si>
  <si>
    <t>王景羽</t>
  </si>
  <si>
    <t>任永刚</t>
  </si>
  <si>
    <t>15040319790824****</t>
  </si>
  <si>
    <t>张孝武</t>
  </si>
  <si>
    <t>15040319590610****</t>
  </si>
  <si>
    <t>宋广发</t>
  </si>
  <si>
    <t>15040319570329****</t>
  </si>
  <si>
    <t>刘彦春</t>
  </si>
  <si>
    <t>15040319670623****</t>
  </si>
  <si>
    <t>姚术刚</t>
  </si>
  <si>
    <t>15040319550507****</t>
  </si>
  <si>
    <t>张明新</t>
  </si>
  <si>
    <t>15040319580410****</t>
  </si>
  <si>
    <t>任树田</t>
  </si>
  <si>
    <t>15040319481004****</t>
  </si>
  <si>
    <t>张明山</t>
  </si>
  <si>
    <t>15040319601021****</t>
  </si>
  <si>
    <t>张富</t>
  </si>
  <si>
    <t>15040319611126****</t>
  </si>
  <si>
    <t>张明天</t>
  </si>
  <si>
    <t>15040319640312****</t>
  </si>
  <si>
    <t>郭佐霞</t>
  </si>
  <si>
    <t>15040319631012****</t>
  </si>
  <si>
    <t>张孝生</t>
  </si>
  <si>
    <t>15040319600217****</t>
  </si>
  <si>
    <t>张孝仟</t>
  </si>
  <si>
    <t>15040319580611****</t>
  </si>
  <si>
    <t>郭素荣</t>
  </si>
  <si>
    <t>张明学</t>
  </si>
  <si>
    <t>15040319621023****</t>
  </si>
  <si>
    <t>孟庆秀</t>
  </si>
  <si>
    <t>15040319590426****</t>
  </si>
  <si>
    <t>15040319750104****</t>
  </si>
  <si>
    <t>张孝学</t>
  </si>
  <si>
    <t>15040319660902****</t>
  </si>
  <si>
    <t>张孝年</t>
  </si>
  <si>
    <t>15040319600317****</t>
  </si>
  <si>
    <t>张志国</t>
  </si>
  <si>
    <t>15040319720402****</t>
  </si>
  <si>
    <t>李永福</t>
  </si>
  <si>
    <t>15040319341010****</t>
  </si>
  <si>
    <t>刘凤芹</t>
  </si>
  <si>
    <t>15040319461107****</t>
  </si>
  <si>
    <t>张孝义</t>
  </si>
  <si>
    <t>15040319450727****</t>
  </si>
  <si>
    <t>张孝坤</t>
  </si>
  <si>
    <t>15040319570227****</t>
  </si>
  <si>
    <t>王景全</t>
  </si>
  <si>
    <t>15040319770305****</t>
  </si>
  <si>
    <t>杨彩霞</t>
  </si>
  <si>
    <t>15042819701220****</t>
  </si>
  <si>
    <t>宋广才</t>
  </si>
  <si>
    <t>15040319550725****</t>
  </si>
  <si>
    <t>宋广臣</t>
  </si>
  <si>
    <t>15040319620725****</t>
  </si>
  <si>
    <t>宋广平</t>
  </si>
  <si>
    <t>15040319600726****</t>
  </si>
  <si>
    <t>宋广武</t>
  </si>
  <si>
    <t>15040319591221****</t>
  </si>
  <si>
    <t>宋艳华</t>
  </si>
  <si>
    <t>15040319621110****</t>
  </si>
  <si>
    <t>潘金武</t>
  </si>
  <si>
    <t>15040319650221****</t>
  </si>
  <si>
    <t>王艳青</t>
  </si>
  <si>
    <t>15040319750421****</t>
  </si>
  <si>
    <t>宋广民</t>
  </si>
  <si>
    <t>15040319640606****</t>
  </si>
  <si>
    <t>于秀江</t>
  </si>
  <si>
    <t>15040319550723****</t>
  </si>
  <si>
    <t>毛桂芝</t>
  </si>
  <si>
    <t>15040319521110****</t>
  </si>
  <si>
    <t>潘金国</t>
  </si>
  <si>
    <t>15040319530917****</t>
  </si>
  <si>
    <t>潘金荣</t>
  </si>
  <si>
    <t>15040319621210****</t>
  </si>
  <si>
    <t>杨士峰</t>
  </si>
  <si>
    <t>15040319621005****</t>
  </si>
  <si>
    <t>潘金峰</t>
  </si>
  <si>
    <t>孟显民</t>
  </si>
  <si>
    <t>15040319540101****</t>
  </si>
  <si>
    <t>任树丰</t>
  </si>
  <si>
    <t>15040319520716****</t>
  </si>
  <si>
    <t>汪树东</t>
  </si>
  <si>
    <t>15040319640913****</t>
  </si>
  <si>
    <t>张永利</t>
  </si>
  <si>
    <t>15040319700710****</t>
  </si>
  <si>
    <t>马振兴</t>
  </si>
  <si>
    <t>15042819691227****</t>
  </si>
  <si>
    <t>于桂莲</t>
  </si>
  <si>
    <t>15040319610408****</t>
  </si>
  <si>
    <t>张凤日</t>
  </si>
  <si>
    <t>15040319621013****</t>
  </si>
  <si>
    <t>于亚玲</t>
  </si>
  <si>
    <t>15040319691214****</t>
  </si>
  <si>
    <t>王自清</t>
  </si>
  <si>
    <t>15040319591229****</t>
  </si>
  <si>
    <t>15040319740715****</t>
  </si>
  <si>
    <t>孟庆华</t>
  </si>
  <si>
    <t>15040319530726****</t>
  </si>
  <si>
    <t>15040319741025****</t>
  </si>
  <si>
    <t>宋俊杰</t>
  </si>
  <si>
    <t>15040319780514****</t>
  </si>
  <si>
    <t>宋彦武</t>
  </si>
  <si>
    <t>15040319830119****</t>
  </si>
  <si>
    <t>张吉军</t>
  </si>
  <si>
    <t>15040319730223****</t>
  </si>
  <si>
    <t>15040319811120****</t>
  </si>
  <si>
    <t>郭秀民</t>
  </si>
  <si>
    <t>15040319390112****</t>
  </si>
  <si>
    <t>赵金玲</t>
  </si>
  <si>
    <t>15040319770711****</t>
  </si>
  <si>
    <t>张立志</t>
  </si>
  <si>
    <t>15040319871015****</t>
  </si>
  <si>
    <t>李万军</t>
  </si>
  <si>
    <t>张亚艳</t>
  </si>
  <si>
    <t>15040319740423****</t>
  </si>
  <si>
    <t>陈双成</t>
  </si>
  <si>
    <t>15040319780303****</t>
  </si>
  <si>
    <t>孟宪国</t>
  </si>
  <si>
    <t>15040319581120****</t>
  </si>
  <si>
    <t>周爱彬</t>
  </si>
  <si>
    <t>15040319600622****</t>
  </si>
  <si>
    <t>张明辉</t>
  </si>
  <si>
    <t>15040319740120****</t>
  </si>
  <si>
    <t>15040319740724****</t>
  </si>
  <si>
    <t>金友新</t>
  </si>
  <si>
    <t>15040319670302****</t>
  </si>
  <si>
    <t>张凤云</t>
  </si>
  <si>
    <t>15040319400909****</t>
  </si>
  <si>
    <t>宋国彬</t>
  </si>
  <si>
    <t>15040319650724****</t>
  </si>
  <si>
    <t>张亚财</t>
  </si>
  <si>
    <t>15040319350828****</t>
  </si>
  <si>
    <t>15040319630302****</t>
  </si>
  <si>
    <t>杨井水</t>
  </si>
  <si>
    <t>15040319670925****</t>
  </si>
  <si>
    <t>金友富</t>
  </si>
  <si>
    <t>15040319520212****</t>
  </si>
  <si>
    <t>杨井海</t>
  </si>
  <si>
    <t>15040319730529****</t>
  </si>
  <si>
    <t>王富军</t>
  </si>
  <si>
    <t>15040319670207****</t>
  </si>
  <si>
    <t>张亚俊</t>
  </si>
  <si>
    <t>15040319410419****</t>
  </si>
  <si>
    <t>闫素珍</t>
  </si>
  <si>
    <t>15040319600902****</t>
  </si>
  <si>
    <t>王振金</t>
  </si>
  <si>
    <t>15040319521111****</t>
  </si>
  <si>
    <t>金晓辉</t>
  </si>
  <si>
    <t>15040319841002****</t>
  </si>
  <si>
    <t>宋国成</t>
  </si>
  <si>
    <t>15040319710202****</t>
  </si>
  <si>
    <t>周金堂</t>
  </si>
  <si>
    <t>15040319610107****</t>
  </si>
  <si>
    <t>张树廷</t>
  </si>
  <si>
    <t>15040319640418****</t>
  </si>
  <si>
    <t>张明玉</t>
  </si>
  <si>
    <t>15040319650510****</t>
  </si>
  <si>
    <t>郭鹏杰</t>
  </si>
  <si>
    <t>15040319760507****</t>
  </si>
  <si>
    <t>张双良</t>
  </si>
  <si>
    <t>15040319710114****</t>
  </si>
  <si>
    <t>15040319650119****</t>
  </si>
  <si>
    <t>郭云丰</t>
  </si>
  <si>
    <t>15040319420109****</t>
  </si>
  <si>
    <t>孟显琴</t>
  </si>
  <si>
    <t>15040319520505****</t>
  </si>
  <si>
    <t>周金祥</t>
  </si>
  <si>
    <t>15040319671226****</t>
  </si>
  <si>
    <t>张大勇</t>
  </si>
  <si>
    <t>15040319711005****</t>
  </si>
  <si>
    <t>周爱林</t>
  </si>
  <si>
    <t>15040319661106****</t>
  </si>
  <si>
    <t>15040319551129****</t>
  </si>
  <si>
    <t>金友芳</t>
  </si>
  <si>
    <t>15040319631105****</t>
  </si>
  <si>
    <t>周春林</t>
  </si>
  <si>
    <t>15040319710415****</t>
  </si>
  <si>
    <t>刘汉波</t>
  </si>
  <si>
    <t>15040319651025****</t>
  </si>
  <si>
    <t>金友义</t>
  </si>
  <si>
    <t>15040319551109****</t>
  </si>
  <si>
    <t>陈术森</t>
  </si>
  <si>
    <t>15040319570815****</t>
  </si>
  <si>
    <t>杨景礼</t>
  </si>
  <si>
    <t>15040319580812****</t>
  </si>
  <si>
    <t>刘宽</t>
  </si>
  <si>
    <t>15040319511109****</t>
  </si>
  <si>
    <t>陈树军</t>
  </si>
  <si>
    <t>15040319640401****</t>
  </si>
  <si>
    <t>吴树军</t>
  </si>
  <si>
    <t>15040319730121****</t>
  </si>
  <si>
    <t>王素杰</t>
  </si>
  <si>
    <t>15040319360517****</t>
  </si>
  <si>
    <t>金友才</t>
  </si>
  <si>
    <t>15040319600507****</t>
  </si>
  <si>
    <t>张明臣</t>
  </si>
  <si>
    <t>15040319541111****</t>
  </si>
  <si>
    <t>张小民</t>
  </si>
  <si>
    <t>15040319780513****</t>
  </si>
  <si>
    <t>张明军</t>
  </si>
  <si>
    <t>15040319600512****</t>
  </si>
  <si>
    <t>15040319460714****</t>
  </si>
  <si>
    <t>张亚祥</t>
  </si>
  <si>
    <t>15040319491029****</t>
  </si>
  <si>
    <t>吴树新</t>
  </si>
  <si>
    <t>15040319590918****</t>
  </si>
  <si>
    <t>静国辉</t>
  </si>
  <si>
    <t>15040319650502****</t>
  </si>
  <si>
    <t>金友仁</t>
  </si>
  <si>
    <t>15040319530801****</t>
  </si>
  <si>
    <t>金树学</t>
  </si>
  <si>
    <t>周金贵</t>
  </si>
  <si>
    <t>15040319520322****</t>
  </si>
  <si>
    <t>周志永</t>
  </si>
  <si>
    <t>15040319781101****</t>
  </si>
  <si>
    <t>宋国友</t>
  </si>
  <si>
    <t>15040319600729****</t>
  </si>
  <si>
    <t>张亚辅</t>
  </si>
  <si>
    <t>15040319450819****</t>
  </si>
  <si>
    <t>15040319500914****</t>
  </si>
  <si>
    <t>宋国军</t>
  </si>
  <si>
    <t>15040319630801****</t>
  </si>
  <si>
    <t>郑文学</t>
  </si>
  <si>
    <t>15040319581202****</t>
  </si>
  <si>
    <t>张明仁</t>
  </si>
  <si>
    <t>15040319570913****</t>
  </si>
  <si>
    <t>王兰花</t>
  </si>
  <si>
    <t>15040319600128****</t>
  </si>
  <si>
    <t>金友国</t>
  </si>
  <si>
    <t>15040319640819****</t>
  </si>
  <si>
    <t>静大义</t>
  </si>
  <si>
    <t>15040319430709****</t>
  </si>
  <si>
    <t>杨井良</t>
  </si>
  <si>
    <t>15040319690921****</t>
  </si>
  <si>
    <t>金友发</t>
  </si>
  <si>
    <t>陈树清</t>
  </si>
  <si>
    <t>15040319680722****</t>
  </si>
  <si>
    <t>徐建国</t>
  </si>
  <si>
    <t>15040319720114****</t>
  </si>
  <si>
    <t>陈友义</t>
  </si>
  <si>
    <t>15040319450806****</t>
  </si>
  <si>
    <t>陈海清</t>
  </si>
  <si>
    <t>15040319751012****</t>
  </si>
  <si>
    <t>张建平</t>
  </si>
  <si>
    <t>15040319750822****</t>
  </si>
  <si>
    <t>王兆义</t>
  </si>
  <si>
    <t>15040319650306****</t>
  </si>
  <si>
    <t>边成</t>
  </si>
  <si>
    <t>15040319360209****</t>
  </si>
  <si>
    <t>陈桂荣</t>
  </si>
  <si>
    <t>15040319361020****</t>
  </si>
  <si>
    <t>边政芳</t>
  </si>
  <si>
    <t>15040319660615****</t>
  </si>
  <si>
    <t>边国才</t>
  </si>
  <si>
    <t>15040319440404****</t>
  </si>
  <si>
    <t>边淑珍</t>
  </si>
  <si>
    <t>15040319700220****</t>
  </si>
  <si>
    <t>谭洪玉</t>
  </si>
  <si>
    <t>15040319590316****</t>
  </si>
  <si>
    <t>边国英</t>
  </si>
  <si>
    <t>15040319460325****</t>
  </si>
  <si>
    <t>谢素芹</t>
  </si>
  <si>
    <t>15040319470710****</t>
  </si>
  <si>
    <t>杨生</t>
  </si>
  <si>
    <t>15040319390529****</t>
  </si>
  <si>
    <t>郭凤芹</t>
  </si>
  <si>
    <t>15040319581004****</t>
  </si>
  <si>
    <t>边国林</t>
  </si>
  <si>
    <t>谭国忠</t>
  </si>
  <si>
    <t>15040319540620****</t>
  </si>
  <si>
    <t>潘秀兰</t>
  </si>
  <si>
    <t>15040319571111****</t>
  </si>
  <si>
    <t>杨林</t>
  </si>
  <si>
    <t>15040319431109****</t>
  </si>
  <si>
    <t>杨文龙</t>
  </si>
  <si>
    <t>15040319760812****</t>
  </si>
  <si>
    <t>谭洪服</t>
  </si>
  <si>
    <t>15040319330527****</t>
  </si>
  <si>
    <t>杨才</t>
  </si>
  <si>
    <t>15040319571219****</t>
  </si>
  <si>
    <t>谭志永</t>
  </si>
  <si>
    <t>15040319851130****</t>
  </si>
  <si>
    <t>谭洪宪</t>
  </si>
  <si>
    <t>15040319581019****</t>
  </si>
  <si>
    <t>谭洪忠</t>
  </si>
  <si>
    <t>谭国友</t>
  </si>
  <si>
    <t>15040319670612****</t>
  </si>
  <si>
    <t>杨文武</t>
  </si>
  <si>
    <t>15040319731226****</t>
  </si>
  <si>
    <t>谭洪英</t>
  </si>
  <si>
    <t>15040319401004****</t>
  </si>
  <si>
    <t>谭俊英</t>
  </si>
  <si>
    <t>单素荣</t>
  </si>
  <si>
    <t>15040319530320****</t>
  </si>
  <si>
    <t>冯建芳</t>
  </si>
  <si>
    <t>15040319380112****</t>
  </si>
  <si>
    <t>王玉国</t>
  </si>
  <si>
    <t>15040319620908****</t>
  </si>
  <si>
    <t>边政义</t>
  </si>
  <si>
    <t>15040319471001****</t>
  </si>
  <si>
    <t>张明刚</t>
  </si>
  <si>
    <t>15040319781126****</t>
  </si>
  <si>
    <t>张秀利</t>
  </si>
  <si>
    <t>15040319800414****</t>
  </si>
  <si>
    <t>谭国军</t>
  </si>
  <si>
    <t>15040319650513****</t>
  </si>
  <si>
    <t>杨彩芹</t>
  </si>
  <si>
    <t>15040319640821****</t>
  </si>
  <si>
    <t>付艳辉</t>
  </si>
  <si>
    <t>15040319610610****</t>
  </si>
  <si>
    <t>李桂芹</t>
  </si>
  <si>
    <t>谭国兴</t>
  </si>
  <si>
    <t>15040319490927****</t>
  </si>
  <si>
    <t>边文革</t>
  </si>
  <si>
    <t>边秀平</t>
  </si>
  <si>
    <t>15040319630612****</t>
  </si>
  <si>
    <t>谷艳霞</t>
  </si>
  <si>
    <t>15040319611022****</t>
  </si>
  <si>
    <t>谭洪明</t>
  </si>
  <si>
    <t>15040319420116****</t>
  </si>
  <si>
    <t>边政德</t>
  </si>
  <si>
    <t>15040319440707****</t>
  </si>
  <si>
    <t>谭国海</t>
  </si>
  <si>
    <t>15040319700627****</t>
  </si>
  <si>
    <t>静素芹</t>
  </si>
  <si>
    <t>15040319390601****</t>
  </si>
  <si>
    <t>张亚礼</t>
  </si>
  <si>
    <t>15040319531018****</t>
  </si>
  <si>
    <t>谭国志</t>
  </si>
  <si>
    <t>谭洪民</t>
  </si>
  <si>
    <t>李树霞</t>
  </si>
  <si>
    <t>15040319670910****</t>
  </si>
  <si>
    <t>杨庆武</t>
  </si>
  <si>
    <t>15040319750204****</t>
  </si>
  <si>
    <t>赫桂军</t>
  </si>
  <si>
    <t>15040319721129****</t>
  </si>
  <si>
    <t>杨瑞</t>
  </si>
  <si>
    <t>15040319520828****</t>
  </si>
  <si>
    <t>静素玲</t>
  </si>
  <si>
    <t>15040319560813****</t>
  </si>
  <si>
    <t>赫桂忠</t>
  </si>
  <si>
    <t>15040319750312****</t>
  </si>
  <si>
    <t>周彦青</t>
  </si>
  <si>
    <t>15040319820329****</t>
  </si>
  <si>
    <t>宋凤霞</t>
  </si>
  <si>
    <t>15040319730619****</t>
  </si>
  <si>
    <t>15040319550806****</t>
  </si>
  <si>
    <t>田桂民</t>
  </si>
  <si>
    <t>15040319410516****</t>
  </si>
  <si>
    <t>张海平</t>
  </si>
  <si>
    <t>15040319631205****</t>
  </si>
  <si>
    <t>包振东</t>
  </si>
  <si>
    <t>15040319420302****</t>
  </si>
  <si>
    <t>张海丰</t>
  </si>
  <si>
    <t>15040319640506****</t>
  </si>
  <si>
    <t>张海涛</t>
  </si>
  <si>
    <t>15040319750717****</t>
  </si>
  <si>
    <t>吕淑连</t>
  </si>
  <si>
    <t>15040319501125****</t>
  </si>
  <si>
    <t>郭秀兰</t>
  </si>
  <si>
    <t>15040319390111****</t>
  </si>
  <si>
    <t>王富</t>
  </si>
  <si>
    <t>15040319590530****</t>
  </si>
  <si>
    <t>孟庆友</t>
  </si>
  <si>
    <t>15040319541103****</t>
  </si>
  <si>
    <t>巨俊丰</t>
  </si>
  <si>
    <t>15040319460430****</t>
  </si>
  <si>
    <t>郑永平</t>
  </si>
  <si>
    <t>15040319540502****</t>
  </si>
  <si>
    <t>巨士彬</t>
  </si>
  <si>
    <t>15040319660809****</t>
  </si>
  <si>
    <t>张海轮</t>
  </si>
  <si>
    <t>李平昌</t>
  </si>
  <si>
    <t>15040319550217****</t>
  </si>
  <si>
    <t>孟庆连</t>
  </si>
  <si>
    <t>15040319560507****</t>
  </si>
  <si>
    <t>金显礼</t>
  </si>
  <si>
    <t>15040319600608****</t>
  </si>
  <si>
    <t>张国富</t>
  </si>
  <si>
    <t>15040319640306****</t>
  </si>
  <si>
    <t>李树林</t>
  </si>
  <si>
    <t>15040319630926****</t>
  </si>
  <si>
    <t>杜永江</t>
  </si>
  <si>
    <t>15040319640105****</t>
  </si>
  <si>
    <t>巨士军</t>
  </si>
  <si>
    <t>15040319700619****</t>
  </si>
  <si>
    <t>金显瑞</t>
  </si>
  <si>
    <t>15040319630901****</t>
  </si>
  <si>
    <t>于长池</t>
  </si>
  <si>
    <t>15040319500113****</t>
  </si>
  <si>
    <t>张国青</t>
  </si>
  <si>
    <t>15040319560617****</t>
  </si>
  <si>
    <t>周爱申</t>
  </si>
  <si>
    <t>王佰令</t>
  </si>
  <si>
    <t>15040319541016****</t>
  </si>
  <si>
    <t>孟广云</t>
  </si>
  <si>
    <t>15040319570124****</t>
  </si>
  <si>
    <t>朱文祥</t>
  </si>
  <si>
    <t>15040319650426****</t>
  </si>
  <si>
    <t>15040319630414****</t>
  </si>
  <si>
    <t>李云龙</t>
  </si>
  <si>
    <t>15040319620524****</t>
  </si>
  <si>
    <t>敖长福</t>
  </si>
  <si>
    <t>于长军</t>
  </si>
  <si>
    <t>金献文</t>
  </si>
  <si>
    <t>15040319571024****</t>
  </si>
  <si>
    <t>15040319510802****</t>
  </si>
  <si>
    <t>于波</t>
  </si>
  <si>
    <t>15040319760906****</t>
  </si>
  <si>
    <t>于永</t>
  </si>
  <si>
    <t>15040319741217****</t>
  </si>
  <si>
    <t>曹淑芹</t>
  </si>
  <si>
    <t>15040319520723****</t>
  </si>
  <si>
    <t>15040319580712****</t>
  </si>
  <si>
    <t>郑海清</t>
  </si>
  <si>
    <t>15040319701203****</t>
  </si>
  <si>
    <t>马淑华</t>
  </si>
  <si>
    <t>15040319690811****</t>
  </si>
  <si>
    <t>孟庆慧</t>
  </si>
  <si>
    <t>15040319761018****</t>
  </si>
  <si>
    <t>巨士学</t>
  </si>
  <si>
    <t>15040319740729****</t>
  </si>
  <si>
    <t>周彦华</t>
  </si>
  <si>
    <t>15040319751106****</t>
  </si>
  <si>
    <t>金小利</t>
  </si>
  <si>
    <t>张文秀</t>
  </si>
  <si>
    <t>15040319631113****</t>
  </si>
  <si>
    <t>谭洪令</t>
  </si>
  <si>
    <t>15040319500224****</t>
  </si>
  <si>
    <t>杨玉红</t>
  </si>
  <si>
    <t>15040319720326****</t>
  </si>
  <si>
    <t>吕清春</t>
  </si>
  <si>
    <t>15040319580219****</t>
  </si>
  <si>
    <t>李长富</t>
  </si>
  <si>
    <t>谭丛羽</t>
  </si>
  <si>
    <t>15040319451221****</t>
  </si>
  <si>
    <t>谭永杰</t>
  </si>
  <si>
    <t>15040319721214****</t>
  </si>
  <si>
    <t>孟凡谊</t>
  </si>
  <si>
    <t>15040319781001****</t>
  </si>
  <si>
    <t>金献堂</t>
  </si>
  <si>
    <t>15040319551101****</t>
  </si>
  <si>
    <t>边政发</t>
  </si>
  <si>
    <t>15040319500711****</t>
  </si>
  <si>
    <t>张森</t>
  </si>
  <si>
    <t>15040319551113****</t>
  </si>
  <si>
    <t>刘井水</t>
  </si>
  <si>
    <t>15040319561211****</t>
  </si>
  <si>
    <t>张海渤</t>
  </si>
  <si>
    <t>15040319750213****</t>
  </si>
  <si>
    <t>马洪文</t>
  </si>
  <si>
    <t>15040319721001****</t>
  </si>
  <si>
    <t>15040319541018****</t>
  </si>
  <si>
    <t>马清祥</t>
  </si>
  <si>
    <t>15040319520515****</t>
  </si>
  <si>
    <t>吕建伟</t>
  </si>
  <si>
    <t>15042819601021****</t>
  </si>
  <si>
    <t>王桂芝</t>
  </si>
  <si>
    <t>郝万金</t>
  </si>
  <si>
    <t>15040319530206****</t>
  </si>
  <si>
    <t>郝海荣</t>
  </si>
  <si>
    <t>15040319770929****</t>
  </si>
  <si>
    <t>边秀芝</t>
  </si>
  <si>
    <t>15040319640902****</t>
  </si>
  <si>
    <t>边政军</t>
  </si>
  <si>
    <t>15040319700927****</t>
  </si>
  <si>
    <t>赫桂荣</t>
  </si>
  <si>
    <t>张素芝</t>
  </si>
  <si>
    <t>15040319620819****</t>
  </si>
  <si>
    <t>谭淑英</t>
  </si>
  <si>
    <t>15040319730419****</t>
  </si>
  <si>
    <t>李淑英</t>
  </si>
  <si>
    <t>15040319710516****</t>
  </si>
  <si>
    <t>谭俊丰</t>
  </si>
  <si>
    <t>15040319721118****</t>
  </si>
  <si>
    <t>15040319771208****</t>
  </si>
  <si>
    <t>刘瑞兰</t>
  </si>
  <si>
    <t>15040319410208****</t>
  </si>
  <si>
    <t>边政民</t>
  </si>
  <si>
    <t>15040319610504****</t>
  </si>
  <si>
    <t>谭根东</t>
  </si>
  <si>
    <t>15040319811104****</t>
  </si>
  <si>
    <t>谭国林</t>
  </si>
  <si>
    <t>15040319740504****</t>
  </si>
  <si>
    <t>张海青</t>
  </si>
  <si>
    <t>15040319740709****</t>
  </si>
  <si>
    <t>孟庆云</t>
  </si>
  <si>
    <t>15040319680312****</t>
  </si>
  <si>
    <t>刘飞</t>
  </si>
  <si>
    <t>15040319800228****</t>
  </si>
  <si>
    <t>张贵福</t>
  </si>
  <si>
    <t>15042619641012****</t>
  </si>
  <si>
    <t>15040319550729****</t>
  </si>
  <si>
    <t>郑海捷</t>
  </si>
  <si>
    <t>15040319750112****</t>
  </si>
  <si>
    <t>陈玉萍</t>
  </si>
  <si>
    <t>15040319671212****</t>
  </si>
  <si>
    <t>边国新</t>
  </si>
  <si>
    <t>15040319560607****</t>
  </si>
  <si>
    <t>边瑞玲</t>
  </si>
  <si>
    <t>15040319691223****</t>
  </si>
  <si>
    <t>边政江</t>
  </si>
  <si>
    <t>15040319451218****</t>
  </si>
  <si>
    <t>边文峰</t>
  </si>
  <si>
    <t>15040319740328****</t>
  </si>
  <si>
    <t>15040319390504****</t>
  </si>
  <si>
    <t>边文庆</t>
  </si>
  <si>
    <t>15040319620119****</t>
  </si>
  <si>
    <t>钱加龙</t>
  </si>
  <si>
    <t>15040319560501****</t>
  </si>
  <si>
    <t>韩素云</t>
  </si>
  <si>
    <t>15040319520415****</t>
  </si>
  <si>
    <t>李秀兰</t>
  </si>
  <si>
    <t>15040319540130****</t>
  </si>
  <si>
    <t>陈国明</t>
  </si>
  <si>
    <t>15040319520114****</t>
  </si>
  <si>
    <t>边政金</t>
  </si>
  <si>
    <t>15040319660905****</t>
  </si>
  <si>
    <t>包振国</t>
  </si>
  <si>
    <t>15040319670304****</t>
  </si>
  <si>
    <t>鲁明义</t>
  </si>
  <si>
    <t>15040319671028****</t>
  </si>
  <si>
    <t>鲁明水</t>
  </si>
  <si>
    <t>15040319620507****</t>
  </si>
  <si>
    <t>鲁明玉</t>
  </si>
  <si>
    <t>15040319550710****</t>
  </si>
  <si>
    <t>包振田</t>
  </si>
  <si>
    <t>15040319591104****</t>
  </si>
  <si>
    <t>包永</t>
  </si>
  <si>
    <t>15040319660202****</t>
  </si>
  <si>
    <t>包振良</t>
  </si>
  <si>
    <t>包红娟</t>
  </si>
  <si>
    <t>15040319650803****</t>
  </si>
  <si>
    <t>边国明</t>
  </si>
  <si>
    <t>15040319401123****</t>
  </si>
  <si>
    <t>包有</t>
  </si>
  <si>
    <t>15040319701002****</t>
  </si>
  <si>
    <t>侯玉珍</t>
  </si>
  <si>
    <t>15040319540507****</t>
  </si>
  <si>
    <t>包振云</t>
  </si>
  <si>
    <t>15040319511103****</t>
  </si>
  <si>
    <t>包振全</t>
  </si>
  <si>
    <t>15040319620821****</t>
  </si>
  <si>
    <t>15040319711011****</t>
  </si>
  <si>
    <t>包振勇</t>
  </si>
  <si>
    <t>15040319710910****</t>
  </si>
  <si>
    <t>鲁明起</t>
  </si>
  <si>
    <t>15040319570621****</t>
  </si>
  <si>
    <t>鲁明祥</t>
  </si>
  <si>
    <t>15040319600329****</t>
  </si>
  <si>
    <t>包合</t>
  </si>
  <si>
    <t>15040319600130****</t>
  </si>
  <si>
    <t>边政杰</t>
  </si>
  <si>
    <t>15040319650707****</t>
  </si>
  <si>
    <t>边政合</t>
  </si>
  <si>
    <t>15040319630325****</t>
  </si>
  <si>
    <t>赵凤兰</t>
  </si>
  <si>
    <t>包振广</t>
  </si>
  <si>
    <t>15040319570828****</t>
  </si>
  <si>
    <t>包振友</t>
  </si>
  <si>
    <t>15040319690309****</t>
  </si>
  <si>
    <t>鲁明广</t>
  </si>
  <si>
    <t>15040319630620****</t>
  </si>
  <si>
    <t>包喜</t>
  </si>
  <si>
    <t>15040319740210****</t>
  </si>
  <si>
    <t>钱瑞学</t>
  </si>
  <si>
    <t>15040319640916****</t>
  </si>
  <si>
    <t>鲁文勇</t>
  </si>
  <si>
    <t>15040319720512****</t>
  </si>
  <si>
    <t>黄亚琴</t>
  </si>
  <si>
    <t>15040319471205****</t>
  </si>
  <si>
    <t>边政仓</t>
  </si>
  <si>
    <t>15040319680906****</t>
  </si>
  <si>
    <t>张志玖</t>
  </si>
  <si>
    <t>15040319590929****</t>
  </si>
  <si>
    <t>包建国</t>
  </si>
  <si>
    <t>15040319800126****</t>
  </si>
  <si>
    <t>钱瑞兰</t>
  </si>
  <si>
    <t>15040319510921****</t>
  </si>
  <si>
    <t>杨井春</t>
  </si>
  <si>
    <t>15040319780920****</t>
  </si>
  <si>
    <t>韩向东</t>
  </si>
  <si>
    <t>15040319610429****</t>
  </si>
  <si>
    <t>包振阁</t>
  </si>
  <si>
    <t>15040319680728****</t>
  </si>
  <si>
    <t>包秀荣</t>
  </si>
  <si>
    <t>15040319630121****</t>
  </si>
  <si>
    <t>金献明</t>
  </si>
  <si>
    <t>15040319460314****</t>
  </si>
  <si>
    <t>于长泉</t>
  </si>
  <si>
    <t>15040319521126****</t>
  </si>
  <si>
    <t>侯军</t>
  </si>
  <si>
    <t>15040319751121****</t>
  </si>
  <si>
    <t>张相义</t>
  </si>
  <si>
    <t>15040319380706****</t>
  </si>
  <si>
    <t>孟庆国</t>
  </si>
  <si>
    <t>15040319590101****</t>
  </si>
  <si>
    <t>孟庆海</t>
  </si>
  <si>
    <t>15040319500719****</t>
  </si>
  <si>
    <t>于海廷</t>
  </si>
  <si>
    <t>15040319650615****</t>
  </si>
  <si>
    <t>张桂凤</t>
  </si>
  <si>
    <t>15040319720225****</t>
  </si>
  <si>
    <t>王艳令</t>
  </si>
  <si>
    <t>15040319600623****</t>
  </si>
  <si>
    <t>汪树国</t>
  </si>
  <si>
    <t>张海坤</t>
  </si>
  <si>
    <t>15040319661127****</t>
  </si>
  <si>
    <t>汪树军</t>
  </si>
  <si>
    <t>15040319701122****</t>
  </si>
  <si>
    <t>孟庆文</t>
  </si>
  <si>
    <t>15040319640525****</t>
  </si>
  <si>
    <t>孟庆川</t>
  </si>
  <si>
    <t>15040319611014****</t>
  </si>
  <si>
    <t>鲁明悦</t>
  </si>
  <si>
    <t>15040319630401****</t>
  </si>
  <si>
    <t>王羽令</t>
  </si>
  <si>
    <t>15040319520406****</t>
  </si>
  <si>
    <t>王鹤令</t>
  </si>
  <si>
    <t>孟显志</t>
  </si>
  <si>
    <t>15040319580101****</t>
  </si>
  <si>
    <t>曲德海</t>
  </si>
  <si>
    <t>15040319670607****</t>
  </si>
  <si>
    <t>鲁明均</t>
  </si>
  <si>
    <t>15040319680901****</t>
  </si>
  <si>
    <t>鲁艳辉</t>
  </si>
  <si>
    <t>15040319660807****</t>
  </si>
  <si>
    <t>孟庆祥</t>
  </si>
  <si>
    <t>孟显福</t>
  </si>
  <si>
    <t>15040319630824****</t>
  </si>
  <si>
    <t>孟显中</t>
  </si>
  <si>
    <t>15040319371106****</t>
  </si>
  <si>
    <t>孟庆志</t>
  </si>
  <si>
    <t>15040319720930****</t>
  </si>
  <si>
    <t>于长文</t>
  </si>
  <si>
    <t>15040319610911****</t>
  </si>
  <si>
    <t>孟庆合</t>
  </si>
  <si>
    <t>15040319590406****</t>
  </si>
  <si>
    <t>孟桂杰</t>
  </si>
  <si>
    <t>15040319641109****</t>
  </si>
  <si>
    <t>孟显富</t>
  </si>
  <si>
    <t>15040319340608****</t>
  </si>
  <si>
    <t>张海山</t>
  </si>
  <si>
    <t>15040319551212****</t>
  </si>
  <si>
    <t>孟庆富</t>
  </si>
  <si>
    <t>15040319560527****</t>
  </si>
  <si>
    <t>候义</t>
  </si>
  <si>
    <t>15040319630820****</t>
  </si>
  <si>
    <t>孟晓玉</t>
  </si>
  <si>
    <t>15040319760118****</t>
  </si>
  <si>
    <t>孟显友</t>
  </si>
  <si>
    <t>15040319481108****</t>
  </si>
  <si>
    <t>姚坤</t>
  </si>
  <si>
    <t>15040319490909****</t>
  </si>
  <si>
    <t>王坤</t>
  </si>
  <si>
    <t>15040319470110****</t>
  </si>
  <si>
    <t>王利</t>
  </si>
  <si>
    <t>15040319670604****</t>
  </si>
  <si>
    <t>孟庆福</t>
  </si>
  <si>
    <t>15040319761010****</t>
  </si>
  <si>
    <t>姚春</t>
  </si>
  <si>
    <t>姚友</t>
  </si>
  <si>
    <t>15040319621010****</t>
  </si>
  <si>
    <t>孟庆仁</t>
  </si>
  <si>
    <t>刘素云</t>
  </si>
  <si>
    <t>15040319510306****</t>
  </si>
  <si>
    <t>15040319720718****</t>
  </si>
  <si>
    <t>孟显宗</t>
  </si>
  <si>
    <t>15040319460505****</t>
  </si>
  <si>
    <t>孟庆义</t>
  </si>
  <si>
    <t>15040319680621****</t>
  </si>
  <si>
    <t>孟庆广</t>
  </si>
  <si>
    <t>于长海</t>
  </si>
  <si>
    <t>15040319611110****</t>
  </si>
  <si>
    <t>石桂珍</t>
  </si>
  <si>
    <t>15040319540418****</t>
  </si>
  <si>
    <t>孟庆昌</t>
  </si>
  <si>
    <t>15040319540318****</t>
  </si>
  <si>
    <t>于长坤</t>
  </si>
  <si>
    <t>15040319680911****</t>
  </si>
  <si>
    <t>于长生</t>
  </si>
  <si>
    <t>15040319560702****</t>
  </si>
  <si>
    <t>王秀兰</t>
  </si>
  <si>
    <t>15040319560314****</t>
  </si>
  <si>
    <t>孟庆江</t>
  </si>
  <si>
    <t>孟庆术</t>
  </si>
  <si>
    <t>15040319710317****</t>
  </si>
  <si>
    <t>于长国</t>
  </si>
  <si>
    <t>15040319720720****</t>
  </si>
  <si>
    <t>孟庆龙</t>
  </si>
  <si>
    <t>15040319401224****</t>
  </si>
  <si>
    <t>魏桂芹</t>
  </si>
  <si>
    <t>15040319560301****</t>
  </si>
  <si>
    <t>于海芳</t>
  </si>
  <si>
    <t>15042819681220****</t>
  </si>
  <si>
    <t>15040319360923****</t>
  </si>
  <si>
    <t>15040319490825****</t>
  </si>
  <si>
    <t>姚宽</t>
  </si>
  <si>
    <t>鲁文静</t>
  </si>
  <si>
    <t>15040319901001****</t>
  </si>
  <si>
    <t>孟繁红</t>
  </si>
  <si>
    <t>15040319740726****</t>
  </si>
  <si>
    <t>孟胜利</t>
  </si>
  <si>
    <t>15040319740626****</t>
  </si>
  <si>
    <t>白淑珍</t>
  </si>
  <si>
    <t>15040319380223****</t>
  </si>
  <si>
    <t>陈晓华</t>
  </si>
  <si>
    <t>15040319760209****</t>
  </si>
  <si>
    <t>孟凡珍</t>
  </si>
  <si>
    <t>21110219831007****</t>
  </si>
  <si>
    <t>张志宏</t>
  </si>
  <si>
    <t>15040319801102****</t>
  </si>
  <si>
    <t>曲德红</t>
  </si>
  <si>
    <t>15040319700206****</t>
  </si>
  <si>
    <t>孟凡明</t>
  </si>
  <si>
    <t>15040319831201****</t>
  </si>
  <si>
    <t>孟庆荣</t>
  </si>
  <si>
    <t>15040319710218****</t>
  </si>
  <si>
    <t>边政均</t>
  </si>
  <si>
    <t>15040319620814****</t>
  </si>
  <si>
    <t>15040319561111****</t>
  </si>
  <si>
    <t>边国章</t>
  </si>
  <si>
    <t>15040319380119****</t>
  </si>
  <si>
    <t>王永刚</t>
  </si>
  <si>
    <t>谭永义</t>
  </si>
  <si>
    <t>15210319681024****</t>
  </si>
  <si>
    <t>王友才</t>
  </si>
  <si>
    <t>15040319630914****</t>
  </si>
  <si>
    <t>董文会</t>
  </si>
  <si>
    <t>15040419661024****</t>
  </si>
  <si>
    <t>谭丛伟</t>
  </si>
  <si>
    <t>15040319710121****</t>
  </si>
  <si>
    <t>谭从明</t>
  </si>
  <si>
    <t>15040319550911****</t>
  </si>
  <si>
    <t>纪玉华</t>
  </si>
  <si>
    <t>15040319720126****</t>
  </si>
  <si>
    <t>王忠</t>
  </si>
  <si>
    <t>15040319280908****</t>
  </si>
  <si>
    <t>纪伟英</t>
  </si>
  <si>
    <t>15040319391230****</t>
  </si>
  <si>
    <t>王友臣</t>
  </si>
  <si>
    <t>15040319571030****</t>
  </si>
  <si>
    <t>15040319480617****</t>
  </si>
  <si>
    <t>王友全</t>
  </si>
  <si>
    <t>15040319630709****</t>
  </si>
  <si>
    <t>15040319490713****</t>
  </si>
  <si>
    <t>谭丛玉</t>
  </si>
  <si>
    <t>15040319321229****</t>
  </si>
  <si>
    <t>张井才</t>
  </si>
  <si>
    <t>15040319541227****</t>
  </si>
  <si>
    <t>张斌双</t>
  </si>
  <si>
    <t>23233119770801****</t>
  </si>
  <si>
    <t>郑文玉</t>
  </si>
  <si>
    <t>杨永</t>
  </si>
  <si>
    <t>15040319680710****</t>
  </si>
  <si>
    <t>宋建祥</t>
  </si>
  <si>
    <t>15040319541107****</t>
  </si>
  <si>
    <t>宋建林</t>
  </si>
  <si>
    <t>15040319600913****</t>
  </si>
  <si>
    <t>王友恩</t>
  </si>
  <si>
    <t>张井海</t>
  </si>
  <si>
    <t>15040319650414****</t>
  </si>
  <si>
    <t>王振勤</t>
  </si>
  <si>
    <t>15040319391013****</t>
  </si>
  <si>
    <t>王友国</t>
  </si>
  <si>
    <t>15040319700925****</t>
  </si>
  <si>
    <t>郑文军</t>
  </si>
  <si>
    <t>15040319630707****</t>
  </si>
  <si>
    <t>谭从志</t>
  </si>
  <si>
    <t>15040319571130****</t>
  </si>
  <si>
    <t>谭丛方</t>
  </si>
  <si>
    <t>15040319610414****</t>
  </si>
  <si>
    <t>郑文彬</t>
  </si>
  <si>
    <t>15040319541205****</t>
  </si>
  <si>
    <t>郑永华</t>
  </si>
  <si>
    <t>15040319490312****</t>
  </si>
  <si>
    <t>谭丛义</t>
  </si>
  <si>
    <t>15040319601127****</t>
  </si>
  <si>
    <t>王友军</t>
  </si>
  <si>
    <t>15040319610320****</t>
  </si>
  <si>
    <t>郑文入</t>
  </si>
  <si>
    <t>15040319490320****</t>
  </si>
  <si>
    <t>李伟东</t>
  </si>
  <si>
    <t>23233119830728****</t>
  </si>
  <si>
    <t>15040319601205****</t>
  </si>
  <si>
    <t>贺宝军</t>
  </si>
  <si>
    <t>15040319660818****</t>
  </si>
  <si>
    <t>15040319630818****</t>
  </si>
  <si>
    <t>郑文富</t>
  </si>
  <si>
    <t>15040319641002****</t>
  </si>
  <si>
    <t>张国中</t>
  </si>
  <si>
    <t>15040319640524****</t>
  </si>
  <si>
    <t>张井富</t>
  </si>
  <si>
    <t>15040319591013****</t>
  </si>
  <si>
    <t>张素连</t>
  </si>
  <si>
    <t>15040319560407****</t>
  </si>
  <si>
    <t>田贵富</t>
  </si>
  <si>
    <t>23233119490217****</t>
  </si>
  <si>
    <t>王景富</t>
  </si>
  <si>
    <t>15040319620115****</t>
  </si>
  <si>
    <t>范桂玲</t>
  </si>
  <si>
    <t>15042819661117****</t>
  </si>
  <si>
    <t>王大勇</t>
  </si>
  <si>
    <t>15040319750922****</t>
  </si>
  <si>
    <t>郑文海</t>
  </si>
  <si>
    <t>15040319591205****</t>
  </si>
  <si>
    <t>郑文杰</t>
  </si>
  <si>
    <t>15040319601220****</t>
  </si>
  <si>
    <t>15040319491223****</t>
  </si>
  <si>
    <t>谭永富</t>
  </si>
  <si>
    <t>米广臣</t>
  </si>
  <si>
    <t>15040319550906****</t>
  </si>
  <si>
    <t>谭永均</t>
  </si>
  <si>
    <t>15040319610411****</t>
  </si>
  <si>
    <t>王振彬</t>
  </si>
  <si>
    <t>15040319540909****</t>
  </si>
  <si>
    <t>王景才</t>
  </si>
  <si>
    <t>15040319621207****</t>
  </si>
  <si>
    <t>王友生</t>
  </si>
  <si>
    <t>15040319680406****</t>
  </si>
  <si>
    <t>朱文友</t>
  </si>
  <si>
    <t>15040319680802****</t>
  </si>
  <si>
    <t>杨树霞</t>
  </si>
  <si>
    <t>15040319571104****</t>
  </si>
  <si>
    <t>王发生</t>
  </si>
  <si>
    <t>15040319790809****</t>
  </si>
  <si>
    <t>15040319721120****</t>
  </si>
  <si>
    <t>郑文和</t>
  </si>
  <si>
    <t>15040319650910****</t>
  </si>
  <si>
    <t>王学东</t>
  </si>
  <si>
    <t>15040319630320****</t>
  </si>
  <si>
    <t>王学彬</t>
  </si>
  <si>
    <t>15040319591018****</t>
  </si>
  <si>
    <t>边政仁</t>
  </si>
  <si>
    <t>郑永生</t>
  </si>
  <si>
    <t>15040319440505****</t>
  </si>
  <si>
    <t>朱文富</t>
  </si>
  <si>
    <t>15040319711125****</t>
  </si>
  <si>
    <t>谭永平</t>
  </si>
  <si>
    <t>15040319630219****</t>
  </si>
  <si>
    <t>王友清</t>
  </si>
  <si>
    <t>15040319660927****</t>
  </si>
  <si>
    <t>王友民</t>
  </si>
  <si>
    <t>15040319671009****</t>
  </si>
  <si>
    <t>孟显云</t>
  </si>
  <si>
    <t>15040319620123****</t>
  </si>
  <si>
    <t>张井学</t>
  </si>
  <si>
    <t>15040319570813****</t>
  </si>
  <si>
    <t>王井昌</t>
  </si>
  <si>
    <t>15040319380721****</t>
  </si>
  <si>
    <t>米广申</t>
  </si>
  <si>
    <t>王文富</t>
  </si>
  <si>
    <t>15040319691001****</t>
  </si>
  <si>
    <t>候玉环</t>
  </si>
  <si>
    <t>15040319531104****</t>
  </si>
  <si>
    <t>杨昌富</t>
  </si>
  <si>
    <t>15040319750927****</t>
  </si>
  <si>
    <t>谭永利</t>
  </si>
  <si>
    <t>张斌昌</t>
  </si>
  <si>
    <t>23233119750412****</t>
  </si>
  <si>
    <t>边利学</t>
  </si>
  <si>
    <t>15040319800924****</t>
  </si>
  <si>
    <t>李树春</t>
  </si>
  <si>
    <t>15040319740223****</t>
  </si>
  <si>
    <t>商桂芹</t>
  </si>
  <si>
    <t>15040319650126****</t>
  </si>
  <si>
    <t>白景兰</t>
  </si>
  <si>
    <t>15040319390812****</t>
  </si>
  <si>
    <t>王景云</t>
  </si>
  <si>
    <t>15040319750424****</t>
  </si>
  <si>
    <t>郑文才</t>
  </si>
  <si>
    <t>15040319551118****</t>
  </si>
  <si>
    <t>边利军</t>
  </si>
  <si>
    <t>15040319810929****</t>
  </si>
  <si>
    <t>王友志</t>
  </si>
  <si>
    <t>15040319741205****</t>
  </si>
  <si>
    <t>曲占军</t>
  </si>
  <si>
    <t>15040319741103****</t>
  </si>
  <si>
    <t>吕小伟</t>
  </si>
  <si>
    <t>15042819740206****</t>
  </si>
  <si>
    <t>季玉兰</t>
  </si>
  <si>
    <t>15042819430427****</t>
  </si>
  <si>
    <t>吕振起</t>
  </si>
  <si>
    <t>15042819490202****</t>
  </si>
  <si>
    <t>赵洪江</t>
  </si>
  <si>
    <t>15042819611005****</t>
  </si>
  <si>
    <t>吕悦东</t>
  </si>
  <si>
    <t>15042819700306****</t>
  </si>
  <si>
    <t>赵洪阁</t>
  </si>
  <si>
    <t>15040319560718****</t>
  </si>
  <si>
    <t>赵洪青</t>
  </si>
  <si>
    <t>15042819670604****</t>
  </si>
  <si>
    <t>赵洪明</t>
  </si>
  <si>
    <t>15042819630215****</t>
  </si>
  <si>
    <t>赵洪文</t>
  </si>
  <si>
    <t>15042819650128****</t>
  </si>
  <si>
    <t>丛佩有</t>
  </si>
  <si>
    <t>15042819680806****</t>
  </si>
  <si>
    <t>孙秀花</t>
  </si>
  <si>
    <t>韩青梅</t>
  </si>
  <si>
    <t>15042819480803****</t>
  </si>
  <si>
    <t>梁素梅</t>
  </si>
  <si>
    <t>15040319700716****</t>
  </si>
  <si>
    <t>王建英</t>
  </si>
  <si>
    <t>15040319700801****</t>
  </si>
  <si>
    <t>孟凡金</t>
  </si>
  <si>
    <t>15042819720104****</t>
  </si>
  <si>
    <t>李树</t>
  </si>
  <si>
    <t>15042819651128****</t>
  </si>
  <si>
    <t>李臣</t>
  </si>
  <si>
    <t>15042819640617****</t>
  </si>
  <si>
    <t>赵洪春</t>
  </si>
  <si>
    <t>15042819620314****</t>
  </si>
  <si>
    <t>赵洪平</t>
  </si>
  <si>
    <t>15042819700101****</t>
  </si>
  <si>
    <t>孟凡军</t>
  </si>
  <si>
    <t>15042819651029****</t>
  </si>
  <si>
    <t>15042819621021****</t>
  </si>
  <si>
    <t>赵海春</t>
  </si>
  <si>
    <t>15042819730701****</t>
  </si>
  <si>
    <t>赵洪军</t>
  </si>
  <si>
    <t>15042819490516****</t>
  </si>
  <si>
    <t>赵洪朋</t>
  </si>
  <si>
    <t>15042819671017****</t>
  </si>
  <si>
    <t>赵洪国</t>
  </si>
  <si>
    <t>15042819660913****</t>
  </si>
  <si>
    <t>赵洪学</t>
  </si>
  <si>
    <t>15042819710522****</t>
  </si>
  <si>
    <t>吕悦春</t>
  </si>
  <si>
    <t>15042819620629****</t>
  </si>
  <si>
    <t>侯桂珍</t>
  </si>
  <si>
    <t>15042819480306****</t>
  </si>
  <si>
    <t>丛悦明</t>
  </si>
  <si>
    <t>15042819840126****</t>
  </si>
  <si>
    <t>赵洪维</t>
  </si>
  <si>
    <t>15042819680412****</t>
  </si>
  <si>
    <t>赵广民</t>
  </si>
  <si>
    <t>15042819620919****</t>
  </si>
  <si>
    <t>赵海新</t>
  </si>
  <si>
    <t>15042819790807****</t>
  </si>
  <si>
    <t>杨淑玲</t>
  </si>
  <si>
    <t>15042819544447****</t>
  </si>
  <si>
    <t>丛佩廷</t>
  </si>
  <si>
    <t>15042819480316****</t>
  </si>
  <si>
    <t>李林</t>
  </si>
  <si>
    <t>安来有</t>
  </si>
  <si>
    <t>15042819541002****</t>
  </si>
  <si>
    <t>赵洪兴</t>
  </si>
  <si>
    <t>15042819650902****</t>
  </si>
  <si>
    <t>赵洪伟</t>
  </si>
  <si>
    <t>15042819721205****</t>
  </si>
  <si>
    <t>孟凡财</t>
  </si>
  <si>
    <t>15042819681016****</t>
  </si>
  <si>
    <t>马景余</t>
  </si>
  <si>
    <t>15042819620310****</t>
  </si>
  <si>
    <t>赵洪民</t>
  </si>
  <si>
    <t>15042819580008****</t>
  </si>
  <si>
    <t>赵洪义</t>
  </si>
  <si>
    <t>15042819501020****</t>
  </si>
  <si>
    <t>丛佩云</t>
  </si>
  <si>
    <t>15042819571226****</t>
  </si>
  <si>
    <t>丛佩江</t>
  </si>
  <si>
    <t>15042819660622****</t>
  </si>
  <si>
    <t>丛佩成</t>
  </si>
  <si>
    <t>赵洪玉</t>
  </si>
  <si>
    <t>15042819670803****</t>
  </si>
  <si>
    <t>周秀荣</t>
  </si>
  <si>
    <t>15042819471226****</t>
  </si>
  <si>
    <t>赵洪旺</t>
  </si>
  <si>
    <t>15042819720717****</t>
  </si>
  <si>
    <t>常淑芹</t>
  </si>
  <si>
    <t>15042819460212****</t>
  </si>
  <si>
    <t>赵洪远</t>
  </si>
  <si>
    <t>15042819660320****</t>
  </si>
  <si>
    <t>李月英</t>
  </si>
  <si>
    <t>15042819431022****</t>
  </si>
  <si>
    <t>赵洪峰</t>
  </si>
  <si>
    <t>15042819710212****</t>
  </si>
  <si>
    <t>赵洪斌</t>
  </si>
  <si>
    <t>15042819560112****</t>
  </si>
  <si>
    <t>赵洪刚</t>
  </si>
  <si>
    <t>15042819720703****</t>
  </si>
  <si>
    <t>赵洪有</t>
  </si>
  <si>
    <t>15042819701024****</t>
  </si>
  <si>
    <t>孟繁柱</t>
  </si>
  <si>
    <t>15042819610123****</t>
  </si>
  <si>
    <t>赵洪林</t>
  </si>
  <si>
    <t>15042819561212****</t>
  </si>
  <si>
    <t>赵洪柱</t>
  </si>
  <si>
    <t>15042819621229****</t>
  </si>
  <si>
    <t>吕振明</t>
  </si>
  <si>
    <t>15042819571105****</t>
  </si>
  <si>
    <t>吕晓丰</t>
  </si>
  <si>
    <t>15042819721220****</t>
  </si>
  <si>
    <t>刘保祥</t>
  </si>
  <si>
    <t>15042819630414****</t>
  </si>
  <si>
    <t>赵洪奇</t>
  </si>
  <si>
    <t>15042819610602****</t>
  </si>
  <si>
    <t>15042819651016****</t>
  </si>
  <si>
    <t>王振刚</t>
  </si>
  <si>
    <t>15042819520807****</t>
  </si>
  <si>
    <t>王立</t>
  </si>
  <si>
    <t>15042819740929****</t>
  </si>
  <si>
    <t>高富荣</t>
  </si>
  <si>
    <t>15042819681127****</t>
  </si>
  <si>
    <t>苏桂荣</t>
  </si>
  <si>
    <t>15042819620926****</t>
  </si>
  <si>
    <t>张连军</t>
  </si>
  <si>
    <t>15042819661121****</t>
  </si>
  <si>
    <t>赵洪才</t>
  </si>
  <si>
    <t>15042819640125****</t>
  </si>
  <si>
    <t>刘宝有</t>
  </si>
  <si>
    <t>15042819641216****</t>
  </si>
  <si>
    <t>张金保</t>
  </si>
  <si>
    <t>15042819641127****</t>
  </si>
  <si>
    <t>15042819640907****</t>
  </si>
  <si>
    <t>王福</t>
  </si>
  <si>
    <t>15042819640210****</t>
  </si>
  <si>
    <t>王海涛</t>
  </si>
  <si>
    <t>15042819820222****</t>
  </si>
  <si>
    <t>王凡</t>
  </si>
  <si>
    <t>15042819540521****</t>
  </si>
  <si>
    <t>刘信国</t>
  </si>
  <si>
    <t>15042819531012****</t>
  </si>
  <si>
    <t>吕悦军</t>
  </si>
  <si>
    <t>15042819650319****</t>
  </si>
  <si>
    <t>王振德</t>
  </si>
  <si>
    <t>15042819480623****</t>
  </si>
  <si>
    <t>王杰</t>
  </si>
  <si>
    <t>15042819541216****</t>
  </si>
  <si>
    <t>刘宝臣</t>
  </si>
  <si>
    <t>15042819700319****</t>
  </si>
  <si>
    <t>刘宝华</t>
  </si>
  <si>
    <t>梁朝辉</t>
  </si>
  <si>
    <t>15042819700418****</t>
  </si>
  <si>
    <t>李亚红</t>
  </si>
  <si>
    <t>15042819730803****</t>
  </si>
  <si>
    <t>尹翠华</t>
  </si>
  <si>
    <t>15042819561215****</t>
  </si>
  <si>
    <t>林秀华</t>
  </si>
  <si>
    <t>15042819600428****</t>
  </si>
  <si>
    <t>马芙蓉</t>
  </si>
  <si>
    <t>15042819710504****</t>
  </si>
  <si>
    <t>15042819740405****</t>
  </si>
  <si>
    <t>王志军</t>
  </si>
  <si>
    <t>15042819750226****</t>
  </si>
  <si>
    <t>马喜珍</t>
  </si>
  <si>
    <t>15042819531220****</t>
  </si>
  <si>
    <t>李保忠</t>
  </si>
  <si>
    <t>15042819601010****</t>
  </si>
  <si>
    <t>梁朝全</t>
  </si>
  <si>
    <t>15042819841018****</t>
  </si>
  <si>
    <t>刘信荣</t>
  </si>
  <si>
    <t>15042819590407****</t>
  </si>
  <si>
    <t>赵钱</t>
  </si>
  <si>
    <t>15042819480101****</t>
  </si>
  <si>
    <t>王志安</t>
  </si>
  <si>
    <t>15042819770216****</t>
  </si>
  <si>
    <t>张秀华</t>
  </si>
  <si>
    <t>21132219720714****</t>
  </si>
  <si>
    <t>赵洪雷</t>
  </si>
  <si>
    <t>15042819730812****</t>
  </si>
  <si>
    <t>刘小军</t>
  </si>
  <si>
    <t>15042819690702****</t>
  </si>
  <si>
    <t>肖利友</t>
  </si>
  <si>
    <t>15042819850113****</t>
  </si>
  <si>
    <t>李大勇</t>
  </si>
  <si>
    <t>15042819851129****</t>
  </si>
  <si>
    <t>姜玉兰</t>
  </si>
  <si>
    <t>15042819600714****</t>
  </si>
  <si>
    <t>姜凌</t>
  </si>
  <si>
    <t>15042819540822****</t>
  </si>
  <si>
    <t>刘文合</t>
  </si>
  <si>
    <t>15042819580620****</t>
  </si>
  <si>
    <t>李宝荣</t>
  </si>
  <si>
    <t>刘文彬</t>
  </si>
  <si>
    <t>15042819520929****</t>
  </si>
  <si>
    <t>张连贵</t>
  </si>
  <si>
    <t>15042819630721****</t>
  </si>
  <si>
    <t>李玉合</t>
  </si>
  <si>
    <t>15042819490724****</t>
  </si>
  <si>
    <t>李东方</t>
  </si>
  <si>
    <t>15042819630425****</t>
  </si>
  <si>
    <t>赵洪生</t>
  </si>
  <si>
    <t>李青芳</t>
  </si>
  <si>
    <t>15042819570813****</t>
  </si>
  <si>
    <t>郭凤云</t>
  </si>
  <si>
    <t>15042819470614****</t>
  </si>
  <si>
    <t>梁海军</t>
  </si>
  <si>
    <t>15042819500507****</t>
  </si>
  <si>
    <t>侯玉惠</t>
  </si>
  <si>
    <t>15042819600521****</t>
  </si>
  <si>
    <t>张彩凤</t>
  </si>
  <si>
    <t>15042819490221****</t>
  </si>
  <si>
    <t>赵军</t>
  </si>
  <si>
    <t>15042819601001****</t>
  </si>
  <si>
    <t>李国华</t>
  </si>
  <si>
    <t>15042819371118****</t>
  </si>
  <si>
    <t>王衡</t>
  </si>
  <si>
    <t>15042819791216****</t>
  </si>
  <si>
    <t>王清</t>
  </si>
  <si>
    <t>15042819650127****</t>
  </si>
  <si>
    <t>张金玲</t>
  </si>
  <si>
    <t>15042819721208****</t>
  </si>
  <si>
    <t>张连东</t>
  </si>
  <si>
    <t>15042819760910****</t>
  </si>
  <si>
    <t>15042819680605****</t>
  </si>
  <si>
    <t>李艳军</t>
  </si>
  <si>
    <t>15042819760825****</t>
  </si>
  <si>
    <t>李保信</t>
  </si>
  <si>
    <t>15042819650416****</t>
  </si>
  <si>
    <t>李宝明</t>
  </si>
  <si>
    <t>15042819610518****</t>
  </si>
  <si>
    <t>刘文海</t>
  </si>
  <si>
    <t>15042819600607****</t>
  </si>
  <si>
    <t>张连永</t>
  </si>
  <si>
    <t>15042819690716****</t>
  </si>
  <si>
    <t>杨金红</t>
  </si>
  <si>
    <t>15042819690328****</t>
  </si>
  <si>
    <t>侯玉富</t>
  </si>
  <si>
    <t>孙清琴</t>
  </si>
  <si>
    <t>15042819530717****</t>
  </si>
  <si>
    <t>赵彦彬</t>
  </si>
  <si>
    <t>15042819690828****</t>
  </si>
  <si>
    <t>侯玉波</t>
  </si>
  <si>
    <t>15042819750120****</t>
  </si>
  <si>
    <t>杨立华</t>
  </si>
  <si>
    <t>15042819741010****</t>
  </si>
  <si>
    <t>侯玉贵</t>
  </si>
  <si>
    <t>15042819631205****</t>
  </si>
  <si>
    <t>侯玉红</t>
  </si>
  <si>
    <t>15042819671105****</t>
  </si>
  <si>
    <t>侯玉刚</t>
  </si>
  <si>
    <t>15042819580112****</t>
  </si>
  <si>
    <t>窦桂兰</t>
  </si>
  <si>
    <t>15042819540924****</t>
  </si>
  <si>
    <t>侯玉永</t>
  </si>
  <si>
    <t>15042819750221****</t>
  </si>
  <si>
    <t>周井林</t>
  </si>
  <si>
    <t>15042819690225****</t>
  </si>
  <si>
    <t>赵运辉</t>
  </si>
  <si>
    <t>15042819620220****</t>
  </si>
  <si>
    <t>侯玉海</t>
  </si>
  <si>
    <t>15042819700325****</t>
  </si>
  <si>
    <t>侯桂云</t>
  </si>
  <si>
    <t>15042819551217****</t>
  </si>
  <si>
    <t>赵广志</t>
  </si>
  <si>
    <t>15042819411216****</t>
  </si>
  <si>
    <t>侯玉平</t>
  </si>
  <si>
    <t>侯玉坤</t>
  </si>
  <si>
    <t>15042819540511****</t>
  </si>
  <si>
    <t>侯玉林</t>
  </si>
  <si>
    <t>15042819600907****</t>
  </si>
  <si>
    <t>侯玉山</t>
  </si>
  <si>
    <t>15042819561117****</t>
  </si>
  <si>
    <t>侯玉明</t>
  </si>
  <si>
    <t>15042819530920****</t>
  </si>
  <si>
    <t>杨立军</t>
  </si>
  <si>
    <t>15040319741010****</t>
  </si>
  <si>
    <t>侯玉军</t>
  </si>
  <si>
    <t>15042819660620****</t>
  </si>
  <si>
    <t>侯玉柱</t>
  </si>
  <si>
    <t>15042819671006****</t>
  </si>
  <si>
    <t>侯玉江</t>
  </si>
  <si>
    <t>15042819631020****</t>
  </si>
  <si>
    <t>赵广庆</t>
  </si>
  <si>
    <t>15042819530602****</t>
  </si>
  <si>
    <t>侯玉民</t>
  </si>
  <si>
    <t>15042819570320****</t>
  </si>
  <si>
    <t>侯玉广</t>
  </si>
  <si>
    <t>15042819680426****</t>
  </si>
  <si>
    <t>孟庆春</t>
  </si>
  <si>
    <t>15042819670402****</t>
  </si>
  <si>
    <t>邹德有</t>
  </si>
  <si>
    <t>15042819540928****</t>
  </si>
  <si>
    <t>侯玉丰</t>
  </si>
  <si>
    <t>15042819581219****</t>
  </si>
  <si>
    <t>侯玉新</t>
  </si>
  <si>
    <t>15042819730210****</t>
  </si>
  <si>
    <t>程桂芝</t>
  </si>
  <si>
    <t>15042819510114****</t>
  </si>
  <si>
    <t>李清军</t>
  </si>
  <si>
    <t>15042819550405****</t>
  </si>
  <si>
    <t>王玉</t>
  </si>
  <si>
    <t>15042819511201****</t>
  </si>
  <si>
    <t>刘秀兰</t>
  </si>
  <si>
    <t>15042819491126****</t>
  </si>
  <si>
    <t>李清海</t>
  </si>
  <si>
    <t>15042819521004****</t>
  </si>
  <si>
    <t>王英</t>
  </si>
  <si>
    <t>15042819551205****</t>
  </si>
  <si>
    <t>杜金平</t>
  </si>
  <si>
    <t>15042819561015****</t>
  </si>
  <si>
    <t>陈秀英</t>
  </si>
  <si>
    <t>孟凡文</t>
  </si>
  <si>
    <t>15042819580514****</t>
  </si>
  <si>
    <t>孟祥惠</t>
  </si>
  <si>
    <t>15042819540220****</t>
  </si>
  <si>
    <t>张洪朋</t>
  </si>
  <si>
    <t>15042819590202****</t>
  </si>
  <si>
    <t>滕国明</t>
  </si>
  <si>
    <t>15040419651213****</t>
  </si>
  <si>
    <t>张洪波</t>
  </si>
  <si>
    <t>15042819730928****</t>
  </si>
  <si>
    <t>张洪民</t>
  </si>
  <si>
    <t>15042819700818****</t>
  </si>
  <si>
    <t>杨金成</t>
  </si>
  <si>
    <t>15042819491120****</t>
  </si>
  <si>
    <t>孟祥军</t>
  </si>
  <si>
    <t>孟祥才</t>
  </si>
  <si>
    <t>15042819621008****</t>
  </si>
  <si>
    <t>孟相东</t>
  </si>
  <si>
    <t>15042819640808****</t>
  </si>
  <si>
    <t>孟祥海</t>
  </si>
  <si>
    <t>15142819720512****</t>
  </si>
  <si>
    <t>15042819550317****</t>
  </si>
  <si>
    <t>孟祥余</t>
  </si>
  <si>
    <t>15042819581216****</t>
  </si>
  <si>
    <t>梁玉霞</t>
  </si>
  <si>
    <t>21132219760221****</t>
  </si>
  <si>
    <t>孟祥合</t>
  </si>
  <si>
    <t>15042819810219****</t>
  </si>
  <si>
    <t>刘凤兰</t>
  </si>
  <si>
    <t>15042819600711****</t>
  </si>
  <si>
    <t>祝海明</t>
  </si>
  <si>
    <t>15042819590321****</t>
  </si>
  <si>
    <t>唐秀荣</t>
  </si>
  <si>
    <t>15042819461214****</t>
  </si>
  <si>
    <t>柳玉华</t>
  </si>
  <si>
    <t>22132219750423****</t>
  </si>
  <si>
    <t>李志刚</t>
  </si>
  <si>
    <t>15042819750212****</t>
  </si>
  <si>
    <t>孟祥玉</t>
  </si>
  <si>
    <t>15042819730923****</t>
  </si>
  <si>
    <t>孟桂芹</t>
  </si>
  <si>
    <t>15042819720526****</t>
  </si>
  <si>
    <t>15042819670321****</t>
  </si>
  <si>
    <t>孟祥存</t>
  </si>
  <si>
    <t>15042819621127****</t>
  </si>
  <si>
    <t>15042819390716****</t>
  </si>
  <si>
    <t>15042819580102****</t>
  </si>
  <si>
    <t>孟凡龙</t>
  </si>
  <si>
    <t>15042819690806****</t>
  </si>
  <si>
    <t>孟凡柱</t>
  </si>
  <si>
    <t>15042819721223****</t>
  </si>
  <si>
    <t>孟凡生</t>
  </si>
  <si>
    <t>15042819680203****</t>
  </si>
  <si>
    <t>刘胜男</t>
  </si>
  <si>
    <t>21132219860417****</t>
  </si>
  <si>
    <t>曲久武</t>
  </si>
  <si>
    <t>15042819700420****</t>
  </si>
  <si>
    <t>曲久利</t>
  </si>
  <si>
    <t>15042819371221****</t>
  </si>
  <si>
    <t>孟凡英</t>
  </si>
  <si>
    <t>15042819620321****</t>
  </si>
  <si>
    <t>孟凡利</t>
  </si>
  <si>
    <t>15042819660404****</t>
  </si>
  <si>
    <t>张洪山</t>
  </si>
  <si>
    <t>15042819670314****</t>
  </si>
  <si>
    <t>张洪立</t>
  </si>
  <si>
    <t>15042819670821****</t>
  </si>
  <si>
    <t>孟凡友</t>
  </si>
  <si>
    <t>15042819710121****</t>
  </si>
  <si>
    <t>孟凡祥</t>
  </si>
  <si>
    <t>15042819640813****</t>
  </si>
  <si>
    <t>于大海</t>
  </si>
  <si>
    <t>15042819891126****</t>
  </si>
  <si>
    <t>于向海</t>
  </si>
  <si>
    <t>15042819731019****</t>
  </si>
  <si>
    <t>孟凡强</t>
  </si>
  <si>
    <t>孟凡如</t>
  </si>
  <si>
    <t>15042819560315****</t>
  </si>
  <si>
    <t>孟庆坤</t>
  </si>
  <si>
    <t>15042819531118****</t>
  </si>
  <si>
    <t>杨金凤</t>
  </si>
  <si>
    <t>15042819620905****</t>
  </si>
  <si>
    <t>刘国有</t>
  </si>
  <si>
    <t>15042819620917****</t>
  </si>
  <si>
    <t>赵志</t>
  </si>
  <si>
    <t>15042819591221****</t>
  </si>
  <si>
    <t>胡海明</t>
  </si>
  <si>
    <t>15042819760721****</t>
  </si>
  <si>
    <t>王泽</t>
  </si>
  <si>
    <t>15042819660426****</t>
  </si>
  <si>
    <t>刘国祥</t>
  </si>
  <si>
    <t>15042819641012****</t>
  </si>
  <si>
    <t>刘云贵</t>
  </si>
  <si>
    <t>15042819360704****</t>
  </si>
  <si>
    <t>孟祥生</t>
  </si>
  <si>
    <t>1504281955051****</t>
  </si>
  <si>
    <t>罗洪荣</t>
  </si>
  <si>
    <t>15042819570606****</t>
  </si>
  <si>
    <t>孟凡绩</t>
  </si>
  <si>
    <t>15042819720122****</t>
  </si>
  <si>
    <t>刘素萍</t>
  </si>
  <si>
    <t>15042819491007****</t>
  </si>
  <si>
    <t>徐伟娟</t>
  </si>
  <si>
    <t>15042819690329****</t>
  </si>
  <si>
    <t>张辉</t>
  </si>
  <si>
    <t>15042819730825****</t>
  </si>
  <si>
    <t>腾雅芹</t>
  </si>
  <si>
    <t>15042819531227****</t>
  </si>
  <si>
    <t>孟凡东</t>
  </si>
  <si>
    <t>15042819680310****</t>
  </si>
  <si>
    <t>曲久文</t>
  </si>
  <si>
    <t>15042819690423****</t>
  </si>
  <si>
    <t>曲久民</t>
  </si>
  <si>
    <t>15042819660917****</t>
  </si>
  <si>
    <t>曲久财</t>
  </si>
  <si>
    <t>葛桂花</t>
  </si>
  <si>
    <t>15042819451002****</t>
  </si>
  <si>
    <t>孟凡玉</t>
  </si>
  <si>
    <t>15042819720101****</t>
  </si>
  <si>
    <t>15042819420226****</t>
  </si>
  <si>
    <t>李秀江</t>
  </si>
  <si>
    <t>15042819631016****</t>
  </si>
  <si>
    <t>李秀民</t>
  </si>
  <si>
    <t>15042819581229****</t>
  </si>
  <si>
    <t>孙桂霞</t>
  </si>
  <si>
    <t>15042819400723****</t>
  </si>
  <si>
    <t>刘欢</t>
  </si>
  <si>
    <t>15042819870315****</t>
  </si>
  <si>
    <t>孟庆辉</t>
  </si>
  <si>
    <t>15042819640203****</t>
  </si>
  <si>
    <t>李清民</t>
  </si>
  <si>
    <t>15042819641226****</t>
  </si>
  <si>
    <t>赵洪立</t>
  </si>
  <si>
    <t>15042819760419****</t>
  </si>
  <si>
    <t>麻春莲</t>
  </si>
  <si>
    <t>15042819750102****</t>
  </si>
  <si>
    <t>张有</t>
  </si>
  <si>
    <t>15042819600302****</t>
  </si>
  <si>
    <t>江云海</t>
  </si>
  <si>
    <t>15042819570222****</t>
  </si>
  <si>
    <t>杜文明</t>
  </si>
  <si>
    <t>15042819680708****</t>
  </si>
  <si>
    <t>张宝军</t>
  </si>
  <si>
    <t>15042819700504****</t>
  </si>
  <si>
    <t>杜国凤</t>
  </si>
  <si>
    <t>15042819710203****</t>
  </si>
  <si>
    <t>李宝生</t>
  </si>
  <si>
    <t>15042819620523****</t>
  </si>
  <si>
    <t>陈井瑞</t>
  </si>
  <si>
    <t>15042819501117****</t>
  </si>
  <si>
    <t>陈玉平</t>
  </si>
  <si>
    <t>15042819570818****</t>
  </si>
  <si>
    <t>张洪成</t>
  </si>
  <si>
    <t>15042819700222****</t>
  </si>
  <si>
    <t>丁海</t>
  </si>
  <si>
    <t>15042819651212****</t>
  </si>
  <si>
    <t>张喜红</t>
  </si>
  <si>
    <t>15042819671102****</t>
  </si>
  <si>
    <t>赵凤臣</t>
  </si>
  <si>
    <t>15042819590127****</t>
  </si>
  <si>
    <t>李宝文</t>
  </si>
  <si>
    <t>15042819580303****</t>
  </si>
  <si>
    <t>赵永</t>
  </si>
  <si>
    <t>15042819600720****</t>
  </si>
  <si>
    <t>张福</t>
  </si>
  <si>
    <t>张泽</t>
  </si>
  <si>
    <t>15042819470102****</t>
  </si>
  <si>
    <t>任贵</t>
  </si>
  <si>
    <t>15042819470214****</t>
  </si>
  <si>
    <t>陈玉廷</t>
  </si>
  <si>
    <t>15042819401030****</t>
  </si>
  <si>
    <t>赵云龙</t>
  </si>
  <si>
    <t>15042819741024****</t>
  </si>
  <si>
    <t>张占国</t>
  </si>
  <si>
    <t>15042819790903****</t>
  </si>
  <si>
    <t>刘素兰</t>
  </si>
  <si>
    <t>15042819491016****</t>
  </si>
  <si>
    <t>赵平</t>
  </si>
  <si>
    <t>15042819580306****</t>
  </si>
  <si>
    <t>张辉东</t>
  </si>
  <si>
    <t>15042819700312****</t>
  </si>
  <si>
    <t>江云丰</t>
  </si>
  <si>
    <t>15042819690226****</t>
  </si>
  <si>
    <t>任永富</t>
  </si>
  <si>
    <t>15042819770219****</t>
  </si>
  <si>
    <t>任信</t>
  </si>
  <si>
    <t>15042819391010****</t>
  </si>
  <si>
    <t>孙贵</t>
  </si>
  <si>
    <t>15042819536321****</t>
  </si>
  <si>
    <t>王振军</t>
  </si>
  <si>
    <t>15042819651023****</t>
  </si>
  <si>
    <t>宋国林</t>
  </si>
  <si>
    <t>15042819740317****</t>
  </si>
  <si>
    <t>宋朝明</t>
  </si>
  <si>
    <t>15042819520310****</t>
  </si>
  <si>
    <t>宋朝军</t>
  </si>
  <si>
    <t>15042819570313****</t>
  </si>
  <si>
    <t>张洪林</t>
  </si>
  <si>
    <t>15042819720521****</t>
  </si>
  <si>
    <t>杜凤祥</t>
  </si>
  <si>
    <t>15042819630913****</t>
  </si>
  <si>
    <t>杜文义</t>
  </si>
  <si>
    <t>15042819341009****</t>
  </si>
  <si>
    <t>杜凤国</t>
  </si>
  <si>
    <t>15042819581123****</t>
  </si>
  <si>
    <t>15042819640917****</t>
  </si>
  <si>
    <t>张辉军</t>
  </si>
  <si>
    <t>赵成</t>
  </si>
  <si>
    <t>张宝成</t>
  </si>
  <si>
    <t>15042819740709****</t>
  </si>
  <si>
    <t>张辉武</t>
  </si>
  <si>
    <t>15042819740322****</t>
  </si>
  <si>
    <t>赵凤阳</t>
  </si>
  <si>
    <t>祝月英</t>
  </si>
  <si>
    <t>15042819580515****</t>
  </si>
  <si>
    <t>杨井全</t>
  </si>
  <si>
    <t>15042819520212****</t>
  </si>
  <si>
    <t>刘春花</t>
  </si>
  <si>
    <t>15042819530819****</t>
  </si>
  <si>
    <t>张洪义</t>
  </si>
  <si>
    <t>15042819560920****</t>
  </si>
  <si>
    <t>杜文学</t>
  </si>
  <si>
    <t>15042819620421****</t>
  </si>
  <si>
    <t>杜文利</t>
  </si>
  <si>
    <t>15042819710205****</t>
  </si>
  <si>
    <t>15042819730801****</t>
  </si>
  <si>
    <t>陈永</t>
  </si>
  <si>
    <t>15042819721206****</t>
  </si>
  <si>
    <t>陈军</t>
  </si>
  <si>
    <t>15042819721010****</t>
  </si>
  <si>
    <t>张喜才</t>
  </si>
  <si>
    <t>15042819740502****</t>
  </si>
  <si>
    <t>张洪武</t>
  </si>
  <si>
    <t>15042819630716****</t>
  </si>
  <si>
    <t>田平</t>
  </si>
  <si>
    <t>15042819691128****</t>
  </si>
  <si>
    <t>王永利</t>
  </si>
  <si>
    <t>15042819731011****</t>
  </si>
  <si>
    <t>王井山</t>
  </si>
  <si>
    <t>15042819641123****</t>
  </si>
  <si>
    <t>侯玉莲</t>
  </si>
  <si>
    <t>15042819540411****</t>
  </si>
  <si>
    <t>陈井龙</t>
  </si>
  <si>
    <t>15042819670102****</t>
  </si>
  <si>
    <t>张远廷</t>
  </si>
  <si>
    <t>15042819680128****</t>
  </si>
  <si>
    <t>赵利</t>
  </si>
  <si>
    <t>15042819721117****</t>
  </si>
  <si>
    <t>陈力</t>
  </si>
  <si>
    <t>张爱华</t>
  </si>
  <si>
    <t>15042819751025****</t>
  </si>
  <si>
    <t>牟春阳</t>
  </si>
  <si>
    <t>15042819670530****</t>
  </si>
  <si>
    <t>牟春华</t>
  </si>
  <si>
    <t>15042819660302****</t>
  </si>
  <si>
    <t>牟春丰</t>
  </si>
  <si>
    <t>张云祥</t>
  </si>
  <si>
    <t>15042819671230****</t>
  </si>
  <si>
    <t>杨运动</t>
  </si>
  <si>
    <t>15042819690110****</t>
  </si>
  <si>
    <t>杜文军</t>
  </si>
  <si>
    <t>15042819660827****</t>
  </si>
  <si>
    <t>杜凤伟</t>
  </si>
  <si>
    <t>15042819691004****</t>
  </si>
  <si>
    <t>杜文丰</t>
  </si>
  <si>
    <t>15042819520102****</t>
  </si>
  <si>
    <t>杜守森</t>
  </si>
  <si>
    <t>15042819570306****</t>
  </si>
  <si>
    <t>杜文有</t>
  </si>
  <si>
    <t>15042819470818****</t>
  </si>
  <si>
    <t>杜文阳</t>
  </si>
  <si>
    <t>1504289681129****</t>
  </si>
  <si>
    <t>杜文成</t>
  </si>
  <si>
    <t>15042819481108****</t>
  </si>
  <si>
    <t>杜守仓</t>
  </si>
  <si>
    <t>15042819520504****</t>
  </si>
  <si>
    <t>杜文山</t>
  </si>
  <si>
    <t>15042819540512****</t>
  </si>
  <si>
    <t>杜文兴</t>
  </si>
  <si>
    <t>15042819580111****</t>
  </si>
  <si>
    <t>杜凤民</t>
  </si>
  <si>
    <t>15042819650602****</t>
  </si>
  <si>
    <t>杜文东</t>
  </si>
  <si>
    <t>15042819610926****</t>
  </si>
  <si>
    <t>杜文雅</t>
  </si>
  <si>
    <t>15042819631029****</t>
  </si>
  <si>
    <t>杜凤阳</t>
  </si>
  <si>
    <t>许景文</t>
  </si>
  <si>
    <t>15040419660428****</t>
  </si>
  <si>
    <t>张洪瑞</t>
  </si>
  <si>
    <t>15042819560320****</t>
  </si>
  <si>
    <t>付国华</t>
  </si>
  <si>
    <t>15042819731228****</t>
  </si>
  <si>
    <t>傅永明</t>
  </si>
  <si>
    <t>15042819600327****</t>
  </si>
  <si>
    <t>张云龙</t>
  </si>
  <si>
    <t>15042819620216****</t>
  </si>
  <si>
    <t>张云飞</t>
  </si>
  <si>
    <t>15042819700721****</t>
  </si>
  <si>
    <t>15042819630207****</t>
  </si>
  <si>
    <t>刘凤霞</t>
  </si>
  <si>
    <t>15042819591115****</t>
  </si>
  <si>
    <t>张小利</t>
  </si>
  <si>
    <t>15042819800917****</t>
  </si>
  <si>
    <t>张洪彬</t>
  </si>
  <si>
    <t>15042819531218****</t>
  </si>
  <si>
    <t>林丰收</t>
  </si>
  <si>
    <t>15042819571118****</t>
  </si>
  <si>
    <t>刘素香</t>
  </si>
  <si>
    <t>21132219670209****</t>
  </si>
  <si>
    <t>杜文龙</t>
  </si>
  <si>
    <t>15042819521024****</t>
  </si>
  <si>
    <t>杨怀玉</t>
  </si>
  <si>
    <t>15042819720209****</t>
  </si>
  <si>
    <t>张洪军</t>
  </si>
  <si>
    <t>15042819521006****</t>
  </si>
  <si>
    <t>牟连村</t>
  </si>
  <si>
    <t>15042819541011****</t>
  </si>
  <si>
    <t>刘术娥</t>
  </si>
  <si>
    <t>21132219770217****</t>
  </si>
  <si>
    <t>孟桂英</t>
  </si>
  <si>
    <t>15042819660503****</t>
  </si>
  <si>
    <t>杜凤志</t>
  </si>
  <si>
    <t>15042819740716****</t>
  </si>
  <si>
    <t>孙英</t>
  </si>
  <si>
    <t>15042819571218****</t>
  </si>
  <si>
    <t>杜洪波</t>
  </si>
  <si>
    <t>张小伟</t>
  </si>
  <si>
    <t>15042819821222****</t>
  </si>
  <si>
    <t>杜洪新</t>
  </si>
  <si>
    <t>15042819740910****</t>
  </si>
  <si>
    <t>张学伟</t>
  </si>
  <si>
    <t>15042819751102****</t>
  </si>
  <si>
    <t>廉宝臣</t>
  </si>
  <si>
    <t>15042819760106****</t>
  </si>
  <si>
    <t>杜艳杰</t>
  </si>
  <si>
    <t>15042819710909****</t>
  </si>
  <si>
    <t>冯翠花</t>
  </si>
  <si>
    <t>15042819550804****</t>
  </si>
  <si>
    <t>孙海</t>
  </si>
  <si>
    <t>15042819530525****</t>
  </si>
  <si>
    <t>15042819640909****</t>
  </si>
  <si>
    <t>刘凤海</t>
  </si>
  <si>
    <t>15042819660318****</t>
  </si>
  <si>
    <t>赵淑花</t>
  </si>
  <si>
    <t>15042819551018****</t>
  </si>
  <si>
    <t>刘凤和</t>
  </si>
  <si>
    <t>15042819610608****</t>
  </si>
  <si>
    <t>15042819690118****</t>
  </si>
  <si>
    <t>15042819681222****</t>
  </si>
  <si>
    <t>李井伍</t>
  </si>
  <si>
    <t>15042819631118****</t>
  </si>
  <si>
    <t>刘凤友</t>
  </si>
  <si>
    <t>15042819680406****</t>
  </si>
  <si>
    <t>刘义</t>
  </si>
  <si>
    <t>15042819481018****</t>
  </si>
  <si>
    <t>刘凤军</t>
  </si>
  <si>
    <t>15042819620706****</t>
  </si>
  <si>
    <t>范文玉</t>
  </si>
  <si>
    <t>15042819480221****</t>
  </si>
  <si>
    <t>高富军</t>
  </si>
  <si>
    <t>15042819730902****</t>
  </si>
  <si>
    <t>高富友</t>
  </si>
  <si>
    <t>15042819710105****</t>
  </si>
  <si>
    <t>高凤仪</t>
  </si>
  <si>
    <t>15042819470101****</t>
  </si>
  <si>
    <t>张淑琴</t>
  </si>
  <si>
    <t>15042819600717****</t>
  </si>
  <si>
    <t>张荣</t>
  </si>
  <si>
    <t>张立伟</t>
  </si>
  <si>
    <t>15042819780921****</t>
  </si>
  <si>
    <t>赵广文</t>
  </si>
  <si>
    <t>15042819550820****</t>
  </si>
  <si>
    <t>张敏</t>
  </si>
  <si>
    <t>15042819510130****</t>
  </si>
  <si>
    <t>张宏伟</t>
  </si>
  <si>
    <t>15042819800425****</t>
  </si>
  <si>
    <t>孙忠宇</t>
  </si>
  <si>
    <t>15042819850313****</t>
  </si>
  <si>
    <t>靖大秀</t>
  </si>
  <si>
    <t>15042819561016****</t>
  </si>
  <si>
    <t>刘宝学</t>
  </si>
  <si>
    <t>刘瑞珍</t>
  </si>
  <si>
    <t>15042819531214****</t>
  </si>
  <si>
    <t>郝旭东</t>
  </si>
  <si>
    <t>15042819870115****</t>
  </si>
  <si>
    <t>刘凤龙</t>
  </si>
  <si>
    <t>15042819591118****</t>
  </si>
  <si>
    <t>张军成</t>
  </si>
  <si>
    <t>15042819690805****</t>
  </si>
  <si>
    <t>刘秀芬</t>
  </si>
  <si>
    <t>15042819630314****</t>
  </si>
  <si>
    <t>张军锋</t>
  </si>
  <si>
    <t>15042819581227****</t>
  </si>
  <si>
    <t>梁万春</t>
  </si>
  <si>
    <t>15042819690923****</t>
  </si>
  <si>
    <t>孙中君</t>
  </si>
  <si>
    <t>15042819631006****</t>
  </si>
  <si>
    <t>孙学文</t>
  </si>
  <si>
    <t>15042819750410****</t>
  </si>
  <si>
    <t>孙学军</t>
  </si>
  <si>
    <t>15042819671008****</t>
  </si>
  <si>
    <t>李井文</t>
  </si>
  <si>
    <t>15042819540925****</t>
  </si>
  <si>
    <t>黄学君</t>
  </si>
  <si>
    <t>15042819470710****</t>
  </si>
  <si>
    <t>15042819550321****</t>
  </si>
  <si>
    <t>岳桂英</t>
  </si>
  <si>
    <t>15042819590118****</t>
  </si>
  <si>
    <t>梁万军</t>
  </si>
  <si>
    <t>张金岭</t>
  </si>
  <si>
    <t>李宝学</t>
  </si>
  <si>
    <t>15042819680810****</t>
  </si>
  <si>
    <t>梁久成</t>
  </si>
  <si>
    <t>15042819460414****</t>
  </si>
  <si>
    <t>梁万辉</t>
  </si>
  <si>
    <t>15042819731021****</t>
  </si>
  <si>
    <t>梁久合</t>
  </si>
  <si>
    <t>王凤珍</t>
  </si>
  <si>
    <t>15042819600914****</t>
  </si>
  <si>
    <t>靖桂霞</t>
  </si>
  <si>
    <t>15042819590809****</t>
  </si>
  <si>
    <t>范海林</t>
  </si>
  <si>
    <t>15042819731129****</t>
  </si>
  <si>
    <t>15042819730901****</t>
  </si>
  <si>
    <t>刘凤艳</t>
  </si>
  <si>
    <t>15042819640605****</t>
  </si>
  <si>
    <t>梁万海</t>
  </si>
  <si>
    <t>15042819800312****</t>
  </si>
  <si>
    <t>赵广彬</t>
  </si>
  <si>
    <t>15042819680612****</t>
  </si>
  <si>
    <t>刘凤林</t>
  </si>
  <si>
    <t>15042819550303****</t>
  </si>
  <si>
    <t>刘汉文</t>
  </si>
  <si>
    <t>15042819520521****</t>
  </si>
  <si>
    <t>李海民</t>
  </si>
  <si>
    <t>15042819710128****</t>
  </si>
  <si>
    <t>15042919591119****</t>
  </si>
  <si>
    <t>廉永财</t>
  </si>
  <si>
    <t>15042819511103****</t>
  </si>
  <si>
    <t>李晓波</t>
  </si>
  <si>
    <t>21132219830807****</t>
  </si>
  <si>
    <t>刘宝军</t>
  </si>
  <si>
    <t>15042819560908****</t>
  </si>
  <si>
    <t>崔福</t>
  </si>
  <si>
    <t>15042819640225****</t>
  </si>
  <si>
    <t>崔海</t>
  </si>
  <si>
    <t>15042819680516****</t>
  </si>
  <si>
    <t>崔海丽</t>
  </si>
  <si>
    <t>15042819820824****</t>
  </si>
  <si>
    <t>潘玉琴</t>
  </si>
  <si>
    <t>15042819510408****</t>
  </si>
  <si>
    <t>赵广武</t>
  </si>
  <si>
    <t>15042819631123****</t>
  </si>
  <si>
    <t>高富存</t>
  </si>
  <si>
    <t>15042819750629****</t>
  </si>
  <si>
    <t>李宝刚</t>
  </si>
  <si>
    <t>梁宝辉</t>
  </si>
  <si>
    <t>15042819740202****</t>
  </si>
  <si>
    <t>王彦志</t>
  </si>
  <si>
    <t>15042819730520****</t>
  </si>
  <si>
    <t>王彦军</t>
  </si>
  <si>
    <t>15042819680317****</t>
  </si>
  <si>
    <t>15042819700220****</t>
  </si>
  <si>
    <t>梁宝春</t>
  </si>
  <si>
    <t>15042819760108****</t>
  </si>
  <si>
    <t>15042819730601****</t>
  </si>
  <si>
    <t>段立东</t>
  </si>
  <si>
    <t>15042819770104****</t>
  </si>
  <si>
    <t>刘海东</t>
  </si>
  <si>
    <t>15042819770130****</t>
  </si>
  <si>
    <t>刘宝明</t>
  </si>
  <si>
    <t>15042819711018****</t>
  </si>
  <si>
    <t>15042819760607****</t>
  </si>
  <si>
    <t>15042819660821****</t>
  </si>
  <si>
    <t>张文龙</t>
  </si>
  <si>
    <t>15042819570925****</t>
  </si>
  <si>
    <t>张雨文</t>
  </si>
  <si>
    <t>15042819550903****</t>
  </si>
  <si>
    <t>张雨祥</t>
  </si>
  <si>
    <t>15042819650218****</t>
  </si>
  <si>
    <t>段文龙</t>
  </si>
  <si>
    <t>15042819540203****</t>
  </si>
  <si>
    <t>郭瑞明</t>
  </si>
  <si>
    <t>15042819570911****</t>
  </si>
  <si>
    <t>梁宝贤</t>
  </si>
  <si>
    <t>15042819710101****</t>
  </si>
  <si>
    <t>齐素兰</t>
  </si>
  <si>
    <t>郭玉英</t>
  </si>
  <si>
    <t>15042819520907****</t>
  </si>
  <si>
    <t>郎秀英</t>
  </si>
  <si>
    <t>15042819460909****</t>
  </si>
  <si>
    <t>孟祥琴</t>
  </si>
  <si>
    <t>15042819611214****</t>
  </si>
  <si>
    <t>孟庆刚</t>
  </si>
  <si>
    <t>15042819691217****</t>
  </si>
  <si>
    <t>骆洪军</t>
  </si>
  <si>
    <t>15042819710927****</t>
  </si>
  <si>
    <t>郭瑞江</t>
  </si>
  <si>
    <t>15042819701225****</t>
  </si>
  <si>
    <t>郭秀春</t>
  </si>
  <si>
    <t>15042819610109****</t>
  </si>
  <si>
    <t>郭秀军</t>
  </si>
  <si>
    <t>15042819571201****</t>
  </si>
  <si>
    <t>段文清</t>
  </si>
  <si>
    <t>15042819560218****</t>
  </si>
  <si>
    <t>张永玲</t>
  </si>
  <si>
    <t>15042819811204****</t>
  </si>
  <si>
    <t>王凤枝</t>
  </si>
  <si>
    <t>15042819561013****</t>
  </si>
  <si>
    <t>张占军</t>
  </si>
  <si>
    <t>15042819751107****</t>
  </si>
  <si>
    <t>刘剑辉</t>
  </si>
  <si>
    <t>15042819860515****</t>
  </si>
  <si>
    <t>骆殿才</t>
  </si>
  <si>
    <t>15042819520820****</t>
  </si>
  <si>
    <t>15042819470810****</t>
  </si>
  <si>
    <t>张雨臣</t>
  </si>
  <si>
    <t>15042819570226****</t>
  </si>
  <si>
    <t>高天文</t>
  </si>
  <si>
    <t>15042819531123****</t>
  </si>
  <si>
    <t>王彦兵</t>
  </si>
  <si>
    <t>15040319710920****</t>
  </si>
  <si>
    <t>王贵才</t>
  </si>
  <si>
    <t>15042819630526****</t>
  </si>
  <si>
    <t>杜秀国</t>
  </si>
  <si>
    <t>15042819710118****</t>
  </si>
  <si>
    <t>任桂兰</t>
  </si>
  <si>
    <t>15042819521208****</t>
  </si>
  <si>
    <t>刘宝民</t>
  </si>
  <si>
    <t>15042819660430****</t>
  </si>
  <si>
    <t>隋起</t>
  </si>
  <si>
    <t>15042819500423****</t>
  </si>
  <si>
    <t>隋海深</t>
  </si>
  <si>
    <t>15042819680809****</t>
  </si>
  <si>
    <t>隋海武</t>
  </si>
  <si>
    <t>15042819740706****</t>
  </si>
  <si>
    <t>段文军</t>
  </si>
  <si>
    <t>段文玉</t>
  </si>
  <si>
    <t>15042819640511****</t>
  </si>
  <si>
    <t>刘月平</t>
  </si>
  <si>
    <t>15042819631209****</t>
  </si>
  <si>
    <t>王贵平</t>
  </si>
  <si>
    <t>15042819461127****</t>
  </si>
  <si>
    <t>王贵成</t>
  </si>
  <si>
    <t>15042819510706****</t>
  </si>
  <si>
    <t>张海龙</t>
  </si>
  <si>
    <t>15042819711104****</t>
  </si>
  <si>
    <t>15042819580712****</t>
  </si>
  <si>
    <t>王刚</t>
  </si>
  <si>
    <t>15042819551021****</t>
  </si>
  <si>
    <t>冯子义</t>
  </si>
  <si>
    <t>冯子武</t>
  </si>
  <si>
    <t>15042819500405****</t>
  </si>
  <si>
    <t>王贵有</t>
  </si>
  <si>
    <t>郭瑞刚</t>
  </si>
  <si>
    <t>15042819630609****</t>
  </si>
  <si>
    <t>隋海丰</t>
  </si>
  <si>
    <t>15042819651106****</t>
  </si>
  <si>
    <t>郭瑞祥</t>
  </si>
  <si>
    <t>15042819680517****</t>
  </si>
  <si>
    <t>杜秀军</t>
  </si>
  <si>
    <t>15042819690922****</t>
  </si>
  <si>
    <t>冯子军</t>
  </si>
  <si>
    <t>15042819541029****</t>
  </si>
  <si>
    <t>王义</t>
  </si>
  <si>
    <t>15042819630729****</t>
  </si>
  <si>
    <t>15042819691115****</t>
  </si>
  <si>
    <t>高洪春</t>
  </si>
  <si>
    <t>15042819510620****</t>
  </si>
  <si>
    <t>高天峰</t>
  </si>
  <si>
    <t>15042819610414****</t>
  </si>
  <si>
    <t>杜秀生</t>
  </si>
  <si>
    <t>15042819661220****</t>
  </si>
  <si>
    <t>15042819640329****</t>
  </si>
  <si>
    <t>15042819670611****</t>
  </si>
  <si>
    <t>李宝珠</t>
  </si>
  <si>
    <t>15042819691013****</t>
  </si>
  <si>
    <t>刘宝生</t>
  </si>
  <si>
    <t>冯子臣</t>
  </si>
  <si>
    <t>15042819601022****</t>
  </si>
  <si>
    <t>段文成</t>
  </si>
  <si>
    <t>15042819610919****</t>
  </si>
  <si>
    <t>梁海成</t>
  </si>
  <si>
    <t>15042819610225****</t>
  </si>
  <si>
    <t>15042819650829****</t>
  </si>
  <si>
    <t>李宝玉</t>
  </si>
  <si>
    <t>15042819561129****</t>
  </si>
  <si>
    <t>孙玉珍</t>
  </si>
  <si>
    <t>15042819421228****</t>
  </si>
  <si>
    <t>梁宝生</t>
  </si>
  <si>
    <t>梁宝珠</t>
  </si>
  <si>
    <t>15042819611014****</t>
  </si>
  <si>
    <t>15042819700704****</t>
  </si>
  <si>
    <t>张国民</t>
  </si>
  <si>
    <t>15042819670228****</t>
  </si>
  <si>
    <t>张学文</t>
  </si>
  <si>
    <t>15042819681023****</t>
  </si>
  <si>
    <t>隋海杰</t>
  </si>
  <si>
    <t>15042819700916****</t>
  </si>
  <si>
    <t>冯志刚</t>
  </si>
  <si>
    <t>15042819740901****</t>
  </si>
  <si>
    <t>杜秀华</t>
  </si>
  <si>
    <t>15042819730522****</t>
  </si>
  <si>
    <t>刘淑琴</t>
  </si>
  <si>
    <t>15042819490117****</t>
  </si>
  <si>
    <t>刘玉霞</t>
  </si>
  <si>
    <t>15042819440514****</t>
  </si>
  <si>
    <t>冯子文</t>
  </si>
  <si>
    <t>15042819470105****</t>
  </si>
  <si>
    <t>赵兰英</t>
  </si>
  <si>
    <t>15042819530803****</t>
  </si>
  <si>
    <t>隋方</t>
  </si>
  <si>
    <t>15042819530825****</t>
  </si>
  <si>
    <t>张学永</t>
  </si>
  <si>
    <t>15042819750924****</t>
  </si>
  <si>
    <t>苏永利</t>
  </si>
  <si>
    <t>15042819680302****</t>
  </si>
  <si>
    <t>赵亚利</t>
  </si>
  <si>
    <t>15042819681120****</t>
  </si>
  <si>
    <t>杜海</t>
  </si>
  <si>
    <t>15042819700402****</t>
  </si>
  <si>
    <t>丁秀芹</t>
  </si>
  <si>
    <t>15042819490703****</t>
  </si>
  <si>
    <t>苏永春</t>
  </si>
  <si>
    <t>15042819710729****</t>
  </si>
  <si>
    <t>苏永富</t>
  </si>
  <si>
    <t>15042819631227****</t>
  </si>
  <si>
    <t>苏永军</t>
  </si>
  <si>
    <t>15042819730328****</t>
  </si>
  <si>
    <t>赵金良</t>
  </si>
  <si>
    <t>15042819510412****</t>
  </si>
  <si>
    <t>赵江华</t>
  </si>
  <si>
    <t>15042819721215****</t>
  </si>
  <si>
    <t>赵广华</t>
  </si>
  <si>
    <t>15042819890429****</t>
  </si>
  <si>
    <t>赵文利</t>
  </si>
  <si>
    <t>15042819700701****</t>
  </si>
  <si>
    <t>霍淑英</t>
  </si>
  <si>
    <t>15042819411018****</t>
  </si>
  <si>
    <t>赵海利</t>
  </si>
  <si>
    <t>15042819701127****</t>
  </si>
  <si>
    <t>15042819730707****</t>
  </si>
  <si>
    <t>李显成</t>
  </si>
  <si>
    <t>15042819640901****</t>
  </si>
  <si>
    <t>陈淑兰</t>
  </si>
  <si>
    <t>15042819830118****</t>
  </si>
  <si>
    <t>赵阁</t>
  </si>
  <si>
    <t>15042819550710****</t>
  </si>
  <si>
    <t>顾军</t>
  </si>
  <si>
    <t>15042819550824****</t>
  </si>
  <si>
    <t>顾振海</t>
  </si>
  <si>
    <t>15042819710219****</t>
  </si>
  <si>
    <t>赵广凡</t>
  </si>
  <si>
    <t>15042819780203****</t>
  </si>
  <si>
    <t>赵艳春</t>
  </si>
  <si>
    <t>15042819610302****</t>
  </si>
  <si>
    <t>顾振刚</t>
  </si>
  <si>
    <t>15042819740805****</t>
  </si>
  <si>
    <t>赵海珍</t>
  </si>
  <si>
    <t>15042819690907****</t>
  </si>
  <si>
    <t>刘芳</t>
  </si>
  <si>
    <t>15042819740510****</t>
  </si>
  <si>
    <t>赵刚</t>
  </si>
  <si>
    <t>15042819780924****</t>
  </si>
  <si>
    <t>顾明</t>
  </si>
  <si>
    <t>15042819521221****</t>
  </si>
  <si>
    <t>赵明</t>
  </si>
  <si>
    <t>15042819460711****</t>
  </si>
  <si>
    <t>赵广利</t>
  </si>
  <si>
    <t>15042819710427****</t>
  </si>
  <si>
    <t>赵广才</t>
  </si>
  <si>
    <t>赵江龙</t>
  </si>
  <si>
    <t>顾振波</t>
  </si>
  <si>
    <t>15042819720404****</t>
  </si>
  <si>
    <t>李淑霞</t>
  </si>
  <si>
    <t>15042819570124****</t>
  </si>
  <si>
    <t>池素珍</t>
  </si>
  <si>
    <t>15042819511003****</t>
  </si>
  <si>
    <t>赵国芬</t>
  </si>
  <si>
    <t>15040319621221****</t>
  </si>
  <si>
    <t>高红珍</t>
  </si>
  <si>
    <t>15042819570205****</t>
  </si>
  <si>
    <t>赵树</t>
  </si>
  <si>
    <t>15042819640510****</t>
  </si>
  <si>
    <t>赵朋</t>
  </si>
  <si>
    <t>15042819570625****</t>
  </si>
  <si>
    <t>李素芝</t>
  </si>
  <si>
    <t>杜金有</t>
  </si>
  <si>
    <t>15042819631010****</t>
  </si>
  <si>
    <t>孙大伟</t>
  </si>
  <si>
    <t>15042819810903****</t>
  </si>
  <si>
    <t>苏宝杰</t>
  </si>
  <si>
    <t>15042819660314****</t>
  </si>
  <si>
    <t>吕凤丽</t>
  </si>
  <si>
    <t>15042819651216****</t>
  </si>
  <si>
    <t>刘刚</t>
  </si>
  <si>
    <t>15042819710326****</t>
  </si>
  <si>
    <t>于海丰</t>
  </si>
  <si>
    <t>15042819691118****</t>
  </si>
  <si>
    <t>杜金生</t>
  </si>
  <si>
    <t>15042819470918****</t>
  </si>
  <si>
    <t>郑翠莲</t>
  </si>
  <si>
    <t>15042819480625****</t>
  </si>
  <si>
    <t>葛振奎</t>
  </si>
  <si>
    <t>21132219561228****</t>
  </si>
  <si>
    <t>赵义</t>
  </si>
  <si>
    <t>15042819630907****</t>
  </si>
  <si>
    <t>15042819621203****</t>
  </si>
  <si>
    <t>赵亚学</t>
  </si>
  <si>
    <t>15042819670927****</t>
  </si>
  <si>
    <t>刘占</t>
  </si>
  <si>
    <t>15042819710824****</t>
  </si>
  <si>
    <t>任清财</t>
  </si>
  <si>
    <t>21132219531018****</t>
  </si>
  <si>
    <t>赵大永</t>
  </si>
  <si>
    <t>15042819860325****</t>
  </si>
  <si>
    <t>苏永存</t>
  </si>
  <si>
    <t>15042819600116****</t>
  </si>
  <si>
    <t>赵海云</t>
  </si>
  <si>
    <t>吕振忠</t>
  </si>
  <si>
    <t>15042819510517****</t>
  </si>
  <si>
    <t>肖永飞</t>
  </si>
  <si>
    <t>15042819830308****</t>
  </si>
  <si>
    <t>刘志伟</t>
  </si>
  <si>
    <t>15042819820609****</t>
  </si>
  <si>
    <t>张林有</t>
  </si>
  <si>
    <t>15042819720520****</t>
  </si>
  <si>
    <t>王树</t>
  </si>
  <si>
    <t>15042819420202****</t>
  </si>
  <si>
    <t>刘吉玉</t>
  </si>
  <si>
    <t>15042819640722****</t>
  </si>
  <si>
    <t>骆殿国</t>
  </si>
  <si>
    <t>15042819530320****</t>
  </si>
  <si>
    <t>肖永富</t>
  </si>
  <si>
    <t>肖振起</t>
  </si>
  <si>
    <t>15042819481112****</t>
  </si>
  <si>
    <t>骆殿民</t>
  </si>
  <si>
    <t>陈彬</t>
  </si>
  <si>
    <t>15042819650801****</t>
  </si>
  <si>
    <t>孙悦兰</t>
  </si>
  <si>
    <t>15042819460827****</t>
  </si>
  <si>
    <t>张桂华</t>
  </si>
  <si>
    <t>15042819730306****</t>
  </si>
  <si>
    <t>孟庆才</t>
  </si>
  <si>
    <t>安亚华</t>
  </si>
  <si>
    <t>15042819750512****</t>
  </si>
  <si>
    <t>肖永成</t>
  </si>
  <si>
    <t>15042819730912****</t>
  </si>
  <si>
    <t>张林玉</t>
  </si>
  <si>
    <t>15042819750224****</t>
  </si>
  <si>
    <t>杜启方</t>
  </si>
  <si>
    <t>15042819340315****</t>
  </si>
  <si>
    <t>肖永波</t>
  </si>
  <si>
    <t>15042819720817****</t>
  </si>
  <si>
    <t>王建军</t>
  </si>
  <si>
    <t>15042819740319****</t>
  </si>
  <si>
    <t>吕悦云</t>
  </si>
  <si>
    <t>15042819710925****</t>
  </si>
  <si>
    <t>陈海波</t>
  </si>
  <si>
    <t>15042819810312****</t>
  </si>
  <si>
    <t>孟庆有</t>
  </si>
  <si>
    <t>15042819600217****</t>
  </si>
  <si>
    <t>吕悦财</t>
  </si>
  <si>
    <t>苏胜军</t>
  </si>
  <si>
    <t>15042819700117****</t>
  </si>
  <si>
    <t>苏永民</t>
  </si>
  <si>
    <t>15042819750402****</t>
  </si>
  <si>
    <t>赵建国</t>
  </si>
  <si>
    <t>15042819730815****</t>
  </si>
  <si>
    <t>吕悦霞</t>
  </si>
  <si>
    <t>15042819670323****</t>
  </si>
  <si>
    <t>吕振发</t>
  </si>
  <si>
    <t>15042819560729****</t>
  </si>
  <si>
    <t>吕悦飞</t>
  </si>
  <si>
    <t>15042819690703****</t>
  </si>
  <si>
    <t>吕悦起</t>
  </si>
  <si>
    <t>15042819630406****</t>
  </si>
  <si>
    <t>15042819620709****</t>
  </si>
  <si>
    <t>吕悦新</t>
  </si>
  <si>
    <t>15042819600620****</t>
  </si>
  <si>
    <t>刘富</t>
  </si>
  <si>
    <t>赵运兴</t>
  </si>
  <si>
    <t>15042819431122****</t>
  </si>
  <si>
    <t>赵虎</t>
  </si>
  <si>
    <t>15042819980218****</t>
  </si>
  <si>
    <t>孙凤三</t>
  </si>
  <si>
    <t>15042819391128****</t>
  </si>
  <si>
    <t>吕悦臣</t>
  </si>
  <si>
    <t>15042819551027****</t>
  </si>
  <si>
    <t>王林</t>
  </si>
  <si>
    <t>15042819490915****</t>
  </si>
  <si>
    <t>肖永刚</t>
  </si>
  <si>
    <t>15042819701121****</t>
  </si>
  <si>
    <t>刘祥</t>
  </si>
  <si>
    <t>15042819650311****</t>
  </si>
  <si>
    <t>孟庆良</t>
  </si>
  <si>
    <t>15042819660903****</t>
  </si>
  <si>
    <t>孟庆伍</t>
  </si>
  <si>
    <t>15042819690409****</t>
  </si>
  <si>
    <t>刘增</t>
  </si>
  <si>
    <t>15042819510918****</t>
  </si>
  <si>
    <t>张永志</t>
  </si>
  <si>
    <t>张永财</t>
  </si>
  <si>
    <t>15042819641029****</t>
  </si>
  <si>
    <t>刘素贤</t>
  </si>
  <si>
    <t>15042819650812****</t>
  </si>
  <si>
    <t>刘建民</t>
  </si>
  <si>
    <t>15042819900315****</t>
  </si>
  <si>
    <t>15042819650612****</t>
  </si>
  <si>
    <t>刘俊</t>
  </si>
  <si>
    <t>15042819680701****</t>
  </si>
  <si>
    <t>刘峰</t>
  </si>
  <si>
    <t>肖振奎</t>
  </si>
  <si>
    <t>15042919591226****</t>
  </si>
  <si>
    <t>刘吉兴</t>
  </si>
  <si>
    <t>15042819550105****</t>
  </si>
  <si>
    <t>赵井山</t>
  </si>
  <si>
    <t>15042819630808****</t>
  </si>
  <si>
    <t>赵景阳</t>
  </si>
  <si>
    <t>15042819610321****</t>
  </si>
  <si>
    <t>肖文浩</t>
  </si>
  <si>
    <t>15042820001027****</t>
  </si>
  <si>
    <t>郭大宇</t>
  </si>
  <si>
    <t>15042819621225****</t>
  </si>
  <si>
    <t>陈晓锁</t>
  </si>
  <si>
    <t>15042819820224****</t>
  </si>
  <si>
    <t>马子富</t>
  </si>
  <si>
    <t>15042819701103****</t>
  </si>
  <si>
    <t>李海波</t>
  </si>
  <si>
    <t>15042819790907****</t>
  </si>
  <si>
    <t>骆永合</t>
  </si>
  <si>
    <t>15042819710616****</t>
  </si>
  <si>
    <t>赵景利</t>
  </si>
  <si>
    <t>15042819710227****</t>
  </si>
  <si>
    <t>王云树</t>
  </si>
  <si>
    <t>15042819591025****</t>
  </si>
  <si>
    <t>安鹏军</t>
  </si>
  <si>
    <t>15042819721228****</t>
  </si>
  <si>
    <t>杜亚珍</t>
  </si>
  <si>
    <t>15042819540102****</t>
  </si>
  <si>
    <t>陈明</t>
  </si>
  <si>
    <t>孟凡刚</t>
  </si>
  <si>
    <t>15042819841014****</t>
  </si>
  <si>
    <t>吕悦辉</t>
  </si>
  <si>
    <t>15042819780218****</t>
  </si>
  <si>
    <t>杨国军</t>
  </si>
  <si>
    <t>15042819740212****</t>
  </si>
  <si>
    <t>赵凤雷</t>
  </si>
  <si>
    <t>15042819750220****</t>
  </si>
  <si>
    <t>孙立军</t>
  </si>
  <si>
    <t>15042819751022****</t>
  </si>
  <si>
    <t>张桂芝</t>
  </si>
  <si>
    <t>15042819610611****</t>
  </si>
  <si>
    <t>廉宝庆</t>
  </si>
  <si>
    <t>张素琴</t>
  </si>
  <si>
    <t>15042819630309****</t>
  </si>
  <si>
    <t>杨桂兰</t>
  </si>
  <si>
    <t>15042819540226****</t>
  </si>
  <si>
    <t>孙立华</t>
  </si>
  <si>
    <t>15042819670930****</t>
  </si>
  <si>
    <t>孙立国</t>
  </si>
  <si>
    <t>15042819720407****</t>
  </si>
  <si>
    <t>张素英</t>
  </si>
  <si>
    <t>15042819480617****</t>
  </si>
  <si>
    <t>15042819571224****</t>
  </si>
  <si>
    <t>牟春桥</t>
  </si>
  <si>
    <t>15042819670306****</t>
  </si>
  <si>
    <t>孙显朋</t>
  </si>
  <si>
    <t>15042819520126****</t>
  </si>
  <si>
    <t>孙显生</t>
  </si>
  <si>
    <t>15042819630410****</t>
  </si>
  <si>
    <t>廉建有</t>
  </si>
  <si>
    <t>15042819681225****</t>
  </si>
  <si>
    <t>廉志</t>
  </si>
  <si>
    <t>15042819590123****</t>
  </si>
  <si>
    <t>陈国军</t>
  </si>
  <si>
    <t>15042819661007****</t>
  </si>
  <si>
    <t>陈国顺</t>
  </si>
  <si>
    <t>15042819500618****</t>
  </si>
  <si>
    <t>廉建利</t>
  </si>
  <si>
    <t>15042819701129****</t>
  </si>
  <si>
    <t>赵广义</t>
  </si>
  <si>
    <t>15042819500414****</t>
  </si>
  <si>
    <t>徐东军</t>
  </si>
  <si>
    <t>15042819701090****</t>
  </si>
  <si>
    <t>徐景全</t>
  </si>
  <si>
    <t>15042819491217****</t>
  </si>
  <si>
    <t>徐景凤</t>
  </si>
  <si>
    <t>徐景德</t>
  </si>
  <si>
    <t>15042819400119****</t>
  </si>
  <si>
    <t>孙江山</t>
  </si>
  <si>
    <t>15042819580801****</t>
  </si>
  <si>
    <t>廉宝文</t>
  </si>
  <si>
    <t>15042819490917****</t>
  </si>
  <si>
    <t>廉宝平</t>
  </si>
  <si>
    <t>15042819610615****</t>
  </si>
  <si>
    <t>杨艳军</t>
  </si>
  <si>
    <t>15042819880204****</t>
  </si>
  <si>
    <t>王明</t>
  </si>
  <si>
    <t>15042819590901****</t>
  </si>
  <si>
    <t>李桂树</t>
  </si>
  <si>
    <t>15042819570811****</t>
  </si>
  <si>
    <t>廉保生</t>
  </si>
  <si>
    <t>15042819550507****</t>
  </si>
  <si>
    <t>孙显臣</t>
  </si>
  <si>
    <t>15042819591216****</t>
  </si>
  <si>
    <t>杨和</t>
  </si>
  <si>
    <t>15042819630926****</t>
  </si>
  <si>
    <t>牟春山</t>
  </si>
  <si>
    <t>15042819620126****</t>
  </si>
  <si>
    <t>杜凤学</t>
  </si>
  <si>
    <t>15040319630622****</t>
  </si>
  <si>
    <t>陈国志</t>
  </si>
  <si>
    <t>15042819630102****</t>
  </si>
  <si>
    <t>廉宝军</t>
  </si>
  <si>
    <t>15042819540205****</t>
  </si>
  <si>
    <t>牟珍</t>
  </si>
  <si>
    <t>15042819460221****</t>
  </si>
  <si>
    <t>15042819551221****</t>
  </si>
  <si>
    <t>徐景义</t>
  </si>
  <si>
    <t>15042819520514****</t>
  </si>
  <si>
    <t>廉建国</t>
  </si>
  <si>
    <t>15042819641204****</t>
  </si>
  <si>
    <t>廉建兵</t>
  </si>
  <si>
    <t>廉建民</t>
  </si>
  <si>
    <t>15042819650617****</t>
  </si>
  <si>
    <t>廉建华</t>
  </si>
  <si>
    <t>15042819731214****</t>
  </si>
  <si>
    <t>张金侠</t>
  </si>
  <si>
    <t>15042819581113****</t>
  </si>
  <si>
    <t>侯玉成</t>
  </si>
  <si>
    <t>15042819670115****</t>
  </si>
  <si>
    <t>赵兴</t>
  </si>
  <si>
    <t>15042819361117****</t>
  </si>
  <si>
    <t>侯玉良</t>
  </si>
  <si>
    <t>15042819690103****</t>
  </si>
  <si>
    <t>侯文利</t>
  </si>
  <si>
    <t>15042819650403****</t>
  </si>
  <si>
    <t>霍鹏飞</t>
  </si>
  <si>
    <t>15042819820821****</t>
  </si>
  <si>
    <t>侯文革</t>
  </si>
  <si>
    <t>15042819660926****</t>
  </si>
  <si>
    <t>侯文起</t>
  </si>
  <si>
    <t>15042819580223****</t>
  </si>
  <si>
    <t>15042819300916****</t>
  </si>
  <si>
    <t>侯文深</t>
  </si>
  <si>
    <t>15042819491002****</t>
  </si>
  <si>
    <t>王友</t>
  </si>
  <si>
    <t>15042819570108****</t>
  </si>
  <si>
    <t>赵洪申</t>
  </si>
  <si>
    <t>15042819630815****</t>
  </si>
  <si>
    <t>王勇</t>
  </si>
  <si>
    <t>15042819600320****</t>
  </si>
  <si>
    <t>刘俊广</t>
  </si>
  <si>
    <t>15042819620529****</t>
  </si>
  <si>
    <t>刘俊丰</t>
  </si>
  <si>
    <t>15042819490921****</t>
  </si>
  <si>
    <t>杨秀云</t>
  </si>
  <si>
    <t>15042819450921****</t>
  </si>
  <si>
    <t>刘海春</t>
  </si>
  <si>
    <t>15042819700729****</t>
  </si>
  <si>
    <t>15042819720411****</t>
  </si>
  <si>
    <t>赵振友</t>
  </si>
  <si>
    <t>15042819520104****</t>
  </si>
  <si>
    <t>赵洪喜</t>
  </si>
  <si>
    <t>王玉荣</t>
  </si>
  <si>
    <t>15042819731029****</t>
  </si>
  <si>
    <t>赵伟</t>
  </si>
  <si>
    <t>蔡丽荣</t>
  </si>
  <si>
    <t>15042819580110****</t>
  </si>
  <si>
    <t>陈秀艳</t>
  </si>
  <si>
    <t>15042819670112****</t>
  </si>
  <si>
    <t>杨立荣</t>
  </si>
  <si>
    <t>15042819750727****</t>
  </si>
  <si>
    <t>赵建华</t>
  </si>
  <si>
    <t>15042819700822****</t>
  </si>
  <si>
    <t>刘海军</t>
  </si>
  <si>
    <t>15042819630517****</t>
  </si>
  <si>
    <t>赵青</t>
  </si>
  <si>
    <t>15042819670423****</t>
  </si>
  <si>
    <t>赵巨丰</t>
  </si>
  <si>
    <t>15042819541224****</t>
  </si>
  <si>
    <t>赵巨明</t>
  </si>
  <si>
    <t>15042819620710****</t>
  </si>
  <si>
    <t>赵巨成</t>
  </si>
  <si>
    <t>15042819670625****</t>
  </si>
  <si>
    <t>刘空军</t>
  </si>
  <si>
    <t>15042819561230****</t>
  </si>
  <si>
    <t>刘相军</t>
  </si>
  <si>
    <t>15042819720315****</t>
  </si>
  <si>
    <t>刘陆军</t>
  </si>
  <si>
    <t>15042819670701****</t>
  </si>
  <si>
    <t>王军</t>
  </si>
  <si>
    <t>15042819630706****</t>
  </si>
  <si>
    <t>江悦</t>
  </si>
  <si>
    <t>15042819931122****</t>
  </si>
  <si>
    <t>吕洪涛</t>
  </si>
  <si>
    <t>15042819761112****</t>
  </si>
  <si>
    <t>刘海成</t>
  </si>
  <si>
    <t>15042819640916****</t>
  </si>
  <si>
    <t>吕悦生</t>
  </si>
  <si>
    <t>吕悦刚</t>
  </si>
  <si>
    <t>15042819720304****</t>
  </si>
  <si>
    <t>15042819690523****</t>
  </si>
  <si>
    <t>季春芳</t>
  </si>
  <si>
    <t>15042819700126****</t>
  </si>
  <si>
    <t>张淑娟</t>
  </si>
  <si>
    <t>15042819700110****</t>
  </si>
  <si>
    <t>于淑英</t>
  </si>
  <si>
    <t>15042819650510****</t>
  </si>
  <si>
    <t>布玉芝</t>
  </si>
  <si>
    <t>15042819250319****</t>
  </si>
  <si>
    <t>赵文林</t>
  </si>
  <si>
    <t>15042819470509****</t>
  </si>
  <si>
    <t>赵华臣</t>
  </si>
  <si>
    <t>15042819680820****</t>
  </si>
  <si>
    <t>王金柱</t>
  </si>
  <si>
    <t>15042819670811****</t>
  </si>
  <si>
    <t>赵华利</t>
  </si>
  <si>
    <t>15042819780529****</t>
  </si>
  <si>
    <t>韩玉霞</t>
  </si>
  <si>
    <t>15042819590221****</t>
  </si>
  <si>
    <t>褚桂琴</t>
  </si>
  <si>
    <t>15042819620514****</t>
  </si>
  <si>
    <t>吕振军</t>
  </si>
  <si>
    <t>15042819590921****</t>
  </si>
  <si>
    <t>王金山</t>
  </si>
  <si>
    <t>15042819570823****</t>
  </si>
  <si>
    <t>贺秀花</t>
  </si>
  <si>
    <t>杜合</t>
  </si>
  <si>
    <t>15040319670814****</t>
  </si>
  <si>
    <t>15040319580105****</t>
  </si>
  <si>
    <t>周子祥</t>
  </si>
  <si>
    <t>15040319540124****</t>
  </si>
  <si>
    <t>赵志永</t>
  </si>
  <si>
    <t>张宝珍</t>
  </si>
  <si>
    <t>15040319591108****</t>
  </si>
  <si>
    <t>赵金鹏</t>
  </si>
  <si>
    <t>15040319610515****</t>
  </si>
  <si>
    <t>赵金贵</t>
  </si>
  <si>
    <t>尹秀平</t>
  </si>
  <si>
    <t>15040319541010****</t>
  </si>
  <si>
    <t>赵金财</t>
  </si>
  <si>
    <t>15040319650919****</t>
  </si>
  <si>
    <t>张云峰</t>
  </si>
  <si>
    <t>赵金林</t>
  </si>
  <si>
    <t>15040319630427****</t>
  </si>
  <si>
    <t>索淑芹</t>
  </si>
  <si>
    <t>15040319470818****</t>
  </si>
  <si>
    <t>周海军</t>
  </si>
  <si>
    <t>15040319761012****</t>
  </si>
  <si>
    <t>张素珍</t>
  </si>
  <si>
    <t>15040319380522****</t>
  </si>
  <si>
    <t>张宝云</t>
  </si>
  <si>
    <t>15040319650427****</t>
  </si>
  <si>
    <t>赵有刚</t>
  </si>
  <si>
    <t>15040319710322****</t>
  </si>
  <si>
    <t>杨东升</t>
  </si>
  <si>
    <t>15040319640110****</t>
  </si>
  <si>
    <t>肖素贤</t>
  </si>
  <si>
    <t>15040319880203****</t>
  </si>
  <si>
    <t>赵永贵</t>
  </si>
  <si>
    <t>15040319680713****</t>
  </si>
  <si>
    <t>刘福财</t>
  </si>
  <si>
    <t>15040319560720****</t>
  </si>
  <si>
    <t>肖玉珍</t>
  </si>
  <si>
    <t>周永东</t>
  </si>
  <si>
    <t>15040319790828****</t>
  </si>
  <si>
    <t>赵桂香</t>
  </si>
  <si>
    <t>15042919721007****</t>
  </si>
  <si>
    <t>周永芹</t>
  </si>
  <si>
    <t>15040319660909****</t>
  </si>
  <si>
    <t>孟繁文</t>
  </si>
  <si>
    <t>15040319470713****</t>
  </si>
  <si>
    <t>王广江</t>
  </si>
  <si>
    <t>15040319600226****</t>
  </si>
  <si>
    <t>张文庆</t>
  </si>
  <si>
    <t>15040319540314****</t>
  </si>
  <si>
    <t>王开明</t>
  </si>
  <si>
    <t>15040319540122****</t>
  </si>
  <si>
    <t>15040319491103****</t>
  </si>
  <si>
    <t>马瑞峰</t>
  </si>
  <si>
    <t>15040319660726****</t>
  </si>
  <si>
    <t>张显瑞</t>
  </si>
  <si>
    <t>15040319531026****</t>
  </si>
  <si>
    <t>索淑芝</t>
  </si>
  <si>
    <t>15040319550102****</t>
  </si>
  <si>
    <t>赵金利</t>
  </si>
  <si>
    <t>15040319730711****</t>
  </si>
  <si>
    <t>赵金刚</t>
  </si>
  <si>
    <t>15040319701217****</t>
  </si>
  <si>
    <t>张国良</t>
  </si>
  <si>
    <t>15040319580304****</t>
  </si>
  <si>
    <t>赵金廷</t>
  </si>
  <si>
    <t>15040319621120****</t>
  </si>
  <si>
    <t>王开义</t>
  </si>
  <si>
    <t>15040319640527****</t>
  </si>
  <si>
    <t>韩振明</t>
  </si>
  <si>
    <t>15040319521101****</t>
  </si>
  <si>
    <t>韩振发</t>
  </si>
  <si>
    <t>刘风英</t>
  </si>
  <si>
    <t>15040319581210****</t>
  </si>
  <si>
    <t>张文学</t>
  </si>
  <si>
    <t>常素芹</t>
  </si>
  <si>
    <t>15040319521113****</t>
  </si>
  <si>
    <t>15040319630417****</t>
  </si>
  <si>
    <t>孟繁芝</t>
  </si>
  <si>
    <t>15040319581211****</t>
  </si>
  <si>
    <t>杜秀珍</t>
  </si>
  <si>
    <t>15040319631225****</t>
  </si>
  <si>
    <t>索广民</t>
  </si>
  <si>
    <t>15040319591207****</t>
  </si>
  <si>
    <t>刘兰英</t>
  </si>
  <si>
    <t>15040319510616****</t>
  </si>
  <si>
    <t>庄风兰</t>
  </si>
  <si>
    <t>15040319590617****</t>
  </si>
  <si>
    <t>邢志刚</t>
  </si>
  <si>
    <t>15040319670405****</t>
  </si>
  <si>
    <t>邢占友</t>
  </si>
  <si>
    <t>15040319730415****</t>
  </si>
  <si>
    <t>马淑英</t>
  </si>
  <si>
    <t>15040319580516****</t>
  </si>
  <si>
    <t>张显民</t>
  </si>
  <si>
    <t>15040319630822****</t>
  </si>
  <si>
    <t>张显军</t>
  </si>
  <si>
    <t>15040319550809****</t>
  </si>
  <si>
    <t>15040319480425****</t>
  </si>
  <si>
    <t>尹艳清</t>
  </si>
  <si>
    <t>15040319510511****</t>
  </si>
  <si>
    <t>张文贵</t>
  </si>
  <si>
    <t>15040319500324****</t>
  </si>
  <si>
    <t>蔡清华</t>
  </si>
  <si>
    <t>15040319491028****</t>
  </si>
  <si>
    <t>孙秉军</t>
  </si>
  <si>
    <t>15040319630217****</t>
  </si>
  <si>
    <t>王风东</t>
  </si>
  <si>
    <t>15040319570319****</t>
  </si>
  <si>
    <t>王风海</t>
  </si>
  <si>
    <t>15040319590820****</t>
  </si>
  <si>
    <t>王风刚</t>
  </si>
  <si>
    <t>15040319710513****</t>
  </si>
  <si>
    <t>白秀云</t>
  </si>
  <si>
    <t>15040319691011****</t>
  </si>
  <si>
    <t>白景文</t>
  </si>
  <si>
    <t>15040319630723****</t>
  </si>
  <si>
    <t>白景春</t>
  </si>
  <si>
    <t>15040319620321****</t>
  </si>
  <si>
    <t>王希久</t>
  </si>
  <si>
    <t>刘显珍</t>
  </si>
  <si>
    <t>15040319511218****</t>
  </si>
  <si>
    <t>刘显富</t>
  </si>
  <si>
    <t>15040319580916****</t>
  </si>
  <si>
    <t>刘显军</t>
  </si>
  <si>
    <t>15040319531218****</t>
  </si>
  <si>
    <t>刘长军</t>
  </si>
  <si>
    <t>15040319700712****</t>
  </si>
  <si>
    <t>刘爱国</t>
  </si>
  <si>
    <t>15040319680113****</t>
  </si>
  <si>
    <t>刘显辉</t>
  </si>
  <si>
    <t>15040319740824****</t>
  </si>
  <si>
    <t>刘显云</t>
  </si>
  <si>
    <t>15040319700726****</t>
  </si>
  <si>
    <t>齐志财</t>
  </si>
  <si>
    <t>15040319580918****</t>
  </si>
  <si>
    <t>周桂香</t>
  </si>
  <si>
    <t>15040319420710****</t>
  </si>
  <si>
    <t>张显忠</t>
  </si>
  <si>
    <t>15040319710413****</t>
  </si>
  <si>
    <t>孟繁香</t>
  </si>
  <si>
    <t>15040319550225****</t>
  </si>
  <si>
    <t>王希廷</t>
  </si>
  <si>
    <t>15040319460101****</t>
  </si>
  <si>
    <t>王宝和</t>
  </si>
  <si>
    <t>15040319681101****</t>
  </si>
  <si>
    <t>于风林</t>
  </si>
  <si>
    <t>15040319620429****</t>
  </si>
  <si>
    <t>于凤彩</t>
  </si>
  <si>
    <t>15040319580529****</t>
  </si>
  <si>
    <t>张显国</t>
  </si>
  <si>
    <t>15040319690320****</t>
  </si>
  <si>
    <t>葛风荣</t>
  </si>
  <si>
    <t>15040319631220****</t>
  </si>
  <si>
    <t>王振富</t>
  </si>
  <si>
    <t>15040319430516****</t>
  </si>
  <si>
    <t>王青山</t>
  </si>
  <si>
    <t>15040319691122****</t>
  </si>
  <si>
    <t>王丽艳</t>
  </si>
  <si>
    <t>15040319700814****</t>
  </si>
  <si>
    <t>刘显廷</t>
  </si>
  <si>
    <t>15040319510726****</t>
  </si>
  <si>
    <t>刘显东</t>
  </si>
  <si>
    <t>15040319651216****</t>
  </si>
  <si>
    <t>刘显顺</t>
  </si>
  <si>
    <t>15040319720812****</t>
  </si>
  <si>
    <t>刘显力</t>
  </si>
  <si>
    <t>15040319700126****</t>
  </si>
  <si>
    <t>刘显志</t>
  </si>
  <si>
    <t>15040319620504****</t>
  </si>
  <si>
    <t>刘显良</t>
  </si>
  <si>
    <t>15040319651104****</t>
  </si>
  <si>
    <t>刘玉珍</t>
  </si>
  <si>
    <t>15040319550512****</t>
  </si>
  <si>
    <t>翟桂英</t>
  </si>
  <si>
    <t>15040319580223****</t>
  </si>
  <si>
    <t>刘显财</t>
  </si>
  <si>
    <t>刘风义</t>
  </si>
  <si>
    <t>15040319510914****</t>
  </si>
  <si>
    <t>刘风平</t>
  </si>
  <si>
    <t>15040319540712****</t>
  </si>
  <si>
    <t>王玉祥</t>
  </si>
  <si>
    <t>15040319690925****</t>
  </si>
  <si>
    <t>束显玲</t>
  </si>
  <si>
    <t>15040319680109****</t>
  </si>
  <si>
    <t>白义强</t>
  </si>
  <si>
    <t>15040319660513****</t>
  </si>
  <si>
    <t>白秀梅</t>
  </si>
  <si>
    <t>王希远</t>
  </si>
  <si>
    <t>15040319560122****</t>
  </si>
  <si>
    <t>林树清</t>
  </si>
  <si>
    <t>15040319541026****</t>
  </si>
  <si>
    <t>石占友</t>
  </si>
  <si>
    <t>15040319630411****</t>
  </si>
  <si>
    <t>赵洪凡</t>
  </si>
  <si>
    <t>15040319651009****</t>
  </si>
  <si>
    <t>张玉珍</t>
  </si>
  <si>
    <t>15040319520210****</t>
  </si>
  <si>
    <t>白景龙</t>
  </si>
  <si>
    <t>15040319660214****</t>
  </si>
  <si>
    <t>刘福军</t>
  </si>
  <si>
    <t>15040319760728****</t>
  </si>
  <si>
    <t>刘晓华</t>
  </si>
  <si>
    <t>15040319690316****</t>
  </si>
  <si>
    <t>白义发</t>
  </si>
  <si>
    <t>15040319530827****</t>
  </si>
  <si>
    <t>赵洪广</t>
  </si>
  <si>
    <t>15040319661115****</t>
  </si>
  <si>
    <t>赵淑华</t>
  </si>
  <si>
    <t>15040319691203****</t>
  </si>
  <si>
    <t>赵洪志</t>
  </si>
  <si>
    <t>15040319590110****</t>
  </si>
  <si>
    <t>白景玉</t>
  </si>
  <si>
    <t>15040319600111****</t>
  </si>
  <si>
    <t>赵洪会</t>
  </si>
  <si>
    <t>田素芹</t>
  </si>
  <si>
    <t>15040319540209****</t>
  </si>
  <si>
    <t>15040319540326****</t>
  </si>
  <si>
    <t>韩振有</t>
  </si>
  <si>
    <t>15040319590204****</t>
  </si>
  <si>
    <t>赵玉华</t>
  </si>
  <si>
    <t>15040319670903****</t>
  </si>
  <si>
    <t>王伟</t>
  </si>
  <si>
    <t>15040319680712****</t>
  </si>
  <si>
    <t>王孝娟</t>
  </si>
  <si>
    <t>15040319870401****</t>
  </si>
  <si>
    <t>程淑芹</t>
  </si>
  <si>
    <t>15040319570415****</t>
  </si>
  <si>
    <t>张国发</t>
  </si>
  <si>
    <t>15040319640816****</t>
  </si>
  <si>
    <t>王树海</t>
  </si>
  <si>
    <t>15040319640502****</t>
  </si>
  <si>
    <t>刘长海</t>
  </si>
  <si>
    <t>15040319740316****</t>
  </si>
  <si>
    <t>王凤芝</t>
  </si>
  <si>
    <t>15040319590729****</t>
  </si>
  <si>
    <t>于风海</t>
  </si>
  <si>
    <t>15040319641208****</t>
  </si>
  <si>
    <t>赵臣</t>
  </si>
  <si>
    <t>15040319340926****</t>
  </si>
  <si>
    <t>李秀荣</t>
  </si>
  <si>
    <t>15040319511125****</t>
  </si>
  <si>
    <t>赵立峰</t>
  </si>
  <si>
    <t>赵素芹</t>
  </si>
  <si>
    <t>15040319550322****</t>
  </si>
  <si>
    <t>翟素芹</t>
  </si>
  <si>
    <t>15042819500615****</t>
  </si>
  <si>
    <t>李秀芹</t>
  </si>
  <si>
    <t>林军</t>
  </si>
  <si>
    <t>15040319691205****</t>
  </si>
  <si>
    <t>刘喜富</t>
  </si>
  <si>
    <t>王振林</t>
  </si>
  <si>
    <t>15040319510919****</t>
  </si>
  <si>
    <t>孟繁利</t>
  </si>
  <si>
    <t>15040319721010****</t>
  </si>
  <si>
    <t>张桂莲</t>
  </si>
  <si>
    <t>15040319490615****</t>
  </si>
  <si>
    <t>周国军</t>
  </si>
  <si>
    <t>周国成</t>
  </si>
  <si>
    <t>15040319710922****</t>
  </si>
  <si>
    <t>陈云峰</t>
  </si>
  <si>
    <t>15040319640919****</t>
  </si>
  <si>
    <t>陈云生</t>
  </si>
  <si>
    <t>15040319671126****</t>
  </si>
  <si>
    <t>陈云奇</t>
  </si>
  <si>
    <t>15040319720829****</t>
  </si>
  <si>
    <t>邓桂珍</t>
  </si>
  <si>
    <t>15040319520127****</t>
  </si>
  <si>
    <t>王瑛</t>
  </si>
  <si>
    <t>15040319631022****</t>
  </si>
  <si>
    <t>尹青荣</t>
  </si>
  <si>
    <t>15040319410824****</t>
  </si>
  <si>
    <t>齐宝珠</t>
  </si>
  <si>
    <t>15040319620815****</t>
  </si>
  <si>
    <t>尹大刚</t>
  </si>
  <si>
    <t>尹大群</t>
  </si>
  <si>
    <t>15040319580902****</t>
  </si>
  <si>
    <t>王秀芬</t>
  </si>
  <si>
    <t>15040319660921****</t>
  </si>
  <si>
    <t>程显泊</t>
  </si>
  <si>
    <t>15040319460718****</t>
  </si>
  <si>
    <t>杨发</t>
  </si>
  <si>
    <t>15040319630629****</t>
  </si>
  <si>
    <t>杨涛</t>
  </si>
  <si>
    <t>15040319690313****</t>
  </si>
  <si>
    <t>林宏伟</t>
  </si>
  <si>
    <t>15040319700216****</t>
  </si>
  <si>
    <t>林玉</t>
  </si>
  <si>
    <t>15040319520929****</t>
  </si>
  <si>
    <t>张彩云</t>
  </si>
  <si>
    <t>肖海清</t>
  </si>
  <si>
    <t>谢景泉</t>
  </si>
  <si>
    <t>15040319430312****</t>
  </si>
  <si>
    <t>谢秀英</t>
  </si>
  <si>
    <t>15040319700922****</t>
  </si>
  <si>
    <t>刘风芹</t>
  </si>
  <si>
    <t>15040319580626****</t>
  </si>
  <si>
    <t>周玉荣</t>
  </si>
  <si>
    <t>15042819430716****</t>
  </si>
  <si>
    <t>15040319640112****</t>
  </si>
  <si>
    <t>刘淑苹</t>
  </si>
  <si>
    <t>15040319470915****</t>
  </si>
  <si>
    <t>15040319641210****</t>
  </si>
  <si>
    <t>宁学武</t>
  </si>
  <si>
    <t>15040319660912****</t>
  </si>
  <si>
    <t>魏永军</t>
  </si>
  <si>
    <t>15040319701205****</t>
  </si>
  <si>
    <t>魏长山</t>
  </si>
  <si>
    <t>15040319560924****</t>
  </si>
  <si>
    <t>魏长伟</t>
  </si>
  <si>
    <t>15040319680930****</t>
  </si>
  <si>
    <t>魏长春</t>
  </si>
  <si>
    <t>15040319610715****</t>
  </si>
  <si>
    <t>李德新</t>
  </si>
  <si>
    <t>15040319460802****</t>
  </si>
  <si>
    <t>李龙</t>
  </si>
  <si>
    <t>魏风荣</t>
  </si>
  <si>
    <t>15040319540108****</t>
  </si>
  <si>
    <t>李昭华</t>
  </si>
  <si>
    <t>15040319790304****</t>
  </si>
  <si>
    <t>李风霞</t>
  </si>
  <si>
    <t>15040319570620****</t>
  </si>
  <si>
    <t>孟繁云</t>
  </si>
  <si>
    <t>王春山</t>
  </si>
  <si>
    <t>15040319560921****</t>
  </si>
  <si>
    <t>李淑芝</t>
  </si>
  <si>
    <t>15040319320921****</t>
  </si>
  <si>
    <t>宋德民</t>
  </si>
  <si>
    <t>15040319650214****</t>
  </si>
  <si>
    <t>杨清林</t>
  </si>
  <si>
    <t>15040319451125****</t>
  </si>
  <si>
    <t>15040319630618****</t>
  </si>
  <si>
    <t>王振福</t>
  </si>
  <si>
    <t>15040319530624****</t>
  </si>
  <si>
    <t>穆红军</t>
  </si>
  <si>
    <t>15040319741115****</t>
  </si>
  <si>
    <t>韩晓东</t>
  </si>
  <si>
    <t>15040319790223****</t>
  </si>
  <si>
    <t>夏学志</t>
  </si>
  <si>
    <t>15040319670723****</t>
  </si>
  <si>
    <t>夏学强</t>
  </si>
  <si>
    <t>15040319750705****</t>
  </si>
  <si>
    <t>夏学文</t>
  </si>
  <si>
    <t>15040319641219****</t>
  </si>
  <si>
    <t>夏翠云</t>
  </si>
  <si>
    <t>15040319690723****</t>
  </si>
  <si>
    <t>刘世爽</t>
  </si>
  <si>
    <t>15040319930105****</t>
  </si>
  <si>
    <t>刘景全</t>
  </si>
  <si>
    <t>15040319630929****</t>
  </si>
  <si>
    <t>刘景玉</t>
  </si>
  <si>
    <t>15040319670110****</t>
  </si>
  <si>
    <t>肖玉荣</t>
  </si>
  <si>
    <t>15040319520803****</t>
  </si>
  <si>
    <t>兰丽红</t>
  </si>
  <si>
    <t>15040319730920****</t>
  </si>
  <si>
    <t>肖玉英</t>
  </si>
  <si>
    <t>韩淑云</t>
  </si>
  <si>
    <t>15040319461006****</t>
  </si>
  <si>
    <t>徐国俊</t>
  </si>
  <si>
    <t>15040319720603****</t>
  </si>
  <si>
    <t>刘占山</t>
  </si>
  <si>
    <t>15040319610124****</t>
  </si>
  <si>
    <t>韩立江</t>
  </si>
  <si>
    <t>15040319821203****</t>
  </si>
  <si>
    <t>梁淑霞</t>
  </si>
  <si>
    <t>15040319561205****</t>
  </si>
  <si>
    <t>刘显英</t>
  </si>
  <si>
    <t>15040319490715****</t>
  </si>
  <si>
    <t>刘敏</t>
  </si>
  <si>
    <t>刘显忠</t>
  </si>
  <si>
    <t>15040319631212****</t>
  </si>
  <si>
    <t>刘显彬</t>
  </si>
  <si>
    <t>宋彩霞</t>
  </si>
  <si>
    <t>15040319550721****</t>
  </si>
  <si>
    <t>刘亚军</t>
  </si>
  <si>
    <t>周世杰</t>
  </si>
  <si>
    <t>15040319410125****</t>
  </si>
  <si>
    <t>周永志</t>
  </si>
  <si>
    <t>15040319680328****</t>
  </si>
  <si>
    <t>夏占一</t>
  </si>
  <si>
    <t>15040319531002****</t>
  </si>
  <si>
    <t>韦玉清</t>
  </si>
  <si>
    <t>15040319660325****</t>
  </si>
  <si>
    <t>韦玉明</t>
  </si>
  <si>
    <t>陈志</t>
  </si>
  <si>
    <t>徐国友</t>
  </si>
  <si>
    <t>15040319690602****</t>
  </si>
  <si>
    <t>15040319700204****</t>
  </si>
  <si>
    <t>王丽娟</t>
  </si>
  <si>
    <t>15040319670220****</t>
  </si>
  <si>
    <t>王俊华</t>
  </si>
  <si>
    <t>15040319721017****</t>
  </si>
  <si>
    <t>刘显海</t>
  </si>
  <si>
    <t>15040319721019****</t>
  </si>
  <si>
    <t>薛汉存</t>
  </si>
  <si>
    <t>15040319600228****</t>
  </si>
  <si>
    <t>徐全生</t>
  </si>
  <si>
    <t>15040319620901****</t>
  </si>
  <si>
    <t>方跃民</t>
  </si>
  <si>
    <t>15040319640425****</t>
  </si>
  <si>
    <t>方跃军</t>
  </si>
  <si>
    <t>15040319600420****</t>
  </si>
  <si>
    <t>赵桂芬</t>
  </si>
  <si>
    <t>15040319580905****</t>
  </si>
  <si>
    <t>刘占林</t>
  </si>
  <si>
    <t>15040319680809****</t>
  </si>
  <si>
    <t>夏学勇</t>
  </si>
  <si>
    <t>15040319740501****</t>
  </si>
  <si>
    <t>陈勇</t>
  </si>
  <si>
    <t>15040319611115****</t>
  </si>
  <si>
    <t>黄晓艳</t>
  </si>
  <si>
    <t>15040319630823****</t>
  </si>
  <si>
    <t>毛玉明</t>
  </si>
  <si>
    <t>15040319710801****</t>
  </si>
  <si>
    <t>杨桂芹</t>
  </si>
  <si>
    <t>15040319421009****</t>
  </si>
  <si>
    <t>杨国民</t>
  </si>
  <si>
    <t>15040319670812****</t>
  </si>
  <si>
    <t>杨国彬</t>
  </si>
  <si>
    <t>15040319690911****</t>
  </si>
  <si>
    <t>杨秀荣</t>
  </si>
  <si>
    <t>刘素芹</t>
  </si>
  <si>
    <t>15040319410620****</t>
  </si>
  <si>
    <t>杨国富</t>
  </si>
  <si>
    <t>15040319741218****</t>
  </si>
  <si>
    <t>刘云和</t>
  </si>
  <si>
    <t>15040319490729****</t>
  </si>
  <si>
    <t>刘井千</t>
  </si>
  <si>
    <t>15040319710320****</t>
  </si>
  <si>
    <t>刘井辉</t>
  </si>
  <si>
    <t>15040319700202****</t>
  </si>
  <si>
    <t>赵素萍</t>
  </si>
  <si>
    <t>15040319590829****</t>
  </si>
  <si>
    <t>刘云海</t>
  </si>
  <si>
    <t>15040319630403****</t>
  </si>
  <si>
    <t>孙晓艳</t>
  </si>
  <si>
    <t>15040319691127****</t>
  </si>
  <si>
    <t>魏长全</t>
  </si>
  <si>
    <t>15040319480820****</t>
  </si>
  <si>
    <t>魏永峰</t>
  </si>
  <si>
    <t>15040319721003****</t>
  </si>
  <si>
    <t>魏永刚</t>
  </si>
  <si>
    <t>15040319750928****</t>
  </si>
  <si>
    <t>刘云泉</t>
  </si>
  <si>
    <t>15040319411112****</t>
  </si>
  <si>
    <t>刘景军</t>
  </si>
  <si>
    <t>15040319540320****</t>
  </si>
  <si>
    <t>魏长军</t>
  </si>
  <si>
    <t>魏长成</t>
  </si>
  <si>
    <t>15040319681112****</t>
  </si>
  <si>
    <t>魏长忠</t>
  </si>
  <si>
    <t>李国贤</t>
  </si>
  <si>
    <t>15040319370209****</t>
  </si>
  <si>
    <t>李习军</t>
  </si>
  <si>
    <t>15040319700404****</t>
  </si>
  <si>
    <t>赵桂芹</t>
  </si>
  <si>
    <t>15040319560317****</t>
  </si>
  <si>
    <t>李习文</t>
  </si>
  <si>
    <t>15040319590202****</t>
  </si>
  <si>
    <t>魏长有</t>
  </si>
  <si>
    <t>15040319561105****</t>
  </si>
  <si>
    <t>魏长和</t>
  </si>
  <si>
    <t>魏长清</t>
  </si>
  <si>
    <t>15040319621225****</t>
  </si>
  <si>
    <t>王凤兰</t>
  </si>
  <si>
    <t>15040319371209****</t>
  </si>
  <si>
    <t>赵飞</t>
  </si>
  <si>
    <t>15040319730105****</t>
  </si>
  <si>
    <t>赵辉</t>
  </si>
  <si>
    <t>15040319631112****</t>
  </si>
  <si>
    <t>15042819670522****</t>
  </si>
  <si>
    <t>刘云财</t>
  </si>
  <si>
    <t>魏长国</t>
  </si>
  <si>
    <t>刘显春</t>
  </si>
  <si>
    <t>15040319710426****</t>
  </si>
  <si>
    <t>张宝民</t>
  </si>
  <si>
    <t>刘显庆</t>
  </si>
  <si>
    <t>15040319570808****</t>
  </si>
  <si>
    <t>赵廷玉</t>
  </si>
  <si>
    <t>15040319690317****</t>
  </si>
  <si>
    <t>贾彩云</t>
  </si>
  <si>
    <t>15040319620728****</t>
  </si>
  <si>
    <t>方国柱</t>
  </si>
  <si>
    <t>15040319500922****</t>
  </si>
  <si>
    <t>邢子义</t>
  </si>
  <si>
    <t>15040319540720****</t>
  </si>
  <si>
    <t>邢起波</t>
  </si>
  <si>
    <t>15040319750606****</t>
  </si>
  <si>
    <t>邢起涛</t>
  </si>
  <si>
    <t>15040319780719****</t>
  </si>
  <si>
    <t>张宝玉</t>
  </si>
  <si>
    <t>15040319540525****</t>
  </si>
  <si>
    <t>15040319721113****</t>
  </si>
  <si>
    <t>王秀芝</t>
  </si>
  <si>
    <t>15040319640815****</t>
  </si>
  <si>
    <t>王金廷</t>
  </si>
  <si>
    <t>刘风来</t>
  </si>
  <si>
    <t>15040319390603****</t>
  </si>
  <si>
    <t>刘显峰</t>
  </si>
  <si>
    <t>15040319641012****</t>
  </si>
  <si>
    <t>王风明</t>
  </si>
  <si>
    <t>15040319520726****</t>
  </si>
  <si>
    <t>王金富</t>
  </si>
  <si>
    <t>15040319740323****</t>
  </si>
  <si>
    <t>王凤喜</t>
  </si>
  <si>
    <t>王凤柱</t>
  </si>
  <si>
    <t>15040319660118****</t>
  </si>
  <si>
    <t>刘云风</t>
  </si>
  <si>
    <t>15040319530219****</t>
  </si>
  <si>
    <t>刘风桐</t>
  </si>
  <si>
    <t>15040319460213****</t>
  </si>
  <si>
    <t>刘显瑞</t>
  </si>
  <si>
    <t>15040319730403****</t>
  </si>
  <si>
    <t>15040319640208****</t>
  </si>
  <si>
    <t>刘显有</t>
  </si>
  <si>
    <t>15040319670808****</t>
  </si>
  <si>
    <t>刘显全</t>
  </si>
  <si>
    <t>15040319630211****</t>
  </si>
  <si>
    <t>梁桂英</t>
  </si>
  <si>
    <t>15040319470205****</t>
  </si>
  <si>
    <t>毛国志</t>
  </si>
  <si>
    <t>15040319680115****</t>
  </si>
  <si>
    <t>张秀霞</t>
  </si>
  <si>
    <t>15040319590824****</t>
  </si>
  <si>
    <t>周文富</t>
  </si>
  <si>
    <t>15040319620106****</t>
  </si>
  <si>
    <t>于梅</t>
  </si>
  <si>
    <t>15040319630118****</t>
  </si>
  <si>
    <t>刘淑荣</t>
  </si>
  <si>
    <t>15040319430919****</t>
  </si>
  <si>
    <t>周文福</t>
  </si>
  <si>
    <t>周文起</t>
  </si>
  <si>
    <t>韩刚</t>
  </si>
  <si>
    <t>15040319560313****</t>
  </si>
  <si>
    <t>郭素芬</t>
  </si>
  <si>
    <t>15040319520517****</t>
  </si>
  <si>
    <t>韩德</t>
  </si>
  <si>
    <t>15040319580211****</t>
  </si>
  <si>
    <t>张金玉</t>
  </si>
  <si>
    <t>15040319601103****</t>
  </si>
  <si>
    <t>徐全祥</t>
  </si>
  <si>
    <t>15040319560509****</t>
  </si>
  <si>
    <t>韩云</t>
  </si>
  <si>
    <t>15040319520625****</t>
  </si>
  <si>
    <t>张庆林</t>
  </si>
  <si>
    <t>15040319740226****</t>
  </si>
  <si>
    <t>15040319750101****</t>
  </si>
  <si>
    <t>赵洁苹</t>
  </si>
  <si>
    <t>15040319531206****</t>
  </si>
  <si>
    <t>郝树臣</t>
  </si>
  <si>
    <t>15040319730614****</t>
  </si>
  <si>
    <t>姚志刚</t>
  </si>
  <si>
    <t>15040319710905****</t>
  </si>
  <si>
    <t>姚喜东</t>
  </si>
  <si>
    <t>15040319450102****</t>
  </si>
  <si>
    <t>姚志峰</t>
  </si>
  <si>
    <t>15040319670210****</t>
  </si>
  <si>
    <t>郝树起</t>
  </si>
  <si>
    <t>15040319690525****</t>
  </si>
  <si>
    <t>夏学军</t>
  </si>
  <si>
    <t>15040319660320****</t>
  </si>
  <si>
    <t>石凤芹</t>
  </si>
  <si>
    <t>15040319560904****</t>
  </si>
  <si>
    <t>周全生</t>
  </si>
  <si>
    <t>15040319730510****</t>
  </si>
  <si>
    <t>兰金健</t>
  </si>
  <si>
    <t>15040319800502****</t>
  </si>
  <si>
    <t>刘爱民</t>
  </si>
  <si>
    <t>15040319740527****</t>
  </si>
  <si>
    <t>15040319431206****</t>
  </si>
  <si>
    <t>张桂芬</t>
  </si>
  <si>
    <t>15040319370926****</t>
  </si>
  <si>
    <t>姚清云</t>
  </si>
  <si>
    <t>15040319700319****</t>
  </si>
  <si>
    <t>刘岳</t>
  </si>
  <si>
    <t>15040320030815****</t>
  </si>
  <si>
    <t>王秀云</t>
  </si>
  <si>
    <t>15040319630528****</t>
  </si>
  <si>
    <t>杨清友</t>
  </si>
  <si>
    <t>15040319651206****</t>
  </si>
  <si>
    <t>季秀杰</t>
  </si>
  <si>
    <t>15040319640823****</t>
  </si>
  <si>
    <t>张淑芹</t>
  </si>
  <si>
    <t>15040319471002****</t>
  </si>
  <si>
    <t>15040319660210****</t>
  </si>
  <si>
    <t>裴素珍</t>
  </si>
  <si>
    <t>15040319620603****</t>
  </si>
  <si>
    <t>刘奎帅</t>
  </si>
  <si>
    <t>15040319540302****</t>
  </si>
  <si>
    <t>15040319751021****</t>
  </si>
  <si>
    <t>谢国忠</t>
  </si>
  <si>
    <t>15040319591116****</t>
  </si>
  <si>
    <t>程显忠</t>
  </si>
  <si>
    <t>程显付</t>
  </si>
  <si>
    <t>15040319501227****</t>
  </si>
  <si>
    <t>李伟</t>
  </si>
  <si>
    <t>15040319660409****</t>
  </si>
  <si>
    <t>付桂兰</t>
  </si>
  <si>
    <t>15040319381110****</t>
  </si>
  <si>
    <t>王岩</t>
  </si>
  <si>
    <t>15040319920504****</t>
  </si>
  <si>
    <t>穆秀英</t>
  </si>
  <si>
    <t>15040319660526****</t>
  </si>
  <si>
    <t>穆军</t>
  </si>
  <si>
    <t>15040319620621****</t>
  </si>
  <si>
    <t>兰青海</t>
  </si>
  <si>
    <t>15040319550829****</t>
  </si>
  <si>
    <t>李秀英</t>
  </si>
  <si>
    <t>15040319490505****</t>
  </si>
  <si>
    <t>15040319540828****</t>
  </si>
  <si>
    <t>兰青江</t>
  </si>
  <si>
    <t>15040319680526****</t>
  </si>
  <si>
    <t>刘凤全</t>
  </si>
  <si>
    <t>15040319550930****</t>
  </si>
  <si>
    <t>韩英</t>
  </si>
  <si>
    <t>15040319640810****</t>
  </si>
  <si>
    <t>杨志刚</t>
  </si>
  <si>
    <t>15040319701105****</t>
  </si>
  <si>
    <t>张生</t>
  </si>
  <si>
    <t>15040319640809****</t>
  </si>
  <si>
    <t>段国军</t>
  </si>
  <si>
    <t>15040319600223****</t>
  </si>
  <si>
    <t>方绪东</t>
  </si>
  <si>
    <t>王卫东</t>
  </si>
  <si>
    <t>15040319591125****</t>
  </si>
  <si>
    <t>王旭东</t>
  </si>
  <si>
    <t>15040319680917****</t>
  </si>
  <si>
    <t>季凤英</t>
  </si>
  <si>
    <t>15040319420707****</t>
  </si>
  <si>
    <t>杨桂荣</t>
  </si>
  <si>
    <t>15040319490905****</t>
  </si>
  <si>
    <t>王振友</t>
  </si>
  <si>
    <t>15040319600712****</t>
  </si>
  <si>
    <t>王春和</t>
  </si>
  <si>
    <t>刘玉芹</t>
  </si>
  <si>
    <t>张凤芹</t>
  </si>
  <si>
    <t>15040319500107****</t>
  </si>
  <si>
    <t>韩晓光</t>
  </si>
  <si>
    <t>15040319761230****</t>
  </si>
  <si>
    <t>徐国瑞</t>
  </si>
  <si>
    <t>15040319621216****</t>
  </si>
  <si>
    <t>王素兰</t>
  </si>
  <si>
    <t>15040319440514****</t>
  </si>
  <si>
    <t>夏福臣</t>
  </si>
  <si>
    <t>15040319641128****</t>
  </si>
  <si>
    <t>夏福春</t>
  </si>
  <si>
    <t>15040319551201****</t>
  </si>
  <si>
    <t>夏福江</t>
  </si>
  <si>
    <t>15040319680902****</t>
  </si>
  <si>
    <t>夏海洋</t>
  </si>
  <si>
    <t>15040319720623****</t>
  </si>
  <si>
    <t>夏福和</t>
  </si>
  <si>
    <t>15040319621001****</t>
  </si>
  <si>
    <t>夏福军</t>
  </si>
  <si>
    <t>王丽屏</t>
  </si>
  <si>
    <t>刘奎孝</t>
  </si>
  <si>
    <t>15040319630104****</t>
  </si>
  <si>
    <t>刘奎将</t>
  </si>
  <si>
    <t>15040319571225****</t>
  </si>
  <si>
    <t>朱文华</t>
  </si>
  <si>
    <t>15040319470908****</t>
  </si>
  <si>
    <t>赵长顺</t>
  </si>
  <si>
    <t>15040319460917****</t>
  </si>
  <si>
    <t>王春玉</t>
  </si>
  <si>
    <t>15040319580422****</t>
  </si>
  <si>
    <t>王春江</t>
  </si>
  <si>
    <t>王振奇</t>
  </si>
  <si>
    <t>15040319441211****</t>
  </si>
  <si>
    <t>田玉坤</t>
  </si>
  <si>
    <t>15040319331021****</t>
  </si>
  <si>
    <t>李正义</t>
  </si>
  <si>
    <t>15040319500602****</t>
  </si>
  <si>
    <t>15040319550910****</t>
  </si>
  <si>
    <t>杨清云</t>
  </si>
  <si>
    <t>15040319501104****</t>
  </si>
  <si>
    <t>15040319550913****</t>
  </si>
  <si>
    <t>谢倨宝</t>
  </si>
  <si>
    <t>15040319581119****</t>
  </si>
  <si>
    <t>谢巨有</t>
  </si>
  <si>
    <t>15040319680507****</t>
  </si>
  <si>
    <t>王立刚</t>
  </si>
  <si>
    <t>15040319701015****</t>
  </si>
  <si>
    <t>孟繁城</t>
  </si>
  <si>
    <t>15040319501225****</t>
  </si>
  <si>
    <t>韩成明</t>
  </si>
  <si>
    <t>15040319551202****</t>
  </si>
  <si>
    <t>田原</t>
  </si>
  <si>
    <t>15040319680831****</t>
  </si>
  <si>
    <t>马青芹</t>
  </si>
  <si>
    <t>15040319621206****</t>
  </si>
  <si>
    <t>高林</t>
  </si>
  <si>
    <t>15040319630215****</t>
  </si>
  <si>
    <t>王立军</t>
  </si>
  <si>
    <t>15040319660511****</t>
  </si>
  <si>
    <t>朱文国</t>
  </si>
  <si>
    <t>15040319440420****</t>
  </si>
  <si>
    <t>孙国峰</t>
  </si>
  <si>
    <t>15040319551013****</t>
  </si>
  <si>
    <t>赵永芳</t>
  </si>
  <si>
    <t>15040319650914****</t>
  </si>
  <si>
    <t>夏丽云</t>
  </si>
  <si>
    <t>15040319361002****</t>
  </si>
  <si>
    <t>于宝芹</t>
  </si>
  <si>
    <t>15040319441115****</t>
  </si>
  <si>
    <t>张少刚</t>
  </si>
  <si>
    <t>赵常义</t>
  </si>
  <si>
    <t>15040319411129****</t>
  </si>
  <si>
    <t>马青山</t>
  </si>
  <si>
    <t>15040319710412****</t>
  </si>
  <si>
    <t>田野</t>
  </si>
  <si>
    <t>15040319650603****</t>
  </si>
  <si>
    <t>孟相峰</t>
  </si>
  <si>
    <t>15040319740907****</t>
  </si>
  <si>
    <t>孟祥辉</t>
  </si>
  <si>
    <t>15040319820424****</t>
  </si>
  <si>
    <t>李成</t>
  </si>
  <si>
    <t>15040319581123****</t>
  </si>
  <si>
    <t>刘万荣</t>
  </si>
  <si>
    <t>15040319530124****</t>
  </si>
  <si>
    <t>熊桂军</t>
  </si>
  <si>
    <t>15040319640528****</t>
  </si>
  <si>
    <t>谢居贵</t>
  </si>
  <si>
    <t>15040319650719****</t>
  </si>
  <si>
    <t>曹殿全</t>
  </si>
  <si>
    <t>15040319650505****</t>
  </si>
  <si>
    <t>韩桂芹</t>
  </si>
  <si>
    <t>15040319630424****</t>
  </si>
  <si>
    <t>王志强</t>
  </si>
  <si>
    <t>王景芳</t>
  </si>
  <si>
    <t>15040319450321****</t>
  </si>
  <si>
    <t>杨志强</t>
  </si>
  <si>
    <t>林秀云</t>
  </si>
  <si>
    <t>15040319511121****</t>
  </si>
  <si>
    <t>王凤春</t>
  </si>
  <si>
    <t>15040319730304****</t>
  </si>
  <si>
    <t>王春生</t>
  </si>
  <si>
    <t>15040319750302****</t>
  </si>
  <si>
    <t>于志德</t>
  </si>
  <si>
    <t>15040319650808****</t>
  </si>
  <si>
    <t>王振江</t>
  </si>
  <si>
    <t>15040319560321****</t>
  </si>
  <si>
    <t>夏福艳</t>
  </si>
  <si>
    <t>马青芝</t>
  </si>
  <si>
    <t>15040319700621****</t>
  </si>
  <si>
    <t>王凤丽</t>
  </si>
  <si>
    <t>15042519820720****</t>
  </si>
  <si>
    <t>15040319670809****</t>
  </si>
  <si>
    <t>陈云飞</t>
  </si>
  <si>
    <t>15040319650715****</t>
  </si>
  <si>
    <t>曹红伟</t>
  </si>
  <si>
    <t>15040319710810****</t>
  </si>
  <si>
    <t>李桂锁</t>
  </si>
  <si>
    <t>15040319731029****</t>
  </si>
  <si>
    <t>孙国相</t>
  </si>
  <si>
    <t>15040319530611****</t>
  </si>
  <si>
    <t>孙国振</t>
  </si>
  <si>
    <t>15040319670512****</t>
  </si>
  <si>
    <t>李素艳</t>
  </si>
  <si>
    <t>15040319580521****</t>
  </si>
  <si>
    <t>李素杰</t>
  </si>
  <si>
    <t>孟繁三</t>
  </si>
  <si>
    <t>15040319570525****</t>
  </si>
  <si>
    <t>高跃</t>
  </si>
  <si>
    <t>15040319590622****</t>
  </si>
  <si>
    <t>王晓东</t>
  </si>
  <si>
    <t>15040319711112****</t>
  </si>
  <si>
    <t>韩玉强</t>
  </si>
  <si>
    <t>15040319720723****</t>
  </si>
  <si>
    <t>邓玉连</t>
  </si>
  <si>
    <t>15040319481225****</t>
  </si>
  <si>
    <t>王振海</t>
  </si>
  <si>
    <t>15040319491110****</t>
  </si>
  <si>
    <t>弓秀珍</t>
  </si>
  <si>
    <t>15042919710113****</t>
  </si>
  <si>
    <t>谭玉莲</t>
  </si>
  <si>
    <t>15040319340619****</t>
  </si>
  <si>
    <t>张文华</t>
  </si>
  <si>
    <t>朱敬文</t>
  </si>
  <si>
    <t>15040319900
426****</t>
  </si>
  <si>
    <t>侯景洁</t>
  </si>
  <si>
    <t>15040319690224****</t>
  </si>
  <si>
    <t>王玉萍</t>
  </si>
  <si>
    <t>15040319570823****</t>
  </si>
  <si>
    <t>姚宝庆</t>
  </si>
  <si>
    <t>15040319600214****</t>
  </si>
  <si>
    <t>姜桂荣</t>
  </si>
  <si>
    <t>15040319600714****</t>
  </si>
  <si>
    <t>15040319621113****</t>
  </si>
  <si>
    <t>15040319540529****</t>
  </si>
  <si>
    <t>王秀丽</t>
  </si>
  <si>
    <t>15040319600914****</t>
  </si>
  <si>
    <t>石桂英</t>
  </si>
  <si>
    <t>侯贵选</t>
  </si>
  <si>
    <t>15040319561010****</t>
  </si>
  <si>
    <t>吴德发</t>
  </si>
  <si>
    <t>15040319611205****</t>
  </si>
  <si>
    <t>李  山</t>
  </si>
  <si>
    <t>李继洪</t>
  </si>
  <si>
    <t>15040319640119****</t>
  </si>
  <si>
    <t>李  文</t>
  </si>
  <si>
    <t>15040319640825****</t>
  </si>
  <si>
    <t>任相忠</t>
  </si>
  <si>
    <t>15040319660121****</t>
  </si>
  <si>
    <t>郭素范</t>
  </si>
  <si>
    <t>15040319580910****</t>
  </si>
  <si>
    <t>任艳春</t>
  </si>
  <si>
    <t>15040319621017****</t>
  </si>
  <si>
    <t>曹淑荣</t>
  </si>
  <si>
    <t>15040319550314****</t>
  </si>
  <si>
    <t>孙利</t>
  </si>
  <si>
    <t>150403196105302****</t>
  </si>
  <si>
    <t>王文平</t>
  </si>
  <si>
    <t>15040319591120****</t>
  </si>
  <si>
    <t>程景玉</t>
  </si>
  <si>
    <t>15040319510903****</t>
  </si>
  <si>
    <t>姜文发</t>
  </si>
  <si>
    <t>15040319540714****</t>
  </si>
  <si>
    <t>15040319460828****</t>
  </si>
  <si>
    <t>张国华</t>
  </si>
  <si>
    <t>侯景财</t>
  </si>
  <si>
    <t>侯振选</t>
  </si>
  <si>
    <t>15040319520806****</t>
  </si>
  <si>
    <t>侯学军</t>
  </si>
  <si>
    <t>15040319540709****</t>
  </si>
  <si>
    <t>徐亚芝</t>
  </si>
  <si>
    <t>15040319580716****</t>
  </si>
  <si>
    <t>兰景峰</t>
  </si>
  <si>
    <t>15040319551226****</t>
  </si>
  <si>
    <t>姚桂云</t>
  </si>
  <si>
    <t>15040319560104****</t>
  </si>
  <si>
    <t>15040319680912****</t>
  </si>
  <si>
    <t>王振山</t>
  </si>
  <si>
    <t>15040319570827****</t>
  </si>
  <si>
    <t>田振明</t>
  </si>
  <si>
    <t>15040319591113****</t>
  </si>
  <si>
    <t>15040319630404****</t>
  </si>
  <si>
    <t>李吉永</t>
  </si>
  <si>
    <t>15040319690516****</t>
  </si>
  <si>
    <t>侯俊选</t>
  </si>
  <si>
    <t>15040319491022****</t>
  </si>
  <si>
    <t>祝金荣</t>
  </si>
  <si>
    <t>15040319320906****</t>
  </si>
  <si>
    <t>李连</t>
  </si>
  <si>
    <t>15040319570610****</t>
  </si>
  <si>
    <t>王国凡</t>
  </si>
  <si>
    <t>15040319580825****</t>
  </si>
  <si>
    <t>赵军忠</t>
  </si>
  <si>
    <t>15040319540629****</t>
  </si>
  <si>
    <t>安如宽</t>
  </si>
  <si>
    <t>15040319510908****</t>
  </si>
  <si>
    <t>陈淑云</t>
  </si>
  <si>
    <t>15040319491019****</t>
  </si>
  <si>
    <t>李德刚</t>
  </si>
  <si>
    <t>15040319720908****</t>
  </si>
  <si>
    <t>吴月花</t>
  </si>
  <si>
    <t>15040319500524****</t>
  </si>
  <si>
    <t>王文永</t>
  </si>
  <si>
    <t>15040319511011****</t>
  </si>
  <si>
    <t>韩翠莲</t>
  </si>
  <si>
    <t>15040319400506****</t>
  </si>
  <si>
    <t>15040319530918****</t>
  </si>
  <si>
    <t>田振和</t>
  </si>
  <si>
    <t>15040319541213****</t>
  </si>
  <si>
    <t>马玉双</t>
  </si>
  <si>
    <t>15040319440823****</t>
  </si>
  <si>
    <t>孙福</t>
  </si>
  <si>
    <t>15040319680102****</t>
  </si>
  <si>
    <t>侯金选</t>
  </si>
  <si>
    <t>15040319470901****</t>
  </si>
  <si>
    <t>侯学志</t>
  </si>
  <si>
    <t>15040319651205****</t>
  </si>
  <si>
    <t>张文举</t>
  </si>
  <si>
    <t>15040319510817****</t>
  </si>
  <si>
    <t>邱桂云</t>
  </si>
  <si>
    <t>15040319430704****</t>
  </si>
  <si>
    <t>王文发</t>
  </si>
  <si>
    <t>15040319551230****</t>
  </si>
  <si>
    <t>宋桂兰</t>
  </si>
  <si>
    <t>15040319430630****</t>
  </si>
  <si>
    <t>王振平</t>
  </si>
  <si>
    <t>15040319660626****</t>
  </si>
  <si>
    <t>侯进选</t>
  </si>
  <si>
    <t>15040319510220****</t>
  </si>
  <si>
    <t>韩淑兰</t>
  </si>
  <si>
    <t>15040319411003****</t>
  </si>
  <si>
    <t>侯占选</t>
  </si>
  <si>
    <t>15040319660215****</t>
  </si>
  <si>
    <t>赵桂芝</t>
  </si>
  <si>
    <t>15040319561019****</t>
  </si>
  <si>
    <t>田振江</t>
  </si>
  <si>
    <t>15040319501220****</t>
  </si>
  <si>
    <t>张桂花</t>
  </si>
  <si>
    <t>15040319281115****</t>
  </si>
  <si>
    <t>李吉富</t>
  </si>
  <si>
    <t>15040319660313****</t>
  </si>
  <si>
    <t>田振国</t>
  </si>
  <si>
    <t>15040319681105****</t>
  </si>
  <si>
    <t>田凤华</t>
  </si>
  <si>
    <t>15040319710107****</t>
  </si>
  <si>
    <t>任相达</t>
  </si>
  <si>
    <t>15040319680318****</t>
  </si>
  <si>
    <t>安玉兰</t>
  </si>
  <si>
    <t>张宝臣</t>
  </si>
  <si>
    <t>15040319650723****</t>
  </si>
  <si>
    <t>王秀红</t>
  </si>
  <si>
    <t>15040319730229****</t>
  </si>
  <si>
    <t>林桂英</t>
  </si>
  <si>
    <t>15040319481211****</t>
  </si>
  <si>
    <t>吴瑞莲</t>
  </si>
  <si>
    <t>15040319411020****</t>
  </si>
  <si>
    <t>任相荣</t>
  </si>
  <si>
    <t>15040319701125****</t>
  </si>
  <si>
    <t>李德玉</t>
  </si>
  <si>
    <t>15040319640608****</t>
  </si>
  <si>
    <t>田振雨</t>
  </si>
  <si>
    <t>孙凤山</t>
  </si>
  <si>
    <t>15040319590125****</t>
  </si>
  <si>
    <t>李财</t>
  </si>
  <si>
    <t>15040319700322****</t>
  </si>
  <si>
    <t>孙龙</t>
  </si>
  <si>
    <t>15040319670407****</t>
  </si>
  <si>
    <t>庞振刚</t>
  </si>
  <si>
    <t>15040319560915****</t>
  </si>
  <si>
    <t>孔显英</t>
  </si>
  <si>
    <t>15040319601022****</t>
  </si>
  <si>
    <t>邹艳霞</t>
  </si>
  <si>
    <t>庞振德</t>
  </si>
  <si>
    <t>15040319510906****</t>
  </si>
  <si>
    <t>孙国岐</t>
  </si>
  <si>
    <t>15040319470912****</t>
  </si>
  <si>
    <t>孙桂珍</t>
  </si>
  <si>
    <t>15040319510816****</t>
  </si>
  <si>
    <t>孙明海</t>
  </si>
  <si>
    <t>15040319610111****</t>
  </si>
  <si>
    <t>李胡伟</t>
  </si>
  <si>
    <t>15040319890303****</t>
  </si>
  <si>
    <t>孙义</t>
  </si>
  <si>
    <t>15040319740327****</t>
  </si>
  <si>
    <t>李吉云</t>
  </si>
  <si>
    <t>15040319560513****</t>
  </si>
  <si>
    <t>侯建国</t>
  </si>
  <si>
    <t>15040319691102****</t>
  </si>
  <si>
    <t>任志诚</t>
  </si>
  <si>
    <t>15040319341129****</t>
  </si>
  <si>
    <t>15040319710119****</t>
  </si>
  <si>
    <t>李德峰</t>
  </si>
  <si>
    <t>15040319680903****</t>
  </si>
  <si>
    <t>张晓艳</t>
  </si>
  <si>
    <t>15040319760902****</t>
  </si>
  <si>
    <t>王淑玉</t>
  </si>
  <si>
    <t>15040319721011****</t>
  </si>
  <si>
    <t>王彦飞</t>
  </si>
  <si>
    <t>15040319710411****</t>
  </si>
  <si>
    <t>侯淑艳</t>
  </si>
  <si>
    <t>15040319751213****</t>
  </si>
  <si>
    <t>侯淑丽</t>
  </si>
  <si>
    <t>15040319721007****</t>
  </si>
  <si>
    <t>王艳娜</t>
  </si>
  <si>
    <t>崔志永</t>
  </si>
  <si>
    <t>15040319690221****</t>
  </si>
  <si>
    <t>王秀霞</t>
  </si>
  <si>
    <t>15040319671209****</t>
  </si>
  <si>
    <t>白红梅</t>
  </si>
  <si>
    <t>15040319711115****</t>
  </si>
  <si>
    <t>侯建军</t>
  </si>
  <si>
    <t>15040319710105****</t>
  </si>
  <si>
    <t>张艳丽</t>
  </si>
  <si>
    <t>15040319760610****</t>
  </si>
  <si>
    <t>李颖</t>
  </si>
  <si>
    <t>15040319881123****</t>
  </si>
  <si>
    <t>崔志广</t>
  </si>
  <si>
    <t>15040319630220****</t>
  </si>
  <si>
    <t>侯淑贞</t>
  </si>
  <si>
    <t>15040319750616****</t>
  </si>
  <si>
    <t>王东梅</t>
  </si>
  <si>
    <t>15040319821211****</t>
  </si>
  <si>
    <t>肖永芬</t>
  </si>
  <si>
    <t>15040419731124****</t>
  </si>
  <si>
    <t>葛春艳</t>
  </si>
  <si>
    <t>21132219801027****</t>
  </si>
  <si>
    <t>侯淑梅</t>
  </si>
  <si>
    <t>15040319710318****</t>
  </si>
  <si>
    <t>李守顺</t>
  </si>
  <si>
    <t>15040319390906****</t>
  </si>
  <si>
    <t>庞虎</t>
  </si>
  <si>
    <t>15040319861110****</t>
  </si>
  <si>
    <t>田凤英</t>
  </si>
  <si>
    <t>15040319521022****</t>
  </si>
  <si>
    <t>张艳华</t>
  </si>
  <si>
    <t>15040319680413****</t>
  </si>
  <si>
    <t>刘晓飞</t>
  </si>
  <si>
    <t>15040319680928****</t>
  </si>
  <si>
    <t>侯爱军</t>
  </si>
  <si>
    <t>15040319730929****</t>
  </si>
  <si>
    <t>侯建柱</t>
  </si>
  <si>
    <t>侯丽华</t>
  </si>
  <si>
    <t>15040319810514****</t>
  </si>
  <si>
    <t>李春艳</t>
  </si>
  <si>
    <t>15040319830804****</t>
  </si>
  <si>
    <t>孙艳春</t>
  </si>
  <si>
    <t>15040319750710****</t>
  </si>
  <si>
    <t>张磊</t>
  </si>
  <si>
    <t>15040319851008****</t>
  </si>
  <si>
    <t>王志伟</t>
  </si>
  <si>
    <t>李学军</t>
  </si>
  <si>
    <t>15042619781123****</t>
  </si>
  <si>
    <t>王志超</t>
  </si>
  <si>
    <t>15040319890610****</t>
  </si>
  <si>
    <t>孙江</t>
  </si>
  <si>
    <t>15040319810921****</t>
  </si>
  <si>
    <t>张云兰</t>
  </si>
  <si>
    <t>15040319380918****</t>
  </si>
  <si>
    <t>王民</t>
  </si>
  <si>
    <t>15040319651107****</t>
  </si>
  <si>
    <t>潘秀荣</t>
  </si>
  <si>
    <t>15040319630518****</t>
  </si>
  <si>
    <t>于海军</t>
  </si>
  <si>
    <t>15040319781119****</t>
  </si>
  <si>
    <t>马士龙</t>
  </si>
  <si>
    <t>15040319630225****</t>
  </si>
  <si>
    <t>尹淑娟</t>
  </si>
  <si>
    <t>15040319521010****</t>
  </si>
  <si>
    <t>刘贵忠</t>
  </si>
  <si>
    <t>15040319810710****</t>
  </si>
  <si>
    <t>陈河</t>
  </si>
  <si>
    <t>15040319561003****</t>
  </si>
  <si>
    <t>张国财</t>
  </si>
  <si>
    <t>15040319630913****</t>
  </si>
  <si>
    <t>于海洋</t>
  </si>
  <si>
    <t>15040319901223****</t>
  </si>
  <si>
    <t>恒国友</t>
  </si>
  <si>
    <t>15040319531207****</t>
  </si>
  <si>
    <t>李宗志</t>
  </si>
  <si>
    <t>15040319480510****</t>
  </si>
  <si>
    <t>齐素荣</t>
  </si>
  <si>
    <t>孙富</t>
  </si>
  <si>
    <t>15040319701117****</t>
  </si>
  <si>
    <t>田瑞</t>
  </si>
  <si>
    <t>15040319380715****</t>
  </si>
  <si>
    <t>任艳霞</t>
  </si>
  <si>
    <t>15040319600807****</t>
  </si>
  <si>
    <t>孙艳华</t>
  </si>
  <si>
    <t>15040319631110****</t>
  </si>
  <si>
    <t>15040319690919****</t>
  </si>
  <si>
    <t>王文生</t>
  </si>
  <si>
    <t>15040319590901****</t>
  </si>
  <si>
    <t>崔志伟</t>
  </si>
  <si>
    <t>15040319680611****</t>
  </si>
  <si>
    <t>朱秀英</t>
  </si>
  <si>
    <t>15040319471123****</t>
  </si>
  <si>
    <t>15040319600919****</t>
  </si>
  <si>
    <t>15040319550716****</t>
  </si>
  <si>
    <t>陈玉霞</t>
  </si>
  <si>
    <t>15040319481206****</t>
  </si>
  <si>
    <t>王振发</t>
  </si>
  <si>
    <t>15040319650828****</t>
  </si>
  <si>
    <t>姚素荣</t>
  </si>
  <si>
    <t>15040319571025****</t>
  </si>
  <si>
    <t>刘彩霞</t>
  </si>
  <si>
    <t>15040319580813****</t>
  </si>
  <si>
    <t>15040319670130****</t>
  </si>
  <si>
    <t>刘桂荣</t>
  </si>
  <si>
    <t>15040319500906****</t>
  </si>
  <si>
    <t>15040319590907****</t>
  </si>
  <si>
    <t>徐志富</t>
  </si>
  <si>
    <t>15040319640625****</t>
  </si>
  <si>
    <t>徐志学</t>
  </si>
  <si>
    <t>15040319690319****</t>
  </si>
  <si>
    <t>徐志金</t>
  </si>
  <si>
    <t>15040319600606****</t>
  </si>
  <si>
    <t>徐志友</t>
  </si>
  <si>
    <t>15040319591226****</t>
  </si>
  <si>
    <t>张庆春</t>
  </si>
  <si>
    <t>15040319650316****</t>
  </si>
  <si>
    <t>徐志江</t>
  </si>
  <si>
    <t>15040319651212****</t>
  </si>
  <si>
    <t>徐志生</t>
  </si>
  <si>
    <t>徐志龙</t>
  </si>
  <si>
    <t>姚宝生</t>
  </si>
  <si>
    <t>15040319631018****</t>
  </si>
  <si>
    <t>崔景生</t>
  </si>
  <si>
    <t>15040319541022****</t>
  </si>
  <si>
    <t>崔井民</t>
  </si>
  <si>
    <t>崔景山</t>
  </si>
  <si>
    <t>15040319600404****</t>
  </si>
  <si>
    <t>齐瑞华</t>
  </si>
  <si>
    <t>15040319680511****</t>
  </si>
  <si>
    <t>王占华</t>
  </si>
  <si>
    <t>15040319621019****</t>
  </si>
  <si>
    <t>张梦涛</t>
  </si>
  <si>
    <t>15040319890405****</t>
  </si>
  <si>
    <t>15040319670101****</t>
  </si>
  <si>
    <t>15040319640905****</t>
  </si>
  <si>
    <t>王殿文</t>
  </si>
  <si>
    <t>15040319500204****</t>
  </si>
  <si>
    <t>王殿武</t>
  </si>
  <si>
    <t>15040319580402****</t>
  </si>
  <si>
    <t>王悦</t>
  </si>
  <si>
    <t>15040319540725****</t>
  </si>
  <si>
    <t>15040319510318****</t>
  </si>
  <si>
    <t>王俭</t>
  </si>
  <si>
    <t>15040319570427****</t>
  </si>
  <si>
    <t>刘国文</t>
  </si>
  <si>
    <t>闫秀英</t>
  </si>
  <si>
    <t>15040319400912****</t>
  </si>
  <si>
    <t>刘卫东</t>
  </si>
  <si>
    <t>15040319500825****</t>
  </si>
  <si>
    <t>于风祥</t>
  </si>
  <si>
    <t>15040319561213****</t>
  </si>
  <si>
    <t>于风廷</t>
  </si>
  <si>
    <t>15040319590808****</t>
  </si>
  <si>
    <t>潘秀云</t>
  </si>
  <si>
    <t>15040319370115****</t>
  </si>
  <si>
    <t>卢翠芹</t>
  </si>
  <si>
    <t>15040319571110****</t>
  </si>
  <si>
    <t>崔新华</t>
  </si>
  <si>
    <t>15040319370602****</t>
  </si>
  <si>
    <t>邢子林</t>
  </si>
  <si>
    <t>崔景春</t>
  </si>
  <si>
    <t>15040319471223****</t>
  </si>
  <si>
    <t>祝有</t>
  </si>
  <si>
    <t>15040319470701****</t>
  </si>
  <si>
    <t>齐廷贵</t>
  </si>
  <si>
    <t>15040319550203****</t>
  </si>
  <si>
    <t>齐廷俊</t>
  </si>
  <si>
    <t>15040319520824****</t>
  </si>
  <si>
    <t>祝财</t>
  </si>
  <si>
    <t>15040319631201****</t>
  </si>
  <si>
    <t>祝富</t>
  </si>
  <si>
    <t>15040319580604****</t>
  </si>
  <si>
    <t>王素云</t>
  </si>
  <si>
    <t>15040319521119****</t>
  </si>
  <si>
    <t>苗素云</t>
  </si>
  <si>
    <t>15040319461110****</t>
  </si>
  <si>
    <t>孟祥杰</t>
  </si>
  <si>
    <t>15040319581214****</t>
  </si>
  <si>
    <t>祝荣</t>
  </si>
  <si>
    <t>15040319351022****</t>
  </si>
  <si>
    <t>郭秀金</t>
  </si>
  <si>
    <t>15040319601116****</t>
  </si>
  <si>
    <t>姚秉祥</t>
  </si>
  <si>
    <t>15040319300910****</t>
  </si>
  <si>
    <t>张彩兰</t>
  </si>
  <si>
    <t>15040319540630****</t>
  </si>
  <si>
    <t>陈友</t>
  </si>
  <si>
    <t>15040319551128****</t>
  </si>
  <si>
    <t>王殿富</t>
  </si>
  <si>
    <t>15040319560606****</t>
  </si>
  <si>
    <t>吴秀兰</t>
  </si>
  <si>
    <t>15040319470515****</t>
  </si>
  <si>
    <t>刘素英</t>
  </si>
  <si>
    <t>15040319471121****</t>
  </si>
  <si>
    <t>梁桂平</t>
  </si>
  <si>
    <t>15040319421214****</t>
  </si>
  <si>
    <t>徐志春</t>
  </si>
  <si>
    <t>15040319471128****</t>
  </si>
  <si>
    <t>徐志军</t>
  </si>
  <si>
    <t>15040319590708****</t>
  </si>
  <si>
    <t>徐志银</t>
  </si>
  <si>
    <t>徐志海</t>
  </si>
  <si>
    <t>15040319630101****</t>
  </si>
  <si>
    <t>徐志明</t>
  </si>
  <si>
    <t>15040319530721****</t>
  </si>
  <si>
    <t>季得柱</t>
  </si>
  <si>
    <t>15040319760415****</t>
  </si>
  <si>
    <t>15040319401010****</t>
  </si>
  <si>
    <t>林柏友</t>
  </si>
  <si>
    <t>15040319570409****</t>
  </si>
  <si>
    <t>王占生</t>
  </si>
  <si>
    <t>15040319510529****</t>
  </si>
  <si>
    <t>徐景友</t>
  </si>
  <si>
    <t>15040319640611****</t>
  </si>
  <si>
    <t>杨翠霞</t>
  </si>
  <si>
    <t>15040319490702****</t>
  </si>
  <si>
    <t>姚宝友</t>
  </si>
  <si>
    <t>15040319590710****</t>
  </si>
  <si>
    <t>孙永志</t>
  </si>
  <si>
    <t>15040319790429****</t>
  </si>
  <si>
    <t>吕桂英</t>
  </si>
  <si>
    <t>15040319550517****</t>
  </si>
  <si>
    <t>崔宝龙</t>
  </si>
  <si>
    <t>15040319371202****</t>
  </si>
  <si>
    <t>徐志东</t>
  </si>
  <si>
    <t>15040319540617****</t>
  </si>
  <si>
    <t>崔井志</t>
  </si>
  <si>
    <t>15040319500422****</t>
  </si>
  <si>
    <t>郭秀平</t>
  </si>
  <si>
    <t>15040319490717****</t>
  </si>
  <si>
    <t>王素霞</t>
  </si>
  <si>
    <t>15040319400729****</t>
  </si>
  <si>
    <t>王殿学</t>
  </si>
  <si>
    <t>15040319591007****</t>
  </si>
  <si>
    <t>孟素芬</t>
  </si>
  <si>
    <t>15040319480812****</t>
  </si>
  <si>
    <t>崔景明</t>
  </si>
  <si>
    <t>15040319631223****</t>
  </si>
  <si>
    <t>崔景发</t>
  </si>
  <si>
    <t>15040319621021****</t>
  </si>
  <si>
    <t>张承军</t>
  </si>
  <si>
    <t>15040319700608****</t>
  </si>
  <si>
    <t>崔景祥</t>
  </si>
  <si>
    <t>15040319660603****</t>
  </si>
  <si>
    <t>于桂香</t>
  </si>
  <si>
    <t>15040319650326****</t>
  </si>
  <si>
    <t>于桂芳</t>
  </si>
  <si>
    <t>孟桂霞</t>
  </si>
  <si>
    <t>15040319691222****</t>
  </si>
  <si>
    <t>兰永胜</t>
  </si>
  <si>
    <t>15040319620228****</t>
  </si>
  <si>
    <t>张玉梅</t>
  </si>
  <si>
    <t>15040319621022****</t>
  </si>
  <si>
    <t>15040319581127****</t>
  </si>
  <si>
    <t>15040319600830****</t>
  </si>
  <si>
    <t>崔景龙</t>
  </si>
  <si>
    <t>15040319690211****</t>
  </si>
  <si>
    <t>15040319580727****</t>
  </si>
  <si>
    <t>祝学东</t>
  </si>
  <si>
    <t>15040319631011****</t>
  </si>
  <si>
    <t>王殿龙</t>
  </si>
  <si>
    <t>孙风珍</t>
  </si>
  <si>
    <t>15040319480813****</t>
  </si>
  <si>
    <t>15040319471006****</t>
  </si>
  <si>
    <t>杨秀芳</t>
  </si>
  <si>
    <t>15040319420703****</t>
  </si>
  <si>
    <t>邢子珍</t>
  </si>
  <si>
    <t>徐延军</t>
  </si>
  <si>
    <t>15040319760301****</t>
  </si>
  <si>
    <t>刘国芝</t>
  </si>
  <si>
    <t>15040319481122****</t>
  </si>
  <si>
    <t>林柏祥</t>
  </si>
  <si>
    <t>15040319540405****</t>
  </si>
  <si>
    <t>白玉文</t>
  </si>
  <si>
    <t>季金丽</t>
  </si>
  <si>
    <t>董秀忠</t>
  </si>
  <si>
    <t>15040319521124****</t>
  </si>
  <si>
    <t>郭秀荣</t>
  </si>
  <si>
    <t>15040319520613****</t>
  </si>
  <si>
    <t>韩桂英</t>
  </si>
  <si>
    <t>15040319520808****</t>
  </si>
  <si>
    <t>徐桂兰</t>
  </si>
  <si>
    <t>15040319540930****</t>
  </si>
  <si>
    <t>谢景仁</t>
  </si>
  <si>
    <t>15040319471210****</t>
  </si>
  <si>
    <t>王殿平</t>
  </si>
  <si>
    <t>15042219520906****</t>
  </si>
  <si>
    <t>姚素芹</t>
  </si>
  <si>
    <t>15040319551020****</t>
  </si>
  <si>
    <t>韩选</t>
  </si>
  <si>
    <t>王昕光</t>
  </si>
  <si>
    <t>15040319691221****</t>
  </si>
  <si>
    <t>15040319580220****</t>
  </si>
  <si>
    <t>张承伟</t>
  </si>
  <si>
    <t>15040319641104****</t>
  </si>
  <si>
    <t>袁强</t>
  </si>
  <si>
    <t>15040319640227****</t>
  </si>
  <si>
    <t>崔井海</t>
  </si>
  <si>
    <t>崔淑贤</t>
  </si>
  <si>
    <t>15040319700223****</t>
  </si>
  <si>
    <t>韩江</t>
  </si>
  <si>
    <t>15040319620128****</t>
  </si>
  <si>
    <t>刘文娟</t>
  </si>
  <si>
    <t>15042819810112****</t>
  </si>
  <si>
    <t>徐艳梅</t>
  </si>
  <si>
    <t>15040319721009****</t>
  </si>
  <si>
    <t>徐桂玲</t>
  </si>
  <si>
    <t>15040319641003****</t>
  </si>
  <si>
    <t>徐志朋</t>
  </si>
  <si>
    <t>15040319620312****</t>
  </si>
  <si>
    <t>姚玉珍</t>
  </si>
  <si>
    <t>张孟娟</t>
  </si>
  <si>
    <t>15040319841014****</t>
  </si>
  <si>
    <t>姚素华</t>
  </si>
  <si>
    <t>15040319691123****</t>
  </si>
  <si>
    <t>姚卫平</t>
  </si>
  <si>
    <t>15040319820727****</t>
  </si>
  <si>
    <t>姚宝禄</t>
  </si>
  <si>
    <t>15040319670923****</t>
  </si>
  <si>
    <t>祝晓红</t>
  </si>
  <si>
    <t>祝学武</t>
  </si>
  <si>
    <t>15040319710404****</t>
  </si>
  <si>
    <t>祝学民</t>
  </si>
  <si>
    <t>15040319660612****</t>
  </si>
  <si>
    <t>吴德义</t>
  </si>
  <si>
    <t>宋春学</t>
  </si>
  <si>
    <t>陈利艳</t>
  </si>
  <si>
    <t>15040319760304****</t>
  </si>
  <si>
    <t>王凤娟</t>
  </si>
  <si>
    <t>15040319751128****</t>
  </si>
  <si>
    <t>张文玉</t>
  </si>
  <si>
    <t>15040319700323****</t>
  </si>
  <si>
    <t>15040319651002****</t>
  </si>
  <si>
    <t>张庆芹</t>
  </si>
  <si>
    <t>15040319690403****</t>
  </si>
  <si>
    <t>张庆柱</t>
  </si>
  <si>
    <t>15040319661223****</t>
  </si>
  <si>
    <t>张承彬</t>
  </si>
  <si>
    <t>15040319680320****</t>
  </si>
  <si>
    <t>张权</t>
  </si>
  <si>
    <t>15040319610104****</t>
  </si>
  <si>
    <t>张庆国</t>
  </si>
  <si>
    <t>15040319710803****</t>
  </si>
  <si>
    <t>邢子军</t>
  </si>
  <si>
    <t>15040319631210****</t>
  </si>
  <si>
    <t>刘彬</t>
  </si>
  <si>
    <t>15040319781004****</t>
  </si>
  <si>
    <t>15040319750913****</t>
  </si>
  <si>
    <t>刘志永</t>
  </si>
  <si>
    <t>15040319671105****</t>
  </si>
  <si>
    <t>王海龙</t>
  </si>
  <si>
    <t>15040319730823****</t>
  </si>
  <si>
    <t>孙永</t>
  </si>
  <si>
    <t>15040319640704****</t>
  </si>
  <si>
    <t>付慧芹</t>
  </si>
  <si>
    <t>15040319710512****</t>
  </si>
  <si>
    <t>付桂芹</t>
  </si>
  <si>
    <t>15040319670724****</t>
  </si>
  <si>
    <t>付瑞华</t>
  </si>
  <si>
    <t>15040319690114****</t>
  </si>
  <si>
    <t>王海军</t>
  </si>
  <si>
    <t>15040319710907****</t>
  </si>
  <si>
    <t>王宝山</t>
  </si>
  <si>
    <t>15040319720810****</t>
  </si>
  <si>
    <t>王彩红</t>
  </si>
  <si>
    <t>15040319720717****</t>
  </si>
  <si>
    <t>王兆青</t>
  </si>
  <si>
    <t>15040319651114****</t>
  </si>
  <si>
    <t>王海燕</t>
  </si>
  <si>
    <t>15040319890206****</t>
  </si>
  <si>
    <t>王海苓</t>
  </si>
  <si>
    <t>15040319721202****</t>
  </si>
  <si>
    <t>王海忠</t>
  </si>
  <si>
    <t>15040319691114****</t>
  </si>
  <si>
    <t>15040319640219****</t>
  </si>
  <si>
    <t>15040319760505****</t>
  </si>
  <si>
    <t>王再军</t>
  </si>
  <si>
    <t>15040319721014****</t>
  </si>
  <si>
    <t>陈艳华</t>
  </si>
  <si>
    <t>15042819640816****</t>
  </si>
  <si>
    <t>王华</t>
  </si>
  <si>
    <t>王信</t>
  </si>
  <si>
    <t>15040319611104****</t>
  </si>
  <si>
    <t>15040319730405****</t>
  </si>
  <si>
    <t>孙丽艳</t>
  </si>
  <si>
    <t>15040319751201****</t>
  </si>
  <si>
    <t>马淑云</t>
  </si>
  <si>
    <t>15040319601009****</t>
  </si>
  <si>
    <t>于小军</t>
  </si>
  <si>
    <t>15040319780122****</t>
  </si>
  <si>
    <t>15040319790603****</t>
  </si>
  <si>
    <t>张承文</t>
  </si>
  <si>
    <t>王占林</t>
  </si>
  <si>
    <t>15040319720601****</t>
  </si>
  <si>
    <t>徐志财</t>
  </si>
  <si>
    <t>15040319700624****</t>
  </si>
  <si>
    <t>徐延彬</t>
  </si>
  <si>
    <t>15040319781104****</t>
  </si>
  <si>
    <t>崔秀荣</t>
  </si>
  <si>
    <t>15040319670413****</t>
  </si>
  <si>
    <t>臧桂林</t>
  </si>
  <si>
    <t>15040319591212****</t>
  </si>
  <si>
    <t>15040319631215****</t>
  </si>
  <si>
    <t>邢虎波</t>
  </si>
  <si>
    <t>15040319890324****</t>
  </si>
  <si>
    <t>15040319470410****</t>
  </si>
  <si>
    <t>藏桂忠</t>
  </si>
  <si>
    <t>藏桂富</t>
  </si>
  <si>
    <t>15040319680908****</t>
  </si>
  <si>
    <t>藏桂英</t>
  </si>
  <si>
    <t>15040319641013****</t>
  </si>
  <si>
    <t>郝金艳</t>
  </si>
  <si>
    <t>赵凤华</t>
  </si>
  <si>
    <t>15040319710410****</t>
  </si>
  <si>
    <t>王占宏</t>
  </si>
  <si>
    <t>15040319810614****</t>
  </si>
  <si>
    <t>郭秀玲</t>
  </si>
  <si>
    <t>15040319740319****</t>
  </si>
  <si>
    <t>王双军</t>
  </si>
  <si>
    <t>祝艳慧</t>
  </si>
  <si>
    <t>15040319741102****</t>
  </si>
  <si>
    <t>张玉莲</t>
  </si>
  <si>
    <t>胡月英</t>
  </si>
  <si>
    <t>15040319690123****</t>
  </si>
  <si>
    <t>徐延庆</t>
  </si>
  <si>
    <t>15040319780103****</t>
  </si>
  <si>
    <t>15040319830307****</t>
  </si>
  <si>
    <t>王丽丽</t>
  </si>
  <si>
    <t>15040319811115****</t>
  </si>
  <si>
    <t>王风琴</t>
  </si>
  <si>
    <t>15040319690117****</t>
  </si>
  <si>
    <t>王亚玲</t>
  </si>
  <si>
    <t>15040319800409****</t>
  </si>
  <si>
    <t>王瑞军</t>
  </si>
  <si>
    <t>15040319750420****</t>
  </si>
  <si>
    <t>王晴</t>
  </si>
  <si>
    <t>15040319820312****</t>
  </si>
  <si>
    <t>腾淑英</t>
  </si>
  <si>
    <t>15040319611008****</t>
  </si>
  <si>
    <t>王占彬</t>
  </si>
  <si>
    <t>王凤鑫</t>
  </si>
  <si>
    <t>15040319870617****</t>
  </si>
  <si>
    <t>王晓光</t>
  </si>
  <si>
    <t>张文彬</t>
  </si>
  <si>
    <t>15040319760613****</t>
  </si>
  <si>
    <t>陈晓艳</t>
  </si>
  <si>
    <t>15040319790622****</t>
  </si>
  <si>
    <t>陈志伟</t>
  </si>
  <si>
    <t>15040319841216****</t>
  </si>
  <si>
    <t>王小军</t>
  </si>
  <si>
    <t>15040319750918****</t>
  </si>
  <si>
    <t>崔家彬</t>
  </si>
  <si>
    <t>15040319910517****</t>
  </si>
  <si>
    <t>崔贵彬</t>
  </si>
  <si>
    <t>15040319850930****</t>
  </si>
  <si>
    <t>谢永军</t>
  </si>
  <si>
    <t>15040319700819****</t>
  </si>
  <si>
    <t>袁智勇</t>
  </si>
  <si>
    <t>15040319860419****</t>
  </si>
  <si>
    <t>崔东波</t>
  </si>
  <si>
    <t>15040319910918****</t>
  </si>
  <si>
    <t>王堃</t>
  </si>
  <si>
    <t>15040319720205****</t>
  </si>
  <si>
    <t>徐延明</t>
  </si>
  <si>
    <t>15040319790802****</t>
  </si>
  <si>
    <t>刘璐</t>
  </si>
  <si>
    <t>15040319790209****</t>
  </si>
  <si>
    <t>姚宝柱</t>
  </si>
  <si>
    <t>袁志刚</t>
  </si>
  <si>
    <t>15040319920905****</t>
  </si>
  <si>
    <t>马成龙</t>
  </si>
  <si>
    <t>15040319851222****</t>
  </si>
  <si>
    <t>孙泽胤</t>
  </si>
  <si>
    <t>15040319930403****</t>
  </si>
  <si>
    <t>崔树军</t>
  </si>
  <si>
    <t>徐石磊</t>
  </si>
  <si>
    <t>15040319901120****</t>
  </si>
  <si>
    <t>徐文玲</t>
  </si>
  <si>
    <t>15040319890325****</t>
  </si>
  <si>
    <t>崔琨</t>
  </si>
  <si>
    <t>15040319961203****</t>
  </si>
  <si>
    <t>王娜</t>
  </si>
  <si>
    <t>15040319890828****</t>
  </si>
  <si>
    <t>张宗宗</t>
  </si>
  <si>
    <t>15040319870828****</t>
  </si>
  <si>
    <t>张胜宗</t>
  </si>
  <si>
    <t>15040319900606****</t>
  </si>
  <si>
    <t>徐阔</t>
  </si>
  <si>
    <t>15040319910908****</t>
  </si>
  <si>
    <t>徐艳波</t>
  </si>
  <si>
    <t>15040319890818****</t>
  </si>
  <si>
    <t>刘秋红</t>
  </si>
  <si>
    <t>15040319821005****</t>
  </si>
  <si>
    <t>刘可心</t>
  </si>
  <si>
    <t>15040319890104****</t>
  </si>
  <si>
    <t>徐  敏</t>
  </si>
  <si>
    <t>15040319811106****</t>
  </si>
  <si>
    <t>徐  冉</t>
  </si>
  <si>
    <t>15040319871222****</t>
  </si>
  <si>
    <t>徐立成</t>
  </si>
  <si>
    <t>15040319941007****</t>
  </si>
  <si>
    <t>崔敏静</t>
  </si>
  <si>
    <t>15040319860408****</t>
  </si>
  <si>
    <t>宋丽华</t>
  </si>
  <si>
    <t>15040319641009****</t>
  </si>
  <si>
    <t>赵广明</t>
  </si>
  <si>
    <t>15040319740509****</t>
  </si>
  <si>
    <t>安景丽</t>
  </si>
  <si>
    <t>15040319701115****</t>
  </si>
  <si>
    <t>崔景军</t>
  </si>
  <si>
    <t>王殿阁</t>
  </si>
  <si>
    <t>15040319460726****</t>
  </si>
  <si>
    <t>陈素荣</t>
  </si>
  <si>
    <t>15040319491120****</t>
  </si>
  <si>
    <t>陈国平</t>
  </si>
  <si>
    <t>15040319680727****</t>
  </si>
  <si>
    <t>王素平</t>
  </si>
  <si>
    <t>15040319541012****</t>
  </si>
  <si>
    <t>王素华</t>
  </si>
  <si>
    <t>15040319550523****</t>
  </si>
  <si>
    <t>李革喜</t>
  </si>
  <si>
    <t>15040319640107****</t>
  </si>
  <si>
    <t>崔宝玉</t>
  </si>
  <si>
    <t>姚宝民</t>
  </si>
  <si>
    <t>姚素霞</t>
  </si>
  <si>
    <t>15040319591015****</t>
  </si>
  <si>
    <t>王  友</t>
  </si>
  <si>
    <t>15040319491108****</t>
  </si>
  <si>
    <t>王凤芸</t>
  </si>
  <si>
    <t>15040319640225****</t>
  </si>
  <si>
    <t>张瑞东</t>
  </si>
  <si>
    <t>明  丽</t>
  </si>
  <si>
    <t>15040319691224****</t>
  </si>
  <si>
    <t>姚文军</t>
  </si>
  <si>
    <t>刘秀荣</t>
  </si>
  <si>
    <t>15040319601110****</t>
  </si>
  <si>
    <t>15040319380911****</t>
  </si>
  <si>
    <t>陈  伟</t>
  </si>
  <si>
    <t>15040319861009****</t>
  </si>
  <si>
    <t>姚宝富</t>
  </si>
  <si>
    <t>15040319660923****</t>
  </si>
  <si>
    <t>姚文强</t>
  </si>
  <si>
    <t>15040319740802****</t>
  </si>
  <si>
    <t>谭百清</t>
  </si>
  <si>
    <t>15040319701213****</t>
  </si>
  <si>
    <t>姚宝恩</t>
  </si>
  <si>
    <t>15040319661001****</t>
  </si>
  <si>
    <t>郑秀丽</t>
  </si>
  <si>
    <t>15040319741228****</t>
  </si>
  <si>
    <t>孟素芝</t>
  </si>
  <si>
    <t>15040319500511****</t>
  </si>
  <si>
    <t>王素芝</t>
  </si>
  <si>
    <t>15040319601113****</t>
  </si>
  <si>
    <t>扈国山</t>
  </si>
  <si>
    <t>15040319680707****</t>
  </si>
  <si>
    <t>马秀梅</t>
  </si>
  <si>
    <t>15040319720622****</t>
  </si>
  <si>
    <t>刘桂珍</t>
  </si>
  <si>
    <t>15040319700416****</t>
  </si>
  <si>
    <t>佟广柱</t>
  </si>
  <si>
    <t>15040319580429****</t>
  </si>
  <si>
    <t>马昌龙</t>
  </si>
  <si>
    <t>15040319550815****</t>
  </si>
  <si>
    <t>田国章</t>
  </si>
  <si>
    <t>15040319550104****</t>
  </si>
  <si>
    <t>张殿君</t>
  </si>
  <si>
    <t>孙智慧</t>
  </si>
  <si>
    <t>15040319681129****</t>
  </si>
  <si>
    <t>张桂玲</t>
  </si>
  <si>
    <t>15040319700905****</t>
  </si>
  <si>
    <t>赵清义</t>
  </si>
  <si>
    <t>15040319570414****</t>
  </si>
  <si>
    <t>赵文臣</t>
  </si>
  <si>
    <t>15040319680125****</t>
  </si>
  <si>
    <t>仝风龙</t>
  </si>
  <si>
    <t>15040319720627****</t>
  </si>
  <si>
    <t>姚文学</t>
  </si>
  <si>
    <t>15040319671220****</t>
  </si>
  <si>
    <t>15040319601002****</t>
  </si>
  <si>
    <t>姚素春</t>
  </si>
  <si>
    <t>15040319640322****</t>
  </si>
  <si>
    <t>赵永祥</t>
  </si>
  <si>
    <t>15040319590713****</t>
  </si>
  <si>
    <t>王树军</t>
  </si>
  <si>
    <t>姚文生</t>
  </si>
  <si>
    <t>15040319671116****</t>
  </si>
  <si>
    <t>姚宝术</t>
  </si>
  <si>
    <t>王海</t>
  </si>
  <si>
    <t>15040319661011****</t>
  </si>
  <si>
    <t>邵国生</t>
  </si>
  <si>
    <t>15040319740101****</t>
  </si>
  <si>
    <t>姚素萍</t>
  </si>
  <si>
    <t>15040319630203****</t>
  </si>
  <si>
    <t>姚宝云</t>
  </si>
  <si>
    <t>15040319500128****</t>
  </si>
  <si>
    <t>姚宝瑞</t>
  </si>
  <si>
    <t>王素花</t>
  </si>
  <si>
    <t>15040319490616****</t>
  </si>
  <si>
    <t>姚素花</t>
  </si>
  <si>
    <t>15040319651013****</t>
  </si>
  <si>
    <t>姚宝林</t>
  </si>
  <si>
    <t>15040319520901****</t>
  </si>
  <si>
    <t>姚宝战</t>
  </si>
  <si>
    <t>15040319540217****</t>
  </si>
  <si>
    <t>姚宝志</t>
  </si>
  <si>
    <t>15040319550901****</t>
  </si>
  <si>
    <t>孙玉莲</t>
  </si>
  <si>
    <t>15040319580404****</t>
  </si>
  <si>
    <t>马秀华</t>
  </si>
  <si>
    <t>15040319650218****</t>
  </si>
  <si>
    <t>张学友</t>
  </si>
  <si>
    <t>15040319540603****</t>
  </si>
  <si>
    <t>张运峰</t>
  </si>
  <si>
    <t>15040319360325****</t>
  </si>
  <si>
    <t>姚宝银</t>
  </si>
  <si>
    <t>15040319541024****</t>
  </si>
  <si>
    <t>谭玉珍</t>
  </si>
  <si>
    <t>马莲芝</t>
  </si>
  <si>
    <t>15040319490110****</t>
  </si>
  <si>
    <t>姚宝振</t>
  </si>
  <si>
    <t>15040319591223****</t>
  </si>
  <si>
    <t>张学明</t>
  </si>
  <si>
    <t>15040319501023****</t>
  </si>
  <si>
    <t>杨秀英</t>
  </si>
  <si>
    <t>陈景军</t>
  </si>
  <si>
    <t>15040319630908****</t>
  </si>
  <si>
    <t>王永礼</t>
  </si>
  <si>
    <t>15040319560622****</t>
  </si>
  <si>
    <t>马水龙</t>
  </si>
  <si>
    <t>15040319671211****</t>
  </si>
  <si>
    <t>15040319681011****</t>
  </si>
  <si>
    <t>王海仁</t>
  </si>
  <si>
    <t>15040319560426****</t>
  </si>
  <si>
    <t>田  刚</t>
  </si>
  <si>
    <t>15040319771006****</t>
  </si>
  <si>
    <t>陈景春</t>
  </si>
  <si>
    <t>15040319550308****</t>
  </si>
  <si>
    <t>高春玉</t>
  </si>
  <si>
    <t>15040319650312****</t>
  </si>
  <si>
    <t>赵清民</t>
  </si>
  <si>
    <t>15040319610125****</t>
  </si>
  <si>
    <t>谭百忠</t>
  </si>
  <si>
    <t>15040319680222****</t>
  </si>
  <si>
    <t>张殿卿</t>
  </si>
  <si>
    <t>15040319661222****</t>
  </si>
  <si>
    <t>张国树</t>
  </si>
  <si>
    <t>15040319580605****</t>
  </si>
  <si>
    <t>赵清富</t>
  </si>
  <si>
    <t>15040319581212****</t>
  </si>
  <si>
    <t>张海霞</t>
  </si>
  <si>
    <t>15042919681007****</t>
  </si>
  <si>
    <t>安景文</t>
  </si>
  <si>
    <t>15040319680723****</t>
  </si>
  <si>
    <t>周海金</t>
  </si>
  <si>
    <t>15042819660802****</t>
  </si>
  <si>
    <t>毕云秀</t>
  </si>
  <si>
    <t>15040319550329****</t>
  </si>
  <si>
    <t>明显玉</t>
  </si>
  <si>
    <t>15040319630728****</t>
  </si>
  <si>
    <t>商志芹</t>
  </si>
  <si>
    <t>15040319380318****</t>
  </si>
  <si>
    <t>张淑芝</t>
  </si>
  <si>
    <t>15040319580515****</t>
  </si>
  <si>
    <t>张国忠</t>
  </si>
  <si>
    <t>15040319580408****</t>
  </si>
  <si>
    <t>姚宝财</t>
  </si>
  <si>
    <t>15040319590811****</t>
  </si>
  <si>
    <t>梁秀英</t>
  </si>
  <si>
    <t>15040319270620****</t>
  </si>
  <si>
    <t>姚红云</t>
  </si>
  <si>
    <t>王凤君</t>
  </si>
  <si>
    <t>15040319570311****</t>
  </si>
  <si>
    <t>马秀珍</t>
  </si>
  <si>
    <t>15040319640726****</t>
  </si>
  <si>
    <t>15040319340217****</t>
  </si>
  <si>
    <t>15040319630806****</t>
  </si>
  <si>
    <t>张向东</t>
  </si>
  <si>
    <t>张国瑞</t>
  </si>
  <si>
    <t>董亚芝</t>
  </si>
  <si>
    <t>李清学</t>
  </si>
  <si>
    <t>15040319530923****</t>
  </si>
  <si>
    <t>赵国荣</t>
  </si>
  <si>
    <t>15040319570516****</t>
  </si>
  <si>
    <t>崔来军</t>
  </si>
  <si>
    <t>15040319790513****</t>
  </si>
  <si>
    <t>赵清臣</t>
  </si>
  <si>
    <t>15040319680523****</t>
  </si>
  <si>
    <t>周云清</t>
  </si>
  <si>
    <t>15040319790902****</t>
  </si>
  <si>
    <t>姚淑艳</t>
  </si>
  <si>
    <t>15040319781002****</t>
  </si>
  <si>
    <t>白风军</t>
  </si>
  <si>
    <t>兴玉国</t>
  </si>
  <si>
    <t>江瑜</t>
  </si>
  <si>
    <t>15040319631117****</t>
  </si>
  <si>
    <t>张明</t>
  </si>
  <si>
    <t>15040319651125****</t>
  </si>
  <si>
    <t>孟素荣</t>
  </si>
  <si>
    <t>15040319390107****</t>
  </si>
  <si>
    <t>贾桂艳</t>
  </si>
  <si>
    <t>15042219710530****</t>
  </si>
  <si>
    <t>赵国富</t>
  </si>
  <si>
    <t>15040319650215****</t>
  </si>
  <si>
    <t>姚文彬</t>
  </si>
  <si>
    <t>15040319700427****</t>
  </si>
  <si>
    <t>于秀英</t>
  </si>
  <si>
    <t>15040319420618****</t>
  </si>
  <si>
    <t>姚文勇</t>
  </si>
  <si>
    <t>15040319750816****</t>
  </si>
  <si>
    <t>姚文刚</t>
  </si>
  <si>
    <t>15040319781228****</t>
  </si>
  <si>
    <t>姚文豹</t>
  </si>
  <si>
    <t>15040319810912****</t>
  </si>
  <si>
    <t>姚  奇</t>
  </si>
  <si>
    <t>15040319811223****</t>
  </si>
  <si>
    <t>姚素芝</t>
  </si>
  <si>
    <t>15040319560719****</t>
  </si>
  <si>
    <t>张  磊</t>
  </si>
  <si>
    <t>姚素丽</t>
  </si>
  <si>
    <t>姚青云</t>
  </si>
  <si>
    <t>15040319720905****</t>
  </si>
  <si>
    <t>唐桂芹</t>
  </si>
  <si>
    <t>15040319590807****</t>
  </si>
  <si>
    <t>韩佩芹</t>
  </si>
  <si>
    <t>15040319471022****</t>
  </si>
  <si>
    <t>张亚立</t>
  </si>
  <si>
    <t>15040319790728****</t>
  </si>
  <si>
    <t>崔艳华</t>
  </si>
  <si>
    <t>15040319760916****</t>
  </si>
  <si>
    <t>高春花</t>
  </si>
  <si>
    <t>15040319690101****</t>
  </si>
  <si>
    <t>15040319630301****</t>
  </si>
  <si>
    <t>张剑</t>
  </si>
  <si>
    <t>王建平</t>
  </si>
  <si>
    <t>15040319740103****</t>
  </si>
  <si>
    <t>王国恩</t>
  </si>
  <si>
    <t>任玉柱</t>
  </si>
  <si>
    <t>15040319590114****</t>
  </si>
  <si>
    <t>井清华</t>
  </si>
  <si>
    <t>15040319520304****</t>
  </si>
  <si>
    <t>王德洪</t>
  </si>
  <si>
    <t>15040319620707****</t>
  </si>
  <si>
    <t>杨忠久</t>
  </si>
  <si>
    <t>15040319490701****</t>
  </si>
  <si>
    <t>尚井荣</t>
  </si>
  <si>
    <t>井清民</t>
  </si>
  <si>
    <t>15040319541228****</t>
  </si>
  <si>
    <t>刘焕昌</t>
  </si>
  <si>
    <t>15040319511001****</t>
  </si>
  <si>
    <t>姚彩云</t>
  </si>
  <si>
    <t>15040319590715****</t>
  </si>
  <si>
    <t>谭百灵</t>
  </si>
  <si>
    <t>王福军</t>
  </si>
  <si>
    <t>15040319720912****</t>
  </si>
  <si>
    <t>马艳辉</t>
  </si>
  <si>
    <t>15040319710405****</t>
  </si>
  <si>
    <t>张东生</t>
  </si>
  <si>
    <t>15040319741129****</t>
  </si>
  <si>
    <t>曹有才</t>
  </si>
  <si>
    <t>15040319570708****</t>
  </si>
  <si>
    <t>王殿发</t>
  </si>
  <si>
    <t>15040319460204****</t>
  </si>
  <si>
    <t>范金富</t>
  </si>
  <si>
    <t>李晓东</t>
  </si>
  <si>
    <t>15040319640804****</t>
  </si>
  <si>
    <t>赵玉莲</t>
  </si>
  <si>
    <t>15040319540827****</t>
  </si>
  <si>
    <t>张志泉</t>
  </si>
  <si>
    <t>宋淑梅</t>
  </si>
  <si>
    <t>15040319670510****</t>
  </si>
  <si>
    <t>王瑞民</t>
  </si>
  <si>
    <t>15040319340102****</t>
  </si>
  <si>
    <t>15040319391007****</t>
  </si>
  <si>
    <t>王天罡</t>
  </si>
  <si>
    <t>15040319610924****</t>
  </si>
  <si>
    <t>牟玉芹</t>
  </si>
  <si>
    <t>王旭</t>
  </si>
  <si>
    <t>15040319670402****</t>
  </si>
  <si>
    <t>马向东</t>
  </si>
  <si>
    <t>15040319701120****</t>
  </si>
  <si>
    <t>芦清林</t>
  </si>
  <si>
    <t>13262919650308****</t>
  </si>
  <si>
    <t>胡晓彦</t>
  </si>
  <si>
    <t>15040319750228****</t>
  </si>
  <si>
    <t>马艳春</t>
  </si>
  <si>
    <t>15040319711018****</t>
  </si>
  <si>
    <t>张淑云</t>
  </si>
  <si>
    <t>15040319541210****</t>
  </si>
  <si>
    <t>刘树军</t>
  </si>
  <si>
    <t>15040319630510****</t>
  </si>
  <si>
    <t>马风龙</t>
  </si>
  <si>
    <t>张风</t>
  </si>
  <si>
    <t>15040319430725****</t>
  </si>
  <si>
    <t>曹凤兴</t>
  </si>
  <si>
    <t>孟庆旭</t>
  </si>
  <si>
    <t>15040319731025****</t>
  </si>
  <si>
    <t>马景霞</t>
  </si>
  <si>
    <t>15040319671011****</t>
  </si>
  <si>
    <t>王秀华</t>
  </si>
  <si>
    <t>15040319600405****</t>
  </si>
  <si>
    <t>尚井龙</t>
  </si>
  <si>
    <t>15040319580111****</t>
  </si>
  <si>
    <t>马江龙</t>
  </si>
  <si>
    <t>15040319541105****</t>
  </si>
  <si>
    <t>周玉兰</t>
  </si>
  <si>
    <t>15040319431117****</t>
  </si>
  <si>
    <t>陈志周</t>
  </si>
  <si>
    <t>15040319471211****</t>
  </si>
  <si>
    <t>王力</t>
  </si>
  <si>
    <t>15040319621204****</t>
  </si>
  <si>
    <t>15040319650817****</t>
  </si>
  <si>
    <t>郭桂英</t>
  </si>
  <si>
    <t>15040319401103****</t>
  </si>
  <si>
    <t>王明芝</t>
  </si>
  <si>
    <t>15040319380108****</t>
  </si>
  <si>
    <t>王加彬</t>
  </si>
  <si>
    <t>15040319581208****</t>
  </si>
  <si>
    <t>15040319630916****</t>
  </si>
  <si>
    <t>兰海</t>
  </si>
  <si>
    <t>于国峰</t>
  </si>
  <si>
    <t>15040319570502****</t>
  </si>
  <si>
    <t>井清波</t>
  </si>
  <si>
    <t>15040419660610****</t>
  </si>
  <si>
    <t>张勇</t>
  </si>
  <si>
    <t>15040319700914****</t>
  </si>
  <si>
    <t>李国军</t>
  </si>
  <si>
    <t>15040319470224****</t>
  </si>
  <si>
    <t>马化龙</t>
  </si>
  <si>
    <t>15040319471112****</t>
  </si>
  <si>
    <t>15040319540805****</t>
  </si>
  <si>
    <t>宣素珍</t>
  </si>
  <si>
    <t>15040319640607****</t>
  </si>
  <si>
    <t>王士春</t>
  </si>
  <si>
    <t>15040319570221****</t>
  </si>
  <si>
    <t>陈明祥</t>
  </si>
  <si>
    <t>15040319481107****</t>
  </si>
  <si>
    <t>张承友</t>
  </si>
  <si>
    <t>王旭光</t>
  </si>
  <si>
    <t>张桂云</t>
  </si>
  <si>
    <t>15040319540413****</t>
  </si>
  <si>
    <t>刘君</t>
  </si>
  <si>
    <t>15040319550316****</t>
  </si>
  <si>
    <t>张玉霞</t>
  </si>
  <si>
    <t>15040319690715****</t>
  </si>
  <si>
    <t>张志久</t>
  </si>
  <si>
    <t>15040319411216****</t>
  </si>
  <si>
    <t>王玉民</t>
  </si>
  <si>
    <t>15040319340709****</t>
  </si>
  <si>
    <t>郭彦章</t>
  </si>
  <si>
    <t>15040319550607****</t>
  </si>
  <si>
    <t>黄国庆</t>
  </si>
  <si>
    <t>15040319491002****</t>
  </si>
  <si>
    <t>王德江</t>
  </si>
  <si>
    <t>15040319530912****</t>
  </si>
  <si>
    <t>周振玉</t>
  </si>
  <si>
    <t>15042819711203****</t>
  </si>
  <si>
    <t>15040319630919****</t>
  </si>
  <si>
    <t>李淑青</t>
  </si>
  <si>
    <t>15040319700328****</t>
  </si>
  <si>
    <t>李淑红</t>
  </si>
  <si>
    <t>15040319720106****</t>
  </si>
  <si>
    <t>王兆军</t>
  </si>
  <si>
    <t>15040319681120****</t>
  </si>
  <si>
    <t>崔来友</t>
  </si>
  <si>
    <t>15040319571202****</t>
  </si>
  <si>
    <t>田玉琢</t>
  </si>
  <si>
    <t>15040319660104****</t>
  </si>
  <si>
    <t>范玉玲</t>
  </si>
  <si>
    <t>15040319570603****</t>
  </si>
  <si>
    <t>于林</t>
  </si>
  <si>
    <t>15040319651106****</t>
  </si>
  <si>
    <t>冯宝玉</t>
  </si>
  <si>
    <t>15040319581222****</t>
  </si>
  <si>
    <t>15040319681114****</t>
  </si>
  <si>
    <t>王延军</t>
  </si>
  <si>
    <t>15040319681204****</t>
  </si>
  <si>
    <t>马学军</t>
  </si>
  <si>
    <t>15040319660924****</t>
  </si>
  <si>
    <t>马秀兰</t>
  </si>
  <si>
    <t>15040319550520****</t>
  </si>
  <si>
    <t>张秀珍</t>
  </si>
  <si>
    <t>15040319470107****</t>
  </si>
  <si>
    <t>陈宝玉</t>
  </si>
  <si>
    <t>15040319590320****</t>
  </si>
  <si>
    <t>15040319590725****</t>
  </si>
  <si>
    <t>王化民</t>
  </si>
  <si>
    <t>15040319420829****</t>
  </si>
  <si>
    <t>吴术志</t>
  </si>
  <si>
    <t>15040319600821****</t>
  </si>
  <si>
    <t>马有龙</t>
  </si>
  <si>
    <t>15040319420104****</t>
  </si>
  <si>
    <t>马如龙</t>
  </si>
  <si>
    <t>李凌昌</t>
  </si>
  <si>
    <t>15040319340406****</t>
  </si>
  <si>
    <t>王国力</t>
  </si>
  <si>
    <t>崔永峰</t>
  </si>
  <si>
    <t>孟宪琢</t>
  </si>
  <si>
    <t>15040319590424****</t>
  </si>
  <si>
    <t>边淑先</t>
  </si>
  <si>
    <t>15040319551016****</t>
  </si>
  <si>
    <t>王悦芹</t>
  </si>
  <si>
    <t>15040319550318****</t>
  </si>
  <si>
    <t>张志民</t>
  </si>
  <si>
    <t>15040319590117****</t>
  </si>
  <si>
    <t>宋廷军</t>
  </si>
  <si>
    <t>15040319620418****</t>
  </si>
  <si>
    <t>刘志</t>
  </si>
  <si>
    <t>15040319701028****</t>
  </si>
  <si>
    <t>15040319580725****</t>
  </si>
  <si>
    <t>李国泉</t>
  </si>
  <si>
    <t>15040319520101****</t>
  </si>
  <si>
    <t>张友</t>
  </si>
  <si>
    <t>15040319630221****</t>
  </si>
  <si>
    <t>马秀芹</t>
  </si>
  <si>
    <t>15040319541127****</t>
  </si>
  <si>
    <t>15040319590314****</t>
  </si>
  <si>
    <t>15040319440810****</t>
  </si>
  <si>
    <t>滕济明</t>
  </si>
  <si>
    <t>15040319530118****</t>
  </si>
  <si>
    <t>孟庆飞</t>
  </si>
  <si>
    <t>15040319680411****</t>
  </si>
  <si>
    <t>李文辉</t>
  </si>
  <si>
    <t>15040319700124****</t>
  </si>
  <si>
    <t>孙景伟</t>
  </si>
  <si>
    <t>15040319671129****</t>
  </si>
  <si>
    <t>范金国</t>
  </si>
  <si>
    <t>15040319690704****</t>
  </si>
  <si>
    <t>15040319640128****</t>
  </si>
  <si>
    <t>于彬</t>
  </si>
  <si>
    <t>15040319710418****</t>
  </si>
  <si>
    <t>高井新</t>
  </si>
  <si>
    <t>15040319480808****</t>
  </si>
  <si>
    <t>张殿英</t>
  </si>
  <si>
    <t>许文华</t>
  </si>
  <si>
    <t>张秀芝</t>
  </si>
  <si>
    <t>15040319530321****</t>
  </si>
  <si>
    <t>关丽娟</t>
  </si>
  <si>
    <t>15040319700415****</t>
  </si>
  <si>
    <t>王瑞艳</t>
  </si>
  <si>
    <t>15040319650115****</t>
  </si>
  <si>
    <t>王玉莲</t>
  </si>
  <si>
    <t>15040319560919****</t>
  </si>
  <si>
    <t>王天昊</t>
  </si>
  <si>
    <t>王春民</t>
  </si>
  <si>
    <t>15040319560327****</t>
  </si>
  <si>
    <t>马利军</t>
  </si>
  <si>
    <t>15040319680204****</t>
  </si>
  <si>
    <t>陈海</t>
  </si>
  <si>
    <t>15040319660501****</t>
  </si>
  <si>
    <t>于奎</t>
  </si>
  <si>
    <t>15040319590116****</t>
  </si>
  <si>
    <t>陈明德</t>
  </si>
  <si>
    <t>15040319340925****</t>
  </si>
  <si>
    <t>陈亚军</t>
  </si>
  <si>
    <t>田凤文</t>
  </si>
  <si>
    <t>15040319681121****</t>
  </si>
  <si>
    <t>巨桂荣</t>
  </si>
  <si>
    <t>15040319331214****</t>
  </si>
  <si>
    <t>张宝</t>
  </si>
  <si>
    <t>15040319690824****</t>
  </si>
  <si>
    <t>张勤</t>
  </si>
  <si>
    <t>15040319530416****</t>
  </si>
  <si>
    <t>张桂芹</t>
  </si>
  <si>
    <t>15040319460415****</t>
  </si>
  <si>
    <t>王捍东</t>
  </si>
  <si>
    <t>15040319600827****</t>
  </si>
  <si>
    <t>张伟</t>
  </si>
  <si>
    <t>15040319670128****</t>
  </si>
  <si>
    <t>关利军</t>
  </si>
  <si>
    <t>15040319610105****</t>
  </si>
  <si>
    <t>刘强</t>
  </si>
  <si>
    <t>15040319600117****</t>
  </si>
  <si>
    <t>陈明友</t>
  </si>
  <si>
    <t>15040319450611****</t>
  </si>
  <si>
    <t>王志鹏</t>
  </si>
  <si>
    <t>15040319370703****</t>
  </si>
  <si>
    <t>王德民</t>
  </si>
  <si>
    <t>15040319660419****</t>
  </si>
  <si>
    <t>15040319641218****</t>
  </si>
  <si>
    <t>马玉山</t>
  </si>
  <si>
    <t>15040319381201****</t>
  </si>
  <si>
    <t>丁会芬</t>
  </si>
  <si>
    <t>15040319340117****</t>
  </si>
  <si>
    <t>于泉</t>
  </si>
  <si>
    <t>王殿俊</t>
  </si>
  <si>
    <t>15040319341102****</t>
  </si>
  <si>
    <t>王秀荣</t>
  </si>
  <si>
    <t>15040319690220****</t>
  </si>
  <si>
    <t>15040319630906****</t>
  </si>
  <si>
    <t>崔景忠</t>
  </si>
  <si>
    <t>15040319640210****</t>
  </si>
  <si>
    <t>闫利军</t>
  </si>
  <si>
    <t>15040319650528****</t>
  </si>
  <si>
    <t>15040319631130****</t>
  </si>
  <si>
    <t>崔秀珍</t>
  </si>
  <si>
    <t>15040319540123****</t>
  </si>
  <si>
    <t>15040319600408****</t>
  </si>
  <si>
    <t>15040319691029****</t>
  </si>
  <si>
    <t>于国栋</t>
  </si>
  <si>
    <t>15040319640411****</t>
  </si>
  <si>
    <t>宋鹏飞</t>
  </si>
  <si>
    <t>崔永江</t>
  </si>
  <si>
    <t>15040319641101****</t>
  </si>
  <si>
    <t>王风霞</t>
  </si>
  <si>
    <t>15040319730621****</t>
  </si>
  <si>
    <t>于起忠</t>
  </si>
  <si>
    <t>马永军</t>
  </si>
  <si>
    <t>15040319630122****</t>
  </si>
  <si>
    <t>15040319601020****</t>
  </si>
  <si>
    <t>王宏</t>
  </si>
  <si>
    <t>15040319621228****</t>
  </si>
  <si>
    <t>15040319610702****</t>
  </si>
  <si>
    <t>王学</t>
  </si>
  <si>
    <t>15040319630324****</t>
  </si>
  <si>
    <t>王国生</t>
  </si>
  <si>
    <t>王瑞霞</t>
  </si>
  <si>
    <t>王德军</t>
  </si>
  <si>
    <t>15040319601115****</t>
  </si>
  <si>
    <t>王艳秋</t>
  </si>
  <si>
    <t>15040319591014****</t>
  </si>
  <si>
    <t>王月英</t>
  </si>
  <si>
    <t>15040319550311****</t>
  </si>
  <si>
    <t>15040319671027****</t>
  </si>
  <si>
    <t>15040319700828****</t>
  </si>
  <si>
    <t>王怀德</t>
  </si>
  <si>
    <t>15040319520310****</t>
  </si>
  <si>
    <t>张宏玉</t>
  </si>
  <si>
    <t>15042819430712****</t>
  </si>
  <si>
    <t>陈伟</t>
  </si>
  <si>
    <t>15040319810322****</t>
  </si>
  <si>
    <t>姜风莲</t>
  </si>
  <si>
    <t>15040319550502****</t>
  </si>
  <si>
    <t>陈明玉</t>
  </si>
  <si>
    <t>15040319420717****</t>
  </si>
  <si>
    <t>陈利军</t>
  </si>
  <si>
    <t>陈成</t>
  </si>
  <si>
    <t>15040319670517****</t>
  </si>
  <si>
    <t>15040319600916****</t>
  </si>
  <si>
    <t>杨玉和</t>
  </si>
  <si>
    <t>15040319550805****</t>
  </si>
  <si>
    <t>15040319640903****</t>
  </si>
  <si>
    <t>范金贵</t>
  </si>
  <si>
    <t>15040319700414****</t>
  </si>
  <si>
    <t>赵君</t>
  </si>
  <si>
    <t>15040319551215****</t>
  </si>
  <si>
    <t>姜国臣</t>
  </si>
  <si>
    <t>15040319641001****</t>
  </si>
  <si>
    <t>崔春艳</t>
  </si>
  <si>
    <t>扈国兰</t>
  </si>
  <si>
    <t>赵青山</t>
  </si>
  <si>
    <t>15040319600715****</t>
  </si>
  <si>
    <t>王丽川</t>
  </si>
  <si>
    <t>15040319730201****</t>
  </si>
  <si>
    <t>王嗣珩</t>
  </si>
  <si>
    <t>马清龙</t>
  </si>
  <si>
    <t>马彦庆</t>
  </si>
  <si>
    <t>王虎</t>
  </si>
  <si>
    <t>15040319631002****</t>
  </si>
  <si>
    <t>李春英</t>
  </si>
  <si>
    <t>15040319640514****</t>
  </si>
  <si>
    <t>吴树修</t>
  </si>
  <si>
    <t>15040319651227****</t>
  </si>
  <si>
    <t>任玉忠</t>
  </si>
  <si>
    <t>15040319660601****</t>
  </si>
  <si>
    <t>邢日明</t>
  </si>
  <si>
    <t>关丽苹</t>
  </si>
  <si>
    <t>15040319671120****</t>
  </si>
  <si>
    <t>李贵</t>
  </si>
  <si>
    <t>15040319580313****</t>
  </si>
  <si>
    <t>李玉芬</t>
  </si>
  <si>
    <t>15040319500118****</t>
  </si>
  <si>
    <t>李显文</t>
  </si>
  <si>
    <t>张志文</t>
  </si>
  <si>
    <t>15040319630724****</t>
  </si>
  <si>
    <t>张志会</t>
  </si>
  <si>
    <t>15040319641011****</t>
  </si>
  <si>
    <t>张建国</t>
  </si>
  <si>
    <t>张建广</t>
  </si>
  <si>
    <t>张建军</t>
  </si>
  <si>
    <t>15040319720304****</t>
  </si>
  <si>
    <t>张建华</t>
  </si>
  <si>
    <t>15040319700228****</t>
  </si>
  <si>
    <t>姚宝合</t>
  </si>
  <si>
    <t>15040319591005****</t>
  </si>
  <si>
    <t>刘风兰</t>
  </si>
  <si>
    <t>15040319490704****</t>
  </si>
  <si>
    <t>白景峰</t>
  </si>
  <si>
    <t>15040319481105****</t>
  </si>
  <si>
    <t>白风欣</t>
  </si>
  <si>
    <t>15040319720524****</t>
  </si>
  <si>
    <t>张学存</t>
  </si>
  <si>
    <t>15040319550215****</t>
  </si>
  <si>
    <t>孙永明</t>
  </si>
  <si>
    <t>15040319611007****</t>
  </si>
  <si>
    <t>谭洪章</t>
  </si>
  <si>
    <t>张晓杰</t>
  </si>
  <si>
    <t>15040319890717****</t>
  </si>
  <si>
    <t>赵清军</t>
  </si>
  <si>
    <t>15040319600513****</t>
  </si>
  <si>
    <t>姚宝海</t>
  </si>
  <si>
    <t>15040319650703****</t>
  </si>
  <si>
    <t>姚文海</t>
  </si>
  <si>
    <t>15040319630206****</t>
  </si>
  <si>
    <t>赵桂霞</t>
  </si>
  <si>
    <t>15040319710221****</t>
  </si>
  <si>
    <t>王立明</t>
  </si>
  <si>
    <t>15040319770921****</t>
  </si>
  <si>
    <t>张国荣</t>
  </si>
  <si>
    <t>高春芝</t>
  </si>
  <si>
    <t>15040319670114****</t>
  </si>
  <si>
    <t>赵凤荣</t>
  </si>
  <si>
    <t>15040319430503****</t>
  </si>
  <si>
    <t>李淑华</t>
  </si>
  <si>
    <t>15042819780918****</t>
  </si>
  <si>
    <t>王文秀</t>
  </si>
  <si>
    <t>15040319440815****</t>
  </si>
  <si>
    <t>姚宝仓</t>
  </si>
  <si>
    <t>15040319570716****</t>
  </si>
  <si>
    <t>金友广</t>
  </si>
  <si>
    <t>15040319490524****</t>
  </si>
  <si>
    <t>田国祥</t>
  </si>
  <si>
    <t>15040319510716****</t>
  </si>
  <si>
    <t>15040319350507****</t>
  </si>
  <si>
    <t>马海龙</t>
  </si>
  <si>
    <t>15040319570606****</t>
  </si>
  <si>
    <t>王豹</t>
  </si>
  <si>
    <t>15040319600523****</t>
  </si>
  <si>
    <t>安如雪</t>
  </si>
  <si>
    <t>15040319480313****</t>
  </si>
  <si>
    <t>扈秀臣</t>
  </si>
  <si>
    <t>马彦伟</t>
  </si>
  <si>
    <t>15040319880314****</t>
  </si>
  <si>
    <t>许光</t>
  </si>
  <si>
    <t>15040319560207****</t>
  </si>
  <si>
    <t>季秀敏</t>
  </si>
  <si>
    <t>15040319600213****</t>
  </si>
  <si>
    <t>李建华</t>
  </si>
  <si>
    <t>15040319820817****</t>
  </si>
  <si>
    <t>姚淑敏</t>
  </si>
  <si>
    <t>15040319830213****</t>
  </si>
  <si>
    <t>马玉芬</t>
  </si>
  <si>
    <t>15040319600229****</t>
  </si>
  <si>
    <t>张景芬</t>
  </si>
  <si>
    <t>15040319571016****</t>
  </si>
  <si>
    <t>孙淑芹</t>
  </si>
  <si>
    <t>15040319400311****</t>
  </si>
  <si>
    <t>王辉</t>
  </si>
  <si>
    <t>崔艳芹</t>
  </si>
  <si>
    <t>15040319510803****</t>
  </si>
  <si>
    <t>石小玲</t>
  </si>
  <si>
    <t>15040319840224****</t>
  </si>
  <si>
    <t>张艳新</t>
  </si>
  <si>
    <t>15040319480422****</t>
  </si>
  <si>
    <t>肖玉霞</t>
  </si>
  <si>
    <t>15040319590420****</t>
  </si>
  <si>
    <t>崔秀云</t>
  </si>
  <si>
    <t>马全龙</t>
  </si>
  <si>
    <t>15040319650801****</t>
  </si>
  <si>
    <t>15040319720101****</t>
  </si>
  <si>
    <t>李文山</t>
  </si>
  <si>
    <t>郭冬梅</t>
  </si>
  <si>
    <t>15040319740131****</t>
  </si>
  <si>
    <t>陈杰</t>
  </si>
  <si>
    <t>胡波</t>
  </si>
  <si>
    <t>15040319910710****</t>
  </si>
  <si>
    <t>王天晶</t>
  </si>
  <si>
    <t>15040319630814****</t>
  </si>
  <si>
    <t>15040319700629****</t>
  </si>
  <si>
    <t>15040319710616****</t>
  </si>
  <si>
    <t>刘亚超</t>
  </si>
  <si>
    <t>15040319730302****</t>
  </si>
  <si>
    <t>董士琢</t>
  </si>
  <si>
    <t>15040319581112****</t>
  </si>
  <si>
    <t>郎井芝</t>
  </si>
  <si>
    <t>15040319710507****</t>
  </si>
  <si>
    <t>王谦</t>
  </si>
  <si>
    <t>15040319630327****</t>
  </si>
  <si>
    <t>王震</t>
  </si>
  <si>
    <t>15040319690522****</t>
  </si>
  <si>
    <t>15040319740914****</t>
  </si>
  <si>
    <t>丛斌</t>
  </si>
  <si>
    <t>15040319811129****</t>
  </si>
  <si>
    <t>闫桂芝</t>
  </si>
  <si>
    <t>15040319530207****</t>
  </si>
  <si>
    <t>范金花</t>
  </si>
  <si>
    <t>15040319661201****</t>
  </si>
  <si>
    <t>徐凤琴</t>
  </si>
  <si>
    <t>陈玉珍</t>
  </si>
  <si>
    <t>王德山</t>
  </si>
  <si>
    <t>明素梅</t>
  </si>
  <si>
    <t>15040319661113****</t>
  </si>
  <si>
    <t>于素芝</t>
  </si>
  <si>
    <t>15040319540508****</t>
  </si>
  <si>
    <t>15040319670627****</t>
  </si>
  <si>
    <t>朱晓军</t>
  </si>
  <si>
    <t>15040319831009****</t>
  </si>
  <si>
    <t>张亚芹</t>
  </si>
  <si>
    <t>15040319540103****</t>
  </si>
  <si>
    <t>15042819800428****</t>
  </si>
  <si>
    <t>孟庆艳</t>
  </si>
  <si>
    <t>15040319860402****</t>
  </si>
  <si>
    <t>孟庆鑫</t>
  </si>
  <si>
    <t>15040319880128****</t>
  </si>
  <si>
    <t>15040319770804****</t>
  </si>
  <si>
    <t>吴勇</t>
  </si>
  <si>
    <t>15040319830708****</t>
  </si>
  <si>
    <t>姜晓明</t>
  </si>
  <si>
    <t>15040319891108****</t>
  </si>
  <si>
    <t>姜晓锋</t>
  </si>
  <si>
    <t>15040319860912****</t>
  </si>
  <si>
    <t>王红梅</t>
  </si>
  <si>
    <t>15040319781109****</t>
  </si>
  <si>
    <t>王艳丽</t>
  </si>
  <si>
    <t>15040319801004****</t>
  </si>
  <si>
    <t>张红艳</t>
  </si>
  <si>
    <t>15040319770920****</t>
  </si>
  <si>
    <t>王勇力</t>
  </si>
  <si>
    <t>15040319790105****</t>
  </si>
  <si>
    <t>王新冉</t>
  </si>
  <si>
    <t>15040319840221****</t>
  </si>
  <si>
    <t>黄志军</t>
  </si>
  <si>
    <t>15040319780315****</t>
  </si>
  <si>
    <t>黄志友</t>
  </si>
  <si>
    <t>15040319860528****</t>
  </si>
  <si>
    <t>于海艳</t>
  </si>
  <si>
    <t>15040319800507****</t>
  </si>
  <si>
    <t>15040319790210****</t>
  </si>
  <si>
    <t>张新磊</t>
  </si>
  <si>
    <t>15040319830811****</t>
  </si>
  <si>
    <t>李和</t>
  </si>
  <si>
    <t>15040319860215****</t>
  </si>
  <si>
    <t>李艳杰</t>
  </si>
  <si>
    <t>15040319770924****</t>
  </si>
  <si>
    <t>马晓丽</t>
  </si>
  <si>
    <t>15040319750309****</t>
  </si>
  <si>
    <t>马彦玲</t>
  </si>
  <si>
    <t>15040319750221****</t>
  </si>
  <si>
    <t>马红伟</t>
  </si>
  <si>
    <t>15040319740121****</t>
  </si>
  <si>
    <t>张丽娜</t>
  </si>
  <si>
    <t>15040319770423****</t>
  </si>
  <si>
    <t>潘云</t>
  </si>
  <si>
    <t>15040319861112****</t>
  </si>
  <si>
    <t>刘瑞芝</t>
  </si>
  <si>
    <t>15042819500129****</t>
  </si>
  <si>
    <t>马景艳</t>
  </si>
  <si>
    <t>15040319750402****</t>
  </si>
  <si>
    <t>马彦冬</t>
  </si>
  <si>
    <t>15040319811111****</t>
  </si>
  <si>
    <t>马艳红</t>
  </si>
  <si>
    <t>15040319730602****</t>
  </si>
  <si>
    <t>15040319781011****</t>
  </si>
  <si>
    <t>姚彩红</t>
  </si>
  <si>
    <t>15040319590804****</t>
  </si>
  <si>
    <t>吴丹</t>
  </si>
  <si>
    <t>15040319881016****</t>
  </si>
  <si>
    <t>许晓丹</t>
  </si>
  <si>
    <t>15040319810117****</t>
  </si>
  <si>
    <t>王宏强</t>
  </si>
  <si>
    <t>15040319901007****</t>
  </si>
  <si>
    <t>王鑫泽</t>
  </si>
  <si>
    <t>15040319891225****</t>
  </si>
  <si>
    <t>15040319781012****</t>
  </si>
  <si>
    <t>张宸祎</t>
  </si>
  <si>
    <t>15040320160730****</t>
  </si>
  <si>
    <t>艾淑莲</t>
  </si>
  <si>
    <t>15040319550101****</t>
  </si>
  <si>
    <t>陈永利</t>
  </si>
  <si>
    <t>15040319781223****</t>
  </si>
  <si>
    <t>15040319841201****</t>
  </si>
  <si>
    <t>许小波</t>
  </si>
  <si>
    <t>15040319800207****</t>
  </si>
  <si>
    <t>刘再天</t>
  </si>
  <si>
    <t>15040319771224****</t>
  </si>
  <si>
    <t>许艳芹</t>
  </si>
  <si>
    <t>井洪涛</t>
  </si>
  <si>
    <t>15040319900411****</t>
  </si>
  <si>
    <t>15040319810213****</t>
  </si>
  <si>
    <t>王志新</t>
  </si>
  <si>
    <t>15040319781009****</t>
  </si>
  <si>
    <t>丛瑞平</t>
  </si>
  <si>
    <t>15040319621014****</t>
  </si>
  <si>
    <t>刘玉忠</t>
  </si>
  <si>
    <t>15040319580406****</t>
  </si>
  <si>
    <t>丛沛合</t>
  </si>
  <si>
    <t>李秀清</t>
  </si>
  <si>
    <t>15040319661221****</t>
  </si>
  <si>
    <t>丛宝玉</t>
  </si>
  <si>
    <t>15040319480801****</t>
  </si>
  <si>
    <t>张素艳</t>
  </si>
  <si>
    <t>任国珍</t>
  </si>
  <si>
    <t>15040319590421****</t>
  </si>
  <si>
    <t>闫凤云</t>
  </si>
  <si>
    <t>马金合</t>
  </si>
  <si>
    <t>15040319720808****</t>
  </si>
  <si>
    <t>杨凤莲</t>
  </si>
  <si>
    <t>15040319550324****</t>
  </si>
  <si>
    <t>魏凤英</t>
  </si>
  <si>
    <t>15040319521227****</t>
  </si>
  <si>
    <t>张成国</t>
  </si>
  <si>
    <t>15040319700313****</t>
  </si>
  <si>
    <t>张成忠</t>
  </si>
  <si>
    <t>15040319641116****</t>
  </si>
  <si>
    <t>15040319670920****</t>
  </si>
  <si>
    <t>刘玉喜</t>
  </si>
  <si>
    <t>李国文</t>
  </si>
  <si>
    <t>15040319561006****</t>
  </si>
  <si>
    <t>闫凤军</t>
  </si>
  <si>
    <t>15040319600307****</t>
  </si>
  <si>
    <t>刘大学</t>
  </si>
  <si>
    <t>15040319610508****</t>
  </si>
  <si>
    <t>郭秀云</t>
  </si>
  <si>
    <t>15040319540916****</t>
  </si>
  <si>
    <t>丛跃海</t>
  </si>
  <si>
    <t>杜景军</t>
  </si>
  <si>
    <t>15040319600616****</t>
  </si>
  <si>
    <t>郭秀清</t>
  </si>
  <si>
    <t>15040319641217****</t>
  </si>
  <si>
    <t>张洪伟</t>
  </si>
  <si>
    <t>15040319660722****</t>
  </si>
  <si>
    <t>张成军</t>
  </si>
  <si>
    <t>15040319630717****</t>
  </si>
  <si>
    <t>张成玉</t>
  </si>
  <si>
    <t>闫凤英</t>
  </si>
  <si>
    <t>15040319580424****</t>
  </si>
  <si>
    <t>马金海</t>
  </si>
  <si>
    <t>15040319650904****</t>
  </si>
  <si>
    <t>15040319620601****</t>
  </si>
  <si>
    <t>丛宝军</t>
  </si>
  <si>
    <t>15040319701127****</t>
  </si>
  <si>
    <t>赵振才</t>
  </si>
  <si>
    <t>15040319531216****</t>
  </si>
  <si>
    <t>丛日平</t>
  </si>
  <si>
    <t>15040319560911****</t>
  </si>
  <si>
    <t>徐文鹏</t>
  </si>
  <si>
    <t>15040319640220****</t>
  </si>
  <si>
    <t>丛日生</t>
  </si>
  <si>
    <t>15040319661122****</t>
  </si>
  <si>
    <t>闫向东</t>
  </si>
  <si>
    <t>15040319640927****</t>
  </si>
  <si>
    <t>丛凤云</t>
  </si>
  <si>
    <t>15040319540715****</t>
  </si>
  <si>
    <t>刘玉满</t>
  </si>
  <si>
    <t>15040319600713****</t>
  </si>
  <si>
    <t>丛宝臣</t>
  </si>
  <si>
    <t>15040319561016****</t>
  </si>
  <si>
    <t>马金云</t>
  </si>
  <si>
    <t>15040319570503****</t>
  </si>
  <si>
    <t>丛艳芹</t>
  </si>
  <si>
    <t>15040319640309****</t>
  </si>
  <si>
    <t>刘子军</t>
  </si>
  <si>
    <t>15040319550715****</t>
  </si>
  <si>
    <t>15040319660309****</t>
  </si>
  <si>
    <t>丛艳辉</t>
  </si>
  <si>
    <t>15040319620401****</t>
  </si>
  <si>
    <t>黄凤英</t>
  </si>
  <si>
    <t>15040319590602****</t>
  </si>
  <si>
    <t>闫凤荣</t>
  </si>
  <si>
    <t>15040319570918****</t>
  </si>
  <si>
    <t>丛沛珠</t>
  </si>
  <si>
    <t>15040319410813****</t>
  </si>
  <si>
    <t>闫向军</t>
  </si>
  <si>
    <t>15040319621101****</t>
  </si>
  <si>
    <t>张成合</t>
  </si>
  <si>
    <t>15040319550407****</t>
  </si>
  <si>
    <t>丛艳国</t>
  </si>
  <si>
    <t>15040319690902****</t>
  </si>
  <si>
    <t>15040319600108****</t>
  </si>
  <si>
    <t>丛沛民</t>
  </si>
  <si>
    <t>15040319661101****</t>
  </si>
  <si>
    <t>毕桂英</t>
  </si>
  <si>
    <t>闫俊华</t>
  </si>
  <si>
    <t>15040319411121****</t>
  </si>
  <si>
    <t>闫凤文</t>
  </si>
  <si>
    <t>15040319380105****</t>
  </si>
  <si>
    <t>丛跃武</t>
  </si>
  <si>
    <t>15040319730926****</t>
  </si>
  <si>
    <t>马金明</t>
  </si>
  <si>
    <t>15040319670216****</t>
  </si>
  <si>
    <t>闫凤民</t>
  </si>
  <si>
    <t>15040319451208****</t>
  </si>
  <si>
    <t>15040319421110****</t>
  </si>
  <si>
    <t>刘春学</t>
  </si>
  <si>
    <t>15040319510320****</t>
  </si>
  <si>
    <t>姜文芹</t>
  </si>
  <si>
    <t>15040319560912****</t>
  </si>
  <si>
    <t>马占龙</t>
  </si>
  <si>
    <t>15040319480219****</t>
  </si>
  <si>
    <t>丛沛芳</t>
  </si>
  <si>
    <t>马玉华</t>
  </si>
  <si>
    <t>刘玉侠</t>
  </si>
  <si>
    <t>15040319610527****</t>
  </si>
  <si>
    <t>李秀珍</t>
  </si>
  <si>
    <t>15040319600516****</t>
  </si>
  <si>
    <t>马占元</t>
  </si>
  <si>
    <t>肖立云</t>
  </si>
  <si>
    <t>21132219710701****</t>
  </si>
  <si>
    <t>刘景莲</t>
  </si>
  <si>
    <t>15040319231112****</t>
  </si>
  <si>
    <t>15040319461112****</t>
  </si>
  <si>
    <t>15040319581030****</t>
  </si>
  <si>
    <t>王风兰</t>
  </si>
  <si>
    <t>15040319630821****</t>
  </si>
  <si>
    <t>闫向春</t>
  </si>
  <si>
    <t>15040319670901****</t>
  </si>
  <si>
    <t>丛彦军</t>
  </si>
  <si>
    <t>15040319680403****</t>
  </si>
  <si>
    <t>陆风杰</t>
  </si>
  <si>
    <t>15040319680529****</t>
  </si>
  <si>
    <t>马海军</t>
  </si>
  <si>
    <t>丛艳海</t>
  </si>
  <si>
    <t>马金良</t>
  </si>
  <si>
    <t>15040319691002****</t>
  </si>
  <si>
    <t>丛志广</t>
  </si>
  <si>
    <t>15040319691024****</t>
  </si>
  <si>
    <t>马玉珍</t>
  </si>
  <si>
    <t>15040319741204****</t>
  </si>
  <si>
    <t>任秀芹</t>
  </si>
  <si>
    <t>15040319550601****</t>
  </si>
  <si>
    <t>15040319730120****</t>
  </si>
  <si>
    <t>张洪生</t>
  </si>
  <si>
    <t>15040319700407****</t>
  </si>
  <si>
    <t>刘玉国</t>
  </si>
  <si>
    <t>15040319720119****</t>
  </si>
  <si>
    <t>闫向峰</t>
  </si>
  <si>
    <t>15040319751210****</t>
  </si>
  <si>
    <t>闫向辉</t>
  </si>
  <si>
    <t>15040319700802****</t>
  </si>
  <si>
    <t>闫丽利</t>
  </si>
  <si>
    <t>15040319701210****</t>
  </si>
  <si>
    <t>丛兆辉</t>
  </si>
  <si>
    <t>15040319790917****</t>
  </si>
  <si>
    <t>丛日旭</t>
  </si>
  <si>
    <t>15040319771102****</t>
  </si>
  <si>
    <t>马金柱</t>
  </si>
  <si>
    <t>15040319760325****</t>
  </si>
  <si>
    <t>闫昭辉</t>
  </si>
  <si>
    <t>刘向峰</t>
  </si>
  <si>
    <t>15040319820809****</t>
  </si>
  <si>
    <t>张丽华</t>
  </si>
  <si>
    <t>15040319821001****</t>
  </si>
  <si>
    <t>闫洪国</t>
  </si>
  <si>
    <t>15040319731118****</t>
  </si>
  <si>
    <t>郭秀臣</t>
  </si>
  <si>
    <t>15040319731028****</t>
  </si>
  <si>
    <t>张素梅</t>
  </si>
  <si>
    <t>15040319670613****</t>
  </si>
  <si>
    <t>王占富</t>
  </si>
  <si>
    <t>15040319630218****</t>
  </si>
  <si>
    <t>15040319871119****</t>
  </si>
  <si>
    <t>15040319871009****</t>
  </si>
  <si>
    <t>刘玉明</t>
  </si>
  <si>
    <t>15040319690412****</t>
  </si>
  <si>
    <t>马成文</t>
  </si>
  <si>
    <t>15040319811227****</t>
  </si>
  <si>
    <t>丛洋</t>
  </si>
  <si>
    <t>15040319900214****</t>
  </si>
  <si>
    <t>从涛</t>
  </si>
  <si>
    <t>15040319841230****</t>
  </si>
  <si>
    <t>李宏青</t>
  </si>
  <si>
    <t>15040319920731****</t>
  </si>
  <si>
    <t>邱淑云</t>
  </si>
  <si>
    <t>15042219690712****</t>
  </si>
  <si>
    <t>付占金</t>
  </si>
  <si>
    <t>15040319660604****</t>
  </si>
  <si>
    <t>高素珍</t>
  </si>
  <si>
    <t>15040319580115****</t>
  </si>
  <si>
    <t>任忠廷</t>
  </si>
  <si>
    <t>15040319500725****</t>
  </si>
  <si>
    <t>李亚芝</t>
  </si>
  <si>
    <t>15040319680822****</t>
  </si>
  <si>
    <t>任国民</t>
  </si>
  <si>
    <t>15040319671230****</t>
  </si>
  <si>
    <t>周会军</t>
  </si>
  <si>
    <t>15040319660102****</t>
  </si>
  <si>
    <t>白凤艳</t>
  </si>
  <si>
    <t>15040319660524****</t>
  </si>
  <si>
    <t>15040319670825****</t>
  </si>
  <si>
    <t>孙志刚</t>
  </si>
  <si>
    <t>15040319680211****</t>
  </si>
  <si>
    <t>赵清玉</t>
  </si>
  <si>
    <t>15040319630515****</t>
  </si>
  <si>
    <t>白凤祥</t>
  </si>
  <si>
    <t>15040319591103****</t>
  </si>
  <si>
    <t>白凤军</t>
  </si>
  <si>
    <t>15040319630902****</t>
  </si>
  <si>
    <t>崔海龙</t>
  </si>
  <si>
    <t>15040319621002****</t>
  </si>
  <si>
    <t>崔海军</t>
  </si>
  <si>
    <t>15040319650125****</t>
  </si>
  <si>
    <t>周会友</t>
  </si>
  <si>
    <t>15040319690922****</t>
  </si>
  <si>
    <t>刘桂霞</t>
  </si>
  <si>
    <t>康淑芳</t>
  </si>
  <si>
    <t>高春莲</t>
  </si>
  <si>
    <t>15040319630819****</t>
  </si>
  <si>
    <t>周会义</t>
  </si>
  <si>
    <t>任国忠</t>
  </si>
  <si>
    <t>15040319700430****</t>
  </si>
  <si>
    <t>李桂芝</t>
  </si>
  <si>
    <t>15040319530629****</t>
  </si>
  <si>
    <t>白景军</t>
  </si>
  <si>
    <t>15040319641028****</t>
  </si>
  <si>
    <t>朱凤久</t>
  </si>
  <si>
    <t>董志强</t>
  </si>
  <si>
    <t>15040319801111****</t>
  </si>
  <si>
    <t>张世禄</t>
  </si>
  <si>
    <t>孙建民</t>
  </si>
  <si>
    <t>15040319670408****</t>
  </si>
  <si>
    <t>崔桂芬</t>
  </si>
  <si>
    <t>15040319510224****</t>
  </si>
  <si>
    <t>张士杰</t>
  </si>
  <si>
    <t>15040319641204****</t>
  </si>
  <si>
    <t>孙青云</t>
  </si>
  <si>
    <t>15040319400614****</t>
  </si>
  <si>
    <t>董金泉</t>
  </si>
  <si>
    <t>朱凤云</t>
  </si>
  <si>
    <t>15040319561001****</t>
  </si>
  <si>
    <t>张彦华</t>
  </si>
  <si>
    <t>15040319740412****</t>
  </si>
  <si>
    <t>刘桂芬</t>
  </si>
  <si>
    <t>15040319380107****</t>
  </si>
  <si>
    <t>周会祥</t>
  </si>
  <si>
    <t>15040319570822****</t>
  </si>
  <si>
    <t>周会平</t>
  </si>
  <si>
    <t>15040319590822****</t>
  </si>
  <si>
    <t>杨文玉</t>
  </si>
  <si>
    <t>15040319540927****</t>
  </si>
  <si>
    <t>王健</t>
  </si>
  <si>
    <t>15040319850430****</t>
  </si>
  <si>
    <t>范国军</t>
  </si>
  <si>
    <t>15040319701211****</t>
  </si>
  <si>
    <t>15040319541007****</t>
  </si>
  <si>
    <t>刘玉民</t>
  </si>
  <si>
    <t>15040319581216****</t>
  </si>
  <si>
    <t>15040319430922****</t>
  </si>
  <si>
    <t>秦华</t>
  </si>
  <si>
    <t>15040319550206****</t>
  </si>
  <si>
    <t>周会才</t>
  </si>
  <si>
    <t>刘桂英</t>
  </si>
  <si>
    <t>15040319460607****</t>
  </si>
  <si>
    <t>15040319580705****</t>
  </si>
  <si>
    <t>窦桂珍</t>
  </si>
  <si>
    <t>15040319431027****</t>
  </si>
  <si>
    <t>于丽华</t>
  </si>
  <si>
    <t>任国利</t>
  </si>
  <si>
    <t>丛沛虎</t>
  </si>
  <si>
    <t>15040319570213****</t>
  </si>
  <si>
    <t>白井术</t>
  </si>
  <si>
    <t>15040319600106****</t>
  </si>
  <si>
    <t>15040319450216****</t>
  </si>
  <si>
    <t>郑国风</t>
  </si>
  <si>
    <t>孙建国</t>
  </si>
  <si>
    <t>15040319590324****</t>
  </si>
  <si>
    <t>15040319520514****</t>
  </si>
  <si>
    <t>池素青</t>
  </si>
  <si>
    <t>15040319460616****</t>
  </si>
  <si>
    <t>白凤林</t>
  </si>
  <si>
    <t>15040319541005****</t>
  </si>
  <si>
    <t>白凤民</t>
  </si>
  <si>
    <t>15040319711012****</t>
  </si>
  <si>
    <t>周庆玉</t>
  </si>
  <si>
    <t>15040319440127****</t>
  </si>
  <si>
    <t>15040319501019****</t>
  </si>
  <si>
    <t>白凤俊</t>
  </si>
  <si>
    <t>15040319561115****</t>
  </si>
  <si>
    <t>李成才</t>
  </si>
  <si>
    <t>15040319491202****</t>
  </si>
  <si>
    <t>董金平</t>
  </si>
  <si>
    <t>崔景林</t>
  </si>
  <si>
    <t>15040319540820****</t>
  </si>
  <si>
    <t>陈淑琴</t>
  </si>
  <si>
    <t>15040319570701****</t>
  </si>
  <si>
    <t>朱凤学</t>
  </si>
  <si>
    <t>15040319680405****</t>
  </si>
  <si>
    <t>丛宝宽</t>
  </si>
  <si>
    <t>15040319510907****</t>
  </si>
  <si>
    <t>周庆富</t>
  </si>
  <si>
    <t>15040319410120****</t>
  </si>
  <si>
    <t>朱凤臣</t>
  </si>
  <si>
    <t>15040319460906****</t>
  </si>
  <si>
    <t>白凤国</t>
  </si>
  <si>
    <t>15040319441223****</t>
  </si>
  <si>
    <t>15040319360908****</t>
  </si>
  <si>
    <t>周庆德</t>
  </si>
  <si>
    <t>15040319520316****</t>
  </si>
  <si>
    <t>董金荣</t>
  </si>
  <si>
    <t>15040319301109****</t>
  </si>
  <si>
    <t>崔景华</t>
  </si>
  <si>
    <t>15040319480211****</t>
  </si>
  <si>
    <t>白云友</t>
  </si>
  <si>
    <t>15040319790625****</t>
  </si>
  <si>
    <t>周艳云</t>
  </si>
  <si>
    <t>15040319781117****</t>
  </si>
  <si>
    <t>崔海民</t>
  </si>
  <si>
    <t>秦艳丽</t>
  </si>
  <si>
    <t>15040319810524****</t>
  </si>
  <si>
    <t>周会利</t>
  </si>
  <si>
    <t>15040319670312****</t>
  </si>
  <si>
    <t>白云富</t>
  </si>
  <si>
    <t>15040319681020****</t>
  </si>
  <si>
    <t>白风红</t>
  </si>
  <si>
    <t>15040319690410****</t>
  </si>
  <si>
    <t>朱艳红</t>
  </si>
  <si>
    <t>白春雨</t>
  </si>
  <si>
    <t>15040319940714****</t>
  </si>
  <si>
    <t>周会忠</t>
  </si>
  <si>
    <t>15040319710216****</t>
  </si>
  <si>
    <t>彦凤芹</t>
  </si>
  <si>
    <t>15040319470625****</t>
  </si>
  <si>
    <t>周会强</t>
  </si>
  <si>
    <t>15040319740407****</t>
  </si>
  <si>
    <t>白凤玲</t>
  </si>
  <si>
    <t>15040319780629****</t>
  </si>
  <si>
    <t>周会奎</t>
  </si>
  <si>
    <t>15040319770127****</t>
  </si>
  <si>
    <t>朱宏新</t>
  </si>
  <si>
    <t>15040319860104****</t>
  </si>
  <si>
    <t>董志伟</t>
  </si>
  <si>
    <t>15040319821107****</t>
  </si>
  <si>
    <t>白云海</t>
  </si>
  <si>
    <t>15040319720403****</t>
  </si>
  <si>
    <t>朱艳霞</t>
  </si>
  <si>
    <t>15040319720211****</t>
  </si>
  <si>
    <t>朱宏伟</t>
  </si>
  <si>
    <t>15040319740821****</t>
  </si>
  <si>
    <t>李亚玲</t>
  </si>
  <si>
    <t>15040319710723****</t>
  </si>
  <si>
    <t>白云辉</t>
  </si>
  <si>
    <t>15040319811029****</t>
  </si>
  <si>
    <t>白风利</t>
  </si>
  <si>
    <t>15040319670807****</t>
  </si>
  <si>
    <t>王国珍</t>
  </si>
  <si>
    <t>15040319690819****</t>
  </si>
  <si>
    <t>王凤祥</t>
  </si>
  <si>
    <t>白云青</t>
  </si>
  <si>
    <t>15040319650511****</t>
  </si>
  <si>
    <t>姚桂芹</t>
  </si>
  <si>
    <t>15040319620320****</t>
  </si>
  <si>
    <t>白凤波</t>
  </si>
  <si>
    <t>15040319840629****</t>
  </si>
  <si>
    <t>杨永海</t>
  </si>
  <si>
    <t>15040319880811****</t>
  </si>
  <si>
    <t>崔文娟</t>
  </si>
  <si>
    <t>15040319860303****</t>
  </si>
  <si>
    <t>周磊</t>
  </si>
  <si>
    <t>15040319910221****</t>
  </si>
  <si>
    <t>周雪</t>
  </si>
  <si>
    <t>15040319880328****</t>
  </si>
  <si>
    <t>周颖</t>
  </si>
  <si>
    <t>15040319901022****</t>
  </si>
  <si>
    <t>周会伟</t>
  </si>
  <si>
    <t>15040319890129****</t>
  </si>
  <si>
    <t>姚立花</t>
  </si>
  <si>
    <t>15040319570920****</t>
  </si>
  <si>
    <t>安景芹</t>
  </si>
  <si>
    <t>15040319541209****</t>
  </si>
  <si>
    <t>安井才</t>
  </si>
  <si>
    <t>15040319640518****</t>
  </si>
  <si>
    <t>安景军</t>
  </si>
  <si>
    <t>15040319730215****</t>
  </si>
  <si>
    <t>扈秀海</t>
  </si>
  <si>
    <t>15040319640229****</t>
  </si>
  <si>
    <t>明玉廷</t>
  </si>
  <si>
    <t>15040319650518****</t>
  </si>
  <si>
    <t>扈国芳</t>
  </si>
  <si>
    <t>15040319620602****</t>
  </si>
  <si>
    <t>王兆强</t>
  </si>
  <si>
    <t>15040319620830****</t>
  </si>
  <si>
    <t>明玉杰</t>
  </si>
  <si>
    <t>扈秀梅</t>
  </si>
  <si>
    <t>15040319650324****</t>
  </si>
  <si>
    <t>明玉清</t>
  </si>
  <si>
    <t>15040319630115****</t>
  </si>
  <si>
    <t>安景龙</t>
  </si>
  <si>
    <t>程桂云</t>
  </si>
  <si>
    <t>15040319400808****</t>
  </si>
  <si>
    <t>王忠兴</t>
  </si>
  <si>
    <t>15040319590221****</t>
  </si>
  <si>
    <t>明显会</t>
  </si>
  <si>
    <t>15040319610917****</t>
  </si>
  <si>
    <t>刘国柱</t>
  </si>
  <si>
    <t>15040319551111****</t>
  </si>
  <si>
    <t>15040319370615****</t>
  </si>
  <si>
    <t>明显峰</t>
  </si>
  <si>
    <t>15040319600323****</t>
  </si>
  <si>
    <t>安如河</t>
  </si>
  <si>
    <t>15040319561028****</t>
  </si>
  <si>
    <t>庞艳峰</t>
  </si>
  <si>
    <t>15040319691107****</t>
  </si>
  <si>
    <t>姚得才</t>
  </si>
  <si>
    <t>15040319471221****</t>
  </si>
  <si>
    <t>姚立成</t>
  </si>
  <si>
    <t>庞玉山</t>
  </si>
  <si>
    <t>15040319471215****</t>
  </si>
  <si>
    <t>迟玉民</t>
  </si>
  <si>
    <t>明显文</t>
  </si>
  <si>
    <t>15040319690422****</t>
  </si>
  <si>
    <t>张素荣</t>
  </si>
  <si>
    <t>庞玉臣</t>
  </si>
  <si>
    <t>15040319620917****</t>
  </si>
  <si>
    <t>扈振起</t>
  </si>
  <si>
    <t>15040319340604****</t>
  </si>
  <si>
    <t>孟秀云</t>
  </si>
  <si>
    <t>15040319510918****</t>
  </si>
  <si>
    <t>明显刚</t>
  </si>
  <si>
    <t>15040319580609****</t>
  </si>
  <si>
    <t>明显军</t>
  </si>
  <si>
    <t>安如芹</t>
  </si>
  <si>
    <t>张青云</t>
  </si>
  <si>
    <t>15040319410625****</t>
  </si>
  <si>
    <t>战玉莲</t>
  </si>
  <si>
    <t>15040319570812****</t>
  </si>
  <si>
    <t>扈国霞</t>
  </si>
  <si>
    <t>15040319530612****</t>
  </si>
  <si>
    <t>杨翠兰</t>
  </si>
  <si>
    <t>15040319480222****</t>
  </si>
  <si>
    <t>安丽敏</t>
  </si>
  <si>
    <t>张  彬</t>
  </si>
  <si>
    <t>15040319651127****</t>
  </si>
  <si>
    <t>张素芳</t>
  </si>
  <si>
    <t>15040319600618****</t>
  </si>
  <si>
    <t>张庆君</t>
  </si>
  <si>
    <t>15040319600603****</t>
  </si>
  <si>
    <t>迟玉英</t>
  </si>
  <si>
    <t>15040319671127****</t>
  </si>
  <si>
    <t>扈晓义</t>
  </si>
  <si>
    <t>15040319891001****</t>
  </si>
  <si>
    <t>扈国文</t>
  </si>
  <si>
    <t>15040319691111****</t>
  </si>
  <si>
    <t>扈国新</t>
  </si>
  <si>
    <t>15040319660729****</t>
  </si>
  <si>
    <t>扈国艳</t>
  </si>
  <si>
    <t>15040319640624****</t>
  </si>
  <si>
    <t>扈秀丽</t>
  </si>
  <si>
    <t>15040319680106****</t>
  </si>
  <si>
    <t>刘素荣</t>
  </si>
  <si>
    <t>15040319620920****</t>
  </si>
  <si>
    <t>刘晓晖</t>
  </si>
  <si>
    <t>15040319790315****</t>
  </si>
  <si>
    <t>庞艳春</t>
  </si>
  <si>
    <t>15040319760107****</t>
  </si>
  <si>
    <t>庞艳东</t>
  </si>
  <si>
    <t>15040319790914****</t>
  </si>
  <si>
    <t>安如廷</t>
  </si>
  <si>
    <t>15040319660312****</t>
  </si>
  <si>
    <t>杨玉英</t>
  </si>
  <si>
    <t>安景祥</t>
  </si>
  <si>
    <t>15040319681221****</t>
  </si>
  <si>
    <t>迟玉军</t>
  </si>
  <si>
    <t>扈秀全</t>
  </si>
  <si>
    <t>扈国昌</t>
  </si>
  <si>
    <t>安如彦</t>
  </si>
  <si>
    <t>15040319631229****</t>
  </si>
  <si>
    <t>迟艳杰</t>
  </si>
  <si>
    <t>15040319841104****</t>
  </si>
  <si>
    <t>张淑君</t>
  </si>
  <si>
    <t>15040319700923****</t>
  </si>
  <si>
    <t>姚立伟</t>
  </si>
  <si>
    <t>15040319711028****</t>
  </si>
  <si>
    <t>张素莲</t>
  </si>
  <si>
    <t>15040319701124****</t>
  </si>
  <si>
    <t>陈国芝</t>
  </si>
  <si>
    <t>刘春华</t>
  </si>
  <si>
    <t>15040319870226****</t>
  </si>
  <si>
    <t>王宏君</t>
  </si>
  <si>
    <t>15040319831110****</t>
  </si>
  <si>
    <r>
      <t xml:space="preserve"> </t>
    </r>
    <r>
      <rPr>
        <b/>
        <sz val="8"/>
        <rFont val="宋体"/>
        <charset val="134"/>
        <scheme val="major"/>
      </rPr>
      <t>国家级公益林</t>
    </r>
    <r>
      <rPr>
        <b/>
        <sz val="8"/>
        <rFont val="宋体"/>
        <charset val="134"/>
        <scheme val="major"/>
      </rPr>
      <t xml:space="preserve"> </t>
    </r>
    <r>
      <rPr>
        <b/>
        <sz val="8"/>
        <rFont val="宋体"/>
        <charset val="134"/>
        <scheme val="major"/>
      </rPr>
      <t>附表</t>
    </r>
    <r>
      <rPr>
        <b/>
        <sz val="8"/>
        <rFont val="宋体"/>
        <charset val="134"/>
        <scheme val="major"/>
      </rPr>
      <t>7-3</t>
    </r>
  </si>
  <si>
    <r>
      <t>赤峰市元宝山区平庄镇</t>
    </r>
    <r>
      <rPr>
        <b/>
        <sz val="8"/>
        <rFont val="宋体"/>
        <charset val="134"/>
        <scheme val="major"/>
      </rPr>
      <t xml:space="preserve">                                                                                                                                                                                        </t>
    </r>
    <r>
      <rPr>
        <b/>
        <sz val="8"/>
        <rFont val="宋体"/>
        <charset val="134"/>
        <scheme val="major"/>
      </rPr>
      <t>单位：亩、元</t>
    </r>
  </si>
  <si>
    <r>
      <t>所属乡</t>
    </r>
    <r>
      <rPr>
        <b/>
        <sz val="8"/>
        <rFont val="宋体"/>
        <charset val="134"/>
        <scheme val="major"/>
      </rPr>
      <t>(</t>
    </r>
    <r>
      <rPr>
        <b/>
        <sz val="8"/>
        <rFont val="宋体"/>
        <charset val="134"/>
        <scheme val="major"/>
      </rPr>
      <t>镇、苏木</t>
    </r>
    <r>
      <rPr>
        <b/>
        <sz val="8"/>
        <rFont val="宋体"/>
        <charset val="134"/>
        <scheme val="major"/>
      </rPr>
      <t>)</t>
    </r>
  </si>
  <si>
    <r>
      <t>GPS</t>
    </r>
    <r>
      <rPr>
        <b/>
        <sz val="8"/>
        <rFont val="宋体"/>
        <charset val="134"/>
        <scheme val="major"/>
      </rPr>
      <t>坐标或地理坐标位置</t>
    </r>
  </si>
  <si>
    <r>
      <t>1:5</t>
    </r>
    <r>
      <rPr>
        <b/>
        <sz val="8"/>
        <rFont val="宋体"/>
        <charset val="134"/>
        <scheme val="major"/>
      </rPr>
      <t>万地形图图幅号</t>
    </r>
  </si>
  <si>
    <r>
      <t>补偿标准（元</t>
    </r>
    <r>
      <rPr>
        <b/>
        <sz val="8"/>
        <rFont val="宋体"/>
        <charset val="134"/>
        <scheme val="major"/>
      </rPr>
      <t>/</t>
    </r>
    <r>
      <rPr>
        <b/>
        <sz val="8"/>
        <rFont val="宋体"/>
        <charset val="134"/>
        <scheme val="major"/>
      </rPr>
      <t>亩）</t>
    </r>
  </si>
  <si>
    <t>崔起等2905人</t>
  </si>
  <si>
    <t>15040319580628****</t>
  </si>
  <si>
    <t>040226</t>
  </si>
  <si>
    <t>司振铎</t>
  </si>
  <si>
    <t>15040319510619****</t>
  </si>
  <si>
    <t>040223</t>
  </si>
  <si>
    <t>曹国军</t>
  </si>
  <si>
    <t>15040319550315****</t>
  </si>
  <si>
    <t>040236</t>
  </si>
  <si>
    <t>杨凤广</t>
  </si>
  <si>
    <t>040775</t>
  </si>
  <si>
    <t>040774</t>
  </si>
  <si>
    <t>040773</t>
  </si>
  <si>
    <t>黄宝和</t>
  </si>
  <si>
    <t>15040319590218****</t>
  </si>
  <si>
    <t>乔成</t>
  </si>
  <si>
    <t>15252119620302****</t>
  </si>
  <si>
    <t>041240</t>
  </si>
  <si>
    <t>150403103002010</t>
  </si>
  <si>
    <t>11-50-73-丙</t>
  </si>
  <si>
    <t>11-50-74-丙</t>
  </si>
  <si>
    <t>11-50-75-丙</t>
  </si>
  <si>
    <t>11-50-76-丙</t>
  </si>
  <si>
    <t>11-50-77-丙</t>
  </si>
  <si>
    <t>11-50-78-丙</t>
  </si>
  <si>
    <t>11-50-79-丙</t>
  </si>
  <si>
    <t>金涛</t>
  </si>
  <si>
    <t>15040319780620****</t>
  </si>
  <si>
    <t>041128</t>
  </si>
  <si>
    <t>11-50-80-丙</t>
  </si>
  <si>
    <t>11-50-81-丙</t>
  </si>
  <si>
    <t>11-50-82-丙</t>
  </si>
  <si>
    <t>11-50-83-丙</t>
  </si>
  <si>
    <t>11-50-84-丙</t>
  </si>
  <si>
    <t>李佳木</t>
  </si>
  <si>
    <t>041141</t>
  </si>
  <si>
    <t>150403103002011</t>
  </si>
  <si>
    <t>11-50-85-丙</t>
  </si>
  <si>
    <t>11-50-86-丙</t>
  </si>
  <si>
    <t>041231</t>
  </si>
  <si>
    <t>150403103002009</t>
  </si>
  <si>
    <t>11-50-87-丙</t>
  </si>
  <si>
    <t>11-50-88-丙</t>
  </si>
  <si>
    <t>11-50-89-丙</t>
  </si>
  <si>
    <t>杨青山</t>
  </si>
  <si>
    <t>15040319700103****</t>
  </si>
  <si>
    <t>041705</t>
  </si>
  <si>
    <t>11-50-90-丙</t>
  </si>
  <si>
    <t>11-50-91-丙</t>
  </si>
  <si>
    <t>11-50-92-丙</t>
  </si>
  <si>
    <t>11-50-93-丙</t>
  </si>
  <si>
    <t>11-50-94-丙</t>
  </si>
  <si>
    <t>11-50-95-丙</t>
  </si>
  <si>
    <t>11-50-96-丙</t>
  </si>
  <si>
    <t>11-50-97-丙</t>
  </si>
  <si>
    <t>李恩</t>
  </si>
  <si>
    <t>15040419620501****</t>
  </si>
  <si>
    <t>张志勇</t>
  </si>
  <si>
    <t>15040319740813****</t>
  </si>
  <si>
    <t>0004272</t>
  </si>
  <si>
    <t>赵彬</t>
  </si>
  <si>
    <t>15042819361018****</t>
  </si>
  <si>
    <t>040366</t>
  </si>
  <si>
    <t>040364</t>
  </si>
  <si>
    <t>潘玉芹</t>
  </si>
  <si>
    <t>040363</t>
  </si>
  <si>
    <t>040367</t>
  </si>
  <si>
    <t>040365</t>
  </si>
  <si>
    <t>040369</t>
  </si>
  <si>
    <t>040360</t>
  </si>
  <si>
    <t>040361</t>
  </si>
  <si>
    <t>041364</t>
  </si>
  <si>
    <t>赵敏</t>
  </si>
  <si>
    <t>15042819570602****</t>
  </si>
  <si>
    <t>040362</t>
  </si>
  <si>
    <t>040368</t>
  </si>
  <si>
    <t>040359</t>
  </si>
  <si>
    <t>041363</t>
  </si>
  <si>
    <t>11-50-85-丁</t>
  </si>
  <si>
    <t>11-50-86-丁</t>
  </si>
  <si>
    <t>0004268</t>
  </si>
  <si>
    <t>11-50-87-丁</t>
  </si>
  <si>
    <t>0004667</t>
  </si>
  <si>
    <t>11-50-88-丁</t>
  </si>
  <si>
    <t>11-50-89-丁</t>
  </si>
  <si>
    <t>沈龙</t>
  </si>
  <si>
    <t>15042819881011****</t>
  </si>
  <si>
    <t>040662</t>
  </si>
  <si>
    <t>杨志华</t>
  </si>
  <si>
    <t>15042819790707****</t>
  </si>
  <si>
    <t>040664</t>
  </si>
  <si>
    <t>040665</t>
  </si>
  <si>
    <t>040661</t>
  </si>
  <si>
    <t>040660</t>
  </si>
  <si>
    <t>周永军等1800人</t>
  </si>
  <si>
    <t>15040319590102****</t>
  </si>
  <si>
    <t>150403103001001</t>
  </si>
  <si>
    <t>150403103001002</t>
  </si>
  <si>
    <t>150403103001003</t>
  </si>
  <si>
    <t>150403103001004</t>
  </si>
  <si>
    <t>150403103001010</t>
  </si>
  <si>
    <t>150403103001017</t>
  </si>
  <si>
    <t>150403103001016</t>
  </si>
  <si>
    <t>150403103001012</t>
  </si>
  <si>
    <t>150403103001014</t>
  </si>
  <si>
    <t>150403103001011</t>
  </si>
  <si>
    <t>150403103001009</t>
  </si>
  <si>
    <t xml:space="preserve">周永军等1800人 </t>
  </si>
  <si>
    <t>150403103001015</t>
  </si>
  <si>
    <t>韩广富</t>
  </si>
  <si>
    <t>15040319511122****</t>
  </si>
  <si>
    <t>040187</t>
  </si>
  <si>
    <t>韩广生</t>
  </si>
  <si>
    <t>15040335081****</t>
  </si>
  <si>
    <t>040355</t>
  </si>
  <si>
    <t>150403103001008</t>
  </si>
  <si>
    <t>季春平</t>
  </si>
  <si>
    <t>15040319560706****</t>
  </si>
  <si>
    <t>041531</t>
  </si>
  <si>
    <t>150403103001013</t>
  </si>
  <si>
    <t>季春堂</t>
  </si>
  <si>
    <t>15040319481006****</t>
  </si>
  <si>
    <t>041530</t>
  </si>
  <si>
    <t>季德成</t>
  </si>
  <si>
    <t>15040319650303****</t>
  </si>
  <si>
    <t>041534</t>
  </si>
  <si>
    <t>季德强</t>
  </si>
  <si>
    <t>15040319601227****</t>
  </si>
  <si>
    <t>041533</t>
  </si>
  <si>
    <t>季德友</t>
  </si>
  <si>
    <t>15040319580801****</t>
  </si>
  <si>
    <t>041538</t>
  </si>
  <si>
    <t>季德玉</t>
  </si>
  <si>
    <t>15040319600917****</t>
  </si>
  <si>
    <t>041532</t>
  </si>
  <si>
    <t>李荣海</t>
  </si>
  <si>
    <t>15040319420503****</t>
  </si>
  <si>
    <t>150403103001006</t>
  </si>
  <si>
    <t>李文</t>
  </si>
  <si>
    <t>041598</t>
  </si>
  <si>
    <t>刘洪波</t>
  </si>
  <si>
    <t>15040319830422****</t>
  </si>
  <si>
    <t>041528</t>
  </si>
  <si>
    <t>15040319540402****</t>
  </si>
  <si>
    <t>041696</t>
  </si>
  <si>
    <t>潘广富</t>
  </si>
  <si>
    <t>15040319580117****</t>
  </si>
  <si>
    <t>150403103001007</t>
  </si>
  <si>
    <t>潘树才</t>
  </si>
  <si>
    <t>15040319590924****</t>
  </si>
  <si>
    <t>潘树先</t>
  </si>
  <si>
    <t>15040319520103****</t>
  </si>
  <si>
    <t>曲云刚</t>
  </si>
  <si>
    <t>15040319480315****</t>
  </si>
  <si>
    <t>041492</t>
  </si>
  <si>
    <t>宋振东</t>
  </si>
  <si>
    <t>15040319511207****</t>
  </si>
  <si>
    <t>040195</t>
  </si>
  <si>
    <t>040210</t>
  </si>
  <si>
    <t>宋振富</t>
  </si>
  <si>
    <t>15040319711008****</t>
  </si>
  <si>
    <t>041498</t>
  </si>
  <si>
    <t>宋振良</t>
  </si>
  <si>
    <t>15040319580525****</t>
  </si>
  <si>
    <t>041540</t>
  </si>
  <si>
    <t>孙海军</t>
  </si>
  <si>
    <t>15040319680428****</t>
  </si>
  <si>
    <t>041336</t>
  </si>
  <si>
    <t>田忠</t>
  </si>
  <si>
    <t>王成龙</t>
  </si>
  <si>
    <t>15040319760216****</t>
  </si>
  <si>
    <t>041541</t>
  </si>
  <si>
    <t>15040319570112****</t>
  </si>
  <si>
    <t>王井合</t>
  </si>
  <si>
    <t>15040319570805****</t>
  </si>
  <si>
    <t>王井荣</t>
  </si>
  <si>
    <t>041360</t>
  </si>
  <si>
    <t>谢宝存</t>
  </si>
  <si>
    <t>15040319560227****</t>
  </si>
  <si>
    <t>谢广仁</t>
  </si>
  <si>
    <t>15040319630108****</t>
  </si>
  <si>
    <t>041572</t>
  </si>
  <si>
    <t>谢井平</t>
  </si>
  <si>
    <t>15040319541202****</t>
  </si>
  <si>
    <t>041491</t>
  </si>
  <si>
    <t>谢井友</t>
  </si>
  <si>
    <t>15040319650905****</t>
  </si>
  <si>
    <t>041539</t>
  </si>
  <si>
    <t>谢景民</t>
  </si>
  <si>
    <t>15040319730309****</t>
  </si>
  <si>
    <t>衣长有</t>
  </si>
  <si>
    <t>岳峰</t>
  </si>
  <si>
    <t>15040319431013****</t>
  </si>
  <si>
    <t>040212</t>
  </si>
  <si>
    <t>041760</t>
  </si>
  <si>
    <t>岳国文</t>
  </si>
  <si>
    <t>15040319600412****</t>
  </si>
  <si>
    <t>040185</t>
  </si>
  <si>
    <t>040177</t>
  </si>
  <si>
    <t>040180</t>
  </si>
  <si>
    <t>040183</t>
  </si>
  <si>
    <t>040190</t>
  </si>
  <si>
    <t>岳俊</t>
  </si>
  <si>
    <t>15040319541222****</t>
  </si>
  <si>
    <t>041529</t>
  </si>
  <si>
    <t>岳坤</t>
  </si>
  <si>
    <t>15040319580824****</t>
  </si>
  <si>
    <t>040211</t>
  </si>
  <si>
    <t>岳林</t>
  </si>
  <si>
    <t>041535</t>
  </si>
  <si>
    <t>岳永</t>
  </si>
  <si>
    <t>15040319520211****</t>
  </si>
  <si>
    <t>041536</t>
  </si>
  <si>
    <t>张国义</t>
  </si>
  <si>
    <t>15040319720328****</t>
  </si>
  <si>
    <t>041750</t>
  </si>
  <si>
    <t>041749</t>
  </si>
  <si>
    <t>041751</t>
  </si>
  <si>
    <t>张士海</t>
  </si>
  <si>
    <t>041759</t>
  </si>
  <si>
    <t>张士武</t>
  </si>
  <si>
    <t>15040319700827****</t>
  </si>
  <si>
    <t>150403103001005</t>
  </si>
  <si>
    <t>赵国恩</t>
  </si>
  <si>
    <t>15040319451018****</t>
  </si>
  <si>
    <t>041490</t>
  </si>
  <si>
    <t>赵振富</t>
  </si>
  <si>
    <t>15040319570518****</t>
  </si>
  <si>
    <t>040467</t>
  </si>
  <si>
    <t>周永财</t>
  </si>
  <si>
    <t>15040319560202****</t>
  </si>
  <si>
    <t>040186</t>
  </si>
  <si>
    <t>040192</t>
  </si>
  <si>
    <t>张桂珍</t>
  </si>
  <si>
    <t>周永合</t>
  </si>
  <si>
    <t>041524</t>
  </si>
  <si>
    <t>周永民</t>
  </si>
  <si>
    <t>15040319591206****</t>
  </si>
  <si>
    <t>040184</t>
  </si>
  <si>
    <t>041328</t>
  </si>
  <si>
    <t>150403103001018</t>
  </si>
  <si>
    <t>任相军</t>
  </si>
  <si>
    <t>15042819620516****</t>
  </si>
  <si>
    <t>张月莲</t>
  </si>
  <si>
    <t>15040319711110****</t>
  </si>
  <si>
    <t>陈国立</t>
  </si>
  <si>
    <t>勾志毅</t>
  </si>
  <si>
    <t>于莺基</t>
  </si>
  <si>
    <t>15040319891213****</t>
  </si>
  <si>
    <t>王雪梅</t>
  </si>
  <si>
    <t>15040319670503****</t>
  </si>
  <si>
    <t>闫圣达</t>
  </si>
  <si>
    <t>15040319911003****</t>
  </si>
  <si>
    <t>刘玉林</t>
  </si>
  <si>
    <t>15042819540403****</t>
  </si>
  <si>
    <t>王晓明</t>
  </si>
  <si>
    <t>15040319730727****</t>
  </si>
  <si>
    <t>田永军</t>
  </si>
  <si>
    <t>15042819780927****</t>
  </si>
  <si>
    <t>孙秀清</t>
  </si>
  <si>
    <t>21132219710228****</t>
  </si>
  <si>
    <t>李军等</t>
  </si>
  <si>
    <t>15040319640706****</t>
  </si>
  <si>
    <t>胡景林</t>
  </si>
  <si>
    <t>15042819661127****</t>
  </si>
  <si>
    <t>白金花</t>
  </si>
  <si>
    <t>15042819550911****</t>
  </si>
  <si>
    <t>付相臣</t>
  </si>
  <si>
    <t>15042819461225****</t>
  </si>
  <si>
    <t>邢子花</t>
  </si>
  <si>
    <t>15042819560109****</t>
  </si>
  <si>
    <r>
      <t>刘廷华等</t>
    </r>
    <r>
      <rPr>
        <sz val="8"/>
        <rFont val="宋体"/>
        <charset val="134"/>
        <scheme val="major"/>
      </rPr>
      <t>3875</t>
    </r>
    <r>
      <rPr>
        <sz val="8"/>
        <rFont val="宋体"/>
        <charset val="134"/>
        <scheme val="major"/>
      </rPr>
      <t>人</t>
    </r>
  </si>
  <si>
    <t>15042819710426****</t>
  </si>
  <si>
    <t>15042819880722****</t>
  </si>
  <si>
    <t>00039、00024</t>
  </si>
  <si>
    <t>王忠伟</t>
  </si>
  <si>
    <t>15042819570326****</t>
  </si>
  <si>
    <t>王广志</t>
  </si>
  <si>
    <t>15042819660810****</t>
  </si>
  <si>
    <t>周玉春</t>
  </si>
  <si>
    <t>15042819520714****</t>
  </si>
  <si>
    <t>邵云杰</t>
  </si>
  <si>
    <t>15042819710628****</t>
  </si>
  <si>
    <t>邵名轩</t>
  </si>
  <si>
    <t>15042819730906****</t>
  </si>
  <si>
    <t>邵明建</t>
  </si>
  <si>
    <t>15042819901010****</t>
  </si>
  <si>
    <t>谭文龙</t>
  </si>
  <si>
    <t>15042819651027****</t>
  </si>
  <si>
    <t>15042819671217****</t>
  </si>
  <si>
    <t>邢景富</t>
  </si>
  <si>
    <t>15042819570118****</t>
  </si>
  <si>
    <t>刘春峰</t>
  </si>
  <si>
    <t>15042819710307****</t>
  </si>
  <si>
    <t>王玉环</t>
  </si>
  <si>
    <t>15042819550420****</t>
  </si>
  <si>
    <t>王青东</t>
  </si>
  <si>
    <t>15042819680208****</t>
  </si>
  <si>
    <t>15042819460425****</t>
  </si>
  <si>
    <t>张义林</t>
  </si>
  <si>
    <t>15042819491028****</t>
  </si>
  <si>
    <t>王金</t>
  </si>
  <si>
    <t>15042819480219****</t>
  </si>
  <si>
    <t>任井春</t>
  </si>
  <si>
    <t>15042819431124****</t>
  </si>
  <si>
    <t>王化雨</t>
  </si>
  <si>
    <t>15042819520114****</t>
  </si>
  <si>
    <t>张晓珍</t>
  </si>
  <si>
    <t>15042819691007****</t>
  </si>
  <si>
    <t>赵海明</t>
  </si>
  <si>
    <t>15042819780611****</t>
  </si>
  <si>
    <t>邸少军</t>
  </si>
  <si>
    <t>张连臣</t>
  </si>
  <si>
    <t>15042819440128****</t>
  </si>
  <si>
    <t>张亮</t>
  </si>
  <si>
    <t>15042819720610****</t>
  </si>
  <si>
    <t>15042819560930****</t>
  </si>
  <si>
    <t>张宝金</t>
  </si>
  <si>
    <t>15042819820513****</t>
  </si>
  <si>
    <t>王学森</t>
  </si>
  <si>
    <t>15042819680418****</t>
  </si>
  <si>
    <t>邵云飞</t>
  </si>
  <si>
    <t>15042819701017****</t>
  </si>
  <si>
    <t>邵永国</t>
  </si>
  <si>
    <t>15042819521023****</t>
  </si>
  <si>
    <t>李志学</t>
  </si>
  <si>
    <t>15042819731205****</t>
  </si>
  <si>
    <t>张守文</t>
  </si>
  <si>
    <t>15042819600112****</t>
  </si>
  <si>
    <t>褚国志</t>
  </si>
  <si>
    <t>15042819551107****</t>
  </si>
  <si>
    <t>15042819630123****</t>
  </si>
  <si>
    <t>董雪波</t>
  </si>
  <si>
    <t>15040319670820****</t>
  </si>
  <si>
    <t>于兴瑞</t>
  </si>
  <si>
    <t>敖远芝</t>
  </si>
  <si>
    <t>15042819690322****</t>
  </si>
  <si>
    <t>王英杰</t>
  </si>
  <si>
    <t>15042819740925****</t>
  </si>
  <si>
    <t xml:space="preserve"> 张春学</t>
  </si>
  <si>
    <t>15042819650212****</t>
  </si>
  <si>
    <t>于国明</t>
  </si>
  <si>
    <t>15042819540426****</t>
  </si>
  <si>
    <t>宋朝臣</t>
  </si>
  <si>
    <t>15042819671111****</t>
  </si>
  <si>
    <t>赵金军</t>
  </si>
  <si>
    <t>15042819720218****</t>
  </si>
  <si>
    <t>于志</t>
  </si>
  <si>
    <t>15042819530310****</t>
  </si>
  <si>
    <t>吴文革</t>
  </si>
  <si>
    <t>于凤乔</t>
  </si>
  <si>
    <t>15042819470921****</t>
  </si>
  <si>
    <t>颜丙军</t>
  </si>
  <si>
    <t xml:space="preserve"> 姜海生</t>
  </si>
  <si>
    <t>15042819730115****</t>
  </si>
  <si>
    <t xml:space="preserve"> 姜海成</t>
  </si>
  <si>
    <t>15042819750917****</t>
  </si>
  <si>
    <t>姜海成</t>
  </si>
  <si>
    <t>姜海生</t>
  </si>
  <si>
    <t xml:space="preserve"> 邵云杰</t>
  </si>
  <si>
    <t>15042819720514****</t>
  </si>
  <si>
    <t>韩进强</t>
  </si>
  <si>
    <t>15042819680719****</t>
  </si>
  <si>
    <t>邵喜忠</t>
  </si>
  <si>
    <t>15042819540808****</t>
  </si>
  <si>
    <t>邵喜友</t>
  </si>
  <si>
    <t>15042819671030****</t>
  </si>
  <si>
    <t>于德志</t>
  </si>
  <si>
    <t>15042819780818****</t>
  </si>
  <si>
    <t>于兴有</t>
  </si>
  <si>
    <t>15042819551128****</t>
  </si>
  <si>
    <t>于海</t>
  </si>
  <si>
    <t>15042819480320****</t>
  </si>
  <si>
    <t>苏海霞</t>
  </si>
  <si>
    <t>15042819520121****</t>
  </si>
  <si>
    <t>胡金强</t>
  </si>
  <si>
    <t>15042819550316****</t>
  </si>
  <si>
    <t xml:space="preserve"> 迟有</t>
  </si>
  <si>
    <t>15042819580916****</t>
  </si>
  <si>
    <t>张丽新</t>
  </si>
  <si>
    <t>15042919810821****</t>
  </si>
  <si>
    <t>胡文合</t>
  </si>
  <si>
    <t>韩进田</t>
  </si>
  <si>
    <t>15042819491202****</t>
  </si>
  <si>
    <t>韩进玉</t>
  </si>
  <si>
    <t>15042819510824****</t>
  </si>
  <si>
    <t>迟有</t>
  </si>
  <si>
    <t>韩翠兰</t>
  </si>
  <si>
    <t>15042819590610****</t>
  </si>
  <si>
    <t>韩凤生</t>
  </si>
  <si>
    <t>15042819480301****</t>
  </si>
  <si>
    <t>胡金豹</t>
  </si>
  <si>
    <t>15042819820615****</t>
  </si>
  <si>
    <t>毕艳丽</t>
  </si>
  <si>
    <t>15042819810701****</t>
  </si>
  <si>
    <t>2023年个人所有国家级公益林（均利不分山）经济补偿落实到户明细表</t>
  </si>
  <si>
    <r>
      <t>赤峰市元宝山区平庄镇</t>
    </r>
    <r>
      <rPr>
        <b/>
        <sz val="10.5"/>
        <rFont val="Times New Roman"/>
        <family val="1"/>
        <charset val="0"/>
      </rPr>
      <t xml:space="preserve">                                                                                                                                                                                     </t>
    </r>
    <r>
      <rPr>
        <b/>
        <sz val="10.5"/>
        <rFont val="仿宋_GB2312"/>
        <family val="3"/>
        <charset val="134"/>
      </rPr>
      <t>单位：亩、元</t>
    </r>
  </si>
  <si>
    <t>序号</t>
  </si>
  <si>
    <r>
      <t>所属乡</t>
    </r>
    <r>
      <rPr>
        <b/>
        <sz val="8"/>
        <rFont val="Times New Roman"/>
        <family val="1"/>
        <charset val="0"/>
      </rPr>
      <t>(</t>
    </r>
    <r>
      <rPr>
        <b/>
        <sz val="8"/>
        <rFont val="仿宋_GB2312"/>
        <family val="3"/>
        <charset val="134"/>
      </rPr>
      <t>镇、苏木</t>
    </r>
    <r>
      <rPr>
        <b/>
        <sz val="8"/>
        <rFont val="Times New Roman"/>
        <family val="1"/>
        <charset val="0"/>
      </rPr>
      <t>)</t>
    </r>
  </si>
  <si>
    <r>
      <t>GPS</t>
    </r>
    <r>
      <rPr>
        <b/>
        <sz val="8"/>
        <rFont val="仿宋_GB2312"/>
        <family val="3"/>
        <charset val="134"/>
      </rPr>
      <t>坐标或地理坐标位置</t>
    </r>
  </si>
  <si>
    <r>
      <t>1:5</t>
    </r>
    <r>
      <rPr>
        <b/>
        <sz val="8"/>
        <rFont val="仿宋_GB2312"/>
        <family val="3"/>
        <charset val="134"/>
      </rPr>
      <t>万地形图图幅号</t>
    </r>
  </si>
  <si>
    <r>
      <t>补偿标准（元</t>
    </r>
    <r>
      <rPr>
        <b/>
        <sz val="8"/>
        <rFont val="Times New Roman"/>
        <family val="1"/>
        <charset val="0"/>
      </rPr>
      <t>/</t>
    </r>
    <r>
      <rPr>
        <b/>
        <sz val="8"/>
        <rFont val="仿宋_GB2312"/>
        <family val="3"/>
        <charset val="134"/>
      </rPr>
      <t>亩）</t>
    </r>
  </si>
  <si>
    <t>729户</t>
  </si>
  <si>
    <t>崔起等
2905人</t>
  </si>
  <si>
    <t>15040319400828****</t>
  </si>
  <si>
    <t>梁军</t>
  </si>
  <si>
    <t>15040319610819****</t>
  </si>
  <si>
    <t>司艳忠</t>
  </si>
  <si>
    <t>15040319700901****</t>
  </si>
  <si>
    <t>孟凡臣</t>
  </si>
  <si>
    <t>15040319441208****</t>
  </si>
  <si>
    <t>15040319550703****</t>
  </si>
  <si>
    <t>徐晓峰</t>
  </si>
  <si>
    <t>15040319750904****</t>
  </si>
  <si>
    <t>姚素兰</t>
  </si>
  <si>
    <t>15040319460504****</t>
  </si>
  <si>
    <t>何国</t>
  </si>
  <si>
    <t>15040319661110****</t>
  </si>
  <si>
    <t>蔡海芳</t>
  </si>
  <si>
    <t>司艳国</t>
  </si>
  <si>
    <t>15040319740302****</t>
  </si>
  <si>
    <t>何桂芹</t>
  </si>
  <si>
    <t>15040319530316****</t>
  </si>
  <si>
    <t>梁彬</t>
  </si>
  <si>
    <t>何二军</t>
  </si>
  <si>
    <t>15040319790504****</t>
  </si>
  <si>
    <t>白凤梅</t>
  </si>
  <si>
    <t>牟志国</t>
  </si>
  <si>
    <t>郭友</t>
  </si>
  <si>
    <t>15040319561005****</t>
  </si>
  <si>
    <t>孟祥友</t>
  </si>
  <si>
    <t>15040319771016****</t>
  </si>
  <si>
    <t>候宝君</t>
  </si>
  <si>
    <t>15040319680420****</t>
  </si>
  <si>
    <t>徐明</t>
  </si>
  <si>
    <t>张立</t>
  </si>
  <si>
    <t>15040319700817****</t>
  </si>
  <si>
    <t>王喜明</t>
  </si>
  <si>
    <t>李占明</t>
  </si>
  <si>
    <t>15040319330914****</t>
  </si>
  <si>
    <t>徐国志</t>
  </si>
  <si>
    <t>15040319621107****</t>
  </si>
  <si>
    <t>司振兴</t>
  </si>
  <si>
    <t>15040319390907****</t>
  </si>
  <si>
    <t>杨玉瑞</t>
  </si>
  <si>
    <t>15040319571215****</t>
  </si>
  <si>
    <t>邵彦森</t>
  </si>
  <si>
    <t>15040319380804****</t>
  </si>
  <si>
    <t>张海芳</t>
  </si>
  <si>
    <t>15040319520529****</t>
  </si>
  <si>
    <t>孟凡仓</t>
  </si>
  <si>
    <t>15040319650708****</t>
  </si>
  <si>
    <t>乌彩云</t>
  </si>
  <si>
    <t>15040319530503****</t>
  </si>
  <si>
    <t>陈俊芳</t>
  </si>
  <si>
    <t>15040319610222****</t>
  </si>
  <si>
    <t>孟凡银</t>
  </si>
  <si>
    <t>15040319570519****</t>
  </si>
  <si>
    <t>邵金山</t>
  </si>
  <si>
    <t>15040319670221****</t>
  </si>
  <si>
    <t>张桂丽</t>
  </si>
  <si>
    <t>15042619761220****</t>
  </si>
  <si>
    <t>徐晓军</t>
  </si>
  <si>
    <t>15040319740620****</t>
  </si>
  <si>
    <t>司秀杰</t>
  </si>
  <si>
    <t>15040319650310****</t>
  </si>
  <si>
    <t>邱彩芹</t>
  </si>
  <si>
    <t>15040319660301****</t>
  </si>
  <si>
    <t>司振玉</t>
  </si>
  <si>
    <t>曹国凡</t>
  </si>
  <si>
    <t>徐桂芝</t>
  </si>
  <si>
    <t>15040319561027****</t>
  </si>
  <si>
    <t>曹秀珍</t>
  </si>
  <si>
    <t>15040319560520****</t>
  </si>
  <si>
    <t>陈俊</t>
  </si>
  <si>
    <t>张芳</t>
  </si>
  <si>
    <t>15040319681230****</t>
  </si>
  <si>
    <t>赵友</t>
  </si>
  <si>
    <t>陈俊民</t>
  </si>
  <si>
    <t>徐晓慧</t>
  </si>
  <si>
    <t>15040319820525****</t>
  </si>
  <si>
    <t>孟祥富</t>
  </si>
  <si>
    <t>15040319700208****</t>
  </si>
  <si>
    <t>15040319580903****</t>
  </si>
  <si>
    <t>陈宝军</t>
  </si>
  <si>
    <t>15040319610416****</t>
  </si>
  <si>
    <t>王喜臣</t>
  </si>
  <si>
    <t>15040319701014****</t>
  </si>
  <si>
    <t>王淑英</t>
  </si>
  <si>
    <t>15040319520917****</t>
  </si>
  <si>
    <t>田桂花</t>
  </si>
  <si>
    <t>15040319511230****</t>
  </si>
  <si>
    <t>15040319520320****</t>
  </si>
  <si>
    <t>伊秀华</t>
  </si>
  <si>
    <t>15040319510915****</t>
  </si>
  <si>
    <t>司振宝</t>
  </si>
  <si>
    <t>15040319610312****</t>
  </si>
  <si>
    <t>徐国忠</t>
  </si>
  <si>
    <t>15040319561107****</t>
  </si>
  <si>
    <t>孟祥义</t>
  </si>
  <si>
    <t>张洪</t>
  </si>
  <si>
    <t>15040319640311****</t>
  </si>
  <si>
    <t>曹显芝</t>
  </si>
  <si>
    <t>15042819710912****</t>
  </si>
  <si>
    <t>候富</t>
  </si>
  <si>
    <t>15040319441014****</t>
  </si>
  <si>
    <t>赵广</t>
  </si>
  <si>
    <t>15040319740418****</t>
  </si>
  <si>
    <t>陶永姬</t>
  </si>
  <si>
    <t>15040319620614****</t>
  </si>
  <si>
    <t>王彩霞</t>
  </si>
  <si>
    <t>15040319591209****</t>
  </si>
  <si>
    <t>张青山</t>
  </si>
  <si>
    <t>15040319691210****</t>
  </si>
  <si>
    <t>陈俊山</t>
  </si>
  <si>
    <t>张杰</t>
  </si>
  <si>
    <t>15040319280828****</t>
  </si>
  <si>
    <t>陈秀霞</t>
  </si>
  <si>
    <t>15040319630102****</t>
  </si>
  <si>
    <t>巨素荣</t>
  </si>
  <si>
    <t>15040319580717****</t>
  </si>
  <si>
    <t>孟祥青</t>
  </si>
  <si>
    <t>15040319700924****</t>
  </si>
  <si>
    <t>何军</t>
  </si>
  <si>
    <t>15040319581223****</t>
  </si>
  <si>
    <t>15040319430629****</t>
  </si>
  <si>
    <t>梁柱</t>
  </si>
  <si>
    <t>15040319781020****</t>
  </si>
  <si>
    <t>张民</t>
  </si>
  <si>
    <t>15040319680427****</t>
  </si>
  <si>
    <t>陈俊国</t>
  </si>
  <si>
    <t>15040319700505****</t>
  </si>
  <si>
    <t>兰桂霞</t>
  </si>
  <si>
    <t>宋金梅</t>
  </si>
  <si>
    <t>15040319630428****</t>
  </si>
  <si>
    <t>曹凤芹</t>
  </si>
  <si>
    <t>15040319600824****</t>
  </si>
  <si>
    <t>15040319540205****</t>
  </si>
  <si>
    <t>徐桂云</t>
  </si>
  <si>
    <t>15040319630213****</t>
  </si>
  <si>
    <t>梁桂云</t>
  </si>
  <si>
    <t>车井侠</t>
  </si>
  <si>
    <t>15040319600315****</t>
  </si>
  <si>
    <t>张爱民</t>
  </si>
  <si>
    <t>15040319621202****</t>
  </si>
  <si>
    <t>许素杰</t>
  </si>
  <si>
    <t>高贵华</t>
  </si>
  <si>
    <t>15040319640705****</t>
  </si>
  <si>
    <t>刘素苹</t>
  </si>
  <si>
    <t>江秀芝</t>
  </si>
  <si>
    <t>15040319580228****</t>
  </si>
  <si>
    <t>姚爱国</t>
  </si>
  <si>
    <t>15040319680408****</t>
  </si>
  <si>
    <t>代子君</t>
  </si>
  <si>
    <t>15040319501007****</t>
  </si>
  <si>
    <t>姜淑芬</t>
  </si>
  <si>
    <t>15040319610218****</t>
  </si>
  <si>
    <t>白振青</t>
  </si>
  <si>
    <t>15040319570216****</t>
  </si>
  <si>
    <t>孙国庆</t>
  </si>
  <si>
    <t>江淑琴</t>
  </si>
  <si>
    <t>15040319670904****</t>
  </si>
  <si>
    <t>许振东</t>
  </si>
  <si>
    <t>15042819401128****</t>
  </si>
  <si>
    <t>徐鹤</t>
  </si>
  <si>
    <t>15040319860513****</t>
  </si>
  <si>
    <t>徐春</t>
  </si>
  <si>
    <t>15040319410928****</t>
  </si>
  <si>
    <t>徐谦</t>
  </si>
  <si>
    <t>15040319581118****</t>
  </si>
  <si>
    <t>代凤芹</t>
  </si>
  <si>
    <t>15040319581109****</t>
  </si>
  <si>
    <t>许素贤</t>
  </si>
  <si>
    <t>15040319630110****</t>
  </si>
  <si>
    <t>孙全</t>
  </si>
  <si>
    <t>15040319340914****</t>
  </si>
  <si>
    <t>陈凤莲</t>
  </si>
  <si>
    <t>15040319530627****</t>
  </si>
  <si>
    <t>许振才</t>
  </si>
  <si>
    <t>15040319710515****</t>
  </si>
  <si>
    <t>谷平来</t>
  </si>
  <si>
    <t>15040319671229****</t>
  </si>
  <si>
    <t>张国彬</t>
  </si>
  <si>
    <t>15040319410916****</t>
  </si>
  <si>
    <t>张国祥</t>
  </si>
  <si>
    <t>15040319440716****</t>
  </si>
  <si>
    <t>包勇</t>
  </si>
  <si>
    <t>15040319660624****</t>
  </si>
  <si>
    <t>孙国富</t>
  </si>
  <si>
    <t>15040319640416****</t>
  </si>
  <si>
    <t>谷平义</t>
  </si>
  <si>
    <t>15040319700502****</t>
  </si>
  <si>
    <t>许学才</t>
  </si>
  <si>
    <t>15040319701219****</t>
  </si>
  <si>
    <t>翟桂花</t>
  </si>
  <si>
    <t>15040319601118****</t>
  </si>
  <si>
    <t>白振国</t>
  </si>
  <si>
    <t>邹彩云</t>
  </si>
  <si>
    <t>15040319570121****</t>
  </si>
  <si>
    <t>孙玉花</t>
  </si>
  <si>
    <t>15040319620225****</t>
  </si>
  <si>
    <t>15040319540703****</t>
  </si>
  <si>
    <t>白素兰</t>
  </si>
  <si>
    <t>15040319550810****</t>
  </si>
  <si>
    <t>白桂英</t>
  </si>
  <si>
    <t>15040319571125****</t>
  </si>
  <si>
    <t>李海英</t>
  </si>
  <si>
    <t>15040319601013****</t>
  </si>
  <si>
    <t>吴秀珍</t>
  </si>
  <si>
    <t>许秀梅</t>
  </si>
  <si>
    <t>15040319770717****</t>
  </si>
  <si>
    <t>肖振芳</t>
  </si>
  <si>
    <t>15040319520804****</t>
  </si>
  <si>
    <t>白凤春</t>
  </si>
  <si>
    <t>15040319571207****</t>
  </si>
  <si>
    <t>王国成</t>
  </si>
  <si>
    <t>15040319700519****</t>
  </si>
  <si>
    <t>王俊</t>
  </si>
  <si>
    <t>刘国珍</t>
  </si>
  <si>
    <t>15040319620506****</t>
  </si>
  <si>
    <t>郑富</t>
  </si>
  <si>
    <t>15040319650704****</t>
  </si>
  <si>
    <t>藏洪锁</t>
  </si>
  <si>
    <t>15040319740310****</t>
  </si>
  <si>
    <t>刘立民</t>
  </si>
  <si>
    <t>15040319811206****</t>
  </si>
  <si>
    <t>包井林</t>
  </si>
  <si>
    <t>肖小二</t>
  </si>
  <si>
    <t>15040319770822****</t>
  </si>
  <si>
    <t>芦小三</t>
  </si>
  <si>
    <t>15040319771003****</t>
  </si>
  <si>
    <t>芦富</t>
  </si>
  <si>
    <t>15040319720726****</t>
  </si>
  <si>
    <t>肖振青</t>
  </si>
  <si>
    <t>15040319471213****</t>
  </si>
  <si>
    <t>15040319671112****</t>
  </si>
  <si>
    <t>白相军</t>
  </si>
  <si>
    <t>15040319730813****</t>
  </si>
  <si>
    <t>耿祥</t>
  </si>
  <si>
    <t>15040319530902****</t>
  </si>
  <si>
    <t>刘振海</t>
  </si>
  <si>
    <t>王玉新</t>
  </si>
  <si>
    <t>15040319680206****</t>
  </si>
  <si>
    <t>包志</t>
  </si>
  <si>
    <t>15040319650530****</t>
  </si>
  <si>
    <t>15040319640623****</t>
  </si>
  <si>
    <t>白凤清</t>
  </si>
  <si>
    <t>15040319511017****</t>
  </si>
  <si>
    <t>藏宝裕</t>
  </si>
  <si>
    <t>15040319520509****</t>
  </si>
  <si>
    <t>臧宝贵</t>
  </si>
  <si>
    <t>15040319570911****</t>
  </si>
  <si>
    <t>张凤友</t>
  </si>
  <si>
    <t>15040319460224****</t>
  </si>
  <si>
    <t>王晓芹</t>
  </si>
  <si>
    <t>15040319570715****</t>
  </si>
  <si>
    <t>王兴</t>
  </si>
  <si>
    <t>包云生</t>
  </si>
  <si>
    <t>15040319430304****</t>
  </si>
  <si>
    <t>藏宝友</t>
  </si>
  <si>
    <t>15040319610208****</t>
  </si>
  <si>
    <t>刘振山</t>
  </si>
  <si>
    <t>15040319641022****</t>
  </si>
  <si>
    <t>汪秀梅</t>
  </si>
  <si>
    <t>15040319540514****</t>
  </si>
  <si>
    <t>肖飞</t>
  </si>
  <si>
    <t>15040319721128****</t>
  </si>
  <si>
    <t>15040319610827****</t>
  </si>
  <si>
    <t>包国君</t>
  </si>
  <si>
    <t>15040319561220****</t>
  </si>
  <si>
    <t>包桂兰</t>
  </si>
  <si>
    <t>15040319451107****</t>
  </si>
  <si>
    <t>汪喜明</t>
  </si>
  <si>
    <t>15040319650824****</t>
  </si>
  <si>
    <t>包玉兰</t>
  </si>
  <si>
    <t>15040319491012****</t>
  </si>
  <si>
    <t>王勤</t>
  </si>
  <si>
    <t>15040319720606****</t>
  </si>
  <si>
    <t>张俊</t>
  </si>
  <si>
    <t>包国</t>
  </si>
  <si>
    <t>15040319690517****</t>
  </si>
  <si>
    <t>孙海萍</t>
  </si>
  <si>
    <t>15040319630413****</t>
  </si>
  <si>
    <t>于素芬</t>
  </si>
  <si>
    <t>15040319500217****</t>
  </si>
  <si>
    <t>杨桂琴</t>
  </si>
  <si>
    <t>15040319600216****</t>
  </si>
  <si>
    <t>杨桂芬</t>
  </si>
  <si>
    <t>15040319561124****</t>
  </si>
  <si>
    <t>芦才</t>
  </si>
  <si>
    <t>郑国君</t>
  </si>
  <si>
    <t>15040319470304****</t>
  </si>
  <si>
    <t>王德</t>
  </si>
  <si>
    <t>15040319580125****</t>
  </si>
  <si>
    <t>15040319731215****</t>
  </si>
  <si>
    <t>王荣</t>
  </si>
  <si>
    <t>15040319500919****</t>
  </si>
  <si>
    <t>肖凤兰</t>
  </si>
  <si>
    <t>15040319430519****</t>
  </si>
  <si>
    <t>孙海臣</t>
  </si>
  <si>
    <t>15040319670328****</t>
  </si>
  <si>
    <t>刘国志</t>
  </si>
  <si>
    <t>15040319520918****</t>
  </si>
  <si>
    <t>包福</t>
  </si>
  <si>
    <t>15040319631221****</t>
  </si>
  <si>
    <t>汪永民</t>
  </si>
  <si>
    <t>15040319690125****</t>
  </si>
  <si>
    <t>张才</t>
  </si>
  <si>
    <t>15040319681218****</t>
  </si>
  <si>
    <t>包国忠</t>
  </si>
  <si>
    <t>15040319670905****</t>
  </si>
  <si>
    <t>藏宝富</t>
  </si>
  <si>
    <t>15040319550921****</t>
  </si>
  <si>
    <t>芦海军</t>
  </si>
  <si>
    <t>15040319721029****</t>
  </si>
  <si>
    <t>汪子军</t>
  </si>
  <si>
    <t>15040319721025****</t>
  </si>
  <si>
    <t>包井文</t>
  </si>
  <si>
    <t>15040319660925****</t>
  </si>
  <si>
    <t>包丰</t>
  </si>
  <si>
    <t>15040319620724****</t>
  </si>
  <si>
    <t>姜玉芹</t>
  </si>
  <si>
    <t>15040319590616****</t>
  </si>
  <si>
    <t>张敬莲</t>
  </si>
  <si>
    <t>王玉珠</t>
  </si>
  <si>
    <t>15040319511008****</t>
  </si>
  <si>
    <t>耿伟</t>
  </si>
  <si>
    <t>包庆</t>
  </si>
  <si>
    <t>15040319561020****</t>
  </si>
  <si>
    <t>刘国财</t>
  </si>
  <si>
    <t>韩素兰</t>
  </si>
  <si>
    <t>15040319520708****</t>
  </si>
  <si>
    <t>芦珍</t>
  </si>
  <si>
    <t>15040319510215****</t>
  </si>
  <si>
    <t>刘雪慧</t>
  </si>
  <si>
    <t>15040319721110****</t>
  </si>
  <si>
    <t>张秀荣</t>
  </si>
  <si>
    <t>刘月兰</t>
  </si>
  <si>
    <t>15040319610613****</t>
  </si>
  <si>
    <t>孙清芝</t>
  </si>
  <si>
    <t>15040319540319****</t>
  </si>
  <si>
    <t>包春荣</t>
  </si>
  <si>
    <t>肖勇</t>
  </si>
  <si>
    <t>15040319710522****</t>
  </si>
  <si>
    <t>汪秀春</t>
  </si>
  <si>
    <t>15040319250401****</t>
  </si>
  <si>
    <t>15040319470714****</t>
  </si>
  <si>
    <t>吴瑞珍</t>
  </si>
  <si>
    <t>15040319661117****</t>
  </si>
  <si>
    <t>王清林</t>
  </si>
  <si>
    <t>15040319700104****</t>
  </si>
  <si>
    <t>15040319651111****</t>
  </si>
  <si>
    <t>刘国利</t>
  </si>
  <si>
    <t>15040319730109****</t>
  </si>
  <si>
    <t>刘国富</t>
  </si>
  <si>
    <t>15040319710524****</t>
  </si>
  <si>
    <t>刘彦才</t>
  </si>
  <si>
    <t>薛秀珍</t>
  </si>
  <si>
    <t>15040319420325****</t>
  </si>
  <si>
    <t>刘成</t>
  </si>
  <si>
    <t>15040319670725****</t>
  </si>
  <si>
    <t>15040319690615****</t>
  </si>
  <si>
    <t>冯振海</t>
  </si>
  <si>
    <t>15040319660308****</t>
  </si>
  <si>
    <t>15040319410630****</t>
  </si>
  <si>
    <t>包臣</t>
  </si>
  <si>
    <t>15040319680919****</t>
  </si>
  <si>
    <t>陈富</t>
  </si>
  <si>
    <t>15040319740402****</t>
  </si>
  <si>
    <t>白凤荣</t>
  </si>
  <si>
    <t>15040319600803****</t>
  </si>
  <si>
    <t>15040319481126****</t>
  </si>
  <si>
    <t>刘丽君</t>
  </si>
  <si>
    <t>15042819710903****</t>
  </si>
  <si>
    <t>张凤德</t>
  </si>
  <si>
    <t>15040319550525****</t>
  </si>
  <si>
    <t>代永</t>
  </si>
  <si>
    <t>15040319751229****</t>
  </si>
  <si>
    <t>代广</t>
  </si>
  <si>
    <t>孙海庆</t>
  </si>
  <si>
    <t>15040319641225****</t>
  </si>
  <si>
    <t>李振刚</t>
  </si>
  <si>
    <t>15040319580213****</t>
  </si>
  <si>
    <t>冯桂芝</t>
  </si>
  <si>
    <t>15040319640204****</t>
  </si>
  <si>
    <t>包海芝</t>
  </si>
  <si>
    <t>15040319580507****</t>
  </si>
  <si>
    <t>肖艳荣</t>
  </si>
  <si>
    <t>15040319700804****</t>
  </si>
  <si>
    <t>郭景新</t>
  </si>
  <si>
    <t>15040319511225****</t>
  </si>
  <si>
    <t>15040319640713****</t>
  </si>
  <si>
    <t>代文成</t>
  </si>
  <si>
    <t>15040319670606****</t>
  </si>
  <si>
    <t>李树明</t>
  </si>
  <si>
    <t>15040319320302****</t>
  </si>
  <si>
    <t>李成友</t>
  </si>
  <si>
    <t>刘存</t>
  </si>
  <si>
    <t>15040319680516****</t>
  </si>
  <si>
    <t>白亚林</t>
  </si>
  <si>
    <t>15040319740929****</t>
  </si>
  <si>
    <t>张玉红</t>
  </si>
  <si>
    <t>15042819671021****</t>
  </si>
  <si>
    <t>李明</t>
  </si>
  <si>
    <t>15040319400209****</t>
  </si>
  <si>
    <t>15040319690428****</t>
  </si>
  <si>
    <t>刘起</t>
  </si>
  <si>
    <t>15040319640929****</t>
  </si>
  <si>
    <t>乔玉华</t>
  </si>
  <si>
    <t>15042819710208****</t>
  </si>
  <si>
    <t>徐振海</t>
  </si>
  <si>
    <t>15040319720922****</t>
  </si>
  <si>
    <t>肖城</t>
  </si>
  <si>
    <t>15040319590201****</t>
  </si>
  <si>
    <t>李振果</t>
  </si>
  <si>
    <t>15040319700808****</t>
  </si>
  <si>
    <t>丁桂霞</t>
  </si>
  <si>
    <t>15040319641127****</t>
  </si>
  <si>
    <t>王秀花</t>
  </si>
  <si>
    <t>张翠芹</t>
  </si>
  <si>
    <t>15040319571026****</t>
  </si>
  <si>
    <t>李成军</t>
  </si>
  <si>
    <t>白俊廷</t>
  </si>
  <si>
    <t>15040319580110****</t>
  </si>
  <si>
    <t>陈才</t>
  </si>
  <si>
    <t>15040319620317****</t>
  </si>
  <si>
    <t>白俊龙</t>
  </si>
  <si>
    <t>15040319690118****</t>
  </si>
  <si>
    <t>白俊富</t>
  </si>
  <si>
    <t>15040319660327****</t>
  </si>
  <si>
    <t>冯振合</t>
  </si>
  <si>
    <t>15040319680810****</t>
  </si>
  <si>
    <t>汪利群</t>
  </si>
  <si>
    <t>15040319750729****</t>
  </si>
  <si>
    <t>汪力军</t>
  </si>
  <si>
    <t>15040319661218****</t>
  </si>
  <si>
    <t>肖玉梅</t>
  </si>
  <si>
    <t>15042919730725****</t>
  </si>
  <si>
    <t>薛秀荣</t>
  </si>
  <si>
    <t>15040319570323****</t>
  </si>
  <si>
    <t>郭富</t>
  </si>
  <si>
    <t>15040319610905****</t>
  </si>
  <si>
    <t>包申</t>
  </si>
  <si>
    <t>15040319650629****</t>
  </si>
  <si>
    <t>李桂兰</t>
  </si>
  <si>
    <t>15040319500718****</t>
  </si>
  <si>
    <t>白俊林</t>
  </si>
  <si>
    <t>15040319600411****</t>
  </si>
  <si>
    <t>郭海</t>
  </si>
  <si>
    <t>15040319551217****</t>
  </si>
  <si>
    <t>朱相国</t>
  </si>
  <si>
    <t>15040319570207****</t>
  </si>
  <si>
    <t>高淑兰</t>
  </si>
  <si>
    <t>15040319381219****</t>
  </si>
  <si>
    <t>包财</t>
  </si>
  <si>
    <t>15040319530814****</t>
  </si>
  <si>
    <t>冯百岁</t>
  </si>
  <si>
    <t>15040319750329****</t>
  </si>
  <si>
    <t>王玉臣</t>
  </si>
  <si>
    <t>15040319490906****</t>
  </si>
  <si>
    <t>马俊义</t>
  </si>
  <si>
    <t>15040319670528****</t>
  </si>
  <si>
    <t>刘勤</t>
  </si>
  <si>
    <t>15040319400315****</t>
  </si>
  <si>
    <t>孙友</t>
  </si>
  <si>
    <t>15040319470404****</t>
  </si>
  <si>
    <t>孙海利</t>
  </si>
  <si>
    <t>15040319700113****</t>
  </si>
  <si>
    <t>马俊友</t>
  </si>
  <si>
    <t>15040319690626****</t>
  </si>
  <si>
    <t>郭小军</t>
  </si>
  <si>
    <t>15040319731221****</t>
  </si>
  <si>
    <t>郭红军</t>
  </si>
  <si>
    <t>马井财</t>
  </si>
  <si>
    <t>马井富</t>
  </si>
  <si>
    <t>马玉芝</t>
  </si>
  <si>
    <t>季明</t>
  </si>
  <si>
    <t>15040319550917****</t>
  </si>
  <si>
    <t>孙沛兰</t>
  </si>
  <si>
    <t>季永胜</t>
  </si>
  <si>
    <t>15040319620809****</t>
  </si>
  <si>
    <t>张井祥</t>
  </si>
  <si>
    <t>15040319650830****</t>
  </si>
  <si>
    <t>杨树谦</t>
  </si>
  <si>
    <t>15040319750303****</t>
  </si>
  <si>
    <t>李淑梅</t>
  </si>
  <si>
    <t>15040319650614****</t>
  </si>
  <si>
    <t>崔军</t>
  </si>
  <si>
    <t>15040319611113****</t>
  </si>
  <si>
    <t>崔信</t>
  </si>
  <si>
    <t>15040319560412****</t>
  </si>
  <si>
    <t>崔起</t>
  </si>
  <si>
    <t>崔全</t>
  </si>
  <si>
    <t>15040319711229****</t>
  </si>
  <si>
    <t>郭秀英</t>
  </si>
  <si>
    <t>15040319300913****</t>
  </si>
  <si>
    <t>15040319790626****</t>
  </si>
  <si>
    <t>15040319560323****</t>
  </si>
  <si>
    <t>刘素珍</t>
  </si>
  <si>
    <t>15040319440530****</t>
  </si>
  <si>
    <t>崔国珍</t>
  </si>
  <si>
    <t>李华</t>
  </si>
  <si>
    <t>15042819740702****</t>
  </si>
  <si>
    <t>李生</t>
  </si>
  <si>
    <t>15040319620211****</t>
  </si>
  <si>
    <t>张井友</t>
  </si>
  <si>
    <t>15040319620605****</t>
  </si>
  <si>
    <t>15040319640319****</t>
  </si>
  <si>
    <t>李发</t>
  </si>
  <si>
    <t>15040319560502****</t>
  </si>
  <si>
    <t>王永彬</t>
  </si>
  <si>
    <t>15040319671218****</t>
  </si>
  <si>
    <t>张井福</t>
  </si>
  <si>
    <t>15040319681216****</t>
  </si>
  <si>
    <t>梁秀云</t>
  </si>
  <si>
    <t>15040319570212****</t>
  </si>
  <si>
    <t>15040319480705****</t>
  </si>
  <si>
    <t>15040319741219****</t>
  </si>
  <si>
    <t>15040319580130****</t>
  </si>
  <si>
    <t>杨树青</t>
  </si>
  <si>
    <t>15040319420629****</t>
  </si>
  <si>
    <t>杨占军</t>
  </si>
  <si>
    <t>王志</t>
  </si>
  <si>
    <t>15040319540110****</t>
  </si>
  <si>
    <t>崔亮</t>
  </si>
  <si>
    <t>15040319660425****</t>
  </si>
  <si>
    <t>张井财</t>
  </si>
  <si>
    <t>15040319840808****</t>
  </si>
  <si>
    <t>张丙军</t>
  </si>
  <si>
    <t>15040319580419****</t>
  </si>
  <si>
    <t>张井阁</t>
  </si>
  <si>
    <t>15040319570612****</t>
  </si>
  <si>
    <t>管菊子</t>
  </si>
  <si>
    <t>15040319550707****</t>
  </si>
  <si>
    <t>伊秀琴</t>
  </si>
  <si>
    <t>15040319660509****</t>
  </si>
  <si>
    <t>季秀梅</t>
  </si>
  <si>
    <t>15040319621003****</t>
  </si>
  <si>
    <t>邓荣</t>
  </si>
  <si>
    <t>15040319430813****</t>
  </si>
  <si>
    <t>张彦平</t>
  </si>
  <si>
    <t>邓芳</t>
  </si>
  <si>
    <t>邓小伟</t>
  </si>
  <si>
    <t>15040319830701****</t>
  </si>
  <si>
    <t>邓云</t>
  </si>
  <si>
    <t>15040319500529****</t>
  </si>
  <si>
    <t>邓国平</t>
  </si>
  <si>
    <t>崔艳会</t>
  </si>
  <si>
    <t>崔井富</t>
  </si>
  <si>
    <t>15040319520412****</t>
  </si>
  <si>
    <t>崔井斌</t>
  </si>
  <si>
    <t>15040319661020****</t>
  </si>
  <si>
    <t>许振富</t>
  </si>
  <si>
    <t>15040319471118****</t>
  </si>
  <si>
    <t>许学利</t>
  </si>
  <si>
    <t>15040319721022****</t>
  </si>
  <si>
    <t>郭凤廷</t>
  </si>
  <si>
    <t>15040319481010****</t>
  </si>
  <si>
    <t>郭庆</t>
  </si>
  <si>
    <t>15040319691010****</t>
  </si>
  <si>
    <t>韩丽华</t>
  </si>
  <si>
    <t>15040319670927****</t>
  </si>
  <si>
    <t>张凤彬</t>
  </si>
  <si>
    <t>15040319690519****</t>
  </si>
  <si>
    <t>冯彦霞</t>
  </si>
  <si>
    <t>15040319500918****</t>
  </si>
  <si>
    <t>崔井来</t>
  </si>
  <si>
    <t>15040319540713****</t>
  </si>
  <si>
    <t>崔井阳</t>
  </si>
  <si>
    <t>15040319610912****</t>
  </si>
  <si>
    <t>张凤明</t>
  </si>
  <si>
    <t>15040319530803****</t>
  </si>
  <si>
    <t>田梦兰</t>
  </si>
  <si>
    <t>15040319370302****</t>
  </si>
  <si>
    <t>崔井会</t>
  </si>
  <si>
    <t>15040319701112****</t>
  </si>
  <si>
    <t>崔井树</t>
  </si>
  <si>
    <t>15040319740424****</t>
  </si>
  <si>
    <t>邓富</t>
  </si>
  <si>
    <t>15040319610603****</t>
  </si>
  <si>
    <t>张丙忠</t>
  </si>
  <si>
    <t>15040319550305****</t>
  </si>
  <si>
    <t>崔井芳</t>
  </si>
  <si>
    <t>15040319520525****</t>
  </si>
  <si>
    <t>张彦辉</t>
  </si>
  <si>
    <t>15040319671007****</t>
  </si>
  <si>
    <t>尹凤华</t>
  </si>
  <si>
    <t>崔忠</t>
  </si>
  <si>
    <t>15040319530504****</t>
  </si>
  <si>
    <t>张凤祥</t>
  </si>
  <si>
    <t>15040319560526****</t>
  </si>
  <si>
    <t>张凤林</t>
  </si>
  <si>
    <t>赵秀芹</t>
  </si>
  <si>
    <t>15040319630309****</t>
  </si>
  <si>
    <t>崔井峰</t>
  </si>
  <si>
    <t>张彦鹤</t>
  </si>
  <si>
    <t>15040319571007****</t>
  </si>
  <si>
    <t>15040319310128****</t>
  </si>
  <si>
    <t>徐向泽</t>
  </si>
  <si>
    <t>15042819741118****</t>
  </si>
  <si>
    <t>张凤春</t>
  </si>
  <si>
    <t>15040319761029****</t>
  </si>
  <si>
    <t>崔志</t>
  </si>
  <si>
    <t>15040319470615****</t>
  </si>
  <si>
    <t>崔艳城</t>
  </si>
  <si>
    <t>15040319720618****</t>
  </si>
  <si>
    <t>李彦良</t>
  </si>
  <si>
    <t>杜桂芹</t>
  </si>
  <si>
    <t>15040319560419****</t>
  </si>
  <si>
    <t>崔亚利</t>
  </si>
  <si>
    <t>15040319790812****</t>
  </si>
  <si>
    <t>张景龙</t>
  </si>
  <si>
    <t>15040319481018****</t>
  </si>
  <si>
    <t>陈丽艳</t>
  </si>
  <si>
    <t>15042819720402****</t>
  </si>
  <si>
    <t>赵素珍</t>
  </si>
  <si>
    <t>15040319590428****</t>
  </si>
  <si>
    <t>季福</t>
  </si>
  <si>
    <t>15040319440315****</t>
  </si>
  <si>
    <t>季永峰</t>
  </si>
  <si>
    <t>15040319710306****</t>
  </si>
  <si>
    <t>张井玉</t>
  </si>
  <si>
    <t>15040319510807****</t>
  </si>
  <si>
    <t>李素芬</t>
  </si>
  <si>
    <t>15040319680717****</t>
  </si>
  <si>
    <t>张景林</t>
  </si>
  <si>
    <t>15040319430509****</t>
  </si>
  <si>
    <t>季永财</t>
  </si>
  <si>
    <t>崔小二</t>
  </si>
  <si>
    <t>15040319800618****</t>
  </si>
  <si>
    <t>季永国</t>
  </si>
  <si>
    <t>15040319550413****</t>
  </si>
  <si>
    <t>15040319601106****</t>
  </si>
  <si>
    <t>郭瑞</t>
  </si>
  <si>
    <t>15040319680704****</t>
  </si>
  <si>
    <t>季永志</t>
  </si>
  <si>
    <t>15040319500603****</t>
  </si>
  <si>
    <t>季永贵</t>
  </si>
  <si>
    <t>季永发</t>
  </si>
  <si>
    <t>15040319671219****</t>
  </si>
  <si>
    <t>15040319390129****</t>
  </si>
  <si>
    <t>季永忠</t>
  </si>
  <si>
    <t>15040319680610****</t>
  </si>
  <si>
    <t>15040319420407****</t>
  </si>
  <si>
    <t>张喜</t>
  </si>
  <si>
    <t>15040319520827****</t>
  </si>
  <si>
    <t>季永堂</t>
  </si>
  <si>
    <t>15040319570529****</t>
  </si>
  <si>
    <t>崔井学</t>
  </si>
  <si>
    <t>15040319640329****</t>
  </si>
  <si>
    <t>崔艳军</t>
  </si>
  <si>
    <t>15040319800421****</t>
  </si>
  <si>
    <t>季永民</t>
  </si>
  <si>
    <t>15040319640303****</t>
  </si>
  <si>
    <t>李凤兰</t>
  </si>
  <si>
    <t>15040319520704****</t>
  </si>
  <si>
    <t>15040319660806****</t>
  </si>
  <si>
    <t>郭忠</t>
  </si>
  <si>
    <t>郭军</t>
  </si>
  <si>
    <t>15040319701102****</t>
  </si>
  <si>
    <t>王国英</t>
  </si>
  <si>
    <t>15040319360108****</t>
  </si>
  <si>
    <t>崔贵</t>
  </si>
  <si>
    <t>15040319491205****</t>
  </si>
  <si>
    <t>张凤民</t>
  </si>
  <si>
    <t>15040319650529****</t>
  </si>
  <si>
    <t>徐国民</t>
  </si>
  <si>
    <t>季红伟</t>
  </si>
  <si>
    <t>15040319810312****</t>
  </si>
  <si>
    <t>15040319740917****</t>
  </si>
  <si>
    <t>张井奎</t>
  </si>
  <si>
    <t>周树吉</t>
  </si>
  <si>
    <t>15040319860514****</t>
  </si>
  <si>
    <t>李忠阳</t>
  </si>
  <si>
    <t>15040319720906****</t>
  </si>
  <si>
    <t>王祥</t>
  </si>
  <si>
    <t>15040319350519****</t>
  </si>
  <si>
    <t>赫桂芹</t>
  </si>
  <si>
    <t>15040319680512****</t>
  </si>
  <si>
    <t>谢文彩</t>
  </si>
  <si>
    <t>15040319390821****</t>
  </si>
  <si>
    <t>15040319221123****</t>
  </si>
  <si>
    <t>15040319490308****</t>
  </si>
  <si>
    <t>李国珍</t>
  </si>
  <si>
    <t>江秀艳</t>
  </si>
  <si>
    <t>孟祥顺</t>
  </si>
  <si>
    <t>15040319570907****</t>
  </si>
  <si>
    <t>15040319401020****</t>
  </si>
  <si>
    <t>王素荣</t>
  </si>
  <si>
    <t>15040319331204****</t>
  </si>
  <si>
    <t>刘来根</t>
  </si>
  <si>
    <t>刘玉琴</t>
  </si>
  <si>
    <t>15040319690726****</t>
  </si>
  <si>
    <t>李宝珍</t>
  </si>
  <si>
    <t>15040319370511****</t>
  </si>
  <si>
    <t>窦学</t>
  </si>
  <si>
    <t>15040319590304****</t>
  </si>
  <si>
    <t>金友良</t>
  </si>
  <si>
    <t>15040319460301****</t>
  </si>
  <si>
    <t>冯玉民</t>
  </si>
  <si>
    <t>15040319471222****</t>
  </si>
  <si>
    <t>冯艳斌</t>
  </si>
  <si>
    <t>15040319501015****</t>
  </si>
  <si>
    <t>冯燕才</t>
  </si>
  <si>
    <t>冯彦苹</t>
  </si>
  <si>
    <t>15040319620909****</t>
  </si>
  <si>
    <t>金有贵</t>
  </si>
  <si>
    <t>15040319570501****</t>
  </si>
  <si>
    <t>王桂荣</t>
  </si>
  <si>
    <t>15040319560403****</t>
  </si>
  <si>
    <t>季素珍</t>
  </si>
  <si>
    <t>15040319531229****</t>
  </si>
  <si>
    <t>李海春</t>
  </si>
  <si>
    <t>15040319360220****</t>
  </si>
  <si>
    <t>刘世贤</t>
  </si>
  <si>
    <t>15040319590211****</t>
  </si>
  <si>
    <t>李青珍</t>
  </si>
  <si>
    <t>15040319660407****</t>
  </si>
  <si>
    <t>李青春</t>
  </si>
  <si>
    <t>15040319430314****</t>
  </si>
  <si>
    <t>李富珍</t>
  </si>
  <si>
    <t>15040319421101****</t>
  </si>
  <si>
    <t>毛秀云</t>
  </si>
  <si>
    <t>15040319540911****</t>
  </si>
  <si>
    <t>李忠德</t>
  </si>
  <si>
    <t>15040319560217****</t>
  </si>
  <si>
    <t>孟德军</t>
  </si>
  <si>
    <t>15040319710911****</t>
  </si>
  <si>
    <t>谢广军</t>
  </si>
  <si>
    <t>15040319700915****</t>
  </si>
  <si>
    <t>隋桂兰</t>
  </si>
  <si>
    <t>15040319530408****</t>
  </si>
  <si>
    <t>高桂英</t>
  </si>
  <si>
    <t>15040319500821****</t>
  </si>
  <si>
    <t>李国志</t>
  </si>
  <si>
    <t>15040319450527****</t>
  </si>
  <si>
    <t>15040319570917****</t>
  </si>
  <si>
    <t>卢凤兰</t>
  </si>
  <si>
    <t>15040319550522****</t>
  </si>
  <si>
    <t>15040319600311****</t>
  </si>
  <si>
    <t>孟海波</t>
  </si>
  <si>
    <t>15040319720820****</t>
  </si>
  <si>
    <t>冯玉国</t>
  </si>
  <si>
    <t>15040319501006****</t>
  </si>
  <si>
    <t>隋秀民</t>
  </si>
  <si>
    <t>15040319690425****</t>
  </si>
  <si>
    <t>李文杰</t>
  </si>
  <si>
    <t>张利</t>
  </si>
  <si>
    <t>15040319731105****</t>
  </si>
  <si>
    <t>金友合</t>
  </si>
  <si>
    <t>郑淑兰</t>
  </si>
  <si>
    <t>15040319580520****</t>
  </si>
  <si>
    <t>魏淑花</t>
  </si>
  <si>
    <t>15040319611124****</t>
  </si>
  <si>
    <t>李功义</t>
  </si>
  <si>
    <t>15040319750814****</t>
  </si>
  <si>
    <t>杨合</t>
  </si>
  <si>
    <t>15040319470506****</t>
  </si>
  <si>
    <t>李殿生</t>
  </si>
  <si>
    <t>15040319620919****</t>
  </si>
  <si>
    <t>孟令和</t>
  </si>
  <si>
    <t>冯秀兰</t>
  </si>
  <si>
    <t>15040319451102****</t>
  </si>
  <si>
    <t>隋明</t>
  </si>
  <si>
    <t>15040319421016****</t>
  </si>
  <si>
    <t>15040319440401****</t>
  </si>
  <si>
    <t>隋秀合</t>
  </si>
  <si>
    <t>15040319451029****</t>
  </si>
  <si>
    <t>隋秀国</t>
  </si>
  <si>
    <t>15040319500615****</t>
  </si>
  <si>
    <t>李明合</t>
  </si>
  <si>
    <t>15040319700727****</t>
  </si>
  <si>
    <t>李素芹</t>
  </si>
  <si>
    <t>15040319600314****</t>
  </si>
  <si>
    <t>李春海</t>
  </si>
  <si>
    <t>15040319330816****</t>
  </si>
  <si>
    <t>夏春叶</t>
  </si>
  <si>
    <t>15040319651012****</t>
  </si>
  <si>
    <t>15040319490224****</t>
  </si>
  <si>
    <t>陈瑞芹</t>
  </si>
  <si>
    <t>15040319540422****</t>
  </si>
  <si>
    <t>徐桂芹</t>
  </si>
  <si>
    <t>15040319470210****</t>
  </si>
  <si>
    <t>李占春</t>
  </si>
  <si>
    <t>陈瑞清</t>
  </si>
  <si>
    <t>15040319520321****</t>
  </si>
  <si>
    <t>李友春</t>
  </si>
  <si>
    <t>李海祥</t>
  </si>
  <si>
    <t>15040319400228****</t>
  </si>
  <si>
    <t>边秀云</t>
  </si>
  <si>
    <t>刘荣保</t>
  </si>
  <si>
    <t>15040319650922****</t>
  </si>
  <si>
    <t>宋玉芹</t>
  </si>
  <si>
    <t>15040319400707****</t>
  </si>
  <si>
    <t>谭振平</t>
  </si>
  <si>
    <t>15040319550912****</t>
  </si>
  <si>
    <t>张树荣</t>
  </si>
  <si>
    <t>15040319560920****</t>
  </si>
  <si>
    <t>15040319300611****</t>
  </si>
  <si>
    <t>许学甫</t>
  </si>
  <si>
    <t>15040319521125****</t>
  </si>
  <si>
    <t>谭晓芳</t>
  </si>
  <si>
    <t>15040319780207****</t>
  </si>
  <si>
    <t>季凤珍</t>
  </si>
  <si>
    <t>15040319510114****</t>
  </si>
  <si>
    <t>张玉延</t>
  </si>
  <si>
    <t>15040319530526****</t>
  </si>
  <si>
    <t>15040319470507****</t>
  </si>
  <si>
    <t>韩成双</t>
  </si>
  <si>
    <t>张玉平</t>
  </si>
  <si>
    <t>张宝廷</t>
  </si>
  <si>
    <t>15040319500103****</t>
  </si>
  <si>
    <t>孙天振</t>
  </si>
  <si>
    <t>15040319520705****</t>
  </si>
  <si>
    <t>谭玉申</t>
  </si>
  <si>
    <t>王桂莲</t>
  </si>
  <si>
    <t>15040319620807****</t>
  </si>
  <si>
    <t>谭玉林</t>
  </si>
  <si>
    <t>徐国</t>
  </si>
  <si>
    <t>15040319620510****</t>
  </si>
  <si>
    <t>徐殿文</t>
  </si>
  <si>
    <t>15040319290512****</t>
  </si>
  <si>
    <t>谭福</t>
  </si>
  <si>
    <t>15040319360127****</t>
  </si>
  <si>
    <t>张玉生</t>
  </si>
  <si>
    <t>谭玉明</t>
  </si>
  <si>
    <t>15040319620420****</t>
  </si>
  <si>
    <t>谭玉祥</t>
  </si>
  <si>
    <t>15040319580320****</t>
  </si>
  <si>
    <t>杨杰</t>
  </si>
  <si>
    <t>15040319621226****</t>
  </si>
  <si>
    <t>谭振廷</t>
  </si>
  <si>
    <t>徐树</t>
  </si>
  <si>
    <t>15040319661202****</t>
  </si>
  <si>
    <t>15040319670710****</t>
  </si>
  <si>
    <t>15040319611111****</t>
  </si>
  <si>
    <t>15040319640917****</t>
  </si>
  <si>
    <t>江春友</t>
  </si>
  <si>
    <t>15040319570928****</t>
  </si>
  <si>
    <t>田桂芬</t>
  </si>
  <si>
    <t>谭玉生</t>
  </si>
  <si>
    <t>江福艳</t>
  </si>
  <si>
    <t>15040319830918****</t>
  </si>
  <si>
    <t>谭晓青</t>
  </si>
  <si>
    <t>15040319740924****</t>
  </si>
  <si>
    <t>谭玉廷</t>
  </si>
  <si>
    <t>15040319550513****</t>
  </si>
  <si>
    <t>谭玉彬</t>
  </si>
  <si>
    <t>15040319681124****</t>
  </si>
  <si>
    <t>张玉英</t>
  </si>
  <si>
    <t>15040319541122****</t>
  </si>
  <si>
    <t>王素英</t>
  </si>
  <si>
    <t>15040319541208****</t>
  </si>
  <si>
    <t>姜付</t>
  </si>
  <si>
    <t>贾桂芹</t>
  </si>
  <si>
    <t>袁秀芹</t>
  </si>
  <si>
    <t>15040319451004****</t>
  </si>
  <si>
    <t>董占荣</t>
  </si>
  <si>
    <t>15040319430508****</t>
  </si>
  <si>
    <t>高秀梅</t>
  </si>
  <si>
    <t>15040319630623****</t>
  </si>
  <si>
    <t>15040319641026****</t>
  </si>
  <si>
    <t>张全</t>
  </si>
  <si>
    <t>15040319340314****</t>
  </si>
  <si>
    <t>李烙春</t>
  </si>
  <si>
    <t>15040319340906****</t>
  </si>
  <si>
    <t>隋桂芝</t>
  </si>
  <si>
    <t>15040319570512****</t>
  </si>
  <si>
    <t>徐桂花</t>
  </si>
  <si>
    <t>15040319521011****</t>
  </si>
  <si>
    <t>邵玉芹</t>
  </si>
  <si>
    <t>15040319441019****</t>
  </si>
  <si>
    <t>包秀花</t>
  </si>
  <si>
    <t>15040319460206****</t>
  </si>
  <si>
    <t>王振青</t>
  </si>
  <si>
    <t>15040319600423****</t>
  </si>
  <si>
    <t>15040319550515****</t>
  </si>
  <si>
    <t>田树芹</t>
  </si>
  <si>
    <t>15040319600313****</t>
  </si>
  <si>
    <t>邵桂云</t>
  </si>
  <si>
    <t>15040319531004****</t>
  </si>
  <si>
    <t>孙秀珍</t>
  </si>
  <si>
    <t>15040319650319****</t>
  </si>
  <si>
    <t>孙淑云</t>
  </si>
  <si>
    <t>张品树</t>
  </si>
  <si>
    <t>15040319740714****</t>
  </si>
  <si>
    <t>张学军</t>
  </si>
  <si>
    <t>15040319601109****</t>
  </si>
  <si>
    <t>张志友</t>
  </si>
  <si>
    <t>15040319490410****</t>
  </si>
  <si>
    <t>张振千</t>
  </si>
  <si>
    <t>15040319410927****</t>
  </si>
  <si>
    <t>赵金珍</t>
  </si>
  <si>
    <t>15040319561030****</t>
  </si>
  <si>
    <t>韩振国</t>
  </si>
  <si>
    <t>15040319520912****</t>
  </si>
  <si>
    <t>赵桂英</t>
  </si>
  <si>
    <t>15040319460928****</t>
  </si>
  <si>
    <t>姜玉廷</t>
  </si>
  <si>
    <t>15040319511216****</t>
  </si>
  <si>
    <t>曲云峰</t>
  </si>
  <si>
    <t>15040319490519****</t>
  </si>
  <si>
    <t>王玉芬</t>
  </si>
  <si>
    <t>21130319490602****</t>
  </si>
  <si>
    <t>张宝祥</t>
  </si>
  <si>
    <t>15040319520219****</t>
  </si>
  <si>
    <t>张学志</t>
  </si>
  <si>
    <t>15040319631025****</t>
  </si>
  <si>
    <t>李来春</t>
  </si>
  <si>
    <t>15040319740321****</t>
  </si>
  <si>
    <t>汪凤芹</t>
  </si>
  <si>
    <t>15040319561014****</t>
  </si>
  <si>
    <t>姜玉富</t>
  </si>
  <si>
    <t>15040319550620****</t>
  </si>
  <si>
    <t>宣爱军</t>
  </si>
  <si>
    <t>韩振东</t>
  </si>
  <si>
    <t>15040319441216****</t>
  </si>
  <si>
    <t>韩桂荣</t>
  </si>
  <si>
    <t>15040319311228****</t>
  </si>
  <si>
    <t>刘月英</t>
  </si>
  <si>
    <t>15040319710328****</t>
  </si>
  <si>
    <t>边玉莲</t>
  </si>
  <si>
    <t>15040319740108****</t>
  </si>
  <si>
    <t>张品发</t>
  </si>
  <si>
    <t>15040319720413****</t>
  </si>
  <si>
    <t>张龙</t>
  </si>
  <si>
    <t>15040319750527****</t>
  </si>
  <si>
    <t>王春峰</t>
  </si>
  <si>
    <t>姜和</t>
  </si>
  <si>
    <t>15040319860307****</t>
  </si>
  <si>
    <t>芷云芝</t>
  </si>
  <si>
    <t>15040319380903****</t>
  </si>
  <si>
    <t>朱凤富</t>
  </si>
  <si>
    <t>15040319751001****</t>
  </si>
  <si>
    <t>江桂莲</t>
  </si>
  <si>
    <t>15040319371224****</t>
  </si>
  <si>
    <t>15040319681222****</t>
  </si>
  <si>
    <t>司艳良</t>
  </si>
  <si>
    <t>陈宝仁</t>
  </si>
  <si>
    <t>15040319621111****</t>
  </si>
  <si>
    <t>季春明</t>
  </si>
  <si>
    <t>15040319420422****</t>
  </si>
  <si>
    <t>张连青</t>
  </si>
  <si>
    <t>15040319610319****</t>
  </si>
  <si>
    <t>司振堂</t>
  </si>
  <si>
    <t>15040319420702****</t>
  </si>
  <si>
    <t>任志成</t>
  </si>
  <si>
    <t>任志祥</t>
  </si>
  <si>
    <t>15040319700909****</t>
  </si>
  <si>
    <t>李凡忠</t>
  </si>
  <si>
    <t>15040319670425****</t>
  </si>
  <si>
    <t>李凡文</t>
  </si>
  <si>
    <t>15040319551017****</t>
  </si>
  <si>
    <t>姜桂兰</t>
  </si>
  <si>
    <t>15040319380906****</t>
  </si>
  <si>
    <t>司振君</t>
  </si>
  <si>
    <t>15040319650124****</t>
  </si>
  <si>
    <t>季井君</t>
  </si>
  <si>
    <t>15040319700224****</t>
  </si>
  <si>
    <t>季井芳</t>
  </si>
  <si>
    <t>15040319680607****</t>
  </si>
  <si>
    <t>谢玉芝</t>
  </si>
  <si>
    <t>15040319411118****</t>
  </si>
  <si>
    <t>李桂花</t>
  </si>
  <si>
    <t>孟祥福</t>
  </si>
  <si>
    <t>15040319801110****</t>
  </si>
  <si>
    <t>张宝玲</t>
  </si>
  <si>
    <t>15040319580215****</t>
  </si>
  <si>
    <t>陈宝华</t>
  </si>
  <si>
    <t>15040319650812****</t>
  </si>
  <si>
    <t>孟桂云</t>
  </si>
  <si>
    <t>15040319520703****</t>
  </si>
  <si>
    <t>李金俊</t>
  </si>
  <si>
    <t>15040319890222****</t>
  </si>
  <si>
    <t>孟凡杰</t>
  </si>
  <si>
    <t>孟凡忠</t>
  </si>
  <si>
    <t>15040319560405****</t>
  </si>
  <si>
    <t>盛坤</t>
  </si>
  <si>
    <t>15040319531122****</t>
  </si>
  <si>
    <t>孙小平</t>
  </si>
  <si>
    <t>15040319511227****</t>
  </si>
  <si>
    <t>任志忠</t>
  </si>
  <si>
    <t>李凡林</t>
  </si>
  <si>
    <t>15040319620713****</t>
  </si>
  <si>
    <t>林淑梅</t>
  </si>
  <si>
    <t>15040319580202****</t>
  </si>
  <si>
    <t>宫彩芹</t>
  </si>
  <si>
    <t>张秀芬</t>
  </si>
  <si>
    <t>15040319610815****</t>
  </si>
  <si>
    <t>任志廷</t>
  </si>
  <si>
    <t>15040319650114****</t>
  </si>
  <si>
    <t>15040319460825****</t>
  </si>
  <si>
    <t>徐军</t>
  </si>
  <si>
    <t>15040319570322****</t>
  </si>
  <si>
    <t>孟祥仓</t>
  </si>
  <si>
    <t>15040319670821****</t>
  </si>
  <si>
    <t>15040319520203****</t>
  </si>
  <si>
    <t>孟凤义</t>
  </si>
  <si>
    <t>15040319560305****</t>
  </si>
  <si>
    <t>司艳仓</t>
  </si>
  <si>
    <t>15040319701212****</t>
  </si>
  <si>
    <t>李忠城</t>
  </si>
  <si>
    <t>15040319560324****</t>
  </si>
  <si>
    <t>李忠友</t>
  </si>
  <si>
    <t>15040319580808****</t>
  </si>
  <si>
    <t>耿桂芝</t>
  </si>
  <si>
    <t>李忠才</t>
  </si>
  <si>
    <t>15040319651017****</t>
  </si>
  <si>
    <t>司振友</t>
  </si>
  <si>
    <t>15040319430611****</t>
  </si>
  <si>
    <t>孟凡丛</t>
  </si>
  <si>
    <t>15040319440712****</t>
  </si>
  <si>
    <t>15040319520430****</t>
  </si>
  <si>
    <t>15040319591127****</t>
  </si>
  <si>
    <t>15040319581025****</t>
  </si>
  <si>
    <t>孟凡辉</t>
  </si>
  <si>
    <t>15040319650730****</t>
  </si>
  <si>
    <t>田桂芹</t>
  </si>
  <si>
    <t>15040319541110****</t>
  </si>
  <si>
    <t>孟祥利</t>
  </si>
  <si>
    <t>15040319750909****</t>
  </si>
  <si>
    <t>孟凡玲</t>
  </si>
  <si>
    <t>孙玉荣</t>
  </si>
  <si>
    <t>15040319491206****</t>
  </si>
  <si>
    <t>李凡军</t>
  </si>
  <si>
    <t>15040319740702****</t>
  </si>
  <si>
    <t>孟凡廷</t>
  </si>
  <si>
    <t>15040319621020****</t>
  </si>
  <si>
    <t>任志仓</t>
  </si>
  <si>
    <t>15040319670502****</t>
  </si>
  <si>
    <t>汪春波</t>
  </si>
  <si>
    <t>15040319650411****</t>
  </si>
  <si>
    <t>张连民</t>
  </si>
  <si>
    <t>孟凡林</t>
  </si>
  <si>
    <t>耿桂英</t>
  </si>
  <si>
    <t>15040319660109****</t>
  </si>
  <si>
    <t>孟凡章</t>
  </si>
  <si>
    <t>15040319591002****</t>
  </si>
  <si>
    <t>孟凡德</t>
  </si>
  <si>
    <t>15040319630907****</t>
  </si>
  <si>
    <t>张连富</t>
  </si>
  <si>
    <t>15040319540928****</t>
  </si>
  <si>
    <t>李桂珍</t>
  </si>
  <si>
    <t>15040319670802****</t>
  </si>
  <si>
    <t>任志兴</t>
  </si>
  <si>
    <t>韩秀华</t>
  </si>
  <si>
    <t>15040319550916****</t>
  </si>
  <si>
    <t>司振祥</t>
  </si>
  <si>
    <t>15040319490705****</t>
  </si>
  <si>
    <t>司振生</t>
  </si>
  <si>
    <t>15040319520224****</t>
  </si>
  <si>
    <t>陈宝平</t>
  </si>
  <si>
    <t>15040319631111****</t>
  </si>
  <si>
    <t>孟祥良</t>
  </si>
  <si>
    <t>孟凡平</t>
  </si>
  <si>
    <t>15040319610206****</t>
  </si>
  <si>
    <t>王丽凤</t>
  </si>
  <si>
    <t>15040319721004****</t>
  </si>
  <si>
    <t>任志军</t>
  </si>
  <si>
    <t>15040319660929****</t>
  </si>
  <si>
    <t>孟凡镯</t>
  </si>
  <si>
    <t>15040319501216****</t>
  </si>
  <si>
    <t>汪海利</t>
  </si>
  <si>
    <t>15040319691219****</t>
  </si>
  <si>
    <t>孟祥芹</t>
  </si>
  <si>
    <t>15040319571214****</t>
  </si>
  <si>
    <t>张金柱</t>
  </si>
  <si>
    <t>15040319731112****</t>
  </si>
  <si>
    <t>孟凡才</t>
  </si>
  <si>
    <t>15040319700729****</t>
  </si>
  <si>
    <t>季晓文</t>
  </si>
  <si>
    <t>15040319851225****</t>
  </si>
  <si>
    <t>赵秀峰</t>
  </si>
  <si>
    <t>15040319690907****</t>
  </si>
  <si>
    <t>付学</t>
  </si>
  <si>
    <t>15040319590404****</t>
  </si>
  <si>
    <t>管小迪</t>
  </si>
  <si>
    <t>15040319891009****</t>
  </si>
  <si>
    <t>赵素荣</t>
  </si>
  <si>
    <t>杨茂义</t>
  </si>
  <si>
    <t>15040319660519****</t>
  </si>
  <si>
    <t>候秀杰</t>
  </si>
  <si>
    <t>15040319550222****</t>
  </si>
  <si>
    <t>马云刚</t>
  </si>
  <si>
    <t>15040319791227****</t>
  </si>
  <si>
    <t>陈凤荣</t>
  </si>
  <si>
    <t>赵清友</t>
  </si>
  <si>
    <t>15040319681017****</t>
  </si>
  <si>
    <t>边政财</t>
  </si>
  <si>
    <t>15040319631226****</t>
  </si>
  <si>
    <t>张景富</t>
  </si>
  <si>
    <t>15040319571229****</t>
  </si>
  <si>
    <t>孙庆</t>
  </si>
  <si>
    <t>管云龙</t>
  </si>
  <si>
    <t>15040319631008****</t>
  </si>
  <si>
    <t>孙阁</t>
  </si>
  <si>
    <t>孙占富</t>
  </si>
  <si>
    <t>15040319610226****</t>
  </si>
  <si>
    <t>孙军</t>
  </si>
  <si>
    <t>15040319690917****</t>
  </si>
  <si>
    <t>吴奎</t>
  </si>
  <si>
    <t>李相友</t>
  </si>
  <si>
    <t>15040319620720****</t>
  </si>
  <si>
    <t>柴俊东</t>
  </si>
  <si>
    <t>15042919691022****</t>
  </si>
  <si>
    <t>刘汉祥</t>
  </si>
  <si>
    <t>15040319640909****</t>
  </si>
  <si>
    <t>孙财</t>
  </si>
  <si>
    <t>15040319681104****</t>
  </si>
  <si>
    <t>管庆双</t>
  </si>
  <si>
    <t>15040319660427****</t>
  </si>
  <si>
    <t>管庆全</t>
  </si>
  <si>
    <t>15040319450810****</t>
  </si>
  <si>
    <t>管云</t>
  </si>
  <si>
    <t>管庆林</t>
  </si>
  <si>
    <t>15040319741110****</t>
  </si>
  <si>
    <t>管庆海</t>
  </si>
  <si>
    <t>孙占友</t>
  </si>
  <si>
    <t>15040319490118****</t>
  </si>
  <si>
    <t>孙国军</t>
  </si>
  <si>
    <t>15040319730827****</t>
  </si>
  <si>
    <t>边政山</t>
  </si>
  <si>
    <t>15040319670315****</t>
  </si>
  <si>
    <t>吴彬</t>
  </si>
  <si>
    <t>15040319541207****</t>
  </si>
  <si>
    <t>15040319740519****</t>
  </si>
  <si>
    <t>赵景玉</t>
  </si>
  <si>
    <t>15040319570820****</t>
  </si>
  <si>
    <t>吴祥</t>
  </si>
  <si>
    <t>15040319651015****</t>
  </si>
  <si>
    <t>15040319530516****</t>
  </si>
  <si>
    <t>赵金荣</t>
  </si>
  <si>
    <t>15040319730210****</t>
  </si>
  <si>
    <t>管云成</t>
  </si>
  <si>
    <t>赵永富</t>
  </si>
  <si>
    <t>15040319760612****</t>
  </si>
  <si>
    <t>吴云</t>
  </si>
  <si>
    <t>15040319650311****</t>
  </si>
  <si>
    <t>吴广</t>
  </si>
  <si>
    <t>15040319780403****</t>
  </si>
  <si>
    <t>吴秀</t>
  </si>
  <si>
    <t>15040319711228****</t>
  </si>
  <si>
    <t>边政水</t>
  </si>
  <si>
    <t>15040319540114****</t>
  </si>
  <si>
    <t>赵永生</t>
  </si>
  <si>
    <t>15040319731014****</t>
  </si>
  <si>
    <t>马秀广</t>
  </si>
  <si>
    <t>孙勇</t>
  </si>
  <si>
    <t>15040319711025****</t>
  </si>
  <si>
    <t>刘桂云</t>
  </si>
  <si>
    <t>王玉琢</t>
  </si>
  <si>
    <t>汪春泽</t>
  </si>
  <si>
    <t>陶金枝</t>
  </si>
  <si>
    <t>15040319590216****</t>
  </si>
  <si>
    <t>赵景春</t>
  </si>
  <si>
    <t>15040319541220****</t>
  </si>
  <si>
    <t>张义</t>
  </si>
  <si>
    <t>15040319670422****</t>
  </si>
  <si>
    <t>张志彬</t>
  </si>
  <si>
    <t>15040319480326****</t>
  </si>
  <si>
    <t>15040319500817****</t>
  </si>
  <si>
    <t>吴玉</t>
  </si>
  <si>
    <t>15040319490911****</t>
  </si>
  <si>
    <t>张申</t>
  </si>
  <si>
    <t>15040319640115****</t>
  </si>
  <si>
    <t>赵富</t>
  </si>
  <si>
    <t>15040319320721****</t>
  </si>
  <si>
    <t>杨树义</t>
  </si>
  <si>
    <t>15040319510715****</t>
  </si>
  <si>
    <t>15040319640505****</t>
  </si>
  <si>
    <t>张志明</t>
  </si>
  <si>
    <t>15040319410124****</t>
  </si>
  <si>
    <t>谢军</t>
  </si>
  <si>
    <t>15040319690717****</t>
  </si>
  <si>
    <t>15040319490216****</t>
  </si>
  <si>
    <t>张彩花</t>
  </si>
  <si>
    <t>15040319631127****</t>
  </si>
  <si>
    <t>赵庆</t>
  </si>
  <si>
    <t>15040319610126****</t>
  </si>
  <si>
    <t>杨树华</t>
  </si>
  <si>
    <t>15040319531127****</t>
  </si>
  <si>
    <t>赵玉和</t>
  </si>
  <si>
    <t>15040319380101****</t>
  </si>
  <si>
    <t>谢辉</t>
  </si>
  <si>
    <t>15040319720108****</t>
  </si>
  <si>
    <t>15040319641105****</t>
  </si>
  <si>
    <t>管青友</t>
  </si>
  <si>
    <t>15040319870813****</t>
  </si>
  <si>
    <t>赵春</t>
  </si>
  <si>
    <t>15040319631120****</t>
  </si>
  <si>
    <t>赵国祥</t>
  </si>
  <si>
    <t>张虎</t>
  </si>
  <si>
    <t>15040319840904****</t>
  </si>
  <si>
    <t>张均</t>
  </si>
  <si>
    <t>15040319660805****</t>
  </si>
  <si>
    <t>管忠</t>
  </si>
  <si>
    <t>15040319551030****</t>
  </si>
  <si>
    <t>杨永民</t>
  </si>
  <si>
    <t>15040319731113****</t>
  </si>
  <si>
    <t>杨永军</t>
  </si>
  <si>
    <t>孙凤云</t>
  </si>
  <si>
    <t>白秀洁</t>
  </si>
  <si>
    <t>黄安铺1800口人</t>
  </si>
  <si>
    <t>李荣国</t>
  </si>
  <si>
    <t>15040319481111****</t>
  </si>
  <si>
    <t>潘树生</t>
  </si>
  <si>
    <t>15040319591202****</t>
  </si>
  <si>
    <t>潘广全</t>
  </si>
  <si>
    <t>15040319820228****</t>
  </si>
  <si>
    <t>宫振武</t>
  </si>
  <si>
    <t>葛永富</t>
  </si>
  <si>
    <t>15040319711009****</t>
  </si>
  <si>
    <t>葛友良</t>
  </si>
  <si>
    <t>李景玉</t>
  </si>
  <si>
    <t>15040319480816****</t>
  </si>
  <si>
    <t>姚桂梅</t>
  </si>
  <si>
    <t>宫玉良</t>
  </si>
  <si>
    <t>15040319521115****</t>
  </si>
  <si>
    <t>李井志</t>
  </si>
  <si>
    <t>15040319710707****</t>
  </si>
  <si>
    <t>葛永贵</t>
  </si>
  <si>
    <t>15040319751018****</t>
  </si>
  <si>
    <t>葛庆年</t>
  </si>
  <si>
    <t>15040319510604****</t>
  </si>
  <si>
    <t>宫会海</t>
  </si>
  <si>
    <t>15040319390520****</t>
  </si>
  <si>
    <t>崔宝林</t>
  </si>
  <si>
    <t>15040319520913****</t>
  </si>
  <si>
    <t>宫占国</t>
  </si>
  <si>
    <t>15040319721218****</t>
  </si>
  <si>
    <t>潘树军</t>
  </si>
  <si>
    <t>15040319250306****</t>
  </si>
  <si>
    <t>李忠信</t>
  </si>
  <si>
    <t>15040319600118****</t>
  </si>
  <si>
    <t>王文春</t>
  </si>
  <si>
    <t>15040319560117****</t>
  </si>
  <si>
    <t>谢宝永</t>
  </si>
  <si>
    <t>15040319730612****</t>
  </si>
  <si>
    <t>宫占利</t>
  </si>
  <si>
    <t>15040319841006****</t>
  </si>
  <si>
    <t>15040319710323****</t>
  </si>
  <si>
    <t>王玉庆</t>
  </si>
  <si>
    <t>15040319630712****</t>
  </si>
  <si>
    <t>潘树东</t>
  </si>
  <si>
    <t>15040319650820****</t>
  </si>
  <si>
    <t>潘树成</t>
  </si>
  <si>
    <t>李凤明</t>
  </si>
  <si>
    <t>15040319611226****</t>
  </si>
  <si>
    <t>韩佰合</t>
  </si>
  <si>
    <t>15040319690413****</t>
  </si>
  <si>
    <t>宫会文</t>
  </si>
  <si>
    <t>15040319601119****</t>
  </si>
  <si>
    <t>尚海英</t>
  </si>
  <si>
    <t>15040319750808****</t>
  </si>
  <si>
    <t>宫振奎</t>
  </si>
  <si>
    <t>15040319671024****</t>
  </si>
  <si>
    <t>15040319380501****</t>
  </si>
  <si>
    <t>宫玉军</t>
  </si>
  <si>
    <t>潘广生</t>
  </si>
  <si>
    <t>15040319741006****</t>
  </si>
  <si>
    <t>刘秀芹</t>
  </si>
  <si>
    <t>15040319551207****</t>
  </si>
  <si>
    <t>潘树广</t>
  </si>
  <si>
    <t>15040319600815****</t>
  </si>
  <si>
    <t>潘树祥</t>
  </si>
  <si>
    <t>15040319611105****</t>
  </si>
  <si>
    <t>李清国</t>
  </si>
  <si>
    <t>15040319620519****</t>
  </si>
  <si>
    <t>15040319590923****</t>
  </si>
  <si>
    <t>葛友才</t>
  </si>
  <si>
    <t>李宝东</t>
  </si>
  <si>
    <t>15040319701229****</t>
  </si>
  <si>
    <t>胡彩霞</t>
  </si>
  <si>
    <t>15040319480706****</t>
  </si>
  <si>
    <t>崔宝国</t>
  </si>
  <si>
    <t>15040319591217****</t>
  </si>
  <si>
    <t>李荣春</t>
  </si>
  <si>
    <t>15040319550812****</t>
  </si>
  <si>
    <t>李景仁</t>
  </si>
  <si>
    <t>15040319620702****</t>
  </si>
  <si>
    <t>王玉华</t>
  </si>
  <si>
    <t>15040319511012****</t>
  </si>
  <si>
    <t>衣丽娜</t>
  </si>
  <si>
    <t>15040319890915****</t>
  </si>
  <si>
    <t>宫玉杰</t>
  </si>
  <si>
    <t>15040319680927****</t>
  </si>
  <si>
    <t>宫玉才</t>
  </si>
  <si>
    <t>15040319740616****</t>
  </si>
  <si>
    <t>韩佰全</t>
  </si>
  <si>
    <t>15040319680101****</t>
  </si>
  <si>
    <t>崔宝全</t>
  </si>
  <si>
    <t>李井义</t>
  </si>
  <si>
    <t>15040319650415****</t>
  </si>
  <si>
    <t>宫玉祥</t>
  </si>
  <si>
    <t>15040319780928****</t>
  </si>
  <si>
    <t>韩凤义</t>
  </si>
  <si>
    <t>15040319670615****</t>
  </si>
  <si>
    <t>宫玉成</t>
  </si>
  <si>
    <t>15040319720826****</t>
  </si>
  <si>
    <t>崔智</t>
  </si>
  <si>
    <t>李晓艳</t>
  </si>
  <si>
    <t>谢利杰</t>
  </si>
  <si>
    <t>15040319760213****</t>
  </si>
  <si>
    <t>李清华</t>
  </si>
  <si>
    <t>15040319650113****</t>
  </si>
  <si>
    <t>宫会国</t>
  </si>
  <si>
    <t>15040319480502****</t>
  </si>
  <si>
    <t>15040319550210****</t>
  </si>
  <si>
    <t>潘树云</t>
  </si>
  <si>
    <t>15040319480526****</t>
  </si>
  <si>
    <t>潘金忠</t>
  </si>
  <si>
    <t>15040319431214****</t>
  </si>
  <si>
    <t>潘树庆</t>
  </si>
  <si>
    <t>15040319711129****</t>
  </si>
  <si>
    <t>15040319601130****</t>
  </si>
  <si>
    <t>潘广园</t>
  </si>
  <si>
    <t>15040319900721****</t>
  </si>
  <si>
    <t>崔宝生</t>
  </si>
  <si>
    <t>15040319690217****</t>
  </si>
  <si>
    <t>谢宝全</t>
  </si>
  <si>
    <t>15040319600810****</t>
  </si>
  <si>
    <t>潘树钱</t>
  </si>
  <si>
    <t>15040319551127****</t>
  </si>
  <si>
    <t>姚彩霞</t>
  </si>
  <si>
    <t>李桂荣</t>
  </si>
  <si>
    <t>15040319640628****</t>
  </si>
  <si>
    <t>韩凤军</t>
  </si>
  <si>
    <t>15040319750508****</t>
  </si>
  <si>
    <t>宫玉伟</t>
  </si>
  <si>
    <t>15040319680212****</t>
  </si>
  <si>
    <t>张丽明</t>
  </si>
  <si>
    <t>15040319740214****</t>
  </si>
  <si>
    <t>15040319591016****</t>
  </si>
  <si>
    <t>赵振有</t>
  </si>
  <si>
    <t>15040319580925****</t>
  </si>
  <si>
    <t>张少华</t>
  </si>
  <si>
    <t>15040319841228****</t>
  </si>
  <si>
    <t>张井合</t>
  </si>
  <si>
    <t>15040319590224****</t>
  </si>
  <si>
    <t>李忠良</t>
  </si>
  <si>
    <t>15040319500127****</t>
  </si>
  <si>
    <t>李春华</t>
  </si>
  <si>
    <t>15040319821021****</t>
  </si>
  <si>
    <t>赵振阳</t>
  </si>
  <si>
    <t>15040319480919****</t>
  </si>
  <si>
    <t>张井云</t>
  </si>
  <si>
    <t>15040319680914****</t>
  </si>
  <si>
    <t>魏洪</t>
  </si>
  <si>
    <t>张井国</t>
  </si>
  <si>
    <t>15040319640719****</t>
  </si>
  <si>
    <t>赵振国</t>
  </si>
  <si>
    <t>15040319610329****</t>
  </si>
  <si>
    <t>15040319621126****</t>
  </si>
  <si>
    <t>陈家富</t>
  </si>
  <si>
    <t>15040319341024****</t>
  </si>
  <si>
    <t>李忠军</t>
  </si>
  <si>
    <t>15040319610624****</t>
  </si>
  <si>
    <t>15040319731223****</t>
  </si>
  <si>
    <t>李小小</t>
  </si>
  <si>
    <t>15040319880901****</t>
  </si>
  <si>
    <t>田勇</t>
  </si>
  <si>
    <t>15040319770212****</t>
  </si>
  <si>
    <t>刘全</t>
  </si>
  <si>
    <t>15040319480701****</t>
  </si>
  <si>
    <t>田桂荣</t>
  </si>
  <si>
    <t>15040319490703****</t>
  </si>
  <si>
    <t>王全</t>
  </si>
  <si>
    <t>15040319590509****</t>
  </si>
  <si>
    <t>谢国明</t>
  </si>
  <si>
    <t>谢国范</t>
  </si>
  <si>
    <t>15040319750110****</t>
  </si>
  <si>
    <t>谢国辉</t>
  </si>
  <si>
    <t>15040319750721****</t>
  </si>
  <si>
    <t>谢宝红</t>
  </si>
  <si>
    <t>15040319631017****</t>
  </si>
  <si>
    <t>谢宝荣</t>
  </si>
  <si>
    <t>15040319500508****</t>
  </si>
  <si>
    <t>周永军</t>
  </si>
  <si>
    <t>15040319590120****</t>
  </si>
  <si>
    <t>田国义</t>
  </si>
  <si>
    <t>15040319510820****</t>
  </si>
  <si>
    <t>郑文广</t>
  </si>
  <si>
    <t>15040319600912****</t>
  </si>
  <si>
    <t>刘宝林</t>
  </si>
  <si>
    <t>15040319571106****</t>
  </si>
  <si>
    <t>谢国军</t>
  </si>
  <si>
    <t>何桂杰</t>
  </si>
  <si>
    <t>15040319550920****</t>
  </si>
  <si>
    <t>谢彩珍</t>
  </si>
  <si>
    <t>谢宝库</t>
  </si>
  <si>
    <t>15040319610817****</t>
  </si>
  <si>
    <t>谢宝庆</t>
  </si>
  <si>
    <t>15040319671021****</t>
  </si>
  <si>
    <t>郭洁宁</t>
  </si>
  <si>
    <t>15040319710502****</t>
  </si>
  <si>
    <t>季德志</t>
  </si>
  <si>
    <t>谢国文</t>
  </si>
  <si>
    <t>15040319650710****</t>
  </si>
  <si>
    <t>谢国利</t>
  </si>
  <si>
    <t>15040319640911****</t>
  </si>
  <si>
    <t>杨万才</t>
  </si>
  <si>
    <t>15040319600605****</t>
  </si>
  <si>
    <t>谢宝成</t>
  </si>
  <si>
    <t>田国友</t>
  </si>
  <si>
    <t>谢宝林</t>
  </si>
  <si>
    <t>15040319600510****</t>
  </si>
  <si>
    <t>15040319720624****</t>
  </si>
  <si>
    <t>王玉成</t>
  </si>
  <si>
    <t>15040319451027****</t>
  </si>
  <si>
    <t>谢国涛</t>
  </si>
  <si>
    <t>15040319890903****</t>
  </si>
  <si>
    <t>谢宝东</t>
  </si>
  <si>
    <t>15040319720715****</t>
  </si>
  <si>
    <t>贾秀荣</t>
  </si>
  <si>
    <t>15040319740727****</t>
  </si>
  <si>
    <t>段文学</t>
  </si>
  <si>
    <t>15040319511022****</t>
  </si>
  <si>
    <t>谢宝连</t>
  </si>
  <si>
    <t>谢国梁</t>
  </si>
  <si>
    <t>15040319810711****</t>
  </si>
  <si>
    <t>季桂英</t>
  </si>
  <si>
    <t>15040319510606****</t>
  </si>
  <si>
    <t>15040319580805****</t>
  </si>
  <si>
    <t>岳生</t>
  </si>
  <si>
    <t>15040319690908****</t>
  </si>
  <si>
    <t>潘广庆</t>
  </si>
  <si>
    <t>15040319630306****</t>
  </si>
  <si>
    <t>谢国思</t>
  </si>
  <si>
    <t>15040319590801****</t>
  </si>
  <si>
    <t>谢国林</t>
  </si>
  <si>
    <t>15040319761227****</t>
  </si>
  <si>
    <t>谢宝柱</t>
  </si>
  <si>
    <t>15040319631217****</t>
  </si>
  <si>
    <t>谢宝明</t>
  </si>
  <si>
    <t>谢宝珍</t>
  </si>
  <si>
    <t>谢国志</t>
  </si>
  <si>
    <t>郭秀珍</t>
  </si>
  <si>
    <t>郑翠荣</t>
  </si>
  <si>
    <t>15040319651020****</t>
  </si>
  <si>
    <t>15040319620923****</t>
  </si>
  <si>
    <t>孙秀梅</t>
  </si>
  <si>
    <t>15040319581113****</t>
  </si>
  <si>
    <t>王玉山</t>
  </si>
  <si>
    <t>15040319541204****</t>
  </si>
  <si>
    <t>谢国生</t>
  </si>
  <si>
    <t>田国才</t>
  </si>
  <si>
    <t>岳军</t>
  </si>
  <si>
    <t>15040319730117****</t>
  </si>
  <si>
    <t>谢国会</t>
  </si>
  <si>
    <t>15040319841008****</t>
  </si>
  <si>
    <t>成淑英</t>
  </si>
  <si>
    <t>15040319600212****</t>
  </si>
  <si>
    <t>谢国春</t>
  </si>
  <si>
    <t>15040319670913****</t>
  </si>
  <si>
    <t>谢宝军</t>
  </si>
  <si>
    <t>15040319630116****</t>
  </si>
  <si>
    <t>田国库</t>
  </si>
  <si>
    <t>15040319630410****</t>
  </si>
  <si>
    <t>谢国友</t>
  </si>
  <si>
    <t>15040319570727****</t>
  </si>
  <si>
    <t>谢国富</t>
  </si>
  <si>
    <t>15040319620101****</t>
  </si>
  <si>
    <t>刘振国</t>
  </si>
  <si>
    <t>王君</t>
  </si>
  <si>
    <t>15040319720325****</t>
  </si>
  <si>
    <t>谢宝忠</t>
  </si>
  <si>
    <t>田民</t>
  </si>
  <si>
    <t>牟新宇</t>
  </si>
  <si>
    <t>15040319950110****</t>
  </si>
  <si>
    <t>曾凤芝</t>
  </si>
  <si>
    <t>15040319540129****</t>
  </si>
  <si>
    <t>陈玉国</t>
  </si>
  <si>
    <t>15040319540609****</t>
  </si>
  <si>
    <t>张士山</t>
  </si>
  <si>
    <t>15040319660614****</t>
  </si>
  <si>
    <t>15040319570804****</t>
  </si>
  <si>
    <t>15040319480717****</t>
  </si>
  <si>
    <t>张士阳</t>
  </si>
  <si>
    <t>周素芝</t>
  </si>
  <si>
    <t>夏占果</t>
  </si>
  <si>
    <t>刘春荣</t>
  </si>
  <si>
    <t>15040319571126****</t>
  </si>
  <si>
    <t>刘生</t>
  </si>
  <si>
    <t>15040319490124****</t>
  </si>
  <si>
    <t>刘振才</t>
  </si>
  <si>
    <t>张士芳</t>
  </si>
  <si>
    <t>15040319630216****</t>
  </si>
  <si>
    <t>郭佐清</t>
  </si>
  <si>
    <t>15040319681030****</t>
  </si>
  <si>
    <t>郑翠珍</t>
  </si>
  <si>
    <t>张士全</t>
  </si>
  <si>
    <t>15040319610628****</t>
  </si>
  <si>
    <t>徐术明</t>
  </si>
  <si>
    <t>15040319460930****</t>
  </si>
  <si>
    <t>刘振华</t>
  </si>
  <si>
    <t>15040319660201****</t>
  </si>
  <si>
    <t>刘方</t>
  </si>
  <si>
    <t>15040319610615****</t>
  </si>
  <si>
    <t>15040319610803****</t>
  </si>
  <si>
    <t>张建峰</t>
  </si>
  <si>
    <t>15040319751118****</t>
  </si>
  <si>
    <t>张士江</t>
  </si>
  <si>
    <t>15040319731219****</t>
  </si>
  <si>
    <t>张士云</t>
  </si>
  <si>
    <t>刘平</t>
  </si>
  <si>
    <t>15040319620916****</t>
  </si>
  <si>
    <t>15040319711004****</t>
  </si>
  <si>
    <t>静桂兰</t>
  </si>
  <si>
    <t>15040319531020****</t>
  </si>
  <si>
    <t>15040319630611****</t>
  </si>
  <si>
    <t>杨国臣</t>
  </si>
  <si>
    <t>15040319630117****</t>
  </si>
  <si>
    <t>15040319791229****</t>
  </si>
  <si>
    <t>刘桂花</t>
  </si>
  <si>
    <t>刘井云</t>
  </si>
  <si>
    <t>张士辉</t>
  </si>
  <si>
    <t>15040319680715****</t>
  </si>
  <si>
    <t>张品玉</t>
  </si>
  <si>
    <t>15040319411110****</t>
  </si>
  <si>
    <t>杨明</t>
  </si>
  <si>
    <t>15040319770917****</t>
  </si>
  <si>
    <t>刘友</t>
  </si>
  <si>
    <t>15040319670704****</t>
  </si>
  <si>
    <t>刘桂芳</t>
  </si>
  <si>
    <t>15040319731007****</t>
  </si>
  <si>
    <t>张来友</t>
  </si>
  <si>
    <t>15040319760410****</t>
  </si>
  <si>
    <t>平秀红</t>
  </si>
  <si>
    <t>15040319600210****</t>
  </si>
  <si>
    <t>张士发</t>
  </si>
  <si>
    <t>15040319540901****</t>
  </si>
  <si>
    <t>刘振刚</t>
  </si>
  <si>
    <t>15040319760521****</t>
  </si>
  <si>
    <t>张品臣</t>
  </si>
  <si>
    <t>15040319541226****</t>
  </si>
  <si>
    <t>15040319820105****</t>
  </si>
  <si>
    <t>谢玉芹</t>
  </si>
  <si>
    <t>15040319530107****</t>
  </si>
  <si>
    <t>刘国</t>
  </si>
  <si>
    <t>15040319560211****</t>
  </si>
  <si>
    <t>杨凤水</t>
  </si>
  <si>
    <t>15040319440105****</t>
  </si>
  <si>
    <t>金素荣</t>
  </si>
  <si>
    <t>15040319721008****</t>
  </si>
  <si>
    <t>15042819781118****</t>
  </si>
  <si>
    <t>夏学春</t>
  </si>
  <si>
    <t>15040319710501****</t>
  </si>
  <si>
    <t>张士彬</t>
  </si>
  <si>
    <t>15040319631116****</t>
  </si>
  <si>
    <t>15040319740206****</t>
  </si>
  <si>
    <t>张建东</t>
  </si>
  <si>
    <t>15040319750811****</t>
  </si>
  <si>
    <t>季秀荣</t>
  </si>
  <si>
    <t>15040319571008****</t>
  </si>
  <si>
    <t>15040319600302****</t>
  </si>
  <si>
    <t>刘会</t>
  </si>
  <si>
    <t>杨云</t>
  </si>
  <si>
    <t>15040319760103****</t>
  </si>
  <si>
    <t>张海娟</t>
  </si>
  <si>
    <t>15040319800103****</t>
  </si>
  <si>
    <t>王玉杰</t>
  </si>
  <si>
    <t>15040319700607****</t>
  </si>
  <si>
    <t>潘树文</t>
  </si>
  <si>
    <t>15040319720929****</t>
  </si>
  <si>
    <t>潘树民</t>
  </si>
  <si>
    <t>潘树志</t>
  </si>
  <si>
    <t>刘振民</t>
  </si>
  <si>
    <t>15040319680209****</t>
  </si>
  <si>
    <t>15040319640801****</t>
  </si>
  <si>
    <t>谢景春</t>
  </si>
  <si>
    <t>15040319610220****</t>
  </si>
  <si>
    <t>李祥合</t>
  </si>
  <si>
    <t>15040319390830****</t>
  </si>
  <si>
    <t>霍凤英</t>
  </si>
  <si>
    <t>15040319781212****</t>
  </si>
  <si>
    <t>杨昌武</t>
  </si>
  <si>
    <t>15040319680118****</t>
  </si>
  <si>
    <t>潘树奎</t>
  </si>
  <si>
    <t>潘树申</t>
  </si>
  <si>
    <t>王井水</t>
  </si>
  <si>
    <t>官海芹</t>
  </si>
  <si>
    <t>15040319660403****</t>
  </si>
  <si>
    <t>潘长明</t>
  </si>
  <si>
    <t>15040319760330****</t>
  </si>
  <si>
    <t>李文祥</t>
  </si>
  <si>
    <t>15040319600908****</t>
  </si>
  <si>
    <t>潘秀芹</t>
  </si>
  <si>
    <t>15040319570208****</t>
  </si>
  <si>
    <t>王井友</t>
  </si>
  <si>
    <t>袁春发</t>
  </si>
  <si>
    <t>15040319700702****</t>
  </si>
  <si>
    <t>刘振生</t>
  </si>
  <si>
    <t>15040319571010****</t>
  </si>
  <si>
    <t>王保林</t>
  </si>
  <si>
    <t>15040319720628****</t>
  </si>
  <si>
    <t>郑国华</t>
  </si>
  <si>
    <t>15042119680701****</t>
  </si>
  <si>
    <t>15040319591112****</t>
  </si>
  <si>
    <t>潘广民</t>
  </si>
  <si>
    <t>潘树泉</t>
  </si>
  <si>
    <t>15040319740228****</t>
  </si>
  <si>
    <t>潘树培</t>
  </si>
  <si>
    <t>潘树杰</t>
  </si>
  <si>
    <t>15040319741227****</t>
  </si>
  <si>
    <t>谢树村</t>
  </si>
  <si>
    <t>15040319701030****</t>
  </si>
  <si>
    <t>王井才</t>
  </si>
  <si>
    <t>15040319670518****</t>
  </si>
  <si>
    <t>15040319780129****</t>
  </si>
  <si>
    <t>汪淑梅</t>
  </si>
  <si>
    <t>15040319590113****</t>
  </si>
  <si>
    <t>王宝辉</t>
  </si>
  <si>
    <t>15040319740627****</t>
  </si>
  <si>
    <t>张殿军</t>
  </si>
  <si>
    <t>15040319640314****</t>
  </si>
  <si>
    <t>杨昌文</t>
  </si>
  <si>
    <t>王秀芳</t>
  </si>
  <si>
    <t>15040319510701****</t>
  </si>
  <si>
    <t>潘秀华</t>
  </si>
  <si>
    <t>15040319701012****</t>
  </si>
  <si>
    <t>于占水</t>
  </si>
  <si>
    <t>15040319360907****</t>
  </si>
  <si>
    <t>潘秀霞</t>
  </si>
  <si>
    <t>张殿旭</t>
  </si>
  <si>
    <t>15040319610207****</t>
  </si>
  <si>
    <t>张振国</t>
  </si>
  <si>
    <t>15040319510617****</t>
  </si>
  <si>
    <t>黄华</t>
  </si>
  <si>
    <t>15040319691110****</t>
  </si>
  <si>
    <t>15040319730921****</t>
  </si>
  <si>
    <t>谭玉英</t>
  </si>
  <si>
    <t>15040319590914****</t>
  </si>
  <si>
    <t>宋树才</t>
  </si>
  <si>
    <t>李武</t>
  </si>
  <si>
    <t>谢景辉</t>
  </si>
  <si>
    <t>15040319730923****</t>
  </si>
  <si>
    <t>王井海</t>
  </si>
  <si>
    <t>15040319560518****</t>
  </si>
  <si>
    <t>杨昌全</t>
  </si>
  <si>
    <t>15040319730726****</t>
  </si>
  <si>
    <t>张立果</t>
  </si>
  <si>
    <t>15040319550508****</t>
  </si>
  <si>
    <t>李全</t>
  </si>
  <si>
    <t>15040319631030****</t>
  </si>
  <si>
    <t>15040319740711****</t>
  </si>
  <si>
    <t>王宝军</t>
  </si>
  <si>
    <t>15040319630214****</t>
  </si>
  <si>
    <t>15040319801230****</t>
  </si>
  <si>
    <t>于国富</t>
  </si>
  <si>
    <t>15040319610719****</t>
  </si>
  <si>
    <t>刘振明</t>
  </si>
  <si>
    <t>潘树范</t>
  </si>
  <si>
    <t>15040319560615****</t>
  </si>
  <si>
    <t>王井丛</t>
  </si>
  <si>
    <t>15040319600406****</t>
  </si>
  <si>
    <t>赵文娟</t>
  </si>
  <si>
    <t>李建新</t>
  </si>
  <si>
    <t>15040319680220****</t>
  </si>
  <si>
    <t>王金辉</t>
  </si>
  <si>
    <t>15040319700315****</t>
  </si>
  <si>
    <t>曲春廷</t>
  </si>
  <si>
    <t>15040319600422****</t>
  </si>
  <si>
    <t>曲云成</t>
  </si>
  <si>
    <t>15040319570115****</t>
  </si>
  <si>
    <t>15040319620708****</t>
  </si>
  <si>
    <t>15040319701008****</t>
  </si>
  <si>
    <t>谢文军</t>
  </si>
  <si>
    <t>王富臣</t>
  </si>
  <si>
    <t>15040319531208****</t>
  </si>
  <si>
    <t>谢井富</t>
  </si>
  <si>
    <t>15040319600709****</t>
  </si>
  <si>
    <t>谢广民</t>
  </si>
  <si>
    <t>15040319710625****</t>
  </si>
  <si>
    <t>曲云强</t>
  </si>
  <si>
    <t>15040319650503****</t>
  </si>
  <si>
    <t>陈素英</t>
  </si>
  <si>
    <t>季秀芹</t>
  </si>
  <si>
    <t>曲春祥</t>
  </si>
  <si>
    <t>15040319560125****</t>
  </si>
  <si>
    <t>静桂学</t>
  </si>
  <si>
    <t>宋振廷</t>
  </si>
  <si>
    <t>15040319731206****</t>
  </si>
  <si>
    <t>谢国成</t>
  </si>
  <si>
    <t>谢文才</t>
  </si>
  <si>
    <t>孟桂荣</t>
  </si>
  <si>
    <t>15040319570616****</t>
  </si>
  <si>
    <t>曲春良</t>
  </si>
  <si>
    <t>15040319520323****</t>
  </si>
  <si>
    <t>李素荣</t>
  </si>
  <si>
    <t>王福明</t>
  </si>
  <si>
    <t>15040319650926****</t>
  </si>
  <si>
    <t>雷素珍</t>
  </si>
  <si>
    <t>15040319580409****</t>
  </si>
  <si>
    <t>王鑫洋</t>
  </si>
  <si>
    <t>15040319900219****</t>
  </si>
  <si>
    <t>王金成</t>
  </si>
  <si>
    <t>15040319630809****</t>
  </si>
  <si>
    <t>曲宏伟</t>
  </si>
  <si>
    <t>15040319760104****</t>
  </si>
  <si>
    <t>15040319620802****</t>
  </si>
  <si>
    <t>王金民</t>
  </si>
  <si>
    <t>15040319671014****</t>
  </si>
  <si>
    <t>刘振英</t>
  </si>
  <si>
    <t>15040319630708****</t>
  </si>
  <si>
    <t>15040319690228****</t>
  </si>
  <si>
    <t>王金忠</t>
  </si>
  <si>
    <t>15040319690611****</t>
  </si>
  <si>
    <t>范立新</t>
  </si>
  <si>
    <t>潘树臣</t>
  </si>
  <si>
    <t>张福生</t>
  </si>
  <si>
    <t>15040319571224****</t>
  </si>
  <si>
    <t>宋振生</t>
  </si>
  <si>
    <t>15040319560909****</t>
  </si>
  <si>
    <t>赵国才</t>
  </si>
  <si>
    <t>15040319601226****</t>
  </si>
  <si>
    <t>王振卓</t>
  </si>
  <si>
    <t>15040319461218****</t>
  </si>
  <si>
    <t>15040319630925****</t>
  </si>
  <si>
    <t>谢井树</t>
  </si>
  <si>
    <t>15040319590217****</t>
  </si>
  <si>
    <t>郑玉民</t>
  </si>
  <si>
    <t>宋振起</t>
  </si>
  <si>
    <t>15040319540421****</t>
  </si>
  <si>
    <t>曲春秋</t>
  </si>
  <si>
    <t>15040319650120****</t>
  </si>
  <si>
    <t>赵国志</t>
  </si>
  <si>
    <t>李建军</t>
  </si>
  <si>
    <t>15040319710316****</t>
  </si>
  <si>
    <t>曲云国</t>
  </si>
  <si>
    <t>姚连忠</t>
  </si>
  <si>
    <t>15040319550727****</t>
  </si>
  <si>
    <t>宋振友</t>
  </si>
  <si>
    <t>15040319621123****</t>
  </si>
  <si>
    <t>谢文友</t>
  </si>
  <si>
    <t>15040319740521****</t>
  </si>
  <si>
    <t>曲洪滨</t>
  </si>
  <si>
    <t>15040319821111****</t>
  </si>
  <si>
    <t>15040319730423****</t>
  </si>
  <si>
    <t>赵文军</t>
  </si>
  <si>
    <t>15040319780422****</t>
  </si>
  <si>
    <t>周永臣</t>
  </si>
  <si>
    <t>15040319630912****</t>
  </si>
  <si>
    <t>郭文全</t>
  </si>
  <si>
    <t>15040319611004****</t>
  </si>
  <si>
    <t>项桂兰</t>
  </si>
  <si>
    <t>15040319520607****</t>
  </si>
  <si>
    <t>周永林</t>
  </si>
  <si>
    <t>15040319590816****</t>
  </si>
  <si>
    <t>季德林</t>
  </si>
  <si>
    <t>15040319480515****</t>
  </si>
  <si>
    <t>周永全</t>
  </si>
  <si>
    <t>郗玉廷</t>
  </si>
  <si>
    <t>季德才</t>
  </si>
  <si>
    <t>15040319560119****</t>
  </si>
  <si>
    <t>郭文武</t>
  </si>
  <si>
    <t>15040319731126****</t>
  </si>
  <si>
    <t>15040319600127****</t>
  </si>
  <si>
    <t>季德民</t>
  </si>
  <si>
    <t>季春富</t>
  </si>
  <si>
    <t>15040319510830****</t>
  </si>
  <si>
    <t>韩宗仁</t>
  </si>
  <si>
    <t>15040319630407****</t>
  </si>
  <si>
    <t>季德丰</t>
  </si>
  <si>
    <t>15040319580728****</t>
  </si>
  <si>
    <t>刘廷义</t>
  </si>
  <si>
    <t>15040319661013****</t>
  </si>
  <si>
    <t>季德臣</t>
  </si>
  <si>
    <t>15040319550519****</t>
  </si>
  <si>
    <t>周永明</t>
  </si>
  <si>
    <t>15040319710428****</t>
  </si>
  <si>
    <t>季德富</t>
  </si>
  <si>
    <t>15040319481222****</t>
  </si>
  <si>
    <t>刘廷富</t>
  </si>
  <si>
    <t>刘鹏</t>
  </si>
  <si>
    <t>15040319821126****</t>
  </si>
  <si>
    <t>季永利</t>
  </si>
  <si>
    <t>15040319690524****</t>
  </si>
  <si>
    <t>郑玉荣</t>
  </si>
  <si>
    <t>岳丰</t>
  </si>
  <si>
    <t>季德廷</t>
  </si>
  <si>
    <t>15040319580517****</t>
  </si>
  <si>
    <t>季德军</t>
  </si>
  <si>
    <t>15040319660103****</t>
  </si>
  <si>
    <t>张海艳</t>
  </si>
  <si>
    <t>15040319750429****</t>
  </si>
  <si>
    <t>季德全</t>
  </si>
  <si>
    <t>15040319681024****</t>
  </si>
  <si>
    <t>周永丰</t>
  </si>
  <si>
    <t>季德仁</t>
  </si>
  <si>
    <t>15040319531016****</t>
  </si>
  <si>
    <t>季文苹</t>
  </si>
  <si>
    <t>周永彬</t>
  </si>
  <si>
    <t>15040319610908****</t>
  </si>
  <si>
    <t>韩宗祥</t>
  </si>
  <si>
    <t>韩广廷</t>
  </si>
  <si>
    <t>15040319540304****</t>
  </si>
  <si>
    <t>王孝义</t>
  </si>
  <si>
    <t>15040319590821****</t>
  </si>
  <si>
    <t>季德海</t>
  </si>
  <si>
    <t>葛凤霞</t>
  </si>
  <si>
    <t>15040319661227****</t>
  </si>
  <si>
    <t>周艳龙</t>
  </si>
  <si>
    <t>15040319830222****</t>
  </si>
  <si>
    <t>许凤云</t>
  </si>
  <si>
    <t>15040319540510****</t>
  </si>
  <si>
    <t>周金瑞</t>
  </si>
  <si>
    <t>15040320030310****</t>
  </si>
  <si>
    <t>周井华</t>
  </si>
  <si>
    <t>周金生</t>
  </si>
  <si>
    <t>15040319610926****</t>
  </si>
  <si>
    <t>15040319621219****</t>
  </si>
  <si>
    <t>许树生</t>
  </si>
  <si>
    <t>15040319701207****</t>
  </si>
  <si>
    <t>于亚臣</t>
  </si>
  <si>
    <t>15040319740518****</t>
  </si>
  <si>
    <t>于亚东</t>
  </si>
  <si>
    <t>15040319711124****</t>
  </si>
  <si>
    <t>于宗礼</t>
  </si>
  <si>
    <t>15040319421216****</t>
  </si>
  <si>
    <t>周金海</t>
  </si>
  <si>
    <t>15040319641005****</t>
  </si>
  <si>
    <t>季平</t>
  </si>
  <si>
    <t>15040319570521****</t>
  </si>
  <si>
    <t>齐玉东</t>
  </si>
  <si>
    <t>15040319720818****</t>
  </si>
  <si>
    <t>刘凤云</t>
  </si>
  <si>
    <t>23022119500101****</t>
  </si>
  <si>
    <t>张素兰</t>
  </si>
  <si>
    <t>15040319550704****</t>
  </si>
  <si>
    <t>周井雨</t>
  </si>
  <si>
    <t>15040319540917****</t>
  </si>
  <si>
    <t>周金成</t>
  </si>
  <si>
    <t>周景才</t>
  </si>
  <si>
    <t>15040319621108****</t>
  </si>
  <si>
    <t>李学辉</t>
  </si>
  <si>
    <t>许树彬</t>
  </si>
  <si>
    <t>15040319670721****</t>
  </si>
  <si>
    <t>李财荣</t>
  </si>
  <si>
    <t>15040319710111****</t>
  </si>
  <si>
    <t>杜永军</t>
  </si>
  <si>
    <t>15040319660310****</t>
  </si>
  <si>
    <t>赵金国</t>
  </si>
  <si>
    <t>许树民</t>
  </si>
  <si>
    <t>15040319670719****</t>
  </si>
  <si>
    <t>周玉平</t>
  </si>
  <si>
    <t>王玉芝</t>
  </si>
  <si>
    <t>15040319651102****</t>
  </si>
  <si>
    <t>杜永国</t>
  </si>
  <si>
    <t>赵忠礼</t>
  </si>
  <si>
    <t>15040319430718****</t>
  </si>
  <si>
    <t>周井发</t>
  </si>
  <si>
    <t>15040319460113****</t>
  </si>
  <si>
    <t>周桂芬</t>
  </si>
  <si>
    <t>15040319570819****</t>
  </si>
  <si>
    <t>赵树彬</t>
  </si>
  <si>
    <t>15040319970506****</t>
  </si>
  <si>
    <t>许树国</t>
  </si>
  <si>
    <t>15040319711203****</t>
  </si>
  <si>
    <t>赵金才</t>
  </si>
  <si>
    <t>15040319731222****</t>
  </si>
  <si>
    <t>赵金广</t>
  </si>
  <si>
    <t>15040319590621****</t>
  </si>
  <si>
    <t>赵金富</t>
  </si>
  <si>
    <t>崔秀芬</t>
  </si>
  <si>
    <t>李学艺</t>
  </si>
  <si>
    <t>23022119760107****</t>
  </si>
  <si>
    <t>吴凤珍</t>
  </si>
  <si>
    <t>15040319441206****</t>
  </si>
  <si>
    <t>季民</t>
  </si>
  <si>
    <t>15040319741026****</t>
  </si>
  <si>
    <t>赵金柱</t>
  </si>
  <si>
    <t>15040319631103****</t>
  </si>
  <si>
    <t>于亚军</t>
  </si>
  <si>
    <t>15040319690214****</t>
  </si>
  <si>
    <t>张红波</t>
  </si>
  <si>
    <t>15040319871101****</t>
  </si>
  <si>
    <t>谭小伟</t>
  </si>
  <si>
    <t>15040319870204****</t>
  </si>
  <si>
    <t>孟素云</t>
  </si>
  <si>
    <t>15040319390507****</t>
  </si>
  <si>
    <t>山嘴子村3875口人</t>
  </si>
  <si>
    <t>鲍凤喜</t>
  </si>
  <si>
    <t>15042819510625****</t>
  </si>
  <si>
    <t>鲍文清</t>
  </si>
  <si>
    <t>15042819670910****</t>
  </si>
  <si>
    <t>鲍凤树</t>
  </si>
  <si>
    <t>15042819490210****</t>
  </si>
  <si>
    <t>鲍文秀</t>
  </si>
  <si>
    <t>15042819521218****</t>
  </si>
  <si>
    <t>鲍凤军</t>
  </si>
  <si>
    <t>15042819640418****</t>
  </si>
  <si>
    <t>鲍文志</t>
  </si>
  <si>
    <t>15042819561220****</t>
  </si>
  <si>
    <t>鲍文龙</t>
  </si>
  <si>
    <t>15042819610710****</t>
  </si>
  <si>
    <t>宁亚民</t>
  </si>
  <si>
    <t>15042819641108****</t>
  </si>
  <si>
    <t>雷化英</t>
  </si>
  <si>
    <t>15042819430502****</t>
  </si>
  <si>
    <t>宁亚文</t>
  </si>
  <si>
    <t>15042819701117****</t>
  </si>
  <si>
    <t>宁国友</t>
  </si>
  <si>
    <t>15042819540625****</t>
  </si>
  <si>
    <t>甄玉龙</t>
  </si>
  <si>
    <t>15042819751220****</t>
  </si>
  <si>
    <t>甄义峰</t>
  </si>
  <si>
    <t>甄义才</t>
  </si>
  <si>
    <t>15042819650903****</t>
  </si>
  <si>
    <t>甄义贤</t>
  </si>
  <si>
    <t>15042819690413****</t>
  </si>
  <si>
    <t>甄玉起</t>
  </si>
  <si>
    <t>15042819621011****</t>
  </si>
  <si>
    <t>代凤中</t>
  </si>
  <si>
    <t>15042819690718****</t>
  </si>
  <si>
    <t>代凤明</t>
  </si>
  <si>
    <t>15042819601115****</t>
  </si>
  <si>
    <t>代丽鹏</t>
  </si>
  <si>
    <t>15042819820613****</t>
  </si>
  <si>
    <t>代凤军</t>
  </si>
  <si>
    <t>15042819660814****</t>
  </si>
  <si>
    <t>郭学良</t>
  </si>
  <si>
    <t>15042819720415****</t>
  </si>
  <si>
    <t>郭学满</t>
  </si>
  <si>
    <t>赵素琴</t>
  </si>
  <si>
    <t>15042819561111****</t>
  </si>
  <si>
    <t>郭文义</t>
  </si>
  <si>
    <t>郭文海</t>
  </si>
  <si>
    <t>李素兰</t>
  </si>
  <si>
    <t>15042819681013****</t>
  </si>
  <si>
    <t>边静一</t>
  </si>
  <si>
    <t>15042819680217****</t>
  </si>
  <si>
    <t>张立安</t>
  </si>
  <si>
    <t>15042819680603****</t>
  </si>
  <si>
    <t>张立春</t>
  </si>
  <si>
    <t>15042819650823****</t>
  </si>
  <si>
    <t>张立中</t>
  </si>
  <si>
    <t>15042819690623****</t>
  </si>
  <si>
    <t>张景阳</t>
  </si>
  <si>
    <t>15042819620617****</t>
  </si>
  <si>
    <t>张春阳</t>
  </si>
  <si>
    <t>15042819600625****</t>
  </si>
  <si>
    <t>张瑞兰</t>
  </si>
  <si>
    <t>15042819481129****</t>
  </si>
  <si>
    <t>付金明</t>
  </si>
  <si>
    <t>15042819531021****</t>
  </si>
  <si>
    <t>付立民</t>
  </si>
  <si>
    <t>15042819791223****</t>
  </si>
  <si>
    <t>付相国</t>
  </si>
  <si>
    <t>15042819510622****</t>
  </si>
  <si>
    <t>付金合</t>
  </si>
  <si>
    <t>15042819510118****</t>
  </si>
  <si>
    <t>付海波</t>
  </si>
  <si>
    <t>15042819830529****</t>
  </si>
  <si>
    <t>付民</t>
  </si>
  <si>
    <t>付海</t>
  </si>
  <si>
    <t>15042819740325****</t>
  </si>
  <si>
    <t>付海军</t>
  </si>
  <si>
    <t>于淑芹</t>
  </si>
  <si>
    <t>15042819480519****</t>
  </si>
  <si>
    <t>付文</t>
  </si>
  <si>
    <t>15042819680916****</t>
  </si>
  <si>
    <t>付军</t>
  </si>
  <si>
    <t>付立军</t>
  </si>
  <si>
    <t>15042819710718****</t>
  </si>
  <si>
    <t>王吉胜</t>
  </si>
  <si>
    <t>15042819570909****</t>
  </si>
  <si>
    <t>15042819641121****</t>
  </si>
  <si>
    <t>王延平</t>
  </si>
  <si>
    <t>15042819580322****</t>
  </si>
  <si>
    <t>王凤志</t>
  </si>
  <si>
    <t>15042819451117****</t>
  </si>
  <si>
    <t>韩桂艳</t>
  </si>
  <si>
    <t>15042819611102****</t>
  </si>
  <si>
    <t>王凤明</t>
  </si>
  <si>
    <t>王宝良</t>
  </si>
  <si>
    <t>15042819690606****</t>
  </si>
  <si>
    <t>王宝庆</t>
  </si>
  <si>
    <t>15042819780423****</t>
  </si>
  <si>
    <t>王建国</t>
  </si>
  <si>
    <t>15042819790702****</t>
  </si>
  <si>
    <t>王彦文</t>
  </si>
  <si>
    <t>15042819761010****</t>
  </si>
  <si>
    <t>15042819741205****</t>
  </si>
  <si>
    <t>15042819660518****</t>
  </si>
  <si>
    <t>王凤臣</t>
  </si>
  <si>
    <t>王艳琴</t>
  </si>
  <si>
    <t>15042819670714****</t>
  </si>
  <si>
    <t>王宝库</t>
  </si>
  <si>
    <t>15042819720120****</t>
  </si>
  <si>
    <t>王宝玉</t>
  </si>
  <si>
    <t>王宝民</t>
  </si>
  <si>
    <t>15042819740425****</t>
  </si>
  <si>
    <t>王吉庆</t>
  </si>
  <si>
    <t>15042819821210****</t>
  </si>
  <si>
    <t>王凤树</t>
  </si>
  <si>
    <t>15042819571210****</t>
  </si>
  <si>
    <t>赵吉发</t>
  </si>
  <si>
    <t>15042819490129****</t>
  </si>
  <si>
    <t>赵吉成</t>
  </si>
  <si>
    <t>15042819540712****</t>
  </si>
  <si>
    <t>金淑聪</t>
  </si>
  <si>
    <t>15042819530202****</t>
  </si>
  <si>
    <t>赵凤义</t>
  </si>
  <si>
    <t>15042819570705****</t>
  </si>
  <si>
    <t>赵景林</t>
  </si>
  <si>
    <t>15042819720128****</t>
  </si>
  <si>
    <t>赵景义</t>
  </si>
  <si>
    <t>15042819650615****</t>
  </si>
  <si>
    <t>赵雪峰</t>
  </si>
  <si>
    <t>15042819700605****</t>
  </si>
  <si>
    <t>刘玉祥</t>
  </si>
  <si>
    <t>15042819540806****</t>
  </si>
  <si>
    <t>刘海祥</t>
  </si>
  <si>
    <t>15042819570804****</t>
  </si>
  <si>
    <t>姜悦珍</t>
  </si>
  <si>
    <t>15042819530927****</t>
  </si>
  <si>
    <t>胡秀莲</t>
  </si>
  <si>
    <t>15042819470107****</t>
  </si>
  <si>
    <t>许桂芹</t>
  </si>
  <si>
    <t>15042819400617****</t>
  </si>
  <si>
    <t>15042819530324****</t>
  </si>
  <si>
    <t>李素梅</t>
  </si>
  <si>
    <t>15042819371015****</t>
  </si>
  <si>
    <t>李艳华</t>
  </si>
  <si>
    <t>15042819720901****</t>
  </si>
  <si>
    <t>任国臣</t>
  </si>
  <si>
    <t>15042819730823****</t>
  </si>
  <si>
    <t>朱向阳</t>
  </si>
  <si>
    <t>15042819580808****</t>
  </si>
  <si>
    <t>岳守范</t>
  </si>
  <si>
    <t>15042819540225****</t>
  </si>
  <si>
    <t>岳守才</t>
  </si>
  <si>
    <t>15042819590406****</t>
  </si>
  <si>
    <t>王宝龙</t>
  </si>
  <si>
    <t>15042819640223****</t>
  </si>
  <si>
    <t>15042819680215****</t>
  </si>
  <si>
    <t>15042819570829****</t>
  </si>
  <si>
    <t>任国义</t>
  </si>
  <si>
    <t>15042819650122****</t>
  </si>
  <si>
    <t>葛淑兰</t>
  </si>
  <si>
    <t>15042819481214****</t>
  </si>
  <si>
    <t>王向东</t>
  </si>
  <si>
    <t>谢春兰</t>
  </si>
  <si>
    <t>15042819430417****</t>
  </si>
  <si>
    <t>王凤国</t>
  </si>
  <si>
    <t>15042819470311****</t>
  </si>
  <si>
    <t>15042819820910****</t>
  </si>
  <si>
    <t>张永浩</t>
  </si>
  <si>
    <t>15042819670428****</t>
  </si>
  <si>
    <t>雷震</t>
  </si>
  <si>
    <t>15042819870516****</t>
  </si>
  <si>
    <t>雷忠义</t>
  </si>
  <si>
    <t>15042819540921****</t>
  </si>
  <si>
    <t>雷中信</t>
  </si>
  <si>
    <t>15042819560610****</t>
  </si>
  <si>
    <t>雷云合</t>
  </si>
  <si>
    <t>15042819320216****</t>
  </si>
  <si>
    <t>雷云廷</t>
  </si>
  <si>
    <t>雷文军</t>
  </si>
  <si>
    <t>15042819820206****</t>
  </si>
  <si>
    <t>孙新国</t>
  </si>
  <si>
    <t>15042819691014****</t>
  </si>
  <si>
    <t>孙占国</t>
  </si>
  <si>
    <t>15042819640301****</t>
  </si>
  <si>
    <t>15042819650204****</t>
  </si>
  <si>
    <t>孙玉文</t>
  </si>
  <si>
    <t>15042819590203****</t>
  </si>
  <si>
    <t>王淑莲</t>
  </si>
  <si>
    <t>15042819540122****</t>
  </si>
  <si>
    <t>孙志国</t>
  </si>
  <si>
    <t>15042819601107****</t>
  </si>
  <si>
    <t>谢振林</t>
  </si>
  <si>
    <t>谢振涛</t>
  </si>
  <si>
    <t>15042819711219****</t>
  </si>
  <si>
    <t>侯铁军</t>
  </si>
  <si>
    <t>15042819710327****</t>
  </si>
  <si>
    <t>侯志军</t>
  </si>
  <si>
    <t>15042819791203****</t>
  </si>
  <si>
    <t>雷忠林</t>
  </si>
  <si>
    <t>15042819680702****</t>
  </si>
  <si>
    <t>15042819751206****</t>
  </si>
  <si>
    <t>王喜军</t>
  </si>
  <si>
    <t>张耀荣</t>
  </si>
  <si>
    <t>15042819580508****</t>
  </si>
  <si>
    <t>张吉林</t>
  </si>
  <si>
    <t>张耀中</t>
  </si>
  <si>
    <t>15042819510904****</t>
  </si>
  <si>
    <t>曲凤刚</t>
  </si>
  <si>
    <t>15042819630323****</t>
  </si>
  <si>
    <t>曲凤祥</t>
  </si>
  <si>
    <t>15042819551119****</t>
  </si>
  <si>
    <t>冯玉田</t>
  </si>
  <si>
    <t>15042819430405****</t>
  </si>
  <si>
    <t>冯子生</t>
  </si>
  <si>
    <t>15042819651015****</t>
  </si>
  <si>
    <t>冯子刚</t>
  </si>
  <si>
    <t>15042819480710****</t>
  </si>
  <si>
    <t>宋汉文</t>
  </si>
  <si>
    <t>15042819711015****</t>
  </si>
  <si>
    <t>宋汉章</t>
  </si>
  <si>
    <t>15042819770906****</t>
  </si>
  <si>
    <t>宋汉青</t>
  </si>
  <si>
    <t>15042819691015****</t>
  </si>
  <si>
    <t>15042819491101****</t>
  </si>
  <si>
    <t>宋志中</t>
  </si>
  <si>
    <t>15042819560317****</t>
  </si>
  <si>
    <t>岳振青</t>
  </si>
  <si>
    <t>15042819710713****</t>
  </si>
  <si>
    <t>岳守晨</t>
  </si>
  <si>
    <t>15042819680723****</t>
  </si>
  <si>
    <t>岳振山</t>
  </si>
  <si>
    <t>15042819731101****</t>
  </si>
  <si>
    <t>岳守合</t>
  </si>
  <si>
    <t>15042819660223****</t>
  </si>
  <si>
    <t>15042819570518****</t>
  </si>
  <si>
    <t>岳守君</t>
  </si>
  <si>
    <t>15042819620414****</t>
  </si>
  <si>
    <t>岳守信</t>
  </si>
  <si>
    <t>15042819460924****</t>
  </si>
  <si>
    <t>岳守义</t>
  </si>
  <si>
    <t>15042819550919****</t>
  </si>
  <si>
    <t>李俊合</t>
  </si>
  <si>
    <t>15042819640905****</t>
  </si>
  <si>
    <t>李俊凡</t>
  </si>
  <si>
    <t>15042819560114****</t>
  </si>
  <si>
    <t>贺秀兰</t>
  </si>
  <si>
    <t>15042819570428****</t>
  </si>
  <si>
    <t>李士东</t>
  </si>
  <si>
    <t>15042819740630****</t>
  </si>
  <si>
    <t>韩凤平</t>
  </si>
  <si>
    <t>15042819600903****</t>
  </si>
  <si>
    <t>景艳花</t>
  </si>
  <si>
    <t>15042819681028****</t>
  </si>
  <si>
    <t>雷中友</t>
  </si>
  <si>
    <t>15042819640723****</t>
  </si>
  <si>
    <t>曲凤军</t>
  </si>
  <si>
    <t>15042819591219****</t>
  </si>
  <si>
    <t>马艳芳</t>
  </si>
  <si>
    <t>15042819771112****</t>
  </si>
  <si>
    <t>关凤礼</t>
  </si>
  <si>
    <t>15042819610905****</t>
  </si>
  <si>
    <t>赵雅玲</t>
  </si>
  <si>
    <t>15042819570611****</t>
  </si>
  <si>
    <t>郭士信</t>
  </si>
  <si>
    <t>15042819450928****</t>
  </si>
  <si>
    <t>雷瑞珍</t>
  </si>
  <si>
    <t>15042819600920****</t>
  </si>
  <si>
    <t>王永信</t>
  </si>
  <si>
    <t>15042819541006****</t>
  </si>
  <si>
    <t>范军</t>
  </si>
  <si>
    <t>15042819650302****</t>
  </si>
  <si>
    <t>15042819610119****</t>
  </si>
  <si>
    <t>关凤云</t>
  </si>
  <si>
    <t>15042819590617****</t>
  </si>
  <si>
    <t>冯建波</t>
  </si>
  <si>
    <t>15042819880927****</t>
  </si>
  <si>
    <t>李学刚</t>
  </si>
  <si>
    <t>15042819750913****</t>
  </si>
  <si>
    <t>赵国义</t>
  </si>
  <si>
    <t>15042819710725****</t>
  </si>
  <si>
    <t>15042819610201****</t>
  </si>
  <si>
    <t>刘延军</t>
  </si>
  <si>
    <t>15042819650618****</t>
  </si>
  <si>
    <t>刘廷华</t>
  </si>
  <si>
    <t>杨国云</t>
  </si>
  <si>
    <t>15042819690901****</t>
  </si>
  <si>
    <t>杨玉青</t>
  </si>
  <si>
    <t>15042819500607****</t>
  </si>
  <si>
    <t>杨国祥</t>
  </si>
  <si>
    <t>15042819580214****</t>
  </si>
  <si>
    <t>15042819550829****</t>
  </si>
  <si>
    <t>杨国新</t>
  </si>
  <si>
    <t>15042819701218****</t>
  </si>
  <si>
    <t>孙久华</t>
  </si>
  <si>
    <t>15042819670301****</t>
  </si>
  <si>
    <t>15042819720418****</t>
  </si>
  <si>
    <t>赵春辉</t>
  </si>
  <si>
    <t>15042819660812****</t>
  </si>
  <si>
    <t>孙志中</t>
  </si>
  <si>
    <t>15042819530712****</t>
  </si>
  <si>
    <t>15042819611113****</t>
  </si>
  <si>
    <t>冯军</t>
  </si>
  <si>
    <t>15042819640929****</t>
  </si>
  <si>
    <t>冯志</t>
  </si>
  <si>
    <t>冯荣</t>
  </si>
  <si>
    <t>15042819550709****</t>
  </si>
  <si>
    <t>高方</t>
  </si>
  <si>
    <t>15042819700620****</t>
  </si>
  <si>
    <t>高强</t>
  </si>
  <si>
    <t>15042819660315****</t>
  </si>
  <si>
    <t>高明锋</t>
  </si>
  <si>
    <t>15042819700812****</t>
  </si>
  <si>
    <t>高明祥</t>
  </si>
  <si>
    <t>15042819721016****</t>
  </si>
  <si>
    <t>王成玉</t>
  </si>
  <si>
    <t>15042819640421****</t>
  </si>
  <si>
    <t>王延安</t>
  </si>
  <si>
    <t>15042819440420****</t>
  </si>
  <si>
    <t>韩中合</t>
  </si>
  <si>
    <t>15042819640607****</t>
  </si>
  <si>
    <t>郭玉兰</t>
  </si>
  <si>
    <t>15042819601214****</t>
  </si>
  <si>
    <t>赵国辉</t>
  </si>
  <si>
    <t>赵立廷</t>
  </si>
  <si>
    <t>15042819540604****</t>
  </si>
  <si>
    <t>赵立祥</t>
  </si>
  <si>
    <t>15042819490720****</t>
  </si>
  <si>
    <t>赵海彬</t>
  </si>
  <si>
    <t>15042819830913****</t>
  </si>
  <si>
    <t>赵国涛</t>
  </si>
  <si>
    <t>15042819550412****</t>
  </si>
  <si>
    <t>赵立臣</t>
  </si>
  <si>
    <t>15042819581010****</t>
  </si>
  <si>
    <t>赵立才</t>
  </si>
  <si>
    <t>15042819540427****</t>
  </si>
  <si>
    <t>张国芹</t>
  </si>
  <si>
    <t>15042819601226****</t>
  </si>
  <si>
    <t>赵立新</t>
  </si>
  <si>
    <t>15042819630120****</t>
  </si>
  <si>
    <t>赵国清</t>
  </si>
  <si>
    <t>15042819550923****</t>
  </si>
  <si>
    <t>赵国平</t>
  </si>
  <si>
    <t>15042819571126****</t>
  </si>
  <si>
    <t>赵国珍</t>
  </si>
  <si>
    <t>15042819520224****</t>
  </si>
  <si>
    <t>赵海龙</t>
  </si>
  <si>
    <t>15042819760703****</t>
  </si>
  <si>
    <t>赵德昌</t>
  </si>
  <si>
    <t>15042819591012****</t>
  </si>
  <si>
    <t>刘玉堂</t>
  </si>
  <si>
    <t>15042819590912****</t>
  </si>
  <si>
    <t>刘玉龙</t>
  </si>
  <si>
    <t>15042819490910****</t>
  </si>
  <si>
    <t>刘廷友</t>
  </si>
  <si>
    <t>15042819610122****</t>
  </si>
  <si>
    <t>刘廷珍</t>
  </si>
  <si>
    <t>15042819531215****</t>
  </si>
  <si>
    <t>刘廷祥</t>
  </si>
  <si>
    <t>刘玉成</t>
  </si>
  <si>
    <t>刘玉廷</t>
  </si>
  <si>
    <t>15042819480828****</t>
  </si>
  <si>
    <t>刘廷国</t>
  </si>
  <si>
    <t>15042819620506****</t>
  </si>
  <si>
    <t>刘桂红</t>
  </si>
  <si>
    <t>15042819861024****</t>
  </si>
  <si>
    <t>韩树文</t>
  </si>
  <si>
    <t>15042819550606****</t>
  </si>
  <si>
    <t>韩树军</t>
  </si>
  <si>
    <t>15042819660727****</t>
  </si>
  <si>
    <t>刘桂贤</t>
  </si>
  <si>
    <t>15042819530511****</t>
  </si>
  <si>
    <t>于辉</t>
  </si>
  <si>
    <t>15042819630810****</t>
  </si>
  <si>
    <t>高云</t>
  </si>
  <si>
    <t>15042819620426****</t>
  </si>
  <si>
    <t>米翠芹</t>
  </si>
  <si>
    <t>15042819611223****</t>
  </si>
  <si>
    <t>高明春</t>
  </si>
  <si>
    <t>15042819670202****</t>
  </si>
  <si>
    <t>韩小利</t>
  </si>
  <si>
    <t>15042819771012****</t>
  </si>
  <si>
    <t>黄瑞云</t>
  </si>
  <si>
    <t>15042819490824****</t>
  </si>
  <si>
    <t>15042819430921****</t>
  </si>
  <si>
    <t>张柏文</t>
  </si>
  <si>
    <t>15042819590302****</t>
  </si>
  <si>
    <t>张学敏</t>
  </si>
  <si>
    <t>15042819780326****</t>
  </si>
  <si>
    <t>张柏清</t>
  </si>
  <si>
    <t>15042819700705****</t>
  </si>
  <si>
    <t>张学谦</t>
  </si>
  <si>
    <t>15042819710901****</t>
  </si>
  <si>
    <t>张柏川</t>
  </si>
  <si>
    <t>15042819390323****</t>
  </si>
  <si>
    <t>15042819780902****</t>
  </si>
  <si>
    <t>王连云</t>
  </si>
  <si>
    <t>15042819700505****</t>
  </si>
  <si>
    <t>王志彬</t>
  </si>
  <si>
    <t>15042819810310****</t>
  </si>
  <si>
    <t>王义军</t>
  </si>
  <si>
    <t>15042819490719****</t>
  </si>
  <si>
    <t>王延成</t>
  </si>
  <si>
    <t>15042819440204****</t>
  </si>
  <si>
    <t>王文涛</t>
  </si>
  <si>
    <t>15042819900119****</t>
  </si>
  <si>
    <t>15042819681118****</t>
  </si>
  <si>
    <t>15042819650527****</t>
  </si>
  <si>
    <t>王喜志</t>
  </si>
  <si>
    <t>15042819620118****</t>
  </si>
  <si>
    <t>吴瑞芹</t>
  </si>
  <si>
    <t>15042819660119****</t>
  </si>
  <si>
    <t>15042819740815****</t>
  </si>
  <si>
    <t>王志国</t>
  </si>
  <si>
    <t>15042819780320****</t>
  </si>
  <si>
    <t>滕贵东</t>
  </si>
  <si>
    <t>15042819751010****</t>
  </si>
  <si>
    <t>王树范</t>
  </si>
  <si>
    <t>15042819570308****</t>
  </si>
  <si>
    <t>董新全</t>
  </si>
  <si>
    <t>董新文</t>
  </si>
  <si>
    <t>15042819640208****</t>
  </si>
  <si>
    <t>董海彬</t>
  </si>
  <si>
    <t>15042819761113****</t>
  </si>
  <si>
    <t>董新军</t>
  </si>
  <si>
    <t>15042819660311****</t>
  </si>
  <si>
    <t>董新武</t>
  </si>
  <si>
    <t>15042819660710****</t>
  </si>
  <si>
    <t>徐志平</t>
  </si>
  <si>
    <t>15042819671129****</t>
  </si>
  <si>
    <t>徐志永</t>
  </si>
  <si>
    <t>15042819690401****</t>
  </si>
  <si>
    <t>15042819600919****</t>
  </si>
  <si>
    <t>徐志伟</t>
  </si>
  <si>
    <t>15042819720820****</t>
  </si>
  <si>
    <t>田立志</t>
  </si>
  <si>
    <t>15042819881121****</t>
  </si>
  <si>
    <t>田立伟</t>
  </si>
  <si>
    <t>韩素芝</t>
  </si>
  <si>
    <t>15042819571217****</t>
  </si>
  <si>
    <t>田富祥</t>
  </si>
  <si>
    <t>田学志</t>
  </si>
  <si>
    <t>15042819731016****</t>
  </si>
  <si>
    <t>毕立忠</t>
  </si>
  <si>
    <t>15042819750922****</t>
  </si>
  <si>
    <t>李忠贵</t>
  </si>
  <si>
    <t>15042819520515****</t>
  </si>
  <si>
    <t>甄有贵</t>
  </si>
  <si>
    <t>15042819650408****</t>
  </si>
  <si>
    <t>甄富贵</t>
  </si>
  <si>
    <t>15042819600814****</t>
  </si>
  <si>
    <t>石云峰</t>
  </si>
  <si>
    <t>林学志</t>
  </si>
  <si>
    <t>15042819711216****</t>
  </si>
  <si>
    <t>胡振岩</t>
  </si>
  <si>
    <t>15042819540401****</t>
  </si>
  <si>
    <t>赵海章</t>
  </si>
  <si>
    <t>15042819591003****</t>
  </si>
  <si>
    <t>15042819550825****</t>
  </si>
  <si>
    <t>李晓霞</t>
  </si>
  <si>
    <t>宋金兰</t>
  </si>
  <si>
    <t>15042819481118****</t>
  </si>
  <si>
    <t>15042819621022****</t>
  </si>
  <si>
    <t>徐志文</t>
  </si>
  <si>
    <t>15042819690311****</t>
  </si>
  <si>
    <t>徐志民</t>
  </si>
  <si>
    <t>15042819580817****</t>
  </si>
  <si>
    <t>李秀花</t>
  </si>
  <si>
    <t>15042819480410****</t>
  </si>
  <si>
    <t>张学东</t>
  </si>
  <si>
    <t>15042819690207****</t>
  </si>
  <si>
    <t>黄永军</t>
  </si>
  <si>
    <t>15042819711222****</t>
  </si>
  <si>
    <t>高玉荣</t>
  </si>
  <si>
    <t>15042819630308****</t>
  </si>
  <si>
    <t>申树青</t>
  </si>
  <si>
    <t>15042819671127****</t>
  </si>
  <si>
    <t>徐志广</t>
  </si>
  <si>
    <t>15042819670304****</t>
  </si>
  <si>
    <t>黄永民</t>
  </si>
  <si>
    <t>15042819650511****</t>
  </si>
  <si>
    <t>李国云</t>
  </si>
  <si>
    <t>15042819740514****</t>
  </si>
  <si>
    <t>王延才</t>
  </si>
  <si>
    <t>15042819591010****</t>
  </si>
  <si>
    <t>王建文</t>
  </si>
  <si>
    <t>15042819800802****</t>
  </si>
  <si>
    <t>王铁军</t>
  </si>
  <si>
    <t>王延信</t>
  </si>
  <si>
    <t>15042819490114****</t>
  </si>
  <si>
    <t>刘玉杰</t>
  </si>
  <si>
    <t>王延庆</t>
  </si>
  <si>
    <t>15042819590613****</t>
  </si>
  <si>
    <t>秦山</t>
  </si>
  <si>
    <t>15042819531110****</t>
  </si>
  <si>
    <t>秦友</t>
  </si>
  <si>
    <t>15042819510729****</t>
  </si>
  <si>
    <t>秦成</t>
  </si>
  <si>
    <t>15042819490425****</t>
  </si>
  <si>
    <t>王延臣</t>
  </si>
  <si>
    <t>王延良</t>
  </si>
  <si>
    <t>15042819520629****</t>
  </si>
  <si>
    <t>王延国</t>
  </si>
  <si>
    <t>15042819700613****</t>
  </si>
  <si>
    <t>王延章</t>
  </si>
  <si>
    <t>15042819640822****</t>
  </si>
  <si>
    <t>秦亚民</t>
  </si>
  <si>
    <t>15042819621121****</t>
  </si>
  <si>
    <t>秦玉范</t>
  </si>
  <si>
    <t>15042819600421****</t>
  </si>
  <si>
    <t>秦玉林</t>
  </si>
  <si>
    <t>15042819490119****</t>
  </si>
  <si>
    <t>秦爱民</t>
  </si>
  <si>
    <t>15042819700707****</t>
  </si>
  <si>
    <t>秦玉国</t>
  </si>
  <si>
    <t>15042819611023****</t>
  </si>
  <si>
    <t>秦玉春</t>
  </si>
  <si>
    <t>15042819690429****</t>
  </si>
  <si>
    <t>秦玉廷</t>
  </si>
  <si>
    <t>15042819530727****</t>
  </si>
  <si>
    <t>秦华民</t>
  </si>
  <si>
    <t>15042819581128****</t>
  </si>
  <si>
    <t>秦玉文</t>
  </si>
  <si>
    <t>15042819691215****</t>
  </si>
  <si>
    <t>秦玉合</t>
  </si>
  <si>
    <t>15042819701214****</t>
  </si>
  <si>
    <t>秦玉俭</t>
  </si>
  <si>
    <t>15042819670117****</t>
  </si>
  <si>
    <t>秦晓瑞</t>
  </si>
  <si>
    <t>15042819560707****</t>
  </si>
  <si>
    <t>房秀军</t>
  </si>
  <si>
    <t>15042819660601****</t>
  </si>
  <si>
    <t>谢景令</t>
  </si>
  <si>
    <t>15042819520415****</t>
  </si>
  <si>
    <t>张瑞</t>
  </si>
  <si>
    <t>15042819580309****</t>
  </si>
  <si>
    <t>魏桂英</t>
  </si>
  <si>
    <t>15042819570630****</t>
  </si>
  <si>
    <t>15042819690914****</t>
  </si>
  <si>
    <t>张景峰</t>
  </si>
  <si>
    <t>15042819660215****</t>
  </si>
  <si>
    <t>张建卫</t>
  </si>
  <si>
    <t>15042819791201****</t>
  </si>
  <si>
    <t>于忠仁</t>
  </si>
  <si>
    <t>15042819510305****</t>
  </si>
  <si>
    <t>于忠礼</t>
  </si>
  <si>
    <t>15042819580120****</t>
  </si>
  <si>
    <t>于文志</t>
  </si>
  <si>
    <t>15042819710222****</t>
  </si>
  <si>
    <t>于雷</t>
  </si>
  <si>
    <t>15042819740226****</t>
  </si>
  <si>
    <t>于忠明</t>
  </si>
  <si>
    <t>15042819681115****</t>
  </si>
  <si>
    <t>伦国志</t>
  </si>
  <si>
    <t>15042819700408****</t>
  </si>
  <si>
    <t>伦国忠</t>
  </si>
  <si>
    <t>15042819620425****</t>
  </si>
  <si>
    <t>伦国友</t>
  </si>
  <si>
    <t>15042819630905****</t>
  </si>
  <si>
    <t>伦国才</t>
  </si>
  <si>
    <t>15042819641227****</t>
  </si>
  <si>
    <t>宋明志</t>
  </si>
  <si>
    <t>15042819580919****</t>
  </si>
  <si>
    <t>宋明礼</t>
  </si>
  <si>
    <t>15042819650912****</t>
  </si>
  <si>
    <t>刘秀珍</t>
  </si>
  <si>
    <t>15042819491129****</t>
  </si>
  <si>
    <t>宋亚东</t>
  </si>
  <si>
    <t>15042819720917****</t>
  </si>
  <si>
    <t>赵海江</t>
  </si>
  <si>
    <t>15042819621001****</t>
  </si>
  <si>
    <t>赵海山</t>
  </si>
  <si>
    <t>15042819541106****</t>
  </si>
  <si>
    <t>赵海军</t>
  </si>
  <si>
    <t>赵海荣</t>
  </si>
  <si>
    <t>15042819521026****</t>
  </si>
  <si>
    <t>岳俊华</t>
  </si>
  <si>
    <t>15042819661209****</t>
  </si>
  <si>
    <t>岳国华</t>
  </si>
  <si>
    <t>韩国才</t>
  </si>
  <si>
    <t>韩国臣</t>
  </si>
  <si>
    <t>15042819600601****</t>
  </si>
  <si>
    <t>周峰</t>
  </si>
  <si>
    <t>15042819750708****</t>
  </si>
  <si>
    <t>姜玉荣</t>
  </si>
  <si>
    <t>15042819490817****</t>
  </si>
  <si>
    <t>刘志国</t>
  </si>
  <si>
    <t>15042819700905****</t>
  </si>
  <si>
    <t>夏秀莲</t>
  </si>
  <si>
    <t>夏勇刚</t>
  </si>
  <si>
    <t>夏志忠</t>
  </si>
  <si>
    <t>15042819580513****</t>
  </si>
  <si>
    <t>杨春雨</t>
  </si>
  <si>
    <t>15042819710513****</t>
  </si>
  <si>
    <t>15042819500928****</t>
  </si>
  <si>
    <t>穆占民</t>
  </si>
  <si>
    <t>15042819651206****</t>
  </si>
  <si>
    <t>马淑芝</t>
  </si>
  <si>
    <t>15042819510928****</t>
  </si>
  <si>
    <t>吴凤军</t>
  </si>
  <si>
    <t>15042819740428****</t>
  </si>
  <si>
    <t>王俊岭</t>
  </si>
  <si>
    <t>15042819780915****</t>
  </si>
  <si>
    <t>韩国志</t>
  </si>
  <si>
    <t>15042819630912****</t>
  </si>
  <si>
    <t>赵海昌</t>
  </si>
  <si>
    <t>15042819590925****</t>
  </si>
  <si>
    <t>吴桂兰</t>
  </si>
  <si>
    <t>15042819440418****</t>
  </si>
  <si>
    <t>黄国苓</t>
  </si>
  <si>
    <t>15042819621106****</t>
  </si>
  <si>
    <t>张建强</t>
  </si>
  <si>
    <t>15042819751211****</t>
  </si>
  <si>
    <t>张志芳</t>
  </si>
  <si>
    <t>15042819380623****</t>
  </si>
  <si>
    <t>吴凤国</t>
  </si>
  <si>
    <t>全桂英</t>
  </si>
  <si>
    <t>秦文生</t>
  </si>
  <si>
    <t>15042819880624****</t>
  </si>
  <si>
    <t>15042819711029****</t>
  </si>
  <si>
    <t>张建利</t>
  </si>
  <si>
    <t>15042819871215****</t>
  </si>
  <si>
    <t>黄子焕</t>
  </si>
  <si>
    <t>15042819490807****</t>
  </si>
  <si>
    <t>黄乃合</t>
  </si>
  <si>
    <t>15042819530903****</t>
  </si>
  <si>
    <t>黄志强</t>
  </si>
  <si>
    <t>15042819830207****</t>
  </si>
  <si>
    <t>黄柏森</t>
  </si>
  <si>
    <t>15042819550816****</t>
  </si>
  <si>
    <t>黄志学</t>
  </si>
  <si>
    <t>15042819651217****</t>
  </si>
  <si>
    <t>黄殿臣</t>
  </si>
  <si>
    <t>黄柏良</t>
  </si>
  <si>
    <t>15042819650117****</t>
  </si>
  <si>
    <t>黄柏树</t>
  </si>
  <si>
    <t>15042819691211****</t>
  </si>
  <si>
    <t>黄柏栋</t>
  </si>
  <si>
    <t>15042819570103****</t>
  </si>
  <si>
    <t>黄自友</t>
  </si>
  <si>
    <t>15042819521123****</t>
  </si>
  <si>
    <t>15042819510422****</t>
  </si>
  <si>
    <t>包凤珍</t>
  </si>
  <si>
    <t>15042819511218****</t>
  </si>
  <si>
    <t>赵廷喜</t>
  </si>
  <si>
    <t>15042819520814****</t>
  </si>
  <si>
    <t>赵廷范</t>
  </si>
  <si>
    <t>15042819520202****</t>
  </si>
  <si>
    <t>赵忠义</t>
  </si>
  <si>
    <t>15042819420308****</t>
  </si>
  <si>
    <t>赵文学</t>
  </si>
  <si>
    <t>15042819601206****</t>
  </si>
  <si>
    <t>赵廷军</t>
  </si>
  <si>
    <t>15042819640716****</t>
  </si>
  <si>
    <t>赵廷俭</t>
  </si>
  <si>
    <t>15042819440808****</t>
  </si>
  <si>
    <t>赵廷臣</t>
  </si>
  <si>
    <t>15042819491115****</t>
  </si>
  <si>
    <t>董淑兰</t>
  </si>
  <si>
    <t>15042819570519****</t>
  </si>
  <si>
    <t>陈彩云</t>
  </si>
  <si>
    <t>15042819591124****</t>
  </si>
  <si>
    <t>15042819630801****</t>
  </si>
  <si>
    <t>钱淑芝</t>
  </si>
  <si>
    <t>15042819420205****</t>
  </si>
  <si>
    <t>15042819581025****</t>
  </si>
  <si>
    <t>15042819560724****</t>
  </si>
  <si>
    <t>白景林</t>
  </si>
  <si>
    <t>15042819641010****</t>
  </si>
  <si>
    <t>15042819470604****</t>
  </si>
  <si>
    <t>白景国</t>
  </si>
  <si>
    <t>15042819650420****</t>
  </si>
  <si>
    <t>白景东</t>
  </si>
  <si>
    <t>15042819690908****</t>
  </si>
  <si>
    <t>15042819501005****</t>
  </si>
  <si>
    <t>张效义</t>
  </si>
  <si>
    <t>15042819530811****</t>
  </si>
  <si>
    <t>张健文</t>
  </si>
  <si>
    <t>15042819711229****</t>
  </si>
  <si>
    <t>张孝民</t>
  </si>
  <si>
    <t>张德军</t>
  </si>
  <si>
    <t>15042819651224****</t>
  </si>
  <si>
    <t>张德才</t>
  </si>
  <si>
    <t>15042819750216****</t>
  </si>
  <si>
    <t>张孝先</t>
  </si>
  <si>
    <t>15042819560505****</t>
  </si>
  <si>
    <t>程延华</t>
  </si>
  <si>
    <t>15042819550416****</t>
  </si>
  <si>
    <t>15042819731112****</t>
  </si>
  <si>
    <t>15042819670417****</t>
  </si>
  <si>
    <t>王延东</t>
  </si>
  <si>
    <t>15042819711127****</t>
  </si>
  <si>
    <t>王景林</t>
  </si>
  <si>
    <t>15042819541116****</t>
  </si>
  <si>
    <t>彭万国</t>
  </si>
  <si>
    <t>15042819560222****</t>
  </si>
  <si>
    <t>彭万发</t>
  </si>
  <si>
    <t>15042819600304****</t>
  </si>
  <si>
    <t>彭力学</t>
  </si>
  <si>
    <t>15042819841210****</t>
  </si>
  <si>
    <t>彭万合</t>
  </si>
  <si>
    <t>15042819540108****</t>
  </si>
  <si>
    <t>彭万富</t>
  </si>
  <si>
    <t>15042819511027****</t>
  </si>
  <si>
    <t>彭万友</t>
  </si>
  <si>
    <t>15042819490819****</t>
  </si>
  <si>
    <t>陈文成</t>
  </si>
  <si>
    <t>15042819691012****</t>
  </si>
  <si>
    <t>陈耀先</t>
  </si>
  <si>
    <t>15042819520903****</t>
  </si>
  <si>
    <t>谢振民</t>
  </si>
  <si>
    <t>15042819620702****</t>
  </si>
  <si>
    <t>谢振友</t>
  </si>
  <si>
    <t>15042819580114****</t>
  </si>
  <si>
    <t>兰贺军</t>
  </si>
  <si>
    <t>15042819711007****</t>
  </si>
  <si>
    <t>兰贺喜</t>
  </si>
  <si>
    <t>15042819650425****</t>
  </si>
  <si>
    <t>兰贺彩</t>
  </si>
  <si>
    <t>15042819611017****</t>
  </si>
  <si>
    <t>李银堂</t>
  </si>
  <si>
    <t>15042819440617****</t>
  </si>
  <si>
    <t>李延明</t>
  </si>
  <si>
    <t>15042819700926****</t>
  </si>
  <si>
    <t>鲍文国</t>
  </si>
  <si>
    <t>15042819610624****</t>
  </si>
  <si>
    <t>吴延龙</t>
  </si>
  <si>
    <t>宁翠荣</t>
  </si>
  <si>
    <t>盖艳芹</t>
  </si>
  <si>
    <t>吴凤英</t>
  </si>
  <si>
    <t>全永胜</t>
  </si>
  <si>
    <t>15042819611010****</t>
  </si>
  <si>
    <t>15042819520725****</t>
  </si>
  <si>
    <t>崔文生</t>
  </si>
  <si>
    <t>15042819730914****</t>
  </si>
  <si>
    <t>15042819700621****</t>
  </si>
  <si>
    <t>高金莲</t>
  </si>
  <si>
    <t>赵志武</t>
  </si>
  <si>
    <t>15042819790925****</t>
  </si>
  <si>
    <t>张树贤</t>
  </si>
  <si>
    <t>张树春</t>
  </si>
  <si>
    <t>张树堂</t>
  </si>
  <si>
    <t>15042819620505****</t>
  </si>
  <si>
    <t>张少平</t>
  </si>
  <si>
    <t>15042819541115****</t>
  </si>
  <si>
    <t>张少军</t>
  </si>
  <si>
    <t>15042819580212****</t>
  </si>
  <si>
    <t>张学福</t>
  </si>
  <si>
    <t>15042819591002****</t>
  </si>
  <si>
    <t>张发</t>
  </si>
  <si>
    <t>15042819421119****</t>
  </si>
  <si>
    <t>隋桂英</t>
  </si>
  <si>
    <t>15042819601013****</t>
  </si>
  <si>
    <t>张少龙</t>
  </si>
  <si>
    <t>15042819530921****</t>
  </si>
  <si>
    <t>张建民</t>
  </si>
  <si>
    <t>15042819721005****</t>
  </si>
  <si>
    <t>15042819700208****</t>
  </si>
  <si>
    <t>李建龙</t>
  </si>
  <si>
    <t>15042819730121****</t>
  </si>
  <si>
    <t>15042819640921****</t>
  </si>
  <si>
    <t>李树廷</t>
  </si>
  <si>
    <t>15042819590917****</t>
  </si>
  <si>
    <t>李树义</t>
  </si>
  <si>
    <t>15042819621101****</t>
  </si>
  <si>
    <t>李树云</t>
  </si>
  <si>
    <t>15042819521104****</t>
  </si>
  <si>
    <t>李建平</t>
  </si>
  <si>
    <t>15042819690509****</t>
  </si>
  <si>
    <t>白日升</t>
  </si>
  <si>
    <t>15042819600223****</t>
  </si>
  <si>
    <t>白旭升</t>
  </si>
  <si>
    <t>白东升</t>
  </si>
  <si>
    <t>15042819660429****</t>
  </si>
  <si>
    <t>白云阁</t>
  </si>
  <si>
    <t>15042819370613****</t>
  </si>
  <si>
    <t>秦玉刚</t>
  </si>
  <si>
    <t>15042819340123****</t>
  </si>
  <si>
    <t>秦亚军</t>
  </si>
  <si>
    <t>15042819811026****</t>
  </si>
  <si>
    <t>秦立军</t>
  </si>
  <si>
    <t>15042819630306****</t>
  </si>
  <si>
    <t>15042819641112****</t>
  </si>
  <si>
    <t>黄建军</t>
  </si>
  <si>
    <t>15042819740308****</t>
  </si>
  <si>
    <t>黄彩凤</t>
  </si>
  <si>
    <t>15042819560717****</t>
  </si>
  <si>
    <t>黄建平</t>
  </si>
  <si>
    <t>15042819680111****</t>
  </si>
  <si>
    <t>彭万全</t>
  </si>
  <si>
    <t>15042819541013****</t>
  </si>
  <si>
    <t>彭义先</t>
  </si>
  <si>
    <t>15042819490205****</t>
  </si>
  <si>
    <t>霍显军</t>
  </si>
  <si>
    <t>15042819660824****</t>
  </si>
  <si>
    <t>霍显丰</t>
  </si>
  <si>
    <t>徐万里</t>
  </si>
  <si>
    <t>15042819500802****</t>
  </si>
  <si>
    <t>徐万才</t>
  </si>
  <si>
    <t>15042819590204****</t>
  </si>
  <si>
    <t>15042819620805****</t>
  </si>
  <si>
    <t>王金虎</t>
  </si>
  <si>
    <t>15042819721225****</t>
  </si>
  <si>
    <t>郝士杰</t>
  </si>
  <si>
    <t>15042819800803****</t>
  </si>
  <si>
    <t>祝秀云</t>
  </si>
  <si>
    <t>15042819561022****</t>
  </si>
  <si>
    <t>刘淑珍</t>
  </si>
  <si>
    <t>15042819650524****</t>
  </si>
  <si>
    <t>徐洪波</t>
  </si>
  <si>
    <t>15042819590718****</t>
  </si>
  <si>
    <t>贾振祥</t>
  </si>
  <si>
    <t>15042819660125****</t>
  </si>
  <si>
    <t>金素芹</t>
  </si>
  <si>
    <t>15042819560624****</t>
  </si>
  <si>
    <t>秦宇</t>
  </si>
  <si>
    <t>15042819870617****</t>
  </si>
  <si>
    <t>潘素珍</t>
  </si>
  <si>
    <t>15042819360326****</t>
  </si>
  <si>
    <t>梁中文</t>
  </si>
  <si>
    <t>15042819410713****</t>
  </si>
  <si>
    <t>梁彩明</t>
  </si>
  <si>
    <t>15042819600512****</t>
  </si>
  <si>
    <t>崔国范</t>
  </si>
  <si>
    <t>15042819580525****</t>
  </si>
  <si>
    <t>15042819560927****</t>
  </si>
  <si>
    <t>崔英</t>
  </si>
  <si>
    <t>15042819540407****</t>
  </si>
  <si>
    <t>许凤珍</t>
  </si>
  <si>
    <t>15042819640112****</t>
  </si>
  <si>
    <t>房景祥</t>
  </si>
  <si>
    <t>15042819470915****</t>
  </si>
  <si>
    <t>房景良</t>
  </si>
  <si>
    <t>15042819520911****</t>
  </si>
  <si>
    <t>房井德</t>
  </si>
  <si>
    <t>15042819550501****</t>
  </si>
  <si>
    <t>房井宽</t>
  </si>
  <si>
    <t>15042819500805****</t>
  </si>
  <si>
    <t>15042819371029****</t>
  </si>
  <si>
    <t>马文涛</t>
  </si>
  <si>
    <t>15042819800213****</t>
  </si>
  <si>
    <t>马延良</t>
  </si>
  <si>
    <t>15042819610725****</t>
  </si>
  <si>
    <t>田耀明</t>
  </si>
  <si>
    <t>15042819520816****</t>
  </si>
  <si>
    <t>田耀坤</t>
  </si>
  <si>
    <t>15042819570509****</t>
  </si>
  <si>
    <t>田耀武</t>
  </si>
  <si>
    <t>15042819650107****</t>
  </si>
  <si>
    <t>秦玉忠</t>
  </si>
  <si>
    <t>15042819611222****</t>
  </si>
  <si>
    <t>秦玉凤</t>
  </si>
  <si>
    <t>秦玉民</t>
  </si>
  <si>
    <t>15042819631120****</t>
  </si>
  <si>
    <t>白文生</t>
  </si>
  <si>
    <t>白张氏</t>
  </si>
  <si>
    <t>15042819530116****</t>
  </si>
  <si>
    <t>仇庆义</t>
  </si>
  <si>
    <t>田福友</t>
  </si>
  <si>
    <t>15042819581211****</t>
  </si>
  <si>
    <t>石海龙</t>
  </si>
  <si>
    <t>15042819640801****</t>
  </si>
  <si>
    <t>张少中</t>
  </si>
  <si>
    <t>张少义</t>
  </si>
  <si>
    <t>孔显春</t>
  </si>
  <si>
    <t>15042819630416****</t>
  </si>
  <si>
    <t>张国胜</t>
  </si>
  <si>
    <t>15042819580729****</t>
  </si>
  <si>
    <t>张国臣</t>
  </si>
  <si>
    <t>15042819520229****</t>
  </si>
  <si>
    <t>张士奎</t>
  </si>
  <si>
    <t>15042819500516****</t>
  </si>
  <si>
    <t>张永生</t>
  </si>
  <si>
    <t>15042819730811****</t>
  </si>
  <si>
    <t>15042819731012****</t>
  </si>
  <si>
    <t>张士忠</t>
  </si>
  <si>
    <t>张秋生</t>
  </si>
  <si>
    <t>15042819660904****</t>
  </si>
  <si>
    <t>15042819640828****</t>
  </si>
  <si>
    <t>张树青</t>
  </si>
  <si>
    <t>15042819580208****</t>
  </si>
  <si>
    <t>15042819800327****</t>
  </si>
  <si>
    <t>张树锋</t>
  </si>
  <si>
    <t>15042819711211****</t>
  </si>
  <si>
    <t>15042819701003****</t>
  </si>
  <si>
    <t>张九成</t>
  </si>
  <si>
    <t>15042819600510****</t>
  </si>
  <si>
    <t>张树和</t>
  </si>
  <si>
    <t>15042819710726****</t>
  </si>
  <si>
    <t>张根生</t>
  </si>
  <si>
    <t>15042819771209****</t>
  </si>
  <si>
    <t>张树平</t>
  </si>
  <si>
    <t>15042819670130****</t>
  </si>
  <si>
    <t>张树东</t>
  </si>
  <si>
    <t>15042819690208****</t>
  </si>
  <si>
    <t>张海生</t>
  </si>
  <si>
    <t>15042819740309****</t>
  </si>
  <si>
    <t>张佰令</t>
  </si>
  <si>
    <t>15042819620820****</t>
  </si>
  <si>
    <t>张佩全</t>
  </si>
  <si>
    <t>15042819661002****</t>
  </si>
  <si>
    <t>张佩中</t>
  </si>
  <si>
    <t>15042819701107****</t>
  </si>
  <si>
    <t>张亚军</t>
  </si>
  <si>
    <t>15042819461120****</t>
  </si>
  <si>
    <t>许晓辉</t>
  </si>
  <si>
    <t>王树文</t>
  </si>
  <si>
    <t>15042819550806****</t>
  </si>
  <si>
    <t>王文忠</t>
  </si>
  <si>
    <t>15042819451020****</t>
  </si>
  <si>
    <t>王树中</t>
  </si>
  <si>
    <t>15042819600202****</t>
  </si>
  <si>
    <t>王树元</t>
  </si>
  <si>
    <t>15042819521224****</t>
  </si>
  <si>
    <t>韩凤荣</t>
  </si>
  <si>
    <t>15042819510723****</t>
  </si>
  <si>
    <t>王雪东</t>
  </si>
  <si>
    <t>15042819740213****</t>
  </si>
  <si>
    <t>15042819490725****</t>
  </si>
  <si>
    <t>王树云</t>
  </si>
  <si>
    <t>王树生</t>
  </si>
  <si>
    <t>15042819430709****</t>
  </si>
  <si>
    <t>王延民</t>
  </si>
  <si>
    <t>白雪飞</t>
  </si>
  <si>
    <t>王雪峰</t>
  </si>
  <si>
    <t>15042819720826****</t>
  </si>
  <si>
    <t>梁秀峰</t>
  </si>
  <si>
    <t>15042819500102****</t>
  </si>
  <si>
    <t>梁东波</t>
  </si>
  <si>
    <t>15042819770206****</t>
  </si>
  <si>
    <t>梁彩民</t>
  </si>
  <si>
    <t>15042819630228****</t>
  </si>
  <si>
    <t>梁秀玉</t>
  </si>
  <si>
    <t>梁秀生</t>
  </si>
  <si>
    <t>梁秀芳</t>
  </si>
  <si>
    <t>梁彩栋</t>
  </si>
  <si>
    <t>秦杰</t>
  </si>
  <si>
    <t>15042819820426****</t>
  </si>
  <si>
    <t>15040319910426****</t>
  </si>
  <si>
    <t>石海云</t>
  </si>
  <si>
    <t>15042819680504****</t>
  </si>
  <si>
    <t>于素芳</t>
  </si>
  <si>
    <t>15040319701111****</t>
  </si>
  <si>
    <t>刘宗堂</t>
  </si>
  <si>
    <t>刘宗祥</t>
  </si>
  <si>
    <t>15042819671206****</t>
  </si>
  <si>
    <t>刘宗海</t>
  </si>
  <si>
    <t>15042819511012****</t>
  </si>
  <si>
    <t>刘宗合</t>
  </si>
  <si>
    <t>15042819490912****</t>
  </si>
  <si>
    <t>刘宗兰</t>
  </si>
  <si>
    <t>15042819510212****</t>
  </si>
  <si>
    <t>颜桂珍</t>
  </si>
  <si>
    <t>15042819431023****</t>
  </si>
  <si>
    <t>刘延龙</t>
  </si>
  <si>
    <t>高兴荣</t>
  </si>
  <si>
    <t>15042819550224****</t>
  </si>
  <si>
    <t>高兴东</t>
  </si>
  <si>
    <t>15042819490911****</t>
  </si>
  <si>
    <t>高兴志</t>
  </si>
  <si>
    <t>15042819660422****</t>
  </si>
  <si>
    <t>高亚东</t>
  </si>
  <si>
    <t>15042819700207****</t>
  </si>
  <si>
    <t>高兴民</t>
  </si>
  <si>
    <t>15042819570828****</t>
  </si>
  <si>
    <t>高兴和</t>
  </si>
  <si>
    <t>15042819570711****</t>
  </si>
  <si>
    <t>高兴玉</t>
  </si>
  <si>
    <t>于海涛</t>
  </si>
  <si>
    <t>15042819690202****</t>
  </si>
  <si>
    <t>于志友</t>
  </si>
  <si>
    <t>15042819590526****</t>
  </si>
  <si>
    <t>于志凡</t>
  </si>
  <si>
    <t>15042819660801****</t>
  </si>
  <si>
    <t>于知广</t>
  </si>
  <si>
    <t>15042819640207****</t>
  </si>
  <si>
    <t>毕术苹</t>
  </si>
  <si>
    <t>15042819670722****</t>
  </si>
  <si>
    <t>于海生</t>
  </si>
  <si>
    <t>15042819560513****</t>
  </si>
  <si>
    <t>于凤</t>
  </si>
  <si>
    <t>15042819500723****</t>
  </si>
  <si>
    <t>张九祥</t>
  </si>
  <si>
    <t>15042819500809****</t>
  </si>
  <si>
    <t>张立学</t>
  </si>
  <si>
    <t>15042819850510****</t>
  </si>
  <si>
    <t>张丽花</t>
  </si>
  <si>
    <t>15042819690215****</t>
  </si>
  <si>
    <t>张金龙</t>
  </si>
  <si>
    <t>张春令</t>
  </si>
  <si>
    <t>15042819570106****</t>
  </si>
  <si>
    <t>张金朋</t>
  </si>
  <si>
    <t>15042819621116****</t>
  </si>
  <si>
    <t>张金花</t>
  </si>
  <si>
    <t>15042819590803****</t>
  </si>
  <si>
    <t>雷振铎</t>
  </si>
  <si>
    <t>雷云桥</t>
  </si>
  <si>
    <t>15042819461106****</t>
  </si>
  <si>
    <t>雷艳春</t>
  </si>
  <si>
    <t>15042819720921****</t>
  </si>
  <si>
    <t>雷云起</t>
  </si>
  <si>
    <t>15042819570622****</t>
  </si>
  <si>
    <t>邢俊杰</t>
  </si>
  <si>
    <t>15042819541109****</t>
  </si>
  <si>
    <t>李万库</t>
  </si>
  <si>
    <t>15042819530308****</t>
  </si>
  <si>
    <t>李万良</t>
  </si>
  <si>
    <t>15042819560611****</t>
  </si>
  <si>
    <t>李万仓</t>
  </si>
  <si>
    <t>15042819630928****</t>
  </si>
  <si>
    <t>李艳荣</t>
  </si>
  <si>
    <t>15042819751003****</t>
  </si>
  <si>
    <t>马建祥</t>
  </si>
  <si>
    <t>15042819570826****</t>
  </si>
  <si>
    <t>马建新</t>
  </si>
  <si>
    <t>15042819470720****</t>
  </si>
  <si>
    <t>赵显梅</t>
  </si>
  <si>
    <t>15042819550514****</t>
  </si>
  <si>
    <t>韩进云</t>
  </si>
  <si>
    <t>15042819550329****</t>
  </si>
  <si>
    <t>胡金东</t>
  </si>
  <si>
    <t>15042819651120****</t>
  </si>
  <si>
    <t>胡文会</t>
  </si>
  <si>
    <t>15042819851215****</t>
  </si>
  <si>
    <t>胡金有</t>
  </si>
  <si>
    <t>15042819710520****</t>
  </si>
  <si>
    <t>孙有志</t>
  </si>
  <si>
    <t>15042819470628****</t>
  </si>
  <si>
    <t>房亚青</t>
  </si>
  <si>
    <t>15042819681126****</t>
  </si>
  <si>
    <t>祝凤兰</t>
  </si>
  <si>
    <t>15042819350305****</t>
  </si>
  <si>
    <t>程桂荣</t>
  </si>
  <si>
    <t>15042819530208****</t>
  </si>
  <si>
    <t>刘兴文</t>
  </si>
  <si>
    <t>15042819460428****</t>
  </si>
  <si>
    <t>15042819700519****</t>
  </si>
  <si>
    <t>刘永文</t>
  </si>
  <si>
    <t>孙佳军</t>
  </si>
  <si>
    <t>15042819760204****</t>
  </si>
  <si>
    <t>孙佳富</t>
  </si>
  <si>
    <t>15042819720504****</t>
  </si>
  <si>
    <t>孙国范</t>
  </si>
  <si>
    <t>15042819500720****</t>
  </si>
  <si>
    <t>孙国程</t>
  </si>
  <si>
    <t>15042819640702****</t>
  </si>
  <si>
    <t>孙国良</t>
  </si>
  <si>
    <t>15042819570825****</t>
  </si>
  <si>
    <t>孙国义</t>
  </si>
  <si>
    <t>15042819631103****</t>
  </si>
  <si>
    <t>孙国锋</t>
  </si>
  <si>
    <t>15042819690803****</t>
  </si>
  <si>
    <t>孙淑芬</t>
  </si>
  <si>
    <t>孙国民</t>
  </si>
  <si>
    <t>15042819650702****</t>
  </si>
  <si>
    <t>孙家峰</t>
  </si>
  <si>
    <t>15042819671114****</t>
  </si>
  <si>
    <t>于万江</t>
  </si>
  <si>
    <t>15042819360828****</t>
  </si>
  <si>
    <t>于文俊</t>
  </si>
  <si>
    <t>于文德</t>
  </si>
  <si>
    <t>于凤友</t>
  </si>
  <si>
    <t>15042819650124****</t>
  </si>
  <si>
    <t>于凤财</t>
  </si>
  <si>
    <t>15042819670107****</t>
  </si>
  <si>
    <t>雷月英</t>
  </si>
  <si>
    <t>15042819401101****</t>
  </si>
  <si>
    <t>郭中秋</t>
  </si>
  <si>
    <t>15042819700308****</t>
  </si>
  <si>
    <t>郭中山</t>
  </si>
  <si>
    <t>15042819700328****</t>
  </si>
  <si>
    <t>郭中华</t>
  </si>
  <si>
    <t>15042819710103****</t>
  </si>
  <si>
    <t>15042819480622****</t>
  </si>
  <si>
    <t>郭守发</t>
  </si>
  <si>
    <t>15042819670823****</t>
  </si>
  <si>
    <t>朱宝良</t>
  </si>
  <si>
    <t>15042819700524****</t>
  </si>
  <si>
    <t>朱洪志</t>
  </si>
  <si>
    <t>15042819700118****</t>
  </si>
  <si>
    <t>朱洪利</t>
  </si>
  <si>
    <t>雷永海</t>
  </si>
  <si>
    <t>15042819580720****</t>
  </si>
  <si>
    <t>雷永良</t>
  </si>
  <si>
    <t>15042819650816****</t>
  </si>
  <si>
    <t>胡金国</t>
  </si>
  <si>
    <t>15042819631127****</t>
  </si>
  <si>
    <t>景占荣</t>
  </si>
  <si>
    <t>15042819570218****</t>
  </si>
  <si>
    <t>胡秀珍</t>
  </si>
  <si>
    <t>15042819580404****</t>
  </si>
  <si>
    <t>马春祥</t>
  </si>
  <si>
    <t>15042819551122****</t>
  </si>
  <si>
    <t>冯旺</t>
  </si>
  <si>
    <t>15042819600503****</t>
  </si>
  <si>
    <t>冯国</t>
  </si>
  <si>
    <t>15042819640222****</t>
  </si>
  <si>
    <t>15042819620909****</t>
  </si>
  <si>
    <t>张祥</t>
  </si>
  <si>
    <t>15042819791003****</t>
  </si>
  <si>
    <t>刘景友</t>
  </si>
  <si>
    <t>15042819690823****</t>
  </si>
  <si>
    <t>15042819720928****</t>
  </si>
  <si>
    <t>刘素芝</t>
  </si>
  <si>
    <t>15042819600212****</t>
  </si>
  <si>
    <t>曹守志</t>
  </si>
  <si>
    <t>15042819620807****</t>
  </si>
  <si>
    <t>曹守义</t>
  </si>
  <si>
    <t>韩玉珍</t>
  </si>
  <si>
    <t>王春芝</t>
  </si>
  <si>
    <t>房立强</t>
  </si>
  <si>
    <t>15042819890715****</t>
  </si>
  <si>
    <t>15042819380928****</t>
  </si>
  <si>
    <t>周起</t>
  </si>
  <si>
    <t>郭守林</t>
  </si>
  <si>
    <t>15042819550413****</t>
  </si>
  <si>
    <t>李春</t>
  </si>
  <si>
    <t>15042819471023****</t>
  </si>
  <si>
    <t>王新利</t>
  </si>
  <si>
    <t>15042819700723****</t>
  </si>
  <si>
    <t>朱洪臣</t>
  </si>
  <si>
    <t>15042819640102****</t>
  </si>
  <si>
    <t>15042819560903****</t>
  </si>
  <si>
    <t>郭凤林</t>
  </si>
  <si>
    <t>张亚峰</t>
  </si>
  <si>
    <t>15042819621228****</t>
  </si>
  <si>
    <t>张亚芳</t>
  </si>
  <si>
    <t>15042819600124****</t>
  </si>
  <si>
    <t>张国庆</t>
  </si>
  <si>
    <t>15042819590808****</t>
  </si>
  <si>
    <t>张耀明</t>
  </si>
  <si>
    <t>张九峰</t>
  </si>
  <si>
    <t>15042819550510****</t>
  </si>
  <si>
    <t>张国柱</t>
  </si>
  <si>
    <t>张国东</t>
  </si>
  <si>
    <t>15042819660115****</t>
  </si>
  <si>
    <t>郭立英</t>
  </si>
  <si>
    <t>15042819650909****</t>
  </si>
  <si>
    <t>张春风</t>
  </si>
  <si>
    <t>15042819800206****</t>
  </si>
  <si>
    <t>张虎庆</t>
  </si>
  <si>
    <t>15042819780429****</t>
  </si>
  <si>
    <t>张春雨</t>
  </si>
  <si>
    <t>15042819781225****</t>
  </si>
  <si>
    <t>张柏栋</t>
  </si>
  <si>
    <t>15042819550115****</t>
  </si>
  <si>
    <t>张亚中</t>
  </si>
  <si>
    <t>15042819690704****</t>
  </si>
  <si>
    <t>张佩桐</t>
  </si>
  <si>
    <t>15042819560618****</t>
  </si>
  <si>
    <t>15042819740914****</t>
  </si>
  <si>
    <t>边静艳</t>
  </si>
  <si>
    <t>15042819671126****</t>
  </si>
  <si>
    <t>张丕林</t>
  </si>
  <si>
    <t>15042819601009****</t>
  </si>
  <si>
    <t>15042819690601****</t>
  </si>
  <si>
    <t>15042819460812****</t>
  </si>
  <si>
    <t>张佩玉</t>
  </si>
  <si>
    <t>15042819560806****</t>
  </si>
  <si>
    <t>15042819641209****</t>
  </si>
  <si>
    <t>15042819530220****</t>
  </si>
  <si>
    <t>张耀宗</t>
  </si>
  <si>
    <t>15042819530201****</t>
  </si>
  <si>
    <t>付秀荣</t>
  </si>
  <si>
    <t>15042819501116****</t>
  </si>
  <si>
    <t>15042819540516****</t>
  </si>
  <si>
    <t>张春军</t>
  </si>
  <si>
    <t>张佩东</t>
  </si>
  <si>
    <t>15042819690712****</t>
  </si>
  <si>
    <t>张亚臣</t>
  </si>
  <si>
    <t>15042819490514****</t>
  </si>
  <si>
    <t>马志学</t>
  </si>
  <si>
    <t>15042819870604****</t>
  </si>
  <si>
    <t>马玉春</t>
  </si>
  <si>
    <t>15042819641203****</t>
  </si>
  <si>
    <t>杨淑青</t>
  </si>
  <si>
    <t>15042819721212****</t>
  </si>
  <si>
    <t>马志雨</t>
  </si>
  <si>
    <t>15042819781006****</t>
  </si>
  <si>
    <t>马玉芳</t>
  </si>
  <si>
    <t>15042819490226****</t>
  </si>
  <si>
    <t>马春芳</t>
  </si>
  <si>
    <t>15042819531003****</t>
  </si>
  <si>
    <t>马玉国</t>
  </si>
  <si>
    <t>15042819620623****</t>
  </si>
  <si>
    <t>刘宗春</t>
  </si>
  <si>
    <t>15042819800528****</t>
  </si>
  <si>
    <t>刘宗山</t>
  </si>
  <si>
    <t>15042819521007****</t>
  </si>
  <si>
    <t>刘新文</t>
  </si>
  <si>
    <t>15042819480311****</t>
  </si>
  <si>
    <t>田秀志</t>
  </si>
  <si>
    <t>15042819600810****</t>
  </si>
  <si>
    <t>赵志英</t>
  </si>
  <si>
    <t>15042819591001****</t>
  </si>
  <si>
    <t>田秀广</t>
  </si>
  <si>
    <t>15042819610207****</t>
  </si>
  <si>
    <t>田秀东</t>
  </si>
  <si>
    <t>15042819630326****</t>
  </si>
  <si>
    <t>15042819421016****</t>
  </si>
  <si>
    <t>侯国明</t>
  </si>
  <si>
    <t>15042819600618****</t>
  </si>
  <si>
    <t>15042819591208****</t>
  </si>
  <si>
    <t>魏申</t>
  </si>
  <si>
    <t>15042819490704****</t>
  </si>
  <si>
    <t>谢春龙</t>
  </si>
  <si>
    <t>15042819511110****</t>
  </si>
  <si>
    <t>赵海</t>
  </si>
  <si>
    <t>15042819600504****</t>
  </si>
  <si>
    <t>15042819730216****</t>
  </si>
  <si>
    <t>张亚青</t>
  </si>
  <si>
    <t>15042819651013****</t>
  </si>
  <si>
    <t>马琢</t>
  </si>
  <si>
    <t>王均</t>
  </si>
  <si>
    <t>15042819670312****</t>
  </si>
  <si>
    <t>孟庆贞</t>
  </si>
  <si>
    <t>15042819561006****</t>
  </si>
  <si>
    <t>马志林</t>
  </si>
  <si>
    <t>15042819740524****</t>
  </si>
  <si>
    <t>张伟东</t>
  </si>
  <si>
    <t>15042819781114****</t>
  </si>
  <si>
    <t>15042819520208****</t>
  </si>
  <si>
    <t>王喜荣</t>
  </si>
  <si>
    <t>15042819670317****</t>
  </si>
  <si>
    <t>王清军</t>
  </si>
  <si>
    <t>15042819600616****</t>
  </si>
  <si>
    <t>15042819340304****</t>
  </si>
  <si>
    <t>王志雨</t>
  </si>
  <si>
    <t>15042819610819****</t>
  </si>
  <si>
    <t>王志青</t>
  </si>
  <si>
    <t>15042819651215****</t>
  </si>
  <si>
    <t>王子成</t>
  </si>
  <si>
    <t>15042819711206****</t>
  </si>
  <si>
    <t>15042819560512****</t>
  </si>
  <si>
    <t>15042819610716****</t>
  </si>
  <si>
    <t>王子军</t>
  </si>
  <si>
    <t>15042819700114****</t>
  </si>
  <si>
    <t>王树臣</t>
  </si>
  <si>
    <t>15042819700401****</t>
  </si>
  <si>
    <t>王建涛</t>
  </si>
  <si>
    <t>15042819781201****</t>
  </si>
  <si>
    <t>15042819700214****</t>
  </si>
  <si>
    <t>孙万花</t>
  </si>
  <si>
    <t>15042819510226****</t>
  </si>
  <si>
    <t>孙刚</t>
  </si>
  <si>
    <t>15042819640216****</t>
  </si>
  <si>
    <t>孙永民</t>
  </si>
  <si>
    <t>15042819741209****</t>
  </si>
  <si>
    <t>孙伟</t>
  </si>
  <si>
    <t>15042819761115****</t>
  </si>
  <si>
    <t>孙永军</t>
  </si>
  <si>
    <t>曲凤龙</t>
  </si>
  <si>
    <t>15042819531025****</t>
  </si>
  <si>
    <t>曲凤山</t>
  </si>
  <si>
    <t>15042819600921****</t>
  </si>
  <si>
    <t>曲凤杰</t>
  </si>
  <si>
    <t>15042819641206****</t>
  </si>
  <si>
    <t>曲新民</t>
  </si>
  <si>
    <t>15042819570917****</t>
  </si>
  <si>
    <t>冯玉珍</t>
  </si>
  <si>
    <t>15042819410118****</t>
  </si>
  <si>
    <t>冯子明</t>
  </si>
  <si>
    <t>15042819620723****</t>
  </si>
  <si>
    <t>冯子成</t>
  </si>
  <si>
    <t>15042819660118****</t>
  </si>
  <si>
    <t>15042819600719****</t>
  </si>
  <si>
    <t>李振才</t>
  </si>
  <si>
    <t>李振友</t>
  </si>
  <si>
    <t>15042819661103****</t>
  </si>
  <si>
    <t>李凤英</t>
  </si>
  <si>
    <t>15042819561029****</t>
  </si>
  <si>
    <t>单孝文</t>
  </si>
  <si>
    <t>单宝义</t>
  </si>
  <si>
    <t>15042819520905****</t>
  </si>
  <si>
    <t>徐志信</t>
  </si>
  <si>
    <t>15042819571004****</t>
  </si>
  <si>
    <t>周井龙</t>
  </si>
  <si>
    <t>15042819701215****</t>
  </si>
  <si>
    <t>周井志</t>
  </si>
  <si>
    <t>范新礼</t>
  </si>
  <si>
    <t>15042819900307****</t>
  </si>
  <si>
    <t>范信</t>
  </si>
  <si>
    <t>赵文静</t>
  </si>
  <si>
    <t>15042819910316****</t>
  </si>
  <si>
    <t>赵国臣</t>
  </si>
  <si>
    <t>15042819621102****</t>
  </si>
  <si>
    <t>张春生</t>
  </si>
  <si>
    <t>袁守成</t>
  </si>
  <si>
    <t>15042819590716****</t>
  </si>
  <si>
    <t>宋志民</t>
  </si>
  <si>
    <t>15042819720213****</t>
  </si>
  <si>
    <t>侯玉祥</t>
  </si>
  <si>
    <t>15042819581030****</t>
  </si>
  <si>
    <t>田中民</t>
  </si>
  <si>
    <t>15042819690303****</t>
  </si>
  <si>
    <t>岳海东</t>
  </si>
  <si>
    <t>15042819480507****</t>
  </si>
  <si>
    <t>秦焕玉</t>
  </si>
  <si>
    <t>15042819531113****</t>
  </si>
  <si>
    <t>邹继昌</t>
  </si>
  <si>
    <t>15042819781208****</t>
  </si>
  <si>
    <t>卜显峰</t>
  </si>
  <si>
    <t>15042819661008****</t>
  </si>
  <si>
    <t>15042819811212****</t>
  </si>
  <si>
    <t>何召军</t>
  </si>
  <si>
    <t>15042819640512****</t>
  </si>
  <si>
    <t>曲秀芹</t>
  </si>
  <si>
    <t>王建伟</t>
  </si>
  <si>
    <t>15042819880328****</t>
  </si>
  <si>
    <t>宋志军</t>
  </si>
  <si>
    <t>高振芝</t>
  </si>
  <si>
    <t>15042819620918****</t>
  </si>
  <si>
    <t>宋秀华</t>
  </si>
  <si>
    <t>15042819691203****</t>
  </si>
  <si>
    <t>何国庆</t>
  </si>
  <si>
    <t>15042819410402****</t>
  </si>
  <si>
    <t>刘海轩</t>
  </si>
  <si>
    <t>15042819650915****</t>
  </si>
  <si>
    <t>刘海文</t>
  </si>
  <si>
    <t>15042819591029****</t>
  </si>
  <si>
    <t>刘子祥</t>
  </si>
  <si>
    <t>15042819490113****</t>
  </si>
  <si>
    <t>刘海中</t>
  </si>
  <si>
    <t>15042819641016****</t>
  </si>
  <si>
    <t>刘海涛</t>
  </si>
  <si>
    <t>15042819670226****</t>
  </si>
  <si>
    <t>15042819690912****</t>
  </si>
  <si>
    <t>刘晓东</t>
  </si>
  <si>
    <t>15042819701008****</t>
  </si>
  <si>
    <t>刘小红</t>
  </si>
  <si>
    <t>15042819591019****</t>
  </si>
  <si>
    <t>韩素琴</t>
  </si>
  <si>
    <t>15042819530205****</t>
  </si>
  <si>
    <t>刘文杰</t>
  </si>
  <si>
    <t>15042819750415****</t>
  </si>
  <si>
    <t>刘海忠</t>
  </si>
  <si>
    <t>刘晓峰</t>
  </si>
  <si>
    <t>15042819730927****</t>
  </si>
  <si>
    <t>刘海山</t>
  </si>
  <si>
    <t>冯立军</t>
  </si>
  <si>
    <t>15042819700716****</t>
  </si>
  <si>
    <t>冯延军</t>
  </si>
  <si>
    <t>15042819721022****</t>
  </si>
  <si>
    <t>冯云</t>
  </si>
  <si>
    <t>15042819630317****</t>
  </si>
  <si>
    <t>冯林</t>
  </si>
  <si>
    <t>冯强</t>
  </si>
  <si>
    <t>15042819681002****</t>
  </si>
  <si>
    <t>冯刚</t>
  </si>
  <si>
    <t>15042819520612****</t>
  </si>
  <si>
    <t>冯伟</t>
  </si>
  <si>
    <t>15042819630421****</t>
  </si>
  <si>
    <t>冯孟春</t>
  </si>
  <si>
    <t>冯玉</t>
  </si>
  <si>
    <t>15042819600311****</t>
  </si>
  <si>
    <t>冯全</t>
  </si>
  <si>
    <t>15042819561121****</t>
  </si>
  <si>
    <t>冯永</t>
  </si>
  <si>
    <t>15042819500424****</t>
  </si>
  <si>
    <t>冯小宝</t>
  </si>
  <si>
    <t>王术军</t>
  </si>
  <si>
    <t>王术学</t>
  </si>
  <si>
    <t>15042819600511****</t>
  </si>
  <si>
    <t>王连枝</t>
  </si>
  <si>
    <t>15042819580406****</t>
  </si>
  <si>
    <t>王振国</t>
  </si>
  <si>
    <t>15042819571007****</t>
  </si>
  <si>
    <t>房永珍</t>
  </si>
  <si>
    <t>15042819510306****</t>
  </si>
  <si>
    <t>15042819670704****</t>
  </si>
  <si>
    <t>王双庆</t>
  </si>
  <si>
    <t>15042819691206****</t>
  </si>
  <si>
    <t>王义丰</t>
  </si>
  <si>
    <t>15042819630113****</t>
  </si>
  <si>
    <t>孙丽文</t>
  </si>
  <si>
    <t>王延明</t>
  </si>
  <si>
    <t>王双生</t>
  </si>
  <si>
    <t>15042819650713****</t>
  </si>
  <si>
    <t>王延礼</t>
  </si>
  <si>
    <t>15042819690618****</t>
  </si>
  <si>
    <t>王延增</t>
  </si>
  <si>
    <t>15042819541214****</t>
  </si>
  <si>
    <t>王延华</t>
  </si>
  <si>
    <t>15042819561106****</t>
  </si>
  <si>
    <t>谢振礼</t>
  </si>
  <si>
    <t>谢振龙</t>
  </si>
  <si>
    <t>15042819720316****</t>
  </si>
  <si>
    <t>谢振军</t>
  </si>
  <si>
    <t>15042819610514****</t>
  </si>
  <si>
    <t>谢云飞</t>
  </si>
  <si>
    <t>15042819750204****</t>
  </si>
  <si>
    <t>谢振堂</t>
  </si>
  <si>
    <t>15042819520716****</t>
  </si>
  <si>
    <t>谢云峰</t>
  </si>
  <si>
    <t>谢振国</t>
  </si>
  <si>
    <t>15042819571205****</t>
  </si>
  <si>
    <t>谢云明</t>
  </si>
  <si>
    <t>刘国义</t>
  </si>
  <si>
    <t>15042919770117****</t>
  </si>
  <si>
    <t>李俊义</t>
  </si>
  <si>
    <t>15042819570824****</t>
  </si>
  <si>
    <t>李井春</t>
  </si>
  <si>
    <t>15042819671211****</t>
  </si>
  <si>
    <t>李俊廷</t>
  </si>
  <si>
    <t>15042819641208****</t>
  </si>
  <si>
    <t>齐会珍</t>
  </si>
  <si>
    <t>15042819730309****</t>
  </si>
  <si>
    <t>15042819661027****</t>
  </si>
  <si>
    <t>杨晨伟</t>
  </si>
  <si>
    <t>15042819801015****</t>
  </si>
  <si>
    <t>孙志芹</t>
  </si>
  <si>
    <t>15042819760111****</t>
  </si>
  <si>
    <t>刘志强</t>
  </si>
  <si>
    <t>15042819930924****</t>
  </si>
  <si>
    <t>张柏军</t>
  </si>
  <si>
    <t>15042819701019****</t>
  </si>
  <si>
    <t>成宝军</t>
  </si>
  <si>
    <t>15042819650505****</t>
  </si>
  <si>
    <t>吴金祥</t>
  </si>
  <si>
    <t>15042819710317****</t>
  </si>
  <si>
    <t>15042819720625****</t>
  </si>
  <si>
    <t>王国明</t>
  </si>
  <si>
    <t>15042819630720****</t>
  </si>
  <si>
    <t>陈宝林</t>
  </si>
  <si>
    <t>董国庆</t>
  </si>
  <si>
    <t>15042819720813****</t>
  </si>
  <si>
    <t>董国华</t>
  </si>
  <si>
    <t>15042819870305****</t>
  </si>
  <si>
    <t>谢艳萍</t>
  </si>
  <si>
    <t>15042819731216****</t>
  </si>
  <si>
    <t>董国会</t>
  </si>
  <si>
    <t>15042819690204****</t>
  </si>
  <si>
    <t>15042819471011****</t>
  </si>
  <si>
    <t>田丕祥</t>
  </si>
  <si>
    <t>15042819530120****</t>
  </si>
  <si>
    <t>王会轩</t>
  </si>
  <si>
    <t>15042819480524****</t>
  </si>
  <si>
    <t>董国林</t>
  </si>
  <si>
    <t>15042819550327****</t>
  </si>
  <si>
    <t>申树春</t>
  </si>
  <si>
    <t>15042819690510****</t>
  </si>
  <si>
    <t>吴桂玉</t>
  </si>
  <si>
    <t>15042819520309****</t>
  </si>
  <si>
    <t>高凤</t>
  </si>
  <si>
    <t>15042819660825****</t>
  </si>
  <si>
    <t>林荣</t>
  </si>
  <si>
    <t>15042819520926****</t>
  </si>
  <si>
    <t>15042819710406****</t>
  </si>
  <si>
    <t>申树军</t>
  </si>
  <si>
    <t>陈宝祥</t>
  </si>
  <si>
    <t>15042819550525****</t>
  </si>
  <si>
    <t>吴国良</t>
  </si>
  <si>
    <t>15042819600306****</t>
  </si>
  <si>
    <t>吴金山</t>
  </si>
  <si>
    <t>15042819740209****</t>
  </si>
  <si>
    <t>申松峰</t>
  </si>
  <si>
    <t>15042819721001****</t>
  </si>
  <si>
    <t>吴金财</t>
  </si>
  <si>
    <t>15042819580226****</t>
  </si>
  <si>
    <t>申树信</t>
  </si>
  <si>
    <t>成宝民</t>
  </si>
  <si>
    <t>15042819700216****</t>
  </si>
  <si>
    <t>黄兴武</t>
  </si>
  <si>
    <t>15042819531210****</t>
  </si>
  <si>
    <t>王国强</t>
  </si>
  <si>
    <t>15042819540221****</t>
  </si>
  <si>
    <t>黄伟焕</t>
  </si>
  <si>
    <t>15042819591218****</t>
  </si>
  <si>
    <t>董新平</t>
  </si>
  <si>
    <t>15042819461111****</t>
  </si>
  <si>
    <t>申松山</t>
  </si>
  <si>
    <t>15042819630415****</t>
  </si>
  <si>
    <t>董新廷</t>
  </si>
  <si>
    <t>15042819530615****</t>
  </si>
  <si>
    <t>李中文</t>
  </si>
  <si>
    <t>15042819591228****</t>
  </si>
  <si>
    <t>申松岭</t>
  </si>
  <si>
    <t>15042819610524****</t>
  </si>
  <si>
    <t>王国存</t>
  </si>
  <si>
    <t>15042819610204****</t>
  </si>
  <si>
    <t>王淑云</t>
  </si>
  <si>
    <t>15042819520419****</t>
  </si>
  <si>
    <t>申树范</t>
  </si>
  <si>
    <t>董国利</t>
  </si>
  <si>
    <t>15042819881014****</t>
  </si>
  <si>
    <t>成宝良</t>
  </si>
  <si>
    <t>15042819761222****</t>
  </si>
  <si>
    <t>15042819551026****</t>
  </si>
  <si>
    <t>董新合</t>
  </si>
  <si>
    <t>15042819621111****</t>
  </si>
  <si>
    <t>董新山</t>
  </si>
  <si>
    <t>黄兴桥</t>
  </si>
  <si>
    <t>15042819641228****</t>
  </si>
  <si>
    <t>董新龙</t>
  </si>
  <si>
    <t>15042819531117****</t>
  </si>
  <si>
    <t>15042819390102****</t>
  </si>
  <si>
    <t>赵国林</t>
  </si>
  <si>
    <t>15042819630302****</t>
  </si>
  <si>
    <t>申树国</t>
  </si>
  <si>
    <t>15042819600816****</t>
  </si>
  <si>
    <t>黄兴华</t>
  </si>
  <si>
    <t>15042819480611****</t>
  </si>
  <si>
    <t>徐笑宇</t>
  </si>
  <si>
    <t>15042819900105****</t>
  </si>
  <si>
    <t>徐凤强</t>
  </si>
  <si>
    <t>徐万友</t>
  </si>
  <si>
    <t>15042819541211****</t>
  </si>
  <si>
    <t>徐国才</t>
  </si>
  <si>
    <t>15042819701122****</t>
  </si>
  <si>
    <t>15042819650717****</t>
  </si>
  <si>
    <t>徐凤军</t>
  </si>
  <si>
    <t>15042819650313****</t>
  </si>
  <si>
    <t>曲凤海</t>
  </si>
  <si>
    <t>15042819720206****</t>
  </si>
  <si>
    <t>曲凤林</t>
  </si>
  <si>
    <t>15042819561125****</t>
  </si>
  <si>
    <t>曲凤江</t>
  </si>
  <si>
    <t>15042819641128****</t>
  </si>
  <si>
    <t>曲静华</t>
  </si>
  <si>
    <t>15042819781121****</t>
  </si>
  <si>
    <t>王峰</t>
  </si>
  <si>
    <t>15042819670914****</t>
  </si>
  <si>
    <t>毕昌芝</t>
  </si>
  <si>
    <t>郭玉民</t>
  </si>
  <si>
    <t>史桂英</t>
  </si>
  <si>
    <t>15042819590816****</t>
  </si>
  <si>
    <t>韩景春</t>
  </si>
  <si>
    <t>15042819670207****</t>
  </si>
  <si>
    <t>韩景文</t>
  </si>
  <si>
    <t>15042819571108****</t>
  </si>
  <si>
    <t>韩景新</t>
  </si>
  <si>
    <t>15042819640427****</t>
  </si>
  <si>
    <t>15042819550120****</t>
  </si>
  <si>
    <t>吴凤芹</t>
  </si>
  <si>
    <t>15042819590801****</t>
  </si>
  <si>
    <t>李文学</t>
  </si>
  <si>
    <t>15042819540726****</t>
  </si>
  <si>
    <t>高月芹</t>
  </si>
  <si>
    <t>15042819481111****</t>
  </si>
  <si>
    <t>高俊峰</t>
  </si>
  <si>
    <t>15042819710512****</t>
  </si>
  <si>
    <t>吴春艳</t>
  </si>
  <si>
    <t>15042819650410****</t>
  </si>
  <si>
    <t>尹素珍</t>
  </si>
  <si>
    <t>15042819620107****</t>
  </si>
  <si>
    <t>赵勇华</t>
  </si>
  <si>
    <t>15042819810727****</t>
  </si>
  <si>
    <t>赵勇力</t>
  </si>
  <si>
    <t>15042819790830****</t>
  </si>
  <si>
    <t>张永林</t>
  </si>
  <si>
    <t>15042819640122****</t>
  </si>
  <si>
    <t>张永峰</t>
  </si>
  <si>
    <t>15042819730106****</t>
  </si>
  <si>
    <t>黄海春</t>
  </si>
  <si>
    <t>黄海涛</t>
  </si>
  <si>
    <t>15042819590819****</t>
  </si>
  <si>
    <t>房亚桥</t>
  </si>
  <si>
    <t>15042819500826****</t>
  </si>
  <si>
    <t>房亚军</t>
  </si>
  <si>
    <t>15042819561014****</t>
  </si>
  <si>
    <t>周景春</t>
  </si>
  <si>
    <t>15042819520802****</t>
  </si>
  <si>
    <t>彭万才</t>
  </si>
  <si>
    <t>15042819511022****</t>
  </si>
  <si>
    <t>全树文</t>
  </si>
  <si>
    <t>黄海庆</t>
  </si>
  <si>
    <t>15042819610530****</t>
  </si>
  <si>
    <t>黄海洋</t>
  </si>
  <si>
    <t>15042819671020****</t>
  </si>
  <si>
    <t>15042819580204****</t>
  </si>
  <si>
    <t>15042819690824****</t>
  </si>
  <si>
    <t>王春英</t>
  </si>
  <si>
    <t>15042819530328****</t>
  </si>
  <si>
    <t>张子军</t>
  </si>
  <si>
    <t>15042819660310****</t>
  </si>
  <si>
    <t>张子学</t>
  </si>
  <si>
    <t>15042819560314****</t>
  </si>
  <si>
    <t>15042819620620****</t>
  </si>
  <si>
    <t>张子文</t>
  </si>
  <si>
    <t>15042819580704****</t>
  </si>
  <si>
    <t>杨翠春</t>
  </si>
  <si>
    <t>15042819591117****</t>
  </si>
  <si>
    <t>张凤才</t>
  </si>
  <si>
    <t>15042819730829****</t>
  </si>
  <si>
    <t>张国友</t>
  </si>
  <si>
    <t>15042819700809****</t>
  </si>
  <si>
    <t>张凤良</t>
  </si>
  <si>
    <t>15042819760316****</t>
  </si>
  <si>
    <t>孙国山</t>
  </si>
  <si>
    <t>15042819510327****</t>
  </si>
  <si>
    <t>孙佳学</t>
  </si>
  <si>
    <t>15042819740909****</t>
  </si>
  <si>
    <t>孙国新</t>
  </si>
  <si>
    <t>15042819460223****</t>
  </si>
  <si>
    <t>孙宝文</t>
  </si>
  <si>
    <t>15042819570215****</t>
  </si>
  <si>
    <t>孙宝贵</t>
  </si>
  <si>
    <t>15042819560428****</t>
  </si>
  <si>
    <t>邵桂花</t>
  </si>
  <si>
    <t>15042819500822****</t>
  </si>
  <si>
    <t>孙家玉</t>
  </si>
  <si>
    <t>15042819700922****</t>
  </si>
  <si>
    <t>孙国春</t>
  </si>
  <si>
    <t>15042819691027****</t>
  </si>
  <si>
    <t>15042819571208****</t>
  </si>
  <si>
    <t>孙国瑞</t>
  </si>
  <si>
    <t>马春青</t>
  </si>
  <si>
    <t>马春忠</t>
  </si>
  <si>
    <t>15042819620217****</t>
  </si>
  <si>
    <t>马春山</t>
  </si>
  <si>
    <t>15042819500918****</t>
  </si>
  <si>
    <t>马春林</t>
  </si>
  <si>
    <t>15042819540803****</t>
  </si>
  <si>
    <t>马春丰</t>
  </si>
  <si>
    <t>15042819610202****</t>
  </si>
  <si>
    <t>马春荣</t>
  </si>
  <si>
    <t>15042819651012****</t>
  </si>
  <si>
    <t>雷作军</t>
  </si>
  <si>
    <t>15042819680120****</t>
  </si>
  <si>
    <t>雷永丰</t>
  </si>
  <si>
    <t>雷永生</t>
  </si>
  <si>
    <t>15042819491127****</t>
  </si>
  <si>
    <t>雷永富</t>
  </si>
  <si>
    <t>15042819670111****</t>
  </si>
  <si>
    <t>雷永祥</t>
  </si>
  <si>
    <t>15042819640906****</t>
  </si>
  <si>
    <t>郝金贵</t>
  </si>
  <si>
    <t>15042819751226****</t>
  </si>
  <si>
    <t>郝文广</t>
  </si>
  <si>
    <t>15042819520405****</t>
  </si>
  <si>
    <t>郝文东</t>
  </si>
  <si>
    <t>胡井林</t>
  </si>
  <si>
    <t>胡井玉</t>
  </si>
  <si>
    <t>15042819550626****</t>
  </si>
  <si>
    <t>胡井伍</t>
  </si>
  <si>
    <t>15042819670325****</t>
  </si>
  <si>
    <t>景春英</t>
  </si>
  <si>
    <t>1504219571218****</t>
  </si>
  <si>
    <t>房亚红</t>
  </si>
  <si>
    <t>房亚忠</t>
  </si>
  <si>
    <t>15042819600115****</t>
  </si>
  <si>
    <t>于海龙</t>
  </si>
  <si>
    <t>15042819600107****</t>
  </si>
  <si>
    <t>于井阳</t>
  </si>
  <si>
    <t>15042819600715****</t>
  </si>
  <si>
    <t>李素英</t>
  </si>
  <si>
    <t>李久峰</t>
  </si>
  <si>
    <t>15042819740423****</t>
  </si>
  <si>
    <t>李兴春</t>
  </si>
  <si>
    <t>15042819490413****</t>
  </si>
  <si>
    <t>李柏令</t>
  </si>
  <si>
    <t>15042819710523****</t>
  </si>
  <si>
    <t>15042819701014****</t>
  </si>
  <si>
    <t>王利锋</t>
  </si>
  <si>
    <t>胡金才</t>
  </si>
  <si>
    <t>胡玉芝</t>
  </si>
  <si>
    <t>15042819380915****</t>
  </si>
  <si>
    <t>赵金敏</t>
  </si>
  <si>
    <t>15042819780519****</t>
  </si>
  <si>
    <t>张文武</t>
  </si>
  <si>
    <t>15042819800110****</t>
  </si>
  <si>
    <t>冯术</t>
  </si>
  <si>
    <t>15042819570814****</t>
  </si>
  <si>
    <t>孙艳芳</t>
  </si>
  <si>
    <t>胡井春</t>
  </si>
  <si>
    <t>15042819510527****</t>
  </si>
  <si>
    <t>胡金贵</t>
  </si>
  <si>
    <t>15042819751203****</t>
  </si>
  <si>
    <t>李久令</t>
  </si>
  <si>
    <t>15042819671106****</t>
  </si>
  <si>
    <t>马立群</t>
  </si>
  <si>
    <t>15042819770925****</t>
  </si>
  <si>
    <r>
      <t xml:space="preserve"> </t>
    </r>
    <r>
      <rPr>
        <b/>
        <sz val="10.5"/>
        <rFont val="仿宋_GB2312"/>
        <family val="3"/>
        <charset val="134"/>
      </rPr>
      <t>地方公益林</t>
    </r>
    <r>
      <rPr>
        <b/>
        <sz val="10.5"/>
        <rFont val="Times New Roman"/>
        <family val="1"/>
        <charset val="0"/>
      </rPr>
      <t xml:space="preserve"> </t>
    </r>
    <r>
      <rPr>
        <b/>
        <sz val="10.5"/>
        <rFont val="仿宋_GB2312"/>
        <family val="3"/>
        <charset val="134"/>
      </rPr>
      <t>附表</t>
    </r>
    <r>
      <rPr>
        <b/>
        <sz val="10.5"/>
        <rFont val="Times New Roman"/>
        <family val="1"/>
        <charset val="0"/>
      </rPr>
      <t>6</t>
    </r>
  </si>
  <si>
    <t>北七家村</t>
  </si>
  <si>
    <t>岭上村</t>
  </si>
  <si>
    <t>毛家村</t>
  </si>
  <si>
    <t>前七家村</t>
  </si>
  <si>
    <t>马蹄营子村</t>
  </si>
  <si>
    <t>水源村</t>
  </si>
  <si>
    <t>11-50-71丙</t>
  </si>
  <si>
    <t>00129</t>
  </si>
  <si>
    <t>00391</t>
  </si>
  <si>
    <t>11-50-71丁</t>
  </si>
  <si>
    <t>21</t>
  </si>
  <si>
    <t>2</t>
  </si>
  <si>
    <t>11-50-71甲</t>
  </si>
  <si>
    <t>1</t>
  </si>
  <si>
    <t>11-50-71乙</t>
  </si>
  <si>
    <t>山前村（青山）</t>
  </si>
  <si>
    <t>山前村（新景村）</t>
  </si>
  <si>
    <t>未成林</t>
  </si>
  <si>
    <t>00360</t>
  </si>
  <si>
    <t>3</t>
  </si>
  <si>
    <t>5</t>
  </si>
  <si>
    <t>其它</t>
  </si>
  <si>
    <t>三、个人</t>
  </si>
  <si>
    <t>赤峰市元宝山区五家镇                                                                                         单位：亩、元</t>
  </si>
  <si>
    <t>1、国有</t>
  </si>
  <si>
    <t>望甘池村</t>
  </si>
  <si>
    <t>房身村</t>
  </si>
  <si>
    <t>五家村</t>
  </si>
  <si>
    <t>北台子村</t>
  </si>
  <si>
    <t>国家特别规定的灌木林</t>
  </si>
  <si>
    <t>赵文赫</t>
  </si>
  <si>
    <t>15040319860922****</t>
  </si>
  <si>
    <r>
      <t>11-50-71-</t>
    </r>
    <r>
      <rPr>
        <sz val="6"/>
        <rFont val="宋体"/>
        <charset val="134"/>
      </rPr>
      <t>丙</t>
    </r>
  </si>
  <si>
    <t>00309</t>
  </si>
  <si>
    <t>00295-1</t>
  </si>
  <si>
    <t>00066-1</t>
  </si>
  <si>
    <t>00646-1</t>
  </si>
  <si>
    <t>00565</t>
  </si>
  <si>
    <t>00593-1</t>
  </si>
  <si>
    <t>00570</t>
  </si>
  <si>
    <t>00646-3</t>
  </si>
  <si>
    <t>00646-2</t>
  </si>
  <si>
    <t>00678</t>
  </si>
  <si>
    <t>00542</t>
  </si>
  <si>
    <t>00593-2</t>
  </si>
  <si>
    <t>00467</t>
  </si>
  <si>
    <t>00482</t>
  </si>
  <si>
    <t>00659</t>
  </si>
  <si>
    <t>00402-1</t>
  </si>
  <si>
    <t>00464</t>
  </si>
  <si>
    <t>00624-1</t>
  </si>
  <si>
    <t>00624-2</t>
  </si>
  <si>
    <t>00431</t>
  </si>
  <si>
    <t>绣线菊</t>
  </si>
  <si>
    <t>00443</t>
  </si>
  <si>
    <t>00664-1</t>
  </si>
  <si>
    <t>00664-2</t>
  </si>
  <si>
    <t>00066-2</t>
  </si>
  <si>
    <t>00451</t>
  </si>
  <si>
    <t>00493</t>
  </si>
  <si>
    <t>00654</t>
  </si>
  <si>
    <t>00474</t>
  </si>
  <si>
    <t>00469</t>
  </si>
  <si>
    <t>00562</t>
  </si>
  <si>
    <t>00671</t>
  </si>
  <si>
    <t>00664-3</t>
  </si>
  <si>
    <t>00373</t>
  </si>
  <si>
    <t>00295-2</t>
  </si>
  <si>
    <t>000195</t>
  </si>
  <si>
    <t>00231-1</t>
  </si>
  <si>
    <t>00231-2</t>
  </si>
  <si>
    <t>许海利</t>
  </si>
  <si>
    <t>15040319510124****</t>
  </si>
  <si>
    <t>00182</t>
  </si>
  <si>
    <t>00133</t>
  </si>
  <si>
    <t>00156-1</t>
  </si>
  <si>
    <t>00156-2</t>
  </si>
  <si>
    <t>00944</t>
  </si>
  <si>
    <r>
      <t xml:space="preserve"> </t>
    </r>
    <r>
      <rPr>
        <b/>
        <sz val="6"/>
        <rFont val="宋体"/>
        <charset val="134"/>
      </rPr>
      <t>国家级公益林</t>
    </r>
    <r>
      <rPr>
        <b/>
        <sz val="6"/>
        <rFont val="宋体"/>
        <charset val="134"/>
      </rPr>
      <t xml:space="preserve"> </t>
    </r>
    <r>
      <rPr>
        <b/>
        <sz val="6"/>
        <rFont val="宋体"/>
        <charset val="134"/>
      </rPr>
      <t>附表</t>
    </r>
    <r>
      <rPr>
        <b/>
        <sz val="6"/>
        <rFont val="宋体"/>
        <charset val="134"/>
      </rPr>
      <t>7-3</t>
    </r>
  </si>
  <si>
    <t>赤峰市元宝山区五家镇                                                                                                                    单位：亩、元</t>
  </si>
  <si>
    <r>
      <t>所属乡</t>
    </r>
    <r>
      <rPr>
        <b/>
        <sz val="6"/>
        <rFont val="宋体"/>
        <charset val="134"/>
      </rPr>
      <t>(</t>
    </r>
    <r>
      <rPr>
        <b/>
        <sz val="6"/>
        <rFont val="宋体"/>
        <charset val="134"/>
      </rPr>
      <t>镇、苏木</t>
    </r>
    <r>
      <rPr>
        <b/>
        <sz val="6"/>
        <rFont val="宋体"/>
        <charset val="134"/>
      </rPr>
      <t>)</t>
    </r>
  </si>
  <si>
    <r>
      <t>GPS</t>
    </r>
    <r>
      <rPr>
        <b/>
        <sz val="6"/>
        <rFont val="宋体"/>
        <charset val="134"/>
      </rPr>
      <t>坐标或地理坐标位置</t>
    </r>
  </si>
  <si>
    <r>
      <t>1:5</t>
    </r>
    <r>
      <rPr>
        <b/>
        <sz val="6"/>
        <rFont val="宋体"/>
        <charset val="134"/>
      </rPr>
      <t>万地形图图幅号</t>
    </r>
  </si>
  <si>
    <r>
      <t>补偿标准（元</t>
    </r>
    <r>
      <rPr>
        <b/>
        <sz val="6"/>
        <rFont val="宋体"/>
        <charset val="134"/>
      </rPr>
      <t>/</t>
    </r>
    <r>
      <rPr>
        <b/>
        <sz val="6"/>
        <rFont val="宋体"/>
        <charset val="134"/>
      </rPr>
      <t>亩）</t>
    </r>
  </si>
  <si>
    <t>刘金福</t>
  </si>
  <si>
    <t>15040319600812****</t>
  </si>
  <si>
    <t>150403104001032</t>
  </si>
  <si>
    <t>150403104001030</t>
  </si>
  <si>
    <t>150403104001031</t>
  </si>
  <si>
    <t>150403104001029</t>
  </si>
  <si>
    <t>150403104001028</t>
  </si>
  <si>
    <t>赵荣</t>
  </si>
  <si>
    <t>150403104001015</t>
  </si>
  <si>
    <t>刘艳玲等</t>
  </si>
  <si>
    <t>15040319701005****</t>
  </si>
  <si>
    <t>150403104001013</t>
  </si>
  <si>
    <t>150403104001014</t>
  </si>
  <si>
    <t>150403104001016</t>
  </si>
  <si>
    <t>150403104001012</t>
  </si>
  <si>
    <t>150403104001018</t>
  </si>
  <si>
    <t>马永振</t>
  </si>
  <si>
    <t>150403104001027</t>
  </si>
  <si>
    <t>150403104001025</t>
  </si>
  <si>
    <t>江起才</t>
  </si>
  <si>
    <t>15040319510620****</t>
  </si>
  <si>
    <t>150403104001023</t>
  </si>
  <si>
    <t>150403104001024</t>
  </si>
  <si>
    <t>牛永军</t>
  </si>
  <si>
    <t>15040319630628****</t>
  </si>
  <si>
    <t>150403104001026</t>
  </si>
  <si>
    <t>150403104001019</t>
  </si>
  <si>
    <t>150403104001001</t>
  </si>
  <si>
    <t>150403104001004</t>
  </si>
  <si>
    <t>150403104001033</t>
  </si>
  <si>
    <t>150403104001005</t>
  </si>
  <si>
    <t>150403104001002</t>
  </si>
  <si>
    <t>150403104001007</t>
  </si>
  <si>
    <t>150403104001006</t>
  </si>
  <si>
    <t>150403104001021</t>
  </si>
  <si>
    <t>150403104001011</t>
  </si>
  <si>
    <t>150403104001022</t>
  </si>
  <si>
    <t>150403104001020</t>
  </si>
  <si>
    <t>150403104001010</t>
  </si>
  <si>
    <t>150403104001003</t>
  </si>
  <si>
    <t>150403104001017</t>
  </si>
  <si>
    <t>150403104001008</t>
  </si>
  <si>
    <t>150403104001009</t>
  </si>
  <si>
    <t>孙凤国</t>
  </si>
  <si>
    <t>15040319630114****</t>
  </si>
  <si>
    <t>50254</t>
  </si>
  <si>
    <t>50255</t>
  </si>
  <si>
    <t>150403104002001</t>
  </si>
  <si>
    <t>150403104002002</t>
  </si>
  <si>
    <t>150403104002003</t>
  </si>
  <si>
    <t>150403104002006</t>
  </si>
  <si>
    <t>150403104002005</t>
  </si>
  <si>
    <t>150403104002004</t>
  </si>
  <si>
    <t>150403104002007</t>
  </si>
  <si>
    <t>宋占友</t>
  </si>
  <si>
    <t>15040319550713****</t>
  </si>
  <si>
    <t>150403104002008</t>
  </si>
  <si>
    <t>150403104002009</t>
  </si>
  <si>
    <t>尹谦</t>
  </si>
  <si>
    <t>15040319571011****</t>
  </si>
  <si>
    <t>尹  谦</t>
  </si>
  <si>
    <t>150403104002010</t>
  </si>
  <si>
    <t>150403104002012</t>
  </si>
  <si>
    <t>闫增喜</t>
  </si>
  <si>
    <t>15040319530515****</t>
  </si>
  <si>
    <t>150403104002013</t>
  </si>
  <si>
    <t>150403104002014</t>
  </si>
  <si>
    <t>150403104002015</t>
  </si>
  <si>
    <t>150403104002016</t>
  </si>
  <si>
    <t>150403104002017</t>
  </si>
  <si>
    <t>150403104002033</t>
  </si>
  <si>
    <t>张国恩</t>
  </si>
  <si>
    <t>150403104002018</t>
  </si>
  <si>
    <t>050170</t>
  </si>
  <si>
    <t>150403104002019</t>
  </si>
  <si>
    <t>150403104002020</t>
  </si>
  <si>
    <t>150403104002021</t>
  </si>
  <si>
    <t>150403104002022</t>
  </si>
  <si>
    <t>150403104002023</t>
  </si>
  <si>
    <t>150403104002024</t>
  </si>
  <si>
    <t>150403104002025</t>
  </si>
  <si>
    <t>150403104002026</t>
  </si>
  <si>
    <t>150403104002027</t>
  </si>
  <si>
    <t>150403104002028</t>
  </si>
  <si>
    <t>150403104002029</t>
  </si>
  <si>
    <t>150403104002030</t>
  </si>
  <si>
    <t>150403104002031</t>
  </si>
  <si>
    <t>150403104002032</t>
  </si>
  <si>
    <t>150403104002034</t>
  </si>
  <si>
    <t>150403104002035</t>
  </si>
  <si>
    <t>刘占峰等</t>
  </si>
  <si>
    <t>15040319710504****</t>
  </si>
  <si>
    <t>许英荣</t>
  </si>
  <si>
    <t>郭志辉</t>
  </si>
  <si>
    <t>15042819831220****</t>
  </si>
  <si>
    <t>150403104005001</t>
  </si>
  <si>
    <t>150403104004001</t>
  </si>
  <si>
    <r>
      <t>赤峰市元宝山区小五家乡</t>
    </r>
    <r>
      <rPr>
        <b/>
        <sz val="8"/>
        <rFont val="Times New Roman"/>
        <family val="1"/>
        <charset val="0"/>
      </rPr>
      <t xml:space="preserve">                                                                                                                                                                                      </t>
    </r>
    <r>
      <rPr>
        <b/>
        <sz val="8"/>
        <rFont val="仿宋_GB2312"/>
        <family val="3"/>
        <charset val="134"/>
      </rPr>
      <t>单位：亩、元</t>
    </r>
  </si>
  <si>
    <t>统筹保险</t>
  </si>
  <si>
    <t>老西营村</t>
  </si>
  <si>
    <t>谢家营村</t>
  </si>
  <si>
    <t>国文生</t>
  </si>
  <si>
    <t>15040319660919****</t>
  </si>
  <si>
    <t>郭晓辉</t>
  </si>
  <si>
    <t>15040319721204****</t>
  </si>
  <si>
    <t>李凌志</t>
  </si>
  <si>
    <t>15040319830623****</t>
  </si>
  <si>
    <t>刘岩</t>
  </si>
  <si>
    <t>15040319981126****</t>
  </si>
  <si>
    <t>乔天军</t>
  </si>
  <si>
    <t>于国祥</t>
  </si>
  <si>
    <t>于宗宝</t>
  </si>
  <si>
    <t>15040319750304****</t>
  </si>
  <si>
    <t>15040319740828****</t>
  </si>
  <si>
    <t>王振均</t>
  </si>
  <si>
    <t>15040319770417****</t>
  </si>
  <si>
    <t>马磊</t>
  </si>
  <si>
    <t>15040319900302****</t>
  </si>
  <si>
    <t>王文强</t>
  </si>
  <si>
    <t>15040319900428****</t>
  </si>
  <si>
    <t>李磊</t>
  </si>
  <si>
    <t>15040319850309****</t>
  </si>
  <si>
    <t>孙志超</t>
  </si>
  <si>
    <t>15040319930218****</t>
  </si>
  <si>
    <t>姜育涵</t>
  </si>
  <si>
    <t>周文龙</t>
  </si>
  <si>
    <t>15040319900616****</t>
  </si>
  <si>
    <t>15040319850101****</t>
  </si>
  <si>
    <t>窦志</t>
  </si>
  <si>
    <t>黄文彬</t>
  </si>
  <si>
    <r>
      <t xml:space="preserve"> </t>
    </r>
    <r>
      <rPr>
        <b/>
        <sz val="10.5"/>
        <rFont val="仿宋_GB2312"/>
        <family val="3"/>
        <charset val="134"/>
      </rPr>
      <t>国家级公益林</t>
    </r>
    <r>
      <rPr>
        <b/>
        <sz val="10.5"/>
        <rFont val="Times New Roman"/>
        <family val="1"/>
        <charset val="0"/>
      </rPr>
      <t xml:space="preserve"> </t>
    </r>
    <r>
      <rPr>
        <b/>
        <sz val="10.5"/>
        <rFont val="仿宋_GB2312"/>
        <family val="3"/>
        <charset val="134"/>
      </rPr>
      <t>附表</t>
    </r>
    <r>
      <rPr>
        <b/>
        <sz val="10.5"/>
        <rFont val="Times New Roman"/>
        <family val="1"/>
        <charset val="0"/>
      </rPr>
      <t>7-3</t>
    </r>
  </si>
  <si>
    <r>
      <t>赤峰市元宝山区小五家乡</t>
    </r>
    <r>
      <rPr>
        <b/>
        <sz val="10.5"/>
        <rFont val="Times New Roman"/>
        <family val="1"/>
        <charset val="0"/>
      </rPr>
      <t xml:space="preserve">                                                                                                                                                                                                </t>
    </r>
    <r>
      <rPr>
        <b/>
        <sz val="10.5"/>
        <rFont val="仿宋_GB2312"/>
        <family val="3"/>
        <charset val="134"/>
      </rPr>
      <t>单位：亩、元</t>
    </r>
  </si>
  <si>
    <t>定界书编号</t>
  </si>
  <si>
    <r>
      <t>所属乡</t>
    </r>
    <r>
      <rPr>
        <b/>
        <sz val="9"/>
        <rFont val="Times New Roman"/>
        <family val="1"/>
        <charset val="0"/>
      </rPr>
      <t>(</t>
    </r>
    <r>
      <rPr>
        <b/>
        <sz val="9"/>
        <rFont val="仿宋_GB2312"/>
        <family val="3"/>
        <charset val="134"/>
      </rPr>
      <t>镇、苏木</t>
    </r>
    <r>
      <rPr>
        <b/>
        <sz val="9"/>
        <rFont val="Times New Roman"/>
        <family val="1"/>
        <charset val="0"/>
      </rPr>
      <t>)</t>
    </r>
  </si>
  <si>
    <r>
      <t>GPS</t>
    </r>
    <r>
      <rPr>
        <b/>
        <sz val="9"/>
        <rFont val="仿宋_GB2312"/>
        <family val="3"/>
        <charset val="134"/>
      </rPr>
      <t>坐标或地理坐标位置</t>
    </r>
  </si>
  <si>
    <r>
      <t>1:5</t>
    </r>
    <r>
      <rPr>
        <b/>
        <sz val="9"/>
        <rFont val="仿宋_GB2312"/>
        <family val="3"/>
        <charset val="134"/>
      </rPr>
      <t>万地形图图幅号</t>
    </r>
  </si>
  <si>
    <r>
      <t>补偿标准（元</t>
    </r>
    <r>
      <rPr>
        <b/>
        <sz val="9"/>
        <rFont val="Times New Roman"/>
        <family val="1"/>
        <charset val="0"/>
      </rPr>
      <t>/</t>
    </r>
    <r>
      <rPr>
        <b/>
        <sz val="9"/>
        <rFont val="仿宋_GB2312"/>
        <family val="3"/>
        <charset val="134"/>
      </rPr>
      <t>亩）</t>
    </r>
  </si>
  <si>
    <t>于绍林等（均利）</t>
  </si>
  <si>
    <t>15040319540704****</t>
  </si>
  <si>
    <t>030812</t>
  </si>
  <si>
    <t>15040320000100001</t>
  </si>
  <si>
    <t>01319</t>
  </si>
  <si>
    <t>01366</t>
  </si>
  <si>
    <t>030811</t>
  </si>
  <si>
    <t>15040320000100002</t>
  </si>
  <si>
    <t>01249</t>
  </si>
  <si>
    <t>15040320000100003</t>
  </si>
  <si>
    <t>01358</t>
  </si>
  <si>
    <t>01455</t>
  </si>
  <si>
    <t>01497</t>
  </si>
  <si>
    <t>15040320000100004</t>
  </si>
  <si>
    <t>01473</t>
  </si>
  <si>
    <t>01625</t>
  </si>
  <si>
    <t>15040320000100006</t>
  </si>
  <si>
    <t>01857</t>
  </si>
  <si>
    <t>01767</t>
  </si>
  <si>
    <t>01676</t>
  </si>
  <si>
    <t>15040320000100008</t>
  </si>
  <si>
    <t>02333</t>
  </si>
  <si>
    <t>030815</t>
  </si>
  <si>
    <t>15040320000100010</t>
  </si>
  <si>
    <t>02345</t>
  </si>
  <si>
    <t>02348</t>
  </si>
  <si>
    <t>02375</t>
  </si>
  <si>
    <t>02387</t>
  </si>
  <si>
    <t>02369</t>
  </si>
  <si>
    <t>02443</t>
  </si>
  <si>
    <t>02459</t>
  </si>
  <si>
    <t>02419</t>
  </si>
  <si>
    <t>02321</t>
  </si>
  <si>
    <t>15040320000100011</t>
  </si>
  <si>
    <t>02543</t>
  </si>
  <si>
    <t>02522</t>
  </si>
  <si>
    <t>02571</t>
  </si>
  <si>
    <t>030820</t>
  </si>
  <si>
    <t>15040320000100012</t>
  </si>
  <si>
    <t>02569</t>
  </si>
  <si>
    <t>02583</t>
  </si>
  <si>
    <t>国灌林地</t>
  </si>
  <si>
    <t>02542</t>
  </si>
  <si>
    <t>15040320000100013</t>
  </si>
  <si>
    <t>02505</t>
  </si>
  <si>
    <t>02491</t>
  </si>
  <si>
    <t>02537</t>
  </si>
  <si>
    <t>02578</t>
  </si>
  <si>
    <t>15040320000100014</t>
  </si>
  <si>
    <t>02584</t>
  </si>
  <si>
    <t>02596</t>
  </si>
  <si>
    <t>02582</t>
  </si>
  <si>
    <t>02592</t>
  </si>
  <si>
    <t>15040320000100015</t>
  </si>
  <si>
    <t>02595</t>
  </si>
  <si>
    <t>030818</t>
  </si>
  <si>
    <t>15040320000100016</t>
  </si>
  <si>
    <t>02576</t>
  </si>
  <si>
    <t>02585</t>
  </si>
  <si>
    <t>02594</t>
  </si>
  <si>
    <t>02601</t>
  </si>
  <si>
    <t>030819</t>
  </si>
  <si>
    <t>15040320000100017</t>
  </si>
  <si>
    <t>02605</t>
  </si>
  <si>
    <t>030814</t>
  </si>
  <si>
    <t>15040320000100018</t>
  </si>
  <si>
    <t>02226</t>
  </si>
  <si>
    <t>滕云海</t>
  </si>
  <si>
    <t>15040319410616****</t>
  </si>
  <si>
    <t>030780</t>
  </si>
  <si>
    <t>刘振芳</t>
  </si>
  <si>
    <t>15040319560927****</t>
  </si>
  <si>
    <t>030773</t>
  </si>
  <si>
    <t>韩国平</t>
  </si>
  <si>
    <t>15040319740925****</t>
  </si>
  <si>
    <t>030142</t>
  </si>
  <si>
    <t>王  生</t>
  </si>
  <si>
    <t>15040319440409****</t>
  </si>
  <si>
    <t>030252</t>
  </si>
  <si>
    <t>袁金德</t>
  </si>
  <si>
    <t>15040319600113****</t>
  </si>
  <si>
    <t>030105</t>
  </si>
  <si>
    <t>15040320000100005</t>
  </si>
  <si>
    <t>01618</t>
  </si>
  <si>
    <t>01731</t>
  </si>
  <si>
    <t>01739</t>
  </si>
  <si>
    <t>01774</t>
  </si>
  <si>
    <t>01839</t>
  </si>
  <si>
    <t>01971</t>
  </si>
  <si>
    <t>01996</t>
  </si>
  <si>
    <t>白福仁</t>
  </si>
  <si>
    <t>030784</t>
  </si>
  <si>
    <t>01557</t>
  </si>
  <si>
    <t>01720</t>
  </si>
  <si>
    <t>01639</t>
  </si>
  <si>
    <t>01610</t>
  </si>
  <si>
    <t>01699</t>
  </si>
  <si>
    <t>马福军</t>
  </si>
  <si>
    <t>030411</t>
  </si>
  <si>
    <t>15040320000100007</t>
  </si>
  <si>
    <t>01598</t>
  </si>
  <si>
    <t>01595</t>
  </si>
  <si>
    <t>01666</t>
  </si>
  <si>
    <t>01711</t>
  </si>
  <si>
    <t>01757</t>
  </si>
  <si>
    <t>01759</t>
  </si>
  <si>
    <t>01771</t>
  </si>
  <si>
    <t>01806</t>
  </si>
  <si>
    <t>01901</t>
  </si>
  <si>
    <t>01937</t>
  </si>
  <si>
    <t>01929</t>
  </si>
  <si>
    <t>02057</t>
  </si>
  <si>
    <t>02043</t>
  </si>
  <si>
    <t>02272</t>
  </si>
  <si>
    <t>02297</t>
  </si>
  <si>
    <t>02169</t>
  </si>
  <si>
    <t>15040320000100009</t>
  </si>
  <si>
    <t>02160</t>
  </si>
  <si>
    <t>02223</t>
  </si>
  <si>
    <t>02301</t>
  </si>
  <si>
    <t>02462</t>
  </si>
  <si>
    <t>02538</t>
  </si>
  <si>
    <t>王浩等（均利）</t>
  </si>
  <si>
    <t>15040320000200001</t>
  </si>
  <si>
    <t>01363</t>
  </si>
  <si>
    <t>01359</t>
  </si>
  <si>
    <t>15040320000200002</t>
  </si>
  <si>
    <t>01392</t>
  </si>
  <si>
    <t>15040320000200003</t>
  </si>
  <si>
    <t>01527</t>
  </si>
  <si>
    <t>01541</t>
  </si>
  <si>
    <t>01489</t>
  </si>
  <si>
    <t>15040320000200005</t>
  </si>
  <si>
    <t>01591</t>
  </si>
  <si>
    <t>01601</t>
  </si>
  <si>
    <t>01633</t>
  </si>
  <si>
    <t>01569</t>
  </si>
  <si>
    <t>15040320000200006</t>
  </si>
  <si>
    <t>01597</t>
  </si>
  <si>
    <t>01602</t>
  </si>
  <si>
    <t>01604</t>
  </si>
  <si>
    <t>01643</t>
  </si>
  <si>
    <t>15040320000200007</t>
  </si>
  <si>
    <t>01581</t>
  </si>
  <si>
    <t>01607</t>
  </si>
  <si>
    <t>马福银</t>
  </si>
  <si>
    <t>15040319610601****</t>
  </si>
  <si>
    <t>030842</t>
  </si>
  <si>
    <t>030412</t>
  </si>
  <si>
    <t>15040320000200004</t>
  </si>
  <si>
    <t>030413</t>
  </si>
  <si>
    <t>01545</t>
  </si>
  <si>
    <t>030414</t>
  </si>
  <si>
    <t>01571</t>
  </si>
  <si>
    <t>030482</t>
  </si>
  <si>
    <t>马福强</t>
  </si>
  <si>
    <t>030834</t>
  </si>
  <si>
    <t>030835</t>
  </si>
  <si>
    <t>031123</t>
  </si>
  <si>
    <t>01574</t>
  </si>
  <si>
    <t>01594</t>
  </si>
  <si>
    <t>01626</t>
  </si>
  <si>
    <t>15040320000200008</t>
  </si>
  <si>
    <t>01693</t>
  </si>
  <si>
    <t>01684</t>
  </si>
  <si>
    <t>01694</t>
  </si>
  <si>
    <t>01702</t>
  </si>
  <si>
    <t>01706</t>
  </si>
  <si>
    <t>于志海等（均利）</t>
  </si>
  <si>
    <t>15040319551012****</t>
  </si>
  <si>
    <t>030889</t>
  </si>
  <si>
    <t>15040320000300001</t>
  </si>
  <si>
    <t>15040320000300002</t>
  </si>
  <si>
    <t>030895</t>
  </si>
  <si>
    <t>15040320000300003</t>
  </si>
  <si>
    <t>00701</t>
  </si>
  <si>
    <t>00728</t>
  </si>
  <si>
    <t>15040320000300004</t>
  </si>
  <si>
    <t>00806</t>
  </si>
  <si>
    <t>00784</t>
  </si>
  <si>
    <t>00787</t>
  </si>
  <si>
    <t>00873</t>
  </si>
  <si>
    <t>00696</t>
  </si>
  <si>
    <t>15040320000300005</t>
  </si>
  <si>
    <t>00770</t>
  </si>
  <si>
    <t>00795</t>
  </si>
  <si>
    <t>15040320000300006</t>
  </si>
  <si>
    <t>00535</t>
  </si>
  <si>
    <t>00590</t>
  </si>
  <si>
    <t>00650</t>
  </si>
  <si>
    <t>00661</t>
  </si>
  <si>
    <t>00680</t>
  </si>
  <si>
    <t>00809</t>
  </si>
  <si>
    <t>15040320000300007</t>
  </si>
  <si>
    <t>15040320000300008</t>
  </si>
  <si>
    <t>00501</t>
  </si>
  <si>
    <t>00536</t>
  </si>
  <si>
    <t>00599</t>
  </si>
  <si>
    <t>00754</t>
  </si>
  <si>
    <t>15040320000300009</t>
  </si>
  <si>
    <t>00851</t>
  </si>
  <si>
    <t>00876</t>
  </si>
  <si>
    <t>15040320000300010</t>
  </si>
  <si>
    <t>00792</t>
  </si>
  <si>
    <t>00801</t>
  </si>
  <si>
    <t>00812</t>
  </si>
  <si>
    <t>00833</t>
  </si>
  <si>
    <t>00860</t>
  </si>
  <si>
    <t>00883</t>
  </si>
  <si>
    <t>00889</t>
  </si>
  <si>
    <t>00919</t>
  </si>
  <si>
    <t>00934</t>
  </si>
  <si>
    <t>15040320000300011</t>
  </si>
  <si>
    <t>00816</t>
  </si>
  <si>
    <t>00841</t>
  </si>
  <si>
    <t>00837</t>
  </si>
  <si>
    <t>00972</t>
  </si>
  <si>
    <t>15040320000300012</t>
  </si>
  <si>
    <t>00569</t>
  </si>
  <si>
    <t>00695</t>
  </si>
  <si>
    <t>00814</t>
  </si>
  <si>
    <t>00824</t>
  </si>
  <si>
    <t>00798</t>
  </si>
  <si>
    <t>15040320000300013</t>
  </si>
  <si>
    <t>01190</t>
  </si>
  <si>
    <t>01148</t>
  </si>
  <si>
    <t>01292</t>
  </si>
  <si>
    <t>01099</t>
  </si>
  <si>
    <t>01283</t>
  </si>
  <si>
    <t>01383</t>
  </si>
  <si>
    <t>01389</t>
  </si>
  <si>
    <t>01261</t>
  </si>
  <si>
    <t>01349</t>
  </si>
  <si>
    <t>01062</t>
  </si>
  <si>
    <t>15040320000300014</t>
  </si>
  <si>
    <t>00838</t>
  </si>
  <si>
    <t>00857</t>
  </si>
  <si>
    <t>00986</t>
  </si>
  <si>
    <t>00988</t>
  </si>
  <si>
    <t>15040320000300015</t>
  </si>
  <si>
    <t>00897</t>
  </si>
  <si>
    <t>00953</t>
  </si>
  <si>
    <t>01024</t>
  </si>
  <si>
    <t>01039</t>
  </si>
  <si>
    <t>15040320000300016</t>
  </si>
  <si>
    <t>01069</t>
  </si>
  <si>
    <t>01102</t>
  </si>
  <si>
    <t>01098</t>
  </si>
  <si>
    <t>01157</t>
  </si>
  <si>
    <t>15040320000300017</t>
  </si>
  <si>
    <t>01420</t>
  </si>
  <si>
    <t>031044</t>
  </si>
  <si>
    <t>01470</t>
  </si>
  <si>
    <t>15040320000300018</t>
  </si>
  <si>
    <t>01498</t>
  </si>
  <si>
    <t>01524</t>
  </si>
  <si>
    <t>01528</t>
  </si>
  <si>
    <t>01553</t>
  </si>
  <si>
    <t>030996</t>
  </si>
  <si>
    <t>15040320000300021</t>
  </si>
  <si>
    <t>01636</t>
  </si>
  <si>
    <t>030883</t>
  </si>
  <si>
    <t>01649</t>
  </si>
  <si>
    <t>15040320000300022</t>
  </si>
  <si>
    <t>01587</t>
  </si>
  <si>
    <t>01589</t>
  </si>
  <si>
    <t>01654</t>
  </si>
  <si>
    <t>030995</t>
  </si>
  <si>
    <t>15040320000300023</t>
  </si>
  <si>
    <t>01515</t>
  </si>
  <si>
    <t>01621</t>
  </si>
  <si>
    <t>15040320000300024</t>
  </si>
  <si>
    <t>01696</t>
  </si>
  <si>
    <t>01644</t>
  </si>
  <si>
    <t>01634</t>
  </si>
  <si>
    <t>01614</t>
  </si>
  <si>
    <t>15040320000300025</t>
  </si>
  <si>
    <t>01701</t>
  </si>
  <si>
    <t>01728</t>
  </si>
  <si>
    <t>01729</t>
  </si>
  <si>
    <t>01725</t>
  </si>
  <si>
    <t>01735</t>
  </si>
  <si>
    <t>01712</t>
  </si>
  <si>
    <t>01733</t>
  </si>
  <si>
    <t>01707</t>
  </si>
  <si>
    <t>15040320000300026</t>
  </si>
  <si>
    <t>01641</t>
  </si>
  <si>
    <t>丁占国</t>
  </si>
  <si>
    <t>030419</t>
  </si>
  <si>
    <t>15040320000200009</t>
  </si>
  <si>
    <t>030420</t>
  </si>
  <si>
    <t>15040320000200013</t>
  </si>
  <si>
    <t>15040320000200016</t>
  </si>
  <si>
    <t>01091</t>
  </si>
  <si>
    <t>崔文俊</t>
  </si>
  <si>
    <t>030430</t>
  </si>
  <si>
    <t>030431</t>
  </si>
  <si>
    <t>张世彤</t>
  </si>
  <si>
    <t>090002</t>
  </si>
  <si>
    <t>01655</t>
  </si>
  <si>
    <t>01648</t>
  </si>
  <si>
    <t>01651</t>
  </si>
  <si>
    <t>15040320000300027</t>
  </si>
  <si>
    <t>01737</t>
  </si>
  <si>
    <t>谢井树等（均利）</t>
  </si>
  <si>
    <t>15040319620310****</t>
  </si>
  <si>
    <t>15040320000400001</t>
  </si>
  <si>
    <t>15040320000400002</t>
  </si>
  <si>
    <t>031058</t>
  </si>
  <si>
    <t>00892</t>
  </si>
  <si>
    <t>15040320000400003</t>
  </si>
  <si>
    <t>00890</t>
  </si>
  <si>
    <t>00830</t>
  </si>
  <si>
    <t>00936</t>
  </si>
  <si>
    <t>030994</t>
  </si>
  <si>
    <t>15040320000400004</t>
  </si>
  <si>
    <t>030157</t>
  </si>
  <si>
    <t>15040320000400005</t>
  </si>
  <si>
    <t>00908</t>
  </si>
  <si>
    <t>15040320000400007</t>
  </si>
  <si>
    <t>01072</t>
  </si>
  <si>
    <t>030897</t>
  </si>
  <si>
    <t>01171</t>
  </si>
  <si>
    <t>03148</t>
  </si>
  <si>
    <t>01125</t>
  </si>
  <si>
    <t>15040320000400008</t>
  </si>
  <si>
    <t>01200</t>
  </si>
  <si>
    <t>01294</t>
  </si>
  <si>
    <t>01297</t>
  </si>
  <si>
    <t>15040320000400009</t>
  </si>
  <si>
    <t>01378</t>
  </si>
  <si>
    <t>15040320000400011</t>
  </si>
  <si>
    <t>01407</t>
  </si>
  <si>
    <t>030898</t>
  </si>
  <si>
    <t>15040320000400012</t>
  </si>
  <si>
    <t>01603</t>
  </si>
  <si>
    <t>01586</t>
  </si>
  <si>
    <t>01499</t>
  </si>
  <si>
    <t>15040320000400013</t>
  </si>
  <si>
    <t>030902</t>
  </si>
  <si>
    <t>01653</t>
  </si>
  <si>
    <t>01661</t>
  </si>
  <si>
    <t>01662</t>
  </si>
  <si>
    <t>01637</t>
  </si>
  <si>
    <t>031141</t>
  </si>
  <si>
    <t>01624</t>
  </si>
  <si>
    <t>01635</t>
  </si>
  <si>
    <t>15040320000400014</t>
  </si>
  <si>
    <t>15040320000400015</t>
  </si>
  <si>
    <t>15040320000400016</t>
  </si>
  <si>
    <t>00444</t>
  </si>
  <si>
    <t>090023</t>
  </si>
  <si>
    <t>15040320000400017</t>
  </si>
  <si>
    <t>15040320000400018</t>
  </si>
  <si>
    <t>030899</t>
  </si>
  <si>
    <t>15040320000400019</t>
  </si>
  <si>
    <t>01596</t>
  </si>
  <si>
    <t>01611</t>
  </si>
  <si>
    <t>01606</t>
  </si>
  <si>
    <t>15040320000400020</t>
  </si>
  <si>
    <t>01535</t>
  </si>
  <si>
    <t>01542</t>
  </si>
  <si>
    <t>15040320000400021</t>
  </si>
  <si>
    <t>01488</t>
  </si>
  <si>
    <t>01517</t>
  </si>
  <si>
    <t>01532</t>
  </si>
  <si>
    <t>15040320000400024</t>
  </si>
  <si>
    <t>15040320000400025</t>
  </si>
  <si>
    <t>15040320000400006</t>
  </si>
  <si>
    <t>01220</t>
  </si>
  <si>
    <t>陈宝恩</t>
  </si>
  <si>
    <t>15040319650211****</t>
  </si>
  <si>
    <t>090010</t>
  </si>
  <si>
    <t>090011</t>
  </si>
  <si>
    <t>01248</t>
  </si>
  <si>
    <t>15040319471130****</t>
  </si>
  <si>
    <t>030717</t>
  </si>
  <si>
    <t>01184</t>
  </si>
  <si>
    <t>01221</t>
  </si>
  <si>
    <t>01212</t>
  </si>
  <si>
    <t>李智慧</t>
  </si>
  <si>
    <t>15040319811229****</t>
  </si>
  <si>
    <t>031126</t>
  </si>
  <si>
    <t>魏学忠</t>
  </si>
  <si>
    <t>15040319750201****</t>
  </si>
  <si>
    <t>090001</t>
  </si>
  <si>
    <t>01177</t>
  </si>
  <si>
    <t>01424</t>
  </si>
  <si>
    <t>01417</t>
  </si>
  <si>
    <t>谢衍瑞</t>
  </si>
  <si>
    <t>150403196807054****</t>
  </si>
  <si>
    <t>031134</t>
  </si>
  <si>
    <t>15040320000400010</t>
  </si>
  <si>
    <t>01412</t>
  </si>
  <si>
    <t xml:space="preserve">031101
</t>
  </si>
  <si>
    <t>01475</t>
  </si>
  <si>
    <t>谢景山</t>
  </si>
  <si>
    <t>15040319740823****</t>
  </si>
  <si>
    <t>030609</t>
  </si>
  <si>
    <t>031133</t>
  </si>
  <si>
    <t>01605</t>
  </si>
  <si>
    <t>01580</t>
  </si>
  <si>
    <t>01546</t>
  </si>
  <si>
    <t>031101</t>
  </si>
  <si>
    <t>01507</t>
  </si>
  <si>
    <t>谢衍义</t>
  </si>
  <si>
    <t>15042819580614****</t>
  </si>
  <si>
    <t>031026</t>
  </si>
  <si>
    <t>01482</t>
  </si>
  <si>
    <t>01468</t>
  </si>
  <si>
    <t>孟庆珍</t>
  </si>
  <si>
    <t>090015</t>
  </si>
  <si>
    <t>01659</t>
  </si>
  <si>
    <t>01642</t>
  </si>
  <si>
    <t>01647</t>
  </si>
  <si>
    <t>01617</t>
  </si>
  <si>
    <t>01628</t>
  </si>
  <si>
    <t>01622</t>
  </si>
  <si>
    <t>于宗德</t>
  </si>
  <si>
    <t>031120</t>
  </si>
  <si>
    <t>邵广文</t>
  </si>
  <si>
    <t>15040319680907****</t>
  </si>
  <si>
    <t>090022</t>
  </si>
  <si>
    <t>030901</t>
  </si>
  <si>
    <t>赵志刚</t>
  </si>
  <si>
    <t>030080</t>
  </si>
  <si>
    <t>李明杰</t>
  </si>
  <si>
    <t>15040319791206****</t>
  </si>
  <si>
    <t>031102</t>
  </si>
  <si>
    <t>01623</t>
  </si>
  <si>
    <t>030082</t>
  </si>
  <si>
    <t>01572</t>
  </si>
  <si>
    <t>15040320000400022</t>
  </si>
  <si>
    <t>谢知洞</t>
  </si>
  <si>
    <t>150428196805020****</t>
  </si>
  <si>
    <t xml:space="preserve">030926
</t>
  </si>
  <si>
    <t>15040320000400023</t>
  </si>
  <si>
    <t>谢占山</t>
  </si>
  <si>
    <t>15042819600506****</t>
  </si>
  <si>
    <t>030927</t>
  </si>
  <si>
    <t>15040320000400026</t>
  </si>
  <si>
    <t>00538</t>
  </si>
  <si>
    <t>00335</t>
  </si>
  <si>
    <t>15040320000400027</t>
  </si>
  <si>
    <t>00405</t>
  </si>
  <si>
    <t>00389</t>
  </si>
  <si>
    <t>00414</t>
  </si>
  <si>
    <t>15040319671005****</t>
  </si>
  <si>
    <t>030932</t>
  </si>
  <si>
    <t>15040320000400028</t>
  </si>
  <si>
    <t>00853</t>
  </si>
  <si>
    <t>00905</t>
  </si>
  <si>
    <t>00959</t>
  </si>
  <si>
    <t>00971</t>
  </si>
  <si>
    <t>00993</t>
  </si>
  <si>
    <t>01036</t>
  </si>
  <si>
    <t>00657</t>
  </si>
  <si>
    <t>00761</t>
  </si>
  <si>
    <t>00510</t>
  </si>
  <si>
    <t>030926</t>
  </si>
  <si>
    <t>00442</t>
  </si>
  <si>
    <t>15040320000400029</t>
  </si>
  <si>
    <r>
      <t>0</t>
    </r>
    <r>
      <rPr>
        <sz val="8"/>
        <rFont val="宋体"/>
        <charset val="134"/>
      </rPr>
      <t>0056</t>
    </r>
  </si>
  <si>
    <r>
      <t>0</t>
    </r>
    <r>
      <rPr>
        <sz val="8"/>
        <rFont val="宋体"/>
        <charset val="134"/>
      </rPr>
      <t>0113</t>
    </r>
  </si>
  <si>
    <t>15040320000400030</t>
  </si>
  <si>
    <t>00584</t>
  </si>
  <si>
    <t>15040320000400031</t>
  </si>
  <si>
    <r>
      <t>0</t>
    </r>
    <r>
      <rPr>
        <sz val="8"/>
        <rFont val="宋体"/>
        <charset val="134"/>
      </rPr>
      <t>0</t>
    </r>
    <r>
      <rPr>
        <sz val="8"/>
        <rFont val="宋体"/>
        <charset val="134"/>
      </rPr>
      <t>264</t>
    </r>
  </si>
  <si>
    <t>15040320000400032</t>
  </si>
  <si>
    <t>15040320000400033</t>
  </si>
  <si>
    <t>15040320000400034</t>
  </si>
  <si>
    <t>毕连波等（均利）</t>
  </si>
  <si>
    <t>030906</t>
  </si>
  <si>
    <t>15040320000500002</t>
  </si>
  <si>
    <t>030906
030908</t>
  </si>
  <si>
    <t>030917</t>
  </si>
  <si>
    <t>00423</t>
  </si>
  <si>
    <t>030916</t>
  </si>
  <si>
    <t>15040320000500003</t>
  </si>
  <si>
    <t>15040320000500004</t>
  </si>
  <si>
    <t>00529</t>
  </si>
  <si>
    <t>030917
030922</t>
  </si>
  <si>
    <t>00666</t>
  </si>
  <si>
    <t>00741</t>
  </si>
  <si>
    <t>15040320000500005</t>
  </si>
  <si>
    <t>00613</t>
  </si>
  <si>
    <t>00449</t>
  </si>
  <si>
    <t>15040320000500006</t>
  </si>
  <si>
    <t>030913</t>
  </si>
  <si>
    <t>15040320000500007</t>
  </si>
  <si>
    <t>030907
031052</t>
  </si>
  <si>
    <t>00544</t>
  </si>
  <si>
    <t>00604</t>
  </si>
  <si>
    <t>030907</t>
  </si>
  <si>
    <t>00704</t>
  </si>
  <si>
    <t>00836</t>
  </si>
  <si>
    <t>031052</t>
  </si>
  <si>
    <t>030923</t>
  </si>
  <si>
    <t>15040320000500008</t>
  </si>
  <si>
    <t>15040320000500009</t>
  </si>
  <si>
    <t>01104</t>
  </si>
  <si>
    <t>00955</t>
  </si>
  <si>
    <t>15040320000500010</t>
  </si>
  <si>
    <t>15040320000500011</t>
  </si>
  <si>
    <t>01503</t>
  </si>
  <si>
    <t>030911</t>
  </si>
  <si>
    <t>15040320000500012</t>
  </si>
  <si>
    <t>01067</t>
  </si>
  <si>
    <t>01215</t>
  </si>
  <si>
    <t>01286</t>
  </si>
  <si>
    <t>01313</t>
  </si>
  <si>
    <t>15040320000500013</t>
  </si>
  <si>
    <t>01923</t>
  </si>
  <si>
    <t>01843</t>
  </si>
  <si>
    <t>01922</t>
  </si>
  <si>
    <t>031051</t>
  </si>
  <si>
    <t>15040320000500014</t>
  </si>
  <si>
    <t>01137</t>
  </si>
  <si>
    <t>01323</t>
  </si>
  <si>
    <t>01342</t>
  </si>
  <si>
    <t>01373</t>
  </si>
  <si>
    <t>01380</t>
  </si>
  <si>
    <t>01415</t>
  </si>
  <si>
    <t>01422</t>
  </si>
  <si>
    <t>01552</t>
  </si>
  <si>
    <t>01615</t>
  </si>
  <si>
    <t>15040320000500015</t>
  </si>
  <si>
    <t>030915</t>
  </si>
  <si>
    <t>01592</t>
  </si>
  <si>
    <t>030919</t>
  </si>
  <si>
    <t>15040320000500016</t>
  </si>
  <si>
    <t>01949</t>
  </si>
  <si>
    <t>01956</t>
  </si>
  <si>
    <t>01959</t>
  </si>
  <si>
    <t>01961</t>
  </si>
  <si>
    <t>01963</t>
  </si>
  <si>
    <t>15040320000500017</t>
  </si>
  <si>
    <t>01969</t>
  </si>
  <si>
    <t>01966</t>
  </si>
  <si>
    <t>01968</t>
  </si>
  <si>
    <t>01972</t>
  </si>
  <si>
    <t>15040320000500018</t>
  </si>
  <si>
    <t>15040320000500001</t>
  </si>
  <si>
    <t>刘志新</t>
  </si>
  <si>
    <t>15040319680816****</t>
  </si>
  <si>
    <t>030933</t>
  </si>
  <si>
    <t>郭振广</t>
  </si>
  <si>
    <t>030616</t>
  </si>
  <si>
    <t>00479</t>
  </si>
  <si>
    <t>李晓辉</t>
  </si>
  <si>
    <t>15040319691028****</t>
  </si>
  <si>
    <t>031095</t>
  </si>
  <si>
    <t>01243</t>
  </si>
  <si>
    <t>01877</t>
  </si>
  <si>
    <t>01892</t>
  </si>
  <si>
    <t>丛凤花</t>
  </si>
  <si>
    <t>030625</t>
  </si>
  <si>
    <t>01275</t>
  </si>
  <si>
    <t>15040320000500019</t>
  </si>
  <si>
    <t>030918</t>
  </si>
  <si>
    <t>王汉真等（均利）</t>
  </si>
  <si>
    <t>15040319660708****</t>
  </si>
  <si>
    <t>030924</t>
  </si>
  <si>
    <t>15040320000600001</t>
  </si>
  <si>
    <t>031037</t>
  </si>
  <si>
    <t>00392</t>
  </si>
  <si>
    <t>00499</t>
  </si>
  <si>
    <t>15040320000600002</t>
  </si>
  <si>
    <t>15040320000600003</t>
  </si>
  <si>
    <t>00500</t>
  </si>
  <si>
    <t>15040320000600004</t>
  </si>
  <si>
    <t>00766</t>
  </si>
  <si>
    <t>00655</t>
  </si>
  <si>
    <t>00721</t>
  </si>
  <si>
    <t>00720</t>
  </si>
  <si>
    <t>00740</t>
  </si>
  <si>
    <t>15040320000600005</t>
  </si>
  <si>
    <t>00706</t>
  </si>
  <si>
    <t>00732</t>
  </si>
  <si>
    <t>15040320000600006</t>
  </si>
  <si>
    <t>00939</t>
  </si>
  <si>
    <t>00957</t>
  </si>
  <si>
    <t>15040320000600007</t>
  </si>
  <si>
    <t>00942</t>
  </si>
  <si>
    <t>01011</t>
  </si>
  <si>
    <t>031032</t>
  </si>
  <si>
    <t>15040320000600009</t>
  </si>
  <si>
    <t>01525</t>
  </si>
  <si>
    <t>15040320000600010</t>
  </si>
  <si>
    <t>15040320000600011</t>
  </si>
  <si>
    <t>00463</t>
  </si>
  <si>
    <t>00381</t>
  </si>
  <si>
    <t>兰军</t>
  </si>
  <si>
    <t>15040319740909****</t>
  </si>
  <si>
    <t>030443</t>
  </si>
  <si>
    <t>谢成山</t>
  </si>
  <si>
    <t>15040319510814****</t>
  </si>
  <si>
    <t>030463</t>
  </si>
  <si>
    <t>041204</t>
  </si>
  <si>
    <t>李高明</t>
  </si>
  <si>
    <t>030472</t>
  </si>
  <si>
    <t>李占元</t>
  </si>
  <si>
    <t>030471</t>
  </si>
  <si>
    <t>王中久</t>
  </si>
  <si>
    <t>15040319530109****</t>
  </si>
  <si>
    <t>030497</t>
  </si>
  <si>
    <t>王忠林</t>
  </si>
  <si>
    <t>15040319600921****</t>
  </si>
  <si>
    <t>030498</t>
  </si>
  <si>
    <t>00894</t>
  </si>
  <si>
    <t>王水平</t>
  </si>
  <si>
    <t>15040319740408****</t>
  </si>
  <si>
    <t>邹银贵</t>
  </si>
  <si>
    <t>15040319440211****</t>
  </si>
  <si>
    <t>030501</t>
  </si>
  <si>
    <t>15040320000600008</t>
  </si>
  <si>
    <t>00603</t>
  </si>
  <si>
    <t>窦玉</t>
  </si>
  <si>
    <t>15040319591129****</t>
  </si>
  <si>
    <t>030610</t>
  </si>
  <si>
    <t>15040320000600012</t>
  </si>
  <si>
    <t>赤峰市元宝山区小五家乡</t>
  </si>
  <si>
    <t>全乡总计</t>
  </si>
  <si>
    <t>三、个人小计</t>
  </si>
  <si>
    <t>黄文斌</t>
  </si>
  <si>
    <t>国家特别规定灌木林</t>
  </si>
  <si>
    <t>丛美琳</t>
  </si>
  <si>
    <t>15040319971219****</t>
  </si>
  <si>
    <r>
      <t>11-50-</t>
    </r>
    <r>
      <rPr>
        <sz val="8"/>
        <rFont val="宋体"/>
        <charset val="134"/>
      </rPr>
      <t>71</t>
    </r>
    <r>
      <rPr>
        <sz val="8"/>
        <rFont val="宋体"/>
        <charset val="134"/>
      </rPr>
      <t>-丙</t>
    </r>
  </si>
  <si>
    <t>赤峰市元宝山区风水沟镇                                                                                                            单位：亩、元</t>
  </si>
  <si>
    <t>暂扣</t>
  </si>
  <si>
    <t>风水沟村</t>
  </si>
  <si>
    <t>王子良</t>
  </si>
  <si>
    <t>15040319721031****</t>
  </si>
  <si>
    <t>4</t>
  </si>
  <si>
    <t>01285</t>
  </si>
  <si>
    <t>01284</t>
  </si>
  <si>
    <t>01271</t>
  </si>
  <si>
    <t>01265</t>
  </si>
  <si>
    <t>00872</t>
  </si>
  <si>
    <t>01176</t>
  </si>
  <si>
    <t>01298</t>
  </si>
  <si>
    <t>王维新</t>
  </si>
  <si>
    <t>00797</t>
  </si>
  <si>
    <t>杏树</t>
  </si>
  <si>
    <t>01017</t>
  </si>
  <si>
    <t>01312</t>
  </si>
  <si>
    <t>01124</t>
  </si>
  <si>
    <t>00881</t>
  </si>
  <si>
    <t>00412</t>
  </si>
  <si>
    <t>01280</t>
  </si>
  <si>
    <t>00672</t>
  </si>
  <si>
    <t>00616</t>
  </si>
  <si>
    <t>01203</t>
  </si>
  <si>
    <t>00765</t>
  </si>
  <si>
    <t>00568</t>
  </si>
  <si>
    <t>01295</t>
  </si>
  <si>
    <t>00900</t>
  </si>
  <si>
    <t>00491</t>
  </si>
  <si>
    <t>01140</t>
  </si>
  <si>
    <t>00715</t>
  </si>
  <si>
    <t>01315</t>
  </si>
  <si>
    <t>01096</t>
  </si>
  <si>
    <t>00799</t>
  </si>
  <si>
    <t>01164</t>
  </si>
  <si>
    <t>00968</t>
  </si>
  <si>
    <t>00673</t>
  </si>
  <si>
    <t>00699</t>
  </si>
  <si>
    <t>01288</t>
  </si>
  <si>
    <t>00913</t>
  </si>
  <si>
    <t>01287</t>
  </si>
  <si>
    <t>01258</t>
  </si>
  <si>
    <t>00670</t>
  </si>
  <si>
    <t>01100</t>
  </si>
  <si>
    <t>00793</t>
  </si>
  <si>
    <t>00679</t>
  </si>
  <si>
    <t>01202</t>
  </si>
  <si>
    <t>00549</t>
  </si>
  <si>
    <t>00667</t>
  </si>
  <si>
    <t>01263</t>
  </si>
  <si>
    <t>下坎子村</t>
  </si>
  <si>
    <t>任天成</t>
  </si>
  <si>
    <t>15040319711114****</t>
  </si>
  <si>
    <t>00713</t>
  </si>
  <si>
    <t>00705</t>
  </si>
  <si>
    <t>00963</t>
  </si>
  <si>
    <t>01548</t>
  </si>
  <si>
    <t>杨帅</t>
  </si>
  <si>
    <t>15040319960704****</t>
  </si>
  <si>
    <t>00828</t>
  </si>
  <si>
    <t>丁方军</t>
  </si>
  <si>
    <t>15040319640728****</t>
  </si>
  <si>
    <t>00589</t>
  </si>
  <si>
    <t>01433</t>
  </si>
  <si>
    <t>01476</t>
  </si>
  <si>
    <t>00925</t>
  </si>
  <si>
    <t>01505</t>
  </si>
  <si>
    <t>00719</t>
  </si>
  <si>
    <t>00879</t>
  </si>
  <si>
    <t>01379</t>
  </si>
  <si>
    <t>15040319771101****</t>
  </si>
  <si>
    <t>00882</t>
  </si>
  <si>
    <t>00397</t>
  </si>
  <si>
    <t>01075</t>
  </si>
  <si>
    <t>00742</t>
  </si>
  <si>
    <t>00954</t>
  </si>
  <si>
    <t>00820</t>
  </si>
  <si>
    <t>00964</t>
  </si>
  <si>
    <t>00817</t>
  </si>
  <si>
    <t>01575</t>
  </si>
  <si>
    <t>00775</t>
  </si>
  <si>
    <t>00958</t>
  </si>
  <si>
    <t>01491</t>
  </si>
  <si>
    <t>00611</t>
  </si>
  <si>
    <t>00694</t>
  </si>
  <si>
    <t>01529</t>
  </si>
  <si>
    <t>01444</t>
  </si>
  <si>
    <t>00827</t>
  </si>
  <si>
    <t>00686</t>
  </si>
  <si>
    <t>00730</t>
  </si>
  <si>
    <t>01537</t>
  </si>
  <si>
    <t>00641</t>
  </si>
  <si>
    <t>00737</t>
  </si>
  <si>
    <t>00563</t>
  </si>
  <si>
    <t>01627</t>
  </si>
  <si>
    <t>01427</t>
  </si>
  <si>
    <t>01064</t>
  </si>
  <si>
    <t>00702</t>
  </si>
  <si>
    <t>季伟竟</t>
  </si>
  <si>
    <t>15040319951002****</t>
  </si>
  <si>
    <t>00709</t>
  </si>
  <si>
    <t>00399</t>
  </si>
  <si>
    <t>01381</t>
  </si>
  <si>
    <t>00893</t>
  </si>
  <si>
    <t>00847</t>
  </si>
  <si>
    <t>00571</t>
  </si>
  <si>
    <t>00462</t>
  </si>
  <si>
    <t>李俊伟</t>
  </si>
  <si>
    <t>15042819930304****</t>
  </si>
  <si>
    <t>00582</t>
  </si>
  <si>
    <t>00323</t>
  </si>
  <si>
    <t>00425</t>
  </si>
  <si>
    <t>00523</t>
  </si>
  <si>
    <t>00484</t>
  </si>
  <si>
    <t>00545</t>
  </si>
  <si>
    <t>00583</t>
  </si>
  <si>
    <t>00525</t>
  </si>
  <si>
    <t>00481</t>
  </si>
  <si>
    <t>00547</t>
  </si>
  <si>
    <t>00472</t>
  </si>
  <si>
    <t>00385</t>
  </si>
  <si>
    <t>00573</t>
  </si>
  <si>
    <t>庄头营子村</t>
  </si>
  <si>
    <t>国家级公益林 附表7-3</t>
  </si>
  <si>
    <t>赤峰市元宝山区风水沟镇                                                                                        单位：亩、元</t>
  </si>
  <si>
    <t>补偿面积（亩）</t>
  </si>
  <si>
    <t>界定书号</t>
  </si>
  <si>
    <t>徐士忠</t>
  </si>
  <si>
    <t>15040319580510****</t>
  </si>
  <si>
    <t>010596</t>
  </si>
  <si>
    <t>针叶林</t>
  </si>
  <si>
    <t>王子金等</t>
  </si>
  <si>
    <t>15040319550622****</t>
  </si>
  <si>
    <t>010737</t>
  </si>
  <si>
    <t>010735</t>
  </si>
  <si>
    <t>阔叶林</t>
  </si>
  <si>
    <t>010738</t>
  </si>
  <si>
    <t>张起</t>
  </si>
  <si>
    <t>15040319650209****</t>
  </si>
  <si>
    <t>010230</t>
  </si>
  <si>
    <t>耿国东</t>
  </si>
  <si>
    <t>15040319650320****</t>
  </si>
  <si>
    <t>010232</t>
  </si>
  <si>
    <t>一般用材林</t>
  </si>
  <si>
    <t>010558</t>
  </si>
  <si>
    <t>赵春财等</t>
  </si>
  <si>
    <t>15040319600915****</t>
  </si>
  <si>
    <t>010755</t>
  </si>
  <si>
    <t>01075-下坎子</t>
  </si>
  <si>
    <t>针阔混交林</t>
  </si>
  <si>
    <t>油松杨榆</t>
  </si>
  <si>
    <t>肖英杰</t>
  </si>
  <si>
    <t>15040319660223****</t>
  </si>
  <si>
    <t>010379</t>
  </si>
  <si>
    <t>吴鹏</t>
  </si>
  <si>
    <t>15040319470102****</t>
  </si>
  <si>
    <t>010818</t>
  </si>
  <si>
    <t>吴忠</t>
  </si>
  <si>
    <t>15040319740304****</t>
  </si>
  <si>
    <t>010204</t>
  </si>
  <si>
    <t>10杨</t>
  </si>
  <si>
    <t>华金海</t>
  </si>
  <si>
    <t>15040319731012****</t>
  </si>
  <si>
    <t>010226</t>
  </si>
  <si>
    <t>刘凤举</t>
  </si>
  <si>
    <t>010660</t>
  </si>
  <si>
    <t>兴隆坡村</t>
  </si>
  <si>
    <t>00001-待核查</t>
  </si>
  <si>
    <t>马晓东</t>
  </si>
  <si>
    <t>15040319750919****</t>
  </si>
  <si>
    <t>010359</t>
  </si>
  <si>
    <t>徐瑞霞</t>
  </si>
  <si>
    <t>15040319530819****</t>
  </si>
  <si>
    <t>郭金成</t>
  </si>
  <si>
    <t>15040319711222****</t>
  </si>
  <si>
    <t>010367</t>
  </si>
  <si>
    <t>王子金</t>
  </si>
  <si>
    <t>010203</t>
  </si>
  <si>
    <t>华金阁</t>
  </si>
  <si>
    <t>15040319660826****</t>
  </si>
  <si>
    <t>010571</t>
  </si>
  <si>
    <t>姜万春</t>
  </si>
  <si>
    <t>15040319460511****</t>
  </si>
  <si>
    <t>010602</t>
  </si>
  <si>
    <t>松树、杨树</t>
  </si>
  <si>
    <t>孙维羲</t>
  </si>
  <si>
    <t>010549</t>
  </si>
  <si>
    <t>王利新</t>
  </si>
  <si>
    <t>15040319660928****</t>
  </si>
  <si>
    <t>010231</t>
  </si>
  <si>
    <t>刘景臣</t>
  </si>
  <si>
    <t>15040319580904****</t>
  </si>
  <si>
    <t>010546</t>
  </si>
  <si>
    <t>010368</t>
  </si>
  <si>
    <t>010587</t>
  </si>
  <si>
    <t>010243</t>
  </si>
  <si>
    <t>王显坤</t>
  </si>
  <si>
    <t>15040319560713****</t>
  </si>
  <si>
    <t>010726</t>
  </si>
  <si>
    <t>华国玉</t>
  </si>
  <si>
    <t>15040319550218****</t>
  </si>
  <si>
    <t>010233</t>
  </si>
  <si>
    <t>张国君</t>
  </si>
  <si>
    <t>010372</t>
  </si>
  <si>
    <t>010722</t>
  </si>
  <si>
    <t>张术孝</t>
  </si>
  <si>
    <t>15040319540125****</t>
  </si>
  <si>
    <t>松树</t>
  </si>
  <si>
    <t xml:space="preserve">一般用材林
</t>
  </si>
  <si>
    <t>李文富</t>
  </si>
  <si>
    <t>15040193600315****</t>
  </si>
  <si>
    <t>010234</t>
  </si>
  <si>
    <t>杨永立</t>
  </si>
  <si>
    <t>15040319820820****</t>
  </si>
  <si>
    <t>010235</t>
  </si>
  <si>
    <t>牛国军</t>
  </si>
  <si>
    <t>010545</t>
  </si>
  <si>
    <t>常井伍</t>
  </si>
  <si>
    <t>15040319810407****</t>
  </si>
  <si>
    <t>010207</t>
  </si>
  <si>
    <t>耿国华</t>
  </si>
  <si>
    <t>15040319580212****</t>
  </si>
  <si>
    <t>010213</t>
  </si>
  <si>
    <t>刘学廷</t>
  </si>
  <si>
    <t>15040319740615****</t>
  </si>
  <si>
    <t>010474</t>
  </si>
  <si>
    <t>15040419600915****</t>
  </si>
  <si>
    <t>010757</t>
  </si>
  <si>
    <t>王显云</t>
  </si>
  <si>
    <t>15040319550531****</t>
  </si>
  <si>
    <t>010509</t>
  </si>
  <si>
    <t>吴学峰</t>
  </si>
  <si>
    <t>15040319720125****</t>
  </si>
  <si>
    <t>010224</t>
  </si>
  <si>
    <t>邵云堂</t>
  </si>
  <si>
    <t>15040319700622****</t>
  </si>
  <si>
    <t>010376</t>
  </si>
  <si>
    <t>11-50-60-丁</t>
  </si>
  <si>
    <t>孙海清</t>
  </si>
  <si>
    <t>15040319510627****</t>
  </si>
  <si>
    <t>010236</t>
  </si>
  <si>
    <t>董跃</t>
  </si>
  <si>
    <t>15040319631029****</t>
  </si>
  <si>
    <t>010441</t>
  </si>
  <si>
    <t>华金杰</t>
  </si>
  <si>
    <t>15040319710828****</t>
  </si>
  <si>
    <t>010588</t>
  </si>
  <si>
    <t>杨树、山杏</t>
  </si>
  <si>
    <t>梅廷雨</t>
  </si>
  <si>
    <t>010363</t>
  </si>
  <si>
    <t>陈贵</t>
  </si>
  <si>
    <t>010380</t>
  </si>
  <si>
    <t>杨树.10杨.松树</t>
  </si>
  <si>
    <t>油松杨树</t>
  </si>
  <si>
    <t>00924</t>
  </si>
  <si>
    <t>00676</t>
  </si>
  <si>
    <t>00692</t>
  </si>
  <si>
    <t>010026</t>
  </si>
  <si>
    <t>00938</t>
  </si>
  <si>
    <t>张俭</t>
  </si>
  <si>
    <t>15040319550708****</t>
  </si>
  <si>
    <t>010443</t>
  </si>
  <si>
    <t>徐鹏林</t>
  </si>
  <si>
    <t>010937</t>
  </si>
  <si>
    <t>隋子平</t>
  </si>
  <si>
    <t>15040419561226****</t>
  </si>
  <si>
    <t>010751</t>
  </si>
  <si>
    <t>松树杨树</t>
  </si>
  <si>
    <t>010758</t>
  </si>
  <si>
    <t>王守森</t>
  </si>
  <si>
    <t>15040319550303****</t>
  </si>
  <si>
    <t>010106</t>
  </si>
  <si>
    <t>010752</t>
  </si>
  <si>
    <t>其他灌木林地</t>
  </si>
  <si>
    <t>肖志民</t>
  </si>
  <si>
    <t>15040319690527****</t>
  </si>
  <si>
    <t>010109</t>
  </si>
  <si>
    <t>01382</t>
  </si>
  <si>
    <t>肖志友</t>
  </si>
  <si>
    <t>15040319631228****</t>
  </si>
  <si>
    <t>010438</t>
  </si>
  <si>
    <t>其他灌木林地.针阔混交林</t>
  </si>
  <si>
    <t>于和</t>
  </si>
  <si>
    <t>010419</t>
  </si>
  <si>
    <t>010418</t>
  </si>
  <si>
    <t>150403100001021</t>
  </si>
  <si>
    <t>150403100001022</t>
  </si>
  <si>
    <t>010756</t>
  </si>
  <si>
    <t>150403100001023</t>
  </si>
  <si>
    <t>赵春财</t>
  </si>
  <si>
    <t>150403100001024</t>
  </si>
  <si>
    <t>150403100001025</t>
  </si>
  <si>
    <t>010754</t>
  </si>
  <si>
    <t>150403100001026</t>
  </si>
  <si>
    <t>150403100001027</t>
  </si>
  <si>
    <t>季洪波</t>
  </si>
  <si>
    <t>15040319820518****</t>
  </si>
  <si>
    <t>010745</t>
  </si>
  <si>
    <t>00941</t>
  </si>
  <si>
    <t>150403100001028</t>
  </si>
  <si>
    <t>翟国富</t>
  </si>
  <si>
    <t>15040319730327****</t>
  </si>
  <si>
    <t>010394</t>
  </si>
  <si>
    <t>李景学</t>
  </si>
  <si>
    <t>010431</t>
  </si>
  <si>
    <t>赵国武</t>
  </si>
  <si>
    <t>010802</t>
  </si>
  <si>
    <t>其他经济林</t>
  </si>
  <si>
    <t>黄绍臣</t>
  </si>
  <si>
    <t>010142</t>
  </si>
  <si>
    <t>郑学平</t>
  </si>
  <si>
    <t>15040319610406****</t>
  </si>
  <si>
    <t>010927</t>
  </si>
  <si>
    <t>梁成立</t>
  </si>
  <si>
    <t>15040319710902****</t>
  </si>
  <si>
    <t>010930</t>
  </si>
  <si>
    <t>王显瑞</t>
  </si>
  <si>
    <t>15040319700524****</t>
  </si>
  <si>
    <t>010931</t>
  </si>
  <si>
    <t>解俊明</t>
  </si>
  <si>
    <t>010415</t>
  </si>
  <si>
    <t>010412</t>
  </si>
  <si>
    <t>董振广</t>
  </si>
  <si>
    <t>15040319720302****</t>
  </si>
  <si>
    <t>010138</t>
  </si>
  <si>
    <t>胡凤芝</t>
  </si>
  <si>
    <t>010405</t>
  </si>
  <si>
    <t>张喜军</t>
  </si>
  <si>
    <t>010484</t>
  </si>
  <si>
    <t>010928</t>
  </si>
  <si>
    <t>董振录</t>
  </si>
  <si>
    <t>15040319540215****</t>
  </si>
  <si>
    <t>010922</t>
  </si>
  <si>
    <t>黄立国</t>
  </si>
  <si>
    <t>15040319721227****</t>
  </si>
  <si>
    <t>010941</t>
  </si>
  <si>
    <t>董勤</t>
  </si>
  <si>
    <t>010440</t>
  </si>
  <si>
    <t>王显林</t>
  </si>
  <si>
    <t>15040319531125****</t>
  </si>
  <si>
    <t>010402</t>
  </si>
  <si>
    <t>连凤贵</t>
  </si>
  <si>
    <t>010936</t>
  </si>
  <si>
    <t>15040319680103****</t>
  </si>
  <si>
    <t>010444</t>
  </si>
  <si>
    <t>张林柱</t>
  </si>
  <si>
    <t>010404</t>
  </si>
  <si>
    <t>孙树春</t>
  </si>
  <si>
    <t>150403480932361-身份****</t>
  </si>
  <si>
    <t>010439</t>
  </si>
  <si>
    <t>孙哲</t>
  </si>
  <si>
    <t>010413</t>
  </si>
  <si>
    <t>李青山</t>
  </si>
  <si>
    <t>010921</t>
  </si>
  <si>
    <t>常春雨</t>
  </si>
  <si>
    <t>15040319490910****</t>
  </si>
  <si>
    <t>010942</t>
  </si>
  <si>
    <t>董国瑞</t>
  </si>
  <si>
    <t>15040319730715****</t>
  </si>
  <si>
    <t>010929</t>
  </si>
  <si>
    <t>梁文广</t>
  </si>
  <si>
    <t>15040319430506****</t>
  </si>
  <si>
    <t>010486</t>
  </si>
  <si>
    <t>15040319690613****</t>
  </si>
  <si>
    <t>010723</t>
  </si>
  <si>
    <t>张林刚</t>
  </si>
  <si>
    <t>15040319710808****</t>
  </si>
  <si>
    <t>010398</t>
  </si>
  <si>
    <t>张学民</t>
  </si>
  <si>
    <t>15040319670109****</t>
  </si>
  <si>
    <t>010926</t>
  </si>
  <si>
    <t>010414</t>
  </si>
  <si>
    <t>常占山</t>
  </si>
  <si>
    <t>010388</t>
  </si>
  <si>
    <t>010434</t>
  </si>
  <si>
    <t>范桂才</t>
  </si>
  <si>
    <t>15040319550928****</t>
  </si>
  <si>
    <t>010417</t>
  </si>
  <si>
    <t>010943</t>
  </si>
  <si>
    <t>010406</t>
  </si>
  <si>
    <t>吕喜</t>
  </si>
  <si>
    <t>15040319600617****</t>
  </si>
  <si>
    <t>010725</t>
  </si>
  <si>
    <t>枣树</t>
  </si>
  <si>
    <t>010119</t>
  </si>
  <si>
    <t>王喜悦</t>
  </si>
  <si>
    <t>15040319600116****</t>
  </si>
  <si>
    <t>010408</t>
  </si>
  <si>
    <t>孙术义</t>
  </si>
  <si>
    <t>15040319440917****</t>
  </si>
  <si>
    <t>010446</t>
  </si>
  <si>
    <t>韩景学</t>
  </si>
  <si>
    <t>15040319540512****</t>
  </si>
  <si>
    <t>010932</t>
  </si>
  <si>
    <t>王显杰</t>
  </si>
  <si>
    <t>15040319680625****</t>
  </si>
  <si>
    <t>010947</t>
  </si>
  <si>
    <t>王显友</t>
  </si>
  <si>
    <t>15040319690325****</t>
  </si>
  <si>
    <t>黄秋敏</t>
  </si>
  <si>
    <t>15040319680922****</t>
  </si>
  <si>
    <t>010422</t>
  </si>
  <si>
    <t>张林桐</t>
  </si>
  <si>
    <t>15040319651116****</t>
  </si>
  <si>
    <t>010411</t>
  </si>
  <si>
    <t>徐鹏志</t>
  </si>
  <si>
    <t>15040319691207****</t>
  </si>
  <si>
    <t>010306</t>
  </si>
  <si>
    <t>赵振军</t>
  </si>
  <si>
    <t>15040319620302****</t>
  </si>
  <si>
    <t>010728</t>
  </si>
  <si>
    <t>刘显华</t>
  </si>
  <si>
    <t>15040319720112****</t>
  </si>
  <si>
    <t>010801</t>
  </si>
  <si>
    <t>15040193600113****</t>
  </si>
  <si>
    <t>15040319650301****</t>
  </si>
  <si>
    <t>010390</t>
  </si>
  <si>
    <t>010442</t>
  </si>
  <si>
    <t xml:space="preserve">董振录
</t>
  </si>
  <si>
    <t>王显瑞等</t>
  </si>
  <si>
    <t>李振山</t>
  </si>
  <si>
    <t>15040319600202****</t>
  </si>
  <si>
    <t>010122</t>
  </si>
  <si>
    <t>刘兵</t>
  </si>
  <si>
    <t>15040319890321****</t>
  </si>
  <si>
    <t>010887</t>
  </si>
  <si>
    <t>孙卫</t>
  </si>
  <si>
    <t>15040319630602****</t>
  </si>
  <si>
    <t>010392</t>
  </si>
  <si>
    <t>孙暴</t>
  </si>
  <si>
    <t>010396</t>
  </si>
  <si>
    <t>李树全</t>
  </si>
  <si>
    <t>15040319650228****</t>
  </si>
  <si>
    <t>010669</t>
  </si>
  <si>
    <t>010661</t>
  </si>
  <si>
    <t>010668</t>
  </si>
  <si>
    <t>010660；010663</t>
  </si>
  <si>
    <t>山杏.山枣</t>
  </si>
  <si>
    <t>010662；010663</t>
  </si>
  <si>
    <t>阔叶林.国家特别规定的灌木林</t>
  </si>
  <si>
    <t>杨树.山枣</t>
  </si>
  <si>
    <t>010662；010661</t>
  </si>
  <si>
    <t>针叶林.阔叶林</t>
  </si>
  <si>
    <t>杨树.油松</t>
  </si>
  <si>
    <t>010661；010663</t>
  </si>
  <si>
    <t>国家特别规定的灌木林.针叶林</t>
  </si>
  <si>
    <t>油松.山枣</t>
  </si>
  <si>
    <t>010662</t>
  </si>
  <si>
    <t>孙洪涛</t>
  </si>
  <si>
    <t>010332</t>
  </si>
  <si>
    <t>赤峰市元宝山区风水沟镇</t>
  </si>
  <si>
    <r>
      <t>11-50-59-</t>
    </r>
    <r>
      <rPr>
        <sz val="8"/>
        <rFont val="宋体"/>
        <charset val="134"/>
      </rPr>
      <t>丁</t>
    </r>
  </si>
  <si>
    <t>王建华</t>
  </si>
  <si>
    <t>15040219821212****</t>
  </si>
  <si>
    <t>01021</t>
  </si>
  <si>
    <t>01225</t>
  </si>
  <si>
    <t>01189</t>
  </si>
  <si>
    <t>01053</t>
  </si>
  <si>
    <t>00891</t>
  </si>
  <si>
    <t>01330</t>
  </si>
  <si>
    <t>01291</t>
  </si>
  <si>
    <t>01131</t>
  </si>
  <si>
    <t>01059</t>
  </si>
  <si>
    <t>01514</t>
  </si>
  <si>
    <t>00587</t>
  </si>
  <si>
    <t>00901</t>
  </si>
  <si>
    <t>00902</t>
  </si>
  <si>
    <t>00869</t>
  </si>
  <si>
    <t>00983</t>
  </si>
  <si>
    <t>00975</t>
  </si>
  <si>
    <t>大北海村</t>
  </si>
  <si>
    <t>01242</t>
  </si>
  <si>
    <t>00470</t>
  </si>
  <si>
    <t>01210</t>
  </si>
  <si>
    <t>530000</t>
  </si>
  <si>
    <t>764000</t>
  </si>
  <si>
    <t>170000</t>
  </si>
  <si>
    <t>哈拉木头村</t>
  </si>
  <si>
    <t>00662</t>
  </si>
</sst>
</file>

<file path=xl/styles.xml><?xml version="1.0" encoding="utf-8"?>
<styleSheet xmlns="http://schemas.openxmlformats.org/spreadsheetml/2006/main" xmlns:xr9="http://schemas.microsoft.com/office/spreadsheetml/2016/revision9">
  <numFmts count="1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000_ "/>
    <numFmt numFmtId="179" formatCode="00000"/>
    <numFmt numFmtId="180" formatCode="0.00_);[Red]\(0.00\)"/>
    <numFmt numFmtId="181" formatCode="0.0000_);[Red]\(0.0000\)"/>
    <numFmt numFmtId="182" formatCode="0_);[Red]\(0\)"/>
    <numFmt numFmtId="183" formatCode="#,##0.00_);[Red]\(#,##0.00\)"/>
    <numFmt numFmtId="184" formatCode="0.00000_ "/>
    <numFmt numFmtId="185" formatCode="0.0000000_ "/>
    <numFmt numFmtId="186" formatCode="0.000_ "/>
    <numFmt numFmtId="187" formatCode="0.00;_谀"/>
    <numFmt numFmtId="188" formatCode="#,##0.00_ ;[Red]\-#,##0.00\ ;;"/>
  </numFmts>
  <fonts count="102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8"/>
      <name val="宋体"/>
      <charset val="134"/>
    </font>
    <font>
      <sz val="8"/>
      <name val="宋体"/>
      <charset val="134"/>
    </font>
    <font>
      <b/>
      <sz val="10.5"/>
      <name val="Times New Roman"/>
      <family val="1"/>
      <charset val="0"/>
    </font>
    <font>
      <b/>
      <sz val="12"/>
      <name val="仿宋_GB2312"/>
      <family val="3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9"/>
      <color indexed="8"/>
      <name val="仿宋_GB2312"/>
      <family val="3"/>
      <charset val="134"/>
    </font>
    <font>
      <b/>
      <sz val="8"/>
      <color indexed="8"/>
      <name val="宋体"/>
      <charset val="134"/>
    </font>
    <font>
      <sz val="8"/>
      <name val="Arial"/>
      <family val="2"/>
      <charset val="0"/>
    </font>
    <font>
      <sz val="8"/>
      <color indexed="8"/>
      <name val="宋体"/>
      <charset val="134"/>
    </font>
    <font>
      <sz val="8"/>
      <color theme="1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b/>
      <sz val="12"/>
      <name val="宋体"/>
      <charset val="134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b/>
      <sz val="8"/>
      <color indexed="8"/>
      <name val="仿宋_GB2312"/>
      <family val="3"/>
      <charset val="134"/>
    </font>
    <font>
      <b/>
      <sz val="8"/>
      <name val="仿宋_GB2312"/>
      <family val="3"/>
      <charset val="134"/>
    </font>
    <font>
      <sz val="8"/>
      <name val="仿宋"/>
      <family val="3"/>
      <charset val="134"/>
    </font>
    <font>
      <sz val="6"/>
      <name val="宋体"/>
      <charset val="134"/>
    </font>
    <font>
      <b/>
      <sz val="10.5"/>
      <name val="仿宋_GB2312"/>
      <family val="3"/>
      <charset val="134"/>
    </font>
    <font>
      <b/>
      <sz val="9"/>
      <name val="仿宋_GB2312"/>
      <family val="3"/>
      <charset val="134"/>
    </font>
    <font>
      <b/>
      <sz val="8"/>
      <name val="新宋体"/>
      <family val="3"/>
      <charset val="134"/>
    </font>
    <font>
      <sz val="8"/>
      <name val="新宋体"/>
      <family val="3"/>
      <charset val="134"/>
    </font>
    <font>
      <sz val="8"/>
      <color indexed="8"/>
      <name val="新宋体"/>
      <family val="3"/>
      <charset val="134"/>
    </font>
    <font>
      <b/>
      <sz val="9"/>
      <name val="Times New Roman"/>
      <family val="1"/>
      <charset val="0"/>
    </font>
    <font>
      <b/>
      <sz val="7"/>
      <name val="宋体"/>
      <charset val="134"/>
    </font>
    <font>
      <b/>
      <sz val="8"/>
      <color indexed="8"/>
      <name val="新宋体"/>
      <family val="3"/>
      <charset val="134"/>
    </font>
    <font>
      <b/>
      <sz val="6"/>
      <name val="宋体"/>
      <charset val="134"/>
    </font>
    <font>
      <sz val="6"/>
      <color indexed="8"/>
      <name val="宋体"/>
      <charset val="134"/>
    </font>
    <font>
      <sz val="6"/>
      <name val="Arial"/>
      <family val="2"/>
      <charset val="0"/>
    </font>
    <font>
      <b/>
      <sz val="6"/>
      <color indexed="8"/>
      <name val="宋体"/>
      <charset val="134"/>
    </font>
    <font>
      <sz val="6"/>
      <color indexed="10"/>
      <name val="宋体"/>
      <charset val="134"/>
    </font>
    <font>
      <sz val="8"/>
      <color indexed="10"/>
      <name val="宋体"/>
      <charset val="134"/>
    </font>
    <font>
      <sz val="8"/>
      <color indexed="48"/>
      <name val="宋体"/>
      <charset val="134"/>
    </font>
    <font>
      <sz val="12"/>
      <color indexed="48"/>
      <name val="宋体"/>
      <charset val="134"/>
    </font>
    <font>
      <sz val="11"/>
      <name val="宋体"/>
      <charset val="134"/>
    </font>
    <font>
      <sz val="12"/>
      <color indexed="10"/>
      <name val="宋体"/>
      <charset val="134"/>
    </font>
    <font>
      <b/>
      <sz val="8"/>
      <name val="Times New Roman"/>
      <family val="1"/>
      <charset val="0"/>
    </font>
    <font>
      <b/>
      <sz val="8"/>
      <name val="宋体"/>
      <charset val="134"/>
      <scheme val="major"/>
    </font>
    <font>
      <sz val="8"/>
      <color rgb="FFFF0000"/>
      <name val="宋体"/>
      <charset val="134"/>
    </font>
    <font>
      <sz val="8"/>
      <name val="宋体"/>
      <charset val="134"/>
      <scheme val="major"/>
    </font>
    <font>
      <sz val="8"/>
      <color rgb="FFC00000"/>
      <name val="宋体"/>
      <charset val="134"/>
    </font>
    <font>
      <sz val="9"/>
      <color rgb="FFFF0000"/>
      <name val="宋体"/>
      <charset val="134"/>
    </font>
    <font>
      <b/>
      <sz val="10"/>
      <name val="仿宋_GB2312"/>
      <family val="3"/>
      <charset val="134"/>
    </font>
    <font>
      <b/>
      <sz val="8"/>
      <color theme="1"/>
      <name val="宋体"/>
      <charset val="134"/>
      <scheme val="major"/>
    </font>
    <font>
      <b/>
      <sz val="8"/>
      <color rgb="FFFF0000"/>
      <name val="宋体"/>
      <charset val="134"/>
    </font>
    <font>
      <sz val="8"/>
      <color indexed="8"/>
      <name val="宋体"/>
      <charset val="134"/>
      <scheme val="major"/>
    </font>
    <font>
      <sz val="8"/>
      <color rgb="FFFF0000"/>
      <name val="宋体"/>
      <charset val="134"/>
      <scheme val="major"/>
    </font>
    <font>
      <sz val="8"/>
      <color theme="1"/>
      <name val="宋体"/>
      <charset val="134"/>
      <scheme val="major"/>
    </font>
    <font>
      <b/>
      <sz val="8"/>
      <color indexed="14"/>
      <name val="宋体"/>
      <charset val="134"/>
    </font>
    <font>
      <b/>
      <sz val="8"/>
      <color indexed="8"/>
      <name val="Times New Roman"/>
      <family val="1"/>
      <charset val="0"/>
    </font>
    <font>
      <sz val="10"/>
      <name val="Times New Roman"/>
      <family val="1"/>
      <charset val="0"/>
    </font>
    <font>
      <sz val="8"/>
      <color indexed="14"/>
      <name val="宋体"/>
      <charset val="134"/>
    </font>
    <font>
      <sz val="12"/>
      <color indexed="14"/>
      <name val="宋体"/>
      <charset val="134"/>
    </font>
    <font>
      <sz val="8"/>
      <color indexed="8"/>
      <name val="Arial"/>
      <family val="2"/>
      <charset val="0"/>
    </font>
    <font>
      <sz val="8"/>
      <color indexed="12"/>
      <name val="宋体"/>
      <charset val="134"/>
    </font>
    <font>
      <b/>
      <sz val="8"/>
      <color indexed="8"/>
      <name val="宋体"/>
      <charset val="134"/>
      <scheme val="major"/>
    </font>
    <font>
      <sz val="8"/>
      <color indexed="10"/>
      <name val="宋体"/>
      <charset val="134"/>
      <scheme val="major"/>
    </font>
    <font>
      <sz val="8"/>
      <color indexed="12"/>
      <name val="宋体"/>
      <charset val="134"/>
      <scheme val="major"/>
    </font>
    <font>
      <sz val="12"/>
      <name val="新宋体"/>
      <family val="3"/>
      <charset val="134"/>
    </font>
    <font>
      <b/>
      <sz val="12"/>
      <name val="新宋体"/>
      <family val="3"/>
      <charset val="134"/>
    </font>
    <font>
      <b/>
      <sz val="9"/>
      <name val="新宋体"/>
      <family val="3"/>
      <charset val="134"/>
    </font>
    <font>
      <sz val="9"/>
      <name val="仿宋"/>
      <family val="3"/>
      <charset val="134"/>
    </font>
    <font>
      <sz val="10"/>
      <name val="仿宋_GB2312"/>
      <family val="3"/>
      <charset val="134"/>
    </font>
    <font>
      <b/>
      <sz val="9"/>
      <color indexed="8"/>
      <name val="宋体"/>
      <charset val="134"/>
    </font>
    <font>
      <sz val="9"/>
      <color rgb="FF000000"/>
      <name val="宋体"/>
      <charset val="134"/>
    </font>
    <font>
      <sz val="12"/>
      <name val="仿宋_GB2312"/>
      <family val="3"/>
      <charset val="134"/>
    </font>
    <font>
      <sz val="9"/>
      <name val="新宋体"/>
      <family val="3"/>
      <charset val="134"/>
    </font>
    <font>
      <b/>
      <sz val="9"/>
      <color indexed="10"/>
      <name val="新宋体"/>
      <family val="3"/>
      <charset val="134"/>
    </font>
    <font>
      <sz val="10.5"/>
      <name val="Times New Roman"/>
      <family val="1"/>
      <charset val="0"/>
    </font>
    <font>
      <sz val="10.5"/>
      <name val="仿宋_GB2312"/>
      <family val="3"/>
      <charset val="134"/>
    </font>
    <font>
      <sz val="9"/>
      <name val="仿宋_GB2312"/>
      <family val="3"/>
      <charset val="134"/>
    </font>
    <font>
      <sz val="9"/>
      <name val="Times New Roman"/>
      <family val="1"/>
      <charset val="0"/>
    </font>
    <font>
      <sz val="9"/>
      <color theme="1"/>
      <name val="宋体"/>
      <charset val="134"/>
      <scheme val="minor"/>
    </font>
    <font>
      <b/>
      <sz val="12"/>
      <color indexed="10"/>
      <name val="宋体"/>
      <charset val="134"/>
    </font>
    <font>
      <sz val="8"/>
      <color rgb="FF000000"/>
      <name val="宋体"/>
      <charset val="134"/>
    </font>
    <font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Tahoma"/>
      <family val="2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5" borderId="34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35" applyNumberFormat="0" applyFill="0" applyAlignment="0" applyProtection="0">
      <alignment vertical="center"/>
    </xf>
    <xf numFmtId="0" fontId="86" fillId="0" borderId="35" applyNumberFormat="0" applyFill="0" applyAlignment="0" applyProtection="0">
      <alignment vertical="center"/>
    </xf>
    <xf numFmtId="0" fontId="87" fillId="0" borderId="36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6" borderId="37" applyNumberFormat="0" applyAlignment="0" applyProtection="0">
      <alignment vertical="center"/>
    </xf>
    <xf numFmtId="0" fontId="89" fillId="7" borderId="38" applyNumberFormat="0" applyAlignment="0" applyProtection="0">
      <alignment vertical="center"/>
    </xf>
    <xf numFmtId="0" fontId="90" fillId="7" borderId="37" applyNumberFormat="0" applyAlignment="0" applyProtection="0">
      <alignment vertical="center"/>
    </xf>
    <xf numFmtId="0" fontId="91" fillId="8" borderId="39" applyNumberFormat="0" applyAlignment="0" applyProtection="0">
      <alignment vertical="center"/>
    </xf>
    <xf numFmtId="0" fontId="92" fillId="0" borderId="40" applyNumberFormat="0" applyFill="0" applyAlignment="0" applyProtection="0">
      <alignment vertical="center"/>
    </xf>
    <xf numFmtId="0" fontId="93" fillId="0" borderId="41" applyNumberFormat="0" applyFill="0" applyAlignment="0" applyProtection="0">
      <alignment vertical="center"/>
    </xf>
    <xf numFmtId="0" fontId="94" fillId="9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6" fillId="11" borderId="0" applyNumberFormat="0" applyBorder="0" applyAlignment="0" applyProtection="0">
      <alignment vertical="center"/>
    </xf>
    <xf numFmtId="0" fontId="97" fillId="12" borderId="0" applyNumberFormat="0" applyBorder="0" applyAlignment="0" applyProtection="0">
      <alignment vertical="center"/>
    </xf>
    <xf numFmtId="0" fontId="98" fillId="13" borderId="0" applyNumberFormat="0" applyBorder="0" applyAlignment="0" applyProtection="0">
      <alignment vertical="center"/>
    </xf>
    <xf numFmtId="0" fontId="98" fillId="14" borderId="0" applyNumberFormat="0" applyBorder="0" applyAlignment="0" applyProtection="0">
      <alignment vertical="center"/>
    </xf>
    <xf numFmtId="0" fontId="97" fillId="15" borderId="0" applyNumberFormat="0" applyBorder="0" applyAlignment="0" applyProtection="0">
      <alignment vertical="center"/>
    </xf>
    <xf numFmtId="0" fontId="97" fillId="16" borderId="0" applyNumberFormat="0" applyBorder="0" applyAlignment="0" applyProtection="0">
      <alignment vertical="center"/>
    </xf>
    <xf numFmtId="0" fontId="98" fillId="17" borderId="0" applyNumberFormat="0" applyBorder="0" applyAlignment="0" applyProtection="0">
      <alignment vertical="center"/>
    </xf>
    <xf numFmtId="0" fontId="98" fillId="18" borderId="0" applyNumberFormat="0" applyBorder="0" applyAlignment="0" applyProtection="0">
      <alignment vertical="center"/>
    </xf>
    <xf numFmtId="0" fontId="97" fillId="19" borderId="0" applyNumberFormat="0" applyBorder="0" applyAlignment="0" applyProtection="0">
      <alignment vertical="center"/>
    </xf>
    <xf numFmtId="0" fontId="97" fillId="20" borderId="0" applyNumberFormat="0" applyBorder="0" applyAlignment="0" applyProtection="0">
      <alignment vertical="center"/>
    </xf>
    <xf numFmtId="0" fontId="98" fillId="21" borderId="0" applyNumberFormat="0" applyBorder="0" applyAlignment="0" applyProtection="0">
      <alignment vertical="center"/>
    </xf>
    <xf numFmtId="0" fontId="98" fillId="22" borderId="0" applyNumberFormat="0" applyBorder="0" applyAlignment="0" applyProtection="0">
      <alignment vertical="center"/>
    </xf>
    <xf numFmtId="0" fontId="97" fillId="23" borderId="0" applyNumberFormat="0" applyBorder="0" applyAlignment="0" applyProtection="0">
      <alignment vertical="center"/>
    </xf>
    <xf numFmtId="0" fontId="97" fillId="24" borderId="0" applyNumberFormat="0" applyBorder="0" applyAlignment="0" applyProtection="0">
      <alignment vertical="center"/>
    </xf>
    <xf numFmtId="0" fontId="98" fillId="25" borderId="0" applyNumberFormat="0" applyBorder="0" applyAlignment="0" applyProtection="0">
      <alignment vertical="center"/>
    </xf>
    <xf numFmtId="0" fontId="98" fillId="26" borderId="0" applyNumberFormat="0" applyBorder="0" applyAlignment="0" applyProtection="0">
      <alignment vertical="center"/>
    </xf>
    <xf numFmtId="0" fontId="97" fillId="27" borderId="0" applyNumberFormat="0" applyBorder="0" applyAlignment="0" applyProtection="0">
      <alignment vertical="center"/>
    </xf>
    <xf numFmtId="0" fontId="97" fillId="28" borderId="0" applyNumberFormat="0" applyBorder="0" applyAlignment="0" applyProtection="0">
      <alignment vertical="center"/>
    </xf>
    <xf numFmtId="0" fontId="98" fillId="29" borderId="0" applyNumberFormat="0" applyBorder="0" applyAlignment="0" applyProtection="0">
      <alignment vertical="center"/>
    </xf>
    <xf numFmtId="0" fontId="98" fillId="30" borderId="0" applyNumberFormat="0" applyBorder="0" applyAlignment="0" applyProtection="0">
      <alignment vertical="center"/>
    </xf>
    <xf numFmtId="0" fontId="97" fillId="31" borderId="0" applyNumberFormat="0" applyBorder="0" applyAlignment="0" applyProtection="0">
      <alignment vertical="center"/>
    </xf>
    <xf numFmtId="0" fontId="97" fillId="32" borderId="0" applyNumberFormat="0" applyBorder="0" applyAlignment="0" applyProtection="0">
      <alignment vertical="center"/>
    </xf>
    <xf numFmtId="0" fontId="98" fillId="33" borderId="0" applyNumberFormat="0" applyBorder="0" applyAlignment="0" applyProtection="0">
      <alignment vertical="center"/>
    </xf>
    <xf numFmtId="0" fontId="98" fillId="34" borderId="0" applyNumberFormat="0" applyBorder="0" applyAlignment="0" applyProtection="0">
      <alignment vertical="center"/>
    </xf>
    <xf numFmtId="0" fontId="97" fillId="35" borderId="0" applyNumberFormat="0" applyBorder="0" applyAlignment="0" applyProtection="0">
      <alignment vertical="center"/>
    </xf>
    <xf numFmtId="0" fontId="1" fillId="0" borderId="0"/>
    <xf numFmtId="0" fontId="0" fillId="0" borderId="0">
      <alignment vertical="center"/>
    </xf>
    <xf numFmtId="0" fontId="0" fillId="0" borderId="0">
      <alignment vertical="center"/>
    </xf>
    <xf numFmtId="0" fontId="9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9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99" fillId="0" borderId="0">
      <alignment vertical="center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" fillId="0" borderId="0">
      <alignment vertical="center"/>
    </xf>
    <xf numFmtId="0" fontId="99" fillId="0" borderId="0">
      <alignment vertical="center"/>
    </xf>
    <xf numFmtId="0" fontId="99" fillId="0" borderId="0">
      <alignment vertical="center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99" fillId="0" borderId="0">
      <alignment vertical="center"/>
    </xf>
    <xf numFmtId="0" fontId="99" fillId="0" borderId="0">
      <alignment vertical="center"/>
    </xf>
    <xf numFmtId="0" fontId="1" fillId="0" borderId="0">
      <alignment vertical="center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99" fillId="0" borderId="0">
      <alignment vertical="center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</cellStyleXfs>
  <cellXfs count="135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49" fontId="7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2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9" fillId="0" borderId="2" xfId="49" applyFont="1" applyFill="1" applyBorder="1" applyAlignment="1">
      <alignment horizontal="left" vertical="center" wrapText="1"/>
    </xf>
    <xf numFmtId="0" fontId="9" fillId="0" borderId="2" xfId="49" applyFont="1" applyFill="1" applyBorder="1" applyAlignment="1">
      <alignment horizontal="center" vertical="center" wrapText="1"/>
    </xf>
    <xf numFmtId="49" fontId="9" fillId="0" borderId="2" xfId="49" applyNumberFormat="1" applyFont="1" applyFill="1" applyBorder="1" applyAlignment="1">
      <alignment horizontal="center" vertical="center" wrapText="1"/>
    </xf>
    <xf numFmtId="176" fontId="9" fillId="0" borderId="2" xfId="49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49" applyNumberFormat="1" applyFont="1" applyFill="1" applyBorder="1" applyAlignment="1">
      <alignment horizontal="center" vertical="center" wrapText="1"/>
    </xf>
    <xf numFmtId="0" fontId="2" fillId="0" borderId="2" xfId="49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3" fillId="0" borderId="2" xfId="49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 applyProtection="1">
      <alignment horizontal="center" vertical="center"/>
    </xf>
    <xf numFmtId="176" fontId="10" fillId="0" borderId="2" xfId="0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176" fontId="3" fillId="0" borderId="2" xfId="0" applyNumberFormat="1" applyFont="1" applyFill="1" applyBorder="1" applyAlignment="1" applyProtection="1">
      <alignment horizontal="center" vertical="center"/>
    </xf>
    <xf numFmtId="0" fontId="3" fillId="0" borderId="2" xfId="49" applyNumberFormat="1" applyFont="1" applyFill="1" applyBorder="1" applyAlignment="1">
      <alignment horizontal="center" vertical="center" wrapText="1"/>
    </xf>
    <xf numFmtId="176" fontId="11" fillId="0" borderId="2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77" fontId="5" fillId="0" borderId="0" xfId="0" applyNumberFormat="1" applyFont="1" applyFill="1" applyBorder="1" applyAlignment="1">
      <alignment horizontal="center" vertical="center"/>
    </xf>
    <xf numFmtId="177" fontId="7" fillId="0" borderId="0" xfId="0" applyNumberFormat="1" applyFont="1" applyFill="1" applyBorder="1" applyAlignment="1">
      <alignment horizontal="center" vertical="center"/>
    </xf>
    <xf numFmtId="177" fontId="8" fillId="0" borderId="2" xfId="0" applyNumberFormat="1" applyFont="1" applyFill="1" applyBorder="1" applyAlignment="1">
      <alignment horizontal="center" vertical="center" wrapText="1"/>
    </xf>
    <xf numFmtId="177" fontId="9" fillId="0" borderId="2" xfId="49" applyNumberFormat="1" applyFont="1" applyFill="1" applyBorder="1" applyAlignment="1">
      <alignment horizontal="center" vertical="center" wrapText="1"/>
    </xf>
    <xf numFmtId="176" fontId="11" fillId="0" borderId="2" xfId="49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177" fontId="2" fillId="0" borderId="2" xfId="0" applyNumberFormat="1" applyFont="1" applyFill="1" applyBorder="1" applyAlignment="1">
      <alignment horizontal="center" vertical="center"/>
    </xf>
    <xf numFmtId="177" fontId="2" fillId="0" borderId="2" xfId="0" applyNumberFormat="1" applyFont="1" applyFill="1" applyBorder="1" applyAlignment="1">
      <alignment horizontal="center" vertical="center"/>
    </xf>
    <xf numFmtId="176" fontId="2" fillId="0" borderId="2" xfId="49" applyNumberFormat="1" applyFont="1" applyFill="1" applyBorder="1" applyAlignment="1">
      <alignment horizontal="center" vertical="center" wrapText="1"/>
    </xf>
    <xf numFmtId="176" fontId="3" fillId="0" borderId="2" xfId="49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0" fontId="2" fillId="0" borderId="5" xfId="0" applyFont="1" applyFill="1" applyBorder="1" applyAlignment="1">
      <alignment horizontal="center" vertical="center"/>
    </xf>
    <xf numFmtId="0" fontId="10" fillId="0" borderId="0" xfId="0" applyFont="1" applyFill="1" applyBorder="1" applyAlignment="1" applyProtection="1"/>
    <xf numFmtId="49" fontId="3" fillId="0" borderId="2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2" xfId="0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2" xfId="0" applyNumberFormat="1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/>
    </xf>
    <xf numFmtId="178" fontId="14" fillId="0" borderId="0" xfId="0" applyNumberFormat="1" applyFont="1" applyFill="1" applyBorder="1" applyAlignment="1">
      <alignment horizontal="center" vertical="center"/>
    </xf>
    <xf numFmtId="176" fontId="14" fillId="0" borderId="0" xfId="0" applyNumberFormat="1" applyFont="1" applyFill="1" applyBorder="1" applyAlignment="1">
      <alignment horizontal="center" vertical="center"/>
    </xf>
    <xf numFmtId="178" fontId="15" fillId="0" borderId="0" xfId="0" applyNumberFormat="1" applyFont="1" applyFill="1" applyBorder="1" applyAlignment="1">
      <alignment horizontal="center" vertical="center"/>
    </xf>
    <xf numFmtId="176" fontId="15" fillId="0" borderId="0" xfId="0" applyNumberFormat="1" applyFont="1" applyFill="1" applyBorder="1" applyAlignment="1">
      <alignment horizontal="center" vertical="center"/>
    </xf>
    <xf numFmtId="178" fontId="13" fillId="0" borderId="0" xfId="0" applyNumberFormat="1" applyFont="1" applyFill="1" applyBorder="1" applyAlignment="1">
      <alignment horizontal="center" vertical="center"/>
    </xf>
    <xf numFmtId="176" fontId="13" fillId="0" borderId="0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178" fontId="13" fillId="0" borderId="2" xfId="0" applyNumberFormat="1" applyFont="1" applyFill="1" applyBorder="1" applyAlignment="1">
      <alignment horizontal="center" vertical="center" wrapText="1"/>
    </xf>
    <xf numFmtId="176" fontId="13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176" fontId="13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176" fontId="13" fillId="0" borderId="2" xfId="0" applyNumberFormat="1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1" fontId="14" fillId="0" borderId="2" xfId="0" applyNumberFormat="1" applyFont="1" applyFill="1" applyBorder="1" applyAlignment="1">
      <alignment horizontal="center" vertical="top"/>
    </xf>
    <xf numFmtId="176" fontId="14" fillId="0" borderId="2" xfId="0" applyNumberFormat="1" applyFont="1" applyFill="1" applyBorder="1" applyAlignment="1">
      <alignment horizontal="center" vertical="center" wrapText="1"/>
    </xf>
    <xf numFmtId="177" fontId="14" fillId="0" borderId="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1" fontId="13" fillId="0" borderId="2" xfId="0" applyNumberFormat="1" applyFont="1" applyFill="1" applyBorder="1" applyAlignment="1">
      <alignment horizontal="center" vertical="top"/>
    </xf>
    <xf numFmtId="0" fontId="13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2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" fontId="16" fillId="0" borderId="2" xfId="0" applyNumberFormat="1" applyFont="1" applyFill="1" applyBorder="1" applyAlignment="1">
      <alignment horizontal="center" vertical="top"/>
    </xf>
    <xf numFmtId="176" fontId="16" fillId="0" borderId="2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176" fontId="17" fillId="0" borderId="2" xfId="0" applyNumberFormat="1" applyFont="1" applyFill="1" applyBorder="1" applyAlignment="1">
      <alignment horizontal="center" vertical="center" wrapText="1"/>
    </xf>
    <xf numFmtId="177" fontId="16" fillId="0" borderId="2" xfId="0" applyNumberFormat="1" applyFont="1" applyFill="1" applyBorder="1" applyAlignment="1">
      <alignment horizontal="center" vertical="center"/>
    </xf>
    <xf numFmtId="49" fontId="14" fillId="0" borderId="2" xfId="54" applyNumberFormat="1" applyFont="1" applyFill="1" applyBorder="1" applyAlignment="1">
      <alignment horizontal="center" vertical="center"/>
    </xf>
    <xf numFmtId="177" fontId="13" fillId="0" borderId="2" xfId="0" applyNumberFormat="1" applyFont="1" applyFill="1" applyBorder="1" applyAlignment="1">
      <alignment horizontal="center" vertical="center"/>
    </xf>
    <xf numFmtId="49" fontId="14" fillId="0" borderId="2" xfId="54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vertical="center"/>
    </xf>
    <xf numFmtId="176" fontId="3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178" fontId="3" fillId="0" borderId="0" xfId="0" applyNumberFormat="1" applyFont="1" applyFill="1" applyBorder="1" applyAlignment="1">
      <alignment horizontal="center" vertical="center"/>
    </xf>
    <xf numFmtId="178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8" fontId="2" fillId="0" borderId="0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78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7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176" fontId="2" fillId="0" borderId="2" xfId="0" applyNumberFormat="1" applyFont="1" applyFill="1" applyBorder="1" applyAlignment="1">
      <alignment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78" fontId="3" fillId="0" borderId="0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3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top"/>
    </xf>
    <xf numFmtId="49" fontId="2" fillId="0" borderId="3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3" fillId="0" borderId="2" xfId="0" applyFont="1" applyFill="1" applyBorder="1" applyAlignment="1" applyProtection="1">
      <alignment horizontal="center"/>
    </xf>
    <xf numFmtId="176" fontId="3" fillId="0" borderId="2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7" xfId="0" applyNumberFormat="1" applyFont="1" applyFill="1" applyBorder="1" applyAlignment="1">
      <alignment horizontal="center" vertical="center"/>
    </xf>
    <xf numFmtId="176" fontId="2" fillId="0" borderId="7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vertical="center"/>
    </xf>
    <xf numFmtId="0" fontId="2" fillId="0" borderId="7" xfId="0" applyFont="1" applyFill="1" applyBorder="1" applyAlignment="1">
      <alignment horizontal="center" vertical="center"/>
    </xf>
    <xf numFmtId="1" fontId="2" fillId="0" borderId="7" xfId="0" applyNumberFormat="1" applyFont="1" applyFill="1" applyBorder="1" applyAlignment="1">
      <alignment horizontal="center" vertical="top"/>
    </xf>
    <xf numFmtId="49" fontId="2" fillId="0" borderId="7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179" fontId="1" fillId="0" borderId="0" xfId="0" applyNumberFormat="1" applyFont="1" applyFill="1" applyBorder="1" applyAlignment="1">
      <alignment vertical="center"/>
    </xf>
    <xf numFmtId="180" fontId="1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vertical="center"/>
    </xf>
    <xf numFmtId="180" fontId="1" fillId="0" borderId="0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179" fontId="18" fillId="0" borderId="2" xfId="0" applyNumberFormat="1" applyFont="1" applyFill="1" applyBorder="1" applyAlignment="1">
      <alignment horizontal="center" vertical="center" wrapText="1"/>
    </xf>
    <xf numFmtId="180" fontId="18" fillId="0" borderId="2" xfId="0" applyNumberFormat="1" applyFont="1" applyFill="1" applyBorder="1" applyAlignment="1">
      <alignment horizontal="center" vertical="center" wrapText="1"/>
    </xf>
    <xf numFmtId="0" fontId="9" fillId="0" borderId="2" xfId="49" applyFont="1" applyBorder="1" applyAlignment="1">
      <alignment horizontal="left" vertical="center" wrapText="1"/>
    </xf>
    <xf numFmtId="0" fontId="9" fillId="0" borderId="2" xfId="49" applyFont="1" applyBorder="1" applyAlignment="1">
      <alignment horizontal="center" vertical="center" wrapText="1"/>
    </xf>
    <xf numFmtId="179" fontId="9" fillId="0" borderId="2" xfId="49" applyNumberFormat="1" applyFont="1" applyBorder="1" applyAlignment="1">
      <alignment horizontal="center" vertical="center" wrapText="1"/>
    </xf>
    <xf numFmtId="180" fontId="9" fillId="0" borderId="2" xfId="49" applyNumberFormat="1" applyFont="1" applyBorder="1" applyAlignment="1">
      <alignment horizontal="center" vertical="center" wrapText="1"/>
    </xf>
    <xf numFmtId="0" fontId="11" fillId="0" borderId="2" xfId="49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180" fontId="11" fillId="0" borderId="2" xfId="49" applyNumberFormat="1" applyFont="1" applyBorder="1" applyAlignment="1">
      <alignment horizontal="center" vertical="center" wrapText="1"/>
    </xf>
    <xf numFmtId="0" fontId="9" fillId="0" borderId="2" xfId="49" applyNumberFormat="1" applyFont="1" applyBorder="1" applyAlignment="1">
      <alignment horizontal="center" vertical="center" wrapText="1"/>
    </xf>
    <xf numFmtId="0" fontId="11" fillId="0" borderId="2" xfId="49" applyNumberFormat="1" applyFont="1" applyBorder="1" applyAlignment="1">
      <alignment horizontal="center" vertical="center" wrapText="1"/>
    </xf>
    <xf numFmtId="0" fontId="9" fillId="0" borderId="2" xfId="49" applyFont="1" applyBorder="1" applyAlignment="1">
      <alignment horizontal="left" wrapText="1"/>
    </xf>
    <xf numFmtId="0" fontId="11" fillId="0" borderId="2" xfId="49" applyFont="1" applyBorder="1" applyAlignment="1">
      <alignment horizontal="left" wrapText="1"/>
    </xf>
    <xf numFmtId="180" fontId="11" fillId="3" borderId="2" xfId="49" applyNumberFormat="1" applyFont="1" applyFill="1" applyBorder="1" applyAlignment="1">
      <alignment horizontal="center" vertical="center" wrapText="1"/>
    </xf>
    <xf numFmtId="0" fontId="9" fillId="3" borderId="2" xfId="49" applyNumberFormat="1" applyFont="1" applyFill="1" applyBorder="1" applyAlignment="1">
      <alignment horizontal="center" vertical="center" wrapText="1"/>
    </xf>
    <xf numFmtId="0" fontId="11" fillId="3" borderId="2" xfId="49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center" vertical="center"/>
    </xf>
    <xf numFmtId="179" fontId="3" fillId="3" borderId="2" xfId="0" applyNumberFormat="1" applyFont="1" applyFill="1" applyBorder="1" applyAlignment="1">
      <alignment horizontal="center" vertical="center"/>
    </xf>
    <xf numFmtId="180" fontId="3" fillId="3" borderId="2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176" fontId="2" fillId="0" borderId="2" xfId="49" applyNumberFormat="1" applyFont="1" applyFill="1" applyBorder="1" applyAlignment="1">
      <alignment horizontal="center" vertical="center" wrapText="1"/>
    </xf>
    <xf numFmtId="176" fontId="3" fillId="3" borderId="2" xfId="49" applyNumberFormat="1" applyFont="1" applyFill="1" applyBorder="1" applyAlignment="1">
      <alignment horizontal="center" vertical="center" wrapText="1"/>
    </xf>
    <xf numFmtId="180" fontId="9" fillId="3" borderId="2" xfId="49" applyNumberFormat="1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49" fontId="20" fillId="3" borderId="2" xfId="0" applyNumberFormat="1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3" borderId="0" xfId="0" applyNumberFormat="1" applyFont="1" applyFill="1" applyBorder="1" applyAlignment="1" applyProtection="1">
      <alignment vertical="center"/>
      <protection hidden="1"/>
    </xf>
    <xf numFmtId="0" fontId="1" fillId="0" borderId="0" xfId="0" applyFont="1" applyFill="1" applyBorder="1" applyAlignment="1">
      <alignment vertical="center" wrapText="1"/>
    </xf>
    <xf numFmtId="181" fontId="1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center" vertical="center"/>
    </xf>
    <xf numFmtId="49" fontId="5" fillId="3" borderId="0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23" fillId="3" borderId="2" xfId="0" applyFont="1" applyFill="1" applyBorder="1" applyAlignment="1">
      <alignment horizontal="center" vertical="center" wrapText="1"/>
    </xf>
    <xf numFmtId="49" fontId="23" fillId="3" borderId="2" xfId="0" applyNumberFormat="1" applyFont="1" applyFill="1" applyBorder="1" applyAlignment="1">
      <alignment horizontal="center" vertical="center" wrapText="1"/>
    </xf>
    <xf numFmtId="0" fontId="23" fillId="3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0" fontId="2" fillId="3" borderId="2" xfId="0" applyNumberFormat="1" applyFont="1" applyFill="1" applyBorder="1" applyAlignment="1" applyProtection="1">
      <alignment horizontal="center" vertical="center" wrapText="1"/>
      <protection hidden="1"/>
    </xf>
    <xf numFmtId="0" fontId="24" fillId="3" borderId="2" xfId="0" applyFont="1" applyFill="1" applyBorder="1" applyAlignment="1">
      <alignment horizontal="center" vertical="center"/>
    </xf>
    <xf numFmtId="49" fontId="25" fillId="3" borderId="2" xfId="54" applyNumberFormat="1" applyFont="1" applyFill="1" applyBorder="1" applyAlignment="1">
      <alignment horizontal="center" vertical="center" wrapText="1"/>
    </xf>
    <xf numFmtId="49" fontId="25" fillId="3" borderId="2" xfId="54" applyNumberFormat="1" applyFont="1" applyFill="1" applyBorder="1" applyAlignment="1">
      <alignment horizontal="center" vertical="center"/>
    </xf>
    <xf numFmtId="49" fontId="25" fillId="3" borderId="2" xfId="0" applyNumberFormat="1" applyFont="1" applyFill="1" applyBorder="1" applyAlignment="1">
      <alignment horizontal="center" vertical="center"/>
    </xf>
    <xf numFmtId="0" fontId="25" fillId="3" borderId="2" xfId="0" applyNumberFormat="1" applyFont="1" applyFill="1" applyBorder="1" applyAlignment="1" applyProtection="1">
      <alignment horizontal="center" vertical="center"/>
      <protection hidden="1"/>
    </xf>
    <xf numFmtId="0" fontId="25" fillId="3" borderId="2" xfId="0" applyFont="1" applyFill="1" applyBorder="1" applyAlignment="1">
      <alignment horizontal="center" vertical="center"/>
    </xf>
    <xf numFmtId="49" fontId="26" fillId="3" borderId="2" xfId="135" applyNumberFormat="1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 wrapText="1"/>
    </xf>
    <xf numFmtId="49" fontId="26" fillId="3" borderId="2" xfId="136" applyNumberFormat="1" applyFont="1" applyFill="1" applyBorder="1" applyAlignment="1">
      <alignment horizontal="center" vertical="center"/>
    </xf>
    <xf numFmtId="49" fontId="26" fillId="3" borderId="2" xfId="137" applyNumberFormat="1" applyFont="1" applyFill="1" applyBorder="1" applyAlignment="1">
      <alignment horizontal="center" vertical="center"/>
    </xf>
    <xf numFmtId="49" fontId="25" fillId="3" borderId="2" xfId="115" applyNumberFormat="1" applyFont="1" applyFill="1" applyBorder="1" applyAlignment="1">
      <alignment horizontal="center" vertical="center" wrapText="1"/>
    </xf>
    <xf numFmtId="49" fontId="25" fillId="3" borderId="2" xfId="50" applyNumberFormat="1" applyFont="1" applyFill="1" applyBorder="1" applyAlignment="1">
      <alignment horizontal="center" vertical="center"/>
    </xf>
    <xf numFmtId="49" fontId="26" fillId="3" borderId="2" xfId="138" applyNumberFormat="1" applyFont="1" applyFill="1" applyBorder="1" applyAlignment="1">
      <alignment horizontal="center" vertical="center"/>
    </xf>
    <xf numFmtId="49" fontId="26" fillId="3" borderId="2" xfId="139" applyNumberFormat="1" applyFont="1" applyFill="1" applyBorder="1" applyAlignment="1">
      <alignment horizontal="center" vertical="center"/>
    </xf>
    <xf numFmtId="181" fontId="4" fillId="3" borderId="1" xfId="0" applyNumberFormat="1" applyFont="1" applyFill="1" applyBorder="1" applyAlignment="1">
      <alignment vertical="center"/>
    </xf>
    <xf numFmtId="0" fontId="27" fillId="3" borderId="2" xfId="0" applyFont="1" applyFill="1" applyBorder="1" applyAlignment="1">
      <alignment horizontal="center" vertical="center" wrapText="1"/>
    </xf>
    <xf numFmtId="181" fontId="23" fillId="3" borderId="2" xfId="0" applyNumberFormat="1" applyFont="1" applyFill="1" applyBorder="1" applyAlignment="1">
      <alignment horizontal="center" vertical="center" wrapText="1"/>
    </xf>
    <xf numFmtId="181" fontId="2" fillId="3" borderId="2" xfId="0" applyNumberFormat="1" applyFont="1" applyFill="1" applyBorder="1" applyAlignment="1">
      <alignment horizontal="center" vertical="center" wrapText="1"/>
    </xf>
    <xf numFmtId="176" fontId="28" fillId="3" borderId="2" xfId="0" applyNumberFormat="1" applyFont="1" applyFill="1" applyBorder="1" applyAlignment="1">
      <alignment horizontal="center" vertical="center" wrapText="1"/>
    </xf>
    <xf numFmtId="176" fontId="2" fillId="3" borderId="2" xfId="0" applyNumberFormat="1" applyFont="1" applyFill="1" applyBorder="1" applyAlignment="1">
      <alignment horizontal="center" vertical="center" wrapText="1"/>
    </xf>
    <xf numFmtId="181" fontId="29" fillId="3" borderId="2" xfId="112" applyNumberFormat="1" applyFont="1" applyFill="1" applyBorder="1" applyAlignment="1">
      <alignment horizontal="center" vertical="center"/>
    </xf>
    <xf numFmtId="0" fontId="26" fillId="3" borderId="2" xfId="106" applyFont="1" applyFill="1" applyBorder="1" applyAlignment="1">
      <alignment horizontal="center" vertical="center"/>
    </xf>
    <xf numFmtId="0" fontId="25" fillId="3" borderId="2" xfId="51" applyFont="1" applyFill="1" applyBorder="1" applyAlignment="1">
      <alignment horizontal="center" vertical="center"/>
    </xf>
    <xf numFmtId="181" fontId="26" fillId="3" borderId="2" xfId="106" applyNumberFormat="1" applyFont="1" applyFill="1" applyBorder="1" applyAlignment="1">
      <alignment horizontal="center" vertical="center"/>
    </xf>
    <xf numFmtId="176" fontId="25" fillId="3" borderId="2" xfId="0" applyNumberFormat="1" applyFont="1" applyFill="1" applyBorder="1" applyAlignment="1">
      <alignment horizontal="center" vertical="center"/>
    </xf>
    <xf numFmtId="0" fontId="26" fillId="3" borderId="2" xfId="108" applyFont="1" applyFill="1" applyBorder="1" applyAlignment="1">
      <alignment horizontal="center" vertical="center"/>
    </xf>
    <xf numFmtId="181" fontId="26" fillId="3" borderId="2" xfId="108" applyNumberFormat="1" applyFont="1" applyFill="1" applyBorder="1" applyAlignment="1">
      <alignment horizontal="center" vertical="center"/>
    </xf>
    <xf numFmtId="0" fontId="25" fillId="3" borderId="2" xfId="50" applyFont="1" applyFill="1" applyBorder="1" applyAlignment="1">
      <alignment horizontal="center" vertical="center"/>
    </xf>
    <xf numFmtId="0" fontId="26" fillId="3" borderId="2" xfId="109" applyFont="1" applyFill="1" applyBorder="1" applyAlignment="1">
      <alignment horizontal="center" vertical="center"/>
    </xf>
    <xf numFmtId="181" fontId="26" fillId="3" borderId="2" xfId="109" applyNumberFormat="1" applyFont="1" applyFill="1" applyBorder="1" applyAlignment="1">
      <alignment horizontal="center" vertical="center"/>
    </xf>
    <xf numFmtId="0" fontId="26" fillId="3" borderId="2" xfId="110" applyFont="1" applyFill="1" applyBorder="1" applyAlignment="1">
      <alignment horizontal="center" vertical="center"/>
    </xf>
    <xf numFmtId="181" fontId="26" fillId="3" borderId="2" xfId="14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26" fillId="3" borderId="2" xfId="111" applyFont="1" applyFill="1" applyBorder="1" applyAlignment="1">
      <alignment horizontal="center" vertical="center"/>
    </xf>
    <xf numFmtId="181" fontId="26" fillId="3" borderId="2" xfId="111" applyNumberFormat="1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49" fontId="25" fillId="4" borderId="2" xfId="54" applyNumberFormat="1" applyFont="1" applyFill="1" applyBorder="1" applyAlignment="1">
      <alignment horizontal="center" vertical="center"/>
    </xf>
    <xf numFmtId="49" fontId="26" fillId="3" borderId="2" xfId="141" applyNumberFormat="1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 wrapText="1"/>
    </xf>
    <xf numFmtId="49" fontId="24" fillId="3" borderId="2" xfId="54" applyNumberFormat="1" applyFont="1" applyFill="1" applyBorder="1" applyAlignment="1">
      <alignment horizontal="center" vertical="center"/>
    </xf>
    <xf numFmtId="49" fontId="24" fillId="3" borderId="2" xfId="0" applyNumberFormat="1" applyFont="1" applyFill="1" applyBorder="1" applyAlignment="1">
      <alignment horizontal="center" vertical="center"/>
    </xf>
    <xf numFmtId="0" fontId="24" fillId="3" borderId="2" xfId="0" applyNumberFormat="1" applyFont="1" applyFill="1" applyBorder="1" applyAlignment="1" applyProtection="1">
      <alignment horizontal="center" vertical="center"/>
      <protection hidden="1"/>
    </xf>
    <xf numFmtId="49" fontId="29" fillId="3" borderId="2" xfId="141" applyNumberFormat="1" applyFont="1" applyFill="1" applyBorder="1" applyAlignment="1">
      <alignment horizontal="center" vertical="center"/>
    </xf>
    <xf numFmtId="49" fontId="26" fillId="3" borderId="2" xfId="142" applyNumberFormat="1" applyFont="1" applyFill="1" applyBorder="1" applyAlignment="1">
      <alignment horizontal="center" vertical="center"/>
    </xf>
    <xf numFmtId="0" fontId="26" fillId="3" borderId="2" xfId="143" applyFont="1" applyFill="1" applyBorder="1" applyAlignment="1">
      <alignment horizontal="center" vertical="center"/>
    </xf>
    <xf numFmtId="49" fontId="26" fillId="3" borderId="2" xfId="144" applyNumberFormat="1" applyFont="1" applyFill="1" applyBorder="1" applyAlignment="1">
      <alignment horizontal="center" vertical="center"/>
    </xf>
    <xf numFmtId="0" fontId="26" fillId="3" borderId="2" xfId="112" applyFont="1" applyFill="1" applyBorder="1" applyAlignment="1">
      <alignment horizontal="center" vertical="center"/>
    </xf>
    <xf numFmtId="181" fontId="26" fillId="3" borderId="2" xfId="112" applyNumberFormat="1" applyFont="1" applyFill="1" applyBorder="1" applyAlignment="1">
      <alignment horizontal="center" vertical="center"/>
    </xf>
    <xf numFmtId="181" fontId="3" fillId="3" borderId="2" xfId="0" applyNumberFormat="1" applyFont="1" applyFill="1" applyBorder="1" applyAlignment="1">
      <alignment horizontal="center" vertical="center"/>
    </xf>
    <xf numFmtId="0" fontId="29" fillId="3" borderId="2" xfId="112" applyFont="1" applyFill="1" applyBorder="1" applyAlignment="1">
      <alignment horizontal="center" vertical="center"/>
    </xf>
    <xf numFmtId="0" fontId="24" fillId="3" borderId="2" xfId="50" applyFont="1" applyFill="1" applyBorder="1" applyAlignment="1">
      <alignment horizontal="center" vertical="center"/>
    </xf>
    <xf numFmtId="0" fontId="26" fillId="3" borderId="2" xfId="113" applyFont="1" applyFill="1" applyBorder="1" applyAlignment="1">
      <alignment horizontal="center" vertical="center" wrapText="1"/>
    </xf>
    <xf numFmtId="0" fontId="26" fillId="3" borderId="2" xfId="114" applyFont="1" applyFill="1" applyBorder="1" applyAlignment="1">
      <alignment horizontal="center" vertical="center"/>
    </xf>
    <xf numFmtId="181" fontId="26" fillId="3" borderId="2" xfId="145" applyNumberFormat="1" applyFont="1" applyFill="1" applyBorder="1" applyAlignment="1">
      <alignment horizontal="center" vertical="center"/>
    </xf>
    <xf numFmtId="0" fontId="25" fillId="3" borderId="2" xfId="115" applyFont="1" applyFill="1" applyBorder="1" applyAlignment="1">
      <alignment horizontal="center" vertical="center"/>
    </xf>
    <xf numFmtId="0" fontId="26" fillId="3" borderId="2" xfId="116" applyFont="1" applyFill="1" applyBorder="1" applyAlignment="1">
      <alignment horizontal="center" vertical="center" wrapText="1"/>
    </xf>
    <xf numFmtId="181" fontId="26" fillId="3" borderId="2" xfId="116" applyNumberFormat="1" applyFont="1" applyFill="1" applyBorder="1" applyAlignment="1">
      <alignment horizontal="center" vertical="center"/>
    </xf>
    <xf numFmtId="0" fontId="29" fillId="3" borderId="2" xfId="143" applyFont="1" applyFill="1" applyBorder="1" applyAlignment="1">
      <alignment horizontal="center" vertical="center"/>
    </xf>
    <xf numFmtId="49" fontId="29" fillId="3" borderId="2" xfId="144" applyNumberFormat="1" applyFont="1" applyFill="1" applyBorder="1" applyAlignment="1">
      <alignment horizontal="center" vertical="center"/>
    </xf>
    <xf numFmtId="0" fontId="26" fillId="3" borderId="2" xfId="116" applyFont="1" applyFill="1" applyBorder="1" applyAlignment="1">
      <alignment horizontal="center" vertical="center"/>
    </xf>
    <xf numFmtId="0" fontId="29" fillId="3" borderId="2" xfId="116" applyFont="1" applyFill="1" applyBorder="1" applyAlignment="1">
      <alignment horizontal="center" vertical="center" wrapText="1"/>
    </xf>
    <xf numFmtId="0" fontId="29" fillId="3" borderId="2" xfId="116" applyFont="1" applyFill="1" applyBorder="1" applyAlignment="1">
      <alignment horizontal="center" vertical="center"/>
    </xf>
    <xf numFmtId="181" fontId="29" fillId="3" borderId="2" xfId="116" applyNumberFormat="1" applyFont="1" applyFill="1" applyBorder="1" applyAlignment="1">
      <alignment horizontal="center" vertical="center"/>
    </xf>
    <xf numFmtId="181" fontId="25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49" fontId="26" fillId="3" borderId="2" xfId="144" applyNumberFormat="1" applyFont="1" applyFill="1" applyBorder="1" applyAlignment="1">
      <alignment horizontal="center" vertical="center" wrapText="1"/>
    </xf>
    <xf numFmtId="49" fontId="25" fillId="4" borderId="2" xfId="0" applyNumberFormat="1" applyFont="1" applyFill="1" applyBorder="1" applyAlignment="1">
      <alignment horizontal="center" vertical="center"/>
    </xf>
    <xf numFmtId="182" fontId="3" fillId="3" borderId="2" xfId="0" applyNumberFormat="1" applyFont="1" applyFill="1" applyBorder="1" applyAlignment="1">
      <alignment horizontal="center" vertical="center"/>
    </xf>
    <xf numFmtId="181" fontId="24" fillId="3" borderId="2" xfId="0" applyNumberFormat="1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/>
    </xf>
    <xf numFmtId="49" fontId="25" fillId="3" borderId="4" xfId="115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79" fontId="3" fillId="3" borderId="4" xfId="0" applyNumberFormat="1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49" fontId="25" fillId="3" borderId="2" xfId="0" applyNumberFormat="1" applyFont="1" applyFill="1" applyBorder="1" applyAlignment="1">
      <alignment horizontal="center" vertical="center" wrapText="1"/>
    </xf>
    <xf numFmtId="0" fontId="25" fillId="3" borderId="4" xfId="0" applyFont="1" applyFill="1" applyBorder="1" applyAlignment="1">
      <alignment horizontal="center" vertical="center"/>
    </xf>
    <xf numFmtId="181" fontId="3" fillId="0" borderId="2" xfId="0" applyNumberFormat="1" applyFont="1" applyFill="1" applyBorder="1" applyAlignment="1">
      <alignment horizontal="center" vertical="center"/>
    </xf>
    <xf numFmtId="181" fontId="24" fillId="3" borderId="4" xfId="0" applyNumberFormat="1" applyFont="1" applyFill="1" applyBorder="1" applyAlignment="1">
      <alignment horizontal="center" vertical="center"/>
    </xf>
    <xf numFmtId="176" fontId="25" fillId="3" borderId="4" xfId="0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179" fontId="3" fillId="3" borderId="2" xfId="0" applyNumberFormat="1" applyFont="1" applyFill="1" applyBorder="1" applyAlignment="1">
      <alignment horizontal="center" vertical="center" wrapText="1"/>
    </xf>
    <xf numFmtId="181" fontId="3" fillId="3" borderId="2" xfId="0" applyNumberFormat="1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3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Border="1" applyAlignment="1">
      <alignment horizontal="center" vertical="center" wrapText="1"/>
    </xf>
    <xf numFmtId="181" fontId="3" fillId="0" borderId="0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vertical="center" wrapText="1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vertical="center"/>
      <protection locked="0"/>
    </xf>
    <xf numFmtId="179" fontId="3" fillId="0" borderId="0" xfId="0" applyNumberFormat="1" applyFont="1" applyFill="1" applyBorder="1" applyAlignment="1" applyProtection="1">
      <alignment vertical="center"/>
      <protection locked="0"/>
    </xf>
    <xf numFmtId="180" fontId="3" fillId="0" borderId="0" xfId="0" applyNumberFormat="1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vertical="center" wrapText="1"/>
      <protection locked="0"/>
    </xf>
    <xf numFmtId="0" fontId="3" fillId="3" borderId="0" xfId="0" applyFont="1" applyFill="1" applyBorder="1" applyAlignment="1" applyProtection="1">
      <alignment vertical="center" wrapText="1"/>
      <protection locked="0"/>
    </xf>
    <xf numFmtId="182" fontId="3" fillId="0" borderId="0" xfId="0" applyNumberFormat="1" applyFont="1" applyFill="1" applyBorder="1" applyAlignment="1" applyProtection="1">
      <alignment vertical="center"/>
      <protection locked="0"/>
    </xf>
    <xf numFmtId="49" fontId="3" fillId="0" borderId="0" xfId="0" applyNumberFormat="1" applyFont="1" applyFill="1" applyBorder="1" applyAlignment="1" applyProtection="1">
      <alignment vertical="center" wrapText="1"/>
      <protection locked="0"/>
    </xf>
    <xf numFmtId="0" fontId="19" fillId="0" borderId="0" xfId="0" applyFont="1" applyFill="1" applyBorder="1" applyAlignment="1" applyProtection="1">
      <alignment horizontal="center" vertical="center"/>
      <protection locked="0"/>
    </xf>
    <xf numFmtId="179" fontId="19" fillId="0" borderId="0" xfId="0" applyNumberFormat="1" applyFont="1" applyFill="1" applyBorder="1" applyAlignment="1" applyProtection="1">
      <alignment horizontal="left" vertical="center"/>
      <protection locked="0"/>
    </xf>
    <xf numFmtId="180" fontId="3" fillId="0" borderId="0" xfId="0" applyNumberFormat="1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19" fillId="3" borderId="0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center" vertical="center" wrapText="1"/>
    </xf>
    <xf numFmtId="179" fontId="9" fillId="3" borderId="2" xfId="0" applyNumberFormat="1" applyFont="1" applyFill="1" applyBorder="1" applyAlignment="1">
      <alignment horizontal="center" vertical="center" wrapText="1"/>
    </xf>
    <xf numFmtId="180" fontId="9" fillId="3" borderId="2" xfId="0" applyNumberFormat="1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2" xfId="104" applyFont="1" applyFill="1" applyBorder="1" applyAlignment="1">
      <alignment horizontal="center" vertical="center" wrapText="1"/>
    </xf>
    <xf numFmtId="0" fontId="9" fillId="3" borderId="2" xfId="104" applyFont="1" applyFill="1" applyBorder="1" applyAlignment="1">
      <alignment horizontal="left" vertical="center" wrapText="1"/>
    </xf>
    <xf numFmtId="0" fontId="11" fillId="3" borderId="2" xfId="104" applyFont="1" applyFill="1" applyBorder="1" applyAlignment="1">
      <alignment horizontal="left" vertical="center" wrapText="1"/>
    </xf>
    <xf numFmtId="180" fontId="11" fillId="3" borderId="2" xfId="105" applyNumberFormat="1" applyFont="1" applyFill="1" applyBorder="1" applyAlignment="1">
      <alignment horizontal="center" vertical="center" wrapText="1"/>
    </xf>
    <xf numFmtId="181" fontId="11" fillId="3" borderId="2" xfId="105" applyNumberFormat="1" applyFont="1" applyFill="1" applyBorder="1" applyAlignment="1">
      <alignment horizontal="center" vertical="center" wrapText="1"/>
    </xf>
    <xf numFmtId="181" fontId="11" fillId="3" borderId="2" xfId="0" applyNumberFormat="1" applyFont="1" applyFill="1" applyBorder="1" applyAlignment="1">
      <alignment horizontal="center" vertical="center" wrapText="1"/>
    </xf>
    <xf numFmtId="0" fontId="11" fillId="3" borderId="2" xfId="106" applyFont="1" applyFill="1" applyBorder="1" applyAlignment="1">
      <alignment horizontal="center" vertical="center"/>
    </xf>
    <xf numFmtId="179" fontId="11" fillId="3" borderId="2" xfId="106" applyNumberFormat="1" applyFont="1" applyFill="1" applyBorder="1" applyAlignment="1">
      <alignment horizontal="center" vertical="center"/>
    </xf>
    <xf numFmtId="180" fontId="11" fillId="3" borderId="2" xfId="106" applyNumberFormat="1" applyFont="1" applyFill="1" applyBorder="1" applyAlignment="1">
      <alignment horizontal="center" vertical="center"/>
    </xf>
    <xf numFmtId="0" fontId="11" fillId="3" borderId="2" xfId="107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vertical="center" wrapText="1"/>
    </xf>
    <xf numFmtId="182" fontId="3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vertical="center" wrapText="1"/>
    </xf>
    <xf numFmtId="49" fontId="19" fillId="3" borderId="0" xfId="0" applyNumberFormat="1" applyFont="1" applyFill="1" applyBorder="1" applyAlignment="1">
      <alignment horizontal="center" vertical="center" wrapText="1"/>
    </xf>
    <xf numFmtId="49" fontId="19" fillId="3" borderId="1" xfId="0" applyNumberFormat="1" applyFont="1" applyFill="1" applyBorder="1" applyAlignment="1">
      <alignment horizontal="left" vertical="center" wrapText="1"/>
    </xf>
    <xf numFmtId="182" fontId="9" fillId="3" borderId="5" xfId="0" applyNumberFormat="1" applyFont="1" applyFill="1" applyBorder="1" applyAlignment="1">
      <alignment horizontal="center" vertical="center" wrapText="1"/>
    </xf>
    <xf numFmtId="182" fontId="9" fillId="3" borderId="6" xfId="0" applyNumberFormat="1" applyFont="1" applyFill="1" applyBorder="1" applyAlignment="1">
      <alignment horizontal="center" vertical="center" wrapText="1"/>
    </xf>
    <xf numFmtId="182" fontId="9" fillId="3" borderId="2" xfId="0" applyNumberFormat="1" applyFont="1" applyFill="1" applyBorder="1" applyAlignment="1">
      <alignment horizontal="center" vertical="center" wrapText="1"/>
    </xf>
    <xf numFmtId="49" fontId="2" fillId="3" borderId="7" xfId="0" applyNumberFormat="1" applyFont="1" applyFill="1" applyBorder="1" applyAlignment="1">
      <alignment horizontal="center" vertical="center" wrapText="1"/>
    </xf>
    <xf numFmtId="182" fontId="11" fillId="3" borderId="2" xfId="0" applyNumberFormat="1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11" fillId="3" borderId="2" xfId="106" applyFont="1" applyFill="1" applyBorder="1" applyAlignment="1">
      <alignment horizontal="center" vertical="center" wrapText="1"/>
    </xf>
    <xf numFmtId="0" fontId="3" fillId="3" borderId="6" xfId="49" applyFont="1" applyFill="1" applyBorder="1" applyAlignment="1">
      <alignment horizontal="center" vertical="center" wrapText="1"/>
    </xf>
    <xf numFmtId="49" fontId="3" fillId="3" borderId="2" xfId="51" applyNumberFormat="1" applyFont="1" applyFill="1" applyBorder="1" applyAlignment="1">
      <alignment horizontal="center" vertical="center" wrapText="1"/>
    </xf>
    <xf numFmtId="0" fontId="11" fillId="3" borderId="2" xfId="108" applyFont="1" applyFill="1" applyBorder="1" applyAlignment="1">
      <alignment horizontal="center" vertical="center" wrapText="1"/>
    </xf>
    <xf numFmtId="0" fontId="11" fillId="3" borderId="2" xfId="108" applyFont="1" applyFill="1" applyBorder="1" applyAlignment="1">
      <alignment horizontal="center" vertical="center"/>
    </xf>
    <xf numFmtId="0" fontId="11" fillId="3" borderId="2" xfId="109" applyFont="1" applyFill="1" applyBorder="1" applyAlignment="1">
      <alignment horizontal="center" vertical="center" wrapText="1"/>
    </xf>
    <xf numFmtId="0" fontId="11" fillId="3" borderId="2" xfId="109" applyFont="1" applyFill="1" applyBorder="1" applyAlignment="1">
      <alignment horizontal="center" vertical="center"/>
    </xf>
    <xf numFmtId="0" fontId="11" fillId="3" borderId="2" xfId="110" applyFont="1" applyFill="1" applyBorder="1" applyAlignment="1">
      <alignment horizontal="center" vertical="center" wrapText="1"/>
    </xf>
    <xf numFmtId="0" fontId="11" fillId="3" borderId="2" xfId="110" applyFont="1" applyFill="1" applyBorder="1" applyAlignment="1">
      <alignment horizontal="center" vertical="center"/>
    </xf>
    <xf numFmtId="0" fontId="11" fillId="3" borderId="2" xfId="111" applyFont="1" applyFill="1" applyBorder="1" applyAlignment="1">
      <alignment horizontal="center" vertical="center" wrapText="1"/>
    </xf>
    <xf numFmtId="0" fontId="11" fillId="3" borderId="2" xfId="111" applyFont="1" applyFill="1" applyBorder="1" applyAlignment="1">
      <alignment horizontal="center" vertical="center"/>
    </xf>
    <xf numFmtId="0" fontId="11" fillId="3" borderId="2" xfId="112" applyFont="1" applyFill="1" applyBorder="1" applyAlignment="1">
      <alignment horizontal="center" vertical="center" wrapText="1"/>
    </xf>
    <xf numFmtId="0" fontId="11" fillId="3" borderId="2" xfId="112" applyFont="1" applyFill="1" applyBorder="1" applyAlignment="1">
      <alignment horizontal="center" vertical="center"/>
    </xf>
    <xf numFmtId="0" fontId="11" fillId="3" borderId="2" xfId="113" applyFont="1" applyFill="1" applyBorder="1" applyAlignment="1">
      <alignment horizontal="center" vertical="center" wrapText="1"/>
    </xf>
    <xf numFmtId="0" fontId="11" fillId="3" borderId="2" xfId="114" applyFont="1" applyFill="1" applyBorder="1" applyAlignment="1">
      <alignment horizontal="center" vertical="center"/>
    </xf>
    <xf numFmtId="0" fontId="3" fillId="3" borderId="2" xfId="0" applyFont="1" applyFill="1" applyBorder="1" applyAlignment="1" applyProtection="1">
      <alignment vertical="center" wrapText="1"/>
      <protection locked="0"/>
    </xf>
    <xf numFmtId="180" fontId="2" fillId="3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vertical="center" wrapText="1"/>
      <protection locked="0"/>
    </xf>
    <xf numFmtId="180" fontId="3" fillId="3" borderId="2" xfId="0" applyNumberFormat="1" applyFont="1" applyFill="1" applyBorder="1" applyAlignment="1">
      <alignment horizontal="center" vertical="center" wrapText="1"/>
    </xf>
    <xf numFmtId="180" fontId="3" fillId="3" borderId="2" xfId="51" applyNumberFormat="1" applyFont="1" applyFill="1" applyBorder="1" applyAlignment="1">
      <alignment horizontal="center" vertical="center"/>
    </xf>
    <xf numFmtId="181" fontId="3" fillId="0" borderId="0" xfId="0" applyNumberFormat="1" applyFont="1" applyFill="1" applyBorder="1" applyAlignment="1" applyProtection="1">
      <alignment vertical="center"/>
      <protection locked="0"/>
    </xf>
    <xf numFmtId="0" fontId="3" fillId="3" borderId="2" xfId="51" applyFont="1" applyFill="1" applyBorder="1" applyAlignment="1">
      <alignment horizontal="center" vertical="center"/>
    </xf>
    <xf numFmtId="0" fontId="3" fillId="3" borderId="2" xfId="50" applyFont="1" applyFill="1" applyBorder="1" applyAlignment="1">
      <alignment horizontal="center" vertical="center"/>
    </xf>
    <xf numFmtId="180" fontId="3" fillId="3" borderId="2" xfId="50" applyNumberFormat="1" applyFont="1" applyFill="1" applyBorder="1" applyAlignment="1">
      <alignment horizontal="center" vertical="center"/>
    </xf>
    <xf numFmtId="180" fontId="3" fillId="0" borderId="2" xfId="0" applyNumberFormat="1" applyFont="1" applyFill="1" applyBorder="1" applyAlignment="1" applyProtection="1">
      <alignment vertical="center" wrapText="1"/>
      <protection locked="0"/>
    </xf>
    <xf numFmtId="0" fontId="3" fillId="3" borderId="2" xfId="115" applyFont="1" applyFill="1" applyBorder="1" applyAlignment="1">
      <alignment horizontal="center" vertical="center"/>
    </xf>
    <xf numFmtId="0" fontId="3" fillId="3" borderId="2" xfId="106" applyFont="1" applyFill="1" applyBorder="1" applyAlignment="1">
      <alignment horizontal="center" vertical="center"/>
    </xf>
    <xf numFmtId="0" fontId="11" fillId="3" borderId="2" xfId="116" applyFont="1" applyFill="1" applyBorder="1" applyAlignment="1">
      <alignment horizontal="center" vertical="center" wrapText="1"/>
    </xf>
    <xf numFmtId="0" fontId="11" fillId="3" borderId="2" xfId="116" applyFont="1" applyFill="1" applyBorder="1" applyAlignment="1">
      <alignment horizontal="center" vertical="center"/>
    </xf>
    <xf numFmtId="0" fontId="11" fillId="3" borderId="2" xfId="117" applyFont="1" applyFill="1" applyBorder="1" applyAlignment="1">
      <alignment horizontal="center" vertical="center" wrapText="1"/>
    </xf>
    <xf numFmtId="0" fontId="11" fillId="3" borderId="2" xfId="117" applyFont="1" applyFill="1" applyBorder="1" applyAlignment="1">
      <alignment horizontal="center" vertical="center"/>
    </xf>
    <xf numFmtId="0" fontId="11" fillId="3" borderId="2" xfId="118" applyFont="1" applyFill="1" applyBorder="1" applyAlignment="1">
      <alignment horizontal="center" vertical="center" wrapText="1"/>
    </xf>
    <xf numFmtId="0" fontId="11" fillId="3" borderId="2" xfId="118" applyFont="1" applyFill="1" applyBorder="1" applyAlignment="1">
      <alignment horizontal="center" vertical="center"/>
    </xf>
    <xf numFmtId="0" fontId="11" fillId="3" borderId="2" xfId="119" applyFont="1" applyFill="1" applyBorder="1" applyAlignment="1">
      <alignment horizontal="center" vertical="center" wrapText="1"/>
    </xf>
    <xf numFmtId="0" fontId="11" fillId="3" borderId="2" xfId="119" applyFont="1" applyFill="1" applyBorder="1" applyAlignment="1">
      <alignment horizontal="center" vertical="center"/>
    </xf>
    <xf numFmtId="0" fontId="11" fillId="3" borderId="2" xfId="107" applyFont="1" applyFill="1" applyBorder="1" applyAlignment="1">
      <alignment horizontal="center" vertical="center"/>
    </xf>
    <xf numFmtId="0" fontId="3" fillId="3" borderId="2" xfId="92" applyFont="1" applyFill="1" applyBorder="1" applyAlignment="1">
      <alignment horizontal="center" vertical="center"/>
    </xf>
    <xf numFmtId="0" fontId="3" fillId="3" borderId="2" xfId="107" applyFont="1" applyFill="1" applyBorder="1" applyAlignment="1">
      <alignment horizontal="center" vertical="center" wrapText="1"/>
    </xf>
    <xf numFmtId="0" fontId="3" fillId="3" borderId="2" xfId="107" applyFont="1" applyFill="1" applyBorder="1" applyAlignment="1">
      <alignment horizontal="center" vertical="center"/>
    </xf>
    <xf numFmtId="182" fontId="11" fillId="3" borderId="2" xfId="107" applyNumberFormat="1" applyFont="1" applyFill="1" applyBorder="1" applyAlignment="1">
      <alignment horizontal="center" vertical="center" wrapText="1"/>
    </xf>
    <xf numFmtId="0" fontId="3" fillId="3" borderId="2" xfId="120" applyFont="1" applyFill="1" applyBorder="1" applyAlignment="1">
      <alignment horizontal="center" vertical="center"/>
    </xf>
    <xf numFmtId="0" fontId="3" fillId="3" borderId="2" xfId="121" applyFont="1" applyFill="1" applyBorder="1" applyAlignment="1">
      <alignment horizontal="center" vertical="center"/>
    </xf>
    <xf numFmtId="180" fontId="3" fillId="3" borderId="2" xfId="120" applyNumberFormat="1" applyFont="1" applyFill="1" applyBorder="1" applyAlignment="1">
      <alignment horizontal="center" vertical="center"/>
    </xf>
    <xf numFmtId="180" fontId="3" fillId="3" borderId="2" xfId="122" applyNumberFormat="1" applyFont="1" applyFill="1" applyBorder="1" applyAlignment="1">
      <alignment horizontal="center" vertical="center"/>
    </xf>
    <xf numFmtId="0" fontId="3" fillId="3" borderId="2" xfId="122" applyFont="1" applyFill="1" applyBorder="1" applyAlignment="1">
      <alignment horizontal="center" vertical="center" wrapText="1"/>
    </xf>
    <xf numFmtId="0" fontId="3" fillId="0" borderId="2" xfId="122" applyFont="1" applyBorder="1" applyAlignment="1">
      <alignment horizontal="center" vertical="center" wrapText="1"/>
    </xf>
    <xf numFmtId="0" fontId="3" fillId="3" borderId="2" xfId="122" applyFont="1" applyFill="1" applyBorder="1" applyAlignment="1">
      <alignment horizontal="center" vertical="center"/>
    </xf>
    <xf numFmtId="0" fontId="11" fillId="3" borderId="2" xfId="123" applyFont="1" applyFill="1" applyBorder="1" applyAlignment="1">
      <alignment horizontal="center" vertical="center" wrapText="1"/>
    </xf>
    <xf numFmtId="49" fontId="3" fillId="3" borderId="2" xfId="49" applyNumberFormat="1" applyFont="1" applyFill="1" applyBorder="1" applyAlignment="1">
      <alignment horizontal="center" vertical="center" wrapText="1"/>
    </xf>
    <xf numFmtId="0" fontId="11" fillId="3" borderId="2" xfId="124" applyFont="1" applyFill="1" applyBorder="1" applyAlignment="1">
      <alignment horizontal="center" vertical="center" wrapText="1"/>
    </xf>
    <xf numFmtId="0" fontId="11" fillId="3" borderId="2" xfId="124" applyFont="1" applyFill="1" applyBorder="1" applyAlignment="1">
      <alignment horizontal="center" vertical="center"/>
    </xf>
    <xf numFmtId="0" fontId="11" fillId="3" borderId="2" xfId="125" applyFont="1" applyFill="1" applyBorder="1" applyAlignment="1">
      <alignment horizontal="center" vertical="center" wrapText="1"/>
    </xf>
    <xf numFmtId="0" fontId="11" fillId="3" borderId="2" xfId="125" applyFont="1" applyFill="1" applyBorder="1" applyAlignment="1">
      <alignment horizontal="center" vertical="center"/>
    </xf>
    <xf numFmtId="0" fontId="11" fillId="3" borderId="2" xfId="123" applyFont="1" applyFill="1" applyBorder="1" applyAlignment="1">
      <alignment horizontal="center" vertical="center"/>
    </xf>
    <xf numFmtId="0" fontId="11" fillId="3" borderId="2" xfId="126" applyFont="1" applyFill="1" applyBorder="1" applyAlignment="1">
      <alignment horizontal="center" vertical="center" wrapText="1"/>
    </xf>
    <xf numFmtId="0" fontId="11" fillId="3" borderId="2" xfId="126" applyFont="1" applyFill="1" applyBorder="1" applyAlignment="1">
      <alignment horizontal="center" vertical="center"/>
    </xf>
    <xf numFmtId="0" fontId="11" fillId="3" borderId="2" xfId="127" applyFont="1" applyFill="1" applyBorder="1" applyAlignment="1">
      <alignment horizontal="center" vertical="center" wrapText="1"/>
    </xf>
    <xf numFmtId="0" fontId="11" fillId="3" borderId="2" xfId="127" applyFont="1" applyFill="1" applyBorder="1" applyAlignment="1">
      <alignment horizontal="center" vertical="center"/>
    </xf>
    <xf numFmtId="180" fontId="3" fillId="3" borderId="2" xfId="92" applyNumberFormat="1" applyFont="1" applyFill="1" applyBorder="1" applyAlignment="1">
      <alignment horizontal="center" vertical="center"/>
    </xf>
    <xf numFmtId="0" fontId="3" fillId="3" borderId="2" xfId="128" applyFont="1" applyFill="1" applyBorder="1" applyAlignment="1">
      <alignment horizontal="center" vertical="center"/>
    </xf>
    <xf numFmtId="182" fontId="11" fillId="3" borderId="2" xfId="123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vertical="center"/>
    </xf>
    <xf numFmtId="180" fontId="3" fillId="3" borderId="2" xfId="128" applyNumberFormat="1" applyFont="1" applyFill="1" applyBorder="1" applyAlignment="1">
      <alignment horizontal="center" vertical="center"/>
    </xf>
    <xf numFmtId="0" fontId="3" fillId="3" borderId="2" xfId="129" applyFont="1" applyFill="1" applyBorder="1" applyAlignment="1">
      <alignment horizontal="center" vertical="center"/>
    </xf>
    <xf numFmtId="0" fontId="3" fillId="0" borderId="2" xfId="0" applyFont="1" applyFill="1" applyBorder="1" applyAlignment="1" applyProtection="1">
      <alignment vertical="center"/>
      <protection locked="0"/>
    </xf>
    <xf numFmtId="1" fontId="3" fillId="3" borderId="2" xfId="130" applyNumberFormat="1" applyFont="1" applyFill="1" applyBorder="1" applyAlignment="1">
      <alignment horizontal="center" vertical="center"/>
    </xf>
    <xf numFmtId="49" fontId="3" fillId="3" borderId="2" xfId="92" applyNumberFormat="1" applyFont="1" applyFill="1" applyBorder="1" applyAlignment="1">
      <alignment horizontal="center" vertical="center"/>
    </xf>
    <xf numFmtId="0" fontId="11" fillId="3" borderId="2" xfId="131" applyFont="1" applyFill="1" applyBorder="1" applyAlignment="1">
      <alignment horizontal="center" vertical="center" wrapText="1"/>
    </xf>
    <xf numFmtId="182" fontId="11" fillId="3" borderId="2" xfId="131" applyNumberFormat="1" applyFont="1" applyFill="1" applyBorder="1" applyAlignment="1">
      <alignment horizontal="center" vertical="center" wrapText="1"/>
    </xf>
    <xf numFmtId="0" fontId="11" fillId="3" borderId="2" xfId="132" applyFont="1" applyFill="1" applyBorder="1" applyAlignment="1">
      <alignment horizontal="center" vertical="center" wrapText="1"/>
    </xf>
    <xf numFmtId="0" fontId="11" fillId="3" borderId="2" xfId="132" applyFont="1" applyFill="1" applyBorder="1" applyAlignment="1">
      <alignment horizontal="center" vertical="center"/>
    </xf>
    <xf numFmtId="180" fontId="3" fillId="0" borderId="2" xfId="0" applyNumberFormat="1" applyFont="1" applyFill="1" applyBorder="1" applyAlignment="1" applyProtection="1">
      <alignment vertical="center"/>
      <protection locked="0"/>
    </xf>
    <xf numFmtId="0" fontId="11" fillId="3" borderId="2" xfId="133" applyFont="1" applyFill="1" applyBorder="1" applyAlignment="1">
      <alignment horizontal="center" vertical="center" wrapText="1"/>
    </xf>
    <xf numFmtId="0" fontId="11" fillId="3" borderId="2" xfId="133" applyFont="1" applyFill="1" applyBorder="1" applyAlignment="1">
      <alignment horizontal="center" vertical="center"/>
    </xf>
    <xf numFmtId="0" fontId="11" fillId="3" borderId="2" xfId="134" applyFont="1" applyFill="1" applyBorder="1" applyAlignment="1">
      <alignment horizontal="center" vertical="center" wrapText="1"/>
    </xf>
    <xf numFmtId="0" fontId="11" fillId="3" borderId="2" xfId="134" applyFont="1" applyFill="1" applyBorder="1" applyAlignment="1">
      <alignment horizontal="center" vertical="center"/>
    </xf>
    <xf numFmtId="0" fontId="11" fillId="3" borderId="2" xfId="131" applyFont="1" applyFill="1" applyBorder="1" applyAlignment="1">
      <alignment horizontal="center" vertical="center"/>
    </xf>
    <xf numFmtId="182" fontId="11" fillId="3" borderId="5" xfId="131" applyNumberFormat="1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 applyProtection="1">
      <alignment vertical="center" wrapText="1"/>
      <protection locked="0"/>
    </xf>
    <xf numFmtId="0" fontId="3" fillId="3" borderId="2" xfId="0" applyFont="1" applyFill="1" applyBorder="1" applyAlignment="1" applyProtection="1">
      <alignment vertical="center"/>
      <protection locked="0"/>
    </xf>
    <xf numFmtId="180" fontId="3" fillId="3" borderId="2" xfId="0" applyNumberFormat="1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21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49" fontId="21" fillId="0" borderId="0" xfId="0" applyNumberFormat="1" applyFont="1" applyFill="1" applyBorder="1" applyAlignment="1">
      <alignment vertical="center"/>
    </xf>
    <xf numFmtId="0" fontId="21" fillId="0" borderId="0" xfId="0" applyNumberFormat="1" applyFont="1" applyFill="1" applyBorder="1" applyAlignment="1" applyProtection="1">
      <alignment vertical="center"/>
      <protection hidden="1"/>
    </xf>
    <xf numFmtId="0" fontId="21" fillId="0" borderId="0" xfId="0" applyFont="1" applyFill="1" applyBorder="1" applyAlignment="1">
      <alignment horizontal="left" vertical="center"/>
    </xf>
    <xf numFmtId="176" fontId="21" fillId="0" borderId="0" xfId="0" applyNumberFormat="1" applyFont="1" applyFill="1" applyBorder="1" applyAlignment="1">
      <alignment vertical="center"/>
    </xf>
    <xf numFmtId="0" fontId="30" fillId="0" borderId="0" xfId="0" applyFont="1" applyFill="1" applyBorder="1" applyAlignment="1">
      <alignment horizontal="left" vertical="center"/>
    </xf>
    <xf numFmtId="49" fontId="30" fillId="0" borderId="0" xfId="0" applyNumberFormat="1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center" vertical="center"/>
    </xf>
    <xf numFmtId="49" fontId="30" fillId="0" borderId="0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 wrapText="1"/>
    </xf>
    <xf numFmtId="0" fontId="30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30" fillId="0" borderId="2" xfId="0" applyFont="1" applyFill="1" applyBorder="1" applyAlignment="1">
      <alignment horizontal="center" vertical="center"/>
    </xf>
    <xf numFmtId="49" fontId="21" fillId="0" borderId="2" xfId="54" applyNumberFormat="1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32" fillId="0" borderId="2" xfId="0" applyFont="1" applyFill="1" applyBorder="1" applyAlignment="1" applyProtection="1">
      <alignment horizontal="center" vertical="center"/>
    </xf>
    <xf numFmtId="49" fontId="32" fillId="0" borderId="2" xfId="0" applyNumberFormat="1" applyFon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center" vertical="center"/>
    </xf>
    <xf numFmtId="178" fontId="30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left" vertical="center" wrapText="1"/>
    </xf>
    <xf numFmtId="176" fontId="30" fillId="0" borderId="2" xfId="0" applyNumberFormat="1" applyFont="1" applyFill="1" applyBorder="1" applyAlignment="1">
      <alignment horizontal="center" vertical="center" wrapText="1"/>
    </xf>
    <xf numFmtId="176" fontId="33" fillId="0" borderId="2" xfId="0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 applyProtection="1">
      <alignment horizontal="left" vertical="center"/>
    </xf>
    <xf numFmtId="176" fontId="21" fillId="0" borderId="2" xfId="0" applyNumberFormat="1" applyFont="1" applyFill="1" applyBorder="1" applyAlignment="1" applyProtection="1">
      <alignment horizontal="center" vertical="center"/>
    </xf>
    <xf numFmtId="176" fontId="21" fillId="0" borderId="2" xfId="0" applyNumberFormat="1" applyFont="1" applyFill="1" applyBorder="1" applyAlignment="1">
      <alignment horizontal="center" vertical="center"/>
    </xf>
    <xf numFmtId="176" fontId="21" fillId="0" borderId="2" xfId="0" applyNumberFormat="1" applyFont="1" applyFill="1" applyBorder="1" applyAlignment="1">
      <alignment horizontal="center" vertical="center" wrapText="1"/>
    </xf>
    <xf numFmtId="176" fontId="32" fillId="0" borderId="2" xfId="0" applyNumberFormat="1" applyFont="1" applyFill="1" applyBorder="1" applyAlignment="1" applyProtection="1">
      <alignment horizontal="center" vertical="center"/>
    </xf>
    <xf numFmtId="0" fontId="21" fillId="0" borderId="2" xfId="94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49" fontId="30" fillId="0" borderId="2" xfId="54" applyNumberFormat="1" applyFont="1" applyFill="1" applyBorder="1" applyAlignment="1">
      <alignment horizontal="center" vertical="center"/>
    </xf>
    <xf numFmtId="49" fontId="30" fillId="0" borderId="2" xfId="0" applyNumberFormat="1" applyFont="1" applyFill="1" applyBorder="1" applyAlignment="1">
      <alignment horizontal="center" vertical="center"/>
    </xf>
    <xf numFmtId="49" fontId="21" fillId="0" borderId="2" xfId="96" applyNumberFormat="1" applyFont="1" applyFill="1" applyBorder="1" applyAlignment="1">
      <alignment horizontal="center" vertical="center"/>
    </xf>
    <xf numFmtId="49" fontId="21" fillId="0" borderId="2" xfId="97" applyNumberFormat="1" applyFont="1" applyFill="1" applyBorder="1" applyAlignment="1">
      <alignment horizontal="center" vertical="center"/>
    </xf>
    <xf numFmtId="49" fontId="21" fillId="0" borderId="2" xfId="98" applyNumberFormat="1" applyFont="1" applyFill="1" applyBorder="1" applyAlignment="1">
      <alignment horizontal="center" vertical="center"/>
    </xf>
    <xf numFmtId="49" fontId="21" fillId="0" borderId="2" xfId="99" applyNumberFormat="1" applyFont="1" applyFill="1" applyBorder="1" applyAlignment="1">
      <alignment horizontal="center" vertical="center"/>
    </xf>
    <xf numFmtId="49" fontId="21" fillId="0" borderId="2" xfId="100" applyNumberFormat="1" applyFont="1" applyFill="1" applyBorder="1" applyAlignment="1">
      <alignment horizontal="center" vertical="center"/>
    </xf>
    <xf numFmtId="49" fontId="30" fillId="0" borderId="2" xfId="95" applyNumberFormat="1" applyFont="1" applyFill="1" applyBorder="1" applyAlignment="1">
      <alignment horizontal="left" vertical="center"/>
    </xf>
    <xf numFmtId="49" fontId="30" fillId="0" borderId="2" xfId="93" applyNumberFormat="1" applyFont="1" applyFill="1" applyBorder="1" applyAlignment="1">
      <alignment horizontal="left" vertical="center"/>
    </xf>
    <xf numFmtId="176" fontId="30" fillId="0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 applyProtection="1">
      <alignment horizontal="center"/>
    </xf>
    <xf numFmtId="49" fontId="21" fillId="0" borderId="2" xfId="101" applyNumberFormat="1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49" fontId="21" fillId="0" borderId="2" xfId="102" applyNumberFormat="1" applyFont="1" applyFill="1" applyBorder="1" applyAlignment="1">
      <alignment horizontal="center" vertical="center"/>
    </xf>
    <xf numFmtId="0" fontId="21" fillId="0" borderId="2" xfId="103" applyFont="1" applyFill="1" applyBorder="1" applyAlignment="1">
      <alignment horizontal="center" vertical="center"/>
    </xf>
    <xf numFmtId="177" fontId="21" fillId="0" borderId="2" xfId="0" applyNumberFormat="1" applyFont="1" applyFill="1" applyBorder="1" applyAlignment="1" applyProtection="1">
      <alignment horizontal="center" vertical="center"/>
    </xf>
    <xf numFmtId="0" fontId="21" fillId="0" borderId="2" xfId="0" applyNumberFormat="1" applyFont="1" applyFill="1" applyBorder="1" applyAlignment="1" applyProtection="1">
      <alignment horizontal="center" shrinkToFit="1"/>
      <protection locked="0" hidden="1"/>
    </xf>
    <xf numFmtId="0" fontId="30" fillId="0" borderId="2" xfId="95" applyFont="1" applyFill="1" applyBorder="1" applyAlignment="1">
      <alignment horizontal="left" vertical="center"/>
    </xf>
    <xf numFmtId="0" fontId="30" fillId="0" borderId="2" xfId="93" applyFont="1" applyFill="1" applyBorder="1" applyAlignment="1">
      <alignment horizontal="left" vertical="center"/>
    </xf>
    <xf numFmtId="0" fontId="30" fillId="0" borderId="2" xfId="94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 applyProtection="1">
      <alignment horizontal="center" vertical="center" wrapText="1"/>
    </xf>
    <xf numFmtId="49" fontId="21" fillId="0" borderId="0" xfId="54" applyNumberFormat="1" applyFont="1" applyFill="1" applyBorder="1" applyAlignment="1">
      <alignment horizontal="center" vertical="center"/>
    </xf>
    <xf numFmtId="49" fontId="21" fillId="0" borderId="0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Fill="1" applyBorder="1" applyAlignment="1">
      <alignment horizontal="center" vertical="center"/>
    </xf>
    <xf numFmtId="49" fontId="31" fillId="0" borderId="0" xfId="0" applyNumberFormat="1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 applyProtection="1">
      <alignment horizontal="center" vertical="center"/>
      <protection hidden="1"/>
    </xf>
    <xf numFmtId="49" fontId="31" fillId="0" borderId="0" xfId="53" applyNumberFormat="1" applyFont="1" applyFill="1" applyBorder="1" applyAlignment="1">
      <alignment horizontal="center" vertical="center"/>
    </xf>
    <xf numFmtId="0" fontId="21" fillId="0" borderId="0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176" fontId="21" fillId="0" borderId="0" xfId="0" applyNumberFormat="1" applyFont="1" applyFill="1" applyBorder="1" applyAlignment="1">
      <alignment horizontal="center" vertical="center"/>
    </xf>
    <xf numFmtId="176" fontId="21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/>
    </xf>
    <xf numFmtId="176" fontId="31" fillId="0" borderId="0" xfId="0" applyNumberFormat="1" applyFont="1" applyFill="1" applyBorder="1" applyAlignment="1">
      <alignment horizontal="center" vertical="center"/>
    </xf>
    <xf numFmtId="176" fontId="31" fillId="0" borderId="0" xfId="0" applyNumberFormat="1" applyFont="1" applyFill="1" applyBorder="1" applyAlignment="1">
      <alignment horizontal="center" vertical="center" wrapText="1"/>
    </xf>
    <xf numFmtId="0" fontId="31" fillId="0" borderId="0" xfId="0" applyNumberFormat="1" applyFont="1" applyFill="1" applyBorder="1" applyAlignment="1">
      <alignment horizontal="center" vertical="center"/>
    </xf>
    <xf numFmtId="49" fontId="21" fillId="0" borderId="0" xfId="0" applyNumberFormat="1" applyFont="1" applyFill="1" applyBorder="1" applyAlignment="1">
      <alignment horizontal="center" vertical="center" wrapText="1"/>
    </xf>
    <xf numFmtId="49" fontId="21" fillId="0" borderId="0" xfId="55" applyNumberFormat="1" applyFont="1" applyFill="1" applyBorder="1" applyAlignment="1">
      <alignment horizontal="center" vertical="center"/>
    </xf>
    <xf numFmtId="0" fontId="21" fillId="0" borderId="0" xfId="54" applyFont="1" applyFill="1" applyBorder="1" applyAlignment="1">
      <alignment horizontal="center" vertical="center" wrapText="1"/>
    </xf>
    <xf numFmtId="0" fontId="21" fillId="0" borderId="0" xfId="54" applyNumberFormat="1" applyFont="1" applyFill="1" applyBorder="1" applyAlignment="1" applyProtection="1">
      <alignment horizontal="center" vertical="center"/>
      <protection hidden="1"/>
    </xf>
    <xf numFmtId="0" fontId="21" fillId="0" borderId="0" xfId="54" applyFont="1" applyFill="1" applyBorder="1" applyAlignment="1">
      <alignment horizontal="center" vertical="center"/>
    </xf>
    <xf numFmtId="0" fontId="21" fillId="0" borderId="0" xfId="54" applyFont="1" applyFill="1" applyBorder="1" applyAlignment="1">
      <alignment horizontal="left" vertical="center"/>
    </xf>
    <xf numFmtId="176" fontId="21" fillId="0" borderId="0" xfId="54" applyNumberFormat="1" applyFont="1" applyFill="1" applyBorder="1" applyAlignment="1">
      <alignment horizontal="center" vertical="center"/>
    </xf>
    <xf numFmtId="49" fontId="21" fillId="0" borderId="0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 vertical="center"/>
      <protection hidden="1"/>
    </xf>
    <xf numFmtId="176" fontId="21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 applyProtection="1">
      <alignment horizontal="center" vertical="center"/>
      <protection locked="0"/>
    </xf>
    <xf numFmtId="181" fontId="3" fillId="0" borderId="0" xfId="0" applyNumberFormat="1" applyFont="1" applyFill="1" applyBorder="1" applyAlignment="1" applyProtection="1">
      <alignment horizontal="center" vertical="center"/>
      <protection locked="0"/>
    </xf>
    <xf numFmtId="49" fontId="3" fillId="0" borderId="0" xfId="0" applyNumberFormat="1" applyFont="1" applyFill="1" applyBorder="1" applyAlignment="1" applyProtection="1">
      <alignment horizontal="center" vertical="center"/>
      <protection locked="0"/>
    </xf>
    <xf numFmtId="183" fontId="3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181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81" fontId="2" fillId="0" borderId="2" xfId="0" applyNumberFormat="1" applyFont="1" applyFill="1" applyBorder="1" applyAlignment="1">
      <alignment horizontal="center" vertical="center"/>
    </xf>
    <xf numFmtId="181" fontId="3" fillId="0" borderId="2" xfId="0" applyNumberFormat="1" applyFont="1" applyFill="1" applyBorder="1" applyAlignment="1">
      <alignment horizontal="center" vertical="center" wrapText="1"/>
    </xf>
    <xf numFmtId="178" fontId="9" fillId="0" borderId="2" xfId="0" applyNumberFormat="1" applyFont="1" applyFill="1" applyBorder="1" applyAlignment="1">
      <alignment horizontal="center" vertical="center" wrapText="1"/>
    </xf>
    <xf numFmtId="178" fontId="11" fillId="0" borderId="2" xfId="0" applyNumberFormat="1" applyFont="1" applyFill="1" applyBorder="1" applyAlignment="1">
      <alignment horizontal="center" vertical="center" wrapText="1"/>
    </xf>
    <xf numFmtId="0" fontId="2" fillId="0" borderId="2" xfId="49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shrinkToFit="1"/>
      <protection locked="0" hidden="1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 applyProtection="1">
      <alignment horizontal="center" vertical="center"/>
    </xf>
    <xf numFmtId="0" fontId="21" fillId="0" borderId="5" xfId="0" applyFont="1" applyFill="1" applyBorder="1" applyAlignment="1" applyProtection="1">
      <alignment horizontal="center" vertical="center"/>
    </xf>
    <xf numFmtId="49" fontId="3" fillId="0" borderId="2" xfId="93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/>
    </xf>
    <xf numFmtId="0" fontId="32" fillId="0" borderId="6" xfId="0" applyFont="1" applyFill="1" applyBorder="1" applyAlignment="1" applyProtection="1">
      <alignment horizontal="center" vertical="center"/>
    </xf>
    <xf numFmtId="0" fontId="21" fillId="0" borderId="6" xfId="94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 wrapText="1"/>
    </xf>
    <xf numFmtId="183" fontId="2" fillId="0" borderId="2" xfId="0" applyNumberFormat="1" applyFont="1" applyFill="1" applyBorder="1" applyAlignment="1">
      <alignment horizontal="center" vertical="center" wrapText="1"/>
    </xf>
    <xf numFmtId="49" fontId="2" fillId="0" borderId="7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180" fontId="9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183" fontId="3" fillId="0" borderId="2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80" fontId="11" fillId="0" borderId="2" xfId="0" applyNumberFormat="1" applyFont="1" applyFill="1" applyBorder="1" applyAlignment="1">
      <alignment horizontal="center" vertical="center" wrapText="1"/>
    </xf>
    <xf numFmtId="183" fontId="2" fillId="0" borderId="2" xfId="0" applyNumberFormat="1" applyFont="1" applyFill="1" applyBorder="1" applyAlignment="1">
      <alignment horizontal="center" vertical="center"/>
    </xf>
    <xf numFmtId="183" fontId="3" fillId="0" borderId="0" xfId="0" applyNumberFormat="1" applyFont="1" applyFill="1" applyBorder="1" applyAlignment="1">
      <alignment vertical="center"/>
    </xf>
    <xf numFmtId="183" fontId="3" fillId="0" borderId="2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49" applyFont="1" applyFill="1" applyBorder="1" applyAlignment="1">
      <alignment horizontal="center" vertical="center" wrapText="1"/>
    </xf>
    <xf numFmtId="49" fontId="3" fillId="0" borderId="0" xfId="49" applyNumberFormat="1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/>
    </xf>
    <xf numFmtId="49" fontId="35" fillId="0" borderId="2" xfId="0" applyNumberFormat="1" applyFont="1" applyFill="1" applyBorder="1" applyAlignment="1">
      <alignment horizontal="center" vertical="center"/>
    </xf>
    <xf numFmtId="183" fontId="35" fillId="0" borderId="2" xfId="0" applyNumberFormat="1" applyFont="1" applyFill="1" applyBorder="1" applyAlignment="1" applyProtection="1">
      <alignment horizontal="center" vertical="center"/>
      <protection locked="0"/>
    </xf>
    <xf numFmtId="49" fontId="30" fillId="0" borderId="6" xfId="95" applyNumberFormat="1" applyFont="1" applyFill="1" applyBorder="1" applyAlignment="1">
      <alignment horizontal="center" vertical="center"/>
    </xf>
    <xf numFmtId="49" fontId="30" fillId="0" borderId="5" xfId="93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/>
    </xf>
    <xf numFmtId="49" fontId="20" fillId="0" borderId="2" xfId="0" applyNumberFormat="1" applyFont="1" applyFill="1" applyBorder="1" applyAlignment="1">
      <alignment horizontal="center" vertical="center" wrapText="1"/>
    </xf>
    <xf numFmtId="183" fontId="3" fillId="0" borderId="0" xfId="0" applyNumberFormat="1" applyFont="1" applyFill="1" applyBorder="1" applyAlignment="1" applyProtection="1">
      <alignment vertical="center"/>
      <protection locked="0"/>
    </xf>
    <xf numFmtId="49" fontId="20" fillId="0" borderId="5" xfId="0" applyNumberFormat="1" applyFont="1" applyFill="1" applyBorder="1" applyAlignment="1">
      <alignment horizontal="center" vertical="center" wrapText="1"/>
    </xf>
    <xf numFmtId="49" fontId="3" fillId="0" borderId="5" xfId="49" applyNumberFormat="1" applyFont="1" applyFill="1" applyBorder="1" applyAlignment="1">
      <alignment horizontal="center" vertical="center" wrapText="1"/>
    </xf>
    <xf numFmtId="0" fontId="30" fillId="0" borderId="6" xfId="95" applyFont="1" applyFill="1" applyBorder="1" applyAlignment="1">
      <alignment horizontal="center" vertical="center"/>
    </xf>
    <xf numFmtId="0" fontId="30" fillId="0" borderId="5" xfId="93" applyFont="1" applyFill="1" applyBorder="1" applyAlignment="1">
      <alignment horizontal="center" vertical="center"/>
    </xf>
    <xf numFmtId="0" fontId="30" fillId="0" borderId="6" xfId="94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wrapText="1"/>
    </xf>
    <xf numFmtId="0" fontId="21" fillId="0" borderId="6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1" fillId="0" borderId="6" xfId="0" applyFont="1" applyFill="1" applyBorder="1" applyAlignment="1" applyProtection="1">
      <alignment horizontal="center" vertical="center" wrapText="1"/>
    </xf>
    <xf numFmtId="0" fontId="21" fillId="0" borderId="5" xfId="0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9" fillId="0" borderId="2" xfId="49" applyFont="1" applyBorder="1" applyAlignment="1">
      <alignment horizont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1" fontId="11" fillId="0" borderId="5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176" fontId="9" fillId="0" borderId="2" xfId="49" applyNumberFormat="1" applyFont="1" applyBorder="1" applyAlignment="1">
      <alignment horizontal="center" vertical="center" wrapText="1"/>
    </xf>
    <xf numFmtId="176" fontId="11" fillId="0" borderId="2" xfId="49" applyNumberFormat="1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vertical="center"/>
    </xf>
    <xf numFmtId="49" fontId="3" fillId="0" borderId="2" xfId="0" applyNumberFormat="1" applyFont="1" applyFill="1" applyBorder="1" applyAlignment="1" applyProtection="1">
      <alignment vertical="center"/>
      <protection locked="0"/>
    </xf>
    <xf numFmtId="0" fontId="3" fillId="0" borderId="10" xfId="0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vertical="center"/>
    </xf>
    <xf numFmtId="1" fontId="36" fillId="0" borderId="2" xfId="0" applyNumberFormat="1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justify" vertical="center"/>
    </xf>
    <xf numFmtId="49" fontId="2" fillId="0" borderId="2" xfId="92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1" fontId="2" fillId="0" borderId="2" xfId="0" applyNumberFormat="1" applyFont="1" applyFill="1" applyBorder="1" applyAlignment="1">
      <alignment vertical="center"/>
    </xf>
    <xf numFmtId="1" fontId="2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49" fontId="1" fillId="2" borderId="0" xfId="0" applyNumberFormat="1" applyFont="1" applyFill="1" applyBorder="1" applyAlignment="1">
      <alignment vertical="center"/>
    </xf>
    <xf numFmtId="0" fontId="22" fillId="0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19" fillId="2" borderId="6" xfId="0" applyFont="1" applyFill="1" applyBorder="1" applyAlignment="1">
      <alignment horizontal="center" vertical="center" wrapText="1"/>
    </xf>
    <xf numFmtId="49" fontId="19" fillId="2" borderId="2" xfId="0" applyNumberFormat="1" applyFont="1" applyFill="1" applyBorder="1" applyAlignment="1">
      <alignment horizontal="center" vertical="center" wrapText="1"/>
    </xf>
    <xf numFmtId="0" fontId="19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4" borderId="2" xfId="0" applyFont="1" applyFill="1" applyBorder="1" applyAlignment="1">
      <alignment vertical="center"/>
    </xf>
    <xf numFmtId="0" fontId="19" fillId="4" borderId="6" xfId="0" applyFont="1" applyFill="1" applyBorder="1" applyAlignment="1">
      <alignment horizontal="center" vertical="center" wrapText="1"/>
    </xf>
    <xf numFmtId="49" fontId="19" fillId="4" borderId="2" xfId="0" applyNumberFormat="1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 wrapText="1"/>
    </xf>
    <xf numFmtId="0" fontId="19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2" xfId="0" applyFont="1" applyFill="1" applyBorder="1" applyAlignment="1">
      <alignment vertical="center"/>
    </xf>
    <xf numFmtId="0" fontId="3" fillId="0" borderId="6" xfId="0" applyFont="1" applyFill="1" applyBorder="1" applyAlignment="1">
      <alignment horizontal="center" vertical="center" wrapText="1"/>
    </xf>
    <xf numFmtId="49" fontId="3" fillId="0" borderId="2" xfId="54" applyNumberFormat="1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40" fillId="4" borderId="2" xfId="0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vertical="center"/>
    </xf>
    <xf numFmtId="177" fontId="3" fillId="0" borderId="2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41" fillId="4" borderId="2" xfId="0" applyFont="1" applyFill="1" applyBorder="1" applyAlignment="1">
      <alignment vertical="center"/>
    </xf>
    <xf numFmtId="0" fontId="41" fillId="4" borderId="6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42" fillId="0" borderId="6" xfId="0" applyFont="1" applyFill="1" applyBorder="1" applyAlignment="1">
      <alignment horizontal="center" vertical="center" wrapText="1"/>
    </xf>
    <xf numFmtId="0" fontId="41" fillId="4" borderId="2" xfId="0" applyFont="1" applyFill="1" applyBorder="1" applyAlignment="1">
      <alignment horizontal="center" vertical="center" wrapText="1"/>
    </xf>
    <xf numFmtId="177" fontId="43" fillId="4" borderId="2" xfId="0" applyNumberFormat="1" applyFont="1" applyFill="1" applyBorder="1" applyAlignment="1">
      <alignment horizontal="center" vertical="center"/>
    </xf>
    <xf numFmtId="176" fontId="43" fillId="4" borderId="2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176" fontId="12" fillId="0" borderId="2" xfId="0" applyNumberFormat="1" applyFont="1" applyFill="1" applyBorder="1" applyAlignment="1">
      <alignment horizontal="center" vertical="center"/>
    </xf>
    <xf numFmtId="176" fontId="41" fillId="4" borderId="2" xfId="0" applyNumberFormat="1" applyFont="1" applyFill="1" applyBorder="1" applyAlignment="1">
      <alignment horizontal="center" vertical="center" wrapText="1"/>
    </xf>
    <xf numFmtId="0" fontId="44" fillId="0" borderId="6" xfId="0" applyFont="1" applyFill="1" applyBorder="1" applyAlignment="1">
      <alignment horizontal="center" vertical="center" wrapText="1"/>
    </xf>
    <xf numFmtId="0" fontId="45" fillId="0" borderId="6" xfId="0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vertical="center" wrapText="1"/>
    </xf>
    <xf numFmtId="49" fontId="19" fillId="4" borderId="5" xfId="0" applyNumberFormat="1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46" fillId="4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 vertical="center" wrapText="1"/>
    </xf>
    <xf numFmtId="0" fontId="47" fillId="4" borderId="2" xfId="0" applyFont="1" applyFill="1" applyBorder="1" applyAlignment="1">
      <alignment horizontal="center" vertical="center" wrapText="1"/>
    </xf>
    <xf numFmtId="0" fontId="41" fillId="4" borderId="4" xfId="0" applyFont="1" applyFill="1" applyBorder="1" applyAlignment="1">
      <alignment horizontal="center" vertical="center" wrapText="1"/>
    </xf>
    <xf numFmtId="0" fontId="41" fillId="4" borderId="2" xfId="0" applyFont="1" applyFill="1" applyBorder="1" applyAlignment="1">
      <alignment horizontal="center" vertical="center"/>
    </xf>
    <xf numFmtId="0" fontId="42" fillId="0" borderId="2" xfId="0" applyFont="1" applyFill="1" applyBorder="1" applyAlignment="1">
      <alignment vertical="center"/>
    </xf>
    <xf numFmtId="0" fontId="42" fillId="0" borderId="6" xfId="0" applyFont="1" applyFill="1" applyBorder="1" applyAlignment="1">
      <alignment horizontal="center" vertical="center"/>
    </xf>
    <xf numFmtId="49" fontId="42" fillId="0" borderId="2" xfId="0" applyNumberFormat="1" applyFont="1" applyFill="1" applyBorder="1" applyAlignment="1">
      <alignment horizontal="center"/>
    </xf>
    <xf numFmtId="0" fontId="42" fillId="0" borderId="2" xfId="0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49" fontId="3" fillId="0" borderId="6" xfId="91" applyNumberFormat="1" applyFont="1" applyFill="1" applyBorder="1" applyAlignment="1" applyProtection="1">
      <alignment horizontal="center" vertical="center" wrapText="1"/>
    </xf>
    <xf numFmtId="0" fontId="35" fillId="0" borderId="6" xfId="0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 vertical="center"/>
    </xf>
    <xf numFmtId="49" fontId="41" fillId="0" borderId="0" xfId="0" applyNumberFormat="1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3" fillId="0" borderId="0" xfId="0" applyNumberFormat="1" applyFont="1" applyFill="1" applyBorder="1" applyAlignment="1" applyProtection="1">
      <alignment vertical="center"/>
      <protection hidden="1"/>
    </xf>
    <xf numFmtId="0" fontId="43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horizontal="center" vertical="center"/>
    </xf>
    <xf numFmtId="49" fontId="41" fillId="0" borderId="0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49" fontId="41" fillId="0" borderId="0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 wrapText="1"/>
    </xf>
    <xf numFmtId="49" fontId="41" fillId="0" borderId="2" xfId="0" applyNumberFormat="1" applyFont="1" applyFill="1" applyBorder="1" applyAlignment="1">
      <alignment horizontal="center" vertical="center" wrapText="1"/>
    </xf>
    <xf numFmtId="0" fontId="41" fillId="0" borderId="5" xfId="0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center" vertical="center" wrapText="1"/>
    </xf>
    <xf numFmtId="0" fontId="41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41" fillId="0" borderId="4" xfId="0" applyFont="1" applyFill="1" applyBorder="1" applyAlignment="1">
      <alignment horizontal="center" vertical="center" wrapText="1"/>
    </xf>
    <xf numFmtId="49" fontId="43" fillId="0" borderId="2" xfId="0" applyNumberFormat="1" applyFont="1" applyFill="1" applyBorder="1" applyAlignment="1">
      <alignment horizontal="center" vertical="center" wrapText="1"/>
    </xf>
    <xf numFmtId="49" fontId="43" fillId="0" borderId="5" xfId="90" applyNumberFormat="1" applyFont="1" applyFill="1" applyBorder="1" applyAlignment="1" applyProtection="1">
      <alignment vertical="center" wrapText="1"/>
    </xf>
    <xf numFmtId="49" fontId="43" fillId="0" borderId="2" xfId="90" applyNumberFormat="1" applyFont="1" applyFill="1" applyBorder="1" applyAlignment="1" applyProtection="1">
      <alignment horizontal="center" vertical="center" wrapText="1"/>
    </xf>
    <xf numFmtId="0" fontId="43" fillId="0" borderId="2" xfId="0" applyFont="1" applyFill="1" applyBorder="1" applyAlignment="1" applyProtection="1">
      <alignment horizontal="center"/>
    </xf>
    <xf numFmtId="49" fontId="43" fillId="0" borderId="5" xfId="0" applyNumberFormat="1" applyFont="1" applyFill="1" applyBorder="1" applyAlignment="1">
      <alignment vertical="center" wrapText="1"/>
    </xf>
    <xf numFmtId="0" fontId="43" fillId="0" borderId="5" xfId="0" applyFont="1" applyFill="1" applyBorder="1" applyAlignment="1">
      <alignment vertical="center"/>
    </xf>
    <xf numFmtId="177" fontId="43" fillId="0" borderId="0" xfId="0" applyNumberFormat="1" applyFont="1" applyFill="1" applyBorder="1" applyAlignment="1">
      <alignment vertical="center"/>
    </xf>
    <xf numFmtId="176" fontId="43" fillId="0" borderId="0" xfId="0" applyNumberFormat="1" applyFont="1" applyFill="1" applyBorder="1" applyAlignment="1">
      <alignment horizontal="center" vertical="center"/>
    </xf>
    <xf numFmtId="177" fontId="41" fillId="0" borderId="0" xfId="0" applyNumberFormat="1" applyFont="1" applyFill="1" applyBorder="1" applyAlignment="1">
      <alignment horizontal="center" vertical="center"/>
    </xf>
    <xf numFmtId="176" fontId="41" fillId="0" borderId="0" xfId="0" applyNumberFormat="1" applyFont="1" applyFill="1" applyBorder="1" applyAlignment="1">
      <alignment horizontal="center" vertical="center"/>
    </xf>
    <xf numFmtId="177" fontId="41" fillId="0" borderId="0" xfId="0" applyNumberFormat="1" applyFont="1" applyFill="1" applyBorder="1" applyAlignment="1">
      <alignment horizontal="center" vertical="center"/>
    </xf>
    <xf numFmtId="176" fontId="41" fillId="0" borderId="0" xfId="0" applyNumberFormat="1" applyFont="1" applyFill="1" applyBorder="1" applyAlignment="1">
      <alignment horizontal="center" vertical="center"/>
    </xf>
    <xf numFmtId="177" fontId="41" fillId="0" borderId="2" xfId="0" applyNumberFormat="1" applyFont="1" applyFill="1" applyBorder="1" applyAlignment="1">
      <alignment horizontal="center" vertical="center" wrapText="1"/>
    </xf>
    <xf numFmtId="176" fontId="41" fillId="0" borderId="2" xfId="0" applyNumberFormat="1" applyFont="1" applyFill="1" applyBorder="1" applyAlignment="1">
      <alignment horizontal="center" vertical="center" wrapText="1"/>
    </xf>
    <xf numFmtId="180" fontId="41" fillId="0" borderId="3" xfId="0" applyNumberFormat="1" applyFont="1" applyFill="1" applyBorder="1" applyAlignment="1">
      <alignment horizontal="center" vertical="center" wrapText="1"/>
    </xf>
    <xf numFmtId="0" fontId="41" fillId="0" borderId="5" xfId="0" applyFont="1" applyFill="1" applyBorder="1" applyAlignment="1">
      <alignment horizontal="center" vertical="center"/>
    </xf>
    <xf numFmtId="180" fontId="41" fillId="0" borderId="2" xfId="0" applyNumberFormat="1" applyFont="1" applyFill="1" applyBorder="1" applyAlignment="1">
      <alignment horizontal="center" vertical="center"/>
    </xf>
    <xf numFmtId="0" fontId="43" fillId="0" borderId="2" xfId="0" applyNumberFormat="1" applyFont="1" applyFill="1" applyBorder="1" applyAlignment="1" applyProtection="1">
      <alignment horizontal="center"/>
    </xf>
    <xf numFmtId="177" fontId="43" fillId="0" borderId="2" xfId="0" applyNumberFormat="1" applyFont="1" applyFill="1" applyBorder="1" applyAlignment="1" applyProtection="1">
      <alignment horizontal="center"/>
    </xf>
    <xf numFmtId="0" fontId="43" fillId="0" borderId="2" xfId="0" applyFont="1" applyFill="1" applyBorder="1" applyAlignment="1">
      <alignment vertical="center"/>
    </xf>
    <xf numFmtId="0" fontId="43" fillId="0" borderId="5" xfId="0" applyFont="1" applyFill="1" applyBorder="1" applyAlignment="1">
      <alignment horizontal="center" vertical="center" wrapText="1"/>
    </xf>
    <xf numFmtId="180" fontId="43" fillId="0" borderId="2" xfId="0" applyNumberFormat="1" applyFont="1" applyFill="1" applyBorder="1" applyAlignment="1">
      <alignment horizontal="center" vertical="center"/>
    </xf>
    <xf numFmtId="0" fontId="43" fillId="0" borderId="5" xfId="0" applyFont="1" applyFill="1" applyBorder="1" applyAlignment="1">
      <alignment horizontal="center" vertical="center"/>
    </xf>
    <xf numFmtId="176" fontId="43" fillId="0" borderId="2" xfId="0" applyNumberFormat="1" applyFont="1" applyFill="1" applyBorder="1" applyAlignment="1">
      <alignment vertical="center"/>
    </xf>
    <xf numFmtId="0" fontId="43" fillId="0" borderId="0" xfId="0" applyFont="1" applyFill="1" applyBorder="1" applyAlignment="1">
      <alignment vertical="center" wrapText="1"/>
    </xf>
    <xf numFmtId="0" fontId="43" fillId="0" borderId="2" xfId="0" applyFont="1" applyFill="1" applyBorder="1" applyAlignment="1">
      <alignment vertical="center" wrapText="1"/>
    </xf>
    <xf numFmtId="0" fontId="43" fillId="0" borderId="2" xfId="0" applyFont="1" applyFill="1" applyBorder="1" applyAlignment="1">
      <alignment horizontal="center" vertical="center"/>
    </xf>
    <xf numFmtId="0" fontId="49" fillId="0" borderId="2" xfId="0" applyFont="1" applyFill="1" applyBorder="1" applyAlignment="1">
      <alignment horizontal="center" vertical="center" wrapText="1"/>
    </xf>
    <xf numFmtId="49" fontId="49" fillId="0" borderId="2" xfId="0" applyNumberFormat="1" applyFont="1" applyFill="1" applyBorder="1" applyAlignment="1">
      <alignment horizontal="center" vertical="center" wrapText="1"/>
    </xf>
    <xf numFmtId="49" fontId="49" fillId="0" borderId="5" xfId="90" applyNumberFormat="1" applyFont="1" applyFill="1" applyBorder="1" applyAlignment="1" applyProtection="1">
      <alignment vertical="center" wrapText="1"/>
    </xf>
    <xf numFmtId="49" fontId="49" fillId="0" borderId="2" xfId="90" applyNumberFormat="1" applyFont="1" applyFill="1" applyBorder="1" applyAlignment="1" applyProtection="1">
      <alignment horizontal="center" vertical="center" wrapText="1"/>
    </xf>
    <xf numFmtId="0" fontId="49" fillId="0" borderId="5" xfId="0" applyFont="1" applyFill="1" applyBorder="1" applyAlignment="1">
      <alignment horizontal="center" vertical="center"/>
    </xf>
    <xf numFmtId="0" fontId="50" fillId="0" borderId="2" xfId="0" applyFont="1" applyFill="1" applyBorder="1" applyAlignment="1">
      <alignment vertical="center"/>
    </xf>
    <xf numFmtId="0" fontId="43" fillId="0" borderId="2" xfId="0" applyFont="1" applyFill="1" applyBorder="1" applyAlignment="1" applyProtection="1"/>
    <xf numFmtId="0" fontId="43" fillId="0" borderId="2" xfId="0" applyFont="1" applyFill="1" applyBorder="1" applyAlignment="1">
      <alignment vertical="center"/>
    </xf>
    <xf numFmtId="0" fontId="43" fillId="0" borderId="2" xfId="0" applyFont="1" applyFill="1" applyBorder="1" applyAlignment="1">
      <alignment horizontal="center" vertical="center"/>
    </xf>
    <xf numFmtId="0" fontId="41" fillId="0" borderId="4" xfId="0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left" vertical="center" wrapText="1"/>
    </xf>
    <xf numFmtId="0" fontId="43" fillId="0" borderId="2" xfId="0" applyFont="1" applyFill="1" applyBorder="1" applyAlignment="1">
      <alignment horizontal="center" vertical="center"/>
    </xf>
    <xf numFmtId="176" fontId="43" fillId="0" borderId="2" xfId="0" applyNumberFormat="1" applyFont="1" applyFill="1" applyBorder="1" applyAlignment="1">
      <alignment horizontal="center" vertical="center"/>
    </xf>
    <xf numFmtId="176" fontId="43" fillId="0" borderId="2" xfId="0" applyNumberFormat="1" applyFont="1" applyFill="1" applyBorder="1" applyAlignment="1">
      <alignment horizontal="center" vertical="center" wrapText="1"/>
    </xf>
    <xf numFmtId="177" fontId="43" fillId="0" borderId="2" xfId="0" applyNumberFormat="1" applyFont="1" applyFill="1" applyBorder="1" applyAlignment="1">
      <alignment horizontal="center" vertical="center" wrapText="1"/>
    </xf>
    <xf numFmtId="176" fontId="41" fillId="0" borderId="5" xfId="0" applyNumberFormat="1" applyFont="1" applyFill="1" applyBorder="1" applyAlignment="1">
      <alignment horizontal="center" vertical="center" wrapText="1"/>
    </xf>
    <xf numFmtId="176" fontId="41" fillId="0" borderId="2" xfId="0" applyNumberFormat="1" applyFont="1" applyFill="1" applyBorder="1" applyAlignment="1" applyProtection="1">
      <alignment horizontal="center" vertical="center" wrapText="1"/>
      <protection hidden="1"/>
    </xf>
    <xf numFmtId="176" fontId="43" fillId="0" borderId="2" xfId="0" applyNumberFormat="1" applyFont="1" applyFill="1" applyBorder="1" applyAlignment="1" applyProtection="1">
      <alignment horizontal="center" vertical="center"/>
    </xf>
    <xf numFmtId="176" fontId="43" fillId="0" borderId="2" xfId="0" applyNumberFormat="1" applyFont="1" applyFill="1" applyBorder="1" applyAlignment="1">
      <alignment horizontal="center" vertical="center"/>
    </xf>
    <xf numFmtId="176" fontId="43" fillId="0" borderId="2" xfId="0" applyNumberFormat="1" applyFont="1" applyFill="1" applyBorder="1" applyAlignment="1">
      <alignment horizontal="center" vertical="center"/>
    </xf>
    <xf numFmtId="184" fontId="43" fillId="0" borderId="2" xfId="0" applyNumberFormat="1" applyFont="1" applyFill="1" applyBorder="1" applyAlignment="1" applyProtection="1">
      <alignment horizontal="center"/>
    </xf>
    <xf numFmtId="184" fontId="43" fillId="0" borderId="2" xfId="0" applyNumberFormat="1" applyFont="1" applyFill="1" applyBorder="1" applyAlignment="1">
      <alignment horizontal="center" vertical="center"/>
    </xf>
    <xf numFmtId="184" fontId="43" fillId="0" borderId="2" xfId="0" applyNumberFormat="1" applyFont="1" applyFill="1" applyBorder="1" applyAlignment="1">
      <alignment horizontal="center" vertical="center" wrapText="1"/>
    </xf>
    <xf numFmtId="184" fontId="43" fillId="0" borderId="2" xfId="0" applyNumberFormat="1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 wrapText="1"/>
    </xf>
    <xf numFmtId="49" fontId="41" fillId="0" borderId="3" xfId="0" applyNumberFormat="1" applyFont="1" applyFill="1" applyBorder="1" applyAlignment="1">
      <alignment horizontal="center" vertical="center" wrapText="1"/>
    </xf>
    <xf numFmtId="0" fontId="41" fillId="0" borderId="8" xfId="0" applyFont="1" applyFill="1" applyBorder="1" applyAlignment="1">
      <alignment horizontal="center" vertical="center" wrapText="1"/>
    </xf>
    <xf numFmtId="0" fontId="41" fillId="0" borderId="3" xfId="0" applyNumberFormat="1" applyFont="1" applyFill="1" applyBorder="1" applyAlignment="1" applyProtection="1">
      <alignment horizontal="center" vertical="center" wrapText="1"/>
      <protection hidden="1"/>
    </xf>
    <xf numFmtId="49" fontId="43" fillId="0" borderId="2" xfId="0" applyNumberFormat="1" applyFont="1" applyFill="1" applyBorder="1" applyAlignment="1">
      <alignment vertical="center"/>
    </xf>
    <xf numFmtId="49" fontId="43" fillId="0" borderId="2" xfId="0" applyNumberFormat="1" applyFont="1" applyFill="1" applyBorder="1" applyAlignment="1">
      <alignment horizontal="center" vertical="center"/>
    </xf>
    <xf numFmtId="49" fontId="43" fillId="0" borderId="2" xfId="0" applyNumberFormat="1" applyFont="1" applyFill="1" applyBorder="1" applyAlignment="1" applyProtection="1">
      <alignment horizontal="center" vertical="center"/>
    </xf>
    <xf numFmtId="176" fontId="41" fillId="0" borderId="3" xfId="0" applyNumberFormat="1" applyFont="1" applyFill="1" applyBorder="1" applyAlignment="1">
      <alignment horizontal="center" vertical="center" wrapText="1"/>
    </xf>
    <xf numFmtId="176" fontId="41" fillId="0" borderId="5" xfId="0" applyNumberFormat="1" applyFont="1" applyFill="1" applyBorder="1" applyAlignment="1">
      <alignment horizontal="center" vertical="center"/>
    </xf>
    <xf numFmtId="176" fontId="41" fillId="0" borderId="2" xfId="0" applyNumberFormat="1" applyFont="1" applyFill="1" applyBorder="1" applyAlignment="1">
      <alignment horizontal="center" vertical="center"/>
    </xf>
    <xf numFmtId="177" fontId="43" fillId="0" borderId="2" xfId="0" applyNumberFormat="1" applyFont="1" applyFill="1" applyBorder="1" applyAlignment="1" applyProtection="1">
      <alignment horizontal="center" vertical="center"/>
    </xf>
    <xf numFmtId="176" fontId="43" fillId="0" borderId="2" xfId="0" applyNumberFormat="1" applyFont="1" applyFill="1" applyBorder="1" applyAlignment="1" applyProtection="1">
      <alignment horizontal="center"/>
    </xf>
    <xf numFmtId="177" fontId="41" fillId="0" borderId="3" xfId="0" applyNumberFormat="1" applyFont="1" applyFill="1" applyBorder="1" applyAlignment="1">
      <alignment horizontal="center" vertical="center" wrapText="1"/>
    </xf>
    <xf numFmtId="0" fontId="41" fillId="0" borderId="8" xfId="0" applyFont="1" applyFill="1" applyBorder="1" applyAlignment="1">
      <alignment horizontal="center" vertical="center"/>
    </xf>
    <xf numFmtId="180" fontId="41" fillId="0" borderId="3" xfId="0" applyNumberFormat="1" applyFont="1" applyFill="1" applyBorder="1" applyAlignment="1">
      <alignment horizontal="center" vertical="center"/>
    </xf>
    <xf numFmtId="0" fontId="43" fillId="0" borderId="2" xfId="0" applyFont="1" applyFill="1" applyBorder="1" applyAlignment="1">
      <alignment horizontal="center" vertical="center"/>
    </xf>
    <xf numFmtId="184" fontId="43" fillId="0" borderId="2" xfId="0" applyNumberFormat="1" applyFont="1" applyFill="1" applyBorder="1" applyAlignment="1">
      <alignment horizontal="center" vertical="center"/>
    </xf>
    <xf numFmtId="0" fontId="51" fillId="0" borderId="2" xfId="0" applyFont="1" applyFill="1" applyBorder="1" applyAlignment="1" applyProtection="1">
      <alignment horizontal="center"/>
    </xf>
    <xf numFmtId="49" fontId="43" fillId="0" borderId="3" xfId="0" applyNumberFormat="1" applyFont="1" applyFill="1" applyBorder="1" applyAlignment="1">
      <alignment horizontal="center" vertical="center" wrapText="1"/>
    </xf>
    <xf numFmtId="49" fontId="43" fillId="0" borderId="2" xfId="74" applyNumberFormat="1" applyFont="1" applyBorder="1" applyAlignment="1" applyProtection="1">
      <alignment horizontal="left" vertical="center"/>
    </xf>
    <xf numFmtId="49" fontId="43" fillId="0" borderId="2" xfId="0" applyNumberFormat="1" applyFont="1" applyFill="1" applyBorder="1" applyAlignment="1">
      <alignment horizontal="left" vertical="center"/>
    </xf>
    <xf numFmtId="0" fontId="43" fillId="0" borderId="2" xfId="0" applyFont="1" applyFill="1" applyBorder="1" applyAlignment="1" applyProtection="1">
      <alignment vertical="center"/>
      <protection locked="0"/>
    </xf>
    <xf numFmtId="49" fontId="41" fillId="0" borderId="5" xfId="0" applyNumberFormat="1" applyFont="1" applyFill="1" applyBorder="1" applyAlignment="1">
      <alignment vertical="center" wrapText="1"/>
    </xf>
    <xf numFmtId="49" fontId="41" fillId="0" borderId="2" xfId="0" applyNumberFormat="1" applyFont="1" applyFill="1" applyBorder="1" applyAlignment="1">
      <alignment vertical="center" wrapText="1"/>
    </xf>
    <xf numFmtId="0" fontId="41" fillId="0" borderId="2" xfId="0" applyFont="1" applyFill="1" applyBorder="1" applyAlignment="1">
      <alignment horizontal="center" vertical="center"/>
    </xf>
    <xf numFmtId="49" fontId="43" fillId="0" borderId="2" xfId="0" applyNumberFormat="1" applyFont="1" applyFill="1" applyBorder="1" applyAlignment="1">
      <alignment vertical="center" wrapText="1"/>
    </xf>
    <xf numFmtId="0" fontId="43" fillId="0" borderId="5" xfId="0" applyFont="1" applyFill="1" applyBorder="1" applyAlignment="1">
      <alignment vertical="center" wrapText="1"/>
    </xf>
    <xf numFmtId="0" fontId="43" fillId="0" borderId="2" xfId="0" applyFont="1" applyFill="1" applyBorder="1" applyAlignment="1">
      <alignment vertical="center"/>
    </xf>
    <xf numFmtId="180" fontId="41" fillId="0" borderId="2" xfId="0" applyNumberFormat="1" applyFont="1" applyFill="1" applyBorder="1" applyAlignment="1">
      <alignment horizontal="center" vertical="center" wrapText="1"/>
    </xf>
    <xf numFmtId="181" fontId="41" fillId="0" borderId="2" xfId="0" applyNumberFormat="1" applyFont="1" applyFill="1" applyBorder="1" applyAlignment="1">
      <alignment horizontal="center" vertical="center"/>
    </xf>
    <xf numFmtId="177" fontId="51" fillId="0" borderId="2" xfId="0" applyNumberFormat="1" applyFont="1" applyFill="1" applyBorder="1" applyAlignment="1" applyProtection="1"/>
    <xf numFmtId="176" fontId="51" fillId="0" borderId="2" xfId="0" applyNumberFormat="1" applyFont="1" applyFill="1" applyBorder="1" applyAlignment="1" applyProtection="1">
      <alignment horizontal="center"/>
    </xf>
    <xf numFmtId="176" fontId="50" fillId="0" borderId="2" xfId="0" applyNumberFormat="1" applyFont="1" applyFill="1" applyBorder="1" applyAlignment="1">
      <alignment vertical="center"/>
    </xf>
    <xf numFmtId="0" fontId="41" fillId="0" borderId="5" xfId="0" applyFont="1" applyFill="1" applyBorder="1" applyAlignment="1">
      <alignment horizontal="center" vertical="center"/>
    </xf>
    <xf numFmtId="180" fontId="43" fillId="0" borderId="2" xfId="0" applyNumberFormat="1" applyFont="1" applyFill="1" applyBorder="1" applyAlignment="1">
      <alignment vertical="center"/>
    </xf>
    <xf numFmtId="0" fontId="43" fillId="0" borderId="3" xfId="0" applyFont="1" applyFill="1" applyBorder="1" applyAlignment="1">
      <alignment vertical="center" wrapText="1"/>
    </xf>
    <xf numFmtId="0" fontId="51" fillId="0" borderId="2" xfId="0" applyFont="1" applyFill="1" applyBorder="1" applyAlignment="1">
      <alignment vertical="center"/>
    </xf>
    <xf numFmtId="0" fontId="51" fillId="0" borderId="2" xfId="0" applyFont="1" applyFill="1" applyBorder="1" applyAlignment="1">
      <alignment horizontal="center" vertical="center"/>
    </xf>
    <xf numFmtId="0" fontId="43" fillId="0" borderId="5" xfId="0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/>
    </xf>
    <xf numFmtId="178" fontId="43" fillId="0" borderId="2" xfId="0" applyNumberFormat="1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horizontal="center" vertical="center" wrapText="1"/>
    </xf>
    <xf numFmtId="0" fontId="43" fillId="0" borderId="8" xfId="0" applyFont="1" applyFill="1" applyBorder="1" applyAlignment="1">
      <alignment horizontal="center" vertical="center" wrapText="1"/>
    </xf>
    <xf numFmtId="0" fontId="43" fillId="0" borderId="3" xfId="0" applyFont="1" applyFill="1" applyBorder="1" applyAlignment="1">
      <alignment horizontal="center" vertical="center"/>
    </xf>
    <xf numFmtId="0" fontId="43" fillId="0" borderId="0" xfId="0" applyFont="1" applyFill="1" applyBorder="1" applyAlignment="1" applyProtection="1"/>
    <xf numFmtId="0" fontId="43" fillId="0" borderId="0" xfId="0" applyFont="1" applyFill="1" applyBorder="1" applyAlignment="1" applyProtection="1">
      <alignment horizontal="center"/>
    </xf>
    <xf numFmtId="178" fontId="43" fillId="0" borderId="3" xfId="0" applyNumberFormat="1" applyFont="1" applyFill="1" applyBorder="1" applyAlignment="1">
      <alignment horizontal="center" vertical="center"/>
    </xf>
    <xf numFmtId="0" fontId="43" fillId="0" borderId="8" xfId="0" applyFont="1" applyFill="1" applyBorder="1" applyAlignment="1">
      <alignment horizontal="center" vertical="center"/>
    </xf>
    <xf numFmtId="180" fontId="43" fillId="0" borderId="3" xfId="0" applyNumberFormat="1" applyFont="1" applyFill="1" applyBorder="1" applyAlignment="1">
      <alignment horizontal="center" vertical="center"/>
    </xf>
    <xf numFmtId="180" fontId="43" fillId="0" borderId="3" xfId="0" applyNumberFormat="1" applyFont="1" applyFill="1" applyBorder="1" applyAlignment="1">
      <alignment vertical="center"/>
    </xf>
    <xf numFmtId="0" fontId="41" fillId="0" borderId="4" xfId="0" applyFont="1" applyFill="1" applyBorder="1" applyAlignment="1">
      <alignment horizontal="center" vertical="center" wrapText="1"/>
    </xf>
    <xf numFmtId="49" fontId="43" fillId="0" borderId="2" xfId="54" applyNumberFormat="1" applyFont="1" applyFill="1" applyBorder="1" applyAlignment="1">
      <alignment horizontal="center" vertical="center"/>
    </xf>
    <xf numFmtId="0" fontId="51" fillId="0" borderId="2" xfId="0" applyFont="1" applyFill="1" applyBorder="1" applyAlignment="1">
      <alignment horizontal="center" vertical="center"/>
    </xf>
    <xf numFmtId="0" fontId="43" fillId="0" borderId="2" xfId="0" applyFont="1" applyFill="1" applyBorder="1" applyAlignment="1" applyProtection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49" fontId="51" fillId="0" borderId="2" xfId="0" applyNumberFormat="1" applyFont="1" applyFill="1" applyBorder="1" applyAlignment="1">
      <alignment horizontal="center" vertical="center"/>
    </xf>
    <xf numFmtId="0" fontId="51" fillId="0" borderId="2" xfId="0" applyFont="1" applyFill="1" applyBorder="1" applyAlignment="1" applyProtection="1">
      <alignment horizontal="center" vertical="center" wrapText="1"/>
    </xf>
    <xf numFmtId="49" fontId="51" fillId="0" borderId="2" xfId="0" applyNumberFormat="1" applyFont="1" applyFill="1" applyBorder="1" applyAlignment="1">
      <alignment horizontal="center" vertical="center" wrapText="1"/>
    </xf>
    <xf numFmtId="176" fontId="51" fillId="0" borderId="2" xfId="0" applyNumberFormat="1" applyFont="1" applyFill="1" applyBorder="1" applyAlignment="1">
      <alignment horizontal="center" vertical="center"/>
    </xf>
    <xf numFmtId="0" fontId="51" fillId="0" borderId="2" xfId="0" applyFont="1" applyFill="1" applyBorder="1" applyAlignment="1">
      <alignment horizontal="center" vertical="center"/>
    </xf>
    <xf numFmtId="176" fontId="51" fillId="0" borderId="2" xfId="0" applyNumberFormat="1" applyFont="1" applyFill="1" applyBorder="1" applyAlignment="1">
      <alignment horizontal="center" vertical="center"/>
    </xf>
    <xf numFmtId="177" fontId="51" fillId="0" borderId="2" xfId="0" applyNumberFormat="1" applyFont="1" applyFill="1" applyBorder="1" applyAlignment="1" applyProtection="1">
      <alignment horizontal="center"/>
    </xf>
    <xf numFmtId="176" fontId="51" fillId="0" borderId="2" xfId="0" applyNumberFormat="1" applyFont="1" applyFill="1" applyBorder="1" applyAlignment="1">
      <alignment horizontal="center" vertical="center"/>
    </xf>
    <xf numFmtId="0" fontId="50" fillId="0" borderId="2" xfId="0" applyFont="1" applyFill="1" applyBorder="1" applyAlignment="1">
      <alignment horizontal="center" vertical="center"/>
    </xf>
    <xf numFmtId="49" fontId="51" fillId="0" borderId="2" xfId="54" applyNumberFormat="1" applyFont="1" applyFill="1" applyBorder="1" applyAlignment="1">
      <alignment horizontal="center" vertical="center"/>
    </xf>
    <xf numFmtId="49" fontId="51" fillId="0" borderId="2" xfId="0" applyNumberFormat="1" applyFont="1" applyFill="1" applyBorder="1" applyAlignment="1" applyProtection="1">
      <alignment horizontal="center" vertical="center"/>
    </xf>
    <xf numFmtId="0" fontId="51" fillId="0" borderId="2" xfId="0" applyNumberFormat="1" applyFont="1" applyFill="1" applyBorder="1" applyAlignment="1" applyProtection="1">
      <alignment horizontal="center" vertical="center"/>
    </xf>
    <xf numFmtId="185" fontId="1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49" fontId="22" fillId="0" borderId="0" xfId="0" applyNumberFormat="1" applyFont="1" applyFill="1" applyBorder="1" applyAlignment="1" applyProtection="1">
      <alignment horizontal="left" vertical="center"/>
      <protection locked="0"/>
    </xf>
    <xf numFmtId="0" fontId="22" fillId="0" borderId="0" xfId="0" applyFont="1" applyFill="1" applyBorder="1" applyAlignment="1" applyProtection="1">
      <alignment horizontal="left" vertical="center"/>
      <protection locked="0"/>
    </xf>
    <xf numFmtId="176" fontId="22" fillId="0" borderId="0" xfId="0" applyNumberFormat="1" applyFont="1" applyFill="1" applyBorder="1" applyAlignment="1" applyProtection="1">
      <alignment horizontal="left"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 wrapText="1"/>
    </xf>
    <xf numFmtId="176" fontId="18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180" fontId="52" fillId="0" borderId="2" xfId="0" applyNumberFormat="1" applyFont="1" applyFill="1" applyBorder="1" applyAlignment="1">
      <alignment horizontal="center" vertical="center" wrapText="1"/>
    </xf>
    <xf numFmtId="49" fontId="52" fillId="0" borderId="2" xfId="0" applyNumberFormat="1" applyFont="1" applyFill="1" applyBorder="1" applyAlignment="1">
      <alignment horizontal="center" vertical="center" wrapText="1"/>
    </xf>
    <xf numFmtId="178" fontId="52" fillId="0" borderId="2" xfId="0" applyNumberFormat="1" applyFont="1" applyFill="1" applyBorder="1" applyAlignment="1">
      <alignment horizontal="center" vertical="center" wrapText="1"/>
    </xf>
    <xf numFmtId="0" fontId="3" fillId="0" borderId="2" xfId="71" applyNumberFormat="1" applyFont="1" applyBorder="1" applyAlignment="1" applyProtection="1">
      <alignment horizontal="center" vertical="center" wrapText="1"/>
    </xf>
    <xf numFmtId="49" fontId="3" fillId="0" borderId="2" xfId="71" applyNumberFormat="1" applyFont="1" applyBorder="1" applyAlignment="1" applyProtection="1">
      <alignment horizontal="center" vertical="center"/>
    </xf>
    <xf numFmtId="176" fontId="3" fillId="0" borderId="2" xfId="72" applyNumberFormat="1" applyFont="1" applyBorder="1" applyAlignment="1" applyProtection="1">
      <alignment horizontal="center" vertical="center"/>
    </xf>
    <xf numFmtId="49" fontId="3" fillId="0" borderId="2" xfId="72" applyNumberFormat="1" applyFont="1" applyBorder="1" applyAlignment="1" applyProtection="1">
      <alignment horizontal="center" vertical="center"/>
    </xf>
    <xf numFmtId="0" fontId="35" fillId="0" borderId="2" xfId="71" applyNumberFormat="1" applyFont="1" applyBorder="1" applyAlignment="1" applyProtection="1">
      <alignment horizontal="center" vertical="center" wrapText="1"/>
    </xf>
    <xf numFmtId="49" fontId="35" fillId="0" borderId="2" xfId="71" applyNumberFormat="1" applyFont="1" applyBorder="1" applyAlignment="1" applyProtection="1">
      <alignment horizontal="center" vertical="center"/>
    </xf>
    <xf numFmtId="177" fontId="1" fillId="0" borderId="0" xfId="0" applyNumberFormat="1" applyFont="1" applyFill="1" applyBorder="1" applyAlignment="1" applyProtection="1">
      <alignment vertical="center"/>
      <protection locked="0"/>
    </xf>
    <xf numFmtId="185" fontId="1" fillId="0" borderId="0" xfId="0" applyNumberFormat="1" applyFont="1" applyFill="1" applyBorder="1" applyAlignment="1" applyProtection="1">
      <alignment vertical="center"/>
      <protection locked="0"/>
    </xf>
    <xf numFmtId="2" fontId="1" fillId="0" borderId="0" xfId="0" applyNumberFormat="1" applyFont="1" applyFill="1" applyBorder="1" applyAlignment="1" applyProtection="1">
      <alignment vertical="center"/>
      <protection locked="0"/>
    </xf>
    <xf numFmtId="177" fontId="5" fillId="0" borderId="0" xfId="0" applyNumberFormat="1" applyFont="1" applyFill="1" applyBorder="1" applyAlignment="1">
      <alignment horizontal="center" vertical="center"/>
    </xf>
    <xf numFmtId="0" fontId="53" fillId="0" borderId="5" xfId="0" applyFont="1" applyFill="1" applyBorder="1" applyAlignment="1">
      <alignment horizontal="center" vertical="center" wrapText="1"/>
    </xf>
    <xf numFmtId="0" fontId="53" fillId="0" borderId="6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177" fontId="18" fillId="0" borderId="2" xfId="0" applyNumberFormat="1" applyFont="1" applyFill="1" applyBorder="1" applyAlignment="1">
      <alignment horizontal="center" vertical="center" wrapText="1"/>
    </xf>
    <xf numFmtId="185" fontId="54" fillId="0" borderId="2" xfId="0" applyNumberFormat="1" applyFont="1" applyFill="1" applyBorder="1" applyAlignment="1">
      <alignment vertical="center" wrapText="1"/>
    </xf>
    <xf numFmtId="2" fontId="18" fillId="0" borderId="2" xfId="0" applyNumberFormat="1" applyFont="1" applyFill="1" applyBorder="1" applyAlignment="1">
      <alignment horizontal="center" vertical="center" wrapText="1"/>
    </xf>
    <xf numFmtId="177" fontId="2" fillId="0" borderId="2" xfId="0" applyNumberFormat="1" applyFont="1" applyFill="1" applyBorder="1" applyAlignment="1">
      <alignment horizontal="center" vertical="center" wrapText="1"/>
    </xf>
    <xf numFmtId="185" fontId="3" fillId="0" borderId="2" xfId="0" applyNumberFormat="1" applyFont="1" applyFill="1" applyBorder="1" applyAlignment="1">
      <alignment vertical="center"/>
    </xf>
    <xf numFmtId="177" fontId="52" fillId="0" borderId="2" xfId="0" applyNumberFormat="1" applyFont="1" applyFill="1" applyBorder="1" applyAlignment="1">
      <alignment horizontal="center" vertical="center" wrapText="1"/>
    </xf>
    <xf numFmtId="185" fontId="55" fillId="0" borderId="2" xfId="0" applyNumberFormat="1" applyFont="1" applyFill="1" applyBorder="1" applyAlignment="1">
      <alignment horizontal="center" vertical="center"/>
    </xf>
    <xf numFmtId="180" fontId="52" fillId="0" borderId="2" xfId="0" applyNumberFormat="1" applyFont="1" applyFill="1" applyBorder="1" applyAlignment="1">
      <alignment horizontal="center" vertical="center"/>
    </xf>
    <xf numFmtId="177" fontId="3" fillId="0" borderId="2" xfId="73" applyNumberFormat="1" applyFont="1" applyBorder="1" applyAlignment="1" applyProtection="1">
      <alignment horizontal="center" vertical="center"/>
    </xf>
    <xf numFmtId="185" fontId="1" fillId="0" borderId="2" xfId="0" applyNumberFormat="1" applyFont="1" applyFill="1" applyBorder="1" applyAlignment="1" applyProtection="1">
      <alignment vertical="center"/>
      <protection locked="0"/>
    </xf>
    <xf numFmtId="180" fontId="3" fillId="0" borderId="2" xfId="0" applyNumberFormat="1" applyFont="1" applyFill="1" applyBorder="1" applyAlignment="1">
      <alignment horizontal="center" vertical="center"/>
    </xf>
    <xf numFmtId="177" fontId="35" fillId="0" borderId="2" xfId="73" applyNumberFormat="1" applyFont="1" applyBorder="1" applyAlignment="1" applyProtection="1">
      <alignment horizontal="center" vertical="center"/>
    </xf>
    <xf numFmtId="49" fontId="55" fillId="0" borderId="2" xfId="0" applyNumberFormat="1" applyFont="1" applyFill="1" applyBorder="1" applyAlignment="1">
      <alignment horizontal="center" vertical="center"/>
    </xf>
    <xf numFmtId="180" fontId="55" fillId="0" borderId="2" xfId="0" applyNumberFormat="1" applyFont="1" applyFill="1" applyBorder="1" applyAlignment="1">
      <alignment horizontal="center" vertical="center"/>
    </xf>
    <xf numFmtId="176" fontId="52" fillId="0" borderId="2" xfId="0" applyNumberFormat="1" applyFont="1" applyFill="1" applyBorder="1" applyAlignment="1">
      <alignment horizontal="center" vertical="center"/>
    </xf>
    <xf numFmtId="49" fontId="52" fillId="0" borderId="2" xfId="0" applyNumberFormat="1" applyFont="1" applyFill="1" applyBorder="1" applyAlignment="1">
      <alignment horizontal="center" vertical="center"/>
    </xf>
    <xf numFmtId="0" fontId="3" fillId="0" borderId="2" xfId="74" applyNumberFormat="1" applyFont="1" applyBorder="1" applyAlignment="1" applyProtection="1">
      <alignment horizontal="center" vertical="center" wrapText="1"/>
    </xf>
    <xf numFmtId="49" fontId="3" fillId="0" borderId="2" xfId="74" applyNumberFormat="1" applyFont="1" applyBorder="1" applyAlignment="1" applyProtection="1">
      <alignment horizontal="center" vertical="center"/>
    </xf>
    <xf numFmtId="176" fontId="3" fillId="0" borderId="2" xfId="75" applyNumberFormat="1" applyFont="1" applyBorder="1" applyAlignment="1" applyProtection="1">
      <alignment horizontal="center" vertical="center"/>
    </xf>
    <xf numFmtId="49" fontId="3" fillId="0" borderId="2" xfId="75" applyNumberFormat="1" applyFont="1" applyBorder="1" applyAlignment="1" applyProtection="1">
      <alignment horizontal="center" vertical="center"/>
    </xf>
    <xf numFmtId="180" fontId="3" fillId="0" borderId="2" xfId="0" applyNumberFormat="1" applyFont="1" applyFill="1" applyBorder="1" applyAlignment="1">
      <alignment horizontal="center" vertical="center" wrapText="1"/>
    </xf>
    <xf numFmtId="0" fontId="3" fillId="0" borderId="2" xfId="74" applyNumberFormat="1" applyFont="1" applyBorder="1" applyAlignment="1" applyProtection="1">
      <alignment horizontal="center" vertical="center"/>
    </xf>
    <xf numFmtId="49" fontId="10" fillId="0" borderId="2" xfId="74" applyNumberFormat="1" applyFont="1" applyBorder="1" applyAlignment="1" applyProtection="1">
      <alignment horizontal="center" vertical="center"/>
    </xf>
    <xf numFmtId="177" fontId="52" fillId="0" borderId="2" xfId="0" applyNumberFormat="1" applyFont="1" applyFill="1" applyBorder="1" applyAlignment="1">
      <alignment horizontal="center" vertical="center"/>
    </xf>
    <xf numFmtId="185" fontId="56" fillId="0" borderId="2" xfId="0" applyNumberFormat="1" applyFont="1" applyFill="1" applyBorder="1" applyAlignment="1" applyProtection="1">
      <alignment vertical="center"/>
      <protection locked="0"/>
    </xf>
    <xf numFmtId="0" fontId="1" fillId="0" borderId="2" xfId="0" applyFont="1" applyFill="1" applyBorder="1" applyAlignment="1">
      <alignment vertical="center"/>
    </xf>
    <xf numFmtId="177" fontId="3" fillId="0" borderId="2" xfId="0" applyNumberFormat="1" applyFont="1" applyFill="1" applyBorder="1" applyAlignment="1" applyProtection="1">
      <alignment horizontal="center" vertical="center"/>
    </xf>
    <xf numFmtId="177" fontId="3" fillId="0" borderId="2" xfId="76" applyNumberFormat="1" applyFont="1" applyBorder="1" applyAlignment="1" applyProtection="1">
      <alignment horizontal="center" vertical="center"/>
    </xf>
    <xf numFmtId="49" fontId="57" fillId="0" borderId="2" xfId="74" applyNumberFormat="1" applyFont="1" applyBorder="1" applyAlignment="1" applyProtection="1">
      <alignment horizontal="center" vertical="center"/>
    </xf>
    <xf numFmtId="0" fontId="35" fillId="0" borderId="2" xfId="74" applyNumberFormat="1" applyFont="1" applyBorder="1" applyAlignment="1" applyProtection="1">
      <alignment horizontal="center" vertical="center"/>
    </xf>
    <xf numFmtId="0" fontId="35" fillId="0" borderId="2" xfId="74" applyNumberFormat="1" applyFont="1" applyBorder="1" applyAlignment="1" applyProtection="1">
      <alignment horizontal="center" vertical="center" wrapText="1"/>
    </xf>
    <xf numFmtId="49" fontId="52" fillId="0" borderId="2" xfId="0" applyNumberFormat="1" applyFont="1" applyFill="1" applyBorder="1" applyAlignment="1" applyProtection="1">
      <alignment horizontal="center" vertical="center" wrapText="1"/>
    </xf>
    <xf numFmtId="184" fontId="52" fillId="0" borderId="2" xfId="0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 applyProtection="1">
      <alignment vertical="center"/>
      <protection locked="0"/>
    </xf>
    <xf numFmtId="4" fontId="11" fillId="0" borderId="2" xfId="0" applyNumberFormat="1" applyFont="1" applyFill="1" applyBorder="1" applyAlignment="1">
      <alignment horizontal="center" vertical="center" wrapText="1"/>
    </xf>
    <xf numFmtId="49" fontId="3" fillId="0" borderId="2" xfId="77" applyNumberFormat="1" applyFont="1" applyBorder="1" applyAlignment="1" applyProtection="1">
      <alignment horizontal="center" vertical="center"/>
    </xf>
    <xf numFmtId="177" fontId="11" fillId="0" borderId="2" xfId="78" applyNumberFormat="1" applyFont="1" applyBorder="1" applyAlignment="1" applyProtection="1">
      <alignment horizontal="center" vertical="center" wrapText="1"/>
    </xf>
    <xf numFmtId="186" fontId="52" fillId="0" borderId="2" xfId="0" applyNumberFormat="1" applyFont="1" applyFill="1" applyBorder="1" applyAlignment="1">
      <alignment horizontal="center" vertical="center"/>
    </xf>
    <xf numFmtId="49" fontId="3" fillId="0" borderId="2" xfId="79" applyNumberFormat="1" applyFont="1" applyBorder="1" applyAlignment="1" applyProtection="1">
      <alignment horizontal="center" vertical="center"/>
    </xf>
    <xf numFmtId="180" fontId="55" fillId="0" borderId="2" xfId="0" applyNumberFormat="1" applyFont="1" applyFill="1" applyBorder="1" applyAlignment="1">
      <alignment horizontal="center" vertical="center" wrapText="1"/>
    </xf>
    <xf numFmtId="178" fontId="52" fillId="0" borderId="2" xfId="0" applyNumberFormat="1" applyFont="1" applyFill="1" applyBorder="1" applyAlignment="1">
      <alignment horizontal="center" vertical="center"/>
    </xf>
    <xf numFmtId="0" fontId="3" fillId="0" borderId="2" xfId="80" applyNumberFormat="1" applyFont="1" applyBorder="1" applyAlignment="1" applyProtection="1">
      <alignment horizontal="center" vertical="center" wrapText="1"/>
    </xf>
    <xf numFmtId="49" fontId="3" fillId="0" borderId="2" xfId="81" applyNumberFormat="1" applyFont="1" applyBorder="1" applyAlignment="1" applyProtection="1">
      <alignment horizontal="center" vertical="center"/>
    </xf>
    <xf numFmtId="176" fontId="3" fillId="0" borderId="2" xfId="82" applyNumberFormat="1" applyFont="1" applyBorder="1" applyAlignment="1" applyProtection="1">
      <alignment horizontal="center" vertical="center"/>
    </xf>
    <xf numFmtId="49" fontId="3" fillId="0" borderId="2" xfId="82" applyNumberFormat="1" applyFont="1" applyBorder="1" applyAlignment="1" applyProtection="1">
      <alignment horizontal="center" vertical="center"/>
    </xf>
    <xf numFmtId="0" fontId="42" fillId="0" borderId="2" xfId="80" applyNumberFormat="1" applyFont="1" applyBorder="1" applyAlignment="1" applyProtection="1">
      <alignment horizontal="center" vertical="center" wrapText="1"/>
    </xf>
    <xf numFmtId="177" fontId="3" fillId="0" borderId="2" xfId="83" applyNumberFormat="1" applyFont="1" applyBorder="1" applyAlignment="1" applyProtection="1">
      <alignment horizontal="center" vertical="center"/>
    </xf>
    <xf numFmtId="49" fontId="3" fillId="0" borderId="2" xfId="81" applyNumberFormat="1" applyFont="1" applyBorder="1" applyAlignment="1" applyProtection="1">
      <alignment horizontal="center" vertical="center" wrapText="1"/>
    </xf>
    <xf numFmtId="49" fontId="3" fillId="2" borderId="2" xfId="8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49" fontId="3" fillId="0" borderId="5" xfId="81" applyNumberFormat="1" applyFont="1" applyBorder="1" applyAlignment="1" applyProtection="1">
      <alignment horizontal="left" vertical="center" wrapText="1"/>
    </xf>
    <xf numFmtId="49" fontId="3" fillId="0" borderId="6" xfId="81" applyNumberFormat="1" applyFont="1" applyBorder="1" applyAlignment="1" applyProtection="1">
      <alignment horizontal="left" vertical="center" wrapText="1"/>
    </xf>
    <xf numFmtId="184" fontId="52" fillId="0" borderId="2" xfId="0" applyNumberFormat="1" applyFont="1" applyFill="1" applyBorder="1" applyAlignment="1">
      <alignment horizontal="center" vertical="center" wrapText="1"/>
    </xf>
    <xf numFmtId="0" fontId="3" fillId="0" borderId="2" xfId="84" applyNumberFormat="1" applyFont="1" applyBorder="1" applyAlignment="1" applyProtection="1">
      <alignment horizontal="center" vertical="center" wrapText="1"/>
    </xf>
    <xf numFmtId="49" fontId="3" fillId="0" borderId="2" xfId="84" applyNumberFormat="1" applyFont="1" applyBorder="1" applyAlignment="1" applyProtection="1">
      <alignment horizontal="center" vertical="center"/>
    </xf>
    <xf numFmtId="176" fontId="3" fillId="0" borderId="2" xfId="85" applyNumberFormat="1" applyFont="1" applyBorder="1" applyAlignment="1" applyProtection="1">
      <alignment horizontal="center" vertical="center"/>
    </xf>
    <xf numFmtId="49" fontId="3" fillId="0" borderId="2" xfId="85" applyNumberFormat="1" applyFont="1" applyBorder="1" applyAlignment="1" applyProtection="1">
      <alignment horizontal="center" vertical="center"/>
    </xf>
    <xf numFmtId="0" fontId="35" fillId="0" borderId="2" xfId="84" applyNumberFormat="1" applyFont="1" applyBorder="1" applyAlignment="1" applyProtection="1">
      <alignment horizontal="center" vertical="center"/>
    </xf>
    <xf numFmtId="49" fontId="35" fillId="0" borderId="2" xfId="84" applyNumberFormat="1" applyFont="1" applyBorder="1" applyAlignment="1" applyProtection="1">
      <alignment vertical="center"/>
    </xf>
    <xf numFmtId="177" fontId="3" fillId="0" borderId="2" xfId="86" applyNumberFormat="1" applyFont="1" applyBorder="1" applyAlignment="1" applyProtection="1">
      <alignment horizontal="center" vertical="center"/>
    </xf>
    <xf numFmtId="177" fontId="35" fillId="0" borderId="2" xfId="86" applyNumberFormat="1" applyFont="1" applyBorder="1" applyAlignment="1" applyProtection="1">
      <alignment horizontal="center" vertical="center"/>
    </xf>
    <xf numFmtId="49" fontId="55" fillId="0" borderId="2" xfId="0" applyNumberFormat="1" applyFont="1" applyFill="1" applyBorder="1" applyAlignment="1">
      <alignment horizontal="center" vertical="center" wrapText="1"/>
    </xf>
    <xf numFmtId="0" fontId="11" fillId="2" borderId="2" xfId="87" applyNumberFormat="1" applyFont="1" applyFill="1" applyBorder="1" applyAlignment="1" applyProtection="1">
      <alignment horizontal="center" vertical="center" wrapText="1"/>
    </xf>
    <xf numFmtId="49" fontId="11" fillId="2" borderId="2" xfId="87" applyNumberFormat="1" applyFont="1" applyFill="1" applyBorder="1" applyAlignment="1" applyProtection="1">
      <alignment horizontal="center" vertical="center" wrapText="1"/>
    </xf>
    <xf numFmtId="49" fontId="3" fillId="2" borderId="2" xfId="88" applyNumberFormat="1" applyFont="1" applyFill="1" applyBorder="1" applyAlignment="1" applyProtection="1">
      <alignment horizontal="center" vertical="center"/>
    </xf>
    <xf numFmtId="0" fontId="3" fillId="2" borderId="2" xfId="87" applyNumberFormat="1" applyFont="1" applyFill="1" applyBorder="1" applyAlignment="1" applyProtection="1">
      <alignment horizontal="center" vertical="center"/>
    </xf>
    <xf numFmtId="49" fontId="3" fillId="2" borderId="2" xfId="87" applyNumberFormat="1" applyFont="1" applyFill="1" applyBorder="1" applyAlignment="1" applyProtection="1">
      <alignment horizontal="center" vertical="center" wrapText="1"/>
    </xf>
    <xf numFmtId="177" fontId="11" fillId="2" borderId="2" xfId="89" applyNumberFormat="1" applyFont="1" applyFill="1" applyBorder="1" applyAlignment="1" applyProtection="1">
      <alignment horizontal="center" vertical="center" wrapText="1"/>
    </xf>
    <xf numFmtId="0" fontId="11" fillId="0" borderId="2" xfId="87" applyNumberFormat="1" applyFont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vertical="center"/>
      <protection locked="0"/>
    </xf>
    <xf numFmtId="0" fontId="15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58" fillId="0" borderId="0" xfId="0" applyFont="1" applyFill="1" applyBorder="1" applyAlignment="1">
      <alignment vertical="center"/>
    </xf>
    <xf numFmtId="0" fontId="1" fillId="0" borderId="9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176" fontId="1" fillId="0" borderId="0" xfId="0" applyNumberFormat="1" applyFont="1" applyFill="1" applyBorder="1" applyAlignment="1" applyProtection="1">
      <alignment horizontal="center" vertical="center"/>
      <protection locked="0"/>
    </xf>
    <xf numFmtId="177" fontId="1" fillId="0" borderId="0" xfId="0" applyNumberFormat="1" applyFont="1" applyFill="1" applyBorder="1" applyAlignment="1" applyProtection="1">
      <alignment horizontal="center" vertical="center"/>
      <protection locked="0"/>
    </xf>
    <xf numFmtId="1" fontId="1" fillId="0" borderId="0" xfId="0" applyNumberFormat="1" applyFont="1" applyFill="1" applyBorder="1" applyAlignment="1" applyProtection="1">
      <alignment horizontal="center" vertical="center"/>
      <protection locked="0"/>
    </xf>
    <xf numFmtId="49" fontId="1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176" fontId="3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>
      <alignment horizontal="center" vertical="center"/>
    </xf>
    <xf numFmtId="176" fontId="9" fillId="0" borderId="2" xfId="0" applyNumberFormat="1" applyFont="1" applyFill="1" applyBorder="1" applyAlignment="1">
      <alignment horizontal="center" vertical="center" wrapText="1"/>
    </xf>
    <xf numFmtId="0" fontId="59" fillId="0" borderId="2" xfId="0" applyFont="1" applyFill="1" applyBorder="1" applyAlignment="1">
      <alignment horizontal="center" vertical="center" wrapText="1"/>
    </xf>
    <xf numFmtId="176" fontId="59" fillId="0" borderId="2" xfId="0" applyNumberFormat="1" applyFont="1" applyFill="1" applyBorder="1" applyAlignment="1">
      <alignment horizontal="center" vertical="center" wrapText="1"/>
    </xf>
    <xf numFmtId="178" fontId="49" fillId="0" borderId="2" xfId="0" applyNumberFormat="1" applyFont="1" applyFill="1" applyBorder="1" applyAlignment="1">
      <alignment horizontal="center" vertical="center" wrapText="1"/>
    </xf>
    <xf numFmtId="0" fontId="43" fillId="0" borderId="14" xfId="0" applyFont="1" applyFill="1" applyBorder="1" applyAlignment="1">
      <alignment horizontal="center" vertical="center"/>
    </xf>
    <xf numFmtId="0" fontId="43" fillId="0" borderId="15" xfId="0" applyFont="1" applyFill="1" applyBorder="1" applyAlignment="1">
      <alignment horizontal="center" vertical="center"/>
    </xf>
    <xf numFmtId="176" fontId="49" fillId="0" borderId="2" xfId="0" applyNumberFormat="1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/>
    </xf>
    <xf numFmtId="49" fontId="41" fillId="4" borderId="2" xfId="0" applyNumberFormat="1" applyFont="1" applyFill="1" applyBorder="1" applyAlignment="1">
      <alignment horizontal="center" vertical="center" wrapText="1"/>
    </xf>
    <xf numFmtId="0" fontId="43" fillId="4" borderId="2" xfId="0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 applyProtection="1">
      <alignment horizontal="center" vertical="center"/>
      <protection locked="0"/>
    </xf>
    <xf numFmtId="49" fontId="3" fillId="0" borderId="0" xfId="0" applyNumberFormat="1" applyFont="1" applyFill="1" applyBorder="1" applyAlignment="1" applyProtection="1">
      <alignment horizontal="center" vertical="center"/>
      <protection locked="0"/>
    </xf>
    <xf numFmtId="177" fontId="2" fillId="0" borderId="0" xfId="0" applyNumberFormat="1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177" fontId="49" fillId="0" borderId="2" xfId="0" applyNumberFormat="1" applyFont="1" applyFill="1" applyBorder="1" applyAlignment="1">
      <alignment horizontal="center" vertical="center" wrapText="1"/>
    </xf>
    <xf numFmtId="178" fontId="43" fillId="0" borderId="2" xfId="0" applyNumberFormat="1" applyFont="1" applyFill="1" applyBorder="1" applyAlignment="1">
      <alignment horizontal="center" vertical="center" wrapText="1"/>
    </xf>
    <xf numFmtId="0" fontId="43" fillId="4" borderId="2" xfId="0" applyNumberFormat="1" applyFont="1" applyFill="1" applyBorder="1" applyAlignment="1" applyProtection="1">
      <alignment horizontal="center" vertical="center"/>
    </xf>
    <xf numFmtId="176" fontId="43" fillId="4" borderId="2" xfId="0" applyNumberFormat="1" applyFont="1" applyFill="1" applyBorder="1" applyAlignment="1" applyProtection="1">
      <alignment horizontal="center" vertical="center"/>
    </xf>
    <xf numFmtId="177" fontId="43" fillId="4" borderId="2" xfId="0" applyNumberFormat="1" applyFont="1" applyFill="1" applyBorder="1" applyAlignment="1" applyProtection="1">
      <alignment horizontal="center" vertical="center"/>
    </xf>
    <xf numFmtId="0" fontId="43" fillId="4" borderId="0" xfId="0" applyFont="1" applyFill="1" applyBorder="1" applyAlignment="1" applyProtection="1">
      <alignment horizontal="center" vertical="center"/>
      <protection locked="0"/>
    </xf>
    <xf numFmtId="49" fontId="43" fillId="4" borderId="2" xfId="0" applyNumberFormat="1" applyFont="1" applyFill="1" applyBorder="1" applyAlignment="1">
      <alignment horizontal="center" vertical="center" wrapText="1"/>
    </xf>
    <xf numFmtId="0" fontId="43" fillId="0" borderId="2" xfId="0" applyNumberFormat="1" applyFont="1" applyFill="1" applyBorder="1" applyAlignment="1" applyProtection="1">
      <alignment horizontal="center" vertical="center"/>
    </xf>
    <xf numFmtId="0" fontId="43" fillId="0" borderId="2" xfId="49" applyFont="1" applyFill="1" applyBorder="1" applyAlignment="1">
      <alignment horizontal="center" vertical="center" wrapText="1"/>
    </xf>
    <xf numFmtId="49" fontId="3" fillId="0" borderId="2" xfId="56" applyNumberFormat="1" applyFont="1" applyBorder="1" applyAlignment="1" applyProtection="1">
      <alignment vertical="center" wrapText="1"/>
    </xf>
    <xf numFmtId="0" fontId="49" fillId="0" borderId="2" xfId="49" applyFont="1" applyFill="1" applyBorder="1" applyAlignment="1">
      <alignment horizontal="center" vertical="center" wrapText="1"/>
    </xf>
    <xf numFmtId="49" fontId="3" fillId="0" borderId="2" xfId="57" applyNumberFormat="1" applyFont="1" applyBorder="1" applyAlignment="1">
      <alignment horizontal="center" vertical="center"/>
    </xf>
    <xf numFmtId="176" fontId="49" fillId="0" borderId="17" xfId="0" applyNumberFormat="1" applyFont="1" applyFill="1" applyBorder="1" applyAlignment="1">
      <alignment horizontal="center" vertical="center" wrapText="1"/>
    </xf>
    <xf numFmtId="176" fontId="49" fillId="0" borderId="18" xfId="0" applyNumberFormat="1" applyFont="1" applyFill="1" applyBorder="1" applyAlignment="1">
      <alignment horizontal="center" vertical="center" wrapText="1"/>
    </xf>
    <xf numFmtId="187" fontId="43" fillId="4" borderId="2" xfId="0" applyNumberFormat="1" applyFont="1" applyFill="1" applyBorder="1" applyAlignment="1">
      <alignment horizontal="center" vertical="center" wrapText="1"/>
    </xf>
    <xf numFmtId="0" fontId="43" fillId="4" borderId="2" xfId="49" applyFont="1" applyFill="1" applyBorder="1" applyAlignment="1">
      <alignment horizontal="center" vertical="center" wrapText="1"/>
    </xf>
    <xf numFmtId="187" fontId="43" fillId="0" borderId="2" xfId="0" applyNumberFormat="1" applyFont="1" applyFill="1" applyBorder="1" applyAlignment="1">
      <alignment horizontal="center" vertical="center" wrapText="1"/>
    </xf>
    <xf numFmtId="187" fontId="49" fillId="0" borderId="2" xfId="0" applyNumberFormat="1" applyFont="1" applyFill="1" applyBorder="1" applyAlignment="1">
      <alignment horizontal="center" vertical="center" wrapText="1"/>
    </xf>
    <xf numFmtId="49" fontId="3" fillId="0" borderId="2" xfId="58" applyNumberFormat="1" applyFont="1" applyBorder="1" applyAlignment="1" applyProtection="1">
      <alignment vertical="center" wrapText="1"/>
    </xf>
    <xf numFmtId="0" fontId="3" fillId="0" borderId="2" xfId="0" applyFont="1" applyFill="1" applyBorder="1" applyAlignment="1" applyProtection="1">
      <alignment horizontal="center" vertical="center"/>
      <protection locked="0"/>
    </xf>
    <xf numFmtId="49" fontId="3" fillId="0" borderId="2" xfId="49" applyNumberFormat="1" applyFont="1" applyFill="1" applyBorder="1" applyAlignment="1">
      <alignment horizontal="center" vertical="center" wrapText="1"/>
    </xf>
    <xf numFmtId="49" fontId="3" fillId="0" borderId="2" xfId="59" applyNumberFormat="1" applyFont="1" applyBorder="1" applyAlignment="1" applyProtection="1">
      <alignment vertical="center" wrapText="1"/>
    </xf>
    <xf numFmtId="49" fontId="49" fillId="4" borderId="2" xfId="0" applyNumberFormat="1" applyFont="1" applyFill="1" applyBorder="1" applyAlignment="1">
      <alignment horizontal="center" vertical="center" wrapText="1"/>
    </xf>
    <xf numFmtId="49" fontId="59" fillId="4" borderId="2" xfId="0" applyNumberFormat="1" applyFont="1" applyFill="1" applyBorder="1" applyAlignment="1">
      <alignment horizontal="center" vertical="center" wrapText="1"/>
    </xf>
    <xf numFmtId="0" fontId="49" fillId="4" borderId="2" xfId="0" applyFont="1" applyFill="1" applyBorder="1" applyAlignment="1">
      <alignment horizontal="center" vertical="center" wrapText="1"/>
    </xf>
    <xf numFmtId="0" fontId="49" fillId="0" borderId="2" xfId="0" applyFont="1" applyFill="1" applyBorder="1" applyAlignment="1">
      <alignment horizontal="center" vertical="center"/>
    </xf>
    <xf numFmtId="0" fontId="43" fillId="4" borderId="2" xfId="0" applyFont="1" applyFill="1" applyBorder="1" applyAlignment="1">
      <alignment horizontal="center" vertical="center"/>
    </xf>
    <xf numFmtId="176" fontId="41" fillId="4" borderId="2" xfId="0" applyNumberFormat="1" applyFont="1" applyFill="1" applyBorder="1" applyAlignment="1">
      <alignment horizontal="center" vertical="center"/>
    </xf>
    <xf numFmtId="176" fontId="59" fillId="4" borderId="2" xfId="0" applyNumberFormat="1" applyFont="1" applyFill="1" applyBorder="1" applyAlignment="1">
      <alignment horizontal="center" vertical="center" wrapText="1"/>
    </xf>
    <xf numFmtId="49" fontId="3" fillId="0" borderId="2" xfId="60" applyNumberFormat="1" applyFont="1" applyBorder="1" applyAlignment="1" applyProtection="1">
      <alignment vertical="center" wrapText="1"/>
    </xf>
    <xf numFmtId="177" fontId="49" fillId="4" borderId="2" xfId="0" applyNumberFormat="1" applyFont="1" applyFill="1" applyBorder="1" applyAlignment="1">
      <alignment horizontal="center" vertical="center" wrapText="1"/>
    </xf>
    <xf numFmtId="0" fontId="49" fillId="4" borderId="2" xfId="49" applyFont="1" applyFill="1" applyBorder="1" applyAlignment="1">
      <alignment horizontal="center" vertical="center" wrapText="1"/>
    </xf>
    <xf numFmtId="49" fontId="43" fillId="4" borderId="2" xfId="49" applyNumberFormat="1" applyFont="1" applyFill="1" applyBorder="1" applyAlignment="1">
      <alignment horizontal="center" vertical="center" wrapText="1"/>
    </xf>
    <xf numFmtId="180" fontId="43" fillId="0" borderId="2" xfId="0" applyNumberFormat="1" applyFont="1" applyFill="1" applyBorder="1" applyAlignment="1">
      <alignment horizontal="center" vertical="center" wrapText="1"/>
    </xf>
    <xf numFmtId="49" fontId="3" fillId="0" borderId="2" xfId="61" applyNumberFormat="1" applyFont="1" applyBorder="1" applyAlignment="1" applyProtection="1">
      <alignment vertical="center" wrapText="1"/>
    </xf>
    <xf numFmtId="187" fontId="49" fillId="4" borderId="2" xfId="0" applyNumberFormat="1" applyFont="1" applyFill="1" applyBorder="1" applyAlignment="1">
      <alignment horizontal="center" vertical="center" wrapText="1"/>
    </xf>
    <xf numFmtId="180" fontId="43" fillId="4" borderId="2" xfId="0" applyNumberFormat="1" applyFont="1" applyFill="1" applyBorder="1" applyAlignment="1">
      <alignment horizontal="center" vertical="center" wrapText="1"/>
    </xf>
    <xf numFmtId="180" fontId="47" fillId="4" borderId="2" xfId="0" applyNumberFormat="1" applyFont="1" applyFill="1" applyBorder="1" applyAlignment="1">
      <alignment horizontal="center" vertical="center" wrapText="1"/>
    </xf>
    <xf numFmtId="180" fontId="47" fillId="4" borderId="2" xfId="0" applyNumberFormat="1" applyFont="1" applyFill="1" applyBorder="1" applyAlignment="1">
      <alignment horizontal="center" vertical="center"/>
    </xf>
    <xf numFmtId="176" fontId="47" fillId="4" borderId="2" xfId="0" applyNumberFormat="1" applyFont="1" applyFill="1" applyBorder="1" applyAlignment="1">
      <alignment horizontal="center" vertical="center" wrapText="1"/>
    </xf>
    <xf numFmtId="0" fontId="43" fillId="4" borderId="2" xfId="0" applyFont="1" applyFill="1" applyBorder="1" applyAlignment="1" applyProtection="1">
      <alignment horizontal="center" vertical="center"/>
    </xf>
    <xf numFmtId="176" fontId="43" fillId="0" borderId="2" xfId="0" applyNumberFormat="1" applyFont="1" applyFill="1" applyBorder="1" applyAlignment="1">
      <alignment horizontal="center" vertical="center"/>
    </xf>
    <xf numFmtId="49" fontId="3" fillId="0" borderId="2" xfId="62" applyNumberFormat="1" applyFont="1" applyBorder="1" applyAlignment="1" applyProtection="1">
      <alignment vertical="center" wrapText="1"/>
    </xf>
    <xf numFmtId="177" fontId="43" fillId="4" borderId="2" xfId="0" applyNumberFormat="1" applyFont="1" applyFill="1" applyBorder="1" applyAlignment="1">
      <alignment horizontal="center" vertical="center" wrapText="1"/>
    </xf>
    <xf numFmtId="49" fontId="3" fillId="0" borderId="2" xfId="63" applyNumberFormat="1" applyFont="1" applyBorder="1" applyAlignment="1" applyProtection="1">
      <alignment vertical="center" wrapText="1"/>
    </xf>
    <xf numFmtId="49" fontId="3" fillId="0" borderId="2" xfId="64" applyNumberFormat="1" applyFont="1" applyBorder="1" applyAlignment="1" applyProtection="1">
      <alignment vertical="center" wrapText="1"/>
    </xf>
    <xf numFmtId="49" fontId="47" fillId="4" borderId="2" xfId="0" applyNumberFormat="1" applyFont="1" applyFill="1" applyBorder="1" applyAlignment="1">
      <alignment horizontal="center" vertical="center" wrapText="1"/>
    </xf>
    <xf numFmtId="180" fontId="43" fillId="4" borderId="2" xfId="0" applyNumberFormat="1" applyFont="1" applyFill="1" applyBorder="1" applyAlignment="1">
      <alignment horizontal="center" vertical="center"/>
    </xf>
    <xf numFmtId="180" fontId="41" fillId="4" borderId="2" xfId="0" applyNumberFormat="1" applyFont="1" applyFill="1" applyBorder="1" applyAlignment="1">
      <alignment horizontal="center" vertical="center"/>
    </xf>
    <xf numFmtId="0" fontId="51" fillId="0" borderId="2" xfId="0" applyFont="1" applyFill="1" applyBorder="1" applyAlignment="1" applyProtection="1">
      <alignment horizontal="center" vertical="center"/>
    </xf>
    <xf numFmtId="176" fontId="51" fillId="0" borderId="2" xfId="0" applyNumberFormat="1" applyFont="1" applyFill="1" applyBorder="1" applyAlignment="1" applyProtection="1">
      <alignment horizontal="center" vertical="center"/>
    </xf>
    <xf numFmtId="176" fontId="43" fillId="0" borderId="0" xfId="0" applyNumberFormat="1" applyFont="1" applyFill="1" applyBorder="1" applyAlignment="1" applyProtection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177" fontId="51" fillId="0" borderId="2" xfId="0" applyNumberFormat="1" applyFont="1" applyFill="1" applyBorder="1" applyAlignment="1" applyProtection="1">
      <alignment horizontal="center" vertical="center"/>
    </xf>
    <xf numFmtId="0" fontId="43" fillId="4" borderId="19" xfId="0" applyFont="1" applyFill="1" applyBorder="1" applyAlignment="1">
      <alignment horizontal="center" vertical="center" wrapText="1"/>
    </xf>
    <xf numFmtId="49" fontId="41" fillId="4" borderId="10" xfId="0" applyNumberFormat="1" applyFont="1" applyFill="1" applyBorder="1" applyAlignment="1">
      <alignment horizontal="center" vertical="center" wrapText="1"/>
    </xf>
    <xf numFmtId="0" fontId="43" fillId="4" borderId="10" xfId="0" applyFont="1" applyFill="1" applyBorder="1" applyAlignment="1">
      <alignment horizontal="center" vertical="center" wrapText="1"/>
    </xf>
    <xf numFmtId="0" fontId="43" fillId="4" borderId="20" xfId="0" applyFont="1" applyFill="1" applyBorder="1" applyAlignment="1">
      <alignment horizontal="center" vertical="center" wrapText="1"/>
    </xf>
    <xf numFmtId="0" fontId="43" fillId="0" borderId="19" xfId="0" applyFont="1" applyFill="1" applyBorder="1" applyAlignment="1">
      <alignment horizontal="center" vertical="center" wrapText="1"/>
    </xf>
    <xf numFmtId="49" fontId="43" fillId="0" borderId="10" xfId="0" applyNumberFormat="1" applyFont="1" applyFill="1" applyBorder="1" applyAlignment="1">
      <alignment horizontal="center" vertical="center" wrapText="1"/>
    </xf>
    <xf numFmtId="0" fontId="43" fillId="0" borderId="20" xfId="0" applyFont="1" applyFill="1" applyBorder="1" applyAlignment="1">
      <alignment horizontal="center" vertical="center" wrapText="1"/>
    </xf>
    <xf numFmtId="177" fontId="43" fillId="4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49" fontId="3" fillId="0" borderId="2" xfId="65" applyNumberFormat="1" applyFont="1" applyBorder="1" applyAlignment="1" applyProtection="1">
      <alignment vertical="center" wrapText="1"/>
    </xf>
    <xf numFmtId="49" fontId="3" fillId="0" borderId="2" xfId="66" applyNumberFormat="1" applyFont="1" applyBorder="1" applyAlignment="1" applyProtection="1">
      <alignment vertical="center" wrapText="1"/>
    </xf>
    <xf numFmtId="49" fontId="3" fillId="0" borderId="2" xfId="67" applyNumberFormat="1" applyFont="1" applyBorder="1" applyAlignment="1" applyProtection="1">
      <alignment vertical="center" wrapText="1"/>
    </xf>
    <xf numFmtId="0" fontId="60" fillId="0" borderId="10" xfId="0" applyFont="1" applyFill="1" applyBorder="1" applyAlignment="1">
      <alignment horizontal="center" vertical="center" wrapText="1"/>
    </xf>
    <xf numFmtId="0" fontId="43" fillId="0" borderId="21" xfId="0" applyFont="1" applyFill="1" applyBorder="1" applyAlignment="1">
      <alignment horizontal="center" vertical="center"/>
    </xf>
    <xf numFmtId="0" fontId="60" fillId="0" borderId="2" xfId="0" applyFont="1" applyFill="1" applyBorder="1" applyAlignment="1">
      <alignment horizontal="center" vertical="center" wrapText="1"/>
    </xf>
    <xf numFmtId="187" fontId="60" fillId="0" borderId="2" xfId="0" applyNumberFormat="1" applyFont="1" applyFill="1" applyBorder="1" applyAlignment="1">
      <alignment horizontal="center" vertical="center" wrapText="1"/>
    </xf>
    <xf numFmtId="187" fontId="60" fillId="0" borderId="21" xfId="0" applyNumberFormat="1" applyFont="1" applyFill="1" applyBorder="1" applyAlignment="1">
      <alignment horizontal="center" vertical="center" wrapText="1"/>
    </xf>
    <xf numFmtId="0" fontId="47" fillId="4" borderId="2" xfId="0" applyFont="1" applyFill="1" applyBorder="1" applyAlignment="1">
      <alignment horizontal="center" vertical="center"/>
    </xf>
    <xf numFmtId="0" fontId="47" fillId="4" borderId="10" xfId="0" applyFont="1" applyFill="1" applyBorder="1" applyAlignment="1">
      <alignment horizontal="center" vertical="center" wrapText="1"/>
    </xf>
    <xf numFmtId="0" fontId="43" fillId="4" borderId="5" xfId="0" applyFont="1" applyFill="1" applyBorder="1" applyAlignment="1">
      <alignment horizontal="center" vertical="center"/>
    </xf>
    <xf numFmtId="0" fontId="43" fillId="4" borderId="2" xfId="0" applyFont="1" applyFill="1" applyBorder="1" applyAlignment="1">
      <alignment horizontal="center" vertical="center"/>
    </xf>
    <xf numFmtId="176" fontId="51" fillId="0" borderId="2" xfId="0" applyNumberFormat="1" applyFont="1" applyFill="1" applyBorder="1" applyAlignment="1">
      <alignment horizontal="center" vertical="center"/>
    </xf>
    <xf numFmtId="0" fontId="51" fillId="0" borderId="2" xfId="0" applyFont="1" applyFill="1" applyBorder="1" applyAlignment="1">
      <alignment horizontal="center" vertical="center" wrapText="1"/>
    </xf>
    <xf numFmtId="176" fontId="51" fillId="0" borderId="2" xfId="0" applyNumberFormat="1" applyFont="1" applyFill="1" applyBorder="1" applyAlignment="1">
      <alignment horizontal="center" vertical="center"/>
    </xf>
    <xf numFmtId="49" fontId="43" fillId="4" borderId="10" xfId="0" applyNumberFormat="1" applyFont="1" applyFill="1" applyBorder="1" applyAlignment="1">
      <alignment horizontal="center" vertical="center" wrapText="1"/>
    </xf>
    <xf numFmtId="49" fontId="11" fillId="0" borderId="2" xfId="68" applyNumberFormat="1" applyFont="1" applyBorder="1" applyAlignment="1" applyProtection="1">
      <alignment vertical="center" wrapText="1"/>
    </xf>
    <xf numFmtId="177" fontId="43" fillId="4" borderId="2" xfId="0" applyNumberFormat="1" applyFont="1" applyFill="1" applyBorder="1" applyAlignment="1">
      <alignment horizontal="center" vertical="center"/>
    </xf>
    <xf numFmtId="49" fontId="43" fillId="4" borderId="2" xfId="0" applyNumberFormat="1" applyFont="1" applyFill="1" applyBorder="1" applyAlignment="1">
      <alignment horizontal="center" vertical="center"/>
    </xf>
    <xf numFmtId="180" fontId="51" fillId="0" borderId="2" xfId="0" applyNumberFormat="1" applyFont="1" applyFill="1" applyBorder="1" applyAlignment="1">
      <alignment horizontal="center" vertical="center"/>
    </xf>
    <xf numFmtId="0" fontId="61" fillId="0" borderId="2" xfId="0" applyFont="1" applyFill="1" applyBorder="1" applyAlignment="1">
      <alignment horizontal="center" vertical="center"/>
    </xf>
    <xf numFmtId="0" fontId="61" fillId="0" borderId="2" xfId="0" applyFont="1" applyFill="1" applyBorder="1" applyAlignment="1">
      <alignment horizontal="center" vertical="center" wrapText="1"/>
    </xf>
    <xf numFmtId="0" fontId="43" fillId="4" borderId="7" xfId="0" applyFont="1" applyFill="1" applyBorder="1" applyAlignment="1">
      <alignment horizontal="center" vertical="center"/>
    </xf>
    <xf numFmtId="0" fontId="41" fillId="4" borderId="7" xfId="0" applyFont="1" applyFill="1" applyBorder="1" applyAlignment="1">
      <alignment horizontal="center" vertical="center"/>
    </xf>
    <xf numFmtId="0" fontId="41" fillId="4" borderId="7" xfId="0" applyFont="1" applyFill="1" applyBorder="1" applyAlignment="1">
      <alignment horizontal="center" vertical="center"/>
    </xf>
    <xf numFmtId="176" fontId="47" fillId="4" borderId="7" xfId="0" applyNumberFormat="1" applyFont="1" applyFill="1" applyBorder="1" applyAlignment="1">
      <alignment horizontal="center" vertical="center"/>
    </xf>
    <xf numFmtId="0" fontId="43" fillId="4" borderId="7" xfId="0" applyFont="1" applyFill="1" applyBorder="1" applyAlignment="1">
      <alignment horizontal="center" vertical="center" wrapText="1"/>
    </xf>
    <xf numFmtId="0" fontId="43" fillId="4" borderId="22" xfId="0" applyFont="1" applyFill="1" applyBorder="1" applyAlignment="1">
      <alignment horizontal="center" vertical="center" wrapText="1"/>
    </xf>
    <xf numFmtId="0" fontId="43" fillId="4" borderId="22" xfId="0" applyFont="1" applyFill="1" applyBorder="1" applyAlignment="1">
      <alignment horizontal="center" vertical="center" wrapText="1"/>
    </xf>
    <xf numFmtId="176" fontId="43" fillId="0" borderId="2" xfId="0" applyNumberFormat="1" applyFont="1" applyFill="1" applyBorder="1" applyAlignment="1" applyProtection="1">
      <alignment horizontal="center" vertical="center"/>
      <protection locked="0"/>
    </xf>
    <xf numFmtId="176" fontId="43" fillId="4" borderId="2" xfId="0" applyNumberFormat="1" applyFont="1" applyFill="1" applyBorder="1" applyAlignment="1" applyProtection="1">
      <alignment horizontal="center" vertical="center"/>
      <protection locked="0"/>
    </xf>
    <xf numFmtId="0" fontId="43" fillId="4" borderId="2" xfId="0" applyFont="1" applyFill="1" applyBorder="1" applyAlignment="1">
      <alignment horizontal="center" vertical="center" wrapText="1"/>
    </xf>
    <xf numFmtId="0" fontId="43" fillId="4" borderId="2" xfId="0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  <protection locked="0"/>
    </xf>
    <xf numFmtId="180" fontId="43" fillId="4" borderId="7" xfId="0" applyNumberFormat="1" applyFont="1" applyFill="1" applyBorder="1" applyAlignment="1">
      <alignment horizontal="center" vertical="center"/>
    </xf>
    <xf numFmtId="177" fontId="43" fillId="4" borderId="7" xfId="0" applyNumberFormat="1" applyFont="1" applyFill="1" applyBorder="1" applyAlignment="1" applyProtection="1">
      <alignment horizontal="center" vertical="center"/>
    </xf>
    <xf numFmtId="0" fontId="43" fillId="4" borderId="3" xfId="0" applyFont="1" applyFill="1" applyBorder="1" applyAlignment="1">
      <alignment horizontal="center" vertical="center"/>
    </xf>
    <xf numFmtId="49" fontId="43" fillId="4" borderId="3" xfId="0" applyNumberFormat="1" applyFont="1" applyFill="1" applyBorder="1" applyAlignment="1">
      <alignment horizontal="center" vertical="center" wrapText="1"/>
    </xf>
    <xf numFmtId="49" fontId="43" fillId="4" borderId="3" xfId="49" applyNumberFormat="1" applyFont="1" applyFill="1" applyBorder="1" applyAlignment="1">
      <alignment horizontal="center" vertical="center" wrapText="1"/>
    </xf>
    <xf numFmtId="49" fontId="43" fillId="0" borderId="2" xfId="0" applyNumberFormat="1" applyFont="1" applyFill="1" applyBorder="1" applyAlignment="1" applyProtection="1">
      <alignment horizontal="center" vertical="center"/>
      <protection locked="0"/>
    </xf>
    <xf numFmtId="1" fontId="43" fillId="0" borderId="2" xfId="0" applyNumberFormat="1" applyFont="1" applyFill="1" applyBorder="1" applyAlignment="1" applyProtection="1">
      <alignment horizontal="center" vertical="center"/>
      <protection locked="0"/>
    </xf>
    <xf numFmtId="177" fontId="43" fillId="4" borderId="2" xfId="0" applyNumberFormat="1" applyFont="1" applyFill="1" applyBorder="1" applyAlignment="1" applyProtection="1">
      <alignment horizontal="center" vertical="center"/>
    </xf>
    <xf numFmtId="1" fontId="43" fillId="4" borderId="2" xfId="0" applyNumberFormat="1" applyFont="1" applyFill="1" applyBorder="1" applyAlignment="1" applyProtection="1">
      <alignment horizontal="center" vertical="center"/>
      <protection locked="0"/>
    </xf>
    <xf numFmtId="0" fontId="43" fillId="4" borderId="2" xfId="0" applyFont="1" applyFill="1" applyBorder="1" applyAlignment="1" applyProtection="1">
      <alignment horizontal="center" vertical="center"/>
      <protection locked="0"/>
    </xf>
    <xf numFmtId="49" fontId="43" fillId="4" borderId="2" xfId="0" applyNumberFormat="1" applyFont="1" applyFill="1" applyBorder="1" applyAlignment="1" applyProtection="1">
      <alignment horizontal="center" vertical="center"/>
      <protection locked="0"/>
    </xf>
    <xf numFmtId="49" fontId="3" fillId="0" borderId="2" xfId="69" applyNumberFormat="1" applyFont="1" applyBorder="1" applyAlignment="1" applyProtection="1">
      <alignment vertical="center" wrapText="1"/>
    </xf>
    <xf numFmtId="0" fontId="43" fillId="0" borderId="3" xfId="0" applyFont="1" applyFill="1" applyBorder="1" applyAlignment="1">
      <alignment horizontal="center" vertical="center"/>
    </xf>
    <xf numFmtId="0" fontId="43" fillId="0" borderId="2" xfId="0" applyFont="1" applyFill="1" applyBorder="1" applyAlignment="1" applyProtection="1">
      <alignment horizontal="center" vertical="center"/>
      <protection locked="0"/>
    </xf>
    <xf numFmtId="49" fontId="3" fillId="0" borderId="2" xfId="70" applyNumberFormat="1" applyFont="1" applyBorder="1" applyAlignment="1" applyProtection="1">
      <alignment vertical="center" wrapText="1"/>
    </xf>
    <xf numFmtId="187" fontId="43" fillId="3" borderId="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vertical="center" wrapText="1"/>
    </xf>
    <xf numFmtId="176" fontId="11" fillId="0" borderId="3" xfId="49" applyNumberFormat="1" applyFont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0" xfId="0" applyNumberFormat="1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  <protection hidden="1"/>
    </xf>
    <xf numFmtId="49" fontId="3" fillId="0" borderId="4" xfId="0" applyNumberFormat="1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/>
    <xf numFmtId="49" fontId="3" fillId="0" borderId="1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 applyProtection="1">
      <alignment wrapText="1"/>
    </xf>
    <xf numFmtId="49" fontId="11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 applyProtection="1">
      <alignment wrapText="1"/>
    </xf>
    <xf numFmtId="0" fontId="35" fillId="0" borderId="10" xfId="0" applyFont="1" applyFill="1" applyBorder="1" applyAlignment="1">
      <alignment vertical="center" wrapText="1"/>
    </xf>
    <xf numFmtId="176" fontId="11" fillId="0" borderId="10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vertical="center"/>
    </xf>
    <xf numFmtId="0" fontId="3" fillId="0" borderId="24" xfId="0" applyFont="1" applyFill="1" applyBorder="1" applyAlignment="1">
      <alignment vertical="center" wrapText="1"/>
    </xf>
    <xf numFmtId="0" fontId="3" fillId="0" borderId="0" xfId="0" applyFont="1" applyFill="1" applyBorder="1" applyAlignment="1" applyProtection="1"/>
    <xf numFmtId="49" fontId="3" fillId="0" borderId="2" xfId="0" applyNumberFormat="1" applyFont="1" applyFill="1" applyBorder="1" applyAlignment="1">
      <alignment vertical="center"/>
    </xf>
    <xf numFmtId="0" fontId="3" fillId="0" borderId="3" xfId="0" applyFont="1" applyFill="1" applyBorder="1" applyAlignment="1" applyProtection="1"/>
    <xf numFmtId="0" fontId="3" fillId="0" borderId="3" xfId="0" applyFont="1" applyFill="1" applyBorder="1" applyAlignment="1" applyProtection="1">
      <alignment wrapText="1"/>
    </xf>
    <xf numFmtId="0" fontId="3" fillId="0" borderId="10" xfId="0" applyFont="1" applyFill="1" applyBorder="1" applyAlignment="1" applyProtection="1"/>
    <xf numFmtId="0" fontId="3" fillId="0" borderId="25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9" fontId="35" fillId="0" borderId="10" xfId="0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49" fontId="11" fillId="0" borderId="0" xfId="53" applyNumberFormat="1" applyFont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>
      <alignment horizontal="center" vertical="center" wrapText="1"/>
    </xf>
    <xf numFmtId="49" fontId="3" fillId="0" borderId="0" xfId="54" applyNumberFormat="1" applyFont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/>
      <protection hidden="1"/>
    </xf>
    <xf numFmtId="0" fontId="11" fillId="0" borderId="26" xfId="0" applyFont="1" applyFill="1" applyBorder="1" applyAlignment="1">
      <alignment vertical="center" wrapText="1"/>
    </xf>
    <xf numFmtId="0" fontId="11" fillId="0" borderId="24" xfId="0" applyFont="1" applyFill="1" applyBorder="1" applyAlignment="1">
      <alignment vertical="center" wrapText="1"/>
    </xf>
    <xf numFmtId="176" fontId="11" fillId="0" borderId="0" xfId="0" applyNumberFormat="1" applyFont="1" applyFill="1" applyBorder="1" applyAlignment="1">
      <alignment horizontal="center" vertical="center"/>
    </xf>
    <xf numFmtId="176" fontId="11" fillId="0" borderId="0" xfId="0" applyNumberFormat="1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 wrapText="1"/>
    </xf>
    <xf numFmtId="49" fontId="3" fillId="2" borderId="0" xfId="55" applyNumberFormat="1" applyFont="1" applyFill="1" applyBorder="1" applyAlignment="1">
      <alignment horizontal="center" vertical="center"/>
    </xf>
    <xf numFmtId="49" fontId="3" fillId="0" borderId="0" xfId="54" applyNumberFormat="1" applyFont="1" applyFill="1" applyBorder="1" applyAlignment="1">
      <alignment horizontal="center" vertical="center"/>
    </xf>
    <xf numFmtId="0" fontId="3" fillId="0" borderId="0" xfId="54" applyFont="1" applyFill="1" applyBorder="1" applyAlignment="1">
      <alignment horizontal="center" vertical="center" wrapText="1"/>
    </xf>
    <xf numFmtId="0" fontId="3" fillId="0" borderId="0" xfId="54" applyNumberFormat="1" applyFont="1" applyFill="1" applyBorder="1" applyAlignment="1" applyProtection="1">
      <alignment horizontal="center" vertical="center"/>
      <protection hidden="1"/>
    </xf>
    <xf numFmtId="0" fontId="3" fillId="0" borderId="0" xfId="54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 applyProtection="1">
      <alignment horizontal="center" vertical="center"/>
      <protection hidden="1"/>
    </xf>
    <xf numFmtId="0" fontId="62" fillId="0" borderId="0" xfId="0" applyFont="1" applyFill="1" applyBorder="1" applyAlignment="1" applyProtection="1">
      <alignment vertical="center"/>
      <protection locked="0"/>
    </xf>
    <xf numFmtId="0" fontId="62" fillId="0" borderId="0" xfId="0" applyFont="1" applyFill="1" applyBorder="1" applyAlignment="1">
      <alignment vertical="center"/>
    </xf>
    <xf numFmtId="0" fontId="63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181" fontId="62" fillId="0" borderId="0" xfId="0" applyNumberFormat="1" applyFont="1" applyFill="1" applyBorder="1" applyAlignment="1" applyProtection="1">
      <alignment vertical="center"/>
      <protection locked="0"/>
    </xf>
    <xf numFmtId="49" fontId="62" fillId="0" borderId="0" xfId="0" applyNumberFormat="1" applyFont="1" applyFill="1" applyBorder="1" applyAlignment="1" applyProtection="1">
      <alignment vertical="center"/>
      <protection locked="0"/>
    </xf>
    <xf numFmtId="176" fontId="62" fillId="0" borderId="0" xfId="0" applyNumberFormat="1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 applyProtection="1">
      <alignment horizontal="left" vertical="center"/>
      <protection locked="0"/>
    </xf>
    <xf numFmtId="181" fontId="9" fillId="0" borderId="2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176" fontId="11" fillId="0" borderId="2" xfId="0" applyNumberFormat="1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49" fontId="2" fillId="2" borderId="26" xfId="0" applyNumberFormat="1" applyFont="1" applyFill="1" applyBorder="1" applyAlignment="1">
      <alignment horizontal="center" vertical="center" wrapText="1"/>
    </xf>
    <xf numFmtId="176" fontId="9" fillId="2" borderId="26" xfId="0" applyNumberFormat="1" applyFont="1" applyFill="1" applyBorder="1" applyAlignment="1">
      <alignment horizontal="center" vertical="center" wrapText="1"/>
    </xf>
    <xf numFmtId="0" fontId="2" fillId="0" borderId="2" xfId="49" applyFont="1" applyBorder="1" applyAlignment="1">
      <alignment horizontal="center" vertical="center" wrapText="1"/>
    </xf>
    <xf numFmtId="0" fontId="3" fillId="0" borderId="27" xfId="0" applyFont="1" applyFill="1" applyBorder="1" applyAlignment="1">
      <alignment vertical="center" wrapText="1"/>
    </xf>
    <xf numFmtId="0" fontId="20" fillId="0" borderId="2" xfId="0" applyFont="1" applyFill="1" applyBorder="1" applyAlignment="1" applyProtection="1"/>
    <xf numFmtId="0" fontId="3" fillId="0" borderId="26" xfId="0" applyFont="1" applyFill="1" applyBorder="1" applyAlignment="1">
      <alignment vertical="center" wrapText="1"/>
    </xf>
    <xf numFmtId="49" fontId="3" fillId="0" borderId="27" xfId="0" applyNumberFormat="1" applyFont="1" applyFill="1" applyBorder="1" applyAlignment="1">
      <alignment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9" fillId="0" borderId="7" xfId="0" applyNumberFormat="1" applyFont="1" applyFill="1" applyBorder="1" applyAlignment="1">
      <alignment horizontal="center" vertical="center" wrapText="1"/>
    </xf>
    <xf numFmtId="0" fontId="3" fillId="0" borderId="6" xfId="49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vertical="center" wrapText="1"/>
    </xf>
    <xf numFmtId="0" fontId="3" fillId="0" borderId="29" xfId="0" applyFont="1" applyFill="1" applyBorder="1" applyAlignment="1">
      <alignment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 applyProtection="1">
      <alignment vertical="center"/>
      <protection locked="0"/>
    </xf>
    <xf numFmtId="49" fontId="26" fillId="0" borderId="0" xfId="49" applyNumberFormat="1" applyFont="1" applyBorder="1" applyAlignment="1">
      <alignment horizontal="center" vertical="center" wrapText="1"/>
    </xf>
    <xf numFmtId="49" fontId="65" fillId="0" borderId="2" xfId="0" applyNumberFormat="1" applyFont="1" applyFill="1" applyBorder="1" applyAlignment="1">
      <alignment vertical="center"/>
    </xf>
    <xf numFmtId="0" fontId="65" fillId="0" borderId="2" xfId="0" applyFont="1" applyFill="1" applyBorder="1" applyAlignment="1">
      <alignment vertical="center"/>
    </xf>
    <xf numFmtId="0" fontId="3" fillId="0" borderId="30" xfId="0" applyFont="1" applyFill="1" applyBorder="1" applyAlignment="1">
      <alignment vertical="center" wrapText="1"/>
    </xf>
    <xf numFmtId="0" fontId="20" fillId="0" borderId="3" xfId="0" applyFont="1" applyFill="1" applyBorder="1" applyAlignment="1" applyProtection="1"/>
    <xf numFmtId="49" fontId="3" fillId="0" borderId="30" xfId="0" applyNumberFormat="1" applyFont="1" applyFill="1" applyBorder="1" applyAlignment="1">
      <alignment vertical="center" wrapText="1"/>
    </xf>
    <xf numFmtId="49" fontId="3" fillId="0" borderId="2" xfId="0" applyNumberFormat="1" applyFont="1" applyFill="1" applyBorder="1" applyAlignment="1">
      <alignment vertical="center" wrapText="1"/>
    </xf>
    <xf numFmtId="49" fontId="3" fillId="0" borderId="3" xfId="0" applyNumberFormat="1" applyFont="1" applyFill="1" applyBorder="1" applyAlignment="1">
      <alignment vertical="center" wrapText="1"/>
    </xf>
    <xf numFmtId="0" fontId="65" fillId="0" borderId="2" xfId="0" applyFont="1" applyFill="1" applyBorder="1" applyAlignment="1" applyProtection="1">
      <alignment vertical="center"/>
      <protection locked="0"/>
    </xf>
    <xf numFmtId="49" fontId="65" fillId="0" borderId="2" xfId="0" applyNumberFormat="1" applyFont="1" applyFill="1" applyBorder="1" applyAlignment="1" applyProtection="1">
      <alignment vertical="center"/>
      <protection locked="0"/>
    </xf>
    <xf numFmtId="0" fontId="62" fillId="0" borderId="3" xfId="0" applyFont="1" applyFill="1" applyBorder="1" applyAlignment="1" applyProtection="1">
      <alignment vertical="center"/>
      <protection locked="0"/>
    </xf>
    <xf numFmtId="49" fontId="25" fillId="0" borderId="0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 applyProtection="1">
      <alignment vertical="center"/>
      <protection locked="0"/>
    </xf>
    <xf numFmtId="0" fontId="62" fillId="0" borderId="2" xfId="0" applyFont="1" applyFill="1" applyBorder="1" applyAlignment="1" applyProtection="1">
      <alignment vertical="center"/>
      <protection locked="0"/>
    </xf>
    <xf numFmtId="0" fontId="25" fillId="0" borderId="2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left" vertical="center"/>
    </xf>
    <xf numFmtId="0" fontId="46" fillId="0" borderId="1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9" fillId="0" borderId="2" xfId="49" applyFont="1" applyFill="1" applyBorder="1" applyAlignment="1">
      <alignment horizontal="left" vertical="center" wrapText="1"/>
    </xf>
    <xf numFmtId="0" fontId="9" fillId="0" borderId="2" xfId="49" applyFont="1" applyFill="1" applyBorder="1" applyAlignment="1">
      <alignment horizontal="center" vertical="center" wrapText="1"/>
    </xf>
    <xf numFmtId="176" fontId="67" fillId="0" borderId="2" xfId="0" applyNumberFormat="1" applyFont="1" applyFill="1" applyBorder="1" applyAlignment="1">
      <alignment horizontal="center" vertical="center"/>
    </xf>
    <xf numFmtId="0" fontId="67" fillId="0" borderId="2" xfId="49" applyFont="1" applyFill="1" applyBorder="1" applyAlignment="1">
      <alignment horizontal="center" vertical="center" wrapText="1"/>
    </xf>
    <xf numFmtId="0" fontId="9" fillId="0" borderId="3" xfId="49" applyFont="1" applyFill="1" applyBorder="1" applyAlignment="1">
      <alignment horizontal="left" vertical="center" wrapText="1"/>
    </xf>
    <xf numFmtId="0" fontId="9" fillId="0" borderId="3" xfId="49" applyNumberFormat="1" applyFont="1" applyFill="1" applyBorder="1" applyAlignment="1">
      <alignment horizontal="center" vertical="center" wrapText="1"/>
    </xf>
    <xf numFmtId="0" fontId="67" fillId="0" borderId="3" xfId="49" applyNumberFormat="1" applyFont="1" applyFill="1" applyBorder="1" applyAlignment="1">
      <alignment horizontal="center" vertical="center" wrapText="1"/>
    </xf>
    <xf numFmtId="1" fontId="68" fillId="0" borderId="2" xfId="0" applyNumberFormat="1" applyFont="1" applyFill="1" applyBorder="1" applyAlignment="1">
      <alignment vertical="center"/>
    </xf>
    <xf numFmtId="184" fontId="68" fillId="0" borderId="2" xfId="0" applyNumberFormat="1" applyFont="1" applyFill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176" fontId="9" fillId="0" borderId="2" xfId="49" applyNumberFormat="1" applyFont="1" applyFill="1" applyBorder="1" applyAlignment="1">
      <alignment horizontal="center" vertical="center" wrapText="1"/>
    </xf>
    <xf numFmtId="176" fontId="11" fillId="0" borderId="2" xfId="49" applyNumberFormat="1" applyFont="1" applyFill="1" applyBorder="1" applyAlignment="1">
      <alignment horizontal="center" vertical="center" wrapText="1"/>
    </xf>
    <xf numFmtId="176" fontId="9" fillId="0" borderId="3" xfId="49" applyNumberFormat="1" applyFont="1" applyFill="1" applyBorder="1" applyAlignment="1">
      <alignment horizontal="center" vertical="center" wrapText="1"/>
    </xf>
    <xf numFmtId="177" fontId="68" fillId="0" borderId="2" xfId="0" applyNumberFormat="1" applyFont="1" applyFill="1" applyBorder="1" applyAlignment="1">
      <alignment vertical="center"/>
    </xf>
    <xf numFmtId="176" fontId="68" fillId="0" borderId="2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horizontal="center" vertical="center"/>
    </xf>
    <xf numFmtId="49" fontId="69" fillId="0" borderId="0" xfId="0" applyNumberFormat="1" applyFont="1" applyFill="1" applyBorder="1" applyAlignment="1">
      <alignment vertical="center"/>
    </xf>
    <xf numFmtId="0" fontId="3" fillId="0" borderId="5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vertical="center"/>
    </xf>
    <xf numFmtId="49" fontId="68" fillId="0" borderId="2" xfId="0" applyNumberFormat="1" applyFont="1" applyFill="1" applyBorder="1" applyAlignment="1">
      <alignment vertical="center"/>
    </xf>
    <xf numFmtId="0" fontId="70" fillId="0" borderId="0" xfId="0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 applyProtection="1">
      <alignment vertical="center"/>
      <protection hidden="1"/>
    </xf>
    <xf numFmtId="176" fontId="1" fillId="0" borderId="0" xfId="0" applyNumberFormat="1" applyFont="1" applyFill="1" applyBorder="1" applyAlignment="1">
      <alignment vertical="center"/>
    </xf>
    <xf numFmtId="0" fontId="72" fillId="0" borderId="0" xfId="0" applyFont="1" applyFill="1" applyBorder="1" applyAlignment="1">
      <alignment horizontal="left" vertical="center"/>
    </xf>
    <xf numFmtId="49" fontId="72" fillId="0" borderId="0" xfId="0" applyNumberFormat="1" applyFont="1" applyFill="1" applyBorder="1" applyAlignment="1">
      <alignment horizontal="left" vertical="center"/>
    </xf>
    <xf numFmtId="0" fontId="69" fillId="0" borderId="0" xfId="0" applyFont="1" applyFill="1" applyBorder="1" applyAlignment="1">
      <alignment horizontal="center" vertical="center"/>
    </xf>
    <xf numFmtId="49" fontId="69" fillId="0" borderId="0" xfId="0" applyNumberFormat="1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 vertical="center"/>
    </xf>
    <xf numFmtId="49" fontId="72" fillId="0" borderId="0" xfId="0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74" fillId="0" borderId="2" xfId="0" applyFont="1" applyFill="1" applyBorder="1" applyAlignment="1">
      <alignment horizontal="center" vertical="center" wrapText="1"/>
    </xf>
    <xf numFmtId="49" fontId="74" fillId="0" borderId="2" xfId="0" applyNumberFormat="1" applyFont="1" applyFill="1" applyBorder="1" applyAlignment="1">
      <alignment horizontal="center" vertical="center" wrapText="1"/>
    </xf>
    <xf numFmtId="49" fontId="74" fillId="0" borderId="3" xfId="0" applyNumberFormat="1" applyFont="1" applyFill="1" applyBorder="1" applyAlignment="1">
      <alignment horizontal="center" vertical="center" wrapText="1"/>
    </xf>
    <xf numFmtId="0" fontId="74" fillId="0" borderId="2" xfId="0" applyNumberFormat="1" applyFont="1" applyFill="1" applyBorder="1" applyAlignment="1" applyProtection="1">
      <alignment horizontal="center" vertical="center" wrapText="1"/>
      <protection hidden="1"/>
    </xf>
    <xf numFmtId="49" fontId="74" fillId="0" borderId="4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2" xfId="0" applyFont="1" applyFill="1" applyBorder="1" applyAlignment="1">
      <alignment horizontal="center" vertical="center"/>
    </xf>
    <xf numFmtId="0" fontId="70" fillId="0" borderId="2" xfId="0" applyFont="1" applyFill="1" applyBorder="1" applyAlignment="1">
      <alignment horizontal="center" vertical="center"/>
    </xf>
    <xf numFmtId="49" fontId="70" fillId="0" borderId="2" xfId="0" applyNumberFormat="1" applyFont="1" applyFill="1" applyBorder="1" applyAlignment="1">
      <alignment horizontal="center" vertical="center"/>
    </xf>
    <xf numFmtId="49" fontId="70" fillId="0" borderId="2" xfId="0" applyNumberFormat="1" applyFont="1" applyFill="1" applyBorder="1" applyAlignment="1">
      <alignment horizontal="right" vertical="center"/>
    </xf>
    <xf numFmtId="0" fontId="64" fillId="0" borderId="2" xfId="0" applyFont="1" applyFill="1" applyBorder="1" applyAlignment="1">
      <alignment horizontal="center" vertical="center"/>
    </xf>
    <xf numFmtId="49" fontId="64" fillId="0" borderId="2" xfId="0" applyNumberFormat="1" applyFont="1" applyFill="1" applyBorder="1" applyAlignment="1">
      <alignment horizontal="center" vertical="center"/>
    </xf>
    <xf numFmtId="0" fontId="64" fillId="0" borderId="2" xfId="0" applyNumberFormat="1" applyFont="1" applyFill="1" applyBorder="1" applyAlignment="1" applyProtection="1">
      <alignment horizontal="center" vertical="center"/>
      <protection hidden="1"/>
    </xf>
    <xf numFmtId="0" fontId="14" fillId="0" borderId="2" xfId="0" applyFont="1" applyFill="1" applyBorder="1" applyAlignment="1">
      <alignment horizontal="center" vertical="center"/>
    </xf>
    <xf numFmtId="176" fontId="69" fillId="0" borderId="0" xfId="0" applyNumberFormat="1" applyFont="1" applyFill="1" applyBorder="1" applyAlignment="1">
      <alignment horizontal="center" vertical="center"/>
    </xf>
    <xf numFmtId="176" fontId="72" fillId="0" borderId="0" xfId="0" applyNumberFormat="1" applyFont="1" applyFill="1" applyBorder="1" applyAlignment="1">
      <alignment horizontal="center" vertical="center"/>
    </xf>
    <xf numFmtId="0" fontId="75" fillId="0" borderId="2" xfId="0" applyFont="1" applyFill="1" applyBorder="1" applyAlignment="1">
      <alignment horizontal="center" vertical="center" wrapText="1"/>
    </xf>
    <xf numFmtId="176" fontId="74" fillId="0" borderId="2" xfId="0" applyNumberFormat="1" applyFont="1" applyFill="1" applyBorder="1" applyAlignment="1">
      <alignment horizontal="center" vertical="center" wrapText="1"/>
    </xf>
    <xf numFmtId="0" fontId="74" fillId="0" borderId="5" xfId="0" applyFont="1" applyFill="1" applyBorder="1" applyAlignment="1">
      <alignment horizontal="center" vertical="center" wrapText="1"/>
    </xf>
    <xf numFmtId="176" fontId="2" fillId="0" borderId="5" xfId="0" applyNumberFormat="1" applyFont="1" applyFill="1" applyBorder="1" applyAlignment="1">
      <alignment horizontal="center" vertical="center" wrapText="1"/>
    </xf>
    <xf numFmtId="176" fontId="2" fillId="0" borderId="5" xfId="0" applyNumberFormat="1" applyFont="1" applyFill="1" applyBorder="1" applyAlignment="1">
      <alignment horizontal="center" vertical="center"/>
    </xf>
    <xf numFmtId="176" fontId="76" fillId="0" borderId="2" xfId="0" applyNumberFormat="1" applyFont="1" applyFill="1" applyBorder="1" applyAlignment="1">
      <alignment vertical="center"/>
    </xf>
    <xf numFmtId="176" fontId="64" fillId="0" borderId="2" xfId="0" applyNumberFormat="1" applyFont="1" applyFill="1" applyBorder="1" applyAlignment="1">
      <alignment horizontal="center" vertical="center"/>
    </xf>
    <xf numFmtId="176" fontId="64" fillId="0" borderId="5" xfId="0" applyNumberFormat="1" applyFont="1" applyFill="1" applyBorder="1" applyAlignment="1">
      <alignment horizontal="center" vertical="center"/>
    </xf>
    <xf numFmtId="176" fontId="64" fillId="0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188" fontId="13" fillId="0" borderId="2" xfId="0" applyNumberFormat="1" applyFont="1" applyFill="1" applyBorder="1" applyAlignment="1" applyProtection="1">
      <alignment horizontal="center" vertical="center" wrapText="1"/>
    </xf>
    <xf numFmtId="0" fontId="71" fillId="0" borderId="2" xfId="0" applyFont="1" applyFill="1" applyBorder="1" applyAlignment="1">
      <alignment horizontal="center" vertical="center"/>
    </xf>
    <xf numFmtId="49" fontId="71" fillId="0" borderId="2" xfId="0" applyNumberFormat="1" applyFont="1" applyFill="1" applyBorder="1" applyAlignment="1">
      <alignment horizontal="center" vertical="center"/>
    </xf>
    <xf numFmtId="0" fontId="71" fillId="0" borderId="2" xfId="0" applyNumberFormat="1" applyFont="1" applyFill="1" applyBorder="1" applyAlignment="1" applyProtection="1">
      <alignment horizontal="center" vertical="center"/>
      <protection hidden="1"/>
    </xf>
    <xf numFmtId="0" fontId="77" fillId="0" borderId="2" xfId="0" applyFont="1" applyFill="1" applyBorder="1" applyAlignment="1">
      <alignment vertical="center"/>
    </xf>
    <xf numFmtId="0" fontId="64" fillId="0" borderId="2" xfId="0" applyFont="1" applyFill="1" applyBorder="1" applyAlignment="1" applyProtection="1">
      <alignment horizontal="center" vertical="center"/>
      <protection locked="0"/>
    </xf>
    <xf numFmtId="49" fontId="70" fillId="0" borderId="2" xfId="0" applyNumberFormat="1" applyFont="1" applyFill="1" applyBorder="1" applyAlignment="1">
      <alignment horizontal="center" vertical="center" wrapText="1"/>
    </xf>
    <xf numFmtId="49" fontId="70" fillId="0" borderId="2" xfId="0" applyNumberFormat="1" applyFont="1" applyFill="1" applyBorder="1" applyAlignment="1" applyProtection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49" fontId="1" fillId="0" borderId="0" xfId="0" applyNumberFormat="1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46" fillId="0" borderId="0" xfId="0" applyFont="1" applyFill="1" applyBorder="1" applyAlignment="1" applyProtection="1">
      <alignment horizontal="center" vertical="center"/>
      <protection locked="0"/>
    </xf>
    <xf numFmtId="0" fontId="46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 wrapText="1"/>
    </xf>
    <xf numFmtId="181" fontId="24" fillId="0" borderId="2" xfId="0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 wrapText="1"/>
    </xf>
    <xf numFmtId="181" fontId="25" fillId="0" borderId="2" xfId="0" applyNumberFormat="1" applyFont="1" applyFill="1" applyBorder="1" applyAlignment="1">
      <alignment horizontal="center" vertical="center" wrapText="1"/>
    </xf>
    <xf numFmtId="0" fontId="70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49" fontId="24" fillId="0" borderId="10" xfId="0" applyNumberFormat="1" applyFont="1" applyFill="1" applyBorder="1" applyAlignment="1">
      <alignment horizontal="center" vertical="center" wrapText="1"/>
    </xf>
    <xf numFmtId="0" fontId="24" fillId="0" borderId="2" xfId="49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/>
    </xf>
    <xf numFmtId="1" fontId="78" fillId="0" borderId="2" xfId="0" applyNumberFormat="1" applyFont="1" applyFill="1" applyBorder="1" applyAlignment="1">
      <alignment vertical="center"/>
    </xf>
    <xf numFmtId="176" fontId="79" fillId="0" borderId="2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 applyProtection="1">
      <alignment horizontal="center" vertical="center"/>
      <protection locked="0"/>
    </xf>
    <xf numFmtId="49" fontId="46" fillId="0" borderId="0" xfId="0" applyNumberFormat="1" applyFont="1" applyFill="1" applyBorder="1" applyAlignment="1">
      <alignment horizontal="center" vertical="center"/>
    </xf>
    <xf numFmtId="49" fontId="2" fillId="0" borderId="2" xfId="49" applyNumberFormat="1" applyFont="1" applyFill="1" applyBorder="1" applyAlignment="1">
      <alignment horizontal="center" vertical="center" wrapText="1"/>
    </xf>
    <xf numFmtId="49" fontId="24" fillId="0" borderId="2" xfId="0" applyNumberFormat="1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177" fontId="78" fillId="0" borderId="2" xfId="0" applyNumberFormat="1" applyFont="1" applyFill="1" applyBorder="1" applyAlignment="1">
      <alignment vertical="center"/>
    </xf>
    <xf numFmtId="0" fontId="25" fillId="0" borderId="2" xfId="49" applyFont="1" applyFill="1" applyBorder="1" applyAlignment="1">
      <alignment horizontal="center" vertical="center" wrapText="1"/>
    </xf>
    <xf numFmtId="49" fontId="25" fillId="0" borderId="2" xfId="49" applyNumberFormat="1" applyFont="1" applyFill="1" applyBorder="1" applyAlignment="1">
      <alignment horizontal="center" vertical="center" wrapText="1"/>
    </xf>
    <xf numFmtId="0" fontId="25" fillId="0" borderId="2" xfId="0" applyNumberFormat="1" applyFont="1" applyFill="1" applyBorder="1" applyAlignment="1" applyProtection="1">
      <alignment horizontal="center" vertical="center" wrapText="1"/>
    </xf>
    <xf numFmtId="49" fontId="25" fillId="0" borderId="2" xfId="0" applyNumberFormat="1" applyFont="1" applyFill="1" applyBorder="1" applyAlignment="1" applyProtection="1">
      <alignment horizontal="center" vertical="center" wrapText="1"/>
    </xf>
    <xf numFmtId="0" fontId="27" fillId="0" borderId="0" xfId="0" applyFont="1" applyFill="1" applyBorder="1" applyAlignment="1">
      <alignment horizontal="center" vertical="center"/>
    </xf>
    <xf numFmtId="183" fontId="24" fillId="0" borderId="2" xfId="0" applyNumberFormat="1" applyFont="1" applyFill="1" applyBorder="1" applyAlignment="1">
      <alignment horizontal="center" vertical="center" wrapText="1"/>
    </xf>
    <xf numFmtId="183" fontId="25" fillId="0" borderId="2" xfId="0" applyNumberFormat="1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vertical="center"/>
    </xf>
    <xf numFmtId="49" fontId="25" fillId="0" borderId="3" xfId="49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 applyProtection="1">
      <alignment vertical="center"/>
      <protection locked="0"/>
    </xf>
    <xf numFmtId="176" fontId="1" fillId="0" borderId="0" xfId="0" applyNumberFormat="1" applyFont="1" applyFill="1" applyBorder="1" applyAlignment="1" applyProtection="1">
      <alignment vertical="center"/>
      <protection locked="0"/>
    </xf>
    <xf numFmtId="0" fontId="23" fillId="0" borderId="0" xfId="0" applyFont="1" applyFill="1" applyBorder="1" applyAlignment="1" applyProtection="1">
      <alignment horizontal="left" vertical="center"/>
      <protection locked="0"/>
    </xf>
    <xf numFmtId="0" fontId="22" fillId="0" borderId="0" xfId="0" applyFont="1" applyFill="1" applyBorder="1" applyAlignment="1">
      <alignment vertical="center"/>
    </xf>
    <xf numFmtId="1" fontId="11" fillId="0" borderId="2" xfId="52" applyNumberFormat="1" applyFont="1" applyBorder="1">
      <alignment vertical="center"/>
    </xf>
    <xf numFmtId="178" fontId="11" fillId="0" borderId="2" xfId="52" applyNumberFormat="1" applyFont="1" applyBorder="1">
      <alignment vertical="center"/>
    </xf>
    <xf numFmtId="49" fontId="11" fillId="0" borderId="2" xfId="52" applyNumberFormat="1" applyFont="1" applyBorder="1">
      <alignment vertical="center"/>
    </xf>
    <xf numFmtId="176" fontId="5" fillId="0" borderId="0" xfId="0" applyNumberFormat="1" applyFont="1" applyFill="1" applyBorder="1" applyAlignment="1">
      <alignment horizontal="center" vertical="center"/>
    </xf>
    <xf numFmtId="49" fontId="22" fillId="0" borderId="0" xfId="0" applyNumberFormat="1" applyFont="1" applyFill="1" applyBorder="1" applyAlignment="1">
      <alignment vertical="center"/>
    </xf>
    <xf numFmtId="176" fontId="9" fillId="0" borderId="3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176" fontId="9" fillId="0" borderId="4" xfId="0" applyNumberFormat="1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/>
    </xf>
    <xf numFmtId="49" fontId="3" fillId="0" borderId="2" xfId="50" applyNumberFormat="1" applyFont="1" applyFill="1" applyBorder="1" applyAlignment="1">
      <alignment horizontal="center" vertical="center"/>
    </xf>
    <xf numFmtId="49" fontId="3" fillId="0" borderId="2" xfId="5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center"/>
      <protection locked="0"/>
    </xf>
    <xf numFmtId="49" fontId="3" fillId="0" borderId="0" xfId="0" applyNumberFormat="1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3" fillId="0" borderId="5" xfId="49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180" fontId="3" fillId="0" borderId="2" xfId="0" applyNumberFormat="1" applyFont="1" applyFill="1" applyBorder="1" applyAlignment="1">
      <alignment horizontal="center" vertical="center" shrinkToFit="1"/>
    </xf>
    <xf numFmtId="0" fontId="3" fillId="0" borderId="31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49" fontId="19" fillId="0" borderId="0" xfId="0" applyNumberFormat="1" applyFont="1" applyFill="1" applyBorder="1" applyAlignment="1">
      <alignment horizontal="center" vertical="center"/>
    </xf>
    <xf numFmtId="49" fontId="40" fillId="0" borderId="0" xfId="0" applyNumberFormat="1" applyFont="1" applyFill="1" applyBorder="1" applyAlignment="1">
      <alignment horizontal="center" vertical="center"/>
    </xf>
    <xf numFmtId="187" fontId="3" fillId="0" borderId="2" xfId="0" applyNumberFormat="1" applyFont="1" applyFill="1" applyBorder="1" applyAlignment="1">
      <alignment horizontal="center" vertical="center" wrapText="1"/>
    </xf>
    <xf numFmtId="178" fontId="3" fillId="0" borderId="3" xfId="0" applyNumberFormat="1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center" vertical="center"/>
    </xf>
    <xf numFmtId="178" fontId="3" fillId="0" borderId="4" xfId="0" applyNumberFormat="1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vertical="center"/>
    </xf>
    <xf numFmtId="0" fontId="3" fillId="0" borderId="8" xfId="0" applyFont="1" applyFill="1" applyBorder="1" applyAlignment="1">
      <alignment vertical="center"/>
    </xf>
    <xf numFmtId="0" fontId="3" fillId="0" borderId="5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vertical="center"/>
    </xf>
    <xf numFmtId="0" fontId="3" fillId="0" borderId="33" xfId="0" applyFont="1" applyFill="1" applyBorder="1" applyAlignment="1">
      <alignment vertical="center"/>
    </xf>
    <xf numFmtId="49" fontId="3" fillId="0" borderId="6" xfId="49" applyNumberFormat="1" applyFont="1" applyFill="1" applyBorder="1" applyAlignment="1">
      <alignment horizontal="center" vertical="center" wrapText="1"/>
    </xf>
    <xf numFmtId="186" fontId="3" fillId="0" borderId="2" xfId="0" applyNumberFormat="1" applyFont="1" applyFill="1" applyBorder="1" applyAlignment="1">
      <alignment horizontal="center" vertical="center" wrapText="1"/>
    </xf>
    <xf numFmtId="178" fontId="3" fillId="0" borderId="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178" fontId="3" fillId="0" borderId="8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2" fillId="0" borderId="5" xfId="49" applyFont="1" applyFill="1" applyBorder="1" applyAlignment="1">
      <alignment horizontal="center" vertical="center" wrapText="1"/>
    </xf>
    <xf numFmtId="0" fontId="3" fillId="0" borderId="6" xfId="49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vertical="center" wrapText="1"/>
    </xf>
    <xf numFmtId="0" fontId="3" fillId="0" borderId="5" xfId="0" applyNumberFormat="1" applyFont="1" applyFill="1" applyBorder="1" applyAlignment="1">
      <alignment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0" fontId="3" fillId="0" borderId="2" xfId="50" applyFont="1" applyBorder="1" applyAlignment="1">
      <alignment horizontal="center" vertical="center"/>
    </xf>
    <xf numFmtId="49" fontId="3" fillId="0" borderId="2" xfId="51" applyNumberFormat="1" applyFont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14" fillId="0" borderId="2" xfId="0" applyFont="1" applyFill="1" applyBorder="1" applyAlignment="1" quotePrefix="1">
      <alignment horizontal="center" vertical="center"/>
    </xf>
    <xf numFmtId="0" fontId="11" fillId="0" borderId="10" xfId="0" applyFont="1" applyFill="1" applyBorder="1" applyAlignment="1" quotePrefix="1">
      <alignment vertical="center" wrapText="1"/>
    </xf>
    <xf numFmtId="0" fontId="43" fillId="0" borderId="2" xfId="0" applyFont="1" applyFill="1" applyBorder="1" applyAlignment="1" quotePrefix="1">
      <alignment vertical="center"/>
    </xf>
    <xf numFmtId="0" fontId="43" fillId="0" borderId="2" xfId="0" applyFont="1" applyFill="1" applyBorder="1" applyAlignment="1" quotePrefix="1">
      <alignment horizontal="center" vertical="center"/>
    </xf>
    <xf numFmtId="0" fontId="43" fillId="0" borderId="2" xfId="0" applyFont="1" applyFill="1" applyBorder="1" applyAlignment="1" applyProtection="1" quotePrefix="1">
      <alignment vertical="center"/>
      <protection locked="0"/>
    </xf>
    <xf numFmtId="0" fontId="43" fillId="0" borderId="2" xfId="0" applyFont="1" applyFill="1" applyBorder="1" applyAlignment="1" quotePrefix="1">
      <alignment vertical="center" wrapText="1"/>
    </xf>
    <xf numFmtId="0" fontId="43" fillId="0" borderId="2" xfId="0" applyFont="1" applyFill="1" applyBorder="1" applyAlignment="1" quotePrefix="1">
      <alignment vertical="center"/>
    </xf>
    <xf numFmtId="0" fontId="43" fillId="0" borderId="2" xfId="0" applyFont="1" applyFill="1" applyBorder="1" applyAlignment="1" quotePrefix="1">
      <alignment horizontal="center" vertical="center" wrapText="1"/>
    </xf>
    <xf numFmtId="0" fontId="43" fillId="0" borderId="5" xfId="0" applyFont="1" applyFill="1" applyBorder="1" applyAlignment="1" quotePrefix="1">
      <alignment horizontal="center" vertical="center" wrapText="1"/>
    </xf>
    <xf numFmtId="0" fontId="43" fillId="0" borderId="2" xfId="0" applyFont="1" applyFill="1" applyBorder="1" applyAlignment="1" quotePrefix="1">
      <alignment horizontal="center" vertical="center"/>
    </xf>
    <xf numFmtId="0" fontId="21" fillId="0" borderId="2" xfId="0" applyFont="1" applyFill="1" applyBorder="1" applyAlignment="1" quotePrefix="1">
      <alignment horizontal="center" vertical="center"/>
    </xf>
    <xf numFmtId="0" fontId="14" fillId="0" borderId="2" xfId="0" applyFont="1" applyFill="1" applyBorder="1" applyAlignment="1" quotePrefix="1">
      <alignment horizontal="center" vertical="center"/>
    </xf>
    <xf numFmtId="0" fontId="16" fillId="0" borderId="2" xfId="0" applyFont="1" applyFill="1" applyBorder="1" applyAlignment="1" quotePrefix="1">
      <alignment horizontal="center" vertical="center"/>
    </xf>
  </cellXfs>
  <cellStyles count="14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方案" xfId="49"/>
    <cellStyle name="常规 4 2 4" xfId="50"/>
    <cellStyle name="常规 4 2" xfId="51"/>
    <cellStyle name="常规_Sheet7-1" xfId="52"/>
    <cellStyle name="常规 3_Sheet1" xfId="53"/>
    <cellStyle name="常规 3" xfId="54"/>
    <cellStyle name="常规_个人所有_7" xfId="55"/>
    <cellStyle name="常规_Sheet7_6" xfId="56"/>
    <cellStyle name="常规_Sheet1" xfId="57"/>
    <cellStyle name="常规_Sheet7_2" xfId="58"/>
    <cellStyle name="常规_Sheet7_16" xfId="59"/>
    <cellStyle name="常规_Sheet7_14" xfId="60"/>
    <cellStyle name="常规_Sheet7_19" xfId="61"/>
    <cellStyle name="常规_Sheet7_4" xfId="62"/>
    <cellStyle name="常规_Sheet7_8" xfId="63"/>
    <cellStyle name="常规_Sheet7_21" xfId="64"/>
    <cellStyle name="常规_Sheet7_23" xfId="65"/>
    <cellStyle name="常规_Sheet7_10" xfId="66"/>
    <cellStyle name="常规_Sheet7_25" xfId="67"/>
    <cellStyle name="常规_Sheet7_27" xfId="68"/>
    <cellStyle name="常规_Sheet7_33" xfId="69"/>
    <cellStyle name="常规_Sheet7_12" xfId="70"/>
    <cellStyle name="常规_Sheet7-2 (分户)" xfId="71"/>
    <cellStyle name="常规_Sheet7-2 (分户)_2" xfId="72"/>
    <cellStyle name="常规_Sheet7-2 (分户)_3" xfId="73"/>
    <cellStyle name="常规_Sheet7-2 (分户)_4" xfId="74"/>
    <cellStyle name="常规_Sheet7-2 (分户)_5" xfId="75"/>
    <cellStyle name="常规_Sheet7-2 (分户)_6" xfId="76"/>
    <cellStyle name="常规_Sheet7-2 (分户)_9" xfId="77"/>
    <cellStyle name="常规_Sheet7-2 (分户)_8" xfId="78"/>
    <cellStyle name="常规_Sheet7-2 (分户)_11" xfId="79"/>
    <cellStyle name="常规_Sheet7-2 (分户)_1" xfId="80"/>
    <cellStyle name="常规_Sheet7-2 (分户)_15" xfId="81"/>
    <cellStyle name="常规_Sheet7-2 (分户)_14" xfId="82"/>
    <cellStyle name="常规_Sheet7-2 (分户)_13" xfId="83"/>
    <cellStyle name="常规_Sheet7-2 (分户)_16" xfId="84"/>
    <cellStyle name="常规_Sheet7-2 (分户)_19" xfId="85"/>
    <cellStyle name="常规_Sheet7-2 (分户)_17" xfId="86"/>
    <cellStyle name="常规_Sheet7-2 (分户)_20" xfId="87"/>
    <cellStyle name="常规_Sheet7-2 (分户)_21" xfId="88"/>
    <cellStyle name="常规_Sheet7-2 (分户)_22" xfId="89"/>
    <cellStyle name="常规_Sheet5" xfId="90"/>
    <cellStyle name="常规_Sheet2" xfId="91"/>
    <cellStyle name="常规 10 6" xfId="92"/>
    <cellStyle name="常规_五家镇_1" xfId="93"/>
    <cellStyle name="常规_五家镇_53" xfId="94"/>
    <cellStyle name="常规_五家镇" xfId="95"/>
    <cellStyle name="常规_五家镇_2" xfId="96"/>
    <cellStyle name="常规_五家镇_21" xfId="97"/>
    <cellStyle name="常规_五家镇_20" xfId="98"/>
    <cellStyle name="常规_五家镇_22" xfId="99"/>
    <cellStyle name="常规_五家镇_23" xfId="100"/>
    <cellStyle name="常规_五家镇_25" xfId="101"/>
    <cellStyle name="常规_五家镇_6" xfId="102"/>
    <cellStyle name="常规_五家镇_118" xfId="103"/>
    <cellStyle name="常规 106 2" xfId="104"/>
    <cellStyle name="常规 107" xfId="105"/>
    <cellStyle name="常规 54 2" xfId="106"/>
    <cellStyle name="常规 88 2" xfId="107"/>
    <cellStyle name="常规 56 2" xfId="108"/>
    <cellStyle name="常规 58 2" xfId="109"/>
    <cellStyle name="常规 59 2" xfId="110"/>
    <cellStyle name="常规 62 2" xfId="111"/>
    <cellStyle name="常规 64 2" xfId="112"/>
    <cellStyle name="常规 5 9" xfId="113"/>
    <cellStyle name="常规 6 10" xfId="114"/>
    <cellStyle name="常规 4 5" xfId="115"/>
    <cellStyle name="常规 51 2" xfId="116"/>
    <cellStyle name="常规 78 2" xfId="117"/>
    <cellStyle name="常规 81 2" xfId="118"/>
    <cellStyle name="常规 84 2" xfId="119"/>
    <cellStyle name="常规 2 2 2 2 3 2" xfId="120"/>
    <cellStyle name="常规 10 4" xfId="121"/>
    <cellStyle name="常规 4 2 5" xfId="122"/>
    <cellStyle name="常规 100 2" xfId="123"/>
    <cellStyle name="常规 91 2" xfId="124"/>
    <cellStyle name="常规 102 2" xfId="125"/>
    <cellStyle name="常规 94 2" xfId="126"/>
    <cellStyle name="常规 99 2" xfId="127"/>
    <cellStyle name="常规 11 5" xfId="128"/>
    <cellStyle name="常规 11 4" xfId="129"/>
    <cellStyle name="常规 108 2" xfId="130"/>
    <cellStyle name="常规 75 2" xfId="131"/>
    <cellStyle name="常规 66 2" xfId="132"/>
    <cellStyle name="常规 67 2" xfId="133"/>
    <cellStyle name="常规 71 2" xfId="134"/>
    <cellStyle name="常规 53 2" xfId="135"/>
    <cellStyle name="常规 55 2" xfId="136"/>
    <cellStyle name="常规 57 2" xfId="137"/>
    <cellStyle name="常规 10 3" xfId="138"/>
    <cellStyle name="常规 61 2" xfId="139"/>
    <cellStyle name="常规 60 2" xfId="140"/>
    <cellStyle name="常规 63 2" xfId="141"/>
    <cellStyle name="常规 4 11" xfId="142"/>
    <cellStyle name="常规 50 2" xfId="143"/>
    <cellStyle name="常规 49 2" xfId="144"/>
    <cellStyle name="常规 7 9" xfId="14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5" Type="http://schemas.openxmlformats.org/officeDocument/2006/relationships/sharedStrings" Target="sharedStrings.xml"/><Relationship Id="rId24" Type="http://schemas.openxmlformats.org/officeDocument/2006/relationships/styles" Target="styles.xml"/><Relationship Id="rId23" Type="http://schemas.openxmlformats.org/officeDocument/2006/relationships/theme" Target="theme/theme1.xml"/><Relationship Id="rId22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2019&#24180;\&#36164;&#28304;&#31649;&#29702;\&#20844;&#30410;&#26519;&#21306;&#21010;&#30028;&#23450;\&#20116;&#23478;&#38215;-2019.10.23\&#20116;&#23478;&#38215;\&#20803;&#23453;&#23665;&#21306;2013&#24180;&#22269;&#23478;&#32423;&#20844;&#30410;&#26519;&#20449;&#24687;&#24405;&#20837;&#31995;&#32479;\&#22269;&#23478;&#32423;&#20844;&#30410;&#26519;&#20449;&#24687;&#24405;&#20837;&#31995;&#32479;efewa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调查卡"/>
      <sheetName val="小班台账"/>
      <sheetName val="基本信息"/>
      <sheetName val="单位名称"/>
      <sheetName val="数据因子"/>
      <sheetName val="用户及密码"/>
      <sheetName val="龄级与龄组划分表"/>
      <sheetName val="数据转换"/>
      <sheetName val="指标代码"/>
      <sheetName val="GYLXBMX"/>
      <sheetName val="TS_DISTRICT"/>
      <sheetName val="面积实测图"/>
      <sheetName val="拐点坐标"/>
      <sheetName val="提取拐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P261"/>
  <sheetViews>
    <sheetView workbookViewId="0">
      <selection activeCell="Y19" sqref="Y19"/>
    </sheetView>
  </sheetViews>
  <sheetFormatPr defaultColWidth="9" defaultRowHeight="10.5"/>
  <cols>
    <col min="1" max="1" width="6.25" style="330" customWidth="1"/>
    <col min="2" max="2" width="7.625" style="330" customWidth="1"/>
    <col min="3" max="3" width="3" style="330" customWidth="1"/>
    <col min="4" max="4" width="2.875" style="330" customWidth="1"/>
    <col min="5" max="5" width="7.125" style="330" customWidth="1"/>
    <col min="6" max="7" width="3.375" style="330" customWidth="1"/>
    <col min="8" max="8" width="2.5" style="330" customWidth="1"/>
    <col min="9" max="9" width="5.5" style="330" customWidth="1"/>
    <col min="10" max="10" width="7.5" style="330" customWidth="1"/>
    <col min="11" max="12" width="4.75" style="330" customWidth="1"/>
    <col min="13" max="13" width="5.25" style="330" customWidth="1"/>
    <col min="14" max="14" width="5.875" style="330" customWidth="1"/>
    <col min="15" max="15" width="12.75" style="330" customWidth="1"/>
    <col min="16" max="16" width="8.75" style="541" customWidth="1"/>
    <col min="17" max="17" width="4.75" style="330" customWidth="1"/>
    <col min="18" max="18" width="17" style="1301" customWidth="1"/>
    <col min="19" max="19" width="7.75" style="330" customWidth="1"/>
    <col min="20" max="20" width="9.375" style="330"/>
    <col min="21" max="21" width="14.875" style="330" customWidth="1"/>
    <col min="22" max="202" width="9" style="330"/>
    <col min="203" max="250" width="9" style="135"/>
    <col min="251" max="16384" width="9" style="118"/>
  </cols>
  <sheetData>
    <row r="1" s="118" customFormat="1" ht="15.75" customHeight="1" spans="1:250">
      <c r="A1" s="1302" t="s">
        <v>0</v>
      </c>
      <c r="B1" s="1302"/>
      <c r="C1" s="1302"/>
      <c r="D1" s="1302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541"/>
      <c r="Q1" s="330"/>
      <c r="R1" s="1301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  <c r="BO1" s="330"/>
      <c r="BP1" s="330"/>
      <c r="BQ1" s="330"/>
      <c r="BR1" s="330"/>
      <c r="BS1" s="330"/>
      <c r="BT1" s="330"/>
      <c r="BU1" s="330"/>
      <c r="BV1" s="330"/>
      <c r="BW1" s="330"/>
      <c r="BX1" s="330"/>
      <c r="BY1" s="330"/>
      <c r="BZ1" s="330"/>
      <c r="CA1" s="330"/>
      <c r="CB1" s="330"/>
      <c r="CC1" s="330"/>
      <c r="CD1" s="330"/>
      <c r="CE1" s="330"/>
      <c r="CF1" s="330"/>
      <c r="CG1" s="330"/>
      <c r="CH1" s="330"/>
      <c r="CI1" s="330"/>
      <c r="CJ1" s="330"/>
      <c r="CK1" s="330"/>
      <c r="CL1" s="330"/>
      <c r="CM1" s="330"/>
      <c r="CN1" s="330"/>
      <c r="CO1" s="330"/>
      <c r="CP1" s="330"/>
      <c r="CQ1" s="330"/>
      <c r="CR1" s="330"/>
      <c r="CS1" s="330"/>
      <c r="CT1" s="330"/>
      <c r="CU1" s="330"/>
      <c r="CV1" s="330"/>
      <c r="CW1" s="330"/>
      <c r="CX1" s="330"/>
      <c r="CY1" s="330"/>
      <c r="CZ1" s="330"/>
      <c r="DA1" s="330"/>
      <c r="DB1" s="330"/>
      <c r="DC1" s="330"/>
      <c r="DD1" s="330"/>
      <c r="DE1" s="330"/>
      <c r="DF1" s="330"/>
      <c r="DG1" s="330"/>
      <c r="DH1" s="330"/>
      <c r="DI1" s="330"/>
      <c r="DJ1" s="330"/>
      <c r="DK1" s="330"/>
      <c r="DL1" s="330"/>
      <c r="DM1" s="330"/>
      <c r="DN1" s="330"/>
      <c r="DO1" s="330"/>
      <c r="DP1" s="330"/>
      <c r="DQ1" s="330"/>
      <c r="DR1" s="330"/>
      <c r="DS1" s="330"/>
      <c r="DT1" s="330"/>
      <c r="DU1" s="330"/>
      <c r="DV1" s="330"/>
      <c r="DW1" s="330"/>
      <c r="DX1" s="330"/>
      <c r="DY1" s="330"/>
      <c r="DZ1" s="330"/>
      <c r="EA1" s="330"/>
      <c r="EB1" s="330"/>
      <c r="EC1" s="330"/>
      <c r="ED1" s="330"/>
      <c r="EE1" s="330"/>
      <c r="EF1" s="330"/>
      <c r="EG1" s="330"/>
      <c r="EH1" s="330"/>
      <c r="EI1" s="330"/>
      <c r="EJ1" s="330"/>
      <c r="EK1" s="330"/>
      <c r="EL1" s="330"/>
      <c r="EM1" s="330"/>
      <c r="EN1" s="330"/>
      <c r="EO1" s="330"/>
      <c r="EP1" s="330"/>
      <c r="EQ1" s="330"/>
      <c r="ER1" s="330"/>
      <c r="ES1" s="330"/>
      <c r="ET1" s="330"/>
      <c r="EU1" s="330"/>
      <c r="EV1" s="330"/>
      <c r="EW1" s="330"/>
      <c r="EX1" s="330"/>
      <c r="EY1" s="330"/>
      <c r="EZ1" s="330"/>
      <c r="FA1" s="330"/>
      <c r="FB1" s="330"/>
      <c r="FC1" s="330"/>
      <c r="FD1" s="330"/>
      <c r="FE1" s="330"/>
      <c r="FF1" s="330"/>
      <c r="FG1" s="330"/>
      <c r="FH1" s="330"/>
      <c r="FI1" s="330"/>
      <c r="FJ1" s="330"/>
      <c r="FK1" s="330"/>
      <c r="FL1" s="330"/>
      <c r="FM1" s="330"/>
      <c r="FN1" s="330"/>
      <c r="FO1" s="330"/>
      <c r="FP1" s="330"/>
      <c r="FQ1" s="330"/>
      <c r="FR1" s="330"/>
      <c r="FS1" s="330"/>
      <c r="FT1" s="330"/>
      <c r="FU1" s="330"/>
      <c r="FV1" s="330"/>
      <c r="FW1" s="330"/>
      <c r="FX1" s="330"/>
      <c r="FY1" s="330"/>
      <c r="FZ1" s="330"/>
      <c r="GA1" s="330"/>
      <c r="GB1" s="330"/>
      <c r="GC1" s="330"/>
      <c r="GD1" s="330"/>
      <c r="GE1" s="330"/>
      <c r="GF1" s="330"/>
      <c r="GG1" s="330"/>
      <c r="GH1" s="330"/>
      <c r="GI1" s="330"/>
      <c r="GJ1" s="330"/>
      <c r="GK1" s="330"/>
      <c r="GL1" s="330"/>
      <c r="GM1" s="330"/>
      <c r="GN1" s="330"/>
      <c r="GO1" s="330"/>
      <c r="GP1" s="330"/>
      <c r="GQ1" s="330"/>
      <c r="GR1" s="330"/>
      <c r="GS1" s="330"/>
      <c r="GT1" s="330"/>
      <c r="GU1" s="135"/>
      <c r="GV1" s="135"/>
      <c r="GW1" s="135"/>
      <c r="GX1" s="135"/>
      <c r="GY1" s="135"/>
      <c r="GZ1" s="135"/>
      <c r="HA1" s="135"/>
      <c r="HB1" s="135"/>
      <c r="HC1" s="135"/>
      <c r="HD1" s="135"/>
      <c r="HE1" s="135"/>
      <c r="HF1" s="135"/>
      <c r="HG1" s="135"/>
      <c r="HH1" s="135"/>
      <c r="HI1" s="135"/>
      <c r="HJ1" s="135"/>
      <c r="HK1" s="135"/>
      <c r="HL1" s="135"/>
      <c r="HM1" s="135"/>
      <c r="HN1" s="135"/>
      <c r="HO1" s="135"/>
      <c r="HP1" s="135"/>
      <c r="HQ1" s="135"/>
      <c r="HR1" s="135"/>
      <c r="HS1" s="135"/>
      <c r="HT1" s="135"/>
      <c r="HU1" s="135"/>
      <c r="HV1" s="135"/>
      <c r="HW1" s="135"/>
      <c r="HX1" s="135"/>
      <c r="HY1" s="135"/>
      <c r="HZ1" s="135"/>
      <c r="IA1" s="135"/>
      <c r="IB1" s="135"/>
      <c r="IC1" s="135"/>
      <c r="ID1" s="135"/>
      <c r="IE1" s="135"/>
      <c r="IF1" s="135"/>
      <c r="IG1" s="135"/>
      <c r="IH1" s="135"/>
      <c r="II1" s="135"/>
      <c r="IJ1" s="135"/>
      <c r="IK1" s="135"/>
      <c r="IL1" s="135"/>
      <c r="IM1" s="135"/>
      <c r="IN1" s="135"/>
      <c r="IO1" s="135"/>
      <c r="IP1" s="135"/>
    </row>
    <row r="2" s="135" customFormat="1" ht="15.75" customHeight="1" spans="1:19">
      <c r="A2" s="1303" t="s">
        <v>1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16"/>
      <c r="S2" s="1303"/>
    </row>
    <row r="3" s="135" customFormat="1" ht="15.75" customHeight="1" spans="1:19">
      <c r="A3" s="1304" t="s">
        <v>2</v>
      </c>
      <c r="B3" s="1304"/>
      <c r="C3" s="1305"/>
      <c r="D3" s="1305"/>
      <c r="E3" s="1305"/>
      <c r="F3" s="1305"/>
      <c r="G3" s="1305"/>
      <c r="H3" s="1305"/>
      <c r="I3" s="1305"/>
      <c r="J3" s="1305"/>
      <c r="K3" s="1305"/>
      <c r="L3" s="1305"/>
      <c r="M3" s="1305"/>
      <c r="N3" s="1305"/>
      <c r="O3" s="1305"/>
      <c r="Q3" s="1305"/>
      <c r="R3" s="1317" t="s">
        <v>3</v>
      </c>
      <c r="S3" s="1305"/>
    </row>
    <row r="4" s="135" customFormat="1" ht="21" customHeight="1" spans="1:19">
      <c r="A4" s="126" t="s">
        <v>4</v>
      </c>
      <c r="B4" s="126" t="s">
        <v>5</v>
      </c>
      <c r="C4" s="126" t="s">
        <v>6</v>
      </c>
      <c r="D4" s="126" t="s">
        <v>7</v>
      </c>
      <c r="E4" s="126" t="s">
        <v>8</v>
      </c>
      <c r="F4" s="126" t="s">
        <v>9</v>
      </c>
      <c r="G4" s="126" t="s">
        <v>10</v>
      </c>
      <c r="H4" s="547" t="s">
        <v>11</v>
      </c>
      <c r="I4" s="126" t="s">
        <v>12</v>
      </c>
      <c r="J4" s="126" t="s">
        <v>13</v>
      </c>
      <c r="K4" s="126" t="s">
        <v>14</v>
      </c>
      <c r="L4" s="126" t="s">
        <v>15</v>
      </c>
      <c r="M4" s="126" t="s">
        <v>16</v>
      </c>
      <c r="N4" s="126"/>
      <c r="O4" s="126" t="s">
        <v>17</v>
      </c>
      <c r="P4" s="126" t="s">
        <v>18</v>
      </c>
      <c r="Q4" s="126" t="s">
        <v>19</v>
      </c>
      <c r="R4" s="562" t="s">
        <v>3</v>
      </c>
      <c r="S4" s="126" t="s">
        <v>20</v>
      </c>
    </row>
    <row r="5" s="135" customFormat="1" ht="20" customHeight="1" spans="1:19">
      <c r="A5" s="1306" t="s">
        <v>2</v>
      </c>
      <c r="B5" s="126"/>
      <c r="C5" s="126"/>
      <c r="D5" s="126"/>
      <c r="E5" s="670">
        <f>SUM(E6:E251)</f>
        <v>20607.4575</v>
      </c>
      <c r="F5" s="126"/>
      <c r="G5" s="126"/>
      <c r="H5" s="126"/>
      <c r="I5" s="547"/>
      <c r="J5" s="126"/>
      <c r="K5" s="547"/>
      <c r="L5" s="547"/>
      <c r="M5" s="547"/>
      <c r="N5" s="547"/>
      <c r="O5" s="547"/>
      <c r="P5" s="547"/>
      <c r="Q5" s="126"/>
      <c r="R5" s="565" t="s">
        <v>3</v>
      </c>
      <c r="S5" s="1318">
        <f>SUM(S6:S251)</f>
        <v>200487.496875</v>
      </c>
    </row>
    <row r="6" s="540" customFormat="1" ht="14.1" customHeight="1" spans="1:250">
      <c r="A6" s="312" t="s">
        <v>21</v>
      </c>
      <c r="B6" s="568" t="s">
        <v>22</v>
      </c>
      <c r="C6" s="568" t="s">
        <v>23</v>
      </c>
      <c r="D6" s="1307" t="s">
        <v>24</v>
      </c>
      <c r="E6" s="30">
        <f>22.2711*15</f>
        <v>334.0665</v>
      </c>
      <c r="F6" s="35" t="s">
        <v>25</v>
      </c>
      <c r="G6" s="35" t="s">
        <v>25</v>
      </c>
      <c r="H6" s="1308" t="s">
        <v>26</v>
      </c>
      <c r="I6" s="1312" t="s">
        <v>27</v>
      </c>
      <c r="J6" s="1313" t="s">
        <v>28</v>
      </c>
      <c r="K6" s="30" t="s">
        <v>29</v>
      </c>
      <c r="L6" s="30" t="s">
        <v>30</v>
      </c>
      <c r="M6" s="1314">
        <v>692896</v>
      </c>
      <c r="N6" s="1315">
        <v>4694390</v>
      </c>
      <c r="O6" s="1315" t="s">
        <v>31</v>
      </c>
      <c r="P6" s="30" t="s">
        <v>32</v>
      </c>
      <c r="Q6" s="1155" t="s">
        <v>33</v>
      </c>
      <c r="R6" s="978" t="s">
        <v>34</v>
      </c>
      <c r="S6" s="1318">
        <f t="shared" ref="S6:S69" si="0">E6*9.75</f>
        <v>3257.148375</v>
      </c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  <c r="BF6" s="330"/>
      <c r="BG6" s="330"/>
      <c r="BH6" s="330"/>
      <c r="BI6" s="330"/>
      <c r="BJ6" s="330"/>
      <c r="BK6" s="330"/>
      <c r="BL6" s="330"/>
      <c r="BM6" s="330"/>
      <c r="BN6" s="330"/>
      <c r="BO6" s="330"/>
      <c r="BP6" s="330"/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0"/>
      <c r="CG6" s="330"/>
      <c r="CH6" s="330"/>
      <c r="CI6" s="330"/>
      <c r="CJ6" s="330"/>
      <c r="CK6" s="330"/>
      <c r="CL6" s="330"/>
      <c r="CM6" s="330"/>
      <c r="CN6" s="330"/>
      <c r="CO6" s="330"/>
      <c r="CP6" s="330"/>
      <c r="CQ6" s="330"/>
      <c r="CR6" s="330"/>
      <c r="CS6" s="330"/>
      <c r="CT6" s="330"/>
      <c r="CU6" s="330"/>
      <c r="CV6" s="330"/>
      <c r="CW6" s="330"/>
      <c r="CX6" s="330"/>
      <c r="CY6" s="330"/>
      <c r="CZ6" s="330"/>
      <c r="DA6" s="330"/>
      <c r="DB6" s="330"/>
      <c r="DC6" s="330"/>
      <c r="DD6" s="330"/>
      <c r="DE6" s="330"/>
      <c r="DF6" s="330"/>
      <c r="DG6" s="330"/>
      <c r="DH6" s="330"/>
      <c r="DI6" s="330"/>
      <c r="DJ6" s="330"/>
      <c r="DK6" s="330"/>
      <c r="DL6" s="330"/>
      <c r="DM6" s="330"/>
      <c r="DN6" s="330"/>
      <c r="DO6" s="330"/>
      <c r="DP6" s="330"/>
      <c r="DQ6" s="330"/>
      <c r="DR6" s="330"/>
      <c r="DS6" s="330"/>
      <c r="DT6" s="330"/>
      <c r="DU6" s="330"/>
      <c r="DV6" s="330"/>
      <c r="DW6" s="330"/>
      <c r="DX6" s="330"/>
      <c r="DY6" s="330"/>
      <c r="DZ6" s="330"/>
      <c r="EA6" s="330"/>
      <c r="EB6" s="330"/>
      <c r="EC6" s="330"/>
      <c r="ED6" s="330"/>
      <c r="EE6" s="330"/>
      <c r="EF6" s="330"/>
      <c r="EG6" s="330"/>
      <c r="EH6" s="330"/>
      <c r="EI6" s="330"/>
      <c r="EJ6" s="330"/>
      <c r="EK6" s="330"/>
      <c r="EL6" s="330"/>
      <c r="EM6" s="330"/>
      <c r="EN6" s="330"/>
      <c r="EO6" s="330"/>
      <c r="EP6" s="330"/>
      <c r="EQ6" s="330"/>
      <c r="ER6" s="330"/>
      <c r="ES6" s="330"/>
      <c r="ET6" s="330"/>
      <c r="EU6" s="330"/>
      <c r="EV6" s="330"/>
      <c r="EW6" s="330"/>
      <c r="EX6" s="330"/>
      <c r="EY6" s="330"/>
      <c r="EZ6" s="330"/>
      <c r="FA6" s="330"/>
      <c r="FB6" s="330"/>
      <c r="FC6" s="330"/>
      <c r="FD6" s="330"/>
      <c r="FE6" s="330"/>
      <c r="FF6" s="330"/>
      <c r="FG6" s="330"/>
      <c r="FH6" s="330"/>
      <c r="FI6" s="330"/>
      <c r="FJ6" s="330"/>
      <c r="FK6" s="330"/>
      <c r="FL6" s="330"/>
      <c r="FM6" s="330"/>
      <c r="FN6" s="330"/>
      <c r="FO6" s="330"/>
      <c r="FP6" s="330"/>
      <c r="FQ6" s="330"/>
      <c r="FR6" s="330"/>
      <c r="FS6" s="330"/>
      <c r="FT6" s="330"/>
      <c r="FU6" s="330"/>
      <c r="FV6" s="330"/>
      <c r="FW6" s="330"/>
      <c r="FX6" s="330"/>
      <c r="FY6" s="330"/>
      <c r="FZ6" s="330"/>
      <c r="GA6" s="330"/>
      <c r="GB6" s="330"/>
      <c r="GC6" s="330"/>
      <c r="GD6" s="330"/>
      <c r="GE6" s="330"/>
      <c r="GF6" s="330"/>
      <c r="GG6" s="330"/>
      <c r="GH6" s="330"/>
      <c r="GI6" s="330"/>
      <c r="GJ6" s="330"/>
      <c r="GK6" s="330"/>
      <c r="GL6" s="330"/>
      <c r="GM6" s="330"/>
      <c r="GN6" s="330"/>
      <c r="GO6" s="330"/>
      <c r="GP6" s="330"/>
      <c r="GQ6" s="330"/>
      <c r="GR6" s="330"/>
      <c r="GS6" s="330"/>
      <c r="GT6" s="330"/>
      <c r="GU6" s="135"/>
      <c r="GV6" s="135"/>
      <c r="GW6" s="135"/>
      <c r="GX6" s="135"/>
      <c r="GY6" s="135"/>
      <c r="GZ6" s="135"/>
      <c r="HA6" s="135"/>
      <c r="HB6" s="135"/>
      <c r="HC6" s="135"/>
      <c r="HD6" s="135"/>
      <c r="HE6" s="135"/>
      <c r="HF6" s="135"/>
      <c r="HG6" s="135"/>
      <c r="HH6" s="135"/>
      <c r="HI6" s="135"/>
      <c r="HJ6" s="135"/>
      <c r="HK6" s="135"/>
      <c r="HL6" s="135"/>
      <c r="HM6" s="135"/>
      <c r="HN6" s="135"/>
      <c r="HO6" s="135"/>
      <c r="HP6" s="135"/>
      <c r="HQ6" s="135"/>
      <c r="HR6" s="135"/>
      <c r="HS6" s="135"/>
      <c r="HT6" s="135"/>
      <c r="HU6" s="135"/>
      <c r="HV6" s="135"/>
      <c r="HW6" s="135"/>
      <c r="HX6" s="135"/>
      <c r="HY6" s="135"/>
      <c r="HZ6" s="135"/>
      <c r="IA6" s="135"/>
      <c r="IB6" s="135"/>
      <c r="IC6" s="135"/>
      <c r="ID6" s="135"/>
      <c r="IE6" s="135"/>
      <c r="IF6" s="135"/>
      <c r="IG6" s="135"/>
      <c r="IH6" s="135"/>
      <c r="II6" s="135"/>
      <c r="IJ6" s="135"/>
      <c r="IK6" s="135"/>
      <c r="IL6" s="135"/>
      <c r="IM6" s="135"/>
      <c r="IN6" s="135"/>
      <c r="IO6" s="135"/>
      <c r="IP6" s="135"/>
    </row>
    <row r="7" s="135" customFormat="1" ht="14.1" customHeight="1" spans="1:202">
      <c r="A7" s="312" t="s">
        <v>21</v>
      </c>
      <c r="B7" s="568" t="s">
        <v>22</v>
      </c>
      <c r="C7" s="568" t="s">
        <v>35</v>
      </c>
      <c r="D7" s="1307" t="s">
        <v>36</v>
      </c>
      <c r="E7" s="30">
        <f>7.2964*15</f>
        <v>109.446</v>
      </c>
      <c r="F7" s="35" t="s">
        <v>25</v>
      </c>
      <c r="G7" s="35" t="s">
        <v>25</v>
      </c>
      <c r="H7" s="1308" t="s">
        <v>26</v>
      </c>
      <c r="I7" s="1312" t="s">
        <v>27</v>
      </c>
      <c r="J7" s="1313" t="s">
        <v>28</v>
      </c>
      <c r="K7" s="30" t="s">
        <v>29</v>
      </c>
      <c r="L7" s="30" t="s">
        <v>30</v>
      </c>
      <c r="M7" s="1314">
        <v>693013</v>
      </c>
      <c r="N7" s="1315">
        <v>4694939</v>
      </c>
      <c r="O7" s="1315" t="s">
        <v>31</v>
      </c>
      <c r="P7" s="30" t="s">
        <v>32</v>
      </c>
      <c r="Q7" s="1155" t="s">
        <v>33</v>
      </c>
      <c r="R7" s="978" t="s">
        <v>34</v>
      </c>
      <c r="S7" s="1318">
        <f t="shared" si="0"/>
        <v>1067.0985</v>
      </c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330"/>
      <c r="BI7" s="330"/>
      <c r="BJ7" s="330"/>
      <c r="BK7" s="330"/>
      <c r="BL7" s="330"/>
      <c r="BM7" s="330"/>
      <c r="BN7" s="330"/>
      <c r="BO7" s="330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0"/>
      <c r="CG7" s="330"/>
      <c r="CH7" s="330"/>
      <c r="CI7" s="330"/>
      <c r="CJ7" s="330"/>
      <c r="CK7" s="330"/>
      <c r="CL7" s="330"/>
      <c r="CM7" s="330"/>
      <c r="CN7" s="330"/>
      <c r="CO7" s="330"/>
      <c r="CP7" s="330"/>
      <c r="CQ7" s="330"/>
      <c r="CR7" s="330"/>
      <c r="CS7" s="330"/>
      <c r="CT7" s="330"/>
      <c r="CU7" s="330"/>
      <c r="CV7" s="330"/>
      <c r="CW7" s="330"/>
      <c r="CX7" s="330"/>
      <c r="CY7" s="330"/>
      <c r="CZ7" s="330"/>
      <c r="DA7" s="330"/>
      <c r="DB7" s="330"/>
      <c r="DC7" s="330"/>
      <c r="DD7" s="330"/>
      <c r="DE7" s="330"/>
      <c r="DF7" s="330"/>
      <c r="DG7" s="330"/>
      <c r="DH7" s="330"/>
      <c r="DI7" s="330"/>
      <c r="DJ7" s="330"/>
      <c r="DK7" s="330"/>
      <c r="DL7" s="330"/>
      <c r="DM7" s="330"/>
      <c r="DN7" s="330"/>
      <c r="DO7" s="330"/>
      <c r="DP7" s="330"/>
      <c r="DQ7" s="330"/>
      <c r="DR7" s="330"/>
      <c r="DS7" s="330"/>
      <c r="DT7" s="330"/>
      <c r="DU7" s="330"/>
      <c r="DV7" s="330"/>
      <c r="DW7" s="330"/>
      <c r="DX7" s="330"/>
      <c r="DY7" s="330"/>
      <c r="DZ7" s="330"/>
      <c r="EA7" s="330"/>
      <c r="EB7" s="330"/>
      <c r="EC7" s="330"/>
      <c r="ED7" s="330"/>
      <c r="EE7" s="330"/>
      <c r="EF7" s="330"/>
      <c r="EG7" s="330"/>
      <c r="EH7" s="330"/>
      <c r="EI7" s="330"/>
      <c r="EJ7" s="330"/>
      <c r="EK7" s="330"/>
      <c r="EL7" s="330"/>
      <c r="EM7" s="330"/>
      <c r="EN7" s="330"/>
      <c r="EO7" s="330"/>
      <c r="EP7" s="330"/>
      <c r="EQ7" s="330"/>
      <c r="ER7" s="330"/>
      <c r="ES7" s="330"/>
      <c r="ET7" s="330"/>
      <c r="EU7" s="330"/>
      <c r="EV7" s="330"/>
      <c r="EW7" s="330"/>
      <c r="EX7" s="330"/>
      <c r="EY7" s="330"/>
      <c r="EZ7" s="330"/>
      <c r="FA7" s="330"/>
      <c r="FB7" s="330"/>
      <c r="FC7" s="330"/>
      <c r="FD7" s="330"/>
      <c r="FE7" s="330"/>
      <c r="FF7" s="330"/>
      <c r="FG7" s="330"/>
      <c r="FH7" s="330"/>
      <c r="FI7" s="330"/>
      <c r="FJ7" s="330"/>
      <c r="FK7" s="330"/>
      <c r="FL7" s="330"/>
      <c r="FM7" s="330"/>
      <c r="FN7" s="330"/>
      <c r="FO7" s="330"/>
      <c r="FP7" s="330"/>
      <c r="FQ7" s="330"/>
      <c r="FR7" s="330"/>
      <c r="FS7" s="330"/>
      <c r="FT7" s="330"/>
      <c r="FU7" s="330"/>
      <c r="FV7" s="330"/>
      <c r="FW7" s="330"/>
      <c r="FX7" s="330"/>
      <c r="FY7" s="330"/>
      <c r="FZ7" s="330"/>
      <c r="GA7" s="330"/>
      <c r="GB7" s="330"/>
      <c r="GC7" s="330"/>
      <c r="GD7" s="330"/>
      <c r="GE7" s="330"/>
      <c r="GF7" s="330"/>
      <c r="GG7" s="330"/>
      <c r="GH7" s="330"/>
      <c r="GI7" s="330"/>
      <c r="GJ7" s="330"/>
      <c r="GK7" s="330"/>
      <c r="GL7" s="330"/>
      <c r="GM7" s="330"/>
      <c r="GN7" s="330"/>
      <c r="GO7" s="330"/>
      <c r="GP7" s="330"/>
      <c r="GQ7" s="330"/>
      <c r="GR7" s="330"/>
      <c r="GS7" s="330"/>
      <c r="GT7" s="330"/>
    </row>
    <row r="8" s="135" customFormat="1" ht="14.1" customHeight="1" spans="1:202">
      <c r="A8" s="312" t="s">
        <v>37</v>
      </c>
      <c r="B8" s="568" t="s">
        <v>38</v>
      </c>
      <c r="C8" s="568" t="s">
        <v>39</v>
      </c>
      <c r="D8" s="1307" t="s">
        <v>40</v>
      </c>
      <c r="E8" s="30">
        <f>35.6658*15</f>
        <v>534.987</v>
      </c>
      <c r="F8" s="35" t="s">
        <v>25</v>
      </c>
      <c r="G8" s="35" t="s">
        <v>25</v>
      </c>
      <c r="H8" s="1308" t="s">
        <v>26</v>
      </c>
      <c r="I8" s="1312" t="s">
        <v>27</v>
      </c>
      <c r="J8" s="1313" t="s">
        <v>28</v>
      </c>
      <c r="K8" s="30" t="s">
        <v>29</v>
      </c>
      <c r="L8" s="30" t="s">
        <v>41</v>
      </c>
      <c r="M8" s="1314">
        <v>671096</v>
      </c>
      <c r="N8" s="1315">
        <v>4683971</v>
      </c>
      <c r="O8" s="1315" t="s">
        <v>42</v>
      </c>
      <c r="P8" s="30" t="s">
        <v>43</v>
      </c>
      <c r="Q8" s="1155" t="s">
        <v>44</v>
      </c>
      <c r="R8" s="978" t="s">
        <v>45</v>
      </c>
      <c r="S8" s="1318">
        <f t="shared" si="0"/>
        <v>5216.12325</v>
      </c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  <c r="BF8" s="330"/>
      <c r="BG8" s="330"/>
      <c r="BH8" s="330"/>
      <c r="BI8" s="330"/>
      <c r="BJ8" s="330"/>
      <c r="BK8" s="330"/>
      <c r="BL8" s="330"/>
      <c r="BM8" s="330"/>
      <c r="BN8" s="330"/>
      <c r="BO8" s="330"/>
      <c r="BP8" s="330"/>
      <c r="BQ8" s="330"/>
      <c r="BR8" s="330"/>
      <c r="BS8" s="330"/>
      <c r="BT8" s="330"/>
      <c r="BU8" s="330"/>
      <c r="BV8" s="330"/>
      <c r="BW8" s="330"/>
      <c r="BX8" s="330"/>
      <c r="BY8" s="330"/>
      <c r="BZ8" s="330"/>
      <c r="CA8" s="330"/>
      <c r="CB8" s="330"/>
      <c r="CC8" s="330"/>
      <c r="CD8" s="330"/>
      <c r="CE8" s="330"/>
      <c r="CF8" s="330"/>
      <c r="CG8" s="330"/>
      <c r="CH8" s="330"/>
      <c r="CI8" s="330"/>
      <c r="CJ8" s="330"/>
      <c r="CK8" s="330"/>
      <c r="CL8" s="330"/>
      <c r="CM8" s="330"/>
      <c r="CN8" s="330"/>
      <c r="CO8" s="330"/>
      <c r="CP8" s="330"/>
      <c r="CQ8" s="330"/>
      <c r="CR8" s="330"/>
      <c r="CS8" s="330"/>
      <c r="CT8" s="330"/>
      <c r="CU8" s="330"/>
      <c r="CV8" s="330"/>
      <c r="CW8" s="330"/>
      <c r="CX8" s="330"/>
      <c r="CY8" s="330"/>
      <c r="CZ8" s="330"/>
      <c r="DA8" s="330"/>
      <c r="DB8" s="330"/>
      <c r="DC8" s="330"/>
      <c r="DD8" s="330"/>
      <c r="DE8" s="330"/>
      <c r="DF8" s="330"/>
      <c r="DG8" s="330"/>
      <c r="DH8" s="330"/>
      <c r="DI8" s="330"/>
      <c r="DJ8" s="330"/>
      <c r="DK8" s="330"/>
      <c r="DL8" s="330"/>
      <c r="DM8" s="330"/>
      <c r="DN8" s="330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0"/>
      <c r="FA8" s="330"/>
      <c r="FB8" s="330"/>
      <c r="FC8" s="330"/>
      <c r="FD8" s="330"/>
      <c r="FE8" s="330"/>
      <c r="FF8" s="330"/>
      <c r="FG8" s="330"/>
      <c r="FH8" s="330"/>
      <c r="FI8" s="330"/>
      <c r="FJ8" s="330"/>
      <c r="FK8" s="330"/>
      <c r="FL8" s="330"/>
      <c r="FM8" s="330"/>
      <c r="FN8" s="330"/>
      <c r="FO8" s="330"/>
      <c r="FP8" s="330"/>
      <c r="FQ8" s="330"/>
      <c r="FR8" s="330"/>
      <c r="FS8" s="330"/>
      <c r="FT8" s="330"/>
      <c r="FU8" s="330"/>
      <c r="FV8" s="330"/>
      <c r="FW8" s="330"/>
      <c r="FX8" s="330"/>
      <c r="FY8" s="330"/>
      <c r="FZ8" s="330"/>
      <c r="GA8" s="330"/>
      <c r="GB8" s="330"/>
      <c r="GC8" s="330"/>
      <c r="GD8" s="330"/>
      <c r="GE8" s="330"/>
      <c r="GF8" s="330"/>
      <c r="GG8" s="330"/>
      <c r="GH8" s="330"/>
      <c r="GI8" s="330"/>
      <c r="GJ8" s="330"/>
      <c r="GK8" s="330"/>
      <c r="GL8" s="330"/>
      <c r="GM8" s="330"/>
      <c r="GN8" s="330"/>
      <c r="GO8" s="330"/>
      <c r="GP8" s="330"/>
      <c r="GQ8" s="330"/>
      <c r="GR8" s="330"/>
      <c r="GS8" s="330"/>
      <c r="GT8" s="330"/>
    </row>
    <row r="9" s="135" customFormat="1" ht="14.1" customHeight="1" spans="1:202">
      <c r="A9" s="312" t="s">
        <v>37</v>
      </c>
      <c r="B9" s="568" t="s">
        <v>38</v>
      </c>
      <c r="C9" s="568" t="s">
        <v>46</v>
      </c>
      <c r="D9" s="1307" t="s">
        <v>47</v>
      </c>
      <c r="E9" s="30">
        <f>11.1284*15</f>
        <v>166.926</v>
      </c>
      <c r="F9" s="35" t="s">
        <v>25</v>
      </c>
      <c r="G9" s="35" t="s">
        <v>25</v>
      </c>
      <c r="H9" s="1308" t="s">
        <v>26</v>
      </c>
      <c r="I9" s="1312" t="s">
        <v>48</v>
      </c>
      <c r="J9" s="1313" t="s">
        <v>28</v>
      </c>
      <c r="K9" s="30" t="s">
        <v>49</v>
      </c>
      <c r="L9" s="30" t="s">
        <v>50</v>
      </c>
      <c r="M9" s="1314">
        <v>671662</v>
      </c>
      <c r="N9" s="1315">
        <v>4684000</v>
      </c>
      <c r="O9" s="1315" t="s">
        <v>42</v>
      </c>
      <c r="P9" s="30" t="s">
        <v>43</v>
      </c>
      <c r="Q9" s="1155" t="s">
        <v>44</v>
      </c>
      <c r="R9" s="978" t="s">
        <v>45</v>
      </c>
      <c r="S9" s="1318">
        <f t="shared" si="0"/>
        <v>1627.5285</v>
      </c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30"/>
      <c r="AS9" s="330"/>
      <c r="AT9" s="330"/>
      <c r="AU9" s="330"/>
      <c r="AV9" s="330"/>
      <c r="AW9" s="330"/>
      <c r="AX9" s="330"/>
      <c r="AY9" s="330"/>
      <c r="AZ9" s="330"/>
      <c r="BA9" s="330"/>
      <c r="BB9" s="330"/>
      <c r="BC9" s="330"/>
      <c r="BD9" s="330"/>
      <c r="BE9" s="330"/>
      <c r="BF9" s="330"/>
      <c r="BG9" s="330"/>
      <c r="BH9" s="330"/>
      <c r="BI9" s="330"/>
      <c r="BJ9" s="330"/>
      <c r="BK9" s="330"/>
      <c r="BL9" s="330"/>
      <c r="BM9" s="330"/>
      <c r="BN9" s="330"/>
      <c r="BO9" s="330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0"/>
      <c r="CG9" s="330"/>
      <c r="CH9" s="330"/>
      <c r="CI9" s="330"/>
      <c r="CJ9" s="330"/>
      <c r="CK9" s="330"/>
      <c r="CL9" s="330"/>
      <c r="CM9" s="330"/>
      <c r="CN9" s="330"/>
      <c r="CO9" s="330"/>
      <c r="CP9" s="330"/>
      <c r="CQ9" s="330"/>
      <c r="CR9" s="330"/>
      <c r="CS9" s="330"/>
      <c r="CT9" s="330"/>
      <c r="CU9" s="330"/>
      <c r="CV9" s="330"/>
      <c r="CW9" s="330"/>
      <c r="CX9" s="330"/>
      <c r="CY9" s="330"/>
      <c r="CZ9" s="330"/>
      <c r="DA9" s="330"/>
      <c r="DB9" s="330"/>
      <c r="DC9" s="330"/>
      <c r="DD9" s="330"/>
      <c r="DE9" s="330"/>
      <c r="DF9" s="330"/>
      <c r="DG9" s="330"/>
      <c r="DH9" s="330"/>
      <c r="DI9" s="330"/>
      <c r="DJ9" s="330"/>
      <c r="DK9" s="330"/>
      <c r="DL9" s="330"/>
      <c r="DM9" s="330"/>
      <c r="DN9" s="330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0"/>
      <c r="FA9" s="330"/>
      <c r="FB9" s="330"/>
      <c r="FC9" s="330"/>
      <c r="FD9" s="330"/>
      <c r="FE9" s="330"/>
      <c r="FF9" s="330"/>
      <c r="FG9" s="330"/>
      <c r="FH9" s="330"/>
      <c r="FI9" s="330"/>
      <c r="FJ9" s="330"/>
      <c r="FK9" s="330"/>
      <c r="FL9" s="330"/>
      <c r="FM9" s="330"/>
      <c r="FN9" s="330"/>
      <c r="FO9" s="330"/>
      <c r="FP9" s="330"/>
      <c r="FQ9" s="330"/>
      <c r="FR9" s="330"/>
      <c r="FS9" s="330"/>
      <c r="FT9" s="330"/>
      <c r="FU9" s="330"/>
      <c r="FV9" s="330"/>
      <c r="FW9" s="330"/>
      <c r="FX9" s="330"/>
      <c r="FY9" s="330"/>
      <c r="FZ9" s="330"/>
      <c r="GA9" s="330"/>
      <c r="GB9" s="330"/>
      <c r="GC9" s="330"/>
      <c r="GD9" s="330"/>
      <c r="GE9" s="330"/>
      <c r="GF9" s="330"/>
      <c r="GG9" s="330"/>
      <c r="GH9" s="330"/>
      <c r="GI9" s="330"/>
      <c r="GJ9" s="330"/>
      <c r="GK9" s="330"/>
      <c r="GL9" s="330"/>
      <c r="GM9" s="330"/>
      <c r="GN9" s="330"/>
      <c r="GO9" s="330"/>
      <c r="GP9" s="330"/>
      <c r="GQ9" s="330"/>
      <c r="GR9" s="330"/>
      <c r="GS9" s="330"/>
      <c r="GT9" s="330"/>
    </row>
    <row r="10" s="135" customFormat="1" ht="14.1" customHeight="1" spans="1:202">
      <c r="A10" s="312" t="s">
        <v>37</v>
      </c>
      <c r="B10" s="568" t="s">
        <v>38</v>
      </c>
      <c r="C10" s="568" t="s">
        <v>51</v>
      </c>
      <c r="D10" s="1307" t="s">
        <v>52</v>
      </c>
      <c r="E10" s="30">
        <f>5.2532*15</f>
        <v>78.798</v>
      </c>
      <c r="F10" s="35" t="s">
        <v>25</v>
      </c>
      <c r="G10" s="35" t="s">
        <v>25</v>
      </c>
      <c r="H10" s="1308" t="s">
        <v>26</v>
      </c>
      <c r="I10" s="1312" t="s">
        <v>48</v>
      </c>
      <c r="J10" s="1313" t="s">
        <v>28</v>
      </c>
      <c r="K10" s="30" t="s">
        <v>49</v>
      </c>
      <c r="L10" s="30" t="s">
        <v>50</v>
      </c>
      <c r="M10" s="1314">
        <v>671581</v>
      </c>
      <c r="N10" s="1315">
        <v>4683813</v>
      </c>
      <c r="O10" s="1315" t="s">
        <v>42</v>
      </c>
      <c r="P10" s="30" t="s">
        <v>43</v>
      </c>
      <c r="Q10" s="1155" t="s">
        <v>44</v>
      </c>
      <c r="R10" s="978" t="s">
        <v>45</v>
      </c>
      <c r="S10" s="1318">
        <f t="shared" si="0"/>
        <v>768.2805</v>
      </c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30"/>
      <c r="AR10" s="330"/>
      <c r="AS10" s="330"/>
      <c r="AT10" s="330"/>
      <c r="AU10" s="330"/>
      <c r="AV10" s="330"/>
      <c r="AW10" s="330"/>
      <c r="AX10" s="330"/>
      <c r="AY10" s="330"/>
      <c r="AZ10" s="330"/>
      <c r="BA10" s="330"/>
      <c r="BB10" s="330"/>
      <c r="BC10" s="330"/>
      <c r="BD10" s="330"/>
      <c r="BE10" s="330"/>
      <c r="BF10" s="330"/>
      <c r="BG10" s="330"/>
      <c r="BH10" s="330"/>
      <c r="BI10" s="330"/>
      <c r="BJ10" s="330"/>
      <c r="BK10" s="330"/>
      <c r="BL10" s="330"/>
      <c r="BM10" s="330"/>
      <c r="BN10" s="330"/>
      <c r="BO10" s="330"/>
      <c r="BP10" s="330"/>
      <c r="BQ10" s="330"/>
      <c r="BR10" s="330"/>
      <c r="BS10" s="330"/>
      <c r="BT10" s="330"/>
      <c r="BU10" s="330"/>
      <c r="BV10" s="330"/>
      <c r="BW10" s="330"/>
      <c r="BX10" s="330"/>
      <c r="BY10" s="330"/>
      <c r="BZ10" s="330"/>
      <c r="CA10" s="330"/>
      <c r="CB10" s="330"/>
      <c r="CC10" s="330"/>
      <c r="CD10" s="330"/>
      <c r="CE10" s="330"/>
      <c r="CF10" s="330"/>
      <c r="CG10" s="330"/>
      <c r="CH10" s="330"/>
      <c r="CI10" s="330"/>
      <c r="CJ10" s="330"/>
      <c r="CK10" s="330"/>
      <c r="CL10" s="330"/>
      <c r="CM10" s="330"/>
      <c r="CN10" s="330"/>
      <c r="CO10" s="330"/>
      <c r="CP10" s="330"/>
      <c r="CQ10" s="330"/>
      <c r="CR10" s="330"/>
      <c r="CS10" s="330"/>
      <c r="CT10" s="330"/>
      <c r="CU10" s="330"/>
      <c r="CV10" s="330"/>
      <c r="CW10" s="330"/>
      <c r="CX10" s="330"/>
      <c r="CY10" s="330"/>
      <c r="CZ10" s="330"/>
      <c r="DA10" s="330"/>
      <c r="DB10" s="330"/>
      <c r="DC10" s="330"/>
      <c r="DD10" s="330"/>
      <c r="DE10" s="330"/>
      <c r="DF10" s="330"/>
      <c r="DG10" s="330"/>
      <c r="DH10" s="330"/>
      <c r="DI10" s="330"/>
      <c r="DJ10" s="330"/>
      <c r="DK10" s="330"/>
      <c r="DL10" s="330"/>
      <c r="DM10" s="330"/>
      <c r="DN10" s="330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0"/>
      <c r="FA10" s="330"/>
      <c r="FB10" s="330"/>
      <c r="FC10" s="330"/>
      <c r="FD10" s="330"/>
      <c r="FE10" s="330"/>
      <c r="FF10" s="330"/>
      <c r="FG10" s="330"/>
      <c r="FH10" s="330"/>
      <c r="FI10" s="330"/>
      <c r="FJ10" s="330"/>
      <c r="FK10" s="330"/>
      <c r="FL10" s="330"/>
      <c r="FM10" s="330"/>
      <c r="FN10" s="330"/>
      <c r="FO10" s="330"/>
      <c r="FP10" s="330"/>
      <c r="FQ10" s="330"/>
      <c r="FR10" s="330"/>
      <c r="FS10" s="330"/>
      <c r="FT10" s="330"/>
      <c r="FU10" s="330"/>
      <c r="FV10" s="330"/>
      <c r="FW10" s="330"/>
      <c r="FX10" s="330"/>
      <c r="FY10" s="330"/>
      <c r="FZ10" s="330"/>
      <c r="GA10" s="330"/>
      <c r="GB10" s="330"/>
      <c r="GC10" s="330"/>
      <c r="GD10" s="330"/>
      <c r="GE10" s="330"/>
      <c r="GF10" s="330"/>
      <c r="GG10" s="330"/>
      <c r="GH10" s="330"/>
      <c r="GI10" s="330"/>
      <c r="GJ10" s="330"/>
      <c r="GK10" s="330"/>
      <c r="GL10" s="330"/>
      <c r="GM10" s="330"/>
      <c r="GN10" s="330"/>
      <c r="GO10" s="330"/>
      <c r="GP10" s="330"/>
      <c r="GQ10" s="330"/>
      <c r="GR10" s="330"/>
      <c r="GS10" s="330"/>
      <c r="GT10" s="330"/>
    </row>
    <row r="11" s="135" customFormat="1" ht="14.1" customHeight="1" spans="1:202">
      <c r="A11" s="312" t="s">
        <v>37</v>
      </c>
      <c r="B11" s="568" t="s">
        <v>38</v>
      </c>
      <c r="C11" s="568" t="s">
        <v>53</v>
      </c>
      <c r="D11" s="1307" t="s">
        <v>54</v>
      </c>
      <c r="E11" s="30">
        <f>4.6028*15</f>
        <v>69.042</v>
      </c>
      <c r="F11" s="35" t="s">
        <v>25</v>
      </c>
      <c r="G11" s="35" t="s">
        <v>25</v>
      </c>
      <c r="H11" s="1308" t="s">
        <v>26</v>
      </c>
      <c r="I11" s="1312" t="s">
        <v>48</v>
      </c>
      <c r="J11" s="1313" t="s">
        <v>28</v>
      </c>
      <c r="K11" s="30" t="s">
        <v>29</v>
      </c>
      <c r="L11" s="30" t="s">
        <v>41</v>
      </c>
      <c r="M11" s="1314">
        <v>671114</v>
      </c>
      <c r="N11" s="1315">
        <v>4683508</v>
      </c>
      <c r="O11" s="1315" t="s">
        <v>42</v>
      </c>
      <c r="P11" s="30" t="s">
        <v>43</v>
      </c>
      <c r="Q11" s="1155" t="s">
        <v>44</v>
      </c>
      <c r="R11" s="978" t="s">
        <v>45</v>
      </c>
      <c r="S11" s="1318">
        <f t="shared" si="0"/>
        <v>673.1595</v>
      </c>
      <c r="T11" s="330"/>
      <c r="U11" s="330"/>
      <c r="V11" s="330"/>
      <c r="W11" s="330"/>
      <c r="X11" s="330"/>
      <c r="Y11" s="330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30"/>
      <c r="AR11" s="330"/>
      <c r="AS11" s="330"/>
      <c r="AT11" s="330"/>
      <c r="AU11" s="330"/>
      <c r="AV11" s="330"/>
      <c r="AW11" s="330"/>
      <c r="AX11" s="330"/>
      <c r="AY11" s="330"/>
      <c r="AZ11" s="330"/>
      <c r="BA11" s="330"/>
      <c r="BB11" s="330"/>
      <c r="BC11" s="330"/>
      <c r="BD11" s="330"/>
      <c r="BE11" s="330"/>
      <c r="BF11" s="330"/>
      <c r="BG11" s="330"/>
      <c r="BH11" s="330"/>
      <c r="BI11" s="330"/>
      <c r="BJ11" s="330"/>
      <c r="BK11" s="330"/>
      <c r="BL11" s="330"/>
      <c r="BM11" s="330"/>
      <c r="BN11" s="330"/>
      <c r="BO11" s="330"/>
      <c r="BP11" s="330"/>
      <c r="BQ11" s="330"/>
      <c r="BR11" s="330"/>
      <c r="BS11" s="330"/>
      <c r="BT11" s="330"/>
      <c r="BU11" s="330"/>
      <c r="BV11" s="330"/>
      <c r="BW11" s="330"/>
      <c r="BX11" s="330"/>
      <c r="BY11" s="330"/>
      <c r="BZ11" s="330"/>
      <c r="CA11" s="330"/>
      <c r="CB11" s="330"/>
      <c r="CC11" s="330"/>
      <c r="CD11" s="330"/>
      <c r="CE11" s="330"/>
      <c r="CF11" s="330"/>
      <c r="CG11" s="330"/>
      <c r="CH11" s="330"/>
      <c r="CI11" s="330"/>
      <c r="CJ11" s="330"/>
      <c r="CK11" s="330"/>
      <c r="CL11" s="330"/>
      <c r="CM11" s="330"/>
      <c r="CN11" s="330"/>
      <c r="CO11" s="330"/>
      <c r="CP11" s="330"/>
      <c r="CQ11" s="330"/>
      <c r="CR11" s="330"/>
      <c r="CS11" s="330"/>
      <c r="CT11" s="330"/>
      <c r="CU11" s="330"/>
      <c r="CV11" s="330"/>
      <c r="CW11" s="330"/>
      <c r="CX11" s="330"/>
      <c r="CY11" s="330"/>
      <c r="CZ11" s="330"/>
      <c r="DA11" s="330"/>
      <c r="DB11" s="330"/>
      <c r="DC11" s="330"/>
      <c r="DD11" s="330"/>
      <c r="DE11" s="330"/>
      <c r="DF11" s="330"/>
      <c r="DG11" s="330"/>
      <c r="DH11" s="330"/>
      <c r="DI11" s="330"/>
      <c r="DJ11" s="330"/>
      <c r="DK11" s="330"/>
      <c r="DL11" s="330"/>
      <c r="DM11" s="330"/>
      <c r="DN11" s="330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0"/>
      <c r="FA11" s="330"/>
      <c r="FB11" s="330"/>
      <c r="FC11" s="330"/>
      <c r="FD11" s="330"/>
      <c r="FE11" s="330"/>
      <c r="FF11" s="330"/>
      <c r="FG11" s="330"/>
      <c r="FH11" s="330"/>
      <c r="FI11" s="330"/>
      <c r="FJ11" s="330"/>
      <c r="FK11" s="330"/>
      <c r="FL11" s="330"/>
      <c r="FM11" s="330"/>
      <c r="FN11" s="330"/>
      <c r="FO11" s="330"/>
      <c r="FP11" s="330"/>
      <c r="FQ11" s="330"/>
      <c r="FR11" s="330"/>
      <c r="FS11" s="330"/>
      <c r="FT11" s="330"/>
      <c r="FU11" s="330"/>
      <c r="FV11" s="330"/>
      <c r="FW11" s="330"/>
      <c r="FX11" s="330"/>
      <c r="FY11" s="330"/>
      <c r="FZ11" s="330"/>
      <c r="GA11" s="330"/>
      <c r="GB11" s="330"/>
      <c r="GC11" s="330"/>
      <c r="GD11" s="330"/>
      <c r="GE11" s="330"/>
      <c r="GF11" s="330"/>
      <c r="GG11" s="330"/>
      <c r="GH11" s="330"/>
      <c r="GI11" s="330"/>
      <c r="GJ11" s="330"/>
      <c r="GK11" s="330"/>
      <c r="GL11" s="330"/>
      <c r="GM11" s="330"/>
      <c r="GN11" s="330"/>
      <c r="GO11" s="330"/>
      <c r="GP11" s="330"/>
      <c r="GQ11" s="330"/>
      <c r="GR11" s="330"/>
      <c r="GS11" s="330"/>
      <c r="GT11" s="330"/>
    </row>
    <row r="12" s="135" customFormat="1" ht="14.1" customHeight="1" spans="1:202">
      <c r="A12" s="312" t="s">
        <v>37</v>
      </c>
      <c r="B12" s="568" t="s">
        <v>38</v>
      </c>
      <c r="C12" s="568" t="s">
        <v>23</v>
      </c>
      <c r="D12" s="1307" t="s">
        <v>55</v>
      </c>
      <c r="E12" s="30">
        <f>4.7238*15</f>
        <v>70.857</v>
      </c>
      <c r="F12" s="35" t="s">
        <v>25</v>
      </c>
      <c r="G12" s="35" t="s">
        <v>25</v>
      </c>
      <c r="H12" s="1308" t="s">
        <v>26</v>
      </c>
      <c r="I12" s="1312" t="s">
        <v>27</v>
      </c>
      <c r="J12" s="1313" t="s">
        <v>28</v>
      </c>
      <c r="K12" s="30" t="s">
        <v>29</v>
      </c>
      <c r="L12" s="30" t="s">
        <v>41</v>
      </c>
      <c r="M12" s="1314">
        <v>671091</v>
      </c>
      <c r="N12" s="1315">
        <v>4683352</v>
      </c>
      <c r="O12" s="1315" t="s">
        <v>42</v>
      </c>
      <c r="P12" s="30" t="s">
        <v>43</v>
      </c>
      <c r="Q12" s="1155" t="s">
        <v>44</v>
      </c>
      <c r="R12" s="978" t="s">
        <v>45</v>
      </c>
      <c r="S12" s="1318">
        <f t="shared" si="0"/>
        <v>690.85575</v>
      </c>
      <c r="T12" s="330"/>
      <c r="U12" s="330"/>
      <c r="V12" s="330"/>
      <c r="W12" s="330"/>
      <c r="X12" s="330"/>
      <c r="Y12" s="330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30"/>
      <c r="AR12" s="330"/>
      <c r="AS12" s="330"/>
      <c r="AT12" s="330"/>
      <c r="AU12" s="330"/>
      <c r="AV12" s="330"/>
      <c r="AW12" s="330"/>
      <c r="AX12" s="330"/>
      <c r="AY12" s="330"/>
      <c r="AZ12" s="330"/>
      <c r="BA12" s="330"/>
      <c r="BB12" s="330"/>
      <c r="BC12" s="330"/>
      <c r="BD12" s="330"/>
      <c r="BE12" s="330"/>
      <c r="BF12" s="330"/>
      <c r="BG12" s="330"/>
      <c r="BH12" s="330"/>
      <c r="BI12" s="330"/>
      <c r="BJ12" s="330"/>
      <c r="BK12" s="330"/>
      <c r="BL12" s="330"/>
      <c r="BM12" s="330"/>
      <c r="BN12" s="330"/>
      <c r="BO12" s="330"/>
      <c r="BP12" s="330"/>
      <c r="BQ12" s="330"/>
      <c r="BR12" s="330"/>
      <c r="BS12" s="330"/>
      <c r="BT12" s="330"/>
      <c r="BU12" s="330"/>
      <c r="BV12" s="330"/>
      <c r="BW12" s="330"/>
      <c r="BX12" s="330"/>
      <c r="BY12" s="330"/>
      <c r="BZ12" s="330"/>
      <c r="CA12" s="330"/>
      <c r="CB12" s="330"/>
      <c r="CC12" s="330"/>
      <c r="CD12" s="330"/>
      <c r="CE12" s="330"/>
      <c r="CF12" s="330"/>
      <c r="CG12" s="330"/>
      <c r="CH12" s="330"/>
      <c r="CI12" s="330"/>
      <c r="CJ12" s="330"/>
      <c r="CK12" s="330"/>
      <c r="CL12" s="330"/>
      <c r="CM12" s="330"/>
      <c r="CN12" s="330"/>
      <c r="CO12" s="330"/>
      <c r="CP12" s="330"/>
      <c r="CQ12" s="330"/>
      <c r="CR12" s="330"/>
      <c r="CS12" s="330"/>
      <c r="CT12" s="330"/>
      <c r="CU12" s="330"/>
      <c r="CV12" s="330"/>
      <c r="CW12" s="330"/>
      <c r="CX12" s="330"/>
      <c r="CY12" s="330"/>
      <c r="CZ12" s="330"/>
      <c r="DA12" s="330"/>
      <c r="DB12" s="330"/>
      <c r="DC12" s="330"/>
      <c r="DD12" s="330"/>
      <c r="DE12" s="330"/>
      <c r="DF12" s="330"/>
      <c r="DG12" s="330"/>
      <c r="DH12" s="330"/>
      <c r="DI12" s="330"/>
      <c r="DJ12" s="330"/>
      <c r="DK12" s="330"/>
      <c r="DL12" s="330"/>
      <c r="DM12" s="330"/>
      <c r="DN12" s="330"/>
      <c r="DO12" s="330"/>
      <c r="DP12" s="330"/>
      <c r="DQ12" s="330"/>
      <c r="DR12" s="330"/>
      <c r="DS12" s="330"/>
      <c r="DT12" s="330"/>
      <c r="DU12" s="330"/>
      <c r="DV12" s="330"/>
      <c r="DW12" s="330"/>
      <c r="DX12" s="330"/>
      <c r="DY12" s="330"/>
      <c r="DZ12" s="330"/>
      <c r="EA12" s="330"/>
      <c r="EB12" s="330"/>
      <c r="EC12" s="330"/>
      <c r="ED12" s="330"/>
      <c r="EE12" s="330"/>
      <c r="EF12" s="330"/>
      <c r="EG12" s="330"/>
      <c r="EH12" s="330"/>
      <c r="EI12" s="330"/>
      <c r="EJ12" s="330"/>
      <c r="EK12" s="330"/>
      <c r="EL12" s="330"/>
      <c r="EM12" s="330"/>
      <c r="EN12" s="330"/>
      <c r="EO12" s="330"/>
      <c r="EP12" s="330"/>
      <c r="EQ12" s="330"/>
      <c r="ER12" s="330"/>
      <c r="ES12" s="330"/>
      <c r="ET12" s="330"/>
      <c r="EU12" s="330"/>
      <c r="EV12" s="330"/>
      <c r="EW12" s="330"/>
      <c r="EX12" s="330"/>
      <c r="EY12" s="330"/>
      <c r="EZ12" s="330"/>
      <c r="FA12" s="330"/>
      <c r="FB12" s="330"/>
      <c r="FC12" s="330"/>
      <c r="FD12" s="330"/>
      <c r="FE12" s="330"/>
      <c r="FF12" s="330"/>
      <c r="FG12" s="330"/>
      <c r="FH12" s="330"/>
      <c r="FI12" s="330"/>
      <c r="FJ12" s="330"/>
      <c r="FK12" s="330"/>
      <c r="FL12" s="330"/>
      <c r="FM12" s="330"/>
      <c r="FN12" s="330"/>
      <c r="FO12" s="330"/>
      <c r="FP12" s="330"/>
      <c r="FQ12" s="330"/>
      <c r="FR12" s="330"/>
      <c r="FS12" s="330"/>
      <c r="FT12" s="330"/>
      <c r="FU12" s="330"/>
      <c r="FV12" s="330"/>
      <c r="FW12" s="330"/>
      <c r="FX12" s="330"/>
      <c r="FY12" s="330"/>
      <c r="FZ12" s="330"/>
      <c r="GA12" s="330"/>
      <c r="GB12" s="330"/>
      <c r="GC12" s="330"/>
      <c r="GD12" s="330"/>
      <c r="GE12" s="330"/>
      <c r="GF12" s="330"/>
      <c r="GG12" s="330"/>
      <c r="GH12" s="330"/>
      <c r="GI12" s="330"/>
      <c r="GJ12" s="330"/>
      <c r="GK12" s="330"/>
      <c r="GL12" s="330"/>
      <c r="GM12" s="330"/>
      <c r="GN12" s="330"/>
      <c r="GO12" s="330"/>
      <c r="GP12" s="330"/>
      <c r="GQ12" s="330"/>
      <c r="GR12" s="330"/>
      <c r="GS12" s="330"/>
      <c r="GT12" s="330"/>
    </row>
    <row r="13" s="135" customFormat="1" ht="14.1" customHeight="1" spans="1:202">
      <c r="A13" s="312" t="s">
        <v>37</v>
      </c>
      <c r="B13" s="568" t="s">
        <v>38</v>
      </c>
      <c r="C13" s="568" t="s">
        <v>56</v>
      </c>
      <c r="D13" s="568" t="s">
        <v>57</v>
      </c>
      <c r="E13" s="1309">
        <v>552.897</v>
      </c>
      <c r="F13" s="35" t="s">
        <v>25</v>
      </c>
      <c r="G13" s="35" t="s">
        <v>25</v>
      </c>
      <c r="H13" s="1308" t="s">
        <v>26</v>
      </c>
      <c r="I13" s="1312" t="s">
        <v>27</v>
      </c>
      <c r="J13" s="1313" t="s">
        <v>28</v>
      </c>
      <c r="K13" s="30" t="s">
        <v>58</v>
      </c>
      <c r="L13" s="30" t="s">
        <v>59</v>
      </c>
      <c r="M13" s="1314">
        <v>671538</v>
      </c>
      <c r="N13" s="1315">
        <v>4683400</v>
      </c>
      <c r="O13" s="1315" t="s">
        <v>42</v>
      </c>
      <c r="P13" s="30" t="s">
        <v>43</v>
      </c>
      <c r="Q13" s="1155" t="s">
        <v>44</v>
      </c>
      <c r="R13" s="978" t="s">
        <v>45</v>
      </c>
      <c r="S13" s="1318">
        <f t="shared" si="0"/>
        <v>5390.74575</v>
      </c>
      <c r="T13" s="330"/>
      <c r="U13" s="330"/>
      <c r="V13" s="330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30"/>
      <c r="AR13" s="330"/>
      <c r="AS13" s="330"/>
      <c r="AT13" s="330"/>
      <c r="AU13" s="330"/>
      <c r="AV13" s="330"/>
      <c r="AW13" s="330"/>
      <c r="AX13" s="330"/>
      <c r="AY13" s="330"/>
      <c r="AZ13" s="330"/>
      <c r="BA13" s="330"/>
      <c r="BB13" s="330"/>
      <c r="BC13" s="330"/>
      <c r="BD13" s="330"/>
      <c r="BE13" s="330"/>
      <c r="BF13" s="330"/>
      <c r="BG13" s="330"/>
      <c r="BH13" s="330"/>
      <c r="BI13" s="330"/>
      <c r="BJ13" s="330"/>
      <c r="BK13" s="330"/>
      <c r="BL13" s="330"/>
      <c r="BM13" s="330"/>
      <c r="BN13" s="330"/>
      <c r="BO13" s="330"/>
      <c r="BP13" s="330"/>
      <c r="BQ13" s="330"/>
      <c r="BR13" s="330"/>
      <c r="BS13" s="330"/>
      <c r="BT13" s="330"/>
      <c r="BU13" s="330"/>
      <c r="BV13" s="330"/>
      <c r="BW13" s="330"/>
      <c r="BX13" s="330"/>
      <c r="BY13" s="330"/>
      <c r="BZ13" s="330"/>
      <c r="CA13" s="330"/>
      <c r="CB13" s="330"/>
      <c r="CC13" s="330"/>
      <c r="CD13" s="330"/>
      <c r="CE13" s="330"/>
      <c r="CF13" s="330"/>
      <c r="CG13" s="330"/>
      <c r="CH13" s="330"/>
      <c r="CI13" s="330"/>
      <c r="CJ13" s="330"/>
      <c r="CK13" s="330"/>
      <c r="CL13" s="330"/>
      <c r="CM13" s="330"/>
      <c r="CN13" s="330"/>
      <c r="CO13" s="330"/>
      <c r="CP13" s="330"/>
      <c r="CQ13" s="330"/>
      <c r="CR13" s="330"/>
      <c r="CS13" s="330"/>
      <c r="CT13" s="330"/>
      <c r="CU13" s="330"/>
      <c r="CV13" s="330"/>
      <c r="CW13" s="330"/>
      <c r="CX13" s="330"/>
      <c r="CY13" s="330"/>
      <c r="CZ13" s="330"/>
      <c r="DA13" s="330"/>
      <c r="DB13" s="330"/>
      <c r="DC13" s="330"/>
      <c r="DD13" s="330"/>
      <c r="DE13" s="330"/>
      <c r="DF13" s="330"/>
      <c r="DG13" s="330"/>
      <c r="DH13" s="330"/>
      <c r="DI13" s="330"/>
      <c r="DJ13" s="330"/>
      <c r="DK13" s="330"/>
      <c r="DL13" s="330"/>
      <c r="DM13" s="330"/>
      <c r="DN13" s="330"/>
      <c r="DO13" s="330"/>
      <c r="DP13" s="330"/>
      <c r="DQ13" s="330"/>
      <c r="DR13" s="330"/>
      <c r="DS13" s="330"/>
      <c r="DT13" s="330"/>
      <c r="DU13" s="330"/>
      <c r="DV13" s="330"/>
      <c r="DW13" s="330"/>
      <c r="DX13" s="330"/>
      <c r="DY13" s="330"/>
      <c r="DZ13" s="330"/>
      <c r="EA13" s="330"/>
      <c r="EB13" s="330"/>
      <c r="EC13" s="330"/>
      <c r="ED13" s="330"/>
      <c r="EE13" s="330"/>
      <c r="EF13" s="330"/>
      <c r="EG13" s="330"/>
      <c r="EH13" s="330"/>
      <c r="EI13" s="330"/>
      <c r="EJ13" s="330"/>
      <c r="EK13" s="330"/>
      <c r="EL13" s="330"/>
      <c r="EM13" s="330"/>
      <c r="EN13" s="330"/>
      <c r="EO13" s="330"/>
      <c r="EP13" s="330"/>
      <c r="EQ13" s="330"/>
      <c r="ER13" s="330"/>
      <c r="ES13" s="330"/>
      <c r="ET13" s="330"/>
      <c r="EU13" s="330"/>
      <c r="EV13" s="330"/>
      <c r="EW13" s="330"/>
      <c r="EX13" s="330"/>
      <c r="EY13" s="330"/>
      <c r="EZ13" s="330"/>
      <c r="FA13" s="330"/>
      <c r="FB13" s="330"/>
      <c r="FC13" s="330"/>
      <c r="FD13" s="330"/>
      <c r="FE13" s="330"/>
      <c r="FF13" s="330"/>
      <c r="FG13" s="330"/>
      <c r="FH13" s="330"/>
      <c r="FI13" s="330"/>
      <c r="FJ13" s="330"/>
      <c r="FK13" s="330"/>
      <c r="FL13" s="330"/>
      <c r="FM13" s="330"/>
      <c r="FN13" s="330"/>
      <c r="FO13" s="330"/>
      <c r="FP13" s="330"/>
      <c r="FQ13" s="330"/>
      <c r="FR13" s="330"/>
      <c r="FS13" s="330"/>
      <c r="FT13" s="330"/>
      <c r="FU13" s="330"/>
      <c r="FV13" s="330"/>
      <c r="FW13" s="330"/>
      <c r="FX13" s="330"/>
      <c r="FY13" s="330"/>
      <c r="FZ13" s="330"/>
      <c r="GA13" s="330"/>
      <c r="GB13" s="330"/>
      <c r="GC13" s="330"/>
      <c r="GD13" s="330"/>
      <c r="GE13" s="330"/>
      <c r="GF13" s="330"/>
      <c r="GG13" s="330"/>
      <c r="GH13" s="330"/>
      <c r="GI13" s="330"/>
      <c r="GJ13" s="330"/>
      <c r="GK13" s="330"/>
      <c r="GL13" s="330"/>
      <c r="GM13" s="330"/>
      <c r="GN13" s="330"/>
      <c r="GO13" s="330"/>
      <c r="GP13" s="330"/>
      <c r="GQ13" s="330"/>
      <c r="GR13" s="330"/>
      <c r="GS13" s="330"/>
      <c r="GT13" s="330"/>
    </row>
    <row r="14" s="135" customFormat="1" ht="14.1" customHeight="1" spans="1:202">
      <c r="A14" s="312" t="s">
        <v>37</v>
      </c>
      <c r="B14" s="568" t="s">
        <v>38</v>
      </c>
      <c r="C14" s="568" t="s">
        <v>60</v>
      </c>
      <c r="D14" s="1307" t="s">
        <v>61</v>
      </c>
      <c r="E14" s="30">
        <f>3.2227*15</f>
        <v>48.3405</v>
      </c>
      <c r="F14" s="35" t="s">
        <v>25</v>
      </c>
      <c r="G14" s="35" t="s">
        <v>25</v>
      </c>
      <c r="H14" s="1308" t="s">
        <v>26</v>
      </c>
      <c r="I14" s="1312" t="s">
        <v>48</v>
      </c>
      <c r="J14" s="1313" t="s">
        <v>28</v>
      </c>
      <c r="K14" s="30" t="s">
        <v>49</v>
      </c>
      <c r="L14" s="30" t="s">
        <v>50</v>
      </c>
      <c r="M14" s="1314">
        <v>671890</v>
      </c>
      <c r="N14" s="1315">
        <v>4683474</v>
      </c>
      <c r="O14" s="1315" t="s">
        <v>42</v>
      </c>
      <c r="P14" s="30" t="s">
        <v>43</v>
      </c>
      <c r="Q14" s="1155" t="s">
        <v>44</v>
      </c>
      <c r="R14" s="978" t="s">
        <v>45</v>
      </c>
      <c r="S14" s="1318">
        <f t="shared" si="0"/>
        <v>471.319875</v>
      </c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30"/>
      <c r="AR14" s="330"/>
      <c r="AS14" s="330"/>
      <c r="AT14" s="330"/>
      <c r="AU14" s="330"/>
      <c r="AV14" s="330"/>
      <c r="AW14" s="330"/>
      <c r="AX14" s="330"/>
      <c r="AY14" s="330"/>
      <c r="AZ14" s="330"/>
      <c r="BA14" s="330"/>
      <c r="BB14" s="330"/>
      <c r="BC14" s="330"/>
      <c r="BD14" s="330"/>
      <c r="BE14" s="330"/>
      <c r="BF14" s="330"/>
      <c r="BG14" s="330"/>
      <c r="BH14" s="330"/>
      <c r="BI14" s="330"/>
      <c r="BJ14" s="330"/>
      <c r="BK14" s="330"/>
      <c r="BL14" s="330"/>
      <c r="BM14" s="330"/>
      <c r="BN14" s="330"/>
      <c r="BO14" s="330"/>
      <c r="BP14" s="330"/>
      <c r="BQ14" s="330"/>
      <c r="BR14" s="330"/>
      <c r="BS14" s="330"/>
      <c r="BT14" s="330"/>
      <c r="BU14" s="330"/>
      <c r="BV14" s="330"/>
      <c r="BW14" s="330"/>
      <c r="BX14" s="330"/>
      <c r="BY14" s="330"/>
      <c r="BZ14" s="330"/>
      <c r="CA14" s="330"/>
      <c r="CB14" s="330"/>
      <c r="CC14" s="330"/>
      <c r="CD14" s="330"/>
      <c r="CE14" s="330"/>
      <c r="CF14" s="330"/>
      <c r="CG14" s="330"/>
      <c r="CH14" s="330"/>
      <c r="CI14" s="330"/>
      <c r="CJ14" s="330"/>
      <c r="CK14" s="330"/>
      <c r="CL14" s="330"/>
      <c r="CM14" s="330"/>
      <c r="CN14" s="330"/>
      <c r="CO14" s="330"/>
      <c r="CP14" s="330"/>
      <c r="CQ14" s="330"/>
      <c r="CR14" s="330"/>
      <c r="CS14" s="330"/>
      <c r="CT14" s="330"/>
      <c r="CU14" s="330"/>
      <c r="CV14" s="330"/>
      <c r="CW14" s="330"/>
      <c r="CX14" s="330"/>
      <c r="CY14" s="330"/>
      <c r="CZ14" s="330"/>
      <c r="DA14" s="330"/>
      <c r="DB14" s="330"/>
      <c r="DC14" s="330"/>
      <c r="DD14" s="330"/>
      <c r="DE14" s="330"/>
      <c r="DF14" s="330"/>
      <c r="DG14" s="330"/>
      <c r="DH14" s="330"/>
      <c r="DI14" s="330"/>
      <c r="DJ14" s="330"/>
      <c r="DK14" s="330"/>
      <c r="DL14" s="330"/>
      <c r="DM14" s="330"/>
      <c r="DN14" s="330"/>
      <c r="DO14" s="330"/>
      <c r="DP14" s="330"/>
      <c r="DQ14" s="330"/>
      <c r="DR14" s="330"/>
      <c r="DS14" s="330"/>
      <c r="DT14" s="330"/>
      <c r="DU14" s="330"/>
      <c r="DV14" s="330"/>
      <c r="DW14" s="330"/>
      <c r="DX14" s="330"/>
      <c r="DY14" s="330"/>
      <c r="DZ14" s="330"/>
      <c r="EA14" s="330"/>
      <c r="EB14" s="330"/>
      <c r="EC14" s="330"/>
      <c r="ED14" s="330"/>
      <c r="EE14" s="330"/>
      <c r="EF14" s="330"/>
      <c r="EG14" s="330"/>
      <c r="EH14" s="330"/>
      <c r="EI14" s="330"/>
      <c r="EJ14" s="330"/>
      <c r="EK14" s="330"/>
      <c r="EL14" s="330"/>
      <c r="EM14" s="330"/>
      <c r="EN14" s="330"/>
      <c r="EO14" s="330"/>
      <c r="EP14" s="330"/>
      <c r="EQ14" s="330"/>
      <c r="ER14" s="330"/>
      <c r="ES14" s="330"/>
      <c r="ET14" s="330"/>
      <c r="EU14" s="330"/>
      <c r="EV14" s="330"/>
      <c r="EW14" s="330"/>
      <c r="EX14" s="330"/>
      <c r="EY14" s="330"/>
      <c r="EZ14" s="330"/>
      <c r="FA14" s="330"/>
      <c r="FB14" s="330"/>
      <c r="FC14" s="330"/>
      <c r="FD14" s="330"/>
      <c r="FE14" s="330"/>
      <c r="FF14" s="330"/>
      <c r="FG14" s="330"/>
      <c r="FH14" s="330"/>
      <c r="FI14" s="330"/>
      <c r="FJ14" s="330"/>
      <c r="FK14" s="330"/>
      <c r="FL14" s="330"/>
      <c r="FM14" s="330"/>
      <c r="FN14" s="330"/>
      <c r="FO14" s="330"/>
      <c r="FP14" s="330"/>
      <c r="FQ14" s="330"/>
      <c r="FR14" s="330"/>
      <c r="FS14" s="330"/>
      <c r="FT14" s="330"/>
      <c r="FU14" s="330"/>
      <c r="FV14" s="330"/>
      <c r="FW14" s="330"/>
      <c r="FX14" s="330"/>
      <c r="FY14" s="330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</row>
    <row r="15" s="135" customFormat="1" ht="14.1" customHeight="1" spans="1:202">
      <c r="A15" s="312" t="s">
        <v>37</v>
      </c>
      <c r="B15" s="568" t="s">
        <v>38</v>
      </c>
      <c r="C15" s="568" t="s">
        <v>62</v>
      </c>
      <c r="D15" s="1307" t="s">
        <v>63</v>
      </c>
      <c r="E15" s="30">
        <f>4.4877*15</f>
        <v>67.3155</v>
      </c>
      <c r="F15" s="35" t="s">
        <v>25</v>
      </c>
      <c r="G15" s="35" t="s">
        <v>25</v>
      </c>
      <c r="H15" s="1308" t="s">
        <v>26</v>
      </c>
      <c r="I15" s="1312" t="s">
        <v>48</v>
      </c>
      <c r="J15" s="1313" t="s">
        <v>28</v>
      </c>
      <c r="K15" s="30" t="s">
        <v>49</v>
      </c>
      <c r="L15" s="30" t="s">
        <v>50</v>
      </c>
      <c r="M15" s="1314">
        <v>671854</v>
      </c>
      <c r="N15" s="1315">
        <v>4683297</v>
      </c>
      <c r="O15" s="1315" t="s">
        <v>42</v>
      </c>
      <c r="P15" s="30" t="s">
        <v>43</v>
      </c>
      <c r="Q15" s="1155" t="s">
        <v>44</v>
      </c>
      <c r="R15" s="978" t="s">
        <v>45</v>
      </c>
      <c r="S15" s="1318">
        <f t="shared" si="0"/>
        <v>656.326125</v>
      </c>
      <c r="T15" s="330"/>
      <c r="U15" s="330"/>
      <c r="V15" s="330"/>
      <c r="W15" s="330"/>
      <c r="X15" s="330"/>
      <c r="Y15" s="330"/>
      <c r="Z15" s="330"/>
      <c r="AA15" s="330"/>
      <c r="AB15" s="330"/>
      <c r="AC15" s="330"/>
      <c r="AD15" s="330"/>
      <c r="AE15" s="330"/>
      <c r="AF15" s="330"/>
      <c r="AG15" s="330"/>
      <c r="AH15" s="330"/>
      <c r="AI15" s="330"/>
      <c r="AJ15" s="330"/>
      <c r="AK15" s="330"/>
      <c r="AL15" s="330"/>
      <c r="AM15" s="330"/>
      <c r="AN15" s="330"/>
      <c r="AO15" s="330"/>
      <c r="AP15" s="330"/>
      <c r="AQ15" s="330"/>
      <c r="AR15" s="330"/>
      <c r="AS15" s="330"/>
      <c r="AT15" s="330"/>
      <c r="AU15" s="330"/>
      <c r="AV15" s="330"/>
      <c r="AW15" s="330"/>
      <c r="AX15" s="330"/>
      <c r="AY15" s="330"/>
      <c r="AZ15" s="330"/>
      <c r="BA15" s="330"/>
      <c r="BB15" s="330"/>
      <c r="BC15" s="330"/>
      <c r="BD15" s="330"/>
      <c r="BE15" s="330"/>
      <c r="BF15" s="330"/>
      <c r="BG15" s="330"/>
      <c r="BH15" s="330"/>
      <c r="BI15" s="330"/>
      <c r="BJ15" s="330"/>
      <c r="BK15" s="330"/>
      <c r="BL15" s="330"/>
      <c r="BM15" s="330"/>
      <c r="BN15" s="330"/>
      <c r="BO15" s="330"/>
      <c r="BP15" s="330"/>
      <c r="BQ15" s="330"/>
      <c r="BR15" s="330"/>
      <c r="BS15" s="330"/>
      <c r="BT15" s="330"/>
      <c r="BU15" s="330"/>
      <c r="BV15" s="330"/>
      <c r="BW15" s="330"/>
      <c r="BX15" s="330"/>
      <c r="BY15" s="330"/>
      <c r="BZ15" s="330"/>
      <c r="CA15" s="330"/>
      <c r="CB15" s="330"/>
      <c r="CC15" s="330"/>
      <c r="CD15" s="330"/>
      <c r="CE15" s="330"/>
      <c r="CF15" s="330"/>
      <c r="CG15" s="330"/>
      <c r="CH15" s="330"/>
      <c r="CI15" s="330"/>
      <c r="CJ15" s="330"/>
      <c r="CK15" s="330"/>
      <c r="CL15" s="330"/>
      <c r="CM15" s="330"/>
      <c r="CN15" s="330"/>
      <c r="CO15" s="330"/>
      <c r="CP15" s="330"/>
      <c r="CQ15" s="330"/>
      <c r="CR15" s="330"/>
      <c r="CS15" s="330"/>
      <c r="CT15" s="330"/>
      <c r="CU15" s="330"/>
      <c r="CV15" s="330"/>
      <c r="CW15" s="330"/>
      <c r="CX15" s="330"/>
      <c r="CY15" s="330"/>
      <c r="CZ15" s="330"/>
      <c r="DA15" s="330"/>
      <c r="DB15" s="330"/>
      <c r="DC15" s="330"/>
      <c r="DD15" s="330"/>
      <c r="DE15" s="330"/>
      <c r="DF15" s="330"/>
      <c r="DG15" s="330"/>
      <c r="DH15" s="330"/>
      <c r="DI15" s="330"/>
      <c r="DJ15" s="330"/>
      <c r="DK15" s="330"/>
      <c r="DL15" s="330"/>
      <c r="DM15" s="330"/>
      <c r="DN15" s="330"/>
      <c r="DO15" s="330"/>
      <c r="DP15" s="330"/>
      <c r="DQ15" s="330"/>
      <c r="DR15" s="330"/>
      <c r="DS15" s="330"/>
      <c r="DT15" s="330"/>
      <c r="DU15" s="330"/>
      <c r="DV15" s="330"/>
      <c r="DW15" s="330"/>
      <c r="DX15" s="330"/>
      <c r="DY15" s="330"/>
      <c r="DZ15" s="330"/>
      <c r="EA15" s="330"/>
      <c r="EB15" s="330"/>
      <c r="EC15" s="330"/>
      <c r="ED15" s="330"/>
      <c r="EE15" s="330"/>
      <c r="EF15" s="330"/>
      <c r="EG15" s="330"/>
      <c r="EH15" s="330"/>
      <c r="EI15" s="330"/>
      <c r="EJ15" s="330"/>
      <c r="EK15" s="330"/>
      <c r="EL15" s="330"/>
      <c r="EM15" s="330"/>
      <c r="EN15" s="330"/>
      <c r="EO15" s="330"/>
      <c r="EP15" s="330"/>
      <c r="EQ15" s="330"/>
      <c r="ER15" s="330"/>
      <c r="ES15" s="330"/>
      <c r="ET15" s="330"/>
      <c r="EU15" s="330"/>
      <c r="EV15" s="330"/>
      <c r="EW15" s="330"/>
      <c r="EX15" s="330"/>
      <c r="EY15" s="330"/>
      <c r="EZ15" s="330"/>
      <c r="FA15" s="330"/>
      <c r="FB15" s="330"/>
      <c r="FC15" s="330"/>
      <c r="FD15" s="330"/>
      <c r="FE15" s="330"/>
      <c r="FF15" s="330"/>
      <c r="FG15" s="330"/>
      <c r="FH15" s="330"/>
      <c r="FI15" s="330"/>
      <c r="FJ15" s="330"/>
      <c r="FK15" s="330"/>
      <c r="FL15" s="330"/>
      <c r="FM15" s="330"/>
      <c r="FN15" s="330"/>
      <c r="FO15" s="330"/>
      <c r="FP15" s="330"/>
      <c r="FQ15" s="330"/>
      <c r="FR15" s="330"/>
      <c r="FS15" s="330"/>
      <c r="FT15" s="330"/>
      <c r="FU15" s="330"/>
      <c r="FV15" s="330"/>
      <c r="FW15" s="330"/>
      <c r="FX15" s="330"/>
      <c r="FY15" s="330"/>
      <c r="FZ15" s="330"/>
      <c r="GA15" s="330"/>
      <c r="GB15" s="330"/>
      <c r="GC15" s="330"/>
      <c r="GD15" s="330"/>
      <c r="GE15" s="330"/>
      <c r="GF15" s="330"/>
      <c r="GG15" s="330"/>
      <c r="GH15" s="330"/>
      <c r="GI15" s="330"/>
      <c r="GJ15" s="330"/>
      <c r="GK15" s="330"/>
      <c r="GL15" s="330"/>
      <c r="GM15" s="330"/>
      <c r="GN15" s="330"/>
      <c r="GO15" s="330"/>
      <c r="GP15" s="330"/>
      <c r="GQ15" s="330"/>
      <c r="GR15" s="330"/>
      <c r="GS15" s="330"/>
      <c r="GT15" s="330"/>
    </row>
    <row r="16" s="135" customFormat="1" ht="14.1" customHeight="1" spans="1:202">
      <c r="A16" s="312" t="s">
        <v>37</v>
      </c>
      <c r="B16" s="568" t="s">
        <v>38</v>
      </c>
      <c r="C16" s="568" t="s">
        <v>64</v>
      </c>
      <c r="D16" s="1307" t="s">
        <v>65</v>
      </c>
      <c r="E16" s="1310">
        <f>4.0068*15</f>
        <v>60.102</v>
      </c>
      <c r="F16" s="35" t="s">
        <v>25</v>
      </c>
      <c r="G16" s="35" t="s">
        <v>25</v>
      </c>
      <c r="H16" s="1308" t="s">
        <v>26</v>
      </c>
      <c r="I16" s="1312" t="s">
        <v>48</v>
      </c>
      <c r="J16" s="1313" t="s">
        <v>28</v>
      </c>
      <c r="K16" s="30" t="s">
        <v>49</v>
      </c>
      <c r="L16" s="30" t="s">
        <v>50</v>
      </c>
      <c r="M16" s="1314">
        <v>671804</v>
      </c>
      <c r="N16" s="1315">
        <v>4683095</v>
      </c>
      <c r="O16" s="1315" t="s">
        <v>42</v>
      </c>
      <c r="P16" s="30" t="s">
        <v>43</v>
      </c>
      <c r="Q16" s="1155" t="s">
        <v>44</v>
      </c>
      <c r="R16" s="978" t="s">
        <v>45</v>
      </c>
      <c r="S16" s="1318">
        <f t="shared" si="0"/>
        <v>585.9945</v>
      </c>
      <c r="T16" s="330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  <c r="AH16" s="330"/>
      <c r="AI16" s="330"/>
      <c r="AJ16" s="330"/>
      <c r="AK16" s="330"/>
      <c r="AL16" s="330"/>
      <c r="AM16" s="330"/>
      <c r="AN16" s="330"/>
      <c r="AO16" s="330"/>
      <c r="AP16" s="330"/>
      <c r="AQ16" s="330"/>
      <c r="AR16" s="330"/>
      <c r="AS16" s="330"/>
      <c r="AT16" s="330"/>
      <c r="AU16" s="330"/>
      <c r="AV16" s="330"/>
      <c r="AW16" s="330"/>
      <c r="AX16" s="330"/>
      <c r="AY16" s="330"/>
      <c r="AZ16" s="330"/>
      <c r="BA16" s="330"/>
      <c r="BB16" s="330"/>
      <c r="BC16" s="330"/>
      <c r="BD16" s="330"/>
      <c r="BE16" s="330"/>
      <c r="BF16" s="330"/>
      <c r="BG16" s="330"/>
      <c r="BH16" s="330"/>
      <c r="BI16" s="330"/>
      <c r="BJ16" s="330"/>
      <c r="BK16" s="330"/>
      <c r="BL16" s="330"/>
      <c r="BM16" s="330"/>
      <c r="BN16" s="330"/>
      <c r="BO16" s="330"/>
      <c r="BP16" s="330"/>
      <c r="BQ16" s="330"/>
      <c r="BR16" s="330"/>
      <c r="BS16" s="330"/>
      <c r="BT16" s="330"/>
      <c r="BU16" s="330"/>
      <c r="BV16" s="330"/>
      <c r="BW16" s="330"/>
      <c r="BX16" s="330"/>
      <c r="BY16" s="330"/>
      <c r="BZ16" s="330"/>
      <c r="CA16" s="330"/>
      <c r="CB16" s="330"/>
      <c r="CC16" s="330"/>
      <c r="CD16" s="330"/>
      <c r="CE16" s="330"/>
      <c r="CF16" s="330"/>
      <c r="CG16" s="330"/>
      <c r="CH16" s="330"/>
      <c r="CI16" s="330"/>
      <c r="CJ16" s="330"/>
      <c r="CK16" s="330"/>
      <c r="CL16" s="330"/>
      <c r="CM16" s="330"/>
      <c r="CN16" s="330"/>
      <c r="CO16" s="330"/>
      <c r="CP16" s="330"/>
      <c r="CQ16" s="330"/>
      <c r="CR16" s="330"/>
      <c r="CS16" s="330"/>
      <c r="CT16" s="330"/>
      <c r="CU16" s="330"/>
      <c r="CV16" s="330"/>
      <c r="CW16" s="330"/>
      <c r="CX16" s="330"/>
      <c r="CY16" s="330"/>
      <c r="CZ16" s="330"/>
      <c r="DA16" s="330"/>
      <c r="DB16" s="330"/>
      <c r="DC16" s="330"/>
      <c r="DD16" s="330"/>
      <c r="DE16" s="330"/>
      <c r="DF16" s="330"/>
      <c r="DG16" s="330"/>
      <c r="DH16" s="330"/>
      <c r="DI16" s="330"/>
      <c r="DJ16" s="330"/>
      <c r="DK16" s="330"/>
      <c r="DL16" s="330"/>
      <c r="DM16" s="330"/>
      <c r="DN16" s="330"/>
      <c r="DO16" s="330"/>
      <c r="DP16" s="330"/>
      <c r="DQ16" s="330"/>
      <c r="DR16" s="330"/>
      <c r="DS16" s="330"/>
      <c r="DT16" s="330"/>
      <c r="DU16" s="330"/>
      <c r="DV16" s="330"/>
      <c r="DW16" s="330"/>
      <c r="DX16" s="330"/>
      <c r="DY16" s="330"/>
      <c r="DZ16" s="330"/>
      <c r="EA16" s="330"/>
      <c r="EB16" s="330"/>
      <c r="EC16" s="330"/>
      <c r="ED16" s="330"/>
      <c r="EE16" s="330"/>
      <c r="EF16" s="330"/>
      <c r="EG16" s="330"/>
      <c r="EH16" s="330"/>
      <c r="EI16" s="330"/>
      <c r="EJ16" s="330"/>
      <c r="EK16" s="330"/>
      <c r="EL16" s="330"/>
      <c r="EM16" s="330"/>
      <c r="EN16" s="330"/>
      <c r="EO16" s="330"/>
      <c r="EP16" s="330"/>
      <c r="EQ16" s="330"/>
      <c r="ER16" s="330"/>
      <c r="ES16" s="330"/>
      <c r="ET16" s="330"/>
      <c r="EU16" s="330"/>
      <c r="EV16" s="330"/>
      <c r="EW16" s="330"/>
      <c r="EX16" s="330"/>
      <c r="EY16" s="330"/>
      <c r="EZ16" s="330"/>
      <c r="FA16" s="330"/>
      <c r="FB16" s="330"/>
      <c r="FC16" s="330"/>
      <c r="FD16" s="330"/>
      <c r="FE16" s="330"/>
      <c r="FF16" s="330"/>
      <c r="FG16" s="330"/>
      <c r="FH16" s="330"/>
      <c r="FI16" s="330"/>
      <c r="FJ16" s="330"/>
      <c r="FK16" s="330"/>
      <c r="FL16" s="330"/>
      <c r="FM16" s="330"/>
      <c r="FN16" s="330"/>
      <c r="FO16" s="330"/>
      <c r="FP16" s="330"/>
      <c r="FQ16" s="330"/>
      <c r="FR16" s="330"/>
      <c r="FS16" s="330"/>
      <c r="FT16" s="330"/>
      <c r="FU16" s="330"/>
      <c r="FV16" s="330"/>
      <c r="FW16" s="330"/>
      <c r="FX16" s="330"/>
      <c r="FY16" s="330"/>
      <c r="FZ16" s="330"/>
      <c r="GA16" s="330"/>
      <c r="GB16" s="330"/>
      <c r="GC16" s="330"/>
      <c r="GD16" s="330"/>
      <c r="GE16" s="330"/>
      <c r="GF16" s="330"/>
      <c r="GG16" s="330"/>
      <c r="GH16" s="330"/>
      <c r="GI16" s="330"/>
      <c r="GJ16" s="330"/>
      <c r="GK16" s="330"/>
      <c r="GL16" s="330"/>
      <c r="GM16" s="330"/>
      <c r="GN16" s="330"/>
      <c r="GO16" s="330"/>
      <c r="GP16" s="330"/>
      <c r="GQ16" s="330"/>
      <c r="GR16" s="330"/>
      <c r="GS16" s="330"/>
      <c r="GT16" s="330"/>
    </row>
    <row r="17" s="135" customFormat="1" ht="14.1" customHeight="1" spans="1:202">
      <c r="A17" s="312" t="s">
        <v>37</v>
      </c>
      <c r="B17" s="568" t="s">
        <v>38</v>
      </c>
      <c r="C17" s="568" t="s">
        <v>66</v>
      </c>
      <c r="D17" s="1307" t="s">
        <v>67</v>
      </c>
      <c r="E17" s="30">
        <f>11.52*15</f>
        <v>172.8</v>
      </c>
      <c r="F17" s="35" t="s">
        <v>25</v>
      </c>
      <c r="G17" s="35" t="s">
        <v>25</v>
      </c>
      <c r="H17" s="1308" t="s">
        <v>26</v>
      </c>
      <c r="I17" s="1312" t="s">
        <v>27</v>
      </c>
      <c r="J17" s="1313" t="s">
        <v>28</v>
      </c>
      <c r="K17" s="30" t="s">
        <v>29</v>
      </c>
      <c r="L17" s="30" t="s">
        <v>41</v>
      </c>
      <c r="M17" s="1314">
        <v>671037</v>
      </c>
      <c r="N17" s="1315">
        <v>4682971</v>
      </c>
      <c r="O17" s="1315" t="s">
        <v>42</v>
      </c>
      <c r="P17" s="30" t="s">
        <v>43</v>
      </c>
      <c r="Q17" s="1155" t="s">
        <v>44</v>
      </c>
      <c r="R17" s="978" t="s">
        <v>45</v>
      </c>
      <c r="S17" s="1318">
        <f t="shared" si="0"/>
        <v>1684.8</v>
      </c>
      <c r="T17" s="330"/>
      <c r="U17" s="330"/>
      <c r="V17" s="330"/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  <c r="AG17" s="330"/>
      <c r="AH17" s="330"/>
      <c r="AI17" s="330"/>
      <c r="AJ17" s="330"/>
      <c r="AK17" s="330"/>
      <c r="AL17" s="330"/>
      <c r="AM17" s="330"/>
      <c r="AN17" s="330"/>
      <c r="AO17" s="330"/>
      <c r="AP17" s="330"/>
      <c r="AQ17" s="330"/>
      <c r="AR17" s="330"/>
      <c r="AS17" s="330"/>
      <c r="AT17" s="330"/>
      <c r="AU17" s="330"/>
      <c r="AV17" s="330"/>
      <c r="AW17" s="330"/>
      <c r="AX17" s="330"/>
      <c r="AY17" s="330"/>
      <c r="AZ17" s="330"/>
      <c r="BA17" s="330"/>
      <c r="BB17" s="330"/>
      <c r="BC17" s="330"/>
      <c r="BD17" s="330"/>
      <c r="BE17" s="330"/>
      <c r="BF17" s="330"/>
      <c r="BG17" s="330"/>
      <c r="BH17" s="330"/>
      <c r="BI17" s="330"/>
      <c r="BJ17" s="330"/>
      <c r="BK17" s="330"/>
      <c r="BL17" s="330"/>
      <c r="BM17" s="330"/>
      <c r="BN17" s="330"/>
      <c r="BO17" s="330"/>
      <c r="BP17" s="330"/>
      <c r="BQ17" s="330"/>
      <c r="BR17" s="330"/>
      <c r="BS17" s="330"/>
      <c r="BT17" s="330"/>
      <c r="BU17" s="330"/>
      <c r="BV17" s="330"/>
      <c r="BW17" s="330"/>
      <c r="BX17" s="330"/>
      <c r="BY17" s="330"/>
      <c r="BZ17" s="330"/>
      <c r="CA17" s="330"/>
      <c r="CB17" s="330"/>
      <c r="CC17" s="330"/>
      <c r="CD17" s="330"/>
      <c r="CE17" s="330"/>
      <c r="CF17" s="330"/>
      <c r="CG17" s="330"/>
      <c r="CH17" s="330"/>
      <c r="CI17" s="330"/>
      <c r="CJ17" s="330"/>
      <c r="CK17" s="330"/>
      <c r="CL17" s="330"/>
      <c r="CM17" s="330"/>
      <c r="CN17" s="330"/>
      <c r="CO17" s="330"/>
      <c r="CP17" s="330"/>
      <c r="CQ17" s="330"/>
      <c r="CR17" s="330"/>
      <c r="CS17" s="330"/>
      <c r="CT17" s="330"/>
      <c r="CU17" s="330"/>
      <c r="CV17" s="330"/>
      <c r="CW17" s="330"/>
      <c r="CX17" s="330"/>
      <c r="CY17" s="330"/>
      <c r="CZ17" s="330"/>
      <c r="DA17" s="330"/>
      <c r="DB17" s="330"/>
      <c r="DC17" s="330"/>
      <c r="DD17" s="330"/>
      <c r="DE17" s="330"/>
      <c r="DF17" s="330"/>
      <c r="DG17" s="330"/>
      <c r="DH17" s="330"/>
      <c r="DI17" s="330"/>
      <c r="DJ17" s="330"/>
      <c r="DK17" s="330"/>
      <c r="DL17" s="330"/>
      <c r="DM17" s="330"/>
      <c r="DN17" s="330"/>
      <c r="DO17" s="330"/>
      <c r="DP17" s="330"/>
      <c r="DQ17" s="330"/>
      <c r="DR17" s="330"/>
      <c r="DS17" s="330"/>
      <c r="DT17" s="330"/>
      <c r="DU17" s="330"/>
      <c r="DV17" s="330"/>
      <c r="DW17" s="330"/>
      <c r="DX17" s="330"/>
      <c r="DY17" s="330"/>
      <c r="DZ17" s="330"/>
      <c r="EA17" s="330"/>
      <c r="EB17" s="330"/>
      <c r="EC17" s="330"/>
      <c r="ED17" s="330"/>
      <c r="EE17" s="330"/>
      <c r="EF17" s="330"/>
      <c r="EG17" s="330"/>
      <c r="EH17" s="330"/>
      <c r="EI17" s="330"/>
      <c r="EJ17" s="330"/>
      <c r="EK17" s="330"/>
      <c r="EL17" s="330"/>
      <c r="EM17" s="330"/>
      <c r="EN17" s="330"/>
      <c r="EO17" s="330"/>
      <c r="EP17" s="330"/>
      <c r="EQ17" s="330"/>
      <c r="ER17" s="330"/>
      <c r="ES17" s="330"/>
      <c r="ET17" s="330"/>
      <c r="EU17" s="330"/>
      <c r="EV17" s="330"/>
      <c r="EW17" s="330"/>
      <c r="EX17" s="330"/>
      <c r="EY17" s="330"/>
      <c r="EZ17" s="330"/>
      <c r="FA17" s="330"/>
      <c r="FB17" s="330"/>
      <c r="FC17" s="330"/>
      <c r="FD17" s="330"/>
      <c r="FE17" s="330"/>
      <c r="FF17" s="330"/>
      <c r="FG17" s="330"/>
      <c r="FH17" s="330"/>
      <c r="FI17" s="330"/>
      <c r="FJ17" s="330"/>
      <c r="FK17" s="330"/>
      <c r="FL17" s="330"/>
      <c r="FM17" s="330"/>
      <c r="FN17" s="330"/>
      <c r="FO17" s="330"/>
      <c r="FP17" s="330"/>
      <c r="FQ17" s="330"/>
      <c r="FR17" s="330"/>
      <c r="FS17" s="330"/>
      <c r="FT17" s="330"/>
      <c r="FU17" s="330"/>
      <c r="FV17" s="330"/>
      <c r="FW17" s="330"/>
      <c r="FX17" s="330"/>
      <c r="FY17" s="330"/>
      <c r="FZ17" s="330"/>
      <c r="GA17" s="330"/>
      <c r="GB17" s="330"/>
      <c r="GC17" s="330"/>
      <c r="GD17" s="330"/>
      <c r="GE17" s="330"/>
      <c r="GF17" s="330"/>
      <c r="GG17" s="330"/>
      <c r="GH17" s="330"/>
      <c r="GI17" s="330"/>
      <c r="GJ17" s="330"/>
      <c r="GK17" s="330"/>
      <c r="GL17" s="330"/>
      <c r="GM17" s="330"/>
      <c r="GN17" s="330"/>
      <c r="GO17" s="330"/>
      <c r="GP17" s="330"/>
      <c r="GQ17" s="330"/>
      <c r="GR17" s="330"/>
      <c r="GS17" s="330"/>
      <c r="GT17" s="330"/>
    </row>
    <row r="18" s="135" customFormat="1" ht="14.1" customHeight="1" spans="1:202">
      <c r="A18" s="312" t="s">
        <v>37</v>
      </c>
      <c r="B18" s="568" t="s">
        <v>38</v>
      </c>
      <c r="C18" s="568" t="s">
        <v>68</v>
      </c>
      <c r="D18" s="1307" t="s">
        <v>69</v>
      </c>
      <c r="E18" s="30">
        <f>7.0196*15</f>
        <v>105.294</v>
      </c>
      <c r="F18" s="35" t="s">
        <v>25</v>
      </c>
      <c r="G18" s="35" t="s">
        <v>25</v>
      </c>
      <c r="H18" s="1308" t="s">
        <v>26</v>
      </c>
      <c r="I18" s="1312" t="s">
        <v>27</v>
      </c>
      <c r="J18" s="1313" t="s">
        <v>28</v>
      </c>
      <c r="K18" s="30" t="s">
        <v>29</v>
      </c>
      <c r="L18" s="30" t="s">
        <v>41</v>
      </c>
      <c r="M18" s="1314">
        <v>671482</v>
      </c>
      <c r="N18" s="1315">
        <v>4682881</v>
      </c>
      <c r="O18" s="1315" t="s">
        <v>42</v>
      </c>
      <c r="P18" s="30" t="s">
        <v>43</v>
      </c>
      <c r="Q18" s="1155" t="s">
        <v>44</v>
      </c>
      <c r="R18" s="978" t="s">
        <v>45</v>
      </c>
      <c r="S18" s="1318">
        <f t="shared" si="0"/>
        <v>1026.6165</v>
      </c>
      <c r="T18" s="330"/>
      <c r="U18" s="330"/>
      <c r="V18" s="330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  <c r="AH18" s="330"/>
      <c r="AI18" s="330"/>
      <c r="AJ18" s="330"/>
      <c r="AK18" s="330"/>
      <c r="AL18" s="330"/>
      <c r="AM18" s="330"/>
      <c r="AN18" s="330"/>
      <c r="AO18" s="330"/>
      <c r="AP18" s="330"/>
      <c r="AQ18" s="330"/>
      <c r="AR18" s="330"/>
      <c r="AS18" s="330"/>
      <c r="AT18" s="330"/>
      <c r="AU18" s="330"/>
      <c r="AV18" s="330"/>
      <c r="AW18" s="330"/>
      <c r="AX18" s="330"/>
      <c r="AY18" s="330"/>
      <c r="AZ18" s="330"/>
      <c r="BA18" s="330"/>
      <c r="BB18" s="330"/>
      <c r="BC18" s="330"/>
      <c r="BD18" s="330"/>
      <c r="BE18" s="330"/>
      <c r="BF18" s="330"/>
      <c r="BG18" s="330"/>
      <c r="BH18" s="330"/>
      <c r="BI18" s="330"/>
      <c r="BJ18" s="330"/>
      <c r="BK18" s="330"/>
      <c r="BL18" s="330"/>
      <c r="BM18" s="330"/>
      <c r="BN18" s="330"/>
      <c r="BO18" s="330"/>
      <c r="BP18" s="330"/>
      <c r="BQ18" s="330"/>
      <c r="BR18" s="330"/>
      <c r="BS18" s="330"/>
      <c r="BT18" s="330"/>
      <c r="BU18" s="330"/>
      <c r="BV18" s="330"/>
      <c r="BW18" s="330"/>
      <c r="BX18" s="330"/>
      <c r="BY18" s="330"/>
      <c r="BZ18" s="330"/>
      <c r="CA18" s="330"/>
      <c r="CB18" s="330"/>
      <c r="CC18" s="330"/>
      <c r="CD18" s="330"/>
      <c r="CE18" s="330"/>
      <c r="CF18" s="330"/>
      <c r="CG18" s="330"/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0"/>
      <c r="CZ18" s="330"/>
      <c r="DA18" s="330"/>
      <c r="DB18" s="330"/>
      <c r="DC18" s="330"/>
      <c r="DD18" s="330"/>
      <c r="DE18" s="330"/>
      <c r="DF18" s="330"/>
      <c r="DG18" s="330"/>
      <c r="DH18" s="330"/>
      <c r="DI18" s="330"/>
      <c r="DJ18" s="330"/>
      <c r="DK18" s="330"/>
      <c r="DL18" s="330"/>
      <c r="DM18" s="330"/>
      <c r="DN18" s="330"/>
      <c r="DO18" s="330"/>
      <c r="DP18" s="330"/>
      <c r="DQ18" s="330"/>
      <c r="DR18" s="330"/>
      <c r="DS18" s="330"/>
      <c r="DT18" s="330"/>
      <c r="DU18" s="330"/>
      <c r="DV18" s="330"/>
      <c r="DW18" s="330"/>
      <c r="DX18" s="330"/>
      <c r="DY18" s="330"/>
      <c r="DZ18" s="330"/>
      <c r="EA18" s="330"/>
      <c r="EB18" s="330"/>
      <c r="EC18" s="330"/>
      <c r="ED18" s="330"/>
      <c r="EE18" s="330"/>
      <c r="EF18" s="330"/>
      <c r="EG18" s="330"/>
      <c r="EH18" s="330"/>
      <c r="EI18" s="330"/>
      <c r="EJ18" s="330"/>
      <c r="EK18" s="330"/>
      <c r="EL18" s="330"/>
      <c r="EM18" s="330"/>
      <c r="EN18" s="330"/>
      <c r="EO18" s="330"/>
      <c r="EP18" s="330"/>
      <c r="EQ18" s="330"/>
      <c r="ER18" s="330"/>
      <c r="ES18" s="330"/>
      <c r="ET18" s="330"/>
      <c r="EU18" s="330"/>
      <c r="EV18" s="330"/>
      <c r="EW18" s="330"/>
      <c r="EX18" s="330"/>
      <c r="EY18" s="330"/>
      <c r="EZ18" s="330"/>
      <c r="FA18" s="330"/>
      <c r="FB18" s="330"/>
      <c r="FC18" s="330"/>
      <c r="FD18" s="330"/>
      <c r="FE18" s="330"/>
      <c r="FF18" s="330"/>
      <c r="FG18" s="330"/>
      <c r="FH18" s="330"/>
      <c r="FI18" s="330"/>
      <c r="FJ18" s="330"/>
      <c r="FK18" s="330"/>
      <c r="FL18" s="330"/>
      <c r="FM18" s="330"/>
      <c r="FN18" s="330"/>
      <c r="FO18" s="330"/>
      <c r="FP18" s="330"/>
      <c r="FQ18" s="330"/>
      <c r="FR18" s="330"/>
      <c r="FS18" s="330"/>
      <c r="FT18" s="330"/>
      <c r="FU18" s="330"/>
      <c r="FV18" s="330"/>
      <c r="FW18" s="330"/>
      <c r="FX18" s="330"/>
      <c r="FY18" s="330"/>
      <c r="FZ18" s="330"/>
      <c r="GA18" s="330"/>
      <c r="GB18" s="330"/>
      <c r="GC18" s="330"/>
      <c r="GD18" s="330"/>
      <c r="GE18" s="330"/>
      <c r="GF18" s="330"/>
      <c r="GG18" s="330"/>
      <c r="GH18" s="330"/>
      <c r="GI18" s="330"/>
      <c r="GJ18" s="330"/>
      <c r="GK18" s="330"/>
      <c r="GL18" s="330"/>
      <c r="GM18" s="330"/>
      <c r="GN18" s="330"/>
      <c r="GO18" s="330"/>
      <c r="GP18" s="330"/>
      <c r="GQ18" s="330"/>
      <c r="GR18" s="330"/>
      <c r="GS18" s="330"/>
      <c r="GT18" s="330"/>
    </row>
    <row r="19" s="135" customFormat="1" ht="14.1" customHeight="1" spans="1:202">
      <c r="A19" s="312" t="s">
        <v>37</v>
      </c>
      <c r="B19" s="568" t="s">
        <v>38</v>
      </c>
      <c r="C19" s="568" t="s">
        <v>70</v>
      </c>
      <c r="D19" s="1307" t="s">
        <v>71</v>
      </c>
      <c r="E19" s="30">
        <f>8.3986*15</f>
        <v>125.979</v>
      </c>
      <c r="F19" s="35" t="s">
        <v>25</v>
      </c>
      <c r="G19" s="35" t="s">
        <v>25</v>
      </c>
      <c r="H19" s="1308" t="s">
        <v>26</v>
      </c>
      <c r="I19" s="1312" t="s">
        <v>27</v>
      </c>
      <c r="J19" s="1313" t="s">
        <v>28</v>
      </c>
      <c r="K19" s="30" t="s">
        <v>29</v>
      </c>
      <c r="L19" s="30" t="s">
        <v>41</v>
      </c>
      <c r="M19" s="1314">
        <v>671494</v>
      </c>
      <c r="N19" s="1315">
        <v>4682760</v>
      </c>
      <c r="O19" s="1315" t="s">
        <v>42</v>
      </c>
      <c r="P19" s="30" t="s">
        <v>43</v>
      </c>
      <c r="Q19" s="1155" t="s">
        <v>44</v>
      </c>
      <c r="R19" s="978" t="s">
        <v>45</v>
      </c>
      <c r="S19" s="1318">
        <f t="shared" si="0"/>
        <v>1228.29525</v>
      </c>
      <c r="T19" s="330"/>
      <c r="U19" s="330"/>
      <c r="V19" s="330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  <c r="AH19" s="330"/>
      <c r="AI19" s="330"/>
      <c r="AJ19" s="330"/>
      <c r="AK19" s="330"/>
      <c r="AL19" s="330"/>
      <c r="AM19" s="330"/>
      <c r="AN19" s="330"/>
      <c r="AO19" s="330"/>
      <c r="AP19" s="330"/>
      <c r="AQ19" s="330"/>
      <c r="AR19" s="330"/>
      <c r="AS19" s="330"/>
      <c r="AT19" s="330"/>
      <c r="AU19" s="330"/>
      <c r="AV19" s="330"/>
      <c r="AW19" s="330"/>
      <c r="AX19" s="330"/>
      <c r="AY19" s="330"/>
      <c r="AZ19" s="330"/>
      <c r="BA19" s="330"/>
      <c r="BB19" s="330"/>
      <c r="BC19" s="330"/>
      <c r="BD19" s="330"/>
      <c r="BE19" s="330"/>
      <c r="BF19" s="330"/>
      <c r="BG19" s="330"/>
      <c r="BH19" s="330"/>
      <c r="BI19" s="330"/>
      <c r="BJ19" s="330"/>
      <c r="BK19" s="330"/>
      <c r="BL19" s="330"/>
      <c r="BM19" s="330"/>
      <c r="BN19" s="330"/>
      <c r="BO19" s="330"/>
      <c r="BP19" s="330"/>
      <c r="BQ19" s="330"/>
      <c r="BR19" s="330"/>
      <c r="BS19" s="330"/>
      <c r="BT19" s="330"/>
      <c r="BU19" s="330"/>
      <c r="BV19" s="330"/>
      <c r="BW19" s="330"/>
      <c r="BX19" s="330"/>
      <c r="BY19" s="330"/>
      <c r="BZ19" s="330"/>
      <c r="CA19" s="330"/>
      <c r="CB19" s="330"/>
      <c r="CC19" s="330"/>
      <c r="CD19" s="330"/>
      <c r="CE19" s="330"/>
      <c r="CF19" s="330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0"/>
      <c r="CZ19" s="330"/>
      <c r="DA19" s="330"/>
      <c r="DB19" s="330"/>
      <c r="DC19" s="330"/>
      <c r="DD19" s="330"/>
      <c r="DE19" s="330"/>
      <c r="DF19" s="330"/>
      <c r="DG19" s="330"/>
      <c r="DH19" s="330"/>
      <c r="DI19" s="330"/>
      <c r="DJ19" s="330"/>
      <c r="DK19" s="330"/>
      <c r="DL19" s="330"/>
      <c r="DM19" s="330"/>
      <c r="DN19" s="330"/>
      <c r="DO19" s="330"/>
      <c r="DP19" s="330"/>
      <c r="DQ19" s="330"/>
      <c r="DR19" s="330"/>
      <c r="DS19" s="330"/>
      <c r="DT19" s="330"/>
      <c r="DU19" s="330"/>
      <c r="DV19" s="330"/>
      <c r="DW19" s="330"/>
      <c r="DX19" s="330"/>
      <c r="DY19" s="330"/>
      <c r="DZ19" s="330"/>
      <c r="EA19" s="330"/>
      <c r="EB19" s="330"/>
      <c r="EC19" s="330"/>
      <c r="ED19" s="330"/>
      <c r="EE19" s="330"/>
      <c r="EF19" s="330"/>
      <c r="EG19" s="330"/>
      <c r="EH19" s="330"/>
      <c r="EI19" s="330"/>
      <c r="EJ19" s="330"/>
      <c r="EK19" s="330"/>
      <c r="EL19" s="330"/>
      <c r="EM19" s="330"/>
      <c r="EN19" s="330"/>
      <c r="EO19" s="330"/>
      <c r="EP19" s="330"/>
      <c r="EQ19" s="330"/>
      <c r="ER19" s="330"/>
      <c r="ES19" s="330"/>
      <c r="ET19" s="330"/>
      <c r="EU19" s="330"/>
      <c r="EV19" s="330"/>
      <c r="EW19" s="330"/>
      <c r="EX19" s="330"/>
      <c r="EY19" s="330"/>
      <c r="EZ19" s="330"/>
      <c r="FA19" s="330"/>
      <c r="FB19" s="330"/>
      <c r="FC19" s="330"/>
      <c r="FD19" s="330"/>
      <c r="FE19" s="330"/>
      <c r="FF19" s="330"/>
      <c r="FG19" s="330"/>
      <c r="FH19" s="330"/>
      <c r="FI19" s="330"/>
      <c r="FJ19" s="330"/>
      <c r="FK19" s="330"/>
      <c r="FL19" s="330"/>
      <c r="FM19" s="330"/>
      <c r="FN19" s="330"/>
      <c r="FO19" s="330"/>
      <c r="FP19" s="330"/>
      <c r="FQ19" s="330"/>
      <c r="FR19" s="330"/>
      <c r="FS19" s="330"/>
      <c r="FT19" s="330"/>
      <c r="FU19" s="330"/>
      <c r="FV19" s="330"/>
      <c r="FW19" s="330"/>
      <c r="FX19" s="330"/>
      <c r="FY19" s="330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</row>
    <row r="20" s="135" customFormat="1" ht="14.1" customHeight="1" spans="1:202">
      <c r="A20" s="312" t="s">
        <v>37</v>
      </c>
      <c r="B20" s="568" t="s">
        <v>38</v>
      </c>
      <c r="C20" s="568" t="s">
        <v>72</v>
      </c>
      <c r="D20" s="1307" t="s">
        <v>64</v>
      </c>
      <c r="E20" s="1310">
        <f>1.4383*15</f>
        <v>21.5745</v>
      </c>
      <c r="F20" s="35" t="s">
        <v>25</v>
      </c>
      <c r="G20" s="35" t="s">
        <v>25</v>
      </c>
      <c r="H20" s="1308" t="s">
        <v>26</v>
      </c>
      <c r="I20" s="1312" t="s">
        <v>27</v>
      </c>
      <c r="J20" s="1313" t="s">
        <v>28</v>
      </c>
      <c r="K20" s="30" t="s">
        <v>29</v>
      </c>
      <c r="L20" s="30" t="s">
        <v>41</v>
      </c>
      <c r="M20" s="1314">
        <v>671672</v>
      </c>
      <c r="N20" s="1315">
        <v>4682647</v>
      </c>
      <c r="O20" s="1315" t="s">
        <v>42</v>
      </c>
      <c r="P20" s="30" t="s">
        <v>43</v>
      </c>
      <c r="Q20" s="1155" t="s">
        <v>44</v>
      </c>
      <c r="R20" s="978" t="s">
        <v>45</v>
      </c>
      <c r="S20" s="1318">
        <f t="shared" si="0"/>
        <v>210.351375</v>
      </c>
      <c r="T20" s="330"/>
      <c r="U20" s="330"/>
      <c r="V20" s="330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  <c r="AH20" s="330"/>
      <c r="AI20" s="330"/>
      <c r="AJ20" s="330"/>
      <c r="AK20" s="330"/>
      <c r="AL20" s="330"/>
      <c r="AM20" s="330"/>
      <c r="AN20" s="330"/>
      <c r="AO20" s="330"/>
      <c r="AP20" s="330"/>
      <c r="AQ20" s="330"/>
      <c r="AR20" s="330"/>
      <c r="AS20" s="330"/>
      <c r="AT20" s="330"/>
      <c r="AU20" s="330"/>
      <c r="AV20" s="330"/>
      <c r="AW20" s="330"/>
      <c r="AX20" s="330"/>
      <c r="AY20" s="330"/>
      <c r="AZ20" s="330"/>
      <c r="BA20" s="330"/>
      <c r="BB20" s="330"/>
      <c r="BC20" s="330"/>
      <c r="BD20" s="330"/>
      <c r="BE20" s="330"/>
      <c r="BF20" s="330"/>
      <c r="BG20" s="330"/>
      <c r="BH20" s="330"/>
      <c r="BI20" s="330"/>
      <c r="BJ20" s="330"/>
      <c r="BK20" s="330"/>
      <c r="BL20" s="330"/>
      <c r="BM20" s="330"/>
      <c r="BN20" s="330"/>
      <c r="BO20" s="330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0"/>
      <c r="CG20" s="330"/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0"/>
      <c r="CZ20" s="330"/>
      <c r="DA20" s="330"/>
      <c r="DB20" s="330"/>
      <c r="DC20" s="330"/>
      <c r="DD20" s="330"/>
      <c r="DE20" s="330"/>
      <c r="DF20" s="330"/>
      <c r="DG20" s="330"/>
      <c r="DH20" s="330"/>
      <c r="DI20" s="330"/>
      <c r="DJ20" s="330"/>
      <c r="DK20" s="330"/>
      <c r="DL20" s="330"/>
      <c r="DM20" s="330"/>
      <c r="DN20" s="330"/>
      <c r="DO20" s="330"/>
      <c r="DP20" s="330"/>
      <c r="DQ20" s="330"/>
      <c r="DR20" s="330"/>
      <c r="DS20" s="330"/>
      <c r="DT20" s="330"/>
      <c r="DU20" s="330"/>
      <c r="DV20" s="330"/>
      <c r="DW20" s="330"/>
      <c r="DX20" s="330"/>
      <c r="DY20" s="330"/>
      <c r="DZ20" s="330"/>
      <c r="EA20" s="330"/>
      <c r="EB20" s="330"/>
      <c r="EC20" s="330"/>
      <c r="ED20" s="330"/>
      <c r="EE20" s="330"/>
      <c r="EF20" s="330"/>
      <c r="EG20" s="330"/>
      <c r="EH20" s="330"/>
      <c r="EI20" s="330"/>
      <c r="EJ20" s="330"/>
      <c r="EK20" s="330"/>
      <c r="EL20" s="330"/>
      <c r="EM20" s="330"/>
      <c r="EN20" s="330"/>
      <c r="EO20" s="330"/>
      <c r="EP20" s="330"/>
      <c r="EQ20" s="330"/>
      <c r="ER20" s="330"/>
      <c r="ES20" s="330"/>
      <c r="ET20" s="330"/>
      <c r="EU20" s="330"/>
      <c r="EV20" s="330"/>
      <c r="EW20" s="330"/>
      <c r="EX20" s="330"/>
      <c r="EY20" s="330"/>
      <c r="EZ20" s="330"/>
      <c r="FA20" s="330"/>
      <c r="FB20" s="330"/>
      <c r="FC20" s="330"/>
      <c r="FD20" s="330"/>
      <c r="FE20" s="330"/>
      <c r="FF20" s="330"/>
      <c r="FG20" s="330"/>
      <c r="FH20" s="330"/>
      <c r="FI20" s="330"/>
      <c r="FJ20" s="330"/>
      <c r="FK20" s="330"/>
      <c r="FL20" s="330"/>
      <c r="FM20" s="330"/>
      <c r="FN20" s="330"/>
      <c r="FO20" s="330"/>
      <c r="FP20" s="330"/>
      <c r="FQ20" s="330"/>
      <c r="FR20" s="330"/>
      <c r="FS20" s="330"/>
      <c r="FT20" s="330"/>
      <c r="FU20" s="330"/>
      <c r="FV20" s="330"/>
      <c r="FW20" s="330"/>
      <c r="FX20" s="330"/>
      <c r="FY20" s="330"/>
      <c r="FZ20" s="330"/>
      <c r="GA20" s="330"/>
      <c r="GB20" s="330"/>
      <c r="GC20" s="330"/>
      <c r="GD20" s="330"/>
      <c r="GE20" s="330"/>
      <c r="GF20" s="330"/>
      <c r="GG20" s="330"/>
      <c r="GH20" s="330"/>
      <c r="GI20" s="330"/>
      <c r="GJ20" s="330"/>
      <c r="GK20" s="330"/>
      <c r="GL20" s="330"/>
      <c r="GM20" s="330"/>
      <c r="GN20" s="330"/>
      <c r="GO20" s="330"/>
      <c r="GP20" s="330"/>
      <c r="GQ20" s="330"/>
      <c r="GR20" s="330"/>
      <c r="GS20" s="330"/>
      <c r="GT20" s="330"/>
    </row>
    <row r="21" s="135" customFormat="1" ht="14.1" customHeight="1" spans="1:202">
      <c r="A21" s="312" t="s">
        <v>37</v>
      </c>
      <c r="B21" s="568" t="s">
        <v>38</v>
      </c>
      <c r="C21" s="568" t="s">
        <v>73</v>
      </c>
      <c r="D21" s="1307" t="s">
        <v>74</v>
      </c>
      <c r="E21" s="30">
        <f>1.8341*15</f>
        <v>27.5115</v>
      </c>
      <c r="F21" s="35" t="s">
        <v>25</v>
      </c>
      <c r="G21" s="35" t="s">
        <v>25</v>
      </c>
      <c r="H21" s="1308" t="s">
        <v>26</v>
      </c>
      <c r="I21" s="1312" t="s">
        <v>27</v>
      </c>
      <c r="J21" s="1313" t="s">
        <v>28</v>
      </c>
      <c r="K21" s="30" t="s">
        <v>58</v>
      </c>
      <c r="L21" s="30" t="s">
        <v>75</v>
      </c>
      <c r="M21" s="1314">
        <v>671791</v>
      </c>
      <c r="N21" s="1315">
        <v>4682757</v>
      </c>
      <c r="O21" s="1315" t="s">
        <v>42</v>
      </c>
      <c r="P21" s="30" t="s">
        <v>43</v>
      </c>
      <c r="Q21" s="1155" t="s">
        <v>44</v>
      </c>
      <c r="R21" s="978" t="s">
        <v>45</v>
      </c>
      <c r="S21" s="1318">
        <f t="shared" si="0"/>
        <v>268.237125</v>
      </c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0"/>
      <c r="BL21" s="330"/>
      <c r="BM21" s="330"/>
      <c r="BN21" s="330"/>
      <c r="BO21" s="330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0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0"/>
      <c r="CZ21" s="330"/>
      <c r="DA21" s="330"/>
      <c r="DB21" s="330"/>
      <c r="DC21" s="330"/>
      <c r="DD21" s="330"/>
      <c r="DE21" s="330"/>
      <c r="DF21" s="330"/>
      <c r="DG21" s="330"/>
      <c r="DH21" s="330"/>
      <c r="DI21" s="330"/>
      <c r="DJ21" s="330"/>
      <c r="DK21" s="330"/>
      <c r="DL21" s="330"/>
      <c r="DM21" s="330"/>
      <c r="DN21" s="330"/>
      <c r="DO21" s="330"/>
      <c r="DP21" s="330"/>
      <c r="DQ21" s="330"/>
      <c r="DR21" s="330"/>
      <c r="DS21" s="330"/>
      <c r="DT21" s="330"/>
      <c r="DU21" s="330"/>
      <c r="DV21" s="330"/>
      <c r="DW21" s="330"/>
      <c r="DX21" s="330"/>
      <c r="DY21" s="330"/>
      <c r="DZ21" s="330"/>
      <c r="EA21" s="330"/>
      <c r="EB21" s="330"/>
      <c r="EC21" s="330"/>
      <c r="ED21" s="330"/>
      <c r="EE21" s="330"/>
      <c r="EF21" s="330"/>
      <c r="EG21" s="330"/>
      <c r="EH21" s="330"/>
      <c r="EI21" s="330"/>
      <c r="EJ21" s="330"/>
      <c r="EK21" s="330"/>
      <c r="EL21" s="330"/>
      <c r="EM21" s="330"/>
      <c r="EN21" s="330"/>
      <c r="EO21" s="330"/>
      <c r="EP21" s="330"/>
      <c r="EQ21" s="330"/>
      <c r="ER21" s="330"/>
      <c r="ES21" s="330"/>
      <c r="ET21" s="330"/>
      <c r="EU21" s="330"/>
      <c r="EV21" s="330"/>
      <c r="EW21" s="330"/>
      <c r="EX21" s="330"/>
      <c r="EY21" s="330"/>
      <c r="EZ21" s="330"/>
      <c r="FA21" s="330"/>
      <c r="FB21" s="330"/>
      <c r="FC21" s="330"/>
      <c r="FD21" s="330"/>
      <c r="FE21" s="330"/>
      <c r="FF21" s="330"/>
      <c r="FG21" s="330"/>
      <c r="FH21" s="330"/>
      <c r="FI21" s="330"/>
      <c r="FJ21" s="330"/>
      <c r="FK21" s="330"/>
      <c r="FL21" s="330"/>
      <c r="FM21" s="330"/>
      <c r="FN21" s="330"/>
      <c r="FO21" s="330"/>
      <c r="FP21" s="330"/>
      <c r="FQ21" s="330"/>
      <c r="FR21" s="330"/>
      <c r="FS21" s="330"/>
      <c r="FT21" s="330"/>
      <c r="FU21" s="330"/>
      <c r="FV21" s="330"/>
      <c r="FW21" s="330"/>
      <c r="FX21" s="330"/>
      <c r="FY21" s="330"/>
      <c r="FZ21" s="330"/>
      <c r="GA21" s="330"/>
      <c r="GB21" s="330"/>
      <c r="GC21" s="330"/>
      <c r="GD21" s="330"/>
      <c r="GE21" s="330"/>
      <c r="GF21" s="330"/>
      <c r="GG21" s="330"/>
      <c r="GH21" s="330"/>
      <c r="GI21" s="330"/>
      <c r="GJ21" s="330"/>
      <c r="GK21" s="330"/>
      <c r="GL21" s="330"/>
      <c r="GM21" s="330"/>
      <c r="GN21" s="330"/>
      <c r="GO21" s="330"/>
      <c r="GP21" s="330"/>
      <c r="GQ21" s="330"/>
      <c r="GR21" s="330"/>
      <c r="GS21" s="330"/>
      <c r="GT21" s="330"/>
    </row>
    <row r="22" s="135" customFormat="1" ht="14.1" customHeight="1" spans="1:202">
      <c r="A22" s="312" t="s">
        <v>37</v>
      </c>
      <c r="B22" s="568" t="s">
        <v>38</v>
      </c>
      <c r="C22" s="568" t="s">
        <v>76</v>
      </c>
      <c r="D22" s="1307" t="s">
        <v>77</v>
      </c>
      <c r="E22" s="30">
        <f>0.589*15</f>
        <v>8.835</v>
      </c>
      <c r="F22" s="35" t="s">
        <v>25</v>
      </c>
      <c r="G22" s="35" t="s">
        <v>25</v>
      </c>
      <c r="H22" s="1308" t="s">
        <v>26</v>
      </c>
      <c r="I22" s="1312" t="s">
        <v>27</v>
      </c>
      <c r="J22" s="1313" t="s">
        <v>28</v>
      </c>
      <c r="K22" s="30" t="s">
        <v>58</v>
      </c>
      <c r="L22" s="30" t="s">
        <v>59</v>
      </c>
      <c r="M22" s="1314">
        <v>671441</v>
      </c>
      <c r="N22" s="1315">
        <v>4682656</v>
      </c>
      <c r="O22" s="1315" t="s">
        <v>42</v>
      </c>
      <c r="P22" s="30" t="s">
        <v>43</v>
      </c>
      <c r="Q22" s="1155" t="s">
        <v>44</v>
      </c>
      <c r="R22" s="978" t="s">
        <v>45</v>
      </c>
      <c r="S22" s="1318">
        <f t="shared" si="0"/>
        <v>86.14125</v>
      </c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0"/>
      <c r="AU22" s="330"/>
      <c r="AV22" s="330"/>
      <c r="AW22" s="330"/>
      <c r="AX22" s="330"/>
      <c r="AY22" s="330"/>
      <c r="AZ22" s="330"/>
      <c r="BA22" s="330"/>
      <c r="BB22" s="330"/>
      <c r="BC22" s="330"/>
      <c r="BD22" s="330"/>
      <c r="BE22" s="330"/>
      <c r="BF22" s="330"/>
      <c r="BG22" s="330"/>
      <c r="BH22" s="330"/>
      <c r="BI22" s="330"/>
      <c r="BJ22" s="330"/>
      <c r="BK22" s="330"/>
      <c r="BL22" s="330"/>
      <c r="BM22" s="330"/>
      <c r="BN22" s="330"/>
      <c r="BO22" s="330"/>
      <c r="BP22" s="330"/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0"/>
      <c r="CG22" s="330"/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0"/>
      <c r="CZ22" s="330"/>
      <c r="DA22" s="330"/>
      <c r="DB22" s="330"/>
      <c r="DC22" s="330"/>
      <c r="DD22" s="330"/>
      <c r="DE22" s="330"/>
      <c r="DF22" s="330"/>
      <c r="DG22" s="330"/>
      <c r="DH22" s="330"/>
      <c r="DI22" s="330"/>
      <c r="DJ22" s="330"/>
      <c r="DK22" s="330"/>
      <c r="DL22" s="330"/>
      <c r="DM22" s="330"/>
      <c r="DN22" s="330"/>
      <c r="DO22" s="330"/>
      <c r="DP22" s="330"/>
      <c r="DQ22" s="330"/>
      <c r="DR22" s="330"/>
      <c r="DS22" s="330"/>
      <c r="DT22" s="330"/>
      <c r="DU22" s="330"/>
      <c r="DV22" s="330"/>
      <c r="DW22" s="330"/>
      <c r="DX22" s="330"/>
      <c r="DY22" s="330"/>
      <c r="DZ22" s="330"/>
      <c r="EA22" s="330"/>
      <c r="EB22" s="330"/>
      <c r="EC22" s="330"/>
      <c r="ED22" s="330"/>
      <c r="EE22" s="330"/>
      <c r="EF22" s="330"/>
      <c r="EG22" s="330"/>
      <c r="EH22" s="330"/>
      <c r="EI22" s="330"/>
      <c r="EJ22" s="330"/>
      <c r="EK22" s="330"/>
      <c r="EL22" s="330"/>
      <c r="EM22" s="330"/>
      <c r="EN22" s="330"/>
      <c r="EO22" s="330"/>
      <c r="EP22" s="330"/>
      <c r="EQ22" s="330"/>
      <c r="ER22" s="330"/>
      <c r="ES22" s="330"/>
      <c r="ET22" s="330"/>
      <c r="EU22" s="330"/>
      <c r="EV22" s="330"/>
      <c r="EW22" s="330"/>
      <c r="EX22" s="330"/>
      <c r="EY22" s="330"/>
      <c r="EZ22" s="330"/>
      <c r="FA22" s="330"/>
      <c r="FB22" s="330"/>
      <c r="FC22" s="330"/>
      <c r="FD22" s="330"/>
      <c r="FE22" s="330"/>
      <c r="FF22" s="330"/>
      <c r="FG22" s="330"/>
      <c r="FH22" s="330"/>
      <c r="FI22" s="330"/>
      <c r="FJ22" s="330"/>
      <c r="FK22" s="330"/>
      <c r="FL22" s="330"/>
      <c r="FM22" s="330"/>
      <c r="FN22" s="330"/>
      <c r="FO22" s="330"/>
      <c r="FP22" s="330"/>
      <c r="FQ22" s="330"/>
      <c r="FR22" s="330"/>
      <c r="FS22" s="330"/>
      <c r="FT22" s="330"/>
      <c r="FU22" s="330"/>
      <c r="FV22" s="330"/>
      <c r="FW22" s="330"/>
      <c r="FX22" s="330"/>
      <c r="FY22" s="330"/>
      <c r="FZ22" s="330"/>
      <c r="GA22" s="330"/>
      <c r="GB22" s="330"/>
      <c r="GC22" s="330"/>
      <c r="GD22" s="330"/>
      <c r="GE22" s="330"/>
      <c r="GF22" s="330"/>
      <c r="GG22" s="330"/>
      <c r="GH22" s="330"/>
      <c r="GI22" s="330"/>
      <c r="GJ22" s="330"/>
      <c r="GK22" s="330"/>
      <c r="GL22" s="330"/>
      <c r="GM22" s="330"/>
      <c r="GN22" s="330"/>
      <c r="GO22" s="330"/>
      <c r="GP22" s="330"/>
      <c r="GQ22" s="330"/>
      <c r="GR22" s="330"/>
      <c r="GS22" s="330"/>
      <c r="GT22" s="330"/>
    </row>
    <row r="23" s="135" customFormat="1" ht="14.1" customHeight="1" spans="1:202">
      <c r="A23" s="312" t="s">
        <v>37</v>
      </c>
      <c r="B23" s="568" t="s">
        <v>38</v>
      </c>
      <c r="C23" s="568" t="s">
        <v>78</v>
      </c>
      <c r="D23" s="1307" t="s">
        <v>79</v>
      </c>
      <c r="E23" s="30">
        <f>2.3727*15</f>
        <v>35.5905</v>
      </c>
      <c r="F23" s="35" t="s">
        <v>25</v>
      </c>
      <c r="G23" s="35" t="s">
        <v>25</v>
      </c>
      <c r="H23" s="1308" t="s">
        <v>26</v>
      </c>
      <c r="I23" s="1312" t="s">
        <v>27</v>
      </c>
      <c r="J23" s="1313" t="s">
        <v>28</v>
      </c>
      <c r="K23" s="30" t="s">
        <v>29</v>
      </c>
      <c r="L23" s="30" t="s">
        <v>75</v>
      </c>
      <c r="M23" s="1314">
        <v>671706</v>
      </c>
      <c r="N23" s="1315">
        <v>4682533</v>
      </c>
      <c r="O23" s="1315" t="s">
        <v>42</v>
      </c>
      <c r="P23" s="30" t="s">
        <v>43</v>
      </c>
      <c r="Q23" s="1155" t="s">
        <v>44</v>
      </c>
      <c r="R23" s="978" t="s">
        <v>45</v>
      </c>
      <c r="S23" s="1318">
        <f t="shared" si="0"/>
        <v>347.007375</v>
      </c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  <c r="AH23" s="330"/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T23" s="330"/>
      <c r="AU23" s="330"/>
      <c r="AV23" s="330"/>
      <c r="AW23" s="330"/>
      <c r="AX23" s="330"/>
      <c r="AY23" s="330"/>
      <c r="AZ23" s="330"/>
      <c r="BA23" s="330"/>
      <c r="BB23" s="330"/>
      <c r="BC23" s="330"/>
      <c r="BD23" s="330"/>
      <c r="BE23" s="330"/>
      <c r="BF23" s="330"/>
      <c r="BG23" s="330"/>
      <c r="BH23" s="330"/>
      <c r="BI23" s="330"/>
      <c r="BJ23" s="330"/>
      <c r="BK23" s="330"/>
      <c r="BL23" s="330"/>
      <c r="BM23" s="330"/>
      <c r="BN23" s="330"/>
      <c r="BO23" s="330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0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0"/>
      <c r="CZ23" s="330"/>
      <c r="DA23" s="330"/>
      <c r="DB23" s="330"/>
      <c r="DC23" s="330"/>
      <c r="DD23" s="330"/>
      <c r="DE23" s="330"/>
      <c r="DF23" s="330"/>
      <c r="DG23" s="330"/>
      <c r="DH23" s="330"/>
      <c r="DI23" s="330"/>
      <c r="DJ23" s="330"/>
      <c r="DK23" s="330"/>
      <c r="DL23" s="330"/>
      <c r="DM23" s="330"/>
      <c r="DN23" s="330"/>
      <c r="DO23" s="330"/>
      <c r="DP23" s="330"/>
      <c r="DQ23" s="330"/>
      <c r="DR23" s="330"/>
      <c r="DS23" s="330"/>
      <c r="DT23" s="330"/>
      <c r="DU23" s="330"/>
      <c r="DV23" s="330"/>
      <c r="DW23" s="330"/>
      <c r="DX23" s="330"/>
      <c r="DY23" s="330"/>
      <c r="DZ23" s="330"/>
      <c r="EA23" s="330"/>
      <c r="EB23" s="330"/>
      <c r="EC23" s="330"/>
      <c r="ED23" s="330"/>
      <c r="EE23" s="330"/>
      <c r="EF23" s="330"/>
      <c r="EG23" s="330"/>
      <c r="EH23" s="330"/>
      <c r="EI23" s="330"/>
      <c r="EJ23" s="330"/>
      <c r="EK23" s="330"/>
      <c r="EL23" s="330"/>
      <c r="EM23" s="330"/>
      <c r="EN23" s="330"/>
      <c r="EO23" s="330"/>
      <c r="EP23" s="330"/>
      <c r="EQ23" s="330"/>
      <c r="ER23" s="330"/>
      <c r="ES23" s="330"/>
      <c r="ET23" s="330"/>
      <c r="EU23" s="330"/>
      <c r="EV23" s="330"/>
      <c r="EW23" s="330"/>
      <c r="EX23" s="330"/>
      <c r="EY23" s="330"/>
      <c r="EZ23" s="330"/>
      <c r="FA23" s="330"/>
      <c r="FB23" s="330"/>
      <c r="FC23" s="330"/>
      <c r="FD23" s="330"/>
      <c r="FE23" s="330"/>
      <c r="FF23" s="330"/>
      <c r="FG23" s="330"/>
      <c r="FH23" s="330"/>
      <c r="FI23" s="330"/>
      <c r="FJ23" s="330"/>
      <c r="FK23" s="330"/>
      <c r="FL23" s="330"/>
      <c r="FM23" s="330"/>
      <c r="FN23" s="330"/>
      <c r="FO23" s="330"/>
      <c r="FP23" s="330"/>
      <c r="FQ23" s="330"/>
      <c r="FR23" s="330"/>
      <c r="FS23" s="330"/>
      <c r="FT23" s="330"/>
      <c r="FU23" s="330"/>
      <c r="FV23" s="330"/>
      <c r="FW23" s="330"/>
      <c r="FX23" s="330"/>
      <c r="FY23" s="330"/>
      <c r="FZ23" s="330"/>
      <c r="GA23" s="330"/>
      <c r="GB23" s="330"/>
      <c r="GC23" s="330"/>
      <c r="GD23" s="330"/>
      <c r="GE23" s="330"/>
      <c r="GF23" s="330"/>
      <c r="GG23" s="330"/>
      <c r="GH23" s="330"/>
      <c r="GI23" s="330"/>
      <c r="GJ23" s="330"/>
      <c r="GK23" s="330"/>
      <c r="GL23" s="330"/>
      <c r="GM23" s="330"/>
      <c r="GN23" s="330"/>
      <c r="GO23" s="330"/>
      <c r="GP23" s="330"/>
      <c r="GQ23" s="330"/>
      <c r="GR23" s="330"/>
      <c r="GS23" s="330"/>
      <c r="GT23" s="330"/>
    </row>
    <row r="24" s="135" customFormat="1" ht="14.1" customHeight="1" spans="1:202">
      <c r="A24" s="312" t="s">
        <v>37</v>
      </c>
      <c r="B24" s="568" t="s">
        <v>38</v>
      </c>
      <c r="C24" s="568" t="s">
        <v>80</v>
      </c>
      <c r="D24" s="1307" t="s">
        <v>81</v>
      </c>
      <c r="E24" s="30">
        <f>1.3448*15</f>
        <v>20.172</v>
      </c>
      <c r="F24" s="35" t="s">
        <v>25</v>
      </c>
      <c r="G24" s="35" t="s">
        <v>25</v>
      </c>
      <c r="H24" s="1308" t="s">
        <v>26</v>
      </c>
      <c r="I24" s="1312" t="s">
        <v>27</v>
      </c>
      <c r="J24" s="1313" t="s">
        <v>28</v>
      </c>
      <c r="K24" s="30" t="s">
        <v>58</v>
      </c>
      <c r="L24" s="30" t="s">
        <v>59</v>
      </c>
      <c r="M24" s="1314">
        <v>671814</v>
      </c>
      <c r="N24" s="1315">
        <v>4682472</v>
      </c>
      <c r="O24" s="1315" t="s">
        <v>42</v>
      </c>
      <c r="P24" s="30" t="s">
        <v>43</v>
      </c>
      <c r="Q24" s="1155" t="s">
        <v>44</v>
      </c>
      <c r="R24" s="978" t="s">
        <v>45</v>
      </c>
      <c r="S24" s="1318">
        <f t="shared" si="0"/>
        <v>196.677</v>
      </c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  <c r="AG24" s="330"/>
      <c r="AH24" s="330"/>
      <c r="AI24" s="330"/>
      <c r="AJ24" s="330"/>
      <c r="AK24" s="330"/>
      <c r="AL24" s="330"/>
      <c r="AM24" s="330"/>
      <c r="AN24" s="330"/>
      <c r="AO24" s="330"/>
      <c r="AP24" s="330"/>
      <c r="AQ24" s="330"/>
      <c r="AR24" s="330"/>
      <c r="AS24" s="330"/>
      <c r="AT24" s="330"/>
      <c r="AU24" s="330"/>
      <c r="AV24" s="330"/>
      <c r="AW24" s="330"/>
      <c r="AX24" s="330"/>
      <c r="AY24" s="330"/>
      <c r="AZ24" s="330"/>
      <c r="BA24" s="330"/>
      <c r="BB24" s="330"/>
      <c r="BC24" s="330"/>
      <c r="BD24" s="330"/>
      <c r="BE24" s="330"/>
      <c r="BF24" s="330"/>
      <c r="BG24" s="330"/>
      <c r="BH24" s="330"/>
      <c r="BI24" s="330"/>
      <c r="BJ24" s="330"/>
      <c r="BK24" s="330"/>
      <c r="BL24" s="330"/>
      <c r="BM24" s="330"/>
      <c r="BN24" s="330"/>
      <c r="BO24" s="330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0"/>
      <c r="CG24" s="330"/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0"/>
      <c r="CZ24" s="330"/>
      <c r="DA24" s="330"/>
      <c r="DB24" s="330"/>
      <c r="DC24" s="330"/>
      <c r="DD24" s="330"/>
      <c r="DE24" s="330"/>
      <c r="DF24" s="330"/>
      <c r="DG24" s="330"/>
      <c r="DH24" s="330"/>
      <c r="DI24" s="330"/>
      <c r="DJ24" s="330"/>
      <c r="DK24" s="330"/>
      <c r="DL24" s="330"/>
      <c r="DM24" s="330"/>
      <c r="DN24" s="330"/>
      <c r="DO24" s="330"/>
      <c r="DP24" s="330"/>
      <c r="DQ24" s="330"/>
      <c r="DR24" s="330"/>
      <c r="DS24" s="330"/>
      <c r="DT24" s="330"/>
      <c r="DU24" s="330"/>
      <c r="DV24" s="330"/>
      <c r="DW24" s="330"/>
      <c r="DX24" s="330"/>
      <c r="DY24" s="330"/>
      <c r="DZ24" s="330"/>
      <c r="EA24" s="330"/>
      <c r="EB24" s="330"/>
      <c r="EC24" s="330"/>
      <c r="ED24" s="330"/>
      <c r="EE24" s="330"/>
      <c r="EF24" s="330"/>
      <c r="EG24" s="330"/>
      <c r="EH24" s="330"/>
      <c r="EI24" s="330"/>
      <c r="EJ24" s="330"/>
      <c r="EK24" s="330"/>
      <c r="EL24" s="330"/>
      <c r="EM24" s="330"/>
      <c r="EN24" s="330"/>
      <c r="EO24" s="330"/>
      <c r="EP24" s="330"/>
      <c r="EQ24" s="330"/>
      <c r="ER24" s="330"/>
      <c r="ES24" s="330"/>
      <c r="ET24" s="330"/>
      <c r="EU24" s="330"/>
      <c r="EV24" s="330"/>
      <c r="EW24" s="330"/>
      <c r="EX24" s="330"/>
      <c r="EY24" s="330"/>
      <c r="EZ24" s="330"/>
      <c r="FA24" s="330"/>
      <c r="FB24" s="330"/>
      <c r="FC24" s="330"/>
      <c r="FD24" s="330"/>
      <c r="FE24" s="330"/>
      <c r="FF24" s="330"/>
      <c r="FG24" s="330"/>
      <c r="FH24" s="330"/>
      <c r="FI24" s="330"/>
      <c r="FJ24" s="330"/>
      <c r="FK24" s="330"/>
      <c r="FL24" s="330"/>
      <c r="FM24" s="330"/>
      <c r="FN24" s="330"/>
      <c r="FO24" s="330"/>
      <c r="FP24" s="330"/>
      <c r="FQ24" s="330"/>
      <c r="FR24" s="330"/>
      <c r="FS24" s="330"/>
      <c r="FT24" s="330"/>
      <c r="FU24" s="330"/>
      <c r="FV24" s="330"/>
      <c r="FW24" s="330"/>
      <c r="FX24" s="330"/>
      <c r="FY24" s="330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</row>
    <row r="25" s="135" customFormat="1" ht="14.1" customHeight="1" spans="1:202">
      <c r="A25" s="312" t="s">
        <v>37</v>
      </c>
      <c r="B25" s="568" t="s">
        <v>38</v>
      </c>
      <c r="C25" s="568" t="s">
        <v>82</v>
      </c>
      <c r="D25" s="1307" t="s">
        <v>83</v>
      </c>
      <c r="E25" s="30">
        <f>0.2617*15</f>
        <v>3.9255</v>
      </c>
      <c r="F25" s="35" t="s">
        <v>25</v>
      </c>
      <c r="G25" s="35" t="s">
        <v>25</v>
      </c>
      <c r="H25" s="1308" t="s">
        <v>26</v>
      </c>
      <c r="I25" s="1312" t="s">
        <v>27</v>
      </c>
      <c r="J25" s="1313" t="s">
        <v>28</v>
      </c>
      <c r="K25" s="30" t="s">
        <v>58</v>
      </c>
      <c r="L25" s="30" t="s">
        <v>30</v>
      </c>
      <c r="M25" s="1314">
        <v>671744</v>
      </c>
      <c r="N25" s="1315">
        <v>4682400</v>
      </c>
      <c r="O25" s="1315" t="s">
        <v>42</v>
      </c>
      <c r="P25" s="30" t="s">
        <v>43</v>
      </c>
      <c r="Q25" s="1155" t="s">
        <v>44</v>
      </c>
      <c r="R25" s="978" t="s">
        <v>45</v>
      </c>
      <c r="S25" s="1318">
        <f t="shared" si="0"/>
        <v>38.273625</v>
      </c>
      <c r="T25" s="330"/>
      <c r="U25" s="330"/>
      <c r="V25" s="330"/>
      <c r="W25" s="330"/>
      <c r="X25" s="330"/>
      <c r="Y25" s="330"/>
      <c r="Z25" s="330"/>
      <c r="AA25" s="330"/>
      <c r="AB25" s="330"/>
      <c r="AC25" s="330"/>
      <c r="AD25" s="330"/>
      <c r="AE25" s="330"/>
      <c r="AF25" s="330"/>
      <c r="AG25" s="330"/>
      <c r="AH25" s="330"/>
      <c r="AI25" s="330"/>
      <c r="AJ25" s="330"/>
      <c r="AK25" s="330"/>
      <c r="AL25" s="330"/>
      <c r="AM25" s="330"/>
      <c r="AN25" s="330"/>
      <c r="AO25" s="330"/>
      <c r="AP25" s="330"/>
      <c r="AQ25" s="330"/>
      <c r="AR25" s="330"/>
      <c r="AS25" s="330"/>
      <c r="AT25" s="330"/>
      <c r="AU25" s="330"/>
      <c r="AV25" s="330"/>
      <c r="AW25" s="330"/>
      <c r="AX25" s="330"/>
      <c r="AY25" s="330"/>
      <c r="AZ25" s="330"/>
      <c r="BA25" s="330"/>
      <c r="BB25" s="330"/>
      <c r="BC25" s="330"/>
      <c r="BD25" s="330"/>
      <c r="BE25" s="330"/>
      <c r="BF25" s="330"/>
      <c r="BG25" s="330"/>
      <c r="BH25" s="330"/>
      <c r="BI25" s="330"/>
      <c r="BJ25" s="330"/>
      <c r="BK25" s="330"/>
      <c r="BL25" s="330"/>
      <c r="BM25" s="330"/>
      <c r="BN25" s="330"/>
      <c r="BO25" s="330"/>
      <c r="BP25" s="330"/>
      <c r="BQ25" s="330"/>
      <c r="BR25" s="330"/>
      <c r="BS25" s="330"/>
      <c r="BT25" s="330"/>
      <c r="BU25" s="330"/>
      <c r="BV25" s="330"/>
      <c r="BW25" s="330"/>
      <c r="BX25" s="330"/>
      <c r="BY25" s="330"/>
      <c r="BZ25" s="330"/>
      <c r="CA25" s="330"/>
      <c r="CB25" s="330"/>
      <c r="CC25" s="330"/>
      <c r="CD25" s="330"/>
      <c r="CE25" s="330"/>
      <c r="CF25" s="330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0"/>
      <c r="CZ25" s="330"/>
      <c r="DA25" s="330"/>
      <c r="DB25" s="330"/>
      <c r="DC25" s="330"/>
      <c r="DD25" s="330"/>
      <c r="DE25" s="330"/>
      <c r="DF25" s="330"/>
      <c r="DG25" s="330"/>
      <c r="DH25" s="330"/>
      <c r="DI25" s="330"/>
      <c r="DJ25" s="330"/>
      <c r="DK25" s="330"/>
      <c r="DL25" s="330"/>
      <c r="DM25" s="330"/>
      <c r="DN25" s="330"/>
      <c r="DO25" s="330"/>
      <c r="DP25" s="330"/>
      <c r="DQ25" s="330"/>
      <c r="DR25" s="330"/>
      <c r="DS25" s="330"/>
      <c r="DT25" s="330"/>
      <c r="DU25" s="330"/>
      <c r="DV25" s="330"/>
      <c r="DW25" s="330"/>
      <c r="DX25" s="330"/>
      <c r="DY25" s="330"/>
      <c r="DZ25" s="330"/>
      <c r="EA25" s="330"/>
      <c r="EB25" s="330"/>
      <c r="EC25" s="330"/>
      <c r="ED25" s="330"/>
      <c r="EE25" s="330"/>
      <c r="EF25" s="330"/>
      <c r="EG25" s="330"/>
      <c r="EH25" s="330"/>
      <c r="EI25" s="330"/>
      <c r="EJ25" s="330"/>
      <c r="EK25" s="330"/>
      <c r="EL25" s="330"/>
      <c r="EM25" s="330"/>
      <c r="EN25" s="330"/>
      <c r="EO25" s="330"/>
      <c r="EP25" s="330"/>
      <c r="EQ25" s="330"/>
      <c r="ER25" s="330"/>
      <c r="ES25" s="330"/>
      <c r="ET25" s="330"/>
      <c r="EU25" s="330"/>
      <c r="EV25" s="330"/>
      <c r="EW25" s="330"/>
      <c r="EX25" s="330"/>
      <c r="EY25" s="330"/>
      <c r="EZ25" s="330"/>
      <c r="FA25" s="330"/>
      <c r="FB25" s="330"/>
      <c r="FC25" s="330"/>
      <c r="FD25" s="330"/>
      <c r="FE25" s="330"/>
      <c r="FF25" s="330"/>
      <c r="FG25" s="330"/>
      <c r="FH25" s="330"/>
      <c r="FI25" s="330"/>
      <c r="FJ25" s="330"/>
      <c r="FK25" s="330"/>
      <c r="FL25" s="330"/>
      <c r="FM25" s="330"/>
      <c r="FN25" s="330"/>
      <c r="FO25" s="330"/>
      <c r="FP25" s="330"/>
      <c r="FQ25" s="330"/>
      <c r="FR25" s="330"/>
      <c r="FS25" s="330"/>
      <c r="FT25" s="330"/>
      <c r="FU25" s="330"/>
      <c r="FV25" s="330"/>
      <c r="FW25" s="330"/>
      <c r="FX25" s="330"/>
      <c r="FY25" s="330"/>
      <c r="FZ25" s="330"/>
      <c r="GA25" s="330"/>
      <c r="GB25" s="330"/>
      <c r="GC25" s="330"/>
      <c r="GD25" s="330"/>
      <c r="GE25" s="330"/>
      <c r="GF25" s="330"/>
      <c r="GG25" s="330"/>
      <c r="GH25" s="330"/>
      <c r="GI25" s="330"/>
      <c r="GJ25" s="330"/>
      <c r="GK25" s="330"/>
      <c r="GL25" s="330"/>
      <c r="GM25" s="330"/>
      <c r="GN25" s="330"/>
      <c r="GO25" s="330"/>
      <c r="GP25" s="330"/>
      <c r="GQ25" s="330"/>
      <c r="GR25" s="330"/>
      <c r="GS25" s="330"/>
      <c r="GT25" s="330"/>
    </row>
    <row r="26" s="135" customFormat="1" ht="14.1" customHeight="1" spans="1:202">
      <c r="A26" s="312" t="s">
        <v>37</v>
      </c>
      <c r="B26" s="568" t="s">
        <v>84</v>
      </c>
      <c r="C26" s="568" t="s">
        <v>85</v>
      </c>
      <c r="D26" s="568" t="s">
        <v>86</v>
      </c>
      <c r="E26" s="4">
        <f>8.6179*15</f>
        <v>129.2685</v>
      </c>
      <c r="F26" s="35" t="s">
        <v>25</v>
      </c>
      <c r="G26" s="35" t="s">
        <v>25</v>
      </c>
      <c r="H26" s="1308" t="s">
        <v>26</v>
      </c>
      <c r="I26" s="1312" t="s">
        <v>27</v>
      </c>
      <c r="J26" s="1313" t="s">
        <v>28</v>
      </c>
      <c r="K26" s="30" t="s">
        <v>29</v>
      </c>
      <c r="L26" s="30" t="s">
        <v>41</v>
      </c>
      <c r="M26" s="1314">
        <v>680308</v>
      </c>
      <c r="N26" s="1315">
        <v>4679863</v>
      </c>
      <c r="O26" s="1315" t="s">
        <v>87</v>
      </c>
      <c r="P26" s="30" t="s">
        <v>43</v>
      </c>
      <c r="Q26" s="29" t="s">
        <v>88</v>
      </c>
      <c r="R26" s="978" t="s">
        <v>89</v>
      </c>
      <c r="S26" s="1318">
        <f t="shared" si="0"/>
        <v>1260.367875</v>
      </c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30"/>
      <c r="AK26" s="330"/>
      <c r="AL26" s="330"/>
      <c r="AM26" s="330"/>
      <c r="AN26" s="330"/>
      <c r="AO26" s="330"/>
      <c r="AP26" s="330"/>
      <c r="AQ26" s="330"/>
      <c r="AR26" s="330"/>
      <c r="AS26" s="330"/>
      <c r="AT26" s="330"/>
      <c r="AU26" s="330"/>
      <c r="AV26" s="330"/>
      <c r="AW26" s="330"/>
      <c r="AX26" s="330"/>
      <c r="AY26" s="330"/>
      <c r="AZ26" s="330"/>
      <c r="BA26" s="330"/>
      <c r="BB26" s="330"/>
      <c r="BC26" s="330"/>
      <c r="BD26" s="330"/>
      <c r="BE26" s="330"/>
      <c r="BF26" s="330"/>
      <c r="BG26" s="330"/>
      <c r="BH26" s="330"/>
      <c r="BI26" s="330"/>
      <c r="BJ26" s="330"/>
      <c r="BK26" s="330"/>
      <c r="BL26" s="330"/>
      <c r="BM26" s="330"/>
      <c r="BN26" s="330"/>
      <c r="BO26" s="330"/>
      <c r="BP26" s="330"/>
      <c r="BQ26" s="330"/>
      <c r="BR26" s="330"/>
      <c r="BS26" s="330"/>
      <c r="BT26" s="330"/>
      <c r="BU26" s="330"/>
      <c r="BV26" s="330"/>
      <c r="BW26" s="330"/>
      <c r="BX26" s="330"/>
      <c r="BY26" s="330"/>
      <c r="BZ26" s="330"/>
      <c r="CA26" s="330"/>
      <c r="CB26" s="330"/>
      <c r="CC26" s="330"/>
      <c r="CD26" s="330"/>
      <c r="CE26" s="330"/>
      <c r="CF26" s="330"/>
      <c r="CG26" s="330"/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0"/>
      <c r="CZ26" s="330"/>
      <c r="DA26" s="330"/>
      <c r="DB26" s="330"/>
      <c r="DC26" s="330"/>
      <c r="DD26" s="330"/>
      <c r="DE26" s="330"/>
      <c r="DF26" s="330"/>
      <c r="DG26" s="330"/>
      <c r="DH26" s="330"/>
      <c r="DI26" s="330"/>
      <c r="DJ26" s="330"/>
      <c r="DK26" s="330"/>
      <c r="DL26" s="330"/>
      <c r="DM26" s="330"/>
      <c r="DN26" s="330"/>
      <c r="DO26" s="330"/>
      <c r="DP26" s="330"/>
      <c r="DQ26" s="330"/>
      <c r="DR26" s="330"/>
      <c r="DS26" s="330"/>
      <c r="DT26" s="330"/>
      <c r="DU26" s="330"/>
      <c r="DV26" s="330"/>
      <c r="DW26" s="330"/>
      <c r="DX26" s="330"/>
      <c r="DY26" s="330"/>
      <c r="DZ26" s="330"/>
      <c r="EA26" s="330"/>
      <c r="EB26" s="330"/>
      <c r="EC26" s="330"/>
      <c r="ED26" s="330"/>
      <c r="EE26" s="330"/>
      <c r="EF26" s="330"/>
      <c r="EG26" s="330"/>
      <c r="EH26" s="330"/>
      <c r="EI26" s="330"/>
      <c r="EJ26" s="330"/>
      <c r="EK26" s="330"/>
      <c r="EL26" s="330"/>
      <c r="EM26" s="330"/>
      <c r="EN26" s="330"/>
      <c r="EO26" s="330"/>
      <c r="EP26" s="330"/>
      <c r="EQ26" s="330"/>
      <c r="ER26" s="330"/>
      <c r="ES26" s="330"/>
      <c r="ET26" s="330"/>
      <c r="EU26" s="330"/>
      <c r="EV26" s="330"/>
      <c r="EW26" s="330"/>
      <c r="EX26" s="330"/>
      <c r="EY26" s="330"/>
      <c r="EZ26" s="330"/>
      <c r="FA26" s="330"/>
      <c r="FB26" s="330"/>
      <c r="FC26" s="330"/>
      <c r="FD26" s="330"/>
      <c r="FE26" s="330"/>
      <c r="FF26" s="330"/>
      <c r="FG26" s="330"/>
      <c r="FH26" s="330"/>
      <c r="FI26" s="330"/>
      <c r="FJ26" s="330"/>
      <c r="FK26" s="330"/>
      <c r="FL26" s="330"/>
      <c r="FM26" s="330"/>
      <c r="FN26" s="330"/>
      <c r="FO26" s="330"/>
      <c r="FP26" s="330"/>
      <c r="FQ26" s="330"/>
      <c r="FR26" s="330"/>
      <c r="FS26" s="330"/>
      <c r="FT26" s="330"/>
      <c r="FU26" s="330"/>
      <c r="FV26" s="330"/>
      <c r="FW26" s="330"/>
      <c r="FX26" s="330"/>
      <c r="FY26" s="330"/>
      <c r="FZ26" s="330"/>
      <c r="GA26" s="330"/>
      <c r="GB26" s="330"/>
      <c r="GC26" s="330"/>
      <c r="GD26" s="330"/>
      <c r="GE26" s="330"/>
      <c r="GF26" s="330"/>
      <c r="GG26" s="330"/>
      <c r="GH26" s="330"/>
      <c r="GI26" s="330"/>
      <c r="GJ26" s="330"/>
      <c r="GK26" s="330"/>
      <c r="GL26" s="330"/>
      <c r="GM26" s="330"/>
      <c r="GN26" s="330"/>
      <c r="GO26" s="330"/>
      <c r="GP26" s="330"/>
      <c r="GQ26" s="330"/>
      <c r="GR26" s="330"/>
      <c r="GS26" s="330"/>
      <c r="GT26" s="330"/>
    </row>
    <row r="27" s="135" customFormat="1" ht="14.1" customHeight="1" spans="1:202">
      <c r="A27" s="312" t="s">
        <v>37</v>
      </c>
      <c r="B27" s="568" t="s">
        <v>84</v>
      </c>
      <c r="C27" s="568" t="s">
        <v>90</v>
      </c>
      <c r="D27" s="568" t="s">
        <v>91</v>
      </c>
      <c r="E27" s="1311">
        <v>68.571</v>
      </c>
      <c r="F27" s="35" t="s">
        <v>25</v>
      </c>
      <c r="G27" s="35" t="s">
        <v>25</v>
      </c>
      <c r="H27" s="1308" t="s">
        <v>26</v>
      </c>
      <c r="I27" s="30" t="s">
        <v>92</v>
      </c>
      <c r="J27" s="1313" t="s">
        <v>28</v>
      </c>
      <c r="K27" s="30" t="s">
        <v>93</v>
      </c>
      <c r="L27" s="30"/>
      <c r="M27" s="1314">
        <v>679912</v>
      </c>
      <c r="N27" s="1315">
        <v>4679731</v>
      </c>
      <c r="O27" s="1315" t="s">
        <v>87</v>
      </c>
      <c r="P27" s="30" t="s">
        <v>43</v>
      </c>
      <c r="Q27" s="29" t="s">
        <v>88</v>
      </c>
      <c r="R27" s="978" t="s">
        <v>89</v>
      </c>
      <c r="S27" s="1318">
        <f t="shared" si="0"/>
        <v>668.56725</v>
      </c>
      <c r="T27" s="330"/>
      <c r="U27" s="330"/>
      <c r="V27" s="330"/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  <c r="AG27" s="330"/>
      <c r="AH27" s="330"/>
      <c r="AI27" s="330"/>
      <c r="AJ27" s="330"/>
      <c r="AK27" s="330"/>
      <c r="AL27" s="330"/>
      <c r="AM27" s="330"/>
      <c r="AN27" s="330"/>
      <c r="AO27" s="330"/>
      <c r="AP27" s="330"/>
      <c r="AQ27" s="330"/>
      <c r="AR27" s="330"/>
      <c r="AS27" s="330"/>
      <c r="AT27" s="330"/>
      <c r="AU27" s="330"/>
      <c r="AV27" s="330"/>
      <c r="AW27" s="330"/>
      <c r="AX27" s="330"/>
      <c r="AY27" s="330"/>
      <c r="AZ27" s="330"/>
      <c r="BA27" s="330"/>
      <c r="BB27" s="330"/>
      <c r="BC27" s="330"/>
      <c r="BD27" s="330"/>
      <c r="BE27" s="330"/>
      <c r="BF27" s="330"/>
      <c r="BG27" s="330"/>
      <c r="BH27" s="330"/>
      <c r="BI27" s="330"/>
      <c r="BJ27" s="330"/>
      <c r="BK27" s="330"/>
      <c r="BL27" s="330"/>
      <c r="BM27" s="330"/>
      <c r="BN27" s="330"/>
      <c r="BO27" s="330"/>
      <c r="BP27" s="330"/>
      <c r="BQ27" s="330"/>
      <c r="BR27" s="330"/>
      <c r="BS27" s="330"/>
      <c r="BT27" s="330"/>
      <c r="BU27" s="330"/>
      <c r="BV27" s="330"/>
      <c r="BW27" s="330"/>
      <c r="BX27" s="330"/>
      <c r="BY27" s="330"/>
      <c r="BZ27" s="330"/>
      <c r="CA27" s="330"/>
      <c r="CB27" s="330"/>
      <c r="CC27" s="330"/>
      <c r="CD27" s="330"/>
      <c r="CE27" s="330"/>
      <c r="CF27" s="330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0"/>
      <c r="CZ27" s="330"/>
      <c r="DA27" s="330"/>
      <c r="DB27" s="330"/>
      <c r="DC27" s="330"/>
      <c r="DD27" s="330"/>
      <c r="DE27" s="330"/>
      <c r="DF27" s="330"/>
      <c r="DG27" s="330"/>
      <c r="DH27" s="330"/>
      <c r="DI27" s="330"/>
      <c r="DJ27" s="330"/>
      <c r="DK27" s="330"/>
      <c r="DL27" s="330"/>
      <c r="DM27" s="330"/>
      <c r="DN27" s="330"/>
      <c r="DO27" s="330"/>
      <c r="DP27" s="330"/>
      <c r="DQ27" s="330"/>
      <c r="DR27" s="330"/>
      <c r="DS27" s="330"/>
      <c r="DT27" s="330"/>
      <c r="DU27" s="330"/>
      <c r="DV27" s="330"/>
      <c r="DW27" s="330"/>
      <c r="DX27" s="330"/>
      <c r="DY27" s="330"/>
      <c r="DZ27" s="330"/>
      <c r="EA27" s="330"/>
      <c r="EB27" s="330"/>
      <c r="EC27" s="330"/>
      <c r="ED27" s="330"/>
      <c r="EE27" s="330"/>
      <c r="EF27" s="330"/>
      <c r="EG27" s="330"/>
      <c r="EH27" s="330"/>
      <c r="EI27" s="330"/>
      <c r="EJ27" s="330"/>
      <c r="EK27" s="330"/>
      <c r="EL27" s="330"/>
      <c r="EM27" s="330"/>
      <c r="EN27" s="330"/>
      <c r="EO27" s="330"/>
      <c r="EP27" s="330"/>
      <c r="EQ27" s="330"/>
      <c r="ER27" s="330"/>
      <c r="ES27" s="330"/>
      <c r="ET27" s="330"/>
      <c r="EU27" s="330"/>
      <c r="EV27" s="330"/>
      <c r="EW27" s="330"/>
      <c r="EX27" s="330"/>
      <c r="EY27" s="330"/>
      <c r="EZ27" s="330"/>
      <c r="FA27" s="330"/>
      <c r="FB27" s="330"/>
      <c r="FC27" s="330"/>
      <c r="FD27" s="330"/>
      <c r="FE27" s="330"/>
      <c r="FF27" s="330"/>
      <c r="FG27" s="330"/>
      <c r="FH27" s="330"/>
      <c r="FI27" s="330"/>
      <c r="FJ27" s="330"/>
      <c r="FK27" s="330"/>
      <c r="FL27" s="330"/>
      <c r="FM27" s="330"/>
      <c r="FN27" s="330"/>
      <c r="FO27" s="330"/>
      <c r="FP27" s="330"/>
      <c r="FQ27" s="330"/>
      <c r="FR27" s="330"/>
      <c r="FS27" s="330"/>
      <c r="FT27" s="330"/>
      <c r="FU27" s="330"/>
      <c r="FV27" s="330"/>
      <c r="FW27" s="330"/>
      <c r="FX27" s="330"/>
      <c r="FY27" s="330"/>
      <c r="FZ27" s="330"/>
      <c r="GA27" s="330"/>
      <c r="GB27" s="330"/>
      <c r="GC27" s="330"/>
      <c r="GD27" s="330"/>
      <c r="GE27" s="330"/>
      <c r="GF27" s="330"/>
      <c r="GG27" s="330"/>
      <c r="GH27" s="330"/>
      <c r="GI27" s="330"/>
      <c r="GJ27" s="330"/>
      <c r="GK27" s="330"/>
      <c r="GL27" s="330"/>
      <c r="GM27" s="330"/>
      <c r="GN27" s="330"/>
      <c r="GO27" s="330"/>
      <c r="GP27" s="330"/>
      <c r="GQ27" s="330"/>
      <c r="GR27" s="330"/>
      <c r="GS27" s="330"/>
      <c r="GT27" s="330"/>
    </row>
    <row r="28" s="135" customFormat="1" ht="14.1" customHeight="1" spans="1:202">
      <c r="A28" s="312" t="s">
        <v>37</v>
      </c>
      <c r="B28" s="568" t="s">
        <v>84</v>
      </c>
      <c r="C28" s="568" t="s">
        <v>94</v>
      </c>
      <c r="D28" s="568" t="s">
        <v>95</v>
      </c>
      <c r="E28" s="1311">
        <v>332.301</v>
      </c>
      <c r="F28" s="35" t="s">
        <v>25</v>
      </c>
      <c r="G28" s="35" t="s">
        <v>25</v>
      </c>
      <c r="H28" s="1308" t="s">
        <v>26</v>
      </c>
      <c r="I28" s="30" t="s">
        <v>27</v>
      </c>
      <c r="J28" s="1313" t="s">
        <v>28</v>
      </c>
      <c r="K28" s="30" t="s">
        <v>29</v>
      </c>
      <c r="L28" s="30" t="s">
        <v>41</v>
      </c>
      <c r="M28" s="1314">
        <v>679624</v>
      </c>
      <c r="N28" s="1315">
        <v>4679735</v>
      </c>
      <c r="O28" s="1315" t="s">
        <v>87</v>
      </c>
      <c r="P28" s="30" t="s">
        <v>43</v>
      </c>
      <c r="Q28" s="29" t="s">
        <v>88</v>
      </c>
      <c r="R28" s="978" t="s">
        <v>89</v>
      </c>
      <c r="S28" s="1318">
        <f t="shared" si="0"/>
        <v>3239.93475</v>
      </c>
      <c r="T28" s="330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  <c r="AH28" s="330"/>
      <c r="AI28" s="330"/>
      <c r="AJ28" s="330"/>
      <c r="AK28" s="330"/>
      <c r="AL28" s="330"/>
      <c r="AM28" s="330"/>
      <c r="AN28" s="330"/>
      <c r="AO28" s="330"/>
      <c r="AP28" s="330"/>
      <c r="AQ28" s="330"/>
      <c r="AR28" s="330"/>
      <c r="AS28" s="330"/>
      <c r="AT28" s="330"/>
      <c r="AU28" s="330"/>
      <c r="AV28" s="330"/>
      <c r="AW28" s="330"/>
      <c r="AX28" s="330"/>
      <c r="AY28" s="330"/>
      <c r="AZ28" s="330"/>
      <c r="BA28" s="330"/>
      <c r="BB28" s="330"/>
      <c r="BC28" s="330"/>
      <c r="BD28" s="330"/>
      <c r="BE28" s="330"/>
      <c r="BF28" s="330"/>
      <c r="BG28" s="330"/>
      <c r="BH28" s="330"/>
      <c r="BI28" s="330"/>
      <c r="BJ28" s="330"/>
      <c r="BK28" s="330"/>
      <c r="BL28" s="330"/>
      <c r="BM28" s="330"/>
      <c r="BN28" s="330"/>
      <c r="BO28" s="330"/>
      <c r="BP28" s="330"/>
      <c r="BQ28" s="330"/>
      <c r="BR28" s="330"/>
      <c r="BS28" s="330"/>
      <c r="BT28" s="330"/>
      <c r="BU28" s="330"/>
      <c r="BV28" s="330"/>
      <c r="BW28" s="330"/>
      <c r="BX28" s="330"/>
      <c r="BY28" s="330"/>
      <c r="BZ28" s="330"/>
      <c r="CA28" s="330"/>
      <c r="CB28" s="330"/>
      <c r="CC28" s="330"/>
      <c r="CD28" s="330"/>
      <c r="CE28" s="330"/>
      <c r="CF28" s="330"/>
      <c r="CG28" s="330"/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0"/>
      <c r="CZ28" s="330"/>
      <c r="DA28" s="330"/>
      <c r="DB28" s="330"/>
      <c r="DC28" s="330"/>
      <c r="DD28" s="330"/>
      <c r="DE28" s="330"/>
      <c r="DF28" s="330"/>
      <c r="DG28" s="330"/>
      <c r="DH28" s="330"/>
      <c r="DI28" s="330"/>
      <c r="DJ28" s="330"/>
      <c r="DK28" s="330"/>
      <c r="DL28" s="330"/>
      <c r="DM28" s="330"/>
      <c r="DN28" s="330"/>
      <c r="DO28" s="330"/>
      <c r="DP28" s="330"/>
      <c r="DQ28" s="330"/>
      <c r="DR28" s="330"/>
      <c r="DS28" s="330"/>
      <c r="DT28" s="330"/>
      <c r="DU28" s="330"/>
      <c r="DV28" s="330"/>
      <c r="DW28" s="330"/>
      <c r="DX28" s="330"/>
      <c r="DY28" s="330"/>
      <c r="DZ28" s="330"/>
      <c r="EA28" s="330"/>
      <c r="EB28" s="330"/>
      <c r="EC28" s="330"/>
      <c r="ED28" s="330"/>
      <c r="EE28" s="330"/>
      <c r="EF28" s="330"/>
      <c r="EG28" s="330"/>
      <c r="EH28" s="330"/>
      <c r="EI28" s="330"/>
      <c r="EJ28" s="330"/>
      <c r="EK28" s="330"/>
      <c r="EL28" s="330"/>
      <c r="EM28" s="330"/>
      <c r="EN28" s="330"/>
      <c r="EO28" s="330"/>
      <c r="EP28" s="330"/>
      <c r="EQ28" s="330"/>
      <c r="ER28" s="330"/>
      <c r="ES28" s="330"/>
      <c r="ET28" s="330"/>
      <c r="EU28" s="330"/>
      <c r="EV28" s="330"/>
      <c r="EW28" s="330"/>
      <c r="EX28" s="330"/>
      <c r="EY28" s="330"/>
      <c r="EZ28" s="330"/>
      <c r="FA28" s="330"/>
      <c r="FB28" s="330"/>
      <c r="FC28" s="330"/>
      <c r="FD28" s="330"/>
      <c r="FE28" s="330"/>
      <c r="FF28" s="330"/>
      <c r="FG28" s="330"/>
      <c r="FH28" s="330"/>
      <c r="FI28" s="330"/>
      <c r="FJ28" s="330"/>
      <c r="FK28" s="330"/>
      <c r="FL28" s="330"/>
      <c r="FM28" s="330"/>
      <c r="FN28" s="330"/>
      <c r="FO28" s="330"/>
      <c r="FP28" s="330"/>
      <c r="FQ28" s="330"/>
      <c r="FR28" s="330"/>
      <c r="FS28" s="330"/>
      <c r="FT28" s="330"/>
      <c r="FU28" s="330"/>
      <c r="FV28" s="330"/>
      <c r="FW28" s="330"/>
      <c r="FX28" s="330"/>
      <c r="FY28" s="330"/>
      <c r="FZ28" s="330"/>
      <c r="GA28" s="330"/>
      <c r="GB28" s="330"/>
      <c r="GC28" s="330"/>
      <c r="GD28" s="330"/>
      <c r="GE28" s="330"/>
      <c r="GF28" s="330"/>
      <c r="GG28" s="330"/>
      <c r="GH28" s="330"/>
      <c r="GI28" s="330"/>
      <c r="GJ28" s="330"/>
      <c r="GK28" s="330"/>
      <c r="GL28" s="330"/>
      <c r="GM28" s="330"/>
      <c r="GN28" s="330"/>
      <c r="GO28" s="330"/>
      <c r="GP28" s="330"/>
      <c r="GQ28" s="330"/>
      <c r="GR28" s="330"/>
      <c r="GS28" s="330"/>
      <c r="GT28" s="330"/>
    </row>
    <row r="29" s="135" customFormat="1" ht="14.1" customHeight="1" spans="1:202">
      <c r="A29" s="312" t="s">
        <v>37</v>
      </c>
      <c r="B29" s="568" t="s">
        <v>84</v>
      </c>
      <c r="C29" s="568" t="s">
        <v>96</v>
      </c>
      <c r="D29" s="568" t="s">
        <v>97</v>
      </c>
      <c r="E29" s="1311">
        <v>221.502</v>
      </c>
      <c r="F29" s="35" t="s">
        <v>25</v>
      </c>
      <c r="G29" s="35" t="s">
        <v>25</v>
      </c>
      <c r="H29" s="1308" t="s">
        <v>26</v>
      </c>
      <c r="I29" s="30" t="s">
        <v>27</v>
      </c>
      <c r="J29" s="1313" t="s">
        <v>28</v>
      </c>
      <c r="K29" s="30" t="s">
        <v>29</v>
      </c>
      <c r="L29" s="30" t="s">
        <v>41</v>
      </c>
      <c r="M29" s="1314">
        <v>679328</v>
      </c>
      <c r="N29" s="1315">
        <v>4680116</v>
      </c>
      <c r="O29" s="1315" t="s">
        <v>87</v>
      </c>
      <c r="P29" s="30" t="s">
        <v>43</v>
      </c>
      <c r="Q29" s="29" t="s">
        <v>88</v>
      </c>
      <c r="R29" s="978" t="s">
        <v>89</v>
      </c>
      <c r="S29" s="1318">
        <f t="shared" si="0"/>
        <v>2159.6445</v>
      </c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330"/>
      <c r="AI29" s="330"/>
      <c r="AJ29" s="330"/>
      <c r="AK29" s="330"/>
      <c r="AL29" s="330"/>
      <c r="AM29" s="330"/>
      <c r="AN29" s="330"/>
      <c r="AO29" s="330"/>
      <c r="AP29" s="330"/>
      <c r="AQ29" s="330"/>
      <c r="AR29" s="330"/>
      <c r="AS29" s="330"/>
      <c r="AT29" s="330"/>
      <c r="AU29" s="330"/>
      <c r="AV29" s="330"/>
      <c r="AW29" s="330"/>
      <c r="AX29" s="330"/>
      <c r="AY29" s="330"/>
      <c r="AZ29" s="330"/>
      <c r="BA29" s="330"/>
      <c r="BB29" s="330"/>
      <c r="BC29" s="330"/>
      <c r="BD29" s="330"/>
      <c r="BE29" s="330"/>
      <c r="BF29" s="330"/>
      <c r="BG29" s="330"/>
      <c r="BH29" s="330"/>
      <c r="BI29" s="330"/>
      <c r="BJ29" s="330"/>
      <c r="BK29" s="330"/>
      <c r="BL29" s="330"/>
      <c r="BM29" s="330"/>
      <c r="BN29" s="330"/>
      <c r="BO29" s="330"/>
      <c r="BP29" s="330"/>
      <c r="BQ29" s="330"/>
      <c r="BR29" s="330"/>
      <c r="BS29" s="330"/>
      <c r="BT29" s="330"/>
      <c r="BU29" s="330"/>
      <c r="BV29" s="330"/>
      <c r="BW29" s="330"/>
      <c r="BX29" s="330"/>
      <c r="BY29" s="330"/>
      <c r="BZ29" s="330"/>
      <c r="CA29" s="330"/>
      <c r="CB29" s="330"/>
      <c r="CC29" s="330"/>
      <c r="CD29" s="330"/>
      <c r="CE29" s="330"/>
      <c r="CF29" s="330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0"/>
      <c r="CZ29" s="330"/>
      <c r="DA29" s="330"/>
      <c r="DB29" s="330"/>
      <c r="DC29" s="330"/>
      <c r="DD29" s="330"/>
      <c r="DE29" s="330"/>
      <c r="DF29" s="330"/>
      <c r="DG29" s="330"/>
      <c r="DH29" s="330"/>
      <c r="DI29" s="330"/>
      <c r="DJ29" s="330"/>
      <c r="DK29" s="330"/>
      <c r="DL29" s="330"/>
      <c r="DM29" s="330"/>
      <c r="DN29" s="330"/>
      <c r="DO29" s="330"/>
      <c r="DP29" s="330"/>
      <c r="DQ29" s="330"/>
      <c r="DR29" s="330"/>
      <c r="DS29" s="330"/>
      <c r="DT29" s="330"/>
      <c r="DU29" s="330"/>
      <c r="DV29" s="330"/>
      <c r="DW29" s="330"/>
      <c r="DX29" s="330"/>
      <c r="DY29" s="330"/>
      <c r="DZ29" s="330"/>
      <c r="EA29" s="330"/>
      <c r="EB29" s="330"/>
      <c r="EC29" s="330"/>
      <c r="ED29" s="330"/>
      <c r="EE29" s="330"/>
      <c r="EF29" s="330"/>
      <c r="EG29" s="330"/>
      <c r="EH29" s="330"/>
      <c r="EI29" s="330"/>
      <c r="EJ29" s="330"/>
      <c r="EK29" s="330"/>
      <c r="EL29" s="330"/>
      <c r="EM29" s="330"/>
      <c r="EN29" s="330"/>
      <c r="EO29" s="330"/>
      <c r="EP29" s="330"/>
      <c r="EQ29" s="330"/>
      <c r="ER29" s="330"/>
      <c r="ES29" s="330"/>
      <c r="ET29" s="330"/>
      <c r="EU29" s="330"/>
      <c r="EV29" s="330"/>
      <c r="EW29" s="330"/>
      <c r="EX29" s="330"/>
      <c r="EY29" s="330"/>
      <c r="EZ29" s="330"/>
      <c r="FA29" s="330"/>
      <c r="FB29" s="330"/>
      <c r="FC29" s="330"/>
      <c r="FD29" s="330"/>
      <c r="FE29" s="330"/>
      <c r="FF29" s="330"/>
      <c r="FG29" s="330"/>
      <c r="FH29" s="330"/>
      <c r="FI29" s="330"/>
      <c r="FJ29" s="330"/>
      <c r="FK29" s="330"/>
      <c r="FL29" s="330"/>
      <c r="FM29" s="330"/>
      <c r="FN29" s="330"/>
      <c r="FO29" s="330"/>
      <c r="FP29" s="330"/>
      <c r="FQ29" s="330"/>
      <c r="FR29" s="330"/>
      <c r="FS29" s="330"/>
      <c r="FT29" s="330"/>
      <c r="FU29" s="330"/>
      <c r="FV29" s="330"/>
      <c r="FW29" s="330"/>
      <c r="FX29" s="330"/>
      <c r="FY29" s="330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</row>
    <row r="30" s="135" customFormat="1" ht="14.1" customHeight="1" spans="1:202">
      <c r="A30" s="312" t="s">
        <v>37</v>
      </c>
      <c r="B30" s="568" t="s">
        <v>84</v>
      </c>
      <c r="C30" s="568" t="s">
        <v>98</v>
      </c>
      <c r="D30" s="568" t="s">
        <v>99</v>
      </c>
      <c r="E30" s="1311">
        <v>15.648</v>
      </c>
      <c r="F30" s="35" t="s">
        <v>25</v>
      </c>
      <c r="G30" s="35" t="s">
        <v>25</v>
      </c>
      <c r="H30" s="1308" t="s">
        <v>26</v>
      </c>
      <c r="I30" s="30" t="s">
        <v>92</v>
      </c>
      <c r="J30" s="1313" t="s">
        <v>28</v>
      </c>
      <c r="K30" s="30" t="s">
        <v>93</v>
      </c>
      <c r="L30" s="30"/>
      <c r="M30" s="1314">
        <v>678941</v>
      </c>
      <c r="N30" s="1315">
        <v>4680163</v>
      </c>
      <c r="O30" s="1315" t="s">
        <v>87</v>
      </c>
      <c r="P30" s="30" t="s">
        <v>43</v>
      </c>
      <c r="Q30" s="29" t="s">
        <v>88</v>
      </c>
      <c r="R30" s="978" t="s">
        <v>89</v>
      </c>
      <c r="S30" s="1318">
        <f t="shared" si="0"/>
        <v>152.568</v>
      </c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  <c r="AI30" s="330"/>
      <c r="AJ30" s="330"/>
      <c r="AK30" s="330"/>
      <c r="AL30" s="330"/>
      <c r="AM30" s="330"/>
      <c r="AN30" s="330"/>
      <c r="AO30" s="330"/>
      <c r="AP30" s="330"/>
      <c r="AQ30" s="330"/>
      <c r="AR30" s="330"/>
      <c r="AS30" s="330"/>
      <c r="AT30" s="330"/>
      <c r="AU30" s="330"/>
      <c r="AV30" s="330"/>
      <c r="AW30" s="330"/>
      <c r="AX30" s="330"/>
      <c r="AY30" s="330"/>
      <c r="AZ30" s="330"/>
      <c r="BA30" s="330"/>
      <c r="BB30" s="330"/>
      <c r="BC30" s="330"/>
      <c r="BD30" s="330"/>
      <c r="BE30" s="330"/>
      <c r="BF30" s="330"/>
      <c r="BG30" s="330"/>
      <c r="BH30" s="330"/>
      <c r="BI30" s="330"/>
      <c r="BJ30" s="330"/>
      <c r="BK30" s="330"/>
      <c r="BL30" s="330"/>
      <c r="BM30" s="330"/>
      <c r="BN30" s="330"/>
      <c r="BO30" s="330"/>
      <c r="BP30" s="330"/>
      <c r="BQ30" s="330"/>
      <c r="BR30" s="330"/>
      <c r="BS30" s="330"/>
      <c r="BT30" s="330"/>
      <c r="BU30" s="330"/>
      <c r="BV30" s="330"/>
      <c r="BW30" s="330"/>
      <c r="BX30" s="330"/>
      <c r="BY30" s="330"/>
      <c r="BZ30" s="330"/>
      <c r="CA30" s="330"/>
      <c r="CB30" s="330"/>
      <c r="CC30" s="330"/>
      <c r="CD30" s="330"/>
      <c r="CE30" s="330"/>
      <c r="CF30" s="330"/>
      <c r="CG30" s="330"/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0"/>
      <c r="CZ30" s="330"/>
      <c r="DA30" s="330"/>
      <c r="DB30" s="330"/>
      <c r="DC30" s="330"/>
      <c r="DD30" s="330"/>
      <c r="DE30" s="330"/>
      <c r="DF30" s="330"/>
      <c r="DG30" s="330"/>
      <c r="DH30" s="330"/>
      <c r="DI30" s="330"/>
      <c r="DJ30" s="330"/>
      <c r="DK30" s="330"/>
      <c r="DL30" s="330"/>
      <c r="DM30" s="330"/>
      <c r="DN30" s="330"/>
      <c r="DO30" s="330"/>
      <c r="DP30" s="330"/>
      <c r="DQ30" s="330"/>
      <c r="DR30" s="330"/>
      <c r="DS30" s="330"/>
      <c r="DT30" s="330"/>
      <c r="DU30" s="330"/>
      <c r="DV30" s="330"/>
      <c r="DW30" s="330"/>
      <c r="DX30" s="330"/>
      <c r="DY30" s="330"/>
      <c r="DZ30" s="330"/>
      <c r="EA30" s="330"/>
      <c r="EB30" s="330"/>
      <c r="EC30" s="330"/>
      <c r="ED30" s="330"/>
      <c r="EE30" s="330"/>
      <c r="EF30" s="330"/>
      <c r="EG30" s="330"/>
      <c r="EH30" s="330"/>
      <c r="EI30" s="330"/>
      <c r="EJ30" s="330"/>
      <c r="EK30" s="330"/>
      <c r="EL30" s="330"/>
      <c r="EM30" s="330"/>
      <c r="EN30" s="330"/>
      <c r="EO30" s="330"/>
      <c r="EP30" s="330"/>
      <c r="EQ30" s="330"/>
      <c r="ER30" s="330"/>
      <c r="ES30" s="330"/>
      <c r="ET30" s="330"/>
      <c r="EU30" s="330"/>
      <c r="EV30" s="330"/>
      <c r="EW30" s="330"/>
      <c r="EX30" s="330"/>
      <c r="EY30" s="330"/>
      <c r="EZ30" s="330"/>
      <c r="FA30" s="330"/>
      <c r="FB30" s="330"/>
      <c r="FC30" s="330"/>
      <c r="FD30" s="330"/>
      <c r="FE30" s="330"/>
      <c r="FF30" s="330"/>
      <c r="FG30" s="330"/>
      <c r="FH30" s="330"/>
      <c r="FI30" s="330"/>
      <c r="FJ30" s="330"/>
      <c r="FK30" s="330"/>
      <c r="FL30" s="330"/>
      <c r="FM30" s="330"/>
      <c r="FN30" s="330"/>
      <c r="FO30" s="330"/>
      <c r="FP30" s="330"/>
      <c r="FQ30" s="330"/>
      <c r="FR30" s="330"/>
      <c r="FS30" s="330"/>
      <c r="FT30" s="330"/>
      <c r="FU30" s="330"/>
      <c r="FV30" s="330"/>
      <c r="FW30" s="330"/>
      <c r="FX30" s="330"/>
      <c r="FY30" s="330"/>
      <c r="FZ30" s="330"/>
      <c r="GA30" s="330"/>
      <c r="GB30" s="330"/>
      <c r="GC30" s="330"/>
      <c r="GD30" s="330"/>
      <c r="GE30" s="330"/>
      <c r="GF30" s="330"/>
      <c r="GG30" s="330"/>
      <c r="GH30" s="330"/>
      <c r="GI30" s="330"/>
      <c r="GJ30" s="330"/>
      <c r="GK30" s="330"/>
      <c r="GL30" s="330"/>
      <c r="GM30" s="330"/>
      <c r="GN30" s="330"/>
      <c r="GO30" s="330"/>
      <c r="GP30" s="330"/>
      <c r="GQ30" s="330"/>
      <c r="GR30" s="330"/>
      <c r="GS30" s="330"/>
      <c r="GT30" s="330"/>
    </row>
    <row r="31" s="135" customFormat="1" ht="14.1" customHeight="1" spans="1:202">
      <c r="A31" s="312" t="s">
        <v>37</v>
      </c>
      <c r="B31" s="568" t="s">
        <v>100</v>
      </c>
      <c r="C31" s="568" t="s">
        <v>23</v>
      </c>
      <c r="D31" s="568" t="s">
        <v>85</v>
      </c>
      <c r="E31" s="30">
        <v>143.1615</v>
      </c>
      <c r="F31" s="35" t="s">
        <v>25</v>
      </c>
      <c r="G31" s="35" t="s">
        <v>25</v>
      </c>
      <c r="H31" s="1308" t="s">
        <v>26</v>
      </c>
      <c r="I31" s="30" t="s">
        <v>27</v>
      </c>
      <c r="J31" s="1313" t="s">
        <v>28</v>
      </c>
      <c r="K31" s="30" t="s">
        <v>29</v>
      </c>
      <c r="L31" s="30" t="s">
        <v>75</v>
      </c>
      <c r="M31" s="1314">
        <v>679751</v>
      </c>
      <c r="N31" s="1315">
        <v>4689633</v>
      </c>
      <c r="O31" s="1315" t="s">
        <v>101</v>
      </c>
      <c r="P31" s="30" t="s">
        <v>43</v>
      </c>
      <c r="Q31" s="29" t="s">
        <v>88</v>
      </c>
      <c r="R31" s="978" t="s">
        <v>89</v>
      </c>
      <c r="S31" s="1318">
        <f t="shared" si="0"/>
        <v>1395.824625</v>
      </c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 s="330"/>
      <c r="AI31" s="330"/>
      <c r="AJ31" s="330"/>
      <c r="AK31" s="330"/>
      <c r="AL31" s="330"/>
      <c r="AM31" s="330"/>
      <c r="AN31" s="330"/>
      <c r="AO31" s="330"/>
      <c r="AP31" s="330"/>
      <c r="AQ31" s="330"/>
      <c r="AR31" s="330"/>
      <c r="AS31" s="330"/>
      <c r="AT31" s="330"/>
      <c r="AU31" s="330"/>
      <c r="AV31" s="330"/>
      <c r="AW31" s="330"/>
      <c r="AX31" s="330"/>
      <c r="AY31" s="330"/>
      <c r="AZ31" s="330"/>
      <c r="BA31" s="330"/>
      <c r="BB31" s="330"/>
      <c r="BC31" s="330"/>
      <c r="BD31" s="330"/>
      <c r="BE31" s="330"/>
      <c r="BF31" s="330"/>
      <c r="BG31" s="330"/>
      <c r="BH31" s="330"/>
      <c r="BI31" s="330"/>
      <c r="BJ31" s="330"/>
      <c r="BK31" s="330"/>
      <c r="BL31" s="330"/>
      <c r="BM31" s="330"/>
      <c r="BN31" s="330"/>
      <c r="BO31" s="330"/>
      <c r="BP31" s="330"/>
      <c r="BQ31" s="330"/>
      <c r="BR31" s="330"/>
      <c r="BS31" s="330"/>
      <c r="BT31" s="330"/>
      <c r="BU31" s="330"/>
      <c r="BV31" s="330"/>
      <c r="BW31" s="330"/>
      <c r="BX31" s="330"/>
      <c r="BY31" s="330"/>
      <c r="BZ31" s="330"/>
      <c r="CA31" s="330"/>
      <c r="CB31" s="330"/>
      <c r="CC31" s="330"/>
      <c r="CD31" s="330"/>
      <c r="CE31" s="330"/>
      <c r="CF31" s="330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0"/>
      <c r="CZ31" s="330"/>
      <c r="DA31" s="330"/>
      <c r="DB31" s="330"/>
      <c r="DC31" s="330"/>
      <c r="DD31" s="330"/>
      <c r="DE31" s="330"/>
      <c r="DF31" s="330"/>
      <c r="DG31" s="330"/>
      <c r="DH31" s="330"/>
      <c r="DI31" s="330"/>
      <c r="DJ31" s="330"/>
      <c r="DK31" s="330"/>
      <c r="DL31" s="330"/>
      <c r="DM31" s="330"/>
      <c r="DN31" s="330"/>
      <c r="DO31" s="330"/>
      <c r="DP31" s="330"/>
      <c r="DQ31" s="330"/>
      <c r="DR31" s="330"/>
      <c r="DS31" s="330"/>
      <c r="DT31" s="330"/>
      <c r="DU31" s="330"/>
      <c r="DV31" s="330"/>
      <c r="DW31" s="330"/>
      <c r="DX31" s="330"/>
      <c r="DY31" s="330"/>
      <c r="DZ31" s="330"/>
      <c r="EA31" s="330"/>
      <c r="EB31" s="330"/>
      <c r="EC31" s="330"/>
      <c r="ED31" s="330"/>
      <c r="EE31" s="330"/>
      <c r="EF31" s="330"/>
      <c r="EG31" s="330"/>
      <c r="EH31" s="330"/>
      <c r="EI31" s="330"/>
      <c r="EJ31" s="330"/>
      <c r="EK31" s="330"/>
      <c r="EL31" s="330"/>
      <c r="EM31" s="330"/>
      <c r="EN31" s="330"/>
      <c r="EO31" s="330"/>
      <c r="EP31" s="330"/>
      <c r="EQ31" s="330"/>
      <c r="ER31" s="330"/>
      <c r="ES31" s="330"/>
      <c r="ET31" s="330"/>
      <c r="EU31" s="330"/>
      <c r="EV31" s="330"/>
      <c r="EW31" s="330"/>
      <c r="EX31" s="330"/>
      <c r="EY31" s="330"/>
      <c r="EZ31" s="330"/>
      <c r="FA31" s="330"/>
      <c r="FB31" s="330"/>
      <c r="FC31" s="330"/>
      <c r="FD31" s="330"/>
      <c r="FE31" s="330"/>
      <c r="FF31" s="330"/>
      <c r="FG31" s="330"/>
      <c r="FH31" s="330"/>
      <c r="FI31" s="330"/>
      <c r="FJ31" s="330"/>
      <c r="FK31" s="330"/>
      <c r="FL31" s="330"/>
      <c r="FM31" s="330"/>
      <c r="FN31" s="330"/>
      <c r="FO31" s="330"/>
      <c r="FP31" s="330"/>
      <c r="FQ31" s="330"/>
      <c r="FR31" s="330"/>
      <c r="FS31" s="330"/>
      <c r="FT31" s="330"/>
      <c r="FU31" s="330"/>
      <c r="FV31" s="330"/>
      <c r="FW31" s="330"/>
      <c r="FX31" s="330"/>
      <c r="FY31" s="330"/>
      <c r="FZ31" s="330"/>
      <c r="GA31" s="330"/>
      <c r="GB31" s="330"/>
      <c r="GC31" s="330"/>
      <c r="GD31" s="330"/>
      <c r="GE31" s="330"/>
      <c r="GF31" s="330"/>
      <c r="GG31" s="330"/>
      <c r="GH31" s="330"/>
      <c r="GI31" s="330"/>
      <c r="GJ31" s="330"/>
      <c r="GK31" s="330"/>
      <c r="GL31" s="330"/>
      <c r="GM31" s="330"/>
      <c r="GN31" s="330"/>
      <c r="GO31" s="330"/>
      <c r="GP31" s="330"/>
      <c r="GQ31" s="330"/>
      <c r="GR31" s="330"/>
      <c r="GS31" s="330"/>
      <c r="GT31" s="330"/>
    </row>
    <row r="32" s="135" customFormat="1" ht="14.1" customHeight="1" spans="1:202">
      <c r="A32" s="312" t="s">
        <v>37</v>
      </c>
      <c r="B32" s="568" t="s">
        <v>100</v>
      </c>
      <c r="C32" s="568" t="s">
        <v>35</v>
      </c>
      <c r="D32" s="568" t="s">
        <v>96</v>
      </c>
      <c r="E32" s="30">
        <v>128.628</v>
      </c>
      <c r="F32" s="35" t="s">
        <v>25</v>
      </c>
      <c r="G32" s="35" t="s">
        <v>25</v>
      </c>
      <c r="H32" s="1308" t="s">
        <v>26</v>
      </c>
      <c r="I32" s="30" t="s">
        <v>27</v>
      </c>
      <c r="J32" s="1313" t="s">
        <v>28</v>
      </c>
      <c r="K32" s="30" t="s">
        <v>29</v>
      </c>
      <c r="L32" s="30" t="s">
        <v>75</v>
      </c>
      <c r="M32" s="1314">
        <v>679509</v>
      </c>
      <c r="N32" s="1315">
        <v>4689244</v>
      </c>
      <c r="O32" s="1315" t="s">
        <v>101</v>
      </c>
      <c r="P32" s="30" t="s">
        <v>43</v>
      </c>
      <c r="Q32" s="29" t="s">
        <v>88</v>
      </c>
      <c r="R32" s="978" t="s">
        <v>89</v>
      </c>
      <c r="S32" s="1318">
        <f t="shared" si="0"/>
        <v>1254.123</v>
      </c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  <c r="AI32" s="330"/>
      <c r="AJ32" s="330"/>
      <c r="AK32" s="330"/>
      <c r="AL32" s="330"/>
      <c r="AM32" s="330"/>
      <c r="AN32" s="330"/>
      <c r="AO32" s="330"/>
      <c r="AP32" s="330"/>
      <c r="AQ32" s="330"/>
      <c r="AR32" s="330"/>
      <c r="AS32" s="330"/>
      <c r="AT32" s="330"/>
      <c r="AU32" s="330"/>
      <c r="AV32" s="330"/>
      <c r="AW32" s="330"/>
      <c r="AX32" s="330"/>
      <c r="AY32" s="330"/>
      <c r="AZ32" s="330"/>
      <c r="BA32" s="330"/>
      <c r="BB32" s="330"/>
      <c r="BC32" s="330"/>
      <c r="BD32" s="330"/>
      <c r="BE32" s="330"/>
      <c r="BF32" s="330"/>
      <c r="BG32" s="330"/>
      <c r="BH32" s="330"/>
      <c r="BI32" s="330"/>
      <c r="BJ32" s="330"/>
      <c r="BK32" s="330"/>
      <c r="BL32" s="330"/>
      <c r="BM32" s="330"/>
      <c r="BN32" s="330"/>
      <c r="BO32" s="330"/>
      <c r="BP32" s="330"/>
      <c r="BQ32" s="330"/>
      <c r="BR32" s="330"/>
      <c r="BS32" s="330"/>
      <c r="BT32" s="330"/>
      <c r="BU32" s="330"/>
      <c r="BV32" s="330"/>
      <c r="BW32" s="330"/>
      <c r="BX32" s="330"/>
      <c r="BY32" s="330"/>
      <c r="BZ32" s="330"/>
      <c r="CA32" s="330"/>
      <c r="CB32" s="330"/>
      <c r="CC32" s="330"/>
      <c r="CD32" s="330"/>
      <c r="CE32" s="330"/>
      <c r="CF32" s="330"/>
      <c r="CG32" s="330"/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0"/>
      <c r="CZ32" s="330"/>
      <c r="DA32" s="330"/>
      <c r="DB32" s="330"/>
      <c r="DC32" s="330"/>
      <c r="DD32" s="330"/>
      <c r="DE32" s="330"/>
      <c r="DF32" s="330"/>
      <c r="DG32" s="330"/>
      <c r="DH32" s="330"/>
      <c r="DI32" s="330"/>
      <c r="DJ32" s="330"/>
      <c r="DK32" s="330"/>
      <c r="DL32" s="330"/>
      <c r="DM32" s="330"/>
      <c r="DN32" s="330"/>
      <c r="DO32" s="330"/>
      <c r="DP32" s="330"/>
      <c r="DQ32" s="330"/>
      <c r="DR32" s="330"/>
      <c r="DS32" s="330"/>
      <c r="DT32" s="330"/>
      <c r="DU32" s="330"/>
      <c r="DV32" s="330"/>
      <c r="DW32" s="330"/>
      <c r="DX32" s="330"/>
      <c r="DY32" s="330"/>
      <c r="DZ32" s="330"/>
      <c r="EA32" s="330"/>
      <c r="EB32" s="330"/>
      <c r="EC32" s="330"/>
      <c r="ED32" s="330"/>
      <c r="EE32" s="330"/>
      <c r="EF32" s="330"/>
      <c r="EG32" s="330"/>
      <c r="EH32" s="330"/>
      <c r="EI32" s="330"/>
      <c r="EJ32" s="330"/>
      <c r="EK32" s="330"/>
      <c r="EL32" s="330"/>
      <c r="EM32" s="330"/>
      <c r="EN32" s="330"/>
      <c r="EO32" s="330"/>
      <c r="EP32" s="330"/>
      <c r="EQ32" s="330"/>
      <c r="ER32" s="330"/>
      <c r="ES32" s="330"/>
      <c r="ET32" s="330"/>
      <c r="EU32" s="330"/>
      <c r="EV32" s="330"/>
      <c r="EW32" s="330"/>
      <c r="EX32" s="330"/>
      <c r="EY32" s="330"/>
      <c r="EZ32" s="330"/>
      <c r="FA32" s="330"/>
      <c r="FB32" s="330"/>
      <c r="FC32" s="330"/>
      <c r="FD32" s="330"/>
      <c r="FE32" s="330"/>
      <c r="FF32" s="330"/>
      <c r="FG32" s="330"/>
      <c r="FH32" s="330"/>
      <c r="FI32" s="330"/>
      <c r="FJ32" s="330"/>
      <c r="FK32" s="330"/>
      <c r="FL32" s="330"/>
      <c r="FM32" s="330"/>
      <c r="FN32" s="330"/>
      <c r="FO32" s="330"/>
      <c r="FP32" s="330"/>
      <c r="FQ32" s="330"/>
      <c r="FR32" s="330"/>
      <c r="FS32" s="330"/>
      <c r="FT32" s="330"/>
      <c r="FU32" s="330"/>
      <c r="FV32" s="330"/>
      <c r="FW32" s="330"/>
      <c r="FX32" s="330"/>
      <c r="FY32" s="330"/>
      <c r="FZ32" s="330"/>
      <c r="GA32" s="330"/>
      <c r="GB32" s="330"/>
      <c r="GC32" s="330"/>
      <c r="GD32" s="330"/>
      <c r="GE32" s="330"/>
      <c r="GF32" s="330"/>
      <c r="GG32" s="330"/>
      <c r="GH32" s="330"/>
      <c r="GI32" s="330"/>
      <c r="GJ32" s="330"/>
      <c r="GK32" s="330"/>
      <c r="GL32" s="330"/>
      <c r="GM32" s="330"/>
      <c r="GN32" s="330"/>
      <c r="GO32" s="330"/>
      <c r="GP32" s="330"/>
      <c r="GQ32" s="330"/>
      <c r="GR32" s="330"/>
      <c r="GS32" s="330"/>
      <c r="GT32" s="330"/>
    </row>
    <row r="33" s="135" customFormat="1" ht="14.1" customHeight="1" spans="1:202">
      <c r="A33" s="312" t="s">
        <v>37</v>
      </c>
      <c r="B33" s="568" t="s">
        <v>102</v>
      </c>
      <c r="C33" s="568" t="s">
        <v>103</v>
      </c>
      <c r="D33" s="568" t="s">
        <v>104</v>
      </c>
      <c r="E33" s="312">
        <v>132.969</v>
      </c>
      <c r="F33" s="35" t="s">
        <v>25</v>
      </c>
      <c r="G33" s="35" t="s">
        <v>25</v>
      </c>
      <c r="H33" s="1308" t="s">
        <v>26</v>
      </c>
      <c r="I33" s="30" t="s">
        <v>27</v>
      </c>
      <c r="J33" s="1313" t="s">
        <v>28</v>
      </c>
      <c r="K33" s="30" t="s">
        <v>29</v>
      </c>
      <c r="L33" s="30" t="s">
        <v>41</v>
      </c>
      <c r="M33" s="1314">
        <v>679891</v>
      </c>
      <c r="N33" s="1315">
        <v>4686834</v>
      </c>
      <c r="O33" s="1315" t="s">
        <v>105</v>
      </c>
      <c r="P33" s="30" t="s">
        <v>43</v>
      </c>
      <c r="Q33" s="1155" t="s">
        <v>106</v>
      </c>
      <c r="R33" s="978" t="s">
        <v>107</v>
      </c>
      <c r="S33" s="1318">
        <f t="shared" si="0"/>
        <v>1296.44775</v>
      </c>
      <c r="T33" s="330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 s="330"/>
      <c r="AI33" s="330"/>
      <c r="AJ33" s="330"/>
      <c r="AK33" s="330"/>
      <c r="AL33" s="330"/>
      <c r="AM33" s="330"/>
      <c r="AN33" s="330"/>
      <c r="AO33" s="330"/>
      <c r="AP33" s="330"/>
      <c r="AQ33" s="330"/>
      <c r="AR33" s="330"/>
      <c r="AS33" s="330"/>
      <c r="AT33" s="330"/>
      <c r="AU33" s="330"/>
      <c r="AV33" s="330"/>
      <c r="AW33" s="330"/>
      <c r="AX33" s="330"/>
      <c r="AY33" s="330"/>
      <c r="AZ33" s="330"/>
      <c r="BA33" s="330"/>
      <c r="BB33" s="330"/>
      <c r="BC33" s="330"/>
      <c r="BD33" s="330"/>
      <c r="BE33" s="330"/>
      <c r="BF33" s="330"/>
      <c r="BG33" s="330"/>
      <c r="BH33" s="330"/>
      <c r="BI33" s="330"/>
      <c r="BJ33" s="330"/>
      <c r="BK33" s="330"/>
      <c r="BL33" s="330"/>
      <c r="BM33" s="330"/>
      <c r="BN33" s="330"/>
      <c r="BO33" s="330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0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0"/>
      <c r="CZ33" s="330"/>
      <c r="DA33" s="330"/>
      <c r="DB33" s="330"/>
      <c r="DC33" s="330"/>
      <c r="DD33" s="330"/>
      <c r="DE33" s="330"/>
      <c r="DF33" s="330"/>
      <c r="DG33" s="330"/>
      <c r="DH33" s="330"/>
      <c r="DI33" s="330"/>
      <c r="DJ33" s="330"/>
      <c r="DK33" s="330"/>
      <c r="DL33" s="330"/>
      <c r="DM33" s="330"/>
      <c r="DN33" s="330"/>
      <c r="DO33" s="330"/>
      <c r="DP33" s="330"/>
      <c r="DQ33" s="330"/>
      <c r="DR33" s="330"/>
      <c r="DS33" s="330"/>
      <c r="DT33" s="330"/>
      <c r="DU33" s="330"/>
      <c r="DV33" s="330"/>
      <c r="DW33" s="330"/>
      <c r="DX33" s="330"/>
      <c r="DY33" s="330"/>
      <c r="DZ33" s="330"/>
      <c r="EA33" s="330"/>
      <c r="EB33" s="330"/>
      <c r="EC33" s="330"/>
      <c r="ED33" s="330"/>
      <c r="EE33" s="330"/>
      <c r="EF33" s="330"/>
      <c r="EG33" s="330"/>
      <c r="EH33" s="330"/>
      <c r="EI33" s="330"/>
      <c r="EJ33" s="330"/>
      <c r="EK33" s="330"/>
      <c r="EL33" s="330"/>
      <c r="EM33" s="330"/>
      <c r="EN33" s="330"/>
      <c r="EO33" s="330"/>
      <c r="EP33" s="330"/>
      <c r="EQ33" s="330"/>
      <c r="ER33" s="330"/>
      <c r="ES33" s="330"/>
      <c r="ET33" s="330"/>
      <c r="EU33" s="330"/>
      <c r="EV33" s="330"/>
      <c r="EW33" s="330"/>
      <c r="EX33" s="330"/>
      <c r="EY33" s="330"/>
      <c r="EZ33" s="330"/>
      <c r="FA33" s="330"/>
      <c r="FB33" s="330"/>
      <c r="FC33" s="330"/>
      <c r="FD33" s="330"/>
      <c r="FE33" s="330"/>
      <c r="FF33" s="330"/>
      <c r="FG33" s="330"/>
      <c r="FH33" s="330"/>
      <c r="FI33" s="330"/>
      <c r="FJ33" s="330"/>
      <c r="FK33" s="330"/>
      <c r="FL33" s="330"/>
      <c r="FM33" s="330"/>
      <c r="FN33" s="330"/>
      <c r="FO33" s="330"/>
      <c r="FP33" s="330"/>
      <c r="FQ33" s="330"/>
      <c r="FR33" s="330"/>
      <c r="FS33" s="330"/>
      <c r="FT33" s="330"/>
      <c r="FU33" s="330"/>
      <c r="FV33" s="330"/>
      <c r="FW33" s="330"/>
      <c r="FX33" s="330"/>
      <c r="FY33" s="330"/>
      <c r="FZ33" s="330"/>
      <c r="GA33" s="330"/>
      <c r="GB33" s="330"/>
      <c r="GC33" s="330"/>
      <c r="GD33" s="330"/>
      <c r="GE33" s="330"/>
      <c r="GF33" s="330"/>
      <c r="GG33" s="330"/>
      <c r="GH33" s="330"/>
      <c r="GI33" s="330"/>
      <c r="GJ33" s="330"/>
      <c r="GK33" s="330"/>
      <c r="GL33" s="330"/>
      <c r="GM33" s="330"/>
      <c r="GN33" s="330"/>
      <c r="GO33" s="330"/>
      <c r="GP33" s="330"/>
      <c r="GQ33" s="330"/>
      <c r="GR33" s="330"/>
      <c r="GS33" s="330"/>
      <c r="GT33" s="330"/>
    </row>
    <row r="34" s="135" customFormat="1" ht="14.1" customHeight="1" spans="1:202">
      <c r="A34" s="312" t="s">
        <v>37</v>
      </c>
      <c r="B34" s="568" t="s">
        <v>102</v>
      </c>
      <c r="C34" s="568" t="s">
        <v>108</v>
      </c>
      <c r="D34" s="568" t="s">
        <v>109</v>
      </c>
      <c r="E34" s="312">
        <v>879.018</v>
      </c>
      <c r="F34" s="35" t="s">
        <v>25</v>
      </c>
      <c r="G34" s="35" t="s">
        <v>25</v>
      </c>
      <c r="H34" s="1308" t="s">
        <v>26</v>
      </c>
      <c r="I34" s="30" t="s">
        <v>27</v>
      </c>
      <c r="J34" s="1313" t="s">
        <v>28</v>
      </c>
      <c r="K34" s="30" t="s">
        <v>29</v>
      </c>
      <c r="L34" s="30" t="s">
        <v>41</v>
      </c>
      <c r="M34" s="1314">
        <v>680227</v>
      </c>
      <c r="N34" s="1315">
        <v>4685727</v>
      </c>
      <c r="O34" s="1315" t="s">
        <v>105</v>
      </c>
      <c r="P34" s="30" t="s">
        <v>43</v>
      </c>
      <c r="Q34" s="1155" t="s">
        <v>106</v>
      </c>
      <c r="R34" s="978" t="s">
        <v>107</v>
      </c>
      <c r="S34" s="1318">
        <f t="shared" si="0"/>
        <v>8570.4255</v>
      </c>
      <c r="T34" s="330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330"/>
      <c r="AI34" s="330"/>
      <c r="AJ34" s="330"/>
      <c r="AK34" s="330"/>
      <c r="AL34" s="330"/>
      <c r="AM34" s="330"/>
      <c r="AN34" s="330"/>
      <c r="AO34" s="330"/>
      <c r="AP34" s="330"/>
      <c r="AQ34" s="330"/>
      <c r="AR34" s="330"/>
      <c r="AS34" s="330"/>
      <c r="AT34" s="330"/>
      <c r="AU34" s="330"/>
      <c r="AV34" s="330"/>
      <c r="AW34" s="330"/>
      <c r="AX34" s="330"/>
      <c r="AY34" s="330"/>
      <c r="AZ34" s="330"/>
      <c r="BA34" s="330"/>
      <c r="BB34" s="330"/>
      <c r="BC34" s="330"/>
      <c r="BD34" s="330"/>
      <c r="BE34" s="330"/>
      <c r="BF34" s="330"/>
      <c r="BG34" s="330"/>
      <c r="BH34" s="330"/>
      <c r="BI34" s="330"/>
      <c r="BJ34" s="330"/>
      <c r="BK34" s="330"/>
      <c r="BL34" s="330"/>
      <c r="BM34" s="330"/>
      <c r="BN34" s="330"/>
      <c r="BO34" s="330"/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0"/>
      <c r="CG34" s="330"/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0"/>
      <c r="CZ34" s="330"/>
      <c r="DA34" s="330"/>
      <c r="DB34" s="330"/>
      <c r="DC34" s="330"/>
      <c r="DD34" s="330"/>
      <c r="DE34" s="330"/>
      <c r="DF34" s="330"/>
      <c r="DG34" s="330"/>
      <c r="DH34" s="330"/>
      <c r="DI34" s="330"/>
      <c r="DJ34" s="330"/>
      <c r="DK34" s="330"/>
      <c r="DL34" s="330"/>
      <c r="DM34" s="330"/>
      <c r="DN34" s="330"/>
      <c r="DO34" s="330"/>
      <c r="DP34" s="330"/>
      <c r="DQ34" s="330"/>
      <c r="DR34" s="330"/>
      <c r="DS34" s="330"/>
      <c r="DT34" s="330"/>
      <c r="DU34" s="330"/>
      <c r="DV34" s="330"/>
      <c r="DW34" s="330"/>
      <c r="DX34" s="330"/>
      <c r="DY34" s="330"/>
      <c r="DZ34" s="330"/>
      <c r="EA34" s="330"/>
      <c r="EB34" s="330"/>
      <c r="EC34" s="330"/>
      <c r="ED34" s="330"/>
      <c r="EE34" s="330"/>
      <c r="EF34" s="330"/>
      <c r="EG34" s="330"/>
      <c r="EH34" s="330"/>
      <c r="EI34" s="330"/>
      <c r="EJ34" s="330"/>
      <c r="EK34" s="330"/>
      <c r="EL34" s="330"/>
      <c r="EM34" s="330"/>
      <c r="EN34" s="330"/>
      <c r="EO34" s="330"/>
      <c r="EP34" s="330"/>
      <c r="EQ34" s="330"/>
      <c r="ER34" s="330"/>
      <c r="ES34" s="330"/>
      <c r="ET34" s="330"/>
      <c r="EU34" s="330"/>
      <c r="EV34" s="330"/>
      <c r="EW34" s="330"/>
      <c r="EX34" s="330"/>
      <c r="EY34" s="330"/>
      <c r="EZ34" s="330"/>
      <c r="FA34" s="330"/>
      <c r="FB34" s="330"/>
      <c r="FC34" s="330"/>
      <c r="FD34" s="330"/>
      <c r="FE34" s="330"/>
      <c r="FF34" s="330"/>
      <c r="FG34" s="330"/>
      <c r="FH34" s="330"/>
      <c r="FI34" s="330"/>
      <c r="FJ34" s="330"/>
      <c r="FK34" s="330"/>
      <c r="FL34" s="330"/>
      <c r="FM34" s="330"/>
      <c r="FN34" s="330"/>
      <c r="FO34" s="330"/>
      <c r="FP34" s="330"/>
      <c r="FQ34" s="330"/>
      <c r="FR34" s="330"/>
      <c r="FS34" s="330"/>
      <c r="FT34" s="330"/>
      <c r="FU34" s="330"/>
      <c r="FV34" s="330"/>
      <c r="FW34" s="330"/>
      <c r="FX34" s="330"/>
      <c r="FY34" s="330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</row>
    <row r="35" s="135" customFormat="1" ht="14.1" customHeight="1" spans="1:202">
      <c r="A35" s="312" t="s">
        <v>37</v>
      </c>
      <c r="B35" s="568" t="s">
        <v>102</v>
      </c>
      <c r="C35" s="568" t="s">
        <v>110</v>
      </c>
      <c r="D35" s="568" t="s">
        <v>111</v>
      </c>
      <c r="E35" s="312">
        <v>171.189</v>
      </c>
      <c r="F35" s="35" t="s">
        <v>25</v>
      </c>
      <c r="G35" s="35" t="s">
        <v>25</v>
      </c>
      <c r="H35" s="1308" t="s">
        <v>26</v>
      </c>
      <c r="I35" s="30" t="s">
        <v>27</v>
      </c>
      <c r="J35" s="1313" t="s">
        <v>28</v>
      </c>
      <c r="K35" s="30" t="s">
        <v>29</v>
      </c>
      <c r="L35" s="30" t="s">
        <v>41</v>
      </c>
      <c r="M35" s="1314">
        <v>679677</v>
      </c>
      <c r="N35" s="1315">
        <v>4686342</v>
      </c>
      <c r="O35" s="1315" t="s">
        <v>105</v>
      </c>
      <c r="P35" s="30" t="s">
        <v>43</v>
      </c>
      <c r="Q35" s="1155" t="s">
        <v>106</v>
      </c>
      <c r="R35" s="978" t="s">
        <v>107</v>
      </c>
      <c r="S35" s="1318">
        <f t="shared" si="0"/>
        <v>1669.09275</v>
      </c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/>
      <c r="AP35" s="330"/>
      <c r="AQ35" s="330"/>
      <c r="AR35" s="330"/>
      <c r="AS35" s="330"/>
      <c r="AT35" s="330"/>
      <c r="AU35" s="330"/>
      <c r="AV35" s="330"/>
      <c r="AW35" s="330"/>
      <c r="AX35" s="330"/>
      <c r="AY35" s="330"/>
      <c r="AZ35" s="330"/>
      <c r="BA35" s="330"/>
      <c r="BB35" s="330"/>
      <c r="BC35" s="330"/>
      <c r="BD35" s="330"/>
      <c r="BE35" s="330"/>
      <c r="BF35" s="330"/>
      <c r="BG35" s="330"/>
      <c r="BH35" s="330"/>
      <c r="BI35" s="330"/>
      <c r="BJ35" s="330"/>
      <c r="BK35" s="330"/>
      <c r="BL35" s="330"/>
      <c r="BM35" s="330"/>
      <c r="BN35" s="330"/>
      <c r="BO35" s="330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0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0"/>
      <c r="CZ35" s="330"/>
      <c r="DA35" s="330"/>
      <c r="DB35" s="330"/>
      <c r="DC35" s="330"/>
      <c r="DD35" s="330"/>
      <c r="DE35" s="330"/>
      <c r="DF35" s="330"/>
      <c r="DG35" s="330"/>
      <c r="DH35" s="330"/>
      <c r="DI35" s="330"/>
      <c r="DJ35" s="330"/>
      <c r="DK35" s="330"/>
      <c r="DL35" s="330"/>
      <c r="DM35" s="330"/>
      <c r="DN35" s="330"/>
      <c r="DO35" s="330"/>
      <c r="DP35" s="330"/>
      <c r="DQ35" s="330"/>
      <c r="DR35" s="330"/>
      <c r="DS35" s="330"/>
      <c r="DT35" s="330"/>
      <c r="DU35" s="330"/>
      <c r="DV35" s="330"/>
      <c r="DW35" s="330"/>
      <c r="DX35" s="330"/>
      <c r="DY35" s="330"/>
      <c r="DZ35" s="330"/>
      <c r="EA35" s="330"/>
      <c r="EB35" s="330"/>
      <c r="EC35" s="330"/>
      <c r="ED35" s="330"/>
      <c r="EE35" s="330"/>
      <c r="EF35" s="330"/>
      <c r="EG35" s="330"/>
      <c r="EH35" s="330"/>
      <c r="EI35" s="330"/>
      <c r="EJ35" s="330"/>
      <c r="EK35" s="330"/>
      <c r="EL35" s="330"/>
      <c r="EM35" s="330"/>
      <c r="EN35" s="330"/>
      <c r="EO35" s="330"/>
      <c r="EP35" s="330"/>
      <c r="EQ35" s="330"/>
      <c r="ER35" s="330"/>
      <c r="ES35" s="330"/>
      <c r="ET35" s="330"/>
      <c r="EU35" s="330"/>
      <c r="EV35" s="330"/>
      <c r="EW35" s="330"/>
      <c r="EX35" s="330"/>
      <c r="EY35" s="330"/>
      <c r="EZ35" s="330"/>
      <c r="FA35" s="330"/>
      <c r="FB35" s="330"/>
      <c r="FC35" s="330"/>
      <c r="FD35" s="330"/>
      <c r="FE35" s="330"/>
      <c r="FF35" s="330"/>
      <c r="FG35" s="330"/>
      <c r="FH35" s="330"/>
      <c r="FI35" s="330"/>
      <c r="FJ35" s="330"/>
      <c r="FK35" s="330"/>
      <c r="FL35" s="330"/>
      <c r="FM35" s="330"/>
      <c r="FN35" s="330"/>
      <c r="FO35" s="330"/>
      <c r="FP35" s="330"/>
      <c r="FQ35" s="330"/>
      <c r="FR35" s="330"/>
      <c r="FS35" s="330"/>
      <c r="FT35" s="330"/>
      <c r="FU35" s="330"/>
      <c r="FV35" s="330"/>
      <c r="FW35" s="330"/>
      <c r="FX35" s="330"/>
      <c r="FY35" s="330"/>
      <c r="FZ35" s="330"/>
      <c r="GA35" s="330"/>
      <c r="GB35" s="330"/>
      <c r="GC35" s="330"/>
      <c r="GD35" s="330"/>
      <c r="GE35" s="330"/>
      <c r="GF35" s="330"/>
      <c r="GG35" s="330"/>
      <c r="GH35" s="330"/>
      <c r="GI35" s="330"/>
      <c r="GJ35" s="330"/>
      <c r="GK35" s="330"/>
      <c r="GL35" s="330"/>
      <c r="GM35" s="330"/>
      <c r="GN35" s="330"/>
      <c r="GO35" s="330"/>
      <c r="GP35" s="330"/>
      <c r="GQ35" s="330"/>
      <c r="GR35" s="330"/>
      <c r="GS35" s="330"/>
      <c r="GT35" s="330"/>
    </row>
    <row r="36" s="135" customFormat="1" ht="14.1" customHeight="1" spans="1:202">
      <c r="A36" s="312" t="s">
        <v>37</v>
      </c>
      <c r="B36" s="568" t="s">
        <v>102</v>
      </c>
      <c r="C36" s="568" t="s">
        <v>112</v>
      </c>
      <c r="D36" s="568" t="s">
        <v>64</v>
      </c>
      <c r="E36" s="312">
        <v>52.74</v>
      </c>
      <c r="F36" s="35" t="s">
        <v>25</v>
      </c>
      <c r="G36" s="35" t="s">
        <v>25</v>
      </c>
      <c r="H36" s="1308" t="s">
        <v>26</v>
      </c>
      <c r="I36" s="30" t="s">
        <v>27</v>
      </c>
      <c r="J36" s="1313" t="s">
        <v>28</v>
      </c>
      <c r="K36" s="30" t="s">
        <v>29</v>
      </c>
      <c r="L36" s="30" t="s">
        <v>41</v>
      </c>
      <c r="M36" s="1314">
        <v>682067</v>
      </c>
      <c r="N36" s="1315">
        <v>4685178</v>
      </c>
      <c r="O36" s="1315" t="s">
        <v>105</v>
      </c>
      <c r="P36" s="30" t="s">
        <v>43</v>
      </c>
      <c r="Q36" s="29" t="s">
        <v>88</v>
      </c>
      <c r="R36" s="978" t="s">
        <v>89</v>
      </c>
      <c r="S36" s="1318">
        <f t="shared" si="0"/>
        <v>514.215</v>
      </c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0"/>
      <c r="CZ36" s="330"/>
      <c r="DA36" s="330"/>
      <c r="DB36" s="330"/>
      <c r="DC36" s="330"/>
      <c r="DD36" s="330"/>
      <c r="DE36" s="330"/>
      <c r="DF36" s="330"/>
      <c r="DG36" s="330"/>
      <c r="DH36" s="330"/>
      <c r="DI36" s="330"/>
      <c r="DJ36" s="330"/>
      <c r="DK36" s="330"/>
      <c r="DL36" s="330"/>
      <c r="DM36" s="330"/>
      <c r="DN36" s="330"/>
      <c r="DO36" s="330"/>
      <c r="DP36" s="330"/>
      <c r="DQ36" s="330"/>
      <c r="DR36" s="330"/>
      <c r="DS36" s="330"/>
      <c r="DT36" s="330"/>
      <c r="DU36" s="330"/>
      <c r="DV36" s="330"/>
      <c r="DW36" s="330"/>
      <c r="DX36" s="330"/>
      <c r="DY36" s="330"/>
      <c r="DZ36" s="330"/>
      <c r="EA36" s="330"/>
      <c r="EB36" s="330"/>
      <c r="EC36" s="330"/>
      <c r="ED36" s="330"/>
      <c r="EE36" s="330"/>
      <c r="EF36" s="330"/>
      <c r="EG36" s="330"/>
      <c r="EH36" s="330"/>
      <c r="EI36" s="330"/>
      <c r="EJ36" s="330"/>
      <c r="EK36" s="330"/>
      <c r="EL36" s="330"/>
      <c r="EM36" s="330"/>
      <c r="EN36" s="330"/>
      <c r="EO36" s="330"/>
      <c r="EP36" s="330"/>
      <c r="EQ36" s="330"/>
      <c r="ER36" s="330"/>
      <c r="ES36" s="330"/>
      <c r="ET36" s="330"/>
      <c r="EU36" s="330"/>
      <c r="EV36" s="330"/>
      <c r="EW36" s="330"/>
      <c r="EX36" s="330"/>
      <c r="EY36" s="330"/>
      <c r="EZ36" s="330"/>
      <c r="FA36" s="330"/>
      <c r="FB36" s="330"/>
      <c r="FC36" s="330"/>
      <c r="FD36" s="330"/>
      <c r="FE36" s="330"/>
      <c r="FF36" s="330"/>
      <c r="FG36" s="330"/>
      <c r="FH36" s="330"/>
      <c r="FI36" s="330"/>
      <c r="FJ36" s="330"/>
      <c r="FK36" s="330"/>
      <c r="FL36" s="330"/>
      <c r="FM36" s="330"/>
      <c r="FN36" s="330"/>
      <c r="FO36" s="330"/>
      <c r="FP36" s="330"/>
      <c r="FQ36" s="330"/>
      <c r="FR36" s="330"/>
      <c r="FS36" s="330"/>
      <c r="FT36" s="330"/>
      <c r="FU36" s="330"/>
      <c r="FV36" s="330"/>
      <c r="FW36" s="330"/>
      <c r="FX36" s="330"/>
      <c r="FY36" s="330"/>
      <c r="FZ36" s="330"/>
      <c r="GA36" s="330"/>
      <c r="GB36" s="330"/>
      <c r="GC36" s="330"/>
      <c r="GD36" s="330"/>
      <c r="GE36" s="330"/>
      <c r="GF36" s="330"/>
      <c r="GG36" s="330"/>
      <c r="GH36" s="330"/>
      <c r="GI36" s="330"/>
      <c r="GJ36" s="330"/>
      <c r="GK36" s="330"/>
      <c r="GL36" s="330"/>
      <c r="GM36" s="330"/>
      <c r="GN36" s="330"/>
      <c r="GO36" s="330"/>
      <c r="GP36" s="330"/>
      <c r="GQ36" s="330"/>
      <c r="GR36" s="330"/>
      <c r="GS36" s="330"/>
      <c r="GT36" s="330"/>
    </row>
    <row r="37" s="135" customFormat="1" ht="14.1" customHeight="1" spans="1:202">
      <c r="A37" s="312" t="s">
        <v>37</v>
      </c>
      <c r="B37" s="568" t="s">
        <v>84</v>
      </c>
      <c r="C37" s="568" t="s">
        <v>113</v>
      </c>
      <c r="D37" s="568" t="s">
        <v>114</v>
      </c>
      <c r="E37" s="312">
        <v>15.276</v>
      </c>
      <c r="F37" s="35" t="s">
        <v>25</v>
      </c>
      <c r="G37" s="35" t="s">
        <v>25</v>
      </c>
      <c r="H37" s="1308" t="s">
        <v>26</v>
      </c>
      <c r="I37" s="30" t="s">
        <v>27</v>
      </c>
      <c r="J37" s="1313" t="s">
        <v>28</v>
      </c>
      <c r="K37" s="30" t="s">
        <v>29</v>
      </c>
      <c r="L37" s="30" t="s">
        <v>41</v>
      </c>
      <c r="M37" s="1314">
        <v>681217</v>
      </c>
      <c r="N37" s="1315">
        <v>4679624</v>
      </c>
      <c r="O37" s="1315" t="s">
        <v>87</v>
      </c>
      <c r="P37" s="30" t="s">
        <v>43</v>
      </c>
      <c r="Q37" s="29" t="s">
        <v>88</v>
      </c>
      <c r="R37" s="978" t="s">
        <v>89</v>
      </c>
      <c r="S37" s="1318">
        <f t="shared" si="0"/>
        <v>148.941</v>
      </c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0"/>
      <c r="CZ37" s="330"/>
      <c r="DA37" s="330"/>
      <c r="DB37" s="330"/>
      <c r="DC37" s="330"/>
      <c r="DD37" s="330"/>
      <c r="DE37" s="330"/>
      <c r="DF37" s="330"/>
      <c r="DG37" s="330"/>
      <c r="DH37" s="330"/>
      <c r="DI37" s="330"/>
      <c r="DJ37" s="330"/>
      <c r="DK37" s="330"/>
      <c r="DL37" s="330"/>
      <c r="DM37" s="330"/>
      <c r="DN37" s="330"/>
      <c r="DO37" s="330"/>
      <c r="DP37" s="330"/>
      <c r="DQ37" s="330"/>
      <c r="DR37" s="330"/>
      <c r="DS37" s="330"/>
      <c r="DT37" s="330"/>
      <c r="DU37" s="330"/>
      <c r="DV37" s="330"/>
      <c r="DW37" s="330"/>
      <c r="DX37" s="330"/>
      <c r="DY37" s="330"/>
      <c r="DZ37" s="330"/>
      <c r="EA37" s="330"/>
      <c r="EB37" s="330"/>
      <c r="EC37" s="330"/>
      <c r="ED37" s="330"/>
      <c r="EE37" s="330"/>
      <c r="EF37" s="330"/>
      <c r="EG37" s="330"/>
      <c r="EH37" s="330"/>
      <c r="EI37" s="330"/>
      <c r="EJ37" s="330"/>
      <c r="EK37" s="330"/>
      <c r="EL37" s="330"/>
      <c r="EM37" s="330"/>
      <c r="EN37" s="330"/>
      <c r="EO37" s="330"/>
      <c r="EP37" s="330"/>
      <c r="EQ37" s="330"/>
      <c r="ER37" s="330"/>
      <c r="ES37" s="330"/>
      <c r="ET37" s="330"/>
      <c r="EU37" s="330"/>
      <c r="EV37" s="330"/>
      <c r="EW37" s="330"/>
      <c r="EX37" s="330"/>
      <c r="EY37" s="330"/>
      <c r="EZ37" s="330"/>
      <c r="FA37" s="330"/>
      <c r="FB37" s="330"/>
      <c r="FC37" s="330"/>
      <c r="FD37" s="330"/>
      <c r="FE37" s="330"/>
      <c r="FF37" s="330"/>
      <c r="FG37" s="330"/>
      <c r="FH37" s="330"/>
      <c r="FI37" s="330"/>
      <c r="FJ37" s="330"/>
      <c r="FK37" s="330"/>
      <c r="FL37" s="330"/>
      <c r="FM37" s="330"/>
      <c r="FN37" s="330"/>
      <c r="FO37" s="330"/>
      <c r="FP37" s="330"/>
      <c r="FQ37" s="330"/>
      <c r="FR37" s="330"/>
      <c r="FS37" s="330"/>
      <c r="FT37" s="330"/>
      <c r="FU37" s="330"/>
      <c r="FV37" s="330"/>
      <c r="FW37" s="330"/>
      <c r="FX37" s="330"/>
      <c r="FY37" s="330"/>
      <c r="FZ37" s="330"/>
      <c r="GA37" s="330"/>
      <c r="GB37" s="330"/>
      <c r="GC37" s="330"/>
      <c r="GD37" s="330"/>
      <c r="GE37" s="330"/>
      <c r="GF37" s="330"/>
      <c r="GG37" s="330"/>
      <c r="GH37" s="330"/>
      <c r="GI37" s="330"/>
      <c r="GJ37" s="330"/>
      <c r="GK37" s="330"/>
      <c r="GL37" s="330"/>
      <c r="GM37" s="330"/>
      <c r="GN37" s="330"/>
      <c r="GO37" s="330"/>
      <c r="GP37" s="330"/>
      <c r="GQ37" s="330"/>
      <c r="GR37" s="330"/>
      <c r="GS37" s="330"/>
      <c r="GT37" s="330"/>
    </row>
    <row r="38" s="135" customFormat="1" ht="14.1" customHeight="1" spans="1:202">
      <c r="A38" s="312" t="s">
        <v>37</v>
      </c>
      <c r="B38" s="568" t="s">
        <v>84</v>
      </c>
      <c r="C38" s="568" t="s">
        <v>115</v>
      </c>
      <c r="D38" s="568" t="s">
        <v>116</v>
      </c>
      <c r="E38" s="312">
        <v>61.1505</v>
      </c>
      <c r="F38" s="35" t="s">
        <v>25</v>
      </c>
      <c r="G38" s="35" t="s">
        <v>25</v>
      </c>
      <c r="H38" s="1308" t="s">
        <v>26</v>
      </c>
      <c r="I38" s="30" t="s">
        <v>27</v>
      </c>
      <c r="J38" s="1313" t="s">
        <v>28</v>
      </c>
      <c r="K38" s="30" t="s">
        <v>29</v>
      </c>
      <c r="L38" s="30" t="s">
        <v>41</v>
      </c>
      <c r="M38" s="1314">
        <v>681300</v>
      </c>
      <c r="N38" s="1315">
        <v>4679682</v>
      </c>
      <c r="O38" s="1315" t="s">
        <v>87</v>
      </c>
      <c r="P38" s="30" t="s">
        <v>43</v>
      </c>
      <c r="Q38" s="29" t="s">
        <v>88</v>
      </c>
      <c r="R38" s="978" t="s">
        <v>89</v>
      </c>
      <c r="S38" s="1318">
        <f t="shared" si="0"/>
        <v>596.217375</v>
      </c>
      <c r="T38" s="330"/>
      <c r="U38" s="330"/>
      <c r="V38" s="330"/>
      <c r="W38" s="330"/>
      <c r="X38" s="330"/>
      <c r="Y38" s="330"/>
      <c r="Z38" s="330"/>
      <c r="AA38" s="330"/>
      <c r="AB38" s="330"/>
      <c r="AC38" s="330"/>
      <c r="AD38" s="330"/>
      <c r="AE38" s="330"/>
      <c r="AF38" s="330"/>
      <c r="AG38" s="330"/>
      <c r="AH38" s="330"/>
      <c r="AI38" s="330"/>
      <c r="AJ38" s="330"/>
      <c r="AK38" s="330"/>
      <c r="AL38" s="330"/>
      <c r="AM38" s="330"/>
      <c r="AN38" s="330"/>
      <c r="AO38" s="330"/>
      <c r="AP38" s="330"/>
      <c r="AQ38" s="330"/>
      <c r="AR38" s="330"/>
      <c r="AS38" s="330"/>
      <c r="AT38" s="330"/>
      <c r="AU38" s="330"/>
      <c r="AV38" s="330"/>
      <c r="AW38" s="330"/>
      <c r="AX38" s="330"/>
      <c r="AY38" s="330"/>
      <c r="AZ38" s="330"/>
      <c r="BA38" s="330"/>
      <c r="BB38" s="330"/>
      <c r="BC38" s="330"/>
      <c r="BD38" s="330"/>
      <c r="BE38" s="330"/>
      <c r="BF38" s="330"/>
      <c r="BG38" s="330"/>
      <c r="BH38" s="330"/>
      <c r="BI38" s="330"/>
      <c r="BJ38" s="330"/>
      <c r="BK38" s="330"/>
      <c r="BL38" s="330"/>
      <c r="BM38" s="330"/>
      <c r="BN38" s="330"/>
      <c r="BO38" s="330"/>
      <c r="BP38" s="330"/>
      <c r="BQ38" s="330"/>
      <c r="BR38" s="330"/>
      <c r="BS38" s="330"/>
      <c r="BT38" s="330"/>
      <c r="BU38" s="330"/>
      <c r="BV38" s="330"/>
      <c r="BW38" s="330"/>
      <c r="BX38" s="330"/>
      <c r="BY38" s="330"/>
      <c r="BZ38" s="330"/>
      <c r="CA38" s="330"/>
      <c r="CB38" s="330"/>
      <c r="CC38" s="330"/>
      <c r="CD38" s="330"/>
      <c r="CE38" s="330"/>
      <c r="CF38" s="330"/>
      <c r="CG38" s="330"/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0"/>
      <c r="CZ38" s="330"/>
      <c r="DA38" s="330"/>
      <c r="DB38" s="330"/>
      <c r="DC38" s="330"/>
      <c r="DD38" s="330"/>
      <c r="DE38" s="330"/>
      <c r="DF38" s="330"/>
      <c r="DG38" s="330"/>
      <c r="DH38" s="330"/>
      <c r="DI38" s="330"/>
      <c r="DJ38" s="330"/>
      <c r="DK38" s="330"/>
      <c r="DL38" s="330"/>
      <c r="DM38" s="330"/>
      <c r="DN38" s="330"/>
      <c r="DO38" s="330"/>
      <c r="DP38" s="330"/>
      <c r="DQ38" s="330"/>
      <c r="DR38" s="330"/>
      <c r="DS38" s="330"/>
      <c r="DT38" s="330"/>
      <c r="DU38" s="330"/>
      <c r="DV38" s="330"/>
      <c r="DW38" s="330"/>
      <c r="DX38" s="330"/>
      <c r="DY38" s="330"/>
      <c r="DZ38" s="330"/>
      <c r="EA38" s="330"/>
      <c r="EB38" s="330"/>
      <c r="EC38" s="330"/>
      <c r="ED38" s="330"/>
      <c r="EE38" s="330"/>
      <c r="EF38" s="330"/>
      <c r="EG38" s="330"/>
      <c r="EH38" s="330"/>
      <c r="EI38" s="330"/>
      <c r="EJ38" s="330"/>
      <c r="EK38" s="330"/>
      <c r="EL38" s="330"/>
      <c r="EM38" s="330"/>
      <c r="EN38" s="330"/>
      <c r="EO38" s="330"/>
      <c r="EP38" s="330"/>
      <c r="EQ38" s="330"/>
      <c r="ER38" s="330"/>
      <c r="ES38" s="330"/>
      <c r="ET38" s="330"/>
      <c r="EU38" s="330"/>
      <c r="EV38" s="330"/>
      <c r="EW38" s="330"/>
      <c r="EX38" s="330"/>
      <c r="EY38" s="330"/>
      <c r="EZ38" s="330"/>
      <c r="FA38" s="330"/>
      <c r="FB38" s="330"/>
      <c r="FC38" s="330"/>
      <c r="FD38" s="330"/>
      <c r="FE38" s="330"/>
      <c r="FF38" s="330"/>
      <c r="FG38" s="330"/>
      <c r="FH38" s="330"/>
      <c r="FI38" s="330"/>
      <c r="FJ38" s="330"/>
      <c r="FK38" s="330"/>
      <c r="FL38" s="330"/>
      <c r="FM38" s="330"/>
      <c r="FN38" s="330"/>
      <c r="FO38" s="330"/>
      <c r="FP38" s="330"/>
      <c r="FQ38" s="330"/>
      <c r="FR38" s="330"/>
      <c r="FS38" s="330"/>
      <c r="FT38" s="330"/>
      <c r="FU38" s="330"/>
      <c r="FV38" s="330"/>
      <c r="FW38" s="330"/>
      <c r="FX38" s="330"/>
      <c r="FY38" s="330"/>
      <c r="FZ38" s="330"/>
      <c r="GA38" s="330"/>
      <c r="GB38" s="330"/>
      <c r="GC38" s="330"/>
      <c r="GD38" s="330"/>
      <c r="GE38" s="330"/>
      <c r="GF38" s="330"/>
      <c r="GG38" s="330"/>
      <c r="GH38" s="330"/>
      <c r="GI38" s="330"/>
      <c r="GJ38" s="330"/>
      <c r="GK38" s="330"/>
      <c r="GL38" s="330"/>
      <c r="GM38" s="330"/>
      <c r="GN38" s="330"/>
      <c r="GO38" s="330"/>
      <c r="GP38" s="330"/>
      <c r="GQ38" s="330"/>
      <c r="GR38" s="330"/>
      <c r="GS38" s="330"/>
      <c r="GT38" s="330"/>
    </row>
    <row r="39" s="135" customFormat="1" ht="14.1" customHeight="1" spans="1:202">
      <c r="A39" s="312" t="s">
        <v>37</v>
      </c>
      <c r="B39" s="568" t="s">
        <v>84</v>
      </c>
      <c r="C39" s="568" t="s">
        <v>78</v>
      </c>
      <c r="D39" s="568" t="s">
        <v>117</v>
      </c>
      <c r="E39" s="312">
        <v>98.4645</v>
      </c>
      <c r="F39" s="35" t="s">
        <v>25</v>
      </c>
      <c r="G39" s="35" t="s">
        <v>25</v>
      </c>
      <c r="H39" s="1308" t="s">
        <v>26</v>
      </c>
      <c r="I39" s="30" t="s">
        <v>27</v>
      </c>
      <c r="J39" s="1313" t="s">
        <v>28</v>
      </c>
      <c r="K39" s="30" t="s">
        <v>29</v>
      </c>
      <c r="L39" s="30" t="s">
        <v>41</v>
      </c>
      <c r="M39" s="1314">
        <v>681532</v>
      </c>
      <c r="N39" s="1315">
        <v>4679602</v>
      </c>
      <c r="O39" s="1315" t="s">
        <v>87</v>
      </c>
      <c r="P39" s="30" t="s">
        <v>43</v>
      </c>
      <c r="Q39" s="29" t="s">
        <v>88</v>
      </c>
      <c r="R39" s="978" t="s">
        <v>89</v>
      </c>
      <c r="S39" s="1318">
        <f t="shared" si="0"/>
        <v>960.028875</v>
      </c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0"/>
      <c r="AU39" s="330"/>
      <c r="AV39" s="330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330"/>
      <c r="BH39" s="330"/>
      <c r="BI39" s="330"/>
      <c r="BJ39" s="330"/>
      <c r="BK39" s="330"/>
      <c r="BL39" s="330"/>
      <c r="BM39" s="330"/>
      <c r="BN39" s="330"/>
      <c r="BO39" s="330"/>
      <c r="BP39" s="330"/>
      <c r="BQ39" s="330"/>
      <c r="BR39" s="330"/>
      <c r="BS39" s="330"/>
      <c r="BT39" s="330"/>
      <c r="BU39" s="330"/>
      <c r="BV39" s="330"/>
      <c r="BW39" s="330"/>
      <c r="BX39" s="330"/>
      <c r="BY39" s="330"/>
      <c r="BZ39" s="330"/>
      <c r="CA39" s="330"/>
      <c r="CB39" s="330"/>
      <c r="CC39" s="330"/>
      <c r="CD39" s="330"/>
      <c r="CE39" s="330"/>
      <c r="CF39" s="330"/>
      <c r="CG39" s="330"/>
      <c r="CH39" s="330"/>
      <c r="CI39" s="330"/>
      <c r="CJ39" s="330"/>
      <c r="CK39" s="330"/>
      <c r="CL39" s="330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0"/>
      <c r="CZ39" s="330"/>
      <c r="DA39" s="330"/>
      <c r="DB39" s="330"/>
      <c r="DC39" s="330"/>
      <c r="DD39" s="330"/>
      <c r="DE39" s="330"/>
      <c r="DF39" s="330"/>
      <c r="DG39" s="330"/>
      <c r="DH39" s="330"/>
      <c r="DI39" s="330"/>
      <c r="DJ39" s="330"/>
      <c r="DK39" s="330"/>
      <c r="DL39" s="330"/>
      <c r="DM39" s="330"/>
      <c r="DN39" s="330"/>
      <c r="DO39" s="330"/>
      <c r="DP39" s="330"/>
      <c r="DQ39" s="330"/>
      <c r="DR39" s="330"/>
      <c r="DS39" s="330"/>
      <c r="DT39" s="330"/>
      <c r="DU39" s="330"/>
      <c r="DV39" s="330"/>
      <c r="DW39" s="330"/>
      <c r="DX39" s="330"/>
      <c r="DY39" s="330"/>
      <c r="DZ39" s="330"/>
      <c r="EA39" s="330"/>
      <c r="EB39" s="330"/>
      <c r="EC39" s="330"/>
      <c r="ED39" s="330"/>
      <c r="EE39" s="330"/>
      <c r="EF39" s="330"/>
      <c r="EG39" s="330"/>
      <c r="EH39" s="330"/>
      <c r="EI39" s="330"/>
      <c r="EJ39" s="330"/>
      <c r="EK39" s="330"/>
      <c r="EL39" s="330"/>
      <c r="EM39" s="330"/>
      <c r="EN39" s="330"/>
      <c r="EO39" s="330"/>
      <c r="EP39" s="330"/>
      <c r="EQ39" s="330"/>
      <c r="ER39" s="330"/>
      <c r="ES39" s="330"/>
      <c r="ET39" s="330"/>
      <c r="EU39" s="330"/>
      <c r="EV39" s="330"/>
      <c r="EW39" s="330"/>
      <c r="EX39" s="330"/>
      <c r="EY39" s="330"/>
      <c r="EZ39" s="330"/>
      <c r="FA39" s="330"/>
      <c r="FB39" s="330"/>
      <c r="FC39" s="330"/>
      <c r="FD39" s="330"/>
      <c r="FE39" s="330"/>
      <c r="FF39" s="330"/>
      <c r="FG39" s="330"/>
      <c r="FH39" s="330"/>
      <c r="FI39" s="330"/>
      <c r="FJ39" s="330"/>
      <c r="FK39" s="330"/>
      <c r="FL39" s="330"/>
      <c r="FM39" s="330"/>
      <c r="FN39" s="330"/>
      <c r="FO39" s="330"/>
      <c r="FP39" s="330"/>
      <c r="FQ39" s="330"/>
      <c r="FR39" s="330"/>
      <c r="FS39" s="330"/>
      <c r="FT39" s="330"/>
      <c r="FU39" s="330"/>
      <c r="FV39" s="330"/>
      <c r="FW39" s="330"/>
      <c r="FX39" s="330"/>
      <c r="FY39" s="330"/>
      <c r="FZ39" s="330"/>
      <c r="GA39" s="330"/>
      <c r="GB39" s="330"/>
      <c r="GC39" s="330"/>
      <c r="GD39" s="330"/>
      <c r="GE39" s="330"/>
      <c r="GF39" s="330"/>
      <c r="GG39" s="330"/>
      <c r="GH39" s="330"/>
      <c r="GI39" s="330"/>
      <c r="GJ39" s="330"/>
      <c r="GK39" s="330"/>
      <c r="GL39" s="330"/>
      <c r="GM39" s="330"/>
      <c r="GN39" s="330"/>
      <c r="GO39" s="330"/>
      <c r="GP39" s="330"/>
      <c r="GQ39" s="330"/>
      <c r="GR39" s="330"/>
      <c r="GS39" s="330"/>
      <c r="GT39" s="330"/>
    </row>
    <row r="40" s="135" customFormat="1" ht="14.1" customHeight="1" spans="1:202">
      <c r="A40" s="312" t="s">
        <v>37</v>
      </c>
      <c r="B40" s="568" t="s">
        <v>84</v>
      </c>
      <c r="C40" s="568" t="s">
        <v>118</v>
      </c>
      <c r="D40" s="568" t="s">
        <v>119</v>
      </c>
      <c r="E40" s="312">
        <v>159.066</v>
      </c>
      <c r="F40" s="35" t="s">
        <v>25</v>
      </c>
      <c r="G40" s="35" t="s">
        <v>25</v>
      </c>
      <c r="H40" s="1308" t="s">
        <v>26</v>
      </c>
      <c r="I40" s="30" t="s">
        <v>27</v>
      </c>
      <c r="J40" s="1313" t="s">
        <v>28</v>
      </c>
      <c r="K40" s="30" t="s">
        <v>29</v>
      </c>
      <c r="L40" s="30" t="s">
        <v>41</v>
      </c>
      <c r="M40" s="1314">
        <v>680572</v>
      </c>
      <c r="N40" s="1315">
        <v>4679423</v>
      </c>
      <c r="O40" s="1315" t="s">
        <v>87</v>
      </c>
      <c r="P40" s="30" t="s">
        <v>43</v>
      </c>
      <c r="Q40" s="29" t="s">
        <v>88</v>
      </c>
      <c r="R40" s="978" t="s">
        <v>89</v>
      </c>
      <c r="S40" s="1318">
        <f t="shared" si="0"/>
        <v>1550.8935</v>
      </c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  <c r="AH40" s="330"/>
      <c r="AI40" s="330"/>
      <c r="AJ40" s="330"/>
      <c r="AK40" s="330"/>
      <c r="AL40" s="330"/>
      <c r="AM40" s="330"/>
      <c r="AN40" s="330"/>
      <c r="AO40" s="330"/>
      <c r="AP40" s="330"/>
      <c r="AQ40" s="330"/>
      <c r="AR40" s="330"/>
      <c r="AS40" s="330"/>
      <c r="AT40" s="330"/>
      <c r="AU40" s="330"/>
      <c r="AV40" s="330"/>
      <c r="AW40" s="330"/>
      <c r="AX40" s="330"/>
      <c r="AY40" s="330"/>
      <c r="AZ40" s="330"/>
      <c r="BA40" s="330"/>
      <c r="BB40" s="330"/>
      <c r="BC40" s="330"/>
      <c r="BD40" s="330"/>
      <c r="BE40" s="330"/>
      <c r="BF40" s="330"/>
      <c r="BG40" s="330"/>
      <c r="BH40" s="330"/>
      <c r="BI40" s="330"/>
      <c r="BJ40" s="330"/>
      <c r="BK40" s="330"/>
      <c r="BL40" s="330"/>
      <c r="BM40" s="330"/>
      <c r="BN40" s="330"/>
      <c r="BO40" s="330"/>
      <c r="BP40" s="330"/>
      <c r="BQ40" s="330"/>
      <c r="BR40" s="330"/>
      <c r="BS40" s="330"/>
      <c r="BT40" s="330"/>
      <c r="BU40" s="330"/>
      <c r="BV40" s="330"/>
      <c r="BW40" s="330"/>
      <c r="BX40" s="330"/>
      <c r="BY40" s="330"/>
      <c r="BZ40" s="330"/>
      <c r="CA40" s="330"/>
      <c r="CB40" s="330"/>
      <c r="CC40" s="330"/>
      <c r="CD40" s="330"/>
      <c r="CE40" s="330"/>
      <c r="CF40" s="330"/>
      <c r="CG40" s="330"/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0"/>
      <c r="CZ40" s="330"/>
      <c r="DA40" s="330"/>
      <c r="DB40" s="330"/>
      <c r="DC40" s="330"/>
      <c r="DD40" s="330"/>
      <c r="DE40" s="330"/>
      <c r="DF40" s="330"/>
      <c r="DG40" s="330"/>
      <c r="DH40" s="330"/>
      <c r="DI40" s="330"/>
      <c r="DJ40" s="330"/>
      <c r="DK40" s="330"/>
      <c r="DL40" s="330"/>
      <c r="DM40" s="330"/>
      <c r="DN40" s="330"/>
      <c r="DO40" s="330"/>
      <c r="DP40" s="330"/>
      <c r="DQ40" s="330"/>
      <c r="DR40" s="330"/>
      <c r="DS40" s="330"/>
      <c r="DT40" s="330"/>
      <c r="DU40" s="330"/>
      <c r="DV40" s="330"/>
      <c r="DW40" s="330"/>
      <c r="DX40" s="330"/>
      <c r="DY40" s="330"/>
      <c r="DZ40" s="330"/>
      <c r="EA40" s="330"/>
      <c r="EB40" s="330"/>
      <c r="EC40" s="330"/>
      <c r="ED40" s="330"/>
      <c r="EE40" s="330"/>
      <c r="EF40" s="330"/>
      <c r="EG40" s="330"/>
      <c r="EH40" s="330"/>
      <c r="EI40" s="330"/>
      <c r="EJ40" s="330"/>
      <c r="EK40" s="330"/>
      <c r="EL40" s="330"/>
      <c r="EM40" s="330"/>
      <c r="EN40" s="330"/>
      <c r="EO40" s="330"/>
      <c r="EP40" s="330"/>
      <c r="EQ40" s="330"/>
      <c r="ER40" s="330"/>
      <c r="ES40" s="330"/>
      <c r="ET40" s="330"/>
      <c r="EU40" s="330"/>
      <c r="EV40" s="330"/>
      <c r="EW40" s="330"/>
      <c r="EX40" s="330"/>
      <c r="EY40" s="330"/>
      <c r="EZ40" s="330"/>
      <c r="FA40" s="330"/>
      <c r="FB40" s="330"/>
      <c r="FC40" s="330"/>
      <c r="FD40" s="330"/>
      <c r="FE40" s="330"/>
      <c r="FF40" s="330"/>
      <c r="FG40" s="330"/>
      <c r="FH40" s="330"/>
      <c r="FI40" s="330"/>
      <c r="FJ40" s="330"/>
      <c r="FK40" s="330"/>
      <c r="FL40" s="330"/>
      <c r="FM40" s="330"/>
      <c r="FN40" s="330"/>
      <c r="FO40" s="330"/>
      <c r="FP40" s="330"/>
      <c r="FQ40" s="330"/>
      <c r="FR40" s="330"/>
      <c r="FS40" s="330"/>
      <c r="FT40" s="330"/>
      <c r="FU40" s="330"/>
      <c r="FV40" s="330"/>
      <c r="FW40" s="330"/>
      <c r="FX40" s="330"/>
      <c r="FY40" s="330"/>
      <c r="FZ40" s="330"/>
      <c r="GA40" s="330"/>
      <c r="GB40" s="330"/>
      <c r="GC40" s="330"/>
      <c r="GD40" s="330"/>
      <c r="GE40" s="330"/>
      <c r="GF40" s="330"/>
      <c r="GG40" s="330"/>
      <c r="GH40" s="330"/>
      <c r="GI40" s="330"/>
      <c r="GJ40" s="330"/>
      <c r="GK40" s="330"/>
      <c r="GL40" s="330"/>
      <c r="GM40" s="330"/>
      <c r="GN40" s="330"/>
      <c r="GO40" s="330"/>
      <c r="GP40" s="330"/>
      <c r="GQ40" s="330"/>
      <c r="GR40" s="330"/>
      <c r="GS40" s="330"/>
      <c r="GT40" s="330"/>
    </row>
    <row r="41" s="135" customFormat="1" ht="14.1" customHeight="1" spans="1:202">
      <c r="A41" s="312" t="s">
        <v>37</v>
      </c>
      <c r="B41" s="568" t="s">
        <v>84</v>
      </c>
      <c r="C41" s="568" t="s">
        <v>61</v>
      </c>
      <c r="D41" s="568" t="s">
        <v>120</v>
      </c>
      <c r="E41" s="312">
        <v>323.586</v>
      </c>
      <c r="F41" s="35" t="s">
        <v>25</v>
      </c>
      <c r="G41" s="35" t="s">
        <v>25</v>
      </c>
      <c r="H41" s="1308" t="s">
        <v>26</v>
      </c>
      <c r="I41" s="30" t="s">
        <v>27</v>
      </c>
      <c r="J41" s="1313" t="s">
        <v>28</v>
      </c>
      <c r="K41" s="30" t="s">
        <v>29</v>
      </c>
      <c r="L41" s="30" t="s">
        <v>41</v>
      </c>
      <c r="M41" s="1314">
        <v>680974</v>
      </c>
      <c r="N41" s="1315">
        <v>4679211</v>
      </c>
      <c r="O41" s="1315" t="s">
        <v>87</v>
      </c>
      <c r="P41" s="30" t="s">
        <v>43</v>
      </c>
      <c r="Q41" s="1155" t="s">
        <v>106</v>
      </c>
      <c r="R41" s="978" t="s">
        <v>107</v>
      </c>
      <c r="S41" s="1318">
        <f t="shared" si="0"/>
        <v>3154.9635</v>
      </c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  <c r="AG41" s="330"/>
      <c r="AH41" s="330"/>
      <c r="AI41" s="330"/>
      <c r="AJ41" s="330"/>
      <c r="AK41" s="330"/>
      <c r="AL41" s="330"/>
      <c r="AM41" s="330"/>
      <c r="AN41" s="330"/>
      <c r="AO41" s="330"/>
      <c r="AP41" s="330"/>
      <c r="AQ41" s="330"/>
      <c r="AR41" s="330"/>
      <c r="AS41" s="330"/>
      <c r="AT41" s="330"/>
      <c r="AU41" s="330"/>
      <c r="AV41" s="330"/>
      <c r="AW41" s="330"/>
      <c r="AX41" s="330"/>
      <c r="AY41" s="330"/>
      <c r="AZ41" s="330"/>
      <c r="BA41" s="330"/>
      <c r="BB41" s="330"/>
      <c r="BC41" s="330"/>
      <c r="BD41" s="330"/>
      <c r="BE41" s="330"/>
      <c r="BF41" s="330"/>
      <c r="BG41" s="330"/>
      <c r="BH41" s="330"/>
      <c r="BI41" s="330"/>
      <c r="BJ41" s="330"/>
      <c r="BK41" s="330"/>
      <c r="BL41" s="330"/>
      <c r="BM41" s="330"/>
      <c r="BN41" s="330"/>
      <c r="BO41" s="330"/>
      <c r="BP41" s="330"/>
      <c r="BQ41" s="330"/>
      <c r="BR41" s="330"/>
      <c r="BS41" s="330"/>
      <c r="BT41" s="330"/>
      <c r="BU41" s="330"/>
      <c r="BV41" s="330"/>
      <c r="BW41" s="330"/>
      <c r="BX41" s="330"/>
      <c r="BY41" s="330"/>
      <c r="BZ41" s="330"/>
      <c r="CA41" s="330"/>
      <c r="CB41" s="330"/>
      <c r="CC41" s="330"/>
      <c r="CD41" s="330"/>
      <c r="CE41" s="330"/>
      <c r="CF41" s="330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0"/>
      <c r="CZ41" s="330"/>
      <c r="DA41" s="330"/>
      <c r="DB41" s="330"/>
      <c r="DC41" s="330"/>
      <c r="DD41" s="330"/>
      <c r="DE41" s="330"/>
      <c r="DF41" s="330"/>
      <c r="DG41" s="330"/>
      <c r="DH41" s="330"/>
      <c r="DI41" s="330"/>
      <c r="DJ41" s="330"/>
      <c r="DK41" s="330"/>
      <c r="DL41" s="330"/>
      <c r="DM41" s="330"/>
      <c r="DN41" s="330"/>
      <c r="DO41" s="330"/>
      <c r="DP41" s="330"/>
      <c r="DQ41" s="330"/>
      <c r="DR41" s="330"/>
      <c r="DS41" s="330"/>
      <c r="DT41" s="330"/>
      <c r="DU41" s="330"/>
      <c r="DV41" s="330"/>
      <c r="DW41" s="330"/>
      <c r="DX41" s="330"/>
      <c r="DY41" s="330"/>
      <c r="DZ41" s="330"/>
      <c r="EA41" s="330"/>
      <c r="EB41" s="330"/>
      <c r="EC41" s="330"/>
      <c r="ED41" s="330"/>
      <c r="EE41" s="330"/>
      <c r="EF41" s="330"/>
      <c r="EG41" s="330"/>
      <c r="EH41" s="330"/>
      <c r="EI41" s="330"/>
      <c r="EJ41" s="330"/>
      <c r="EK41" s="330"/>
      <c r="EL41" s="330"/>
      <c r="EM41" s="330"/>
      <c r="EN41" s="330"/>
      <c r="EO41" s="330"/>
      <c r="EP41" s="330"/>
      <c r="EQ41" s="330"/>
      <c r="ER41" s="330"/>
      <c r="ES41" s="330"/>
      <c r="ET41" s="330"/>
      <c r="EU41" s="330"/>
      <c r="EV41" s="330"/>
      <c r="EW41" s="330"/>
      <c r="EX41" s="330"/>
      <c r="EY41" s="330"/>
      <c r="EZ41" s="330"/>
      <c r="FA41" s="330"/>
      <c r="FB41" s="330"/>
      <c r="FC41" s="330"/>
      <c r="FD41" s="330"/>
      <c r="FE41" s="330"/>
      <c r="FF41" s="330"/>
      <c r="FG41" s="330"/>
      <c r="FH41" s="330"/>
      <c r="FI41" s="330"/>
      <c r="FJ41" s="330"/>
      <c r="FK41" s="330"/>
      <c r="FL41" s="330"/>
      <c r="FM41" s="330"/>
      <c r="FN41" s="330"/>
      <c r="FO41" s="330"/>
      <c r="FP41" s="330"/>
      <c r="FQ41" s="330"/>
      <c r="FR41" s="330"/>
      <c r="FS41" s="330"/>
      <c r="FT41" s="330"/>
      <c r="FU41" s="330"/>
      <c r="FV41" s="330"/>
      <c r="FW41" s="330"/>
      <c r="FX41" s="330"/>
      <c r="FY41" s="330"/>
      <c r="FZ41" s="330"/>
      <c r="GA41" s="330"/>
      <c r="GB41" s="330"/>
      <c r="GC41" s="330"/>
      <c r="GD41" s="330"/>
      <c r="GE41" s="330"/>
      <c r="GF41" s="330"/>
      <c r="GG41" s="330"/>
      <c r="GH41" s="330"/>
      <c r="GI41" s="330"/>
      <c r="GJ41" s="330"/>
      <c r="GK41" s="330"/>
      <c r="GL41" s="330"/>
      <c r="GM41" s="330"/>
      <c r="GN41" s="330"/>
      <c r="GO41" s="330"/>
      <c r="GP41" s="330"/>
      <c r="GQ41" s="330"/>
      <c r="GR41" s="330"/>
      <c r="GS41" s="330"/>
      <c r="GT41" s="330"/>
    </row>
    <row r="42" s="135" customFormat="1" ht="14.1" customHeight="1" spans="1:202">
      <c r="A42" s="568" t="s">
        <v>121</v>
      </c>
      <c r="B42" s="568" t="s">
        <v>122</v>
      </c>
      <c r="C42" s="568" t="s">
        <v>123</v>
      </c>
      <c r="D42" s="568" t="s">
        <v>124</v>
      </c>
      <c r="E42" s="312">
        <v>54.915</v>
      </c>
      <c r="F42" s="35" t="s">
        <v>25</v>
      </c>
      <c r="G42" s="35" t="s">
        <v>25</v>
      </c>
      <c r="H42" s="1308" t="s">
        <v>26</v>
      </c>
      <c r="I42" s="30" t="s">
        <v>27</v>
      </c>
      <c r="J42" s="1313" t="s">
        <v>28</v>
      </c>
      <c r="K42" s="30" t="s">
        <v>29</v>
      </c>
      <c r="L42" s="30" t="s">
        <v>41</v>
      </c>
      <c r="M42" s="1314">
        <v>682715</v>
      </c>
      <c r="N42" s="1315">
        <v>4677491</v>
      </c>
      <c r="O42" s="1315" t="s">
        <v>125</v>
      </c>
      <c r="P42" s="30" t="s">
        <v>43</v>
      </c>
      <c r="Q42" s="1155" t="s">
        <v>126</v>
      </c>
      <c r="R42" s="978" t="s">
        <v>127</v>
      </c>
      <c r="S42" s="1318">
        <f t="shared" si="0"/>
        <v>535.42125</v>
      </c>
      <c r="T42" s="330"/>
      <c r="U42" s="1301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CF42" s="330"/>
      <c r="CG42" s="330"/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0"/>
      <c r="CZ42" s="330"/>
      <c r="DA42" s="330"/>
      <c r="DB42" s="330"/>
      <c r="DC42" s="330"/>
      <c r="DD42" s="330"/>
      <c r="DE42" s="330"/>
      <c r="DF42" s="330"/>
      <c r="DG42" s="330"/>
      <c r="DH42" s="330"/>
      <c r="DI42" s="330"/>
      <c r="DJ42" s="330"/>
      <c r="DK42" s="330"/>
      <c r="DL42" s="330"/>
      <c r="DM42" s="330"/>
      <c r="DN42" s="330"/>
      <c r="DO42" s="330"/>
      <c r="DP42" s="330"/>
      <c r="DQ42" s="330"/>
      <c r="DR42" s="330"/>
      <c r="DS42" s="330"/>
      <c r="DT42" s="330"/>
      <c r="DU42" s="330"/>
      <c r="DV42" s="330"/>
      <c r="DW42" s="330"/>
      <c r="DX42" s="330"/>
      <c r="DY42" s="330"/>
      <c r="DZ42" s="330"/>
      <c r="EA42" s="330"/>
      <c r="EB42" s="330"/>
      <c r="EC42" s="330"/>
      <c r="ED42" s="330"/>
      <c r="EE42" s="330"/>
      <c r="EF42" s="330"/>
      <c r="EG42" s="330"/>
      <c r="EH42" s="330"/>
      <c r="EI42" s="330"/>
      <c r="EJ42" s="330"/>
      <c r="EK42" s="330"/>
      <c r="EL42" s="330"/>
      <c r="EM42" s="330"/>
      <c r="EN42" s="330"/>
      <c r="EO42" s="330"/>
      <c r="EP42" s="330"/>
      <c r="EQ42" s="330"/>
      <c r="ER42" s="330"/>
      <c r="ES42" s="330"/>
      <c r="ET42" s="330"/>
      <c r="EU42" s="330"/>
      <c r="EV42" s="330"/>
      <c r="EW42" s="330"/>
      <c r="EX42" s="330"/>
      <c r="EY42" s="330"/>
      <c r="EZ42" s="330"/>
      <c r="FA42" s="330"/>
      <c r="FB42" s="330"/>
      <c r="FC42" s="330"/>
      <c r="FD42" s="330"/>
      <c r="FE42" s="330"/>
      <c r="FF42" s="330"/>
      <c r="FG42" s="330"/>
      <c r="FH42" s="330"/>
      <c r="FI42" s="330"/>
      <c r="FJ42" s="330"/>
      <c r="FK42" s="330"/>
      <c r="FL42" s="330"/>
      <c r="FM42" s="330"/>
      <c r="FN42" s="330"/>
      <c r="FO42" s="330"/>
      <c r="FP42" s="330"/>
      <c r="FQ42" s="330"/>
      <c r="FR42" s="330"/>
      <c r="FS42" s="330"/>
      <c r="FT42" s="330"/>
      <c r="FU42" s="330"/>
      <c r="FV42" s="330"/>
      <c r="FW42" s="330"/>
      <c r="FX42" s="330"/>
      <c r="FY42" s="330"/>
      <c r="FZ42" s="330"/>
      <c r="GA42" s="330"/>
      <c r="GB42" s="330"/>
      <c r="GC42" s="330"/>
      <c r="GD42" s="330"/>
      <c r="GE42" s="330"/>
      <c r="GF42" s="330"/>
      <c r="GG42" s="330"/>
      <c r="GH42" s="330"/>
      <c r="GI42" s="330"/>
      <c r="GJ42" s="330"/>
      <c r="GK42" s="330"/>
      <c r="GL42" s="330"/>
      <c r="GM42" s="330"/>
      <c r="GN42" s="330"/>
      <c r="GO42" s="330"/>
      <c r="GP42" s="330"/>
      <c r="GQ42" s="330"/>
      <c r="GR42" s="330"/>
      <c r="GS42" s="330"/>
      <c r="GT42" s="330"/>
    </row>
    <row r="43" s="135" customFormat="1" ht="14.1" customHeight="1" spans="1:202">
      <c r="A43" s="568" t="s">
        <v>121</v>
      </c>
      <c r="B43" s="568" t="s">
        <v>122</v>
      </c>
      <c r="C43" s="568" t="s">
        <v>128</v>
      </c>
      <c r="D43" s="568" t="s">
        <v>55</v>
      </c>
      <c r="E43" s="312">
        <v>58.146</v>
      </c>
      <c r="F43" s="35" t="s">
        <v>25</v>
      </c>
      <c r="G43" s="35" t="s">
        <v>25</v>
      </c>
      <c r="H43" s="1308" t="s">
        <v>26</v>
      </c>
      <c r="I43" s="30" t="s">
        <v>27</v>
      </c>
      <c r="J43" s="1313" t="s">
        <v>28</v>
      </c>
      <c r="K43" s="30" t="s">
        <v>29</v>
      </c>
      <c r="L43" s="30" t="s">
        <v>41</v>
      </c>
      <c r="M43" s="1314">
        <v>682790</v>
      </c>
      <c r="N43" s="1315">
        <v>4677338</v>
      </c>
      <c r="O43" s="1315" t="s">
        <v>125</v>
      </c>
      <c r="P43" s="30" t="s">
        <v>43</v>
      </c>
      <c r="Q43" s="1155" t="s">
        <v>126</v>
      </c>
      <c r="R43" s="978" t="s">
        <v>127</v>
      </c>
      <c r="S43" s="1318">
        <f t="shared" si="0"/>
        <v>566.9235</v>
      </c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  <c r="AP43" s="330"/>
      <c r="AQ43" s="330"/>
      <c r="AR43" s="330"/>
      <c r="AS43" s="330"/>
      <c r="AT43" s="330"/>
      <c r="AU43" s="330"/>
      <c r="AV43" s="330"/>
      <c r="AW43" s="330"/>
      <c r="AX43" s="330"/>
      <c r="AY43" s="330"/>
      <c r="AZ43" s="330"/>
      <c r="BA43" s="330"/>
      <c r="BB43" s="330"/>
      <c r="BC43" s="330"/>
      <c r="BD43" s="330"/>
      <c r="BE43" s="330"/>
      <c r="BF43" s="330"/>
      <c r="BG43" s="330"/>
      <c r="BH43" s="330"/>
      <c r="BI43" s="330"/>
      <c r="BJ43" s="330"/>
      <c r="BK43" s="330"/>
      <c r="BL43" s="330"/>
      <c r="BM43" s="330"/>
      <c r="BN43" s="330"/>
      <c r="BO43" s="330"/>
      <c r="BP43" s="330"/>
      <c r="BQ43" s="330"/>
      <c r="BR43" s="330"/>
      <c r="BS43" s="330"/>
      <c r="BT43" s="330"/>
      <c r="BU43" s="330"/>
      <c r="BV43" s="330"/>
      <c r="BW43" s="330"/>
      <c r="BX43" s="330"/>
      <c r="BY43" s="330"/>
      <c r="BZ43" s="330"/>
      <c r="CA43" s="330"/>
      <c r="CB43" s="330"/>
      <c r="CC43" s="330"/>
      <c r="CD43" s="330"/>
      <c r="CE43" s="330"/>
      <c r="CF43" s="330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0"/>
      <c r="CZ43" s="330"/>
      <c r="DA43" s="330"/>
      <c r="DB43" s="330"/>
      <c r="DC43" s="330"/>
      <c r="DD43" s="330"/>
      <c r="DE43" s="330"/>
      <c r="DF43" s="330"/>
      <c r="DG43" s="330"/>
      <c r="DH43" s="330"/>
      <c r="DI43" s="330"/>
      <c r="DJ43" s="330"/>
      <c r="DK43" s="330"/>
      <c r="DL43" s="330"/>
      <c r="DM43" s="330"/>
      <c r="DN43" s="330"/>
      <c r="DO43" s="330"/>
      <c r="DP43" s="330"/>
      <c r="DQ43" s="330"/>
      <c r="DR43" s="330"/>
      <c r="DS43" s="330"/>
      <c r="DT43" s="330"/>
      <c r="DU43" s="330"/>
      <c r="DV43" s="330"/>
      <c r="DW43" s="330"/>
      <c r="DX43" s="330"/>
      <c r="DY43" s="330"/>
      <c r="DZ43" s="330"/>
      <c r="EA43" s="330"/>
      <c r="EB43" s="330"/>
      <c r="EC43" s="330"/>
      <c r="ED43" s="330"/>
      <c r="EE43" s="330"/>
      <c r="EF43" s="330"/>
      <c r="EG43" s="330"/>
      <c r="EH43" s="330"/>
      <c r="EI43" s="330"/>
      <c r="EJ43" s="330"/>
      <c r="EK43" s="330"/>
      <c r="EL43" s="330"/>
      <c r="EM43" s="330"/>
      <c r="EN43" s="330"/>
      <c r="EO43" s="330"/>
      <c r="EP43" s="330"/>
      <c r="EQ43" s="330"/>
      <c r="ER43" s="330"/>
      <c r="ES43" s="330"/>
      <c r="ET43" s="330"/>
      <c r="EU43" s="330"/>
      <c r="EV43" s="330"/>
      <c r="EW43" s="330"/>
      <c r="EX43" s="330"/>
      <c r="EY43" s="330"/>
      <c r="EZ43" s="330"/>
      <c r="FA43" s="330"/>
      <c r="FB43" s="330"/>
      <c r="FC43" s="330"/>
      <c r="FD43" s="330"/>
      <c r="FE43" s="330"/>
      <c r="FF43" s="330"/>
      <c r="FG43" s="330"/>
      <c r="FH43" s="330"/>
      <c r="FI43" s="330"/>
      <c r="FJ43" s="330"/>
      <c r="FK43" s="330"/>
      <c r="FL43" s="330"/>
      <c r="FM43" s="330"/>
      <c r="FN43" s="330"/>
      <c r="FO43" s="330"/>
      <c r="FP43" s="330"/>
      <c r="FQ43" s="330"/>
      <c r="FR43" s="330"/>
      <c r="FS43" s="330"/>
      <c r="FT43" s="330"/>
      <c r="FU43" s="330"/>
      <c r="FV43" s="330"/>
      <c r="FW43" s="330"/>
      <c r="FX43" s="330"/>
      <c r="FY43" s="330"/>
      <c r="FZ43" s="330"/>
      <c r="GA43" s="330"/>
      <c r="GB43" s="330"/>
      <c r="GC43" s="330"/>
      <c r="GD43" s="330"/>
      <c r="GE43" s="330"/>
      <c r="GF43" s="330"/>
      <c r="GG43" s="330"/>
      <c r="GH43" s="330"/>
      <c r="GI43" s="330"/>
      <c r="GJ43" s="330"/>
      <c r="GK43" s="330"/>
      <c r="GL43" s="330"/>
      <c r="GM43" s="330"/>
      <c r="GN43" s="330"/>
      <c r="GO43" s="330"/>
      <c r="GP43" s="330"/>
      <c r="GQ43" s="330"/>
      <c r="GR43" s="330"/>
      <c r="GS43" s="330"/>
      <c r="GT43" s="330"/>
    </row>
    <row r="44" s="135" customFormat="1" ht="14.1" customHeight="1" spans="1:202">
      <c r="A44" s="568" t="s">
        <v>121</v>
      </c>
      <c r="B44" s="568" t="s">
        <v>122</v>
      </c>
      <c r="C44" s="568" t="s">
        <v>129</v>
      </c>
      <c r="D44" s="568" t="s">
        <v>63</v>
      </c>
      <c r="E44" s="312">
        <v>5.607</v>
      </c>
      <c r="F44" s="35" t="s">
        <v>25</v>
      </c>
      <c r="G44" s="35" t="s">
        <v>25</v>
      </c>
      <c r="H44" s="1308" t="s">
        <v>26</v>
      </c>
      <c r="I44" s="30" t="s">
        <v>48</v>
      </c>
      <c r="J44" s="1313" t="s">
        <v>28</v>
      </c>
      <c r="K44" s="30" t="s">
        <v>29</v>
      </c>
      <c r="L44" s="30" t="s">
        <v>41</v>
      </c>
      <c r="M44" s="1314">
        <v>682887</v>
      </c>
      <c r="N44" s="1315">
        <v>4677378</v>
      </c>
      <c r="O44" s="1315" t="s">
        <v>125</v>
      </c>
      <c r="P44" s="30" t="s">
        <v>43</v>
      </c>
      <c r="Q44" s="1155" t="s">
        <v>126</v>
      </c>
      <c r="R44" s="978" t="s">
        <v>127</v>
      </c>
      <c r="S44" s="1318">
        <f t="shared" si="0"/>
        <v>54.66825</v>
      </c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0"/>
      <c r="CZ44" s="330"/>
      <c r="DA44" s="330"/>
      <c r="DB44" s="330"/>
      <c r="DC44" s="330"/>
      <c r="DD44" s="330"/>
      <c r="DE44" s="330"/>
      <c r="DF44" s="330"/>
      <c r="DG44" s="330"/>
      <c r="DH44" s="330"/>
      <c r="DI44" s="330"/>
      <c r="DJ44" s="330"/>
      <c r="DK44" s="330"/>
      <c r="DL44" s="330"/>
      <c r="DM44" s="330"/>
      <c r="DN44" s="330"/>
      <c r="DO44" s="330"/>
      <c r="DP44" s="330"/>
      <c r="DQ44" s="330"/>
      <c r="DR44" s="330"/>
      <c r="DS44" s="330"/>
      <c r="DT44" s="330"/>
      <c r="DU44" s="330"/>
      <c r="DV44" s="330"/>
      <c r="DW44" s="330"/>
      <c r="DX44" s="330"/>
      <c r="DY44" s="330"/>
      <c r="DZ44" s="330"/>
      <c r="EA44" s="330"/>
      <c r="EB44" s="330"/>
      <c r="EC44" s="330"/>
      <c r="ED44" s="330"/>
      <c r="EE44" s="330"/>
      <c r="EF44" s="330"/>
      <c r="EG44" s="330"/>
      <c r="EH44" s="330"/>
      <c r="EI44" s="330"/>
      <c r="EJ44" s="330"/>
      <c r="EK44" s="330"/>
      <c r="EL44" s="330"/>
      <c r="EM44" s="330"/>
      <c r="EN44" s="330"/>
      <c r="EO44" s="330"/>
      <c r="EP44" s="330"/>
      <c r="EQ44" s="330"/>
      <c r="ER44" s="330"/>
      <c r="ES44" s="330"/>
      <c r="ET44" s="330"/>
      <c r="EU44" s="330"/>
      <c r="EV44" s="330"/>
      <c r="EW44" s="330"/>
      <c r="EX44" s="330"/>
      <c r="EY44" s="330"/>
      <c r="EZ44" s="330"/>
      <c r="FA44" s="330"/>
      <c r="FB44" s="330"/>
      <c r="FC44" s="330"/>
      <c r="FD44" s="330"/>
      <c r="FE44" s="330"/>
      <c r="FF44" s="330"/>
      <c r="FG44" s="330"/>
      <c r="FH44" s="330"/>
      <c r="FI44" s="330"/>
      <c r="FJ44" s="330"/>
      <c r="FK44" s="330"/>
      <c r="FL44" s="330"/>
      <c r="FM44" s="330"/>
      <c r="FN44" s="330"/>
      <c r="FO44" s="330"/>
      <c r="FP44" s="330"/>
      <c r="FQ44" s="330"/>
      <c r="FR44" s="330"/>
      <c r="FS44" s="330"/>
      <c r="FT44" s="330"/>
      <c r="FU44" s="330"/>
      <c r="FV44" s="330"/>
      <c r="FW44" s="330"/>
      <c r="FX44" s="330"/>
      <c r="FY44" s="330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</row>
    <row r="45" s="135" customFormat="1" ht="14.1" customHeight="1" spans="1:202">
      <c r="A45" s="568" t="s">
        <v>121</v>
      </c>
      <c r="B45" s="568" t="s">
        <v>122</v>
      </c>
      <c r="C45" s="568" t="s">
        <v>35</v>
      </c>
      <c r="D45" s="568" t="s">
        <v>130</v>
      </c>
      <c r="E45" s="312">
        <v>17.1495</v>
      </c>
      <c r="F45" s="35" t="s">
        <v>25</v>
      </c>
      <c r="G45" s="35" t="s">
        <v>25</v>
      </c>
      <c r="H45" s="1308" t="s">
        <v>26</v>
      </c>
      <c r="I45" s="30" t="s">
        <v>27</v>
      </c>
      <c r="J45" s="1313" t="s">
        <v>28</v>
      </c>
      <c r="K45" s="30" t="s">
        <v>29</v>
      </c>
      <c r="L45" s="30" t="s">
        <v>50</v>
      </c>
      <c r="M45" s="1314">
        <v>682226</v>
      </c>
      <c r="N45" s="1315">
        <v>4675440</v>
      </c>
      <c r="O45" s="1315" t="s">
        <v>125</v>
      </c>
      <c r="P45" s="30" t="s">
        <v>43</v>
      </c>
      <c r="Q45" s="1155" t="s">
        <v>126</v>
      </c>
      <c r="R45" s="978" t="s">
        <v>127</v>
      </c>
      <c r="S45" s="1318">
        <f t="shared" si="0"/>
        <v>167.207625</v>
      </c>
      <c r="T45" s="330"/>
      <c r="U45" s="330"/>
      <c r="V45" s="330"/>
      <c r="W45" s="330"/>
      <c r="X45" s="330"/>
      <c r="Y45" s="330"/>
      <c r="Z45" s="330"/>
      <c r="AA45" s="330"/>
      <c r="AB45" s="330"/>
      <c r="AC45" s="330"/>
      <c r="AD45" s="330"/>
      <c r="AE45" s="330"/>
      <c r="AF45" s="330"/>
      <c r="AG45" s="330"/>
      <c r="AH45" s="330"/>
      <c r="AI45" s="330"/>
      <c r="AJ45" s="330"/>
      <c r="AK45" s="330"/>
      <c r="AL45" s="330"/>
      <c r="AM45" s="330"/>
      <c r="AN45" s="330"/>
      <c r="AO45" s="330"/>
      <c r="AP45" s="330"/>
      <c r="AQ45" s="330"/>
      <c r="AR45" s="330"/>
      <c r="AS45" s="330"/>
      <c r="AT45" s="330"/>
      <c r="AU45" s="330"/>
      <c r="AV45" s="330"/>
      <c r="AW45" s="330"/>
      <c r="AX45" s="330"/>
      <c r="AY45" s="330"/>
      <c r="AZ45" s="330"/>
      <c r="BA45" s="330"/>
      <c r="BB45" s="330"/>
      <c r="BC45" s="330"/>
      <c r="BD45" s="330"/>
      <c r="BE45" s="330"/>
      <c r="BF45" s="330"/>
      <c r="BG45" s="330"/>
      <c r="BH45" s="330"/>
      <c r="BI45" s="330"/>
      <c r="BJ45" s="330"/>
      <c r="BK45" s="330"/>
      <c r="BL45" s="330"/>
      <c r="BM45" s="330"/>
      <c r="BN45" s="330"/>
      <c r="BO45" s="330"/>
      <c r="BP45" s="330"/>
      <c r="BQ45" s="330"/>
      <c r="BR45" s="330"/>
      <c r="BS45" s="330"/>
      <c r="BT45" s="330"/>
      <c r="BU45" s="330"/>
      <c r="BV45" s="330"/>
      <c r="BW45" s="330"/>
      <c r="BX45" s="330"/>
      <c r="BY45" s="330"/>
      <c r="BZ45" s="330"/>
      <c r="CA45" s="330"/>
      <c r="CB45" s="330"/>
      <c r="CC45" s="330"/>
      <c r="CD45" s="330"/>
      <c r="CE45" s="330"/>
      <c r="CF45" s="330"/>
      <c r="CG45" s="330"/>
      <c r="CH45" s="330"/>
      <c r="CI45" s="330"/>
      <c r="CJ45" s="330"/>
      <c r="CK45" s="330"/>
      <c r="CL45" s="330"/>
      <c r="CM45" s="330"/>
      <c r="CN45" s="330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0"/>
      <c r="CZ45" s="330"/>
      <c r="DA45" s="330"/>
      <c r="DB45" s="330"/>
      <c r="DC45" s="330"/>
      <c r="DD45" s="330"/>
      <c r="DE45" s="330"/>
      <c r="DF45" s="330"/>
      <c r="DG45" s="330"/>
      <c r="DH45" s="330"/>
      <c r="DI45" s="330"/>
      <c r="DJ45" s="330"/>
      <c r="DK45" s="330"/>
      <c r="DL45" s="330"/>
      <c r="DM45" s="330"/>
      <c r="DN45" s="330"/>
      <c r="DO45" s="330"/>
      <c r="DP45" s="330"/>
      <c r="DQ45" s="330"/>
      <c r="DR45" s="330"/>
      <c r="DS45" s="330"/>
      <c r="DT45" s="330"/>
      <c r="DU45" s="330"/>
      <c r="DV45" s="330"/>
      <c r="DW45" s="330"/>
      <c r="DX45" s="330"/>
      <c r="DY45" s="330"/>
      <c r="DZ45" s="330"/>
      <c r="EA45" s="330"/>
      <c r="EB45" s="330"/>
      <c r="EC45" s="330"/>
      <c r="ED45" s="330"/>
      <c r="EE45" s="330"/>
      <c r="EF45" s="330"/>
      <c r="EG45" s="330"/>
      <c r="EH45" s="330"/>
      <c r="EI45" s="330"/>
      <c r="EJ45" s="330"/>
      <c r="EK45" s="330"/>
      <c r="EL45" s="330"/>
      <c r="EM45" s="330"/>
      <c r="EN45" s="330"/>
      <c r="EO45" s="330"/>
      <c r="EP45" s="330"/>
      <c r="EQ45" s="330"/>
      <c r="ER45" s="330"/>
      <c r="ES45" s="330"/>
      <c r="ET45" s="330"/>
      <c r="EU45" s="330"/>
      <c r="EV45" s="330"/>
      <c r="EW45" s="330"/>
      <c r="EX45" s="330"/>
      <c r="EY45" s="330"/>
      <c r="EZ45" s="330"/>
      <c r="FA45" s="330"/>
      <c r="FB45" s="330"/>
      <c r="FC45" s="330"/>
      <c r="FD45" s="330"/>
      <c r="FE45" s="330"/>
      <c r="FF45" s="330"/>
      <c r="FG45" s="330"/>
      <c r="FH45" s="330"/>
      <c r="FI45" s="330"/>
      <c r="FJ45" s="330"/>
      <c r="FK45" s="330"/>
      <c r="FL45" s="330"/>
      <c r="FM45" s="330"/>
      <c r="FN45" s="330"/>
      <c r="FO45" s="330"/>
      <c r="FP45" s="330"/>
      <c r="FQ45" s="330"/>
      <c r="FR45" s="330"/>
      <c r="FS45" s="330"/>
      <c r="FT45" s="330"/>
      <c r="FU45" s="330"/>
      <c r="FV45" s="330"/>
      <c r="FW45" s="330"/>
      <c r="FX45" s="330"/>
      <c r="FY45" s="330"/>
      <c r="FZ45" s="330"/>
      <c r="GA45" s="330"/>
      <c r="GB45" s="330"/>
      <c r="GC45" s="330"/>
      <c r="GD45" s="330"/>
      <c r="GE45" s="330"/>
      <c r="GF45" s="330"/>
      <c r="GG45" s="330"/>
      <c r="GH45" s="330"/>
      <c r="GI45" s="330"/>
      <c r="GJ45" s="330"/>
      <c r="GK45" s="330"/>
      <c r="GL45" s="330"/>
      <c r="GM45" s="330"/>
      <c r="GN45" s="330"/>
      <c r="GO45" s="330"/>
      <c r="GP45" s="330"/>
      <c r="GQ45" s="330"/>
      <c r="GR45" s="330"/>
      <c r="GS45" s="330"/>
      <c r="GT45" s="330"/>
    </row>
    <row r="46" s="135" customFormat="1" ht="14.1" customHeight="1" spans="1:202">
      <c r="A46" s="568" t="s">
        <v>121</v>
      </c>
      <c r="B46" s="568" t="s">
        <v>122</v>
      </c>
      <c r="C46" s="568" t="s">
        <v>74</v>
      </c>
      <c r="D46" s="568" t="s">
        <v>131</v>
      </c>
      <c r="E46" s="312">
        <v>7.725</v>
      </c>
      <c r="F46" s="35" t="s">
        <v>25</v>
      </c>
      <c r="G46" s="35" t="s">
        <v>25</v>
      </c>
      <c r="H46" s="1308" t="s">
        <v>26</v>
      </c>
      <c r="I46" s="30" t="s">
        <v>27</v>
      </c>
      <c r="J46" s="1313" t="s">
        <v>28</v>
      </c>
      <c r="K46" s="30" t="s">
        <v>58</v>
      </c>
      <c r="L46" s="30" t="s">
        <v>30</v>
      </c>
      <c r="M46" s="1314">
        <v>682341</v>
      </c>
      <c r="N46" s="1315">
        <v>4675377</v>
      </c>
      <c r="O46" s="1315" t="s">
        <v>125</v>
      </c>
      <c r="P46" s="30" t="s">
        <v>43</v>
      </c>
      <c r="Q46" s="1155" t="s">
        <v>126</v>
      </c>
      <c r="R46" s="978" t="s">
        <v>127</v>
      </c>
      <c r="S46" s="1318">
        <f t="shared" si="0"/>
        <v>75.31875</v>
      </c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0"/>
      <c r="CG46" s="330"/>
      <c r="CH46" s="330"/>
      <c r="CI46" s="330"/>
      <c r="CJ46" s="330"/>
      <c r="CK46" s="330"/>
      <c r="CL46" s="330"/>
      <c r="CM46" s="330"/>
      <c r="CN46" s="330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0"/>
      <c r="CZ46" s="330"/>
      <c r="DA46" s="330"/>
      <c r="DB46" s="330"/>
      <c r="DC46" s="330"/>
      <c r="DD46" s="330"/>
      <c r="DE46" s="330"/>
      <c r="DF46" s="330"/>
      <c r="DG46" s="330"/>
      <c r="DH46" s="330"/>
      <c r="DI46" s="330"/>
      <c r="DJ46" s="330"/>
      <c r="DK46" s="330"/>
      <c r="DL46" s="330"/>
      <c r="DM46" s="330"/>
      <c r="DN46" s="330"/>
      <c r="DO46" s="330"/>
      <c r="DP46" s="330"/>
      <c r="DQ46" s="330"/>
      <c r="DR46" s="330"/>
      <c r="DS46" s="330"/>
      <c r="DT46" s="330"/>
      <c r="DU46" s="330"/>
      <c r="DV46" s="330"/>
      <c r="DW46" s="330"/>
      <c r="DX46" s="330"/>
      <c r="DY46" s="330"/>
      <c r="DZ46" s="330"/>
      <c r="EA46" s="330"/>
      <c r="EB46" s="330"/>
      <c r="EC46" s="330"/>
      <c r="ED46" s="330"/>
      <c r="EE46" s="330"/>
      <c r="EF46" s="330"/>
      <c r="EG46" s="330"/>
      <c r="EH46" s="330"/>
      <c r="EI46" s="330"/>
      <c r="EJ46" s="330"/>
      <c r="EK46" s="330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30"/>
      <c r="EX46" s="330"/>
      <c r="EY46" s="330"/>
      <c r="EZ46" s="330"/>
      <c r="FA46" s="330"/>
      <c r="FB46" s="330"/>
      <c r="FC46" s="330"/>
      <c r="FD46" s="330"/>
      <c r="FE46" s="330"/>
      <c r="FF46" s="330"/>
      <c r="FG46" s="330"/>
      <c r="FH46" s="330"/>
      <c r="FI46" s="330"/>
      <c r="FJ46" s="330"/>
      <c r="FK46" s="330"/>
      <c r="FL46" s="330"/>
      <c r="FM46" s="330"/>
      <c r="FN46" s="330"/>
      <c r="FO46" s="330"/>
      <c r="FP46" s="330"/>
      <c r="FQ46" s="330"/>
      <c r="FR46" s="330"/>
      <c r="FS46" s="330"/>
      <c r="FT46" s="330"/>
      <c r="FU46" s="330"/>
      <c r="FV46" s="330"/>
      <c r="FW46" s="330"/>
      <c r="FX46" s="330"/>
      <c r="FY46" s="330"/>
      <c r="FZ46" s="330"/>
      <c r="GA46" s="330"/>
      <c r="GB46" s="330"/>
      <c r="GC46" s="330"/>
      <c r="GD46" s="330"/>
      <c r="GE46" s="330"/>
      <c r="GF46" s="330"/>
      <c r="GG46" s="330"/>
      <c r="GH46" s="330"/>
      <c r="GI46" s="330"/>
      <c r="GJ46" s="330"/>
      <c r="GK46" s="330"/>
      <c r="GL46" s="330"/>
      <c r="GM46" s="330"/>
      <c r="GN46" s="330"/>
      <c r="GO46" s="330"/>
      <c r="GP46" s="330"/>
      <c r="GQ46" s="330"/>
      <c r="GR46" s="330"/>
      <c r="GS46" s="330"/>
      <c r="GT46" s="330"/>
    </row>
    <row r="47" s="135" customFormat="1" ht="14.1" customHeight="1" spans="1:202">
      <c r="A47" s="568" t="s">
        <v>121</v>
      </c>
      <c r="B47" s="568" t="s">
        <v>122</v>
      </c>
      <c r="C47" s="568" t="s">
        <v>64</v>
      </c>
      <c r="D47" s="568" t="s">
        <v>132</v>
      </c>
      <c r="E47" s="312">
        <v>207.2115</v>
      </c>
      <c r="F47" s="35" t="s">
        <v>25</v>
      </c>
      <c r="G47" s="35" t="s">
        <v>25</v>
      </c>
      <c r="H47" s="1308" t="s">
        <v>26</v>
      </c>
      <c r="I47" s="30" t="s">
        <v>27</v>
      </c>
      <c r="J47" s="1313" t="s">
        <v>28</v>
      </c>
      <c r="K47" s="30" t="s">
        <v>58</v>
      </c>
      <c r="L47" s="30" t="s">
        <v>59</v>
      </c>
      <c r="M47" s="1314">
        <v>682004</v>
      </c>
      <c r="N47" s="1315">
        <v>4675322</v>
      </c>
      <c r="O47" s="1315" t="s">
        <v>125</v>
      </c>
      <c r="P47" s="30" t="s">
        <v>43</v>
      </c>
      <c r="Q47" s="1155" t="s">
        <v>126</v>
      </c>
      <c r="R47" s="978" t="s">
        <v>127</v>
      </c>
      <c r="S47" s="1318">
        <f t="shared" si="0"/>
        <v>2020.312125</v>
      </c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330"/>
      <c r="AZ47" s="330"/>
      <c r="BA47" s="330"/>
      <c r="BB47" s="330"/>
      <c r="BC47" s="330"/>
      <c r="BD47" s="330"/>
      <c r="BE47" s="330"/>
      <c r="BF47" s="330"/>
      <c r="BG47" s="330"/>
      <c r="BH47" s="330"/>
      <c r="BI47" s="330"/>
      <c r="BJ47" s="330"/>
      <c r="BK47" s="330"/>
      <c r="BL47" s="330"/>
      <c r="BM47" s="330"/>
      <c r="BN47" s="330"/>
      <c r="BO47" s="330"/>
      <c r="BP47" s="330"/>
      <c r="BQ47" s="330"/>
      <c r="BR47" s="330"/>
      <c r="BS47" s="330"/>
      <c r="BT47" s="330"/>
      <c r="BU47" s="330"/>
      <c r="BV47" s="330"/>
      <c r="BW47" s="330"/>
      <c r="BX47" s="330"/>
      <c r="BY47" s="330"/>
      <c r="BZ47" s="330"/>
      <c r="CA47" s="330"/>
      <c r="CB47" s="330"/>
      <c r="CC47" s="330"/>
      <c r="CD47" s="330"/>
      <c r="CE47" s="330"/>
      <c r="CF47" s="330"/>
      <c r="CG47" s="330"/>
      <c r="CH47" s="330"/>
      <c r="CI47" s="330"/>
      <c r="CJ47" s="330"/>
      <c r="CK47" s="330"/>
      <c r="CL47" s="330"/>
      <c r="CM47" s="330"/>
      <c r="CN47" s="330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0"/>
      <c r="CZ47" s="330"/>
      <c r="DA47" s="330"/>
      <c r="DB47" s="330"/>
      <c r="DC47" s="330"/>
      <c r="DD47" s="330"/>
      <c r="DE47" s="330"/>
      <c r="DF47" s="330"/>
      <c r="DG47" s="330"/>
      <c r="DH47" s="330"/>
      <c r="DI47" s="330"/>
      <c r="DJ47" s="330"/>
      <c r="DK47" s="330"/>
      <c r="DL47" s="330"/>
      <c r="DM47" s="330"/>
      <c r="DN47" s="330"/>
      <c r="DO47" s="330"/>
      <c r="DP47" s="330"/>
      <c r="DQ47" s="330"/>
      <c r="DR47" s="330"/>
      <c r="DS47" s="330"/>
      <c r="DT47" s="330"/>
      <c r="DU47" s="330"/>
      <c r="DV47" s="330"/>
      <c r="DW47" s="330"/>
      <c r="DX47" s="330"/>
      <c r="DY47" s="330"/>
      <c r="DZ47" s="330"/>
      <c r="EA47" s="330"/>
      <c r="EB47" s="330"/>
      <c r="EC47" s="330"/>
      <c r="ED47" s="330"/>
      <c r="EE47" s="330"/>
      <c r="EF47" s="330"/>
      <c r="EG47" s="330"/>
      <c r="EH47" s="330"/>
      <c r="EI47" s="330"/>
      <c r="EJ47" s="330"/>
      <c r="EK47" s="330"/>
      <c r="EL47" s="330"/>
      <c r="EM47" s="330"/>
      <c r="EN47" s="330"/>
      <c r="EO47" s="330"/>
      <c r="EP47" s="330"/>
      <c r="EQ47" s="330"/>
      <c r="ER47" s="330"/>
      <c r="ES47" s="330"/>
      <c r="ET47" s="330"/>
      <c r="EU47" s="330"/>
      <c r="EV47" s="330"/>
      <c r="EW47" s="330"/>
      <c r="EX47" s="330"/>
      <c r="EY47" s="330"/>
      <c r="EZ47" s="330"/>
      <c r="FA47" s="330"/>
      <c r="FB47" s="330"/>
      <c r="FC47" s="330"/>
      <c r="FD47" s="330"/>
      <c r="FE47" s="330"/>
      <c r="FF47" s="330"/>
      <c r="FG47" s="330"/>
      <c r="FH47" s="330"/>
      <c r="FI47" s="330"/>
      <c r="FJ47" s="330"/>
      <c r="FK47" s="330"/>
      <c r="FL47" s="330"/>
      <c r="FM47" s="330"/>
      <c r="FN47" s="330"/>
      <c r="FO47" s="330"/>
      <c r="FP47" s="330"/>
      <c r="FQ47" s="330"/>
      <c r="FR47" s="330"/>
      <c r="FS47" s="330"/>
      <c r="FT47" s="330"/>
      <c r="FU47" s="330"/>
      <c r="FV47" s="330"/>
      <c r="FW47" s="330"/>
      <c r="FX47" s="330"/>
      <c r="FY47" s="330"/>
      <c r="FZ47" s="330"/>
      <c r="GA47" s="330"/>
      <c r="GB47" s="330"/>
      <c r="GC47" s="330"/>
      <c r="GD47" s="330"/>
      <c r="GE47" s="330"/>
      <c r="GF47" s="330"/>
      <c r="GG47" s="330"/>
      <c r="GH47" s="330"/>
      <c r="GI47" s="330"/>
      <c r="GJ47" s="330"/>
      <c r="GK47" s="330"/>
      <c r="GL47" s="330"/>
      <c r="GM47" s="330"/>
      <c r="GN47" s="330"/>
      <c r="GO47" s="330"/>
      <c r="GP47" s="330"/>
      <c r="GQ47" s="330"/>
      <c r="GR47" s="330"/>
      <c r="GS47" s="330"/>
      <c r="GT47" s="330"/>
    </row>
    <row r="48" s="135" customFormat="1" ht="14.1" customHeight="1" spans="1:202">
      <c r="A48" s="568" t="s">
        <v>121</v>
      </c>
      <c r="B48" s="568" t="s">
        <v>122</v>
      </c>
      <c r="C48" s="568" t="s">
        <v>133</v>
      </c>
      <c r="D48" s="568" t="s">
        <v>134</v>
      </c>
      <c r="E48" s="312">
        <v>792.0645</v>
      </c>
      <c r="F48" s="35" t="s">
        <v>25</v>
      </c>
      <c r="G48" s="35" t="s">
        <v>25</v>
      </c>
      <c r="H48" s="1308" t="s">
        <v>26</v>
      </c>
      <c r="I48" s="30" t="s">
        <v>27</v>
      </c>
      <c r="J48" s="1313" t="s">
        <v>28</v>
      </c>
      <c r="K48" s="30" t="s">
        <v>58</v>
      </c>
      <c r="L48" s="30" t="s">
        <v>59</v>
      </c>
      <c r="M48" s="1314">
        <v>682343</v>
      </c>
      <c r="N48" s="1315">
        <v>4674936</v>
      </c>
      <c r="O48" s="1315" t="s">
        <v>125</v>
      </c>
      <c r="P48" s="30" t="s">
        <v>43</v>
      </c>
      <c r="Q48" s="1155" t="s">
        <v>126</v>
      </c>
      <c r="R48" s="978" t="s">
        <v>127</v>
      </c>
      <c r="S48" s="1318">
        <f t="shared" si="0"/>
        <v>7722.628875</v>
      </c>
      <c r="T48" s="330"/>
      <c r="U48" s="330"/>
      <c r="V48" s="330"/>
      <c r="W48" s="330"/>
      <c r="X48" s="330"/>
      <c r="Y48" s="330"/>
      <c r="Z48" s="330"/>
      <c r="AA48" s="330"/>
      <c r="AB48" s="330"/>
      <c r="AC48" s="330"/>
      <c r="AD48" s="330"/>
      <c r="AE48" s="330"/>
      <c r="AF48" s="330"/>
      <c r="AG48" s="330"/>
      <c r="AH48" s="330"/>
      <c r="AI48" s="330"/>
      <c r="AJ48" s="330"/>
      <c r="AK48" s="330"/>
      <c r="AL48" s="330"/>
      <c r="AM48" s="330"/>
      <c r="AN48" s="330"/>
      <c r="AO48" s="330"/>
      <c r="AP48" s="330"/>
      <c r="AQ48" s="330"/>
      <c r="AR48" s="330"/>
      <c r="AS48" s="330"/>
      <c r="AT48" s="330"/>
      <c r="AU48" s="330"/>
      <c r="AV48" s="330"/>
      <c r="AW48" s="330"/>
      <c r="AX48" s="330"/>
      <c r="AY48" s="330"/>
      <c r="AZ48" s="330"/>
      <c r="BA48" s="330"/>
      <c r="BB48" s="330"/>
      <c r="BC48" s="330"/>
      <c r="BD48" s="330"/>
      <c r="BE48" s="330"/>
      <c r="BF48" s="330"/>
      <c r="BG48" s="330"/>
      <c r="BH48" s="330"/>
      <c r="BI48" s="330"/>
      <c r="BJ48" s="330"/>
      <c r="BK48" s="330"/>
      <c r="BL48" s="330"/>
      <c r="BM48" s="330"/>
      <c r="BN48" s="330"/>
      <c r="BO48" s="330"/>
      <c r="BP48" s="330"/>
      <c r="BQ48" s="330"/>
      <c r="BR48" s="330"/>
      <c r="BS48" s="330"/>
      <c r="BT48" s="330"/>
      <c r="BU48" s="330"/>
      <c r="BV48" s="330"/>
      <c r="BW48" s="330"/>
      <c r="BX48" s="330"/>
      <c r="BY48" s="330"/>
      <c r="BZ48" s="330"/>
      <c r="CA48" s="330"/>
      <c r="CB48" s="330"/>
      <c r="CC48" s="330"/>
      <c r="CD48" s="330"/>
      <c r="CE48" s="330"/>
      <c r="CF48" s="330"/>
      <c r="CG48" s="330"/>
      <c r="CH48" s="330"/>
      <c r="CI48" s="330"/>
      <c r="CJ48" s="330"/>
      <c r="CK48" s="330"/>
      <c r="CL48" s="330"/>
      <c r="CM48" s="330"/>
      <c r="CN48" s="330"/>
      <c r="CO48" s="330"/>
      <c r="CP48" s="330"/>
      <c r="CQ48" s="330"/>
      <c r="CR48" s="330"/>
      <c r="CS48" s="330"/>
      <c r="CT48" s="330"/>
      <c r="CU48" s="330"/>
      <c r="CV48" s="330"/>
      <c r="CW48" s="330"/>
      <c r="CX48" s="330"/>
      <c r="CY48" s="330"/>
      <c r="CZ48" s="330"/>
      <c r="DA48" s="330"/>
      <c r="DB48" s="330"/>
      <c r="DC48" s="330"/>
      <c r="DD48" s="330"/>
      <c r="DE48" s="330"/>
      <c r="DF48" s="330"/>
      <c r="DG48" s="330"/>
      <c r="DH48" s="330"/>
      <c r="DI48" s="330"/>
      <c r="DJ48" s="330"/>
      <c r="DK48" s="330"/>
      <c r="DL48" s="330"/>
      <c r="DM48" s="330"/>
      <c r="DN48" s="330"/>
      <c r="DO48" s="330"/>
      <c r="DP48" s="330"/>
      <c r="DQ48" s="330"/>
      <c r="DR48" s="330"/>
      <c r="DS48" s="330"/>
      <c r="DT48" s="330"/>
      <c r="DU48" s="330"/>
      <c r="DV48" s="330"/>
      <c r="DW48" s="330"/>
      <c r="DX48" s="330"/>
      <c r="DY48" s="330"/>
      <c r="DZ48" s="330"/>
      <c r="EA48" s="330"/>
      <c r="EB48" s="330"/>
      <c r="EC48" s="330"/>
      <c r="ED48" s="330"/>
      <c r="EE48" s="330"/>
      <c r="EF48" s="330"/>
      <c r="EG48" s="330"/>
      <c r="EH48" s="330"/>
      <c r="EI48" s="330"/>
      <c r="EJ48" s="330"/>
      <c r="EK48" s="330"/>
      <c r="EL48" s="330"/>
      <c r="EM48" s="330"/>
      <c r="EN48" s="330"/>
      <c r="EO48" s="330"/>
      <c r="EP48" s="330"/>
      <c r="EQ48" s="330"/>
      <c r="ER48" s="330"/>
      <c r="ES48" s="330"/>
      <c r="ET48" s="330"/>
      <c r="EU48" s="330"/>
      <c r="EV48" s="330"/>
      <c r="EW48" s="330"/>
      <c r="EX48" s="330"/>
      <c r="EY48" s="330"/>
      <c r="EZ48" s="330"/>
      <c r="FA48" s="330"/>
      <c r="FB48" s="330"/>
      <c r="FC48" s="330"/>
      <c r="FD48" s="330"/>
      <c r="FE48" s="330"/>
      <c r="FF48" s="330"/>
      <c r="FG48" s="330"/>
      <c r="FH48" s="330"/>
      <c r="FI48" s="330"/>
      <c r="FJ48" s="330"/>
      <c r="FK48" s="330"/>
      <c r="FL48" s="330"/>
      <c r="FM48" s="330"/>
      <c r="FN48" s="330"/>
      <c r="FO48" s="330"/>
      <c r="FP48" s="330"/>
      <c r="FQ48" s="330"/>
      <c r="FR48" s="330"/>
      <c r="FS48" s="330"/>
      <c r="FT48" s="330"/>
      <c r="FU48" s="330"/>
      <c r="FV48" s="330"/>
      <c r="FW48" s="330"/>
      <c r="FX48" s="330"/>
      <c r="FY48" s="330"/>
      <c r="FZ48" s="330"/>
      <c r="GA48" s="330"/>
      <c r="GB48" s="330"/>
      <c r="GC48" s="330"/>
      <c r="GD48" s="330"/>
      <c r="GE48" s="330"/>
      <c r="GF48" s="330"/>
      <c r="GG48" s="330"/>
      <c r="GH48" s="330"/>
      <c r="GI48" s="330"/>
      <c r="GJ48" s="330"/>
      <c r="GK48" s="330"/>
      <c r="GL48" s="330"/>
      <c r="GM48" s="330"/>
      <c r="GN48" s="330"/>
      <c r="GO48" s="330"/>
      <c r="GP48" s="330"/>
      <c r="GQ48" s="330"/>
      <c r="GR48" s="330"/>
      <c r="GS48" s="330"/>
      <c r="GT48" s="330"/>
    </row>
    <row r="49" s="135" customFormat="1" ht="14.1" customHeight="1" spans="1:202">
      <c r="A49" s="568" t="s">
        <v>121</v>
      </c>
      <c r="B49" s="568" t="s">
        <v>122</v>
      </c>
      <c r="C49" s="568" t="s">
        <v>135</v>
      </c>
      <c r="D49" s="568" t="s">
        <v>136</v>
      </c>
      <c r="E49" s="312">
        <v>9.912</v>
      </c>
      <c r="F49" s="35" t="s">
        <v>25</v>
      </c>
      <c r="G49" s="35" t="s">
        <v>25</v>
      </c>
      <c r="H49" s="1308" t="s">
        <v>26</v>
      </c>
      <c r="I49" s="30" t="s">
        <v>27</v>
      </c>
      <c r="J49" s="1313" t="s">
        <v>28</v>
      </c>
      <c r="K49" s="30" t="s">
        <v>29</v>
      </c>
      <c r="L49" s="30" t="s">
        <v>41</v>
      </c>
      <c r="M49" s="1314">
        <v>682851</v>
      </c>
      <c r="N49" s="1315">
        <v>4674830</v>
      </c>
      <c r="O49" s="1315" t="s">
        <v>125</v>
      </c>
      <c r="P49" s="30" t="s">
        <v>43</v>
      </c>
      <c r="Q49" s="1155" t="s">
        <v>126</v>
      </c>
      <c r="R49" s="978" t="s">
        <v>127</v>
      </c>
      <c r="S49" s="1318">
        <f t="shared" si="0"/>
        <v>96.642</v>
      </c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0"/>
      <c r="AG49" s="330"/>
      <c r="AH49" s="330"/>
      <c r="AI49" s="330"/>
      <c r="AJ49" s="330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  <c r="BF49" s="330"/>
      <c r="BG49" s="330"/>
      <c r="BH49" s="330"/>
      <c r="BI49" s="330"/>
      <c r="BJ49" s="330"/>
      <c r="BK49" s="330"/>
      <c r="BL49" s="330"/>
      <c r="BM49" s="330"/>
      <c r="BN49" s="330"/>
      <c r="BO49" s="330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0"/>
      <c r="CG49" s="330"/>
      <c r="CH49" s="330"/>
      <c r="CI49" s="330"/>
      <c r="CJ49" s="330"/>
      <c r="CK49" s="330"/>
      <c r="CL49" s="330"/>
      <c r="CM49" s="330"/>
      <c r="CN49" s="330"/>
      <c r="CO49" s="330"/>
      <c r="CP49" s="330"/>
      <c r="CQ49" s="330"/>
      <c r="CR49" s="330"/>
      <c r="CS49" s="330"/>
      <c r="CT49" s="330"/>
      <c r="CU49" s="330"/>
      <c r="CV49" s="330"/>
      <c r="CW49" s="330"/>
      <c r="CX49" s="330"/>
      <c r="CY49" s="330"/>
      <c r="CZ49" s="330"/>
      <c r="DA49" s="330"/>
      <c r="DB49" s="330"/>
      <c r="DC49" s="330"/>
      <c r="DD49" s="330"/>
      <c r="DE49" s="330"/>
      <c r="DF49" s="330"/>
      <c r="DG49" s="330"/>
      <c r="DH49" s="330"/>
      <c r="DI49" s="330"/>
      <c r="DJ49" s="330"/>
      <c r="DK49" s="330"/>
      <c r="DL49" s="330"/>
      <c r="DM49" s="330"/>
      <c r="DN49" s="330"/>
      <c r="DO49" s="330"/>
      <c r="DP49" s="330"/>
      <c r="DQ49" s="330"/>
      <c r="DR49" s="330"/>
      <c r="DS49" s="330"/>
      <c r="DT49" s="330"/>
      <c r="DU49" s="330"/>
      <c r="DV49" s="330"/>
      <c r="DW49" s="330"/>
      <c r="DX49" s="330"/>
      <c r="DY49" s="330"/>
      <c r="DZ49" s="330"/>
      <c r="EA49" s="330"/>
      <c r="EB49" s="330"/>
      <c r="EC49" s="330"/>
      <c r="ED49" s="330"/>
      <c r="EE49" s="330"/>
      <c r="EF49" s="330"/>
      <c r="EG49" s="330"/>
      <c r="EH49" s="330"/>
      <c r="EI49" s="330"/>
      <c r="EJ49" s="330"/>
      <c r="EK49" s="330"/>
      <c r="EL49" s="330"/>
      <c r="EM49" s="330"/>
      <c r="EN49" s="330"/>
      <c r="EO49" s="330"/>
      <c r="EP49" s="330"/>
      <c r="EQ49" s="330"/>
      <c r="ER49" s="330"/>
      <c r="ES49" s="330"/>
      <c r="ET49" s="330"/>
      <c r="EU49" s="330"/>
      <c r="EV49" s="330"/>
      <c r="EW49" s="330"/>
      <c r="EX49" s="330"/>
      <c r="EY49" s="330"/>
      <c r="EZ49" s="330"/>
      <c r="FA49" s="330"/>
      <c r="FB49" s="330"/>
      <c r="FC49" s="330"/>
      <c r="FD49" s="330"/>
      <c r="FE49" s="330"/>
      <c r="FF49" s="330"/>
      <c r="FG49" s="330"/>
      <c r="FH49" s="330"/>
      <c r="FI49" s="330"/>
      <c r="FJ49" s="330"/>
      <c r="FK49" s="330"/>
      <c r="FL49" s="330"/>
      <c r="FM49" s="330"/>
      <c r="FN49" s="330"/>
      <c r="FO49" s="330"/>
      <c r="FP49" s="330"/>
      <c r="FQ49" s="330"/>
      <c r="FR49" s="330"/>
      <c r="FS49" s="330"/>
      <c r="FT49" s="330"/>
      <c r="FU49" s="330"/>
      <c r="FV49" s="330"/>
      <c r="FW49" s="330"/>
      <c r="FX49" s="330"/>
      <c r="FY49" s="330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</row>
    <row r="50" s="135" customFormat="1" ht="14.1" customHeight="1" spans="1:202">
      <c r="A50" s="312" t="s">
        <v>137</v>
      </c>
      <c r="B50" s="568" t="s">
        <v>138</v>
      </c>
      <c r="C50" s="568" t="s">
        <v>139</v>
      </c>
      <c r="D50" s="568" t="s">
        <v>23</v>
      </c>
      <c r="E50" s="312">
        <v>45.4905</v>
      </c>
      <c r="F50" s="35" t="s">
        <v>25</v>
      </c>
      <c r="G50" s="35" t="s">
        <v>25</v>
      </c>
      <c r="H50" s="1308" t="s">
        <v>26</v>
      </c>
      <c r="I50" s="30" t="s">
        <v>27</v>
      </c>
      <c r="J50" s="1313" t="s">
        <v>28</v>
      </c>
      <c r="K50" s="30" t="s">
        <v>140</v>
      </c>
      <c r="L50" s="30" t="s">
        <v>59</v>
      </c>
      <c r="M50" s="1314">
        <v>681837</v>
      </c>
      <c r="N50" s="1315">
        <v>4674035</v>
      </c>
      <c r="O50" s="1315" t="s">
        <v>141</v>
      </c>
      <c r="P50" s="30" t="s">
        <v>43</v>
      </c>
      <c r="Q50" s="1155" t="s">
        <v>142</v>
      </c>
      <c r="R50" s="978" t="s">
        <v>143</v>
      </c>
      <c r="S50" s="1318">
        <f t="shared" si="0"/>
        <v>443.532375</v>
      </c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  <c r="AG50" s="330"/>
      <c r="AH50" s="330"/>
      <c r="AI50" s="330"/>
      <c r="AJ50" s="330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330"/>
      <c r="AZ50" s="330"/>
      <c r="BA50" s="330"/>
      <c r="BB50" s="330"/>
      <c r="BC50" s="330"/>
      <c r="BD50" s="330"/>
      <c r="BE50" s="330"/>
      <c r="BF50" s="330"/>
      <c r="BG50" s="330"/>
      <c r="BH50" s="330"/>
      <c r="BI50" s="330"/>
      <c r="BJ50" s="330"/>
      <c r="BK50" s="330"/>
      <c r="BL50" s="330"/>
      <c r="BM50" s="330"/>
      <c r="BN50" s="330"/>
      <c r="BO50" s="330"/>
      <c r="BP50" s="330"/>
      <c r="BQ50" s="330"/>
      <c r="BR50" s="330"/>
      <c r="BS50" s="330"/>
      <c r="BT50" s="330"/>
      <c r="BU50" s="330"/>
      <c r="BV50" s="330"/>
      <c r="BW50" s="330"/>
      <c r="BX50" s="330"/>
      <c r="BY50" s="330"/>
      <c r="BZ50" s="330"/>
      <c r="CA50" s="330"/>
      <c r="CB50" s="330"/>
      <c r="CC50" s="330"/>
      <c r="CD50" s="330"/>
      <c r="CE50" s="330"/>
      <c r="CF50" s="330"/>
      <c r="CG50" s="330"/>
      <c r="CH50" s="330"/>
      <c r="CI50" s="330"/>
      <c r="CJ50" s="330"/>
      <c r="CK50" s="330"/>
      <c r="CL50" s="330"/>
      <c r="CM50" s="330"/>
      <c r="CN50" s="330"/>
      <c r="CO50" s="330"/>
      <c r="CP50" s="330"/>
      <c r="CQ50" s="330"/>
      <c r="CR50" s="330"/>
      <c r="CS50" s="330"/>
      <c r="CT50" s="330"/>
      <c r="CU50" s="330"/>
      <c r="CV50" s="330"/>
      <c r="CW50" s="330"/>
      <c r="CX50" s="330"/>
      <c r="CY50" s="330"/>
      <c r="CZ50" s="330"/>
      <c r="DA50" s="330"/>
      <c r="DB50" s="330"/>
      <c r="DC50" s="330"/>
      <c r="DD50" s="330"/>
      <c r="DE50" s="330"/>
      <c r="DF50" s="330"/>
      <c r="DG50" s="330"/>
      <c r="DH50" s="330"/>
      <c r="DI50" s="330"/>
      <c r="DJ50" s="330"/>
      <c r="DK50" s="330"/>
      <c r="DL50" s="330"/>
      <c r="DM50" s="330"/>
      <c r="DN50" s="330"/>
      <c r="DO50" s="330"/>
      <c r="DP50" s="330"/>
      <c r="DQ50" s="330"/>
      <c r="DR50" s="330"/>
      <c r="DS50" s="330"/>
      <c r="DT50" s="330"/>
      <c r="DU50" s="330"/>
      <c r="DV50" s="330"/>
      <c r="DW50" s="330"/>
      <c r="DX50" s="330"/>
      <c r="DY50" s="330"/>
      <c r="DZ50" s="330"/>
      <c r="EA50" s="330"/>
      <c r="EB50" s="330"/>
      <c r="EC50" s="330"/>
      <c r="ED50" s="330"/>
      <c r="EE50" s="330"/>
      <c r="EF50" s="330"/>
      <c r="EG50" s="330"/>
      <c r="EH50" s="330"/>
      <c r="EI50" s="330"/>
      <c r="EJ50" s="330"/>
      <c r="EK50" s="330"/>
      <c r="EL50" s="330"/>
      <c r="EM50" s="330"/>
      <c r="EN50" s="330"/>
      <c r="EO50" s="330"/>
      <c r="EP50" s="330"/>
      <c r="EQ50" s="330"/>
      <c r="ER50" s="330"/>
      <c r="ES50" s="330"/>
      <c r="ET50" s="330"/>
      <c r="EU50" s="330"/>
      <c r="EV50" s="330"/>
      <c r="EW50" s="330"/>
      <c r="EX50" s="330"/>
      <c r="EY50" s="330"/>
      <c r="EZ50" s="330"/>
      <c r="FA50" s="330"/>
      <c r="FB50" s="330"/>
      <c r="FC50" s="330"/>
      <c r="FD50" s="330"/>
      <c r="FE50" s="330"/>
      <c r="FF50" s="330"/>
      <c r="FG50" s="330"/>
      <c r="FH50" s="330"/>
      <c r="FI50" s="330"/>
      <c r="FJ50" s="330"/>
      <c r="FK50" s="330"/>
      <c r="FL50" s="330"/>
      <c r="FM50" s="330"/>
      <c r="FN50" s="330"/>
      <c r="FO50" s="330"/>
      <c r="FP50" s="330"/>
      <c r="FQ50" s="330"/>
      <c r="FR50" s="330"/>
      <c r="FS50" s="330"/>
      <c r="FT50" s="330"/>
      <c r="FU50" s="330"/>
      <c r="FV50" s="330"/>
      <c r="FW50" s="330"/>
      <c r="FX50" s="330"/>
      <c r="FY50" s="330"/>
      <c r="FZ50" s="330"/>
      <c r="GA50" s="330"/>
      <c r="GB50" s="330"/>
      <c r="GC50" s="330"/>
      <c r="GD50" s="330"/>
      <c r="GE50" s="330"/>
      <c r="GF50" s="330"/>
      <c r="GG50" s="330"/>
      <c r="GH50" s="330"/>
      <c r="GI50" s="330"/>
      <c r="GJ50" s="330"/>
      <c r="GK50" s="330"/>
      <c r="GL50" s="330"/>
      <c r="GM50" s="330"/>
      <c r="GN50" s="330"/>
      <c r="GO50" s="330"/>
      <c r="GP50" s="330"/>
      <c r="GQ50" s="330"/>
      <c r="GR50" s="330"/>
      <c r="GS50" s="330"/>
      <c r="GT50" s="330"/>
    </row>
    <row r="51" s="135" customFormat="1" ht="14.1" customHeight="1" spans="1:202">
      <c r="A51" s="312" t="s">
        <v>137</v>
      </c>
      <c r="B51" s="568" t="s">
        <v>144</v>
      </c>
      <c r="C51" s="568" t="s">
        <v>145</v>
      </c>
      <c r="D51" s="568" t="s">
        <v>40</v>
      </c>
      <c r="E51" s="312">
        <v>16.4115</v>
      </c>
      <c r="F51" s="35" t="s">
        <v>25</v>
      </c>
      <c r="G51" s="35" t="s">
        <v>25</v>
      </c>
      <c r="H51" s="1308" t="s">
        <v>26</v>
      </c>
      <c r="I51" s="30" t="s">
        <v>27</v>
      </c>
      <c r="J51" s="1313" t="s">
        <v>28</v>
      </c>
      <c r="K51" s="30" t="s">
        <v>29</v>
      </c>
      <c r="L51" s="30" t="s">
        <v>41</v>
      </c>
      <c r="M51" s="1314">
        <v>680586</v>
      </c>
      <c r="N51" s="1315">
        <v>4671959</v>
      </c>
      <c r="O51" s="1315" t="s">
        <v>146</v>
      </c>
      <c r="P51" s="30" t="s">
        <v>147</v>
      </c>
      <c r="Q51" s="1155" t="s">
        <v>142</v>
      </c>
      <c r="R51" s="978" t="s">
        <v>143</v>
      </c>
      <c r="S51" s="1318">
        <f t="shared" si="0"/>
        <v>160.012125</v>
      </c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330"/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  <c r="BF51" s="330"/>
      <c r="BG51" s="330"/>
      <c r="BH51" s="330"/>
      <c r="BI51" s="330"/>
      <c r="BJ51" s="330"/>
      <c r="BK51" s="330"/>
      <c r="BL51" s="330"/>
      <c r="BM51" s="330"/>
      <c r="BN51" s="330"/>
      <c r="BO51" s="330"/>
      <c r="BP51" s="330"/>
      <c r="BQ51" s="330"/>
      <c r="BR51" s="330"/>
      <c r="BS51" s="330"/>
      <c r="BT51" s="330"/>
      <c r="BU51" s="330"/>
      <c r="BV51" s="330"/>
      <c r="BW51" s="330"/>
      <c r="BX51" s="330"/>
      <c r="BY51" s="330"/>
      <c r="BZ51" s="330"/>
      <c r="CA51" s="330"/>
      <c r="CB51" s="330"/>
      <c r="CC51" s="330"/>
      <c r="CD51" s="330"/>
      <c r="CE51" s="330"/>
      <c r="CF51" s="330"/>
      <c r="CG51" s="330"/>
      <c r="CH51" s="330"/>
      <c r="CI51" s="330"/>
      <c r="CJ51" s="330"/>
      <c r="CK51" s="330"/>
      <c r="CL51" s="330"/>
      <c r="CM51" s="330"/>
      <c r="CN51" s="330"/>
      <c r="CO51" s="330"/>
      <c r="CP51" s="330"/>
      <c r="CQ51" s="330"/>
      <c r="CR51" s="330"/>
      <c r="CS51" s="330"/>
      <c r="CT51" s="330"/>
      <c r="CU51" s="330"/>
      <c r="CV51" s="330"/>
      <c r="CW51" s="330"/>
      <c r="CX51" s="330"/>
      <c r="CY51" s="330"/>
      <c r="CZ51" s="330"/>
      <c r="DA51" s="330"/>
      <c r="DB51" s="330"/>
      <c r="DC51" s="330"/>
      <c r="DD51" s="330"/>
      <c r="DE51" s="330"/>
      <c r="DF51" s="330"/>
      <c r="DG51" s="330"/>
      <c r="DH51" s="330"/>
      <c r="DI51" s="330"/>
      <c r="DJ51" s="330"/>
      <c r="DK51" s="330"/>
      <c r="DL51" s="330"/>
      <c r="DM51" s="330"/>
      <c r="DN51" s="330"/>
      <c r="DO51" s="330"/>
      <c r="DP51" s="330"/>
      <c r="DQ51" s="330"/>
      <c r="DR51" s="330"/>
      <c r="DS51" s="330"/>
      <c r="DT51" s="330"/>
      <c r="DU51" s="330"/>
      <c r="DV51" s="330"/>
      <c r="DW51" s="330"/>
      <c r="DX51" s="330"/>
      <c r="DY51" s="330"/>
      <c r="DZ51" s="330"/>
      <c r="EA51" s="330"/>
      <c r="EB51" s="330"/>
      <c r="EC51" s="330"/>
      <c r="ED51" s="330"/>
      <c r="EE51" s="330"/>
      <c r="EF51" s="330"/>
      <c r="EG51" s="330"/>
      <c r="EH51" s="330"/>
      <c r="EI51" s="330"/>
      <c r="EJ51" s="330"/>
      <c r="EK51" s="330"/>
      <c r="EL51" s="330"/>
      <c r="EM51" s="330"/>
      <c r="EN51" s="330"/>
      <c r="EO51" s="330"/>
      <c r="EP51" s="330"/>
      <c r="EQ51" s="330"/>
      <c r="ER51" s="330"/>
      <c r="ES51" s="330"/>
      <c r="ET51" s="330"/>
      <c r="EU51" s="330"/>
      <c r="EV51" s="330"/>
      <c r="EW51" s="330"/>
      <c r="EX51" s="330"/>
      <c r="EY51" s="330"/>
      <c r="EZ51" s="330"/>
      <c r="FA51" s="330"/>
      <c r="FB51" s="330"/>
      <c r="FC51" s="330"/>
      <c r="FD51" s="330"/>
      <c r="FE51" s="330"/>
      <c r="FF51" s="330"/>
      <c r="FG51" s="330"/>
      <c r="FH51" s="330"/>
      <c r="FI51" s="330"/>
      <c r="FJ51" s="330"/>
      <c r="FK51" s="330"/>
      <c r="FL51" s="330"/>
      <c r="FM51" s="330"/>
      <c r="FN51" s="330"/>
      <c r="FO51" s="330"/>
      <c r="FP51" s="330"/>
      <c r="FQ51" s="330"/>
      <c r="FR51" s="330"/>
      <c r="FS51" s="330"/>
      <c r="FT51" s="330"/>
      <c r="FU51" s="330"/>
      <c r="FV51" s="330"/>
      <c r="FW51" s="330"/>
      <c r="FX51" s="330"/>
      <c r="FY51" s="330"/>
      <c r="FZ51" s="330"/>
      <c r="GA51" s="330"/>
      <c r="GB51" s="330"/>
      <c r="GC51" s="330"/>
      <c r="GD51" s="330"/>
      <c r="GE51" s="330"/>
      <c r="GF51" s="330"/>
      <c r="GG51" s="330"/>
      <c r="GH51" s="330"/>
      <c r="GI51" s="330"/>
      <c r="GJ51" s="330"/>
      <c r="GK51" s="330"/>
      <c r="GL51" s="330"/>
      <c r="GM51" s="330"/>
      <c r="GN51" s="330"/>
      <c r="GO51" s="330"/>
      <c r="GP51" s="330"/>
      <c r="GQ51" s="330"/>
      <c r="GR51" s="330"/>
      <c r="GS51" s="330"/>
      <c r="GT51" s="330"/>
    </row>
    <row r="52" s="135" customFormat="1" ht="14.1" customHeight="1" spans="1:202">
      <c r="A52" s="312" t="s">
        <v>137</v>
      </c>
      <c r="B52" s="568" t="s">
        <v>138</v>
      </c>
      <c r="C52" s="568" t="s">
        <v>71</v>
      </c>
      <c r="D52" s="568" t="s">
        <v>39</v>
      </c>
      <c r="E52" s="312">
        <v>203.6265</v>
      </c>
      <c r="F52" s="35" t="s">
        <v>25</v>
      </c>
      <c r="G52" s="35" t="s">
        <v>25</v>
      </c>
      <c r="H52" s="1308" t="s">
        <v>26</v>
      </c>
      <c r="I52" s="30" t="s">
        <v>27</v>
      </c>
      <c r="J52" s="1313" t="s">
        <v>28</v>
      </c>
      <c r="K52" s="30" t="s">
        <v>29</v>
      </c>
      <c r="L52" s="30" t="s">
        <v>41</v>
      </c>
      <c r="M52" s="1314">
        <v>681639</v>
      </c>
      <c r="N52" s="1315">
        <v>4673311</v>
      </c>
      <c r="O52" s="1315" t="s">
        <v>141</v>
      </c>
      <c r="P52" s="30" t="s">
        <v>43</v>
      </c>
      <c r="Q52" s="1155" t="s">
        <v>126</v>
      </c>
      <c r="R52" s="978" t="s">
        <v>127</v>
      </c>
      <c r="S52" s="1318">
        <f t="shared" si="0"/>
        <v>1985.358375</v>
      </c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0"/>
      <c r="BA52" s="330"/>
      <c r="BB52" s="330"/>
      <c r="BC52" s="330"/>
      <c r="BD52" s="330"/>
      <c r="BE52" s="330"/>
      <c r="BF52" s="330"/>
      <c r="BG52" s="330"/>
      <c r="BH52" s="330"/>
      <c r="BI52" s="330"/>
      <c r="BJ52" s="330"/>
      <c r="BK52" s="330"/>
      <c r="BL52" s="330"/>
      <c r="BM52" s="330"/>
      <c r="BN52" s="330"/>
      <c r="BO52" s="330"/>
      <c r="BP52" s="330"/>
      <c r="BQ52" s="330"/>
      <c r="BR52" s="330"/>
      <c r="BS52" s="330"/>
      <c r="BT52" s="330"/>
      <c r="BU52" s="330"/>
      <c r="BV52" s="330"/>
      <c r="BW52" s="330"/>
      <c r="BX52" s="330"/>
      <c r="BY52" s="330"/>
      <c r="BZ52" s="330"/>
      <c r="CA52" s="330"/>
      <c r="CB52" s="330"/>
      <c r="CC52" s="330"/>
      <c r="CD52" s="330"/>
      <c r="CE52" s="330"/>
      <c r="CF52" s="330"/>
      <c r="CG52" s="330"/>
      <c r="CH52" s="330"/>
      <c r="CI52" s="330"/>
      <c r="CJ52" s="330"/>
      <c r="CK52" s="330"/>
      <c r="CL52" s="330"/>
      <c r="CM52" s="330"/>
      <c r="CN52" s="330"/>
      <c r="CO52" s="330"/>
      <c r="CP52" s="330"/>
      <c r="CQ52" s="330"/>
      <c r="CR52" s="330"/>
      <c r="CS52" s="330"/>
      <c r="CT52" s="330"/>
      <c r="CU52" s="330"/>
      <c r="CV52" s="330"/>
      <c r="CW52" s="330"/>
      <c r="CX52" s="330"/>
      <c r="CY52" s="330"/>
      <c r="CZ52" s="330"/>
      <c r="DA52" s="330"/>
      <c r="DB52" s="330"/>
      <c r="DC52" s="330"/>
      <c r="DD52" s="330"/>
      <c r="DE52" s="330"/>
      <c r="DF52" s="330"/>
      <c r="DG52" s="330"/>
      <c r="DH52" s="330"/>
      <c r="DI52" s="330"/>
      <c r="DJ52" s="330"/>
      <c r="DK52" s="330"/>
      <c r="DL52" s="330"/>
      <c r="DM52" s="330"/>
      <c r="DN52" s="330"/>
      <c r="DO52" s="330"/>
      <c r="DP52" s="330"/>
      <c r="DQ52" s="330"/>
      <c r="DR52" s="330"/>
      <c r="DS52" s="330"/>
      <c r="DT52" s="330"/>
      <c r="DU52" s="330"/>
      <c r="DV52" s="330"/>
      <c r="DW52" s="330"/>
      <c r="DX52" s="330"/>
      <c r="DY52" s="330"/>
      <c r="DZ52" s="330"/>
      <c r="EA52" s="330"/>
      <c r="EB52" s="330"/>
      <c r="EC52" s="330"/>
      <c r="ED52" s="330"/>
      <c r="EE52" s="330"/>
      <c r="EF52" s="330"/>
      <c r="EG52" s="330"/>
      <c r="EH52" s="330"/>
      <c r="EI52" s="330"/>
      <c r="EJ52" s="330"/>
      <c r="EK52" s="330"/>
      <c r="EL52" s="330"/>
      <c r="EM52" s="330"/>
      <c r="EN52" s="330"/>
      <c r="EO52" s="330"/>
      <c r="EP52" s="330"/>
      <c r="EQ52" s="330"/>
      <c r="ER52" s="330"/>
      <c r="ES52" s="330"/>
      <c r="ET52" s="330"/>
      <c r="EU52" s="330"/>
      <c r="EV52" s="330"/>
      <c r="EW52" s="330"/>
      <c r="EX52" s="330"/>
      <c r="EY52" s="330"/>
      <c r="EZ52" s="330"/>
      <c r="FA52" s="330"/>
      <c r="FB52" s="330"/>
      <c r="FC52" s="330"/>
      <c r="FD52" s="330"/>
      <c r="FE52" s="330"/>
      <c r="FF52" s="330"/>
      <c r="FG52" s="330"/>
      <c r="FH52" s="330"/>
      <c r="FI52" s="330"/>
      <c r="FJ52" s="330"/>
      <c r="FK52" s="330"/>
      <c r="FL52" s="330"/>
      <c r="FM52" s="330"/>
      <c r="FN52" s="330"/>
      <c r="FO52" s="330"/>
      <c r="FP52" s="330"/>
      <c r="FQ52" s="330"/>
      <c r="FR52" s="330"/>
      <c r="FS52" s="330"/>
      <c r="FT52" s="330"/>
      <c r="FU52" s="330"/>
      <c r="FV52" s="330"/>
      <c r="FW52" s="330"/>
      <c r="FX52" s="330"/>
      <c r="FY52" s="330"/>
      <c r="FZ52" s="330"/>
      <c r="GA52" s="330"/>
      <c r="GB52" s="330"/>
      <c r="GC52" s="330"/>
      <c r="GD52" s="330"/>
      <c r="GE52" s="330"/>
      <c r="GF52" s="330"/>
      <c r="GG52" s="330"/>
      <c r="GH52" s="330"/>
      <c r="GI52" s="330"/>
      <c r="GJ52" s="330"/>
      <c r="GK52" s="330"/>
      <c r="GL52" s="330"/>
      <c r="GM52" s="330"/>
      <c r="GN52" s="330"/>
      <c r="GO52" s="330"/>
      <c r="GP52" s="330"/>
      <c r="GQ52" s="330"/>
      <c r="GR52" s="330"/>
      <c r="GS52" s="330"/>
      <c r="GT52" s="330"/>
    </row>
    <row r="53" s="135" customFormat="1" ht="14.1" customHeight="1" spans="1:202">
      <c r="A53" s="312" t="s">
        <v>137</v>
      </c>
      <c r="B53" s="568" t="s">
        <v>138</v>
      </c>
      <c r="C53" s="568" t="s">
        <v>148</v>
      </c>
      <c r="D53" s="568" t="s">
        <v>40</v>
      </c>
      <c r="E53" s="312">
        <v>74.448</v>
      </c>
      <c r="F53" s="35" t="s">
        <v>25</v>
      </c>
      <c r="G53" s="35" t="s">
        <v>25</v>
      </c>
      <c r="H53" s="1308" t="s">
        <v>26</v>
      </c>
      <c r="I53" s="30" t="s">
        <v>48</v>
      </c>
      <c r="J53" s="1313" t="s">
        <v>28</v>
      </c>
      <c r="K53" s="30" t="s">
        <v>29</v>
      </c>
      <c r="L53" s="30" t="s">
        <v>41</v>
      </c>
      <c r="M53" s="1314">
        <v>682129</v>
      </c>
      <c r="N53" s="1315">
        <v>4673853</v>
      </c>
      <c r="O53" s="1315" t="s">
        <v>141</v>
      </c>
      <c r="P53" s="30" t="s">
        <v>43</v>
      </c>
      <c r="Q53" s="1155" t="s">
        <v>142</v>
      </c>
      <c r="R53" s="978" t="s">
        <v>143</v>
      </c>
      <c r="S53" s="1318">
        <f t="shared" si="0"/>
        <v>725.868</v>
      </c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330"/>
      <c r="AZ53" s="330"/>
      <c r="BA53" s="330"/>
      <c r="BB53" s="330"/>
      <c r="BC53" s="330"/>
      <c r="BD53" s="330"/>
      <c r="BE53" s="330"/>
      <c r="BF53" s="330"/>
      <c r="BG53" s="330"/>
      <c r="BH53" s="330"/>
      <c r="BI53" s="330"/>
      <c r="BJ53" s="330"/>
      <c r="BK53" s="330"/>
      <c r="BL53" s="330"/>
      <c r="BM53" s="330"/>
      <c r="BN53" s="330"/>
      <c r="BO53" s="330"/>
      <c r="BP53" s="330"/>
      <c r="BQ53" s="330"/>
      <c r="BR53" s="330"/>
      <c r="BS53" s="330"/>
      <c r="BT53" s="330"/>
      <c r="BU53" s="330"/>
      <c r="BV53" s="330"/>
      <c r="BW53" s="330"/>
      <c r="BX53" s="330"/>
      <c r="BY53" s="330"/>
      <c r="BZ53" s="330"/>
      <c r="CA53" s="330"/>
      <c r="CB53" s="330"/>
      <c r="CC53" s="330"/>
      <c r="CD53" s="330"/>
      <c r="CE53" s="330"/>
      <c r="CF53" s="330"/>
      <c r="CG53" s="330"/>
      <c r="CH53" s="330"/>
      <c r="CI53" s="330"/>
      <c r="CJ53" s="330"/>
      <c r="CK53" s="330"/>
      <c r="CL53" s="330"/>
      <c r="CM53" s="330"/>
      <c r="CN53" s="330"/>
      <c r="CO53" s="330"/>
      <c r="CP53" s="330"/>
      <c r="CQ53" s="330"/>
      <c r="CR53" s="330"/>
      <c r="CS53" s="330"/>
      <c r="CT53" s="330"/>
      <c r="CU53" s="330"/>
      <c r="CV53" s="330"/>
      <c r="CW53" s="330"/>
      <c r="CX53" s="330"/>
      <c r="CY53" s="330"/>
      <c r="CZ53" s="330"/>
      <c r="DA53" s="330"/>
      <c r="DB53" s="330"/>
      <c r="DC53" s="330"/>
      <c r="DD53" s="330"/>
      <c r="DE53" s="330"/>
      <c r="DF53" s="330"/>
      <c r="DG53" s="330"/>
      <c r="DH53" s="330"/>
      <c r="DI53" s="330"/>
      <c r="DJ53" s="330"/>
      <c r="DK53" s="330"/>
      <c r="DL53" s="330"/>
      <c r="DM53" s="330"/>
      <c r="DN53" s="330"/>
      <c r="DO53" s="330"/>
      <c r="DP53" s="330"/>
      <c r="DQ53" s="330"/>
      <c r="DR53" s="330"/>
      <c r="DS53" s="330"/>
      <c r="DT53" s="330"/>
      <c r="DU53" s="330"/>
      <c r="DV53" s="330"/>
      <c r="DW53" s="330"/>
      <c r="DX53" s="330"/>
      <c r="DY53" s="330"/>
      <c r="DZ53" s="330"/>
      <c r="EA53" s="330"/>
      <c r="EB53" s="330"/>
      <c r="EC53" s="330"/>
      <c r="ED53" s="330"/>
      <c r="EE53" s="330"/>
      <c r="EF53" s="330"/>
      <c r="EG53" s="330"/>
      <c r="EH53" s="330"/>
      <c r="EI53" s="330"/>
      <c r="EJ53" s="330"/>
      <c r="EK53" s="330"/>
      <c r="EL53" s="330"/>
      <c r="EM53" s="330"/>
      <c r="EN53" s="330"/>
      <c r="EO53" s="330"/>
      <c r="EP53" s="330"/>
      <c r="EQ53" s="330"/>
      <c r="ER53" s="330"/>
      <c r="ES53" s="330"/>
      <c r="ET53" s="330"/>
      <c r="EU53" s="330"/>
      <c r="EV53" s="330"/>
      <c r="EW53" s="330"/>
      <c r="EX53" s="330"/>
      <c r="EY53" s="330"/>
      <c r="EZ53" s="330"/>
      <c r="FA53" s="330"/>
      <c r="FB53" s="330"/>
      <c r="FC53" s="330"/>
      <c r="FD53" s="330"/>
      <c r="FE53" s="330"/>
      <c r="FF53" s="330"/>
      <c r="FG53" s="330"/>
      <c r="FH53" s="330"/>
      <c r="FI53" s="330"/>
      <c r="FJ53" s="330"/>
      <c r="FK53" s="330"/>
      <c r="FL53" s="330"/>
      <c r="FM53" s="330"/>
      <c r="FN53" s="330"/>
      <c r="FO53" s="330"/>
      <c r="FP53" s="330"/>
      <c r="FQ53" s="330"/>
      <c r="FR53" s="330"/>
      <c r="FS53" s="330"/>
      <c r="FT53" s="330"/>
      <c r="FU53" s="330"/>
      <c r="FV53" s="330"/>
      <c r="FW53" s="330"/>
      <c r="FX53" s="330"/>
      <c r="FY53" s="330"/>
      <c r="FZ53" s="330"/>
      <c r="GA53" s="330"/>
      <c r="GB53" s="330"/>
      <c r="GC53" s="330"/>
      <c r="GD53" s="330"/>
      <c r="GE53" s="330"/>
      <c r="GF53" s="330"/>
      <c r="GG53" s="330"/>
      <c r="GH53" s="330"/>
      <c r="GI53" s="330"/>
      <c r="GJ53" s="330"/>
      <c r="GK53" s="330"/>
      <c r="GL53" s="330"/>
      <c r="GM53" s="330"/>
      <c r="GN53" s="330"/>
      <c r="GO53" s="330"/>
      <c r="GP53" s="330"/>
      <c r="GQ53" s="330"/>
      <c r="GR53" s="330"/>
      <c r="GS53" s="330"/>
      <c r="GT53" s="330"/>
    </row>
    <row r="54" s="135" customFormat="1" ht="12.95" customHeight="1" spans="1:202">
      <c r="A54" s="312" t="s">
        <v>137</v>
      </c>
      <c r="B54" s="568" t="s">
        <v>138</v>
      </c>
      <c r="C54" s="568" t="s">
        <v>149</v>
      </c>
      <c r="D54" s="568" t="s">
        <v>94</v>
      </c>
      <c r="E54" s="312">
        <v>8.628</v>
      </c>
      <c r="F54" s="35" t="s">
        <v>25</v>
      </c>
      <c r="G54" s="35" t="s">
        <v>25</v>
      </c>
      <c r="H54" s="1308" t="s">
        <v>26</v>
      </c>
      <c r="I54" s="30" t="s">
        <v>48</v>
      </c>
      <c r="J54" s="1313" t="s">
        <v>28</v>
      </c>
      <c r="K54" s="30" t="s">
        <v>29</v>
      </c>
      <c r="L54" s="30" t="s">
        <v>41</v>
      </c>
      <c r="M54" s="1314">
        <v>681004</v>
      </c>
      <c r="N54" s="1315">
        <v>4672524</v>
      </c>
      <c r="O54" s="1315" t="s">
        <v>141</v>
      </c>
      <c r="P54" s="312" t="s">
        <v>150</v>
      </c>
      <c r="Q54" s="1155" t="s">
        <v>142</v>
      </c>
      <c r="R54" s="978" t="s">
        <v>143</v>
      </c>
      <c r="S54" s="1318">
        <f t="shared" si="0"/>
        <v>84.123</v>
      </c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  <c r="AZ54" s="330"/>
      <c r="BA54" s="330"/>
      <c r="BB54" s="330"/>
      <c r="BC54" s="330"/>
      <c r="BD54" s="330"/>
      <c r="BE54" s="330"/>
      <c r="BF54" s="330"/>
      <c r="BG54" s="330"/>
      <c r="BH54" s="330"/>
      <c r="BI54" s="330"/>
      <c r="BJ54" s="330"/>
      <c r="BK54" s="330"/>
      <c r="BL54" s="330"/>
      <c r="BM54" s="330"/>
      <c r="BN54" s="330"/>
      <c r="BO54" s="330"/>
      <c r="BP54" s="330"/>
      <c r="BQ54" s="330"/>
      <c r="BR54" s="330"/>
      <c r="BS54" s="330"/>
      <c r="BT54" s="330"/>
      <c r="BU54" s="330"/>
      <c r="BV54" s="330"/>
      <c r="BW54" s="330"/>
      <c r="BX54" s="330"/>
      <c r="BY54" s="330"/>
      <c r="BZ54" s="330"/>
      <c r="CA54" s="330"/>
      <c r="CB54" s="330"/>
      <c r="CC54" s="330"/>
      <c r="CD54" s="330"/>
      <c r="CE54" s="330"/>
      <c r="CF54" s="330"/>
      <c r="CG54" s="330"/>
      <c r="CH54" s="330"/>
      <c r="CI54" s="330"/>
      <c r="CJ54" s="330"/>
      <c r="CK54" s="330"/>
      <c r="CL54" s="330"/>
      <c r="CM54" s="330"/>
      <c r="CN54" s="330"/>
      <c r="CO54" s="330"/>
      <c r="CP54" s="330"/>
      <c r="CQ54" s="330"/>
      <c r="CR54" s="330"/>
      <c r="CS54" s="330"/>
      <c r="CT54" s="330"/>
      <c r="CU54" s="330"/>
      <c r="CV54" s="330"/>
      <c r="CW54" s="330"/>
      <c r="CX54" s="330"/>
      <c r="CY54" s="330"/>
      <c r="CZ54" s="330"/>
      <c r="DA54" s="330"/>
      <c r="DB54" s="330"/>
      <c r="DC54" s="330"/>
      <c r="DD54" s="330"/>
      <c r="DE54" s="330"/>
      <c r="DF54" s="330"/>
      <c r="DG54" s="330"/>
      <c r="DH54" s="330"/>
      <c r="DI54" s="330"/>
      <c r="DJ54" s="330"/>
      <c r="DK54" s="330"/>
      <c r="DL54" s="330"/>
      <c r="DM54" s="330"/>
      <c r="DN54" s="330"/>
      <c r="DO54" s="330"/>
      <c r="DP54" s="330"/>
      <c r="DQ54" s="330"/>
      <c r="DR54" s="330"/>
      <c r="DS54" s="330"/>
      <c r="DT54" s="330"/>
      <c r="DU54" s="330"/>
      <c r="DV54" s="330"/>
      <c r="DW54" s="330"/>
      <c r="DX54" s="330"/>
      <c r="DY54" s="330"/>
      <c r="DZ54" s="330"/>
      <c r="EA54" s="330"/>
      <c r="EB54" s="330"/>
      <c r="EC54" s="330"/>
      <c r="ED54" s="330"/>
      <c r="EE54" s="330"/>
      <c r="EF54" s="330"/>
      <c r="EG54" s="330"/>
      <c r="EH54" s="330"/>
      <c r="EI54" s="330"/>
      <c r="EJ54" s="330"/>
      <c r="EK54" s="330"/>
      <c r="EL54" s="330"/>
      <c r="EM54" s="330"/>
      <c r="EN54" s="330"/>
      <c r="EO54" s="330"/>
      <c r="EP54" s="330"/>
      <c r="EQ54" s="330"/>
      <c r="ER54" s="330"/>
      <c r="ES54" s="330"/>
      <c r="ET54" s="330"/>
      <c r="EU54" s="330"/>
      <c r="EV54" s="330"/>
      <c r="EW54" s="330"/>
      <c r="EX54" s="330"/>
      <c r="EY54" s="330"/>
      <c r="EZ54" s="330"/>
      <c r="FA54" s="330"/>
      <c r="FB54" s="330"/>
      <c r="FC54" s="330"/>
      <c r="FD54" s="330"/>
      <c r="FE54" s="330"/>
      <c r="FF54" s="330"/>
      <c r="FG54" s="330"/>
      <c r="FH54" s="330"/>
      <c r="FI54" s="330"/>
      <c r="FJ54" s="330"/>
      <c r="FK54" s="330"/>
      <c r="FL54" s="330"/>
      <c r="FM54" s="330"/>
      <c r="FN54" s="330"/>
      <c r="FO54" s="330"/>
      <c r="FP54" s="330"/>
      <c r="FQ54" s="330"/>
      <c r="FR54" s="330"/>
      <c r="FS54" s="330"/>
      <c r="FT54" s="330"/>
      <c r="FU54" s="330"/>
      <c r="FV54" s="330"/>
      <c r="FW54" s="330"/>
      <c r="FX54" s="330"/>
      <c r="FY54" s="330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</row>
    <row r="55" s="135" customFormat="1" ht="14.1" customHeight="1" spans="1:202">
      <c r="A55" s="568" t="s">
        <v>121</v>
      </c>
      <c r="B55" s="568" t="s">
        <v>122</v>
      </c>
      <c r="C55" s="568" t="s">
        <v>51</v>
      </c>
      <c r="D55" s="568" t="s">
        <v>151</v>
      </c>
      <c r="E55" s="312">
        <v>55.953</v>
      </c>
      <c r="F55" s="35" t="s">
        <v>25</v>
      </c>
      <c r="G55" s="35" t="s">
        <v>25</v>
      </c>
      <c r="H55" s="1308" t="s">
        <v>26</v>
      </c>
      <c r="I55" s="30" t="s">
        <v>48</v>
      </c>
      <c r="J55" s="1313" t="s">
        <v>28</v>
      </c>
      <c r="K55" s="30" t="s">
        <v>29</v>
      </c>
      <c r="L55" s="30" t="s">
        <v>41</v>
      </c>
      <c r="M55" s="1314">
        <v>684726</v>
      </c>
      <c r="N55" s="1315">
        <v>4673569</v>
      </c>
      <c r="O55" s="1315" t="s">
        <v>125</v>
      </c>
      <c r="P55" s="30" t="s">
        <v>43</v>
      </c>
      <c r="Q55" s="1155" t="s">
        <v>126</v>
      </c>
      <c r="R55" s="978" t="s">
        <v>127</v>
      </c>
      <c r="S55" s="1318">
        <f t="shared" si="0"/>
        <v>545.54175</v>
      </c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  <c r="AH55" s="330"/>
      <c r="AI55" s="330"/>
      <c r="AJ55" s="330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U55" s="330"/>
      <c r="AV55" s="330"/>
      <c r="AW55" s="330"/>
      <c r="AX55" s="330"/>
      <c r="AY55" s="330"/>
      <c r="AZ55" s="330"/>
      <c r="BA55" s="330"/>
      <c r="BB55" s="330"/>
      <c r="BC55" s="330"/>
      <c r="BD55" s="330"/>
      <c r="BE55" s="330"/>
      <c r="BF55" s="330"/>
      <c r="BG55" s="330"/>
      <c r="BH55" s="330"/>
      <c r="BI55" s="330"/>
      <c r="BJ55" s="330"/>
      <c r="BK55" s="330"/>
      <c r="BL55" s="330"/>
      <c r="BM55" s="330"/>
      <c r="BN55" s="330"/>
      <c r="BO55" s="330"/>
      <c r="BP55" s="330"/>
      <c r="BQ55" s="330"/>
      <c r="BR55" s="330"/>
      <c r="BS55" s="330"/>
      <c r="BT55" s="330"/>
      <c r="BU55" s="330"/>
      <c r="BV55" s="330"/>
      <c r="BW55" s="330"/>
      <c r="BX55" s="330"/>
      <c r="BY55" s="330"/>
      <c r="BZ55" s="330"/>
      <c r="CA55" s="330"/>
      <c r="CB55" s="330"/>
      <c r="CC55" s="330"/>
      <c r="CD55" s="330"/>
      <c r="CE55" s="330"/>
      <c r="CF55" s="330"/>
      <c r="CG55" s="330"/>
      <c r="CH55" s="330"/>
      <c r="CI55" s="330"/>
      <c r="CJ55" s="330"/>
      <c r="CK55" s="330"/>
      <c r="CL55" s="330"/>
      <c r="CM55" s="330"/>
      <c r="CN55" s="330"/>
      <c r="CO55" s="330"/>
      <c r="CP55" s="330"/>
      <c r="CQ55" s="330"/>
      <c r="CR55" s="330"/>
      <c r="CS55" s="330"/>
      <c r="CT55" s="330"/>
      <c r="CU55" s="330"/>
      <c r="CV55" s="330"/>
      <c r="CW55" s="330"/>
      <c r="CX55" s="330"/>
      <c r="CY55" s="330"/>
      <c r="CZ55" s="330"/>
      <c r="DA55" s="330"/>
      <c r="DB55" s="330"/>
      <c r="DC55" s="330"/>
      <c r="DD55" s="330"/>
      <c r="DE55" s="330"/>
      <c r="DF55" s="330"/>
      <c r="DG55" s="330"/>
      <c r="DH55" s="330"/>
      <c r="DI55" s="330"/>
      <c r="DJ55" s="330"/>
      <c r="DK55" s="330"/>
      <c r="DL55" s="330"/>
      <c r="DM55" s="330"/>
      <c r="DN55" s="330"/>
      <c r="DO55" s="330"/>
      <c r="DP55" s="330"/>
      <c r="DQ55" s="330"/>
      <c r="DR55" s="330"/>
      <c r="DS55" s="330"/>
      <c r="DT55" s="330"/>
      <c r="DU55" s="330"/>
      <c r="DV55" s="330"/>
      <c r="DW55" s="330"/>
      <c r="DX55" s="330"/>
      <c r="DY55" s="330"/>
      <c r="DZ55" s="330"/>
      <c r="EA55" s="330"/>
      <c r="EB55" s="330"/>
      <c r="EC55" s="330"/>
      <c r="ED55" s="330"/>
      <c r="EE55" s="330"/>
      <c r="EF55" s="330"/>
      <c r="EG55" s="330"/>
      <c r="EH55" s="330"/>
      <c r="EI55" s="330"/>
      <c r="EJ55" s="330"/>
      <c r="EK55" s="330"/>
      <c r="EL55" s="330"/>
      <c r="EM55" s="330"/>
      <c r="EN55" s="330"/>
      <c r="EO55" s="330"/>
      <c r="EP55" s="330"/>
      <c r="EQ55" s="330"/>
      <c r="ER55" s="330"/>
      <c r="ES55" s="330"/>
      <c r="ET55" s="330"/>
      <c r="EU55" s="330"/>
      <c r="EV55" s="330"/>
      <c r="EW55" s="330"/>
      <c r="EX55" s="330"/>
      <c r="EY55" s="330"/>
      <c r="EZ55" s="330"/>
      <c r="FA55" s="330"/>
      <c r="FB55" s="330"/>
      <c r="FC55" s="330"/>
      <c r="FD55" s="330"/>
      <c r="FE55" s="330"/>
      <c r="FF55" s="330"/>
      <c r="FG55" s="330"/>
      <c r="FH55" s="330"/>
      <c r="FI55" s="330"/>
      <c r="FJ55" s="330"/>
      <c r="FK55" s="330"/>
      <c r="FL55" s="330"/>
      <c r="FM55" s="330"/>
      <c r="FN55" s="330"/>
      <c r="FO55" s="330"/>
      <c r="FP55" s="330"/>
      <c r="FQ55" s="330"/>
      <c r="FR55" s="330"/>
      <c r="FS55" s="330"/>
      <c r="FT55" s="330"/>
      <c r="FU55" s="330"/>
      <c r="FV55" s="330"/>
      <c r="FW55" s="330"/>
      <c r="FX55" s="330"/>
      <c r="FY55" s="330"/>
      <c r="FZ55" s="330"/>
      <c r="GA55" s="330"/>
      <c r="GB55" s="330"/>
      <c r="GC55" s="330"/>
      <c r="GD55" s="330"/>
      <c r="GE55" s="330"/>
      <c r="GF55" s="330"/>
      <c r="GG55" s="330"/>
      <c r="GH55" s="330"/>
      <c r="GI55" s="330"/>
      <c r="GJ55" s="330"/>
      <c r="GK55" s="330"/>
      <c r="GL55" s="330"/>
      <c r="GM55" s="330"/>
      <c r="GN55" s="330"/>
      <c r="GO55" s="330"/>
      <c r="GP55" s="330"/>
      <c r="GQ55" s="330"/>
      <c r="GR55" s="330"/>
      <c r="GS55" s="330"/>
      <c r="GT55" s="330"/>
    </row>
    <row r="56" s="135" customFormat="1" ht="14.1" customHeight="1" spans="1:202">
      <c r="A56" s="568" t="s">
        <v>121</v>
      </c>
      <c r="B56" s="568" t="s">
        <v>122</v>
      </c>
      <c r="C56" s="568" t="s">
        <v>152</v>
      </c>
      <c r="D56" s="568" t="s">
        <v>153</v>
      </c>
      <c r="E56" s="312">
        <v>20.241</v>
      </c>
      <c r="F56" s="35" t="s">
        <v>25</v>
      </c>
      <c r="G56" s="35" t="s">
        <v>25</v>
      </c>
      <c r="H56" s="1308" t="s">
        <v>26</v>
      </c>
      <c r="I56" s="30" t="s">
        <v>48</v>
      </c>
      <c r="J56" s="1313" t="s">
        <v>28</v>
      </c>
      <c r="K56" s="30" t="s">
        <v>49</v>
      </c>
      <c r="L56" s="30" t="s">
        <v>50</v>
      </c>
      <c r="M56" s="1314">
        <v>684886</v>
      </c>
      <c r="N56" s="1315">
        <v>4673482</v>
      </c>
      <c r="O56" s="1315" t="s">
        <v>125</v>
      </c>
      <c r="P56" s="30" t="s">
        <v>43</v>
      </c>
      <c r="Q56" s="1155" t="s">
        <v>126</v>
      </c>
      <c r="R56" s="978" t="s">
        <v>127</v>
      </c>
      <c r="S56" s="1318">
        <f t="shared" si="0"/>
        <v>197.34975</v>
      </c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E56" s="330"/>
      <c r="AF56" s="330"/>
      <c r="AG56" s="330"/>
      <c r="AH56" s="330"/>
      <c r="AI56" s="330"/>
      <c r="AJ56" s="330"/>
      <c r="AK56" s="330"/>
      <c r="AL56" s="330"/>
      <c r="AM56" s="330"/>
      <c r="AN56" s="330"/>
      <c r="AO56" s="330"/>
      <c r="AP56" s="330"/>
      <c r="AQ56" s="330"/>
      <c r="AR56" s="330"/>
      <c r="AS56" s="330"/>
      <c r="AT56" s="330"/>
      <c r="AU56" s="330"/>
      <c r="AV56" s="330"/>
      <c r="AW56" s="330"/>
      <c r="AX56" s="330"/>
      <c r="AY56" s="330"/>
      <c r="AZ56" s="330"/>
      <c r="BA56" s="330"/>
      <c r="BB56" s="330"/>
      <c r="BC56" s="330"/>
      <c r="BD56" s="330"/>
      <c r="BE56" s="330"/>
      <c r="BF56" s="330"/>
      <c r="BG56" s="330"/>
      <c r="BH56" s="330"/>
      <c r="BI56" s="330"/>
      <c r="BJ56" s="330"/>
      <c r="BK56" s="330"/>
      <c r="BL56" s="330"/>
      <c r="BM56" s="330"/>
      <c r="BN56" s="330"/>
      <c r="BO56" s="330"/>
      <c r="BP56" s="330"/>
      <c r="BQ56" s="330"/>
      <c r="BR56" s="330"/>
      <c r="BS56" s="330"/>
      <c r="BT56" s="330"/>
      <c r="BU56" s="330"/>
      <c r="BV56" s="330"/>
      <c r="BW56" s="330"/>
      <c r="BX56" s="330"/>
      <c r="BY56" s="330"/>
      <c r="BZ56" s="330"/>
      <c r="CA56" s="330"/>
      <c r="CB56" s="330"/>
      <c r="CC56" s="330"/>
      <c r="CD56" s="330"/>
      <c r="CE56" s="330"/>
      <c r="CF56" s="330"/>
      <c r="CG56" s="330"/>
      <c r="CH56" s="330"/>
      <c r="CI56" s="330"/>
      <c r="CJ56" s="330"/>
      <c r="CK56" s="330"/>
      <c r="CL56" s="330"/>
      <c r="CM56" s="330"/>
      <c r="CN56" s="330"/>
      <c r="CO56" s="330"/>
      <c r="CP56" s="330"/>
      <c r="CQ56" s="330"/>
      <c r="CR56" s="330"/>
      <c r="CS56" s="330"/>
      <c r="CT56" s="330"/>
      <c r="CU56" s="330"/>
      <c r="CV56" s="330"/>
      <c r="CW56" s="330"/>
      <c r="CX56" s="330"/>
      <c r="CY56" s="330"/>
      <c r="CZ56" s="330"/>
      <c r="DA56" s="330"/>
      <c r="DB56" s="330"/>
      <c r="DC56" s="330"/>
      <c r="DD56" s="330"/>
      <c r="DE56" s="330"/>
      <c r="DF56" s="330"/>
      <c r="DG56" s="330"/>
      <c r="DH56" s="330"/>
      <c r="DI56" s="330"/>
      <c r="DJ56" s="330"/>
      <c r="DK56" s="330"/>
      <c r="DL56" s="330"/>
      <c r="DM56" s="330"/>
      <c r="DN56" s="330"/>
      <c r="DO56" s="330"/>
      <c r="DP56" s="330"/>
      <c r="DQ56" s="330"/>
      <c r="DR56" s="330"/>
      <c r="DS56" s="330"/>
      <c r="DT56" s="330"/>
      <c r="DU56" s="330"/>
      <c r="DV56" s="330"/>
      <c r="DW56" s="330"/>
      <c r="DX56" s="330"/>
      <c r="DY56" s="330"/>
      <c r="DZ56" s="330"/>
      <c r="EA56" s="330"/>
      <c r="EB56" s="330"/>
      <c r="EC56" s="330"/>
      <c r="ED56" s="330"/>
      <c r="EE56" s="330"/>
      <c r="EF56" s="330"/>
      <c r="EG56" s="330"/>
      <c r="EH56" s="330"/>
      <c r="EI56" s="330"/>
      <c r="EJ56" s="330"/>
      <c r="EK56" s="330"/>
      <c r="EL56" s="330"/>
      <c r="EM56" s="330"/>
      <c r="EN56" s="330"/>
      <c r="EO56" s="330"/>
      <c r="EP56" s="330"/>
      <c r="EQ56" s="330"/>
      <c r="ER56" s="330"/>
      <c r="ES56" s="330"/>
      <c r="ET56" s="330"/>
      <c r="EU56" s="330"/>
      <c r="EV56" s="330"/>
      <c r="EW56" s="330"/>
      <c r="EX56" s="330"/>
      <c r="EY56" s="330"/>
      <c r="EZ56" s="330"/>
      <c r="FA56" s="330"/>
      <c r="FB56" s="330"/>
      <c r="FC56" s="330"/>
      <c r="FD56" s="330"/>
      <c r="FE56" s="330"/>
      <c r="FF56" s="330"/>
      <c r="FG56" s="330"/>
      <c r="FH56" s="330"/>
      <c r="FI56" s="330"/>
      <c r="FJ56" s="330"/>
      <c r="FK56" s="330"/>
      <c r="FL56" s="330"/>
      <c r="FM56" s="330"/>
      <c r="FN56" s="330"/>
      <c r="FO56" s="330"/>
      <c r="FP56" s="330"/>
      <c r="FQ56" s="330"/>
      <c r="FR56" s="330"/>
      <c r="FS56" s="330"/>
      <c r="FT56" s="330"/>
      <c r="FU56" s="330"/>
      <c r="FV56" s="330"/>
      <c r="FW56" s="330"/>
      <c r="FX56" s="330"/>
      <c r="FY56" s="330"/>
      <c r="FZ56" s="330"/>
      <c r="GA56" s="330"/>
      <c r="GB56" s="330"/>
      <c r="GC56" s="330"/>
      <c r="GD56" s="330"/>
      <c r="GE56" s="330"/>
      <c r="GF56" s="330"/>
      <c r="GG56" s="330"/>
      <c r="GH56" s="330"/>
      <c r="GI56" s="330"/>
      <c r="GJ56" s="330"/>
      <c r="GK56" s="330"/>
      <c r="GL56" s="330"/>
      <c r="GM56" s="330"/>
      <c r="GN56" s="330"/>
      <c r="GO56" s="330"/>
      <c r="GP56" s="330"/>
      <c r="GQ56" s="330"/>
      <c r="GR56" s="330"/>
      <c r="GS56" s="330"/>
      <c r="GT56" s="330"/>
    </row>
    <row r="57" s="135" customFormat="1" ht="14.1" customHeight="1" spans="1:202">
      <c r="A57" s="568" t="s">
        <v>121</v>
      </c>
      <c r="B57" s="568" t="s">
        <v>122</v>
      </c>
      <c r="C57" s="568" t="s">
        <v>154</v>
      </c>
      <c r="D57" s="568" t="s">
        <v>155</v>
      </c>
      <c r="E57" s="312">
        <v>45.369</v>
      </c>
      <c r="F57" s="35" t="s">
        <v>25</v>
      </c>
      <c r="G57" s="35" t="s">
        <v>25</v>
      </c>
      <c r="H57" s="1308" t="s">
        <v>26</v>
      </c>
      <c r="I57" s="30" t="s">
        <v>27</v>
      </c>
      <c r="J57" s="1313" t="s">
        <v>28</v>
      </c>
      <c r="K57" s="30" t="s">
        <v>29</v>
      </c>
      <c r="L57" s="30" t="s">
        <v>41</v>
      </c>
      <c r="M57" s="1314">
        <v>684841</v>
      </c>
      <c r="N57" s="1315">
        <v>4673874</v>
      </c>
      <c r="O57" s="1315" t="s">
        <v>125</v>
      </c>
      <c r="P57" s="30" t="s">
        <v>43</v>
      </c>
      <c r="Q57" s="1155" t="s">
        <v>126</v>
      </c>
      <c r="R57" s="978" t="s">
        <v>127</v>
      </c>
      <c r="S57" s="1318">
        <f t="shared" si="0"/>
        <v>442.34775</v>
      </c>
      <c r="T57" s="330"/>
      <c r="U57" s="330"/>
      <c r="V57" s="330"/>
      <c r="W57" s="330"/>
      <c r="X57" s="330"/>
      <c r="Y57" s="330"/>
      <c r="Z57" s="330"/>
      <c r="AA57" s="330"/>
      <c r="AB57" s="330"/>
      <c r="AC57" s="330"/>
      <c r="AD57" s="330"/>
      <c r="AE57" s="330"/>
      <c r="AF57" s="330"/>
      <c r="AG57" s="330"/>
      <c r="AH57" s="330"/>
      <c r="AI57" s="330"/>
      <c r="AJ57" s="330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U57" s="330"/>
      <c r="AV57" s="330"/>
      <c r="AW57" s="330"/>
      <c r="AX57" s="330"/>
      <c r="AY57" s="330"/>
      <c r="AZ57" s="330"/>
      <c r="BA57" s="330"/>
      <c r="BB57" s="330"/>
      <c r="BC57" s="330"/>
      <c r="BD57" s="330"/>
      <c r="BE57" s="330"/>
      <c r="BF57" s="330"/>
      <c r="BG57" s="330"/>
      <c r="BH57" s="330"/>
      <c r="BI57" s="330"/>
      <c r="BJ57" s="330"/>
      <c r="BK57" s="330"/>
      <c r="BL57" s="330"/>
      <c r="BM57" s="330"/>
      <c r="BN57" s="330"/>
      <c r="BO57" s="330"/>
      <c r="BP57" s="330"/>
      <c r="BQ57" s="330"/>
      <c r="BR57" s="330"/>
      <c r="BS57" s="330"/>
      <c r="BT57" s="330"/>
      <c r="BU57" s="330"/>
      <c r="BV57" s="330"/>
      <c r="BW57" s="330"/>
      <c r="BX57" s="330"/>
      <c r="BY57" s="330"/>
      <c r="BZ57" s="330"/>
      <c r="CA57" s="330"/>
      <c r="CB57" s="330"/>
      <c r="CC57" s="330"/>
      <c r="CD57" s="330"/>
      <c r="CE57" s="330"/>
      <c r="CF57" s="330"/>
      <c r="CG57" s="330"/>
      <c r="CH57" s="330"/>
      <c r="CI57" s="330"/>
      <c r="CJ57" s="330"/>
      <c r="CK57" s="330"/>
      <c r="CL57" s="330"/>
      <c r="CM57" s="330"/>
      <c r="CN57" s="330"/>
      <c r="CO57" s="330"/>
      <c r="CP57" s="330"/>
      <c r="CQ57" s="330"/>
      <c r="CR57" s="330"/>
      <c r="CS57" s="330"/>
      <c r="CT57" s="330"/>
      <c r="CU57" s="330"/>
      <c r="CV57" s="330"/>
      <c r="CW57" s="330"/>
      <c r="CX57" s="330"/>
      <c r="CY57" s="330"/>
      <c r="CZ57" s="330"/>
      <c r="DA57" s="330"/>
      <c r="DB57" s="330"/>
      <c r="DC57" s="330"/>
      <c r="DD57" s="330"/>
      <c r="DE57" s="330"/>
      <c r="DF57" s="330"/>
      <c r="DG57" s="330"/>
      <c r="DH57" s="330"/>
      <c r="DI57" s="330"/>
      <c r="DJ57" s="330"/>
      <c r="DK57" s="330"/>
      <c r="DL57" s="330"/>
      <c r="DM57" s="330"/>
      <c r="DN57" s="330"/>
      <c r="DO57" s="330"/>
      <c r="DP57" s="330"/>
      <c r="DQ57" s="330"/>
      <c r="DR57" s="330"/>
      <c r="DS57" s="330"/>
      <c r="DT57" s="330"/>
      <c r="DU57" s="330"/>
      <c r="DV57" s="330"/>
      <c r="DW57" s="330"/>
      <c r="DX57" s="330"/>
      <c r="DY57" s="330"/>
      <c r="DZ57" s="330"/>
      <c r="EA57" s="330"/>
      <c r="EB57" s="330"/>
      <c r="EC57" s="330"/>
      <c r="ED57" s="330"/>
      <c r="EE57" s="330"/>
      <c r="EF57" s="330"/>
      <c r="EG57" s="330"/>
      <c r="EH57" s="330"/>
      <c r="EI57" s="330"/>
      <c r="EJ57" s="330"/>
      <c r="EK57" s="330"/>
      <c r="EL57" s="330"/>
      <c r="EM57" s="330"/>
      <c r="EN57" s="330"/>
      <c r="EO57" s="330"/>
      <c r="EP57" s="330"/>
      <c r="EQ57" s="330"/>
      <c r="ER57" s="330"/>
      <c r="ES57" s="330"/>
      <c r="ET57" s="330"/>
      <c r="EU57" s="330"/>
      <c r="EV57" s="330"/>
      <c r="EW57" s="330"/>
      <c r="EX57" s="330"/>
      <c r="EY57" s="330"/>
      <c r="EZ57" s="330"/>
      <c r="FA57" s="330"/>
      <c r="FB57" s="330"/>
      <c r="FC57" s="330"/>
      <c r="FD57" s="330"/>
      <c r="FE57" s="330"/>
      <c r="FF57" s="330"/>
      <c r="FG57" s="330"/>
      <c r="FH57" s="330"/>
      <c r="FI57" s="330"/>
      <c r="FJ57" s="330"/>
      <c r="FK57" s="330"/>
      <c r="FL57" s="330"/>
      <c r="FM57" s="330"/>
      <c r="FN57" s="330"/>
      <c r="FO57" s="330"/>
      <c r="FP57" s="330"/>
      <c r="FQ57" s="330"/>
      <c r="FR57" s="330"/>
      <c r="FS57" s="330"/>
      <c r="FT57" s="330"/>
      <c r="FU57" s="330"/>
      <c r="FV57" s="330"/>
      <c r="FW57" s="330"/>
      <c r="FX57" s="330"/>
      <c r="FY57" s="330"/>
      <c r="FZ57" s="330"/>
      <c r="GA57" s="330"/>
      <c r="GB57" s="330"/>
      <c r="GC57" s="330"/>
      <c r="GD57" s="330"/>
      <c r="GE57" s="330"/>
      <c r="GF57" s="330"/>
      <c r="GG57" s="330"/>
      <c r="GH57" s="330"/>
      <c r="GI57" s="330"/>
      <c r="GJ57" s="330"/>
      <c r="GK57" s="330"/>
      <c r="GL57" s="330"/>
      <c r="GM57" s="330"/>
      <c r="GN57" s="330"/>
      <c r="GO57" s="330"/>
      <c r="GP57" s="330"/>
      <c r="GQ57" s="330"/>
      <c r="GR57" s="330"/>
      <c r="GS57" s="330"/>
      <c r="GT57" s="330"/>
    </row>
    <row r="58" s="135" customFormat="1" ht="14.1" customHeight="1" spans="1:202">
      <c r="A58" s="568" t="s">
        <v>121</v>
      </c>
      <c r="B58" s="568" t="s">
        <v>122</v>
      </c>
      <c r="C58" s="568" t="s">
        <v>156</v>
      </c>
      <c r="D58" s="568" t="s">
        <v>157</v>
      </c>
      <c r="E58" s="312">
        <v>47.367</v>
      </c>
      <c r="F58" s="35" t="s">
        <v>25</v>
      </c>
      <c r="G58" s="35" t="s">
        <v>25</v>
      </c>
      <c r="H58" s="1308" t="s">
        <v>26</v>
      </c>
      <c r="I58" s="30" t="s">
        <v>27</v>
      </c>
      <c r="J58" s="1313" t="s">
        <v>28</v>
      </c>
      <c r="K58" s="30" t="s">
        <v>29</v>
      </c>
      <c r="L58" s="30" t="s">
        <v>41</v>
      </c>
      <c r="M58" s="1314">
        <v>685078</v>
      </c>
      <c r="N58" s="1315">
        <v>4673833</v>
      </c>
      <c r="O58" s="1315" t="s">
        <v>125</v>
      </c>
      <c r="P58" s="30" t="s">
        <v>43</v>
      </c>
      <c r="Q58" s="1155" t="s">
        <v>126</v>
      </c>
      <c r="R58" s="978" t="s">
        <v>127</v>
      </c>
      <c r="S58" s="1318">
        <f t="shared" si="0"/>
        <v>461.82825</v>
      </c>
      <c r="T58" s="330"/>
      <c r="U58" s="330"/>
      <c r="V58" s="330"/>
      <c r="W58" s="330"/>
      <c r="X58" s="330"/>
      <c r="Y58" s="330"/>
      <c r="Z58" s="330"/>
      <c r="AA58" s="330"/>
      <c r="AB58" s="330"/>
      <c r="AC58" s="330"/>
      <c r="AD58" s="330"/>
      <c r="AE58" s="330"/>
      <c r="AF58" s="330"/>
      <c r="AG58" s="330"/>
      <c r="AH58" s="330"/>
      <c r="AI58" s="330"/>
      <c r="AJ58" s="330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U58" s="330"/>
      <c r="AV58" s="330"/>
      <c r="AW58" s="330"/>
      <c r="AX58" s="330"/>
      <c r="AY58" s="330"/>
      <c r="AZ58" s="330"/>
      <c r="BA58" s="330"/>
      <c r="BB58" s="330"/>
      <c r="BC58" s="330"/>
      <c r="BD58" s="330"/>
      <c r="BE58" s="330"/>
      <c r="BF58" s="330"/>
      <c r="BG58" s="330"/>
      <c r="BH58" s="330"/>
      <c r="BI58" s="330"/>
      <c r="BJ58" s="330"/>
      <c r="BK58" s="330"/>
      <c r="BL58" s="330"/>
      <c r="BM58" s="330"/>
      <c r="BN58" s="330"/>
      <c r="BO58" s="330"/>
      <c r="BP58" s="330"/>
      <c r="BQ58" s="330"/>
      <c r="BR58" s="330"/>
      <c r="BS58" s="330"/>
      <c r="BT58" s="330"/>
      <c r="BU58" s="330"/>
      <c r="BV58" s="330"/>
      <c r="BW58" s="330"/>
      <c r="BX58" s="330"/>
      <c r="BY58" s="330"/>
      <c r="BZ58" s="330"/>
      <c r="CA58" s="330"/>
      <c r="CB58" s="330"/>
      <c r="CC58" s="330"/>
      <c r="CD58" s="330"/>
      <c r="CE58" s="330"/>
      <c r="CF58" s="330"/>
      <c r="CG58" s="330"/>
      <c r="CH58" s="330"/>
      <c r="CI58" s="330"/>
      <c r="CJ58" s="330"/>
      <c r="CK58" s="330"/>
      <c r="CL58" s="330"/>
      <c r="CM58" s="330"/>
      <c r="CN58" s="330"/>
      <c r="CO58" s="330"/>
      <c r="CP58" s="330"/>
      <c r="CQ58" s="330"/>
      <c r="CR58" s="330"/>
      <c r="CS58" s="330"/>
      <c r="CT58" s="330"/>
      <c r="CU58" s="330"/>
      <c r="CV58" s="330"/>
      <c r="CW58" s="330"/>
      <c r="CX58" s="330"/>
      <c r="CY58" s="330"/>
      <c r="CZ58" s="330"/>
      <c r="DA58" s="330"/>
      <c r="DB58" s="330"/>
      <c r="DC58" s="330"/>
      <c r="DD58" s="330"/>
      <c r="DE58" s="330"/>
      <c r="DF58" s="330"/>
      <c r="DG58" s="330"/>
      <c r="DH58" s="330"/>
      <c r="DI58" s="330"/>
      <c r="DJ58" s="330"/>
      <c r="DK58" s="330"/>
      <c r="DL58" s="330"/>
      <c r="DM58" s="330"/>
      <c r="DN58" s="330"/>
      <c r="DO58" s="330"/>
      <c r="DP58" s="330"/>
      <c r="DQ58" s="330"/>
      <c r="DR58" s="330"/>
      <c r="DS58" s="330"/>
      <c r="DT58" s="330"/>
      <c r="DU58" s="330"/>
      <c r="DV58" s="330"/>
      <c r="DW58" s="330"/>
      <c r="DX58" s="330"/>
      <c r="DY58" s="330"/>
      <c r="DZ58" s="330"/>
      <c r="EA58" s="330"/>
      <c r="EB58" s="330"/>
      <c r="EC58" s="330"/>
      <c r="ED58" s="330"/>
      <c r="EE58" s="330"/>
      <c r="EF58" s="330"/>
      <c r="EG58" s="330"/>
      <c r="EH58" s="330"/>
      <c r="EI58" s="330"/>
      <c r="EJ58" s="330"/>
      <c r="EK58" s="330"/>
      <c r="EL58" s="330"/>
      <c r="EM58" s="330"/>
      <c r="EN58" s="330"/>
      <c r="EO58" s="330"/>
      <c r="EP58" s="330"/>
      <c r="EQ58" s="330"/>
      <c r="ER58" s="330"/>
      <c r="ES58" s="330"/>
      <c r="ET58" s="330"/>
      <c r="EU58" s="330"/>
      <c r="EV58" s="330"/>
      <c r="EW58" s="330"/>
      <c r="EX58" s="330"/>
      <c r="EY58" s="330"/>
      <c r="EZ58" s="330"/>
      <c r="FA58" s="330"/>
      <c r="FB58" s="330"/>
      <c r="FC58" s="330"/>
      <c r="FD58" s="330"/>
      <c r="FE58" s="330"/>
      <c r="FF58" s="330"/>
      <c r="FG58" s="330"/>
      <c r="FH58" s="330"/>
      <c r="FI58" s="330"/>
      <c r="FJ58" s="330"/>
      <c r="FK58" s="330"/>
      <c r="FL58" s="330"/>
      <c r="FM58" s="330"/>
      <c r="FN58" s="330"/>
      <c r="FO58" s="330"/>
      <c r="FP58" s="330"/>
      <c r="FQ58" s="330"/>
      <c r="FR58" s="330"/>
      <c r="FS58" s="330"/>
      <c r="FT58" s="330"/>
      <c r="FU58" s="330"/>
      <c r="FV58" s="330"/>
      <c r="FW58" s="330"/>
      <c r="FX58" s="330"/>
      <c r="FY58" s="330"/>
      <c r="FZ58" s="330"/>
      <c r="GA58" s="330"/>
      <c r="GB58" s="330"/>
      <c r="GC58" s="330"/>
      <c r="GD58" s="330"/>
      <c r="GE58" s="330"/>
      <c r="GF58" s="330"/>
      <c r="GG58" s="330"/>
      <c r="GH58" s="330"/>
      <c r="GI58" s="330"/>
      <c r="GJ58" s="330"/>
      <c r="GK58" s="330"/>
      <c r="GL58" s="330"/>
      <c r="GM58" s="330"/>
      <c r="GN58" s="330"/>
      <c r="GO58" s="330"/>
      <c r="GP58" s="330"/>
      <c r="GQ58" s="330"/>
      <c r="GR58" s="330"/>
      <c r="GS58" s="330"/>
      <c r="GT58" s="330"/>
    </row>
    <row r="59" s="135" customFormat="1" ht="14.1" customHeight="1" spans="1:202">
      <c r="A59" s="568" t="s">
        <v>121</v>
      </c>
      <c r="B59" s="568" t="s">
        <v>122</v>
      </c>
      <c r="C59" s="568" t="s">
        <v>69</v>
      </c>
      <c r="D59" s="568" t="s">
        <v>99</v>
      </c>
      <c r="E59" s="312">
        <v>116.184</v>
      </c>
      <c r="F59" s="35" t="s">
        <v>25</v>
      </c>
      <c r="G59" s="35" t="s">
        <v>25</v>
      </c>
      <c r="H59" s="1308" t="s">
        <v>26</v>
      </c>
      <c r="I59" s="30" t="s">
        <v>48</v>
      </c>
      <c r="J59" s="1313" t="s">
        <v>28</v>
      </c>
      <c r="K59" s="30" t="s">
        <v>49</v>
      </c>
      <c r="L59" s="30" t="s">
        <v>50</v>
      </c>
      <c r="M59" s="1314">
        <v>685135</v>
      </c>
      <c r="N59" s="1315">
        <v>4673613</v>
      </c>
      <c r="O59" s="1315" t="s">
        <v>125</v>
      </c>
      <c r="P59" s="30" t="s">
        <v>43</v>
      </c>
      <c r="Q59" s="1155" t="s">
        <v>126</v>
      </c>
      <c r="R59" s="978" t="s">
        <v>127</v>
      </c>
      <c r="S59" s="1318">
        <f t="shared" si="0"/>
        <v>1132.794</v>
      </c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  <c r="AG59" s="330"/>
      <c r="AH59" s="330"/>
      <c r="AI59" s="330"/>
      <c r="AJ59" s="330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U59" s="330"/>
      <c r="AV59" s="330"/>
      <c r="AW59" s="330"/>
      <c r="AX59" s="330"/>
      <c r="AY59" s="330"/>
      <c r="AZ59" s="330"/>
      <c r="BA59" s="330"/>
      <c r="BB59" s="330"/>
      <c r="BC59" s="330"/>
      <c r="BD59" s="330"/>
      <c r="BE59" s="330"/>
      <c r="BF59" s="330"/>
      <c r="BG59" s="330"/>
      <c r="BH59" s="330"/>
      <c r="BI59" s="330"/>
      <c r="BJ59" s="330"/>
      <c r="BK59" s="330"/>
      <c r="BL59" s="330"/>
      <c r="BM59" s="330"/>
      <c r="BN59" s="330"/>
      <c r="BO59" s="330"/>
      <c r="BP59" s="330"/>
      <c r="BQ59" s="330"/>
      <c r="BR59" s="330"/>
      <c r="BS59" s="330"/>
      <c r="BT59" s="330"/>
      <c r="BU59" s="330"/>
      <c r="BV59" s="330"/>
      <c r="BW59" s="330"/>
      <c r="BX59" s="330"/>
      <c r="BY59" s="330"/>
      <c r="BZ59" s="330"/>
      <c r="CA59" s="330"/>
      <c r="CB59" s="330"/>
      <c r="CC59" s="330"/>
      <c r="CD59" s="330"/>
      <c r="CE59" s="330"/>
      <c r="CF59" s="330"/>
      <c r="CG59" s="330"/>
      <c r="CH59" s="330"/>
      <c r="CI59" s="330"/>
      <c r="CJ59" s="330"/>
      <c r="CK59" s="330"/>
      <c r="CL59" s="330"/>
      <c r="CM59" s="330"/>
      <c r="CN59" s="330"/>
      <c r="CO59" s="330"/>
      <c r="CP59" s="330"/>
      <c r="CQ59" s="330"/>
      <c r="CR59" s="330"/>
      <c r="CS59" s="330"/>
      <c r="CT59" s="330"/>
      <c r="CU59" s="330"/>
      <c r="CV59" s="330"/>
      <c r="CW59" s="330"/>
      <c r="CX59" s="330"/>
      <c r="CY59" s="330"/>
      <c r="CZ59" s="330"/>
      <c r="DA59" s="330"/>
      <c r="DB59" s="330"/>
      <c r="DC59" s="330"/>
      <c r="DD59" s="330"/>
      <c r="DE59" s="330"/>
      <c r="DF59" s="330"/>
      <c r="DG59" s="330"/>
      <c r="DH59" s="330"/>
      <c r="DI59" s="330"/>
      <c r="DJ59" s="330"/>
      <c r="DK59" s="330"/>
      <c r="DL59" s="330"/>
      <c r="DM59" s="330"/>
      <c r="DN59" s="330"/>
      <c r="DO59" s="330"/>
      <c r="DP59" s="330"/>
      <c r="DQ59" s="330"/>
      <c r="DR59" s="330"/>
      <c r="DS59" s="330"/>
      <c r="DT59" s="330"/>
      <c r="DU59" s="330"/>
      <c r="DV59" s="330"/>
      <c r="DW59" s="330"/>
      <c r="DX59" s="330"/>
      <c r="DY59" s="330"/>
      <c r="DZ59" s="330"/>
      <c r="EA59" s="330"/>
      <c r="EB59" s="330"/>
      <c r="EC59" s="330"/>
      <c r="ED59" s="330"/>
      <c r="EE59" s="330"/>
      <c r="EF59" s="330"/>
      <c r="EG59" s="330"/>
      <c r="EH59" s="330"/>
      <c r="EI59" s="330"/>
      <c r="EJ59" s="330"/>
      <c r="EK59" s="330"/>
      <c r="EL59" s="330"/>
      <c r="EM59" s="330"/>
      <c r="EN59" s="330"/>
      <c r="EO59" s="330"/>
      <c r="EP59" s="330"/>
      <c r="EQ59" s="330"/>
      <c r="ER59" s="330"/>
      <c r="ES59" s="330"/>
      <c r="ET59" s="330"/>
      <c r="EU59" s="330"/>
      <c r="EV59" s="330"/>
      <c r="EW59" s="330"/>
      <c r="EX59" s="330"/>
      <c r="EY59" s="330"/>
      <c r="EZ59" s="330"/>
      <c r="FA59" s="330"/>
      <c r="FB59" s="330"/>
      <c r="FC59" s="330"/>
      <c r="FD59" s="330"/>
      <c r="FE59" s="330"/>
      <c r="FF59" s="330"/>
      <c r="FG59" s="330"/>
      <c r="FH59" s="330"/>
      <c r="FI59" s="330"/>
      <c r="FJ59" s="330"/>
      <c r="FK59" s="330"/>
      <c r="FL59" s="330"/>
      <c r="FM59" s="330"/>
      <c r="FN59" s="330"/>
      <c r="FO59" s="330"/>
      <c r="FP59" s="330"/>
      <c r="FQ59" s="330"/>
      <c r="FR59" s="330"/>
      <c r="FS59" s="330"/>
      <c r="FT59" s="330"/>
      <c r="FU59" s="330"/>
      <c r="FV59" s="330"/>
      <c r="FW59" s="330"/>
      <c r="FX59" s="330"/>
      <c r="FY59" s="330"/>
      <c r="FZ59" s="330"/>
      <c r="GA59" s="330"/>
      <c r="GB59" s="330"/>
      <c r="GC59" s="330"/>
      <c r="GD59" s="330"/>
      <c r="GE59" s="330"/>
      <c r="GF59" s="330"/>
      <c r="GG59" s="330"/>
      <c r="GH59" s="330"/>
      <c r="GI59" s="330"/>
      <c r="GJ59" s="330"/>
      <c r="GK59" s="330"/>
      <c r="GL59" s="330"/>
      <c r="GM59" s="330"/>
      <c r="GN59" s="330"/>
      <c r="GO59" s="330"/>
      <c r="GP59" s="330"/>
      <c r="GQ59" s="330"/>
      <c r="GR59" s="330"/>
      <c r="GS59" s="330"/>
      <c r="GT59" s="330"/>
    </row>
    <row r="60" s="135" customFormat="1" ht="14.1" customHeight="1" spans="1:202">
      <c r="A60" s="568" t="s">
        <v>121</v>
      </c>
      <c r="B60" s="568" t="s">
        <v>122</v>
      </c>
      <c r="C60" s="568" t="s">
        <v>71</v>
      </c>
      <c r="D60" s="568" t="s">
        <v>158</v>
      </c>
      <c r="E60" s="312">
        <v>110.6805</v>
      </c>
      <c r="F60" s="35" t="s">
        <v>25</v>
      </c>
      <c r="G60" s="35" t="s">
        <v>25</v>
      </c>
      <c r="H60" s="1308" t="s">
        <v>26</v>
      </c>
      <c r="I60" s="30" t="s">
        <v>27</v>
      </c>
      <c r="J60" s="1313" t="s">
        <v>28</v>
      </c>
      <c r="K60" s="30" t="s">
        <v>29</v>
      </c>
      <c r="L60" s="30" t="s">
        <v>41</v>
      </c>
      <c r="M60" s="1314">
        <v>685397</v>
      </c>
      <c r="N60" s="1315">
        <v>4673503</v>
      </c>
      <c r="O60" s="1315" t="s">
        <v>125</v>
      </c>
      <c r="P60" s="30" t="s">
        <v>43</v>
      </c>
      <c r="Q60" s="1155" t="s">
        <v>126</v>
      </c>
      <c r="R60" s="978" t="s">
        <v>127</v>
      </c>
      <c r="S60" s="1318">
        <f t="shared" si="0"/>
        <v>1079.134875</v>
      </c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  <c r="AG60" s="330"/>
      <c r="AH60" s="330"/>
      <c r="AI60" s="330"/>
      <c r="AJ60" s="330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U60" s="330"/>
      <c r="AV60" s="330"/>
      <c r="AW60" s="330"/>
      <c r="AX60" s="330"/>
      <c r="AY60" s="330"/>
      <c r="AZ60" s="330"/>
      <c r="BA60" s="330"/>
      <c r="BB60" s="330"/>
      <c r="BC60" s="330"/>
      <c r="BD60" s="330"/>
      <c r="BE60" s="330"/>
      <c r="BF60" s="330"/>
      <c r="BG60" s="330"/>
      <c r="BH60" s="330"/>
      <c r="BI60" s="330"/>
      <c r="BJ60" s="330"/>
      <c r="BK60" s="330"/>
      <c r="BL60" s="330"/>
      <c r="BM60" s="330"/>
      <c r="BN60" s="330"/>
      <c r="BO60" s="330"/>
      <c r="BP60" s="330"/>
      <c r="BQ60" s="330"/>
      <c r="BR60" s="330"/>
      <c r="BS60" s="330"/>
      <c r="BT60" s="330"/>
      <c r="BU60" s="330"/>
      <c r="BV60" s="330"/>
      <c r="BW60" s="330"/>
      <c r="BX60" s="330"/>
      <c r="BY60" s="330"/>
      <c r="BZ60" s="330"/>
      <c r="CA60" s="330"/>
      <c r="CB60" s="330"/>
      <c r="CC60" s="330"/>
      <c r="CD60" s="330"/>
      <c r="CE60" s="330"/>
      <c r="CF60" s="330"/>
      <c r="CG60" s="330"/>
      <c r="CH60" s="330"/>
      <c r="CI60" s="330"/>
      <c r="CJ60" s="330"/>
      <c r="CK60" s="330"/>
      <c r="CL60" s="330"/>
      <c r="CM60" s="330"/>
      <c r="CN60" s="330"/>
      <c r="CO60" s="330"/>
      <c r="CP60" s="330"/>
      <c r="CQ60" s="330"/>
      <c r="CR60" s="330"/>
      <c r="CS60" s="330"/>
      <c r="CT60" s="330"/>
      <c r="CU60" s="330"/>
      <c r="CV60" s="330"/>
      <c r="CW60" s="330"/>
      <c r="CX60" s="330"/>
      <c r="CY60" s="330"/>
      <c r="CZ60" s="330"/>
      <c r="DA60" s="330"/>
      <c r="DB60" s="330"/>
      <c r="DC60" s="330"/>
      <c r="DD60" s="330"/>
      <c r="DE60" s="330"/>
      <c r="DF60" s="330"/>
      <c r="DG60" s="330"/>
      <c r="DH60" s="330"/>
      <c r="DI60" s="330"/>
      <c r="DJ60" s="330"/>
      <c r="DK60" s="330"/>
      <c r="DL60" s="330"/>
      <c r="DM60" s="330"/>
      <c r="DN60" s="330"/>
      <c r="DO60" s="330"/>
      <c r="DP60" s="330"/>
      <c r="DQ60" s="330"/>
      <c r="DR60" s="330"/>
      <c r="DS60" s="330"/>
      <c r="DT60" s="330"/>
      <c r="DU60" s="330"/>
      <c r="DV60" s="330"/>
      <c r="DW60" s="330"/>
      <c r="DX60" s="330"/>
      <c r="DY60" s="330"/>
      <c r="DZ60" s="330"/>
      <c r="EA60" s="330"/>
      <c r="EB60" s="330"/>
      <c r="EC60" s="330"/>
      <c r="ED60" s="330"/>
      <c r="EE60" s="330"/>
      <c r="EF60" s="330"/>
      <c r="EG60" s="330"/>
      <c r="EH60" s="330"/>
      <c r="EI60" s="330"/>
      <c r="EJ60" s="330"/>
      <c r="EK60" s="330"/>
      <c r="EL60" s="330"/>
      <c r="EM60" s="330"/>
      <c r="EN60" s="330"/>
      <c r="EO60" s="330"/>
      <c r="EP60" s="330"/>
      <c r="EQ60" s="330"/>
      <c r="ER60" s="330"/>
      <c r="ES60" s="330"/>
      <c r="ET60" s="330"/>
      <c r="EU60" s="330"/>
      <c r="EV60" s="330"/>
      <c r="EW60" s="330"/>
      <c r="EX60" s="330"/>
      <c r="EY60" s="330"/>
      <c r="EZ60" s="330"/>
      <c r="FA60" s="330"/>
      <c r="FB60" s="330"/>
      <c r="FC60" s="330"/>
      <c r="FD60" s="330"/>
      <c r="FE60" s="330"/>
      <c r="FF60" s="330"/>
      <c r="FG60" s="330"/>
      <c r="FH60" s="330"/>
      <c r="FI60" s="330"/>
      <c r="FJ60" s="330"/>
      <c r="FK60" s="330"/>
      <c r="FL60" s="330"/>
      <c r="FM60" s="330"/>
      <c r="FN60" s="330"/>
      <c r="FO60" s="330"/>
      <c r="FP60" s="330"/>
      <c r="FQ60" s="330"/>
      <c r="FR60" s="330"/>
      <c r="FS60" s="330"/>
      <c r="FT60" s="330"/>
      <c r="FU60" s="330"/>
      <c r="FV60" s="330"/>
      <c r="FW60" s="330"/>
      <c r="FX60" s="330"/>
      <c r="FY60" s="330"/>
      <c r="FZ60" s="330"/>
      <c r="GA60" s="330"/>
      <c r="GB60" s="330"/>
      <c r="GC60" s="330"/>
      <c r="GD60" s="330"/>
      <c r="GE60" s="330"/>
      <c r="GF60" s="330"/>
      <c r="GG60" s="330"/>
      <c r="GH60" s="330"/>
      <c r="GI60" s="330"/>
      <c r="GJ60" s="330"/>
      <c r="GK60" s="330"/>
      <c r="GL60" s="330"/>
      <c r="GM60" s="330"/>
      <c r="GN60" s="330"/>
      <c r="GO60" s="330"/>
      <c r="GP60" s="330"/>
      <c r="GQ60" s="330"/>
      <c r="GR60" s="330"/>
      <c r="GS60" s="330"/>
      <c r="GT60" s="330"/>
    </row>
    <row r="61" s="135" customFormat="1" ht="14.1" customHeight="1" spans="1:202">
      <c r="A61" s="568" t="s">
        <v>121</v>
      </c>
      <c r="B61" s="568" t="s">
        <v>122</v>
      </c>
      <c r="C61" s="568" t="s">
        <v>159</v>
      </c>
      <c r="D61" s="568" t="s">
        <v>160</v>
      </c>
      <c r="E61" s="312">
        <v>27.5205</v>
      </c>
      <c r="F61" s="35" t="s">
        <v>25</v>
      </c>
      <c r="G61" s="35" t="s">
        <v>25</v>
      </c>
      <c r="H61" s="1308" t="s">
        <v>26</v>
      </c>
      <c r="I61" s="30" t="s">
        <v>27</v>
      </c>
      <c r="J61" s="1313" t="s">
        <v>28</v>
      </c>
      <c r="K61" s="30" t="s">
        <v>29</v>
      </c>
      <c r="L61" s="30" t="s">
        <v>41</v>
      </c>
      <c r="M61" s="1314">
        <v>685310</v>
      </c>
      <c r="N61" s="1315">
        <v>4673395</v>
      </c>
      <c r="O61" s="1315" t="s">
        <v>125</v>
      </c>
      <c r="P61" s="30" t="s">
        <v>43</v>
      </c>
      <c r="Q61" s="1155" t="s">
        <v>126</v>
      </c>
      <c r="R61" s="978" t="s">
        <v>127</v>
      </c>
      <c r="S61" s="1318">
        <f t="shared" si="0"/>
        <v>268.324875</v>
      </c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  <c r="AH61" s="330"/>
      <c r="AI61" s="330"/>
      <c r="AJ61" s="330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U61" s="330"/>
      <c r="AV61" s="330"/>
      <c r="AW61" s="330"/>
      <c r="AX61" s="330"/>
      <c r="AY61" s="330"/>
      <c r="AZ61" s="330"/>
      <c r="BA61" s="330"/>
      <c r="BB61" s="330"/>
      <c r="BC61" s="330"/>
      <c r="BD61" s="330"/>
      <c r="BE61" s="330"/>
      <c r="BF61" s="330"/>
      <c r="BG61" s="330"/>
      <c r="BH61" s="330"/>
      <c r="BI61" s="330"/>
      <c r="BJ61" s="330"/>
      <c r="BK61" s="330"/>
      <c r="BL61" s="330"/>
      <c r="BM61" s="330"/>
      <c r="BN61" s="330"/>
      <c r="BO61" s="330"/>
      <c r="BP61" s="330"/>
      <c r="BQ61" s="330"/>
      <c r="BR61" s="330"/>
      <c r="BS61" s="330"/>
      <c r="BT61" s="330"/>
      <c r="BU61" s="330"/>
      <c r="BV61" s="330"/>
      <c r="BW61" s="330"/>
      <c r="BX61" s="330"/>
      <c r="BY61" s="330"/>
      <c r="BZ61" s="330"/>
      <c r="CA61" s="330"/>
      <c r="CB61" s="330"/>
      <c r="CC61" s="330"/>
      <c r="CD61" s="330"/>
      <c r="CE61" s="330"/>
      <c r="CF61" s="330"/>
      <c r="CG61" s="330"/>
      <c r="CH61" s="330"/>
      <c r="CI61" s="330"/>
      <c r="CJ61" s="330"/>
      <c r="CK61" s="330"/>
      <c r="CL61" s="330"/>
      <c r="CM61" s="330"/>
      <c r="CN61" s="330"/>
      <c r="CO61" s="330"/>
      <c r="CP61" s="330"/>
      <c r="CQ61" s="330"/>
      <c r="CR61" s="330"/>
      <c r="CS61" s="330"/>
      <c r="CT61" s="330"/>
      <c r="CU61" s="330"/>
      <c r="CV61" s="330"/>
      <c r="CW61" s="330"/>
      <c r="CX61" s="330"/>
      <c r="CY61" s="330"/>
      <c r="CZ61" s="330"/>
      <c r="DA61" s="330"/>
      <c r="DB61" s="330"/>
      <c r="DC61" s="330"/>
      <c r="DD61" s="330"/>
      <c r="DE61" s="330"/>
      <c r="DF61" s="330"/>
      <c r="DG61" s="330"/>
      <c r="DH61" s="330"/>
      <c r="DI61" s="330"/>
      <c r="DJ61" s="330"/>
      <c r="DK61" s="330"/>
      <c r="DL61" s="330"/>
      <c r="DM61" s="330"/>
      <c r="DN61" s="330"/>
      <c r="DO61" s="330"/>
      <c r="DP61" s="330"/>
      <c r="DQ61" s="330"/>
      <c r="DR61" s="330"/>
      <c r="DS61" s="330"/>
      <c r="DT61" s="330"/>
      <c r="DU61" s="330"/>
      <c r="DV61" s="330"/>
      <c r="DW61" s="330"/>
      <c r="DX61" s="330"/>
      <c r="DY61" s="330"/>
      <c r="DZ61" s="330"/>
      <c r="EA61" s="330"/>
      <c r="EB61" s="330"/>
      <c r="EC61" s="330"/>
      <c r="ED61" s="330"/>
      <c r="EE61" s="330"/>
      <c r="EF61" s="330"/>
      <c r="EG61" s="330"/>
      <c r="EH61" s="330"/>
      <c r="EI61" s="330"/>
      <c r="EJ61" s="330"/>
      <c r="EK61" s="330"/>
      <c r="EL61" s="330"/>
      <c r="EM61" s="330"/>
      <c r="EN61" s="330"/>
      <c r="EO61" s="330"/>
      <c r="EP61" s="330"/>
      <c r="EQ61" s="330"/>
      <c r="ER61" s="330"/>
      <c r="ES61" s="330"/>
      <c r="ET61" s="330"/>
      <c r="EU61" s="330"/>
      <c r="EV61" s="330"/>
      <c r="EW61" s="330"/>
      <c r="EX61" s="330"/>
      <c r="EY61" s="330"/>
      <c r="EZ61" s="330"/>
      <c r="FA61" s="330"/>
      <c r="FB61" s="330"/>
      <c r="FC61" s="330"/>
      <c r="FD61" s="330"/>
      <c r="FE61" s="330"/>
      <c r="FF61" s="330"/>
      <c r="FG61" s="330"/>
      <c r="FH61" s="330"/>
      <c r="FI61" s="330"/>
      <c r="FJ61" s="330"/>
      <c r="FK61" s="330"/>
      <c r="FL61" s="330"/>
      <c r="FM61" s="330"/>
      <c r="FN61" s="330"/>
      <c r="FO61" s="330"/>
      <c r="FP61" s="330"/>
      <c r="FQ61" s="330"/>
      <c r="FR61" s="330"/>
      <c r="FS61" s="330"/>
      <c r="FT61" s="330"/>
      <c r="FU61" s="330"/>
      <c r="FV61" s="330"/>
      <c r="FW61" s="330"/>
      <c r="FX61" s="330"/>
      <c r="FY61" s="330"/>
      <c r="FZ61" s="330"/>
      <c r="GA61" s="330"/>
      <c r="GB61" s="330"/>
      <c r="GC61" s="330"/>
      <c r="GD61" s="330"/>
      <c r="GE61" s="330"/>
      <c r="GF61" s="330"/>
      <c r="GG61" s="330"/>
      <c r="GH61" s="330"/>
      <c r="GI61" s="330"/>
      <c r="GJ61" s="330"/>
      <c r="GK61" s="330"/>
      <c r="GL61" s="330"/>
      <c r="GM61" s="330"/>
      <c r="GN61" s="330"/>
      <c r="GO61" s="330"/>
      <c r="GP61" s="330"/>
      <c r="GQ61" s="330"/>
      <c r="GR61" s="330"/>
      <c r="GS61" s="330"/>
      <c r="GT61" s="330"/>
    </row>
    <row r="62" s="135" customFormat="1" ht="14.1" customHeight="1" spans="1:202">
      <c r="A62" s="568" t="s">
        <v>121</v>
      </c>
      <c r="B62" s="568" t="s">
        <v>122</v>
      </c>
      <c r="C62" s="568" t="s">
        <v>111</v>
      </c>
      <c r="D62" s="568" t="s">
        <v>161</v>
      </c>
      <c r="E62" s="312">
        <v>107.3865</v>
      </c>
      <c r="F62" s="35" t="s">
        <v>25</v>
      </c>
      <c r="G62" s="35" t="s">
        <v>25</v>
      </c>
      <c r="H62" s="1308" t="s">
        <v>26</v>
      </c>
      <c r="I62" s="30" t="s">
        <v>27</v>
      </c>
      <c r="J62" s="1313" t="s">
        <v>28</v>
      </c>
      <c r="K62" s="30" t="s">
        <v>29</v>
      </c>
      <c r="L62" s="30" t="s">
        <v>41</v>
      </c>
      <c r="M62" s="1314">
        <v>685501</v>
      </c>
      <c r="N62" s="1315">
        <v>4673660</v>
      </c>
      <c r="O62" s="1315" t="s">
        <v>125</v>
      </c>
      <c r="P62" s="30" t="s">
        <v>43</v>
      </c>
      <c r="Q62" s="1155" t="s">
        <v>126</v>
      </c>
      <c r="R62" s="978" t="s">
        <v>127</v>
      </c>
      <c r="S62" s="1318">
        <f t="shared" si="0"/>
        <v>1047.018375</v>
      </c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  <c r="AG62" s="330"/>
      <c r="AH62" s="330"/>
      <c r="AI62" s="330"/>
      <c r="AJ62" s="330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U62" s="330"/>
      <c r="AV62" s="330"/>
      <c r="AW62" s="330"/>
      <c r="AX62" s="330"/>
      <c r="AY62" s="330"/>
      <c r="AZ62" s="330"/>
      <c r="BA62" s="330"/>
      <c r="BB62" s="330"/>
      <c r="BC62" s="330"/>
      <c r="BD62" s="330"/>
      <c r="BE62" s="330"/>
      <c r="BF62" s="330"/>
      <c r="BG62" s="330"/>
      <c r="BH62" s="330"/>
      <c r="BI62" s="330"/>
      <c r="BJ62" s="330"/>
      <c r="BK62" s="330"/>
      <c r="BL62" s="330"/>
      <c r="BM62" s="330"/>
      <c r="BN62" s="330"/>
      <c r="BO62" s="330"/>
      <c r="BP62" s="330"/>
      <c r="BQ62" s="330"/>
      <c r="BR62" s="330"/>
      <c r="BS62" s="330"/>
      <c r="BT62" s="330"/>
      <c r="BU62" s="330"/>
      <c r="BV62" s="330"/>
      <c r="BW62" s="330"/>
      <c r="BX62" s="330"/>
      <c r="BY62" s="330"/>
      <c r="BZ62" s="330"/>
      <c r="CA62" s="330"/>
      <c r="CB62" s="330"/>
      <c r="CC62" s="330"/>
      <c r="CD62" s="330"/>
      <c r="CE62" s="330"/>
      <c r="CF62" s="330"/>
      <c r="CG62" s="330"/>
      <c r="CH62" s="330"/>
      <c r="CI62" s="330"/>
      <c r="CJ62" s="330"/>
      <c r="CK62" s="330"/>
      <c r="CL62" s="330"/>
      <c r="CM62" s="330"/>
      <c r="CN62" s="330"/>
      <c r="CO62" s="330"/>
      <c r="CP62" s="330"/>
      <c r="CQ62" s="330"/>
      <c r="CR62" s="330"/>
      <c r="CS62" s="330"/>
      <c r="CT62" s="330"/>
      <c r="CU62" s="330"/>
      <c r="CV62" s="330"/>
      <c r="CW62" s="330"/>
      <c r="CX62" s="330"/>
      <c r="CY62" s="330"/>
      <c r="CZ62" s="330"/>
      <c r="DA62" s="330"/>
      <c r="DB62" s="330"/>
      <c r="DC62" s="330"/>
      <c r="DD62" s="330"/>
      <c r="DE62" s="330"/>
      <c r="DF62" s="330"/>
      <c r="DG62" s="330"/>
      <c r="DH62" s="330"/>
      <c r="DI62" s="330"/>
      <c r="DJ62" s="330"/>
      <c r="DK62" s="330"/>
      <c r="DL62" s="330"/>
      <c r="DM62" s="330"/>
      <c r="DN62" s="330"/>
      <c r="DO62" s="330"/>
      <c r="DP62" s="330"/>
      <c r="DQ62" s="330"/>
      <c r="DR62" s="330"/>
      <c r="DS62" s="330"/>
      <c r="DT62" s="330"/>
      <c r="DU62" s="330"/>
      <c r="DV62" s="330"/>
      <c r="DW62" s="330"/>
      <c r="DX62" s="330"/>
      <c r="DY62" s="330"/>
      <c r="DZ62" s="330"/>
      <c r="EA62" s="330"/>
      <c r="EB62" s="330"/>
      <c r="EC62" s="330"/>
      <c r="ED62" s="330"/>
      <c r="EE62" s="330"/>
      <c r="EF62" s="330"/>
      <c r="EG62" s="330"/>
      <c r="EH62" s="330"/>
      <c r="EI62" s="330"/>
      <c r="EJ62" s="330"/>
      <c r="EK62" s="330"/>
      <c r="EL62" s="330"/>
      <c r="EM62" s="330"/>
      <c r="EN62" s="330"/>
      <c r="EO62" s="330"/>
      <c r="EP62" s="330"/>
      <c r="EQ62" s="330"/>
      <c r="ER62" s="330"/>
      <c r="ES62" s="330"/>
      <c r="ET62" s="330"/>
      <c r="EU62" s="330"/>
      <c r="EV62" s="330"/>
      <c r="EW62" s="330"/>
      <c r="EX62" s="330"/>
      <c r="EY62" s="330"/>
      <c r="EZ62" s="330"/>
      <c r="FA62" s="330"/>
      <c r="FB62" s="330"/>
      <c r="FC62" s="330"/>
      <c r="FD62" s="330"/>
      <c r="FE62" s="330"/>
      <c r="FF62" s="330"/>
      <c r="FG62" s="330"/>
      <c r="FH62" s="330"/>
      <c r="FI62" s="330"/>
      <c r="FJ62" s="330"/>
      <c r="FK62" s="330"/>
      <c r="FL62" s="330"/>
      <c r="FM62" s="330"/>
      <c r="FN62" s="330"/>
      <c r="FO62" s="330"/>
      <c r="FP62" s="330"/>
      <c r="FQ62" s="330"/>
      <c r="FR62" s="330"/>
      <c r="FS62" s="330"/>
      <c r="FT62" s="330"/>
      <c r="FU62" s="330"/>
      <c r="FV62" s="330"/>
      <c r="FW62" s="330"/>
      <c r="FX62" s="330"/>
      <c r="FY62" s="330"/>
      <c r="FZ62" s="330"/>
      <c r="GA62" s="330"/>
      <c r="GB62" s="330"/>
      <c r="GC62" s="330"/>
      <c r="GD62" s="330"/>
      <c r="GE62" s="330"/>
      <c r="GF62" s="330"/>
      <c r="GG62" s="330"/>
      <c r="GH62" s="330"/>
      <c r="GI62" s="330"/>
      <c r="GJ62" s="330"/>
      <c r="GK62" s="330"/>
      <c r="GL62" s="330"/>
      <c r="GM62" s="330"/>
      <c r="GN62" s="330"/>
      <c r="GO62" s="330"/>
      <c r="GP62" s="330"/>
      <c r="GQ62" s="330"/>
      <c r="GR62" s="330"/>
      <c r="GS62" s="330"/>
      <c r="GT62" s="330"/>
    </row>
    <row r="63" s="135" customFormat="1" ht="14.1" customHeight="1" spans="1:202">
      <c r="A63" s="568" t="s">
        <v>121</v>
      </c>
      <c r="B63" s="568" t="s">
        <v>122</v>
      </c>
      <c r="C63" s="568" t="s">
        <v>162</v>
      </c>
      <c r="D63" s="568" t="s">
        <v>163</v>
      </c>
      <c r="E63" s="312">
        <v>31.848</v>
      </c>
      <c r="F63" s="35" t="s">
        <v>25</v>
      </c>
      <c r="G63" s="35" t="s">
        <v>25</v>
      </c>
      <c r="H63" s="1308" t="s">
        <v>26</v>
      </c>
      <c r="I63" s="30" t="s">
        <v>27</v>
      </c>
      <c r="J63" s="1313" t="s">
        <v>28</v>
      </c>
      <c r="K63" s="30" t="s">
        <v>29</v>
      </c>
      <c r="L63" s="30" t="s">
        <v>41</v>
      </c>
      <c r="M63" s="1314">
        <v>685645</v>
      </c>
      <c r="N63" s="1315">
        <v>4673823</v>
      </c>
      <c r="O63" s="1315" t="s">
        <v>125</v>
      </c>
      <c r="P63" s="30" t="s">
        <v>43</v>
      </c>
      <c r="Q63" s="1155" t="s">
        <v>126</v>
      </c>
      <c r="R63" s="978" t="s">
        <v>127</v>
      </c>
      <c r="S63" s="1318">
        <f t="shared" si="0"/>
        <v>310.518</v>
      </c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330"/>
      <c r="AH63" s="330"/>
      <c r="AI63" s="330"/>
      <c r="AJ63" s="330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U63" s="330"/>
      <c r="AV63" s="330"/>
      <c r="AW63" s="330"/>
      <c r="AX63" s="330"/>
      <c r="AY63" s="330"/>
      <c r="AZ63" s="330"/>
      <c r="BA63" s="330"/>
      <c r="BB63" s="330"/>
      <c r="BC63" s="330"/>
      <c r="BD63" s="330"/>
      <c r="BE63" s="330"/>
      <c r="BF63" s="330"/>
      <c r="BG63" s="330"/>
      <c r="BH63" s="330"/>
      <c r="BI63" s="330"/>
      <c r="BJ63" s="330"/>
      <c r="BK63" s="330"/>
      <c r="BL63" s="330"/>
      <c r="BM63" s="330"/>
      <c r="BN63" s="330"/>
      <c r="BO63" s="330"/>
      <c r="BP63" s="330"/>
      <c r="BQ63" s="330"/>
      <c r="BR63" s="330"/>
      <c r="BS63" s="330"/>
      <c r="BT63" s="330"/>
      <c r="BU63" s="330"/>
      <c r="BV63" s="330"/>
      <c r="BW63" s="330"/>
      <c r="BX63" s="330"/>
      <c r="BY63" s="330"/>
      <c r="BZ63" s="330"/>
      <c r="CA63" s="330"/>
      <c r="CB63" s="330"/>
      <c r="CC63" s="330"/>
      <c r="CD63" s="330"/>
      <c r="CE63" s="330"/>
      <c r="CF63" s="330"/>
      <c r="CG63" s="330"/>
      <c r="CH63" s="330"/>
      <c r="CI63" s="330"/>
      <c r="CJ63" s="330"/>
      <c r="CK63" s="330"/>
      <c r="CL63" s="330"/>
      <c r="CM63" s="330"/>
      <c r="CN63" s="330"/>
      <c r="CO63" s="330"/>
      <c r="CP63" s="330"/>
      <c r="CQ63" s="330"/>
      <c r="CR63" s="330"/>
      <c r="CS63" s="330"/>
      <c r="CT63" s="330"/>
      <c r="CU63" s="330"/>
      <c r="CV63" s="330"/>
      <c r="CW63" s="330"/>
      <c r="CX63" s="330"/>
      <c r="CY63" s="330"/>
      <c r="CZ63" s="330"/>
      <c r="DA63" s="330"/>
      <c r="DB63" s="330"/>
      <c r="DC63" s="330"/>
      <c r="DD63" s="330"/>
      <c r="DE63" s="330"/>
      <c r="DF63" s="330"/>
      <c r="DG63" s="330"/>
      <c r="DH63" s="330"/>
      <c r="DI63" s="330"/>
      <c r="DJ63" s="330"/>
      <c r="DK63" s="330"/>
      <c r="DL63" s="330"/>
      <c r="DM63" s="330"/>
      <c r="DN63" s="330"/>
      <c r="DO63" s="330"/>
      <c r="DP63" s="330"/>
      <c r="DQ63" s="330"/>
      <c r="DR63" s="330"/>
      <c r="DS63" s="330"/>
      <c r="DT63" s="330"/>
      <c r="DU63" s="330"/>
      <c r="DV63" s="330"/>
      <c r="DW63" s="330"/>
      <c r="DX63" s="330"/>
      <c r="DY63" s="330"/>
      <c r="DZ63" s="330"/>
      <c r="EA63" s="330"/>
      <c r="EB63" s="330"/>
      <c r="EC63" s="330"/>
      <c r="ED63" s="330"/>
      <c r="EE63" s="330"/>
      <c r="EF63" s="330"/>
      <c r="EG63" s="330"/>
      <c r="EH63" s="330"/>
      <c r="EI63" s="330"/>
      <c r="EJ63" s="330"/>
      <c r="EK63" s="330"/>
      <c r="EL63" s="330"/>
      <c r="EM63" s="330"/>
      <c r="EN63" s="330"/>
      <c r="EO63" s="330"/>
      <c r="EP63" s="330"/>
      <c r="EQ63" s="330"/>
      <c r="ER63" s="330"/>
      <c r="ES63" s="330"/>
      <c r="ET63" s="330"/>
      <c r="EU63" s="330"/>
      <c r="EV63" s="330"/>
      <c r="EW63" s="330"/>
      <c r="EX63" s="330"/>
      <c r="EY63" s="330"/>
      <c r="EZ63" s="330"/>
      <c r="FA63" s="330"/>
      <c r="FB63" s="330"/>
      <c r="FC63" s="330"/>
      <c r="FD63" s="330"/>
      <c r="FE63" s="330"/>
      <c r="FF63" s="330"/>
      <c r="FG63" s="330"/>
      <c r="FH63" s="330"/>
      <c r="FI63" s="330"/>
      <c r="FJ63" s="330"/>
      <c r="FK63" s="330"/>
      <c r="FL63" s="330"/>
      <c r="FM63" s="330"/>
      <c r="FN63" s="330"/>
      <c r="FO63" s="330"/>
      <c r="FP63" s="330"/>
      <c r="FQ63" s="330"/>
      <c r="FR63" s="330"/>
      <c r="FS63" s="330"/>
      <c r="FT63" s="330"/>
      <c r="FU63" s="330"/>
      <c r="FV63" s="330"/>
      <c r="FW63" s="330"/>
      <c r="FX63" s="330"/>
      <c r="FY63" s="330"/>
      <c r="FZ63" s="330"/>
      <c r="GA63" s="330"/>
      <c r="GB63" s="330"/>
      <c r="GC63" s="330"/>
      <c r="GD63" s="330"/>
      <c r="GE63" s="330"/>
      <c r="GF63" s="330"/>
      <c r="GG63" s="330"/>
      <c r="GH63" s="330"/>
      <c r="GI63" s="330"/>
      <c r="GJ63" s="330"/>
      <c r="GK63" s="330"/>
      <c r="GL63" s="330"/>
      <c r="GM63" s="330"/>
      <c r="GN63" s="330"/>
      <c r="GO63" s="330"/>
      <c r="GP63" s="330"/>
      <c r="GQ63" s="330"/>
      <c r="GR63" s="330"/>
      <c r="GS63" s="330"/>
      <c r="GT63" s="330"/>
    </row>
    <row r="64" s="135" customFormat="1" ht="14.1" customHeight="1" spans="1:202">
      <c r="A64" s="568" t="s">
        <v>121</v>
      </c>
      <c r="B64" s="568" t="s">
        <v>122</v>
      </c>
      <c r="C64" s="568" t="s">
        <v>109</v>
      </c>
      <c r="D64" s="568" t="s">
        <v>164</v>
      </c>
      <c r="E64" s="312">
        <v>7.71</v>
      </c>
      <c r="F64" s="35" t="s">
        <v>25</v>
      </c>
      <c r="G64" s="35" t="s">
        <v>25</v>
      </c>
      <c r="H64" s="1308" t="s">
        <v>26</v>
      </c>
      <c r="I64" s="30" t="s">
        <v>27</v>
      </c>
      <c r="J64" s="1313" t="s">
        <v>28</v>
      </c>
      <c r="K64" s="30" t="s">
        <v>29</v>
      </c>
      <c r="L64" s="30" t="s">
        <v>41</v>
      </c>
      <c r="M64" s="1314">
        <v>685576</v>
      </c>
      <c r="N64" s="1315">
        <v>4673301</v>
      </c>
      <c r="O64" s="1315" t="s">
        <v>125</v>
      </c>
      <c r="P64" s="30" t="s">
        <v>43</v>
      </c>
      <c r="Q64" s="1155" t="s">
        <v>126</v>
      </c>
      <c r="R64" s="978" t="s">
        <v>127</v>
      </c>
      <c r="S64" s="1318">
        <f t="shared" si="0"/>
        <v>75.1725</v>
      </c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  <c r="AF64" s="330"/>
      <c r="AG64" s="330"/>
      <c r="AH64" s="330"/>
      <c r="AI64" s="330"/>
      <c r="AJ64" s="330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U64" s="330"/>
      <c r="AV64" s="330"/>
      <c r="AW64" s="330"/>
      <c r="AX64" s="330"/>
      <c r="AY64" s="330"/>
      <c r="AZ64" s="330"/>
      <c r="BA64" s="330"/>
      <c r="BB64" s="330"/>
      <c r="BC64" s="330"/>
      <c r="BD64" s="330"/>
      <c r="BE64" s="330"/>
      <c r="BF64" s="330"/>
      <c r="BG64" s="330"/>
      <c r="BH64" s="330"/>
      <c r="BI64" s="330"/>
      <c r="BJ64" s="330"/>
      <c r="BK64" s="330"/>
      <c r="BL64" s="330"/>
      <c r="BM64" s="330"/>
      <c r="BN64" s="330"/>
      <c r="BO64" s="330"/>
      <c r="BP64" s="330"/>
      <c r="BQ64" s="330"/>
      <c r="BR64" s="330"/>
      <c r="BS64" s="330"/>
      <c r="BT64" s="330"/>
      <c r="BU64" s="330"/>
      <c r="BV64" s="330"/>
      <c r="BW64" s="330"/>
      <c r="BX64" s="330"/>
      <c r="BY64" s="330"/>
      <c r="BZ64" s="330"/>
      <c r="CA64" s="330"/>
      <c r="CB64" s="330"/>
      <c r="CC64" s="330"/>
      <c r="CD64" s="330"/>
      <c r="CE64" s="330"/>
      <c r="CF64" s="330"/>
      <c r="CG64" s="330"/>
      <c r="CH64" s="330"/>
      <c r="CI64" s="330"/>
      <c r="CJ64" s="330"/>
      <c r="CK64" s="330"/>
      <c r="CL64" s="330"/>
      <c r="CM64" s="330"/>
      <c r="CN64" s="330"/>
      <c r="CO64" s="330"/>
      <c r="CP64" s="330"/>
      <c r="CQ64" s="330"/>
      <c r="CR64" s="330"/>
      <c r="CS64" s="330"/>
      <c r="CT64" s="330"/>
      <c r="CU64" s="330"/>
      <c r="CV64" s="330"/>
      <c r="CW64" s="330"/>
      <c r="CX64" s="330"/>
      <c r="CY64" s="330"/>
      <c r="CZ64" s="330"/>
      <c r="DA64" s="330"/>
      <c r="DB64" s="330"/>
      <c r="DC64" s="330"/>
      <c r="DD64" s="330"/>
      <c r="DE64" s="330"/>
      <c r="DF64" s="330"/>
      <c r="DG64" s="330"/>
      <c r="DH64" s="330"/>
      <c r="DI64" s="330"/>
      <c r="DJ64" s="330"/>
      <c r="DK64" s="330"/>
      <c r="DL64" s="330"/>
      <c r="DM64" s="330"/>
      <c r="DN64" s="330"/>
      <c r="DO64" s="330"/>
      <c r="DP64" s="330"/>
      <c r="DQ64" s="330"/>
      <c r="DR64" s="330"/>
      <c r="DS64" s="330"/>
      <c r="DT64" s="330"/>
      <c r="DU64" s="330"/>
      <c r="DV64" s="330"/>
      <c r="DW64" s="330"/>
      <c r="DX64" s="330"/>
      <c r="DY64" s="330"/>
      <c r="DZ64" s="330"/>
      <c r="EA64" s="330"/>
      <c r="EB64" s="330"/>
      <c r="EC64" s="330"/>
      <c r="ED64" s="330"/>
      <c r="EE64" s="330"/>
      <c r="EF64" s="330"/>
      <c r="EG64" s="330"/>
      <c r="EH64" s="330"/>
      <c r="EI64" s="330"/>
      <c r="EJ64" s="330"/>
      <c r="EK64" s="330"/>
      <c r="EL64" s="330"/>
      <c r="EM64" s="330"/>
      <c r="EN64" s="330"/>
      <c r="EO64" s="330"/>
      <c r="EP64" s="330"/>
      <c r="EQ64" s="330"/>
      <c r="ER64" s="330"/>
      <c r="ES64" s="330"/>
      <c r="ET64" s="330"/>
      <c r="EU64" s="330"/>
      <c r="EV64" s="330"/>
      <c r="EW64" s="330"/>
      <c r="EX64" s="330"/>
      <c r="EY64" s="330"/>
      <c r="EZ64" s="330"/>
      <c r="FA64" s="330"/>
      <c r="FB64" s="330"/>
      <c r="FC64" s="330"/>
      <c r="FD64" s="330"/>
      <c r="FE64" s="330"/>
      <c r="FF64" s="330"/>
      <c r="FG64" s="330"/>
      <c r="FH64" s="330"/>
      <c r="FI64" s="330"/>
      <c r="FJ64" s="330"/>
      <c r="FK64" s="330"/>
      <c r="FL64" s="330"/>
      <c r="FM64" s="330"/>
      <c r="FN64" s="330"/>
      <c r="FO64" s="330"/>
      <c r="FP64" s="330"/>
      <c r="FQ64" s="330"/>
      <c r="FR64" s="330"/>
      <c r="FS64" s="330"/>
      <c r="FT64" s="330"/>
      <c r="FU64" s="330"/>
      <c r="FV64" s="330"/>
      <c r="FW64" s="330"/>
      <c r="FX64" s="330"/>
      <c r="FY64" s="330"/>
      <c r="FZ64" s="330"/>
      <c r="GA64" s="330"/>
      <c r="GB64" s="330"/>
      <c r="GC64" s="330"/>
      <c r="GD64" s="330"/>
      <c r="GE64" s="330"/>
      <c r="GF64" s="330"/>
      <c r="GG64" s="330"/>
      <c r="GH64" s="330"/>
      <c r="GI64" s="330"/>
      <c r="GJ64" s="330"/>
      <c r="GK64" s="330"/>
      <c r="GL64" s="330"/>
      <c r="GM64" s="330"/>
      <c r="GN64" s="330"/>
      <c r="GO64" s="330"/>
      <c r="GP64" s="330"/>
      <c r="GQ64" s="330"/>
      <c r="GR64" s="330"/>
      <c r="GS64" s="330"/>
      <c r="GT64" s="330"/>
    </row>
    <row r="65" s="135" customFormat="1" ht="17" customHeight="1" spans="1:202">
      <c r="A65" s="568" t="s">
        <v>121</v>
      </c>
      <c r="B65" s="568" t="s">
        <v>165</v>
      </c>
      <c r="C65" s="568" t="s">
        <v>133</v>
      </c>
      <c r="D65" s="568" t="s">
        <v>112</v>
      </c>
      <c r="E65" s="312">
        <v>86.931</v>
      </c>
      <c r="F65" s="35" t="s">
        <v>25</v>
      </c>
      <c r="G65" s="35" t="s">
        <v>25</v>
      </c>
      <c r="H65" s="1308" t="s">
        <v>26</v>
      </c>
      <c r="I65" s="30" t="s">
        <v>27</v>
      </c>
      <c r="J65" s="1313" t="s">
        <v>28</v>
      </c>
      <c r="K65" s="30" t="s">
        <v>58</v>
      </c>
      <c r="L65" s="30" t="s">
        <v>30</v>
      </c>
      <c r="M65" s="1314">
        <v>685571</v>
      </c>
      <c r="N65" s="1315">
        <v>4673139</v>
      </c>
      <c r="O65" s="1315" t="s">
        <v>166</v>
      </c>
      <c r="P65" s="626" t="s">
        <v>43</v>
      </c>
      <c r="Q65" s="1155" t="s">
        <v>126</v>
      </c>
      <c r="R65" s="978" t="s">
        <v>127</v>
      </c>
      <c r="S65" s="1318">
        <f t="shared" si="0"/>
        <v>847.57725</v>
      </c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  <c r="AF65" s="330"/>
      <c r="AG65" s="330"/>
      <c r="AH65" s="330"/>
      <c r="AI65" s="330"/>
      <c r="AJ65" s="330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U65" s="330"/>
      <c r="AV65" s="330"/>
      <c r="AW65" s="330"/>
      <c r="AX65" s="330"/>
      <c r="AY65" s="330"/>
      <c r="AZ65" s="330"/>
      <c r="BA65" s="330"/>
      <c r="BB65" s="330"/>
      <c r="BC65" s="330"/>
      <c r="BD65" s="330"/>
      <c r="BE65" s="330"/>
      <c r="BF65" s="330"/>
      <c r="BG65" s="330"/>
      <c r="BH65" s="330"/>
      <c r="BI65" s="330"/>
      <c r="BJ65" s="330"/>
      <c r="BK65" s="330"/>
      <c r="BL65" s="330"/>
      <c r="BM65" s="330"/>
      <c r="BN65" s="330"/>
      <c r="BO65" s="330"/>
      <c r="BP65" s="330"/>
      <c r="BQ65" s="330"/>
      <c r="BR65" s="330"/>
      <c r="BS65" s="330"/>
      <c r="BT65" s="330"/>
      <c r="BU65" s="330"/>
      <c r="BV65" s="330"/>
      <c r="BW65" s="330"/>
      <c r="BX65" s="330"/>
      <c r="BY65" s="330"/>
      <c r="BZ65" s="330"/>
      <c r="CA65" s="330"/>
      <c r="CB65" s="330"/>
      <c r="CC65" s="330"/>
      <c r="CD65" s="330"/>
      <c r="CE65" s="330"/>
      <c r="CF65" s="330"/>
      <c r="CG65" s="330"/>
      <c r="CH65" s="330"/>
      <c r="CI65" s="330"/>
      <c r="CJ65" s="330"/>
      <c r="CK65" s="330"/>
      <c r="CL65" s="330"/>
      <c r="CM65" s="330"/>
      <c r="CN65" s="330"/>
      <c r="CO65" s="330"/>
      <c r="CP65" s="330"/>
      <c r="CQ65" s="330"/>
      <c r="CR65" s="330"/>
      <c r="CS65" s="330"/>
      <c r="CT65" s="330"/>
      <c r="CU65" s="330"/>
      <c r="CV65" s="330"/>
      <c r="CW65" s="330"/>
      <c r="CX65" s="330"/>
      <c r="CY65" s="330"/>
      <c r="CZ65" s="330"/>
      <c r="DA65" s="330"/>
      <c r="DB65" s="330"/>
      <c r="DC65" s="330"/>
      <c r="DD65" s="330"/>
      <c r="DE65" s="330"/>
      <c r="DF65" s="330"/>
      <c r="DG65" s="330"/>
      <c r="DH65" s="330"/>
      <c r="DI65" s="330"/>
      <c r="DJ65" s="330"/>
      <c r="DK65" s="330"/>
      <c r="DL65" s="330"/>
      <c r="DM65" s="330"/>
      <c r="DN65" s="330"/>
      <c r="DO65" s="330"/>
      <c r="DP65" s="330"/>
      <c r="DQ65" s="330"/>
      <c r="DR65" s="330"/>
      <c r="DS65" s="330"/>
      <c r="DT65" s="330"/>
      <c r="DU65" s="330"/>
      <c r="DV65" s="330"/>
      <c r="DW65" s="330"/>
      <c r="DX65" s="330"/>
      <c r="DY65" s="330"/>
      <c r="DZ65" s="330"/>
      <c r="EA65" s="330"/>
      <c r="EB65" s="330"/>
      <c r="EC65" s="330"/>
      <c r="ED65" s="330"/>
      <c r="EE65" s="330"/>
      <c r="EF65" s="330"/>
      <c r="EG65" s="330"/>
      <c r="EH65" s="330"/>
      <c r="EI65" s="330"/>
      <c r="EJ65" s="330"/>
      <c r="EK65" s="330"/>
      <c r="EL65" s="330"/>
      <c r="EM65" s="330"/>
      <c r="EN65" s="330"/>
      <c r="EO65" s="330"/>
      <c r="EP65" s="330"/>
      <c r="EQ65" s="330"/>
      <c r="ER65" s="330"/>
      <c r="ES65" s="330"/>
      <c r="ET65" s="330"/>
      <c r="EU65" s="330"/>
      <c r="EV65" s="330"/>
      <c r="EW65" s="330"/>
      <c r="EX65" s="330"/>
      <c r="EY65" s="330"/>
      <c r="EZ65" s="330"/>
      <c r="FA65" s="330"/>
      <c r="FB65" s="330"/>
      <c r="FC65" s="330"/>
      <c r="FD65" s="330"/>
      <c r="FE65" s="330"/>
      <c r="FF65" s="330"/>
      <c r="FG65" s="330"/>
      <c r="FH65" s="330"/>
      <c r="FI65" s="330"/>
      <c r="FJ65" s="330"/>
      <c r="FK65" s="330"/>
      <c r="FL65" s="330"/>
      <c r="FM65" s="330"/>
      <c r="FN65" s="330"/>
      <c r="FO65" s="330"/>
      <c r="FP65" s="330"/>
      <c r="FQ65" s="330"/>
      <c r="FR65" s="330"/>
      <c r="FS65" s="330"/>
      <c r="FT65" s="330"/>
      <c r="FU65" s="330"/>
      <c r="FV65" s="330"/>
      <c r="FW65" s="330"/>
      <c r="FX65" s="330"/>
      <c r="FY65" s="330"/>
      <c r="FZ65" s="330"/>
      <c r="GA65" s="330"/>
      <c r="GB65" s="330"/>
      <c r="GC65" s="330"/>
      <c r="GD65" s="330"/>
      <c r="GE65" s="330"/>
      <c r="GF65" s="330"/>
      <c r="GG65" s="330"/>
      <c r="GH65" s="330"/>
      <c r="GI65" s="330"/>
      <c r="GJ65" s="330"/>
      <c r="GK65" s="330"/>
      <c r="GL65" s="330"/>
      <c r="GM65" s="330"/>
      <c r="GN65" s="330"/>
      <c r="GO65" s="330"/>
      <c r="GP65" s="330"/>
      <c r="GQ65" s="330"/>
      <c r="GR65" s="330"/>
      <c r="GS65" s="330"/>
      <c r="GT65" s="330"/>
    </row>
    <row r="66" s="135" customFormat="1" ht="32" customHeight="1" spans="1:202">
      <c r="A66" s="568" t="s">
        <v>121</v>
      </c>
      <c r="B66" s="568" t="s">
        <v>165</v>
      </c>
      <c r="C66" s="568" t="s">
        <v>167</v>
      </c>
      <c r="D66" s="568" t="s">
        <v>39</v>
      </c>
      <c r="E66" s="312">
        <v>49.173</v>
      </c>
      <c r="F66" s="35" t="s">
        <v>25</v>
      </c>
      <c r="G66" s="35" t="s">
        <v>25</v>
      </c>
      <c r="H66" s="1308" t="s">
        <v>26</v>
      </c>
      <c r="I66" s="30" t="s">
        <v>27</v>
      </c>
      <c r="J66" s="1313" t="s">
        <v>28</v>
      </c>
      <c r="K66" s="30" t="s">
        <v>29</v>
      </c>
      <c r="L66" s="30" t="s">
        <v>41</v>
      </c>
      <c r="M66" s="1314">
        <v>685833</v>
      </c>
      <c r="N66" s="1315">
        <v>4672917</v>
      </c>
      <c r="O66" s="1315" t="s">
        <v>166</v>
      </c>
      <c r="P66" s="1323" t="s">
        <v>168</v>
      </c>
      <c r="Q66" s="1155" t="s">
        <v>169</v>
      </c>
      <c r="R66" s="1333" t="s">
        <v>170</v>
      </c>
      <c r="S66" s="1318">
        <f t="shared" si="0"/>
        <v>479.43675</v>
      </c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  <c r="AF66" s="330"/>
      <c r="AG66" s="330"/>
      <c r="AH66" s="330"/>
      <c r="AI66" s="330"/>
      <c r="AJ66" s="330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U66" s="330"/>
      <c r="AV66" s="330"/>
      <c r="AW66" s="330"/>
      <c r="AX66" s="330"/>
      <c r="AY66" s="330"/>
      <c r="AZ66" s="330"/>
      <c r="BA66" s="330"/>
      <c r="BB66" s="330"/>
      <c r="BC66" s="330"/>
      <c r="BD66" s="330"/>
      <c r="BE66" s="330"/>
      <c r="BF66" s="330"/>
      <c r="BG66" s="330"/>
      <c r="BH66" s="330"/>
      <c r="BI66" s="330"/>
      <c r="BJ66" s="330"/>
      <c r="BK66" s="330"/>
      <c r="BL66" s="330"/>
      <c r="BM66" s="330"/>
      <c r="BN66" s="330"/>
      <c r="BO66" s="330"/>
      <c r="BP66" s="330"/>
      <c r="BQ66" s="330"/>
      <c r="BR66" s="330"/>
      <c r="BS66" s="330"/>
      <c r="BT66" s="330"/>
      <c r="BU66" s="330"/>
      <c r="BV66" s="330"/>
      <c r="BW66" s="330"/>
      <c r="BX66" s="330"/>
      <c r="BY66" s="330"/>
      <c r="BZ66" s="330"/>
      <c r="CA66" s="330"/>
      <c r="CB66" s="330"/>
      <c r="CC66" s="330"/>
      <c r="CD66" s="330"/>
      <c r="CE66" s="330"/>
      <c r="CF66" s="330"/>
      <c r="CG66" s="330"/>
      <c r="CH66" s="330"/>
      <c r="CI66" s="330"/>
      <c r="CJ66" s="330"/>
      <c r="CK66" s="330"/>
      <c r="CL66" s="330"/>
      <c r="CM66" s="330"/>
      <c r="CN66" s="330"/>
      <c r="CO66" s="330"/>
      <c r="CP66" s="330"/>
      <c r="CQ66" s="330"/>
      <c r="CR66" s="330"/>
      <c r="CS66" s="330"/>
      <c r="CT66" s="330"/>
      <c r="CU66" s="330"/>
      <c r="CV66" s="330"/>
      <c r="CW66" s="330"/>
      <c r="CX66" s="330"/>
      <c r="CY66" s="330"/>
      <c r="CZ66" s="330"/>
      <c r="DA66" s="330"/>
      <c r="DB66" s="330"/>
      <c r="DC66" s="330"/>
      <c r="DD66" s="330"/>
      <c r="DE66" s="330"/>
      <c r="DF66" s="330"/>
      <c r="DG66" s="330"/>
      <c r="DH66" s="330"/>
      <c r="DI66" s="330"/>
      <c r="DJ66" s="330"/>
      <c r="DK66" s="330"/>
      <c r="DL66" s="330"/>
      <c r="DM66" s="330"/>
      <c r="DN66" s="330"/>
      <c r="DO66" s="330"/>
      <c r="DP66" s="330"/>
      <c r="DQ66" s="330"/>
      <c r="DR66" s="330"/>
      <c r="DS66" s="330"/>
      <c r="DT66" s="330"/>
      <c r="DU66" s="330"/>
      <c r="DV66" s="330"/>
      <c r="DW66" s="330"/>
      <c r="DX66" s="330"/>
      <c r="DY66" s="330"/>
      <c r="DZ66" s="330"/>
      <c r="EA66" s="330"/>
      <c r="EB66" s="330"/>
      <c r="EC66" s="330"/>
      <c r="ED66" s="330"/>
      <c r="EE66" s="330"/>
      <c r="EF66" s="330"/>
      <c r="EG66" s="330"/>
      <c r="EH66" s="330"/>
      <c r="EI66" s="330"/>
      <c r="EJ66" s="330"/>
      <c r="EK66" s="330"/>
      <c r="EL66" s="330"/>
      <c r="EM66" s="330"/>
      <c r="EN66" s="330"/>
      <c r="EO66" s="330"/>
      <c r="EP66" s="330"/>
      <c r="EQ66" s="330"/>
      <c r="ER66" s="330"/>
      <c r="ES66" s="330"/>
      <c r="ET66" s="330"/>
      <c r="EU66" s="330"/>
      <c r="EV66" s="330"/>
      <c r="EW66" s="330"/>
      <c r="EX66" s="330"/>
      <c r="EY66" s="330"/>
      <c r="EZ66" s="330"/>
      <c r="FA66" s="330"/>
      <c r="FB66" s="330"/>
      <c r="FC66" s="330"/>
      <c r="FD66" s="330"/>
      <c r="FE66" s="330"/>
      <c r="FF66" s="330"/>
      <c r="FG66" s="330"/>
      <c r="FH66" s="330"/>
      <c r="FI66" s="330"/>
      <c r="FJ66" s="330"/>
      <c r="FK66" s="330"/>
      <c r="FL66" s="330"/>
      <c r="FM66" s="330"/>
      <c r="FN66" s="330"/>
      <c r="FO66" s="330"/>
      <c r="FP66" s="330"/>
      <c r="FQ66" s="330"/>
      <c r="FR66" s="330"/>
      <c r="FS66" s="330"/>
      <c r="FT66" s="330"/>
      <c r="FU66" s="330"/>
      <c r="FV66" s="330"/>
      <c r="FW66" s="330"/>
      <c r="FX66" s="330"/>
      <c r="FY66" s="330"/>
      <c r="FZ66" s="330"/>
      <c r="GA66" s="330"/>
      <c r="GB66" s="330"/>
      <c r="GC66" s="330"/>
      <c r="GD66" s="330"/>
      <c r="GE66" s="330"/>
      <c r="GF66" s="330"/>
      <c r="GG66" s="330"/>
      <c r="GH66" s="330"/>
      <c r="GI66" s="330"/>
      <c r="GJ66" s="330"/>
      <c r="GK66" s="330"/>
      <c r="GL66" s="330"/>
      <c r="GM66" s="330"/>
      <c r="GN66" s="330"/>
      <c r="GO66" s="330"/>
      <c r="GP66" s="330"/>
      <c r="GQ66" s="330"/>
      <c r="GR66" s="330"/>
      <c r="GS66" s="330"/>
      <c r="GT66" s="330"/>
    </row>
    <row r="67" s="135" customFormat="1" ht="14.1" customHeight="1" spans="1:202">
      <c r="A67" s="568" t="s">
        <v>121</v>
      </c>
      <c r="B67" s="568" t="s">
        <v>165</v>
      </c>
      <c r="C67" s="568" t="s">
        <v>171</v>
      </c>
      <c r="D67" s="568" t="s">
        <v>172</v>
      </c>
      <c r="E67" s="312">
        <v>60.7425</v>
      </c>
      <c r="F67" s="35" t="s">
        <v>25</v>
      </c>
      <c r="G67" s="35" t="s">
        <v>25</v>
      </c>
      <c r="H67" s="1308" t="s">
        <v>26</v>
      </c>
      <c r="I67" s="30" t="s">
        <v>27</v>
      </c>
      <c r="J67" s="1313" t="s">
        <v>28</v>
      </c>
      <c r="K67" s="30" t="s">
        <v>29</v>
      </c>
      <c r="L67" s="30" t="s">
        <v>30</v>
      </c>
      <c r="M67" s="1314">
        <v>685686</v>
      </c>
      <c r="N67" s="1315">
        <v>4672905</v>
      </c>
      <c r="O67" s="1315" t="s">
        <v>166</v>
      </c>
      <c r="P67" s="1323" t="s">
        <v>43</v>
      </c>
      <c r="Q67" s="1155" t="s">
        <v>126</v>
      </c>
      <c r="R67" s="1333" t="s">
        <v>127</v>
      </c>
      <c r="S67" s="1318">
        <f t="shared" si="0"/>
        <v>592.239375</v>
      </c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  <c r="AF67" s="330"/>
      <c r="AG67" s="330"/>
      <c r="AH67" s="330"/>
      <c r="AI67" s="330"/>
      <c r="AJ67" s="330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U67" s="330"/>
      <c r="AV67" s="330"/>
      <c r="AW67" s="330"/>
      <c r="AX67" s="330"/>
      <c r="AY67" s="330"/>
      <c r="AZ67" s="330"/>
      <c r="BA67" s="330"/>
      <c r="BB67" s="330"/>
      <c r="BC67" s="330"/>
      <c r="BD67" s="330"/>
      <c r="BE67" s="330"/>
      <c r="BF67" s="330"/>
      <c r="BG67" s="330"/>
      <c r="BH67" s="330"/>
      <c r="BI67" s="330"/>
      <c r="BJ67" s="330"/>
      <c r="BK67" s="330"/>
      <c r="BL67" s="330"/>
      <c r="BM67" s="330"/>
      <c r="BN67" s="330"/>
      <c r="BO67" s="330"/>
      <c r="BP67" s="330"/>
      <c r="BQ67" s="330"/>
      <c r="BR67" s="330"/>
      <c r="BS67" s="330"/>
      <c r="BT67" s="330"/>
      <c r="BU67" s="330"/>
      <c r="BV67" s="330"/>
      <c r="BW67" s="330"/>
      <c r="BX67" s="330"/>
      <c r="BY67" s="330"/>
      <c r="BZ67" s="330"/>
      <c r="CA67" s="330"/>
      <c r="CB67" s="330"/>
      <c r="CC67" s="330"/>
      <c r="CD67" s="330"/>
      <c r="CE67" s="330"/>
      <c r="CF67" s="330"/>
      <c r="CG67" s="330"/>
      <c r="CH67" s="330"/>
      <c r="CI67" s="330"/>
      <c r="CJ67" s="330"/>
      <c r="CK67" s="330"/>
      <c r="CL67" s="330"/>
      <c r="CM67" s="330"/>
      <c r="CN67" s="330"/>
      <c r="CO67" s="330"/>
      <c r="CP67" s="330"/>
      <c r="CQ67" s="330"/>
      <c r="CR67" s="330"/>
      <c r="CS67" s="330"/>
      <c r="CT67" s="330"/>
      <c r="CU67" s="330"/>
      <c r="CV67" s="330"/>
      <c r="CW67" s="330"/>
      <c r="CX67" s="330"/>
      <c r="CY67" s="330"/>
      <c r="CZ67" s="330"/>
      <c r="DA67" s="330"/>
      <c r="DB67" s="330"/>
      <c r="DC67" s="330"/>
      <c r="DD67" s="330"/>
      <c r="DE67" s="330"/>
      <c r="DF67" s="330"/>
      <c r="DG67" s="330"/>
      <c r="DH67" s="330"/>
      <c r="DI67" s="330"/>
      <c r="DJ67" s="330"/>
      <c r="DK67" s="330"/>
      <c r="DL67" s="330"/>
      <c r="DM67" s="330"/>
      <c r="DN67" s="330"/>
      <c r="DO67" s="330"/>
      <c r="DP67" s="330"/>
      <c r="DQ67" s="330"/>
      <c r="DR67" s="330"/>
      <c r="DS67" s="330"/>
      <c r="DT67" s="330"/>
      <c r="DU67" s="330"/>
      <c r="DV67" s="330"/>
      <c r="DW67" s="330"/>
      <c r="DX67" s="330"/>
      <c r="DY67" s="330"/>
      <c r="DZ67" s="330"/>
      <c r="EA67" s="330"/>
      <c r="EB67" s="330"/>
      <c r="EC67" s="330"/>
      <c r="ED67" s="330"/>
      <c r="EE67" s="330"/>
      <c r="EF67" s="330"/>
      <c r="EG67" s="330"/>
      <c r="EH67" s="330"/>
      <c r="EI67" s="330"/>
      <c r="EJ67" s="330"/>
      <c r="EK67" s="330"/>
      <c r="EL67" s="330"/>
      <c r="EM67" s="330"/>
      <c r="EN67" s="330"/>
      <c r="EO67" s="330"/>
      <c r="EP67" s="330"/>
      <c r="EQ67" s="330"/>
      <c r="ER67" s="330"/>
      <c r="ES67" s="330"/>
      <c r="ET67" s="330"/>
      <c r="EU67" s="330"/>
      <c r="EV67" s="330"/>
      <c r="EW67" s="330"/>
      <c r="EX67" s="330"/>
      <c r="EY67" s="330"/>
      <c r="EZ67" s="330"/>
      <c r="FA67" s="330"/>
      <c r="FB67" s="330"/>
      <c r="FC67" s="330"/>
      <c r="FD67" s="330"/>
      <c r="FE67" s="330"/>
      <c r="FF67" s="330"/>
      <c r="FG67" s="330"/>
      <c r="FH67" s="330"/>
      <c r="FI67" s="330"/>
      <c r="FJ67" s="330"/>
      <c r="FK67" s="330"/>
      <c r="FL67" s="330"/>
      <c r="FM67" s="330"/>
      <c r="FN67" s="330"/>
      <c r="FO67" s="330"/>
      <c r="FP67" s="330"/>
      <c r="FQ67" s="330"/>
      <c r="FR67" s="330"/>
      <c r="FS67" s="330"/>
      <c r="FT67" s="330"/>
      <c r="FU67" s="330"/>
      <c r="FV67" s="330"/>
      <c r="FW67" s="330"/>
      <c r="FX67" s="330"/>
      <c r="FY67" s="330"/>
      <c r="FZ67" s="330"/>
      <c r="GA67" s="330"/>
      <c r="GB67" s="330"/>
      <c r="GC67" s="330"/>
      <c r="GD67" s="330"/>
      <c r="GE67" s="330"/>
      <c r="GF67" s="330"/>
      <c r="GG67" s="330"/>
      <c r="GH67" s="330"/>
      <c r="GI67" s="330"/>
      <c r="GJ67" s="330"/>
      <c r="GK67" s="330"/>
      <c r="GL67" s="330"/>
      <c r="GM67" s="330"/>
      <c r="GN67" s="330"/>
      <c r="GO67" s="330"/>
      <c r="GP67" s="330"/>
      <c r="GQ67" s="330"/>
      <c r="GR67" s="330"/>
      <c r="GS67" s="330"/>
      <c r="GT67" s="330"/>
    </row>
    <row r="68" s="135" customFormat="1" ht="14.1" customHeight="1" spans="1:202">
      <c r="A68" s="568" t="s">
        <v>121</v>
      </c>
      <c r="B68" s="568" t="s">
        <v>165</v>
      </c>
      <c r="C68" s="568" t="s">
        <v>109</v>
      </c>
      <c r="D68" s="568" t="s">
        <v>173</v>
      </c>
      <c r="E68" s="312">
        <v>4.938</v>
      </c>
      <c r="F68" s="35" t="s">
        <v>25</v>
      </c>
      <c r="G68" s="35" t="s">
        <v>25</v>
      </c>
      <c r="H68" s="1308" t="s">
        <v>26</v>
      </c>
      <c r="I68" s="30" t="s">
        <v>48</v>
      </c>
      <c r="J68" s="1313" t="s">
        <v>28</v>
      </c>
      <c r="K68" s="30" t="s">
        <v>29</v>
      </c>
      <c r="L68" s="30" t="s">
        <v>30</v>
      </c>
      <c r="M68" s="1314">
        <v>685593</v>
      </c>
      <c r="N68" s="1315">
        <v>4672926</v>
      </c>
      <c r="O68" s="1315" t="s">
        <v>166</v>
      </c>
      <c r="P68" s="1323" t="s">
        <v>43</v>
      </c>
      <c r="Q68" s="1155" t="s">
        <v>142</v>
      </c>
      <c r="R68" s="978" t="s">
        <v>143</v>
      </c>
      <c r="S68" s="1318">
        <f t="shared" si="0"/>
        <v>48.1455</v>
      </c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  <c r="AH68" s="330"/>
      <c r="AI68" s="330"/>
      <c r="AJ68" s="330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U68" s="330"/>
      <c r="AV68" s="330"/>
      <c r="AW68" s="330"/>
      <c r="AX68" s="330"/>
      <c r="AY68" s="330"/>
      <c r="AZ68" s="330"/>
      <c r="BA68" s="330"/>
      <c r="BB68" s="330"/>
      <c r="BC68" s="330"/>
      <c r="BD68" s="330"/>
      <c r="BE68" s="330"/>
      <c r="BF68" s="330"/>
      <c r="BG68" s="330"/>
      <c r="BH68" s="330"/>
      <c r="BI68" s="330"/>
      <c r="BJ68" s="330"/>
      <c r="BK68" s="330"/>
      <c r="BL68" s="330"/>
      <c r="BM68" s="330"/>
      <c r="BN68" s="330"/>
      <c r="BO68" s="330"/>
      <c r="BP68" s="330"/>
      <c r="BQ68" s="330"/>
      <c r="BR68" s="330"/>
      <c r="BS68" s="330"/>
      <c r="BT68" s="330"/>
      <c r="BU68" s="330"/>
      <c r="BV68" s="330"/>
      <c r="BW68" s="330"/>
      <c r="BX68" s="330"/>
      <c r="BY68" s="330"/>
      <c r="BZ68" s="330"/>
      <c r="CA68" s="330"/>
      <c r="CB68" s="330"/>
      <c r="CC68" s="330"/>
      <c r="CD68" s="330"/>
      <c r="CE68" s="330"/>
      <c r="CF68" s="330"/>
      <c r="CG68" s="330"/>
      <c r="CH68" s="330"/>
      <c r="CI68" s="330"/>
      <c r="CJ68" s="330"/>
      <c r="CK68" s="330"/>
      <c r="CL68" s="330"/>
      <c r="CM68" s="330"/>
      <c r="CN68" s="330"/>
      <c r="CO68" s="330"/>
      <c r="CP68" s="330"/>
      <c r="CQ68" s="330"/>
      <c r="CR68" s="330"/>
      <c r="CS68" s="330"/>
      <c r="CT68" s="330"/>
      <c r="CU68" s="330"/>
      <c r="CV68" s="330"/>
      <c r="CW68" s="330"/>
      <c r="CX68" s="330"/>
      <c r="CY68" s="330"/>
      <c r="CZ68" s="330"/>
      <c r="DA68" s="330"/>
      <c r="DB68" s="330"/>
      <c r="DC68" s="330"/>
      <c r="DD68" s="330"/>
      <c r="DE68" s="330"/>
      <c r="DF68" s="330"/>
      <c r="DG68" s="330"/>
      <c r="DH68" s="330"/>
      <c r="DI68" s="330"/>
      <c r="DJ68" s="330"/>
      <c r="DK68" s="330"/>
      <c r="DL68" s="330"/>
      <c r="DM68" s="330"/>
      <c r="DN68" s="330"/>
      <c r="DO68" s="330"/>
      <c r="DP68" s="330"/>
      <c r="DQ68" s="330"/>
      <c r="DR68" s="330"/>
      <c r="DS68" s="330"/>
      <c r="DT68" s="330"/>
      <c r="DU68" s="330"/>
      <c r="DV68" s="330"/>
      <c r="DW68" s="330"/>
      <c r="DX68" s="330"/>
      <c r="DY68" s="330"/>
      <c r="DZ68" s="330"/>
      <c r="EA68" s="330"/>
      <c r="EB68" s="330"/>
      <c r="EC68" s="330"/>
      <c r="ED68" s="330"/>
      <c r="EE68" s="330"/>
      <c r="EF68" s="330"/>
      <c r="EG68" s="330"/>
      <c r="EH68" s="330"/>
      <c r="EI68" s="330"/>
      <c r="EJ68" s="330"/>
      <c r="EK68" s="330"/>
      <c r="EL68" s="330"/>
      <c r="EM68" s="330"/>
      <c r="EN68" s="330"/>
      <c r="EO68" s="330"/>
      <c r="EP68" s="330"/>
      <c r="EQ68" s="330"/>
      <c r="ER68" s="330"/>
      <c r="ES68" s="330"/>
      <c r="ET68" s="330"/>
      <c r="EU68" s="330"/>
      <c r="EV68" s="330"/>
      <c r="EW68" s="330"/>
      <c r="EX68" s="330"/>
      <c r="EY68" s="330"/>
      <c r="EZ68" s="330"/>
      <c r="FA68" s="330"/>
      <c r="FB68" s="330"/>
      <c r="FC68" s="330"/>
      <c r="FD68" s="330"/>
      <c r="FE68" s="330"/>
      <c r="FF68" s="330"/>
      <c r="FG68" s="330"/>
      <c r="FH68" s="330"/>
      <c r="FI68" s="330"/>
      <c r="FJ68" s="330"/>
      <c r="FK68" s="330"/>
      <c r="FL68" s="330"/>
      <c r="FM68" s="330"/>
      <c r="FN68" s="330"/>
      <c r="FO68" s="330"/>
      <c r="FP68" s="330"/>
      <c r="FQ68" s="330"/>
      <c r="FR68" s="330"/>
      <c r="FS68" s="330"/>
      <c r="FT68" s="330"/>
      <c r="FU68" s="330"/>
      <c r="FV68" s="330"/>
      <c r="FW68" s="330"/>
      <c r="FX68" s="330"/>
      <c r="FY68" s="330"/>
      <c r="FZ68" s="330"/>
      <c r="GA68" s="330"/>
      <c r="GB68" s="330"/>
      <c r="GC68" s="330"/>
      <c r="GD68" s="330"/>
      <c r="GE68" s="330"/>
      <c r="GF68" s="330"/>
      <c r="GG68" s="330"/>
      <c r="GH68" s="330"/>
      <c r="GI68" s="330"/>
      <c r="GJ68" s="330"/>
      <c r="GK68" s="330"/>
      <c r="GL68" s="330"/>
      <c r="GM68" s="330"/>
      <c r="GN68" s="330"/>
      <c r="GO68" s="330"/>
      <c r="GP68" s="330"/>
      <c r="GQ68" s="330"/>
      <c r="GR68" s="330"/>
      <c r="GS68" s="330"/>
      <c r="GT68" s="330"/>
    </row>
    <row r="69" s="135" customFormat="1" ht="12.95" customHeight="1" spans="1:202">
      <c r="A69" s="568" t="s">
        <v>121</v>
      </c>
      <c r="B69" s="568" t="s">
        <v>165</v>
      </c>
      <c r="C69" s="568" t="s">
        <v>174</v>
      </c>
      <c r="D69" s="568" t="s">
        <v>175</v>
      </c>
      <c r="E69" s="312">
        <v>84.348</v>
      </c>
      <c r="F69" s="35" t="s">
        <v>25</v>
      </c>
      <c r="G69" s="35" t="s">
        <v>25</v>
      </c>
      <c r="H69" s="1308" t="s">
        <v>26</v>
      </c>
      <c r="I69" s="30" t="s">
        <v>27</v>
      </c>
      <c r="J69" s="1313" t="s">
        <v>28</v>
      </c>
      <c r="K69" s="312" t="s">
        <v>176</v>
      </c>
      <c r="L69" s="30" t="s">
        <v>41</v>
      </c>
      <c r="M69" s="1314">
        <v>685932</v>
      </c>
      <c r="N69" s="1315">
        <v>4672557</v>
      </c>
      <c r="O69" s="1315" t="s">
        <v>166</v>
      </c>
      <c r="P69" s="1323" t="s">
        <v>177</v>
      </c>
      <c r="Q69" s="1155" t="s">
        <v>126</v>
      </c>
      <c r="R69" s="1333" t="s">
        <v>127</v>
      </c>
      <c r="S69" s="1318">
        <f t="shared" si="0"/>
        <v>822.393</v>
      </c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  <c r="AF69" s="330"/>
      <c r="AG69" s="330"/>
      <c r="AH69" s="330"/>
      <c r="AI69" s="330"/>
      <c r="AJ69" s="330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U69" s="330"/>
      <c r="AV69" s="330"/>
      <c r="AW69" s="330"/>
      <c r="AX69" s="330"/>
      <c r="AY69" s="330"/>
      <c r="AZ69" s="330"/>
      <c r="BA69" s="330"/>
      <c r="BB69" s="330"/>
      <c r="BC69" s="330"/>
      <c r="BD69" s="330"/>
      <c r="BE69" s="330"/>
      <c r="BF69" s="330"/>
      <c r="BG69" s="330"/>
      <c r="BH69" s="330"/>
      <c r="BI69" s="330"/>
      <c r="BJ69" s="330"/>
      <c r="BK69" s="330"/>
      <c r="BL69" s="330"/>
      <c r="BM69" s="330"/>
      <c r="BN69" s="330"/>
      <c r="BO69" s="330"/>
      <c r="BP69" s="330"/>
      <c r="BQ69" s="330"/>
      <c r="BR69" s="330"/>
      <c r="BS69" s="330"/>
      <c r="BT69" s="330"/>
      <c r="BU69" s="330"/>
      <c r="BV69" s="330"/>
      <c r="BW69" s="330"/>
      <c r="BX69" s="330"/>
      <c r="BY69" s="330"/>
      <c r="BZ69" s="330"/>
      <c r="CA69" s="330"/>
      <c r="CB69" s="330"/>
      <c r="CC69" s="330"/>
      <c r="CD69" s="330"/>
      <c r="CE69" s="330"/>
      <c r="CF69" s="330"/>
      <c r="CG69" s="330"/>
      <c r="CH69" s="330"/>
      <c r="CI69" s="330"/>
      <c r="CJ69" s="330"/>
      <c r="CK69" s="330"/>
      <c r="CL69" s="330"/>
      <c r="CM69" s="330"/>
      <c r="CN69" s="330"/>
      <c r="CO69" s="330"/>
      <c r="CP69" s="330"/>
      <c r="CQ69" s="330"/>
      <c r="CR69" s="330"/>
      <c r="CS69" s="330"/>
      <c r="CT69" s="330"/>
      <c r="CU69" s="330"/>
      <c r="CV69" s="330"/>
      <c r="CW69" s="330"/>
      <c r="CX69" s="330"/>
      <c r="CY69" s="330"/>
      <c r="CZ69" s="330"/>
      <c r="DA69" s="330"/>
      <c r="DB69" s="330"/>
      <c r="DC69" s="330"/>
      <c r="DD69" s="330"/>
      <c r="DE69" s="330"/>
      <c r="DF69" s="330"/>
      <c r="DG69" s="330"/>
      <c r="DH69" s="330"/>
      <c r="DI69" s="330"/>
      <c r="DJ69" s="330"/>
      <c r="DK69" s="330"/>
      <c r="DL69" s="330"/>
      <c r="DM69" s="330"/>
      <c r="DN69" s="330"/>
      <c r="DO69" s="330"/>
      <c r="DP69" s="330"/>
      <c r="DQ69" s="330"/>
      <c r="DR69" s="330"/>
      <c r="DS69" s="330"/>
      <c r="DT69" s="330"/>
      <c r="DU69" s="330"/>
      <c r="DV69" s="330"/>
      <c r="DW69" s="330"/>
      <c r="DX69" s="330"/>
      <c r="DY69" s="330"/>
      <c r="DZ69" s="330"/>
      <c r="EA69" s="330"/>
      <c r="EB69" s="330"/>
      <c r="EC69" s="330"/>
      <c r="ED69" s="330"/>
      <c r="EE69" s="330"/>
      <c r="EF69" s="330"/>
      <c r="EG69" s="330"/>
      <c r="EH69" s="330"/>
      <c r="EI69" s="330"/>
      <c r="EJ69" s="330"/>
      <c r="EK69" s="330"/>
      <c r="EL69" s="330"/>
      <c r="EM69" s="330"/>
      <c r="EN69" s="330"/>
      <c r="EO69" s="330"/>
      <c r="EP69" s="330"/>
      <c r="EQ69" s="330"/>
      <c r="ER69" s="330"/>
      <c r="ES69" s="330"/>
      <c r="ET69" s="330"/>
      <c r="EU69" s="330"/>
      <c r="EV69" s="330"/>
      <c r="EW69" s="330"/>
      <c r="EX69" s="330"/>
      <c r="EY69" s="330"/>
      <c r="EZ69" s="330"/>
      <c r="FA69" s="330"/>
      <c r="FB69" s="330"/>
      <c r="FC69" s="330"/>
      <c r="FD69" s="330"/>
      <c r="FE69" s="330"/>
      <c r="FF69" s="330"/>
      <c r="FG69" s="330"/>
      <c r="FH69" s="330"/>
      <c r="FI69" s="330"/>
      <c r="FJ69" s="330"/>
      <c r="FK69" s="330"/>
      <c r="FL69" s="330"/>
      <c r="FM69" s="330"/>
      <c r="FN69" s="330"/>
      <c r="FO69" s="330"/>
      <c r="FP69" s="330"/>
      <c r="FQ69" s="330"/>
      <c r="FR69" s="330"/>
      <c r="FS69" s="330"/>
      <c r="FT69" s="330"/>
      <c r="FU69" s="330"/>
      <c r="FV69" s="330"/>
      <c r="FW69" s="330"/>
      <c r="FX69" s="330"/>
      <c r="FY69" s="330"/>
      <c r="FZ69" s="330"/>
      <c r="GA69" s="330"/>
      <c r="GB69" s="330"/>
      <c r="GC69" s="330"/>
      <c r="GD69" s="330"/>
      <c r="GE69" s="330"/>
      <c r="GF69" s="330"/>
      <c r="GG69" s="330"/>
      <c r="GH69" s="330"/>
      <c r="GI69" s="330"/>
      <c r="GJ69" s="330"/>
      <c r="GK69" s="330"/>
      <c r="GL69" s="330"/>
      <c r="GM69" s="330"/>
      <c r="GN69" s="330"/>
      <c r="GO69" s="330"/>
      <c r="GP69" s="330"/>
      <c r="GQ69" s="330"/>
      <c r="GR69" s="330"/>
      <c r="GS69" s="330"/>
      <c r="GT69" s="330"/>
    </row>
    <row r="70" s="135" customFormat="1" ht="14.1" customHeight="1" spans="1:202">
      <c r="A70" s="568" t="s">
        <v>121</v>
      </c>
      <c r="B70" s="568" t="s">
        <v>165</v>
      </c>
      <c r="C70" s="568" t="s">
        <v>52</v>
      </c>
      <c r="D70" s="568" t="s">
        <v>35</v>
      </c>
      <c r="E70" s="312">
        <v>36.2205</v>
      </c>
      <c r="F70" s="35" t="s">
        <v>25</v>
      </c>
      <c r="G70" s="35" t="s">
        <v>25</v>
      </c>
      <c r="H70" s="1308" t="s">
        <v>26</v>
      </c>
      <c r="I70" s="30" t="s">
        <v>27</v>
      </c>
      <c r="J70" s="1313" t="s">
        <v>28</v>
      </c>
      <c r="K70" s="30" t="s">
        <v>29</v>
      </c>
      <c r="L70" s="30" t="s">
        <v>41</v>
      </c>
      <c r="M70" s="1314">
        <v>685905</v>
      </c>
      <c r="N70" s="1315">
        <v>4673482</v>
      </c>
      <c r="O70" s="1315" t="s">
        <v>166</v>
      </c>
      <c r="P70" s="1323" t="s">
        <v>178</v>
      </c>
      <c r="Q70" s="1155" t="s">
        <v>142</v>
      </c>
      <c r="R70" s="978" t="s">
        <v>143</v>
      </c>
      <c r="S70" s="1318">
        <f t="shared" ref="S70:S133" si="1">E70*9.75</f>
        <v>353.149875</v>
      </c>
      <c r="T70" s="330"/>
      <c r="U70" s="330"/>
      <c r="V70" s="330"/>
      <c r="W70" s="330"/>
      <c r="X70" s="330"/>
      <c r="Y70" s="330"/>
      <c r="Z70" s="330"/>
      <c r="AA70" s="330"/>
      <c r="AB70" s="330"/>
      <c r="AC70" s="330"/>
      <c r="AD70" s="330"/>
      <c r="AE70" s="330"/>
      <c r="AF70" s="330"/>
      <c r="AG70" s="330"/>
      <c r="AH70" s="330"/>
      <c r="AI70" s="330"/>
      <c r="AJ70" s="330"/>
      <c r="AK70" s="330"/>
      <c r="AL70" s="330"/>
      <c r="AM70" s="330"/>
      <c r="AN70" s="330"/>
      <c r="AO70" s="330"/>
      <c r="AP70" s="330"/>
      <c r="AQ70" s="330"/>
      <c r="AR70" s="330"/>
      <c r="AS70" s="330"/>
      <c r="AT70" s="330"/>
      <c r="AU70" s="330"/>
      <c r="AV70" s="330"/>
      <c r="AW70" s="330"/>
      <c r="AX70" s="330"/>
      <c r="AY70" s="330"/>
      <c r="AZ70" s="330"/>
      <c r="BA70" s="330"/>
      <c r="BB70" s="330"/>
      <c r="BC70" s="330"/>
      <c r="BD70" s="330"/>
      <c r="BE70" s="330"/>
      <c r="BF70" s="330"/>
      <c r="BG70" s="330"/>
      <c r="BH70" s="330"/>
      <c r="BI70" s="330"/>
      <c r="BJ70" s="330"/>
      <c r="BK70" s="330"/>
      <c r="BL70" s="330"/>
      <c r="BM70" s="330"/>
      <c r="BN70" s="330"/>
      <c r="BO70" s="330"/>
      <c r="BP70" s="330"/>
      <c r="BQ70" s="330"/>
      <c r="BR70" s="330"/>
      <c r="BS70" s="330"/>
      <c r="BT70" s="330"/>
      <c r="BU70" s="330"/>
      <c r="BV70" s="330"/>
      <c r="BW70" s="330"/>
      <c r="BX70" s="330"/>
      <c r="BY70" s="330"/>
      <c r="BZ70" s="330"/>
      <c r="CA70" s="330"/>
      <c r="CB70" s="330"/>
      <c r="CC70" s="330"/>
      <c r="CD70" s="330"/>
      <c r="CE70" s="330"/>
      <c r="CF70" s="330"/>
      <c r="CG70" s="330"/>
      <c r="CH70" s="330"/>
      <c r="CI70" s="330"/>
      <c r="CJ70" s="330"/>
      <c r="CK70" s="330"/>
      <c r="CL70" s="330"/>
      <c r="CM70" s="330"/>
      <c r="CN70" s="330"/>
      <c r="CO70" s="330"/>
      <c r="CP70" s="330"/>
      <c r="CQ70" s="330"/>
      <c r="CR70" s="330"/>
      <c r="CS70" s="330"/>
      <c r="CT70" s="330"/>
      <c r="CU70" s="330"/>
      <c r="CV70" s="330"/>
      <c r="CW70" s="330"/>
      <c r="CX70" s="330"/>
      <c r="CY70" s="330"/>
      <c r="CZ70" s="330"/>
      <c r="DA70" s="330"/>
      <c r="DB70" s="330"/>
      <c r="DC70" s="330"/>
      <c r="DD70" s="330"/>
      <c r="DE70" s="330"/>
      <c r="DF70" s="330"/>
      <c r="DG70" s="330"/>
      <c r="DH70" s="330"/>
      <c r="DI70" s="330"/>
      <c r="DJ70" s="330"/>
      <c r="DK70" s="330"/>
      <c r="DL70" s="330"/>
      <c r="DM70" s="330"/>
      <c r="DN70" s="330"/>
      <c r="DO70" s="330"/>
      <c r="DP70" s="330"/>
      <c r="DQ70" s="330"/>
      <c r="DR70" s="330"/>
      <c r="DS70" s="330"/>
      <c r="DT70" s="330"/>
      <c r="DU70" s="330"/>
      <c r="DV70" s="330"/>
      <c r="DW70" s="330"/>
      <c r="DX70" s="330"/>
      <c r="DY70" s="330"/>
      <c r="DZ70" s="330"/>
      <c r="EA70" s="330"/>
      <c r="EB70" s="330"/>
      <c r="EC70" s="330"/>
      <c r="ED70" s="330"/>
      <c r="EE70" s="330"/>
      <c r="EF70" s="330"/>
      <c r="EG70" s="330"/>
      <c r="EH70" s="330"/>
      <c r="EI70" s="330"/>
      <c r="EJ70" s="330"/>
      <c r="EK70" s="330"/>
      <c r="EL70" s="330"/>
      <c r="EM70" s="330"/>
      <c r="EN70" s="330"/>
      <c r="EO70" s="330"/>
      <c r="EP70" s="330"/>
      <c r="EQ70" s="330"/>
      <c r="ER70" s="330"/>
      <c r="ES70" s="330"/>
      <c r="ET70" s="330"/>
      <c r="EU70" s="330"/>
      <c r="EV70" s="330"/>
      <c r="EW70" s="330"/>
      <c r="EX70" s="330"/>
      <c r="EY70" s="330"/>
      <c r="EZ70" s="330"/>
      <c r="FA70" s="330"/>
      <c r="FB70" s="330"/>
      <c r="FC70" s="330"/>
      <c r="FD70" s="330"/>
      <c r="FE70" s="330"/>
      <c r="FF70" s="330"/>
      <c r="FG70" s="330"/>
      <c r="FH70" s="330"/>
      <c r="FI70" s="330"/>
      <c r="FJ70" s="330"/>
      <c r="FK70" s="330"/>
      <c r="FL70" s="330"/>
      <c r="FM70" s="330"/>
      <c r="FN70" s="330"/>
      <c r="FO70" s="330"/>
      <c r="FP70" s="330"/>
      <c r="FQ70" s="330"/>
      <c r="FR70" s="330"/>
      <c r="FS70" s="330"/>
      <c r="FT70" s="330"/>
      <c r="FU70" s="330"/>
      <c r="FV70" s="330"/>
      <c r="FW70" s="330"/>
      <c r="FX70" s="330"/>
      <c r="FY70" s="330"/>
      <c r="FZ70" s="330"/>
      <c r="GA70" s="330"/>
      <c r="GB70" s="330"/>
      <c r="GC70" s="330"/>
      <c r="GD70" s="330"/>
      <c r="GE70" s="330"/>
      <c r="GF70" s="330"/>
      <c r="GG70" s="330"/>
      <c r="GH70" s="330"/>
      <c r="GI70" s="330"/>
      <c r="GJ70" s="330"/>
      <c r="GK70" s="330"/>
      <c r="GL70" s="330"/>
      <c r="GM70" s="330"/>
      <c r="GN70" s="330"/>
      <c r="GO70" s="330"/>
      <c r="GP70" s="330"/>
      <c r="GQ70" s="330"/>
      <c r="GR70" s="330"/>
      <c r="GS70" s="330"/>
      <c r="GT70" s="330"/>
    </row>
    <row r="71" s="135" customFormat="1" ht="14.1" customHeight="1" spans="1:202">
      <c r="A71" s="568" t="s">
        <v>121</v>
      </c>
      <c r="B71" s="568" t="s">
        <v>122</v>
      </c>
      <c r="C71" s="568" t="s">
        <v>90</v>
      </c>
      <c r="D71" s="568" t="s">
        <v>179</v>
      </c>
      <c r="E71" s="312">
        <v>60.0765</v>
      </c>
      <c r="F71" s="35" t="s">
        <v>25</v>
      </c>
      <c r="G71" s="35" t="s">
        <v>25</v>
      </c>
      <c r="H71" s="1308" t="s">
        <v>26</v>
      </c>
      <c r="I71" s="30" t="s">
        <v>48</v>
      </c>
      <c r="J71" s="1313" t="s">
        <v>28</v>
      </c>
      <c r="K71" s="30" t="s">
        <v>49</v>
      </c>
      <c r="L71" s="30" t="s">
        <v>50</v>
      </c>
      <c r="M71" s="1314">
        <v>685887</v>
      </c>
      <c r="N71" s="1315">
        <v>4673688</v>
      </c>
      <c r="O71" s="1315" t="s">
        <v>125</v>
      </c>
      <c r="P71" s="1323" t="s">
        <v>178</v>
      </c>
      <c r="Q71" s="1155" t="s">
        <v>126</v>
      </c>
      <c r="R71" s="1333" t="s">
        <v>127</v>
      </c>
      <c r="S71" s="1318">
        <f t="shared" si="1"/>
        <v>585.745875</v>
      </c>
      <c r="T71" s="330"/>
      <c r="U71" s="330"/>
      <c r="V71" s="330"/>
      <c r="W71" s="330"/>
      <c r="X71" s="330"/>
      <c r="Y71" s="330"/>
      <c r="Z71" s="330"/>
      <c r="AA71" s="330"/>
      <c r="AB71" s="330"/>
      <c r="AC71" s="330"/>
      <c r="AD71" s="330"/>
      <c r="AE71" s="330"/>
      <c r="AF71" s="330"/>
      <c r="AG71" s="330"/>
      <c r="AH71" s="330"/>
      <c r="AI71" s="330"/>
      <c r="AJ71" s="330"/>
      <c r="AK71" s="330"/>
      <c r="AL71" s="330"/>
      <c r="AM71" s="330"/>
      <c r="AN71" s="330"/>
      <c r="AO71" s="330"/>
      <c r="AP71" s="330"/>
      <c r="AQ71" s="330"/>
      <c r="AR71" s="330"/>
      <c r="AS71" s="330"/>
      <c r="AT71" s="330"/>
      <c r="AU71" s="330"/>
      <c r="AV71" s="330"/>
      <c r="AW71" s="330"/>
      <c r="AX71" s="330"/>
      <c r="AY71" s="330"/>
      <c r="AZ71" s="330"/>
      <c r="BA71" s="330"/>
      <c r="BB71" s="330"/>
      <c r="BC71" s="330"/>
      <c r="BD71" s="330"/>
      <c r="BE71" s="330"/>
      <c r="BF71" s="330"/>
      <c r="BG71" s="330"/>
      <c r="BH71" s="330"/>
      <c r="BI71" s="330"/>
      <c r="BJ71" s="330"/>
      <c r="BK71" s="330"/>
      <c r="BL71" s="330"/>
      <c r="BM71" s="330"/>
      <c r="BN71" s="330"/>
      <c r="BO71" s="330"/>
      <c r="BP71" s="330"/>
      <c r="BQ71" s="330"/>
      <c r="BR71" s="330"/>
      <c r="BS71" s="330"/>
      <c r="BT71" s="330"/>
      <c r="BU71" s="330"/>
      <c r="BV71" s="330"/>
      <c r="BW71" s="330"/>
      <c r="BX71" s="330"/>
      <c r="BY71" s="330"/>
      <c r="BZ71" s="330"/>
      <c r="CA71" s="330"/>
      <c r="CB71" s="330"/>
      <c r="CC71" s="330"/>
      <c r="CD71" s="330"/>
      <c r="CE71" s="330"/>
      <c r="CF71" s="330"/>
      <c r="CG71" s="330"/>
      <c r="CH71" s="330"/>
      <c r="CI71" s="330"/>
      <c r="CJ71" s="330"/>
      <c r="CK71" s="330"/>
      <c r="CL71" s="330"/>
      <c r="CM71" s="330"/>
      <c r="CN71" s="330"/>
      <c r="CO71" s="330"/>
      <c r="CP71" s="330"/>
      <c r="CQ71" s="330"/>
      <c r="CR71" s="330"/>
      <c r="CS71" s="330"/>
      <c r="CT71" s="330"/>
      <c r="CU71" s="330"/>
      <c r="CV71" s="330"/>
      <c r="CW71" s="330"/>
      <c r="CX71" s="330"/>
      <c r="CY71" s="330"/>
      <c r="CZ71" s="330"/>
      <c r="DA71" s="330"/>
      <c r="DB71" s="330"/>
      <c r="DC71" s="330"/>
      <c r="DD71" s="330"/>
      <c r="DE71" s="330"/>
      <c r="DF71" s="330"/>
      <c r="DG71" s="330"/>
      <c r="DH71" s="330"/>
      <c r="DI71" s="330"/>
      <c r="DJ71" s="330"/>
      <c r="DK71" s="330"/>
      <c r="DL71" s="330"/>
      <c r="DM71" s="330"/>
      <c r="DN71" s="330"/>
      <c r="DO71" s="330"/>
      <c r="DP71" s="330"/>
      <c r="DQ71" s="330"/>
      <c r="DR71" s="330"/>
      <c r="DS71" s="330"/>
      <c r="DT71" s="330"/>
      <c r="DU71" s="330"/>
      <c r="DV71" s="330"/>
      <c r="DW71" s="330"/>
      <c r="DX71" s="330"/>
      <c r="DY71" s="330"/>
      <c r="DZ71" s="330"/>
      <c r="EA71" s="330"/>
      <c r="EB71" s="330"/>
      <c r="EC71" s="330"/>
      <c r="ED71" s="330"/>
      <c r="EE71" s="330"/>
      <c r="EF71" s="330"/>
      <c r="EG71" s="330"/>
      <c r="EH71" s="330"/>
      <c r="EI71" s="330"/>
      <c r="EJ71" s="330"/>
      <c r="EK71" s="330"/>
      <c r="EL71" s="330"/>
      <c r="EM71" s="330"/>
      <c r="EN71" s="330"/>
      <c r="EO71" s="330"/>
      <c r="EP71" s="330"/>
      <c r="EQ71" s="330"/>
      <c r="ER71" s="330"/>
      <c r="ES71" s="330"/>
      <c r="ET71" s="330"/>
      <c r="EU71" s="330"/>
      <c r="EV71" s="330"/>
      <c r="EW71" s="330"/>
      <c r="EX71" s="330"/>
      <c r="EY71" s="330"/>
      <c r="EZ71" s="330"/>
      <c r="FA71" s="330"/>
      <c r="FB71" s="330"/>
      <c r="FC71" s="330"/>
      <c r="FD71" s="330"/>
      <c r="FE71" s="330"/>
      <c r="FF71" s="330"/>
      <c r="FG71" s="330"/>
      <c r="FH71" s="330"/>
      <c r="FI71" s="330"/>
      <c r="FJ71" s="330"/>
      <c r="FK71" s="330"/>
      <c r="FL71" s="330"/>
      <c r="FM71" s="330"/>
      <c r="FN71" s="330"/>
      <c r="FO71" s="330"/>
      <c r="FP71" s="330"/>
      <c r="FQ71" s="330"/>
      <c r="FR71" s="330"/>
      <c r="FS71" s="330"/>
      <c r="FT71" s="330"/>
      <c r="FU71" s="330"/>
      <c r="FV71" s="330"/>
      <c r="FW71" s="330"/>
      <c r="FX71" s="330"/>
      <c r="FY71" s="330"/>
      <c r="FZ71" s="330"/>
      <c r="GA71" s="330"/>
      <c r="GB71" s="330"/>
      <c r="GC71" s="330"/>
      <c r="GD71" s="330"/>
      <c r="GE71" s="330"/>
      <c r="GF71" s="330"/>
      <c r="GG71" s="330"/>
      <c r="GH71" s="330"/>
      <c r="GI71" s="330"/>
      <c r="GJ71" s="330"/>
      <c r="GK71" s="330"/>
      <c r="GL71" s="330"/>
      <c r="GM71" s="330"/>
      <c r="GN71" s="330"/>
      <c r="GO71" s="330"/>
      <c r="GP71" s="330"/>
      <c r="GQ71" s="330"/>
      <c r="GR71" s="330"/>
      <c r="GS71" s="330"/>
      <c r="GT71" s="330"/>
    </row>
    <row r="72" s="135" customFormat="1" ht="14.1" customHeight="1" spans="1:202">
      <c r="A72" s="568" t="s">
        <v>121</v>
      </c>
      <c r="B72" s="568" t="s">
        <v>122</v>
      </c>
      <c r="C72" s="568" t="s">
        <v>52</v>
      </c>
      <c r="D72" s="568" t="s">
        <v>180</v>
      </c>
      <c r="E72" s="312">
        <v>29.8455</v>
      </c>
      <c r="F72" s="35" t="s">
        <v>25</v>
      </c>
      <c r="G72" s="35" t="s">
        <v>25</v>
      </c>
      <c r="H72" s="1308" t="s">
        <v>26</v>
      </c>
      <c r="I72" s="30" t="s">
        <v>27</v>
      </c>
      <c r="J72" s="1313" t="s">
        <v>28</v>
      </c>
      <c r="K72" s="30" t="s">
        <v>29</v>
      </c>
      <c r="L72" s="30" t="s">
        <v>41</v>
      </c>
      <c r="M72" s="1314">
        <v>685969</v>
      </c>
      <c r="N72" s="1315">
        <v>4673731</v>
      </c>
      <c r="O72" s="1315" t="s">
        <v>125</v>
      </c>
      <c r="P72" s="1323" t="s">
        <v>178</v>
      </c>
      <c r="Q72" s="1155" t="s">
        <v>126</v>
      </c>
      <c r="R72" s="1333" t="s">
        <v>127</v>
      </c>
      <c r="S72" s="1318">
        <f t="shared" si="1"/>
        <v>290.993625</v>
      </c>
      <c r="T72" s="330"/>
      <c r="U72" s="330"/>
      <c r="V72" s="330"/>
      <c r="W72" s="330"/>
      <c r="X72" s="330"/>
      <c r="Y72" s="330"/>
      <c r="Z72" s="330"/>
      <c r="AA72" s="330"/>
      <c r="AB72" s="330"/>
      <c r="AC72" s="330"/>
      <c r="AD72" s="330"/>
      <c r="AE72" s="330"/>
      <c r="AF72" s="330"/>
      <c r="AG72" s="330"/>
      <c r="AH72" s="330"/>
      <c r="AI72" s="330"/>
      <c r="AJ72" s="330"/>
      <c r="AK72" s="330"/>
      <c r="AL72" s="330"/>
      <c r="AM72" s="330"/>
      <c r="AN72" s="330"/>
      <c r="AO72" s="330"/>
      <c r="AP72" s="330"/>
      <c r="AQ72" s="330"/>
      <c r="AR72" s="330"/>
      <c r="AS72" s="330"/>
      <c r="AT72" s="330"/>
      <c r="AU72" s="330"/>
      <c r="AV72" s="330"/>
      <c r="AW72" s="330"/>
      <c r="AX72" s="330"/>
      <c r="AY72" s="330"/>
      <c r="AZ72" s="330"/>
      <c r="BA72" s="330"/>
      <c r="BB72" s="330"/>
      <c r="BC72" s="330"/>
      <c r="BD72" s="330"/>
      <c r="BE72" s="330"/>
      <c r="BF72" s="330"/>
      <c r="BG72" s="330"/>
      <c r="BH72" s="330"/>
      <c r="BI72" s="330"/>
      <c r="BJ72" s="330"/>
      <c r="BK72" s="330"/>
      <c r="BL72" s="330"/>
      <c r="BM72" s="330"/>
      <c r="BN72" s="330"/>
      <c r="BO72" s="330"/>
      <c r="BP72" s="330"/>
      <c r="BQ72" s="330"/>
      <c r="BR72" s="330"/>
      <c r="BS72" s="330"/>
      <c r="BT72" s="330"/>
      <c r="BU72" s="330"/>
      <c r="BV72" s="330"/>
      <c r="BW72" s="330"/>
      <c r="BX72" s="330"/>
      <c r="BY72" s="330"/>
      <c r="BZ72" s="330"/>
      <c r="CA72" s="330"/>
      <c r="CB72" s="330"/>
      <c r="CC72" s="330"/>
      <c r="CD72" s="330"/>
      <c r="CE72" s="330"/>
      <c r="CF72" s="330"/>
      <c r="CG72" s="330"/>
      <c r="CH72" s="330"/>
      <c r="CI72" s="330"/>
      <c r="CJ72" s="330"/>
      <c r="CK72" s="330"/>
      <c r="CL72" s="330"/>
      <c r="CM72" s="330"/>
      <c r="CN72" s="330"/>
      <c r="CO72" s="330"/>
      <c r="CP72" s="330"/>
      <c r="CQ72" s="330"/>
      <c r="CR72" s="330"/>
      <c r="CS72" s="330"/>
      <c r="CT72" s="330"/>
      <c r="CU72" s="330"/>
      <c r="CV72" s="330"/>
      <c r="CW72" s="330"/>
      <c r="CX72" s="330"/>
      <c r="CY72" s="330"/>
      <c r="CZ72" s="330"/>
      <c r="DA72" s="330"/>
      <c r="DB72" s="330"/>
      <c r="DC72" s="330"/>
      <c r="DD72" s="330"/>
      <c r="DE72" s="330"/>
      <c r="DF72" s="330"/>
      <c r="DG72" s="330"/>
      <c r="DH72" s="330"/>
      <c r="DI72" s="330"/>
      <c r="DJ72" s="330"/>
      <c r="DK72" s="330"/>
      <c r="DL72" s="330"/>
      <c r="DM72" s="330"/>
      <c r="DN72" s="330"/>
      <c r="DO72" s="330"/>
      <c r="DP72" s="330"/>
      <c r="DQ72" s="330"/>
      <c r="DR72" s="330"/>
      <c r="DS72" s="330"/>
      <c r="DT72" s="330"/>
      <c r="DU72" s="330"/>
      <c r="DV72" s="330"/>
      <c r="DW72" s="330"/>
      <c r="DX72" s="330"/>
      <c r="DY72" s="330"/>
      <c r="DZ72" s="330"/>
      <c r="EA72" s="330"/>
      <c r="EB72" s="330"/>
      <c r="EC72" s="330"/>
      <c r="ED72" s="330"/>
      <c r="EE72" s="330"/>
      <c r="EF72" s="330"/>
      <c r="EG72" s="330"/>
      <c r="EH72" s="330"/>
      <c r="EI72" s="330"/>
      <c r="EJ72" s="330"/>
      <c r="EK72" s="330"/>
      <c r="EL72" s="330"/>
      <c r="EM72" s="330"/>
      <c r="EN72" s="330"/>
      <c r="EO72" s="330"/>
      <c r="EP72" s="330"/>
      <c r="EQ72" s="330"/>
      <c r="ER72" s="330"/>
      <c r="ES72" s="330"/>
      <c r="ET72" s="330"/>
      <c r="EU72" s="330"/>
      <c r="EV72" s="330"/>
      <c r="EW72" s="330"/>
      <c r="EX72" s="330"/>
      <c r="EY72" s="330"/>
      <c r="EZ72" s="330"/>
      <c r="FA72" s="330"/>
      <c r="FB72" s="330"/>
      <c r="FC72" s="330"/>
      <c r="FD72" s="330"/>
      <c r="FE72" s="330"/>
      <c r="FF72" s="330"/>
      <c r="FG72" s="330"/>
      <c r="FH72" s="330"/>
      <c r="FI72" s="330"/>
      <c r="FJ72" s="330"/>
      <c r="FK72" s="330"/>
      <c r="FL72" s="330"/>
      <c r="FM72" s="330"/>
      <c r="FN72" s="330"/>
      <c r="FO72" s="330"/>
      <c r="FP72" s="330"/>
      <c r="FQ72" s="330"/>
      <c r="FR72" s="330"/>
      <c r="FS72" s="330"/>
      <c r="FT72" s="330"/>
      <c r="FU72" s="330"/>
      <c r="FV72" s="330"/>
      <c r="FW72" s="330"/>
      <c r="FX72" s="330"/>
      <c r="FY72" s="330"/>
      <c r="FZ72" s="330"/>
      <c r="GA72" s="330"/>
      <c r="GB72" s="330"/>
      <c r="GC72" s="330"/>
      <c r="GD72" s="330"/>
      <c r="GE72" s="330"/>
      <c r="GF72" s="330"/>
      <c r="GG72" s="330"/>
      <c r="GH72" s="330"/>
      <c r="GI72" s="330"/>
      <c r="GJ72" s="330"/>
      <c r="GK72" s="330"/>
      <c r="GL72" s="330"/>
      <c r="GM72" s="330"/>
      <c r="GN72" s="330"/>
      <c r="GO72" s="330"/>
      <c r="GP72" s="330"/>
      <c r="GQ72" s="330"/>
      <c r="GR72" s="330"/>
      <c r="GS72" s="330"/>
      <c r="GT72" s="330"/>
    </row>
    <row r="73" s="135" customFormat="1" ht="14.1" customHeight="1" spans="1:202">
      <c r="A73" s="568" t="s">
        <v>121</v>
      </c>
      <c r="B73" s="568" t="s">
        <v>165</v>
      </c>
      <c r="C73" s="568" t="s">
        <v>74</v>
      </c>
      <c r="D73" s="568" t="s">
        <v>181</v>
      </c>
      <c r="E73" s="312">
        <v>43.776</v>
      </c>
      <c r="F73" s="35" t="s">
        <v>25</v>
      </c>
      <c r="G73" s="35" t="s">
        <v>25</v>
      </c>
      <c r="H73" s="1308" t="s">
        <v>26</v>
      </c>
      <c r="I73" s="30" t="s">
        <v>27</v>
      </c>
      <c r="J73" s="1313" t="s">
        <v>28</v>
      </c>
      <c r="K73" s="30" t="s">
        <v>58</v>
      </c>
      <c r="L73" s="30" t="s">
        <v>30</v>
      </c>
      <c r="M73" s="1314">
        <v>684768</v>
      </c>
      <c r="N73" s="1315">
        <v>4673270</v>
      </c>
      <c r="O73" s="1315" t="s">
        <v>166</v>
      </c>
      <c r="P73" s="1323" t="s">
        <v>43</v>
      </c>
      <c r="Q73" s="1155" t="s">
        <v>126</v>
      </c>
      <c r="R73" s="1333" t="s">
        <v>127</v>
      </c>
      <c r="S73" s="1318">
        <f t="shared" si="1"/>
        <v>426.816</v>
      </c>
      <c r="T73" s="330"/>
      <c r="U73" s="330"/>
      <c r="V73" s="330"/>
      <c r="W73" s="330"/>
      <c r="X73" s="330"/>
      <c r="Y73" s="330"/>
      <c r="Z73" s="330"/>
      <c r="AA73" s="330"/>
      <c r="AB73" s="330"/>
      <c r="AC73" s="330"/>
      <c r="AD73" s="330"/>
      <c r="AE73" s="330"/>
      <c r="AF73" s="330"/>
      <c r="AG73" s="330"/>
      <c r="AH73" s="330"/>
      <c r="AI73" s="330"/>
      <c r="AJ73" s="330"/>
      <c r="AK73" s="330"/>
      <c r="AL73" s="330"/>
      <c r="AM73" s="330"/>
      <c r="AN73" s="330"/>
      <c r="AO73" s="330"/>
      <c r="AP73" s="330"/>
      <c r="AQ73" s="330"/>
      <c r="AR73" s="330"/>
      <c r="AS73" s="330"/>
      <c r="AT73" s="330"/>
      <c r="AU73" s="330"/>
      <c r="AV73" s="330"/>
      <c r="AW73" s="330"/>
      <c r="AX73" s="330"/>
      <c r="AY73" s="330"/>
      <c r="AZ73" s="330"/>
      <c r="BA73" s="330"/>
      <c r="BB73" s="330"/>
      <c r="BC73" s="330"/>
      <c r="BD73" s="330"/>
      <c r="BE73" s="330"/>
      <c r="BF73" s="330"/>
      <c r="BG73" s="330"/>
      <c r="BH73" s="330"/>
      <c r="BI73" s="330"/>
      <c r="BJ73" s="330"/>
      <c r="BK73" s="330"/>
      <c r="BL73" s="330"/>
      <c r="BM73" s="330"/>
      <c r="BN73" s="330"/>
      <c r="BO73" s="330"/>
      <c r="BP73" s="330"/>
      <c r="BQ73" s="330"/>
      <c r="BR73" s="330"/>
      <c r="BS73" s="330"/>
      <c r="BT73" s="330"/>
      <c r="BU73" s="330"/>
      <c r="BV73" s="330"/>
      <c r="BW73" s="330"/>
      <c r="BX73" s="330"/>
      <c r="BY73" s="330"/>
      <c r="BZ73" s="330"/>
      <c r="CA73" s="330"/>
      <c r="CB73" s="330"/>
      <c r="CC73" s="330"/>
      <c r="CD73" s="330"/>
      <c r="CE73" s="330"/>
      <c r="CF73" s="330"/>
      <c r="CG73" s="330"/>
      <c r="CH73" s="330"/>
      <c r="CI73" s="330"/>
      <c r="CJ73" s="330"/>
      <c r="CK73" s="330"/>
      <c r="CL73" s="330"/>
      <c r="CM73" s="330"/>
      <c r="CN73" s="330"/>
      <c r="CO73" s="330"/>
      <c r="CP73" s="330"/>
      <c r="CQ73" s="330"/>
      <c r="CR73" s="330"/>
      <c r="CS73" s="330"/>
      <c r="CT73" s="330"/>
      <c r="CU73" s="330"/>
      <c r="CV73" s="330"/>
      <c r="CW73" s="330"/>
      <c r="CX73" s="330"/>
      <c r="CY73" s="330"/>
      <c r="CZ73" s="330"/>
      <c r="DA73" s="330"/>
      <c r="DB73" s="330"/>
      <c r="DC73" s="330"/>
      <c r="DD73" s="330"/>
      <c r="DE73" s="330"/>
      <c r="DF73" s="330"/>
      <c r="DG73" s="330"/>
      <c r="DH73" s="330"/>
      <c r="DI73" s="330"/>
      <c r="DJ73" s="330"/>
      <c r="DK73" s="330"/>
      <c r="DL73" s="330"/>
      <c r="DM73" s="330"/>
      <c r="DN73" s="330"/>
      <c r="DO73" s="330"/>
      <c r="DP73" s="330"/>
      <c r="DQ73" s="330"/>
      <c r="DR73" s="330"/>
      <c r="DS73" s="330"/>
      <c r="DT73" s="330"/>
      <c r="DU73" s="330"/>
      <c r="DV73" s="330"/>
      <c r="DW73" s="330"/>
      <c r="DX73" s="330"/>
      <c r="DY73" s="330"/>
      <c r="DZ73" s="330"/>
      <c r="EA73" s="330"/>
      <c r="EB73" s="330"/>
      <c r="EC73" s="330"/>
      <c r="ED73" s="330"/>
      <c r="EE73" s="330"/>
      <c r="EF73" s="330"/>
      <c r="EG73" s="330"/>
      <c r="EH73" s="330"/>
      <c r="EI73" s="330"/>
      <c r="EJ73" s="330"/>
      <c r="EK73" s="330"/>
      <c r="EL73" s="330"/>
      <c r="EM73" s="330"/>
      <c r="EN73" s="330"/>
      <c r="EO73" s="330"/>
      <c r="EP73" s="330"/>
      <c r="EQ73" s="330"/>
      <c r="ER73" s="330"/>
      <c r="ES73" s="330"/>
      <c r="ET73" s="330"/>
      <c r="EU73" s="330"/>
      <c r="EV73" s="330"/>
      <c r="EW73" s="330"/>
      <c r="EX73" s="330"/>
      <c r="EY73" s="330"/>
      <c r="EZ73" s="330"/>
      <c r="FA73" s="330"/>
      <c r="FB73" s="330"/>
      <c r="FC73" s="330"/>
      <c r="FD73" s="330"/>
      <c r="FE73" s="330"/>
      <c r="FF73" s="330"/>
      <c r="FG73" s="330"/>
      <c r="FH73" s="330"/>
      <c r="FI73" s="330"/>
      <c r="FJ73" s="330"/>
      <c r="FK73" s="330"/>
      <c r="FL73" s="330"/>
      <c r="FM73" s="330"/>
      <c r="FN73" s="330"/>
      <c r="FO73" s="330"/>
      <c r="FP73" s="330"/>
      <c r="FQ73" s="330"/>
      <c r="FR73" s="330"/>
      <c r="FS73" s="330"/>
      <c r="FT73" s="330"/>
      <c r="FU73" s="330"/>
      <c r="FV73" s="330"/>
      <c r="FW73" s="330"/>
      <c r="FX73" s="330"/>
      <c r="FY73" s="330"/>
      <c r="FZ73" s="330"/>
      <c r="GA73" s="330"/>
      <c r="GB73" s="330"/>
      <c r="GC73" s="330"/>
      <c r="GD73" s="330"/>
      <c r="GE73" s="330"/>
      <c r="GF73" s="330"/>
      <c r="GG73" s="330"/>
      <c r="GH73" s="330"/>
      <c r="GI73" s="330"/>
      <c r="GJ73" s="330"/>
      <c r="GK73" s="330"/>
      <c r="GL73" s="330"/>
      <c r="GM73" s="330"/>
      <c r="GN73" s="330"/>
      <c r="GO73" s="330"/>
      <c r="GP73" s="330"/>
      <c r="GQ73" s="330"/>
      <c r="GR73" s="330"/>
      <c r="GS73" s="330"/>
      <c r="GT73" s="330"/>
    </row>
    <row r="74" s="135" customFormat="1" ht="14.1" customHeight="1" spans="1:202">
      <c r="A74" s="568" t="s">
        <v>121</v>
      </c>
      <c r="B74" s="568" t="s">
        <v>165</v>
      </c>
      <c r="C74" s="568" t="s">
        <v>56</v>
      </c>
      <c r="D74" s="568" t="s">
        <v>53</v>
      </c>
      <c r="E74" s="312">
        <v>9.3405</v>
      </c>
      <c r="F74" s="35" t="s">
        <v>25</v>
      </c>
      <c r="G74" s="35" t="s">
        <v>25</v>
      </c>
      <c r="H74" s="1308" t="s">
        <v>26</v>
      </c>
      <c r="I74" s="30" t="s">
        <v>27</v>
      </c>
      <c r="J74" s="1313" t="s">
        <v>28</v>
      </c>
      <c r="K74" s="30" t="s">
        <v>29</v>
      </c>
      <c r="L74" s="30" t="s">
        <v>41</v>
      </c>
      <c r="M74" s="1314">
        <v>685096</v>
      </c>
      <c r="N74" s="1315">
        <v>4673137</v>
      </c>
      <c r="O74" s="1315" t="s">
        <v>166</v>
      </c>
      <c r="P74" s="1323" t="s">
        <v>43</v>
      </c>
      <c r="Q74" s="1155" t="s">
        <v>142</v>
      </c>
      <c r="R74" s="978" t="s">
        <v>143</v>
      </c>
      <c r="S74" s="1318">
        <f t="shared" si="1"/>
        <v>91.069875</v>
      </c>
      <c r="T74" s="330"/>
      <c r="U74" s="330"/>
      <c r="V74" s="330"/>
      <c r="W74" s="330"/>
      <c r="X74" s="330"/>
      <c r="Y74" s="330"/>
      <c r="Z74" s="330"/>
      <c r="AA74" s="330"/>
      <c r="AB74" s="330"/>
      <c r="AC74" s="330"/>
      <c r="AD74" s="330"/>
      <c r="AE74" s="330"/>
      <c r="AF74" s="330"/>
      <c r="AG74" s="330"/>
      <c r="AH74" s="330"/>
      <c r="AI74" s="330"/>
      <c r="AJ74" s="330"/>
      <c r="AK74" s="330"/>
      <c r="AL74" s="330"/>
      <c r="AM74" s="330"/>
      <c r="AN74" s="330"/>
      <c r="AO74" s="330"/>
      <c r="AP74" s="330"/>
      <c r="AQ74" s="330"/>
      <c r="AR74" s="330"/>
      <c r="AS74" s="330"/>
      <c r="AT74" s="330"/>
      <c r="AU74" s="330"/>
      <c r="AV74" s="330"/>
      <c r="AW74" s="330"/>
      <c r="AX74" s="330"/>
      <c r="AY74" s="330"/>
      <c r="AZ74" s="330"/>
      <c r="BA74" s="330"/>
      <c r="BB74" s="330"/>
      <c r="BC74" s="330"/>
      <c r="BD74" s="330"/>
      <c r="BE74" s="330"/>
      <c r="BF74" s="330"/>
      <c r="BG74" s="330"/>
      <c r="BH74" s="330"/>
      <c r="BI74" s="330"/>
      <c r="BJ74" s="330"/>
      <c r="BK74" s="330"/>
      <c r="BL74" s="330"/>
      <c r="BM74" s="330"/>
      <c r="BN74" s="330"/>
      <c r="BO74" s="330"/>
      <c r="BP74" s="330"/>
      <c r="BQ74" s="330"/>
      <c r="BR74" s="330"/>
      <c r="BS74" s="330"/>
      <c r="BT74" s="330"/>
      <c r="BU74" s="330"/>
      <c r="BV74" s="330"/>
      <c r="BW74" s="330"/>
      <c r="BX74" s="330"/>
      <c r="BY74" s="330"/>
      <c r="BZ74" s="330"/>
      <c r="CA74" s="330"/>
      <c r="CB74" s="330"/>
      <c r="CC74" s="330"/>
      <c r="CD74" s="330"/>
      <c r="CE74" s="330"/>
      <c r="CF74" s="330"/>
      <c r="CG74" s="330"/>
      <c r="CH74" s="330"/>
      <c r="CI74" s="330"/>
      <c r="CJ74" s="330"/>
      <c r="CK74" s="330"/>
      <c r="CL74" s="330"/>
      <c r="CM74" s="330"/>
      <c r="CN74" s="330"/>
      <c r="CO74" s="330"/>
      <c r="CP74" s="330"/>
      <c r="CQ74" s="330"/>
      <c r="CR74" s="330"/>
      <c r="CS74" s="330"/>
      <c r="CT74" s="330"/>
      <c r="CU74" s="330"/>
      <c r="CV74" s="330"/>
      <c r="CW74" s="330"/>
      <c r="CX74" s="330"/>
      <c r="CY74" s="330"/>
      <c r="CZ74" s="330"/>
      <c r="DA74" s="330"/>
      <c r="DB74" s="330"/>
      <c r="DC74" s="330"/>
      <c r="DD74" s="330"/>
      <c r="DE74" s="330"/>
      <c r="DF74" s="330"/>
      <c r="DG74" s="330"/>
      <c r="DH74" s="330"/>
      <c r="DI74" s="330"/>
      <c r="DJ74" s="330"/>
      <c r="DK74" s="330"/>
      <c r="DL74" s="330"/>
      <c r="DM74" s="330"/>
      <c r="DN74" s="330"/>
      <c r="DO74" s="330"/>
      <c r="DP74" s="330"/>
      <c r="DQ74" s="330"/>
      <c r="DR74" s="330"/>
      <c r="DS74" s="330"/>
      <c r="DT74" s="330"/>
      <c r="DU74" s="330"/>
      <c r="DV74" s="330"/>
      <c r="DW74" s="330"/>
      <c r="DX74" s="330"/>
      <c r="DY74" s="330"/>
      <c r="DZ74" s="330"/>
      <c r="EA74" s="330"/>
      <c r="EB74" s="330"/>
      <c r="EC74" s="330"/>
      <c r="ED74" s="330"/>
      <c r="EE74" s="330"/>
      <c r="EF74" s="330"/>
      <c r="EG74" s="330"/>
      <c r="EH74" s="330"/>
      <c r="EI74" s="330"/>
      <c r="EJ74" s="330"/>
      <c r="EK74" s="330"/>
      <c r="EL74" s="330"/>
      <c r="EM74" s="330"/>
      <c r="EN74" s="330"/>
      <c r="EO74" s="330"/>
      <c r="EP74" s="330"/>
      <c r="EQ74" s="330"/>
      <c r="ER74" s="330"/>
      <c r="ES74" s="330"/>
      <c r="ET74" s="330"/>
      <c r="EU74" s="330"/>
      <c r="EV74" s="330"/>
      <c r="EW74" s="330"/>
      <c r="EX74" s="330"/>
      <c r="EY74" s="330"/>
      <c r="EZ74" s="330"/>
      <c r="FA74" s="330"/>
      <c r="FB74" s="330"/>
      <c r="FC74" s="330"/>
      <c r="FD74" s="330"/>
      <c r="FE74" s="330"/>
      <c r="FF74" s="330"/>
      <c r="FG74" s="330"/>
      <c r="FH74" s="330"/>
      <c r="FI74" s="330"/>
      <c r="FJ74" s="330"/>
      <c r="FK74" s="330"/>
      <c r="FL74" s="330"/>
      <c r="FM74" s="330"/>
      <c r="FN74" s="330"/>
      <c r="FO74" s="330"/>
      <c r="FP74" s="330"/>
      <c r="FQ74" s="330"/>
      <c r="FR74" s="330"/>
      <c r="FS74" s="330"/>
      <c r="FT74" s="330"/>
      <c r="FU74" s="330"/>
      <c r="FV74" s="330"/>
      <c r="FW74" s="330"/>
      <c r="FX74" s="330"/>
      <c r="FY74" s="330"/>
      <c r="FZ74" s="330"/>
      <c r="GA74" s="330"/>
      <c r="GB74" s="330"/>
      <c r="GC74" s="330"/>
      <c r="GD74" s="330"/>
      <c r="GE74" s="330"/>
      <c r="GF74" s="330"/>
      <c r="GG74" s="330"/>
      <c r="GH74" s="330"/>
      <c r="GI74" s="330"/>
      <c r="GJ74" s="330"/>
      <c r="GK74" s="330"/>
      <c r="GL74" s="330"/>
      <c r="GM74" s="330"/>
      <c r="GN74" s="330"/>
      <c r="GO74" s="330"/>
      <c r="GP74" s="330"/>
      <c r="GQ74" s="330"/>
      <c r="GR74" s="330"/>
      <c r="GS74" s="330"/>
      <c r="GT74" s="330"/>
    </row>
    <row r="75" s="135" customFormat="1" ht="14.1" customHeight="1" spans="1:202">
      <c r="A75" s="568" t="s">
        <v>121</v>
      </c>
      <c r="B75" s="568" t="s">
        <v>165</v>
      </c>
      <c r="C75" s="568" t="s">
        <v>60</v>
      </c>
      <c r="D75" s="568" t="s">
        <v>108</v>
      </c>
      <c r="E75" s="312">
        <v>22.953</v>
      </c>
      <c r="F75" s="35" t="s">
        <v>25</v>
      </c>
      <c r="G75" s="35" t="s">
        <v>25</v>
      </c>
      <c r="H75" s="1308" t="s">
        <v>26</v>
      </c>
      <c r="I75" s="30" t="s">
        <v>27</v>
      </c>
      <c r="J75" s="1313" t="s">
        <v>28</v>
      </c>
      <c r="K75" s="30" t="s">
        <v>58</v>
      </c>
      <c r="L75" s="30" t="s">
        <v>30</v>
      </c>
      <c r="M75" s="1314">
        <v>685193</v>
      </c>
      <c r="N75" s="1315">
        <v>4673259</v>
      </c>
      <c r="O75" s="1315" t="s">
        <v>166</v>
      </c>
      <c r="P75" s="29" t="s">
        <v>43</v>
      </c>
      <c r="Q75" s="1155" t="s">
        <v>142</v>
      </c>
      <c r="R75" s="978" t="s">
        <v>143</v>
      </c>
      <c r="S75" s="1318">
        <f t="shared" si="1"/>
        <v>223.79175</v>
      </c>
      <c r="T75" s="330"/>
      <c r="U75" s="330"/>
      <c r="V75" s="330"/>
      <c r="W75" s="330"/>
      <c r="X75" s="330"/>
      <c r="Y75" s="330"/>
      <c r="Z75" s="330"/>
      <c r="AA75" s="330"/>
      <c r="AB75" s="330"/>
      <c r="AC75" s="330"/>
      <c r="AD75" s="330"/>
      <c r="AE75" s="330"/>
      <c r="AF75" s="330"/>
      <c r="AG75" s="330"/>
      <c r="AH75" s="330"/>
      <c r="AI75" s="330"/>
      <c r="AJ75" s="330"/>
      <c r="AK75" s="330"/>
      <c r="AL75" s="330"/>
      <c r="AM75" s="330"/>
      <c r="AN75" s="330"/>
      <c r="AO75" s="330"/>
      <c r="AP75" s="330"/>
      <c r="AQ75" s="330"/>
      <c r="AR75" s="330"/>
      <c r="AS75" s="330"/>
      <c r="AT75" s="330"/>
      <c r="AU75" s="330"/>
      <c r="AV75" s="330"/>
      <c r="AW75" s="330"/>
      <c r="AX75" s="330"/>
      <c r="AY75" s="330"/>
      <c r="AZ75" s="330"/>
      <c r="BA75" s="330"/>
      <c r="BB75" s="330"/>
      <c r="BC75" s="330"/>
      <c r="BD75" s="330"/>
      <c r="BE75" s="330"/>
      <c r="BF75" s="330"/>
      <c r="BG75" s="330"/>
      <c r="BH75" s="330"/>
      <c r="BI75" s="330"/>
      <c r="BJ75" s="330"/>
      <c r="BK75" s="330"/>
      <c r="BL75" s="330"/>
      <c r="BM75" s="330"/>
      <c r="BN75" s="330"/>
      <c r="BO75" s="330"/>
      <c r="BP75" s="330"/>
      <c r="BQ75" s="330"/>
      <c r="BR75" s="330"/>
      <c r="BS75" s="330"/>
      <c r="BT75" s="330"/>
      <c r="BU75" s="330"/>
      <c r="BV75" s="330"/>
      <c r="BW75" s="330"/>
      <c r="BX75" s="330"/>
      <c r="BY75" s="330"/>
      <c r="BZ75" s="330"/>
      <c r="CA75" s="330"/>
      <c r="CB75" s="330"/>
      <c r="CC75" s="330"/>
      <c r="CD75" s="330"/>
      <c r="CE75" s="330"/>
      <c r="CF75" s="330"/>
      <c r="CG75" s="330"/>
      <c r="CH75" s="330"/>
      <c r="CI75" s="330"/>
      <c r="CJ75" s="330"/>
      <c r="CK75" s="330"/>
      <c r="CL75" s="330"/>
      <c r="CM75" s="330"/>
      <c r="CN75" s="330"/>
      <c r="CO75" s="330"/>
      <c r="CP75" s="330"/>
      <c r="CQ75" s="330"/>
      <c r="CR75" s="330"/>
      <c r="CS75" s="330"/>
      <c r="CT75" s="330"/>
      <c r="CU75" s="330"/>
      <c r="CV75" s="330"/>
      <c r="CW75" s="330"/>
      <c r="CX75" s="330"/>
      <c r="CY75" s="330"/>
      <c r="CZ75" s="330"/>
      <c r="DA75" s="330"/>
      <c r="DB75" s="330"/>
      <c r="DC75" s="330"/>
      <c r="DD75" s="330"/>
      <c r="DE75" s="330"/>
      <c r="DF75" s="330"/>
      <c r="DG75" s="330"/>
      <c r="DH75" s="330"/>
      <c r="DI75" s="330"/>
      <c r="DJ75" s="330"/>
      <c r="DK75" s="330"/>
      <c r="DL75" s="330"/>
      <c r="DM75" s="330"/>
      <c r="DN75" s="330"/>
      <c r="DO75" s="330"/>
      <c r="DP75" s="330"/>
      <c r="DQ75" s="330"/>
      <c r="DR75" s="330"/>
      <c r="DS75" s="330"/>
      <c r="DT75" s="330"/>
      <c r="DU75" s="330"/>
      <c r="DV75" s="330"/>
      <c r="DW75" s="330"/>
      <c r="DX75" s="330"/>
      <c r="DY75" s="330"/>
      <c r="DZ75" s="330"/>
      <c r="EA75" s="330"/>
      <c r="EB75" s="330"/>
      <c r="EC75" s="330"/>
      <c r="ED75" s="330"/>
      <c r="EE75" s="330"/>
      <c r="EF75" s="330"/>
      <c r="EG75" s="330"/>
      <c r="EH75" s="330"/>
      <c r="EI75" s="330"/>
      <c r="EJ75" s="330"/>
      <c r="EK75" s="330"/>
      <c r="EL75" s="330"/>
      <c r="EM75" s="330"/>
      <c r="EN75" s="330"/>
      <c r="EO75" s="330"/>
      <c r="EP75" s="330"/>
      <c r="EQ75" s="330"/>
      <c r="ER75" s="330"/>
      <c r="ES75" s="330"/>
      <c r="ET75" s="330"/>
      <c r="EU75" s="330"/>
      <c r="EV75" s="330"/>
      <c r="EW75" s="330"/>
      <c r="EX75" s="330"/>
      <c r="EY75" s="330"/>
      <c r="EZ75" s="330"/>
      <c r="FA75" s="330"/>
      <c r="FB75" s="330"/>
      <c r="FC75" s="330"/>
      <c r="FD75" s="330"/>
      <c r="FE75" s="330"/>
      <c r="FF75" s="330"/>
      <c r="FG75" s="330"/>
      <c r="FH75" s="330"/>
      <c r="FI75" s="330"/>
      <c r="FJ75" s="330"/>
      <c r="FK75" s="330"/>
      <c r="FL75" s="330"/>
      <c r="FM75" s="330"/>
      <c r="FN75" s="330"/>
      <c r="FO75" s="330"/>
      <c r="FP75" s="330"/>
      <c r="FQ75" s="330"/>
      <c r="FR75" s="330"/>
      <c r="FS75" s="330"/>
      <c r="FT75" s="330"/>
      <c r="FU75" s="330"/>
      <c r="FV75" s="330"/>
      <c r="FW75" s="330"/>
      <c r="FX75" s="330"/>
      <c r="FY75" s="330"/>
      <c r="FZ75" s="330"/>
      <c r="GA75" s="330"/>
      <c r="GB75" s="330"/>
      <c r="GC75" s="330"/>
      <c r="GD75" s="330"/>
      <c r="GE75" s="330"/>
      <c r="GF75" s="330"/>
      <c r="GG75" s="330"/>
      <c r="GH75" s="330"/>
      <c r="GI75" s="330"/>
      <c r="GJ75" s="330"/>
      <c r="GK75" s="330"/>
      <c r="GL75" s="330"/>
      <c r="GM75" s="330"/>
      <c r="GN75" s="330"/>
      <c r="GO75" s="330"/>
      <c r="GP75" s="330"/>
      <c r="GQ75" s="330"/>
      <c r="GR75" s="330"/>
      <c r="GS75" s="330"/>
      <c r="GT75" s="330"/>
    </row>
    <row r="76" s="135" customFormat="1" ht="23" customHeight="1" spans="1:202">
      <c r="A76" s="568" t="s">
        <v>121</v>
      </c>
      <c r="B76" s="568" t="s">
        <v>165</v>
      </c>
      <c r="C76" s="568" t="s">
        <v>182</v>
      </c>
      <c r="D76" s="568" t="s">
        <v>63</v>
      </c>
      <c r="E76" s="312">
        <v>17.616</v>
      </c>
      <c r="F76" s="35" t="s">
        <v>25</v>
      </c>
      <c r="G76" s="35" t="s">
        <v>25</v>
      </c>
      <c r="H76" s="1308" t="s">
        <v>26</v>
      </c>
      <c r="I76" s="30" t="s">
        <v>27</v>
      </c>
      <c r="J76" s="1313" t="s">
        <v>28</v>
      </c>
      <c r="K76" s="30" t="s">
        <v>29</v>
      </c>
      <c r="L76" s="30" t="s">
        <v>41</v>
      </c>
      <c r="M76" s="1314">
        <v>684996</v>
      </c>
      <c r="N76" s="1315">
        <v>4672592</v>
      </c>
      <c r="O76" s="1315" t="s">
        <v>166</v>
      </c>
      <c r="P76" s="29" t="s">
        <v>150</v>
      </c>
      <c r="Q76" s="1155" t="s">
        <v>142</v>
      </c>
      <c r="R76" s="978" t="s">
        <v>143</v>
      </c>
      <c r="S76" s="1318">
        <f t="shared" si="1"/>
        <v>171.756</v>
      </c>
      <c r="T76" s="330"/>
      <c r="U76" s="330"/>
      <c r="V76" s="330"/>
      <c r="W76" s="330"/>
      <c r="X76" s="330"/>
      <c r="Y76" s="330"/>
      <c r="Z76" s="330"/>
      <c r="AA76" s="330"/>
      <c r="AB76" s="330"/>
      <c r="AC76" s="330"/>
      <c r="AD76" s="330"/>
      <c r="AE76" s="330"/>
      <c r="AF76" s="330"/>
      <c r="AG76" s="330"/>
      <c r="AH76" s="330"/>
      <c r="AI76" s="330"/>
      <c r="AJ76" s="330"/>
      <c r="AK76" s="330"/>
      <c r="AL76" s="330"/>
      <c r="AM76" s="330"/>
      <c r="AN76" s="330"/>
      <c r="AO76" s="330"/>
      <c r="AP76" s="330"/>
      <c r="AQ76" s="330"/>
      <c r="AR76" s="330"/>
      <c r="AS76" s="330"/>
      <c r="AT76" s="330"/>
      <c r="AU76" s="330"/>
      <c r="AV76" s="330"/>
      <c r="AW76" s="330"/>
      <c r="AX76" s="330"/>
      <c r="AY76" s="330"/>
      <c r="AZ76" s="330"/>
      <c r="BA76" s="330"/>
      <c r="BB76" s="330"/>
      <c r="BC76" s="330"/>
      <c r="BD76" s="330"/>
      <c r="BE76" s="330"/>
      <c r="BF76" s="330"/>
      <c r="BG76" s="330"/>
      <c r="BH76" s="330"/>
      <c r="BI76" s="330"/>
      <c r="BJ76" s="330"/>
      <c r="BK76" s="330"/>
      <c r="BL76" s="330"/>
      <c r="BM76" s="330"/>
      <c r="BN76" s="330"/>
      <c r="BO76" s="330"/>
      <c r="BP76" s="330"/>
      <c r="BQ76" s="330"/>
      <c r="BR76" s="330"/>
      <c r="BS76" s="330"/>
      <c r="BT76" s="330"/>
      <c r="BU76" s="330"/>
      <c r="BV76" s="330"/>
      <c r="BW76" s="330"/>
      <c r="BX76" s="330"/>
      <c r="BY76" s="330"/>
      <c r="BZ76" s="330"/>
      <c r="CA76" s="330"/>
      <c r="CB76" s="330"/>
      <c r="CC76" s="330"/>
      <c r="CD76" s="330"/>
      <c r="CE76" s="330"/>
      <c r="CF76" s="330"/>
      <c r="CG76" s="330"/>
      <c r="CH76" s="330"/>
      <c r="CI76" s="330"/>
      <c r="CJ76" s="330"/>
      <c r="CK76" s="330"/>
      <c r="CL76" s="330"/>
      <c r="CM76" s="330"/>
      <c r="CN76" s="330"/>
      <c r="CO76" s="330"/>
      <c r="CP76" s="330"/>
      <c r="CQ76" s="330"/>
      <c r="CR76" s="330"/>
      <c r="CS76" s="330"/>
      <c r="CT76" s="330"/>
      <c r="CU76" s="330"/>
      <c r="CV76" s="330"/>
      <c r="CW76" s="330"/>
      <c r="CX76" s="330"/>
      <c r="CY76" s="330"/>
      <c r="CZ76" s="330"/>
      <c r="DA76" s="330"/>
      <c r="DB76" s="330"/>
      <c r="DC76" s="330"/>
      <c r="DD76" s="330"/>
      <c r="DE76" s="330"/>
      <c r="DF76" s="330"/>
      <c r="DG76" s="330"/>
      <c r="DH76" s="330"/>
      <c r="DI76" s="330"/>
      <c r="DJ76" s="330"/>
      <c r="DK76" s="330"/>
      <c r="DL76" s="330"/>
      <c r="DM76" s="330"/>
      <c r="DN76" s="330"/>
      <c r="DO76" s="330"/>
      <c r="DP76" s="330"/>
      <c r="DQ76" s="330"/>
      <c r="DR76" s="330"/>
      <c r="DS76" s="330"/>
      <c r="DT76" s="330"/>
      <c r="DU76" s="330"/>
      <c r="DV76" s="330"/>
      <c r="DW76" s="330"/>
      <c r="DX76" s="330"/>
      <c r="DY76" s="330"/>
      <c r="DZ76" s="330"/>
      <c r="EA76" s="330"/>
      <c r="EB76" s="330"/>
      <c r="EC76" s="330"/>
      <c r="ED76" s="330"/>
      <c r="EE76" s="330"/>
      <c r="EF76" s="330"/>
      <c r="EG76" s="330"/>
      <c r="EH76" s="330"/>
      <c r="EI76" s="330"/>
      <c r="EJ76" s="330"/>
      <c r="EK76" s="330"/>
      <c r="EL76" s="330"/>
      <c r="EM76" s="330"/>
      <c r="EN76" s="330"/>
      <c r="EO76" s="330"/>
      <c r="EP76" s="330"/>
      <c r="EQ76" s="330"/>
      <c r="ER76" s="330"/>
      <c r="ES76" s="330"/>
      <c r="ET76" s="330"/>
      <c r="EU76" s="330"/>
      <c r="EV76" s="330"/>
      <c r="EW76" s="330"/>
      <c r="EX76" s="330"/>
      <c r="EY76" s="330"/>
      <c r="EZ76" s="330"/>
      <c r="FA76" s="330"/>
      <c r="FB76" s="330"/>
      <c r="FC76" s="330"/>
      <c r="FD76" s="330"/>
      <c r="FE76" s="330"/>
      <c r="FF76" s="330"/>
      <c r="FG76" s="330"/>
      <c r="FH76" s="330"/>
      <c r="FI76" s="330"/>
      <c r="FJ76" s="330"/>
      <c r="FK76" s="330"/>
      <c r="FL76" s="330"/>
      <c r="FM76" s="330"/>
      <c r="FN76" s="330"/>
      <c r="FO76" s="330"/>
      <c r="FP76" s="330"/>
      <c r="FQ76" s="330"/>
      <c r="FR76" s="330"/>
      <c r="FS76" s="330"/>
      <c r="FT76" s="330"/>
      <c r="FU76" s="330"/>
      <c r="FV76" s="330"/>
      <c r="FW76" s="330"/>
      <c r="FX76" s="330"/>
      <c r="FY76" s="330"/>
      <c r="FZ76" s="330"/>
      <c r="GA76" s="330"/>
      <c r="GB76" s="330"/>
      <c r="GC76" s="330"/>
      <c r="GD76" s="330"/>
      <c r="GE76" s="330"/>
      <c r="GF76" s="330"/>
      <c r="GG76" s="330"/>
      <c r="GH76" s="330"/>
      <c r="GI76" s="330"/>
      <c r="GJ76" s="330"/>
      <c r="GK76" s="330"/>
      <c r="GL76" s="330"/>
      <c r="GM76" s="330"/>
      <c r="GN76" s="330"/>
      <c r="GO76" s="330"/>
      <c r="GP76" s="330"/>
      <c r="GQ76" s="330"/>
      <c r="GR76" s="330"/>
      <c r="GS76" s="330"/>
      <c r="GT76" s="330"/>
    </row>
    <row r="77" s="135" customFormat="1" ht="18" customHeight="1" spans="1:202">
      <c r="A77" s="568" t="s">
        <v>121</v>
      </c>
      <c r="B77" s="568" t="s">
        <v>165</v>
      </c>
      <c r="C77" s="568" t="s">
        <v>183</v>
      </c>
      <c r="D77" s="568" t="s">
        <v>61</v>
      </c>
      <c r="E77" s="312">
        <v>7.7805</v>
      </c>
      <c r="F77" s="35" t="s">
        <v>25</v>
      </c>
      <c r="G77" s="35" t="s">
        <v>25</v>
      </c>
      <c r="H77" s="1308" t="s">
        <v>26</v>
      </c>
      <c r="I77" s="30" t="s">
        <v>27</v>
      </c>
      <c r="J77" s="1313" t="s">
        <v>28</v>
      </c>
      <c r="K77" s="30" t="s">
        <v>29</v>
      </c>
      <c r="L77" s="30" t="s">
        <v>41</v>
      </c>
      <c r="M77" s="1314">
        <v>684980</v>
      </c>
      <c r="N77" s="1315">
        <v>4672690</v>
      </c>
      <c r="O77" s="1315" t="s">
        <v>166</v>
      </c>
      <c r="P77" s="29" t="s">
        <v>43</v>
      </c>
      <c r="Q77" s="1155" t="s">
        <v>142</v>
      </c>
      <c r="R77" s="978" t="s">
        <v>143</v>
      </c>
      <c r="S77" s="1318">
        <f t="shared" si="1"/>
        <v>75.859875</v>
      </c>
      <c r="T77" s="330"/>
      <c r="U77" s="330"/>
      <c r="V77" s="330"/>
      <c r="W77" s="330"/>
      <c r="X77" s="330"/>
      <c r="Y77" s="330"/>
      <c r="Z77" s="330"/>
      <c r="AA77" s="330"/>
      <c r="AB77" s="330"/>
      <c r="AC77" s="330"/>
      <c r="AD77" s="330"/>
      <c r="AE77" s="330"/>
      <c r="AF77" s="330"/>
      <c r="AG77" s="330"/>
      <c r="AH77" s="330"/>
      <c r="AI77" s="330"/>
      <c r="AJ77" s="330"/>
      <c r="AK77" s="330"/>
      <c r="AL77" s="330"/>
      <c r="AM77" s="330"/>
      <c r="AN77" s="330"/>
      <c r="AO77" s="330"/>
      <c r="AP77" s="330"/>
      <c r="AQ77" s="330"/>
      <c r="AR77" s="330"/>
      <c r="AS77" s="330"/>
      <c r="AT77" s="330"/>
      <c r="AU77" s="330"/>
      <c r="AV77" s="330"/>
      <c r="AW77" s="330"/>
      <c r="AX77" s="330"/>
      <c r="AY77" s="330"/>
      <c r="AZ77" s="330"/>
      <c r="BA77" s="330"/>
      <c r="BB77" s="330"/>
      <c r="BC77" s="330"/>
      <c r="BD77" s="330"/>
      <c r="BE77" s="330"/>
      <c r="BF77" s="330"/>
      <c r="BG77" s="330"/>
      <c r="BH77" s="330"/>
      <c r="BI77" s="330"/>
      <c r="BJ77" s="330"/>
      <c r="BK77" s="330"/>
      <c r="BL77" s="330"/>
      <c r="BM77" s="330"/>
      <c r="BN77" s="330"/>
      <c r="BO77" s="330"/>
      <c r="BP77" s="330"/>
      <c r="BQ77" s="330"/>
      <c r="BR77" s="330"/>
      <c r="BS77" s="330"/>
      <c r="BT77" s="330"/>
      <c r="BU77" s="330"/>
      <c r="BV77" s="330"/>
      <c r="BW77" s="330"/>
      <c r="BX77" s="330"/>
      <c r="BY77" s="330"/>
      <c r="BZ77" s="330"/>
      <c r="CA77" s="330"/>
      <c r="CB77" s="330"/>
      <c r="CC77" s="330"/>
      <c r="CD77" s="330"/>
      <c r="CE77" s="330"/>
      <c r="CF77" s="330"/>
      <c r="CG77" s="330"/>
      <c r="CH77" s="330"/>
      <c r="CI77" s="330"/>
      <c r="CJ77" s="330"/>
      <c r="CK77" s="330"/>
      <c r="CL77" s="330"/>
      <c r="CM77" s="330"/>
      <c r="CN77" s="330"/>
      <c r="CO77" s="330"/>
      <c r="CP77" s="330"/>
      <c r="CQ77" s="330"/>
      <c r="CR77" s="330"/>
      <c r="CS77" s="330"/>
      <c r="CT77" s="330"/>
      <c r="CU77" s="330"/>
      <c r="CV77" s="330"/>
      <c r="CW77" s="330"/>
      <c r="CX77" s="330"/>
      <c r="CY77" s="330"/>
      <c r="CZ77" s="330"/>
      <c r="DA77" s="330"/>
      <c r="DB77" s="330"/>
      <c r="DC77" s="330"/>
      <c r="DD77" s="330"/>
      <c r="DE77" s="330"/>
      <c r="DF77" s="330"/>
      <c r="DG77" s="330"/>
      <c r="DH77" s="330"/>
      <c r="DI77" s="330"/>
      <c r="DJ77" s="330"/>
      <c r="DK77" s="330"/>
      <c r="DL77" s="330"/>
      <c r="DM77" s="330"/>
      <c r="DN77" s="330"/>
      <c r="DO77" s="330"/>
      <c r="DP77" s="330"/>
      <c r="DQ77" s="330"/>
      <c r="DR77" s="330"/>
      <c r="DS77" s="330"/>
      <c r="DT77" s="330"/>
      <c r="DU77" s="330"/>
      <c r="DV77" s="330"/>
      <c r="DW77" s="330"/>
      <c r="DX77" s="330"/>
      <c r="DY77" s="330"/>
      <c r="DZ77" s="330"/>
      <c r="EA77" s="330"/>
      <c r="EB77" s="330"/>
      <c r="EC77" s="330"/>
      <c r="ED77" s="330"/>
      <c r="EE77" s="330"/>
      <c r="EF77" s="330"/>
      <c r="EG77" s="330"/>
      <c r="EH77" s="330"/>
      <c r="EI77" s="330"/>
      <c r="EJ77" s="330"/>
      <c r="EK77" s="330"/>
      <c r="EL77" s="330"/>
      <c r="EM77" s="330"/>
      <c r="EN77" s="330"/>
      <c r="EO77" s="330"/>
      <c r="EP77" s="330"/>
      <c r="EQ77" s="330"/>
      <c r="ER77" s="330"/>
      <c r="ES77" s="330"/>
      <c r="ET77" s="330"/>
      <c r="EU77" s="330"/>
      <c r="EV77" s="330"/>
      <c r="EW77" s="330"/>
      <c r="EX77" s="330"/>
      <c r="EY77" s="330"/>
      <c r="EZ77" s="330"/>
      <c r="FA77" s="330"/>
      <c r="FB77" s="330"/>
      <c r="FC77" s="330"/>
      <c r="FD77" s="330"/>
      <c r="FE77" s="330"/>
      <c r="FF77" s="330"/>
      <c r="FG77" s="330"/>
      <c r="FH77" s="330"/>
      <c r="FI77" s="330"/>
      <c r="FJ77" s="330"/>
      <c r="FK77" s="330"/>
      <c r="FL77" s="330"/>
      <c r="FM77" s="330"/>
      <c r="FN77" s="330"/>
      <c r="FO77" s="330"/>
      <c r="FP77" s="330"/>
      <c r="FQ77" s="330"/>
      <c r="FR77" s="330"/>
      <c r="FS77" s="330"/>
      <c r="FT77" s="330"/>
      <c r="FU77" s="330"/>
      <c r="FV77" s="330"/>
      <c r="FW77" s="330"/>
      <c r="FX77" s="330"/>
      <c r="FY77" s="330"/>
      <c r="FZ77" s="330"/>
      <c r="GA77" s="330"/>
      <c r="GB77" s="330"/>
      <c r="GC77" s="330"/>
      <c r="GD77" s="330"/>
      <c r="GE77" s="330"/>
      <c r="GF77" s="330"/>
      <c r="GG77" s="330"/>
      <c r="GH77" s="330"/>
      <c r="GI77" s="330"/>
      <c r="GJ77" s="330"/>
      <c r="GK77" s="330"/>
      <c r="GL77" s="330"/>
      <c r="GM77" s="330"/>
      <c r="GN77" s="330"/>
      <c r="GO77" s="330"/>
      <c r="GP77" s="330"/>
      <c r="GQ77" s="330"/>
      <c r="GR77" s="330"/>
      <c r="GS77" s="330"/>
      <c r="GT77" s="330"/>
    </row>
    <row r="78" s="135" customFormat="1" ht="23" customHeight="1" spans="1:202">
      <c r="A78" s="568" t="s">
        <v>121</v>
      </c>
      <c r="B78" s="568" t="s">
        <v>165</v>
      </c>
      <c r="C78" s="568" t="s">
        <v>184</v>
      </c>
      <c r="D78" s="568" t="s">
        <v>73</v>
      </c>
      <c r="E78" s="312">
        <v>51.4335</v>
      </c>
      <c r="F78" s="35" t="s">
        <v>25</v>
      </c>
      <c r="G78" s="35" t="s">
        <v>25</v>
      </c>
      <c r="H78" s="1308" t="s">
        <v>26</v>
      </c>
      <c r="I78" s="30" t="s">
        <v>27</v>
      </c>
      <c r="J78" s="1313" t="s">
        <v>28</v>
      </c>
      <c r="K78" s="312" t="s">
        <v>176</v>
      </c>
      <c r="L78" s="30" t="s">
        <v>41</v>
      </c>
      <c r="M78" s="1314">
        <v>685301</v>
      </c>
      <c r="N78" s="1315">
        <v>4672700</v>
      </c>
      <c r="O78" s="1315" t="s">
        <v>166</v>
      </c>
      <c r="P78" s="29" t="s">
        <v>150</v>
      </c>
      <c r="Q78" s="1155" t="s">
        <v>142</v>
      </c>
      <c r="R78" s="978" t="s">
        <v>143</v>
      </c>
      <c r="S78" s="1318">
        <f t="shared" si="1"/>
        <v>501.476625</v>
      </c>
      <c r="T78" s="330"/>
      <c r="U78" s="330"/>
      <c r="V78" s="330"/>
      <c r="W78" s="330"/>
      <c r="X78" s="330"/>
      <c r="Y78" s="330"/>
      <c r="Z78" s="330"/>
      <c r="AA78" s="330"/>
      <c r="AB78" s="330"/>
      <c r="AC78" s="330"/>
      <c r="AD78" s="330"/>
      <c r="AE78" s="330"/>
      <c r="AF78" s="330"/>
      <c r="AG78" s="330"/>
      <c r="AH78" s="330"/>
      <c r="AI78" s="330"/>
      <c r="AJ78" s="330"/>
      <c r="AK78" s="330"/>
      <c r="AL78" s="330"/>
      <c r="AM78" s="330"/>
      <c r="AN78" s="330"/>
      <c r="AO78" s="330"/>
      <c r="AP78" s="330"/>
      <c r="AQ78" s="330"/>
      <c r="AR78" s="330"/>
      <c r="AS78" s="330"/>
      <c r="AT78" s="330"/>
      <c r="AU78" s="330"/>
      <c r="AV78" s="330"/>
      <c r="AW78" s="330"/>
      <c r="AX78" s="330"/>
      <c r="AY78" s="330"/>
      <c r="AZ78" s="330"/>
      <c r="BA78" s="330"/>
      <c r="BB78" s="330"/>
      <c r="BC78" s="330"/>
      <c r="BD78" s="330"/>
      <c r="BE78" s="330"/>
      <c r="BF78" s="330"/>
      <c r="BG78" s="330"/>
      <c r="BH78" s="330"/>
      <c r="BI78" s="330"/>
      <c r="BJ78" s="330"/>
      <c r="BK78" s="330"/>
      <c r="BL78" s="330"/>
      <c r="BM78" s="330"/>
      <c r="BN78" s="330"/>
      <c r="BO78" s="330"/>
      <c r="BP78" s="330"/>
      <c r="BQ78" s="330"/>
      <c r="BR78" s="330"/>
      <c r="BS78" s="330"/>
      <c r="BT78" s="330"/>
      <c r="BU78" s="330"/>
      <c r="BV78" s="330"/>
      <c r="BW78" s="330"/>
      <c r="BX78" s="330"/>
      <c r="BY78" s="330"/>
      <c r="BZ78" s="330"/>
      <c r="CA78" s="330"/>
      <c r="CB78" s="330"/>
      <c r="CC78" s="330"/>
      <c r="CD78" s="330"/>
      <c r="CE78" s="330"/>
      <c r="CF78" s="330"/>
      <c r="CG78" s="330"/>
      <c r="CH78" s="330"/>
      <c r="CI78" s="330"/>
      <c r="CJ78" s="330"/>
      <c r="CK78" s="330"/>
      <c r="CL78" s="330"/>
      <c r="CM78" s="330"/>
      <c r="CN78" s="330"/>
      <c r="CO78" s="330"/>
      <c r="CP78" s="330"/>
      <c r="CQ78" s="330"/>
      <c r="CR78" s="330"/>
      <c r="CS78" s="330"/>
      <c r="CT78" s="330"/>
      <c r="CU78" s="330"/>
      <c r="CV78" s="330"/>
      <c r="CW78" s="330"/>
      <c r="CX78" s="330"/>
      <c r="CY78" s="330"/>
      <c r="CZ78" s="330"/>
      <c r="DA78" s="330"/>
      <c r="DB78" s="330"/>
      <c r="DC78" s="330"/>
      <c r="DD78" s="330"/>
      <c r="DE78" s="330"/>
      <c r="DF78" s="330"/>
      <c r="DG78" s="330"/>
      <c r="DH78" s="330"/>
      <c r="DI78" s="330"/>
      <c r="DJ78" s="330"/>
      <c r="DK78" s="330"/>
      <c r="DL78" s="330"/>
      <c r="DM78" s="330"/>
      <c r="DN78" s="330"/>
      <c r="DO78" s="330"/>
      <c r="DP78" s="330"/>
      <c r="DQ78" s="330"/>
      <c r="DR78" s="330"/>
      <c r="DS78" s="330"/>
      <c r="DT78" s="330"/>
      <c r="DU78" s="330"/>
      <c r="DV78" s="330"/>
      <c r="DW78" s="330"/>
      <c r="DX78" s="330"/>
      <c r="DY78" s="330"/>
      <c r="DZ78" s="330"/>
      <c r="EA78" s="330"/>
      <c r="EB78" s="330"/>
      <c r="EC78" s="330"/>
      <c r="ED78" s="330"/>
      <c r="EE78" s="330"/>
      <c r="EF78" s="330"/>
      <c r="EG78" s="330"/>
      <c r="EH78" s="330"/>
      <c r="EI78" s="330"/>
      <c r="EJ78" s="330"/>
      <c r="EK78" s="330"/>
      <c r="EL78" s="330"/>
      <c r="EM78" s="330"/>
      <c r="EN78" s="330"/>
      <c r="EO78" s="330"/>
      <c r="EP78" s="330"/>
      <c r="EQ78" s="330"/>
      <c r="ER78" s="330"/>
      <c r="ES78" s="330"/>
      <c r="ET78" s="330"/>
      <c r="EU78" s="330"/>
      <c r="EV78" s="330"/>
      <c r="EW78" s="330"/>
      <c r="EX78" s="330"/>
      <c r="EY78" s="330"/>
      <c r="EZ78" s="330"/>
      <c r="FA78" s="330"/>
      <c r="FB78" s="330"/>
      <c r="FC78" s="330"/>
      <c r="FD78" s="330"/>
      <c r="FE78" s="330"/>
      <c r="FF78" s="330"/>
      <c r="FG78" s="330"/>
      <c r="FH78" s="330"/>
      <c r="FI78" s="330"/>
      <c r="FJ78" s="330"/>
      <c r="FK78" s="330"/>
      <c r="FL78" s="330"/>
      <c r="FM78" s="330"/>
      <c r="FN78" s="330"/>
      <c r="FO78" s="330"/>
      <c r="FP78" s="330"/>
      <c r="FQ78" s="330"/>
      <c r="FR78" s="330"/>
      <c r="FS78" s="330"/>
      <c r="FT78" s="330"/>
      <c r="FU78" s="330"/>
      <c r="FV78" s="330"/>
      <c r="FW78" s="330"/>
      <c r="FX78" s="330"/>
      <c r="FY78" s="330"/>
      <c r="FZ78" s="330"/>
      <c r="GA78" s="330"/>
      <c r="GB78" s="330"/>
      <c r="GC78" s="330"/>
      <c r="GD78" s="330"/>
      <c r="GE78" s="330"/>
      <c r="GF78" s="330"/>
      <c r="GG78" s="330"/>
      <c r="GH78" s="330"/>
      <c r="GI78" s="330"/>
      <c r="GJ78" s="330"/>
      <c r="GK78" s="330"/>
      <c r="GL78" s="330"/>
      <c r="GM78" s="330"/>
      <c r="GN78" s="330"/>
      <c r="GO78" s="330"/>
      <c r="GP78" s="330"/>
      <c r="GQ78" s="330"/>
      <c r="GR78" s="330"/>
      <c r="GS78" s="330"/>
      <c r="GT78" s="330"/>
    </row>
    <row r="79" s="135" customFormat="1" ht="14.1" customHeight="1" spans="1:202">
      <c r="A79" s="568" t="s">
        <v>121</v>
      </c>
      <c r="B79" s="568" t="s">
        <v>165</v>
      </c>
      <c r="C79" s="568" t="s">
        <v>172</v>
      </c>
      <c r="D79" s="568" t="s">
        <v>185</v>
      </c>
      <c r="E79" s="312">
        <v>8.841</v>
      </c>
      <c r="F79" s="35" t="s">
        <v>25</v>
      </c>
      <c r="G79" s="35" t="s">
        <v>25</v>
      </c>
      <c r="H79" s="1308" t="s">
        <v>186</v>
      </c>
      <c r="I79" s="30" t="s">
        <v>48</v>
      </c>
      <c r="J79" s="1313" t="s">
        <v>28</v>
      </c>
      <c r="K79" s="30" t="s">
        <v>29</v>
      </c>
      <c r="L79" s="30" t="s">
        <v>41</v>
      </c>
      <c r="M79" s="1314">
        <v>685300</v>
      </c>
      <c r="N79" s="1315">
        <v>4672550</v>
      </c>
      <c r="O79" s="1315" t="s">
        <v>166</v>
      </c>
      <c r="P79" s="29" t="s">
        <v>147</v>
      </c>
      <c r="Q79" s="1155" t="s">
        <v>142</v>
      </c>
      <c r="R79" s="978" t="s">
        <v>143</v>
      </c>
      <c r="S79" s="1318">
        <f t="shared" si="1"/>
        <v>86.19975</v>
      </c>
      <c r="T79" s="330"/>
      <c r="U79" s="330"/>
      <c r="V79" s="330"/>
      <c r="W79" s="330"/>
      <c r="X79" s="330"/>
      <c r="Y79" s="330"/>
      <c r="Z79" s="330"/>
      <c r="AA79" s="330"/>
      <c r="AB79" s="330"/>
      <c r="AC79" s="330"/>
      <c r="AD79" s="330"/>
      <c r="AE79" s="330"/>
      <c r="AF79" s="330"/>
      <c r="AG79" s="330"/>
      <c r="AH79" s="330"/>
      <c r="AI79" s="330"/>
      <c r="AJ79" s="330"/>
      <c r="AK79" s="330"/>
      <c r="AL79" s="330"/>
      <c r="AM79" s="330"/>
      <c r="AN79" s="330"/>
      <c r="AO79" s="330"/>
      <c r="AP79" s="330"/>
      <c r="AQ79" s="330"/>
      <c r="AR79" s="330"/>
      <c r="AS79" s="330"/>
      <c r="AT79" s="330"/>
      <c r="AU79" s="330"/>
      <c r="AV79" s="330"/>
      <c r="AW79" s="330"/>
      <c r="AX79" s="330"/>
      <c r="AY79" s="330"/>
      <c r="AZ79" s="330"/>
      <c r="BA79" s="330"/>
      <c r="BB79" s="330"/>
      <c r="BC79" s="330"/>
      <c r="BD79" s="330"/>
      <c r="BE79" s="330"/>
      <c r="BF79" s="330"/>
      <c r="BG79" s="330"/>
      <c r="BH79" s="330"/>
      <c r="BI79" s="330"/>
      <c r="BJ79" s="330"/>
      <c r="BK79" s="330"/>
      <c r="BL79" s="330"/>
      <c r="BM79" s="330"/>
      <c r="BN79" s="330"/>
      <c r="BO79" s="330"/>
      <c r="BP79" s="330"/>
      <c r="BQ79" s="330"/>
      <c r="BR79" s="330"/>
      <c r="BS79" s="330"/>
      <c r="BT79" s="330"/>
      <c r="BU79" s="330"/>
      <c r="BV79" s="330"/>
      <c r="BW79" s="330"/>
      <c r="BX79" s="330"/>
      <c r="BY79" s="330"/>
      <c r="BZ79" s="330"/>
      <c r="CA79" s="330"/>
      <c r="CB79" s="330"/>
      <c r="CC79" s="330"/>
      <c r="CD79" s="330"/>
      <c r="CE79" s="330"/>
      <c r="CF79" s="330"/>
      <c r="CG79" s="330"/>
      <c r="CH79" s="330"/>
      <c r="CI79" s="330"/>
      <c r="CJ79" s="330"/>
      <c r="CK79" s="330"/>
      <c r="CL79" s="330"/>
      <c r="CM79" s="330"/>
      <c r="CN79" s="330"/>
      <c r="CO79" s="330"/>
      <c r="CP79" s="330"/>
      <c r="CQ79" s="330"/>
      <c r="CR79" s="330"/>
      <c r="CS79" s="330"/>
      <c r="CT79" s="330"/>
      <c r="CU79" s="330"/>
      <c r="CV79" s="330"/>
      <c r="CW79" s="330"/>
      <c r="CX79" s="330"/>
      <c r="CY79" s="330"/>
      <c r="CZ79" s="330"/>
      <c r="DA79" s="330"/>
      <c r="DB79" s="330"/>
      <c r="DC79" s="330"/>
      <c r="DD79" s="330"/>
      <c r="DE79" s="330"/>
      <c r="DF79" s="330"/>
      <c r="DG79" s="330"/>
      <c r="DH79" s="330"/>
      <c r="DI79" s="330"/>
      <c r="DJ79" s="330"/>
      <c r="DK79" s="330"/>
      <c r="DL79" s="330"/>
      <c r="DM79" s="330"/>
      <c r="DN79" s="330"/>
      <c r="DO79" s="330"/>
      <c r="DP79" s="330"/>
      <c r="DQ79" s="330"/>
      <c r="DR79" s="330"/>
      <c r="DS79" s="330"/>
      <c r="DT79" s="330"/>
      <c r="DU79" s="330"/>
      <c r="DV79" s="330"/>
      <c r="DW79" s="330"/>
      <c r="DX79" s="330"/>
      <c r="DY79" s="330"/>
      <c r="DZ79" s="330"/>
      <c r="EA79" s="330"/>
      <c r="EB79" s="330"/>
      <c r="EC79" s="330"/>
      <c r="ED79" s="330"/>
      <c r="EE79" s="330"/>
      <c r="EF79" s="330"/>
      <c r="EG79" s="330"/>
      <c r="EH79" s="330"/>
      <c r="EI79" s="330"/>
      <c r="EJ79" s="330"/>
      <c r="EK79" s="330"/>
      <c r="EL79" s="330"/>
      <c r="EM79" s="330"/>
      <c r="EN79" s="330"/>
      <c r="EO79" s="330"/>
      <c r="EP79" s="330"/>
      <c r="EQ79" s="330"/>
      <c r="ER79" s="330"/>
      <c r="ES79" s="330"/>
      <c r="ET79" s="330"/>
      <c r="EU79" s="330"/>
      <c r="EV79" s="330"/>
      <c r="EW79" s="330"/>
      <c r="EX79" s="330"/>
      <c r="EY79" s="330"/>
      <c r="EZ79" s="330"/>
      <c r="FA79" s="330"/>
      <c r="FB79" s="330"/>
      <c r="FC79" s="330"/>
      <c r="FD79" s="330"/>
      <c r="FE79" s="330"/>
      <c r="FF79" s="330"/>
      <c r="FG79" s="330"/>
      <c r="FH79" s="330"/>
      <c r="FI79" s="330"/>
      <c r="FJ79" s="330"/>
      <c r="FK79" s="330"/>
      <c r="FL79" s="330"/>
      <c r="FM79" s="330"/>
      <c r="FN79" s="330"/>
      <c r="FO79" s="330"/>
      <c r="FP79" s="330"/>
      <c r="FQ79" s="330"/>
      <c r="FR79" s="330"/>
      <c r="FS79" s="330"/>
      <c r="FT79" s="330"/>
      <c r="FU79" s="330"/>
      <c r="FV79" s="330"/>
      <c r="FW79" s="330"/>
      <c r="FX79" s="330"/>
      <c r="FY79" s="330"/>
      <c r="FZ79" s="330"/>
      <c r="GA79" s="330"/>
      <c r="GB79" s="330"/>
      <c r="GC79" s="330"/>
      <c r="GD79" s="330"/>
      <c r="GE79" s="330"/>
      <c r="GF79" s="330"/>
      <c r="GG79" s="330"/>
      <c r="GH79" s="330"/>
      <c r="GI79" s="330"/>
      <c r="GJ79" s="330"/>
      <c r="GK79" s="330"/>
      <c r="GL79" s="330"/>
      <c r="GM79" s="330"/>
      <c r="GN79" s="330"/>
      <c r="GO79" s="330"/>
      <c r="GP79" s="330"/>
      <c r="GQ79" s="330"/>
      <c r="GR79" s="330"/>
      <c r="GS79" s="330"/>
      <c r="GT79" s="330"/>
    </row>
    <row r="80" s="135" customFormat="1" ht="32" customHeight="1" spans="1:202">
      <c r="A80" s="568" t="s">
        <v>121</v>
      </c>
      <c r="B80" s="568" t="s">
        <v>165</v>
      </c>
      <c r="C80" s="568" t="s">
        <v>85</v>
      </c>
      <c r="D80" s="568" t="s">
        <v>54</v>
      </c>
      <c r="E80" s="312">
        <v>461.5815</v>
      </c>
      <c r="F80" s="35" t="s">
        <v>25</v>
      </c>
      <c r="G80" s="35" t="s">
        <v>25</v>
      </c>
      <c r="H80" s="1308" t="s">
        <v>26</v>
      </c>
      <c r="I80" s="30" t="s">
        <v>27</v>
      </c>
      <c r="J80" s="1313" t="s">
        <v>28</v>
      </c>
      <c r="K80" s="1311" t="s">
        <v>187</v>
      </c>
      <c r="L80" s="30" t="s">
        <v>30</v>
      </c>
      <c r="M80" s="1314">
        <v>685633</v>
      </c>
      <c r="N80" s="1315">
        <v>4672283</v>
      </c>
      <c r="O80" s="1315" t="s">
        <v>166</v>
      </c>
      <c r="P80" s="29" t="s">
        <v>188</v>
      </c>
      <c r="Q80" s="1155" t="s">
        <v>142</v>
      </c>
      <c r="R80" s="978" t="s">
        <v>143</v>
      </c>
      <c r="S80" s="1318">
        <f t="shared" si="1"/>
        <v>4500.419625</v>
      </c>
      <c r="T80" s="330"/>
      <c r="U80" s="330"/>
      <c r="V80" s="330"/>
      <c r="W80" s="330"/>
      <c r="X80" s="330"/>
      <c r="Y80" s="330"/>
      <c r="Z80" s="330"/>
      <c r="AA80" s="330"/>
      <c r="AB80" s="330"/>
      <c r="AC80" s="330"/>
      <c r="AD80" s="330"/>
      <c r="AE80" s="330"/>
      <c r="AF80" s="330"/>
      <c r="AG80" s="330"/>
      <c r="AH80" s="330"/>
      <c r="AI80" s="330"/>
      <c r="AJ80" s="330"/>
      <c r="AK80" s="330"/>
      <c r="AL80" s="330"/>
      <c r="AM80" s="330"/>
      <c r="AN80" s="330"/>
      <c r="AO80" s="330"/>
      <c r="AP80" s="330"/>
      <c r="AQ80" s="330"/>
      <c r="AR80" s="330"/>
      <c r="AS80" s="330"/>
      <c r="AT80" s="330"/>
      <c r="AU80" s="330"/>
      <c r="AV80" s="330"/>
      <c r="AW80" s="330"/>
      <c r="AX80" s="330"/>
      <c r="AY80" s="330"/>
      <c r="AZ80" s="330"/>
      <c r="BA80" s="330"/>
      <c r="BB80" s="330"/>
      <c r="BC80" s="330"/>
      <c r="BD80" s="330"/>
      <c r="BE80" s="330"/>
      <c r="BF80" s="330"/>
      <c r="BG80" s="330"/>
      <c r="BH80" s="330"/>
      <c r="BI80" s="330"/>
      <c r="BJ80" s="330"/>
      <c r="BK80" s="330"/>
      <c r="BL80" s="330"/>
      <c r="BM80" s="330"/>
      <c r="BN80" s="330"/>
      <c r="BO80" s="330"/>
      <c r="BP80" s="330"/>
      <c r="BQ80" s="330"/>
      <c r="BR80" s="330"/>
      <c r="BS80" s="330"/>
      <c r="BT80" s="330"/>
      <c r="BU80" s="330"/>
      <c r="BV80" s="330"/>
      <c r="BW80" s="330"/>
      <c r="BX80" s="330"/>
      <c r="BY80" s="330"/>
      <c r="BZ80" s="330"/>
      <c r="CA80" s="330"/>
      <c r="CB80" s="330"/>
      <c r="CC80" s="330"/>
      <c r="CD80" s="330"/>
      <c r="CE80" s="330"/>
      <c r="CF80" s="330"/>
      <c r="CG80" s="330"/>
      <c r="CH80" s="330"/>
      <c r="CI80" s="330"/>
      <c r="CJ80" s="330"/>
      <c r="CK80" s="330"/>
      <c r="CL80" s="330"/>
      <c r="CM80" s="330"/>
      <c r="CN80" s="330"/>
      <c r="CO80" s="330"/>
      <c r="CP80" s="330"/>
      <c r="CQ80" s="330"/>
      <c r="CR80" s="330"/>
      <c r="CS80" s="330"/>
      <c r="CT80" s="330"/>
      <c r="CU80" s="330"/>
      <c r="CV80" s="330"/>
      <c r="CW80" s="330"/>
      <c r="CX80" s="330"/>
      <c r="CY80" s="330"/>
      <c r="CZ80" s="330"/>
      <c r="DA80" s="330"/>
      <c r="DB80" s="330"/>
      <c r="DC80" s="330"/>
      <c r="DD80" s="330"/>
      <c r="DE80" s="330"/>
      <c r="DF80" s="330"/>
      <c r="DG80" s="330"/>
      <c r="DH80" s="330"/>
      <c r="DI80" s="330"/>
      <c r="DJ80" s="330"/>
      <c r="DK80" s="330"/>
      <c r="DL80" s="330"/>
      <c r="DM80" s="330"/>
      <c r="DN80" s="330"/>
      <c r="DO80" s="330"/>
      <c r="DP80" s="330"/>
      <c r="DQ80" s="330"/>
      <c r="DR80" s="330"/>
      <c r="DS80" s="330"/>
      <c r="DT80" s="330"/>
      <c r="DU80" s="330"/>
      <c r="DV80" s="330"/>
      <c r="DW80" s="330"/>
      <c r="DX80" s="330"/>
      <c r="DY80" s="330"/>
      <c r="DZ80" s="330"/>
      <c r="EA80" s="330"/>
      <c r="EB80" s="330"/>
      <c r="EC80" s="330"/>
      <c r="ED80" s="330"/>
      <c r="EE80" s="330"/>
      <c r="EF80" s="330"/>
      <c r="EG80" s="330"/>
      <c r="EH80" s="330"/>
      <c r="EI80" s="330"/>
      <c r="EJ80" s="330"/>
      <c r="EK80" s="330"/>
      <c r="EL80" s="330"/>
      <c r="EM80" s="330"/>
      <c r="EN80" s="330"/>
      <c r="EO80" s="330"/>
      <c r="EP80" s="330"/>
      <c r="EQ80" s="330"/>
      <c r="ER80" s="330"/>
      <c r="ES80" s="330"/>
      <c r="ET80" s="330"/>
      <c r="EU80" s="330"/>
      <c r="EV80" s="330"/>
      <c r="EW80" s="330"/>
      <c r="EX80" s="330"/>
      <c r="EY80" s="330"/>
      <c r="EZ80" s="330"/>
      <c r="FA80" s="330"/>
      <c r="FB80" s="330"/>
      <c r="FC80" s="330"/>
      <c r="FD80" s="330"/>
      <c r="FE80" s="330"/>
      <c r="FF80" s="330"/>
      <c r="FG80" s="330"/>
      <c r="FH80" s="330"/>
      <c r="FI80" s="330"/>
      <c r="FJ80" s="330"/>
      <c r="FK80" s="330"/>
      <c r="FL80" s="330"/>
      <c r="FM80" s="330"/>
      <c r="FN80" s="330"/>
      <c r="FO80" s="330"/>
      <c r="FP80" s="330"/>
      <c r="FQ80" s="330"/>
      <c r="FR80" s="330"/>
      <c r="FS80" s="330"/>
      <c r="FT80" s="330"/>
      <c r="FU80" s="330"/>
      <c r="FV80" s="330"/>
      <c r="FW80" s="330"/>
      <c r="FX80" s="330"/>
      <c r="FY80" s="330"/>
      <c r="FZ80" s="330"/>
      <c r="GA80" s="330"/>
      <c r="GB80" s="330"/>
      <c r="GC80" s="330"/>
      <c r="GD80" s="330"/>
      <c r="GE80" s="330"/>
      <c r="GF80" s="330"/>
      <c r="GG80" s="330"/>
      <c r="GH80" s="330"/>
      <c r="GI80" s="330"/>
      <c r="GJ80" s="330"/>
      <c r="GK80" s="330"/>
      <c r="GL80" s="330"/>
      <c r="GM80" s="330"/>
      <c r="GN80" s="330"/>
      <c r="GO80" s="330"/>
      <c r="GP80" s="330"/>
      <c r="GQ80" s="330"/>
      <c r="GR80" s="330"/>
      <c r="GS80" s="330"/>
      <c r="GT80" s="330"/>
    </row>
    <row r="81" s="135" customFormat="1" ht="24" customHeight="1" spans="1:202">
      <c r="A81" s="568" t="s">
        <v>121</v>
      </c>
      <c r="B81" s="568" t="s">
        <v>165</v>
      </c>
      <c r="C81" s="568" t="s">
        <v>69</v>
      </c>
      <c r="D81" s="568" t="s">
        <v>65</v>
      </c>
      <c r="E81" s="312">
        <v>86.4525</v>
      </c>
      <c r="F81" s="35" t="s">
        <v>25</v>
      </c>
      <c r="G81" s="35" t="s">
        <v>25</v>
      </c>
      <c r="H81" s="1308" t="s">
        <v>26</v>
      </c>
      <c r="I81" s="30" t="s">
        <v>27</v>
      </c>
      <c r="J81" s="1313" t="s">
        <v>28</v>
      </c>
      <c r="K81" s="1311" t="s">
        <v>187</v>
      </c>
      <c r="L81" s="30" t="s">
        <v>30</v>
      </c>
      <c r="M81" s="1314">
        <v>685153</v>
      </c>
      <c r="N81" s="1315">
        <v>4671887</v>
      </c>
      <c r="O81" s="1315" t="s">
        <v>166</v>
      </c>
      <c r="P81" s="29" t="s">
        <v>150</v>
      </c>
      <c r="Q81" s="1155" t="s">
        <v>169</v>
      </c>
      <c r="R81" s="1333" t="s">
        <v>170</v>
      </c>
      <c r="S81" s="1318">
        <f t="shared" si="1"/>
        <v>842.911875</v>
      </c>
      <c r="T81" s="330"/>
      <c r="U81" s="330"/>
      <c r="V81" s="330"/>
      <c r="W81" s="330"/>
      <c r="X81" s="330"/>
      <c r="Y81" s="330"/>
      <c r="Z81" s="330"/>
      <c r="AA81" s="330"/>
      <c r="AB81" s="330"/>
      <c r="AC81" s="330"/>
      <c r="AD81" s="330"/>
      <c r="AE81" s="330"/>
      <c r="AF81" s="330"/>
      <c r="AG81" s="330"/>
      <c r="AH81" s="330"/>
      <c r="AI81" s="330"/>
      <c r="AJ81" s="330"/>
      <c r="AK81" s="330"/>
      <c r="AL81" s="330"/>
      <c r="AM81" s="330"/>
      <c r="AN81" s="330"/>
      <c r="AO81" s="330"/>
      <c r="AP81" s="330"/>
      <c r="AQ81" s="330"/>
      <c r="AR81" s="330"/>
      <c r="AS81" s="330"/>
      <c r="AT81" s="330"/>
      <c r="AU81" s="330"/>
      <c r="AV81" s="330"/>
      <c r="AW81" s="330"/>
      <c r="AX81" s="330"/>
      <c r="AY81" s="330"/>
      <c r="AZ81" s="330"/>
      <c r="BA81" s="330"/>
      <c r="BB81" s="330"/>
      <c r="BC81" s="330"/>
      <c r="BD81" s="330"/>
      <c r="BE81" s="330"/>
      <c r="BF81" s="330"/>
      <c r="BG81" s="330"/>
      <c r="BH81" s="330"/>
      <c r="BI81" s="330"/>
      <c r="BJ81" s="330"/>
      <c r="BK81" s="330"/>
      <c r="BL81" s="330"/>
      <c r="BM81" s="330"/>
      <c r="BN81" s="330"/>
      <c r="BO81" s="330"/>
      <c r="BP81" s="330"/>
      <c r="BQ81" s="330"/>
      <c r="BR81" s="330"/>
      <c r="BS81" s="330"/>
      <c r="BT81" s="330"/>
      <c r="BU81" s="330"/>
      <c r="BV81" s="330"/>
      <c r="BW81" s="330"/>
      <c r="BX81" s="330"/>
      <c r="BY81" s="330"/>
      <c r="BZ81" s="330"/>
      <c r="CA81" s="330"/>
      <c r="CB81" s="330"/>
      <c r="CC81" s="330"/>
      <c r="CD81" s="330"/>
      <c r="CE81" s="330"/>
      <c r="CF81" s="330"/>
      <c r="CG81" s="330"/>
      <c r="CH81" s="330"/>
      <c r="CI81" s="330"/>
      <c r="CJ81" s="330"/>
      <c r="CK81" s="330"/>
      <c r="CL81" s="330"/>
      <c r="CM81" s="330"/>
      <c r="CN81" s="330"/>
      <c r="CO81" s="330"/>
      <c r="CP81" s="330"/>
      <c r="CQ81" s="330"/>
      <c r="CR81" s="330"/>
      <c r="CS81" s="330"/>
      <c r="CT81" s="330"/>
      <c r="CU81" s="330"/>
      <c r="CV81" s="330"/>
      <c r="CW81" s="330"/>
      <c r="CX81" s="330"/>
      <c r="CY81" s="330"/>
      <c r="CZ81" s="330"/>
      <c r="DA81" s="330"/>
      <c r="DB81" s="330"/>
      <c r="DC81" s="330"/>
      <c r="DD81" s="330"/>
      <c r="DE81" s="330"/>
      <c r="DF81" s="330"/>
      <c r="DG81" s="330"/>
      <c r="DH81" s="330"/>
      <c r="DI81" s="330"/>
      <c r="DJ81" s="330"/>
      <c r="DK81" s="330"/>
      <c r="DL81" s="330"/>
      <c r="DM81" s="330"/>
      <c r="DN81" s="330"/>
      <c r="DO81" s="330"/>
      <c r="DP81" s="330"/>
      <c r="DQ81" s="330"/>
      <c r="DR81" s="330"/>
      <c r="DS81" s="330"/>
      <c r="DT81" s="330"/>
      <c r="DU81" s="330"/>
      <c r="DV81" s="330"/>
      <c r="DW81" s="330"/>
      <c r="DX81" s="330"/>
      <c r="DY81" s="330"/>
      <c r="DZ81" s="330"/>
      <c r="EA81" s="330"/>
      <c r="EB81" s="330"/>
      <c r="EC81" s="330"/>
      <c r="ED81" s="330"/>
      <c r="EE81" s="330"/>
      <c r="EF81" s="330"/>
      <c r="EG81" s="330"/>
      <c r="EH81" s="330"/>
      <c r="EI81" s="330"/>
      <c r="EJ81" s="330"/>
      <c r="EK81" s="330"/>
      <c r="EL81" s="330"/>
      <c r="EM81" s="330"/>
      <c r="EN81" s="330"/>
      <c r="EO81" s="330"/>
      <c r="EP81" s="330"/>
      <c r="EQ81" s="330"/>
      <c r="ER81" s="330"/>
      <c r="ES81" s="330"/>
      <c r="ET81" s="330"/>
      <c r="EU81" s="330"/>
      <c r="EV81" s="330"/>
      <c r="EW81" s="330"/>
      <c r="EX81" s="330"/>
      <c r="EY81" s="330"/>
      <c r="EZ81" s="330"/>
      <c r="FA81" s="330"/>
      <c r="FB81" s="330"/>
      <c r="FC81" s="330"/>
      <c r="FD81" s="330"/>
      <c r="FE81" s="330"/>
      <c r="FF81" s="330"/>
      <c r="FG81" s="330"/>
      <c r="FH81" s="330"/>
      <c r="FI81" s="330"/>
      <c r="FJ81" s="330"/>
      <c r="FK81" s="330"/>
      <c r="FL81" s="330"/>
      <c r="FM81" s="330"/>
      <c r="FN81" s="330"/>
      <c r="FO81" s="330"/>
      <c r="FP81" s="330"/>
      <c r="FQ81" s="330"/>
      <c r="FR81" s="330"/>
      <c r="FS81" s="330"/>
      <c r="FT81" s="330"/>
      <c r="FU81" s="330"/>
      <c r="FV81" s="330"/>
      <c r="FW81" s="330"/>
      <c r="FX81" s="330"/>
      <c r="FY81" s="330"/>
      <c r="FZ81" s="330"/>
      <c r="GA81" s="330"/>
      <c r="GB81" s="330"/>
      <c r="GC81" s="330"/>
      <c r="GD81" s="330"/>
      <c r="GE81" s="330"/>
      <c r="GF81" s="330"/>
      <c r="GG81" s="330"/>
      <c r="GH81" s="330"/>
      <c r="GI81" s="330"/>
      <c r="GJ81" s="330"/>
      <c r="GK81" s="330"/>
      <c r="GL81" s="330"/>
      <c r="GM81" s="330"/>
      <c r="GN81" s="330"/>
      <c r="GO81" s="330"/>
      <c r="GP81" s="330"/>
      <c r="GQ81" s="330"/>
      <c r="GR81" s="330"/>
      <c r="GS81" s="330"/>
      <c r="GT81" s="330"/>
    </row>
    <row r="82" s="135" customFormat="1" ht="14.1" customHeight="1" spans="1:202">
      <c r="A82" s="568" t="s">
        <v>121</v>
      </c>
      <c r="B82" s="568" t="s">
        <v>165</v>
      </c>
      <c r="C82" s="568" t="s">
        <v>46</v>
      </c>
      <c r="D82" s="568" t="s">
        <v>52</v>
      </c>
      <c r="E82" s="312">
        <v>24.6525</v>
      </c>
      <c r="F82" s="35" t="s">
        <v>25</v>
      </c>
      <c r="G82" s="35" t="s">
        <v>25</v>
      </c>
      <c r="H82" s="1308" t="s">
        <v>26</v>
      </c>
      <c r="I82" s="30" t="s">
        <v>27</v>
      </c>
      <c r="J82" s="1313" t="s">
        <v>28</v>
      </c>
      <c r="K82" s="30" t="s">
        <v>58</v>
      </c>
      <c r="L82" s="30" t="s">
        <v>30</v>
      </c>
      <c r="M82" s="1314">
        <v>684857</v>
      </c>
      <c r="N82" s="1315">
        <v>4673115</v>
      </c>
      <c r="O82" s="1315" t="s">
        <v>166</v>
      </c>
      <c r="P82" s="29" t="s">
        <v>43</v>
      </c>
      <c r="Q82" s="1155" t="s">
        <v>169</v>
      </c>
      <c r="R82" s="1333" t="s">
        <v>170</v>
      </c>
      <c r="S82" s="1318">
        <f t="shared" si="1"/>
        <v>240.361875</v>
      </c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E82" s="330"/>
      <c r="AF82" s="330"/>
      <c r="AG82" s="330"/>
      <c r="AH82" s="330"/>
      <c r="AI82" s="330"/>
      <c r="AJ82" s="330"/>
      <c r="AK82" s="330"/>
      <c r="AL82" s="330"/>
      <c r="AM82" s="330"/>
      <c r="AN82" s="330"/>
      <c r="AO82" s="330"/>
      <c r="AP82" s="330"/>
      <c r="AQ82" s="330"/>
      <c r="AR82" s="330"/>
      <c r="AS82" s="330"/>
      <c r="AT82" s="330"/>
      <c r="AU82" s="330"/>
      <c r="AV82" s="330"/>
      <c r="AW82" s="330"/>
      <c r="AX82" s="330"/>
      <c r="AY82" s="330"/>
      <c r="AZ82" s="330"/>
      <c r="BA82" s="330"/>
      <c r="BB82" s="330"/>
      <c r="BC82" s="330"/>
      <c r="BD82" s="330"/>
      <c r="BE82" s="330"/>
      <c r="BF82" s="330"/>
      <c r="BG82" s="330"/>
      <c r="BH82" s="330"/>
      <c r="BI82" s="330"/>
      <c r="BJ82" s="330"/>
      <c r="BK82" s="330"/>
      <c r="BL82" s="330"/>
      <c r="BM82" s="330"/>
      <c r="BN82" s="330"/>
      <c r="BO82" s="330"/>
      <c r="BP82" s="330"/>
      <c r="BQ82" s="330"/>
      <c r="BR82" s="330"/>
      <c r="BS82" s="330"/>
      <c r="BT82" s="330"/>
      <c r="BU82" s="330"/>
      <c r="BV82" s="330"/>
      <c r="BW82" s="330"/>
      <c r="BX82" s="330"/>
      <c r="BY82" s="330"/>
      <c r="BZ82" s="330"/>
      <c r="CA82" s="330"/>
      <c r="CB82" s="330"/>
      <c r="CC82" s="330"/>
      <c r="CD82" s="330"/>
      <c r="CE82" s="330"/>
      <c r="CF82" s="330"/>
      <c r="CG82" s="330"/>
      <c r="CH82" s="330"/>
      <c r="CI82" s="330"/>
      <c r="CJ82" s="330"/>
      <c r="CK82" s="330"/>
      <c r="CL82" s="330"/>
      <c r="CM82" s="330"/>
      <c r="CN82" s="330"/>
      <c r="CO82" s="330"/>
      <c r="CP82" s="330"/>
      <c r="CQ82" s="330"/>
      <c r="CR82" s="330"/>
      <c r="CS82" s="330"/>
      <c r="CT82" s="330"/>
      <c r="CU82" s="330"/>
      <c r="CV82" s="330"/>
      <c r="CW82" s="330"/>
      <c r="CX82" s="330"/>
      <c r="CY82" s="330"/>
      <c r="CZ82" s="330"/>
      <c r="DA82" s="330"/>
      <c r="DB82" s="330"/>
      <c r="DC82" s="330"/>
      <c r="DD82" s="330"/>
      <c r="DE82" s="330"/>
      <c r="DF82" s="330"/>
      <c r="DG82" s="330"/>
      <c r="DH82" s="330"/>
      <c r="DI82" s="330"/>
      <c r="DJ82" s="330"/>
      <c r="DK82" s="330"/>
      <c r="DL82" s="330"/>
      <c r="DM82" s="330"/>
      <c r="DN82" s="330"/>
      <c r="DO82" s="330"/>
      <c r="DP82" s="330"/>
      <c r="DQ82" s="330"/>
      <c r="DR82" s="330"/>
      <c r="DS82" s="330"/>
      <c r="DT82" s="330"/>
      <c r="DU82" s="330"/>
      <c r="DV82" s="330"/>
      <c r="DW82" s="330"/>
      <c r="DX82" s="330"/>
      <c r="DY82" s="330"/>
      <c r="DZ82" s="330"/>
      <c r="EA82" s="330"/>
      <c r="EB82" s="330"/>
      <c r="EC82" s="330"/>
      <c r="ED82" s="330"/>
      <c r="EE82" s="330"/>
      <c r="EF82" s="330"/>
      <c r="EG82" s="330"/>
      <c r="EH82" s="330"/>
      <c r="EI82" s="330"/>
      <c r="EJ82" s="330"/>
      <c r="EK82" s="330"/>
      <c r="EL82" s="330"/>
      <c r="EM82" s="330"/>
      <c r="EN82" s="330"/>
      <c r="EO82" s="330"/>
      <c r="EP82" s="330"/>
      <c r="EQ82" s="330"/>
      <c r="ER82" s="330"/>
      <c r="ES82" s="330"/>
      <c r="ET82" s="330"/>
      <c r="EU82" s="330"/>
      <c r="EV82" s="330"/>
      <c r="EW82" s="330"/>
      <c r="EX82" s="330"/>
      <c r="EY82" s="330"/>
      <c r="EZ82" s="330"/>
      <c r="FA82" s="330"/>
      <c r="FB82" s="330"/>
      <c r="FC82" s="330"/>
      <c r="FD82" s="330"/>
      <c r="FE82" s="330"/>
      <c r="FF82" s="330"/>
      <c r="FG82" s="330"/>
      <c r="FH82" s="330"/>
      <c r="FI82" s="330"/>
      <c r="FJ82" s="330"/>
      <c r="FK82" s="330"/>
      <c r="FL82" s="330"/>
      <c r="FM82" s="330"/>
      <c r="FN82" s="330"/>
      <c r="FO82" s="330"/>
      <c r="FP82" s="330"/>
      <c r="FQ82" s="330"/>
      <c r="FR82" s="330"/>
      <c r="FS82" s="330"/>
      <c r="FT82" s="330"/>
      <c r="FU82" s="330"/>
      <c r="FV82" s="330"/>
      <c r="FW82" s="330"/>
      <c r="FX82" s="330"/>
      <c r="FY82" s="330"/>
      <c r="FZ82" s="330"/>
      <c r="GA82" s="330"/>
      <c r="GB82" s="330"/>
      <c r="GC82" s="330"/>
      <c r="GD82" s="330"/>
      <c r="GE82" s="330"/>
      <c r="GF82" s="330"/>
      <c r="GG82" s="330"/>
      <c r="GH82" s="330"/>
      <c r="GI82" s="330"/>
      <c r="GJ82" s="330"/>
      <c r="GK82" s="330"/>
      <c r="GL82" s="330"/>
      <c r="GM82" s="330"/>
      <c r="GN82" s="330"/>
      <c r="GO82" s="330"/>
      <c r="GP82" s="330"/>
      <c r="GQ82" s="330"/>
      <c r="GR82" s="330"/>
      <c r="GS82" s="330"/>
      <c r="GT82" s="330"/>
    </row>
    <row r="83" s="135" customFormat="1" ht="14.1" customHeight="1" spans="1:202">
      <c r="A83" s="568" t="s">
        <v>121</v>
      </c>
      <c r="B83" s="568" t="s">
        <v>165</v>
      </c>
      <c r="C83" s="568" t="s">
        <v>71</v>
      </c>
      <c r="D83" s="568" t="s">
        <v>40</v>
      </c>
      <c r="E83" s="312">
        <v>12.7365</v>
      </c>
      <c r="F83" s="35" t="s">
        <v>25</v>
      </c>
      <c r="G83" s="35" t="s">
        <v>25</v>
      </c>
      <c r="H83" s="1308" t="s">
        <v>26</v>
      </c>
      <c r="I83" s="30" t="s">
        <v>27</v>
      </c>
      <c r="J83" s="1313" t="s">
        <v>28</v>
      </c>
      <c r="K83" s="30" t="s">
        <v>58</v>
      </c>
      <c r="L83" s="30" t="s">
        <v>50</v>
      </c>
      <c r="M83" s="1314">
        <v>684686</v>
      </c>
      <c r="N83" s="1315">
        <v>4673175</v>
      </c>
      <c r="O83" s="1315" t="s">
        <v>166</v>
      </c>
      <c r="P83" s="29" t="s">
        <v>43</v>
      </c>
      <c r="Q83" s="1155" t="s">
        <v>142</v>
      </c>
      <c r="R83" s="978" t="s">
        <v>143</v>
      </c>
      <c r="S83" s="1318">
        <f t="shared" si="1"/>
        <v>124.180875</v>
      </c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E83" s="330"/>
      <c r="AF83" s="330"/>
      <c r="AG83" s="330"/>
      <c r="AH83" s="330"/>
      <c r="AI83" s="330"/>
      <c r="AJ83" s="330"/>
      <c r="AK83" s="330"/>
      <c r="AL83" s="330"/>
      <c r="AM83" s="330"/>
      <c r="AN83" s="330"/>
      <c r="AO83" s="330"/>
      <c r="AP83" s="330"/>
      <c r="AQ83" s="330"/>
      <c r="AR83" s="330"/>
      <c r="AS83" s="330"/>
      <c r="AT83" s="330"/>
      <c r="AU83" s="330"/>
      <c r="AV83" s="330"/>
      <c r="AW83" s="330"/>
      <c r="AX83" s="330"/>
      <c r="AY83" s="330"/>
      <c r="AZ83" s="330"/>
      <c r="BA83" s="330"/>
      <c r="BB83" s="330"/>
      <c r="BC83" s="330"/>
      <c r="BD83" s="330"/>
      <c r="BE83" s="330"/>
      <c r="BF83" s="330"/>
      <c r="BG83" s="330"/>
      <c r="BH83" s="330"/>
      <c r="BI83" s="330"/>
      <c r="BJ83" s="330"/>
      <c r="BK83" s="330"/>
      <c r="BL83" s="330"/>
      <c r="BM83" s="330"/>
      <c r="BN83" s="330"/>
      <c r="BO83" s="330"/>
      <c r="BP83" s="330"/>
      <c r="BQ83" s="330"/>
      <c r="BR83" s="330"/>
      <c r="BS83" s="330"/>
      <c r="BT83" s="330"/>
      <c r="BU83" s="330"/>
      <c r="BV83" s="330"/>
      <c r="BW83" s="330"/>
      <c r="BX83" s="330"/>
      <c r="BY83" s="330"/>
      <c r="BZ83" s="330"/>
      <c r="CA83" s="330"/>
      <c r="CB83" s="330"/>
      <c r="CC83" s="330"/>
      <c r="CD83" s="330"/>
      <c r="CE83" s="330"/>
      <c r="CF83" s="330"/>
      <c r="CG83" s="330"/>
      <c r="CH83" s="330"/>
      <c r="CI83" s="330"/>
      <c r="CJ83" s="330"/>
      <c r="CK83" s="330"/>
      <c r="CL83" s="330"/>
      <c r="CM83" s="330"/>
      <c r="CN83" s="330"/>
      <c r="CO83" s="330"/>
      <c r="CP83" s="330"/>
      <c r="CQ83" s="330"/>
      <c r="CR83" s="330"/>
      <c r="CS83" s="330"/>
      <c r="CT83" s="330"/>
      <c r="CU83" s="330"/>
      <c r="CV83" s="330"/>
      <c r="CW83" s="330"/>
      <c r="CX83" s="330"/>
      <c r="CY83" s="330"/>
      <c r="CZ83" s="330"/>
      <c r="DA83" s="330"/>
      <c r="DB83" s="330"/>
      <c r="DC83" s="330"/>
      <c r="DD83" s="330"/>
      <c r="DE83" s="330"/>
      <c r="DF83" s="330"/>
      <c r="DG83" s="330"/>
      <c r="DH83" s="330"/>
      <c r="DI83" s="330"/>
      <c r="DJ83" s="330"/>
      <c r="DK83" s="330"/>
      <c r="DL83" s="330"/>
      <c r="DM83" s="330"/>
      <c r="DN83" s="330"/>
      <c r="DO83" s="330"/>
      <c r="DP83" s="330"/>
      <c r="DQ83" s="330"/>
      <c r="DR83" s="330"/>
      <c r="DS83" s="330"/>
      <c r="DT83" s="330"/>
      <c r="DU83" s="330"/>
      <c r="DV83" s="330"/>
      <c r="DW83" s="330"/>
      <c r="DX83" s="330"/>
      <c r="DY83" s="330"/>
      <c r="DZ83" s="330"/>
      <c r="EA83" s="330"/>
      <c r="EB83" s="330"/>
      <c r="EC83" s="330"/>
      <c r="ED83" s="330"/>
      <c r="EE83" s="330"/>
      <c r="EF83" s="330"/>
      <c r="EG83" s="330"/>
      <c r="EH83" s="330"/>
      <c r="EI83" s="330"/>
      <c r="EJ83" s="330"/>
      <c r="EK83" s="330"/>
      <c r="EL83" s="330"/>
      <c r="EM83" s="330"/>
      <c r="EN83" s="330"/>
      <c r="EO83" s="330"/>
      <c r="EP83" s="330"/>
      <c r="EQ83" s="330"/>
      <c r="ER83" s="330"/>
      <c r="ES83" s="330"/>
      <c r="ET83" s="330"/>
      <c r="EU83" s="330"/>
      <c r="EV83" s="330"/>
      <c r="EW83" s="330"/>
      <c r="EX83" s="330"/>
      <c r="EY83" s="330"/>
      <c r="EZ83" s="330"/>
      <c r="FA83" s="330"/>
      <c r="FB83" s="330"/>
      <c r="FC83" s="330"/>
      <c r="FD83" s="330"/>
      <c r="FE83" s="330"/>
      <c r="FF83" s="330"/>
      <c r="FG83" s="330"/>
      <c r="FH83" s="330"/>
      <c r="FI83" s="330"/>
      <c r="FJ83" s="330"/>
      <c r="FK83" s="330"/>
      <c r="FL83" s="330"/>
      <c r="FM83" s="330"/>
      <c r="FN83" s="330"/>
      <c r="FO83" s="330"/>
      <c r="FP83" s="330"/>
      <c r="FQ83" s="330"/>
      <c r="FR83" s="330"/>
      <c r="FS83" s="330"/>
      <c r="FT83" s="330"/>
      <c r="FU83" s="330"/>
      <c r="FV83" s="330"/>
      <c r="FW83" s="330"/>
      <c r="FX83" s="330"/>
      <c r="FY83" s="330"/>
      <c r="FZ83" s="330"/>
      <c r="GA83" s="330"/>
      <c r="GB83" s="330"/>
      <c r="GC83" s="330"/>
      <c r="GD83" s="330"/>
      <c r="GE83" s="330"/>
      <c r="GF83" s="330"/>
      <c r="GG83" s="330"/>
      <c r="GH83" s="330"/>
      <c r="GI83" s="330"/>
      <c r="GJ83" s="330"/>
      <c r="GK83" s="330"/>
      <c r="GL83" s="330"/>
      <c r="GM83" s="330"/>
      <c r="GN83" s="330"/>
      <c r="GO83" s="330"/>
      <c r="GP83" s="330"/>
      <c r="GQ83" s="330"/>
      <c r="GR83" s="330"/>
      <c r="GS83" s="330"/>
      <c r="GT83" s="330"/>
    </row>
    <row r="84" s="135" customFormat="1" ht="14.1" customHeight="1" spans="1:202">
      <c r="A84" s="568" t="s">
        <v>121</v>
      </c>
      <c r="B84" s="568" t="s">
        <v>122</v>
      </c>
      <c r="C84" s="568" t="s">
        <v>173</v>
      </c>
      <c r="D84" s="568" t="s">
        <v>189</v>
      </c>
      <c r="E84" s="312">
        <v>4.7175</v>
      </c>
      <c r="F84" s="35" t="s">
        <v>25</v>
      </c>
      <c r="G84" s="35" t="s">
        <v>25</v>
      </c>
      <c r="H84" s="1308" t="s">
        <v>26</v>
      </c>
      <c r="I84" s="30" t="s">
        <v>48</v>
      </c>
      <c r="J84" s="1313" t="s">
        <v>28</v>
      </c>
      <c r="K84" s="30" t="s">
        <v>58</v>
      </c>
      <c r="L84" s="30" t="s">
        <v>50</v>
      </c>
      <c r="M84" s="1314">
        <v>684316</v>
      </c>
      <c r="N84" s="1315">
        <v>4673287</v>
      </c>
      <c r="O84" s="1315" t="s">
        <v>125</v>
      </c>
      <c r="P84" s="29" t="s">
        <v>43</v>
      </c>
      <c r="Q84" s="1155" t="s">
        <v>126</v>
      </c>
      <c r="R84" s="1333" t="s">
        <v>127</v>
      </c>
      <c r="S84" s="1318">
        <f t="shared" si="1"/>
        <v>45.995625</v>
      </c>
      <c r="T84" s="330"/>
      <c r="U84" s="330"/>
      <c r="V84" s="330"/>
      <c r="W84" s="330"/>
      <c r="X84" s="330"/>
      <c r="Y84" s="330"/>
      <c r="Z84" s="330"/>
      <c r="AA84" s="330"/>
      <c r="AB84" s="330"/>
      <c r="AC84" s="330"/>
      <c r="AD84" s="330"/>
      <c r="AE84" s="330"/>
      <c r="AF84" s="330"/>
      <c r="AG84" s="330"/>
      <c r="AH84" s="330"/>
      <c r="AI84" s="330"/>
      <c r="AJ84" s="330"/>
      <c r="AK84" s="330"/>
      <c r="AL84" s="330"/>
      <c r="AM84" s="330"/>
      <c r="AN84" s="330"/>
      <c r="AO84" s="330"/>
      <c r="AP84" s="330"/>
      <c r="AQ84" s="330"/>
      <c r="AR84" s="330"/>
      <c r="AS84" s="330"/>
      <c r="AT84" s="330"/>
      <c r="AU84" s="330"/>
      <c r="AV84" s="330"/>
      <c r="AW84" s="330"/>
      <c r="AX84" s="330"/>
      <c r="AY84" s="330"/>
      <c r="AZ84" s="330"/>
      <c r="BA84" s="330"/>
      <c r="BB84" s="330"/>
      <c r="BC84" s="330"/>
      <c r="BD84" s="330"/>
      <c r="BE84" s="330"/>
      <c r="BF84" s="330"/>
      <c r="BG84" s="330"/>
      <c r="BH84" s="330"/>
      <c r="BI84" s="330"/>
      <c r="BJ84" s="330"/>
      <c r="BK84" s="330"/>
      <c r="BL84" s="330"/>
      <c r="BM84" s="330"/>
      <c r="BN84" s="330"/>
      <c r="BO84" s="330"/>
      <c r="BP84" s="330"/>
      <c r="BQ84" s="330"/>
      <c r="BR84" s="330"/>
      <c r="BS84" s="330"/>
      <c r="BT84" s="330"/>
      <c r="BU84" s="330"/>
      <c r="BV84" s="330"/>
      <c r="BW84" s="330"/>
      <c r="BX84" s="330"/>
      <c r="BY84" s="330"/>
      <c r="BZ84" s="330"/>
      <c r="CA84" s="330"/>
      <c r="CB84" s="330"/>
      <c r="CC84" s="330"/>
      <c r="CD84" s="330"/>
      <c r="CE84" s="330"/>
      <c r="CF84" s="330"/>
      <c r="CG84" s="330"/>
      <c r="CH84" s="330"/>
      <c r="CI84" s="330"/>
      <c r="CJ84" s="330"/>
      <c r="CK84" s="330"/>
      <c r="CL84" s="330"/>
      <c r="CM84" s="330"/>
      <c r="CN84" s="330"/>
      <c r="CO84" s="330"/>
      <c r="CP84" s="330"/>
      <c r="CQ84" s="330"/>
      <c r="CR84" s="330"/>
      <c r="CS84" s="330"/>
      <c r="CT84" s="330"/>
      <c r="CU84" s="330"/>
      <c r="CV84" s="330"/>
      <c r="CW84" s="330"/>
      <c r="CX84" s="330"/>
      <c r="CY84" s="330"/>
      <c r="CZ84" s="330"/>
      <c r="DA84" s="330"/>
      <c r="DB84" s="330"/>
      <c r="DC84" s="330"/>
      <c r="DD84" s="330"/>
      <c r="DE84" s="330"/>
      <c r="DF84" s="330"/>
      <c r="DG84" s="330"/>
      <c r="DH84" s="330"/>
      <c r="DI84" s="330"/>
      <c r="DJ84" s="330"/>
      <c r="DK84" s="330"/>
      <c r="DL84" s="330"/>
      <c r="DM84" s="330"/>
      <c r="DN84" s="330"/>
      <c r="DO84" s="330"/>
      <c r="DP84" s="330"/>
      <c r="DQ84" s="330"/>
      <c r="DR84" s="330"/>
      <c r="DS84" s="330"/>
      <c r="DT84" s="330"/>
      <c r="DU84" s="330"/>
      <c r="DV84" s="330"/>
      <c r="DW84" s="330"/>
      <c r="DX84" s="330"/>
      <c r="DY84" s="330"/>
      <c r="DZ84" s="330"/>
      <c r="EA84" s="330"/>
      <c r="EB84" s="330"/>
      <c r="EC84" s="330"/>
      <c r="ED84" s="330"/>
      <c r="EE84" s="330"/>
      <c r="EF84" s="330"/>
      <c r="EG84" s="330"/>
      <c r="EH84" s="330"/>
      <c r="EI84" s="330"/>
      <c r="EJ84" s="330"/>
      <c r="EK84" s="330"/>
      <c r="EL84" s="330"/>
      <c r="EM84" s="330"/>
      <c r="EN84" s="330"/>
      <c r="EO84" s="330"/>
      <c r="EP84" s="330"/>
      <c r="EQ84" s="330"/>
      <c r="ER84" s="330"/>
      <c r="ES84" s="330"/>
      <c r="ET84" s="330"/>
      <c r="EU84" s="330"/>
      <c r="EV84" s="330"/>
      <c r="EW84" s="330"/>
      <c r="EX84" s="330"/>
      <c r="EY84" s="330"/>
      <c r="EZ84" s="330"/>
      <c r="FA84" s="330"/>
      <c r="FB84" s="330"/>
      <c r="FC84" s="330"/>
      <c r="FD84" s="330"/>
      <c r="FE84" s="330"/>
      <c r="FF84" s="330"/>
      <c r="FG84" s="330"/>
      <c r="FH84" s="330"/>
      <c r="FI84" s="330"/>
      <c r="FJ84" s="330"/>
      <c r="FK84" s="330"/>
      <c r="FL84" s="330"/>
      <c r="FM84" s="330"/>
      <c r="FN84" s="330"/>
      <c r="FO84" s="330"/>
      <c r="FP84" s="330"/>
      <c r="FQ84" s="330"/>
      <c r="FR84" s="330"/>
      <c r="FS84" s="330"/>
      <c r="FT84" s="330"/>
      <c r="FU84" s="330"/>
      <c r="FV84" s="330"/>
      <c r="FW84" s="330"/>
      <c r="FX84" s="330"/>
      <c r="FY84" s="330"/>
      <c r="FZ84" s="330"/>
      <c r="GA84" s="330"/>
      <c r="GB84" s="330"/>
      <c r="GC84" s="330"/>
      <c r="GD84" s="330"/>
      <c r="GE84" s="330"/>
      <c r="GF84" s="330"/>
      <c r="GG84" s="330"/>
      <c r="GH84" s="330"/>
      <c r="GI84" s="330"/>
      <c r="GJ84" s="330"/>
      <c r="GK84" s="330"/>
      <c r="GL84" s="330"/>
      <c r="GM84" s="330"/>
      <c r="GN84" s="330"/>
      <c r="GO84" s="330"/>
      <c r="GP84" s="330"/>
      <c r="GQ84" s="330"/>
      <c r="GR84" s="330"/>
      <c r="GS84" s="330"/>
      <c r="GT84" s="330"/>
    </row>
    <row r="85" s="135" customFormat="1" ht="14.1" customHeight="1" spans="1:202">
      <c r="A85" s="568" t="s">
        <v>121</v>
      </c>
      <c r="B85" s="568" t="s">
        <v>165</v>
      </c>
      <c r="C85" s="568" t="s">
        <v>64</v>
      </c>
      <c r="D85" s="568" t="s">
        <v>190</v>
      </c>
      <c r="E85" s="312">
        <v>383.5785</v>
      </c>
      <c r="F85" s="35" t="s">
        <v>25</v>
      </c>
      <c r="G85" s="35" t="s">
        <v>25</v>
      </c>
      <c r="H85" s="1308" t="s">
        <v>26</v>
      </c>
      <c r="I85" s="30" t="s">
        <v>27</v>
      </c>
      <c r="J85" s="1313" t="s">
        <v>28</v>
      </c>
      <c r="K85" s="30" t="s">
        <v>58</v>
      </c>
      <c r="L85" s="30" t="s">
        <v>30</v>
      </c>
      <c r="M85" s="1314">
        <v>684462</v>
      </c>
      <c r="N85" s="1315">
        <v>4672942</v>
      </c>
      <c r="O85" s="1315" t="s">
        <v>166</v>
      </c>
      <c r="P85" s="29" t="s">
        <v>43</v>
      </c>
      <c r="Q85" s="1155" t="s">
        <v>169</v>
      </c>
      <c r="R85" s="1333" t="s">
        <v>170</v>
      </c>
      <c r="S85" s="1318">
        <f t="shared" si="1"/>
        <v>3739.890375</v>
      </c>
      <c r="T85" s="330"/>
      <c r="U85" s="330"/>
      <c r="V85" s="330"/>
      <c r="W85" s="330"/>
      <c r="X85" s="330"/>
      <c r="Y85" s="330"/>
      <c r="Z85" s="330"/>
      <c r="AA85" s="330"/>
      <c r="AB85" s="330"/>
      <c r="AC85" s="330"/>
      <c r="AD85" s="330"/>
      <c r="AE85" s="330"/>
      <c r="AF85" s="330"/>
      <c r="AG85" s="330"/>
      <c r="AH85" s="330"/>
      <c r="AI85" s="330"/>
      <c r="AJ85" s="330"/>
      <c r="AK85" s="330"/>
      <c r="AL85" s="330"/>
      <c r="AM85" s="330"/>
      <c r="AN85" s="330"/>
      <c r="AO85" s="330"/>
      <c r="AP85" s="330"/>
      <c r="AQ85" s="330"/>
      <c r="AR85" s="330"/>
      <c r="AS85" s="330"/>
      <c r="AT85" s="330"/>
      <c r="AU85" s="330"/>
      <c r="AV85" s="330"/>
      <c r="AW85" s="330"/>
      <c r="AX85" s="330"/>
      <c r="AY85" s="330"/>
      <c r="AZ85" s="330"/>
      <c r="BA85" s="330"/>
      <c r="BB85" s="330"/>
      <c r="BC85" s="330"/>
      <c r="BD85" s="330"/>
      <c r="BE85" s="330"/>
      <c r="BF85" s="330"/>
      <c r="BG85" s="330"/>
      <c r="BH85" s="330"/>
      <c r="BI85" s="330"/>
      <c r="BJ85" s="330"/>
      <c r="BK85" s="330"/>
      <c r="BL85" s="330"/>
      <c r="BM85" s="330"/>
      <c r="BN85" s="330"/>
      <c r="BO85" s="330"/>
      <c r="BP85" s="330"/>
      <c r="BQ85" s="330"/>
      <c r="BR85" s="330"/>
      <c r="BS85" s="330"/>
      <c r="BT85" s="330"/>
      <c r="BU85" s="330"/>
      <c r="BV85" s="330"/>
      <c r="BW85" s="330"/>
      <c r="BX85" s="330"/>
      <c r="BY85" s="330"/>
      <c r="BZ85" s="330"/>
      <c r="CA85" s="330"/>
      <c r="CB85" s="330"/>
      <c r="CC85" s="330"/>
      <c r="CD85" s="330"/>
      <c r="CE85" s="330"/>
      <c r="CF85" s="330"/>
      <c r="CG85" s="330"/>
      <c r="CH85" s="330"/>
      <c r="CI85" s="330"/>
      <c r="CJ85" s="330"/>
      <c r="CK85" s="330"/>
      <c r="CL85" s="330"/>
      <c r="CM85" s="330"/>
      <c r="CN85" s="330"/>
      <c r="CO85" s="330"/>
      <c r="CP85" s="330"/>
      <c r="CQ85" s="330"/>
      <c r="CR85" s="330"/>
      <c r="CS85" s="330"/>
      <c r="CT85" s="330"/>
      <c r="CU85" s="330"/>
      <c r="CV85" s="330"/>
      <c r="CW85" s="330"/>
      <c r="CX85" s="330"/>
      <c r="CY85" s="330"/>
      <c r="CZ85" s="330"/>
      <c r="DA85" s="330"/>
      <c r="DB85" s="330"/>
      <c r="DC85" s="330"/>
      <c r="DD85" s="330"/>
      <c r="DE85" s="330"/>
      <c r="DF85" s="330"/>
      <c r="DG85" s="330"/>
      <c r="DH85" s="330"/>
      <c r="DI85" s="330"/>
      <c r="DJ85" s="330"/>
      <c r="DK85" s="330"/>
      <c r="DL85" s="330"/>
      <c r="DM85" s="330"/>
      <c r="DN85" s="330"/>
      <c r="DO85" s="330"/>
      <c r="DP85" s="330"/>
      <c r="DQ85" s="330"/>
      <c r="DR85" s="330"/>
      <c r="DS85" s="330"/>
      <c r="DT85" s="330"/>
      <c r="DU85" s="330"/>
      <c r="DV85" s="330"/>
      <c r="DW85" s="330"/>
      <c r="DX85" s="330"/>
      <c r="DY85" s="330"/>
      <c r="DZ85" s="330"/>
      <c r="EA85" s="330"/>
      <c r="EB85" s="330"/>
      <c r="EC85" s="330"/>
      <c r="ED85" s="330"/>
      <c r="EE85" s="330"/>
      <c r="EF85" s="330"/>
      <c r="EG85" s="330"/>
      <c r="EH85" s="330"/>
      <c r="EI85" s="330"/>
      <c r="EJ85" s="330"/>
      <c r="EK85" s="330"/>
      <c r="EL85" s="330"/>
      <c r="EM85" s="330"/>
      <c r="EN85" s="330"/>
      <c r="EO85" s="330"/>
      <c r="EP85" s="330"/>
      <c r="EQ85" s="330"/>
      <c r="ER85" s="330"/>
      <c r="ES85" s="330"/>
      <c r="ET85" s="330"/>
      <c r="EU85" s="330"/>
      <c r="EV85" s="330"/>
      <c r="EW85" s="330"/>
      <c r="EX85" s="330"/>
      <c r="EY85" s="330"/>
      <c r="EZ85" s="330"/>
      <c r="FA85" s="330"/>
      <c r="FB85" s="330"/>
      <c r="FC85" s="330"/>
      <c r="FD85" s="330"/>
      <c r="FE85" s="330"/>
      <c r="FF85" s="330"/>
      <c r="FG85" s="330"/>
      <c r="FH85" s="330"/>
      <c r="FI85" s="330"/>
      <c r="FJ85" s="330"/>
      <c r="FK85" s="330"/>
      <c r="FL85" s="330"/>
      <c r="FM85" s="330"/>
      <c r="FN85" s="330"/>
      <c r="FO85" s="330"/>
      <c r="FP85" s="330"/>
      <c r="FQ85" s="330"/>
      <c r="FR85" s="330"/>
      <c r="FS85" s="330"/>
      <c r="FT85" s="330"/>
      <c r="FU85" s="330"/>
      <c r="FV85" s="330"/>
      <c r="FW85" s="330"/>
      <c r="FX85" s="330"/>
      <c r="FY85" s="330"/>
      <c r="FZ85" s="330"/>
      <c r="GA85" s="330"/>
      <c r="GB85" s="330"/>
      <c r="GC85" s="330"/>
      <c r="GD85" s="330"/>
      <c r="GE85" s="330"/>
      <c r="GF85" s="330"/>
      <c r="GG85" s="330"/>
      <c r="GH85" s="330"/>
      <c r="GI85" s="330"/>
      <c r="GJ85" s="330"/>
      <c r="GK85" s="330"/>
      <c r="GL85" s="330"/>
      <c r="GM85" s="330"/>
      <c r="GN85" s="330"/>
      <c r="GO85" s="330"/>
      <c r="GP85" s="330"/>
      <c r="GQ85" s="330"/>
      <c r="GR85" s="330"/>
      <c r="GS85" s="330"/>
      <c r="GT85" s="330"/>
    </row>
    <row r="86" s="135" customFormat="1" ht="14.1" customHeight="1" spans="1:202">
      <c r="A86" s="568" t="s">
        <v>121</v>
      </c>
      <c r="B86" s="568" t="s">
        <v>165</v>
      </c>
      <c r="C86" s="568" t="s">
        <v>173</v>
      </c>
      <c r="D86" s="568" t="s">
        <v>123</v>
      </c>
      <c r="E86" s="312">
        <v>13.3455</v>
      </c>
      <c r="F86" s="35" t="s">
        <v>25</v>
      </c>
      <c r="G86" s="35" t="s">
        <v>25</v>
      </c>
      <c r="H86" s="1308" t="s">
        <v>26</v>
      </c>
      <c r="I86" s="30" t="s">
        <v>48</v>
      </c>
      <c r="J86" s="1313" t="s">
        <v>28</v>
      </c>
      <c r="K86" s="30" t="s">
        <v>58</v>
      </c>
      <c r="L86" s="30" t="s">
        <v>50</v>
      </c>
      <c r="M86" s="1314">
        <v>684440</v>
      </c>
      <c r="N86" s="1315">
        <v>4672579</v>
      </c>
      <c r="O86" s="1315" t="s">
        <v>166</v>
      </c>
      <c r="P86" s="29" t="s">
        <v>150</v>
      </c>
      <c r="Q86" s="1155" t="s">
        <v>142</v>
      </c>
      <c r="R86" s="978" t="s">
        <v>143</v>
      </c>
      <c r="S86" s="1318">
        <f t="shared" si="1"/>
        <v>130.118625</v>
      </c>
      <c r="T86" s="330"/>
      <c r="U86" s="330"/>
      <c r="V86" s="330"/>
      <c r="W86" s="330"/>
      <c r="X86" s="330"/>
      <c r="Y86" s="330"/>
      <c r="Z86" s="330"/>
      <c r="AA86" s="330"/>
      <c r="AB86" s="330"/>
      <c r="AC86" s="330"/>
      <c r="AD86" s="330"/>
      <c r="AE86" s="330"/>
      <c r="AF86" s="330"/>
      <c r="AG86" s="330"/>
      <c r="AH86" s="330"/>
      <c r="AI86" s="330"/>
      <c r="AJ86" s="330"/>
      <c r="AK86" s="330"/>
      <c r="AL86" s="330"/>
      <c r="AM86" s="330"/>
      <c r="AN86" s="330"/>
      <c r="AO86" s="330"/>
      <c r="AP86" s="330"/>
      <c r="AQ86" s="330"/>
      <c r="AR86" s="330"/>
      <c r="AS86" s="330"/>
      <c r="AT86" s="330"/>
      <c r="AU86" s="330"/>
      <c r="AV86" s="330"/>
      <c r="AW86" s="330"/>
      <c r="AX86" s="330"/>
      <c r="AY86" s="330"/>
      <c r="AZ86" s="330"/>
      <c r="BA86" s="330"/>
      <c r="BB86" s="330"/>
      <c r="BC86" s="330"/>
      <c r="BD86" s="330"/>
      <c r="BE86" s="330"/>
      <c r="BF86" s="330"/>
      <c r="BG86" s="330"/>
      <c r="BH86" s="330"/>
      <c r="BI86" s="330"/>
      <c r="BJ86" s="330"/>
      <c r="BK86" s="330"/>
      <c r="BL86" s="330"/>
      <c r="BM86" s="330"/>
      <c r="BN86" s="330"/>
      <c r="BO86" s="330"/>
      <c r="BP86" s="330"/>
      <c r="BQ86" s="330"/>
      <c r="BR86" s="330"/>
      <c r="BS86" s="330"/>
      <c r="BT86" s="330"/>
      <c r="BU86" s="330"/>
      <c r="BV86" s="330"/>
      <c r="BW86" s="330"/>
      <c r="BX86" s="330"/>
      <c r="BY86" s="330"/>
      <c r="BZ86" s="330"/>
      <c r="CA86" s="330"/>
      <c r="CB86" s="330"/>
      <c r="CC86" s="330"/>
      <c r="CD86" s="330"/>
      <c r="CE86" s="330"/>
      <c r="CF86" s="330"/>
      <c r="CG86" s="330"/>
      <c r="CH86" s="330"/>
      <c r="CI86" s="330"/>
      <c r="CJ86" s="330"/>
      <c r="CK86" s="330"/>
      <c r="CL86" s="330"/>
      <c r="CM86" s="330"/>
      <c r="CN86" s="330"/>
      <c r="CO86" s="330"/>
      <c r="CP86" s="330"/>
      <c r="CQ86" s="330"/>
      <c r="CR86" s="330"/>
      <c r="CS86" s="330"/>
      <c r="CT86" s="330"/>
      <c r="CU86" s="330"/>
      <c r="CV86" s="330"/>
      <c r="CW86" s="330"/>
      <c r="CX86" s="330"/>
      <c r="CY86" s="330"/>
      <c r="CZ86" s="330"/>
      <c r="DA86" s="330"/>
      <c r="DB86" s="330"/>
      <c r="DC86" s="330"/>
      <c r="DD86" s="330"/>
      <c r="DE86" s="330"/>
      <c r="DF86" s="330"/>
      <c r="DG86" s="330"/>
      <c r="DH86" s="330"/>
      <c r="DI86" s="330"/>
      <c r="DJ86" s="330"/>
      <c r="DK86" s="330"/>
      <c r="DL86" s="330"/>
      <c r="DM86" s="330"/>
      <c r="DN86" s="330"/>
      <c r="DO86" s="330"/>
      <c r="DP86" s="330"/>
      <c r="DQ86" s="330"/>
      <c r="DR86" s="330"/>
      <c r="DS86" s="330"/>
      <c r="DT86" s="330"/>
      <c r="DU86" s="330"/>
      <c r="DV86" s="330"/>
      <c r="DW86" s="330"/>
      <c r="DX86" s="330"/>
      <c r="DY86" s="330"/>
      <c r="DZ86" s="330"/>
      <c r="EA86" s="330"/>
      <c r="EB86" s="330"/>
      <c r="EC86" s="330"/>
      <c r="ED86" s="330"/>
      <c r="EE86" s="330"/>
      <c r="EF86" s="330"/>
      <c r="EG86" s="330"/>
      <c r="EH86" s="330"/>
      <c r="EI86" s="330"/>
      <c r="EJ86" s="330"/>
      <c r="EK86" s="330"/>
      <c r="EL86" s="330"/>
      <c r="EM86" s="330"/>
      <c r="EN86" s="330"/>
      <c r="EO86" s="330"/>
      <c r="EP86" s="330"/>
      <c r="EQ86" s="330"/>
      <c r="ER86" s="330"/>
      <c r="ES86" s="330"/>
      <c r="ET86" s="330"/>
      <c r="EU86" s="330"/>
      <c r="EV86" s="330"/>
      <c r="EW86" s="330"/>
      <c r="EX86" s="330"/>
      <c r="EY86" s="330"/>
      <c r="EZ86" s="330"/>
      <c r="FA86" s="330"/>
      <c r="FB86" s="330"/>
      <c r="FC86" s="330"/>
      <c r="FD86" s="330"/>
      <c r="FE86" s="330"/>
      <c r="FF86" s="330"/>
      <c r="FG86" s="330"/>
      <c r="FH86" s="330"/>
      <c r="FI86" s="330"/>
      <c r="FJ86" s="330"/>
      <c r="FK86" s="330"/>
      <c r="FL86" s="330"/>
      <c r="FM86" s="330"/>
      <c r="FN86" s="330"/>
      <c r="FO86" s="330"/>
      <c r="FP86" s="330"/>
      <c r="FQ86" s="330"/>
      <c r="FR86" s="330"/>
      <c r="FS86" s="330"/>
      <c r="FT86" s="330"/>
      <c r="FU86" s="330"/>
      <c r="FV86" s="330"/>
      <c r="FW86" s="330"/>
      <c r="FX86" s="330"/>
      <c r="FY86" s="330"/>
      <c r="FZ86" s="330"/>
      <c r="GA86" s="330"/>
      <c r="GB86" s="330"/>
      <c r="GC86" s="330"/>
      <c r="GD86" s="330"/>
      <c r="GE86" s="330"/>
      <c r="GF86" s="330"/>
      <c r="GG86" s="330"/>
      <c r="GH86" s="330"/>
      <c r="GI86" s="330"/>
      <c r="GJ86" s="330"/>
      <c r="GK86" s="330"/>
      <c r="GL86" s="330"/>
      <c r="GM86" s="330"/>
      <c r="GN86" s="330"/>
      <c r="GO86" s="330"/>
      <c r="GP86" s="330"/>
      <c r="GQ86" s="330"/>
      <c r="GR86" s="330"/>
      <c r="GS86" s="330"/>
      <c r="GT86" s="330"/>
    </row>
    <row r="87" s="135" customFormat="1" ht="14.1" customHeight="1" spans="1:202">
      <c r="A87" s="312" t="s">
        <v>137</v>
      </c>
      <c r="B87" s="568" t="s">
        <v>138</v>
      </c>
      <c r="C87" s="1080" t="s">
        <v>173</v>
      </c>
      <c r="D87" s="1080" t="s">
        <v>191</v>
      </c>
      <c r="E87" s="613">
        <v>8.217</v>
      </c>
      <c r="F87" s="35" t="s">
        <v>25</v>
      </c>
      <c r="G87" s="35" t="s">
        <v>25</v>
      </c>
      <c r="H87" s="1308" t="s">
        <v>26</v>
      </c>
      <c r="I87" s="30" t="s">
        <v>48</v>
      </c>
      <c r="J87" s="1313" t="s">
        <v>28</v>
      </c>
      <c r="K87" s="30" t="s">
        <v>49</v>
      </c>
      <c r="L87" s="30" t="s">
        <v>50</v>
      </c>
      <c r="M87" s="1314">
        <v>684168</v>
      </c>
      <c r="N87" s="1315">
        <v>4672764</v>
      </c>
      <c r="O87" s="1315" t="s">
        <v>141</v>
      </c>
      <c r="P87" s="29" t="s">
        <v>43</v>
      </c>
      <c r="Q87" s="1155" t="s">
        <v>142</v>
      </c>
      <c r="R87" s="978" t="s">
        <v>143</v>
      </c>
      <c r="S87" s="1318">
        <f t="shared" si="1"/>
        <v>80.11575</v>
      </c>
      <c r="T87" s="330"/>
      <c r="U87" s="330"/>
      <c r="V87" s="330"/>
      <c r="W87" s="330"/>
      <c r="X87" s="330"/>
      <c r="Y87" s="330"/>
      <c r="Z87" s="330"/>
      <c r="AA87" s="330"/>
      <c r="AB87" s="330"/>
      <c r="AC87" s="330"/>
      <c r="AD87" s="330"/>
      <c r="AE87" s="330"/>
      <c r="AF87" s="330"/>
      <c r="AG87" s="330"/>
      <c r="AH87" s="330"/>
      <c r="AI87" s="330"/>
      <c r="AJ87" s="330"/>
      <c r="AK87" s="330"/>
      <c r="AL87" s="330"/>
      <c r="AM87" s="330"/>
      <c r="AN87" s="330"/>
      <c r="AO87" s="330"/>
      <c r="AP87" s="330"/>
      <c r="AQ87" s="330"/>
      <c r="AR87" s="330"/>
      <c r="AS87" s="330"/>
      <c r="AT87" s="330"/>
      <c r="AU87" s="330"/>
      <c r="AV87" s="330"/>
      <c r="AW87" s="330"/>
      <c r="AX87" s="330"/>
      <c r="AY87" s="330"/>
      <c r="AZ87" s="330"/>
      <c r="BA87" s="330"/>
      <c r="BB87" s="330"/>
      <c r="BC87" s="330"/>
      <c r="BD87" s="330"/>
      <c r="BE87" s="330"/>
      <c r="BF87" s="330"/>
      <c r="BG87" s="330"/>
      <c r="BH87" s="330"/>
      <c r="BI87" s="330"/>
      <c r="BJ87" s="330"/>
      <c r="BK87" s="330"/>
      <c r="BL87" s="330"/>
      <c r="BM87" s="330"/>
      <c r="BN87" s="330"/>
      <c r="BO87" s="330"/>
      <c r="BP87" s="330"/>
      <c r="BQ87" s="330"/>
      <c r="BR87" s="330"/>
      <c r="BS87" s="330"/>
      <c r="BT87" s="330"/>
      <c r="BU87" s="330"/>
      <c r="BV87" s="330"/>
      <c r="BW87" s="330"/>
      <c r="BX87" s="330"/>
      <c r="BY87" s="330"/>
      <c r="BZ87" s="330"/>
      <c r="CA87" s="330"/>
      <c r="CB87" s="330"/>
      <c r="CC87" s="330"/>
      <c r="CD87" s="330"/>
      <c r="CE87" s="330"/>
      <c r="CF87" s="330"/>
      <c r="CG87" s="330"/>
      <c r="CH87" s="330"/>
      <c r="CI87" s="330"/>
      <c r="CJ87" s="330"/>
      <c r="CK87" s="330"/>
      <c r="CL87" s="330"/>
      <c r="CM87" s="330"/>
      <c r="CN87" s="330"/>
      <c r="CO87" s="330"/>
      <c r="CP87" s="330"/>
      <c r="CQ87" s="330"/>
      <c r="CR87" s="330"/>
      <c r="CS87" s="330"/>
      <c r="CT87" s="330"/>
      <c r="CU87" s="330"/>
      <c r="CV87" s="330"/>
      <c r="CW87" s="330"/>
      <c r="CX87" s="330"/>
      <c r="CY87" s="330"/>
      <c r="CZ87" s="330"/>
      <c r="DA87" s="330"/>
      <c r="DB87" s="330"/>
      <c r="DC87" s="330"/>
      <c r="DD87" s="330"/>
      <c r="DE87" s="330"/>
      <c r="DF87" s="330"/>
      <c r="DG87" s="330"/>
      <c r="DH87" s="330"/>
      <c r="DI87" s="330"/>
      <c r="DJ87" s="330"/>
      <c r="DK87" s="330"/>
      <c r="DL87" s="330"/>
      <c r="DM87" s="330"/>
      <c r="DN87" s="330"/>
      <c r="DO87" s="330"/>
      <c r="DP87" s="330"/>
      <c r="DQ87" s="330"/>
      <c r="DR87" s="330"/>
      <c r="DS87" s="330"/>
      <c r="DT87" s="330"/>
      <c r="DU87" s="330"/>
      <c r="DV87" s="330"/>
      <c r="DW87" s="330"/>
      <c r="DX87" s="330"/>
      <c r="DY87" s="330"/>
      <c r="DZ87" s="330"/>
      <c r="EA87" s="330"/>
      <c r="EB87" s="330"/>
      <c r="EC87" s="330"/>
      <c r="ED87" s="330"/>
      <c r="EE87" s="330"/>
      <c r="EF87" s="330"/>
      <c r="EG87" s="330"/>
      <c r="EH87" s="330"/>
      <c r="EI87" s="330"/>
      <c r="EJ87" s="330"/>
      <c r="EK87" s="330"/>
      <c r="EL87" s="330"/>
      <c r="EM87" s="330"/>
      <c r="EN87" s="330"/>
      <c r="EO87" s="330"/>
      <c r="EP87" s="330"/>
      <c r="EQ87" s="330"/>
      <c r="ER87" s="330"/>
      <c r="ES87" s="330"/>
      <c r="ET87" s="330"/>
      <c r="EU87" s="330"/>
      <c r="EV87" s="330"/>
      <c r="EW87" s="330"/>
      <c r="EX87" s="330"/>
      <c r="EY87" s="330"/>
      <c r="EZ87" s="330"/>
      <c r="FA87" s="330"/>
      <c r="FB87" s="330"/>
      <c r="FC87" s="330"/>
      <c r="FD87" s="330"/>
      <c r="FE87" s="330"/>
      <c r="FF87" s="330"/>
      <c r="FG87" s="330"/>
      <c r="FH87" s="330"/>
      <c r="FI87" s="330"/>
      <c r="FJ87" s="330"/>
      <c r="FK87" s="330"/>
      <c r="FL87" s="330"/>
      <c r="FM87" s="330"/>
      <c r="FN87" s="330"/>
      <c r="FO87" s="330"/>
      <c r="FP87" s="330"/>
      <c r="FQ87" s="330"/>
      <c r="FR87" s="330"/>
      <c r="FS87" s="330"/>
      <c r="FT87" s="330"/>
      <c r="FU87" s="330"/>
      <c r="FV87" s="330"/>
      <c r="FW87" s="330"/>
      <c r="FX87" s="330"/>
      <c r="FY87" s="330"/>
      <c r="FZ87" s="330"/>
      <c r="GA87" s="330"/>
      <c r="GB87" s="330"/>
      <c r="GC87" s="330"/>
      <c r="GD87" s="330"/>
      <c r="GE87" s="330"/>
      <c r="GF87" s="330"/>
      <c r="GG87" s="330"/>
      <c r="GH87" s="330"/>
      <c r="GI87" s="330"/>
      <c r="GJ87" s="330"/>
      <c r="GK87" s="330"/>
      <c r="GL87" s="330"/>
      <c r="GM87" s="330"/>
      <c r="GN87" s="330"/>
      <c r="GO87" s="330"/>
      <c r="GP87" s="330"/>
      <c r="GQ87" s="330"/>
      <c r="GR87" s="330"/>
      <c r="GS87" s="330"/>
      <c r="GT87" s="330"/>
    </row>
    <row r="88" s="135" customFormat="1" ht="14.1" customHeight="1" spans="1:202">
      <c r="A88" s="568" t="s">
        <v>121</v>
      </c>
      <c r="B88" s="568" t="s">
        <v>165</v>
      </c>
      <c r="C88" s="568" t="s">
        <v>79</v>
      </c>
      <c r="D88" s="568" t="s">
        <v>192</v>
      </c>
      <c r="E88" s="312">
        <v>3.3225</v>
      </c>
      <c r="F88" s="35" t="s">
        <v>25</v>
      </c>
      <c r="G88" s="35" t="s">
        <v>25</v>
      </c>
      <c r="H88" s="1308" t="s">
        <v>26</v>
      </c>
      <c r="I88" s="30" t="s">
        <v>27</v>
      </c>
      <c r="J88" s="1313" t="s">
        <v>28</v>
      </c>
      <c r="K88" s="30" t="s">
        <v>58</v>
      </c>
      <c r="L88" s="30" t="s">
        <v>30</v>
      </c>
      <c r="M88" s="1314">
        <v>684553</v>
      </c>
      <c r="N88" s="1315">
        <v>4672655</v>
      </c>
      <c r="O88" s="1315" t="s">
        <v>166</v>
      </c>
      <c r="P88" s="29" t="s">
        <v>43</v>
      </c>
      <c r="Q88" s="1155" t="s">
        <v>142</v>
      </c>
      <c r="R88" s="978" t="s">
        <v>143</v>
      </c>
      <c r="S88" s="1318">
        <f t="shared" si="1"/>
        <v>32.394375</v>
      </c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E88" s="330"/>
      <c r="AF88" s="330"/>
      <c r="AG88" s="330"/>
      <c r="AH88" s="330"/>
      <c r="AI88" s="330"/>
      <c r="AJ88" s="330"/>
      <c r="AK88" s="330"/>
      <c r="AL88" s="330"/>
      <c r="AM88" s="330"/>
      <c r="AN88" s="330"/>
      <c r="AO88" s="330"/>
      <c r="AP88" s="330"/>
      <c r="AQ88" s="330"/>
      <c r="AR88" s="330"/>
      <c r="AS88" s="330"/>
      <c r="AT88" s="330"/>
      <c r="AU88" s="330"/>
      <c r="AV88" s="330"/>
      <c r="AW88" s="330"/>
      <c r="AX88" s="330"/>
      <c r="AY88" s="330"/>
      <c r="AZ88" s="330"/>
      <c r="BA88" s="330"/>
      <c r="BB88" s="330"/>
      <c r="BC88" s="330"/>
      <c r="BD88" s="330"/>
      <c r="BE88" s="330"/>
      <c r="BF88" s="330"/>
      <c r="BG88" s="330"/>
      <c r="BH88" s="330"/>
      <c r="BI88" s="330"/>
      <c r="BJ88" s="330"/>
      <c r="BK88" s="330"/>
      <c r="BL88" s="330"/>
      <c r="BM88" s="330"/>
      <c r="BN88" s="330"/>
      <c r="BO88" s="330"/>
      <c r="BP88" s="330"/>
      <c r="BQ88" s="330"/>
      <c r="BR88" s="330"/>
      <c r="BS88" s="330"/>
      <c r="BT88" s="330"/>
      <c r="BU88" s="330"/>
      <c r="BV88" s="330"/>
      <c r="BW88" s="330"/>
      <c r="BX88" s="330"/>
      <c r="BY88" s="330"/>
      <c r="BZ88" s="330"/>
      <c r="CA88" s="330"/>
      <c r="CB88" s="330"/>
      <c r="CC88" s="330"/>
      <c r="CD88" s="330"/>
      <c r="CE88" s="330"/>
      <c r="CF88" s="330"/>
      <c r="CG88" s="330"/>
      <c r="CH88" s="330"/>
      <c r="CI88" s="330"/>
      <c r="CJ88" s="330"/>
      <c r="CK88" s="330"/>
      <c r="CL88" s="330"/>
      <c r="CM88" s="330"/>
      <c r="CN88" s="330"/>
      <c r="CO88" s="330"/>
      <c r="CP88" s="330"/>
      <c r="CQ88" s="330"/>
      <c r="CR88" s="330"/>
      <c r="CS88" s="330"/>
      <c r="CT88" s="330"/>
      <c r="CU88" s="330"/>
      <c r="CV88" s="330"/>
      <c r="CW88" s="330"/>
      <c r="CX88" s="330"/>
      <c r="CY88" s="330"/>
      <c r="CZ88" s="330"/>
      <c r="DA88" s="330"/>
      <c r="DB88" s="330"/>
      <c r="DC88" s="330"/>
      <c r="DD88" s="330"/>
      <c r="DE88" s="330"/>
      <c r="DF88" s="330"/>
      <c r="DG88" s="330"/>
      <c r="DH88" s="330"/>
      <c r="DI88" s="330"/>
      <c r="DJ88" s="330"/>
      <c r="DK88" s="330"/>
      <c r="DL88" s="330"/>
      <c r="DM88" s="330"/>
      <c r="DN88" s="330"/>
      <c r="DO88" s="330"/>
      <c r="DP88" s="330"/>
      <c r="DQ88" s="330"/>
      <c r="DR88" s="330"/>
      <c r="DS88" s="330"/>
      <c r="DT88" s="330"/>
      <c r="DU88" s="330"/>
      <c r="DV88" s="330"/>
      <c r="DW88" s="330"/>
      <c r="DX88" s="330"/>
      <c r="DY88" s="330"/>
      <c r="DZ88" s="330"/>
      <c r="EA88" s="330"/>
      <c r="EB88" s="330"/>
      <c r="EC88" s="330"/>
      <c r="ED88" s="330"/>
      <c r="EE88" s="330"/>
      <c r="EF88" s="330"/>
      <c r="EG88" s="330"/>
      <c r="EH88" s="330"/>
      <c r="EI88" s="330"/>
      <c r="EJ88" s="330"/>
      <c r="EK88" s="330"/>
      <c r="EL88" s="330"/>
      <c r="EM88" s="330"/>
      <c r="EN88" s="330"/>
      <c r="EO88" s="330"/>
      <c r="EP88" s="330"/>
      <c r="EQ88" s="330"/>
      <c r="ER88" s="330"/>
      <c r="ES88" s="330"/>
      <c r="ET88" s="330"/>
      <c r="EU88" s="330"/>
      <c r="EV88" s="330"/>
      <c r="EW88" s="330"/>
      <c r="EX88" s="330"/>
      <c r="EY88" s="330"/>
      <c r="EZ88" s="330"/>
      <c r="FA88" s="330"/>
      <c r="FB88" s="330"/>
      <c r="FC88" s="330"/>
      <c r="FD88" s="330"/>
      <c r="FE88" s="330"/>
      <c r="FF88" s="330"/>
      <c r="FG88" s="330"/>
      <c r="FH88" s="330"/>
      <c r="FI88" s="330"/>
      <c r="FJ88" s="330"/>
      <c r="FK88" s="330"/>
      <c r="FL88" s="330"/>
      <c r="FM88" s="330"/>
      <c r="FN88" s="330"/>
      <c r="FO88" s="330"/>
      <c r="FP88" s="330"/>
      <c r="FQ88" s="330"/>
      <c r="FR88" s="330"/>
      <c r="FS88" s="330"/>
      <c r="FT88" s="330"/>
      <c r="FU88" s="330"/>
      <c r="FV88" s="330"/>
      <c r="FW88" s="330"/>
      <c r="FX88" s="330"/>
      <c r="FY88" s="330"/>
      <c r="FZ88" s="330"/>
      <c r="GA88" s="330"/>
      <c r="GB88" s="330"/>
      <c r="GC88" s="330"/>
      <c r="GD88" s="330"/>
      <c r="GE88" s="330"/>
      <c r="GF88" s="330"/>
      <c r="GG88" s="330"/>
      <c r="GH88" s="330"/>
      <c r="GI88" s="330"/>
      <c r="GJ88" s="330"/>
      <c r="GK88" s="330"/>
      <c r="GL88" s="330"/>
      <c r="GM88" s="330"/>
      <c r="GN88" s="330"/>
      <c r="GO88" s="330"/>
      <c r="GP88" s="330"/>
      <c r="GQ88" s="330"/>
      <c r="GR88" s="330"/>
      <c r="GS88" s="330"/>
      <c r="GT88" s="330"/>
    </row>
    <row r="89" s="135" customFormat="1" ht="14.1" customHeight="1" spans="1:202">
      <c r="A89" s="568" t="s">
        <v>121</v>
      </c>
      <c r="B89" s="568" t="s">
        <v>165</v>
      </c>
      <c r="C89" s="568" t="s">
        <v>148</v>
      </c>
      <c r="D89" s="568" t="s">
        <v>191</v>
      </c>
      <c r="E89" s="312">
        <v>43.632</v>
      </c>
      <c r="F89" s="35" t="s">
        <v>25</v>
      </c>
      <c r="G89" s="35" t="s">
        <v>25</v>
      </c>
      <c r="H89" s="1308" t="s">
        <v>26</v>
      </c>
      <c r="I89" s="30" t="s">
        <v>48</v>
      </c>
      <c r="J89" s="1313" t="s">
        <v>28</v>
      </c>
      <c r="K89" s="30" t="s">
        <v>58</v>
      </c>
      <c r="L89" s="30" t="s">
        <v>50</v>
      </c>
      <c r="M89" s="1314">
        <v>684595</v>
      </c>
      <c r="N89" s="1315">
        <v>4672683</v>
      </c>
      <c r="O89" s="1315" t="s">
        <v>166</v>
      </c>
      <c r="P89" s="29" t="s">
        <v>43</v>
      </c>
      <c r="Q89" s="1155" t="s">
        <v>169</v>
      </c>
      <c r="R89" s="1333" t="s">
        <v>170</v>
      </c>
      <c r="S89" s="1318">
        <f t="shared" si="1"/>
        <v>425.412</v>
      </c>
      <c r="T89" s="330"/>
      <c r="U89" s="330"/>
      <c r="V89" s="330"/>
      <c r="W89" s="330"/>
      <c r="X89" s="330"/>
      <c r="Y89" s="330"/>
      <c r="Z89" s="330"/>
      <c r="AA89" s="330"/>
      <c r="AB89" s="330"/>
      <c r="AC89" s="330"/>
      <c r="AD89" s="330"/>
      <c r="AE89" s="330"/>
      <c r="AF89" s="330"/>
      <c r="AG89" s="330"/>
      <c r="AH89" s="330"/>
      <c r="AI89" s="330"/>
      <c r="AJ89" s="330"/>
      <c r="AK89" s="330"/>
      <c r="AL89" s="330"/>
      <c r="AM89" s="330"/>
      <c r="AN89" s="330"/>
      <c r="AO89" s="330"/>
      <c r="AP89" s="330"/>
      <c r="AQ89" s="330"/>
      <c r="AR89" s="330"/>
      <c r="AS89" s="330"/>
      <c r="AT89" s="330"/>
      <c r="AU89" s="330"/>
      <c r="AV89" s="330"/>
      <c r="AW89" s="330"/>
      <c r="AX89" s="330"/>
      <c r="AY89" s="330"/>
      <c r="AZ89" s="330"/>
      <c r="BA89" s="330"/>
      <c r="BB89" s="330"/>
      <c r="BC89" s="330"/>
      <c r="BD89" s="330"/>
      <c r="BE89" s="330"/>
      <c r="BF89" s="330"/>
      <c r="BG89" s="330"/>
      <c r="BH89" s="330"/>
      <c r="BI89" s="330"/>
      <c r="BJ89" s="330"/>
      <c r="BK89" s="330"/>
      <c r="BL89" s="330"/>
      <c r="BM89" s="330"/>
      <c r="BN89" s="330"/>
      <c r="BO89" s="330"/>
      <c r="BP89" s="330"/>
      <c r="BQ89" s="330"/>
      <c r="BR89" s="330"/>
      <c r="BS89" s="330"/>
      <c r="BT89" s="330"/>
      <c r="BU89" s="330"/>
      <c r="BV89" s="330"/>
      <c r="BW89" s="330"/>
      <c r="BX89" s="330"/>
      <c r="BY89" s="330"/>
      <c r="BZ89" s="330"/>
      <c r="CA89" s="330"/>
      <c r="CB89" s="330"/>
      <c r="CC89" s="330"/>
      <c r="CD89" s="330"/>
      <c r="CE89" s="330"/>
      <c r="CF89" s="330"/>
      <c r="CG89" s="330"/>
      <c r="CH89" s="330"/>
      <c r="CI89" s="330"/>
      <c r="CJ89" s="330"/>
      <c r="CK89" s="330"/>
      <c r="CL89" s="330"/>
      <c r="CM89" s="330"/>
      <c r="CN89" s="330"/>
      <c r="CO89" s="330"/>
      <c r="CP89" s="330"/>
      <c r="CQ89" s="330"/>
      <c r="CR89" s="330"/>
      <c r="CS89" s="330"/>
      <c r="CT89" s="330"/>
      <c r="CU89" s="330"/>
      <c r="CV89" s="330"/>
      <c r="CW89" s="330"/>
      <c r="CX89" s="330"/>
      <c r="CY89" s="330"/>
      <c r="CZ89" s="330"/>
      <c r="DA89" s="330"/>
      <c r="DB89" s="330"/>
      <c r="DC89" s="330"/>
      <c r="DD89" s="330"/>
      <c r="DE89" s="330"/>
      <c r="DF89" s="330"/>
      <c r="DG89" s="330"/>
      <c r="DH89" s="330"/>
      <c r="DI89" s="330"/>
      <c r="DJ89" s="330"/>
      <c r="DK89" s="330"/>
      <c r="DL89" s="330"/>
      <c r="DM89" s="330"/>
      <c r="DN89" s="330"/>
      <c r="DO89" s="330"/>
      <c r="DP89" s="330"/>
      <c r="DQ89" s="330"/>
      <c r="DR89" s="330"/>
      <c r="DS89" s="330"/>
      <c r="DT89" s="330"/>
      <c r="DU89" s="330"/>
      <c r="DV89" s="330"/>
      <c r="DW89" s="330"/>
      <c r="DX89" s="330"/>
      <c r="DY89" s="330"/>
      <c r="DZ89" s="330"/>
      <c r="EA89" s="330"/>
      <c r="EB89" s="330"/>
      <c r="EC89" s="330"/>
      <c r="ED89" s="330"/>
      <c r="EE89" s="330"/>
      <c r="EF89" s="330"/>
      <c r="EG89" s="330"/>
      <c r="EH89" s="330"/>
      <c r="EI89" s="330"/>
      <c r="EJ89" s="330"/>
      <c r="EK89" s="330"/>
      <c r="EL89" s="330"/>
      <c r="EM89" s="330"/>
      <c r="EN89" s="330"/>
      <c r="EO89" s="330"/>
      <c r="EP89" s="330"/>
      <c r="EQ89" s="330"/>
      <c r="ER89" s="330"/>
      <c r="ES89" s="330"/>
      <c r="ET89" s="330"/>
      <c r="EU89" s="330"/>
      <c r="EV89" s="330"/>
      <c r="EW89" s="330"/>
      <c r="EX89" s="330"/>
      <c r="EY89" s="330"/>
      <c r="EZ89" s="330"/>
      <c r="FA89" s="330"/>
      <c r="FB89" s="330"/>
      <c r="FC89" s="330"/>
      <c r="FD89" s="330"/>
      <c r="FE89" s="330"/>
      <c r="FF89" s="330"/>
      <c r="FG89" s="330"/>
      <c r="FH89" s="330"/>
      <c r="FI89" s="330"/>
      <c r="FJ89" s="330"/>
      <c r="FK89" s="330"/>
      <c r="FL89" s="330"/>
      <c r="FM89" s="330"/>
      <c r="FN89" s="330"/>
      <c r="FO89" s="330"/>
      <c r="FP89" s="330"/>
      <c r="FQ89" s="330"/>
      <c r="FR89" s="330"/>
      <c r="FS89" s="330"/>
      <c r="FT89" s="330"/>
      <c r="FU89" s="330"/>
      <c r="FV89" s="330"/>
      <c r="FW89" s="330"/>
      <c r="FX89" s="330"/>
      <c r="FY89" s="330"/>
      <c r="FZ89" s="330"/>
      <c r="GA89" s="330"/>
      <c r="GB89" s="330"/>
      <c r="GC89" s="330"/>
      <c r="GD89" s="330"/>
      <c r="GE89" s="330"/>
      <c r="GF89" s="330"/>
      <c r="GG89" s="330"/>
      <c r="GH89" s="330"/>
      <c r="GI89" s="330"/>
      <c r="GJ89" s="330"/>
      <c r="GK89" s="330"/>
      <c r="GL89" s="330"/>
      <c r="GM89" s="330"/>
      <c r="GN89" s="330"/>
      <c r="GO89" s="330"/>
      <c r="GP89" s="330"/>
      <c r="GQ89" s="330"/>
      <c r="GR89" s="330"/>
      <c r="GS89" s="330"/>
      <c r="GT89" s="330"/>
    </row>
    <row r="90" s="135" customFormat="1" ht="24" customHeight="1" spans="1:202">
      <c r="A90" s="568" t="s">
        <v>121</v>
      </c>
      <c r="B90" s="568" t="s">
        <v>165</v>
      </c>
      <c r="C90" s="568" t="s">
        <v>135</v>
      </c>
      <c r="D90" s="568" t="s">
        <v>96</v>
      </c>
      <c r="E90" s="312">
        <v>19.248</v>
      </c>
      <c r="F90" s="35" t="s">
        <v>25</v>
      </c>
      <c r="G90" s="35" t="s">
        <v>25</v>
      </c>
      <c r="H90" s="1308" t="s">
        <v>26</v>
      </c>
      <c r="I90" s="30" t="s">
        <v>27</v>
      </c>
      <c r="J90" s="1313" t="s">
        <v>28</v>
      </c>
      <c r="K90" s="30" t="s">
        <v>58</v>
      </c>
      <c r="L90" s="30" t="s">
        <v>30</v>
      </c>
      <c r="M90" s="1314">
        <v>684653</v>
      </c>
      <c r="N90" s="1315">
        <v>4672586</v>
      </c>
      <c r="O90" s="1315" t="s">
        <v>166</v>
      </c>
      <c r="P90" s="29" t="s">
        <v>150</v>
      </c>
      <c r="Q90" s="1155" t="s">
        <v>142</v>
      </c>
      <c r="R90" s="978" t="s">
        <v>143</v>
      </c>
      <c r="S90" s="1318">
        <f t="shared" si="1"/>
        <v>187.668</v>
      </c>
      <c r="T90" s="330"/>
      <c r="U90" s="330"/>
      <c r="V90" s="330"/>
      <c r="W90" s="330"/>
      <c r="X90" s="330"/>
      <c r="Y90" s="330"/>
      <c r="Z90" s="330"/>
      <c r="AA90" s="330"/>
      <c r="AB90" s="330"/>
      <c r="AC90" s="330"/>
      <c r="AD90" s="330"/>
      <c r="AE90" s="330"/>
      <c r="AF90" s="330"/>
      <c r="AG90" s="330"/>
      <c r="AH90" s="330"/>
      <c r="AI90" s="330"/>
      <c r="AJ90" s="330"/>
      <c r="AK90" s="330"/>
      <c r="AL90" s="330"/>
      <c r="AM90" s="330"/>
      <c r="AN90" s="330"/>
      <c r="AO90" s="330"/>
      <c r="AP90" s="330"/>
      <c r="AQ90" s="330"/>
      <c r="AR90" s="330"/>
      <c r="AS90" s="330"/>
      <c r="AT90" s="330"/>
      <c r="AU90" s="330"/>
      <c r="AV90" s="330"/>
      <c r="AW90" s="330"/>
      <c r="AX90" s="330"/>
      <c r="AY90" s="330"/>
      <c r="AZ90" s="330"/>
      <c r="BA90" s="330"/>
      <c r="BB90" s="330"/>
      <c r="BC90" s="330"/>
      <c r="BD90" s="330"/>
      <c r="BE90" s="330"/>
      <c r="BF90" s="330"/>
      <c r="BG90" s="330"/>
      <c r="BH90" s="330"/>
      <c r="BI90" s="330"/>
      <c r="BJ90" s="330"/>
      <c r="BK90" s="330"/>
      <c r="BL90" s="330"/>
      <c r="BM90" s="330"/>
      <c r="BN90" s="330"/>
      <c r="BO90" s="330"/>
      <c r="BP90" s="330"/>
      <c r="BQ90" s="330"/>
      <c r="BR90" s="330"/>
      <c r="BS90" s="330"/>
      <c r="BT90" s="330"/>
      <c r="BU90" s="330"/>
      <c r="BV90" s="330"/>
      <c r="BW90" s="330"/>
      <c r="BX90" s="330"/>
      <c r="BY90" s="330"/>
      <c r="BZ90" s="330"/>
      <c r="CA90" s="330"/>
      <c r="CB90" s="330"/>
      <c r="CC90" s="330"/>
      <c r="CD90" s="330"/>
      <c r="CE90" s="330"/>
      <c r="CF90" s="330"/>
      <c r="CG90" s="330"/>
      <c r="CH90" s="330"/>
      <c r="CI90" s="330"/>
      <c r="CJ90" s="330"/>
      <c r="CK90" s="330"/>
      <c r="CL90" s="330"/>
      <c r="CM90" s="330"/>
      <c r="CN90" s="330"/>
      <c r="CO90" s="330"/>
      <c r="CP90" s="330"/>
      <c r="CQ90" s="330"/>
      <c r="CR90" s="330"/>
      <c r="CS90" s="330"/>
      <c r="CT90" s="330"/>
      <c r="CU90" s="330"/>
      <c r="CV90" s="330"/>
      <c r="CW90" s="330"/>
      <c r="CX90" s="330"/>
      <c r="CY90" s="330"/>
      <c r="CZ90" s="330"/>
      <c r="DA90" s="330"/>
      <c r="DB90" s="330"/>
      <c r="DC90" s="330"/>
      <c r="DD90" s="330"/>
      <c r="DE90" s="330"/>
      <c r="DF90" s="330"/>
      <c r="DG90" s="330"/>
      <c r="DH90" s="330"/>
      <c r="DI90" s="330"/>
      <c r="DJ90" s="330"/>
      <c r="DK90" s="330"/>
      <c r="DL90" s="330"/>
      <c r="DM90" s="330"/>
      <c r="DN90" s="330"/>
      <c r="DO90" s="330"/>
      <c r="DP90" s="330"/>
      <c r="DQ90" s="330"/>
      <c r="DR90" s="330"/>
      <c r="DS90" s="330"/>
      <c r="DT90" s="330"/>
      <c r="DU90" s="330"/>
      <c r="DV90" s="330"/>
      <c r="DW90" s="330"/>
      <c r="DX90" s="330"/>
      <c r="DY90" s="330"/>
      <c r="DZ90" s="330"/>
      <c r="EA90" s="330"/>
      <c r="EB90" s="330"/>
      <c r="EC90" s="330"/>
      <c r="ED90" s="330"/>
      <c r="EE90" s="330"/>
      <c r="EF90" s="330"/>
      <c r="EG90" s="330"/>
      <c r="EH90" s="330"/>
      <c r="EI90" s="330"/>
      <c r="EJ90" s="330"/>
      <c r="EK90" s="330"/>
      <c r="EL90" s="330"/>
      <c r="EM90" s="330"/>
      <c r="EN90" s="330"/>
      <c r="EO90" s="330"/>
      <c r="EP90" s="330"/>
      <c r="EQ90" s="330"/>
      <c r="ER90" s="330"/>
      <c r="ES90" s="330"/>
      <c r="ET90" s="330"/>
      <c r="EU90" s="330"/>
      <c r="EV90" s="330"/>
      <c r="EW90" s="330"/>
      <c r="EX90" s="330"/>
      <c r="EY90" s="330"/>
      <c r="EZ90" s="330"/>
      <c r="FA90" s="330"/>
      <c r="FB90" s="330"/>
      <c r="FC90" s="330"/>
      <c r="FD90" s="330"/>
      <c r="FE90" s="330"/>
      <c r="FF90" s="330"/>
      <c r="FG90" s="330"/>
      <c r="FH90" s="330"/>
      <c r="FI90" s="330"/>
      <c r="FJ90" s="330"/>
      <c r="FK90" s="330"/>
      <c r="FL90" s="330"/>
      <c r="FM90" s="330"/>
      <c r="FN90" s="330"/>
      <c r="FO90" s="330"/>
      <c r="FP90" s="330"/>
      <c r="FQ90" s="330"/>
      <c r="FR90" s="330"/>
      <c r="FS90" s="330"/>
      <c r="FT90" s="330"/>
      <c r="FU90" s="330"/>
      <c r="FV90" s="330"/>
      <c r="FW90" s="330"/>
      <c r="FX90" s="330"/>
      <c r="FY90" s="330"/>
      <c r="FZ90" s="330"/>
      <c r="GA90" s="330"/>
      <c r="GB90" s="330"/>
      <c r="GC90" s="330"/>
      <c r="GD90" s="330"/>
      <c r="GE90" s="330"/>
      <c r="GF90" s="330"/>
      <c r="GG90" s="330"/>
      <c r="GH90" s="330"/>
      <c r="GI90" s="330"/>
      <c r="GJ90" s="330"/>
      <c r="GK90" s="330"/>
      <c r="GL90" s="330"/>
      <c r="GM90" s="330"/>
      <c r="GN90" s="330"/>
      <c r="GO90" s="330"/>
      <c r="GP90" s="330"/>
      <c r="GQ90" s="330"/>
      <c r="GR90" s="330"/>
      <c r="GS90" s="330"/>
      <c r="GT90" s="330"/>
    </row>
    <row r="91" s="135" customFormat="1" ht="14.1" customHeight="1" spans="1:202">
      <c r="A91" s="568" t="s">
        <v>121</v>
      </c>
      <c r="B91" s="568" t="s">
        <v>165</v>
      </c>
      <c r="C91" s="568" t="s">
        <v>193</v>
      </c>
      <c r="D91" s="568" t="s">
        <v>124</v>
      </c>
      <c r="E91" s="312">
        <v>3.2625</v>
      </c>
      <c r="F91" s="35" t="s">
        <v>25</v>
      </c>
      <c r="G91" s="35" t="s">
        <v>25</v>
      </c>
      <c r="H91" s="1308" t="s">
        <v>26</v>
      </c>
      <c r="I91" s="30" t="s">
        <v>27</v>
      </c>
      <c r="J91" s="1313" t="s">
        <v>28</v>
      </c>
      <c r="K91" s="30" t="s">
        <v>58</v>
      </c>
      <c r="L91" s="30" t="s">
        <v>50</v>
      </c>
      <c r="M91" s="1314">
        <v>684707</v>
      </c>
      <c r="N91" s="1315">
        <v>4672765</v>
      </c>
      <c r="O91" s="1315" t="s">
        <v>166</v>
      </c>
      <c r="P91" s="29" t="s">
        <v>43</v>
      </c>
      <c r="Q91" s="1155" t="s">
        <v>142</v>
      </c>
      <c r="R91" s="978" t="s">
        <v>143</v>
      </c>
      <c r="S91" s="1318">
        <f t="shared" si="1"/>
        <v>31.809375</v>
      </c>
      <c r="T91" s="330"/>
      <c r="U91" s="330"/>
      <c r="V91" s="330"/>
      <c r="W91" s="330"/>
      <c r="X91" s="330"/>
      <c r="Y91" s="330"/>
      <c r="Z91" s="330"/>
      <c r="AA91" s="330"/>
      <c r="AB91" s="330"/>
      <c r="AC91" s="330"/>
      <c r="AD91" s="330"/>
      <c r="AE91" s="330"/>
      <c r="AF91" s="330"/>
      <c r="AG91" s="330"/>
      <c r="AH91" s="330"/>
      <c r="AI91" s="330"/>
      <c r="AJ91" s="330"/>
      <c r="AK91" s="330"/>
      <c r="AL91" s="330"/>
      <c r="AM91" s="330"/>
      <c r="AN91" s="330"/>
      <c r="AO91" s="330"/>
      <c r="AP91" s="330"/>
      <c r="AQ91" s="330"/>
      <c r="AR91" s="330"/>
      <c r="AS91" s="330"/>
      <c r="AT91" s="330"/>
      <c r="AU91" s="330"/>
      <c r="AV91" s="330"/>
      <c r="AW91" s="330"/>
      <c r="AX91" s="330"/>
      <c r="AY91" s="330"/>
      <c r="AZ91" s="330"/>
      <c r="BA91" s="330"/>
      <c r="BB91" s="330"/>
      <c r="BC91" s="330"/>
      <c r="BD91" s="330"/>
      <c r="BE91" s="330"/>
      <c r="BF91" s="330"/>
      <c r="BG91" s="330"/>
      <c r="BH91" s="330"/>
      <c r="BI91" s="330"/>
      <c r="BJ91" s="330"/>
      <c r="BK91" s="330"/>
      <c r="BL91" s="330"/>
      <c r="BM91" s="330"/>
      <c r="BN91" s="330"/>
      <c r="BO91" s="330"/>
      <c r="BP91" s="330"/>
      <c r="BQ91" s="330"/>
      <c r="BR91" s="330"/>
      <c r="BS91" s="330"/>
      <c r="BT91" s="330"/>
      <c r="BU91" s="330"/>
      <c r="BV91" s="330"/>
      <c r="BW91" s="330"/>
      <c r="BX91" s="330"/>
      <c r="BY91" s="330"/>
      <c r="BZ91" s="330"/>
      <c r="CA91" s="330"/>
      <c r="CB91" s="330"/>
      <c r="CC91" s="330"/>
      <c r="CD91" s="330"/>
      <c r="CE91" s="330"/>
      <c r="CF91" s="330"/>
      <c r="CG91" s="330"/>
      <c r="CH91" s="330"/>
      <c r="CI91" s="330"/>
      <c r="CJ91" s="330"/>
      <c r="CK91" s="330"/>
      <c r="CL91" s="330"/>
      <c r="CM91" s="330"/>
      <c r="CN91" s="330"/>
      <c r="CO91" s="330"/>
      <c r="CP91" s="330"/>
      <c r="CQ91" s="330"/>
      <c r="CR91" s="330"/>
      <c r="CS91" s="330"/>
      <c r="CT91" s="330"/>
      <c r="CU91" s="330"/>
      <c r="CV91" s="330"/>
      <c r="CW91" s="330"/>
      <c r="CX91" s="330"/>
      <c r="CY91" s="330"/>
      <c r="CZ91" s="330"/>
      <c r="DA91" s="330"/>
      <c r="DB91" s="330"/>
      <c r="DC91" s="330"/>
      <c r="DD91" s="330"/>
      <c r="DE91" s="330"/>
      <c r="DF91" s="330"/>
      <c r="DG91" s="330"/>
      <c r="DH91" s="330"/>
      <c r="DI91" s="330"/>
      <c r="DJ91" s="330"/>
      <c r="DK91" s="330"/>
      <c r="DL91" s="330"/>
      <c r="DM91" s="330"/>
      <c r="DN91" s="330"/>
      <c r="DO91" s="330"/>
      <c r="DP91" s="330"/>
      <c r="DQ91" s="330"/>
      <c r="DR91" s="330"/>
      <c r="DS91" s="330"/>
      <c r="DT91" s="330"/>
      <c r="DU91" s="330"/>
      <c r="DV91" s="330"/>
      <c r="DW91" s="330"/>
      <c r="DX91" s="330"/>
      <c r="DY91" s="330"/>
      <c r="DZ91" s="330"/>
      <c r="EA91" s="330"/>
      <c r="EB91" s="330"/>
      <c r="EC91" s="330"/>
      <c r="ED91" s="330"/>
      <c r="EE91" s="330"/>
      <c r="EF91" s="330"/>
      <c r="EG91" s="330"/>
      <c r="EH91" s="330"/>
      <c r="EI91" s="330"/>
      <c r="EJ91" s="330"/>
      <c r="EK91" s="330"/>
      <c r="EL91" s="330"/>
      <c r="EM91" s="330"/>
      <c r="EN91" s="330"/>
      <c r="EO91" s="330"/>
      <c r="EP91" s="330"/>
      <c r="EQ91" s="330"/>
      <c r="ER91" s="330"/>
      <c r="ES91" s="330"/>
      <c r="ET91" s="330"/>
      <c r="EU91" s="330"/>
      <c r="EV91" s="330"/>
      <c r="EW91" s="330"/>
      <c r="EX91" s="330"/>
      <c r="EY91" s="330"/>
      <c r="EZ91" s="330"/>
      <c r="FA91" s="330"/>
      <c r="FB91" s="330"/>
      <c r="FC91" s="330"/>
      <c r="FD91" s="330"/>
      <c r="FE91" s="330"/>
      <c r="FF91" s="330"/>
      <c r="FG91" s="330"/>
      <c r="FH91" s="330"/>
      <c r="FI91" s="330"/>
      <c r="FJ91" s="330"/>
      <c r="FK91" s="330"/>
      <c r="FL91" s="330"/>
      <c r="FM91" s="330"/>
      <c r="FN91" s="330"/>
      <c r="FO91" s="330"/>
      <c r="FP91" s="330"/>
      <c r="FQ91" s="330"/>
      <c r="FR91" s="330"/>
      <c r="FS91" s="330"/>
      <c r="FT91" s="330"/>
      <c r="FU91" s="330"/>
      <c r="FV91" s="330"/>
      <c r="FW91" s="330"/>
      <c r="FX91" s="330"/>
      <c r="FY91" s="330"/>
      <c r="FZ91" s="330"/>
      <c r="GA91" s="330"/>
      <c r="GB91" s="330"/>
      <c r="GC91" s="330"/>
      <c r="GD91" s="330"/>
      <c r="GE91" s="330"/>
      <c r="GF91" s="330"/>
      <c r="GG91" s="330"/>
      <c r="GH91" s="330"/>
      <c r="GI91" s="330"/>
      <c r="GJ91" s="330"/>
      <c r="GK91" s="330"/>
      <c r="GL91" s="330"/>
      <c r="GM91" s="330"/>
      <c r="GN91" s="330"/>
      <c r="GO91" s="330"/>
      <c r="GP91" s="330"/>
      <c r="GQ91" s="330"/>
      <c r="GR91" s="330"/>
      <c r="GS91" s="330"/>
      <c r="GT91" s="330"/>
    </row>
    <row r="92" s="135" customFormat="1" ht="14.1" customHeight="1" spans="1:202">
      <c r="A92" s="568" t="s">
        <v>121</v>
      </c>
      <c r="B92" s="568" t="s">
        <v>165</v>
      </c>
      <c r="C92" s="568" t="s">
        <v>194</v>
      </c>
      <c r="D92" s="568" t="s">
        <v>78</v>
      </c>
      <c r="E92" s="312">
        <v>2.187</v>
      </c>
      <c r="F92" s="35" t="s">
        <v>25</v>
      </c>
      <c r="G92" s="35" t="s">
        <v>25</v>
      </c>
      <c r="H92" s="1308" t="s">
        <v>26</v>
      </c>
      <c r="I92" s="30" t="s">
        <v>27</v>
      </c>
      <c r="J92" s="1313" t="s">
        <v>28</v>
      </c>
      <c r="K92" s="30" t="s">
        <v>58</v>
      </c>
      <c r="L92" s="30" t="s">
        <v>50</v>
      </c>
      <c r="M92" s="1314">
        <v>684879</v>
      </c>
      <c r="N92" s="1315">
        <v>4672761</v>
      </c>
      <c r="O92" s="1315" t="s">
        <v>166</v>
      </c>
      <c r="P92" s="29" t="s">
        <v>43</v>
      </c>
      <c r="Q92" s="1155" t="s">
        <v>142</v>
      </c>
      <c r="R92" s="978" t="s">
        <v>143</v>
      </c>
      <c r="S92" s="1318">
        <f t="shared" si="1"/>
        <v>21.32325</v>
      </c>
      <c r="T92" s="330"/>
      <c r="U92" s="330"/>
      <c r="V92" s="330"/>
      <c r="W92" s="330"/>
      <c r="X92" s="330"/>
      <c r="Y92" s="330"/>
      <c r="Z92" s="330"/>
      <c r="AA92" s="330"/>
      <c r="AB92" s="330"/>
      <c r="AC92" s="330"/>
      <c r="AD92" s="330"/>
      <c r="AE92" s="330"/>
      <c r="AF92" s="330"/>
      <c r="AG92" s="330"/>
      <c r="AH92" s="330"/>
      <c r="AI92" s="330"/>
      <c r="AJ92" s="330"/>
      <c r="AK92" s="330"/>
      <c r="AL92" s="330"/>
      <c r="AM92" s="330"/>
      <c r="AN92" s="330"/>
      <c r="AO92" s="330"/>
      <c r="AP92" s="330"/>
      <c r="AQ92" s="330"/>
      <c r="AR92" s="330"/>
      <c r="AS92" s="330"/>
      <c r="AT92" s="330"/>
      <c r="AU92" s="330"/>
      <c r="AV92" s="330"/>
      <c r="AW92" s="330"/>
      <c r="AX92" s="330"/>
      <c r="AY92" s="330"/>
      <c r="AZ92" s="330"/>
      <c r="BA92" s="330"/>
      <c r="BB92" s="330"/>
      <c r="BC92" s="330"/>
      <c r="BD92" s="330"/>
      <c r="BE92" s="330"/>
      <c r="BF92" s="330"/>
      <c r="BG92" s="330"/>
      <c r="BH92" s="330"/>
      <c r="BI92" s="330"/>
      <c r="BJ92" s="330"/>
      <c r="BK92" s="330"/>
      <c r="BL92" s="330"/>
      <c r="BM92" s="330"/>
      <c r="BN92" s="330"/>
      <c r="BO92" s="330"/>
      <c r="BP92" s="330"/>
      <c r="BQ92" s="330"/>
      <c r="BR92" s="330"/>
      <c r="BS92" s="330"/>
      <c r="BT92" s="330"/>
      <c r="BU92" s="330"/>
      <c r="BV92" s="330"/>
      <c r="BW92" s="330"/>
      <c r="BX92" s="330"/>
      <c r="BY92" s="330"/>
      <c r="BZ92" s="330"/>
      <c r="CA92" s="330"/>
      <c r="CB92" s="330"/>
      <c r="CC92" s="330"/>
      <c r="CD92" s="330"/>
      <c r="CE92" s="330"/>
      <c r="CF92" s="330"/>
      <c r="CG92" s="330"/>
      <c r="CH92" s="330"/>
      <c r="CI92" s="330"/>
      <c r="CJ92" s="330"/>
      <c r="CK92" s="330"/>
      <c r="CL92" s="330"/>
      <c r="CM92" s="330"/>
      <c r="CN92" s="330"/>
      <c r="CO92" s="330"/>
      <c r="CP92" s="330"/>
      <c r="CQ92" s="330"/>
      <c r="CR92" s="330"/>
      <c r="CS92" s="330"/>
      <c r="CT92" s="330"/>
      <c r="CU92" s="330"/>
      <c r="CV92" s="330"/>
      <c r="CW92" s="330"/>
      <c r="CX92" s="330"/>
      <c r="CY92" s="330"/>
      <c r="CZ92" s="330"/>
      <c r="DA92" s="330"/>
      <c r="DB92" s="330"/>
      <c r="DC92" s="330"/>
      <c r="DD92" s="330"/>
      <c r="DE92" s="330"/>
      <c r="DF92" s="330"/>
      <c r="DG92" s="330"/>
      <c r="DH92" s="330"/>
      <c r="DI92" s="330"/>
      <c r="DJ92" s="330"/>
      <c r="DK92" s="330"/>
      <c r="DL92" s="330"/>
      <c r="DM92" s="330"/>
      <c r="DN92" s="330"/>
      <c r="DO92" s="330"/>
      <c r="DP92" s="330"/>
      <c r="DQ92" s="330"/>
      <c r="DR92" s="330"/>
      <c r="DS92" s="330"/>
      <c r="DT92" s="330"/>
      <c r="DU92" s="330"/>
      <c r="DV92" s="330"/>
      <c r="DW92" s="330"/>
      <c r="DX92" s="330"/>
      <c r="DY92" s="330"/>
      <c r="DZ92" s="330"/>
      <c r="EA92" s="330"/>
      <c r="EB92" s="330"/>
      <c r="EC92" s="330"/>
      <c r="ED92" s="330"/>
      <c r="EE92" s="330"/>
      <c r="EF92" s="330"/>
      <c r="EG92" s="330"/>
      <c r="EH92" s="330"/>
      <c r="EI92" s="330"/>
      <c r="EJ92" s="330"/>
      <c r="EK92" s="330"/>
      <c r="EL92" s="330"/>
      <c r="EM92" s="330"/>
      <c r="EN92" s="330"/>
      <c r="EO92" s="330"/>
      <c r="EP92" s="330"/>
      <c r="EQ92" s="330"/>
      <c r="ER92" s="330"/>
      <c r="ES92" s="330"/>
      <c r="ET92" s="330"/>
      <c r="EU92" s="330"/>
      <c r="EV92" s="330"/>
      <c r="EW92" s="330"/>
      <c r="EX92" s="330"/>
      <c r="EY92" s="330"/>
      <c r="EZ92" s="330"/>
      <c r="FA92" s="330"/>
      <c r="FB92" s="330"/>
      <c r="FC92" s="330"/>
      <c r="FD92" s="330"/>
      <c r="FE92" s="330"/>
      <c r="FF92" s="330"/>
      <c r="FG92" s="330"/>
      <c r="FH92" s="330"/>
      <c r="FI92" s="330"/>
      <c r="FJ92" s="330"/>
      <c r="FK92" s="330"/>
      <c r="FL92" s="330"/>
      <c r="FM92" s="330"/>
      <c r="FN92" s="330"/>
      <c r="FO92" s="330"/>
      <c r="FP92" s="330"/>
      <c r="FQ92" s="330"/>
      <c r="FR92" s="330"/>
      <c r="FS92" s="330"/>
      <c r="FT92" s="330"/>
      <c r="FU92" s="330"/>
      <c r="FV92" s="330"/>
      <c r="FW92" s="330"/>
      <c r="FX92" s="330"/>
      <c r="FY92" s="330"/>
      <c r="FZ92" s="330"/>
      <c r="GA92" s="330"/>
      <c r="GB92" s="330"/>
      <c r="GC92" s="330"/>
      <c r="GD92" s="330"/>
      <c r="GE92" s="330"/>
      <c r="GF92" s="330"/>
      <c r="GG92" s="330"/>
      <c r="GH92" s="330"/>
      <c r="GI92" s="330"/>
      <c r="GJ92" s="330"/>
      <c r="GK92" s="330"/>
      <c r="GL92" s="330"/>
      <c r="GM92" s="330"/>
      <c r="GN92" s="330"/>
      <c r="GO92" s="330"/>
      <c r="GP92" s="330"/>
      <c r="GQ92" s="330"/>
      <c r="GR92" s="330"/>
      <c r="GS92" s="330"/>
      <c r="GT92" s="330"/>
    </row>
    <row r="93" s="135" customFormat="1" ht="14.1" customHeight="1" spans="1:19">
      <c r="A93" s="312" t="s">
        <v>137</v>
      </c>
      <c r="B93" s="568" t="s">
        <v>138</v>
      </c>
      <c r="C93" s="568" t="s">
        <v>73</v>
      </c>
      <c r="D93" s="568" t="s">
        <v>195</v>
      </c>
      <c r="E93" s="312">
        <v>45.03</v>
      </c>
      <c r="F93" s="35" t="s">
        <v>25</v>
      </c>
      <c r="G93" s="35" t="s">
        <v>25</v>
      </c>
      <c r="H93" s="1308" t="s">
        <v>26</v>
      </c>
      <c r="I93" s="30" t="s">
        <v>27</v>
      </c>
      <c r="J93" s="1313" t="s">
        <v>28</v>
      </c>
      <c r="K93" s="30" t="s">
        <v>29</v>
      </c>
      <c r="L93" s="30" t="s">
        <v>41</v>
      </c>
      <c r="M93" s="1314">
        <v>684216</v>
      </c>
      <c r="N93" s="1315">
        <v>4671624</v>
      </c>
      <c r="O93" s="1315" t="s">
        <v>141</v>
      </c>
      <c r="P93" s="29" t="s">
        <v>147</v>
      </c>
      <c r="Q93" s="1155" t="s">
        <v>126</v>
      </c>
      <c r="R93" s="1333" t="s">
        <v>127</v>
      </c>
      <c r="S93" s="1318">
        <f t="shared" si="1"/>
        <v>439.0425</v>
      </c>
    </row>
    <row r="94" s="135" customFormat="1" ht="14.1" customHeight="1" spans="1:19">
      <c r="A94" s="312" t="s">
        <v>137</v>
      </c>
      <c r="B94" s="568" t="s">
        <v>138</v>
      </c>
      <c r="C94" s="568" t="s">
        <v>54</v>
      </c>
      <c r="D94" s="568" t="s">
        <v>196</v>
      </c>
      <c r="E94" s="312">
        <v>44.4195</v>
      </c>
      <c r="F94" s="35" t="s">
        <v>25</v>
      </c>
      <c r="G94" s="35" t="s">
        <v>25</v>
      </c>
      <c r="H94" s="1308" t="s">
        <v>26</v>
      </c>
      <c r="I94" s="30" t="s">
        <v>27</v>
      </c>
      <c r="J94" s="1313" t="s">
        <v>28</v>
      </c>
      <c r="K94" s="30" t="s">
        <v>29</v>
      </c>
      <c r="L94" s="30" t="s">
        <v>41</v>
      </c>
      <c r="M94" s="1314">
        <v>684120</v>
      </c>
      <c r="N94" s="1315">
        <v>4671746</v>
      </c>
      <c r="O94" s="1315" t="s">
        <v>141</v>
      </c>
      <c r="P94" s="29" t="s">
        <v>147</v>
      </c>
      <c r="Q94" s="1155" t="s">
        <v>142</v>
      </c>
      <c r="R94" s="978" t="s">
        <v>143</v>
      </c>
      <c r="S94" s="1318">
        <f t="shared" si="1"/>
        <v>433.090125</v>
      </c>
    </row>
    <row r="95" s="135" customFormat="1" ht="14.1" customHeight="1" spans="1:19">
      <c r="A95" s="312" t="s">
        <v>137</v>
      </c>
      <c r="B95" s="568" t="s">
        <v>138</v>
      </c>
      <c r="C95" s="568" t="s">
        <v>78</v>
      </c>
      <c r="D95" s="568" t="s">
        <v>81</v>
      </c>
      <c r="E95" s="312">
        <v>151.461</v>
      </c>
      <c r="F95" s="35" t="s">
        <v>25</v>
      </c>
      <c r="G95" s="35" t="s">
        <v>25</v>
      </c>
      <c r="H95" s="1308" t="s">
        <v>26</v>
      </c>
      <c r="I95" s="30" t="s">
        <v>27</v>
      </c>
      <c r="J95" s="1313" t="s">
        <v>28</v>
      </c>
      <c r="K95" s="30" t="s">
        <v>29</v>
      </c>
      <c r="L95" s="30" t="s">
        <v>41</v>
      </c>
      <c r="M95" s="1314">
        <v>684535</v>
      </c>
      <c r="N95" s="1315">
        <v>4671480</v>
      </c>
      <c r="O95" s="1315" t="s">
        <v>141</v>
      </c>
      <c r="P95" s="29" t="s">
        <v>147</v>
      </c>
      <c r="Q95" s="1155" t="s">
        <v>142</v>
      </c>
      <c r="R95" s="978" t="s">
        <v>143</v>
      </c>
      <c r="S95" s="1318">
        <f t="shared" si="1"/>
        <v>1476.74475</v>
      </c>
    </row>
    <row r="96" s="135" customFormat="1" ht="14.1" customHeight="1" spans="1:19">
      <c r="A96" s="312" t="s">
        <v>137</v>
      </c>
      <c r="B96" s="568" t="s">
        <v>138</v>
      </c>
      <c r="C96" s="568" t="s">
        <v>194</v>
      </c>
      <c r="D96" s="568" t="s">
        <v>130</v>
      </c>
      <c r="E96" s="312">
        <v>2.4465</v>
      </c>
      <c r="F96" s="35" t="s">
        <v>25</v>
      </c>
      <c r="G96" s="35" t="s">
        <v>25</v>
      </c>
      <c r="H96" s="1308" t="s">
        <v>26</v>
      </c>
      <c r="I96" s="30" t="s">
        <v>48</v>
      </c>
      <c r="J96" s="1313" t="s">
        <v>28</v>
      </c>
      <c r="K96" s="30" t="s">
        <v>49</v>
      </c>
      <c r="L96" s="30" t="s">
        <v>50</v>
      </c>
      <c r="M96" s="1314">
        <v>684390</v>
      </c>
      <c r="N96" s="1315">
        <v>4671518</v>
      </c>
      <c r="O96" s="1315" t="s">
        <v>141</v>
      </c>
      <c r="P96" s="29" t="s">
        <v>147</v>
      </c>
      <c r="Q96" s="1155" t="s">
        <v>126</v>
      </c>
      <c r="R96" s="1333" t="s">
        <v>127</v>
      </c>
      <c r="S96" s="1318">
        <f t="shared" si="1"/>
        <v>23.853375</v>
      </c>
    </row>
    <row r="97" s="135" customFormat="1" ht="14.1" customHeight="1" spans="1:19">
      <c r="A97" s="312" t="s">
        <v>137</v>
      </c>
      <c r="B97" s="568" t="s">
        <v>138</v>
      </c>
      <c r="C97" s="568" t="s">
        <v>197</v>
      </c>
      <c r="D97" s="568" t="s">
        <v>198</v>
      </c>
      <c r="E97" s="312">
        <v>69.3675</v>
      </c>
      <c r="F97" s="35" t="s">
        <v>25</v>
      </c>
      <c r="G97" s="35" t="s">
        <v>25</v>
      </c>
      <c r="H97" s="1308" t="s">
        <v>26</v>
      </c>
      <c r="I97" s="30" t="s">
        <v>27</v>
      </c>
      <c r="J97" s="1313" t="s">
        <v>28</v>
      </c>
      <c r="K97" s="30" t="s">
        <v>58</v>
      </c>
      <c r="L97" s="30" t="s">
        <v>30</v>
      </c>
      <c r="M97" s="1314">
        <v>684401</v>
      </c>
      <c r="N97" s="1315">
        <v>4670912</v>
      </c>
      <c r="O97" s="1315" t="s">
        <v>141</v>
      </c>
      <c r="P97" s="29" t="s">
        <v>147</v>
      </c>
      <c r="Q97" s="1155" t="s">
        <v>142</v>
      </c>
      <c r="R97" s="978" t="s">
        <v>143</v>
      </c>
      <c r="S97" s="1318">
        <f t="shared" si="1"/>
        <v>676.333125</v>
      </c>
    </row>
    <row r="98" s="135" customFormat="1" ht="14.1" customHeight="1" spans="1:202">
      <c r="A98" s="312" t="s">
        <v>137</v>
      </c>
      <c r="B98" s="568" t="s">
        <v>138</v>
      </c>
      <c r="C98" s="568" t="s">
        <v>174</v>
      </c>
      <c r="D98" s="568" t="s">
        <v>199</v>
      </c>
      <c r="E98" s="312">
        <v>160.2165</v>
      </c>
      <c r="F98" s="35" t="s">
        <v>25</v>
      </c>
      <c r="G98" s="35" t="s">
        <v>25</v>
      </c>
      <c r="H98" s="1308" t="s">
        <v>26</v>
      </c>
      <c r="I98" s="30" t="s">
        <v>27</v>
      </c>
      <c r="J98" s="1313" t="s">
        <v>28</v>
      </c>
      <c r="K98" s="30" t="s">
        <v>29</v>
      </c>
      <c r="L98" s="30" t="s">
        <v>41</v>
      </c>
      <c r="M98" s="1314">
        <v>684416</v>
      </c>
      <c r="N98" s="1315">
        <v>4671111</v>
      </c>
      <c r="O98" s="1315" t="s">
        <v>141</v>
      </c>
      <c r="P98" s="29" t="s">
        <v>147</v>
      </c>
      <c r="Q98" s="1155" t="s">
        <v>142</v>
      </c>
      <c r="R98" s="978" t="s">
        <v>143</v>
      </c>
      <c r="S98" s="1318">
        <f t="shared" si="1"/>
        <v>1562.110875</v>
      </c>
      <c r="T98" s="330"/>
      <c r="U98" s="330"/>
      <c r="V98" s="330"/>
      <c r="W98" s="330"/>
      <c r="X98" s="330"/>
      <c r="Y98" s="330"/>
      <c r="Z98" s="330"/>
      <c r="AA98" s="330"/>
      <c r="AB98" s="330"/>
      <c r="AC98" s="330"/>
      <c r="AD98" s="330"/>
      <c r="AE98" s="330"/>
      <c r="AF98" s="330"/>
      <c r="AG98" s="330"/>
      <c r="AH98" s="330"/>
      <c r="AI98" s="330"/>
      <c r="AJ98" s="330"/>
      <c r="AK98" s="330"/>
      <c r="AL98" s="330"/>
      <c r="AM98" s="330"/>
      <c r="AN98" s="330"/>
      <c r="AO98" s="330"/>
      <c r="AP98" s="330"/>
      <c r="AQ98" s="330"/>
      <c r="AR98" s="330"/>
      <c r="AS98" s="330"/>
      <c r="AT98" s="330"/>
      <c r="AU98" s="330"/>
      <c r="AV98" s="330"/>
      <c r="AW98" s="330"/>
      <c r="AX98" s="330"/>
      <c r="AY98" s="330"/>
      <c r="AZ98" s="330"/>
      <c r="BA98" s="330"/>
      <c r="BB98" s="330"/>
      <c r="BC98" s="330"/>
      <c r="BD98" s="330"/>
      <c r="BE98" s="330"/>
      <c r="BF98" s="330"/>
      <c r="BG98" s="330"/>
      <c r="BH98" s="330"/>
      <c r="BI98" s="330"/>
      <c r="BJ98" s="330"/>
      <c r="BK98" s="330"/>
      <c r="BL98" s="330"/>
      <c r="BM98" s="330"/>
      <c r="BN98" s="330"/>
      <c r="BO98" s="330"/>
      <c r="BP98" s="330"/>
      <c r="BQ98" s="330"/>
      <c r="BR98" s="330"/>
      <c r="BS98" s="330"/>
      <c r="BT98" s="330"/>
      <c r="BU98" s="330"/>
      <c r="BV98" s="330"/>
      <c r="BW98" s="330"/>
      <c r="BX98" s="330"/>
      <c r="BY98" s="330"/>
      <c r="BZ98" s="330"/>
      <c r="CA98" s="330"/>
      <c r="CB98" s="330"/>
      <c r="CC98" s="330"/>
      <c r="CD98" s="330"/>
      <c r="CE98" s="330"/>
      <c r="CF98" s="330"/>
      <c r="CG98" s="330"/>
      <c r="CH98" s="330"/>
      <c r="CI98" s="330"/>
      <c r="CJ98" s="330"/>
      <c r="CK98" s="330"/>
      <c r="CL98" s="330"/>
      <c r="CM98" s="330"/>
      <c r="CN98" s="330"/>
      <c r="CO98" s="330"/>
      <c r="CP98" s="330"/>
      <c r="CQ98" s="330"/>
      <c r="CR98" s="330"/>
      <c r="CS98" s="330"/>
      <c r="CT98" s="330"/>
      <c r="CU98" s="330"/>
      <c r="CV98" s="330"/>
      <c r="CW98" s="330"/>
      <c r="CX98" s="330"/>
      <c r="CY98" s="330"/>
      <c r="CZ98" s="330"/>
      <c r="DA98" s="330"/>
      <c r="DB98" s="330"/>
      <c r="DC98" s="330"/>
      <c r="DD98" s="330"/>
      <c r="DE98" s="330"/>
      <c r="DF98" s="330"/>
      <c r="DG98" s="330"/>
      <c r="DH98" s="330"/>
      <c r="DI98" s="330"/>
      <c r="DJ98" s="330"/>
      <c r="DK98" s="330"/>
      <c r="DL98" s="330"/>
      <c r="DM98" s="330"/>
      <c r="DN98" s="330"/>
      <c r="DO98" s="330"/>
      <c r="DP98" s="330"/>
      <c r="DQ98" s="330"/>
      <c r="DR98" s="330"/>
      <c r="DS98" s="330"/>
      <c r="DT98" s="330"/>
      <c r="DU98" s="330"/>
      <c r="DV98" s="330"/>
      <c r="DW98" s="330"/>
      <c r="DX98" s="330"/>
      <c r="DY98" s="330"/>
      <c r="DZ98" s="330"/>
      <c r="EA98" s="330"/>
      <c r="EB98" s="330"/>
      <c r="EC98" s="330"/>
      <c r="ED98" s="330"/>
      <c r="EE98" s="330"/>
      <c r="EF98" s="330"/>
      <c r="EG98" s="330"/>
      <c r="EH98" s="330"/>
      <c r="EI98" s="330"/>
      <c r="EJ98" s="330"/>
      <c r="EK98" s="330"/>
      <c r="EL98" s="330"/>
      <c r="EM98" s="330"/>
      <c r="EN98" s="330"/>
      <c r="EO98" s="330"/>
      <c r="EP98" s="330"/>
      <c r="EQ98" s="330"/>
      <c r="ER98" s="330"/>
      <c r="ES98" s="330"/>
      <c r="ET98" s="330"/>
      <c r="EU98" s="330"/>
      <c r="EV98" s="330"/>
      <c r="EW98" s="330"/>
      <c r="EX98" s="330"/>
      <c r="EY98" s="330"/>
      <c r="EZ98" s="330"/>
      <c r="FA98" s="330"/>
      <c r="FB98" s="330"/>
      <c r="FC98" s="330"/>
      <c r="FD98" s="330"/>
      <c r="FE98" s="330"/>
      <c r="FF98" s="330"/>
      <c r="FG98" s="330"/>
      <c r="FH98" s="330"/>
      <c r="FI98" s="330"/>
      <c r="FJ98" s="330"/>
      <c r="FK98" s="330"/>
      <c r="FL98" s="330"/>
      <c r="FM98" s="330"/>
      <c r="FN98" s="330"/>
      <c r="FO98" s="330"/>
      <c r="FP98" s="330"/>
      <c r="FQ98" s="330"/>
      <c r="FR98" s="330"/>
      <c r="FS98" s="330"/>
      <c r="FT98" s="330"/>
      <c r="FU98" s="330"/>
      <c r="FV98" s="330"/>
      <c r="FW98" s="330"/>
      <c r="FX98" s="330"/>
      <c r="FY98" s="330"/>
      <c r="FZ98" s="330"/>
      <c r="GA98" s="330"/>
      <c r="GB98" s="330"/>
      <c r="GC98" s="330"/>
      <c r="GD98" s="330"/>
      <c r="GE98" s="330"/>
      <c r="GF98" s="330"/>
      <c r="GG98" s="330"/>
      <c r="GH98" s="330"/>
      <c r="GI98" s="330"/>
      <c r="GJ98" s="330"/>
      <c r="GK98" s="330"/>
      <c r="GL98" s="330"/>
      <c r="GM98" s="330"/>
      <c r="GN98" s="330"/>
      <c r="GO98" s="330"/>
      <c r="GP98" s="330"/>
      <c r="GQ98" s="330"/>
      <c r="GR98" s="330"/>
      <c r="GS98" s="330"/>
      <c r="GT98" s="330"/>
    </row>
    <row r="99" s="135" customFormat="1" ht="14.1" customHeight="1" spans="1:202">
      <c r="A99" s="312" t="s">
        <v>137</v>
      </c>
      <c r="B99" s="568" t="s">
        <v>138</v>
      </c>
      <c r="C99" s="568" t="s">
        <v>200</v>
      </c>
      <c r="D99" s="568" t="s">
        <v>201</v>
      </c>
      <c r="E99" s="312">
        <v>66.6765</v>
      </c>
      <c r="F99" s="35" t="s">
        <v>25</v>
      </c>
      <c r="G99" s="35" t="s">
        <v>25</v>
      </c>
      <c r="H99" s="1308" t="s">
        <v>26</v>
      </c>
      <c r="I99" s="30" t="s">
        <v>27</v>
      </c>
      <c r="J99" s="1313" t="s">
        <v>28</v>
      </c>
      <c r="K99" s="30" t="s">
        <v>58</v>
      </c>
      <c r="L99" s="30" t="s">
        <v>30</v>
      </c>
      <c r="M99" s="1314">
        <v>684346</v>
      </c>
      <c r="N99" s="1315">
        <v>4670794</v>
      </c>
      <c r="O99" s="1315" t="s">
        <v>141</v>
      </c>
      <c r="P99" s="29" t="s">
        <v>147</v>
      </c>
      <c r="Q99" s="1155" t="s">
        <v>142</v>
      </c>
      <c r="R99" s="978" t="s">
        <v>143</v>
      </c>
      <c r="S99" s="1318">
        <f t="shared" si="1"/>
        <v>650.095875</v>
      </c>
      <c r="T99" s="330"/>
      <c r="U99" s="330"/>
      <c r="V99" s="330"/>
      <c r="W99" s="330"/>
      <c r="X99" s="330"/>
      <c r="Y99" s="330"/>
      <c r="Z99" s="330"/>
      <c r="AA99" s="330"/>
      <c r="AB99" s="330"/>
      <c r="AC99" s="330"/>
      <c r="AD99" s="330"/>
      <c r="AE99" s="330"/>
      <c r="AF99" s="330"/>
      <c r="AG99" s="330"/>
      <c r="AH99" s="330"/>
      <c r="AI99" s="330"/>
      <c r="AJ99" s="330"/>
      <c r="AK99" s="330"/>
      <c r="AL99" s="330"/>
      <c r="AM99" s="330"/>
      <c r="AN99" s="330"/>
      <c r="AO99" s="330"/>
      <c r="AP99" s="330"/>
      <c r="AQ99" s="330"/>
      <c r="AR99" s="330"/>
      <c r="AS99" s="330"/>
      <c r="AT99" s="330"/>
      <c r="AU99" s="330"/>
      <c r="AV99" s="330"/>
      <c r="AW99" s="330"/>
      <c r="AX99" s="330"/>
      <c r="AY99" s="330"/>
      <c r="AZ99" s="330"/>
      <c r="BA99" s="330"/>
      <c r="BB99" s="330"/>
      <c r="BC99" s="330"/>
      <c r="BD99" s="330"/>
      <c r="BE99" s="330"/>
      <c r="BF99" s="330"/>
      <c r="BG99" s="330"/>
      <c r="BH99" s="330"/>
      <c r="BI99" s="330"/>
      <c r="BJ99" s="330"/>
      <c r="BK99" s="330"/>
      <c r="BL99" s="330"/>
      <c r="BM99" s="330"/>
      <c r="BN99" s="330"/>
      <c r="BO99" s="330"/>
      <c r="BP99" s="330"/>
      <c r="BQ99" s="330"/>
      <c r="BR99" s="330"/>
      <c r="BS99" s="330"/>
      <c r="BT99" s="330"/>
      <c r="BU99" s="330"/>
      <c r="BV99" s="330"/>
      <c r="BW99" s="330"/>
      <c r="BX99" s="330"/>
      <c r="BY99" s="330"/>
      <c r="BZ99" s="330"/>
      <c r="CA99" s="330"/>
      <c r="CB99" s="330"/>
      <c r="CC99" s="330"/>
      <c r="CD99" s="330"/>
      <c r="CE99" s="330"/>
      <c r="CF99" s="330"/>
      <c r="CG99" s="330"/>
      <c r="CH99" s="330"/>
      <c r="CI99" s="330"/>
      <c r="CJ99" s="330"/>
      <c r="CK99" s="330"/>
      <c r="CL99" s="330"/>
      <c r="CM99" s="330"/>
      <c r="CN99" s="330"/>
      <c r="CO99" s="330"/>
      <c r="CP99" s="330"/>
      <c r="CQ99" s="330"/>
      <c r="CR99" s="330"/>
      <c r="CS99" s="330"/>
      <c r="CT99" s="330"/>
      <c r="CU99" s="330"/>
      <c r="CV99" s="330"/>
      <c r="CW99" s="330"/>
      <c r="CX99" s="330"/>
      <c r="CY99" s="330"/>
      <c r="CZ99" s="330"/>
      <c r="DA99" s="330"/>
      <c r="DB99" s="330"/>
      <c r="DC99" s="330"/>
      <c r="DD99" s="330"/>
      <c r="DE99" s="330"/>
      <c r="DF99" s="330"/>
      <c r="DG99" s="330"/>
      <c r="DH99" s="330"/>
      <c r="DI99" s="330"/>
      <c r="DJ99" s="330"/>
      <c r="DK99" s="330"/>
      <c r="DL99" s="330"/>
      <c r="DM99" s="330"/>
      <c r="DN99" s="330"/>
      <c r="DO99" s="330"/>
      <c r="DP99" s="330"/>
      <c r="DQ99" s="330"/>
      <c r="DR99" s="330"/>
      <c r="DS99" s="330"/>
      <c r="DT99" s="330"/>
      <c r="DU99" s="330"/>
      <c r="DV99" s="330"/>
      <c r="DW99" s="330"/>
      <c r="DX99" s="330"/>
      <c r="DY99" s="330"/>
      <c r="DZ99" s="330"/>
      <c r="EA99" s="330"/>
      <c r="EB99" s="330"/>
      <c r="EC99" s="330"/>
      <c r="ED99" s="330"/>
      <c r="EE99" s="330"/>
      <c r="EF99" s="330"/>
      <c r="EG99" s="330"/>
      <c r="EH99" s="330"/>
      <c r="EI99" s="330"/>
      <c r="EJ99" s="330"/>
      <c r="EK99" s="330"/>
      <c r="EL99" s="330"/>
      <c r="EM99" s="330"/>
      <c r="EN99" s="330"/>
      <c r="EO99" s="330"/>
      <c r="EP99" s="330"/>
      <c r="EQ99" s="330"/>
      <c r="ER99" s="330"/>
      <c r="ES99" s="330"/>
      <c r="ET99" s="330"/>
      <c r="EU99" s="330"/>
      <c r="EV99" s="330"/>
      <c r="EW99" s="330"/>
      <c r="EX99" s="330"/>
      <c r="EY99" s="330"/>
      <c r="EZ99" s="330"/>
      <c r="FA99" s="330"/>
      <c r="FB99" s="330"/>
      <c r="FC99" s="330"/>
      <c r="FD99" s="330"/>
      <c r="FE99" s="330"/>
      <c r="FF99" s="330"/>
      <c r="FG99" s="330"/>
      <c r="FH99" s="330"/>
      <c r="FI99" s="330"/>
      <c r="FJ99" s="330"/>
      <c r="FK99" s="330"/>
      <c r="FL99" s="330"/>
      <c r="FM99" s="330"/>
      <c r="FN99" s="330"/>
      <c r="FO99" s="330"/>
      <c r="FP99" s="330"/>
      <c r="FQ99" s="330"/>
      <c r="FR99" s="330"/>
      <c r="FS99" s="330"/>
      <c r="FT99" s="330"/>
      <c r="FU99" s="330"/>
      <c r="FV99" s="330"/>
      <c r="FW99" s="330"/>
      <c r="FX99" s="330"/>
      <c r="FY99" s="330"/>
      <c r="FZ99" s="330"/>
      <c r="GA99" s="330"/>
      <c r="GB99" s="330"/>
      <c r="GC99" s="330"/>
      <c r="GD99" s="330"/>
      <c r="GE99" s="330"/>
      <c r="GF99" s="330"/>
      <c r="GG99" s="330"/>
      <c r="GH99" s="330"/>
      <c r="GI99" s="330"/>
      <c r="GJ99" s="330"/>
      <c r="GK99" s="330"/>
      <c r="GL99" s="330"/>
      <c r="GM99" s="330"/>
      <c r="GN99" s="330"/>
      <c r="GO99" s="330"/>
      <c r="GP99" s="330"/>
      <c r="GQ99" s="330"/>
      <c r="GR99" s="330"/>
      <c r="GS99" s="330"/>
      <c r="GT99" s="330"/>
    </row>
    <row r="100" s="135" customFormat="1" ht="14.1" customHeight="1" spans="1:202">
      <c r="A100" s="568" t="s">
        <v>121</v>
      </c>
      <c r="B100" s="568" t="s">
        <v>165</v>
      </c>
      <c r="C100" s="568" t="s">
        <v>78</v>
      </c>
      <c r="D100" s="568" t="s">
        <v>197</v>
      </c>
      <c r="E100" s="312">
        <v>28.8375</v>
      </c>
      <c r="F100" s="35" t="s">
        <v>25</v>
      </c>
      <c r="G100" s="35" t="s">
        <v>25</v>
      </c>
      <c r="H100" s="1308" t="s">
        <v>26</v>
      </c>
      <c r="I100" s="30" t="s">
        <v>27</v>
      </c>
      <c r="J100" s="1313" t="s">
        <v>28</v>
      </c>
      <c r="K100" s="30" t="s">
        <v>58</v>
      </c>
      <c r="L100" s="30" t="s">
        <v>50</v>
      </c>
      <c r="M100" s="1314">
        <v>684668</v>
      </c>
      <c r="N100" s="1315">
        <v>4671693</v>
      </c>
      <c r="O100" s="1315" t="s">
        <v>166</v>
      </c>
      <c r="P100" s="29" t="s">
        <v>147</v>
      </c>
      <c r="Q100" s="1155" t="s">
        <v>142</v>
      </c>
      <c r="R100" s="978" t="s">
        <v>143</v>
      </c>
      <c r="S100" s="1318">
        <f t="shared" si="1"/>
        <v>281.165625</v>
      </c>
      <c r="T100" s="330"/>
      <c r="U100" s="330"/>
      <c r="V100" s="330"/>
      <c r="W100" s="330"/>
      <c r="X100" s="330"/>
      <c r="Y100" s="330"/>
      <c r="Z100" s="330"/>
      <c r="AA100" s="330"/>
      <c r="AB100" s="330"/>
      <c r="AC100" s="330"/>
      <c r="AD100" s="330"/>
      <c r="AE100" s="330"/>
      <c r="AF100" s="330"/>
      <c r="AG100" s="330"/>
      <c r="AH100" s="330"/>
      <c r="AI100" s="330"/>
      <c r="AJ100" s="330"/>
      <c r="AK100" s="330"/>
      <c r="AL100" s="330"/>
      <c r="AM100" s="330"/>
      <c r="AN100" s="330"/>
      <c r="AO100" s="330"/>
      <c r="AP100" s="330"/>
      <c r="AQ100" s="330"/>
      <c r="AR100" s="330"/>
      <c r="AS100" s="330"/>
      <c r="AT100" s="330"/>
      <c r="AU100" s="330"/>
      <c r="AV100" s="330"/>
      <c r="AW100" s="330"/>
      <c r="AX100" s="330"/>
      <c r="AY100" s="330"/>
      <c r="AZ100" s="330"/>
      <c r="BA100" s="330"/>
      <c r="BB100" s="330"/>
      <c r="BC100" s="330"/>
      <c r="BD100" s="330"/>
      <c r="BE100" s="330"/>
      <c r="BF100" s="330"/>
      <c r="BG100" s="330"/>
      <c r="BH100" s="330"/>
      <c r="BI100" s="330"/>
      <c r="BJ100" s="330"/>
      <c r="BK100" s="330"/>
      <c r="BL100" s="330"/>
      <c r="BM100" s="330"/>
      <c r="BN100" s="330"/>
      <c r="BO100" s="330"/>
      <c r="BP100" s="330"/>
      <c r="BQ100" s="330"/>
      <c r="BR100" s="330"/>
      <c r="BS100" s="330"/>
      <c r="BT100" s="330"/>
      <c r="BU100" s="330"/>
      <c r="BV100" s="330"/>
      <c r="BW100" s="330"/>
      <c r="BX100" s="330"/>
      <c r="BY100" s="330"/>
      <c r="BZ100" s="330"/>
      <c r="CA100" s="330"/>
      <c r="CB100" s="330"/>
      <c r="CC100" s="330"/>
      <c r="CD100" s="330"/>
      <c r="CE100" s="330"/>
      <c r="CF100" s="330"/>
      <c r="CG100" s="330"/>
      <c r="CH100" s="330"/>
      <c r="CI100" s="330"/>
      <c r="CJ100" s="330"/>
      <c r="CK100" s="330"/>
      <c r="CL100" s="330"/>
      <c r="CM100" s="330"/>
      <c r="CN100" s="330"/>
      <c r="CO100" s="330"/>
      <c r="CP100" s="330"/>
      <c r="CQ100" s="330"/>
      <c r="CR100" s="330"/>
      <c r="CS100" s="330"/>
      <c r="CT100" s="330"/>
      <c r="CU100" s="330"/>
      <c r="CV100" s="330"/>
      <c r="CW100" s="330"/>
      <c r="CX100" s="330"/>
      <c r="CY100" s="330"/>
      <c r="CZ100" s="330"/>
      <c r="DA100" s="330"/>
      <c r="DB100" s="330"/>
      <c r="DC100" s="330"/>
      <c r="DD100" s="330"/>
      <c r="DE100" s="330"/>
      <c r="DF100" s="330"/>
      <c r="DG100" s="330"/>
      <c r="DH100" s="330"/>
      <c r="DI100" s="330"/>
      <c r="DJ100" s="330"/>
      <c r="DK100" s="330"/>
      <c r="DL100" s="330"/>
      <c r="DM100" s="330"/>
      <c r="DN100" s="330"/>
      <c r="DO100" s="330"/>
      <c r="DP100" s="330"/>
      <c r="DQ100" s="330"/>
      <c r="DR100" s="330"/>
      <c r="DS100" s="330"/>
      <c r="DT100" s="330"/>
      <c r="DU100" s="330"/>
      <c r="DV100" s="330"/>
      <c r="DW100" s="330"/>
      <c r="DX100" s="330"/>
      <c r="DY100" s="330"/>
      <c r="DZ100" s="330"/>
      <c r="EA100" s="330"/>
      <c r="EB100" s="330"/>
      <c r="EC100" s="330"/>
      <c r="ED100" s="330"/>
      <c r="EE100" s="330"/>
      <c r="EF100" s="330"/>
      <c r="EG100" s="330"/>
      <c r="EH100" s="330"/>
      <c r="EI100" s="330"/>
      <c r="EJ100" s="330"/>
      <c r="EK100" s="330"/>
      <c r="EL100" s="330"/>
      <c r="EM100" s="330"/>
      <c r="EN100" s="330"/>
      <c r="EO100" s="330"/>
      <c r="EP100" s="330"/>
      <c r="EQ100" s="330"/>
      <c r="ER100" s="330"/>
      <c r="ES100" s="330"/>
      <c r="ET100" s="330"/>
      <c r="EU100" s="330"/>
      <c r="EV100" s="330"/>
      <c r="EW100" s="330"/>
      <c r="EX100" s="330"/>
      <c r="EY100" s="330"/>
      <c r="EZ100" s="330"/>
      <c r="FA100" s="330"/>
      <c r="FB100" s="330"/>
      <c r="FC100" s="330"/>
      <c r="FD100" s="330"/>
      <c r="FE100" s="330"/>
      <c r="FF100" s="330"/>
      <c r="FG100" s="330"/>
      <c r="FH100" s="330"/>
      <c r="FI100" s="330"/>
      <c r="FJ100" s="330"/>
      <c r="FK100" s="330"/>
      <c r="FL100" s="330"/>
      <c r="FM100" s="330"/>
      <c r="FN100" s="330"/>
      <c r="FO100" s="330"/>
      <c r="FP100" s="330"/>
      <c r="FQ100" s="330"/>
      <c r="FR100" s="330"/>
      <c r="FS100" s="330"/>
      <c r="FT100" s="330"/>
      <c r="FU100" s="330"/>
      <c r="FV100" s="330"/>
      <c r="FW100" s="330"/>
      <c r="FX100" s="330"/>
      <c r="FY100" s="330"/>
      <c r="FZ100" s="330"/>
      <c r="GA100" s="330"/>
      <c r="GB100" s="330"/>
      <c r="GC100" s="330"/>
      <c r="GD100" s="330"/>
      <c r="GE100" s="330"/>
      <c r="GF100" s="330"/>
      <c r="GG100" s="330"/>
      <c r="GH100" s="330"/>
      <c r="GI100" s="330"/>
      <c r="GJ100" s="330"/>
      <c r="GK100" s="330"/>
      <c r="GL100" s="330"/>
      <c r="GM100" s="330"/>
      <c r="GN100" s="330"/>
      <c r="GO100" s="330"/>
      <c r="GP100" s="330"/>
      <c r="GQ100" s="330"/>
      <c r="GR100" s="330"/>
      <c r="GS100" s="330"/>
      <c r="GT100" s="330"/>
    </row>
    <row r="101" s="135" customFormat="1" ht="14.1" customHeight="1" spans="1:202">
      <c r="A101" s="568" t="s">
        <v>121</v>
      </c>
      <c r="B101" s="568" t="s">
        <v>165</v>
      </c>
      <c r="C101" s="568" t="s">
        <v>139</v>
      </c>
      <c r="D101" s="568" t="s">
        <v>82</v>
      </c>
      <c r="E101" s="312">
        <v>13.914</v>
      </c>
      <c r="F101" s="35" t="s">
        <v>25</v>
      </c>
      <c r="G101" s="35" t="s">
        <v>25</v>
      </c>
      <c r="H101" s="1308" t="s">
        <v>26</v>
      </c>
      <c r="I101" s="30" t="s">
        <v>27</v>
      </c>
      <c r="J101" s="1324" t="s">
        <v>28</v>
      </c>
      <c r="K101" s="626" t="s">
        <v>29</v>
      </c>
      <c r="L101" s="626" t="s">
        <v>41</v>
      </c>
      <c r="M101" s="1325">
        <v>684757</v>
      </c>
      <c r="N101" s="1326">
        <v>4671616</v>
      </c>
      <c r="O101" s="1326" t="s">
        <v>166</v>
      </c>
      <c r="P101" s="29" t="s">
        <v>147</v>
      </c>
      <c r="Q101" s="1155" t="s">
        <v>142</v>
      </c>
      <c r="R101" s="978" t="s">
        <v>143</v>
      </c>
      <c r="S101" s="1318">
        <f t="shared" si="1"/>
        <v>135.6615</v>
      </c>
      <c r="T101" s="330"/>
      <c r="U101" s="330"/>
      <c r="V101" s="330"/>
      <c r="W101" s="330"/>
      <c r="X101" s="330"/>
      <c r="Y101" s="330"/>
      <c r="Z101" s="330"/>
      <c r="AA101" s="330"/>
      <c r="AB101" s="330"/>
      <c r="AC101" s="330"/>
      <c r="AD101" s="330"/>
      <c r="AE101" s="330"/>
      <c r="AF101" s="330"/>
      <c r="AG101" s="330"/>
      <c r="AH101" s="330"/>
      <c r="AI101" s="330"/>
      <c r="AJ101" s="330"/>
      <c r="AK101" s="330"/>
      <c r="AL101" s="330"/>
      <c r="AM101" s="330"/>
      <c r="AN101" s="330"/>
      <c r="AO101" s="330"/>
      <c r="AP101" s="330"/>
      <c r="AQ101" s="330"/>
      <c r="AR101" s="330"/>
      <c r="AS101" s="330"/>
      <c r="AT101" s="330"/>
      <c r="AU101" s="330"/>
      <c r="AV101" s="330"/>
      <c r="AW101" s="330"/>
      <c r="AX101" s="330"/>
      <c r="AY101" s="330"/>
      <c r="AZ101" s="330"/>
      <c r="BA101" s="330"/>
      <c r="BB101" s="330"/>
      <c r="BC101" s="330"/>
      <c r="BD101" s="330"/>
      <c r="BE101" s="330"/>
      <c r="BF101" s="330"/>
      <c r="BG101" s="330"/>
      <c r="BH101" s="330"/>
      <c r="BI101" s="330"/>
      <c r="BJ101" s="330"/>
      <c r="BK101" s="330"/>
      <c r="BL101" s="330"/>
      <c r="BM101" s="330"/>
      <c r="BN101" s="330"/>
      <c r="BO101" s="330"/>
      <c r="BP101" s="330"/>
      <c r="BQ101" s="330"/>
      <c r="BR101" s="330"/>
      <c r="BS101" s="330"/>
      <c r="BT101" s="330"/>
      <c r="BU101" s="330"/>
      <c r="BV101" s="330"/>
      <c r="BW101" s="330"/>
      <c r="BX101" s="330"/>
      <c r="BY101" s="330"/>
      <c r="BZ101" s="330"/>
      <c r="CA101" s="330"/>
      <c r="CB101" s="330"/>
      <c r="CC101" s="330"/>
      <c r="CD101" s="330"/>
      <c r="CE101" s="330"/>
      <c r="CF101" s="330"/>
      <c r="CG101" s="330"/>
      <c r="CH101" s="330"/>
      <c r="CI101" s="330"/>
      <c r="CJ101" s="330"/>
      <c r="CK101" s="330"/>
      <c r="CL101" s="330"/>
      <c r="CM101" s="330"/>
      <c r="CN101" s="330"/>
      <c r="CO101" s="330"/>
      <c r="CP101" s="330"/>
      <c r="CQ101" s="330"/>
      <c r="CR101" s="330"/>
      <c r="CS101" s="330"/>
      <c r="CT101" s="330"/>
      <c r="CU101" s="330"/>
      <c r="CV101" s="330"/>
      <c r="CW101" s="330"/>
      <c r="CX101" s="330"/>
      <c r="CY101" s="330"/>
      <c r="CZ101" s="330"/>
      <c r="DA101" s="330"/>
      <c r="DB101" s="330"/>
      <c r="DC101" s="330"/>
      <c r="DD101" s="330"/>
      <c r="DE101" s="330"/>
      <c r="DF101" s="330"/>
      <c r="DG101" s="330"/>
      <c r="DH101" s="330"/>
      <c r="DI101" s="330"/>
      <c r="DJ101" s="330"/>
      <c r="DK101" s="330"/>
      <c r="DL101" s="330"/>
      <c r="DM101" s="330"/>
      <c r="DN101" s="330"/>
      <c r="DO101" s="330"/>
      <c r="DP101" s="330"/>
      <c r="DQ101" s="330"/>
      <c r="DR101" s="330"/>
      <c r="DS101" s="330"/>
      <c r="DT101" s="330"/>
      <c r="DU101" s="330"/>
      <c r="DV101" s="330"/>
      <c r="DW101" s="330"/>
      <c r="DX101" s="330"/>
      <c r="DY101" s="330"/>
      <c r="DZ101" s="330"/>
      <c r="EA101" s="330"/>
      <c r="EB101" s="330"/>
      <c r="EC101" s="330"/>
      <c r="ED101" s="330"/>
      <c r="EE101" s="330"/>
      <c r="EF101" s="330"/>
      <c r="EG101" s="330"/>
      <c r="EH101" s="330"/>
      <c r="EI101" s="330"/>
      <c r="EJ101" s="330"/>
      <c r="EK101" s="330"/>
      <c r="EL101" s="330"/>
      <c r="EM101" s="330"/>
      <c r="EN101" s="330"/>
      <c r="EO101" s="330"/>
      <c r="EP101" s="330"/>
      <c r="EQ101" s="330"/>
      <c r="ER101" s="330"/>
      <c r="ES101" s="330"/>
      <c r="ET101" s="330"/>
      <c r="EU101" s="330"/>
      <c r="EV101" s="330"/>
      <c r="EW101" s="330"/>
      <c r="EX101" s="330"/>
      <c r="EY101" s="330"/>
      <c r="EZ101" s="330"/>
      <c r="FA101" s="330"/>
      <c r="FB101" s="330"/>
      <c r="FC101" s="330"/>
      <c r="FD101" s="330"/>
      <c r="FE101" s="330"/>
      <c r="FF101" s="330"/>
      <c r="FG101" s="330"/>
      <c r="FH101" s="330"/>
      <c r="FI101" s="330"/>
      <c r="FJ101" s="330"/>
      <c r="FK101" s="330"/>
      <c r="FL101" s="330"/>
      <c r="FM101" s="330"/>
      <c r="FN101" s="330"/>
      <c r="FO101" s="330"/>
      <c r="FP101" s="330"/>
      <c r="FQ101" s="330"/>
      <c r="FR101" s="330"/>
      <c r="FS101" s="330"/>
      <c r="FT101" s="330"/>
      <c r="FU101" s="330"/>
      <c r="FV101" s="330"/>
      <c r="FW101" s="330"/>
      <c r="FX101" s="330"/>
      <c r="FY101" s="330"/>
      <c r="FZ101" s="330"/>
      <c r="GA101" s="330"/>
      <c r="GB101" s="330"/>
      <c r="GC101" s="330"/>
      <c r="GD101" s="330"/>
      <c r="GE101" s="330"/>
      <c r="GF101" s="330"/>
      <c r="GG101" s="330"/>
      <c r="GH101" s="330"/>
      <c r="GI101" s="330"/>
      <c r="GJ101" s="330"/>
      <c r="GK101" s="330"/>
      <c r="GL101" s="330"/>
      <c r="GM101" s="330"/>
      <c r="GN101" s="330"/>
      <c r="GO101" s="330"/>
      <c r="GP101" s="330"/>
      <c r="GQ101" s="330"/>
      <c r="GR101" s="330"/>
      <c r="GS101" s="330"/>
      <c r="GT101" s="330"/>
    </row>
    <row r="102" s="135" customFormat="1" ht="14.1" customHeight="1" spans="1:202">
      <c r="A102" s="568" t="s">
        <v>121</v>
      </c>
      <c r="B102" s="568" t="s">
        <v>165</v>
      </c>
      <c r="C102" s="568" t="s">
        <v>129</v>
      </c>
      <c r="D102" s="568" t="s">
        <v>202</v>
      </c>
      <c r="E102" s="312">
        <v>29.2915</v>
      </c>
      <c r="F102" s="35" t="s">
        <v>25</v>
      </c>
      <c r="G102" s="35" t="s">
        <v>25</v>
      </c>
      <c r="H102" s="1308" t="s">
        <v>26</v>
      </c>
      <c r="I102" s="1200" t="s">
        <v>48</v>
      </c>
      <c r="J102" s="30" t="s">
        <v>28</v>
      </c>
      <c r="K102" s="30" t="s">
        <v>49</v>
      </c>
      <c r="L102" s="30" t="s">
        <v>50</v>
      </c>
      <c r="M102" s="30">
        <v>684869</v>
      </c>
      <c r="N102" s="30">
        <v>4671676</v>
      </c>
      <c r="O102" s="1327" t="s">
        <v>166</v>
      </c>
      <c r="P102" s="29" t="s">
        <v>147</v>
      </c>
      <c r="Q102" s="1155" t="s">
        <v>142</v>
      </c>
      <c r="R102" s="978" t="s">
        <v>143</v>
      </c>
      <c r="S102" s="1318">
        <f t="shared" si="1"/>
        <v>285.592125</v>
      </c>
      <c r="T102" s="330"/>
      <c r="U102" s="330"/>
      <c r="V102" s="330"/>
      <c r="W102" s="330"/>
      <c r="X102" s="330"/>
      <c r="Y102" s="330"/>
      <c r="Z102" s="330"/>
      <c r="AA102" s="330"/>
      <c r="AB102" s="330"/>
      <c r="AC102" s="330"/>
      <c r="AD102" s="330"/>
      <c r="AE102" s="330"/>
      <c r="AF102" s="330"/>
      <c r="AG102" s="330"/>
      <c r="AH102" s="330"/>
      <c r="AI102" s="330"/>
      <c r="AJ102" s="330"/>
      <c r="AK102" s="330"/>
      <c r="AL102" s="330"/>
      <c r="AM102" s="330"/>
      <c r="AN102" s="330"/>
      <c r="AO102" s="330"/>
      <c r="AP102" s="330"/>
      <c r="AQ102" s="330"/>
      <c r="AR102" s="330"/>
      <c r="AS102" s="330"/>
      <c r="AT102" s="330"/>
      <c r="AU102" s="330"/>
      <c r="AV102" s="330"/>
      <c r="AW102" s="330"/>
      <c r="AX102" s="330"/>
      <c r="AY102" s="330"/>
      <c r="AZ102" s="330"/>
      <c r="BA102" s="330"/>
      <c r="BB102" s="330"/>
      <c r="BC102" s="330"/>
      <c r="BD102" s="330"/>
      <c r="BE102" s="330"/>
      <c r="BF102" s="330"/>
      <c r="BG102" s="330"/>
      <c r="BH102" s="330"/>
      <c r="BI102" s="330"/>
      <c r="BJ102" s="330"/>
      <c r="BK102" s="330"/>
      <c r="BL102" s="330"/>
      <c r="BM102" s="330"/>
      <c r="BN102" s="330"/>
      <c r="BO102" s="330"/>
      <c r="BP102" s="330"/>
      <c r="BQ102" s="330"/>
      <c r="BR102" s="330"/>
      <c r="BS102" s="330"/>
      <c r="BT102" s="330"/>
      <c r="BU102" s="330"/>
      <c r="BV102" s="330"/>
      <c r="BW102" s="330"/>
      <c r="BX102" s="330"/>
      <c r="BY102" s="330"/>
      <c r="BZ102" s="330"/>
      <c r="CA102" s="330"/>
      <c r="CB102" s="330"/>
      <c r="CC102" s="330"/>
      <c r="CD102" s="330"/>
      <c r="CE102" s="330"/>
      <c r="CF102" s="330"/>
      <c r="CG102" s="330"/>
      <c r="CH102" s="330"/>
      <c r="CI102" s="330"/>
      <c r="CJ102" s="330"/>
      <c r="CK102" s="330"/>
      <c r="CL102" s="330"/>
      <c r="CM102" s="330"/>
      <c r="CN102" s="330"/>
      <c r="CO102" s="330"/>
      <c r="CP102" s="330"/>
      <c r="CQ102" s="330"/>
      <c r="CR102" s="330"/>
      <c r="CS102" s="330"/>
      <c r="CT102" s="330"/>
      <c r="CU102" s="330"/>
      <c r="CV102" s="330"/>
      <c r="CW102" s="330"/>
      <c r="CX102" s="330"/>
      <c r="CY102" s="330"/>
      <c r="CZ102" s="330"/>
      <c r="DA102" s="330"/>
      <c r="DB102" s="330"/>
      <c r="DC102" s="330"/>
      <c r="DD102" s="330"/>
      <c r="DE102" s="330"/>
      <c r="DF102" s="330"/>
      <c r="DG102" s="330"/>
      <c r="DH102" s="330"/>
      <c r="DI102" s="330"/>
      <c r="DJ102" s="330"/>
      <c r="DK102" s="330"/>
      <c r="DL102" s="330"/>
      <c r="DM102" s="330"/>
      <c r="DN102" s="330"/>
      <c r="DO102" s="330"/>
      <c r="DP102" s="330"/>
      <c r="DQ102" s="330"/>
      <c r="DR102" s="330"/>
      <c r="DS102" s="330"/>
      <c r="DT102" s="330"/>
      <c r="DU102" s="330"/>
      <c r="DV102" s="330"/>
      <c r="DW102" s="330"/>
      <c r="DX102" s="330"/>
      <c r="DY102" s="330"/>
      <c r="DZ102" s="330"/>
      <c r="EA102" s="330"/>
      <c r="EB102" s="330"/>
      <c r="EC102" s="330"/>
      <c r="ED102" s="330"/>
      <c r="EE102" s="330"/>
      <c r="EF102" s="330"/>
      <c r="EG102" s="330"/>
      <c r="EH102" s="330"/>
      <c r="EI102" s="330"/>
      <c r="EJ102" s="330"/>
      <c r="EK102" s="330"/>
      <c r="EL102" s="330"/>
      <c r="EM102" s="330"/>
      <c r="EN102" s="330"/>
      <c r="EO102" s="330"/>
      <c r="EP102" s="330"/>
      <c r="EQ102" s="330"/>
      <c r="ER102" s="330"/>
      <c r="ES102" s="330"/>
      <c r="ET102" s="330"/>
      <c r="EU102" s="330"/>
      <c r="EV102" s="330"/>
      <c r="EW102" s="330"/>
      <c r="EX102" s="330"/>
      <c r="EY102" s="330"/>
      <c r="EZ102" s="330"/>
      <c r="FA102" s="330"/>
      <c r="FB102" s="330"/>
      <c r="FC102" s="330"/>
      <c r="FD102" s="330"/>
      <c r="FE102" s="330"/>
      <c r="FF102" s="330"/>
      <c r="FG102" s="330"/>
      <c r="FH102" s="330"/>
      <c r="FI102" s="330"/>
      <c r="FJ102" s="330"/>
      <c r="FK102" s="330"/>
      <c r="FL102" s="330"/>
      <c r="FM102" s="330"/>
      <c r="FN102" s="330"/>
      <c r="FO102" s="330"/>
      <c r="FP102" s="330"/>
      <c r="FQ102" s="330"/>
      <c r="FR102" s="330"/>
      <c r="FS102" s="330"/>
      <c r="FT102" s="330"/>
      <c r="FU102" s="330"/>
      <c r="FV102" s="330"/>
      <c r="FW102" s="330"/>
      <c r="FX102" s="330"/>
      <c r="FY102" s="330"/>
      <c r="FZ102" s="330"/>
      <c r="GA102" s="330"/>
      <c r="GB102" s="330"/>
      <c r="GC102" s="330"/>
      <c r="GD102" s="330"/>
      <c r="GE102" s="330"/>
      <c r="GF102" s="330"/>
      <c r="GG102" s="330"/>
      <c r="GH102" s="330"/>
      <c r="GI102" s="330"/>
      <c r="GJ102" s="330"/>
      <c r="GK102" s="330"/>
      <c r="GL102" s="330"/>
      <c r="GM102" s="330"/>
      <c r="GN102" s="330"/>
      <c r="GO102" s="330"/>
      <c r="GP102" s="330"/>
      <c r="GQ102" s="330"/>
      <c r="GR102" s="330"/>
      <c r="GS102" s="330"/>
      <c r="GT102" s="330"/>
    </row>
    <row r="103" s="135" customFormat="1" ht="14.1" customHeight="1" spans="1:202">
      <c r="A103" s="568" t="s">
        <v>121</v>
      </c>
      <c r="B103" s="568" t="s">
        <v>165</v>
      </c>
      <c r="C103" s="568"/>
      <c r="D103" s="568" t="s">
        <v>203</v>
      </c>
      <c r="E103" s="312">
        <v>25.424</v>
      </c>
      <c r="F103" s="35" t="s">
        <v>25</v>
      </c>
      <c r="G103" s="35" t="s">
        <v>25</v>
      </c>
      <c r="H103" s="1308" t="s">
        <v>26</v>
      </c>
      <c r="I103" s="1200" t="s">
        <v>48</v>
      </c>
      <c r="J103" s="30"/>
      <c r="K103" s="30"/>
      <c r="L103" s="30"/>
      <c r="M103" s="30"/>
      <c r="N103" s="30"/>
      <c r="O103" s="1327"/>
      <c r="P103" s="29"/>
      <c r="Q103" s="1155" t="s">
        <v>142</v>
      </c>
      <c r="R103" s="978" t="s">
        <v>143</v>
      </c>
      <c r="S103" s="1318">
        <f t="shared" si="1"/>
        <v>247.884</v>
      </c>
      <c r="T103" s="330"/>
      <c r="U103" s="330"/>
      <c r="V103" s="330"/>
      <c r="W103" s="330"/>
      <c r="X103" s="330"/>
      <c r="Y103" s="330"/>
      <c r="Z103" s="330"/>
      <c r="AA103" s="330"/>
      <c r="AB103" s="330"/>
      <c r="AC103" s="330"/>
      <c r="AD103" s="330"/>
      <c r="AE103" s="330"/>
      <c r="AF103" s="330"/>
      <c r="AG103" s="330"/>
      <c r="AH103" s="330"/>
      <c r="AI103" s="330"/>
      <c r="AJ103" s="330"/>
      <c r="AK103" s="330"/>
      <c r="AL103" s="330"/>
      <c r="AM103" s="330"/>
      <c r="AN103" s="330"/>
      <c r="AO103" s="330"/>
      <c r="AP103" s="330"/>
      <c r="AQ103" s="330"/>
      <c r="AR103" s="330"/>
      <c r="AS103" s="330"/>
      <c r="AT103" s="330"/>
      <c r="AU103" s="330"/>
      <c r="AV103" s="330"/>
      <c r="AW103" s="330"/>
      <c r="AX103" s="330"/>
      <c r="AY103" s="330"/>
      <c r="AZ103" s="330"/>
      <c r="BA103" s="330"/>
      <c r="BB103" s="330"/>
      <c r="BC103" s="330"/>
      <c r="BD103" s="330"/>
      <c r="BE103" s="330"/>
      <c r="BF103" s="330"/>
      <c r="BG103" s="330"/>
      <c r="BH103" s="330"/>
      <c r="BI103" s="330"/>
      <c r="BJ103" s="330"/>
      <c r="BK103" s="330"/>
      <c r="BL103" s="330"/>
      <c r="BM103" s="330"/>
      <c r="BN103" s="330"/>
      <c r="BO103" s="330"/>
      <c r="BP103" s="330"/>
      <c r="BQ103" s="330"/>
      <c r="BR103" s="330"/>
      <c r="BS103" s="330"/>
      <c r="BT103" s="330"/>
      <c r="BU103" s="330"/>
      <c r="BV103" s="330"/>
      <c r="BW103" s="330"/>
      <c r="BX103" s="330"/>
      <c r="BY103" s="330"/>
      <c r="BZ103" s="330"/>
      <c r="CA103" s="330"/>
      <c r="CB103" s="330"/>
      <c r="CC103" s="330"/>
      <c r="CD103" s="330"/>
      <c r="CE103" s="330"/>
      <c r="CF103" s="330"/>
      <c r="CG103" s="330"/>
      <c r="CH103" s="330"/>
      <c r="CI103" s="330"/>
      <c r="CJ103" s="330"/>
      <c r="CK103" s="330"/>
      <c r="CL103" s="330"/>
      <c r="CM103" s="330"/>
      <c r="CN103" s="330"/>
      <c r="CO103" s="330"/>
      <c r="CP103" s="330"/>
      <c r="CQ103" s="330"/>
      <c r="CR103" s="330"/>
      <c r="CS103" s="330"/>
      <c r="CT103" s="330"/>
      <c r="CU103" s="330"/>
      <c r="CV103" s="330"/>
      <c r="CW103" s="330"/>
      <c r="CX103" s="330"/>
      <c r="CY103" s="330"/>
      <c r="CZ103" s="330"/>
      <c r="DA103" s="330"/>
      <c r="DB103" s="330"/>
      <c r="DC103" s="330"/>
      <c r="DD103" s="330"/>
      <c r="DE103" s="330"/>
      <c r="DF103" s="330"/>
      <c r="DG103" s="330"/>
      <c r="DH103" s="330"/>
      <c r="DI103" s="330"/>
      <c r="DJ103" s="330"/>
      <c r="DK103" s="330"/>
      <c r="DL103" s="330"/>
      <c r="DM103" s="330"/>
      <c r="DN103" s="330"/>
      <c r="DO103" s="330"/>
      <c r="DP103" s="330"/>
      <c r="DQ103" s="330"/>
      <c r="DR103" s="330"/>
      <c r="DS103" s="330"/>
      <c r="DT103" s="330"/>
      <c r="DU103" s="330"/>
      <c r="DV103" s="330"/>
      <c r="DW103" s="330"/>
      <c r="DX103" s="330"/>
      <c r="DY103" s="330"/>
      <c r="DZ103" s="330"/>
      <c r="EA103" s="330"/>
      <c r="EB103" s="330"/>
      <c r="EC103" s="330"/>
      <c r="ED103" s="330"/>
      <c r="EE103" s="330"/>
      <c r="EF103" s="330"/>
      <c r="EG103" s="330"/>
      <c r="EH103" s="330"/>
      <c r="EI103" s="330"/>
      <c r="EJ103" s="330"/>
      <c r="EK103" s="330"/>
      <c r="EL103" s="330"/>
      <c r="EM103" s="330"/>
      <c r="EN103" s="330"/>
      <c r="EO103" s="330"/>
      <c r="EP103" s="330"/>
      <c r="EQ103" s="330"/>
      <c r="ER103" s="330"/>
      <c r="ES103" s="330"/>
      <c r="ET103" s="330"/>
      <c r="EU103" s="330"/>
      <c r="EV103" s="330"/>
      <c r="EW103" s="330"/>
      <c r="EX103" s="330"/>
      <c r="EY103" s="330"/>
      <c r="EZ103" s="330"/>
      <c r="FA103" s="330"/>
      <c r="FB103" s="330"/>
      <c r="FC103" s="330"/>
      <c r="FD103" s="330"/>
      <c r="FE103" s="330"/>
      <c r="FF103" s="330"/>
      <c r="FG103" s="330"/>
      <c r="FH103" s="330"/>
      <c r="FI103" s="330"/>
      <c r="FJ103" s="330"/>
      <c r="FK103" s="330"/>
      <c r="FL103" s="330"/>
      <c r="FM103" s="330"/>
      <c r="FN103" s="330"/>
      <c r="FO103" s="330"/>
      <c r="FP103" s="330"/>
      <c r="FQ103" s="330"/>
      <c r="FR103" s="330"/>
      <c r="FS103" s="330"/>
      <c r="FT103" s="330"/>
      <c r="FU103" s="330"/>
      <c r="FV103" s="330"/>
      <c r="FW103" s="330"/>
      <c r="FX103" s="330"/>
      <c r="FY103" s="330"/>
      <c r="FZ103" s="330"/>
      <c r="GA103" s="330"/>
      <c r="GB103" s="330"/>
      <c r="GC103" s="330"/>
      <c r="GD103" s="330"/>
      <c r="GE103" s="330"/>
      <c r="GF103" s="330"/>
      <c r="GG103" s="330"/>
      <c r="GH103" s="330"/>
      <c r="GI103" s="330"/>
      <c r="GJ103" s="330"/>
      <c r="GK103" s="330"/>
      <c r="GL103" s="330"/>
      <c r="GM103" s="330"/>
      <c r="GN103" s="330"/>
      <c r="GO103" s="330"/>
      <c r="GP103" s="330"/>
      <c r="GQ103" s="330"/>
      <c r="GR103" s="330"/>
      <c r="GS103" s="330"/>
      <c r="GT103" s="330"/>
    </row>
    <row r="104" s="135" customFormat="1" ht="12" customHeight="1" spans="1:202">
      <c r="A104" s="312" t="s">
        <v>137</v>
      </c>
      <c r="B104" s="568" t="s">
        <v>138</v>
      </c>
      <c r="C104" s="568" t="s">
        <v>90</v>
      </c>
      <c r="D104" s="568" t="s">
        <v>204</v>
      </c>
      <c r="E104" s="1319">
        <v>36.099</v>
      </c>
      <c r="F104" s="35" t="s">
        <v>25</v>
      </c>
      <c r="G104" s="35" t="s">
        <v>25</v>
      </c>
      <c r="H104" s="1308" t="s">
        <v>26</v>
      </c>
      <c r="I104" s="1200" t="s">
        <v>48</v>
      </c>
      <c r="J104" s="30" t="s">
        <v>28</v>
      </c>
      <c r="K104" s="312" t="s">
        <v>205</v>
      </c>
      <c r="L104" s="30" t="s">
        <v>41</v>
      </c>
      <c r="M104" s="650">
        <v>684132</v>
      </c>
      <c r="N104" s="650">
        <v>4671381</v>
      </c>
      <c r="O104" s="1328" t="s">
        <v>141</v>
      </c>
      <c r="P104" s="29" t="s">
        <v>147</v>
      </c>
      <c r="Q104" s="1155" t="s">
        <v>142</v>
      </c>
      <c r="R104" s="978" t="s">
        <v>143</v>
      </c>
      <c r="S104" s="1318">
        <f t="shared" si="1"/>
        <v>351.96525</v>
      </c>
      <c r="T104" s="330"/>
      <c r="U104" s="330"/>
      <c r="V104" s="330"/>
      <c r="W104" s="330"/>
      <c r="X104" s="330"/>
      <c r="Y104" s="330"/>
      <c r="Z104" s="330"/>
      <c r="AA104" s="330"/>
      <c r="AB104" s="330"/>
      <c r="AC104" s="330"/>
      <c r="AD104" s="330"/>
      <c r="AE104" s="330"/>
      <c r="AF104" s="330"/>
      <c r="AG104" s="330"/>
      <c r="AH104" s="330"/>
      <c r="AI104" s="330"/>
      <c r="AJ104" s="330"/>
      <c r="AK104" s="330"/>
      <c r="AL104" s="330"/>
      <c r="AM104" s="330"/>
      <c r="AN104" s="330"/>
      <c r="AO104" s="330"/>
      <c r="AP104" s="330"/>
      <c r="AQ104" s="330"/>
      <c r="AR104" s="330"/>
      <c r="AS104" s="330"/>
      <c r="AT104" s="330"/>
      <c r="AU104" s="330"/>
      <c r="AV104" s="330"/>
      <c r="AW104" s="330"/>
      <c r="AX104" s="330"/>
      <c r="AY104" s="330"/>
      <c r="AZ104" s="330"/>
      <c r="BA104" s="330"/>
      <c r="BB104" s="330"/>
      <c r="BC104" s="330"/>
      <c r="BD104" s="330"/>
      <c r="BE104" s="330"/>
      <c r="BF104" s="330"/>
      <c r="BG104" s="330"/>
      <c r="BH104" s="330"/>
      <c r="BI104" s="330"/>
      <c r="BJ104" s="330"/>
      <c r="BK104" s="330"/>
      <c r="BL104" s="330"/>
      <c r="BM104" s="330"/>
      <c r="BN104" s="330"/>
      <c r="BO104" s="330"/>
      <c r="BP104" s="330"/>
      <c r="BQ104" s="330"/>
      <c r="BR104" s="330"/>
      <c r="BS104" s="330"/>
      <c r="BT104" s="330"/>
      <c r="BU104" s="330"/>
      <c r="BV104" s="330"/>
      <c r="BW104" s="330"/>
      <c r="BX104" s="330"/>
      <c r="BY104" s="330"/>
      <c r="BZ104" s="330"/>
      <c r="CA104" s="330"/>
      <c r="CB104" s="330"/>
      <c r="CC104" s="330"/>
      <c r="CD104" s="330"/>
      <c r="CE104" s="330"/>
      <c r="CF104" s="330"/>
      <c r="CG104" s="330"/>
      <c r="CH104" s="330"/>
      <c r="CI104" s="330"/>
      <c r="CJ104" s="330"/>
      <c r="CK104" s="330"/>
      <c r="CL104" s="330"/>
      <c r="CM104" s="330"/>
      <c r="CN104" s="330"/>
      <c r="CO104" s="330"/>
      <c r="CP104" s="330"/>
      <c r="CQ104" s="330"/>
      <c r="CR104" s="330"/>
      <c r="CS104" s="330"/>
      <c r="CT104" s="330"/>
      <c r="CU104" s="330"/>
      <c r="CV104" s="330"/>
      <c r="CW104" s="330"/>
      <c r="CX104" s="330"/>
      <c r="CY104" s="330"/>
      <c r="CZ104" s="330"/>
      <c r="DA104" s="330"/>
      <c r="DB104" s="330"/>
      <c r="DC104" s="330"/>
      <c r="DD104" s="330"/>
      <c r="DE104" s="330"/>
      <c r="DF104" s="330"/>
      <c r="DG104" s="330"/>
      <c r="DH104" s="330"/>
      <c r="DI104" s="330"/>
      <c r="DJ104" s="330"/>
      <c r="DK104" s="330"/>
      <c r="DL104" s="330"/>
      <c r="DM104" s="330"/>
      <c r="DN104" s="330"/>
      <c r="DO104" s="330"/>
      <c r="DP104" s="330"/>
      <c r="DQ104" s="330"/>
      <c r="DR104" s="330"/>
      <c r="DS104" s="330"/>
      <c r="DT104" s="330"/>
      <c r="DU104" s="330"/>
      <c r="DV104" s="330"/>
      <c r="DW104" s="330"/>
      <c r="DX104" s="330"/>
      <c r="DY104" s="330"/>
      <c r="DZ104" s="330"/>
      <c r="EA104" s="330"/>
      <c r="EB104" s="330"/>
      <c r="EC104" s="330"/>
      <c r="ED104" s="330"/>
      <c r="EE104" s="330"/>
      <c r="EF104" s="330"/>
      <c r="EG104" s="330"/>
      <c r="EH104" s="330"/>
      <c r="EI104" s="330"/>
      <c r="EJ104" s="330"/>
      <c r="EK104" s="330"/>
      <c r="EL104" s="330"/>
      <c r="EM104" s="330"/>
      <c r="EN104" s="330"/>
      <c r="EO104" s="330"/>
      <c r="EP104" s="330"/>
      <c r="EQ104" s="330"/>
      <c r="ER104" s="330"/>
      <c r="ES104" s="330"/>
      <c r="ET104" s="330"/>
      <c r="EU104" s="330"/>
      <c r="EV104" s="330"/>
      <c r="EW104" s="330"/>
      <c r="EX104" s="330"/>
      <c r="EY104" s="330"/>
      <c r="EZ104" s="330"/>
      <c r="FA104" s="330"/>
      <c r="FB104" s="330"/>
      <c r="FC104" s="330"/>
      <c r="FD104" s="330"/>
      <c r="FE104" s="330"/>
      <c r="FF104" s="330"/>
      <c r="FG104" s="330"/>
      <c r="FH104" s="330"/>
      <c r="FI104" s="330"/>
      <c r="FJ104" s="330"/>
      <c r="FK104" s="330"/>
      <c r="FL104" s="330"/>
      <c r="FM104" s="330"/>
      <c r="FN104" s="330"/>
      <c r="FO104" s="330"/>
      <c r="FP104" s="330"/>
      <c r="FQ104" s="330"/>
      <c r="FR104" s="330"/>
      <c r="FS104" s="330"/>
      <c r="FT104" s="330"/>
      <c r="FU104" s="330"/>
      <c r="FV104" s="330"/>
      <c r="FW104" s="330"/>
      <c r="FX104" s="330"/>
      <c r="FY104" s="330"/>
      <c r="FZ104" s="330"/>
      <c r="GA104" s="330"/>
      <c r="GB104" s="330"/>
      <c r="GC104" s="330"/>
      <c r="GD104" s="330"/>
      <c r="GE104" s="330"/>
      <c r="GF104" s="330"/>
      <c r="GG104" s="330"/>
      <c r="GH104" s="330"/>
      <c r="GI104" s="330"/>
      <c r="GJ104" s="330"/>
      <c r="GK104" s="330"/>
      <c r="GL104" s="330"/>
      <c r="GM104" s="330"/>
      <c r="GN104" s="330"/>
      <c r="GO104" s="330"/>
      <c r="GP104" s="330"/>
      <c r="GQ104" s="330"/>
      <c r="GR104" s="330"/>
      <c r="GS104" s="330"/>
      <c r="GT104" s="330"/>
    </row>
    <row r="105" s="135" customFormat="1" ht="14.1" customHeight="1" spans="1:202">
      <c r="A105" s="312" t="s">
        <v>137</v>
      </c>
      <c r="B105" s="568" t="s">
        <v>138</v>
      </c>
      <c r="C105" s="568" t="s">
        <v>171</v>
      </c>
      <c r="D105" s="1307" t="s">
        <v>206</v>
      </c>
      <c r="E105" s="1320">
        <v>52.653</v>
      </c>
      <c r="F105" s="35" t="s">
        <v>25</v>
      </c>
      <c r="G105" s="35" t="s">
        <v>25</v>
      </c>
      <c r="H105" s="1308" t="s">
        <v>26</v>
      </c>
      <c r="I105" s="1200" t="s">
        <v>48</v>
      </c>
      <c r="J105" s="30" t="s">
        <v>28</v>
      </c>
      <c r="K105" s="30" t="s">
        <v>49</v>
      </c>
      <c r="L105" s="30" t="s">
        <v>50</v>
      </c>
      <c r="M105" s="30">
        <v>684252</v>
      </c>
      <c r="N105" s="30">
        <v>4671278</v>
      </c>
      <c r="O105" s="1327" t="s">
        <v>141</v>
      </c>
      <c r="P105" s="29" t="s">
        <v>147</v>
      </c>
      <c r="Q105" s="1155" t="s">
        <v>142</v>
      </c>
      <c r="R105" s="978" t="s">
        <v>143</v>
      </c>
      <c r="S105" s="1318">
        <f t="shared" si="1"/>
        <v>513.36675</v>
      </c>
      <c r="T105" s="330"/>
      <c r="U105" s="330"/>
      <c r="V105" s="330"/>
      <c r="W105" s="330"/>
      <c r="X105" s="330"/>
      <c r="Y105" s="330"/>
      <c r="Z105" s="330"/>
      <c r="AA105" s="330"/>
      <c r="AB105" s="330"/>
      <c r="AC105" s="330"/>
      <c r="AD105" s="330"/>
      <c r="AE105" s="330"/>
      <c r="AF105" s="330"/>
      <c r="AG105" s="330"/>
      <c r="AH105" s="330"/>
      <c r="AI105" s="330"/>
      <c r="AJ105" s="330"/>
      <c r="AK105" s="330"/>
      <c r="AL105" s="330"/>
      <c r="AM105" s="330"/>
      <c r="AN105" s="330"/>
      <c r="AO105" s="330"/>
      <c r="AP105" s="330"/>
      <c r="AQ105" s="330"/>
      <c r="AR105" s="330"/>
      <c r="AS105" s="330"/>
      <c r="AT105" s="330"/>
      <c r="AU105" s="330"/>
      <c r="AV105" s="330"/>
      <c r="AW105" s="330"/>
      <c r="AX105" s="330"/>
      <c r="AY105" s="330"/>
      <c r="AZ105" s="330"/>
      <c r="BA105" s="330"/>
      <c r="BB105" s="330"/>
      <c r="BC105" s="330"/>
      <c r="BD105" s="330"/>
      <c r="BE105" s="330"/>
      <c r="BF105" s="330"/>
      <c r="BG105" s="330"/>
      <c r="BH105" s="330"/>
      <c r="BI105" s="330"/>
      <c r="BJ105" s="330"/>
      <c r="BK105" s="330"/>
      <c r="BL105" s="330"/>
      <c r="BM105" s="330"/>
      <c r="BN105" s="330"/>
      <c r="BO105" s="330"/>
      <c r="BP105" s="330"/>
      <c r="BQ105" s="330"/>
      <c r="BR105" s="330"/>
      <c r="BS105" s="330"/>
      <c r="BT105" s="330"/>
      <c r="BU105" s="330"/>
      <c r="BV105" s="330"/>
      <c r="BW105" s="330"/>
      <c r="BX105" s="330"/>
      <c r="BY105" s="330"/>
      <c r="BZ105" s="330"/>
      <c r="CA105" s="330"/>
      <c r="CB105" s="330"/>
      <c r="CC105" s="330"/>
      <c r="CD105" s="330"/>
      <c r="CE105" s="330"/>
      <c r="CF105" s="330"/>
      <c r="CG105" s="330"/>
      <c r="CH105" s="330"/>
      <c r="CI105" s="330"/>
      <c r="CJ105" s="330"/>
      <c r="CK105" s="330"/>
      <c r="CL105" s="330"/>
      <c r="CM105" s="330"/>
      <c r="CN105" s="330"/>
      <c r="CO105" s="330"/>
      <c r="CP105" s="330"/>
      <c r="CQ105" s="330"/>
      <c r="CR105" s="330"/>
      <c r="CS105" s="330"/>
      <c r="CT105" s="330"/>
      <c r="CU105" s="330"/>
      <c r="CV105" s="330"/>
      <c r="CW105" s="330"/>
      <c r="CX105" s="330"/>
      <c r="CY105" s="330"/>
      <c r="CZ105" s="330"/>
      <c r="DA105" s="330"/>
      <c r="DB105" s="330"/>
      <c r="DC105" s="330"/>
      <c r="DD105" s="330"/>
      <c r="DE105" s="330"/>
      <c r="DF105" s="330"/>
      <c r="DG105" s="330"/>
      <c r="DH105" s="330"/>
      <c r="DI105" s="330"/>
      <c r="DJ105" s="330"/>
      <c r="DK105" s="330"/>
      <c r="DL105" s="330"/>
      <c r="DM105" s="330"/>
      <c r="DN105" s="330"/>
      <c r="DO105" s="330"/>
      <c r="DP105" s="330"/>
      <c r="DQ105" s="330"/>
      <c r="DR105" s="330"/>
      <c r="DS105" s="330"/>
      <c r="DT105" s="330"/>
      <c r="DU105" s="330"/>
      <c r="DV105" s="330"/>
      <c r="DW105" s="330"/>
      <c r="DX105" s="330"/>
      <c r="DY105" s="330"/>
      <c r="DZ105" s="330"/>
      <c r="EA105" s="330"/>
      <c r="EB105" s="330"/>
      <c r="EC105" s="330"/>
      <c r="ED105" s="330"/>
      <c r="EE105" s="330"/>
      <c r="EF105" s="330"/>
      <c r="EG105" s="330"/>
      <c r="EH105" s="330"/>
      <c r="EI105" s="330"/>
      <c r="EJ105" s="330"/>
      <c r="EK105" s="330"/>
      <c r="EL105" s="330"/>
      <c r="EM105" s="330"/>
      <c r="EN105" s="330"/>
      <c r="EO105" s="330"/>
      <c r="EP105" s="330"/>
      <c r="EQ105" s="330"/>
      <c r="ER105" s="330"/>
      <c r="ES105" s="330"/>
      <c r="ET105" s="330"/>
      <c r="EU105" s="330"/>
      <c r="EV105" s="330"/>
      <c r="EW105" s="330"/>
      <c r="EX105" s="330"/>
      <c r="EY105" s="330"/>
      <c r="EZ105" s="330"/>
      <c r="FA105" s="330"/>
      <c r="FB105" s="330"/>
      <c r="FC105" s="330"/>
      <c r="FD105" s="330"/>
      <c r="FE105" s="330"/>
      <c r="FF105" s="330"/>
      <c r="FG105" s="330"/>
      <c r="FH105" s="330"/>
      <c r="FI105" s="330"/>
      <c r="FJ105" s="330"/>
      <c r="FK105" s="330"/>
      <c r="FL105" s="330"/>
      <c r="FM105" s="330"/>
      <c r="FN105" s="330"/>
      <c r="FO105" s="330"/>
      <c r="FP105" s="330"/>
      <c r="FQ105" s="330"/>
      <c r="FR105" s="330"/>
      <c r="FS105" s="330"/>
      <c r="FT105" s="330"/>
      <c r="FU105" s="330"/>
      <c r="FV105" s="330"/>
      <c r="FW105" s="330"/>
      <c r="FX105" s="330"/>
      <c r="FY105" s="330"/>
      <c r="FZ105" s="330"/>
      <c r="GA105" s="330"/>
      <c r="GB105" s="330"/>
      <c r="GC105" s="330"/>
      <c r="GD105" s="330"/>
      <c r="GE105" s="330"/>
      <c r="GF105" s="330"/>
      <c r="GG105" s="330"/>
      <c r="GH105" s="330"/>
      <c r="GI105" s="330"/>
      <c r="GJ105" s="330"/>
      <c r="GK105" s="330"/>
      <c r="GL105" s="330"/>
      <c r="GM105" s="330"/>
      <c r="GN105" s="330"/>
      <c r="GO105" s="330"/>
      <c r="GP105" s="330"/>
      <c r="GQ105" s="330"/>
      <c r="GR105" s="330"/>
      <c r="GS105" s="330"/>
      <c r="GT105" s="330"/>
    </row>
    <row r="106" s="135" customFormat="1" ht="14.1" customHeight="1" spans="1:202">
      <c r="A106" s="312" t="s">
        <v>137</v>
      </c>
      <c r="B106" s="568" t="s">
        <v>138</v>
      </c>
      <c r="C106" s="568"/>
      <c r="D106" s="1307" t="s">
        <v>110</v>
      </c>
      <c r="E106" s="1320">
        <v>1.2255</v>
      </c>
      <c r="F106" s="35" t="s">
        <v>25</v>
      </c>
      <c r="G106" s="35" t="s">
        <v>25</v>
      </c>
      <c r="H106" s="1308" t="s">
        <v>26</v>
      </c>
      <c r="I106" s="1200" t="s">
        <v>48</v>
      </c>
      <c r="J106" s="30"/>
      <c r="K106" s="30"/>
      <c r="L106" s="30"/>
      <c r="M106" s="30"/>
      <c r="N106" s="30"/>
      <c r="O106" s="1327"/>
      <c r="P106" s="29"/>
      <c r="Q106" s="1155" t="s">
        <v>126</v>
      </c>
      <c r="R106" s="1333" t="s">
        <v>127</v>
      </c>
      <c r="S106" s="1318">
        <f t="shared" si="1"/>
        <v>11.948625</v>
      </c>
      <c r="T106" s="330"/>
      <c r="U106" s="330"/>
      <c r="V106" s="330"/>
      <c r="W106" s="330"/>
      <c r="X106" s="330"/>
      <c r="Y106" s="330"/>
      <c r="Z106" s="330"/>
      <c r="AA106" s="330"/>
      <c r="AB106" s="330"/>
      <c r="AC106" s="330"/>
      <c r="AD106" s="330"/>
      <c r="AE106" s="330"/>
      <c r="AF106" s="330"/>
      <c r="AG106" s="330"/>
      <c r="AH106" s="330"/>
      <c r="AI106" s="330"/>
      <c r="AJ106" s="330"/>
      <c r="AK106" s="330"/>
      <c r="AL106" s="330"/>
      <c r="AM106" s="330"/>
      <c r="AN106" s="330"/>
      <c r="AO106" s="330"/>
      <c r="AP106" s="330"/>
      <c r="AQ106" s="330"/>
      <c r="AR106" s="330"/>
      <c r="AS106" s="330"/>
      <c r="AT106" s="330"/>
      <c r="AU106" s="330"/>
      <c r="AV106" s="330"/>
      <c r="AW106" s="330"/>
      <c r="AX106" s="330"/>
      <c r="AY106" s="330"/>
      <c r="AZ106" s="330"/>
      <c r="BA106" s="330"/>
      <c r="BB106" s="330"/>
      <c r="BC106" s="330"/>
      <c r="BD106" s="330"/>
      <c r="BE106" s="330"/>
      <c r="BF106" s="330"/>
      <c r="BG106" s="330"/>
      <c r="BH106" s="330"/>
      <c r="BI106" s="330"/>
      <c r="BJ106" s="330"/>
      <c r="BK106" s="330"/>
      <c r="BL106" s="330"/>
      <c r="BM106" s="330"/>
      <c r="BN106" s="330"/>
      <c r="BO106" s="330"/>
      <c r="BP106" s="330"/>
      <c r="BQ106" s="330"/>
      <c r="BR106" s="330"/>
      <c r="BS106" s="330"/>
      <c r="BT106" s="330"/>
      <c r="BU106" s="330"/>
      <c r="BV106" s="330"/>
      <c r="BW106" s="330"/>
      <c r="BX106" s="330"/>
      <c r="BY106" s="330"/>
      <c r="BZ106" s="330"/>
      <c r="CA106" s="330"/>
      <c r="CB106" s="330"/>
      <c r="CC106" s="330"/>
      <c r="CD106" s="330"/>
      <c r="CE106" s="330"/>
      <c r="CF106" s="330"/>
      <c r="CG106" s="330"/>
      <c r="CH106" s="330"/>
      <c r="CI106" s="330"/>
      <c r="CJ106" s="330"/>
      <c r="CK106" s="330"/>
      <c r="CL106" s="330"/>
      <c r="CM106" s="330"/>
      <c r="CN106" s="330"/>
      <c r="CO106" s="330"/>
      <c r="CP106" s="330"/>
      <c r="CQ106" s="330"/>
      <c r="CR106" s="330"/>
      <c r="CS106" s="330"/>
      <c r="CT106" s="330"/>
      <c r="CU106" s="330"/>
      <c r="CV106" s="330"/>
      <c r="CW106" s="330"/>
      <c r="CX106" s="330"/>
      <c r="CY106" s="330"/>
      <c r="CZ106" s="330"/>
      <c r="DA106" s="330"/>
      <c r="DB106" s="330"/>
      <c r="DC106" s="330"/>
      <c r="DD106" s="330"/>
      <c r="DE106" s="330"/>
      <c r="DF106" s="330"/>
      <c r="DG106" s="330"/>
      <c r="DH106" s="330"/>
      <c r="DI106" s="330"/>
      <c r="DJ106" s="330"/>
      <c r="DK106" s="330"/>
      <c r="DL106" s="330"/>
      <c r="DM106" s="330"/>
      <c r="DN106" s="330"/>
      <c r="DO106" s="330"/>
      <c r="DP106" s="330"/>
      <c r="DQ106" s="330"/>
      <c r="DR106" s="330"/>
      <c r="DS106" s="330"/>
      <c r="DT106" s="330"/>
      <c r="DU106" s="330"/>
      <c r="DV106" s="330"/>
      <c r="DW106" s="330"/>
      <c r="DX106" s="330"/>
      <c r="DY106" s="330"/>
      <c r="DZ106" s="330"/>
      <c r="EA106" s="330"/>
      <c r="EB106" s="330"/>
      <c r="EC106" s="330"/>
      <c r="ED106" s="330"/>
      <c r="EE106" s="330"/>
      <c r="EF106" s="330"/>
      <c r="EG106" s="330"/>
      <c r="EH106" s="330"/>
      <c r="EI106" s="330"/>
      <c r="EJ106" s="330"/>
      <c r="EK106" s="330"/>
      <c r="EL106" s="330"/>
      <c r="EM106" s="330"/>
      <c r="EN106" s="330"/>
      <c r="EO106" s="330"/>
      <c r="EP106" s="330"/>
      <c r="EQ106" s="330"/>
      <c r="ER106" s="330"/>
      <c r="ES106" s="330"/>
      <c r="ET106" s="330"/>
      <c r="EU106" s="330"/>
      <c r="EV106" s="330"/>
      <c r="EW106" s="330"/>
      <c r="EX106" s="330"/>
      <c r="EY106" s="330"/>
      <c r="EZ106" s="330"/>
      <c r="FA106" s="330"/>
      <c r="FB106" s="330"/>
      <c r="FC106" s="330"/>
      <c r="FD106" s="330"/>
      <c r="FE106" s="330"/>
      <c r="FF106" s="330"/>
      <c r="FG106" s="330"/>
      <c r="FH106" s="330"/>
      <c r="FI106" s="330"/>
      <c r="FJ106" s="330"/>
      <c r="FK106" s="330"/>
      <c r="FL106" s="330"/>
      <c r="FM106" s="330"/>
      <c r="FN106" s="330"/>
      <c r="FO106" s="330"/>
      <c r="FP106" s="330"/>
      <c r="FQ106" s="330"/>
      <c r="FR106" s="330"/>
      <c r="FS106" s="330"/>
      <c r="FT106" s="330"/>
      <c r="FU106" s="330"/>
      <c r="FV106" s="330"/>
      <c r="FW106" s="330"/>
      <c r="FX106" s="330"/>
      <c r="FY106" s="330"/>
      <c r="FZ106" s="330"/>
      <c r="GA106" s="330"/>
      <c r="GB106" s="330"/>
      <c r="GC106" s="330"/>
      <c r="GD106" s="330"/>
      <c r="GE106" s="330"/>
      <c r="GF106" s="330"/>
      <c r="GG106" s="330"/>
      <c r="GH106" s="330"/>
      <c r="GI106" s="330"/>
      <c r="GJ106" s="330"/>
      <c r="GK106" s="330"/>
      <c r="GL106" s="330"/>
      <c r="GM106" s="330"/>
      <c r="GN106" s="330"/>
      <c r="GO106" s="330"/>
      <c r="GP106" s="330"/>
      <c r="GQ106" s="330"/>
      <c r="GR106" s="330"/>
      <c r="GS106" s="330"/>
      <c r="GT106" s="330"/>
    </row>
    <row r="107" s="135" customFormat="1" ht="14.1" customHeight="1" spans="1:202">
      <c r="A107" s="312" t="s">
        <v>137</v>
      </c>
      <c r="B107" s="568" t="s">
        <v>138</v>
      </c>
      <c r="C107" s="568" t="s">
        <v>124</v>
      </c>
      <c r="D107" s="568" t="s">
        <v>207</v>
      </c>
      <c r="E107" s="1321">
        <v>92.855</v>
      </c>
      <c r="F107" s="35" t="s">
        <v>25</v>
      </c>
      <c r="G107" s="35" t="s">
        <v>25</v>
      </c>
      <c r="H107" s="1308" t="s">
        <v>26</v>
      </c>
      <c r="I107" s="1200" t="s">
        <v>48</v>
      </c>
      <c r="J107" s="30" t="s">
        <v>28</v>
      </c>
      <c r="K107" s="312" t="s">
        <v>205</v>
      </c>
      <c r="L107" s="30" t="s">
        <v>41</v>
      </c>
      <c r="M107" s="30">
        <v>683996</v>
      </c>
      <c r="N107" s="30">
        <v>4671241</v>
      </c>
      <c r="O107" s="1327" t="s">
        <v>141</v>
      </c>
      <c r="P107" s="29" t="s">
        <v>147</v>
      </c>
      <c r="Q107" s="1155" t="s">
        <v>142</v>
      </c>
      <c r="R107" s="978" t="s">
        <v>143</v>
      </c>
      <c r="S107" s="1318">
        <f t="shared" si="1"/>
        <v>905.33625</v>
      </c>
      <c r="T107" s="330"/>
      <c r="U107" s="330"/>
      <c r="V107" s="330"/>
      <c r="W107" s="330"/>
      <c r="X107" s="330"/>
      <c r="Y107" s="330"/>
      <c r="Z107" s="330"/>
      <c r="AA107" s="330"/>
      <c r="AB107" s="330"/>
      <c r="AC107" s="330"/>
      <c r="AD107" s="330"/>
      <c r="AE107" s="330"/>
      <c r="AF107" s="330"/>
      <c r="AG107" s="330"/>
      <c r="AH107" s="330"/>
      <c r="AI107" s="330"/>
      <c r="AJ107" s="330"/>
      <c r="AK107" s="330"/>
      <c r="AL107" s="330"/>
      <c r="AM107" s="330"/>
      <c r="AN107" s="330"/>
      <c r="AO107" s="330"/>
      <c r="AP107" s="330"/>
      <c r="AQ107" s="330"/>
      <c r="AR107" s="330"/>
      <c r="AS107" s="330"/>
      <c r="AT107" s="330"/>
      <c r="AU107" s="330"/>
      <c r="AV107" s="330"/>
      <c r="AW107" s="330"/>
      <c r="AX107" s="330"/>
      <c r="AY107" s="330"/>
      <c r="AZ107" s="330"/>
      <c r="BA107" s="330"/>
      <c r="BB107" s="330"/>
      <c r="BC107" s="330"/>
      <c r="BD107" s="330"/>
      <c r="BE107" s="330"/>
      <c r="BF107" s="330"/>
      <c r="BG107" s="330"/>
      <c r="BH107" s="330"/>
      <c r="BI107" s="330"/>
      <c r="BJ107" s="330"/>
      <c r="BK107" s="330"/>
      <c r="BL107" s="330"/>
      <c r="BM107" s="330"/>
      <c r="BN107" s="330"/>
      <c r="BO107" s="330"/>
      <c r="BP107" s="330"/>
      <c r="BQ107" s="330"/>
      <c r="BR107" s="330"/>
      <c r="BS107" s="330"/>
      <c r="BT107" s="330"/>
      <c r="BU107" s="330"/>
      <c r="BV107" s="330"/>
      <c r="BW107" s="330"/>
      <c r="BX107" s="330"/>
      <c r="BY107" s="330"/>
      <c r="BZ107" s="330"/>
      <c r="CA107" s="330"/>
      <c r="CB107" s="330"/>
      <c r="CC107" s="330"/>
      <c r="CD107" s="330"/>
      <c r="CE107" s="330"/>
      <c r="CF107" s="330"/>
      <c r="CG107" s="330"/>
      <c r="CH107" s="330"/>
      <c r="CI107" s="330"/>
      <c r="CJ107" s="330"/>
      <c r="CK107" s="330"/>
      <c r="CL107" s="330"/>
      <c r="CM107" s="330"/>
      <c r="CN107" s="330"/>
      <c r="CO107" s="330"/>
      <c r="CP107" s="330"/>
      <c r="CQ107" s="330"/>
      <c r="CR107" s="330"/>
      <c r="CS107" s="330"/>
      <c r="CT107" s="330"/>
      <c r="CU107" s="330"/>
      <c r="CV107" s="330"/>
      <c r="CW107" s="330"/>
      <c r="CX107" s="330"/>
      <c r="CY107" s="330"/>
      <c r="CZ107" s="330"/>
      <c r="DA107" s="330"/>
      <c r="DB107" s="330"/>
      <c r="DC107" s="330"/>
      <c r="DD107" s="330"/>
      <c r="DE107" s="330"/>
      <c r="DF107" s="330"/>
      <c r="DG107" s="330"/>
      <c r="DH107" s="330"/>
      <c r="DI107" s="330"/>
      <c r="DJ107" s="330"/>
      <c r="DK107" s="330"/>
      <c r="DL107" s="330"/>
      <c r="DM107" s="330"/>
      <c r="DN107" s="330"/>
      <c r="DO107" s="330"/>
      <c r="DP107" s="330"/>
      <c r="DQ107" s="330"/>
      <c r="DR107" s="330"/>
      <c r="DS107" s="330"/>
      <c r="DT107" s="330"/>
      <c r="DU107" s="330"/>
      <c r="DV107" s="330"/>
      <c r="DW107" s="330"/>
      <c r="DX107" s="330"/>
      <c r="DY107" s="330"/>
      <c r="DZ107" s="330"/>
      <c r="EA107" s="330"/>
      <c r="EB107" s="330"/>
      <c r="EC107" s="330"/>
      <c r="ED107" s="330"/>
      <c r="EE107" s="330"/>
      <c r="EF107" s="330"/>
      <c r="EG107" s="330"/>
      <c r="EH107" s="330"/>
      <c r="EI107" s="330"/>
      <c r="EJ107" s="330"/>
      <c r="EK107" s="330"/>
      <c r="EL107" s="330"/>
      <c r="EM107" s="330"/>
      <c r="EN107" s="330"/>
      <c r="EO107" s="330"/>
      <c r="EP107" s="330"/>
      <c r="EQ107" s="330"/>
      <c r="ER107" s="330"/>
      <c r="ES107" s="330"/>
      <c r="ET107" s="330"/>
      <c r="EU107" s="330"/>
      <c r="EV107" s="330"/>
      <c r="EW107" s="330"/>
      <c r="EX107" s="330"/>
      <c r="EY107" s="330"/>
      <c r="EZ107" s="330"/>
      <c r="FA107" s="330"/>
      <c r="FB107" s="330"/>
      <c r="FC107" s="330"/>
      <c r="FD107" s="330"/>
      <c r="FE107" s="330"/>
      <c r="FF107" s="330"/>
      <c r="FG107" s="330"/>
      <c r="FH107" s="330"/>
      <c r="FI107" s="330"/>
      <c r="FJ107" s="330"/>
      <c r="FK107" s="330"/>
      <c r="FL107" s="330"/>
      <c r="FM107" s="330"/>
      <c r="FN107" s="330"/>
      <c r="FO107" s="330"/>
      <c r="FP107" s="330"/>
      <c r="FQ107" s="330"/>
      <c r="FR107" s="330"/>
      <c r="FS107" s="330"/>
      <c r="FT107" s="330"/>
      <c r="FU107" s="330"/>
      <c r="FV107" s="330"/>
      <c r="FW107" s="330"/>
      <c r="FX107" s="330"/>
      <c r="FY107" s="330"/>
      <c r="FZ107" s="330"/>
      <c r="GA107" s="330"/>
      <c r="GB107" s="330"/>
      <c r="GC107" s="330"/>
      <c r="GD107" s="330"/>
      <c r="GE107" s="330"/>
      <c r="GF107" s="330"/>
      <c r="GG107" s="330"/>
      <c r="GH107" s="330"/>
      <c r="GI107" s="330"/>
      <c r="GJ107" s="330"/>
      <c r="GK107" s="330"/>
      <c r="GL107" s="330"/>
      <c r="GM107" s="330"/>
      <c r="GN107" s="330"/>
      <c r="GO107" s="330"/>
      <c r="GP107" s="330"/>
      <c r="GQ107" s="330"/>
      <c r="GR107" s="330"/>
      <c r="GS107" s="330"/>
      <c r="GT107" s="330"/>
    </row>
    <row r="108" s="135" customFormat="1" ht="14.1" customHeight="1" spans="1:202">
      <c r="A108" s="312" t="s">
        <v>137</v>
      </c>
      <c r="B108" s="568" t="s">
        <v>138</v>
      </c>
      <c r="C108" s="568"/>
      <c r="D108" s="568" t="s">
        <v>208</v>
      </c>
      <c r="E108" s="1322">
        <v>1.081</v>
      </c>
      <c r="F108" s="35" t="s">
        <v>25</v>
      </c>
      <c r="G108" s="35" t="s">
        <v>25</v>
      </c>
      <c r="H108" s="1308" t="s">
        <v>26</v>
      </c>
      <c r="I108" s="1200" t="s">
        <v>48</v>
      </c>
      <c r="J108" s="30"/>
      <c r="K108" s="30"/>
      <c r="L108" s="30"/>
      <c r="M108" s="30"/>
      <c r="N108" s="30"/>
      <c r="O108" s="1327"/>
      <c r="P108" s="29"/>
      <c r="Q108" s="1155" t="s">
        <v>126</v>
      </c>
      <c r="R108" s="1333" t="s">
        <v>127</v>
      </c>
      <c r="S108" s="1318">
        <f t="shared" si="1"/>
        <v>10.53975</v>
      </c>
      <c r="T108" s="330"/>
      <c r="U108" s="330"/>
      <c r="V108" s="330"/>
      <c r="W108" s="330"/>
      <c r="X108" s="330"/>
      <c r="Y108" s="330"/>
      <c r="Z108" s="330"/>
      <c r="AA108" s="330"/>
      <c r="AB108" s="330"/>
      <c r="AC108" s="330"/>
      <c r="AD108" s="330"/>
      <c r="AE108" s="330"/>
      <c r="AF108" s="330"/>
      <c r="AG108" s="330"/>
      <c r="AH108" s="330"/>
      <c r="AI108" s="330"/>
      <c r="AJ108" s="330"/>
      <c r="AK108" s="330"/>
      <c r="AL108" s="330"/>
      <c r="AM108" s="330"/>
      <c r="AN108" s="330"/>
      <c r="AO108" s="330"/>
      <c r="AP108" s="330"/>
      <c r="AQ108" s="330"/>
      <c r="AR108" s="330"/>
      <c r="AS108" s="330"/>
      <c r="AT108" s="330"/>
      <c r="AU108" s="330"/>
      <c r="AV108" s="330"/>
      <c r="AW108" s="330"/>
      <c r="AX108" s="330"/>
      <c r="AY108" s="330"/>
      <c r="AZ108" s="330"/>
      <c r="BA108" s="330"/>
      <c r="BB108" s="330"/>
      <c r="BC108" s="330"/>
      <c r="BD108" s="330"/>
      <c r="BE108" s="330"/>
      <c r="BF108" s="330"/>
      <c r="BG108" s="330"/>
      <c r="BH108" s="330"/>
      <c r="BI108" s="330"/>
      <c r="BJ108" s="330"/>
      <c r="BK108" s="330"/>
      <c r="BL108" s="330"/>
      <c r="BM108" s="330"/>
      <c r="BN108" s="330"/>
      <c r="BO108" s="330"/>
      <c r="BP108" s="330"/>
      <c r="BQ108" s="330"/>
      <c r="BR108" s="330"/>
      <c r="BS108" s="330"/>
      <c r="BT108" s="330"/>
      <c r="BU108" s="330"/>
      <c r="BV108" s="330"/>
      <c r="BW108" s="330"/>
      <c r="BX108" s="330"/>
      <c r="BY108" s="330"/>
      <c r="BZ108" s="330"/>
      <c r="CA108" s="330"/>
      <c r="CB108" s="330"/>
      <c r="CC108" s="330"/>
      <c r="CD108" s="330"/>
      <c r="CE108" s="330"/>
      <c r="CF108" s="330"/>
      <c r="CG108" s="330"/>
      <c r="CH108" s="330"/>
      <c r="CI108" s="330"/>
      <c r="CJ108" s="330"/>
      <c r="CK108" s="330"/>
      <c r="CL108" s="330"/>
      <c r="CM108" s="330"/>
      <c r="CN108" s="330"/>
      <c r="CO108" s="330"/>
      <c r="CP108" s="330"/>
      <c r="CQ108" s="330"/>
      <c r="CR108" s="330"/>
      <c r="CS108" s="330"/>
      <c r="CT108" s="330"/>
      <c r="CU108" s="330"/>
      <c r="CV108" s="330"/>
      <c r="CW108" s="330"/>
      <c r="CX108" s="330"/>
      <c r="CY108" s="330"/>
      <c r="CZ108" s="330"/>
      <c r="DA108" s="330"/>
      <c r="DB108" s="330"/>
      <c r="DC108" s="330"/>
      <c r="DD108" s="330"/>
      <c r="DE108" s="330"/>
      <c r="DF108" s="330"/>
      <c r="DG108" s="330"/>
      <c r="DH108" s="330"/>
      <c r="DI108" s="330"/>
      <c r="DJ108" s="330"/>
      <c r="DK108" s="330"/>
      <c r="DL108" s="330"/>
      <c r="DM108" s="330"/>
      <c r="DN108" s="330"/>
      <c r="DO108" s="330"/>
      <c r="DP108" s="330"/>
      <c r="DQ108" s="330"/>
      <c r="DR108" s="330"/>
      <c r="DS108" s="330"/>
      <c r="DT108" s="330"/>
      <c r="DU108" s="330"/>
      <c r="DV108" s="330"/>
      <c r="DW108" s="330"/>
      <c r="DX108" s="330"/>
      <c r="DY108" s="330"/>
      <c r="DZ108" s="330"/>
      <c r="EA108" s="330"/>
      <c r="EB108" s="330"/>
      <c r="EC108" s="330"/>
      <c r="ED108" s="330"/>
      <c r="EE108" s="330"/>
      <c r="EF108" s="330"/>
      <c r="EG108" s="330"/>
      <c r="EH108" s="330"/>
      <c r="EI108" s="330"/>
      <c r="EJ108" s="330"/>
      <c r="EK108" s="330"/>
      <c r="EL108" s="330"/>
      <c r="EM108" s="330"/>
      <c r="EN108" s="330"/>
      <c r="EO108" s="330"/>
      <c r="EP108" s="330"/>
      <c r="EQ108" s="330"/>
      <c r="ER108" s="330"/>
      <c r="ES108" s="330"/>
      <c r="ET108" s="330"/>
      <c r="EU108" s="330"/>
      <c r="EV108" s="330"/>
      <c r="EW108" s="330"/>
      <c r="EX108" s="330"/>
      <c r="EY108" s="330"/>
      <c r="EZ108" s="330"/>
      <c r="FA108" s="330"/>
      <c r="FB108" s="330"/>
      <c r="FC108" s="330"/>
      <c r="FD108" s="330"/>
      <c r="FE108" s="330"/>
      <c r="FF108" s="330"/>
      <c r="FG108" s="330"/>
      <c r="FH108" s="330"/>
      <c r="FI108" s="330"/>
      <c r="FJ108" s="330"/>
      <c r="FK108" s="330"/>
      <c r="FL108" s="330"/>
      <c r="FM108" s="330"/>
      <c r="FN108" s="330"/>
      <c r="FO108" s="330"/>
      <c r="FP108" s="330"/>
      <c r="FQ108" s="330"/>
      <c r="FR108" s="330"/>
      <c r="FS108" s="330"/>
      <c r="FT108" s="330"/>
      <c r="FU108" s="330"/>
      <c r="FV108" s="330"/>
      <c r="FW108" s="330"/>
      <c r="FX108" s="330"/>
      <c r="FY108" s="330"/>
      <c r="FZ108" s="330"/>
      <c r="GA108" s="330"/>
      <c r="GB108" s="330"/>
      <c r="GC108" s="330"/>
      <c r="GD108" s="330"/>
      <c r="GE108" s="330"/>
      <c r="GF108" s="330"/>
      <c r="GG108" s="330"/>
      <c r="GH108" s="330"/>
      <c r="GI108" s="330"/>
      <c r="GJ108" s="330"/>
      <c r="GK108" s="330"/>
      <c r="GL108" s="330"/>
      <c r="GM108" s="330"/>
      <c r="GN108" s="330"/>
      <c r="GO108" s="330"/>
      <c r="GP108" s="330"/>
      <c r="GQ108" s="330"/>
      <c r="GR108" s="330"/>
      <c r="GS108" s="330"/>
      <c r="GT108" s="330"/>
    </row>
    <row r="109" s="135" customFormat="1" ht="14.1" customHeight="1" spans="1:202">
      <c r="A109" s="312" t="s">
        <v>137</v>
      </c>
      <c r="B109" s="568" t="s">
        <v>138</v>
      </c>
      <c r="C109" s="568" t="s">
        <v>193</v>
      </c>
      <c r="D109" s="568" t="s">
        <v>209</v>
      </c>
      <c r="E109" s="1322">
        <v>7.044</v>
      </c>
      <c r="F109" s="35" t="s">
        <v>25</v>
      </c>
      <c r="G109" s="35" t="s">
        <v>25</v>
      </c>
      <c r="H109" s="1308" t="s">
        <v>26</v>
      </c>
      <c r="I109" s="30" t="s">
        <v>48</v>
      </c>
      <c r="J109" s="1329" t="s">
        <v>28</v>
      </c>
      <c r="K109" s="1330" t="s">
        <v>49</v>
      </c>
      <c r="L109" s="1330" t="s">
        <v>50</v>
      </c>
      <c r="M109" s="1331">
        <v>684126</v>
      </c>
      <c r="N109" s="1332">
        <v>4671197</v>
      </c>
      <c r="O109" s="1332" t="s">
        <v>141</v>
      </c>
      <c r="P109" s="29" t="s">
        <v>147</v>
      </c>
      <c r="Q109" s="1155" t="s">
        <v>142</v>
      </c>
      <c r="R109" s="978" t="s">
        <v>143</v>
      </c>
      <c r="S109" s="1318">
        <f t="shared" si="1"/>
        <v>68.679</v>
      </c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330"/>
      <c r="AE109" s="330"/>
      <c r="AF109" s="330"/>
      <c r="AG109" s="330"/>
      <c r="AH109" s="330"/>
      <c r="AI109" s="330"/>
      <c r="AJ109" s="330"/>
      <c r="AK109" s="330"/>
      <c r="AL109" s="330"/>
      <c r="AM109" s="330"/>
      <c r="AN109" s="330"/>
      <c r="AO109" s="330"/>
      <c r="AP109" s="330"/>
      <c r="AQ109" s="330"/>
      <c r="AR109" s="330"/>
      <c r="AS109" s="330"/>
      <c r="AT109" s="330"/>
      <c r="AU109" s="330"/>
      <c r="AV109" s="330"/>
      <c r="AW109" s="330"/>
      <c r="AX109" s="330"/>
      <c r="AY109" s="330"/>
      <c r="AZ109" s="330"/>
      <c r="BA109" s="330"/>
      <c r="BB109" s="330"/>
      <c r="BC109" s="330"/>
      <c r="BD109" s="330"/>
      <c r="BE109" s="330"/>
      <c r="BF109" s="330"/>
      <c r="BG109" s="330"/>
      <c r="BH109" s="330"/>
      <c r="BI109" s="330"/>
      <c r="BJ109" s="330"/>
      <c r="BK109" s="330"/>
      <c r="BL109" s="330"/>
      <c r="BM109" s="330"/>
      <c r="BN109" s="330"/>
      <c r="BO109" s="330"/>
      <c r="BP109" s="330"/>
      <c r="BQ109" s="330"/>
      <c r="BR109" s="330"/>
      <c r="BS109" s="330"/>
      <c r="BT109" s="330"/>
      <c r="BU109" s="330"/>
      <c r="BV109" s="330"/>
      <c r="BW109" s="330"/>
      <c r="BX109" s="330"/>
      <c r="BY109" s="330"/>
      <c r="BZ109" s="330"/>
      <c r="CA109" s="330"/>
      <c r="CB109" s="330"/>
      <c r="CC109" s="330"/>
      <c r="CD109" s="330"/>
      <c r="CE109" s="330"/>
      <c r="CF109" s="330"/>
      <c r="CG109" s="330"/>
      <c r="CH109" s="330"/>
      <c r="CI109" s="330"/>
      <c r="CJ109" s="330"/>
      <c r="CK109" s="330"/>
      <c r="CL109" s="330"/>
      <c r="CM109" s="330"/>
      <c r="CN109" s="330"/>
      <c r="CO109" s="330"/>
      <c r="CP109" s="330"/>
      <c r="CQ109" s="330"/>
      <c r="CR109" s="330"/>
      <c r="CS109" s="330"/>
      <c r="CT109" s="330"/>
      <c r="CU109" s="330"/>
      <c r="CV109" s="330"/>
      <c r="CW109" s="330"/>
      <c r="CX109" s="330"/>
      <c r="CY109" s="330"/>
      <c r="CZ109" s="330"/>
      <c r="DA109" s="330"/>
      <c r="DB109" s="330"/>
      <c r="DC109" s="330"/>
      <c r="DD109" s="330"/>
      <c r="DE109" s="330"/>
      <c r="DF109" s="330"/>
      <c r="DG109" s="330"/>
      <c r="DH109" s="330"/>
      <c r="DI109" s="330"/>
      <c r="DJ109" s="330"/>
      <c r="DK109" s="330"/>
      <c r="DL109" s="330"/>
      <c r="DM109" s="330"/>
      <c r="DN109" s="330"/>
      <c r="DO109" s="330"/>
      <c r="DP109" s="330"/>
      <c r="DQ109" s="330"/>
      <c r="DR109" s="330"/>
      <c r="DS109" s="330"/>
      <c r="DT109" s="330"/>
      <c r="DU109" s="330"/>
      <c r="DV109" s="330"/>
      <c r="DW109" s="330"/>
      <c r="DX109" s="330"/>
      <c r="DY109" s="330"/>
      <c r="DZ109" s="330"/>
      <c r="EA109" s="330"/>
      <c r="EB109" s="330"/>
      <c r="EC109" s="330"/>
      <c r="ED109" s="330"/>
      <c r="EE109" s="330"/>
      <c r="EF109" s="330"/>
      <c r="EG109" s="330"/>
      <c r="EH109" s="330"/>
      <c r="EI109" s="330"/>
      <c r="EJ109" s="330"/>
      <c r="EK109" s="330"/>
      <c r="EL109" s="330"/>
      <c r="EM109" s="330"/>
      <c r="EN109" s="330"/>
      <c r="EO109" s="330"/>
      <c r="EP109" s="330"/>
      <c r="EQ109" s="330"/>
      <c r="ER109" s="330"/>
      <c r="ES109" s="330"/>
      <c r="ET109" s="330"/>
      <c r="EU109" s="330"/>
      <c r="EV109" s="330"/>
      <c r="EW109" s="330"/>
      <c r="EX109" s="330"/>
      <c r="EY109" s="330"/>
      <c r="EZ109" s="330"/>
      <c r="FA109" s="330"/>
      <c r="FB109" s="330"/>
      <c r="FC109" s="330"/>
      <c r="FD109" s="330"/>
      <c r="FE109" s="330"/>
      <c r="FF109" s="330"/>
      <c r="FG109" s="330"/>
      <c r="FH109" s="330"/>
      <c r="FI109" s="330"/>
      <c r="FJ109" s="330"/>
      <c r="FK109" s="330"/>
      <c r="FL109" s="330"/>
      <c r="FM109" s="330"/>
      <c r="FN109" s="330"/>
      <c r="FO109" s="330"/>
      <c r="FP109" s="330"/>
      <c r="FQ109" s="330"/>
      <c r="FR109" s="330"/>
      <c r="FS109" s="330"/>
      <c r="FT109" s="330"/>
      <c r="FU109" s="330"/>
      <c r="FV109" s="330"/>
      <c r="FW109" s="330"/>
      <c r="FX109" s="330"/>
      <c r="FY109" s="330"/>
      <c r="FZ109" s="330"/>
      <c r="GA109" s="330"/>
      <c r="GB109" s="330"/>
      <c r="GC109" s="330"/>
      <c r="GD109" s="330"/>
      <c r="GE109" s="330"/>
      <c r="GF109" s="330"/>
      <c r="GG109" s="330"/>
      <c r="GH109" s="330"/>
      <c r="GI109" s="330"/>
      <c r="GJ109" s="330"/>
      <c r="GK109" s="330"/>
      <c r="GL109" s="330"/>
      <c r="GM109" s="330"/>
      <c r="GN109" s="330"/>
      <c r="GO109" s="330"/>
      <c r="GP109" s="330"/>
      <c r="GQ109" s="330"/>
      <c r="GR109" s="330"/>
      <c r="GS109" s="330"/>
      <c r="GT109" s="330"/>
    </row>
    <row r="110" s="135" customFormat="1" ht="14.1" customHeight="1" spans="1:202">
      <c r="A110" s="312" t="s">
        <v>137</v>
      </c>
      <c r="B110" s="568" t="s">
        <v>138</v>
      </c>
      <c r="C110" s="568" t="s">
        <v>182</v>
      </c>
      <c r="D110" s="568" t="s">
        <v>210</v>
      </c>
      <c r="E110" s="1322">
        <v>9.9555</v>
      </c>
      <c r="F110" s="35" t="s">
        <v>25</v>
      </c>
      <c r="G110" s="35" t="s">
        <v>25</v>
      </c>
      <c r="H110" s="1308" t="s">
        <v>26</v>
      </c>
      <c r="I110" s="30" t="s">
        <v>48</v>
      </c>
      <c r="J110" s="1313" t="s">
        <v>28</v>
      </c>
      <c r="K110" s="30" t="s">
        <v>49</v>
      </c>
      <c r="L110" s="30" t="s">
        <v>50</v>
      </c>
      <c r="M110" s="1314">
        <v>684118</v>
      </c>
      <c r="N110" s="1315">
        <v>4671145</v>
      </c>
      <c r="O110" s="1315" t="s">
        <v>141</v>
      </c>
      <c r="P110" s="29" t="s">
        <v>147</v>
      </c>
      <c r="Q110" s="1155" t="s">
        <v>142</v>
      </c>
      <c r="R110" s="978" t="s">
        <v>143</v>
      </c>
      <c r="S110" s="1318">
        <f t="shared" si="1"/>
        <v>97.066125</v>
      </c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0"/>
      <c r="AD110" s="330"/>
      <c r="AE110" s="330"/>
      <c r="AF110" s="330"/>
      <c r="AG110" s="330"/>
      <c r="AH110" s="330"/>
      <c r="AI110" s="330"/>
      <c r="AJ110" s="330"/>
      <c r="AK110" s="330"/>
      <c r="AL110" s="330"/>
      <c r="AM110" s="330"/>
      <c r="AN110" s="330"/>
      <c r="AO110" s="330"/>
      <c r="AP110" s="330"/>
      <c r="AQ110" s="330"/>
      <c r="AR110" s="330"/>
      <c r="AS110" s="330"/>
      <c r="AT110" s="330"/>
      <c r="AU110" s="330"/>
      <c r="AV110" s="330"/>
      <c r="AW110" s="330"/>
      <c r="AX110" s="330"/>
      <c r="AY110" s="330"/>
      <c r="AZ110" s="330"/>
      <c r="BA110" s="330"/>
      <c r="BB110" s="330"/>
      <c r="BC110" s="330"/>
      <c r="BD110" s="330"/>
      <c r="BE110" s="330"/>
      <c r="BF110" s="330"/>
      <c r="BG110" s="330"/>
      <c r="BH110" s="330"/>
      <c r="BI110" s="330"/>
      <c r="BJ110" s="330"/>
      <c r="BK110" s="330"/>
      <c r="BL110" s="330"/>
      <c r="BM110" s="330"/>
      <c r="BN110" s="330"/>
      <c r="BO110" s="330"/>
      <c r="BP110" s="330"/>
      <c r="BQ110" s="330"/>
      <c r="BR110" s="330"/>
      <c r="BS110" s="330"/>
      <c r="BT110" s="330"/>
      <c r="BU110" s="330"/>
      <c r="BV110" s="330"/>
      <c r="BW110" s="330"/>
      <c r="BX110" s="330"/>
      <c r="BY110" s="330"/>
      <c r="BZ110" s="330"/>
      <c r="CA110" s="330"/>
      <c r="CB110" s="330"/>
      <c r="CC110" s="330"/>
      <c r="CD110" s="330"/>
      <c r="CE110" s="330"/>
      <c r="CF110" s="330"/>
      <c r="CG110" s="330"/>
      <c r="CH110" s="330"/>
      <c r="CI110" s="330"/>
      <c r="CJ110" s="330"/>
      <c r="CK110" s="330"/>
      <c r="CL110" s="330"/>
      <c r="CM110" s="330"/>
      <c r="CN110" s="330"/>
      <c r="CO110" s="330"/>
      <c r="CP110" s="330"/>
      <c r="CQ110" s="330"/>
      <c r="CR110" s="330"/>
      <c r="CS110" s="330"/>
      <c r="CT110" s="330"/>
      <c r="CU110" s="330"/>
      <c r="CV110" s="330"/>
      <c r="CW110" s="330"/>
      <c r="CX110" s="330"/>
      <c r="CY110" s="330"/>
      <c r="CZ110" s="330"/>
      <c r="DA110" s="330"/>
      <c r="DB110" s="330"/>
      <c r="DC110" s="330"/>
      <c r="DD110" s="330"/>
      <c r="DE110" s="330"/>
      <c r="DF110" s="330"/>
      <c r="DG110" s="330"/>
      <c r="DH110" s="330"/>
      <c r="DI110" s="330"/>
      <c r="DJ110" s="330"/>
      <c r="DK110" s="330"/>
      <c r="DL110" s="330"/>
      <c r="DM110" s="330"/>
      <c r="DN110" s="330"/>
      <c r="DO110" s="330"/>
      <c r="DP110" s="330"/>
      <c r="DQ110" s="330"/>
      <c r="DR110" s="330"/>
      <c r="DS110" s="330"/>
      <c r="DT110" s="330"/>
      <c r="DU110" s="330"/>
      <c r="DV110" s="330"/>
      <c r="DW110" s="330"/>
      <c r="DX110" s="330"/>
      <c r="DY110" s="330"/>
      <c r="DZ110" s="330"/>
      <c r="EA110" s="330"/>
      <c r="EB110" s="330"/>
      <c r="EC110" s="330"/>
      <c r="ED110" s="330"/>
      <c r="EE110" s="330"/>
      <c r="EF110" s="330"/>
      <c r="EG110" s="330"/>
      <c r="EH110" s="330"/>
      <c r="EI110" s="330"/>
      <c r="EJ110" s="330"/>
      <c r="EK110" s="330"/>
      <c r="EL110" s="330"/>
      <c r="EM110" s="330"/>
      <c r="EN110" s="330"/>
      <c r="EO110" s="330"/>
      <c r="EP110" s="330"/>
      <c r="EQ110" s="330"/>
      <c r="ER110" s="330"/>
      <c r="ES110" s="330"/>
      <c r="ET110" s="330"/>
      <c r="EU110" s="330"/>
      <c r="EV110" s="330"/>
      <c r="EW110" s="330"/>
      <c r="EX110" s="330"/>
      <c r="EY110" s="330"/>
      <c r="EZ110" s="330"/>
      <c r="FA110" s="330"/>
      <c r="FB110" s="330"/>
      <c r="FC110" s="330"/>
      <c r="FD110" s="330"/>
      <c r="FE110" s="330"/>
      <c r="FF110" s="330"/>
      <c r="FG110" s="330"/>
      <c r="FH110" s="330"/>
      <c r="FI110" s="330"/>
      <c r="FJ110" s="330"/>
      <c r="FK110" s="330"/>
      <c r="FL110" s="330"/>
      <c r="FM110" s="330"/>
      <c r="FN110" s="330"/>
      <c r="FO110" s="330"/>
      <c r="FP110" s="330"/>
      <c r="FQ110" s="330"/>
      <c r="FR110" s="330"/>
      <c r="FS110" s="330"/>
      <c r="FT110" s="330"/>
      <c r="FU110" s="330"/>
      <c r="FV110" s="330"/>
      <c r="FW110" s="330"/>
      <c r="FX110" s="330"/>
      <c r="FY110" s="330"/>
      <c r="FZ110" s="330"/>
      <c r="GA110" s="330"/>
      <c r="GB110" s="330"/>
      <c r="GC110" s="330"/>
      <c r="GD110" s="330"/>
      <c r="GE110" s="330"/>
      <c r="GF110" s="330"/>
      <c r="GG110" s="330"/>
      <c r="GH110" s="330"/>
      <c r="GI110" s="330"/>
      <c r="GJ110" s="330"/>
      <c r="GK110" s="330"/>
      <c r="GL110" s="330"/>
      <c r="GM110" s="330"/>
      <c r="GN110" s="330"/>
      <c r="GO110" s="330"/>
      <c r="GP110" s="330"/>
      <c r="GQ110" s="330"/>
      <c r="GR110" s="330"/>
      <c r="GS110" s="330"/>
      <c r="GT110" s="330"/>
    </row>
    <row r="111" s="135" customFormat="1" ht="14.1" customHeight="1" spans="1:202">
      <c r="A111" s="312" t="s">
        <v>137</v>
      </c>
      <c r="B111" s="568" t="s">
        <v>138</v>
      </c>
      <c r="C111" s="568" t="s">
        <v>46</v>
      </c>
      <c r="D111" s="568" t="s">
        <v>211</v>
      </c>
      <c r="E111" s="312">
        <v>32.9985</v>
      </c>
      <c r="F111" s="35" t="s">
        <v>25</v>
      </c>
      <c r="G111" s="35" t="s">
        <v>25</v>
      </c>
      <c r="H111" s="1308" t="s">
        <v>26</v>
      </c>
      <c r="I111" s="30" t="s">
        <v>27</v>
      </c>
      <c r="J111" s="1313" t="s">
        <v>28</v>
      </c>
      <c r="K111" s="30" t="s">
        <v>58</v>
      </c>
      <c r="L111" s="30" t="s">
        <v>30</v>
      </c>
      <c r="M111" s="1314">
        <v>684828</v>
      </c>
      <c r="N111" s="1315">
        <v>4671040</v>
      </c>
      <c r="O111" s="1315" t="s">
        <v>141</v>
      </c>
      <c r="P111" s="29" t="s">
        <v>147</v>
      </c>
      <c r="Q111" s="1155" t="s">
        <v>142</v>
      </c>
      <c r="R111" s="978" t="s">
        <v>143</v>
      </c>
      <c r="S111" s="1318">
        <f t="shared" si="1"/>
        <v>321.735375</v>
      </c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0"/>
      <c r="AD111" s="330"/>
      <c r="AE111" s="330"/>
      <c r="AF111" s="330"/>
      <c r="AG111" s="330"/>
      <c r="AH111" s="330"/>
      <c r="AI111" s="330"/>
      <c r="AJ111" s="330"/>
      <c r="AK111" s="330"/>
      <c r="AL111" s="330"/>
      <c r="AM111" s="330"/>
      <c r="AN111" s="330"/>
      <c r="AO111" s="330"/>
      <c r="AP111" s="330"/>
      <c r="AQ111" s="330"/>
      <c r="AR111" s="330"/>
      <c r="AS111" s="330"/>
      <c r="AT111" s="330"/>
      <c r="AU111" s="330"/>
      <c r="AV111" s="330"/>
      <c r="AW111" s="330"/>
      <c r="AX111" s="330"/>
      <c r="AY111" s="330"/>
      <c r="AZ111" s="330"/>
      <c r="BA111" s="330"/>
      <c r="BB111" s="330"/>
      <c r="BC111" s="330"/>
      <c r="BD111" s="330"/>
      <c r="BE111" s="330"/>
      <c r="BF111" s="330"/>
      <c r="BG111" s="330"/>
      <c r="BH111" s="330"/>
      <c r="BI111" s="330"/>
      <c r="BJ111" s="330"/>
      <c r="BK111" s="330"/>
      <c r="BL111" s="330"/>
      <c r="BM111" s="330"/>
      <c r="BN111" s="330"/>
      <c r="BO111" s="330"/>
      <c r="BP111" s="330"/>
      <c r="BQ111" s="330"/>
      <c r="BR111" s="330"/>
      <c r="BS111" s="330"/>
      <c r="BT111" s="330"/>
      <c r="BU111" s="330"/>
      <c r="BV111" s="330"/>
      <c r="BW111" s="330"/>
      <c r="BX111" s="330"/>
      <c r="BY111" s="330"/>
      <c r="BZ111" s="330"/>
      <c r="CA111" s="330"/>
      <c r="CB111" s="330"/>
      <c r="CC111" s="330"/>
      <c r="CD111" s="330"/>
      <c r="CE111" s="330"/>
      <c r="CF111" s="330"/>
      <c r="CG111" s="330"/>
      <c r="CH111" s="330"/>
      <c r="CI111" s="330"/>
      <c r="CJ111" s="330"/>
      <c r="CK111" s="330"/>
      <c r="CL111" s="330"/>
      <c r="CM111" s="330"/>
      <c r="CN111" s="330"/>
      <c r="CO111" s="330"/>
      <c r="CP111" s="330"/>
      <c r="CQ111" s="330"/>
      <c r="CR111" s="330"/>
      <c r="CS111" s="330"/>
      <c r="CT111" s="330"/>
      <c r="CU111" s="330"/>
      <c r="CV111" s="330"/>
      <c r="CW111" s="330"/>
      <c r="CX111" s="330"/>
      <c r="CY111" s="330"/>
      <c r="CZ111" s="330"/>
      <c r="DA111" s="330"/>
      <c r="DB111" s="330"/>
      <c r="DC111" s="330"/>
      <c r="DD111" s="330"/>
      <c r="DE111" s="330"/>
      <c r="DF111" s="330"/>
      <c r="DG111" s="330"/>
      <c r="DH111" s="330"/>
      <c r="DI111" s="330"/>
      <c r="DJ111" s="330"/>
      <c r="DK111" s="330"/>
      <c r="DL111" s="330"/>
      <c r="DM111" s="330"/>
      <c r="DN111" s="330"/>
      <c r="DO111" s="330"/>
      <c r="DP111" s="330"/>
      <c r="DQ111" s="330"/>
      <c r="DR111" s="330"/>
      <c r="DS111" s="330"/>
      <c r="DT111" s="330"/>
      <c r="DU111" s="330"/>
      <c r="DV111" s="330"/>
      <c r="DW111" s="330"/>
      <c r="DX111" s="330"/>
      <c r="DY111" s="330"/>
      <c r="DZ111" s="330"/>
      <c r="EA111" s="330"/>
      <c r="EB111" s="330"/>
      <c r="EC111" s="330"/>
      <c r="ED111" s="330"/>
      <c r="EE111" s="330"/>
      <c r="EF111" s="330"/>
      <c r="EG111" s="330"/>
      <c r="EH111" s="330"/>
      <c r="EI111" s="330"/>
      <c r="EJ111" s="330"/>
      <c r="EK111" s="330"/>
      <c r="EL111" s="330"/>
      <c r="EM111" s="330"/>
      <c r="EN111" s="330"/>
      <c r="EO111" s="330"/>
      <c r="EP111" s="330"/>
      <c r="EQ111" s="330"/>
      <c r="ER111" s="330"/>
      <c r="ES111" s="330"/>
      <c r="ET111" s="330"/>
      <c r="EU111" s="330"/>
      <c r="EV111" s="330"/>
      <c r="EW111" s="330"/>
      <c r="EX111" s="330"/>
      <c r="EY111" s="330"/>
      <c r="EZ111" s="330"/>
      <c r="FA111" s="330"/>
      <c r="FB111" s="330"/>
      <c r="FC111" s="330"/>
      <c r="FD111" s="330"/>
      <c r="FE111" s="330"/>
      <c r="FF111" s="330"/>
      <c r="FG111" s="330"/>
      <c r="FH111" s="330"/>
      <c r="FI111" s="330"/>
      <c r="FJ111" s="330"/>
      <c r="FK111" s="330"/>
      <c r="FL111" s="330"/>
      <c r="FM111" s="330"/>
      <c r="FN111" s="330"/>
      <c r="FO111" s="330"/>
      <c r="FP111" s="330"/>
      <c r="FQ111" s="330"/>
      <c r="FR111" s="330"/>
      <c r="FS111" s="330"/>
      <c r="FT111" s="330"/>
      <c r="FU111" s="330"/>
      <c r="FV111" s="330"/>
      <c r="FW111" s="330"/>
      <c r="FX111" s="330"/>
      <c r="FY111" s="330"/>
      <c r="FZ111" s="330"/>
      <c r="GA111" s="330"/>
      <c r="GB111" s="330"/>
      <c r="GC111" s="330"/>
      <c r="GD111" s="330"/>
      <c r="GE111" s="330"/>
      <c r="GF111" s="330"/>
      <c r="GG111" s="330"/>
      <c r="GH111" s="330"/>
      <c r="GI111" s="330"/>
      <c r="GJ111" s="330"/>
      <c r="GK111" s="330"/>
      <c r="GL111" s="330"/>
      <c r="GM111" s="330"/>
      <c r="GN111" s="330"/>
      <c r="GO111" s="330"/>
      <c r="GP111" s="330"/>
      <c r="GQ111" s="330"/>
      <c r="GR111" s="330"/>
      <c r="GS111" s="330"/>
      <c r="GT111" s="330"/>
    </row>
    <row r="112" s="135" customFormat="1" ht="14.1" customHeight="1" spans="1:202">
      <c r="A112" s="312" t="s">
        <v>137</v>
      </c>
      <c r="B112" s="568" t="s">
        <v>138</v>
      </c>
      <c r="C112" s="568" t="s">
        <v>115</v>
      </c>
      <c r="D112" s="568" t="s">
        <v>212</v>
      </c>
      <c r="E112" s="312">
        <v>87.7905</v>
      </c>
      <c r="F112" s="35" t="s">
        <v>25</v>
      </c>
      <c r="G112" s="35" t="s">
        <v>25</v>
      </c>
      <c r="H112" s="1308" t="s">
        <v>26</v>
      </c>
      <c r="I112" s="30" t="s">
        <v>27</v>
      </c>
      <c r="J112" s="1313" t="s">
        <v>28</v>
      </c>
      <c r="K112" s="30" t="s">
        <v>58</v>
      </c>
      <c r="L112" s="30" t="s">
        <v>30</v>
      </c>
      <c r="M112" s="1314">
        <v>684614</v>
      </c>
      <c r="N112" s="1315">
        <v>4671266</v>
      </c>
      <c r="O112" s="1315" t="s">
        <v>141</v>
      </c>
      <c r="P112" s="29" t="s">
        <v>147</v>
      </c>
      <c r="Q112" s="1155" t="s">
        <v>142</v>
      </c>
      <c r="R112" s="978" t="s">
        <v>143</v>
      </c>
      <c r="S112" s="1318">
        <f t="shared" si="1"/>
        <v>855.957375</v>
      </c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0"/>
      <c r="AD112" s="330"/>
      <c r="AE112" s="330"/>
      <c r="AF112" s="330"/>
      <c r="AG112" s="330"/>
      <c r="AH112" s="330"/>
      <c r="AI112" s="330"/>
      <c r="AJ112" s="330"/>
      <c r="AK112" s="330"/>
      <c r="AL112" s="330"/>
      <c r="AM112" s="330"/>
      <c r="AN112" s="330"/>
      <c r="AO112" s="330"/>
      <c r="AP112" s="330"/>
      <c r="AQ112" s="330"/>
      <c r="AR112" s="330"/>
      <c r="AS112" s="330"/>
      <c r="AT112" s="330"/>
      <c r="AU112" s="330"/>
      <c r="AV112" s="330"/>
      <c r="AW112" s="330"/>
      <c r="AX112" s="330"/>
      <c r="AY112" s="330"/>
      <c r="AZ112" s="330"/>
      <c r="BA112" s="330"/>
      <c r="BB112" s="330"/>
      <c r="BC112" s="330"/>
      <c r="BD112" s="330"/>
      <c r="BE112" s="330"/>
      <c r="BF112" s="330"/>
      <c r="BG112" s="330"/>
      <c r="BH112" s="330"/>
      <c r="BI112" s="330"/>
      <c r="BJ112" s="330"/>
      <c r="BK112" s="330"/>
      <c r="BL112" s="330"/>
      <c r="BM112" s="330"/>
      <c r="BN112" s="330"/>
      <c r="BO112" s="330"/>
      <c r="BP112" s="330"/>
      <c r="BQ112" s="330"/>
      <c r="BR112" s="330"/>
      <c r="BS112" s="330"/>
      <c r="BT112" s="330"/>
      <c r="BU112" s="330"/>
      <c r="BV112" s="330"/>
      <c r="BW112" s="330"/>
      <c r="BX112" s="330"/>
      <c r="BY112" s="330"/>
      <c r="BZ112" s="330"/>
      <c r="CA112" s="330"/>
      <c r="CB112" s="330"/>
      <c r="CC112" s="330"/>
      <c r="CD112" s="330"/>
      <c r="CE112" s="330"/>
      <c r="CF112" s="330"/>
      <c r="CG112" s="330"/>
      <c r="CH112" s="330"/>
      <c r="CI112" s="330"/>
      <c r="CJ112" s="330"/>
      <c r="CK112" s="330"/>
      <c r="CL112" s="330"/>
      <c r="CM112" s="330"/>
      <c r="CN112" s="330"/>
      <c r="CO112" s="330"/>
      <c r="CP112" s="330"/>
      <c r="CQ112" s="330"/>
      <c r="CR112" s="330"/>
      <c r="CS112" s="330"/>
      <c r="CT112" s="330"/>
      <c r="CU112" s="330"/>
      <c r="CV112" s="330"/>
      <c r="CW112" s="330"/>
      <c r="CX112" s="330"/>
      <c r="CY112" s="330"/>
      <c r="CZ112" s="330"/>
      <c r="DA112" s="330"/>
      <c r="DB112" s="330"/>
      <c r="DC112" s="330"/>
      <c r="DD112" s="330"/>
      <c r="DE112" s="330"/>
      <c r="DF112" s="330"/>
      <c r="DG112" s="330"/>
      <c r="DH112" s="330"/>
      <c r="DI112" s="330"/>
      <c r="DJ112" s="330"/>
      <c r="DK112" s="330"/>
      <c r="DL112" s="330"/>
      <c r="DM112" s="330"/>
      <c r="DN112" s="330"/>
      <c r="DO112" s="330"/>
      <c r="DP112" s="330"/>
      <c r="DQ112" s="330"/>
      <c r="DR112" s="330"/>
      <c r="DS112" s="330"/>
      <c r="DT112" s="330"/>
      <c r="DU112" s="330"/>
      <c r="DV112" s="330"/>
      <c r="DW112" s="330"/>
      <c r="DX112" s="330"/>
      <c r="DY112" s="330"/>
      <c r="DZ112" s="330"/>
      <c r="EA112" s="330"/>
      <c r="EB112" s="330"/>
      <c r="EC112" s="330"/>
      <c r="ED112" s="330"/>
      <c r="EE112" s="330"/>
      <c r="EF112" s="330"/>
      <c r="EG112" s="330"/>
      <c r="EH112" s="330"/>
      <c r="EI112" s="330"/>
      <c r="EJ112" s="330"/>
      <c r="EK112" s="330"/>
      <c r="EL112" s="330"/>
      <c r="EM112" s="330"/>
      <c r="EN112" s="330"/>
      <c r="EO112" s="330"/>
      <c r="EP112" s="330"/>
      <c r="EQ112" s="330"/>
      <c r="ER112" s="330"/>
      <c r="ES112" s="330"/>
      <c r="ET112" s="330"/>
      <c r="EU112" s="330"/>
      <c r="EV112" s="330"/>
      <c r="EW112" s="330"/>
      <c r="EX112" s="330"/>
      <c r="EY112" s="330"/>
      <c r="EZ112" s="330"/>
      <c r="FA112" s="330"/>
      <c r="FB112" s="330"/>
      <c r="FC112" s="330"/>
      <c r="FD112" s="330"/>
      <c r="FE112" s="330"/>
      <c r="FF112" s="330"/>
      <c r="FG112" s="330"/>
      <c r="FH112" s="330"/>
      <c r="FI112" s="330"/>
      <c r="FJ112" s="330"/>
      <c r="FK112" s="330"/>
      <c r="FL112" s="330"/>
      <c r="FM112" s="330"/>
      <c r="FN112" s="330"/>
      <c r="FO112" s="330"/>
      <c r="FP112" s="330"/>
      <c r="FQ112" s="330"/>
      <c r="FR112" s="330"/>
      <c r="FS112" s="330"/>
      <c r="FT112" s="330"/>
      <c r="FU112" s="330"/>
      <c r="FV112" s="330"/>
      <c r="FW112" s="330"/>
      <c r="FX112" s="330"/>
      <c r="FY112" s="330"/>
      <c r="FZ112" s="330"/>
      <c r="GA112" s="330"/>
      <c r="GB112" s="330"/>
      <c r="GC112" s="330"/>
      <c r="GD112" s="330"/>
      <c r="GE112" s="330"/>
      <c r="GF112" s="330"/>
      <c r="GG112" s="330"/>
      <c r="GH112" s="330"/>
      <c r="GI112" s="330"/>
      <c r="GJ112" s="330"/>
      <c r="GK112" s="330"/>
      <c r="GL112" s="330"/>
      <c r="GM112" s="330"/>
      <c r="GN112" s="330"/>
      <c r="GO112" s="330"/>
      <c r="GP112" s="330"/>
      <c r="GQ112" s="330"/>
      <c r="GR112" s="330"/>
      <c r="GS112" s="330"/>
      <c r="GT112" s="330"/>
    </row>
    <row r="113" s="135" customFormat="1" ht="14.1" customHeight="1" spans="1:202">
      <c r="A113" s="312" t="s">
        <v>137</v>
      </c>
      <c r="B113" s="568" t="s">
        <v>138</v>
      </c>
      <c r="C113" s="568" t="s">
        <v>175</v>
      </c>
      <c r="D113" s="568" t="s">
        <v>213</v>
      </c>
      <c r="E113" s="312">
        <v>18.2325</v>
      </c>
      <c r="F113" s="35" t="s">
        <v>25</v>
      </c>
      <c r="G113" s="35" t="s">
        <v>25</v>
      </c>
      <c r="H113" s="1308" t="s">
        <v>26</v>
      </c>
      <c r="I113" s="30" t="s">
        <v>27</v>
      </c>
      <c r="J113" s="1313" t="s">
        <v>28</v>
      </c>
      <c r="K113" s="30" t="s">
        <v>29</v>
      </c>
      <c r="L113" s="30" t="s">
        <v>41</v>
      </c>
      <c r="M113" s="1314">
        <v>683625</v>
      </c>
      <c r="N113" s="1315">
        <v>4670903</v>
      </c>
      <c r="O113" s="1315" t="s">
        <v>141</v>
      </c>
      <c r="P113" s="29" t="s">
        <v>147</v>
      </c>
      <c r="Q113" s="1155" t="s">
        <v>142</v>
      </c>
      <c r="R113" s="978" t="s">
        <v>143</v>
      </c>
      <c r="S113" s="1318">
        <f t="shared" si="1"/>
        <v>177.766875</v>
      </c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0"/>
      <c r="AD113" s="330"/>
      <c r="AE113" s="330"/>
      <c r="AF113" s="330"/>
      <c r="AG113" s="330"/>
      <c r="AH113" s="330"/>
      <c r="AI113" s="330"/>
      <c r="AJ113" s="330"/>
      <c r="AK113" s="330"/>
      <c r="AL113" s="330"/>
      <c r="AM113" s="330"/>
      <c r="AN113" s="330"/>
      <c r="AO113" s="330"/>
      <c r="AP113" s="330"/>
      <c r="AQ113" s="330"/>
      <c r="AR113" s="330"/>
      <c r="AS113" s="330"/>
      <c r="AT113" s="330"/>
      <c r="AU113" s="330"/>
      <c r="AV113" s="330"/>
      <c r="AW113" s="330"/>
      <c r="AX113" s="330"/>
      <c r="AY113" s="330"/>
      <c r="AZ113" s="330"/>
      <c r="BA113" s="330"/>
      <c r="BB113" s="330"/>
      <c r="BC113" s="330"/>
      <c r="BD113" s="330"/>
      <c r="BE113" s="330"/>
      <c r="BF113" s="330"/>
      <c r="BG113" s="330"/>
      <c r="BH113" s="330"/>
      <c r="BI113" s="330"/>
      <c r="BJ113" s="330"/>
      <c r="BK113" s="330"/>
      <c r="BL113" s="330"/>
      <c r="BM113" s="330"/>
      <c r="BN113" s="330"/>
      <c r="BO113" s="330"/>
      <c r="BP113" s="330"/>
      <c r="BQ113" s="330"/>
      <c r="BR113" s="330"/>
      <c r="BS113" s="330"/>
      <c r="BT113" s="330"/>
      <c r="BU113" s="330"/>
      <c r="BV113" s="330"/>
      <c r="BW113" s="330"/>
      <c r="BX113" s="330"/>
      <c r="BY113" s="330"/>
      <c r="BZ113" s="330"/>
      <c r="CA113" s="330"/>
      <c r="CB113" s="330"/>
      <c r="CC113" s="330"/>
      <c r="CD113" s="330"/>
      <c r="CE113" s="330"/>
      <c r="CF113" s="330"/>
      <c r="CG113" s="330"/>
      <c r="CH113" s="330"/>
      <c r="CI113" s="330"/>
      <c r="CJ113" s="330"/>
      <c r="CK113" s="330"/>
      <c r="CL113" s="330"/>
      <c r="CM113" s="330"/>
      <c r="CN113" s="330"/>
      <c r="CO113" s="330"/>
      <c r="CP113" s="330"/>
      <c r="CQ113" s="330"/>
      <c r="CR113" s="330"/>
      <c r="CS113" s="330"/>
      <c r="CT113" s="330"/>
      <c r="CU113" s="330"/>
      <c r="CV113" s="330"/>
      <c r="CW113" s="330"/>
      <c r="CX113" s="330"/>
      <c r="CY113" s="330"/>
      <c r="CZ113" s="330"/>
      <c r="DA113" s="330"/>
      <c r="DB113" s="330"/>
      <c r="DC113" s="330"/>
      <c r="DD113" s="330"/>
      <c r="DE113" s="330"/>
      <c r="DF113" s="330"/>
      <c r="DG113" s="330"/>
      <c r="DH113" s="330"/>
      <c r="DI113" s="330"/>
      <c r="DJ113" s="330"/>
      <c r="DK113" s="330"/>
      <c r="DL113" s="330"/>
      <c r="DM113" s="330"/>
      <c r="DN113" s="330"/>
      <c r="DO113" s="330"/>
      <c r="DP113" s="330"/>
      <c r="DQ113" s="330"/>
      <c r="DR113" s="330"/>
      <c r="DS113" s="330"/>
      <c r="DT113" s="330"/>
      <c r="DU113" s="330"/>
      <c r="DV113" s="330"/>
      <c r="DW113" s="330"/>
      <c r="DX113" s="330"/>
      <c r="DY113" s="330"/>
      <c r="DZ113" s="330"/>
      <c r="EA113" s="330"/>
      <c r="EB113" s="330"/>
      <c r="EC113" s="330"/>
      <c r="ED113" s="330"/>
      <c r="EE113" s="330"/>
      <c r="EF113" s="330"/>
      <c r="EG113" s="330"/>
      <c r="EH113" s="330"/>
      <c r="EI113" s="330"/>
      <c r="EJ113" s="330"/>
      <c r="EK113" s="330"/>
      <c r="EL113" s="330"/>
      <c r="EM113" s="330"/>
      <c r="EN113" s="330"/>
      <c r="EO113" s="330"/>
      <c r="EP113" s="330"/>
      <c r="EQ113" s="330"/>
      <c r="ER113" s="330"/>
      <c r="ES113" s="330"/>
      <c r="ET113" s="330"/>
      <c r="EU113" s="330"/>
      <c r="EV113" s="330"/>
      <c r="EW113" s="330"/>
      <c r="EX113" s="330"/>
      <c r="EY113" s="330"/>
      <c r="EZ113" s="330"/>
      <c r="FA113" s="330"/>
      <c r="FB113" s="330"/>
      <c r="FC113" s="330"/>
      <c r="FD113" s="330"/>
      <c r="FE113" s="330"/>
      <c r="FF113" s="330"/>
      <c r="FG113" s="330"/>
      <c r="FH113" s="330"/>
      <c r="FI113" s="330"/>
      <c r="FJ113" s="330"/>
      <c r="FK113" s="330"/>
      <c r="FL113" s="330"/>
      <c r="FM113" s="330"/>
      <c r="FN113" s="330"/>
      <c r="FO113" s="330"/>
      <c r="FP113" s="330"/>
      <c r="FQ113" s="330"/>
      <c r="FR113" s="330"/>
      <c r="FS113" s="330"/>
      <c r="FT113" s="330"/>
      <c r="FU113" s="330"/>
      <c r="FV113" s="330"/>
      <c r="FW113" s="330"/>
      <c r="FX113" s="330"/>
      <c r="FY113" s="330"/>
      <c r="FZ113" s="330"/>
      <c r="GA113" s="330"/>
      <c r="GB113" s="330"/>
      <c r="GC113" s="330"/>
      <c r="GD113" s="330"/>
      <c r="GE113" s="330"/>
      <c r="GF113" s="330"/>
      <c r="GG113" s="330"/>
      <c r="GH113" s="330"/>
      <c r="GI113" s="330"/>
      <c r="GJ113" s="330"/>
      <c r="GK113" s="330"/>
      <c r="GL113" s="330"/>
      <c r="GM113" s="330"/>
      <c r="GN113" s="330"/>
      <c r="GO113" s="330"/>
      <c r="GP113" s="330"/>
      <c r="GQ113" s="330"/>
      <c r="GR113" s="330"/>
      <c r="GS113" s="330"/>
      <c r="GT113" s="330"/>
    </row>
    <row r="114" s="135" customFormat="1" ht="14.1" customHeight="1" spans="1:202">
      <c r="A114" s="312" t="s">
        <v>137</v>
      </c>
      <c r="B114" s="568" t="s">
        <v>138</v>
      </c>
      <c r="C114" s="568" t="s">
        <v>214</v>
      </c>
      <c r="D114" s="568" t="s">
        <v>136</v>
      </c>
      <c r="E114" s="312">
        <v>170.22</v>
      </c>
      <c r="F114" s="35" t="s">
        <v>25</v>
      </c>
      <c r="G114" s="35" t="s">
        <v>25</v>
      </c>
      <c r="H114" s="1308" t="s">
        <v>26</v>
      </c>
      <c r="I114" s="30" t="s">
        <v>27</v>
      </c>
      <c r="J114" s="1313" t="s">
        <v>28</v>
      </c>
      <c r="K114" s="30" t="s">
        <v>29</v>
      </c>
      <c r="L114" s="30" t="s">
        <v>41</v>
      </c>
      <c r="M114" s="1314">
        <v>683569</v>
      </c>
      <c r="N114" s="1315">
        <v>4671003</v>
      </c>
      <c r="O114" s="1315" t="s">
        <v>141</v>
      </c>
      <c r="P114" s="29" t="s">
        <v>147</v>
      </c>
      <c r="Q114" s="1155" t="s">
        <v>142</v>
      </c>
      <c r="R114" s="978" t="s">
        <v>143</v>
      </c>
      <c r="S114" s="1318">
        <f t="shared" si="1"/>
        <v>1659.645</v>
      </c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0"/>
      <c r="AD114" s="330"/>
      <c r="AE114" s="330"/>
      <c r="AF114" s="330"/>
      <c r="AG114" s="330"/>
      <c r="AH114" s="330"/>
      <c r="AI114" s="330"/>
      <c r="AJ114" s="330"/>
      <c r="AK114" s="330"/>
      <c r="AL114" s="330"/>
      <c r="AM114" s="330"/>
      <c r="AN114" s="330"/>
      <c r="AO114" s="330"/>
      <c r="AP114" s="330"/>
      <c r="AQ114" s="330"/>
      <c r="AR114" s="330"/>
      <c r="AS114" s="330"/>
      <c r="AT114" s="330"/>
      <c r="AU114" s="330"/>
      <c r="AV114" s="330"/>
      <c r="AW114" s="330"/>
      <c r="AX114" s="330"/>
      <c r="AY114" s="330"/>
      <c r="AZ114" s="330"/>
      <c r="BA114" s="330"/>
      <c r="BB114" s="330"/>
      <c r="BC114" s="330"/>
      <c r="BD114" s="330"/>
      <c r="BE114" s="330"/>
      <c r="BF114" s="330"/>
      <c r="BG114" s="330"/>
      <c r="BH114" s="330"/>
      <c r="BI114" s="330"/>
      <c r="BJ114" s="330"/>
      <c r="BK114" s="330"/>
      <c r="BL114" s="330"/>
      <c r="BM114" s="330"/>
      <c r="BN114" s="330"/>
      <c r="BO114" s="330"/>
      <c r="BP114" s="330"/>
      <c r="BQ114" s="330"/>
      <c r="BR114" s="330"/>
      <c r="BS114" s="330"/>
      <c r="BT114" s="330"/>
      <c r="BU114" s="330"/>
      <c r="BV114" s="330"/>
      <c r="BW114" s="330"/>
      <c r="BX114" s="330"/>
      <c r="BY114" s="330"/>
      <c r="BZ114" s="330"/>
      <c r="CA114" s="330"/>
      <c r="CB114" s="330"/>
      <c r="CC114" s="330"/>
      <c r="CD114" s="330"/>
      <c r="CE114" s="330"/>
      <c r="CF114" s="330"/>
      <c r="CG114" s="330"/>
      <c r="CH114" s="330"/>
      <c r="CI114" s="330"/>
      <c r="CJ114" s="330"/>
      <c r="CK114" s="330"/>
      <c r="CL114" s="330"/>
      <c r="CM114" s="330"/>
      <c r="CN114" s="330"/>
      <c r="CO114" s="330"/>
      <c r="CP114" s="330"/>
      <c r="CQ114" s="330"/>
      <c r="CR114" s="330"/>
      <c r="CS114" s="330"/>
      <c r="CT114" s="330"/>
      <c r="CU114" s="330"/>
      <c r="CV114" s="330"/>
      <c r="CW114" s="330"/>
      <c r="CX114" s="330"/>
      <c r="CY114" s="330"/>
      <c r="CZ114" s="330"/>
      <c r="DA114" s="330"/>
      <c r="DB114" s="330"/>
      <c r="DC114" s="330"/>
      <c r="DD114" s="330"/>
      <c r="DE114" s="330"/>
      <c r="DF114" s="330"/>
      <c r="DG114" s="330"/>
      <c r="DH114" s="330"/>
      <c r="DI114" s="330"/>
      <c r="DJ114" s="330"/>
      <c r="DK114" s="330"/>
      <c r="DL114" s="330"/>
      <c r="DM114" s="330"/>
      <c r="DN114" s="330"/>
      <c r="DO114" s="330"/>
      <c r="DP114" s="330"/>
      <c r="DQ114" s="330"/>
      <c r="DR114" s="330"/>
      <c r="DS114" s="330"/>
      <c r="DT114" s="330"/>
      <c r="DU114" s="330"/>
      <c r="DV114" s="330"/>
      <c r="DW114" s="330"/>
      <c r="DX114" s="330"/>
      <c r="DY114" s="330"/>
      <c r="DZ114" s="330"/>
      <c r="EA114" s="330"/>
      <c r="EB114" s="330"/>
      <c r="EC114" s="330"/>
      <c r="ED114" s="330"/>
      <c r="EE114" s="330"/>
      <c r="EF114" s="330"/>
      <c r="EG114" s="330"/>
      <c r="EH114" s="330"/>
      <c r="EI114" s="330"/>
      <c r="EJ114" s="330"/>
      <c r="EK114" s="330"/>
      <c r="EL114" s="330"/>
      <c r="EM114" s="330"/>
      <c r="EN114" s="330"/>
      <c r="EO114" s="330"/>
      <c r="EP114" s="330"/>
      <c r="EQ114" s="330"/>
      <c r="ER114" s="330"/>
      <c r="ES114" s="330"/>
      <c r="ET114" s="330"/>
      <c r="EU114" s="330"/>
      <c r="EV114" s="330"/>
      <c r="EW114" s="330"/>
      <c r="EX114" s="330"/>
      <c r="EY114" s="330"/>
      <c r="EZ114" s="330"/>
      <c r="FA114" s="330"/>
      <c r="FB114" s="330"/>
      <c r="FC114" s="330"/>
      <c r="FD114" s="330"/>
      <c r="FE114" s="330"/>
      <c r="FF114" s="330"/>
      <c r="FG114" s="330"/>
      <c r="FH114" s="330"/>
      <c r="FI114" s="330"/>
      <c r="FJ114" s="330"/>
      <c r="FK114" s="330"/>
      <c r="FL114" s="330"/>
      <c r="FM114" s="330"/>
      <c r="FN114" s="330"/>
      <c r="FO114" s="330"/>
      <c r="FP114" s="330"/>
      <c r="FQ114" s="330"/>
      <c r="FR114" s="330"/>
      <c r="FS114" s="330"/>
      <c r="FT114" s="330"/>
      <c r="FU114" s="330"/>
      <c r="FV114" s="330"/>
      <c r="FW114" s="330"/>
      <c r="FX114" s="330"/>
      <c r="FY114" s="330"/>
      <c r="FZ114" s="330"/>
      <c r="GA114" s="330"/>
      <c r="GB114" s="330"/>
      <c r="GC114" s="330"/>
      <c r="GD114" s="330"/>
      <c r="GE114" s="330"/>
      <c r="GF114" s="330"/>
      <c r="GG114" s="330"/>
      <c r="GH114" s="330"/>
      <c r="GI114" s="330"/>
      <c r="GJ114" s="330"/>
      <c r="GK114" s="330"/>
      <c r="GL114" s="330"/>
      <c r="GM114" s="330"/>
      <c r="GN114" s="330"/>
      <c r="GO114" s="330"/>
      <c r="GP114" s="330"/>
      <c r="GQ114" s="330"/>
      <c r="GR114" s="330"/>
      <c r="GS114" s="330"/>
      <c r="GT114" s="330"/>
    </row>
    <row r="115" s="135" customFormat="1" ht="12.95" customHeight="1" spans="1:202">
      <c r="A115" s="312" t="s">
        <v>137</v>
      </c>
      <c r="B115" s="568" t="s">
        <v>138</v>
      </c>
      <c r="C115" s="568" t="s">
        <v>215</v>
      </c>
      <c r="D115" s="568" t="s">
        <v>216</v>
      </c>
      <c r="E115" s="312">
        <v>100.065</v>
      </c>
      <c r="F115" s="35" t="s">
        <v>25</v>
      </c>
      <c r="G115" s="35" t="s">
        <v>25</v>
      </c>
      <c r="H115" s="1308" t="s">
        <v>26</v>
      </c>
      <c r="I115" s="30" t="s">
        <v>48</v>
      </c>
      <c r="J115" s="1313" t="s">
        <v>28</v>
      </c>
      <c r="K115" s="312" t="s">
        <v>217</v>
      </c>
      <c r="L115" s="30" t="s">
        <v>50</v>
      </c>
      <c r="M115" s="1314">
        <v>684061</v>
      </c>
      <c r="N115" s="1315">
        <v>4670441</v>
      </c>
      <c r="O115" s="1315" t="s">
        <v>141</v>
      </c>
      <c r="P115" s="29" t="s">
        <v>147</v>
      </c>
      <c r="Q115" s="1155" t="s">
        <v>142</v>
      </c>
      <c r="R115" s="978" t="s">
        <v>143</v>
      </c>
      <c r="S115" s="1318">
        <f t="shared" si="1"/>
        <v>975.63375</v>
      </c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0"/>
      <c r="AD115" s="330"/>
      <c r="AE115" s="330"/>
      <c r="AF115" s="330"/>
      <c r="AG115" s="330"/>
      <c r="AH115" s="330"/>
      <c r="AI115" s="330"/>
      <c r="AJ115" s="330"/>
      <c r="AK115" s="330"/>
      <c r="AL115" s="330"/>
      <c r="AM115" s="330"/>
      <c r="AN115" s="330"/>
      <c r="AO115" s="330"/>
      <c r="AP115" s="330"/>
      <c r="AQ115" s="330"/>
      <c r="AR115" s="330"/>
      <c r="AS115" s="330"/>
      <c r="AT115" s="330"/>
      <c r="AU115" s="330"/>
      <c r="AV115" s="330"/>
      <c r="AW115" s="330"/>
      <c r="AX115" s="330"/>
      <c r="AY115" s="330"/>
      <c r="AZ115" s="330"/>
      <c r="BA115" s="330"/>
      <c r="BB115" s="330"/>
      <c r="BC115" s="330"/>
      <c r="BD115" s="330"/>
      <c r="BE115" s="330"/>
      <c r="BF115" s="330"/>
      <c r="BG115" s="330"/>
      <c r="BH115" s="330"/>
      <c r="BI115" s="330"/>
      <c r="BJ115" s="330"/>
      <c r="BK115" s="330"/>
      <c r="BL115" s="330"/>
      <c r="BM115" s="330"/>
      <c r="BN115" s="330"/>
      <c r="BO115" s="330"/>
      <c r="BP115" s="330"/>
      <c r="BQ115" s="330"/>
      <c r="BR115" s="330"/>
      <c r="BS115" s="330"/>
      <c r="BT115" s="330"/>
      <c r="BU115" s="330"/>
      <c r="BV115" s="330"/>
      <c r="BW115" s="330"/>
      <c r="BX115" s="330"/>
      <c r="BY115" s="330"/>
      <c r="BZ115" s="330"/>
      <c r="CA115" s="330"/>
      <c r="CB115" s="330"/>
      <c r="CC115" s="330"/>
      <c r="CD115" s="330"/>
      <c r="CE115" s="330"/>
      <c r="CF115" s="330"/>
      <c r="CG115" s="330"/>
      <c r="CH115" s="330"/>
      <c r="CI115" s="330"/>
      <c r="CJ115" s="330"/>
      <c r="CK115" s="330"/>
      <c r="CL115" s="330"/>
      <c r="CM115" s="330"/>
      <c r="CN115" s="330"/>
      <c r="CO115" s="330"/>
      <c r="CP115" s="330"/>
      <c r="CQ115" s="330"/>
      <c r="CR115" s="330"/>
      <c r="CS115" s="330"/>
      <c r="CT115" s="330"/>
      <c r="CU115" s="330"/>
      <c r="CV115" s="330"/>
      <c r="CW115" s="330"/>
      <c r="CX115" s="330"/>
      <c r="CY115" s="330"/>
      <c r="CZ115" s="330"/>
      <c r="DA115" s="330"/>
      <c r="DB115" s="330"/>
      <c r="DC115" s="330"/>
      <c r="DD115" s="330"/>
      <c r="DE115" s="330"/>
      <c r="DF115" s="330"/>
      <c r="DG115" s="330"/>
      <c r="DH115" s="330"/>
      <c r="DI115" s="330"/>
      <c r="DJ115" s="330"/>
      <c r="DK115" s="330"/>
      <c r="DL115" s="330"/>
      <c r="DM115" s="330"/>
      <c r="DN115" s="330"/>
      <c r="DO115" s="330"/>
      <c r="DP115" s="330"/>
      <c r="DQ115" s="330"/>
      <c r="DR115" s="330"/>
      <c r="DS115" s="330"/>
      <c r="DT115" s="330"/>
      <c r="DU115" s="330"/>
      <c r="DV115" s="330"/>
      <c r="DW115" s="330"/>
      <c r="DX115" s="330"/>
      <c r="DY115" s="330"/>
      <c r="DZ115" s="330"/>
      <c r="EA115" s="330"/>
      <c r="EB115" s="330"/>
      <c r="EC115" s="330"/>
      <c r="ED115" s="330"/>
      <c r="EE115" s="330"/>
      <c r="EF115" s="330"/>
      <c r="EG115" s="330"/>
      <c r="EH115" s="330"/>
      <c r="EI115" s="330"/>
      <c r="EJ115" s="330"/>
      <c r="EK115" s="330"/>
      <c r="EL115" s="330"/>
      <c r="EM115" s="330"/>
      <c r="EN115" s="330"/>
      <c r="EO115" s="330"/>
      <c r="EP115" s="330"/>
      <c r="EQ115" s="330"/>
      <c r="ER115" s="330"/>
      <c r="ES115" s="330"/>
      <c r="ET115" s="330"/>
      <c r="EU115" s="330"/>
      <c r="EV115" s="330"/>
      <c r="EW115" s="330"/>
      <c r="EX115" s="330"/>
      <c r="EY115" s="330"/>
      <c r="EZ115" s="330"/>
      <c r="FA115" s="330"/>
      <c r="FB115" s="330"/>
      <c r="FC115" s="330"/>
      <c r="FD115" s="330"/>
      <c r="FE115" s="330"/>
      <c r="FF115" s="330"/>
      <c r="FG115" s="330"/>
      <c r="FH115" s="330"/>
      <c r="FI115" s="330"/>
      <c r="FJ115" s="330"/>
      <c r="FK115" s="330"/>
      <c r="FL115" s="330"/>
      <c r="FM115" s="330"/>
      <c r="FN115" s="330"/>
      <c r="FO115" s="330"/>
      <c r="FP115" s="330"/>
      <c r="FQ115" s="330"/>
      <c r="FR115" s="330"/>
      <c r="FS115" s="330"/>
      <c r="FT115" s="330"/>
      <c r="FU115" s="330"/>
      <c r="FV115" s="330"/>
      <c r="FW115" s="330"/>
      <c r="FX115" s="330"/>
      <c r="FY115" s="330"/>
      <c r="FZ115" s="330"/>
      <c r="GA115" s="330"/>
      <c r="GB115" s="330"/>
      <c r="GC115" s="330"/>
      <c r="GD115" s="330"/>
      <c r="GE115" s="330"/>
      <c r="GF115" s="330"/>
      <c r="GG115" s="330"/>
      <c r="GH115" s="330"/>
      <c r="GI115" s="330"/>
      <c r="GJ115" s="330"/>
      <c r="GK115" s="330"/>
      <c r="GL115" s="330"/>
      <c r="GM115" s="330"/>
      <c r="GN115" s="330"/>
      <c r="GO115" s="330"/>
      <c r="GP115" s="330"/>
      <c r="GQ115" s="330"/>
      <c r="GR115" s="330"/>
      <c r="GS115" s="330"/>
      <c r="GT115" s="330"/>
    </row>
    <row r="116" s="135" customFormat="1" ht="14.1" customHeight="1" spans="1:202">
      <c r="A116" s="312" t="s">
        <v>137</v>
      </c>
      <c r="B116" s="568" t="s">
        <v>138</v>
      </c>
      <c r="C116" s="568" t="s">
        <v>129</v>
      </c>
      <c r="D116" s="568" t="s">
        <v>218</v>
      </c>
      <c r="E116" s="312">
        <v>184.017</v>
      </c>
      <c r="F116" s="35" t="s">
        <v>25</v>
      </c>
      <c r="G116" s="35" t="s">
        <v>25</v>
      </c>
      <c r="H116" s="1308" t="s">
        <v>26</v>
      </c>
      <c r="I116" s="30" t="s">
        <v>48</v>
      </c>
      <c r="J116" s="1313" t="s">
        <v>28</v>
      </c>
      <c r="K116" s="30" t="s">
        <v>49</v>
      </c>
      <c r="L116" s="30" t="s">
        <v>50</v>
      </c>
      <c r="M116" s="1314">
        <v>683749</v>
      </c>
      <c r="N116" s="1315">
        <v>4671081</v>
      </c>
      <c r="O116" s="1315" t="s">
        <v>141</v>
      </c>
      <c r="P116" s="29" t="s">
        <v>147</v>
      </c>
      <c r="Q116" s="1155" t="s">
        <v>142</v>
      </c>
      <c r="R116" s="978" t="s">
        <v>143</v>
      </c>
      <c r="S116" s="1318">
        <f t="shared" si="1"/>
        <v>1794.16575</v>
      </c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0"/>
      <c r="AD116" s="330"/>
      <c r="AE116" s="330"/>
      <c r="AF116" s="330"/>
      <c r="AG116" s="330"/>
      <c r="AH116" s="330"/>
      <c r="AI116" s="330"/>
      <c r="AJ116" s="330"/>
      <c r="AK116" s="330"/>
      <c r="AL116" s="330"/>
      <c r="AM116" s="330"/>
      <c r="AN116" s="330"/>
      <c r="AO116" s="330"/>
      <c r="AP116" s="330"/>
      <c r="AQ116" s="330"/>
      <c r="AR116" s="330"/>
      <c r="AS116" s="330"/>
      <c r="AT116" s="330"/>
      <c r="AU116" s="330"/>
      <c r="AV116" s="330"/>
      <c r="AW116" s="330"/>
      <c r="AX116" s="330"/>
      <c r="AY116" s="330"/>
      <c r="AZ116" s="330"/>
      <c r="BA116" s="330"/>
      <c r="BB116" s="330"/>
      <c r="BC116" s="330"/>
      <c r="BD116" s="330"/>
      <c r="BE116" s="330"/>
      <c r="BF116" s="330"/>
      <c r="BG116" s="330"/>
      <c r="BH116" s="330"/>
      <c r="BI116" s="330"/>
      <c r="BJ116" s="330"/>
      <c r="BK116" s="330"/>
      <c r="BL116" s="330"/>
      <c r="BM116" s="330"/>
      <c r="BN116" s="330"/>
      <c r="BO116" s="330"/>
      <c r="BP116" s="330"/>
      <c r="BQ116" s="330"/>
      <c r="BR116" s="330"/>
      <c r="BS116" s="330"/>
      <c r="BT116" s="330"/>
      <c r="BU116" s="330"/>
      <c r="BV116" s="330"/>
      <c r="BW116" s="330"/>
      <c r="BX116" s="330"/>
      <c r="BY116" s="330"/>
      <c r="BZ116" s="330"/>
      <c r="CA116" s="330"/>
      <c r="CB116" s="330"/>
      <c r="CC116" s="330"/>
      <c r="CD116" s="330"/>
      <c r="CE116" s="330"/>
      <c r="CF116" s="330"/>
      <c r="CG116" s="330"/>
      <c r="CH116" s="330"/>
      <c r="CI116" s="330"/>
      <c r="CJ116" s="330"/>
      <c r="CK116" s="330"/>
      <c r="CL116" s="330"/>
      <c r="CM116" s="330"/>
      <c r="CN116" s="330"/>
      <c r="CO116" s="330"/>
      <c r="CP116" s="330"/>
      <c r="CQ116" s="330"/>
      <c r="CR116" s="330"/>
      <c r="CS116" s="330"/>
      <c r="CT116" s="330"/>
      <c r="CU116" s="330"/>
      <c r="CV116" s="330"/>
      <c r="CW116" s="330"/>
      <c r="CX116" s="330"/>
      <c r="CY116" s="330"/>
      <c r="CZ116" s="330"/>
      <c r="DA116" s="330"/>
      <c r="DB116" s="330"/>
      <c r="DC116" s="330"/>
      <c r="DD116" s="330"/>
      <c r="DE116" s="330"/>
      <c r="DF116" s="330"/>
      <c r="DG116" s="330"/>
      <c r="DH116" s="330"/>
      <c r="DI116" s="330"/>
      <c r="DJ116" s="330"/>
      <c r="DK116" s="330"/>
      <c r="DL116" s="330"/>
      <c r="DM116" s="330"/>
      <c r="DN116" s="330"/>
      <c r="DO116" s="330"/>
      <c r="DP116" s="330"/>
      <c r="DQ116" s="330"/>
      <c r="DR116" s="330"/>
      <c r="DS116" s="330"/>
      <c r="DT116" s="330"/>
      <c r="DU116" s="330"/>
      <c r="DV116" s="330"/>
      <c r="DW116" s="330"/>
      <c r="DX116" s="330"/>
      <c r="DY116" s="330"/>
      <c r="DZ116" s="330"/>
      <c r="EA116" s="330"/>
      <c r="EB116" s="330"/>
      <c r="EC116" s="330"/>
      <c r="ED116" s="330"/>
      <c r="EE116" s="330"/>
      <c r="EF116" s="330"/>
      <c r="EG116" s="330"/>
      <c r="EH116" s="330"/>
      <c r="EI116" s="330"/>
      <c r="EJ116" s="330"/>
      <c r="EK116" s="330"/>
      <c r="EL116" s="330"/>
      <c r="EM116" s="330"/>
      <c r="EN116" s="330"/>
      <c r="EO116" s="330"/>
      <c r="EP116" s="330"/>
      <c r="EQ116" s="330"/>
      <c r="ER116" s="330"/>
      <c r="ES116" s="330"/>
      <c r="ET116" s="330"/>
      <c r="EU116" s="330"/>
      <c r="EV116" s="330"/>
      <c r="EW116" s="330"/>
      <c r="EX116" s="330"/>
      <c r="EY116" s="330"/>
      <c r="EZ116" s="330"/>
      <c r="FA116" s="330"/>
      <c r="FB116" s="330"/>
      <c r="FC116" s="330"/>
      <c r="FD116" s="330"/>
      <c r="FE116" s="330"/>
      <c r="FF116" s="330"/>
      <c r="FG116" s="330"/>
      <c r="FH116" s="330"/>
      <c r="FI116" s="330"/>
      <c r="FJ116" s="330"/>
      <c r="FK116" s="330"/>
      <c r="FL116" s="330"/>
      <c r="FM116" s="330"/>
      <c r="FN116" s="330"/>
      <c r="FO116" s="330"/>
      <c r="FP116" s="330"/>
      <c r="FQ116" s="330"/>
      <c r="FR116" s="330"/>
      <c r="FS116" s="330"/>
      <c r="FT116" s="330"/>
      <c r="FU116" s="330"/>
      <c r="FV116" s="330"/>
      <c r="FW116" s="330"/>
      <c r="FX116" s="330"/>
      <c r="FY116" s="330"/>
      <c r="FZ116" s="330"/>
      <c r="GA116" s="330"/>
      <c r="GB116" s="330"/>
      <c r="GC116" s="330"/>
      <c r="GD116" s="330"/>
      <c r="GE116" s="330"/>
      <c r="GF116" s="330"/>
      <c r="GG116" s="330"/>
      <c r="GH116" s="330"/>
      <c r="GI116" s="330"/>
      <c r="GJ116" s="330"/>
      <c r="GK116" s="330"/>
      <c r="GL116" s="330"/>
      <c r="GM116" s="330"/>
      <c r="GN116" s="330"/>
      <c r="GO116" s="330"/>
      <c r="GP116" s="330"/>
      <c r="GQ116" s="330"/>
      <c r="GR116" s="330"/>
      <c r="GS116" s="330"/>
      <c r="GT116" s="330"/>
    </row>
    <row r="117" s="135" customFormat="1" ht="14.1" customHeight="1" spans="1:202">
      <c r="A117" s="312" t="s">
        <v>137</v>
      </c>
      <c r="B117" s="568" t="s">
        <v>138</v>
      </c>
      <c r="C117" s="568" t="s">
        <v>80</v>
      </c>
      <c r="D117" s="568" t="s">
        <v>219</v>
      </c>
      <c r="E117" s="312">
        <v>8.583</v>
      </c>
      <c r="F117" s="35" t="s">
        <v>25</v>
      </c>
      <c r="G117" s="35" t="s">
        <v>25</v>
      </c>
      <c r="H117" s="1308" t="s">
        <v>26</v>
      </c>
      <c r="I117" s="30" t="s">
        <v>48</v>
      </c>
      <c r="J117" s="1313" t="s">
        <v>28</v>
      </c>
      <c r="K117" s="30" t="s">
        <v>49</v>
      </c>
      <c r="L117" s="30" t="s">
        <v>50</v>
      </c>
      <c r="M117" s="1314">
        <v>684071</v>
      </c>
      <c r="N117" s="1315">
        <v>4670960</v>
      </c>
      <c r="O117" s="1315" t="s">
        <v>141</v>
      </c>
      <c r="P117" s="29" t="s">
        <v>147</v>
      </c>
      <c r="Q117" s="1155" t="s">
        <v>142</v>
      </c>
      <c r="R117" s="978" t="s">
        <v>143</v>
      </c>
      <c r="S117" s="1318">
        <f t="shared" si="1"/>
        <v>83.68425</v>
      </c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0"/>
      <c r="AD117" s="330"/>
      <c r="AE117" s="330"/>
      <c r="AF117" s="330"/>
      <c r="AG117" s="330"/>
      <c r="AH117" s="330"/>
      <c r="AI117" s="330"/>
      <c r="AJ117" s="330"/>
      <c r="AK117" s="330"/>
      <c r="AL117" s="330"/>
      <c r="AM117" s="330"/>
      <c r="AN117" s="330"/>
      <c r="AO117" s="330"/>
      <c r="AP117" s="330"/>
      <c r="AQ117" s="330"/>
      <c r="AR117" s="330"/>
      <c r="AS117" s="330"/>
      <c r="AT117" s="330"/>
      <c r="AU117" s="330"/>
      <c r="AV117" s="330"/>
      <c r="AW117" s="330"/>
      <c r="AX117" s="330"/>
      <c r="AY117" s="330"/>
      <c r="AZ117" s="330"/>
      <c r="BA117" s="330"/>
      <c r="BB117" s="330"/>
      <c r="BC117" s="330"/>
      <c r="BD117" s="330"/>
      <c r="BE117" s="330"/>
      <c r="BF117" s="330"/>
      <c r="BG117" s="330"/>
      <c r="BH117" s="330"/>
      <c r="BI117" s="330"/>
      <c r="BJ117" s="330"/>
      <c r="BK117" s="330"/>
      <c r="BL117" s="330"/>
      <c r="BM117" s="330"/>
      <c r="BN117" s="330"/>
      <c r="BO117" s="330"/>
      <c r="BP117" s="330"/>
      <c r="BQ117" s="330"/>
      <c r="BR117" s="330"/>
      <c r="BS117" s="330"/>
      <c r="BT117" s="330"/>
      <c r="BU117" s="330"/>
      <c r="BV117" s="330"/>
      <c r="BW117" s="330"/>
      <c r="BX117" s="330"/>
      <c r="BY117" s="330"/>
      <c r="BZ117" s="330"/>
      <c r="CA117" s="330"/>
      <c r="CB117" s="330"/>
      <c r="CC117" s="330"/>
      <c r="CD117" s="330"/>
      <c r="CE117" s="330"/>
      <c r="CF117" s="330"/>
      <c r="CG117" s="330"/>
      <c r="CH117" s="330"/>
      <c r="CI117" s="330"/>
      <c r="CJ117" s="330"/>
      <c r="CK117" s="330"/>
      <c r="CL117" s="330"/>
      <c r="CM117" s="330"/>
      <c r="CN117" s="330"/>
      <c r="CO117" s="330"/>
      <c r="CP117" s="330"/>
      <c r="CQ117" s="330"/>
      <c r="CR117" s="330"/>
      <c r="CS117" s="330"/>
      <c r="CT117" s="330"/>
      <c r="CU117" s="330"/>
      <c r="CV117" s="330"/>
      <c r="CW117" s="330"/>
      <c r="CX117" s="330"/>
      <c r="CY117" s="330"/>
      <c r="CZ117" s="330"/>
      <c r="DA117" s="330"/>
      <c r="DB117" s="330"/>
      <c r="DC117" s="330"/>
      <c r="DD117" s="330"/>
      <c r="DE117" s="330"/>
      <c r="DF117" s="330"/>
      <c r="DG117" s="330"/>
      <c r="DH117" s="330"/>
      <c r="DI117" s="330"/>
      <c r="DJ117" s="330"/>
      <c r="DK117" s="330"/>
      <c r="DL117" s="330"/>
      <c r="DM117" s="330"/>
      <c r="DN117" s="330"/>
      <c r="DO117" s="330"/>
      <c r="DP117" s="330"/>
      <c r="DQ117" s="330"/>
      <c r="DR117" s="330"/>
      <c r="DS117" s="330"/>
      <c r="DT117" s="330"/>
      <c r="DU117" s="330"/>
      <c r="DV117" s="330"/>
      <c r="DW117" s="330"/>
      <c r="DX117" s="330"/>
      <c r="DY117" s="330"/>
      <c r="DZ117" s="330"/>
      <c r="EA117" s="330"/>
      <c r="EB117" s="330"/>
      <c r="EC117" s="330"/>
      <c r="ED117" s="330"/>
      <c r="EE117" s="330"/>
      <c r="EF117" s="330"/>
      <c r="EG117" s="330"/>
      <c r="EH117" s="330"/>
      <c r="EI117" s="330"/>
      <c r="EJ117" s="330"/>
      <c r="EK117" s="330"/>
      <c r="EL117" s="330"/>
      <c r="EM117" s="330"/>
      <c r="EN117" s="330"/>
      <c r="EO117" s="330"/>
      <c r="EP117" s="330"/>
      <c r="EQ117" s="330"/>
      <c r="ER117" s="330"/>
      <c r="ES117" s="330"/>
      <c r="ET117" s="330"/>
      <c r="EU117" s="330"/>
      <c r="EV117" s="330"/>
      <c r="EW117" s="330"/>
      <c r="EX117" s="330"/>
      <c r="EY117" s="330"/>
      <c r="EZ117" s="330"/>
      <c r="FA117" s="330"/>
      <c r="FB117" s="330"/>
      <c r="FC117" s="330"/>
      <c r="FD117" s="330"/>
      <c r="FE117" s="330"/>
      <c r="FF117" s="330"/>
      <c r="FG117" s="330"/>
      <c r="FH117" s="330"/>
      <c r="FI117" s="330"/>
      <c r="FJ117" s="330"/>
      <c r="FK117" s="330"/>
      <c r="FL117" s="330"/>
      <c r="FM117" s="330"/>
      <c r="FN117" s="330"/>
      <c r="FO117" s="330"/>
      <c r="FP117" s="330"/>
      <c r="FQ117" s="330"/>
      <c r="FR117" s="330"/>
      <c r="FS117" s="330"/>
      <c r="FT117" s="330"/>
      <c r="FU117" s="330"/>
      <c r="FV117" s="330"/>
      <c r="FW117" s="330"/>
      <c r="FX117" s="330"/>
      <c r="FY117" s="330"/>
      <c r="FZ117" s="330"/>
      <c r="GA117" s="330"/>
      <c r="GB117" s="330"/>
      <c r="GC117" s="330"/>
      <c r="GD117" s="330"/>
      <c r="GE117" s="330"/>
      <c r="GF117" s="330"/>
      <c r="GG117" s="330"/>
      <c r="GH117" s="330"/>
      <c r="GI117" s="330"/>
      <c r="GJ117" s="330"/>
      <c r="GK117" s="330"/>
      <c r="GL117" s="330"/>
      <c r="GM117" s="330"/>
      <c r="GN117" s="330"/>
      <c r="GO117" s="330"/>
      <c r="GP117" s="330"/>
      <c r="GQ117" s="330"/>
      <c r="GR117" s="330"/>
      <c r="GS117" s="330"/>
      <c r="GT117" s="330"/>
    </row>
    <row r="118" s="135" customFormat="1" ht="14.1" customHeight="1" spans="1:202">
      <c r="A118" s="312" t="s">
        <v>137</v>
      </c>
      <c r="B118" s="568" t="s">
        <v>138</v>
      </c>
      <c r="C118" s="568" t="s">
        <v>220</v>
      </c>
      <c r="D118" s="568" t="s">
        <v>221</v>
      </c>
      <c r="E118" s="312">
        <v>8.979</v>
      </c>
      <c r="F118" s="35" t="s">
        <v>25</v>
      </c>
      <c r="G118" s="35" t="s">
        <v>25</v>
      </c>
      <c r="H118" s="1308" t="s">
        <v>26</v>
      </c>
      <c r="I118" s="30" t="s">
        <v>48</v>
      </c>
      <c r="J118" s="1313" t="s">
        <v>28</v>
      </c>
      <c r="K118" s="30" t="s">
        <v>49</v>
      </c>
      <c r="L118" s="30" t="s">
        <v>50</v>
      </c>
      <c r="M118" s="1314">
        <v>684116</v>
      </c>
      <c r="N118" s="1315">
        <v>4670732</v>
      </c>
      <c r="O118" s="1315" t="s">
        <v>141</v>
      </c>
      <c r="P118" s="29" t="s">
        <v>147</v>
      </c>
      <c r="Q118" s="1155" t="s">
        <v>142</v>
      </c>
      <c r="R118" s="978" t="s">
        <v>143</v>
      </c>
      <c r="S118" s="1318">
        <f t="shared" si="1"/>
        <v>87.54525</v>
      </c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0"/>
      <c r="AD118" s="330"/>
      <c r="AE118" s="330"/>
      <c r="AF118" s="330"/>
      <c r="AG118" s="330"/>
      <c r="AH118" s="330"/>
      <c r="AI118" s="330"/>
      <c r="AJ118" s="330"/>
      <c r="AK118" s="330"/>
      <c r="AL118" s="330"/>
      <c r="AM118" s="330"/>
      <c r="AN118" s="330"/>
      <c r="AO118" s="330"/>
      <c r="AP118" s="330"/>
      <c r="AQ118" s="330"/>
      <c r="AR118" s="330"/>
      <c r="AS118" s="330"/>
      <c r="AT118" s="330"/>
      <c r="AU118" s="330"/>
      <c r="AV118" s="330"/>
      <c r="AW118" s="330"/>
      <c r="AX118" s="330"/>
      <c r="AY118" s="330"/>
      <c r="AZ118" s="330"/>
      <c r="BA118" s="330"/>
      <c r="BB118" s="330"/>
      <c r="BC118" s="330"/>
      <c r="BD118" s="330"/>
      <c r="BE118" s="330"/>
      <c r="BF118" s="330"/>
      <c r="BG118" s="330"/>
      <c r="BH118" s="330"/>
      <c r="BI118" s="330"/>
      <c r="BJ118" s="330"/>
      <c r="BK118" s="330"/>
      <c r="BL118" s="330"/>
      <c r="BM118" s="330"/>
      <c r="BN118" s="330"/>
      <c r="BO118" s="330"/>
      <c r="BP118" s="330"/>
      <c r="BQ118" s="330"/>
      <c r="BR118" s="330"/>
      <c r="BS118" s="330"/>
      <c r="BT118" s="330"/>
      <c r="BU118" s="330"/>
      <c r="BV118" s="330"/>
      <c r="BW118" s="330"/>
      <c r="BX118" s="330"/>
      <c r="BY118" s="330"/>
      <c r="BZ118" s="330"/>
      <c r="CA118" s="330"/>
      <c r="CB118" s="330"/>
      <c r="CC118" s="330"/>
      <c r="CD118" s="330"/>
      <c r="CE118" s="330"/>
      <c r="CF118" s="330"/>
      <c r="CG118" s="330"/>
      <c r="CH118" s="330"/>
      <c r="CI118" s="330"/>
      <c r="CJ118" s="330"/>
      <c r="CK118" s="330"/>
      <c r="CL118" s="330"/>
      <c r="CM118" s="330"/>
      <c r="CN118" s="330"/>
      <c r="CO118" s="330"/>
      <c r="CP118" s="330"/>
      <c r="CQ118" s="330"/>
      <c r="CR118" s="330"/>
      <c r="CS118" s="330"/>
      <c r="CT118" s="330"/>
      <c r="CU118" s="330"/>
      <c r="CV118" s="330"/>
      <c r="CW118" s="330"/>
      <c r="CX118" s="330"/>
      <c r="CY118" s="330"/>
      <c r="CZ118" s="330"/>
      <c r="DA118" s="330"/>
      <c r="DB118" s="330"/>
      <c r="DC118" s="330"/>
      <c r="DD118" s="330"/>
      <c r="DE118" s="330"/>
      <c r="DF118" s="330"/>
      <c r="DG118" s="330"/>
      <c r="DH118" s="330"/>
      <c r="DI118" s="330"/>
      <c r="DJ118" s="330"/>
      <c r="DK118" s="330"/>
      <c r="DL118" s="330"/>
      <c r="DM118" s="330"/>
      <c r="DN118" s="330"/>
      <c r="DO118" s="330"/>
      <c r="DP118" s="330"/>
      <c r="DQ118" s="330"/>
      <c r="DR118" s="330"/>
      <c r="DS118" s="330"/>
      <c r="DT118" s="330"/>
      <c r="DU118" s="330"/>
      <c r="DV118" s="330"/>
      <c r="DW118" s="330"/>
      <c r="DX118" s="330"/>
      <c r="DY118" s="330"/>
      <c r="DZ118" s="330"/>
      <c r="EA118" s="330"/>
      <c r="EB118" s="330"/>
      <c r="EC118" s="330"/>
      <c r="ED118" s="330"/>
      <c r="EE118" s="330"/>
      <c r="EF118" s="330"/>
      <c r="EG118" s="330"/>
      <c r="EH118" s="330"/>
      <c r="EI118" s="330"/>
      <c r="EJ118" s="330"/>
      <c r="EK118" s="330"/>
      <c r="EL118" s="330"/>
      <c r="EM118" s="330"/>
      <c r="EN118" s="330"/>
      <c r="EO118" s="330"/>
      <c r="EP118" s="330"/>
      <c r="EQ118" s="330"/>
      <c r="ER118" s="330"/>
      <c r="ES118" s="330"/>
      <c r="ET118" s="330"/>
      <c r="EU118" s="330"/>
      <c r="EV118" s="330"/>
      <c r="EW118" s="330"/>
      <c r="EX118" s="330"/>
      <c r="EY118" s="330"/>
      <c r="EZ118" s="330"/>
      <c r="FA118" s="330"/>
      <c r="FB118" s="330"/>
      <c r="FC118" s="330"/>
      <c r="FD118" s="330"/>
      <c r="FE118" s="330"/>
      <c r="FF118" s="330"/>
      <c r="FG118" s="330"/>
      <c r="FH118" s="330"/>
      <c r="FI118" s="330"/>
      <c r="FJ118" s="330"/>
      <c r="FK118" s="330"/>
      <c r="FL118" s="330"/>
      <c r="FM118" s="330"/>
      <c r="FN118" s="330"/>
      <c r="FO118" s="330"/>
      <c r="FP118" s="330"/>
      <c r="FQ118" s="330"/>
      <c r="FR118" s="330"/>
      <c r="FS118" s="330"/>
      <c r="FT118" s="330"/>
      <c r="FU118" s="330"/>
      <c r="FV118" s="330"/>
      <c r="FW118" s="330"/>
      <c r="FX118" s="330"/>
      <c r="FY118" s="330"/>
      <c r="FZ118" s="330"/>
      <c r="GA118" s="330"/>
      <c r="GB118" s="330"/>
      <c r="GC118" s="330"/>
      <c r="GD118" s="330"/>
      <c r="GE118" s="330"/>
      <c r="GF118" s="330"/>
      <c r="GG118" s="330"/>
      <c r="GH118" s="330"/>
      <c r="GI118" s="330"/>
      <c r="GJ118" s="330"/>
      <c r="GK118" s="330"/>
      <c r="GL118" s="330"/>
      <c r="GM118" s="330"/>
      <c r="GN118" s="330"/>
      <c r="GO118" s="330"/>
      <c r="GP118" s="330"/>
      <c r="GQ118" s="330"/>
      <c r="GR118" s="330"/>
      <c r="GS118" s="330"/>
      <c r="GT118" s="330"/>
    </row>
    <row r="119" s="135" customFormat="1" ht="14.1" customHeight="1" spans="1:202">
      <c r="A119" s="312" t="s">
        <v>137</v>
      </c>
      <c r="B119" s="568" t="s">
        <v>138</v>
      </c>
      <c r="C119" s="568" t="s">
        <v>55</v>
      </c>
      <c r="D119" s="568" t="s">
        <v>222</v>
      </c>
      <c r="E119" s="312">
        <v>168.42</v>
      </c>
      <c r="F119" s="35" t="s">
        <v>25</v>
      </c>
      <c r="G119" s="35" t="s">
        <v>25</v>
      </c>
      <c r="H119" s="1308" t="s">
        <v>26</v>
      </c>
      <c r="I119" s="30" t="s">
        <v>48</v>
      </c>
      <c r="J119" s="1313" t="s">
        <v>28</v>
      </c>
      <c r="K119" s="30" t="s">
        <v>49</v>
      </c>
      <c r="L119" s="30" t="s">
        <v>50</v>
      </c>
      <c r="M119" s="1314">
        <v>684054</v>
      </c>
      <c r="N119" s="1315">
        <v>4670747</v>
      </c>
      <c r="O119" s="1315" t="s">
        <v>141</v>
      </c>
      <c r="P119" s="29" t="s">
        <v>147</v>
      </c>
      <c r="Q119" s="1155" t="s">
        <v>142</v>
      </c>
      <c r="R119" s="978" t="s">
        <v>143</v>
      </c>
      <c r="S119" s="1318">
        <f t="shared" si="1"/>
        <v>1642.095</v>
      </c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0"/>
      <c r="AD119" s="330"/>
      <c r="AE119" s="330"/>
      <c r="AF119" s="330"/>
      <c r="AG119" s="330"/>
      <c r="AH119" s="330"/>
      <c r="AI119" s="330"/>
      <c r="AJ119" s="330"/>
      <c r="AK119" s="330"/>
      <c r="AL119" s="330"/>
      <c r="AM119" s="330"/>
      <c r="AN119" s="330"/>
      <c r="AO119" s="330"/>
      <c r="AP119" s="330"/>
      <c r="AQ119" s="330"/>
      <c r="AR119" s="330"/>
      <c r="AS119" s="330"/>
      <c r="AT119" s="330"/>
      <c r="AU119" s="330"/>
      <c r="AV119" s="330"/>
      <c r="AW119" s="330"/>
      <c r="AX119" s="330"/>
      <c r="AY119" s="330"/>
      <c r="AZ119" s="330"/>
      <c r="BA119" s="330"/>
      <c r="BB119" s="330"/>
      <c r="BC119" s="330"/>
      <c r="BD119" s="330"/>
      <c r="BE119" s="330"/>
      <c r="BF119" s="330"/>
      <c r="BG119" s="330"/>
      <c r="BH119" s="330"/>
      <c r="BI119" s="330"/>
      <c r="BJ119" s="330"/>
      <c r="BK119" s="330"/>
      <c r="BL119" s="330"/>
      <c r="BM119" s="330"/>
      <c r="BN119" s="330"/>
      <c r="BO119" s="330"/>
      <c r="BP119" s="330"/>
      <c r="BQ119" s="330"/>
      <c r="BR119" s="330"/>
      <c r="BS119" s="330"/>
      <c r="BT119" s="330"/>
      <c r="BU119" s="330"/>
      <c r="BV119" s="330"/>
      <c r="BW119" s="330"/>
      <c r="BX119" s="330"/>
      <c r="BY119" s="330"/>
      <c r="BZ119" s="330"/>
      <c r="CA119" s="330"/>
      <c r="CB119" s="330"/>
      <c r="CC119" s="330"/>
      <c r="CD119" s="330"/>
      <c r="CE119" s="330"/>
      <c r="CF119" s="330"/>
      <c r="CG119" s="330"/>
      <c r="CH119" s="330"/>
      <c r="CI119" s="330"/>
      <c r="CJ119" s="330"/>
      <c r="CK119" s="330"/>
      <c r="CL119" s="330"/>
      <c r="CM119" s="330"/>
      <c r="CN119" s="330"/>
      <c r="CO119" s="330"/>
      <c r="CP119" s="330"/>
      <c r="CQ119" s="330"/>
      <c r="CR119" s="330"/>
      <c r="CS119" s="330"/>
      <c r="CT119" s="330"/>
      <c r="CU119" s="330"/>
      <c r="CV119" s="330"/>
      <c r="CW119" s="330"/>
      <c r="CX119" s="330"/>
      <c r="CY119" s="330"/>
      <c r="CZ119" s="330"/>
      <c r="DA119" s="330"/>
      <c r="DB119" s="330"/>
      <c r="DC119" s="330"/>
      <c r="DD119" s="330"/>
      <c r="DE119" s="330"/>
      <c r="DF119" s="330"/>
      <c r="DG119" s="330"/>
      <c r="DH119" s="330"/>
      <c r="DI119" s="330"/>
      <c r="DJ119" s="330"/>
      <c r="DK119" s="330"/>
      <c r="DL119" s="330"/>
      <c r="DM119" s="330"/>
      <c r="DN119" s="330"/>
      <c r="DO119" s="330"/>
      <c r="DP119" s="330"/>
      <c r="DQ119" s="330"/>
      <c r="DR119" s="330"/>
      <c r="DS119" s="330"/>
      <c r="DT119" s="330"/>
      <c r="DU119" s="330"/>
      <c r="DV119" s="330"/>
      <c r="DW119" s="330"/>
      <c r="DX119" s="330"/>
      <c r="DY119" s="330"/>
      <c r="DZ119" s="330"/>
      <c r="EA119" s="330"/>
      <c r="EB119" s="330"/>
      <c r="EC119" s="330"/>
      <c r="ED119" s="330"/>
      <c r="EE119" s="330"/>
      <c r="EF119" s="330"/>
      <c r="EG119" s="330"/>
      <c r="EH119" s="330"/>
      <c r="EI119" s="330"/>
      <c r="EJ119" s="330"/>
      <c r="EK119" s="330"/>
      <c r="EL119" s="330"/>
      <c r="EM119" s="330"/>
      <c r="EN119" s="330"/>
      <c r="EO119" s="330"/>
      <c r="EP119" s="330"/>
      <c r="EQ119" s="330"/>
      <c r="ER119" s="330"/>
      <c r="ES119" s="330"/>
      <c r="ET119" s="330"/>
      <c r="EU119" s="330"/>
      <c r="EV119" s="330"/>
      <c r="EW119" s="330"/>
      <c r="EX119" s="330"/>
      <c r="EY119" s="330"/>
      <c r="EZ119" s="330"/>
      <c r="FA119" s="330"/>
      <c r="FB119" s="330"/>
      <c r="FC119" s="330"/>
      <c r="FD119" s="330"/>
      <c r="FE119" s="330"/>
      <c r="FF119" s="330"/>
      <c r="FG119" s="330"/>
      <c r="FH119" s="330"/>
      <c r="FI119" s="330"/>
      <c r="FJ119" s="330"/>
      <c r="FK119" s="330"/>
      <c r="FL119" s="330"/>
      <c r="FM119" s="330"/>
      <c r="FN119" s="330"/>
      <c r="FO119" s="330"/>
      <c r="FP119" s="330"/>
      <c r="FQ119" s="330"/>
      <c r="FR119" s="330"/>
      <c r="FS119" s="330"/>
      <c r="FT119" s="330"/>
      <c r="FU119" s="330"/>
      <c r="FV119" s="330"/>
      <c r="FW119" s="330"/>
      <c r="FX119" s="330"/>
      <c r="FY119" s="330"/>
      <c r="FZ119" s="330"/>
      <c r="GA119" s="330"/>
      <c r="GB119" s="330"/>
      <c r="GC119" s="330"/>
      <c r="GD119" s="330"/>
      <c r="GE119" s="330"/>
      <c r="GF119" s="330"/>
      <c r="GG119" s="330"/>
      <c r="GH119" s="330"/>
      <c r="GI119" s="330"/>
      <c r="GJ119" s="330"/>
      <c r="GK119" s="330"/>
      <c r="GL119" s="330"/>
      <c r="GM119" s="330"/>
      <c r="GN119" s="330"/>
      <c r="GO119" s="330"/>
      <c r="GP119" s="330"/>
      <c r="GQ119" s="330"/>
      <c r="GR119" s="330"/>
      <c r="GS119" s="330"/>
      <c r="GT119" s="330"/>
    </row>
    <row r="120" s="135" customFormat="1" ht="15" customHeight="1" spans="1:202">
      <c r="A120" s="312" t="s">
        <v>137</v>
      </c>
      <c r="B120" s="568" t="s">
        <v>138</v>
      </c>
      <c r="C120" s="568" t="s">
        <v>223</v>
      </c>
      <c r="D120" s="568" t="s">
        <v>224</v>
      </c>
      <c r="E120" s="312">
        <v>15.2745</v>
      </c>
      <c r="F120" s="35" t="s">
        <v>25</v>
      </c>
      <c r="G120" s="35" t="s">
        <v>25</v>
      </c>
      <c r="H120" s="1308" t="s">
        <v>26</v>
      </c>
      <c r="I120" s="30" t="s">
        <v>48</v>
      </c>
      <c r="J120" s="1313" t="s">
        <v>28</v>
      </c>
      <c r="K120" s="312" t="s">
        <v>217</v>
      </c>
      <c r="L120" s="30" t="s">
        <v>50</v>
      </c>
      <c r="M120" s="1314">
        <v>684223</v>
      </c>
      <c r="N120" s="1315">
        <v>4670513</v>
      </c>
      <c r="O120" s="1315" t="s">
        <v>141</v>
      </c>
      <c r="P120" s="29" t="s">
        <v>147</v>
      </c>
      <c r="Q120" s="1155" t="s">
        <v>142</v>
      </c>
      <c r="R120" s="978" t="s">
        <v>143</v>
      </c>
      <c r="S120" s="1318">
        <f t="shared" si="1"/>
        <v>148.926375</v>
      </c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0"/>
      <c r="AD120" s="330"/>
      <c r="AE120" s="330"/>
      <c r="AF120" s="330"/>
      <c r="AG120" s="330"/>
      <c r="AH120" s="330"/>
      <c r="AI120" s="330"/>
      <c r="AJ120" s="330"/>
      <c r="AK120" s="330"/>
      <c r="AL120" s="330"/>
      <c r="AM120" s="330"/>
      <c r="AN120" s="330"/>
      <c r="AO120" s="330"/>
      <c r="AP120" s="330"/>
      <c r="AQ120" s="330"/>
      <c r="AR120" s="330"/>
      <c r="AS120" s="330"/>
      <c r="AT120" s="330"/>
      <c r="AU120" s="330"/>
      <c r="AV120" s="330"/>
      <c r="AW120" s="330"/>
      <c r="AX120" s="330"/>
      <c r="AY120" s="330"/>
      <c r="AZ120" s="330"/>
      <c r="BA120" s="330"/>
      <c r="BB120" s="330"/>
      <c r="BC120" s="330"/>
      <c r="BD120" s="330"/>
      <c r="BE120" s="330"/>
      <c r="BF120" s="330"/>
      <c r="BG120" s="330"/>
      <c r="BH120" s="330"/>
      <c r="BI120" s="330"/>
      <c r="BJ120" s="330"/>
      <c r="BK120" s="330"/>
      <c r="BL120" s="330"/>
      <c r="BM120" s="330"/>
      <c r="BN120" s="330"/>
      <c r="BO120" s="330"/>
      <c r="BP120" s="330"/>
      <c r="BQ120" s="330"/>
      <c r="BR120" s="330"/>
      <c r="BS120" s="330"/>
      <c r="BT120" s="330"/>
      <c r="BU120" s="330"/>
      <c r="BV120" s="330"/>
      <c r="BW120" s="330"/>
      <c r="BX120" s="330"/>
      <c r="BY120" s="330"/>
      <c r="BZ120" s="330"/>
      <c r="CA120" s="330"/>
      <c r="CB120" s="330"/>
      <c r="CC120" s="330"/>
      <c r="CD120" s="330"/>
      <c r="CE120" s="330"/>
      <c r="CF120" s="330"/>
      <c r="CG120" s="330"/>
      <c r="CH120" s="330"/>
      <c r="CI120" s="330"/>
      <c r="CJ120" s="330"/>
      <c r="CK120" s="330"/>
      <c r="CL120" s="330"/>
      <c r="CM120" s="330"/>
      <c r="CN120" s="330"/>
      <c r="CO120" s="330"/>
      <c r="CP120" s="330"/>
      <c r="CQ120" s="330"/>
      <c r="CR120" s="330"/>
      <c r="CS120" s="330"/>
      <c r="CT120" s="330"/>
      <c r="CU120" s="330"/>
      <c r="CV120" s="330"/>
      <c r="CW120" s="330"/>
      <c r="CX120" s="330"/>
      <c r="CY120" s="330"/>
      <c r="CZ120" s="330"/>
      <c r="DA120" s="330"/>
      <c r="DB120" s="330"/>
      <c r="DC120" s="330"/>
      <c r="DD120" s="330"/>
      <c r="DE120" s="330"/>
      <c r="DF120" s="330"/>
      <c r="DG120" s="330"/>
      <c r="DH120" s="330"/>
      <c r="DI120" s="330"/>
      <c r="DJ120" s="330"/>
      <c r="DK120" s="330"/>
      <c r="DL120" s="330"/>
      <c r="DM120" s="330"/>
      <c r="DN120" s="330"/>
      <c r="DO120" s="330"/>
      <c r="DP120" s="330"/>
      <c r="DQ120" s="330"/>
      <c r="DR120" s="330"/>
      <c r="DS120" s="330"/>
      <c r="DT120" s="330"/>
      <c r="DU120" s="330"/>
      <c r="DV120" s="330"/>
      <c r="DW120" s="330"/>
      <c r="DX120" s="330"/>
      <c r="DY120" s="330"/>
      <c r="DZ120" s="330"/>
      <c r="EA120" s="330"/>
      <c r="EB120" s="330"/>
      <c r="EC120" s="330"/>
      <c r="ED120" s="330"/>
      <c r="EE120" s="330"/>
      <c r="EF120" s="330"/>
      <c r="EG120" s="330"/>
      <c r="EH120" s="330"/>
      <c r="EI120" s="330"/>
      <c r="EJ120" s="330"/>
      <c r="EK120" s="330"/>
      <c r="EL120" s="330"/>
      <c r="EM120" s="330"/>
      <c r="EN120" s="330"/>
      <c r="EO120" s="330"/>
      <c r="EP120" s="330"/>
      <c r="EQ120" s="330"/>
      <c r="ER120" s="330"/>
      <c r="ES120" s="330"/>
      <c r="ET120" s="330"/>
      <c r="EU120" s="330"/>
      <c r="EV120" s="330"/>
      <c r="EW120" s="330"/>
      <c r="EX120" s="330"/>
      <c r="EY120" s="330"/>
      <c r="EZ120" s="330"/>
      <c r="FA120" s="330"/>
      <c r="FB120" s="330"/>
      <c r="FC120" s="330"/>
      <c r="FD120" s="330"/>
      <c r="FE120" s="330"/>
      <c r="FF120" s="330"/>
      <c r="FG120" s="330"/>
      <c r="FH120" s="330"/>
      <c r="FI120" s="330"/>
      <c r="FJ120" s="330"/>
      <c r="FK120" s="330"/>
      <c r="FL120" s="330"/>
      <c r="FM120" s="330"/>
      <c r="FN120" s="330"/>
      <c r="FO120" s="330"/>
      <c r="FP120" s="330"/>
      <c r="FQ120" s="330"/>
      <c r="FR120" s="330"/>
      <c r="FS120" s="330"/>
      <c r="FT120" s="330"/>
      <c r="FU120" s="330"/>
      <c r="FV120" s="330"/>
      <c r="FW120" s="330"/>
      <c r="FX120" s="330"/>
      <c r="FY120" s="330"/>
      <c r="FZ120" s="330"/>
      <c r="GA120" s="330"/>
      <c r="GB120" s="330"/>
      <c r="GC120" s="330"/>
      <c r="GD120" s="330"/>
      <c r="GE120" s="330"/>
      <c r="GF120" s="330"/>
      <c r="GG120" s="330"/>
      <c r="GH120" s="330"/>
      <c r="GI120" s="330"/>
      <c r="GJ120" s="330"/>
      <c r="GK120" s="330"/>
      <c r="GL120" s="330"/>
      <c r="GM120" s="330"/>
      <c r="GN120" s="330"/>
      <c r="GO120" s="330"/>
      <c r="GP120" s="330"/>
      <c r="GQ120" s="330"/>
      <c r="GR120" s="330"/>
      <c r="GS120" s="330"/>
      <c r="GT120" s="330"/>
    </row>
    <row r="121" s="135" customFormat="1" ht="14.1" customHeight="1" spans="1:202">
      <c r="A121" s="312" t="s">
        <v>137</v>
      </c>
      <c r="B121" s="568" t="s">
        <v>138</v>
      </c>
      <c r="C121" s="568" t="s">
        <v>74</v>
      </c>
      <c r="D121" s="568" t="s">
        <v>225</v>
      </c>
      <c r="E121" s="312">
        <v>24.207</v>
      </c>
      <c r="F121" s="35" t="s">
        <v>25</v>
      </c>
      <c r="G121" s="35" t="s">
        <v>25</v>
      </c>
      <c r="H121" s="1308" t="s">
        <v>26</v>
      </c>
      <c r="I121" s="30" t="s">
        <v>48</v>
      </c>
      <c r="J121" s="1313" t="s">
        <v>28</v>
      </c>
      <c r="K121" s="30" t="s">
        <v>49</v>
      </c>
      <c r="L121" s="30" t="s">
        <v>50</v>
      </c>
      <c r="M121" s="1314">
        <v>684240</v>
      </c>
      <c r="N121" s="1315">
        <v>4670469</v>
      </c>
      <c r="O121" s="1315" t="s">
        <v>141</v>
      </c>
      <c r="P121" s="29" t="s">
        <v>147</v>
      </c>
      <c r="Q121" s="1155" t="s">
        <v>142</v>
      </c>
      <c r="R121" s="978" t="s">
        <v>143</v>
      </c>
      <c r="S121" s="1318">
        <f t="shared" si="1"/>
        <v>236.01825</v>
      </c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0"/>
      <c r="AD121" s="330"/>
      <c r="AE121" s="330"/>
      <c r="AF121" s="330"/>
      <c r="AG121" s="330"/>
      <c r="AH121" s="330"/>
      <c r="AI121" s="330"/>
      <c r="AJ121" s="330"/>
      <c r="AK121" s="330"/>
      <c r="AL121" s="330"/>
      <c r="AM121" s="330"/>
      <c r="AN121" s="330"/>
      <c r="AO121" s="330"/>
      <c r="AP121" s="330"/>
      <c r="AQ121" s="330"/>
      <c r="AR121" s="330"/>
      <c r="AS121" s="330"/>
      <c r="AT121" s="330"/>
      <c r="AU121" s="330"/>
      <c r="AV121" s="330"/>
      <c r="AW121" s="330"/>
      <c r="AX121" s="330"/>
      <c r="AY121" s="330"/>
      <c r="AZ121" s="330"/>
      <c r="BA121" s="330"/>
      <c r="BB121" s="330"/>
      <c r="BC121" s="330"/>
      <c r="BD121" s="330"/>
      <c r="BE121" s="330"/>
      <c r="BF121" s="330"/>
      <c r="BG121" s="330"/>
      <c r="BH121" s="330"/>
      <c r="BI121" s="330"/>
      <c r="BJ121" s="330"/>
      <c r="BK121" s="330"/>
      <c r="BL121" s="330"/>
      <c r="BM121" s="330"/>
      <c r="BN121" s="330"/>
      <c r="BO121" s="330"/>
      <c r="BP121" s="330"/>
      <c r="BQ121" s="330"/>
      <c r="BR121" s="330"/>
      <c r="BS121" s="330"/>
      <c r="BT121" s="330"/>
      <c r="BU121" s="330"/>
      <c r="BV121" s="330"/>
      <c r="BW121" s="330"/>
      <c r="BX121" s="330"/>
      <c r="BY121" s="330"/>
      <c r="BZ121" s="330"/>
      <c r="CA121" s="330"/>
      <c r="CB121" s="330"/>
      <c r="CC121" s="330"/>
      <c r="CD121" s="330"/>
      <c r="CE121" s="330"/>
      <c r="CF121" s="330"/>
      <c r="CG121" s="330"/>
      <c r="CH121" s="330"/>
      <c r="CI121" s="330"/>
      <c r="CJ121" s="330"/>
      <c r="CK121" s="330"/>
      <c r="CL121" s="330"/>
      <c r="CM121" s="330"/>
      <c r="CN121" s="330"/>
      <c r="CO121" s="330"/>
      <c r="CP121" s="330"/>
      <c r="CQ121" s="330"/>
      <c r="CR121" s="330"/>
      <c r="CS121" s="330"/>
      <c r="CT121" s="330"/>
      <c r="CU121" s="330"/>
      <c r="CV121" s="330"/>
      <c r="CW121" s="330"/>
      <c r="CX121" s="330"/>
      <c r="CY121" s="330"/>
      <c r="CZ121" s="330"/>
      <c r="DA121" s="330"/>
      <c r="DB121" s="330"/>
      <c r="DC121" s="330"/>
      <c r="DD121" s="330"/>
      <c r="DE121" s="330"/>
      <c r="DF121" s="330"/>
      <c r="DG121" s="330"/>
      <c r="DH121" s="330"/>
      <c r="DI121" s="330"/>
      <c r="DJ121" s="330"/>
      <c r="DK121" s="330"/>
      <c r="DL121" s="330"/>
      <c r="DM121" s="330"/>
      <c r="DN121" s="330"/>
      <c r="DO121" s="330"/>
      <c r="DP121" s="330"/>
      <c r="DQ121" s="330"/>
      <c r="DR121" s="330"/>
      <c r="DS121" s="330"/>
      <c r="DT121" s="330"/>
      <c r="DU121" s="330"/>
      <c r="DV121" s="330"/>
      <c r="DW121" s="330"/>
      <c r="DX121" s="330"/>
      <c r="DY121" s="330"/>
      <c r="DZ121" s="330"/>
      <c r="EA121" s="330"/>
      <c r="EB121" s="330"/>
      <c r="EC121" s="330"/>
      <c r="ED121" s="330"/>
      <c r="EE121" s="330"/>
      <c r="EF121" s="330"/>
      <c r="EG121" s="330"/>
      <c r="EH121" s="330"/>
      <c r="EI121" s="330"/>
      <c r="EJ121" s="330"/>
      <c r="EK121" s="330"/>
      <c r="EL121" s="330"/>
      <c r="EM121" s="330"/>
      <c r="EN121" s="330"/>
      <c r="EO121" s="330"/>
      <c r="EP121" s="330"/>
      <c r="EQ121" s="330"/>
      <c r="ER121" s="330"/>
      <c r="ES121" s="330"/>
      <c r="ET121" s="330"/>
      <c r="EU121" s="330"/>
      <c r="EV121" s="330"/>
      <c r="EW121" s="330"/>
      <c r="EX121" s="330"/>
      <c r="EY121" s="330"/>
      <c r="EZ121" s="330"/>
      <c r="FA121" s="330"/>
      <c r="FB121" s="330"/>
      <c r="FC121" s="330"/>
      <c r="FD121" s="330"/>
      <c r="FE121" s="330"/>
      <c r="FF121" s="330"/>
      <c r="FG121" s="330"/>
      <c r="FH121" s="330"/>
      <c r="FI121" s="330"/>
      <c r="FJ121" s="330"/>
      <c r="FK121" s="330"/>
      <c r="FL121" s="330"/>
      <c r="FM121" s="330"/>
      <c r="FN121" s="330"/>
      <c r="FO121" s="330"/>
      <c r="FP121" s="330"/>
      <c r="FQ121" s="330"/>
      <c r="FR121" s="330"/>
      <c r="FS121" s="330"/>
      <c r="FT121" s="330"/>
      <c r="FU121" s="330"/>
      <c r="FV121" s="330"/>
      <c r="FW121" s="330"/>
      <c r="FX121" s="330"/>
      <c r="FY121" s="330"/>
      <c r="FZ121" s="330"/>
      <c r="GA121" s="330"/>
      <c r="GB121" s="330"/>
      <c r="GC121" s="330"/>
      <c r="GD121" s="330"/>
      <c r="GE121" s="330"/>
      <c r="GF121" s="330"/>
      <c r="GG121" s="330"/>
      <c r="GH121" s="330"/>
      <c r="GI121" s="330"/>
      <c r="GJ121" s="330"/>
      <c r="GK121" s="330"/>
      <c r="GL121" s="330"/>
      <c r="GM121" s="330"/>
      <c r="GN121" s="330"/>
      <c r="GO121" s="330"/>
      <c r="GP121" s="330"/>
      <c r="GQ121" s="330"/>
      <c r="GR121" s="330"/>
      <c r="GS121" s="330"/>
      <c r="GT121" s="330"/>
    </row>
    <row r="122" s="135" customFormat="1" ht="14.1" customHeight="1" spans="1:202">
      <c r="A122" s="312" t="s">
        <v>137</v>
      </c>
      <c r="B122" s="568" t="s">
        <v>138</v>
      </c>
      <c r="C122" s="568" t="s">
        <v>77</v>
      </c>
      <c r="D122" s="568" t="s">
        <v>226</v>
      </c>
      <c r="E122" s="312">
        <v>20.475</v>
      </c>
      <c r="F122" s="35" t="s">
        <v>25</v>
      </c>
      <c r="G122" s="35" t="s">
        <v>25</v>
      </c>
      <c r="H122" s="1308" t="s">
        <v>26</v>
      </c>
      <c r="I122" s="30" t="s">
        <v>48</v>
      </c>
      <c r="J122" s="1313" t="s">
        <v>28</v>
      </c>
      <c r="K122" s="30" t="s">
        <v>49</v>
      </c>
      <c r="L122" s="30" t="s">
        <v>50</v>
      </c>
      <c r="M122" s="1314">
        <v>684405</v>
      </c>
      <c r="N122" s="1315">
        <v>4670509</v>
      </c>
      <c r="O122" s="1315" t="s">
        <v>141</v>
      </c>
      <c r="P122" s="29" t="s">
        <v>147</v>
      </c>
      <c r="Q122" s="1155" t="s">
        <v>142</v>
      </c>
      <c r="R122" s="978" t="s">
        <v>143</v>
      </c>
      <c r="S122" s="1318">
        <f t="shared" si="1"/>
        <v>199.63125</v>
      </c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0"/>
      <c r="AD122" s="330"/>
      <c r="AE122" s="330"/>
      <c r="AF122" s="330"/>
      <c r="AG122" s="330"/>
      <c r="AH122" s="330"/>
      <c r="AI122" s="330"/>
      <c r="AJ122" s="330"/>
      <c r="AK122" s="330"/>
      <c r="AL122" s="330"/>
      <c r="AM122" s="330"/>
      <c r="AN122" s="330"/>
      <c r="AO122" s="330"/>
      <c r="AP122" s="330"/>
      <c r="AQ122" s="330"/>
      <c r="AR122" s="330"/>
      <c r="AS122" s="330"/>
      <c r="AT122" s="330"/>
      <c r="AU122" s="330"/>
      <c r="AV122" s="330"/>
      <c r="AW122" s="330"/>
      <c r="AX122" s="330"/>
      <c r="AY122" s="330"/>
      <c r="AZ122" s="330"/>
      <c r="BA122" s="330"/>
      <c r="BB122" s="330"/>
      <c r="BC122" s="330"/>
      <c r="BD122" s="330"/>
      <c r="BE122" s="330"/>
      <c r="BF122" s="330"/>
      <c r="BG122" s="330"/>
      <c r="BH122" s="330"/>
      <c r="BI122" s="330"/>
      <c r="BJ122" s="330"/>
      <c r="BK122" s="330"/>
      <c r="BL122" s="330"/>
      <c r="BM122" s="330"/>
      <c r="BN122" s="330"/>
      <c r="BO122" s="330"/>
      <c r="BP122" s="330"/>
      <c r="BQ122" s="330"/>
      <c r="BR122" s="330"/>
      <c r="BS122" s="330"/>
      <c r="BT122" s="330"/>
      <c r="BU122" s="330"/>
      <c r="BV122" s="330"/>
      <c r="BW122" s="330"/>
      <c r="BX122" s="330"/>
      <c r="BY122" s="330"/>
      <c r="BZ122" s="330"/>
      <c r="CA122" s="330"/>
      <c r="CB122" s="330"/>
      <c r="CC122" s="330"/>
      <c r="CD122" s="330"/>
      <c r="CE122" s="330"/>
      <c r="CF122" s="330"/>
      <c r="CG122" s="330"/>
      <c r="CH122" s="330"/>
      <c r="CI122" s="330"/>
      <c r="CJ122" s="330"/>
      <c r="CK122" s="330"/>
      <c r="CL122" s="330"/>
      <c r="CM122" s="330"/>
      <c r="CN122" s="330"/>
      <c r="CO122" s="330"/>
      <c r="CP122" s="330"/>
      <c r="CQ122" s="330"/>
      <c r="CR122" s="330"/>
      <c r="CS122" s="330"/>
      <c r="CT122" s="330"/>
      <c r="CU122" s="330"/>
      <c r="CV122" s="330"/>
      <c r="CW122" s="330"/>
      <c r="CX122" s="330"/>
      <c r="CY122" s="330"/>
      <c r="CZ122" s="330"/>
      <c r="DA122" s="330"/>
      <c r="DB122" s="330"/>
      <c r="DC122" s="330"/>
      <c r="DD122" s="330"/>
      <c r="DE122" s="330"/>
      <c r="DF122" s="330"/>
      <c r="DG122" s="330"/>
      <c r="DH122" s="330"/>
      <c r="DI122" s="330"/>
      <c r="DJ122" s="330"/>
      <c r="DK122" s="330"/>
      <c r="DL122" s="330"/>
      <c r="DM122" s="330"/>
      <c r="DN122" s="330"/>
      <c r="DO122" s="330"/>
      <c r="DP122" s="330"/>
      <c r="DQ122" s="330"/>
      <c r="DR122" s="330"/>
      <c r="DS122" s="330"/>
      <c r="DT122" s="330"/>
      <c r="DU122" s="330"/>
      <c r="DV122" s="330"/>
      <c r="DW122" s="330"/>
      <c r="DX122" s="330"/>
      <c r="DY122" s="330"/>
      <c r="DZ122" s="330"/>
      <c r="EA122" s="330"/>
      <c r="EB122" s="330"/>
      <c r="EC122" s="330"/>
      <c r="ED122" s="330"/>
      <c r="EE122" s="330"/>
      <c r="EF122" s="330"/>
      <c r="EG122" s="330"/>
      <c r="EH122" s="330"/>
      <c r="EI122" s="330"/>
      <c r="EJ122" s="330"/>
      <c r="EK122" s="330"/>
      <c r="EL122" s="330"/>
      <c r="EM122" s="330"/>
      <c r="EN122" s="330"/>
      <c r="EO122" s="330"/>
      <c r="EP122" s="330"/>
      <c r="EQ122" s="330"/>
      <c r="ER122" s="330"/>
      <c r="ES122" s="330"/>
      <c r="ET122" s="330"/>
      <c r="EU122" s="330"/>
      <c r="EV122" s="330"/>
      <c r="EW122" s="330"/>
      <c r="EX122" s="330"/>
      <c r="EY122" s="330"/>
      <c r="EZ122" s="330"/>
      <c r="FA122" s="330"/>
      <c r="FB122" s="330"/>
      <c r="FC122" s="330"/>
      <c r="FD122" s="330"/>
      <c r="FE122" s="330"/>
      <c r="FF122" s="330"/>
      <c r="FG122" s="330"/>
      <c r="FH122" s="330"/>
      <c r="FI122" s="330"/>
      <c r="FJ122" s="330"/>
      <c r="FK122" s="330"/>
      <c r="FL122" s="330"/>
      <c r="FM122" s="330"/>
      <c r="FN122" s="330"/>
      <c r="FO122" s="330"/>
      <c r="FP122" s="330"/>
      <c r="FQ122" s="330"/>
      <c r="FR122" s="330"/>
      <c r="FS122" s="330"/>
      <c r="FT122" s="330"/>
      <c r="FU122" s="330"/>
      <c r="FV122" s="330"/>
      <c r="FW122" s="330"/>
      <c r="FX122" s="330"/>
      <c r="FY122" s="330"/>
      <c r="FZ122" s="330"/>
      <c r="GA122" s="330"/>
      <c r="GB122" s="330"/>
      <c r="GC122" s="330"/>
      <c r="GD122" s="330"/>
      <c r="GE122" s="330"/>
      <c r="GF122" s="330"/>
      <c r="GG122" s="330"/>
      <c r="GH122" s="330"/>
      <c r="GI122" s="330"/>
      <c r="GJ122" s="330"/>
      <c r="GK122" s="330"/>
      <c r="GL122" s="330"/>
      <c r="GM122" s="330"/>
      <c r="GN122" s="330"/>
      <c r="GO122" s="330"/>
      <c r="GP122" s="330"/>
      <c r="GQ122" s="330"/>
      <c r="GR122" s="330"/>
      <c r="GS122" s="330"/>
      <c r="GT122" s="330"/>
    </row>
    <row r="123" s="135" customFormat="1" ht="14.1" customHeight="1" spans="1:202">
      <c r="A123" s="312" t="s">
        <v>137</v>
      </c>
      <c r="B123" s="568" t="s">
        <v>138</v>
      </c>
      <c r="C123" s="568" t="s">
        <v>128</v>
      </c>
      <c r="D123" s="568" t="s">
        <v>227</v>
      </c>
      <c r="E123" s="312">
        <v>145.074</v>
      </c>
      <c r="F123" s="35" t="s">
        <v>25</v>
      </c>
      <c r="G123" s="35" t="s">
        <v>25</v>
      </c>
      <c r="H123" s="1308" t="s">
        <v>26</v>
      </c>
      <c r="I123" s="30" t="s">
        <v>48</v>
      </c>
      <c r="J123" s="1313" t="s">
        <v>28</v>
      </c>
      <c r="K123" s="30" t="s">
        <v>49</v>
      </c>
      <c r="L123" s="30" t="s">
        <v>50</v>
      </c>
      <c r="M123" s="1314">
        <v>684459</v>
      </c>
      <c r="N123" s="1315">
        <v>4670302</v>
      </c>
      <c r="O123" s="1315" t="s">
        <v>141</v>
      </c>
      <c r="P123" s="29" t="s">
        <v>147</v>
      </c>
      <c r="Q123" s="1155" t="s">
        <v>142</v>
      </c>
      <c r="R123" s="978" t="s">
        <v>143</v>
      </c>
      <c r="S123" s="1318">
        <f t="shared" si="1"/>
        <v>1414.4715</v>
      </c>
      <c r="T123" s="330"/>
      <c r="U123" s="330"/>
      <c r="V123" s="330"/>
      <c r="W123" s="330"/>
      <c r="X123" s="330"/>
      <c r="Y123" s="330"/>
      <c r="Z123" s="330"/>
      <c r="AA123" s="330"/>
      <c r="AB123" s="330"/>
      <c r="AC123" s="330"/>
      <c r="AD123" s="330"/>
      <c r="AE123" s="330"/>
      <c r="AF123" s="330"/>
      <c r="AG123" s="330"/>
      <c r="AH123" s="330"/>
      <c r="AI123" s="330"/>
      <c r="AJ123" s="330"/>
      <c r="AK123" s="330"/>
      <c r="AL123" s="330"/>
      <c r="AM123" s="330"/>
      <c r="AN123" s="330"/>
      <c r="AO123" s="330"/>
      <c r="AP123" s="330"/>
      <c r="AQ123" s="330"/>
      <c r="AR123" s="330"/>
      <c r="AS123" s="330"/>
      <c r="AT123" s="330"/>
      <c r="AU123" s="330"/>
      <c r="AV123" s="330"/>
      <c r="AW123" s="330"/>
      <c r="AX123" s="330"/>
      <c r="AY123" s="330"/>
      <c r="AZ123" s="330"/>
      <c r="BA123" s="330"/>
      <c r="BB123" s="330"/>
      <c r="BC123" s="330"/>
      <c r="BD123" s="330"/>
      <c r="BE123" s="330"/>
      <c r="BF123" s="330"/>
      <c r="BG123" s="330"/>
      <c r="BH123" s="330"/>
      <c r="BI123" s="330"/>
      <c r="BJ123" s="330"/>
      <c r="BK123" s="330"/>
      <c r="BL123" s="330"/>
      <c r="BM123" s="330"/>
      <c r="BN123" s="330"/>
      <c r="BO123" s="330"/>
      <c r="BP123" s="330"/>
      <c r="BQ123" s="330"/>
      <c r="BR123" s="330"/>
      <c r="BS123" s="330"/>
      <c r="BT123" s="330"/>
      <c r="BU123" s="330"/>
      <c r="BV123" s="330"/>
      <c r="BW123" s="330"/>
      <c r="BX123" s="330"/>
      <c r="BY123" s="330"/>
      <c r="BZ123" s="330"/>
      <c r="CA123" s="330"/>
      <c r="CB123" s="330"/>
      <c r="CC123" s="330"/>
      <c r="CD123" s="330"/>
      <c r="CE123" s="330"/>
      <c r="CF123" s="330"/>
      <c r="CG123" s="330"/>
      <c r="CH123" s="330"/>
      <c r="CI123" s="330"/>
      <c r="CJ123" s="330"/>
      <c r="CK123" s="330"/>
      <c r="CL123" s="330"/>
      <c r="CM123" s="330"/>
      <c r="CN123" s="330"/>
      <c r="CO123" s="330"/>
      <c r="CP123" s="330"/>
      <c r="CQ123" s="330"/>
      <c r="CR123" s="330"/>
      <c r="CS123" s="330"/>
      <c r="CT123" s="330"/>
      <c r="CU123" s="330"/>
      <c r="CV123" s="330"/>
      <c r="CW123" s="330"/>
      <c r="CX123" s="330"/>
      <c r="CY123" s="330"/>
      <c r="CZ123" s="330"/>
      <c r="DA123" s="330"/>
      <c r="DB123" s="330"/>
      <c r="DC123" s="330"/>
      <c r="DD123" s="330"/>
      <c r="DE123" s="330"/>
      <c r="DF123" s="330"/>
      <c r="DG123" s="330"/>
      <c r="DH123" s="330"/>
      <c r="DI123" s="330"/>
      <c r="DJ123" s="330"/>
      <c r="DK123" s="330"/>
      <c r="DL123" s="330"/>
      <c r="DM123" s="330"/>
      <c r="DN123" s="330"/>
      <c r="DO123" s="330"/>
      <c r="DP123" s="330"/>
      <c r="DQ123" s="330"/>
      <c r="DR123" s="330"/>
      <c r="DS123" s="330"/>
      <c r="DT123" s="330"/>
      <c r="DU123" s="330"/>
      <c r="DV123" s="330"/>
      <c r="DW123" s="330"/>
      <c r="DX123" s="330"/>
      <c r="DY123" s="330"/>
      <c r="DZ123" s="330"/>
      <c r="EA123" s="330"/>
      <c r="EB123" s="330"/>
      <c r="EC123" s="330"/>
      <c r="ED123" s="330"/>
      <c r="EE123" s="330"/>
      <c r="EF123" s="330"/>
      <c r="EG123" s="330"/>
      <c r="EH123" s="330"/>
      <c r="EI123" s="330"/>
      <c r="EJ123" s="330"/>
      <c r="EK123" s="330"/>
      <c r="EL123" s="330"/>
      <c r="EM123" s="330"/>
      <c r="EN123" s="330"/>
      <c r="EO123" s="330"/>
      <c r="EP123" s="330"/>
      <c r="EQ123" s="330"/>
      <c r="ER123" s="330"/>
      <c r="ES123" s="330"/>
      <c r="ET123" s="330"/>
      <c r="EU123" s="330"/>
      <c r="EV123" s="330"/>
      <c r="EW123" s="330"/>
      <c r="EX123" s="330"/>
      <c r="EY123" s="330"/>
      <c r="EZ123" s="330"/>
      <c r="FA123" s="330"/>
      <c r="FB123" s="330"/>
      <c r="FC123" s="330"/>
      <c r="FD123" s="330"/>
      <c r="FE123" s="330"/>
      <c r="FF123" s="330"/>
      <c r="FG123" s="330"/>
      <c r="FH123" s="330"/>
      <c r="FI123" s="330"/>
      <c r="FJ123" s="330"/>
      <c r="FK123" s="330"/>
      <c r="FL123" s="330"/>
      <c r="FM123" s="330"/>
      <c r="FN123" s="330"/>
      <c r="FO123" s="330"/>
      <c r="FP123" s="330"/>
      <c r="FQ123" s="330"/>
      <c r="FR123" s="330"/>
      <c r="FS123" s="330"/>
      <c r="FT123" s="330"/>
      <c r="FU123" s="330"/>
      <c r="FV123" s="330"/>
      <c r="FW123" s="330"/>
      <c r="FX123" s="330"/>
      <c r="FY123" s="330"/>
      <c r="FZ123" s="330"/>
      <c r="GA123" s="330"/>
      <c r="GB123" s="330"/>
      <c r="GC123" s="330"/>
      <c r="GD123" s="330"/>
      <c r="GE123" s="330"/>
      <c r="GF123" s="330"/>
      <c r="GG123" s="330"/>
      <c r="GH123" s="330"/>
      <c r="GI123" s="330"/>
      <c r="GJ123" s="330"/>
      <c r="GK123" s="330"/>
      <c r="GL123" s="330"/>
      <c r="GM123" s="330"/>
      <c r="GN123" s="330"/>
      <c r="GO123" s="330"/>
      <c r="GP123" s="330"/>
      <c r="GQ123" s="330"/>
      <c r="GR123" s="330"/>
      <c r="GS123" s="330"/>
      <c r="GT123" s="330"/>
    </row>
    <row r="124" s="135" customFormat="1" ht="14.1" customHeight="1" spans="1:202">
      <c r="A124" s="312" t="s">
        <v>137</v>
      </c>
      <c r="B124" s="568" t="s">
        <v>138</v>
      </c>
      <c r="C124" s="568" t="s">
        <v>133</v>
      </c>
      <c r="D124" s="568" t="s">
        <v>163</v>
      </c>
      <c r="E124" s="312">
        <v>12.2265</v>
      </c>
      <c r="F124" s="35" t="s">
        <v>25</v>
      </c>
      <c r="G124" s="35" t="s">
        <v>25</v>
      </c>
      <c r="H124" s="1308" t="s">
        <v>26</v>
      </c>
      <c r="I124" s="30" t="s">
        <v>48</v>
      </c>
      <c r="J124" s="1313" t="s">
        <v>28</v>
      </c>
      <c r="K124" s="30" t="s">
        <v>49</v>
      </c>
      <c r="L124" s="30" t="s">
        <v>50</v>
      </c>
      <c r="M124" s="1314">
        <v>684475</v>
      </c>
      <c r="N124" s="1315">
        <v>4670347</v>
      </c>
      <c r="O124" s="1315" t="s">
        <v>141</v>
      </c>
      <c r="P124" s="29" t="s">
        <v>147</v>
      </c>
      <c r="Q124" s="1155" t="s">
        <v>142</v>
      </c>
      <c r="R124" s="978" t="s">
        <v>143</v>
      </c>
      <c r="S124" s="1318">
        <f t="shared" si="1"/>
        <v>119.208375</v>
      </c>
      <c r="T124" s="330"/>
      <c r="U124" s="330"/>
      <c r="V124" s="330"/>
      <c r="W124" s="330"/>
      <c r="X124" s="330"/>
      <c r="Y124" s="330"/>
      <c r="Z124" s="330"/>
      <c r="AA124" s="330"/>
      <c r="AB124" s="330"/>
      <c r="AC124" s="330"/>
      <c r="AD124" s="330"/>
      <c r="AE124" s="330"/>
      <c r="AF124" s="330"/>
      <c r="AG124" s="330"/>
      <c r="AH124" s="330"/>
      <c r="AI124" s="330"/>
      <c r="AJ124" s="330"/>
      <c r="AK124" s="330"/>
      <c r="AL124" s="330"/>
      <c r="AM124" s="330"/>
      <c r="AN124" s="330"/>
      <c r="AO124" s="330"/>
      <c r="AP124" s="330"/>
      <c r="AQ124" s="330"/>
      <c r="AR124" s="330"/>
      <c r="AS124" s="330"/>
      <c r="AT124" s="330"/>
      <c r="AU124" s="330"/>
      <c r="AV124" s="330"/>
      <c r="AW124" s="330"/>
      <c r="AX124" s="330"/>
      <c r="AY124" s="330"/>
      <c r="AZ124" s="330"/>
      <c r="BA124" s="330"/>
      <c r="BB124" s="330"/>
      <c r="BC124" s="330"/>
      <c r="BD124" s="330"/>
      <c r="BE124" s="330"/>
      <c r="BF124" s="330"/>
      <c r="BG124" s="330"/>
      <c r="BH124" s="330"/>
      <c r="BI124" s="330"/>
      <c r="BJ124" s="330"/>
      <c r="BK124" s="330"/>
      <c r="BL124" s="330"/>
      <c r="BM124" s="330"/>
      <c r="BN124" s="330"/>
      <c r="BO124" s="330"/>
      <c r="BP124" s="330"/>
      <c r="BQ124" s="330"/>
      <c r="BR124" s="330"/>
      <c r="BS124" s="330"/>
      <c r="BT124" s="330"/>
      <c r="BU124" s="330"/>
      <c r="BV124" s="330"/>
      <c r="BW124" s="330"/>
      <c r="BX124" s="330"/>
      <c r="BY124" s="330"/>
      <c r="BZ124" s="330"/>
      <c r="CA124" s="330"/>
      <c r="CB124" s="330"/>
      <c r="CC124" s="330"/>
      <c r="CD124" s="330"/>
      <c r="CE124" s="330"/>
      <c r="CF124" s="330"/>
      <c r="CG124" s="330"/>
      <c r="CH124" s="330"/>
      <c r="CI124" s="330"/>
      <c r="CJ124" s="330"/>
      <c r="CK124" s="330"/>
      <c r="CL124" s="330"/>
      <c r="CM124" s="330"/>
      <c r="CN124" s="330"/>
      <c r="CO124" s="330"/>
      <c r="CP124" s="330"/>
      <c r="CQ124" s="330"/>
      <c r="CR124" s="330"/>
      <c r="CS124" s="330"/>
      <c r="CT124" s="330"/>
      <c r="CU124" s="330"/>
      <c r="CV124" s="330"/>
      <c r="CW124" s="330"/>
      <c r="CX124" s="330"/>
      <c r="CY124" s="330"/>
      <c r="CZ124" s="330"/>
      <c r="DA124" s="330"/>
      <c r="DB124" s="330"/>
      <c r="DC124" s="330"/>
      <c r="DD124" s="330"/>
      <c r="DE124" s="330"/>
      <c r="DF124" s="330"/>
      <c r="DG124" s="330"/>
      <c r="DH124" s="330"/>
      <c r="DI124" s="330"/>
      <c r="DJ124" s="330"/>
      <c r="DK124" s="330"/>
      <c r="DL124" s="330"/>
      <c r="DM124" s="330"/>
      <c r="DN124" s="330"/>
      <c r="DO124" s="330"/>
      <c r="DP124" s="330"/>
      <c r="DQ124" s="330"/>
      <c r="DR124" s="330"/>
      <c r="DS124" s="330"/>
      <c r="DT124" s="330"/>
      <c r="DU124" s="330"/>
      <c r="DV124" s="330"/>
      <c r="DW124" s="330"/>
      <c r="DX124" s="330"/>
      <c r="DY124" s="330"/>
      <c r="DZ124" s="330"/>
      <c r="EA124" s="330"/>
      <c r="EB124" s="330"/>
      <c r="EC124" s="330"/>
      <c r="ED124" s="330"/>
      <c r="EE124" s="330"/>
      <c r="EF124" s="330"/>
      <c r="EG124" s="330"/>
      <c r="EH124" s="330"/>
      <c r="EI124" s="330"/>
      <c r="EJ124" s="330"/>
      <c r="EK124" s="330"/>
      <c r="EL124" s="330"/>
      <c r="EM124" s="330"/>
      <c r="EN124" s="330"/>
      <c r="EO124" s="330"/>
      <c r="EP124" s="330"/>
      <c r="EQ124" s="330"/>
      <c r="ER124" s="330"/>
      <c r="ES124" s="330"/>
      <c r="ET124" s="330"/>
      <c r="EU124" s="330"/>
      <c r="EV124" s="330"/>
      <c r="EW124" s="330"/>
      <c r="EX124" s="330"/>
      <c r="EY124" s="330"/>
      <c r="EZ124" s="330"/>
      <c r="FA124" s="330"/>
      <c r="FB124" s="330"/>
      <c r="FC124" s="330"/>
      <c r="FD124" s="330"/>
      <c r="FE124" s="330"/>
      <c r="FF124" s="330"/>
      <c r="FG124" s="330"/>
      <c r="FH124" s="330"/>
      <c r="FI124" s="330"/>
      <c r="FJ124" s="330"/>
      <c r="FK124" s="330"/>
      <c r="FL124" s="330"/>
      <c r="FM124" s="330"/>
      <c r="FN124" s="330"/>
      <c r="FO124" s="330"/>
      <c r="FP124" s="330"/>
      <c r="FQ124" s="330"/>
      <c r="FR124" s="330"/>
      <c r="FS124" s="330"/>
      <c r="FT124" s="330"/>
      <c r="FU124" s="330"/>
      <c r="FV124" s="330"/>
      <c r="FW124" s="330"/>
      <c r="FX124" s="330"/>
      <c r="FY124" s="330"/>
      <c r="FZ124" s="330"/>
      <c r="GA124" s="330"/>
      <c r="GB124" s="330"/>
      <c r="GC124" s="330"/>
      <c r="GD124" s="330"/>
      <c r="GE124" s="330"/>
      <c r="GF124" s="330"/>
      <c r="GG124" s="330"/>
      <c r="GH124" s="330"/>
      <c r="GI124" s="330"/>
      <c r="GJ124" s="330"/>
      <c r="GK124" s="330"/>
      <c r="GL124" s="330"/>
      <c r="GM124" s="330"/>
      <c r="GN124" s="330"/>
      <c r="GO124" s="330"/>
      <c r="GP124" s="330"/>
      <c r="GQ124" s="330"/>
      <c r="GR124" s="330"/>
      <c r="GS124" s="330"/>
      <c r="GT124" s="330"/>
    </row>
    <row r="125" s="135" customFormat="1" ht="14.1" customHeight="1" spans="1:202">
      <c r="A125" s="568" t="s">
        <v>121</v>
      </c>
      <c r="B125" s="568" t="s">
        <v>165</v>
      </c>
      <c r="C125" s="568" t="s">
        <v>63</v>
      </c>
      <c r="D125" s="568" t="s">
        <v>182</v>
      </c>
      <c r="E125" s="312">
        <v>85.206</v>
      </c>
      <c r="F125" s="35" t="s">
        <v>25</v>
      </c>
      <c r="G125" s="35" t="s">
        <v>25</v>
      </c>
      <c r="H125" s="1308" t="s">
        <v>26</v>
      </c>
      <c r="I125" s="30" t="s">
        <v>27</v>
      </c>
      <c r="J125" s="1313" t="s">
        <v>28</v>
      </c>
      <c r="K125" s="30" t="s">
        <v>58</v>
      </c>
      <c r="L125" s="30" t="s">
        <v>30</v>
      </c>
      <c r="M125" s="1314">
        <v>684874</v>
      </c>
      <c r="N125" s="1315">
        <v>4670822</v>
      </c>
      <c r="O125" s="1315" t="s">
        <v>166</v>
      </c>
      <c r="P125" s="29" t="s">
        <v>147</v>
      </c>
      <c r="Q125" s="1155" t="s">
        <v>169</v>
      </c>
      <c r="R125" s="1333" t="s">
        <v>170</v>
      </c>
      <c r="S125" s="1318">
        <f t="shared" si="1"/>
        <v>830.7585</v>
      </c>
      <c r="T125" s="330"/>
      <c r="U125" s="330"/>
      <c r="V125" s="330"/>
      <c r="W125" s="330"/>
      <c r="X125" s="330"/>
      <c r="Y125" s="330"/>
      <c r="Z125" s="330"/>
      <c r="AA125" s="330"/>
      <c r="AB125" s="330"/>
      <c r="AC125" s="330"/>
      <c r="AD125" s="330"/>
      <c r="AE125" s="330"/>
      <c r="AF125" s="330"/>
      <c r="AG125" s="330"/>
      <c r="AH125" s="330"/>
      <c r="AI125" s="330"/>
      <c r="AJ125" s="330"/>
      <c r="AK125" s="330"/>
      <c r="AL125" s="330"/>
      <c r="AM125" s="330"/>
      <c r="AN125" s="330"/>
      <c r="AO125" s="330"/>
      <c r="AP125" s="330"/>
      <c r="AQ125" s="330"/>
      <c r="AR125" s="330"/>
      <c r="AS125" s="330"/>
      <c r="AT125" s="330"/>
      <c r="AU125" s="330"/>
      <c r="AV125" s="330"/>
      <c r="AW125" s="330"/>
      <c r="AX125" s="330"/>
      <c r="AY125" s="330"/>
      <c r="AZ125" s="330"/>
      <c r="BA125" s="330"/>
      <c r="BB125" s="330"/>
      <c r="BC125" s="330"/>
      <c r="BD125" s="330"/>
      <c r="BE125" s="330"/>
      <c r="BF125" s="330"/>
      <c r="BG125" s="330"/>
      <c r="BH125" s="330"/>
      <c r="BI125" s="330"/>
      <c r="BJ125" s="330"/>
      <c r="BK125" s="330"/>
      <c r="BL125" s="330"/>
      <c r="BM125" s="330"/>
      <c r="BN125" s="330"/>
      <c r="BO125" s="330"/>
      <c r="BP125" s="330"/>
      <c r="BQ125" s="330"/>
      <c r="BR125" s="330"/>
      <c r="BS125" s="330"/>
      <c r="BT125" s="330"/>
      <c r="BU125" s="330"/>
      <c r="BV125" s="330"/>
      <c r="BW125" s="330"/>
      <c r="BX125" s="330"/>
      <c r="BY125" s="330"/>
      <c r="BZ125" s="330"/>
      <c r="CA125" s="330"/>
      <c r="CB125" s="330"/>
      <c r="CC125" s="330"/>
      <c r="CD125" s="330"/>
      <c r="CE125" s="330"/>
      <c r="CF125" s="330"/>
      <c r="CG125" s="330"/>
      <c r="CH125" s="330"/>
      <c r="CI125" s="330"/>
      <c r="CJ125" s="330"/>
      <c r="CK125" s="330"/>
      <c r="CL125" s="330"/>
      <c r="CM125" s="330"/>
      <c r="CN125" s="330"/>
      <c r="CO125" s="330"/>
      <c r="CP125" s="330"/>
      <c r="CQ125" s="330"/>
      <c r="CR125" s="330"/>
      <c r="CS125" s="330"/>
      <c r="CT125" s="330"/>
      <c r="CU125" s="330"/>
      <c r="CV125" s="330"/>
      <c r="CW125" s="330"/>
      <c r="CX125" s="330"/>
      <c r="CY125" s="330"/>
      <c r="CZ125" s="330"/>
      <c r="DA125" s="330"/>
      <c r="DB125" s="330"/>
      <c r="DC125" s="330"/>
      <c r="DD125" s="330"/>
      <c r="DE125" s="330"/>
      <c r="DF125" s="330"/>
      <c r="DG125" s="330"/>
      <c r="DH125" s="330"/>
      <c r="DI125" s="330"/>
      <c r="DJ125" s="330"/>
      <c r="DK125" s="330"/>
      <c r="DL125" s="330"/>
      <c r="DM125" s="330"/>
      <c r="DN125" s="330"/>
      <c r="DO125" s="330"/>
      <c r="DP125" s="330"/>
      <c r="DQ125" s="330"/>
      <c r="DR125" s="330"/>
      <c r="DS125" s="330"/>
      <c r="DT125" s="330"/>
      <c r="DU125" s="330"/>
      <c r="DV125" s="330"/>
      <c r="DW125" s="330"/>
      <c r="DX125" s="330"/>
      <c r="DY125" s="330"/>
      <c r="DZ125" s="330"/>
      <c r="EA125" s="330"/>
      <c r="EB125" s="330"/>
      <c r="EC125" s="330"/>
      <c r="ED125" s="330"/>
      <c r="EE125" s="330"/>
      <c r="EF125" s="330"/>
      <c r="EG125" s="330"/>
      <c r="EH125" s="330"/>
      <c r="EI125" s="330"/>
      <c r="EJ125" s="330"/>
      <c r="EK125" s="330"/>
      <c r="EL125" s="330"/>
      <c r="EM125" s="330"/>
      <c r="EN125" s="330"/>
      <c r="EO125" s="330"/>
      <c r="EP125" s="330"/>
      <c r="EQ125" s="330"/>
      <c r="ER125" s="330"/>
      <c r="ES125" s="330"/>
      <c r="ET125" s="330"/>
      <c r="EU125" s="330"/>
      <c r="EV125" s="330"/>
      <c r="EW125" s="330"/>
      <c r="EX125" s="330"/>
      <c r="EY125" s="330"/>
      <c r="EZ125" s="330"/>
      <c r="FA125" s="330"/>
      <c r="FB125" s="330"/>
      <c r="FC125" s="330"/>
      <c r="FD125" s="330"/>
      <c r="FE125" s="330"/>
      <c r="FF125" s="330"/>
      <c r="FG125" s="330"/>
      <c r="FH125" s="330"/>
      <c r="FI125" s="330"/>
      <c r="FJ125" s="330"/>
      <c r="FK125" s="330"/>
      <c r="FL125" s="330"/>
      <c r="FM125" s="330"/>
      <c r="FN125" s="330"/>
      <c r="FO125" s="330"/>
      <c r="FP125" s="330"/>
      <c r="FQ125" s="330"/>
      <c r="FR125" s="330"/>
      <c r="FS125" s="330"/>
      <c r="FT125" s="330"/>
      <c r="FU125" s="330"/>
      <c r="FV125" s="330"/>
      <c r="FW125" s="330"/>
      <c r="FX125" s="330"/>
      <c r="FY125" s="330"/>
      <c r="FZ125" s="330"/>
      <c r="GA125" s="330"/>
      <c r="GB125" s="330"/>
      <c r="GC125" s="330"/>
      <c r="GD125" s="330"/>
      <c r="GE125" s="330"/>
      <c r="GF125" s="330"/>
      <c r="GG125" s="330"/>
      <c r="GH125" s="330"/>
      <c r="GI125" s="330"/>
      <c r="GJ125" s="330"/>
      <c r="GK125" s="330"/>
      <c r="GL125" s="330"/>
      <c r="GM125" s="330"/>
      <c r="GN125" s="330"/>
      <c r="GO125" s="330"/>
      <c r="GP125" s="330"/>
      <c r="GQ125" s="330"/>
      <c r="GR125" s="330"/>
      <c r="GS125" s="330"/>
      <c r="GT125" s="330"/>
    </row>
    <row r="126" s="135" customFormat="1" ht="12" customHeight="1" spans="1:202">
      <c r="A126" s="568" t="s">
        <v>121</v>
      </c>
      <c r="B126" s="568" t="s">
        <v>165</v>
      </c>
      <c r="C126" s="568" t="s">
        <v>196</v>
      </c>
      <c r="D126" s="568" t="s">
        <v>194</v>
      </c>
      <c r="E126" s="312">
        <v>53.1975</v>
      </c>
      <c r="F126" s="35" t="s">
        <v>25</v>
      </c>
      <c r="G126" s="35" t="s">
        <v>25</v>
      </c>
      <c r="H126" s="1308" t="s">
        <v>26</v>
      </c>
      <c r="I126" s="30" t="s">
        <v>27</v>
      </c>
      <c r="J126" s="1313" t="s">
        <v>28</v>
      </c>
      <c r="K126" s="312" t="s">
        <v>228</v>
      </c>
      <c r="L126" s="30" t="s">
        <v>30</v>
      </c>
      <c r="M126" s="1314">
        <v>685171</v>
      </c>
      <c r="N126" s="1315">
        <v>4670939</v>
      </c>
      <c r="O126" s="1315" t="s">
        <v>166</v>
      </c>
      <c r="P126" s="29" t="s">
        <v>147</v>
      </c>
      <c r="Q126" s="1155" t="s">
        <v>169</v>
      </c>
      <c r="R126" s="1333" t="s">
        <v>170</v>
      </c>
      <c r="S126" s="1318">
        <f t="shared" si="1"/>
        <v>518.675625</v>
      </c>
      <c r="T126" s="330"/>
      <c r="U126" s="330"/>
      <c r="V126" s="330"/>
      <c r="W126" s="330"/>
      <c r="X126" s="330"/>
      <c r="Y126" s="330"/>
      <c r="Z126" s="330"/>
      <c r="AA126" s="330"/>
      <c r="AB126" s="330"/>
      <c r="AC126" s="330"/>
      <c r="AD126" s="330"/>
      <c r="AE126" s="330"/>
      <c r="AF126" s="330"/>
      <c r="AG126" s="330"/>
      <c r="AH126" s="330"/>
      <c r="AI126" s="330"/>
      <c r="AJ126" s="330"/>
      <c r="AK126" s="330"/>
      <c r="AL126" s="330"/>
      <c r="AM126" s="330"/>
      <c r="AN126" s="330"/>
      <c r="AO126" s="330"/>
      <c r="AP126" s="330"/>
      <c r="AQ126" s="330"/>
      <c r="AR126" s="330"/>
      <c r="AS126" s="330"/>
      <c r="AT126" s="330"/>
      <c r="AU126" s="330"/>
      <c r="AV126" s="330"/>
      <c r="AW126" s="330"/>
      <c r="AX126" s="330"/>
      <c r="AY126" s="330"/>
      <c r="AZ126" s="330"/>
      <c r="BA126" s="330"/>
      <c r="BB126" s="330"/>
      <c r="BC126" s="330"/>
      <c r="BD126" s="330"/>
      <c r="BE126" s="330"/>
      <c r="BF126" s="330"/>
      <c r="BG126" s="330"/>
      <c r="BH126" s="330"/>
      <c r="BI126" s="330"/>
      <c r="BJ126" s="330"/>
      <c r="BK126" s="330"/>
      <c r="BL126" s="330"/>
      <c r="BM126" s="330"/>
      <c r="BN126" s="330"/>
      <c r="BO126" s="330"/>
      <c r="BP126" s="330"/>
      <c r="BQ126" s="330"/>
      <c r="BR126" s="330"/>
      <c r="BS126" s="330"/>
      <c r="BT126" s="330"/>
      <c r="BU126" s="330"/>
      <c r="BV126" s="330"/>
      <c r="BW126" s="330"/>
      <c r="BX126" s="330"/>
      <c r="BY126" s="330"/>
      <c r="BZ126" s="330"/>
      <c r="CA126" s="330"/>
      <c r="CB126" s="330"/>
      <c r="CC126" s="330"/>
      <c r="CD126" s="330"/>
      <c r="CE126" s="330"/>
      <c r="CF126" s="330"/>
      <c r="CG126" s="330"/>
      <c r="CH126" s="330"/>
      <c r="CI126" s="330"/>
      <c r="CJ126" s="330"/>
      <c r="CK126" s="330"/>
      <c r="CL126" s="330"/>
      <c r="CM126" s="330"/>
      <c r="CN126" s="330"/>
      <c r="CO126" s="330"/>
      <c r="CP126" s="330"/>
      <c r="CQ126" s="330"/>
      <c r="CR126" s="330"/>
      <c r="CS126" s="330"/>
      <c r="CT126" s="330"/>
      <c r="CU126" s="330"/>
      <c r="CV126" s="330"/>
      <c r="CW126" s="330"/>
      <c r="CX126" s="330"/>
      <c r="CY126" s="330"/>
      <c r="CZ126" s="330"/>
      <c r="DA126" s="330"/>
      <c r="DB126" s="330"/>
      <c r="DC126" s="330"/>
      <c r="DD126" s="330"/>
      <c r="DE126" s="330"/>
      <c r="DF126" s="330"/>
      <c r="DG126" s="330"/>
      <c r="DH126" s="330"/>
      <c r="DI126" s="330"/>
      <c r="DJ126" s="330"/>
      <c r="DK126" s="330"/>
      <c r="DL126" s="330"/>
      <c r="DM126" s="330"/>
      <c r="DN126" s="330"/>
      <c r="DO126" s="330"/>
      <c r="DP126" s="330"/>
      <c r="DQ126" s="330"/>
      <c r="DR126" s="330"/>
      <c r="DS126" s="330"/>
      <c r="DT126" s="330"/>
      <c r="DU126" s="330"/>
      <c r="DV126" s="330"/>
      <c r="DW126" s="330"/>
      <c r="DX126" s="330"/>
      <c r="DY126" s="330"/>
      <c r="DZ126" s="330"/>
      <c r="EA126" s="330"/>
      <c r="EB126" s="330"/>
      <c r="EC126" s="330"/>
      <c r="ED126" s="330"/>
      <c r="EE126" s="330"/>
      <c r="EF126" s="330"/>
      <c r="EG126" s="330"/>
      <c r="EH126" s="330"/>
      <c r="EI126" s="330"/>
      <c r="EJ126" s="330"/>
      <c r="EK126" s="330"/>
      <c r="EL126" s="330"/>
      <c r="EM126" s="330"/>
      <c r="EN126" s="330"/>
      <c r="EO126" s="330"/>
      <c r="EP126" s="330"/>
      <c r="EQ126" s="330"/>
      <c r="ER126" s="330"/>
      <c r="ES126" s="330"/>
      <c r="ET126" s="330"/>
      <c r="EU126" s="330"/>
      <c r="EV126" s="330"/>
      <c r="EW126" s="330"/>
      <c r="EX126" s="330"/>
      <c r="EY126" s="330"/>
      <c r="EZ126" s="330"/>
      <c r="FA126" s="330"/>
      <c r="FB126" s="330"/>
      <c r="FC126" s="330"/>
      <c r="FD126" s="330"/>
      <c r="FE126" s="330"/>
      <c r="FF126" s="330"/>
      <c r="FG126" s="330"/>
      <c r="FH126" s="330"/>
      <c r="FI126" s="330"/>
      <c r="FJ126" s="330"/>
      <c r="FK126" s="330"/>
      <c r="FL126" s="330"/>
      <c r="FM126" s="330"/>
      <c r="FN126" s="330"/>
      <c r="FO126" s="330"/>
      <c r="FP126" s="330"/>
      <c r="FQ126" s="330"/>
      <c r="FR126" s="330"/>
      <c r="FS126" s="330"/>
      <c r="FT126" s="330"/>
      <c r="FU126" s="330"/>
      <c r="FV126" s="330"/>
      <c r="FW126" s="330"/>
      <c r="FX126" s="330"/>
      <c r="FY126" s="330"/>
      <c r="FZ126" s="330"/>
      <c r="GA126" s="330"/>
      <c r="GB126" s="330"/>
      <c r="GC126" s="330"/>
      <c r="GD126" s="330"/>
      <c r="GE126" s="330"/>
      <c r="GF126" s="330"/>
      <c r="GG126" s="330"/>
      <c r="GH126" s="330"/>
      <c r="GI126" s="330"/>
      <c r="GJ126" s="330"/>
      <c r="GK126" s="330"/>
      <c r="GL126" s="330"/>
      <c r="GM126" s="330"/>
      <c r="GN126" s="330"/>
      <c r="GO126" s="330"/>
      <c r="GP126" s="330"/>
      <c r="GQ126" s="330"/>
      <c r="GR126" s="330"/>
      <c r="GS126" s="330"/>
      <c r="GT126" s="330"/>
    </row>
    <row r="127" s="135" customFormat="1" ht="14.1" customHeight="1" spans="1:202">
      <c r="A127" s="312" t="s">
        <v>137</v>
      </c>
      <c r="B127" s="568" t="s">
        <v>138</v>
      </c>
      <c r="C127" s="568" t="s">
        <v>229</v>
      </c>
      <c r="D127" s="568" t="s">
        <v>230</v>
      </c>
      <c r="E127" s="312">
        <v>448.641</v>
      </c>
      <c r="F127" s="35" t="s">
        <v>25</v>
      </c>
      <c r="G127" s="35" t="s">
        <v>25</v>
      </c>
      <c r="H127" s="1308" t="s">
        <v>26</v>
      </c>
      <c r="I127" s="30" t="s">
        <v>27</v>
      </c>
      <c r="J127" s="1313" t="s">
        <v>28</v>
      </c>
      <c r="K127" s="30" t="s">
        <v>29</v>
      </c>
      <c r="L127" s="30" t="s">
        <v>41</v>
      </c>
      <c r="M127" s="1314">
        <v>684001</v>
      </c>
      <c r="N127" s="1315">
        <v>4669868</v>
      </c>
      <c r="O127" s="1315" t="s">
        <v>141</v>
      </c>
      <c r="P127" s="1323" t="s">
        <v>147</v>
      </c>
      <c r="Q127" s="1155" t="s">
        <v>169</v>
      </c>
      <c r="R127" s="1333" t="s">
        <v>170</v>
      </c>
      <c r="S127" s="1318">
        <f t="shared" si="1"/>
        <v>4374.24975</v>
      </c>
      <c r="T127" s="330"/>
      <c r="U127" s="330"/>
      <c r="V127" s="330"/>
      <c r="W127" s="330"/>
      <c r="X127" s="330"/>
      <c r="Y127" s="330"/>
      <c r="Z127" s="330"/>
      <c r="AA127" s="330"/>
      <c r="AB127" s="330"/>
      <c r="AC127" s="330"/>
      <c r="AD127" s="330"/>
      <c r="AE127" s="330"/>
      <c r="AF127" s="330"/>
      <c r="AG127" s="330"/>
      <c r="AH127" s="330"/>
      <c r="AI127" s="330"/>
      <c r="AJ127" s="330"/>
      <c r="AK127" s="330"/>
      <c r="AL127" s="330"/>
      <c r="AM127" s="330"/>
      <c r="AN127" s="330"/>
      <c r="AO127" s="330"/>
      <c r="AP127" s="330"/>
      <c r="AQ127" s="330"/>
      <c r="AR127" s="330"/>
      <c r="AS127" s="330"/>
      <c r="AT127" s="330"/>
      <c r="AU127" s="330"/>
      <c r="AV127" s="330"/>
      <c r="AW127" s="330"/>
      <c r="AX127" s="330"/>
      <c r="AY127" s="330"/>
      <c r="AZ127" s="330"/>
      <c r="BA127" s="330"/>
      <c r="BB127" s="330"/>
      <c r="BC127" s="330"/>
      <c r="BD127" s="330"/>
      <c r="BE127" s="330"/>
      <c r="BF127" s="330"/>
      <c r="BG127" s="330"/>
      <c r="BH127" s="330"/>
      <c r="BI127" s="330"/>
      <c r="BJ127" s="330"/>
      <c r="BK127" s="330"/>
      <c r="BL127" s="330"/>
      <c r="BM127" s="330"/>
      <c r="BN127" s="330"/>
      <c r="BO127" s="330"/>
      <c r="BP127" s="330"/>
      <c r="BQ127" s="330"/>
      <c r="BR127" s="330"/>
      <c r="BS127" s="330"/>
      <c r="BT127" s="330"/>
      <c r="BU127" s="330"/>
      <c r="BV127" s="330"/>
      <c r="BW127" s="330"/>
      <c r="BX127" s="330"/>
      <c r="BY127" s="330"/>
      <c r="BZ127" s="330"/>
      <c r="CA127" s="330"/>
      <c r="CB127" s="330"/>
      <c r="CC127" s="330"/>
      <c r="CD127" s="330"/>
      <c r="CE127" s="330"/>
      <c r="CF127" s="330"/>
      <c r="CG127" s="330"/>
      <c r="CH127" s="330"/>
      <c r="CI127" s="330"/>
      <c r="CJ127" s="330"/>
      <c r="CK127" s="330"/>
      <c r="CL127" s="330"/>
      <c r="CM127" s="330"/>
      <c r="CN127" s="330"/>
      <c r="CO127" s="330"/>
      <c r="CP127" s="330"/>
      <c r="CQ127" s="330"/>
      <c r="CR127" s="330"/>
      <c r="CS127" s="330"/>
      <c r="CT127" s="330"/>
      <c r="CU127" s="330"/>
      <c r="CV127" s="330"/>
      <c r="CW127" s="330"/>
      <c r="CX127" s="330"/>
      <c r="CY127" s="330"/>
      <c r="CZ127" s="330"/>
      <c r="DA127" s="330"/>
      <c r="DB127" s="330"/>
      <c r="DC127" s="330"/>
      <c r="DD127" s="330"/>
      <c r="DE127" s="330"/>
      <c r="DF127" s="330"/>
      <c r="DG127" s="330"/>
      <c r="DH127" s="330"/>
      <c r="DI127" s="330"/>
      <c r="DJ127" s="330"/>
      <c r="DK127" s="330"/>
      <c r="DL127" s="330"/>
      <c r="DM127" s="330"/>
      <c r="DN127" s="330"/>
      <c r="DO127" s="330"/>
      <c r="DP127" s="330"/>
      <c r="DQ127" s="330"/>
      <c r="DR127" s="330"/>
      <c r="DS127" s="330"/>
      <c r="DT127" s="330"/>
      <c r="DU127" s="330"/>
      <c r="DV127" s="330"/>
      <c r="DW127" s="330"/>
      <c r="DX127" s="330"/>
      <c r="DY127" s="330"/>
      <c r="DZ127" s="330"/>
      <c r="EA127" s="330"/>
      <c r="EB127" s="330"/>
      <c r="EC127" s="330"/>
      <c r="ED127" s="330"/>
      <c r="EE127" s="330"/>
      <c r="EF127" s="330"/>
      <c r="EG127" s="330"/>
      <c r="EH127" s="330"/>
      <c r="EI127" s="330"/>
      <c r="EJ127" s="330"/>
      <c r="EK127" s="330"/>
      <c r="EL127" s="330"/>
      <c r="EM127" s="330"/>
      <c r="EN127" s="330"/>
      <c r="EO127" s="330"/>
      <c r="EP127" s="330"/>
      <c r="EQ127" s="330"/>
      <c r="ER127" s="330"/>
      <c r="ES127" s="330"/>
      <c r="ET127" s="330"/>
      <c r="EU127" s="330"/>
      <c r="EV127" s="330"/>
      <c r="EW127" s="330"/>
      <c r="EX127" s="330"/>
      <c r="EY127" s="330"/>
      <c r="EZ127" s="330"/>
      <c r="FA127" s="330"/>
      <c r="FB127" s="330"/>
      <c r="FC127" s="330"/>
      <c r="FD127" s="330"/>
      <c r="FE127" s="330"/>
      <c r="FF127" s="330"/>
      <c r="FG127" s="330"/>
      <c r="FH127" s="330"/>
      <c r="FI127" s="330"/>
      <c r="FJ127" s="330"/>
      <c r="FK127" s="330"/>
      <c r="FL127" s="330"/>
      <c r="FM127" s="330"/>
      <c r="FN127" s="330"/>
      <c r="FO127" s="330"/>
      <c r="FP127" s="330"/>
      <c r="FQ127" s="330"/>
      <c r="FR127" s="330"/>
      <c r="FS127" s="330"/>
      <c r="FT127" s="330"/>
      <c r="FU127" s="330"/>
      <c r="FV127" s="330"/>
      <c r="FW127" s="330"/>
      <c r="FX127" s="330"/>
      <c r="FY127" s="330"/>
      <c r="FZ127" s="330"/>
      <c r="GA127" s="330"/>
      <c r="GB127" s="330"/>
      <c r="GC127" s="330"/>
      <c r="GD127" s="330"/>
      <c r="GE127" s="330"/>
      <c r="GF127" s="330"/>
      <c r="GG127" s="330"/>
      <c r="GH127" s="330"/>
      <c r="GI127" s="330"/>
      <c r="GJ127" s="330"/>
      <c r="GK127" s="330"/>
      <c r="GL127" s="330"/>
      <c r="GM127" s="330"/>
      <c r="GN127" s="330"/>
      <c r="GO127" s="330"/>
      <c r="GP127" s="330"/>
      <c r="GQ127" s="330"/>
      <c r="GR127" s="330"/>
      <c r="GS127" s="330"/>
      <c r="GT127" s="330"/>
    </row>
    <row r="128" s="135" customFormat="1" ht="14.1" customHeight="1" spans="1:19">
      <c r="A128" s="312" t="s">
        <v>137</v>
      </c>
      <c r="B128" s="568" t="s">
        <v>138</v>
      </c>
      <c r="C128" s="568" t="s">
        <v>67</v>
      </c>
      <c r="D128" s="568" t="s">
        <v>99</v>
      </c>
      <c r="E128" s="312">
        <v>283.6635</v>
      </c>
      <c r="F128" s="35" t="s">
        <v>25</v>
      </c>
      <c r="G128" s="35" t="s">
        <v>25</v>
      </c>
      <c r="H128" s="1308" t="s">
        <v>26</v>
      </c>
      <c r="I128" s="30" t="s">
        <v>27</v>
      </c>
      <c r="J128" s="1313" t="s">
        <v>28</v>
      </c>
      <c r="K128" s="30" t="s">
        <v>29</v>
      </c>
      <c r="L128" s="30" t="s">
        <v>41</v>
      </c>
      <c r="M128" s="1314">
        <v>684347</v>
      </c>
      <c r="N128" s="1315">
        <v>4669920</v>
      </c>
      <c r="O128" s="1315" t="s">
        <v>141</v>
      </c>
      <c r="P128" s="29" t="s">
        <v>147</v>
      </c>
      <c r="Q128" s="1155" t="s">
        <v>142</v>
      </c>
      <c r="R128" s="978" t="s">
        <v>143</v>
      </c>
      <c r="S128" s="1318">
        <f t="shared" si="1"/>
        <v>2765.719125</v>
      </c>
    </row>
    <row r="129" s="135" customFormat="1" ht="14.1" customHeight="1" spans="1:19">
      <c r="A129" s="312" t="s">
        <v>137</v>
      </c>
      <c r="B129" s="568" t="s">
        <v>138</v>
      </c>
      <c r="C129" s="568" t="s">
        <v>231</v>
      </c>
      <c r="D129" s="568" t="s">
        <v>232</v>
      </c>
      <c r="E129" s="312">
        <v>8.355</v>
      </c>
      <c r="F129" s="35" t="s">
        <v>25</v>
      </c>
      <c r="G129" s="35" t="s">
        <v>25</v>
      </c>
      <c r="H129" s="1308" t="s">
        <v>26</v>
      </c>
      <c r="I129" s="30" t="s">
        <v>48</v>
      </c>
      <c r="J129" s="1313" t="s">
        <v>28</v>
      </c>
      <c r="K129" s="30" t="s">
        <v>29</v>
      </c>
      <c r="L129" s="30" t="s">
        <v>41</v>
      </c>
      <c r="M129" s="1314">
        <v>684229</v>
      </c>
      <c r="N129" s="1315">
        <v>4669719</v>
      </c>
      <c r="O129" s="1315" t="s">
        <v>141</v>
      </c>
      <c r="P129" s="29" t="s">
        <v>147</v>
      </c>
      <c r="Q129" s="1155" t="s">
        <v>142</v>
      </c>
      <c r="R129" s="978" t="s">
        <v>143</v>
      </c>
      <c r="S129" s="1318">
        <f t="shared" si="1"/>
        <v>81.46125</v>
      </c>
    </row>
    <row r="130" s="135" customFormat="1" ht="14.1" customHeight="1" spans="1:19">
      <c r="A130" s="312" t="s">
        <v>137</v>
      </c>
      <c r="B130" s="568" t="s">
        <v>138</v>
      </c>
      <c r="C130" s="568" t="s">
        <v>233</v>
      </c>
      <c r="D130" s="568" t="s">
        <v>86</v>
      </c>
      <c r="E130" s="312">
        <v>4.098</v>
      </c>
      <c r="F130" s="35" t="s">
        <v>25</v>
      </c>
      <c r="G130" s="35" t="s">
        <v>25</v>
      </c>
      <c r="H130" s="1308" t="s">
        <v>26</v>
      </c>
      <c r="I130" s="30" t="s">
        <v>48</v>
      </c>
      <c r="J130" s="1313" t="s">
        <v>28</v>
      </c>
      <c r="K130" s="30" t="s">
        <v>29</v>
      </c>
      <c r="L130" s="30" t="s">
        <v>41</v>
      </c>
      <c r="M130" s="1314">
        <v>684301</v>
      </c>
      <c r="N130" s="1315">
        <v>4669465</v>
      </c>
      <c r="O130" s="1315" t="s">
        <v>141</v>
      </c>
      <c r="P130" s="29" t="s">
        <v>147</v>
      </c>
      <c r="Q130" s="1155" t="s">
        <v>142</v>
      </c>
      <c r="R130" s="978" t="s">
        <v>143</v>
      </c>
      <c r="S130" s="1318">
        <f t="shared" si="1"/>
        <v>39.9555</v>
      </c>
    </row>
    <row r="131" s="135" customFormat="1" ht="14.1" customHeight="1" spans="1:19">
      <c r="A131" s="312" t="s">
        <v>137</v>
      </c>
      <c r="B131" s="568" t="s">
        <v>138</v>
      </c>
      <c r="C131" s="568" t="s">
        <v>72</v>
      </c>
      <c r="D131" s="568" t="s">
        <v>110</v>
      </c>
      <c r="E131" s="312">
        <v>19.131</v>
      </c>
      <c r="F131" s="35" t="s">
        <v>25</v>
      </c>
      <c r="G131" s="35" t="s">
        <v>25</v>
      </c>
      <c r="H131" s="1308" t="s">
        <v>26</v>
      </c>
      <c r="I131" s="30" t="s">
        <v>48</v>
      </c>
      <c r="J131" s="1313" t="s">
        <v>28</v>
      </c>
      <c r="K131" s="30" t="s">
        <v>29</v>
      </c>
      <c r="L131" s="30" t="s">
        <v>41</v>
      </c>
      <c r="M131" s="1314">
        <v>684418</v>
      </c>
      <c r="N131" s="1315">
        <v>4669674</v>
      </c>
      <c r="O131" s="1315" t="s">
        <v>141</v>
      </c>
      <c r="P131" s="29" t="s">
        <v>147</v>
      </c>
      <c r="Q131" s="1155" t="s">
        <v>142</v>
      </c>
      <c r="R131" s="978" t="s">
        <v>143</v>
      </c>
      <c r="S131" s="1318">
        <f t="shared" si="1"/>
        <v>186.52725</v>
      </c>
    </row>
    <row r="132" s="135" customFormat="1" ht="14.1" customHeight="1" spans="1:19">
      <c r="A132" s="312" t="s">
        <v>137</v>
      </c>
      <c r="B132" s="568" t="s">
        <v>138</v>
      </c>
      <c r="C132" s="568" t="s">
        <v>234</v>
      </c>
      <c r="D132" s="568" t="s">
        <v>235</v>
      </c>
      <c r="E132" s="312">
        <v>30.267</v>
      </c>
      <c r="F132" s="35" t="s">
        <v>25</v>
      </c>
      <c r="G132" s="35" t="s">
        <v>25</v>
      </c>
      <c r="H132" s="1308" t="s">
        <v>26</v>
      </c>
      <c r="I132" s="30" t="s">
        <v>48</v>
      </c>
      <c r="J132" s="1313" t="s">
        <v>28</v>
      </c>
      <c r="K132" s="30" t="s">
        <v>49</v>
      </c>
      <c r="L132" s="30" t="s">
        <v>50</v>
      </c>
      <c r="M132" s="1314">
        <v>684358</v>
      </c>
      <c r="N132" s="1315">
        <v>4670083</v>
      </c>
      <c r="O132" s="1315" t="s">
        <v>141</v>
      </c>
      <c r="P132" s="29" t="s">
        <v>147</v>
      </c>
      <c r="Q132" s="1155" t="s">
        <v>142</v>
      </c>
      <c r="R132" s="978" t="s">
        <v>143</v>
      </c>
      <c r="S132" s="1318">
        <f t="shared" si="1"/>
        <v>295.10325</v>
      </c>
    </row>
    <row r="133" s="135" customFormat="1" ht="14.1" customHeight="1" spans="1:19">
      <c r="A133" s="312" t="s">
        <v>137</v>
      </c>
      <c r="B133" s="568" t="s">
        <v>138</v>
      </c>
      <c r="C133" s="568" t="s">
        <v>118</v>
      </c>
      <c r="D133" s="568" t="s">
        <v>236</v>
      </c>
      <c r="E133" s="312">
        <v>34.3845</v>
      </c>
      <c r="F133" s="35" t="s">
        <v>25</v>
      </c>
      <c r="G133" s="35" t="s">
        <v>25</v>
      </c>
      <c r="H133" s="1308" t="s">
        <v>26</v>
      </c>
      <c r="I133" s="30" t="s">
        <v>27</v>
      </c>
      <c r="J133" s="1313" t="s">
        <v>28</v>
      </c>
      <c r="K133" s="30" t="s">
        <v>29</v>
      </c>
      <c r="L133" s="30" t="s">
        <v>75</v>
      </c>
      <c r="M133" s="1314">
        <v>684541</v>
      </c>
      <c r="N133" s="1315">
        <v>4670130</v>
      </c>
      <c r="O133" s="1315" t="s">
        <v>141</v>
      </c>
      <c r="P133" s="29" t="s">
        <v>147</v>
      </c>
      <c r="Q133" s="1155" t="s">
        <v>169</v>
      </c>
      <c r="R133" s="1333" t="s">
        <v>170</v>
      </c>
      <c r="S133" s="1318">
        <f t="shared" si="1"/>
        <v>335.248875</v>
      </c>
    </row>
    <row r="134" s="135" customFormat="1" ht="14.1" customHeight="1" spans="1:19">
      <c r="A134" s="312" t="s">
        <v>137</v>
      </c>
      <c r="B134" s="568" t="s">
        <v>138</v>
      </c>
      <c r="C134" s="568" t="s">
        <v>94</v>
      </c>
      <c r="D134" s="568" t="s">
        <v>237</v>
      </c>
      <c r="E134" s="312">
        <v>62.3685</v>
      </c>
      <c r="F134" s="35" t="s">
        <v>25</v>
      </c>
      <c r="G134" s="35" t="s">
        <v>25</v>
      </c>
      <c r="H134" s="1308" t="s">
        <v>26</v>
      </c>
      <c r="I134" s="30" t="s">
        <v>27</v>
      </c>
      <c r="J134" s="1313" t="s">
        <v>28</v>
      </c>
      <c r="K134" s="30" t="s">
        <v>29</v>
      </c>
      <c r="L134" s="30" t="s">
        <v>41</v>
      </c>
      <c r="M134" s="1314">
        <v>684592</v>
      </c>
      <c r="N134" s="1315">
        <v>4670405</v>
      </c>
      <c r="O134" s="1315" t="s">
        <v>141</v>
      </c>
      <c r="P134" s="29" t="s">
        <v>147</v>
      </c>
      <c r="Q134" s="1155" t="s">
        <v>142</v>
      </c>
      <c r="R134" s="978" t="s">
        <v>143</v>
      </c>
      <c r="S134" s="1318">
        <f t="shared" ref="S134:S197" si="2">E134*9.75</f>
        <v>608.092875</v>
      </c>
    </row>
    <row r="135" s="135" customFormat="1" ht="12" customHeight="1" spans="1:19">
      <c r="A135" s="312" t="s">
        <v>137</v>
      </c>
      <c r="B135" s="568" t="s">
        <v>138</v>
      </c>
      <c r="C135" s="568" t="s">
        <v>113</v>
      </c>
      <c r="D135" s="568" t="s">
        <v>238</v>
      </c>
      <c r="E135" s="312">
        <v>227.451</v>
      </c>
      <c r="F135" s="35" t="s">
        <v>25</v>
      </c>
      <c r="G135" s="35" t="s">
        <v>25</v>
      </c>
      <c r="H135" s="1308" t="s">
        <v>26</v>
      </c>
      <c r="I135" s="30" t="s">
        <v>27</v>
      </c>
      <c r="J135" s="1313" t="s">
        <v>28</v>
      </c>
      <c r="K135" s="312" t="s">
        <v>239</v>
      </c>
      <c r="L135" s="30" t="s">
        <v>41</v>
      </c>
      <c r="M135" s="1314">
        <v>685011</v>
      </c>
      <c r="N135" s="1315">
        <v>4670197</v>
      </c>
      <c r="O135" s="1315" t="s">
        <v>141</v>
      </c>
      <c r="P135" s="29" t="s">
        <v>147</v>
      </c>
      <c r="Q135" s="1155" t="s">
        <v>142</v>
      </c>
      <c r="R135" s="978" t="s">
        <v>143</v>
      </c>
      <c r="S135" s="1318">
        <f t="shared" si="2"/>
        <v>2217.64725</v>
      </c>
    </row>
    <row r="136" s="135" customFormat="1" ht="14.1" customHeight="1" spans="1:202">
      <c r="A136" s="568" t="s">
        <v>121</v>
      </c>
      <c r="B136" s="568" t="s">
        <v>165</v>
      </c>
      <c r="C136" s="568" t="s">
        <v>113</v>
      </c>
      <c r="D136" s="568" t="s">
        <v>240</v>
      </c>
      <c r="E136" s="312">
        <v>5.502</v>
      </c>
      <c r="F136" s="35" t="s">
        <v>25</v>
      </c>
      <c r="G136" s="35" t="s">
        <v>25</v>
      </c>
      <c r="H136" s="1308" t="s">
        <v>26</v>
      </c>
      <c r="I136" s="30" t="s">
        <v>27</v>
      </c>
      <c r="J136" s="1313" t="s">
        <v>28</v>
      </c>
      <c r="K136" s="30" t="s">
        <v>29</v>
      </c>
      <c r="L136" s="30" t="s">
        <v>41</v>
      </c>
      <c r="M136" s="1314">
        <v>685024</v>
      </c>
      <c r="N136" s="1315">
        <v>4670439</v>
      </c>
      <c r="O136" s="1315" t="s">
        <v>166</v>
      </c>
      <c r="P136" s="29" t="s">
        <v>147</v>
      </c>
      <c r="Q136" s="1155" t="s">
        <v>142</v>
      </c>
      <c r="R136" s="978" t="s">
        <v>143</v>
      </c>
      <c r="S136" s="1318">
        <f t="shared" si="2"/>
        <v>53.6445</v>
      </c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E136" s="330"/>
      <c r="AF136" s="330"/>
      <c r="AG136" s="330"/>
      <c r="AH136" s="330"/>
      <c r="AI136" s="330"/>
      <c r="AJ136" s="330"/>
      <c r="AK136" s="330"/>
      <c r="AL136" s="330"/>
      <c r="AM136" s="330"/>
      <c r="AN136" s="330"/>
      <c r="AO136" s="330"/>
      <c r="AP136" s="330"/>
      <c r="AQ136" s="330"/>
      <c r="AR136" s="330"/>
      <c r="AS136" s="330"/>
      <c r="AT136" s="330"/>
      <c r="AU136" s="330"/>
      <c r="AV136" s="330"/>
      <c r="AW136" s="330"/>
      <c r="AX136" s="330"/>
      <c r="AY136" s="330"/>
      <c r="AZ136" s="330"/>
      <c r="BA136" s="330"/>
      <c r="BB136" s="330"/>
      <c r="BC136" s="330"/>
      <c r="BD136" s="330"/>
      <c r="BE136" s="330"/>
      <c r="BF136" s="330"/>
      <c r="BG136" s="330"/>
      <c r="BH136" s="330"/>
      <c r="BI136" s="330"/>
      <c r="BJ136" s="330"/>
      <c r="BK136" s="330"/>
      <c r="BL136" s="330"/>
      <c r="BM136" s="330"/>
      <c r="BN136" s="330"/>
      <c r="BO136" s="330"/>
      <c r="BP136" s="330"/>
      <c r="BQ136" s="330"/>
      <c r="BR136" s="330"/>
      <c r="BS136" s="330"/>
      <c r="BT136" s="330"/>
      <c r="BU136" s="330"/>
      <c r="BV136" s="330"/>
      <c r="BW136" s="330"/>
      <c r="BX136" s="330"/>
      <c r="BY136" s="330"/>
      <c r="BZ136" s="330"/>
      <c r="CA136" s="330"/>
      <c r="CB136" s="330"/>
      <c r="CC136" s="330"/>
      <c r="CD136" s="330"/>
      <c r="CE136" s="330"/>
      <c r="CF136" s="330"/>
      <c r="CG136" s="330"/>
      <c r="CH136" s="330"/>
      <c r="CI136" s="330"/>
      <c r="CJ136" s="330"/>
      <c r="CK136" s="330"/>
      <c r="CL136" s="330"/>
      <c r="CM136" s="330"/>
      <c r="CN136" s="330"/>
      <c r="CO136" s="330"/>
      <c r="CP136" s="330"/>
      <c r="CQ136" s="330"/>
      <c r="CR136" s="330"/>
      <c r="CS136" s="330"/>
      <c r="CT136" s="330"/>
      <c r="CU136" s="330"/>
      <c r="CV136" s="330"/>
      <c r="CW136" s="330"/>
      <c r="CX136" s="330"/>
      <c r="CY136" s="330"/>
      <c r="CZ136" s="330"/>
      <c r="DA136" s="330"/>
      <c r="DB136" s="330"/>
      <c r="DC136" s="330"/>
      <c r="DD136" s="330"/>
      <c r="DE136" s="330"/>
      <c r="DF136" s="330"/>
      <c r="DG136" s="330"/>
      <c r="DH136" s="330"/>
      <c r="DI136" s="330"/>
      <c r="DJ136" s="330"/>
      <c r="DK136" s="330"/>
      <c r="DL136" s="330"/>
      <c r="DM136" s="330"/>
      <c r="DN136" s="330"/>
      <c r="DO136" s="330"/>
      <c r="DP136" s="330"/>
      <c r="DQ136" s="330"/>
      <c r="DR136" s="330"/>
      <c r="DS136" s="330"/>
      <c r="DT136" s="330"/>
      <c r="DU136" s="330"/>
      <c r="DV136" s="330"/>
      <c r="DW136" s="330"/>
      <c r="DX136" s="330"/>
      <c r="DY136" s="330"/>
      <c r="DZ136" s="330"/>
      <c r="EA136" s="330"/>
      <c r="EB136" s="330"/>
      <c r="EC136" s="330"/>
      <c r="ED136" s="330"/>
      <c r="EE136" s="330"/>
      <c r="EF136" s="330"/>
      <c r="EG136" s="330"/>
      <c r="EH136" s="330"/>
      <c r="EI136" s="330"/>
      <c r="EJ136" s="330"/>
      <c r="EK136" s="330"/>
      <c r="EL136" s="330"/>
      <c r="EM136" s="330"/>
      <c r="EN136" s="330"/>
      <c r="EO136" s="330"/>
      <c r="EP136" s="330"/>
      <c r="EQ136" s="330"/>
      <c r="ER136" s="330"/>
      <c r="ES136" s="330"/>
      <c r="ET136" s="330"/>
      <c r="EU136" s="330"/>
      <c r="EV136" s="330"/>
      <c r="EW136" s="330"/>
      <c r="EX136" s="330"/>
      <c r="EY136" s="330"/>
      <c r="EZ136" s="330"/>
      <c r="FA136" s="330"/>
      <c r="FB136" s="330"/>
      <c r="FC136" s="330"/>
      <c r="FD136" s="330"/>
      <c r="FE136" s="330"/>
      <c r="FF136" s="330"/>
      <c r="FG136" s="330"/>
      <c r="FH136" s="330"/>
      <c r="FI136" s="330"/>
      <c r="FJ136" s="330"/>
      <c r="FK136" s="330"/>
      <c r="FL136" s="330"/>
      <c r="FM136" s="330"/>
      <c r="FN136" s="330"/>
      <c r="FO136" s="330"/>
      <c r="FP136" s="330"/>
      <c r="FQ136" s="330"/>
      <c r="FR136" s="330"/>
      <c r="FS136" s="330"/>
      <c r="FT136" s="330"/>
      <c r="FU136" s="330"/>
      <c r="FV136" s="330"/>
      <c r="FW136" s="330"/>
      <c r="FX136" s="330"/>
      <c r="FY136" s="330"/>
      <c r="FZ136" s="330"/>
      <c r="GA136" s="330"/>
      <c r="GB136" s="330"/>
      <c r="GC136" s="330"/>
      <c r="GD136" s="330"/>
      <c r="GE136" s="330"/>
      <c r="GF136" s="330"/>
      <c r="GG136" s="330"/>
      <c r="GH136" s="330"/>
      <c r="GI136" s="330"/>
      <c r="GJ136" s="330"/>
      <c r="GK136" s="330"/>
      <c r="GL136" s="330"/>
      <c r="GM136" s="330"/>
      <c r="GN136" s="330"/>
      <c r="GO136" s="330"/>
      <c r="GP136" s="330"/>
      <c r="GQ136" s="330"/>
      <c r="GR136" s="330"/>
      <c r="GS136" s="330"/>
      <c r="GT136" s="330"/>
    </row>
    <row r="137" s="135" customFormat="1" ht="14.1" customHeight="1" spans="1:202">
      <c r="A137" s="568" t="s">
        <v>121</v>
      </c>
      <c r="B137" s="568" t="s">
        <v>165</v>
      </c>
      <c r="C137" s="568" t="s">
        <v>128</v>
      </c>
      <c r="D137" s="568" t="s">
        <v>241</v>
      </c>
      <c r="E137" s="312">
        <v>8.5155</v>
      </c>
      <c r="F137" s="35" t="s">
        <v>25</v>
      </c>
      <c r="G137" s="35" t="s">
        <v>25</v>
      </c>
      <c r="H137" s="1308" t="s">
        <v>26</v>
      </c>
      <c r="I137" s="30" t="s">
        <v>48</v>
      </c>
      <c r="J137" s="1313" t="s">
        <v>28</v>
      </c>
      <c r="K137" s="30" t="s">
        <v>29</v>
      </c>
      <c r="L137" s="30" t="s">
        <v>41</v>
      </c>
      <c r="M137" s="1314">
        <v>685151</v>
      </c>
      <c r="N137" s="1315">
        <v>4670242</v>
      </c>
      <c r="O137" s="1315" t="s">
        <v>166</v>
      </c>
      <c r="P137" s="29" t="s">
        <v>147</v>
      </c>
      <c r="Q137" s="1155" t="s">
        <v>142</v>
      </c>
      <c r="R137" s="978" t="s">
        <v>143</v>
      </c>
      <c r="S137" s="1318">
        <f t="shared" si="2"/>
        <v>83.026125</v>
      </c>
      <c r="T137" s="330"/>
      <c r="U137" s="330"/>
      <c r="V137" s="330"/>
      <c r="W137" s="330"/>
      <c r="X137" s="330"/>
      <c r="Y137" s="330"/>
      <c r="Z137" s="330"/>
      <c r="AA137" s="330"/>
      <c r="AB137" s="330"/>
      <c r="AC137" s="330"/>
      <c r="AD137" s="330"/>
      <c r="AE137" s="330"/>
      <c r="AF137" s="330"/>
      <c r="AG137" s="330"/>
      <c r="AH137" s="330"/>
      <c r="AI137" s="330"/>
      <c r="AJ137" s="330"/>
      <c r="AK137" s="330"/>
      <c r="AL137" s="330"/>
      <c r="AM137" s="330"/>
      <c r="AN137" s="330"/>
      <c r="AO137" s="330"/>
      <c r="AP137" s="330"/>
      <c r="AQ137" s="330"/>
      <c r="AR137" s="330"/>
      <c r="AS137" s="330"/>
      <c r="AT137" s="330"/>
      <c r="AU137" s="330"/>
      <c r="AV137" s="330"/>
      <c r="AW137" s="330"/>
      <c r="AX137" s="330"/>
      <c r="AY137" s="330"/>
      <c r="AZ137" s="330"/>
      <c r="BA137" s="330"/>
      <c r="BB137" s="330"/>
      <c r="BC137" s="330"/>
      <c r="BD137" s="330"/>
      <c r="BE137" s="330"/>
      <c r="BF137" s="330"/>
      <c r="BG137" s="330"/>
      <c r="BH137" s="330"/>
      <c r="BI137" s="330"/>
      <c r="BJ137" s="330"/>
      <c r="BK137" s="330"/>
      <c r="BL137" s="330"/>
      <c r="BM137" s="330"/>
      <c r="BN137" s="330"/>
      <c r="BO137" s="330"/>
      <c r="BP137" s="330"/>
      <c r="BQ137" s="330"/>
      <c r="BR137" s="330"/>
      <c r="BS137" s="330"/>
      <c r="BT137" s="330"/>
      <c r="BU137" s="330"/>
      <c r="BV137" s="330"/>
      <c r="BW137" s="330"/>
      <c r="BX137" s="330"/>
      <c r="BY137" s="330"/>
      <c r="BZ137" s="330"/>
      <c r="CA137" s="330"/>
      <c r="CB137" s="330"/>
      <c r="CC137" s="330"/>
      <c r="CD137" s="330"/>
      <c r="CE137" s="330"/>
      <c r="CF137" s="330"/>
      <c r="CG137" s="330"/>
      <c r="CH137" s="330"/>
      <c r="CI137" s="330"/>
      <c r="CJ137" s="330"/>
      <c r="CK137" s="330"/>
      <c r="CL137" s="330"/>
      <c r="CM137" s="330"/>
      <c r="CN137" s="330"/>
      <c r="CO137" s="330"/>
      <c r="CP137" s="330"/>
      <c r="CQ137" s="330"/>
      <c r="CR137" s="330"/>
      <c r="CS137" s="330"/>
      <c r="CT137" s="330"/>
      <c r="CU137" s="330"/>
      <c r="CV137" s="330"/>
      <c r="CW137" s="330"/>
      <c r="CX137" s="330"/>
      <c r="CY137" s="330"/>
      <c r="CZ137" s="330"/>
      <c r="DA137" s="330"/>
      <c r="DB137" s="330"/>
      <c r="DC137" s="330"/>
      <c r="DD137" s="330"/>
      <c r="DE137" s="330"/>
      <c r="DF137" s="330"/>
      <c r="DG137" s="330"/>
      <c r="DH137" s="330"/>
      <c r="DI137" s="330"/>
      <c r="DJ137" s="330"/>
      <c r="DK137" s="330"/>
      <c r="DL137" s="330"/>
      <c r="DM137" s="330"/>
      <c r="DN137" s="330"/>
      <c r="DO137" s="330"/>
      <c r="DP137" s="330"/>
      <c r="DQ137" s="330"/>
      <c r="DR137" s="330"/>
      <c r="DS137" s="330"/>
      <c r="DT137" s="330"/>
      <c r="DU137" s="330"/>
      <c r="DV137" s="330"/>
      <c r="DW137" s="330"/>
      <c r="DX137" s="330"/>
      <c r="DY137" s="330"/>
      <c r="DZ137" s="330"/>
      <c r="EA137" s="330"/>
      <c r="EB137" s="330"/>
      <c r="EC137" s="330"/>
      <c r="ED137" s="330"/>
      <c r="EE137" s="330"/>
      <c r="EF137" s="330"/>
      <c r="EG137" s="330"/>
      <c r="EH137" s="330"/>
      <c r="EI137" s="330"/>
      <c r="EJ137" s="330"/>
      <c r="EK137" s="330"/>
      <c r="EL137" s="330"/>
      <c r="EM137" s="330"/>
      <c r="EN137" s="330"/>
      <c r="EO137" s="330"/>
      <c r="EP137" s="330"/>
      <c r="EQ137" s="330"/>
      <c r="ER137" s="330"/>
      <c r="ES137" s="330"/>
      <c r="ET137" s="330"/>
      <c r="EU137" s="330"/>
      <c r="EV137" s="330"/>
      <c r="EW137" s="330"/>
      <c r="EX137" s="330"/>
      <c r="EY137" s="330"/>
      <c r="EZ137" s="330"/>
      <c r="FA137" s="330"/>
      <c r="FB137" s="330"/>
      <c r="FC137" s="330"/>
      <c r="FD137" s="330"/>
      <c r="FE137" s="330"/>
      <c r="FF137" s="330"/>
      <c r="FG137" s="330"/>
      <c r="FH137" s="330"/>
      <c r="FI137" s="330"/>
      <c r="FJ137" s="330"/>
      <c r="FK137" s="330"/>
      <c r="FL137" s="330"/>
      <c r="FM137" s="330"/>
      <c r="FN137" s="330"/>
      <c r="FO137" s="330"/>
      <c r="FP137" s="330"/>
      <c r="FQ137" s="330"/>
      <c r="FR137" s="330"/>
      <c r="FS137" s="330"/>
      <c r="FT137" s="330"/>
      <c r="FU137" s="330"/>
      <c r="FV137" s="330"/>
      <c r="FW137" s="330"/>
      <c r="FX137" s="330"/>
      <c r="FY137" s="330"/>
      <c r="FZ137" s="330"/>
      <c r="GA137" s="330"/>
      <c r="GB137" s="330"/>
      <c r="GC137" s="330"/>
      <c r="GD137" s="330"/>
      <c r="GE137" s="330"/>
      <c r="GF137" s="330"/>
      <c r="GG137" s="330"/>
      <c r="GH137" s="330"/>
      <c r="GI137" s="330"/>
      <c r="GJ137" s="330"/>
      <c r="GK137" s="330"/>
      <c r="GL137" s="330"/>
      <c r="GM137" s="330"/>
      <c r="GN137" s="330"/>
      <c r="GO137" s="330"/>
      <c r="GP137" s="330"/>
      <c r="GQ137" s="330"/>
      <c r="GR137" s="330"/>
      <c r="GS137" s="330"/>
      <c r="GT137" s="330"/>
    </row>
    <row r="138" s="135" customFormat="1" ht="14.1" customHeight="1" spans="1:202">
      <c r="A138" s="568" t="s">
        <v>121</v>
      </c>
      <c r="B138" s="568" t="s">
        <v>165</v>
      </c>
      <c r="C138" s="568" t="s">
        <v>65</v>
      </c>
      <c r="D138" s="568" t="s">
        <v>242</v>
      </c>
      <c r="E138" s="312">
        <v>21.6615</v>
      </c>
      <c r="F138" s="35" t="s">
        <v>25</v>
      </c>
      <c r="G138" s="35" t="s">
        <v>25</v>
      </c>
      <c r="H138" s="1308" t="s">
        <v>26</v>
      </c>
      <c r="I138" s="30" t="s">
        <v>48</v>
      </c>
      <c r="J138" s="1313" t="s">
        <v>28</v>
      </c>
      <c r="K138" s="30" t="s">
        <v>49</v>
      </c>
      <c r="L138" s="30" t="s">
        <v>50</v>
      </c>
      <c r="M138" s="1314">
        <v>685262</v>
      </c>
      <c r="N138" s="1315">
        <v>4670036</v>
      </c>
      <c r="O138" s="1315" t="s">
        <v>166</v>
      </c>
      <c r="P138" s="29" t="s">
        <v>147</v>
      </c>
      <c r="Q138" s="1155" t="s">
        <v>142</v>
      </c>
      <c r="R138" s="978" t="s">
        <v>143</v>
      </c>
      <c r="S138" s="1318">
        <f t="shared" si="2"/>
        <v>211.199625</v>
      </c>
      <c r="T138" s="330"/>
      <c r="U138" s="330"/>
      <c r="V138" s="330"/>
      <c r="W138" s="330"/>
      <c r="X138" s="330"/>
      <c r="Y138" s="330"/>
      <c r="Z138" s="330"/>
      <c r="AA138" s="330"/>
      <c r="AB138" s="330"/>
      <c r="AC138" s="330"/>
      <c r="AD138" s="330"/>
      <c r="AE138" s="330"/>
      <c r="AF138" s="330"/>
      <c r="AG138" s="330"/>
      <c r="AH138" s="330"/>
      <c r="AI138" s="330"/>
      <c r="AJ138" s="330"/>
      <c r="AK138" s="330"/>
      <c r="AL138" s="330"/>
      <c r="AM138" s="330"/>
      <c r="AN138" s="330"/>
      <c r="AO138" s="330"/>
      <c r="AP138" s="330"/>
      <c r="AQ138" s="330"/>
      <c r="AR138" s="330"/>
      <c r="AS138" s="330"/>
      <c r="AT138" s="330"/>
      <c r="AU138" s="330"/>
      <c r="AV138" s="330"/>
      <c r="AW138" s="330"/>
      <c r="AX138" s="330"/>
      <c r="AY138" s="330"/>
      <c r="AZ138" s="330"/>
      <c r="BA138" s="330"/>
      <c r="BB138" s="330"/>
      <c r="BC138" s="330"/>
      <c r="BD138" s="330"/>
      <c r="BE138" s="330"/>
      <c r="BF138" s="330"/>
      <c r="BG138" s="330"/>
      <c r="BH138" s="330"/>
      <c r="BI138" s="330"/>
      <c r="BJ138" s="330"/>
      <c r="BK138" s="330"/>
      <c r="BL138" s="330"/>
      <c r="BM138" s="330"/>
      <c r="BN138" s="330"/>
      <c r="BO138" s="330"/>
      <c r="BP138" s="330"/>
      <c r="BQ138" s="330"/>
      <c r="BR138" s="330"/>
      <c r="BS138" s="330"/>
      <c r="BT138" s="330"/>
      <c r="BU138" s="330"/>
      <c r="BV138" s="330"/>
      <c r="BW138" s="330"/>
      <c r="BX138" s="330"/>
      <c r="BY138" s="330"/>
      <c r="BZ138" s="330"/>
      <c r="CA138" s="330"/>
      <c r="CB138" s="330"/>
      <c r="CC138" s="330"/>
      <c r="CD138" s="330"/>
      <c r="CE138" s="330"/>
      <c r="CF138" s="330"/>
      <c r="CG138" s="330"/>
      <c r="CH138" s="330"/>
      <c r="CI138" s="330"/>
      <c r="CJ138" s="330"/>
      <c r="CK138" s="330"/>
      <c r="CL138" s="330"/>
      <c r="CM138" s="330"/>
      <c r="CN138" s="330"/>
      <c r="CO138" s="330"/>
      <c r="CP138" s="330"/>
      <c r="CQ138" s="330"/>
      <c r="CR138" s="330"/>
      <c r="CS138" s="330"/>
      <c r="CT138" s="330"/>
      <c r="CU138" s="330"/>
      <c r="CV138" s="330"/>
      <c r="CW138" s="330"/>
      <c r="CX138" s="330"/>
      <c r="CY138" s="330"/>
      <c r="CZ138" s="330"/>
      <c r="DA138" s="330"/>
      <c r="DB138" s="330"/>
      <c r="DC138" s="330"/>
      <c r="DD138" s="330"/>
      <c r="DE138" s="330"/>
      <c r="DF138" s="330"/>
      <c r="DG138" s="330"/>
      <c r="DH138" s="330"/>
      <c r="DI138" s="330"/>
      <c r="DJ138" s="330"/>
      <c r="DK138" s="330"/>
      <c r="DL138" s="330"/>
      <c r="DM138" s="330"/>
      <c r="DN138" s="330"/>
      <c r="DO138" s="330"/>
      <c r="DP138" s="330"/>
      <c r="DQ138" s="330"/>
      <c r="DR138" s="330"/>
      <c r="DS138" s="330"/>
      <c r="DT138" s="330"/>
      <c r="DU138" s="330"/>
      <c r="DV138" s="330"/>
      <c r="DW138" s="330"/>
      <c r="DX138" s="330"/>
      <c r="DY138" s="330"/>
      <c r="DZ138" s="330"/>
      <c r="EA138" s="330"/>
      <c r="EB138" s="330"/>
      <c r="EC138" s="330"/>
      <c r="ED138" s="330"/>
      <c r="EE138" s="330"/>
      <c r="EF138" s="330"/>
      <c r="EG138" s="330"/>
      <c r="EH138" s="330"/>
      <c r="EI138" s="330"/>
      <c r="EJ138" s="330"/>
      <c r="EK138" s="330"/>
      <c r="EL138" s="330"/>
      <c r="EM138" s="330"/>
      <c r="EN138" s="330"/>
      <c r="EO138" s="330"/>
      <c r="EP138" s="330"/>
      <c r="EQ138" s="330"/>
      <c r="ER138" s="330"/>
      <c r="ES138" s="330"/>
      <c r="ET138" s="330"/>
      <c r="EU138" s="330"/>
      <c r="EV138" s="330"/>
      <c r="EW138" s="330"/>
      <c r="EX138" s="330"/>
      <c r="EY138" s="330"/>
      <c r="EZ138" s="330"/>
      <c r="FA138" s="330"/>
      <c r="FB138" s="330"/>
      <c r="FC138" s="330"/>
      <c r="FD138" s="330"/>
      <c r="FE138" s="330"/>
      <c r="FF138" s="330"/>
      <c r="FG138" s="330"/>
      <c r="FH138" s="330"/>
      <c r="FI138" s="330"/>
      <c r="FJ138" s="330"/>
      <c r="FK138" s="330"/>
      <c r="FL138" s="330"/>
      <c r="FM138" s="330"/>
      <c r="FN138" s="330"/>
      <c r="FO138" s="330"/>
      <c r="FP138" s="330"/>
      <c r="FQ138" s="330"/>
      <c r="FR138" s="330"/>
      <c r="FS138" s="330"/>
      <c r="FT138" s="330"/>
      <c r="FU138" s="330"/>
      <c r="FV138" s="330"/>
      <c r="FW138" s="330"/>
      <c r="FX138" s="330"/>
      <c r="FY138" s="330"/>
      <c r="FZ138" s="330"/>
      <c r="GA138" s="330"/>
      <c r="GB138" s="330"/>
      <c r="GC138" s="330"/>
      <c r="GD138" s="330"/>
      <c r="GE138" s="330"/>
      <c r="GF138" s="330"/>
      <c r="GG138" s="330"/>
      <c r="GH138" s="330"/>
      <c r="GI138" s="330"/>
      <c r="GJ138" s="330"/>
      <c r="GK138" s="330"/>
      <c r="GL138" s="330"/>
      <c r="GM138" s="330"/>
      <c r="GN138" s="330"/>
      <c r="GO138" s="330"/>
      <c r="GP138" s="330"/>
      <c r="GQ138" s="330"/>
      <c r="GR138" s="330"/>
      <c r="GS138" s="330"/>
      <c r="GT138" s="330"/>
    </row>
    <row r="139" s="135" customFormat="1" ht="14.1" customHeight="1" spans="1:19">
      <c r="A139" s="312" t="s">
        <v>137</v>
      </c>
      <c r="B139" s="568" t="s">
        <v>144</v>
      </c>
      <c r="C139" s="568" t="s">
        <v>202</v>
      </c>
      <c r="D139" s="568" t="s">
        <v>243</v>
      </c>
      <c r="E139" s="312">
        <v>18.6615</v>
      </c>
      <c r="F139" s="35" t="s">
        <v>25</v>
      </c>
      <c r="G139" s="35" t="s">
        <v>25</v>
      </c>
      <c r="H139" s="1308" t="s">
        <v>26</v>
      </c>
      <c r="I139" s="30" t="s">
        <v>27</v>
      </c>
      <c r="J139" s="1313" t="s">
        <v>28</v>
      </c>
      <c r="K139" s="30" t="s">
        <v>29</v>
      </c>
      <c r="L139" s="30" t="s">
        <v>41</v>
      </c>
      <c r="M139" s="1314">
        <v>681617</v>
      </c>
      <c r="N139" s="1315">
        <v>4668788</v>
      </c>
      <c r="O139" s="1315" t="s">
        <v>146</v>
      </c>
      <c r="P139" s="1330" t="s">
        <v>147</v>
      </c>
      <c r="Q139" s="1155" t="s">
        <v>169</v>
      </c>
      <c r="R139" s="1333" t="s">
        <v>170</v>
      </c>
      <c r="S139" s="1318">
        <f t="shared" si="2"/>
        <v>181.949625</v>
      </c>
    </row>
    <row r="140" s="135" customFormat="1" ht="14.1" customHeight="1" spans="1:19">
      <c r="A140" s="312" t="s">
        <v>137</v>
      </c>
      <c r="B140" s="568" t="s">
        <v>144</v>
      </c>
      <c r="C140" s="568" t="s">
        <v>62</v>
      </c>
      <c r="D140" s="568" t="s">
        <v>244</v>
      </c>
      <c r="E140" s="312">
        <v>32.808</v>
      </c>
      <c r="F140" s="35" t="s">
        <v>25</v>
      </c>
      <c r="G140" s="35" t="s">
        <v>25</v>
      </c>
      <c r="H140" s="1308" t="s">
        <v>26</v>
      </c>
      <c r="I140" s="30" t="s">
        <v>27</v>
      </c>
      <c r="J140" s="1313" t="s">
        <v>28</v>
      </c>
      <c r="K140" s="30" t="s">
        <v>29</v>
      </c>
      <c r="L140" s="30" t="s">
        <v>41</v>
      </c>
      <c r="M140" s="1314">
        <v>681965</v>
      </c>
      <c r="N140" s="1315">
        <v>4668422</v>
      </c>
      <c r="O140" s="1315" t="s">
        <v>146</v>
      </c>
      <c r="P140" s="30" t="s">
        <v>147</v>
      </c>
      <c r="Q140" s="1155" t="s">
        <v>169</v>
      </c>
      <c r="R140" s="1333" t="s">
        <v>170</v>
      </c>
      <c r="S140" s="1318">
        <f t="shared" si="2"/>
        <v>319.878</v>
      </c>
    </row>
    <row r="141" s="135" customFormat="1" ht="14.1" customHeight="1" spans="1:19">
      <c r="A141" s="312" t="s">
        <v>137</v>
      </c>
      <c r="B141" s="568" t="s">
        <v>144</v>
      </c>
      <c r="C141" s="568" t="s">
        <v>197</v>
      </c>
      <c r="D141" s="568" t="s">
        <v>245</v>
      </c>
      <c r="E141" s="312">
        <v>34.131</v>
      </c>
      <c r="F141" s="35" t="s">
        <v>25</v>
      </c>
      <c r="G141" s="35" t="s">
        <v>25</v>
      </c>
      <c r="H141" s="1308" t="s">
        <v>26</v>
      </c>
      <c r="I141" s="30" t="s">
        <v>27</v>
      </c>
      <c r="J141" s="1313" t="s">
        <v>28</v>
      </c>
      <c r="K141" s="30" t="s">
        <v>29</v>
      </c>
      <c r="L141" s="30" t="s">
        <v>41</v>
      </c>
      <c r="M141" s="1314">
        <v>681804</v>
      </c>
      <c r="N141" s="1315">
        <v>4668883</v>
      </c>
      <c r="O141" s="1315" t="s">
        <v>146</v>
      </c>
      <c r="P141" s="30" t="s">
        <v>147</v>
      </c>
      <c r="Q141" s="1155" t="s">
        <v>169</v>
      </c>
      <c r="R141" s="1333" t="s">
        <v>170</v>
      </c>
      <c r="S141" s="1318">
        <f t="shared" si="2"/>
        <v>332.77725</v>
      </c>
    </row>
    <row r="142" s="135" customFormat="1" ht="14.1" customHeight="1" spans="1:19">
      <c r="A142" s="312" t="s">
        <v>137</v>
      </c>
      <c r="B142" s="568" t="s">
        <v>144</v>
      </c>
      <c r="C142" s="568" t="s">
        <v>195</v>
      </c>
      <c r="D142" s="568" t="s">
        <v>246</v>
      </c>
      <c r="E142" s="312">
        <v>23.343</v>
      </c>
      <c r="F142" s="35" t="s">
        <v>25</v>
      </c>
      <c r="G142" s="35" t="s">
        <v>25</v>
      </c>
      <c r="H142" s="1308" t="s">
        <v>26</v>
      </c>
      <c r="I142" s="30" t="s">
        <v>48</v>
      </c>
      <c r="J142" s="1313" t="s">
        <v>28</v>
      </c>
      <c r="K142" s="30" t="s">
        <v>49</v>
      </c>
      <c r="L142" s="30" t="s">
        <v>50</v>
      </c>
      <c r="M142" s="1314">
        <v>681770</v>
      </c>
      <c r="N142" s="1315">
        <v>4668812</v>
      </c>
      <c r="O142" s="1315" t="s">
        <v>146</v>
      </c>
      <c r="P142" s="30" t="s">
        <v>147</v>
      </c>
      <c r="Q142" s="1155" t="s">
        <v>169</v>
      </c>
      <c r="R142" s="1333" t="s">
        <v>170</v>
      </c>
      <c r="S142" s="1318">
        <f t="shared" si="2"/>
        <v>227.59425</v>
      </c>
    </row>
    <row r="143" s="135" customFormat="1" ht="14.1" customHeight="1" spans="1:19">
      <c r="A143" s="312" t="s">
        <v>137</v>
      </c>
      <c r="B143" s="568" t="s">
        <v>144</v>
      </c>
      <c r="C143" s="568" t="s">
        <v>247</v>
      </c>
      <c r="D143" s="568" t="s">
        <v>248</v>
      </c>
      <c r="E143" s="312">
        <v>65.6775</v>
      </c>
      <c r="F143" s="35" t="s">
        <v>25</v>
      </c>
      <c r="G143" s="35" t="s">
        <v>25</v>
      </c>
      <c r="H143" s="1308" t="s">
        <v>26</v>
      </c>
      <c r="I143" s="30" t="s">
        <v>48</v>
      </c>
      <c r="J143" s="1313" t="s">
        <v>28</v>
      </c>
      <c r="K143" s="30" t="s">
        <v>49</v>
      </c>
      <c r="L143" s="30" t="s">
        <v>50</v>
      </c>
      <c r="M143" s="1314">
        <v>681867</v>
      </c>
      <c r="N143" s="1315">
        <v>4668648</v>
      </c>
      <c r="O143" s="1315" t="s">
        <v>146</v>
      </c>
      <c r="P143" s="30" t="s">
        <v>147</v>
      </c>
      <c r="Q143" s="1155" t="s">
        <v>249</v>
      </c>
      <c r="R143" s="1333" t="s">
        <v>250</v>
      </c>
      <c r="S143" s="1318">
        <f t="shared" si="2"/>
        <v>640.355625</v>
      </c>
    </row>
    <row r="144" s="135" customFormat="1" ht="14.1" customHeight="1" spans="1:19">
      <c r="A144" s="312" t="s">
        <v>137</v>
      </c>
      <c r="B144" s="568" t="s">
        <v>144</v>
      </c>
      <c r="C144" s="568" t="s">
        <v>240</v>
      </c>
      <c r="D144" s="568" t="s">
        <v>251</v>
      </c>
      <c r="E144" s="312">
        <v>15.129</v>
      </c>
      <c r="F144" s="35" t="s">
        <v>25</v>
      </c>
      <c r="G144" s="35" t="s">
        <v>25</v>
      </c>
      <c r="H144" s="1308" t="s">
        <v>26</v>
      </c>
      <c r="I144" s="30" t="s">
        <v>27</v>
      </c>
      <c r="J144" s="1313" t="s">
        <v>28</v>
      </c>
      <c r="K144" s="30" t="s">
        <v>29</v>
      </c>
      <c r="L144" s="30" t="s">
        <v>75</v>
      </c>
      <c r="M144" s="1314">
        <v>682057</v>
      </c>
      <c r="N144" s="1315">
        <v>4668722</v>
      </c>
      <c r="O144" s="1315" t="s">
        <v>146</v>
      </c>
      <c r="P144" s="30" t="s">
        <v>147</v>
      </c>
      <c r="Q144" s="1155" t="s">
        <v>249</v>
      </c>
      <c r="R144" s="1333" t="s">
        <v>250</v>
      </c>
      <c r="S144" s="1318">
        <f t="shared" si="2"/>
        <v>147.50775</v>
      </c>
    </row>
    <row r="145" s="135" customFormat="1" ht="14.1" customHeight="1" spans="1:19">
      <c r="A145" s="312" t="s">
        <v>137</v>
      </c>
      <c r="B145" s="568" t="s">
        <v>144</v>
      </c>
      <c r="C145" s="568" t="s">
        <v>252</v>
      </c>
      <c r="D145" s="568" t="s">
        <v>246</v>
      </c>
      <c r="E145" s="312">
        <v>67.7775</v>
      </c>
      <c r="F145" s="35" t="s">
        <v>25</v>
      </c>
      <c r="G145" s="35" t="s">
        <v>25</v>
      </c>
      <c r="H145" s="1308" t="s">
        <v>26</v>
      </c>
      <c r="I145" s="30" t="s">
        <v>27</v>
      </c>
      <c r="J145" s="1313" t="s">
        <v>28</v>
      </c>
      <c r="K145" s="30" t="s">
        <v>29</v>
      </c>
      <c r="L145" s="30" t="s">
        <v>75</v>
      </c>
      <c r="M145" s="1314">
        <v>682249</v>
      </c>
      <c r="N145" s="1315">
        <v>4668645</v>
      </c>
      <c r="O145" s="1315" t="s">
        <v>146</v>
      </c>
      <c r="P145" s="30" t="s">
        <v>147</v>
      </c>
      <c r="Q145" s="1155" t="s">
        <v>249</v>
      </c>
      <c r="R145" s="1333" t="s">
        <v>250</v>
      </c>
      <c r="S145" s="1318">
        <f t="shared" si="2"/>
        <v>660.830625</v>
      </c>
    </row>
    <row r="146" s="135" customFormat="1" ht="14.1" customHeight="1" spans="1:19">
      <c r="A146" s="312" t="s">
        <v>137</v>
      </c>
      <c r="B146" s="568" t="s">
        <v>144</v>
      </c>
      <c r="C146" s="568" t="s">
        <v>200</v>
      </c>
      <c r="D146" s="568" t="s">
        <v>225</v>
      </c>
      <c r="E146" s="312">
        <v>77.1255</v>
      </c>
      <c r="F146" s="35" t="s">
        <v>25</v>
      </c>
      <c r="G146" s="35" t="s">
        <v>25</v>
      </c>
      <c r="H146" s="1308" t="s">
        <v>26</v>
      </c>
      <c r="I146" s="30" t="s">
        <v>27</v>
      </c>
      <c r="J146" s="1313" t="s">
        <v>28</v>
      </c>
      <c r="K146" s="30" t="s">
        <v>29</v>
      </c>
      <c r="L146" s="30" t="s">
        <v>41</v>
      </c>
      <c r="M146" s="1314">
        <v>681229</v>
      </c>
      <c r="N146" s="1315">
        <v>4667961</v>
      </c>
      <c r="O146" s="1315" t="s">
        <v>146</v>
      </c>
      <c r="P146" s="30" t="s">
        <v>147</v>
      </c>
      <c r="Q146" s="1155" t="s">
        <v>249</v>
      </c>
      <c r="R146" s="1333" t="s">
        <v>250</v>
      </c>
      <c r="S146" s="1318">
        <f t="shared" si="2"/>
        <v>751.973625</v>
      </c>
    </row>
    <row r="147" s="135" customFormat="1" ht="14.1" customHeight="1" spans="1:19">
      <c r="A147" s="312" t="s">
        <v>137</v>
      </c>
      <c r="B147" s="568" t="s">
        <v>144</v>
      </c>
      <c r="C147" s="568" t="s">
        <v>70</v>
      </c>
      <c r="D147" s="568" t="s">
        <v>253</v>
      </c>
      <c r="E147" s="312">
        <v>113.1855</v>
      </c>
      <c r="F147" s="35" t="s">
        <v>25</v>
      </c>
      <c r="G147" s="35" t="s">
        <v>25</v>
      </c>
      <c r="H147" s="1308" t="s">
        <v>26</v>
      </c>
      <c r="I147" s="30" t="s">
        <v>27</v>
      </c>
      <c r="J147" s="1313" t="s">
        <v>28</v>
      </c>
      <c r="K147" s="30" t="s">
        <v>29</v>
      </c>
      <c r="L147" s="30" t="s">
        <v>41</v>
      </c>
      <c r="M147" s="1314">
        <v>681319</v>
      </c>
      <c r="N147" s="1315">
        <v>4668049</v>
      </c>
      <c r="O147" s="1315" t="s">
        <v>146</v>
      </c>
      <c r="P147" s="30" t="s">
        <v>147</v>
      </c>
      <c r="Q147" s="1155" t="s">
        <v>249</v>
      </c>
      <c r="R147" s="1333" t="s">
        <v>250</v>
      </c>
      <c r="S147" s="1318">
        <f t="shared" si="2"/>
        <v>1103.558625</v>
      </c>
    </row>
    <row r="148" s="135" customFormat="1" ht="14.1" customHeight="1" spans="1:19">
      <c r="A148" s="312" t="s">
        <v>137</v>
      </c>
      <c r="B148" s="568" t="s">
        <v>144</v>
      </c>
      <c r="C148" s="568" t="s">
        <v>203</v>
      </c>
      <c r="D148" s="568" t="s">
        <v>216</v>
      </c>
      <c r="E148" s="312">
        <v>40.971</v>
      </c>
      <c r="F148" s="35" t="s">
        <v>25</v>
      </c>
      <c r="G148" s="35" t="s">
        <v>25</v>
      </c>
      <c r="H148" s="1308" t="s">
        <v>26</v>
      </c>
      <c r="I148" s="30" t="s">
        <v>48</v>
      </c>
      <c r="J148" s="1313" t="s">
        <v>28</v>
      </c>
      <c r="K148" s="30" t="s">
        <v>29</v>
      </c>
      <c r="L148" s="30" t="s">
        <v>41</v>
      </c>
      <c r="M148" s="1314">
        <v>681481</v>
      </c>
      <c r="N148" s="1315">
        <v>4668122</v>
      </c>
      <c r="O148" s="1315" t="s">
        <v>146</v>
      </c>
      <c r="P148" s="30" t="s">
        <v>147</v>
      </c>
      <c r="Q148" s="1155" t="s">
        <v>249</v>
      </c>
      <c r="R148" s="1333" t="s">
        <v>250</v>
      </c>
      <c r="S148" s="1318">
        <f t="shared" si="2"/>
        <v>399.46725</v>
      </c>
    </row>
    <row r="149" s="135" customFormat="1" ht="14.1" customHeight="1" spans="1:19">
      <c r="A149" s="312" t="s">
        <v>137</v>
      </c>
      <c r="B149" s="568" t="s">
        <v>144</v>
      </c>
      <c r="C149" s="568" t="s">
        <v>82</v>
      </c>
      <c r="D149" s="568" t="s">
        <v>254</v>
      </c>
      <c r="E149" s="312">
        <v>33.675</v>
      </c>
      <c r="F149" s="35" t="s">
        <v>25</v>
      </c>
      <c r="G149" s="35" t="s">
        <v>25</v>
      </c>
      <c r="H149" s="1308" t="s">
        <v>26</v>
      </c>
      <c r="I149" s="30" t="s">
        <v>48</v>
      </c>
      <c r="J149" s="1313" t="s">
        <v>28</v>
      </c>
      <c r="K149" s="30" t="s">
        <v>29</v>
      </c>
      <c r="L149" s="30" t="s">
        <v>41</v>
      </c>
      <c r="M149" s="1314">
        <v>681848</v>
      </c>
      <c r="N149" s="1315">
        <v>4667836</v>
      </c>
      <c r="O149" s="1315" t="s">
        <v>146</v>
      </c>
      <c r="P149" s="30" t="s">
        <v>147</v>
      </c>
      <c r="Q149" s="1155" t="s">
        <v>249</v>
      </c>
      <c r="R149" s="1333" t="s">
        <v>250</v>
      </c>
      <c r="S149" s="1318">
        <f t="shared" si="2"/>
        <v>328.33125</v>
      </c>
    </row>
    <row r="150" s="135" customFormat="1" ht="14.1" customHeight="1" spans="1:19">
      <c r="A150" s="312" t="s">
        <v>137</v>
      </c>
      <c r="B150" s="568" t="s">
        <v>144</v>
      </c>
      <c r="C150" s="568" t="s">
        <v>69</v>
      </c>
      <c r="D150" s="568" t="s">
        <v>255</v>
      </c>
      <c r="E150" s="312">
        <v>16.869</v>
      </c>
      <c r="F150" s="35" t="s">
        <v>25</v>
      </c>
      <c r="G150" s="35" t="s">
        <v>25</v>
      </c>
      <c r="H150" s="1308" t="s">
        <v>26</v>
      </c>
      <c r="I150" s="30" t="s">
        <v>48</v>
      </c>
      <c r="J150" s="1313" t="s">
        <v>28</v>
      </c>
      <c r="K150" s="30" t="s">
        <v>29</v>
      </c>
      <c r="L150" s="30" t="s">
        <v>41</v>
      </c>
      <c r="M150" s="1314">
        <v>680881</v>
      </c>
      <c r="N150" s="1315">
        <v>4667308</v>
      </c>
      <c r="O150" s="1315" t="s">
        <v>146</v>
      </c>
      <c r="P150" s="30" t="s">
        <v>147</v>
      </c>
      <c r="Q150" s="1155" t="s">
        <v>249</v>
      </c>
      <c r="R150" s="1333" t="s">
        <v>250</v>
      </c>
      <c r="S150" s="1318">
        <f t="shared" si="2"/>
        <v>164.47275</v>
      </c>
    </row>
    <row r="151" s="135" customFormat="1" ht="14.1" customHeight="1" spans="1:19">
      <c r="A151" s="312" t="s">
        <v>137</v>
      </c>
      <c r="B151" s="568" t="s">
        <v>144</v>
      </c>
      <c r="C151" s="568" t="s">
        <v>130</v>
      </c>
      <c r="D151" s="568" t="s">
        <v>86</v>
      </c>
      <c r="E151" s="312">
        <v>54.0585</v>
      </c>
      <c r="F151" s="35" t="s">
        <v>25</v>
      </c>
      <c r="G151" s="35" t="s">
        <v>25</v>
      </c>
      <c r="H151" s="1308" t="s">
        <v>26</v>
      </c>
      <c r="I151" s="30" t="s">
        <v>27</v>
      </c>
      <c r="J151" s="1313" t="s">
        <v>28</v>
      </c>
      <c r="K151" s="30" t="s">
        <v>29</v>
      </c>
      <c r="L151" s="30" t="s">
        <v>41</v>
      </c>
      <c r="M151" s="1314">
        <v>681146</v>
      </c>
      <c r="N151" s="1315">
        <v>4667292</v>
      </c>
      <c r="O151" s="1315" t="s">
        <v>146</v>
      </c>
      <c r="P151" s="30" t="s">
        <v>147</v>
      </c>
      <c r="Q151" s="1155" t="s">
        <v>249</v>
      </c>
      <c r="R151" s="1333" t="s">
        <v>250</v>
      </c>
      <c r="S151" s="1318">
        <f t="shared" si="2"/>
        <v>527.070375</v>
      </c>
    </row>
    <row r="152" s="135" customFormat="1" ht="14.1" customHeight="1" spans="1:19">
      <c r="A152" s="312" t="s">
        <v>137</v>
      </c>
      <c r="B152" s="568" t="s">
        <v>138</v>
      </c>
      <c r="C152" s="568" t="s">
        <v>35</v>
      </c>
      <c r="D152" s="568" t="s">
        <v>252</v>
      </c>
      <c r="E152" s="312">
        <v>22.908</v>
      </c>
      <c r="F152" s="35" t="s">
        <v>25</v>
      </c>
      <c r="G152" s="35" t="s">
        <v>25</v>
      </c>
      <c r="H152" s="1308" t="s">
        <v>26</v>
      </c>
      <c r="I152" s="30" t="s">
        <v>27</v>
      </c>
      <c r="J152" s="1313" t="s">
        <v>28</v>
      </c>
      <c r="K152" s="30" t="s">
        <v>29</v>
      </c>
      <c r="L152" s="30" t="s">
        <v>41</v>
      </c>
      <c r="M152" s="1314">
        <v>683762</v>
      </c>
      <c r="N152" s="1315">
        <v>4671519</v>
      </c>
      <c r="O152" s="1315" t="s">
        <v>141</v>
      </c>
      <c r="P152" s="30" t="s">
        <v>147</v>
      </c>
      <c r="Q152" s="1155" t="s">
        <v>169</v>
      </c>
      <c r="R152" s="1333" t="s">
        <v>170</v>
      </c>
      <c r="S152" s="1318">
        <f t="shared" si="2"/>
        <v>223.353</v>
      </c>
    </row>
    <row r="153" s="135" customFormat="1" ht="14.1" customHeight="1" spans="1:19">
      <c r="A153" s="312" t="s">
        <v>137</v>
      </c>
      <c r="B153" s="568" t="s">
        <v>144</v>
      </c>
      <c r="C153" s="568" t="s">
        <v>181</v>
      </c>
      <c r="D153" s="568" t="s">
        <v>256</v>
      </c>
      <c r="E153" s="312">
        <v>37.6965</v>
      </c>
      <c r="F153" s="35" t="s">
        <v>25</v>
      </c>
      <c r="G153" s="35" t="s">
        <v>25</v>
      </c>
      <c r="H153" s="1308" t="s">
        <v>26</v>
      </c>
      <c r="I153" s="30" t="s">
        <v>27</v>
      </c>
      <c r="J153" s="1313" t="s">
        <v>28</v>
      </c>
      <c r="K153" s="30" t="s">
        <v>29</v>
      </c>
      <c r="L153" s="30" t="s">
        <v>41</v>
      </c>
      <c r="M153" s="1314">
        <v>682133</v>
      </c>
      <c r="N153" s="1315">
        <v>4668185</v>
      </c>
      <c r="O153" s="1315" t="s">
        <v>146</v>
      </c>
      <c r="P153" s="30" t="s">
        <v>147</v>
      </c>
      <c r="Q153" s="1155" t="s">
        <v>249</v>
      </c>
      <c r="R153" s="1333" t="s">
        <v>250</v>
      </c>
      <c r="S153" s="1318">
        <f t="shared" si="2"/>
        <v>367.540875</v>
      </c>
    </row>
    <row r="154" s="135" customFormat="1" ht="14.1" customHeight="1" spans="1:19">
      <c r="A154" s="312" t="s">
        <v>137</v>
      </c>
      <c r="B154" s="568" t="s">
        <v>144</v>
      </c>
      <c r="C154" s="568" t="s">
        <v>108</v>
      </c>
      <c r="D154" s="568" t="s">
        <v>257</v>
      </c>
      <c r="E154" s="312">
        <v>23.1645</v>
      </c>
      <c r="F154" s="35" t="s">
        <v>25</v>
      </c>
      <c r="G154" s="35" t="s">
        <v>25</v>
      </c>
      <c r="H154" s="1308" t="s">
        <v>26</v>
      </c>
      <c r="I154" s="30" t="s">
        <v>27</v>
      </c>
      <c r="J154" s="1313" t="s">
        <v>28</v>
      </c>
      <c r="K154" s="30" t="s">
        <v>29</v>
      </c>
      <c r="L154" s="30" t="s">
        <v>75</v>
      </c>
      <c r="M154" s="1314">
        <v>681468</v>
      </c>
      <c r="N154" s="1315">
        <v>4668222</v>
      </c>
      <c r="O154" s="1315" t="s">
        <v>146</v>
      </c>
      <c r="P154" s="30" t="s">
        <v>147</v>
      </c>
      <c r="Q154" s="1155" t="s">
        <v>249</v>
      </c>
      <c r="R154" s="1333" t="s">
        <v>250</v>
      </c>
      <c r="S154" s="1318">
        <f t="shared" si="2"/>
        <v>225.853875</v>
      </c>
    </row>
    <row r="155" s="135" customFormat="1" ht="14.1" customHeight="1" spans="1:202">
      <c r="A155" s="312" t="s">
        <v>37</v>
      </c>
      <c r="B155" s="568" t="s">
        <v>258</v>
      </c>
      <c r="C155" s="568" t="s">
        <v>35</v>
      </c>
      <c r="D155" s="568" t="s">
        <v>259</v>
      </c>
      <c r="E155" s="312">
        <v>2.55</v>
      </c>
      <c r="F155" s="35" t="s">
        <v>25</v>
      </c>
      <c r="G155" s="35" t="s">
        <v>25</v>
      </c>
      <c r="H155" s="1308" t="s">
        <v>26</v>
      </c>
      <c r="I155" s="30" t="s">
        <v>48</v>
      </c>
      <c r="J155" s="1313" t="s">
        <v>28</v>
      </c>
      <c r="K155" s="30" t="s">
        <v>49</v>
      </c>
      <c r="L155" s="30" t="s">
        <v>50</v>
      </c>
      <c r="M155" s="1314">
        <v>677475</v>
      </c>
      <c r="N155" s="1315">
        <v>4673587</v>
      </c>
      <c r="O155" s="1315" t="s">
        <v>260</v>
      </c>
      <c r="P155" s="30" t="s">
        <v>43</v>
      </c>
      <c r="Q155" s="1155" t="s">
        <v>249</v>
      </c>
      <c r="R155" s="1333" t="s">
        <v>250</v>
      </c>
      <c r="S155" s="1318">
        <f t="shared" si="2"/>
        <v>24.8625</v>
      </c>
      <c r="T155" s="330"/>
      <c r="U155" s="330"/>
      <c r="V155" s="330"/>
      <c r="W155" s="330"/>
      <c r="X155" s="330"/>
      <c r="Y155" s="330"/>
      <c r="Z155" s="330"/>
      <c r="AA155" s="330"/>
      <c r="AB155" s="330"/>
      <c r="AC155" s="330"/>
      <c r="AD155" s="330"/>
      <c r="AE155" s="330"/>
      <c r="AF155" s="330"/>
      <c r="AG155" s="330"/>
      <c r="AH155" s="330"/>
      <c r="AI155" s="330"/>
      <c r="AJ155" s="330"/>
      <c r="AK155" s="330"/>
      <c r="AL155" s="330"/>
      <c r="AM155" s="330"/>
      <c r="AN155" s="330"/>
      <c r="AO155" s="330"/>
      <c r="AP155" s="330"/>
      <c r="AQ155" s="330"/>
      <c r="AR155" s="330"/>
      <c r="AS155" s="330"/>
      <c r="AT155" s="330"/>
      <c r="AU155" s="330"/>
      <c r="AV155" s="330"/>
      <c r="AW155" s="330"/>
      <c r="AX155" s="330"/>
      <c r="AY155" s="330"/>
      <c r="AZ155" s="330"/>
      <c r="BA155" s="330"/>
      <c r="BB155" s="330"/>
      <c r="BC155" s="330"/>
      <c r="BD155" s="330"/>
      <c r="BE155" s="330"/>
      <c r="BF155" s="330"/>
      <c r="BG155" s="330"/>
      <c r="BH155" s="330"/>
      <c r="BI155" s="330"/>
      <c r="BJ155" s="330"/>
      <c r="BK155" s="330"/>
      <c r="BL155" s="330"/>
      <c r="BM155" s="330"/>
      <c r="BN155" s="330"/>
      <c r="BO155" s="330"/>
      <c r="BP155" s="330"/>
      <c r="BQ155" s="330"/>
      <c r="BR155" s="330"/>
      <c r="BS155" s="330"/>
      <c r="BT155" s="330"/>
      <c r="BU155" s="330"/>
      <c r="BV155" s="330"/>
      <c r="BW155" s="330"/>
      <c r="BX155" s="330"/>
      <c r="BY155" s="330"/>
      <c r="BZ155" s="330"/>
      <c r="CA155" s="330"/>
      <c r="CB155" s="330"/>
      <c r="CC155" s="330"/>
      <c r="CD155" s="330"/>
      <c r="CE155" s="330"/>
      <c r="CF155" s="330"/>
      <c r="CG155" s="330"/>
      <c r="CH155" s="330"/>
      <c r="CI155" s="330"/>
      <c r="CJ155" s="330"/>
      <c r="CK155" s="330"/>
      <c r="CL155" s="330"/>
      <c r="CM155" s="330"/>
      <c r="CN155" s="330"/>
      <c r="CO155" s="330"/>
      <c r="CP155" s="330"/>
      <c r="CQ155" s="330"/>
      <c r="CR155" s="330"/>
      <c r="CS155" s="330"/>
      <c r="CT155" s="330"/>
      <c r="CU155" s="330"/>
      <c r="CV155" s="330"/>
      <c r="CW155" s="330"/>
      <c r="CX155" s="330"/>
      <c r="CY155" s="330"/>
      <c r="CZ155" s="330"/>
      <c r="DA155" s="330"/>
      <c r="DB155" s="330"/>
      <c r="DC155" s="330"/>
      <c r="DD155" s="330"/>
      <c r="DE155" s="330"/>
      <c r="DF155" s="330"/>
      <c r="DG155" s="330"/>
      <c r="DH155" s="330"/>
      <c r="DI155" s="330"/>
      <c r="DJ155" s="330"/>
      <c r="DK155" s="330"/>
      <c r="DL155" s="330"/>
      <c r="DM155" s="330"/>
      <c r="DN155" s="330"/>
      <c r="DO155" s="330"/>
      <c r="DP155" s="330"/>
      <c r="DQ155" s="330"/>
      <c r="DR155" s="330"/>
      <c r="DS155" s="330"/>
      <c r="DT155" s="330"/>
      <c r="DU155" s="330"/>
      <c r="DV155" s="330"/>
      <c r="DW155" s="330"/>
      <c r="DX155" s="330"/>
      <c r="DY155" s="330"/>
      <c r="DZ155" s="330"/>
      <c r="EA155" s="330"/>
      <c r="EB155" s="330"/>
      <c r="EC155" s="330"/>
      <c r="ED155" s="330"/>
      <c r="EE155" s="330"/>
      <c r="EF155" s="330"/>
      <c r="EG155" s="330"/>
      <c r="EH155" s="330"/>
      <c r="EI155" s="330"/>
      <c r="EJ155" s="330"/>
      <c r="EK155" s="330"/>
      <c r="EL155" s="330"/>
      <c r="EM155" s="330"/>
      <c r="EN155" s="330"/>
      <c r="EO155" s="330"/>
      <c r="EP155" s="330"/>
      <c r="EQ155" s="330"/>
      <c r="ER155" s="330"/>
      <c r="ES155" s="330"/>
      <c r="ET155" s="330"/>
      <c r="EU155" s="330"/>
      <c r="EV155" s="330"/>
      <c r="EW155" s="330"/>
      <c r="EX155" s="330"/>
      <c r="EY155" s="330"/>
      <c r="EZ155" s="330"/>
      <c r="FA155" s="330"/>
      <c r="FB155" s="330"/>
      <c r="FC155" s="330"/>
      <c r="FD155" s="330"/>
      <c r="FE155" s="330"/>
      <c r="FF155" s="330"/>
      <c r="FG155" s="330"/>
      <c r="FH155" s="330"/>
      <c r="FI155" s="330"/>
      <c r="FJ155" s="330"/>
      <c r="FK155" s="330"/>
      <c r="FL155" s="330"/>
      <c r="FM155" s="330"/>
      <c r="FN155" s="330"/>
      <c r="FO155" s="330"/>
      <c r="FP155" s="330"/>
      <c r="FQ155" s="330"/>
      <c r="FR155" s="330"/>
      <c r="FS155" s="330"/>
      <c r="FT155" s="330"/>
      <c r="FU155" s="330"/>
      <c r="FV155" s="330"/>
      <c r="FW155" s="330"/>
      <c r="FX155" s="330"/>
      <c r="FY155" s="330"/>
      <c r="FZ155" s="330"/>
      <c r="GA155" s="330"/>
      <c r="GB155" s="330"/>
      <c r="GC155" s="330"/>
      <c r="GD155" s="330"/>
      <c r="GE155" s="330"/>
      <c r="GF155" s="330"/>
      <c r="GG155" s="330"/>
      <c r="GH155" s="330"/>
      <c r="GI155" s="330"/>
      <c r="GJ155" s="330"/>
      <c r="GK155" s="330"/>
      <c r="GL155" s="330"/>
      <c r="GM155" s="330"/>
      <c r="GN155" s="330"/>
      <c r="GO155" s="330"/>
      <c r="GP155" s="330"/>
      <c r="GQ155" s="330"/>
      <c r="GR155" s="330"/>
      <c r="GS155" s="330"/>
      <c r="GT155" s="330"/>
    </row>
    <row r="156" s="135" customFormat="1" ht="14.1" customHeight="1" spans="1:19">
      <c r="A156" s="312" t="s">
        <v>137</v>
      </c>
      <c r="B156" s="568" t="s">
        <v>261</v>
      </c>
      <c r="C156" s="568" t="s">
        <v>222</v>
      </c>
      <c r="D156" s="568" t="s">
        <v>153</v>
      </c>
      <c r="E156" s="312">
        <v>31.3335</v>
      </c>
      <c r="F156" s="35" t="s">
        <v>25</v>
      </c>
      <c r="G156" s="35" t="s">
        <v>25</v>
      </c>
      <c r="H156" s="1308" t="s">
        <v>26</v>
      </c>
      <c r="I156" s="30" t="s">
        <v>48</v>
      </c>
      <c r="J156" s="1313" t="s">
        <v>28</v>
      </c>
      <c r="K156" s="30" t="s">
        <v>49</v>
      </c>
      <c r="L156" s="30" t="s">
        <v>50</v>
      </c>
      <c r="M156" s="1314">
        <v>677222</v>
      </c>
      <c r="N156" s="1315">
        <v>4673524</v>
      </c>
      <c r="O156" s="1315" t="s">
        <v>262</v>
      </c>
      <c r="P156" s="30" t="s">
        <v>43</v>
      </c>
      <c r="Q156" s="1155" t="s">
        <v>44</v>
      </c>
      <c r="R156" s="978" t="s">
        <v>45</v>
      </c>
      <c r="S156" s="1318">
        <f t="shared" si="2"/>
        <v>305.501625</v>
      </c>
    </row>
    <row r="157" s="135" customFormat="1" ht="14.1" customHeight="1" spans="1:19">
      <c r="A157" s="312" t="s">
        <v>137</v>
      </c>
      <c r="B157" s="568" t="s">
        <v>261</v>
      </c>
      <c r="C157" s="568" t="s">
        <v>263</v>
      </c>
      <c r="D157" s="568" t="s">
        <v>264</v>
      </c>
      <c r="E157" s="312">
        <v>42.2025</v>
      </c>
      <c r="F157" s="35" t="s">
        <v>25</v>
      </c>
      <c r="G157" s="35" t="s">
        <v>25</v>
      </c>
      <c r="H157" s="1308" t="s">
        <v>26</v>
      </c>
      <c r="I157" s="30" t="s">
        <v>48</v>
      </c>
      <c r="J157" s="1313" t="s">
        <v>28</v>
      </c>
      <c r="K157" s="30" t="s">
        <v>49</v>
      </c>
      <c r="L157" s="30" t="s">
        <v>50</v>
      </c>
      <c r="M157" s="1314">
        <v>677373</v>
      </c>
      <c r="N157" s="1315">
        <v>4673503</v>
      </c>
      <c r="O157" s="1315" t="s">
        <v>262</v>
      </c>
      <c r="P157" s="30" t="s">
        <v>43</v>
      </c>
      <c r="Q157" s="1155" t="s">
        <v>44</v>
      </c>
      <c r="R157" s="978" t="s">
        <v>45</v>
      </c>
      <c r="S157" s="1318">
        <f t="shared" si="2"/>
        <v>411.474375</v>
      </c>
    </row>
    <row r="158" s="135" customFormat="1" ht="14.1" customHeight="1" spans="1:19">
      <c r="A158" s="312" t="s">
        <v>137</v>
      </c>
      <c r="B158" s="568" t="s">
        <v>261</v>
      </c>
      <c r="C158" s="568" t="s">
        <v>35</v>
      </c>
      <c r="D158" s="568" t="s">
        <v>40</v>
      </c>
      <c r="E158" s="312">
        <v>88.401</v>
      </c>
      <c r="F158" s="35" t="s">
        <v>25</v>
      </c>
      <c r="G158" s="35" t="s">
        <v>25</v>
      </c>
      <c r="H158" s="1308" t="s">
        <v>26</v>
      </c>
      <c r="I158" s="30" t="s">
        <v>48</v>
      </c>
      <c r="J158" s="1313" t="s">
        <v>28</v>
      </c>
      <c r="K158" s="30" t="s">
        <v>49</v>
      </c>
      <c r="L158" s="30" t="s">
        <v>50</v>
      </c>
      <c r="M158" s="1314">
        <v>677588</v>
      </c>
      <c r="N158" s="1315">
        <v>4673553</v>
      </c>
      <c r="O158" s="1315" t="s">
        <v>262</v>
      </c>
      <c r="P158" s="30" t="s">
        <v>43</v>
      </c>
      <c r="Q158" s="1155" t="s">
        <v>44</v>
      </c>
      <c r="R158" s="978" t="s">
        <v>45</v>
      </c>
      <c r="S158" s="1318">
        <f t="shared" si="2"/>
        <v>861.90975</v>
      </c>
    </row>
    <row r="159" s="135" customFormat="1" ht="14.1" customHeight="1" spans="1:19">
      <c r="A159" s="312" t="s">
        <v>137</v>
      </c>
      <c r="B159" s="568" t="s">
        <v>261</v>
      </c>
      <c r="C159" s="568" t="s">
        <v>206</v>
      </c>
      <c r="D159" s="568" t="s">
        <v>136</v>
      </c>
      <c r="E159" s="1322">
        <v>75.6975</v>
      </c>
      <c r="F159" s="35" t="s">
        <v>25</v>
      </c>
      <c r="G159" s="35" t="s">
        <v>25</v>
      </c>
      <c r="H159" s="1308" t="s">
        <v>26</v>
      </c>
      <c r="I159" s="30" t="s">
        <v>27</v>
      </c>
      <c r="J159" s="1313" t="s">
        <v>28</v>
      </c>
      <c r="K159" s="30" t="s">
        <v>29</v>
      </c>
      <c r="L159" s="30" t="s">
        <v>41</v>
      </c>
      <c r="M159" s="1314">
        <v>677259</v>
      </c>
      <c r="N159" s="1315">
        <v>4673062</v>
      </c>
      <c r="O159" s="1315" t="s">
        <v>262</v>
      </c>
      <c r="P159" s="30" t="s">
        <v>43</v>
      </c>
      <c r="Q159" s="1155" t="s">
        <v>44</v>
      </c>
      <c r="R159" s="978" t="s">
        <v>45</v>
      </c>
      <c r="S159" s="1318">
        <f t="shared" si="2"/>
        <v>738.050625</v>
      </c>
    </row>
    <row r="160" s="135" customFormat="1" ht="14.1" customHeight="1" spans="1:19">
      <c r="A160" s="312" t="s">
        <v>137</v>
      </c>
      <c r="B160" s="568" t="s">
        <v>261</v>
      </c>
      <c r="C160" s="568" t="s">
        <v>265</v>
      </c>
      <c r="D160" s="568" t="s">
        <v>57</v>
      </c>
      <c r="E160" s="1322">
        <v>8.5725</v>
      </c>
      <c r="F160" s="35" t="s">
        <v>25</v>
      </c>
      <c r="G160" s="35" t="s">
        <v>25</v>
      </c>
      <c r="H160" s="1308" t="s">
        <v>26</v>
      </c>
      <c r="I160" s="30" t="s">
        <v>27</v>
      </c>
      <c r="J160" s="1313" t="s">
        <v>28</v>
      </c>
      <c r="K160" s="30" t="s">
        <v>29</v>
      </c>
      <c r="L160" s="30" t="s">
        <v>41</v>
      </c>
      <c r="M160" s="1314">
        <v>677604</v>
      </c>
      <c r="N160" s="1315">
        <v>4673167</v>
      </c>
      <c r="O160" s="1315" t="s">
        <v>262</v>
      </c>
      <c r="P160" s="30" t="s">
        <v>43</v>
      </c>
      <c r="Q160" s="1155" t="s">
        <v>33</v>
      </c>
      <c r="R160" s="978" t="s">
        <v>34</v>
      </c>
      <c r="S160" s="29">
        <f t="shared" si="2"/>
        <v>83.581875</v>
      </c>
    </row>
    <row r="161" s="135" customFormat="1" ht="14.1" customHeight="1" spans="1:19">
      <c r="A161" s="312" t="s">
        <v>137</v>
      </c>
      <c r="B161" s="568" t="s">
        <v>261</v>
      </c>
      <c r="C161" s="568" t="s">
        <v>266</v>
      </c>
      <c r="D161" s="568" t="s">
        <v>267</v>
      </c>
      <c r="E161" s="1322">
        <v>88.227</v>
      </c>
      <c r="F161" s="35" t="s">
        <v>25</v>
      </c>
      <c r="G161" s="35" t="s">
        <v>25</v>
      </c>
      <c r="H161" s="1308" t="s">
        <v>26</v>
      </c>
      <c r="I161" s="30" t="s">
        <v>48</v>
      </c>
      <c r="J161" s="1313" t="s">
        <v>28</v>
      </c>
      <c r="K161" s="30" t="s">
        <v>49</v>
      </c>
      <c r="L161" s="30" t="s">
        <v>50</v>
      </c>
      <c r="M161" s="1314">
        <v>677678</v>
      </c>
      <c r="N161" s="1315">
        <v>4673250</v>
      </c>
      <c r="O161" s="1315" t="s">
        <v>262</v>
      </c>
      <c r="P161" s="30" t="s">
        <v>43</v>
      </c>
      <c r="Q161" s="142" t="s">
        <v>268</v>
      </c>
      <c r="R161" s="143" t="s">
        <v>269</v>
      </c>
      <c r="S161" s="29">
        <f t="shared" si="2"/>
        <v>860.21325</v>
      </c>
    </row>
    <row r="162" s="135" customFormat="1" ht="14.1" customHeight="1" spans="1:19">
      <c r="A162" s="312" t="s">
        <v>137</v>
      </c>
      <c r="B162" s="568" t="s">
        <v>261</v>
      </c>
      <c r="C162" s="568" t="s">
        <v>40</v>
      </c>
      <c r="D162" s="568" t="s">
        <v>55</v>
      </c>
      <c r="E162" s="1322">
        <v>62.418</v>
      </c>
      <c r="F162" s="35" t="s">
        <v>25</v>
      </c>
      <c r="G162" s="35" t="s">
        <v>25</v>
      </c>
      <c r="H162" s="1308" t="s">
        <v>26</v>
      </c>
      <c r="I162" s="30" t="s">
        <v>48</v>
      </c>
      <c r="J162" s="1313" t="s">
        <v>28</v>
      </c>
      <c r="K162" s="30" t="s">
        <v>49</v>
      </c>
      <c r="L162" s="30" t="s">
        <v>50</v>
      </c>
      <c r="M162" s="1314">
        <v>678012</v>
      </c>
      <c r="N162" s="1315">
        <v>4672720</v>
      </c>
      <c r="O162" s="1315" t="s">
        <v>262</v>
      </c>
      <c r="P162" s="30" t="s">
        <v>43</v>
      </c>
      <c r="Q162" s="142" t="s">
        <v>268</v>
      </c>
      <c r="R162" s="143" t="s">
        <v>269</v>
      </c>
      <c r="S162" s="29">
        <f t="shared" si="2"/>
        <v>608.5755</v>
      </c>
    </row>
    <row r="163" s="135" customFormat="1" ht="14.1" customHeight="1" spans="1:202">
      <c r="A163" s="312" t="s">
        <v>37</v>
      </c>
      <c r="B163" s="568" t="s">
        <v>270</v>
      </c>
      <c r="C163" s="568" t="s">
        <v>156</v>
      </c>
      <c r="D163" s="568" t="s">
        <v>246</v>
      </c>
      <c r="E163" s="312">
        <v>214.7445</v>
      </c>
      <c r="F163" s="35" t="s">
        <v>25</v>
      </c>
      <c r="G163" s="35" t="s">
        <v>25</v>
      </c>
      <c r="H163" s="1308" t="s">
        <v>26</v>
      </c>
      <c r="I163" s="30" t="s">
        <v>27</v>
      </c>
      <c r="J163" s="1313" t="s">
        <v>28</v>
      </c>
      <c r="K163" s="30" t="s">
        <v>29</v>
      </c>
      <c r="L163" s="30" t="s">
        <v>41</v>
      </c>
      <c r="M163" s="1314">
        <v>678869</v>
      </c>
      <c r="N163" s="1315">
        <v>4673593</v>
      </c>
      <c r="O163" s="1315" t="s">
        <v>271</v>
      </c>
      <c r="P163" s="30" t="s">
        <v>43</v>
      </c>
      <c r="Q163" s="29" t="s">
        <v>88</v>
      </c>
      <c r="R163" s="978" t="s">
        <v>89</v>
      </c>
      <c r="S163" s="29">
        <f t="shared" si="2"/>
        <v>2093.758875</v>
      </c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330"/>
      <c r="AF163" s="330"/>
      <c r="AG163" s="330"/>
      <c r="AH163" s="330"/>
      <c r="AI163" s="330"/>
      <c r="AJ163" s="330"/>
      <c r="AK163" s="330"/>
      <c r="AL163" s="330"/>
      <c r="AM163" s="330"/>
      <c r="AN163" s="330"/>
      <c r="AO163" s="330"/>
      <c r="AP163" s="330"/>
      <c r="AQ163" s="330"/>
      <c r="AR163" s="330"/>
      <c r="AS163" s="330"/>
      <c r="AT163" s="330"/>
      <c r="AU163" s="330"/>
      <c r="AV163" s="330"/>
      <c r="AW163" s="330"/>
      <c r="AX163" s="330"/>
      <c r="AY163" s="330"/>
      <c r="AZ163" s="330"/>
      <c r="BA163" s="330"/>
      <c r="BB163" s="330"/>
      <c r="BC163" s="330"/>
      <c r="BD163" s="330"/>
      <c r="BE163" s="330"/>
      <c r="BF163" s="330"/>
      <c r="BG163" s="330"/>
      <c r="BH163" s="330"/>
      <c r="BI163" s="330"/>
      <c r="BJ163" s="330"/>
      <c r="BK163" s="330"/>
      <c r="BL163" s="330"/>
      <c r="BM163" s="330"/>
      <c r="BN163" s="330"/>
      <c r="BO163" s="330"/>
      <c r="BP163" s="330"/>
      <c r="BQ163" s="330"/>
      <c r="BR163" s="330"/>
      <c r="BS163" s="330"/>
      <c r="BT163" s="330"/>
      <c r="BU163" s="330"/>
      <c r="BV163" s="330"/>
      <c r="BW163" s="330"/>
      <c r="BX163" s="330"/>
      <c r="BY163" s="330"/>
      <c r="BZ163" s="330"/>
      <c r="CA163" s="330"/>
      <c r="CB163" s="330"/>
      <c r="CC163" s="330"/>
      <c r="CD163" s="330"/>
      <c r="CE163" s="330"/>
      <c r="CF163" s="330"/>
      <c r="CG163" s="330"/>
      <c r="CH163" s="330"/>
      <c r="CI163" s="330"/>
      <c r="CJ163" s="330"/>
      <c r="CK163" s="330"/>
      <c r="CL163" s="330"/>
      <c r="CM163" s="330"/>
      <c r="CN163" s="330"/>
      <c r="CO163" s="330"/>
      <c r="CP163" s="330"/>
      <c r="CQ163" s="330"/>
      <c r="CR163" s="330"/>
      <c r="CS163" s="330"/>
      <c r="CT163" s="330"/>
      <c r="CU163" s="330"/>
      <c r="CV163" s="330"/>
      <c r="CW163" s="330"/>
      <c r="CX163" s="330"/>
      <c r="CY163" s="330"/>
      <c r="CZ163" s="330"/>
      <c r="DA163" s="330"/>
      <c r="DB163" s="330"/>
      <c r="DC163" s="330"/>
      <c r="DD163" s="330"/>
      <c r="DE163" s="330"/>
      <c r="DF163" s="330"/>
      <c r="DG163" s="330"/>
      <c r="DH163" s="330"/>
      <c r="DI163" s="330"/>
      <c r="DJ163" s="330"/>
      <c r="DK163" s="330"/>
      <c r="DL163" s="330"/>
      <c r="DM163" s="330"/>
      <c r="DN163" s="330"/>
      <c r="DO163" s="330"/>
      <c r="DP163" s="330"/>
      <c r="DQ163" s="330"/>
      <c r="DR163" s="330"/>
      <c r="DS163" s="330"/>
      <c r="DT163" s="330"/>
      <c r="DU163" s="330"/>
      <c r="DV163" s="330"/>
      <c r="DW163" s="330"/>
      <c r="DX163" s="330"/>
      <c r="DY163" s="330"/>
      <c r="DZ163" s="330"/>
      <c r="EA163" s="330"/>
      <c r="EB163" s="330"/>
      <c r="EC163" s="330"/>
      <c r="ED163" s="330"/>
      <c r="EE163" s="330"/>
      <c r="EF163" s="330"/>
      <c r="EG163" s="330"/>
      <c r="EH163" s="330"/>
      <c r="EI163" s="330"/>
      <c r="EJ163" s="330"/>
      <c r="EK163" s="330"/>
      <c r="EL163" s="330"/>
      <c r="EM163" s="330"/>
      <c r="EN163" s="330"/>
      <c r="EO163" s="330"/>
      <c r="EP163" s="330"/>
      <c r="EQ163" s="330"/>
      <c r="ER163" s="330"/>
      <c r="ES163" s="330"/>
      <c r="ET163" s="330"/>
      <c r="EU163" s="330"/>
      <c r="EV163" s="330"/>
      <c r="EW163" s="330"/>
      <c r="EX163" s="330"/>
      <c r="EY163" s="330"/>
      <c r="EZ163" s="330"/>
      <c r="FA163" s="330"/>
      <c r="FB163" s="330"/>
      <c r="FC163" s="330"/>
      <c r="FD163" s="330"/>
      <c r="FE163" s="330"/>
      <c r="FF163" s="330"/>
      <c r="FG163" s="330"/>
      <c r="FH163" s="330"/>
      <c r="FI163" s="330"/>
      <c r="FJ163" s="330"/>
      <c r="FK163" s="330"/>
      <c r="FL163" s="330"/>
      <c r="FM163" s="330"/>
      <c r="FN163" s="330"/>
      <c r="FO163" s="330"/>
      <c r="FP163" s="330"/>
      <c r="FQ163" s="330"/>
      <c r="FR163" s="330"/>
      <c r="FS163" s="330"/>
      <c r="FT163" s="330"/>
      <c r="FU163" s="330"/>
      <c r="FV163" s="330"/>
      <c r="FW163" s="330"/>
      <c r="FX163" s="330"/>
      <c r="FY163" s="330"/>
      <c r="FZ163" s="330"/>
      <c r="GA163" s="330"/>
      <c r="GB163" s="330"/>
      <c r="GC163" s="330"/>
      <c r="GD163" s="330"/>
      <c r="GE163" s="330"/>
      <c r="GF163" s="330"/>
      <c r="GG163" s="330"/>
      <c r="GH163" s="330"/>
      <c r="GI163" s="330"/>
      <c r="GJ163" s="330"/>
      <c r="GK163" s="330"/>
      <c r="GL163" s="330"/>
      <c r="GM163" s="330"/>
      <c r="GN163" s="330"/>
      <c r="GO163" s="330"/>
      <c r="GP163" s="330"/>
      <c r="GQ163" s="330"/>
      <c r="GR163" s="330"/>
      <c r="GS163" s="330"/>
      <c r="GT163" s="330"/>
    </row>
    <row r="164" s="135" customFormat="1" ht="14" customHeight="1" spans="1:202">
      <c r="A164" s="312" t="s">
        <v>137</v>
      </c>
      <c r="B164" s="568" t="s">
        <v>261</v>
      </c>
      <c r="C164" s="568" t="s">
        <v>212</v>
      </c>
      <c r="D164" s="568" t="s">
        <v>39</v>
      </c>
      <c r="E164" s="312">
        <v>558.0435</v>
      </c>
      <c r="F164" s="35" t="s">
        <v>25</v>
      </c>
      <c r="G164" s="35" t="s">
        <v>25</v>
      </c>
      <c r="H164" s="1308" t="s">
        <v>26</v>
      </c>
      <c r="I164" s="30" t="s">
        <v>48</v>
      </c>
      <c r="J164" s="1313" t="s">
        <v>28</v>
      </c>
      <c r="K164" s="30" t="s">
        <v>49</v>
      </c>
      <c r="L164" s="30" t="s">
        <v>50</v>
      </c>
      <c r="M164" s="1314">
        <v>678414</v>
      </c>
      <c r="N164" s="1315">
        <v>4673132</v>
      </c>
      <c r="O164" s="1315" t="s">
        <v>262</v>
      </c>
      <c r="P164" s="30" t="s">
        <v>43</v>
      </c>
      <c r="Q164" s="1155" t="s">
        <v>249</v>
      </c>
      <c r="R164" s="1333" t="s">
        <v>250</v>
      </c>
      <c r="S164" s="29">
        <f t="shared" si="2"/>
        <v>5440.924125</v>
      </c>
      <c r="T164" s="330"/>
      <c r="U164" s="330"/>
      <c r="V164" s="330"/>
      <c r="W164" s="330"/>
      <c r="X164" s="330"/>
      <c r="Y164" s="330"/>
      <c r="Z164" s="330"/>
      <c r="AA164" s="330"/>
      <c r="AB164" s="330"/>
      <c r="AC164" s="330"/>
      <c r="AD164" s="330"/>
      <c r="AE164" s="330"/>
      <c r="AF164" s="330"/>
      <c r="AG164" s="330"/>
      <c r="AH164" s="330"/>
      <c r="AI164" s="330"/>
      <c r="AJ164" s="330"/>
      <c r="AK164" s="330"/>
      <c r="AL164" s="330"/>
      <c r="AM164" s="330"/>
      <c r="AN164" s="330"/>
      <c r="AO164" s="330"/>
      <c r="AP164" s="330"/>
      <c r="AQ164" s="330"/>
      <c r="AR164" s="330"/>
      <c r="AS164" s="330"/>
      <c r="AT164" s="330"/>
      <c r="AU164" s="330"/>
      <c r="AV164" s="330"/>
      <c r="AW164" s="330"/>
      <c r="AX164" s="330"/>
      <c r="AY164" s="330"/>
      <c r="AZ164" s="330"/>
      <c r="BA164" s="330"/>
      <c r="BB164" s="330"/>
      <c r="BC164" s="330"/>
      <c r="BD164" s="330"/>
      <c r="BE164" s="330"/>
      <c r="BF164" s="330"/>
      <c r="BG164" s="330"/>
      <c r="BH164" s="330"/>
      <c r="BI164" s="330"/>
      <c r="BJ164" s="330"/>
      <c r="BK164" s="330"/>
      <c r="BL164" s="330"/>
      <c r="BM164" s="330"/>
      <c r="BN164" s="330"/>
      <c r="BO164" s="330"/>
      <c r="BP164" s="330"/>
      <c r="BQ164" s="330"/>
      <c r="BR164" s="330"/>
      <c r="BS164" s="330"/>
      <c r="BT164" s="330"/>
      <c r="BU164" s="330"/>
      <c r="BV164" s="330"/>
      <c r="BW164" s="330"/>
      <c r="BX164" s="330"/>
      <c r="BY164" s="330"/>
      <c r="BZ164" s="330"/>
      <c r="CA164" s="330"/>
      <c r="CB164" s="330"/>
      <c r="CC164" s="330"/>
      <c r="CD164" s="330"/>
      <c r="CE164" s="330"/>
      <c r="CF164" s="330"/>
      <c r="CG164" s="330"/>
      <c r="CH164" s="330"/>
      <c r="CI164" s="330"/>
      <c r="CJ164" s="330"/>
      <c r="CK164" s="330"/>
      <c r="CL164" s="330"/>
      <c r="CM164" s="330"/>
      <c r="CN164" s="330"/>
      <c r="CO164" s="330"/>
      <c r="CP164" s="330"/>
      <c r="CQ164" s="330"/>
      <c r="CR164" s="330"/>
      <c r="CS164" s="330"/>
      <c r="CT164" s="330"/>
      <c r="CU164" s="330"/>
      <c r="CV164" s="330"/>
      <c r="CW164" s="330"/>
      <c r="CX164" s="330"/>
      <c r="CY164" s="330"/>
      <c r="CZ164" s="330"/>
      <c r="DA164" s="330"/>
      <c r="DB164" s="330"/>
      <c r="DC164" s="330"/>
      <c r="DD164" s="330"/>
      <c r="DE164" s="330"/>
      <c r="DF164" s="330"/>
      <c r="DG164" s="330"/>
      <c r="DH164" s="330"/>
      <c r="DI164" s="330"/>
      <c r="DJ164" s="330"/>
      <c r="DK164" s="330"/>
      <c r="DL164" s="330"/>
      <c r="DM164" s="330"/>
      <c r="DN164" s="330"/>
      <c r="DO164" s="330"/>
      <c r="DP164" s="330"/>
      <c r="DQ164" s="330"/>
      <c r="DR164" s="330"/>
      <c r="DS164" s="330"/>
      <c r="DT164" s="330"/>
      <c r="DU164" s="330"/>
      <c r="DV164" s="330"/>
      <c r="DW164" s="330"/>
      <c r="DX164" s="330"/>
      <c r="DY164" s="330"/>
      <c r="DZ164" s="330"/>
      <c r="EA164" s="330"/>
      <c r="EB164" s="330"/>
      <c r="EC164" s="330"/>
      <c r="ED164" s="330"/>
      <c r="EE164" s="330"/>
      <c r="EF164" s="330"/>
      <c r="EG164" s="330"/>
      <c r="EH164" s="330"/>
      <c r="EI164" s="330"/>
      <c r="EJ164" s="330"/>
      <c r="EK164" s="330"/>
      <c r="EL164" s="330"/>
      <c r="EM164" s="330"/>
      <c r="EN164" s="330"/>
      <c r="EO164" s="330"/>
      <c r="EP164" s="330"/>
      <c r="EQ164" s="330"/>
      <c r="ER164" s="330"/>
      <c r="ES164" s="330"/>
      <c r="ET164" s="330"/>
      <c r="EU164" s="330"/>
      <c r="EV164" s="330"/>
      <c r="EW164" s="330"/>
      <c r="EX164" s="330"/>
      <c r="EY164" s="330"/>
      <c r="EZ164" s="330"/>
      <c r="FA164" s="330"/>
      <c r="FB164" s="330"/>
      <c r="FC164" s="330"/>
      <c r="FD164" s="330"/>
      <c r="FE164" s="330"/>
      <c r="FF164" s="330"/>
      <c r="FG164" s="330"/>
      <c r="FH164" s="330"/>
      <c r="FI164" s="330"/>
      <c r="FJ164" s="330"/>
      <c r="FK164" s="330"/>
      <c r="FL164" s="330"/>
      <c r="FM164" s="330"/>
      <c r="FN164" s="330"/>
      <c r="FO164" s="330"/>
      <c r="FP164" s="330"/>
      <c r="FQ164" s="330"/>
      <c r="FR164" s="330"/>
      <c r="FS164" s="330"/>
      <c r="FT164" s="330"/>
      <c r="FU164" s="330"/>
      <c r="FV164" s="330"/>
      <c r="FW164" s="330"/>
      <c r="FX164" s="330"/>
      <c r="FY164" s="330"/>
      <c r="FZ164" s="330"/>
      <c r="GA164" s="330"/>
      <c r="GB164" s="330"/>
      <c r="GC164" s="330"/>
      <c r="GD164" s="330"/>
      <c r="GE164" s="330"/>
      <c r="GF164" s="330"/>
      <c r="GG164" s="330"/>
      <c r="GH164" s="330"/>
      <c r="GI164" s="330"/>
      <c r="GJ164" s="330"/>
      <c r="GK164" s="330"/>
      <c r="GL164" s="330"/>
      <c r="GM164" s="330"/>
      <c r="GN164" s="330"/>
      <c r="GO164" s="330"/>
      <c r="GP164" s="330"/>
      <c r="GQ164" s="330"/>
      <c r="GR164" s="330"/>
      <c r="GS164" s="330"/>
      <c r="GT164" s="330"/>
    </row>
    <row r="165" s="135" customFormat="1" ht="14.1" customHeight="1" spans="1:202">
      <c r="A165" s="312" t="s">
        <v>37</v>
      </c>
      <c r="B165" s="568" t="s">
        <v>270</v>
      </c>
      <c r="C165" s="568" t="s">
        <v>152</v>
      </c>
      <c r="D165" s="568" t="s">
        <v>272</v>
      </c>
      <c r="E165" s="312">
        <v>222.7995</v>
      </c>
      <c r="F165" s="35" t="s">
        <v>25</v>
      </c>
      <c r="G165" s="35" t="s">
        <v>25</v>
      </c>
      <c r="H165" s="1308" t="s">
        <v>26</v>
      </c>
      <c r="I165" s="30" t="s">
        <v>27</v>
      </c>
      <c r="J165" s="1313" t="s">
        <v>28</v>
      </c>
      <c r="K165" s="30" t="s">
        <v>29</v>
      </c>
      <c r="L165" s="30" t="s">
        <v>41</v>
      </c>
      <c r="M165" s="1314">
        <v>679238</v>
      </c>
      <c r="N165" s="1315">
        <v>4673472</v>
      </c>
      <c r="O165" s="1315" t="s">
        <v>271</v>
      </c>
      <c r="P165" s="30" t="s">
        <v>43</v>
      </c>
      <c r="Q165" s="29" t="s">
        <v>88</v>
      </c>
      <c r="R165" s="978" t="s">
        <v>89</v>
      </c>
      <c r="S165" s="29">
        <f t="shared" si="2"/>
        <v>2172.295125</v>
      </c>
      <c r="T165" s="330"/>
      <c r="U165" s="330"/>
      <c r="V165" s="330"/>
      <c r="W165" s="330"/>
      <c r="X165" s="330"/>
      <c r="Y165" s="330"/>
      <c r="Z165" s="330"/>
      <c r="AA165" s="330"/>
      <c r="AB165" s="330"/>
      <c r="AC165" s="330"/>
      <c r="AD165" s="330"/>
      <c r="AE165" s="330"/>
      <c r="AF165" s="330"/>
      <c r="AG165" s="330"/>
      <c r="AH165" s="330"/>
      <c r="AI165" s="330"/>
      <c r="AJ165" s="330"/>
      <c r="AK165" s="330"/>
      <c r="AL165" s="330"/>
      <c r="AM165" s="330"/>
      <c r="AN165" s="330"/>
      <c r="AO165" s="330"/>
      <c r="AP165" s="330"/>
      <c r="AQ165" s="330"/>
      <c r="AR165" s="330"/>
      <c r="AS165" s="330"/>
      <c r="AT165" s="330"/>
      <c r="AU165" s="330"/>
      <c r="AV165" s="330"/>
      <c r="AW165" s="330"/>
      <c r="AX165" s="330"/>
      <c r="AY165" s="330"/>
      <c r="AZ165" s="330"/>
      <c r="BA165" s="330"/>
      <c r="BB165" s="330"/>
      <c r="BC165" s="330"/>
      <c r="BD165" s="330"/>
      <c r="BE165" s="330"/>
      <c r="BF165" s="330"/>
      <c r="BG165" s="330"/>
      <c r="BH165" s="330"/>
      <c r="BI165" s="330"/>
      <c r="BJ165" s="330"/>
      <c r="BK165" s="330"/>
      <c r="BL165" s="330"/>
      <c r="BM165" s="330"/>
      <c r="BN165" s="330"/>
      <c r="BO165" s="330"/>
      <c r="BP165" s="330"/>
      <c r="BQ165" s="330"/>
      <c r="BR165" s="330"/>
      <c r="BS165" s="330"/>
      <c r="BT165" s="330"/>
      <c r="BU165" s="330"/>
      <c r="BV165" s="330"/>
      <c r="BW165" s="330"/>
      <c r="BX165" s="330"/>
      <c r="BY165" s="330"/>
      <c r="BZ165" s="330"/>
      <c r="CA165" s="330"/>
      <c r="CB165" s="330"/>
      <c r="CC165" s="330"/>
      <c r="CD165" s="330"/>
      <c r="CE165" s="330"/>
      <c r="CF165" s="330"/>
      <c r="CG165" s="330"/>
      <c r="CH165" s="330"/>
      <c r="CI165" s="330"/>
      <c r="CJ165" s="330"/>
      <c r="CK165" s="330"/>
      <c r="CL165" s="330"/>
      <c r="CM165" s="330"/>
      <c r="CN165" s="330"/>
      <c r="CO165" s="330"/>
      <c r="CP165" s="330"/>
      <c r="CQ165" s="330"/>
      <c r="CR165" s="330"/>
      <c r="CS165" s="330"/>
      <c r="CT165" s="330"/>
      <c r="CU165" s="330"/>
      <c r="CV165" s="330"/>
      <c r="CW165" s="330"/>
      <c r="CX165" s="330"/>
      <c r="CY165" s="330"/>
      <c r="CZ165" s="330"/>
      <c r="DA165" s="330"/>
      <c r="DB165" s="330"/>
      <c r="DC165" s="330"/>
      <c r="DD165" s="330"/>
      <c r="DE165" s="330"/>
      <c r="DF165" s="330"/>
      <c r="DG165" s="330"/>
      <c r="DH165" s="330"/>
      <c r="DI165" s="330"/>
      <c r="DJ165" s="330"/>
      <c r="DK165" s="330"/>
      <c r="DL165" s="330"/>
      <c r="DM165" s="330"/>
      <c r="DN165" s="330"/>
      <c r="DO165" s="330"/>
      <c r="DP165" s="330"/>
      <c r="DQ165" s="330"/>
      <c r="DR165" s="330"/>
      <c r="DS165" s="330"/>
      <c r="DT165" s="330"/>
      <c r="DU165" s="330"/>
      <c r="DV165" s="330"/>
      <c r="DW165" s="330"/>
      <c r="DX165" s="330"/>
      <c r="DY165" s="330"/>
      <c r="DZ165" s="330"/>
      <c r="EA165" s="330"/>
      <c r="EB165" s="330"/>
      <c r="EC165" s="330"/>
      <c r="ED165" s="330"/>
      <c r="EE165" s="330"/>
      <c r="EF165" s="330"/>
      <c r="EG165" s="330"/>
      <c r="EH165" s="330"/>
      <c r="EI165" s="330"/>
      <c r="EJ165" s="330"/>
      <c r="EK165" s="330"/>
      <c r="EL165" s="330"/>
      <c r="EM165" s="330"/>
      <c r="EN165" s="330"/>
      <c r="EO165" s="330"/>
      <c r="EP165" s="330"/>
      <c r="EQ165" s="330"/>
      <c r="ER165" s="330"/>
      <c r="ES165" s="330"/>
      <c r="ET165" s="330"/>
      <c r="EU165" s="330"/>
      <c r="EV165" s="330"/>
      <c r="EW165" s="330"/>
      <c r="EX165" s="330"/>
      <c r="EY165" s="330"/>
      <c r="EZ165" s="330"/>
      <c r="FA165" s="330"/>
      <c r="FB165" s="330"/>
      <c r="FC165" s="330"/>
      <c r="FD165" s="330"/>
      <c r="FE165" s="330"/>
      <c r="FF165" s="330"/>
      <c r="FG165" s="330"/>
      <c r="FH165" s="330"/>
      <c r="FI165" s="330"/>
      <c r="FJ165" s="330"/>
      <c r="FK165" s="330"/>
      <c r="FL165" s="330"/>
      <c r="FM165" s="330"/>
      <c r="FN165" s="330"/>
      <c r="FO165" s="330"/>
      <c r="FP165" s="330"/>
      <c r="FQ165" s="330"/>
      <c r="FR165" s="330"/>
      <c r="FS165" s="330"/>
      <c r="FT165" s="330"/>
      <c r="FU165" s="330"/>
      <c r="FV165" s="330"/>
      <c r="FW165" s="330"/>
      <c r="FX165" s="330"/>
      <c r="FY165" s="330"/>
      <c r="FZ165" s="330"/>
      <c r="GA165" s="330"/>
      <c r="GB165" s="330"/>
      <c r="GC165" s="330"/>
      <c r="GD165" s="330"/>
      <c r="GE165" s="330"/>
      <c r="GF165" s="330"/>
      <c r="GG165" s="330"/>
      <c r="GH165" s="330"/>
      <c r="GI165" s="330"/>
      <c r="GJ165" s="330"/>
      <c r="GK165" s="330"/>
      <c r="GL165" s="330"/>
      <c r="GM165" s="330"/>
      <c r="GN165" s="330"/>
      <c r="GO165" s="330"/>
      <c r="GP165" s="330"/>
      <c r="GQ165" s="330"/>
      <c r="GR165" s="330"/>
      <c r="GS165" s="330"/>
      <c r="GT165" s="330"/>
    </row>
    <row r="166" s="135" customFormat="1" ht="14.1" customHeight="1" spans="1:202">
      <c r="A166" s="312" t="s">
        <v>37</v>
      </c>
      <c r="B166" s="568" t="s">
        <v>270</v>
      </c>
      <c r="C166" s="568" t="s">
        <v>267</v>
      </c>
      <c r="D166" s="568" t="s">
        <v>211</v>
      </c>
      <c r="E166" s="312">
        <v>156.6705</v>
      </c>
      <c r="F166" s="35" t="s">
        <v>25</v>
      </c>
      <c r="G166" s="35" t="s">
        <v>25</v>
      </c>
      <c r="H166" s="1308" t="s">
        <v>26</v>
      </c>
      <c r="I166" s="30" t="s">
        <v>27</v>
      </c>
      <c r="J166" s="1313" t="s">
        <v>28</v>
      </c>
      <c r="K166" s="30" t="s">
        <v>29</v>
      </c>
      <c r="L166" s="30" t="s">
        <v>41</v>
      </c>
      <c r="M166" s="1314">
        <v>679547</v>
      </c>
      <c r="N166" s="1315">
        <v>4673427</v>
      </c>
      <c r="O166" s="1315" t="s">
        <v>271</v>
      </c>
      <c r="P166" s="30" t="s">
        <v>43</v>
      </c>
      <c r="Q166" s="29" t="s">
        <v>88</v>
      </c>
      <c r="R166" s="978" t="s">
        <v>89</v>
      </c>
      <c r="S166" s="29">
        <f t="shared" si="2"/>
        <v>1527.537375</v>
      </c>
      <c r="T166" s="330"/>
      <c r="U166" s="330"/>
      <c r="V166" s="330"/>
      <c r="W166" s="330"/>
      <c r="X166" s="330"/>
      <c r="Y166" s="330"/>
      <c r="Z166" s="330"/>
      <c r="AA166" s="330"/>
      <c r="AB166" s="330"/>
      <c r="AC166" s="330"/>
      <c r="AD166" s="330"/>
      <c r="AE166" s="330"/>
      <c r="AF166" s="330"/>
      <c r="AG166" s="330"/>
      <c r="AH166" s="330"/>
      <c r="AI166" s="330"/>
      <c r="AJ166" s="330"/>
      <c r="AK166" s="330"/>
      <c r="AL166" s="330"/>
      <c r="AM166" s="330"/>
      <c r="AN166" s="330"/>
      <c r="AO166" s="330"/>
      <c r="AP166" s="330"/>
      <c r="AQ166" s="330"/>
      <c r="AR166" s="330"/>
      <c r="AS166" s="330"/>
      <c r="AT166" s="330"/>
      <c r="AU166" s="330"/>
      <c r="AV166" s="330"/>
      <c r="AW166" s="330"/>
      <c r="AX166" s="330"/>
      <c r="AY166" s="330"/>
      <c r="AZ166" s="330"/>
      <c r="BA166" s="330"/>
      <c r="BB166" s="330"/>
      <c r="BC166" s="330"/>
      <c r="BD166" s="330"/>
      <c r="BE166" s="330"/>
      <c r="BF166" s="330"/>
      <c r="BG166" s="330"/>
      <c r="BH166" s="330"/>
      <c r="BI166" s="330"/>
      <c r="BJ166" s="330"/>
      <c r="BK166" s="330"/>
      <c r="BL166" s="330"/>
      <c r="BM166" s="330"/>
      <c r="BN166" s="330"/>
      <c r="BO166" s="330"/>
      <c r="BP166" s="330"/>
      <c r="BQ166" s="330"/>
      <c r="BR166" s="330"/>
      <c r="BS166" s="330"/>
      <c r="BT166" s="330"/>
      <c r="BU166" s="330"/>
      <c r="BV166" s="330"/>
      <c r="BW166" s="330"/>
      <c r="BX166" s="330"/>
      <c r="BY166" s="330"/>
      <c r="BZ166" s="330"/>
      <c r="CA166" s="330"/>
      <c r="CB166" s="330"/>
      <c r="CC166" s="330"/>
      <c r="CD166" s="330"/>
      <c r="CE166" s="330"/>
      <c r="CF166" s="330"/>
      <c r="CG166" s="330"/>
      <c r="CH166" s="330"/>
      <c r="CI166" s="330"/>
      <c r="CJ166" s="330"/>
      <c r="CK166" s="330"/>
      <c r="CL166" s="330"/>
      <c r="CM166" s="330"/>
      <c r="CN166" s="330"/>
      <c r="CO166" s="330"/>
      <c r="CP166" s="330"/>
      <c r="CQ166" s="330"/>
      <c r="CR166" s="330"/>
      <c r="CS166" s="330"/>
      <c r="CT166" s="330"/>
      <c r="CU166" s="330"/>
      <c r="CV166" s="330"/>
      <c r="CW166" s="330"/>
      <c r="CX166" s="330"/>
      <c r="CY166" s="330"/>
      <c r="CZ166" s="330"/>
      <c r="DA166" s="330"/>
      <c r="DB166" s="330"/>
      <c r="DC166" s="330"/>
      <c r="DD166" s="330"/>
      <c r="DE166" s="330"/>
      <c r="DF166" s="330"/>
      <c r="DG166" s="330"/>
      <c r="DH166" s="330"/>
      <c r="DI166" s="330"/>
      <c r="DJ166" s="330"/>
      <c r="DK166" s="330"/>
      <c r="DL166" s="330"/>
      <c r="DM166" s="330"/>
      <c r="DN166" s="330"/>
      <c r="DO166" s="330"/>
      <c r="DP166" s="330"/>
      <c r="DQ166" s="330"/>
      <c r="DR166" s="330"/>
      <c r="DS166" s="330"/>
      <c r="DT166" s="330"/>
      <c r="DU166" s="330"/>
      <c r="DV166" s="330"/>
      <c r="DW166" s="330"/>
      <c r="DX166" s="330"/>
      <c r="DY166" s="330"/>
      <c r="DZ166" s="330"/>
      <c r="EA166" s="330"/>
      <c r="EB166" s="330"/>
      <c r="EC166" s="330"/>
      <c r="ED166" s="330"/>
      <c r="EE166" s="330"/>
      <c r="EF166" s="330"/>
      <c r="EG166" s="330"/>
      <c r="EH166" s="330"/>
      <c r="EI166" s="330"/>
      <c r="EJ166" s="330"/>
      <c r="EK166" s="330"/>
      <c r="EL166" s="330"/>
      <c r="EM166" s="330"/>
      <c r="EN166" s="330"/>
      <c r="EO166" s="330"/>
      <c r="EP166" s="330"/>
      <c r="EQ166" s="330"/>
      <c r="ER166" s="330"/>
      <c r="ES166" s="330"/>
      <c r="ET166" s="330"/>
      <c r="EU166" s="330"/>
      <c r="EV166" s="330"/>
      <c r="EW166" s="330"/>
      <c r="EX166" s="330"/>
      <c r="EY166" s="330"/>
      <c r="EZ166" s="330"/>
      <c r="FA166" s="330"/>
      <c r="FB166" s="330"/>
      <c r="FC166" s="330"/>
      <c r="FD166" s="330"/>
      <c r="FE166" s="330"/>
      <c r="FF166" s="330"/>
      <c r="FG166" s="330"/>
      <c r="FH166" s="330"/>
      <c r="FI166" s="330"/>
      <c r="FJ166" s="330"/>
      <c r="FK166" s="330"/>
      <c r="FL166" s="330"/>
      <c r="FM166" s="330"/>
      <c r="FN166" s="330"/>
      <c r="FO166" s="330"/>
      <c r="FP166" s="330"/>
      <c r="FQ166" s="330"/>
      <c r="FR166" s="330"/>
      <c r="FS166" s="330"/>
      <c r="FT166" s="330"/>
      <c r="FU166" s="330"/>
      <c r="FV166" s="330"/>
      <c r="FW166" s="330"/>
      <c r="FX166" s="330"/>
      <c r="FY166" s="330"/>
      <c r="FZ166" s="330"/>
      <c r="GA166" s="330"/>
      <c r="GB166" s="330"/>
      <c r="GC166" s="330"/>
      <c r="GD166" s="330"/>
      <c r="GE166" s="330"/>
      <c r="GF166" s="330"/>
      <c r="GG166" s="330"/>
      <c r="GH166" s="330"/>
      <c r="GI166" s="330"/>
      <c r="GJ166" s="330"/>
      <c r="GK166" s="330"/>
      <c r="GL166" s="330"/>
      <c r="GM166" s="330"/>
      <c r="GN166" s="330"/>
      <c r="GO166" s="330"/>
      <c r="GP166" s="330"/>
      <c r="GQ166" s="330"/>
      <c r="GR166" s="330"/>
      <c r="GS166" s="330"/>
      <c r="GT166" s="330"/>
    </row>
    <row r="167" s="135" customFormat="1" ht="14.1" customHeight="1" spans="1:202">
      <c r="A167" s="312" t="s">
        <v>37</v>
      </c>
      <c r="B167" s="568" t="s">
        <v>270</v>
      </c>
      <c r="C167" s="568" t="s">
        <v>53</v>
      </c>
      <c r="D167" s="568" t="s">
        <v>198</v>
      </c>
      <c r="E167" s="312">
        <v>212.265</v>
      </c>
      <c r="F167" s="35" t="s">
        <v>25</v>
      </c>
      <c r="G167" s="35" t="s">
        <v>25</v>
      </c>
      <c r="H167" s="1308" t="s">
        <v>26</v>
      </c>
      <c r="I167" s="30" t="s">
        <v>27</v>
      </c>
      <c r="J167" s="1313" t="s">
        <v>28</v>
      </c>
      <c r="K167" s="30" t="s">
        <v>29</v>
      </c>
      <c r="L167" s="30" t="s">
        <v>41</v>
      </c>
      <c r="M167" s="1314">
        <v>679693</v>
      </c>
      <c r="N167" s="1315">
        <v>4673283</v>
      </c>
      <c r="O167" s="1315" t="s">
        <v>271</v>
      </c>
      <c r="P167" s="30" t="s">
        <v>43</v>
      </c>
      <c r="Q167" s="29" t="s">
        <v>88</v>
      </c>
      <c r="R167" s="978" t="s">
        <v>89</v>
      </c>
      <c r="S167" s="29">
        <f t="shared" si="2"/>
        <v>2069.58375</v>
      </c>
      <c r="T167" s="330"/>
      <c r="U167" s="330"/>
      <c r="V167" s="330"/>
      <c r="W167" s="330"/>
      <c r="X167" s="330"/>
      <c r="Y167" s="330"/>
      <c r="Z167" s="330"/>
      <c r="AA167" s="330"/>
      <c r="AB167" s="330"/>
      <c r="AC167" s="330"/>
      <c r="AD167" s="330"/>
      <c r="AE167" s="330"/>
      <c r="AF167" s="330"/>
      <c r="AG167" s="330"/>
      <c r="AH167" s="330"/>
      <c r="AI167" s="330"/>
      <c r="AJ167" s="330"/>
      <c r="AK167" s="330"/>
      <c r="AL167" s="330"/>
      <c r="AM167" s="330"/>
      <c r="AN167" s="330"/>
      <c r="AO167" s="330"/>
      <c r="AP167" s="330"/>
      <c r="AQ167" s="330"/>
      <c r="AR167" s="330"/>
      <c r="AS167" s="330"/>
      <c r="AT167" s="330"/>
      <c r="AU167" s="330"/>
      <c r="AV167" s="330"/>
      <c r="AW167" s="330"/>
      <c r="AX167" s="330"/>
      <c r="AY167" s="330"/>
      <c r="AZ167" s="330"/>
      <c r="BA167" s="330"/>
      <c r="BB167" s="330"/>
      <c r="BC167" s="330"/>
      <c r="BD167" s="330"/>
      <c r="BE167" s="330"/>
      <c r="BF167" s="330"/>
      <c r="BG167" s="330"/>
      <c r="BH167" s="330"/>
      <c r="BI167" s="330"/>
      <c r="BJ167" s="330"/>
      <c r="BK167" s="330"/>
      <c r="BL167" s="330"/>
      <c r="BM167" s="330"/>
      <c r="BN167" s="330"/>
      <c r="BO167" s="330"/>
      <c r="BP167" s="330"/>
      <c r="BQ167" s="330"/>
      <c r="BR167" s="330"/>
      <c r="BS167" s="330"/>
      <c r="BT167" s="330"/>
      <c r="BU167" s="330"/>
      <c r="BV167" s="330"/>
      <c r="BW167" s="330"/>
      <c r="BX167" s="330"/>
      <c r="BY167" s="330"/>
      <c r="BZ167" s="330"/>
      <c r="CA167" s="330"/>
      <c r="CB167" s="330"/>
      <c r="CC167" s="330"/>
      <c r="CD167" s="330"/>
      <c r="CE167" s="330"/>
      <c r="CF167" s="330"/>
      <c r="CG167" s="330"/>
      <c r="CH167" s="330"/>
      <c r="CI167" s="330"/>
      <c r="CJ167" s="330"/>
      <c r="CK167" s="330"/>
      <c r="CL167" s="330"/>
      <c r="CM167" s="330"/>
      <c r="CN167" s="330"/>
      <c r="CO167" s="330"/>
      <c r="CP167" s="330"/>
      <c r="CQ167" s="330"/>
      <c r="CR167" s="330"/>
      <c r="CS167" s="330"/>
      <c r="CT167" s="330"/>
      <c r="CU167" s="330"/>
      <c r="CV167" s="330"/>
      <c r="CW167" s="330"/>
      <c r="CX167" s="330"/>
      <c r="CY167" s="330"/>
      <c r="CZ167" s="330"/>
      <c r="DA167" s="330"/>
      <c r="DB167" s="330"/>
      <c r="DC167" s="330"/>
      <c r="DD167" s="330"/>
      <c r="DE167" s="330"/>
      <c r="DF167" s="330"/>
      <c r="DG167" s="330"/>
      <c r="DH167" s="330"/>
      <c r="DI167" s="330"/>
      <c r="DJ167" s="330"/>
      <c r="DK167" s="330"/>
      <c r="DL167" s="330"/>
      <c r="DM167" s="330"/>
      <c r="DN167" s="330"/>
      <c r="DO167" s="330"/>
      <c r="DP167" s="330"/>
      <c r="DQ167" s="330"/>
      <c r="DR167" s="330"/>
      <c r="DS167" s="330"/>
      <c r="DT167" s="330"/>
      <c r="DU167" s="330"/>
      <c r="DV167" s="330"/>
      <c r="DW167" s="330"/>
      <c r="DX167" s="330"/>
      <c r="DY167" s="330"/>
      <c r="DZ167" s="330"/>
      <c r="EA167" s="330"/>
      <c r="EB167" s="330"/>
      <c r="EC167" s="330"/>
      <c r="ED167" s="330"/>
      <c r="EE167" s="330"/>
      <c r="EF167" s="330"/>
      <c r="EG167" s="330"/>
      <c r="EH167" s="330"/>
      <c r="EI167" s="330"/>
      <c r="EJ167" s="330"/>
      <c r="EK167" s="330"/>
      <c r="EL167" s="330"/>
      <c r="EM167" s="330"/>
      <c r="EN167" s="330"/>
      <c r="EO167" s="330"/>
      <c r="EP167" s="330"/>
      <c r="EQ167" s="330"/>
      <c r="ER167" s="330"/>
      <c r="ES167" s="330"/>
      <c r="ET167" s="330"/>
      <c r="EU167" s="330"/>
      <c r="EV167" s="330"/>
      <c r="EW167" s="330"/>
      <c r="EX167" s="330"/>
      <c r="EY167" s="330"/>
      <c r="EZ167" s="330"/>
      <c r="FA167" s="330"/>
      <c r="FB167" s="330"/>
      <c r="FC167" s="330"/>
      <c r="FD167" s="330"/>
      <c r="FE167" s="330"/>
      <c r="FF167" s="330"/>
      <c r="FG167" s="330"/>
      <c r="FH167" s="330"/>
      <c r="FI167" s="330"/>
      <c r="FJ167" s="330"/>
      <c r="FK167" s="330"/>
      <c r="FL167" s="330"/>
      <c r="FM167" s="330"/>
      <c r="FN167" s="330"/>
      <c r="FO167" s="330"/>
      <c r="FP167" s="330"/>
      <c r="FQ167" s="330"/>
      <c r="FR167" s="330"/>
      <c r="FS167" s="330"/>
      <c r="FT167" s="330"/>
      <c r="FU167" s="330"/>
      <c r="FV167" s="330"/>
      <c r="FW167" s="330"/>
      <c r="FX167" s="330"/>
      <c r="FY167" s="330"/>
      <c r="FZ167" s="330"/>
      <c r="GA167" s="330"/>
      <c r="GB167" s="330"/>
      <c r="GC167" s="330"/>
      <c r="GD167" s="330"/>
      <c r="GE167" s="330"/>
      <c r="GF167" s="330"/>
      <c r="GG167" s="330"/>
      <c r="GH167" s="330"/>
      <c r="GI167" s="330"/>
      <c r="GJ167" s="330"/>
      <c r="GK167" s="330"/>
      <c r="GL167" s="330"/>
      <c r="GM167" s="330"/>
      <c r="GN167" s="330"/>
      <c r="GO167" s="330"/>
      <c r="GP167" s="330"/>
      <c r="GQ167" s="330"/>
      <c r="GR167" s="330"/>
      <c r="GS167" s="330"/>
      <c r="GT167" s="330"/>
    </row>
    <row r="168" s="135" customFormat="1" ht="14.1" customHeight="1" spans="1:202">
      <c r="A168" s="312" t="s">
        <v>37</v>
      </c>
      <c r="B168" s="568" t="s">
        <v>270</v>
      </c>
      <c r="C168" s="568" t="s">
        <v>52</v>
      </c>
      <c r="D168" s="568" t="s">
        <v>273</v>
      </c>
      <c r="E168" s="312">
        <v>7.5915</v>
      </c>
      <c r="F168" s="35" t="s">
        <v>25</v>
      </c>
      <c r="G168" s="35" t="s">
        <v>25</v>
      </c>
      <c r="H168" s="1308" t="s">
        <v>26</v>
      </c>
      <c r="I168" s="30" t="s">
        <v>27</v>
      </c>
      <c r="J168" s="1313" t="s">
        <v>28</v>
      </c>
      <c r="K168" s="30" t="s">
        <v>29</v>
      </c>
      <c r="L168" s="30" t="s">
        <v>41</v>
      </c>
      <c r="M168" s="1314">
        <v>679434</v>
      </c>
      <c r="N168" s="1315">
        <v>4673056</v>
      </c>
      <c r="O168" s="1315" t="s">
        <v>271</v>
      </c>
      <c r="P168" s="30" t="s">
        <v>43</v>
      </c>
      <c r="Q168" s="29" t="s">
        <v>88</v>
      </c>
      <c r="R168" s="978" t="s">
        <v>89</v>
      </c>
      <c r="S168" s="29">
        <f t="shared" si="2"/>
        <v>74.017125</v>
      </c>
      <c r="T168" s="330"/>
      <c r="U168" s="330"/>
      <c r="V168" s="330"/>
      <c r="W168" s="330"/>
      <c r="X168" s="330"/>
      <c r="Y168" s="330"/>
      <c r="Z168" s="330"/>
      <c r="AA168" s="330"/>
      <c r="AB168" s="330"/>
      <c r="AC168" s="330"/>
      <c r="AD168" s="330"/>
      <c r="AE168" s="330"/>
      <c r="AF168" s="330"/>
      <c r="AG168" s="330"/>
      <c r="AH168" s="330"/>
      <c r="AI168" s="330"/>
      <c r="AJ168" s="330"/>
      <c r="AK168" s="330"/>
      <c r="AL168" s="330"/>
      <c r="AM168" s="330"/>
      <c r="AN168" s="330"/>
      <c r="AO168" s="330"/>
      <c r="AP168" s="330"/>
      <c r="AQ168" s="330"/>
      <c r="AR168" s="330"/>
      <c r="AS168" s="330"/>
      <c r="AT168" s="330"/>
      <c r="AU168" s="330"/>
      <c r="AV168" s="330"/>
      <c r="AW168" s="330"/>
      <c r="AX168" s="330"/>
      <c r="AY168" s="330"/>
      <c r="AZ168" s="330"/>
      <c r="BA168" s="330"/>
      <c r="BB168" s="330"/>
      <c r="BC168" s="330"/>
      <c r="BD168" s="330"/>
      <c r="BE168" s="330"/>
      <c r="BF168" s="330"/>
      <c r="BG168" s="330"/>
      <c r="BH168" s="330"/>
      <c r="BI168" s="330"/>
      <c r="BJ168" s="330"/>
      <c r="BK168" s="330"/>
      <c r="BL168" s="330"/>
      <c r="BM168" s="330"/>
      <c r="BN168" s="330"/>
      <c r="BO168" s="330"/>
      <c r="BP168" s="330"/>
      <c r="BQ168" s="330"/>
      <c r="BR168" s="330"/>
      <c r="BS168" s="330"/>
      <c r="BT168" s="330"/>
      <c r="BU168" s="330"/>
      <c r="BV168" s="330"/>
      <c r="BW168" s="330"/>
      <c r="BX168" s="330"/>
      <c r="BY168" s="330"/>
      <c r="BZ168" s="330"/>
      <c r="CA168" s="330"/>
      <c r="CB168" s="330"/>
      <c r="CC168" s="330"/>
      <c r="CD168" s="330"/>
      <c r="CE168" s="330"/>
      <c r="CF168" s="330"/>
      <c r="CG168" s="330"/>
      <c r="CH168" s="330"/>
      <c r="CI168" s="330"/>
      <c r="CJ168" s="330"/>
      <c r="CK168" s="330"/>
      <c r="CL168" s="330"/>
      <c r="CM168" s="330"/>
      <c r="CN168" s="330"/>
      <c r="CO168" s="330"/>
      <c r="CP168" s="330"/>
      <c r="CQ168" s="330"/>
      <c r="CR168" s="330"/>
      <c r="CS168" s="330"/>
      <c r="CT168" s="330"/>
      <c r="CU168" s="330"/>
      <c r="CV168" s="330"/>
      <c r="CW168" s="330"/>
      <c r="CX168" s="330"/>
      <c r="CY168" s="330"/>
      <c r="CZ168" s="330"/>
      <c r="DA168" s="330"/>
      <c r="DB168" s="330"/>
      <c r="DC168" s="330"/>
      <c r="DD168" s="330"/>
      <c r="DE168" s="330"/>
      <c r="DF168" s="330"/>
      <c r="DG168" s="330"/>
      <c r="DH168" s="330"/>
      <c r="DI168" s="330"/>
      <c r="DJ168" s="330"/>
      <c r="DK168" s="330"/>
      <c r="DL168" s="330"/>
      <c r="DM168" s="330"/>
      <c r="DN168" s="330"/>
      <c r="DO168" s="330"/>
      <c r="DP168" s="330"/>
      <c r="DQ168" s="330"/>
      <c r="DR168" s="330"/>
      <c r="DS168" s="330"/>
      <c r="DT168" s="330"/>
      <c r="DU168" s="330"/>
      <c r="DV168" s="330"/>
      <c r="DW168" s="330"/>
      <c r="DX168" s="330"/>
      <c r="DY168" s="330"/>
      <c r="DZ168" s="330"/>
      <c r="EA168" s="330"/>
      <c r="EB168" s="330"/>
      <c r="EC168" s="330"/>
      <c r="ED168" s="330"/>
      <c r="EE168" s="330"/>
      <c r="EF168" s="330"/>
      <c r="EG168" s="330"/>
      <c r="EH168" s="330"/>
      <c r="EI168" s="330"/>
      <c r="EJ168" s="330"/>
      <c r="EK168" s="330"/>
      <c r="EL168" s="330"/>
      <c r="EM168" s="330"/>
      <c r="EN168" s="330"/>
      <c r="EO168" s="330"/>
      <c r="EP168" s="330"/>
      <c r="EQ168" s="330"/>
      <c r="ER168" s="330"/>
      <c r="ES168" s="330"/>
      <c r="ET168" s="330"/>
      <c r="EU168" s="330"/>
      <c r="EV168" s="330"/>
      <c r="EW168" s="330"/>
      <c r="EX168" s="330"/>
      <c r="EY168" s="330"/>
      <c r="EZ168" s="330"/>
      <c r="FA168" s="330"/>
      <c r="FB168" s="330"/>
      <c r="FC168" s="330"/>
      <c r="FD168" s="330"/>
      <c r="FE168" s="330"/>
      <c r="FF168" s="330"/>
      <c r="FG168" s="330"/>
      <c r="FH168" s="330"/>
      <c r="FI168" s="330"/>
      <c r="FJ168" s="330"/>
      <c r="FK168" s="330"/>
      <c r="FL168" s="330"/>
      <c r="FM168" s="330"/>
      <c r="FN168" s="330"/>
      <c r="FO168" s="330"/>
      <c r="FP168" s="330"/>
      <c r="FQ168" s="330"/>
      <c r="FR168" s="330"/>
      <c r="FS168" s="330"/>
      <c r="FT168" s="330"/>
      <c r="FU168" s="330"/>
      <c r="FV168" s="330"/>
      <c r="FW168" s="330"/>
      <c r="FX168" s="330"/>
      <c r="FY168" s="330"/>
      <c r="FZ168" s="330"/>
      <c r="GA168" s="330"/>
      <c r="GB168" s="330"/>
      <c r="GC168" s="330"/>
      <c r="GD168" s="330"/>
      <c r="GE168" s="330"/>
      <c r="GF168" s="330"/>
      <c r="GG168" s="330"/>
      <c r="GH168" s="330"/>
      <c r="GI168" s="330"/>
      <c r="GJ168" s="330"/>
      <c r="GK168" s="330"/>
      <c r="GL168" s="330"/>
      <c r="GM168" s="330"/>
      <c r="GN168" s="330"/>
      <c r="GO168" s="330"/>
      <c r="GP168" s="330"/>
      <c r="GQ168" s="330"/>
      <c r="GR168" s="330"/>
      <c r="GS168" s="330"/>
      <c r="GT168" s="330"/>
    </row>
    <row r="169" s="135" customFormat="1" ht="14.1" customHeight="1" spans="1:202">
      <c r="A169" s="312" t="s">
        <v>37</v>
      </c>
      <c r="B169" s="568" t="s">
        <v>270</v>
      </c>
      <c r="C169" s="568" t="s">
        <v>181</v>
      </c>
      <c r="D169" s="568" t="s">
        <v>274</v>
      </c>
      <c r="E169" s="1322">
        <v>11.166</v>
      </c>
      <c r="F169" s="35" t="s">
        <v>25</v>
      </c>
      <c r="G169" s="35" t="s">
        <v>25</v>
      </c>
      <c r="H169" s="1308" t="s">
        <v>26</v>
      </c>
      <c r="I169" s="30" t="s">
        <v>27</v>
      </c>
      <c r="J169" s="1313" t="s">
        <v>28</v>
      </c>
      <c r="K169" s="30" t="s">
        <v>29</v>
      </c>
      <c r="L169" s="30" t="s">
        <v>41</v>
      </c>
      <c r="M169" s="1314">
        <v>679629</v>
      </c>
      <c r="N169" s="1315">
        <v>4673699</v>
      </c>
      <c r="O169" s="1315" t="s">
        <v>271</v>
      </c>
      <c r="P169" s="30" t="s">
        <v>43</v>
      </c>
      <c r="Q169" s="29" t="s">
        <v>88</v>
      </c>
      <c r="R169" s="978" t="s">
        <v>89</v>
      </c>
      <c r="S169" s="29">
        <f t="shared" si="2"/>
        <v>108.8685</v>
      </c>
      <c r="T169" s="330"/>
      <c r="U169" s="330"/>
      <c r="V169" s="330"/>
      <c r="W169" s="330"/>
      <c r="X169" s="330"/>
      <c r="Y169" s="330"/>
      <c r="Z169" s="330"/>
      <c r="AA169" s="330"/>
      <c r="AB169" s="330"/>
      <c r="AC169" s="330"/>
      <c r="AD169" s="330"/>
      <c r="AE169" s="330"/>
      <c r="AF169" s="330"/>
      <c r="AG169" s="330"/>
      <c r="AH169" s="330"/>
      <c r="AI169" s="330"/>
      <c r="AJ169" s="330"/>
      <c r="AK169" s="330"/>
      <c r="AL169" s="330"/>
      <c r="AM169" s="330"/>
      <c r="AN169" s="330"/>
      <c r="AO169" s="330"/>
      <c r="AP169" s="330"/>
      <c r="AQ169" s="330"/>
      <c r="AR169" s="330"/>
      <c r="AS169" s="330"/>
      <c r="AT169" s="330"/>
      <c r="AU169" s="330"/>
      <c r="AV169" s="330"/>
      <c r="AW169" s="330"/>
      <c r="AX169" s="330"/>
      <c r="AY169" s="330"/>
      <c r="AZ169" s="330"/>
      <c r="BA169" s="330"/>
      <c r="BB169" s="330"/>
      <c r="BC169" s="330"/>
      <c r="BD169" s="330"/>
      <c r="BE169" s="330"/>
      <c r="BF169" s="330"/>
      <c r="BG169" s="330"/>
      <c r="BH169" s="330"/>
      <c r="BI169" s="330"/>
      <c r="BJ169" s="330"/>
      <c r="BK169" s="330"/>
      <c r="BL169" s="330"/>
      <c r="BM169" s="330"/>
      <c r="BN169" s="330"/>
      <c r="BO169" s="330"/>
      <c r="BP169" s="330"/>
      <c r="BQ169" s="330"/>
      <c r="BR169" s="330"/>
      <c r="BS169" s="330"/>
      <c r="BT169" s="330"/>
      <c r="BU169" s="330"/>
      <c r="BV169" s="330"/>
      <c r="BW169" s="330"/>
      <c r="BX169" s="330"/>
      <c r="BY169" s="330"/>
      <c r="BZ169" s="330"/>
      <c r="CA169" s="330"/>
      <c r="CB169" s="330"/>
      <c r="CC169" s="330"/>
      <c r="CD169" s="330"/>
      <c r="CE169" s="330"/>
      <c r="CF169" s="330"/>
      <c r="CG169" s="330"/>
      <c r="CH169" s="330"/>
      <c r="CI169" s="330"/>
      <c r="CJ169" s="330"/>
      <c r="CK169" s="330"/>
      <c r="CL169" s="330"/>
      <c r="CM169" s="330"/>
      <c r="CN169" s="330"/>
      <c r="CO169" s="330"/>
      <c r="CP169" s="330"/>
      <c r="CQ169" s="330"/>
      <c r="CR169" s="330"/>
      <c r="CS169" s="330"/>
      <c r="CT169" s="330"/>
      <c r="CU169" s="330"/>
      <c r="CV169" s="330"/>
      <c r="CW169" s="330"/>
      <c r="CX169" s="330"/>
      <c r="CY169" s="330"/>
      <c r="CZ169" s="330"/>
      <c r="DA169" s="330"/>
      <c r="DB169" s="330"/>
      <c r="DC169" s="330"/>
      <c r="DD169" s="330"/>
      <c r="DE169" s="330"/>
      <c r="DF169" s="330"/>
      <c r="DG169" s="330"/>
      <c r="DH169" s="330"/>
      <c r="DI169" s="330"/>
      <c r="DJ169" s="330"/>
      <c r="DK169" s="330"/>
      <c r="DL169" s="330"/>
      <c r="DM169" s="330"/>
      <c r="DN169" s="330"/>
      <c r="DO169" s="330"/>
      <c r="DP169" s="330"/>
      <c r="DQ169" s="330"/>
      <c r="DR169" s="330"/>
      <c r="DS169" s="330"/>
      <c r="DT169" s="330"/>
      <c r="DU169" s="330"/>
      <c r="DV169" s="330"/>
      <c r="DW169" s="330"/>
      <c r="DX169" s="330"/>
      <c r="DY169" s="330"/>
      <c r="DZ169" s="330"/>
      <c r="EA169" s="330"/>
      <c r="EB169" s="330"/>
      <c r="EC169" s="330"/>
      <c r="ED169" s="330"/>
      <c r="EE169" s="330"/>
      <c r="EF169" s="330"/>
      <c r="EG169" s="330"/>
      <c r="EH169" s="330"/>
      <c r="EI169" s="330"/>
      <c r="EJ169" s="330"/>
      <c r="EK169" s="330"/>
      <c r="EL169" s="330"/>
      <c r="EM169" s="330"/>
      <c r="EN169" s="330"/>
      <c r="EO169" s="330"/>
      <c r="EP169" s="330"/>
      <c r="EQ169" s="330"/>
      <c r="ER169" s="330"/>
      <c r="ES169" s="330"/>
      <c r="ET169" s="330"/>
      <c r="EU169" s="330"/>
      <c r="EV169" s="330"/>
      <c r="EW169" s="330"/>
      <c r="EX169" s="330"/>
      <c r="EY169" s="330"/>
      <c r="EZ169" s="330"/>
      <c r="FA169" s="330"/>
      <c r="FB169" s="330"/>
      <c r="FC169" s="330"/>
      <c r="FD169" s="330"/>
      <c r="FE169" s="330"/>
      <c r="FF169" s="330"/>
      <c r="FG169" s="330"/>
      <c r="FH169" s="330"/>
      <c r="FI169" s="330"/>
      <c r="FJ169" s="330"/>
      <c r="FK169" s="330"/>
      <c r="FL169" s="330"/>
      <c r="FM169" s="330"/>
      <c r="FN169" s="330"/>
      <c r="FO169" s="330"/>
      <c r="FP169" s="330"/>
      <c r="FQ169" s="330"/>
      <c r="FR169" s="330"/>
      <c r="FS169" s="330"/>
      <c r="FT169" s="330"/>
      <c r="FU169" s="330"/>
      <c r="FV169" s="330"/>
      <c r="FW169" s="330"/>
      <c r="FX169" s="330"/>
      <c r="FY169" s="330"/>
      <c r="FZ169" s="330"/>
      <c r="GA169" s="330"/>
      <c r="GB169" s="330"/>
      <c r="GC169" s="330"/>
      <c r="GD169" s="330"/>
      <c r="GE169" s="330"/>
      <c r="GF169" s="330"/>
      <c r="GG169" s="330"/>
      <c r="GH169" s="330"/>
      <c r="GI169" s="330"/>
      <c r="GJ169" s="330"/>
      <c r="GK169" s="330"/>
      <c r="GL169" s="330"/>
      <c r="GM169" s="330"/>
      <c r="GN169" s="330"/>
      <c r="GO169" s="330"/>
      <c r="GP169" s="330"/>
      <c r="GQ169" s="330"/>
      <c r="GR169" s="330"/>
      <c r="GS169" s="330"/>
      <c r="GT169" s="330"/>
    </row>
    <row r="170" s="135" customFormat="1" ht="14.1" customHeight="1" spans="1:202">
      <c r="A170" s="312" t="s">
        <v>37</v>
      </c>
      <c r="B170" s="568" t="s">
        <v>270</v>
      </c>
      <c r="C170" s="568" t="s">
        <v>35</v>
      </c>
      <c r="D170" s="568" t="s">
        <v>275</v>
      </c>
      <c r="E170" s="1322">
        <v>76.731</v>
      </c>
      <c r="F170" s="35" t="s">
        <v>25</v>
      </c>
      <c r="G170" s="35" t="s">
        <v>25</v>
      </c>
      <c r="H170" s="1308" t="s">
        <v>26</v>
      </c>
      <c r="I170" s="30" t="s">
        <v>27</v>
      </c>
      <c r="J170" s="1313" t="s">
        <v>28</v>
      </c>
      <c r="K170" s="30" t="s">
        <v>29</v>
      </c>
      <c r="L170" s="30" t="s">
        <v>41</v>
      </c>
      <c r="M170" s="1314">
        <v>679652</v>
      </c>
      <c r="N170" s="1315">
        <v>4673693</v>
      </c>
      <c r="O170" s="1315" t="s">
        <v>271</v>
      </c>
      <c r="P170" s="30" t="s">
        <v>43</v>
      </c>
      <c r="Q170" s="29" t="s">
        <v>88</v>
      </c>
      <c r="R170" s="978" t="s">
        <v>89</v>
      </c>
      <c r="S170" s="29">
        <f t="shared" si="2"/>
        <v>748.12725</v>
      </c>
      <c r="T170" s="330"/>
      <c r="U170" s="330"/>
      <c r="V170" s="330"/>
      <c r="W170" s="330"/>
      <c r="X170" s="330"/>
      <c r="Y170" s="330"/>
      <c r="Z170" s="330"/>
      <c r="AA170" s="330"/>
      <c r="AB170" s="330"/>
      <c r="AC170" s="330"/>
      <c r="AD170" s="330"/>
      <c r="AE170" s="330"/>
      <c r="AF170" s="330"/>
      <c r="AG170" s="330"/>
      <c r="AH170" s="330"/>
      <c r="AI170" s="330"/>
      <c r="AJ170" s="330"/>
      <c r="AK170" s="330"/>
      <c r="AL170" s="330"/>
      <c r="AM170" s="330"/>
      <c r="AN170" s="330"/>
      <c r="AO170" s="330"/>
      <c r="AP170" s="330"/>
      <c r="AQ170" s="330"/>
      <c r="AR170" s="330"/>
      <c r="AS170" s="330"/>
      <c r="AT170" s="330"/>
      <c r="AU170" s="330"/>
      <c r="AV170" s="330"/>
      <c r="AW170" s="330"/>
      <c r="AX170" s="330"/>
      <c r="AY170" s="330"/>
      <c r="AZ170" s="330"/>
      <c r="BA170" s="330"/>
      <c r="BB170" s="330"/>
      <c r="BC170" s="330"/>
      <c r="BD170" s="330"/>
      <c r="BE170" s="330"/>
      <c r="BF170" s="330"/>
      <c r="BG170" s="330"/>
      <c r="BH170" s="330"/>
      <c r="BI170" s="330"/>
      <c r="BJ170" s="330"/>
      <c r="BK170" s="330"/>
      <c r="BL170" s="330"/>
      <c r="BM170" s="330"/>
      <c r="BN170" s="330"/>
      <c r="BO170" s="330"/>
      <c r="BP170" s="330"/>
      <c r="BQ170" s="330"/>
      <c r="BR170" s="330"/>
      <c r="BS170" s="330"/>
      <c r="BT170" s="330"/>
      <c r="BU170" s="330"/>
      <c r="BV170" s="330"/>
      <c r="BW170" s="330"/>
      <c r="BX170" s="330"/>
      <c r="BY170" s="330"/>
      <c r="BZ170" s="330"/>
      <c r="CA170" s="330"/>
      <c r="CB170" s="330"/>
      <c r="CC170" s="330"/>
      <c r="CD170" s="330"/>
      <c r="CE170" s="330"/>
      <c r="CF170" s="330"/>
      <c r="CG170" s="330"/>
      <c r="CH170" s="330"/>
      <c r="CI170" s="330"/>
      <c r="CJ170" s="330"/>
      <c r="CK170" s="330"/>
      <c r="CL170" s="330"/>
      <c r="CM170" s="330"/>
      <c r="CN170" s="330"/>
      <c r="CO170" s="330"/>
      <c r="CP170" s="330"/>
      <c r="CQ170" s="330"/>
      <c r="CR170" s="330"/>
      <c r="CS170" s="330"/>
      <c r="CT170" s="330"/>
      <c r="CU170" s="330"/>
      <c r="CV170" s="330"/>
      <c r="CW170" s="330"/>
      <c r="CX170" s="330"/>
      <c r="CY170" s="330"/>
      <c r="CZ170" s="330"/>
      <c r="DA170" s="330"/>
      <c r="DB170" s="330"/>
      <c r="DC170" s="330"/>
      <c r="DD170" s="330"/>
      <c r="DE170" s="330"/>
      <c r="DF170" s="330"/>
      <c r="DG170" s="330"/>
      <c r="DH170" s="330"/>
      <c r="DI170" s="330"/>
      <c r="DJ170" s="330"/>
      <c r="DK170" s="330"/>
      <c r="DL170" s="330"/>
      <c r="DM170" s="330"/>
      <c r="DN170" s="330"/>
      <c r="DO170" s="330"/>
      <c r="DP170" s="330"/>
      <c r="DQ170" s="330"/>
      <c r="DR170" s="330"/>
      <c r="DS170" s="330"/>
      <c r="DT170" s="330"/>
      <c r="DU170" s="330"/>
      <c r="DV170" s="330"/>
      <c r="DW170" s="330"/>
      <c r="DX170" s="330"/>
      <c r="DY170" s="330"/>
      <c r="DZ170" s="330"/>
      <c r="EA170" s="330"/>
      <c r="EB170" s="330"/>
      <c r="EC170" s="330"/>
      <c r="ED170" s="330"/>
      <c r="EE170" s="330"/>
      <c r="EF170" s="330"/>
      <c r="EG170" s="330"/>
      <c r="EH170" s="330"/>
      <c r="EI170" s="330"/>
      <c r="EJ170" s="330"/>
      <c r="EK170" s="330"/>
      <c r="EL170" s="330"/>
      <c r="EM170" s="330"/>
      <c r="EN170" s="330"/>
      <c r="EO170" s="330"/>
      <c r="EP170" s="330"/>
      <c r="EQ170" s="330"/>
      <c r="ER170" s="330"/>
      <c r="ES170" s="330"/>
      <c r="ET170" s="330"/>
      <c r="EU170" s="330"/>
      <c r="EV170" s="330"/>
      <c r="EW170" s="330"/>
      <c r="EX170" s="330"/>
      <c r="EY170" s="330"/>
      <c r="EZ170" s="330"/>
      <c r="FA170" s="330"/>
      <c r="FB170" s="330"/>
      <c r="FC170" s="330"/>
      <c r="FD170" s="330"/>
      <c r="FE170" s="330"/>
      <c r="FF170" s="330"/>
      <c r="FG170" s="330"/>
      <c r="FH170" s="330"/>
      <c r="FI170" s="330"/>
      <c r="FJ170" s="330"/>
      <c r="FK170" s="330"/>
      <c r="FL170" s="330"/>
      <c r="FM170" s="330"/>
      <c r="FN170" s="330"/>
      <c r="FO170" s="330"/>
      <c r="FP170" s="330"/>
      <c r="FQ170" s="330"/>
      <c r="FR170" s="330"/>
      <c r="FS170" s="330"/>
      <c r="FT170" s="330"/>
      <c r="FU170" s="330"/>
      <c r="FV170" s="330"/>
      <c r="FW170" s="330"/>
      <c r="FX170" s="330"/>
      <c r="FY170" s="330"/>
      <c r="FZ170" s="330"/>
      <c r="GA170" s="330"/>
      <c r="GB170" s="330"/>
      <c r="GC170" s="330"/>
      <c r="GD170" s="330"/>
      <c r="GE170" s="330"/>
      <c r="GF170" s="330"/>
      <c r="GG170" s="330"/>
      <c r="GH170" s="330"/>
      <c r="GI170" s="330"/>
      <c r="GJ170" s="330"/>
      <c r="GK170" s="330"/>
      <c r="GL170" s="330"/>
      <c r="GM170" s="330"/>
      <c r="GN170" s="330"/>
      <c r="GO170" s="330"/>
      <c r="GP170" s="330"/>
      <c r="GQ170" s="330"/>
      <c r="GR170" s="330"/>
      <c r="GS170" s="330"/>
      <c r="GT170" s="330"/>
    </row>
    <row r="171" s="135" customFormat="1" ht="14.1" customHeight="1" spans="1:202">
      <c r="A171" s="312" t="s">
        <v>137</v>
      </c>
      <c r="B171" s="568" t="s">
        <v>144</v>
      </c>
      <c r="C171" s="568" t="s">
        <v>129</v>
      </c>
      <c r="D171" s="568" t="s">
        <v>264</v>
      </c>
      <c r="E171" s="312">
        <v>28.0365</v>
      </c>
      <c r="F171" s="35" t="s">
        <v>25</v>
      </c>
      <c r="G171" s="35" t="s">
        <v>25</v>
      </c>
      <c r="H171" s="1308" t="s">
        <v>26</v>
      </c>
      <c r="I171" s="30" t="s">
        <v>27</v>
      </c>
      <c r="J171" s="1313" t="s">
        <v>28</v>
      </c>
      <c r="K171" s="30" t="s">
        <v>29</v>
      </c>
      <c r="L171" s="30" t="s">
        <v>41</v>
      </c>
      <c r="M171" s="1314">
        <v>680270</v>
      </c>
      <c r="N171" s="1315">
        <v>4671553</v>
      </c>
      <c r="O171" s="1315" t="s">
        <v>146</v>
      </c>
      <c r="P171" s="30" t="s">
        <v>147</v>
      </c>
      <c r="Q171" s="1155" t="s">
        <v>249</v>
      </c>
      <c r="R171" s="1333" t="s">
        <v>250</v>
      </c>
      <c r="S171" s="29">
        <f t="shared" si="2"/>
        <v>273.355875</v>
      </c>
      <c r="T171" s="330"/>
      <c r="U171" s="330"/>
      <c r="V171" s="330"/>
      <c r="W171" s="330"/>
      <c r="X171" s="330"/>
      <c r="Y171" s="330"/>
      <c r="Z171" s="330"/>
      <c r="AA171" s="330"/>
      <c r="AB171" s="330"/>
      <c r="AC171" s="330"/>
      <c r="AD171" s="330"/>
      <c r="AE171" s="330"/>
      <c r="AF171" s="330"/>
      <c r="AG171" s="330"/>
      <c r="AH171" s="330"/>
      <c r="AI171" s="330"/>
      <c r="AJ171" s="330"/>
      <c r="AK171" s="330"/>
      <c r="AL171" s="330"/>
      <c r="AM171" s="330"/>
      <c r="AN171" s="330"/>
      <c r="AO171" s="330"/>
      <c r="AP171" s="330"/>
      <c r="AQ171" s="330"/>
      <c r="AR171" s="330"/>
      <c r="AS171" s="330"/>
      <c r="AT171" s="330"/>
      <c r="AU171" s="330"/>
      <c r="AV171" s="330"/>
      <c r="AW171" s="330"/>
      <c r="AX171" s="330"/>
      <c r="AY171" s="330"/>
      <c r="AZ171" s="330"/>
      <c r="BA171" s="330"/>
      <c r="BB171" s="330"/>
      <c r="BC171" s="330"/>
      <c r="BD171" s="330"/>
      <c r="BE171" s="330"/>
      <c r="BF171" s="330"/>
      <c r="BG171" s="330"/>
      <c r="BH171" s="330"/>
      <c r="BI171" s="330"/>
      <c r="BJ171" s="330"/>
      <c r="BK171" s="330"/>
      <c r="BL171" s="330"/>
      <c r="BM171" s="330"/>
      <c r="BN171" s="330"/>
      <c r="BO171" s="330"/>
      <c r="BP171" s="330"/>
      <c r="BQ171" s="330"/>
      <c r="BR171" s="330"/>
      <c r="BS171" s="330"/>
      <c r="BT171" s="330"/>
      <c r="BU171" s="330"/>
      <c r="BV171" s="330"/>
      <c r="BW171" s="330"/>
      <c r="BX171" s="330"/>
      <c r="BY171" s="330"/>
      <c r="BZ171" s="330"/>
      <c r="CA171" s="330"/>
      <c r="CB171" s="330"/>
      <c r="CC171" s="330"/>
      <c r="CD171" s="330"/>
      <c r="CE171" s="330"/>
      <c r="CF171" s="330"/>
      <c r="CG171" s="330"/>
      <c r="CH171" s="330"/>
      <c r="CI171" s="330"/>
      <c r="CJ171" s="330"/>
      <c r="CK171" s="330"/>
      <c r="CL171" s="330"/>
      <c r="CM171" s="330"/>
      <c r="CN171" s="330"/>
      <c r="CO171" s="330"/>
      <c r="CP171" s="330"/>
      <c r="CQ171" s="330"/>
      <c r="CR171" s="330"/>
      <c r="CS171" s="330"/>
      <c r="CT171" s="330"/>
      <c r="CU171" s="330"/>
      <c r="CV171" s="330"/>
      <c r="CW171" s="330"/>
      <c r="CX171" s="330"/>
      <c r="CY171" s="330"/>
      <c r="CZ171" s="330"/>
      <c r="DA171" s="330"/>
      <c r="DB171" s="330"/>
      <c r="DC171" s="330"/>
      <c r="DD171" s="330"/>
      <c r="DE171" s="330"/>
      <c r="DF171" s="330"/>
      <c r="DG171" s="330"/>
      <c r="DH171" s="330"/>
      <c r="DI171" s="330"/>
      <c r="DJ171" s="330"/>
      <c r="DK171" s="330"/>
      <c r="DL171" s="330"/>
      <c r="DM171" s="330"/>
      <c r="DN171" s="330"/>
      <c r="DO171" s="330"/>
      <c r="DP171" s="330"/>
      <c r="DQ171" s="330"/>
      <c r="DR171" s="330"/>
      <c r="DS171" s="330"/>
      <c r="DT171" s="330"/>
      <c r="DU171" s="330"/>
      <c r="DV171" s="330"/>
      <c r="DW171" s="330"/>
      <c r="DX171" s="330"/>
      <c r="DY171" s="330"/>
      <c r="DZ171" s="330"/>
      <c r="EA171" s="330"/>
      <c r="EB171" s="330"/>
      <c r="EC171" s="330"/>
      <c r="ED171" s="330"/>
      <c r="EE171" s="330"/>
      <c r="EF171" s="330"/>
      <c r="EG171" s="330"/>
      <c r="EH171" s="330"/>
      <c r="EI171" s="330"/>
      <c r="EJ171" s="330"/>
      <c r="EK171" s="330"/>
      <c r="EL171" s="330"/>
      <c r="EM171" s="330"/>
      <c r="EN171" s="330"/>
      <c r="EO171" s="330"/>
      <c r="EP171" s="330"/>
      <c r="EQ171" s="330"/>
      <c r="ER171" s="330"/>
      <c r="ES171" s="330"/>
      <c r="ET171" s="330"/>
      <c r="EU171" s="330"/>
      <c r="EV171" s="330"/>
      <c r="EW171" s="330"/>
      <c r="EX171" s="330"/>
      <c r="EY171" s="330"/>
      <c r="EZ171" s="330"/>
      <c r="FA171" s="330"/>
      <c r="FB171" s="330"/>
      <c r="FC171" s="330"/>
      <c r="FD171" s="330"/>
      <c r="FE171" s="330"/>
      <c r="FF171" s="330"/>
      <c r="FG171" s="330"/>
      <c r="FH171" s="330"/>
      <c r="FI171" s="330"/>
      <c r="FJ171" s="330"/>
      <c r="FK171" s="330"/>
      <c r="FL171" s="330"/>
      <c r="FM171" s="330"/>
      <c r="FN171" s="330"/>
      <c r="FO171" s="330"/>
      <c r="FP171" s="330"/>
      <c r="FQ171" s="330"/>
      <c r="FR171" s="330"/>
      <c r="FS171" s="330"/>
      <c r="FT171" s="330"/>
      <c r="FU171" s="330"/>
      <c r="FV171" s="330"/>
      <c r="FW171" s="330"/>
      <c r="FX171" s="330"/>
      <c r="FY171" s="330"/>
      <c r="FZ171" s="330"/>
      <c r="GA171" s="330"/>
      <c r="GB171" s="330"/>
      <c r="GC171" s="330"/>
      <c r="GD171" s="330"/>
      <c r="GE171" s="330"/>
      <c r="GF171" s="330"/>
      <c r="GG171" s="330"/>
      <c r="GH171" s="330"/>
      <c r="GI171" s="330"/>
      <c r="GJ171" s="330"/>
      <c r="GK171" s="330"/>
      <c r="GL171" s="330"/>
      <c r="GM171" s="330"/>
      <c r="GN171" s="330"/>
      <c r="GO171" s="330"/>
      <c r="GP171" s="330"/>
      <c r="GQ171" s="330"/>
      <c r="GR171" s="330"/>
      <c r="GS171" s="330"/>
      <c r="GT171" s="330"/>
    </row>
    <row r="172" s="135" customFormat="1" ht="14.1" customHeight="1" spans="1:202">
      <c r="A172" s="312" t="s">
        <v>137</v>
      </c>
      <c r="B172" s="568" t="s">
        <v>144</v>
      </c>
      <c r="C172" s="568" t="s">
        <v>152</v>
      </c>
      <c r="D172" s="568" t="s">
        <v>51</v>
      </c>
      <c r="E172" s="312">
        <v>34.011</v>
      </c>
      <c r="F172" s="35" t="s">
        <v>25</v>
      </c>
      <c r="G172" s="35" t="s">
        <v>25</v>
      </c>
      <c r="H172" s="1308" t="s">
        <v>26</v>
      </c>
      <c r="I172" s="30" t="s">
        <v>27</v>
      </c>
      <c r="J172" s="1313" t="s">
        <v>28</v>
      </c>
      <c r="K172" s="30" t="s">
        <v>29</v>
      </c>
      <c r="L172" s="30" t="s">
        <v>41</v>
      </c>
      <c r="M172" s="1314">
        <v>680005</v>
      </c>
      <c r="N172" s="1315">
        <v>4671223</v>
      </c>
      <c r="O172" s="1315" t="s">
        <v>146</v>
      </c>
      <c r="P172" s="30" t="s">
        <v>147</v>
      </c>
      <c r="Q172" s="1155" t="s">
        <v>249</v>
      </c>
      <c r="R172" s="1333" t="s">
        <v>250</v>
      </c>
      <c r="S172" s="29">
        <f t="shared" si="2"/>
        <v>331.60725</v>
      </c>
      <c r="T172" s="330"/>
      <c r="U172" s="330"/>
      <c r="V172" s="330"/>
      <c r="W172" s="330"/>
      <c r="X172" s="330"/>
      <c r="Y172" s="330"/>
      <c r="Z172" s="330"/>
      <c r="AA172" s="330"/>
      <c r="AB172" s="330"/>
      <c r="AC172" s="330"/>
      <c r="AD172" s="330"/>
      <c r="AE172" s="330"/>
      <c r="AF172" s="330"/>
      <c r="AG172" s="330"/>
      <c r="AH172" s="330"/>
      <c r="AI172" s="330"/>
      <c r="AJ172" s="330"/>
      <c r="AK172" s="330"/>
      <c r="AL172" s="330"/>
      <c r="AM172" s="330"/>
      <c r="AN172" s="330"/>
      <c r="AO172" s="330"/>
      <c r="AP172" s="330"/>
      <c r="AQ172" s="330"/>
      <c r="AR172" s="330"/>
      <c r="AS172" s="330"/>
      <c r="AT172" s="330"/>
      <c r="AU172" s="330"/>
      <c r="AV172" s="330"/>
      <c r="AW172" s="330"/>
      <c r="AX172" s="330"/>
      <c r="AY172" s="330"/>
      <c r="AZ172" s="330"/>
      <c r="BA172" s="330"/>
      <c r="BB172" s="330"/>
      <c r="BC172" s="330"/>
      <c r="BD172" s="330"/>
      <c r="BE172" s="330"/>
      <c r="BF172" s="330"/>
      <c r="BG172" s="330"/>
      <c r="BH172" s="330"/>
      <c r="BI172" s="330"/>
      <c r="BJ172" s="330"/>
      <c r="BK172" s="330"/>
      <c r="BL172" s="330"/>
      <c r="BM172" s="330"/>
      <c r="BN172" s="330"/>
      <c r="BO172" s="330"/>
      <c r="BP172" s="330"/>
      <c r="BQ172" s="330"/>
      <c r="BR172" s="330"/>
      <c r="BS172" s="330"/>
      <c r="BT172" s="330"/>
      <c r="BU172" s="330"/>
      <c r="BV172" s="330"/>
      <c r="BW172" s="330"/>
      <c r="BX172" s="330"/>
      <c r="BY172" s="330"/>
      <c r="BZ172" s="330"/>
      <c r="CA172" s="330"/>
      <c r="CB172" s="330"/>
      <c r="CC172" s="330"/>
      <c r="CD172" s="330"/>
      <c r="CE172" s="330"/>
      <c r="CF172" s="330"/>
      <c r="CG172" s="330"/>
      <c r="CH172" s="330"/>
      <c r="CI172" s="330"/>
      <c r="CJ172" s="330"/>
      <c r="CK172" s="330"/>
      <c r="CL172" s="330"/>
      <c r="CM172" s="330"/>
      <c r="CN172" s="330"/>
      <c r="CO172" s="330"/>
      <c r="CP172" s="330"/>
      <c r="CQ172" s="330"/>
      <c r="CR172" s="330"/>
      <c r="CS172" s="330"/>
      <c r="CT172" s="330"/>
      <c r="CU172" s="330"/>
      <c r="CV172" s="330"/>
      <c r="CW172" s="330"/>
      <c r="CX172" s="330"/>
      <c r="CY172" s="330"/>
      <c r="CZ172" s="330"/>
      <c r="DA172" s="330"/>
      <c r="DB172" s="330"/>
      <c r="DC172" s="330"/>
      <c r="DD172" s="330"/>
      <c r="DE172" s="330"/>
      <c r="DF172" s="330"/>
      <c r="DG172" s="330"/>
      <c r="DH172" s="330"/>
      <c r="DI172" s="330"/>
      <c r="DJ172" s="330"/>
      <c r="DK172" s="330"/>
      <c r="DL172" s="330"/>
      <c r="DM172" s="330"/>
      <c r="DN172" s="330"/>
      <c r="DO172" s="330"/>
      <c r="DP172" s="330"/>
      <c r="DQ172" s="330"/>
      <c r="DR172" s="330"/>
      <c r="DS172" s="330"/>
      <c r="DT172" s="330"/>
      <c r="DU172" s="330"/>
      <c r="DV172" s="330"/>
      <c r="DW172" s="330"/>
      <c r="DX172" s="330"/>
      <c r="DY172" s="330"/>
      <c r="DZ172" s="330"/>
      <c r="EA172" s="330"/>
      <c r="EB172" s="330"/>
      <c r="EC172" s="330"/>
      <c r="ED172" s="330"/>
      <c r="EE172" s="330"/>
      <c r="EF172" s="330"/>
      <c r="EG172" s="330"/>
      <c r="EH172" s="330"/>
      <c r="EI172" s="330"/>
      <c r="EJ172" s="330"/>
      <c r="EK172" s="330"/>
      <c r="EL172" s="330"/>
      <c r="EM172" s="330"/>
      <c r="EN172" s="330"/>
      <c r="EO172" s="330"/>
      <c r="EP172" s="330"/>
      <c r="EQ172" s="330"/>
      <c r="ER172" s="330"/>
      <c r="ES172" s="330"/>
      <c r="ET172" s="330"/>
      <c r="EU172" s="330"/>
      <c r="EV172" s="330"/>
      <c r="EW172" s="330"/>
      <c r="EX172" s="330"/>
      <c r="EY172" s="330"/>
      <c r="EZ172" s="330"/>
      <c r="FA172" s="330"/>
      <c r="FB172" s="330"/>
      <c r="FC172" s="330"/>
      <c r="FD172" s="330"/>
      <c r="FE172" s="330"/>
      <c r="FF172" s="330"/>
      <c r="FG172" s="330"/>
      <c r="FH172" s="330"/>
      <c r="FI172" s="330"/>
      <c r="FJ172" s="330"/>
      <c r="FK172" s="330"/>
      <c r="FL172" s="330"/>
      <c r="FM172" s="330"/>
      <c r="FN172" s="330"/>
      <c r="FO172" s="330"/>
      <c r="FP172" s="330"/>
      <c r="FQ172" s="330"/>
      <c r="FR172" s="330"/>
      <c r="FS172" s="330"/>
      <c r="FT172" s="330"/>
      <c r="FU172" s="330"/>
      <c r="FV172" s="330"/>
      <c r="FW172" s="330"/>
      <c r="FX172" s="330"/>
      <c r="FY172" s="330"/>
      <c r="FZ172" s="330"/>
      <c r="GA172" s="330"/>
      <c r="GB172" s="330"/>
      <c r="GC172" s="330"/>
      <c r="GD172" s="330"/>
      <c r="GE172" s="330"/>
      <c r="GF172" s="330"/>
      <c r="GG172" s="330"/>
      <c r="GH172" s="330"/>
      <c r="GI172" s="330"/>
      <c r="GJ172" s="330"/>
      <c r="GK172" s="330"/>
      <c r="GL172" s="330"/>
      <c r="GM172" s="330"/>
      <c r="GN172" s="330"/>
      <c r="GO172" s="330"/>
      <c r="GP172" s="330"/>
      <c r="GQ172" s="330"/>
      <c r="GR172" s="330"/>
      <c r="GS172" s="330"/>
      <c r="GT172" s="330"/>
    </row>
    <row r="173" s="135" customFormat="1" ht="14.1" customHeight="1" spans="1:202">
      <c r="A173" s="312" t="s">
        <v>137</v>
      </c>
      <c r="B173" s="568" t="s">
        <v>144</v>
      </c>
      <c r="C173" s="568" t="s">
        <v>79</v>
      </c>
      <c r="D173" s="568" t="s">
        <v>156</v>
      </c>
      <c r="E173" s="1322">
        <v>21.2355</v>
      </c>
      <c r="F173" s="35" t="s">
        <v>25</v>
      </c>
      <c r="G173" s="35" t="s">
        <v>25</v>
      </c>
      <c r="H173" s="1308" t="s">
        <v>26</v>
      </c>
      <c r="I173" s="30" t="s">
        <v>27</v>
      </c>
      <c r="J173" s="1313" t="s">
        <v>28</v>
      </c>
      <c r="K173" s="30" t="s">
        <v>29</v>
      </c>
      <c r="L173" s="30" t="s">
        <v>41</v>
      </c>
      <c r="M173" s="1314">
        <v>679814</v>
      </c>
      <c r="N173" s="1315">
        <v>4670987</v>
      </c>
      <c r="O173" s="1315" t="s">
        <v>146</v>
      </c>
      <c r="P173" s="30" t="s">
        <v>147</v>
      </c>
      <c r="Q173" s="1155" t="s">
        <v>249</v>
      </c>
      <c r="R173" s="1333" t="s">
        <v>250</v>
      </c>
      <c r="S173" s="29">
        <f t="shared" si="2"/>
        <v>207.046125</v>
      </c>
      <c r="T173" s="330"/>
      <c r="U173" s="330"/>
      <c r="V173" s="330"/>
      <c r="W173" s="330"/>
      <c r="X173" s="330"/>
      <c r="Y173" s="330"/>
      <c r="Z173" s="330"/>
      <c r="AA173" s="330"/>
      <c r="AB173" s="330"/>
      <c r="AC173" s="330"/>
      <c r="AD173" s="330"/>
      <c r="AE173" s="330"/>
      <c r="AF173" s="330"/>
      <c r="AG173" s="330"/>
      <c r="AH173" s="330"/>
      <c r="AI173" s="330"/>
      <c r="AJ173" s="330"/>
      <c r="AK173" s="330"/>
      <c r="AL173" s="330"/>
      <c r="AM173" s="330"/>
      <c r="AN173" s="330"/>
      <c r="AO173" s="330"/>
      <c r="AP173" s="330"/>
      <c r="AQ173" s="330"/>
      <c r="AR173" s="330"/>
      <c r="AS173" s="330"/>
      <c r="AT173" s="330"/>
      <c r="AU173" s="330"/>
      <c r="AV173" s="330"/>
      <c r="AW173" s="330"/>
      <c r="AX173" s="330"/>
      <c r="AY173" s="330"/>
      <c r="AZ173" s="330"/>
      <c r="BA173" s="330"/>
      <c r="BB173" s="330"/>
      <c r="BC173" s="330"/>
      <c r="BD173" s="330"/>
      <c r="BE173" s="330"/>
      <c r="BF173" s="330"/>
      <c r="BG173" s="330"/>
      <c r="BH173" s="330"/>
      <c r="BI173" s="330"/>
      <c r="BJ173" s="330"/>
      <c r="BK173" s="330"/>
      <c r="BL173" s="330"/>
      <c r="BM173" s="330"/>
      <c r="BN173" s="330"/>
      <c r="BO173" s="330"/>
      <c r="BP173" s="330"/>
      <c r="BQ173" s="330"/>
      <c r="BR173" s="330"/>
      <c r="BS173" s="330"/>
      <c r="BT173" s="330"/>
      <c r="BU173" s="330"/>
      <c r="BV173" s="330"/>
      <c r="BW173" s="330"/>
      <c r="BX173" s="330"/>
      <c r="BY173" s="330"/>
      <c r="BZ173" s="330"/>
      <c r="CA173" s="330"/>
      <c r="CB173" s="330"/>
      <c r="CC173" s="330"/>
      <c r="CD173" s="330"/>
      <c r="CE173" s="330"/>
      <c r="CF173" s="330"/>
      <c r="CG173" s="330"/>
      <c r="CH173" s="330"/>
      <c r="CI173" s="330"/>
      <c r="CJ173" s="330"/>
      <c r="CK173" s="330"/>
      <c r="CL173" s="330"/>
      <c r="CM173" s="330"/>
      <c r="CN173" s="330"/>
      <c r="CO173" s="330"/>
      <c r="CP173" s="330"/>
      <c r="CQ173" s="330"/>
      <c r="CR173" s="330"/>
      <c r="CS173" s="330"/>
      <c r="CT173" s="330"/>
      <c r="CU173" s="330"/>
      <c r="CV173" s="330"/>
      <c r="CW173" s="330"/>
      <c r="CX173" s="330"/>
      <c r="CY173" s="330"/>
      <c r="CZ173" s="330"/>
      <c r="DA173" s="330"/>
      <c r="DB173" s="330"/>
      <c r="DC173" s="330"/>
      <c r="DD173" s="330"/>
      <c r="DE173" s="330"/>
      <c r="DF173" s="330"/>
      <c r="DG173" s="330"/>
      <c r="DH173" s="330"/>
      <c r="DI173" s="330"/>
      <c r="DJ173" s="330"/>
      <c r="DK173" s="330"/>
      <c r="DL173" s="330"/>
      <c r="DM173" s="330"/>
      <c r="DN173" s="330"/>
      <c r="DO173" s="330"/>
      <c r="DP173" s="330"/>
      <c r="DQ173" s="330"/>
      <c r="DR173" s="330"/>
      <c r="DS173" s="330"/>
      <c r="DT173" s="330"/>
      <c r="DU173" s="330"/>
      <c r="DV173" s="330"/>
      <c r="DW173" s="330"/>
      <c r="DX173" s="330"/>
      <c r="DY173" s="330"/>
      <c r="DZ173" s="330"/>
      <c r="EA173" s="330"/>
      <c r="EB173" s="330"/>
      <c r="EC173" s="330"/>
      <c r="ED173" s="330"/>
      <c r="EE173" s="330"/>
      <c r="EF173" s="330"/>
      <c r="EG173" s="330"/>
      <c r="EH173" s="330"/>
      <c r="EI173" s="330"/>
      <c r="EJ173" s="330"/>
      <c r="EK173" s="330"/>
      <c r="EL173" s="330"/>
      <c r="EM173" s="330"/>
      <c r="EN173" s="330"/>
      <c r="EO173" s="330"/>
      <c r="EP173" s="330"/>
      <c r="EQ173" s="330"/>
      <c r="ER173" s="330"/>
      <c r="ES173" s="330"/>
      <c r="ET173" s="330"/>
      <c r="EU173" s="330"/>
      <c r="EV173" s="330"/>
      <c r="EW173" s="330"/>
      <c r="EX173" s="330"/>
      <c r="EY173" s="330"/>
      <c r="EZ173" s="330"/>
      <c r="FA173" s="330"/>
      <c r="FB173" s="330"/>
      <c r="FC173" s="330"/>
      <c r="FD173" s="330"/>
      <c r="FE173" s="330"/>
      <c r="FF173" s="330"/>
      <c r="FG173" s="330"/>
      <c r="FH173" s="330"/>
      <c r="FI173" s="330"/>
      <c r="FJ173" s="330"/>
      <c r="FK173" s="330"/>
      <c r="FL173" s="330"/>
      <c r="FM173" s="330"/>
      <c r="FN173" s="330"/>
      <c r="FO173" s="330"/>
      <c r="FP173" s="330"/>
      <c r="FQ173" s="330"/>
      <c r="FR173" s="330"/>
      <c r="FS173" s="330"/>
      <c r="FT173" s="330"/>
      <c r="FU173" s="330"/>
      <c r="FV173" s="330"/>
      <c r="FW173" s="330"/>
      <c r="FX173" s="330"/>
      <c r="FY173" s="330"/>
      <c r="FZ173" s="330"/>
      <c r="GA173" s="330"/>
      <c r="GB173" s="330"/>
      <c r="GC173" s="330"/>
      <c r="GD173" s="330"/>
      <c r="GE173" s="330"/>
      <c r="GF173" s="330"/>
      <c r="GG173" s="330"/>
      <c r="GH173" s="330"/>
      <c r="GI173" s="330"/>
      <c r="GJ173" s="330"/>
      <c r="GK173" s="330"/>
      <c r="GL173" s="330"/>
      <c r="GM173" s="330"/>
      <c r="GN173" s="330"/>
      <c r="GO173" s="330"/>
      <c r="GP173" s="330"/>
      <c r="GQ173" s="330"/>
      <c r="GR173" s="330"/>
      <c r="GS173" s="330"/>
      <c r="GT173" s="330"/>
    </row>
    <row r="174" s="135" customFormat="1" ht="14.1" customHeight="1" spans="1:202">
      <c r="A174" s="312" t="s">
        <v>137</v>
      </c>
      <c r="B174" s="568" t="s">
        <v>144</v>
      </c>
      <c r="C174" s="568" t="s">
        <v>233</v>
      </c>
      <c r="D174" s="568" t="s">
        <v>172</v>
      </c>
      <c r="E174" s="1322">
        <v>12.0315</v>
      </c>
      <c r="F174" s="35" t="s">
        <v>25</v>
      </c>
      <c r="G174" s="35" t="s">
        <v>25</v>
      </c>
      <c r="H174" s="1308" t="s">
        <v>26</v>
      </c>
      <c r="I174" s="30" t="s">
        <v>27</v>
      </c>
      <c r="J174" s="1313" t="s">
        <v>28</v>
      </c>
      <c r="K174" s="30" t="s">
        <v>29</v>
      </c>
      <c r="L174" s="30" t="s">
        <v>41</v>
      </c>
      <c r="M174" s="1314">
        <v>679680</v>
      </c>
      <c r="N174" s="1315">
        <v>4670818</v>
      </c>
      <c r="O174" s="1315" t="s">
        <v>146</v>
      </c>
      <c r="P174" s="30" t="s">
        <v>147</v>
      </c>
      <c r="Q174" s="1155" t="s">
        <v>249</v>
      </c>
      <c r="R174" s="1333" t="s">
        <v>250</v>
      </c>
      <c r="S174" s="29">
        <f t="shared" si="2"/>
        <v>117.307125</v>
      </c>
      <c r="T174" s="330"/>
      <c r="U174" s="330"/>
      <c r="V174" s="330"/>
      <c r="W174" s="330"/>
      <c r="X174" s="330"/>
      <c r="Y174" s="330"/>
      <c r="Z174" s="330"/>
      <c r="AA174" s="330"/>
      <c r="AB174" s="330"/>
      <c r="AC174" s="330"/>
      <c r="AD174" s="330"/>
      <c r="AE174" s="330"/>
      <c r="AF174" s="330"/>
      <c r="AG174" s="330"/>
      <c r="AH174" s="330"/>
      <c r="AI174" s="330"/>
      <c r="AJ174" s="330"/>
      <c r="AK174" s="330"/>
      <c r="AL174" s="330"/>
      <c r="AM174" s="330"/>
      <c r="AN174" s="330"/>
      <c r="AO174" s="330"/>
      <c r="AP174" s="330"/>
      <c r="AQ174" s="330"/>
      <c r="AR174" s="330"/>
      <c r="AS174" s="330"/>
      <c r="AT174" s="330"/>
      <c r="AU174" s="330"/>
      <c r="AV174" s="330"/>
      <c r="AW174" s="330"/>
      <c r="AX174" s="330"/>
      <c r="AY174" s="330"/>
      <c r="AZ174" s="330"/>
      <c r="BA174" s="330"/>
      <c r="BB174" s="330"/>
      <c r="BC174" s="330"/>
      <c r="BD174" s="330"/>
      <c r="BE174" s="330"/>
      <c r="BF174" s="330"/>
      <c r="BG174" s="330"/>
      <c r="BH174" s="330"/>
      <c r="BI174" s="330"/>
      <c r="BJ174" s="330"/>
      <c r="BK174" s="330"/>
      <c r="BL174" s="330"/>
      <c r="BM174" s="330"/>
      <c r="BN174" s="330"/>
      <c r="BO174" s="330"/>
      <c r="BP174" s="330"/>
      <c r="BQ174" s="330"/>
      <c r="BR174" s="330"/>
      <c r="BS174" s="330"/>
      <c r="BT174" s="330"/>
      <c r="BU174" s="330"/>
      <c r="BV174" s="330"/>
      <c r="BW174" s="330"/>
      <c r="BX174" s="330"/>
      <c r="BY174" s="330"/>
      <c r="BZ174" s="330"/>
      <c r="CA174" s="330"/>
      <c r="CB174" s="330"/>
      <c r="CC174" s="330"/>
      <c r="CD174" s="330"/>
      <c r="CE174" s="330"/>
      <c r="CF174" s="330"/>
      <c r="CG174" s="330"/>
      <c r="CH174" s="330"/>
      <c r="CI174" s="330"/>
      <c r="CJ174" s="330"/>
      <c r="CK174" s="330"/>
      <c r="CL174" s="330"/>
      <c r="CM174" s="330"/>
      <c r="CN174" s="330"/>
      <c r="CO174" s="330"/>
      <c r="CP174" s="330"/>
      <c r="CQ174" s="330"/>
      <c r="CR174" s="330"/>
      <c r="CS174" s="330"/>
      <c r="CT174" s="330"/>
      <c r="CU174" s="330"/>
      <c r="CV174" s="330"/>
      <c r="CW174" s="330"/>
      <c r="CX174" s="330"/>
      <c r="CY174" s="330"/>
      <c r="CZ174" s="330"/>
      <c r="DA174" s="330"/>
      <c r="DB174" s="330"/>
      <c r="DC174" s="330"/>
      <c r="DD174" s="330"/>
      <c r="DE174" s="330"/>
      <c r="DF174" s="330"/>
      <c r="DG174" s="330"/>
      <c r="DH174" s="330"/>
      <c r="DI174" s="330"/>
      <c r="DJ174" s="330"/>
      <c r="DK174" s="330"/>
      <c r="DL174" s="330"/>
      <c r="DM174" s="330"/>
      <c r="DN174" s="330"/>
      <c r="DO174" s="330"/>
      <c r="DP174" s="330"/>
      <c r="DQ174" s="330"/>
      <c r="DR174" s="330"/>
      <c r="DS174" s="330"/>
      <c r="DT174" s="330"/>
      <c r="DU174" s="330"/>
      <c r="DV174" s="330"/>
      <c r="DW174" s="330"/>
      <c r="DX174" s="330"/>
      <c r="DY174" s="330"/>
      <c r="DZ174" s="330"/>
      <c r="EA174" s="330"/>
      <c r="EB174" s="330"/>
      <c r="EC174" s="330"/>
      <c r="ED174" s="330"/>
      <c r="EE174" s="330"/>
      <c r="EF174" s="330"/>
      <c r="EG174" s="330"/>
      <c r="EH174" s="330"/>
      <c r="EI174" s="330"/>
      <c r="EJ174" s="330"/>
      <c r="EK174" s="330"/>
      <c r="EL174" s="330"/>
      <c r="EM174" s="330"/>
      <c r="EN174" s="330"/>
      <c r="EO174" s="330"/>
      <c r="EP174" s="330"/>
      <c r="EQ174" s="330"/>
      <c r="ER174" s="330"/>
      <c r="ES174" s="330"/>
      <c r="ET174" s="330"/>
      <c r="EU174" s="330"/>
      <c r="EV174" s="330"/>
      <c r="EW174" s="330"/>
      <c r="EX174" s="330"/>
      <c r="EY174" s="330"/>
      <c r="EZ174" s="330"/>
      <c r="FA174" s="330"/>
      <c r="FB174" s="330"/>
      <c r="FC174" s="330"/>
      <c r="FD174" s="330"/>
      <c r="FE174" s="330"/>
      <c r="FF174" s="330"/>
      <c r="FG174" s="330"/>
      <c r="FH174" s="330"/>
      <c r="FI174" s="330"/>
      <c r="FJ174" s="330"/>
      <c r="FK174" s="330"/>
      <c r="FL174" s="330"/>
      <c r="FM174" s="330"/>
      <c r="FN174" s="330"/>
      <c r="FO174" s="330"/>
      <c r="FP174" s="330"/>
      <c r="FQ174" s="330"/>
      <c r="FR174" s="330"/>
      <c r="FS174" s="330"/>
      <c r="FT174" s="330"/>
      <c r="FU174" s="330"/>
      <c r="FV174" s="330"/>
      <c r="FW174" s="330"/>
      <c r="FX174" s="330"/>
      <c r="FY174" s="330"/>
      <c r="FZ174" s="330"/>
      <c r="GA174" s="330"/>
      <c r="GB174" s="330"/>
      <c r="GC174" s="330"/>
      <c r="GD174" s="330"/>
      <c r="GE174" s="330"/>
      <c r="GF174" s="330"/>
      <c r="GG174" s="330"/>
      <c r="GH174" s="330"/>
      <c r="GI174" s="330"/>
      <c r="GJ174" s="330"/>
      <c r="GK174" s="330"/>
      <c r="GL174" s="330"/>
      <c r="GM174" s="330"/>
      <c r="GN174" s="330"/>
      <c r="GO174" s="330"/>
      <c r="GP174" s="330"/>
      <c r="GQ174" s="330"/>
      <c r="GR174" s="330"/>
      <c r="GS174" s="330"/>
      <c r="GT174" s="330"/>
    </row>
    <row r="175" s="135" customFormat="1" ht="14.1" customHeight="1" spans="1:202">
      <c r="A175" s="312" t="s">
        <v>137</v>
      </c>
      <c r="B175" s="568" t="s">
        <v>144</v>
      </c>
      <c r="C175" s="568" t="s">
        <v>109</v>
      </c>
      <c r="D175" s="568" t="s">
        <v>202</v>
      </c>
      <c r="E175" s="1322">
        <v>34.2645</v>
      </c>
      <c r="F175" s="35" t="s">
        <v>25</v>
      </c>
      <c r="G175" s="35" t="s">
        <v>25</v>
      </c>
      <c r="H175" s="1308" t="s">
        <v>26</v>
      </c>
      <c r="I175" s="30" t="s">
        <v>27</v>
      </c>
      <c r="J175" s="1313" t="s">
        <v>28</v>
      </c>
      <c r="K175" s="30" t="s">
        <v>29</v>
      </c>
      <c r="L175" s="30" t="s">
        <v>41</v>
      </c>
      <c r="M175" s="1314">
        <v>678843</v>
      </c>
      <c r="N175" s="1315">
        <v>4669818</v>
      </c>
      <c r="O175" s="1315" t="s">
        <v>146</v>
      </c>
      <c r="P175" s="30" t="s">
        <v>147</v>
      </c>
      <c r="Q175" s="1155" t="s">
        <v>249</v>
      </c>
      <c r="R175" s="1333" t="s">
        <v>250</v>
      </c>
      <c r="S175" s="29">
        <f t="shared" si="2"/>
        <v>334.078875</v>
      </c>
      <c r="T175" s="330"/>
      <c r="U175" s="330"/>
      <c r="V175" s="330"/>
      <c r="W175" s="330"/>
      <c r="X175" s="330"/>
      <c r="Y175" s="330"/>
      <c r="Z175" s="330"/>
      <c r="AA175" s="330"/>
      <c r="AB175" s="330"/>
      <c r="AC175" s="330"/>
      <c r="AD175" s="330"/>
      <c r="AE175" s="330"/>
      <c r="AF175" s="330"/>
      <c r="AG175" s="330"/>
      <c r="AH175" s="330"/>
      <c r="AI175" s="330"/>
      <c r="AJ175" s="330"/>
      <c r="AK175" s="330"/>
      <c r="AL175" s="330"/>
      <c r="AM175" s="330"/>
      <c r="AN175" s="330"/>
      <c r="AO175" s="330"/>
      <c r="AP175" s="330"/>
      <c r="AQ175" s="330"/>
      <c r="AR175" s="330"/>
      <c r="AS175" s="330"/>
      <c r="AT175" s="330"/>
      <c r="AU175" s="330"/>
      <c r="AV175" s="330"/>
      <c r="AW175" s="330"/>
      <c r="AX175" s="330"/>
      <c r="AY175" s="330"/>
      <c r="AZ175" s="330"/>
      <c r="BA175" s="330"/>
      <c r="BB175" s="330"/>
      <c r="BC175" s="330"/>
      <c r="BD175" s="330"/>
      <c r="BE175" s="330"/>
      <c r="BF175" s="330"/>
      <c r="BG175" s="330"/>
      <c r="BH175" s="330"/>
      <c r="BI175" s="330"/>
      <c r="BJ175" s="330"/>
      <c r="BK175" s="330"/>
      <c r="BL175" s="330"/>
      <c r="BM175" s="330"/>
      <c r="BN175" s="330"/>
      <c r="BO175" s="330"/>
      <c r="BP175" s="330"/>
      <c r="BQ175" s="330"/>
      <c r="BR175" s="330"/>
      <c r="BS175" s="330"/>
      <c r="BT175" s="330"/>
      <c r="BU175" s="330"/>
      <c r="BV175" s="330"/>
      <c r="BW175" s="330"/>
      <c r="BX175" s="330"/>
      <c r="BY175" s="330"/>
      <c r="BZ175" s="330"/>
      <c r="CA175" s="330"/>
      <c r="CB175" s="330"/>
      <c r="CC175" s="330"/>
      <c r="CD175" s="330"/>
      <c r="CE175" s="330"/>
      <c r="CF175" s="330"/>
      <c r="CG175" s="330"/>
      <c r="CH175" s="330"/>
      <c r="CI175" s="330"/>
      <c r="CJ175" s="330"/>
      <c r="CK175" s="330"/>
      <c r="CL175" s="330"/>
      <c r="CM175" s="330"/>
      <c r="CN175" s="330"/>
      <c r="CO175" s="330"/>
      <c r="CP175" s="330"/>
      <c r="CQ175" s="330"/>
      <c r="CR175" s="330"/>
      <c r="CS175" s="330"/>
      <c r="CT175" s="330"/>
      <c r="CU175" s="330"/>
      <c r="CV175" s="330"/>
      <c r="CW175" s="330"/>
      <c r="CX175" s="330"/>
      <c r="CY175" s="330"/>
      <c r="CZ175" s="330"/>
      <c r="DA175" s="330"/>
      <c r="DB175" s="330"/>
      <c r="DC175" s="330"/>
      <c r="DD175" s="330"/>
      <c r="DE175" s="330"/>
      <c r="DF175" s="330"/>
      <c r="DG175" s="330"/>
      <c r="DH175" s="330"/>
      <c r="DI175" s="330"/>
      <c r="DJ175" s="330"/>
      <c r="DK175" s="330"/>
      <c r="DL175" s="330"/>
      <c r="DM175" s="330"/>
      <c r="DN175" s="330"/>
      <c r="DO175" s="330"/>
      <c r="DP175" s="330"/>
      <c r="DQ175" s="330"/>
      <c r="DR175" s="330"/>
      <c r="DS175" s="330"/>
      <c r="DT175" s="330"/>
      <c r="DU175" s="330"/>
      <c r="DV175" s="330"/>
      <c r="DW175" s="330"/>
      <c r="DX175" s="330"/>
      <c r="DY175" s="330"/>
      <c r="DZ175" s="330"/>
      <c r="EA175" s="330"/>
      <c r="EB175" s="330"/>
      <c r="EC175" s="330"/>
      <c r="ED175" s="330"/>
      <c r="EE175" s="330"/>
      <c r="EF175" s="330"/>
      <c r="EG175" s="330"/>
      <c r="EH175" s="330"/>
      <c r="EI175" s="330"/>
      <c r="EJ175" s="330"/>
      <c r="EK175" s="330"/>
      <c r="EL175" s="330"/>
      <c r="EM175" s="330"/>
      <c r="EN175" s="330"/>
      <c r="EO175" s="330"/>
      <c r="EP175" s="330"/>
      <c r="EQ175" s="330"/>
      <c r="ER175" s="330"/>
      <c r="ES175" s="330"/>
      <c r="ET175" s="330"/>
      <c r="EU175" s="330"/>
      <c r="EV175" s="330"/>
      <c r="EW175" s="330"/>
      <c r="EX175" s="330"/>
      <c r="EY175" s="330"/>
      <c r="EZ175" s="330"/>
      <c r="FA175" s="330"/>
      <c r="FB175" s="330"/>
      <c r="FC175" s="330"/>
      <c r="FD175" s="330"/>
      <c r="FE175" s="330"/>
      <c r="FF175" s="330"/>
      <c r="FG175" s="330"/>
      <c r="FH175" s="330"/>
      <c r="FI175" s="330"/>
      <c r="FJ175" s="330"/>
      <c r="FK175" s="330"/>
      <c r="FL175" s="330"/>
      <c r="FM175" s="330"/>
      <c r="FN175" s="330"/>
      <c r="FO175" s="330"/>
      <c r="FP175" s="330"/>
      <c r="FQ175" s="330"/>
      <c r="FR175" s="330"/>
      <c r="FS175" s="330"/>
      <c r="FT175" s="330"/>
      <c r="FU175" s="330"/>
      <c r="FV175" s="330"/>
      <c r="FW175" s="330"/>
      <c r="FX175" s="330"/>
      <c r="FY175" s="330"/>
      <c r="FZ175" s="330"/>
      <c r="GA175" s="330"/>
      <c r="GB175" s="330"/>
      <c r="GC175" s="330"/>
      <c r="GD175" s="330"/>
      <c r="GE175" s="330"/>
      <c r="GF175" s="330"/>
      <c r="GG175" s="330"/>
      <c r="GH175" s="330"/>
      <c r="GI175" s="330"/>
      <c r="GJ175" s="330"/>
      <c r="GK175" s="330"/>
      <c r="GL175" s="330"/>
      <c r="GM175" s="330"/>
      <c r="GN175" s="330"/>
      <c r="GO175" s="330"/>
      <c r="GP175" s="330"/>
      <c r="GQ175" s="330"/>
      <c r="GR175" s="330"/>
      <c r="GS175" s="330"/>
      <c r="GT175" s="330"/>
    </row>
    <row r="176" s="135" customFormat="1" ht="14.1" customHeight="1" spans="1:202">
      <c r="A176" s="312" t="s">
        <v>137</v>
      </c>
      <c r="B176" s="568" t="s">
        <v>276</v>
      </c>
      <c r="C176" s="568" t="s">
        <v>172</v>
      </c>
      <c r="D176" s="568" t="s">
        <v>277</v>
      </c>
      <c r="E176" s="1322">
        <v>98.8395</v>
      </c>
      <c r="F176" s="35" t="s">
        <v>25</v>
      </c>
      <c r="G176" s="35" t="s">
        <v>25</v>
      </c>
      <c r="H176" s="1308" t="s">
        <v>26</v>
      </c>
      <c r="I176" s="30" t="s">
        <v>27</v>
      </c>
      <c r="J176" s="1313" t="s">
        <v>28</v>
      </c>
      <c r="K176" s="30" t="s">
        <v>58</v>
      </c>
      <c r="L176" s="30" t="s">
        <v>59</v>
      </c>
      <c r="M176" s="1314">
        <v>678380</v>
      </c>
      <c r="N176" s="1315">
        <v>4666072</v>
      </c>
      <c r="O176" s="1315" t="s">
        <v>278</v>
      </c>
      <c r="P176" s="30" t="s">
        <v>147</v>
      </c>
      <c r="Q176" s="1155" t="s">
        <v>126</v>
      </c>
      <c r="R176" s="1333" t="s">
        <v>127</v>
      </c>
      <c r="S176" s="29">
        <f t="shared" si="2"/>
        <v>963.685125</v>
      </c>
      <c r="T176" s="330"/>
      <c r="U176" s="330"/>
      <c r="V176" s="330"/>
      <c r="W176" s="330"/>
      <c r="X176" s="330"/>
      <c r="Y176" s="330"/>
      <c r="Z176" s="330"/>
      <c r="AA176" s="330"/>
      <c r="AB176" s="330"/>
      <c r="AC176" s="330"/>
      <c r="AD176" s="330"/>
      <c r="AE176" s="330"/>
      <c r="AF176" s="330"/>
      <c r="AG176" s="330"/>
      <c r="AH176" s="330"/>
      <c r="AI176" s="330"/>
      <c r="AJ176" s="330"/>
      <c r="AK176" s="330"/>
      <c r="AL176" s="330"/>
      <c r="AM176" s="330"/>
      <c r="AN176" s="330"/>
      <c r="AO176" s="330"/>
      <c r="AP176" s="330"/>
      <c r="AQ176" s="330"/>
      <c r="AR176" s="330"/>
      <c r="AS176" s="330"/>
      <c r="AT176" s="330"/>
      <c r="AU176" s="330"/>
      <c r="AV176" s="330"/>
      <c r="AW176" s="330"/>
      <c r="AX176" s="330"/>
      <c r="AY176" s="330"/>
      <c r="AZ176" s="330"/>
      <c r="BA176" s="330"/>
      <c r="BB176" s="330"/>
      <c r="BC176" s="330"/>
      <c r="BD176" s="330"/>
      <c r="BE176" s="330"/>
      <c r="BF176" s="330"/>
      <c r="BG176" s="330"/>
      <c r="BH176" s="330"/>
      <c r="BI176" s="330"/>
      <c r="BJ176" s="330"/>
      <c r="BK176" s="330"/>
      <c r="BL176" s="330"/>
      <c r="BM176" s="330"/>
      <c r="BN176" s="330"/>
      <c r="BO176" s="330"/>
      <c r="BP176" s="330"/>
      <c r="BQ176" s="330"/>
      <c r="BR176" s="330"/>
      <c r="BS176" s="330"/>
      <c r="BT176" s="330"/>
      <c r="BU176" s="330"/>
      <c r="BV176" s="330"/>
      <c r="BW176" s="330"/>
      <c r="BX176" s="330"/>
      <c r="BY176" s="330"/>
      <c r="BZ176" s="330"/>
      <c r="CA176" s="330"/>
      <c r="CB176" s="330"/>
      <c r="CC176" s="330"/>
      <c r="CD176" s="330"/>
      <c r="CE176" s="330"/>
      <c r="CF176" s="330"/>
      <c r="CG176" s="330"/>
      <c r="CH176" s="330"/>
      <c r="CI176" s="330"/>
      <c r="CJ176" s="330"/>
      <c r="CK176" s="330"/>
      <c r="CL176" s="330"/>
      <c r="CM176" s="330"/>
      <c r="CN176" s="330"/>
      <c r="CO176" s="330"/>
      <c r="CP176" s="330"/>
      <c r="CQ176" s="330"/>
      <c r="CR176" s="330"/>
      <c r="CS176" s="330"/>
      <c r="CT176" s="330"/>
      <c r="CU176" s="330"/>
      <c r="CV176" s="330"/>
      <c r="CW176" s="330"/>
      <c r="CX176" s="330"/>
      <c r="CY176" s="330"/>
      <c r="CZ176" s="330"/>
      <c r="DA176" s="330"/>
      <c r="DB176" s="330"/>
      <c r="DC176" s="330"/>
      <c r="DD176" s="330"/>
      <c r="DE176" s="330"/>
      <c r="DF176" s="330"/>
      <c r="DG176" s="330"/>
      <c r="DH176" s="330"/>
      <c r="DI176" s="330"/>
      <c r="DJ176" s="330"/>
      <c r="DK176" s="330"/>
      <c r="DL176" s="330"/>
      <c r="DM176" s="330"/>
      <c r="DN176" s="330"/>
      <c r="DO176" s="330"/>
      <c r="DP176" s="330"/>
      <c r="DQ176" s="330"/>
      <c r="DR176" s="330"/>
      <c r="DS176" s="330"/>
      <c r="DT176" s="330"/>
      <c r="DU176" s="330"/>
      <c r="DV176" s="330"/>
      <c r="DW176" s="330"/>
      <c r="DX176" s="330"/>
      <c r="DY176" s="330"/>
      <c r="DZ176" s="330"/>
      <c r="EA176" s="330"/>
      <c r="EB176" s="330"/>
      <c r="EC176" s="330"/>
      <c r="ED176" s="330"/>
      <c r="EE176" s="330"/>
      <c r="EF176" s="330"/>
      <c r="EG176" s="330"/>
      <c r="EH176" s="330"/>
      <c r="EI176" s="330"/>
      <c r="EJ176" s="330"/>
      <c r="EK176" s="330"/>
      <c r="EL176" s="330"/>
      <c r="EM176" s="330"/>
      <c r="EN176" s="330"/>
      <c r="EO176" s="330"/>
      <c r="EP176" s="330"/>
      <c r="EQ176" s="330"/>
      <c r="ER176" s="330"/>
      <c r="ES176" s="330"/>
      <c r="ET176" s="330"/>
      <c r="EU176" s="330"/>
      <c r="EV176" s="330"/>
      <c r="EW176" s="330"/>
      <c r="EX176" s="330"/>
      <c r="EY176" s="330"/>
      <c r="EZ176" s="330"/>
      <c r="FA176" s="330"/>
      <c r="FB176" s="330"/>
      <c r="FC176" s="330"/>
      <c r="FD176" s="330"/>
      <c r="FE176" s="330"/>
      <c r="FF176" s="330"/>
      <c r="FG176" s="330"/>
      <c r="FH176" s="330"/>
      <c r="FI176" s="330"/>
      <c r="FJ176" s="330"/>
      <c r="FK176" s="330"/>
      <c r="FL176" s="330"/>
      <c r="FM176" s="330"/>
      <c r="FN176" s="330"/>
      <c r="FO176" s="330"/>
      <c r="FP176" s="330"/>
      <c r="FQ176" s="330"/>
      <c r="FR176" s="330"/>
      <c r="FS176" s="330"/>
      <c r="FT176" s="330"/>
      <c r="FU176" s="330"/>
      <c r="FV176" s="330"/>
      <c r="FW176" s="330"/>
      <c r="FX176" s="330"/>
      <c r="FY176" s="330"/>
      <c r="FZ176" s="330"/>
      <c r="GA176" s="330"/>
      <c r="GB176" s="330"/>
      <c r="GC176" s="330"/>
      <c r="GD176" s="330"/>
      <c r="GE176" s="330"/>
      <c r="GF176" s="330"/>
      <c r="GG176" s="330"/>
      <c r="GH176" s="330"/>
      <c r="GI176" s="330"/>
      <c r="GJ176" s="330"/>
      <c r="GK176" s="330"/>
      <c r="GL176" s="330"/>
      <c r="GM176" s="330"/>
      <c r="GN176" s="330"/>
      <c r="GO176" s="330"/>
      <c r="GP176" s="330"/>
      <c r="GQ176" s="330"/>
      <c r="GR176" s="330"/>
      <c r="GS176" s="330"/>
      <c r="GT176" s="330"/>
    </row>
    <row r="177" s="135" customFormat="1" ht="14.1" customHeight="1" spans="1:202">
      <c r="A177" s="312" t="s">
        <v>137</v>
      </c>
      <c r="B177" s="568" t="s">
        <v>276</v>
      </c>
      <c r="C177" s="568" t="s">
        <v>179</v>
      </c>
      <c r="D177" s="568" t="s">
        <v>213</v>
      </c>
      <c r="E177" s="1322">
        <v>32.7855</v>
      </c>
      <c r="F177" s="35" t="s">
        <v>25</v>
      </c>
      <c r="G177" s="35" t="s">
        <v>25</v>
      </c>
      <c r="H177" s="1308" t="s">
        <v>26</v>
      </c>
      <c r="I177" s="30" t="s">
        <v>27</v>
      </c>
      <c r="J177" s="1313" t="s">
        <v>28</v>
      </c>
      <c r="K177" s="30" t="s">
        <v>58</v>
      </c>
      <c r="L177" s="30" t="s">
        <v>75</v>
      </c>
      <c r="M177" s="1314">
        <v>678449</v>
      </c>
      <c r="N177" s="1315">
        <v>4665917</v>
      </c>
      <c r="O177" s="1315" t="s">
        <v>278</v>
      </c>
      <c r="P177" s="30" t="s">
        <v>147</v>
      </c>
      <c r="Q177" s="1155" t="s">
        <v>126</v>
      </c>
      <c r="R177" s="1333" t="s">
        <v>127</v>
      </c>
      <c r="S177" s="29">
        <f t="shared" si="2"/>
        <v>319.658625</v>
      </c>
      <c r="T177" s="330"/>
      <c r="U177" s="330"/>
      <c r="V177" s="330"/>
      <c r="W177" s="330"/>
      <c r="X177" s="330"/>
      <c r="Y177" s="330"/>
      <c r="Z177" s="330"/>
      <c r="AA177" s="330"/>
      <c r="AB177" s="330"/>
      <c r="AC177" s="330"/>
      <c r="AD177" s="330"/>
      <c r="AE177" s="330"/>
      <c r="AF177" s="330"/>
      <c r="AG177" s="330"/>
      <c r="AH177" s="330"/>
      <c r="AI177" s="330"/>
      <c r="AJ177" s="330"/>
      <c r="AK177" s="330"/>
      <c r="AL177" s="330"/>
      <c r="AM177" s="330"/>
      <c r="AN177" s="330"/>
      <c r="AO177" s="330"/>
      <c r="AP177" s="330"/>
      <c r="AQ177" s="330"/>
      <c r="AR177" s="330"/>
      <c r="AS177" s="330"/>
      <c r="AT177" s="330"/>
      <c r="AU177" s="330"/>
      <c r="AV177" s="330"/>
      <c r="AW177" s="330"/>
      <c r="AX177" s="330"/>
      <c r="AY177" s="330"/>
      <c r="AZ177" s="330"/>
      <c r="BA177" s="330"/>
      <c r="BB177" s="330"/>
      <c r="BC177" s="330"/>
      <c r="BD177" s="330"/>
      <c r="BE177" s="330"/>
      <c r="BF177" s="330"/>
      <c r="BG177" s="330"/>
      <c r="BH177" s="330"/>
      <c r="BI177" s="330"/>
      <c r="BJ177" s="330"/>
      <c r="BK177" s="330"/>
      <c r="BL177" s="330"/>
      <c r="BM177" s="330"/>
      <c r="BN177" s="330"/>
      <c r="BO177" s="330"/>
      <c r="BP177" s="330"/>
      <c r="BQ177" s="330"/>
      <c r="BR177" s="330"/>
      <c r="BS177" s="330"/>
      <c r="BT177" s="330"/>
      <c r="BU177" s="330"/>
      <c r="BV177" s="330"/>
      <c r="BW177" s="330"/>
      <c r="BX177" s="330"/>
      <c r="BY177" s="330"/>
      <c r="BZ177" s="330"/>
      <c r="CA177" s="330"/>
      <c r="CB177" s="330"/>
      <c r="CC177" s="330"/>
      <c r="CD177" s="330"/>
      <c r="CE177" s="330"/>
      <c r="CF177" s="330"/>
      <c r="CG177" s="330"/>
      <c r="CH177" s="330"/>
      <c r="CI177" s="330"/>
      <c r="CJ177" s="330"/>
      <c r="CK177" s="330"/>
      <c r="CL177" s="330"/>
      <c r="CM177" s="330"/>
      <c r="CN177" s="330"/>
      <c r="CO177" s="330"/>
      <c r="CP177" s="330"/>
      <c r="CQ177" s="330"/>
      <c r="CR177" s="330"/>
      <c r="CS177" s="330"/>
      <c r="CT177" s="330"/>
      <c r="CU177" s="330"/>
      <c r="CV177" s="330"/>
      <c r="CW177" s="330"/>
      <c r="CX177" s="330"/>
      <c r="CY177" s="330"/>
      <c r="CZ177" s="330"/>
      <c r="DA177" s="330"/>
      <c r="DB177" s="330"/>
      <c r="DC177" s="330"/>
      <c r="DD177" s="330"/>
      <c r="DE177" s="330"/>
      <c r="DF177" s="330"/>
      <c r="DG177" s="330"/>
      <c r="DH177" s="330"/>
      <c r="DI177" s="330"/>
      <c r="DJ177" s="330"/>
      <c r="DK177" s="330"/>
      <c r="DL177" s="330"/>
      <c r="DM177" s="330"/>
      <c r="DN177" s="330"/>
      <c r="DO177" s="330"/>
      <c r="DP177" s="330"/>
      <c r="DQ177" s="330"/>
      <c r="DR177" s="330"/>
      <c r="DS177" s="330"/>
      <c r="DT177" s="330"/>
      <c r="DU177" s="330"/>
      <c r="DV177" s="330"/>
      <c r="DW177" s="330"/>
      <c r="DX177" s="330"/>
      <c r="DY177" s="330"/>
      <c r="DZ177" s="330"/>
      <c r="EA177" s="330"/>
      <c r="EB177" s="330"/>
      <c r="EC177" s="330"/>
      <c r="ED177" s="330"/>
      <c r="EE177" s="330"/>
      <c r="EF177" s="330"/>
      <c r="EG177" s="330"/>
      <c r="EH177" s="330"/>
      <c r="EI177" s="330"/>
      <c r="EJ177" s="330"/>
      <c r="EK177" s="330"/>
      <c r="EL177" s="330"/>
      <c r="EM177" s="330"/>
      <c r="EN177" s="330"/>
      <c r="EO177" s="330"/>
      <c r="EP177" s="330"/>
      <c r="EQ177" s="330"/>
      <c r="ER177" s="330"/>
      <c r="ES177" s="330"/>
      <c r="ET177" s="330"/>
      <c r="EU177" s="330"/>
      <c r="EV177" s="330"/>
      <c r="EW177" s="330"/>
      <c r="EX177" s="330"/>
      <c r="EY177" s="330"/>
      <c r="EZ177" s="330"/>
      <c r="FA177" s="330"/>
      <c r="FB177" s="330"/>
      <c r="FC177" s="330"/>
      <c r="FD177" s="330"/>
      <c r="FE177" s="330"/>
      <c r="FF177" s="330"/>
      <c r="FG177" s="330"/>
      <c r="FH177" s="330"/>
      <c r="FI177" s="330"/>
      <c r="FJ177" s="330"/>
      <c r="FK177" s="330"/>
      <c r="FL177" s="330"/>
      <c r="FM177" s="330"/>
      <c r="FN177" s="330"/>
      <c r="FO177" s="330"/>
      <c r="FP177" s="330"/>
      <c r="FQ177" s="330"/>
      <c r="FR177" s="330"/>
      <c r="FS177" s="330"/>
      <c r="FT177" s="330"/>
      <c r="FU177" s="330"/>
      <c r="FV177" s="330"/>
      <c r="FW177" s="330"/>
      <c r="FX177" s="330"/>
      <c r="FY177" s="330"/>
      <c r="FZ177" s="330"/>
      <c r="GA177" s="330"/>
      <c r="GB177" s="330"/>
      <c r="GC177" s="330"/>
      <c r="GD177" s="330"/>
      <c r="GE177" s="330"/>
      <c r="GF177" s="330"/>
      <c r="GG177" s="330"/>
      <c r="GH177" s="330"/>
      <c r="GI177" s="330"/>
      <c r="GJ177" s="330"/>
      <c r="GK177" s="330"/>
      <c r="GL177" s="330"/>
      <c r="GM177" s="330"/>
      <c r="GN177" s="330"/>
      <c r="GO177" s="330"/>
      <c r="GP177" s="330"/>
      <c r="GQ177" s="330"/>
      <c r="GR177" s="330"/>
      <c r="GS177" s="330"/>
      <c r="GT177" s="330"/>
    </row>
    <row r="178" s="135" customFormat="1" ht="14.1" customHeight="1" spans="1:202">
      <c r="A178" s="312" t="s">
        <v>137</v>
      </c>
      <c r="B178" s="568" t="s">
        <v>276</v>
      </c>
      <c r="C178" s="568" t="s">
        <v>232</v>
      </c>
      <c r="D178" s="568" t="s">
        <v>279</v>
      </c>
      <c r="E178" s="1322">
        <v>24.435</v>
      </c>
      <c r="F178" s="35" t="s">
        <v>25</v>
      </c>
      <c r="G178" s="35" t="s">
        <v>25</v>
      </c>
      <c r="H178" s="1308" t="s">
        <v>26</v>
      </c>
      <c r="I178" s="30" t="s">
        <v>27</v>
      </c>
      <c r="J178" s="1313" t="s">
        <v>28</v>
      </c>
      <c r="K178" s="30" t="s">
        <v>29</v>
      </c>
      <c r="L178" s="30" t="s">
        <v>41</v>
      </c>
      <c r="M178" s="1314">
        <v>678564</v>
      </c>
      <c r="N178" s="1315">
        <v>4666019</v>
      </c>
      <c r="O178" s="1315" t="s">
        <v>278</v>
      </c>
      <c r="P178" s="30" t="s">
        <v>147</v>
      </c>
      <c r="Q178" s="1155" t="s">
        <v>249</v>
      </c>
      <c r="R178" s="1333" t="s">
        <v>250</v>
      </c>
      <c r="S178" s="29">
        <f t="shared" si="2"/>
        <v>238.24125</v>
      </c>
      <c r="T178" s="330"/>
      <c r="U178" s="330"/>
      <c r="V178" s="330"/>
      <c r="W178" s="330"/>
      <c r="X178" s="330"/>
      <c r="Y178" s="330"/>
      <c r="Z178" s="330"/>
      <c r="AA178" s="330"/>
      <c r="AB178" s="330"/>
      <c r="AC178" s="330"/>
      <c r="AD178" s="330"/>
      <c r="AE178" s="330"/>
      <c r="AF178" s="330"/>
      <c r="AG178" s="330"/>
      <c r="AH178" s="330"/>
      <c r="AI178" s="330"/>
      <c r="AJ178" s="330"/>
      <c r="AK178" s="330"/>
      <c r="AL178" s="330"/>
      <c r="AM178" s="330"/>
      <c r="AN178" s="330"/>
      <c r="AO178" s="330"/>
      <c r="AP178" s="330"/>
      <c r="AQ178" s="330"/>
      <c r="AR178" s="330"/>
      <c r="AS178" s="330"/>
      <c r="AT178" s="330"/>
      <c r="AU178" s="330"/>
      <c r="AV178" s="330"/>
      <c r="AW178" s="330"/>
      <c r="AX178" s="330"/>
      <c r="AY178" s="330"/>
      <c r="AZ178" s="330"/>
      <c r="BA178" s="330"/>
      <c r="BB178" s="330"/>
      <c r="BC178" s="330"/>
      <c r="BD178" s="330"/>
      <c r="BE178" s="330"/>
      <c r="BF178" s="330"/>
      <c r="BG178" s="330"/>
      <c r="BH178" s="330"/>
      <c r="BI178" s="330"/>
      <c r="BJ178" s="330"/>
      <c r="BK178" s="330"/>
      <c r="BL178" s="330"/>
      <c r="BM178" s="330"/>
      <c r="BN178" s="330"/>
      <c r="BO178" s="330"/>
      <c r="BP178" s="330"/>
      <c r="BQ178" s="330"/>
      <c r="BR178" s="330"/>
      <c r="BS178" s="330"/>
      <c r="BT178" s="330"/>
      <c r="BU178" s="330"/>
      <c r="BV178" s="330"/>
      <c r="BW178" s="330"/>
      <c r="BX178" s="330"/>
      <c r="BY178" s="330"/>
      <c r="BZ178" s="330"/>
      <c r="CA178" s="330"/>
      <c r="CB178" s="330"/>
      <c r="CC178" s="330"/>
      <c r="CD178" s="330"/>
      <c r="CE178" s="330"/>
      <c r="CF178" s="330"/>
      <c r="CG178" s="330"/>
      <c r="CH178" s="330"/>
      <c r="CI178" s="330"/>
      <c r="CJ178" s="330"/>
      <c r="CK178" s="330"/>
      <c r="CL178" s="330"/>
      <c r="CM178" s="330"/>
      <c r="CN178" s="330"/>
      <c r="CO178" s="330"/>
      <c r="CP178" s="330"/>
      <c r="CQ178" s="330"/>
      <c r="CR178" s="330"/>
      <c r="CS178" s="330"/>
      <c r="CT178" s="330"/>
      <c r="CU178" s="330"/>
      <c r="CV178" s="330"/>
      <c r="CW178" s="330"/>
      <c r="CX178" s="330"/>
      <c r="CY178" s="330"/>
      <c r="CZ178" s="330"/>
      <c r="DA178" s="330"/>
      <c r="DB178" s="330"/>
      <c r="DC178" s="330"/>
      <c r="DD178" s="330"/>
      <c r="DE178" s="330"/>
      <c r="DF178" s="330"/>
      <c r="DG178" s="330"/>
      <c r="DH178" s="330"/>
      <c r="DI178" s="330"/>
      <c r="DJ178" s="330"/>
      <c r="DK178" s="330"/>
      <c r="DL178" s="330"/>
      <c r="DM178" s="330"/>
      <c r="DN178" s="330"/>
      <c r="DO178" s="330"/>
      <c r="DP178" s="330"/>
      <c r="DQ178" s="330"/>
      <c r="DR178" s="330"/>
      <c r="DS178" s="330"/>
      <c r="DT178" s="330"/>
      <c r="DU178" s="330"/>
      <c r="DV178" s="330"/>
      <c r="DW178" s="330"/>
      <c r="DX178" s="330"/>
      <c r="DY178" s="330"/>
      <c r="DZ178" s="330"/>
      <c r="EA178" s="330"/>
      <c r="EB178" s="330"/>
      <c r="EC178" s="330"/>
      <c r="ED178" s="330"/>
      <c r="EE178" s="330"/>
      <c r="EF178" s="330"/>
      <c r="EG178" s="330"/>
      <c r="EH178" s="330"/>
      <c r="EI178" s="330"/>
      <c r="EJ178" s="330"/>
      <c r="EK178" s="330"/>
      <c r="EL178" s="330"/>
      <c r="EM178" s="330"/>
      <c r="EN178" s="330"/>
      <c r="EO178" s="330"/>
      <c r="EP178" s="330"/>
      <c r="EQ178" s="330"/>
      <c r="ER178" s="330"/>
      <c r="ES178" s="330"/>
      <c r="ET178" s="330"/>
      <c r="EU178" s="330"/>
      <c r="EV178" s="330"/>
      <c r="EW178" s="330"/>
      <c r="EX178" s="330"/>
      <c r="EY178" s="330"/>
      <c r="EZ178" s="330"/>
      <c r="FA178" s="330"/>
      <c r="FB178" s="330"/>
      <c r="FC178" s="330"/>
      <c r="FD178" s="330"/>
      <c r="FE178" s="330"/>
      <c r="FF178" s="330"/>
      <c r="FG178" s="330"/>
      <c r="FH178" s="330"/>
      <c r="FI178" s="330"/>
      <c r="FJ178" s="330"/>
      <c r="FK178" s="330"/>
      <c r="FL178" s="330"/>
      <c r="FM178" s="330"/>
      <c r="FN178" s="330"/>
      <c r="FO178" s="330"/>
      <c r="FP178" s="330"/>
      <c r="FQ178" s="330"/>
      <c r="FR178" s="330"/>
      <c r="FS178" s="330"/>
      <c r="FT178" s="330"/>
      <c r="FU178" s="330"/>
      <c r="FV178" s="330"/>
      <c r="FW178" s="330"/>
      <c r="FX178" s="330"/>
      <c r="FY178" s="330"/>
      <c r="FZ178" s="330"/>
      <c r="GA178" s="330"/>
      <c r="GB178" s="330"/>
      <c r="GC178" s="330"/>
      <c r="GD178" s="330"/>
      <c r="GE178" s="330"/>
      <c r="GF178" s="330"/>
      <c r="GG178" s="330"/>
      <c r="GH178" s="330"/>
      <c r="GI178" s="330"/>
      <c r="GJ178" s="330"/>
      <c r="GK178" s="330"/>
      <c r="GL178" s="330"/>
      <c r="GM178" s="330"/>
      <c r="GN178" s="330"/>
      <c r="GO178" s="330"/>
      <c r="GP178" s="330"/>
      <c r="GQ178" s="330"/>
      <c r="GR178" s="330"/>
      <c r="GS178" s="330"/>
      <c r="GT178" s="330"/>
    </row>
    <row r="179" s="135" customFormat="1" ht="14.1" customHeight="1" spans="1:202">
      <c r="A179" s="312" t="s">
        <v>137</v>
      </c>
      <c r="B179" s="568" t="s">
        <v>276</v>
      </c>
      <c r="C179" s="568" t="s">
        <v>257</v>
      </c>
      <c r="D179" s="568" t="s">
        <v>280</v>
      </c>
      <c r="E179" s="1322">
        <v>16.689</v>
      </c>
      <c r="F179" s="35" t="s">
        <v>25</v>
      </c>
      <c r="G179" s="35" t="s">
        <v>25</v>
      </c>
      <c r="H179" s="1308" t="s">
        <v>26</v>
      </c>
      <c r="I179" s="30" t="s">
        <v>27</v>
      </c>
      <c r="J179" s="1313" t="s">
        <v>28</v>
      </c>
      <c r="K179" s="30" t="s">
        <v>29</v>
      </c>
      <c r="L179" s="30" t="s">
        <v>41</v>
      </c>
      <c r="M179" s="1314">
        <v>678707</v>
      </c>
      <c r="N179" s="1315">
        <v>4666172</v>
      </c>
      <c r="O179" s="1315" t="s">
        <v>278</v>
      </c>
      <c r="P179" s="30" t="s">
        <v>147</v>
      </c>
      <c r="Q179" s="1155" t="s">
        <v>126</v>
      </c>
      <c r="R179" s="1333" t="s">
        <v>127</v>
      </c>
      <c r="S179" s="29">
        <f t="shared" si="2"/>
        <v>162.71775</v>
      </c>
      <c r="T179" s="330"/>
      <c r="U179" s="330"/>
      <c r="V179" s="330"/>
      <c r="W179" s="330"/>
      <c r="X179" s="330"/>
      <c r="Y179" s="330"/>
      <c r="Z179" s="330"/>
      <c r="AA179" s="330"/>
      <c r="AB179" s="330"/>
      <c r="AC179" s="330"/>
      <c r="AD179" s="330"/>
      <c r="AE179" s="330"/>
      <c r="AF179" s="330"/>
      <c r="AG179" s="330"/>
      <c r="AH179" s="330"/>
      <c r="AI179" s="330"/>
      <c r="AJ179" s="330"/>
      <c r="AK179" s="330"/>
      <c r="AL179" s="330"/>
      <c r="AM179" s="330"/>
      <c r="AN179" s="330"/>
      <c r="AO179" s="330"/>
      <c r="AP179" s="330"/>
      <c r="AQ179" s="330"/>
      <c r="AR179" s="330"/>
      <c r="AS179" s="330"/>
      <c r="AT179" s="330"/>
      <c r="AU179" s="330"/>
      <c r="AV179" s="330"/>
      <c r="AW179" s="330"/>
      <c r="AX179" s="330"/>
      <c r="AY179" s="330"/>
      <c r="AZ179" s="330"/>
      <c r="BA179" s="330"/>
      <c r="BB179" s="330"/>
      <c r="BC179" s="330"/>
      <c r="BD179" s="330"/>
      <c r="BE179" s="330"/>
      <c r="BF179" s="330"/>
      <c r="BG179" s="330"/>
      <c r="BH179" s="330"/>
      <c r="BI179" s="330"/>
      <c r="BJ179" s="330"/>
      <c r="BK179" s="330"/>
      <c r="BL179" s="330"/>
      <c r="BM179" s="330"/>
      <c r="BN179" s="330"/>
      <c r="BO179" s="330"/>
      <c r="BP179" s="330"/>
      <c r="BQ179" s="330"/>
      <c r="BR179" s="330"/>
      <c r="BS179" s="330"/>
      <c r="BT179" s="330"/>
      <c r="BU179" s="330"/>
      <c r="BV179" s="330"/>
      <c r="BW179" s="330"/>
      <c r="BX179" s="330"/>
      <c r="BY179" s="330"/>
      <c r="BZ179" s="330"/>
      <c r="CA179" s="330"/>
      <c r="CB179" s="330"/>
      <c r="CC179" s="330"/>
      <c r="CD179" s="330"/>
      <c r="CE179" s="330"/>
      <c r="CF179" s="330"/>
      <c r="CG179" s="330"/>
      <c r="CH179" s="330"/>
      <c r="CI179" s="330"/>
      <c r="CJ179" s="330"/>
      <c r="CK179" s="330"/>
      <c r="CL179" s="330"/>
      <c r="CM179" s="330"/>
      <c r="CN179" s="330"/>
      <c r="CO179" s="330"/>
      <c r="CP179" s="330"/>
      <c r="CQ179" s="330"/>
      <c r="CR179" s="330"/>
      <c r="CS179" s="330"/>
      <c r="CT179" s="330"/>
      <c r="CU179" s="330"/>
      <c r="CV179" s="330"/>
      <c r="CW179" s="330"/>
      <c r="CX179" s="330"/>
      <c r="CY179" s="330"/>
      <c r="CZ179" s="330"/>
      <c r="DA179" s="330"/>
      <c r="DB179" s="330"/>
      <c r="DC179" s="330"/>
      <c r="DD179" s="330"/>
      <c r="DE179" s="330"/>
      <c r="DF179" s="330"/>
      <c r="DG179" s="330"/>
      <c r="DH179" s="330"/>
      <c r="DI179" s="330"/>
      <c r="DJ179" s="330"/>
      <c r="DK179" s="330"/>
      <c r="DL179" s="330"/>
      <c r="DM179" s="330"/>
      <c r="DN179" s="330"/>
      <c r="DO179" s="330"/>
      <c r="DP179" s="330"/>
      <c r="DQ179" s="330"/>
      <c r="DR179" s="330"/>
      <c r="DS179" s="330"/>
      <c r="DT179" s="330"/>
      <c r="DU179" s="330"/>
      <c r="DV179" s="330"/>
      <c r="DW179" s="330"/>
      <c r="DX179" s="330"/>
      <c r="DY179" s="330"/>
      <c r="DZ179" s="330"/>
      <c r="EA179" s="330"/>
      <c r="EB179" s="330"/>
      <c r="EC179" s="330"/>
      <c r="ED179" s="330"/>
      <c r="EE179" s="330"/>
      <c r="EF179" s="330"/>
      <c r="EG179" s="330"/>
      <c r="EH179" s="330"/>
      <c r="EI179" s="330"/>
      <c r="EJ179" s="330"/>
      <c r="EK179" s="330"/>
      <c r="EL179" s="330"/>
      <c r="EM179" s="330"/>
      <c r="EN179" s="330"/>
      <c r="EO179" s="330"/>
      <c r="EP179" s="330"/>
      <c r="EQ179" s="330"/>
      <c r="ER179" s="330"/>
      <c r="ES179" s="330"/>
      <c r="ET179" s="330"/>
      <c r="EU179" s="330"/>
      <c r="EV179" s="330"/>
      <c r="EW179" s="330"/>
      <c r="EX179" s="330"/>
      <c r="EY179" s="330"/>
      <c r="EZ179" s="330"/>
      <c r="FA179" s="330"/>
      <c r="FB179" s="330"/>
      <c r="FC179" s="330"/>
      <c r="FD179" s="330"/>
      <c r="FE179" s="330"/>
      <c r="FF179" s="330"/>
      <c r="FG179" s="330"/>
      <c r="FH179" s="330"/>
      <c r="FI179" s="330"/>
      <c r="FJ179" s="330"/>
      <c r="FK179" s="330"/>
      <c r="FL179" s="330"/>
      <c r="FM179" s="330"/>
      <c r="FN179" s="330"/>
      <c r="FO179" s="330"/>
      <c r="FP179" s="330"/>
      <c r="FQ179" s="330"/>
      <c r="FR179" s="330"/>
      <c r="FS179" s="330"/>
      <c r="FT179" s="330"/>
      <c r="FU179" s="330"/>
      <c r="FV179" s="330"/>
      <c r="FW179" s="330"/>
      <c r="FX179" s="330"/>
      <c r="FY179" s="330"/>
      <c r="FZ179" s="330"/>
      <c r="GA179" s="330"/>
      <c r="GB179" s="330"/>
      <c r="GC179" s="330"/>
      <c r="GD179" s="330"/>
      <c r="GE179" s="330"/>
      <c r="GF179" s="330"/>
      <c r="GG179" s="330"/>
      <c r="GH179" s="330"/>
      <c r="GI179" s="330"/>
      <c r="GJ179" s="330"/>
      <c r="GK179" s="330"/>
      <c r="GL179" s="330"/>
      <c r="GM179" s="330"/>
      <c r="GN179" s="330"/>
      <c r="GO179" s="330"/>
      <c r="GP179" s="330"/>
      <c r="GQ179" s="330"/>
      <c r="GR179" s="330"/>
      <c r="GS179" s="330"/>
      <c r="GT179" s="330"/>
    </row>
    <row r="180" s="135" customFormat="1" ht="14.1" customHeight="1" spans="1:202">
      <c r="A180" s="312" t="s">
        <v>137</v>
      </c>
      <c r="B180" s="568" t="s">
        <v>276</v>
      </c>
      <c r="C180" s="568" t="s">
        <v>281</v>
      </c>
      <c r="D180" s="568" t="s">
        <v>282</v>
      </c>
      <c r="E180" s="1322">
        <v>18.6705</v>
      </c>
      <c r="F180" s="35" t="s">
        <v>25</v>
      </c>
      <c r="G180" s="35" t="s">
        <v>25</v>
      </c>
      <c r="H180" s="1308" t="s">
        <v>26</v>
      </c>
      <c r="I180" s="30" t="s">
        <v>27</v>
      </c>
      <c r="J180" s="1313" t="s">
        <v>28</v>
      </c>
      <c r="K180" s="30" t="s">
        <v>29</v>
      </c>
      <c r="L180" s="30" t="s">
        <v>75</v>
      </c>
      <c r="M180" s="1314">
        <v>678799</v>
      </c>
      <c r="N180" s="1315">
        <v>4666153</v>
      </c>
      <c r="O180" s="1315" t="s">
        <v>278</v>
      </c>
      <c r="P180" s="30" t="s">
        <v>147</v>
      </c>
      <c r="Q180" s="1155" t="s">
        <v>126</v>
      </c>
      <c r="R180" s="1333" t="s">
        <v>127</v>
      </c>
      <c r="S180" s="29">
        <f t="shared" si="2"/>
        <v>182.037375</v>
      </c>
      <c r="T180" s="330"/>
      <c r="U180" s="330"/>
      <c r="V180" s="330"/>
      <c r="W180" s="330"/>
      <c r="X180" s="330"/>
      <c r="Y180" s="330"/>
      <c r="Z180" s="330"/>
      <c r="AA180" s="330"/>
      <c r="AB180" s="330"/>
      <c r="AC180" s="330"/>
      <c r="AD180" s="330"/>
      <c r="AE180" s="330"/>
      <c r="AF180" s="330"/>
      <c r="AG180" s="330"/>
      <c r="AH180" s="330"/>
      <c r="AI180" s="330"/>
      <c r="AJ180" s="330"/>
      <c r="AK180" s="330"/>
      <c r="AL180" s="330"/>
      <c r="AM180" s="330"/>
      <c r="AN180" s="330"/>
      <c r="AO180" s="330"/>
      <c r="AP180" s="330"/>
      <c r="AQ180" s="330"/>
      <c r="AR180" s="330"/>
      <c r="AS180" s="330"/>
      <c r="AT180" s="330"/>
      <c r="AU180" s="330"/>
      <c r="AV180" s="330"/>
      <c r="AW180" s="330"/>
      <c r="AX180" s="330"/>
      <c r="AY180" s="330"/>
      <c r="AZ180" s="330"/>
      <c r="BA180" s="330"/>
      <c r="BB180" s="330"/>
      <c r="BC180" s="330"/>
      <c r="BD180" s="330"/>
      <c r="BE180" s="330"/>
      <c r="BF180" s="330"/>
      <c r="BG180" s="330"/>
      <c r="BH180" s="330"/>
      <c r="BI180" s="330"/>
      <c r="BJ180" s="330"/>
      <c r="BK180" s="330"/>
      <c r="BL180" s="330"/>
      <c r="BM180" s="330"/>
      <c r="BN180" s="330"/>
      <c r="BO180" s="330"/>
      <c r="BP180" s="330"/>
      <c r="BQ180" s="330"/>
      <c r="BR180" s="330"/>
      <c r="BS180" s="330"/>
      <c r="BT180" s="330"/>
      <c r="BU180" s="330"/>
      <c r="BV180" s="330"/>
      <c r="BW180" s="330"/>
      <c r="BX180" s="330"/>
      <c r="BY180" s="330"/>
      <c r="BZ180" s="330"/>
      <c r="CA180" s="330"/>
      <c r="CB180" s="330"/>
      <c r="CC180" s="330"/>
      <c r="CD180" s="330"/>
      <c r="CE180" s="330"/>
      <c r="CF180" s="330"/>
      <c r="CG180" s="330"/>
      <c r="CH180" s="330"/>
      <c r="CI180" s="330"/>
      <c r="CJ180" s="330"/>
      <c r="CK180" s="330"/>
      <c r="CL180" s="330"/>
      <c r="CM180" s="330"/>
      <c r="CN180" s="330"/>
      <c r="CO180" s="330"/>
      <c r="CP180" s="330"/>
      <c r="CQ180" s="330"/>
      <c r="CR180" s="330"/>
      <c r="CS180" s="330"/>
      <c r="CT180" s="330"/>
      <c r="CU180" s="330"/>
      <c r="CV180" s="330"/>
      <c r="CW180" s="330"/>
      <c r="CX180" s="330"/>
      <c r="CY180" s="330"/>
      <c r="CZ180" s="330"/>
      <c r="DA180" s="330"/>
      <c r="DB180" s="330"/>
      <c r="DC180" s="330"/>
      <c r="DD180" s="330"/>
      <c r="DE180" s="330"/>
      <c r="DF180" s="330"/>
      <c r="DG180" s="330"/>
      <c r="DH180" s="330"/>
      <c r="DI180" s="330"/>
      <c r="DJ180" s="330"/>
      <c r="DK180" s="330"/>
      <c r="DL180" s="330"/>
      <c r="DM180" s="330"/>
      <c r="DN180" s="330"/>
      <c r="DO180" s="330"/>
      <c r="DP180" s="330"/>
      <c r="DQ180" s="330"/>
      <c r="DR180" s="330"/>
      <c r="DS180" s="330"/>
      <c r="DT180" s="330"/>
      <c r="DU180" s="330"/>
      <c r="DV180" s="330"/>
      <c r="DW180" s="330"/>
      <c r="DX180" s="330"/>
      <c r="DY180" s="330"/>
      <c r="DZ180" s="330"/>
      <c r="EA180" s="330"/>
      <c r="EB180" s="330"/>
      <c r="EC180" s="330"/>
      <c r="ED180" s="330"/>
      <c r="EE180" s="330"/>
      <c r="EF180" s="330"/>
      <c r="EG180" s="330"/>
      <c r="EH180" s="330"/>
      <c r="EI180" s="330"/>
      <c r="EJ180" s="330"/>
      <c r="EK180" s="330"/>
      <c r="EL180" s="330"/>
      <c r="EM180" s="330"/>
      <c r="EN180" s="330"/>
      <c r="EO180" s="330"/>
      <c r="EP180" s="330"/>
      <c r="EQ180" s="330"/>
      <c r="ER180" s="330"/>
      <c r="ES180" s="330"/>
      <c r="ET180" s="330"/>
      <c r="EU180" s="330"/>
      <c r="EV180" s="330"/>
      <c r="EW180" s="330"/>
      <c r="EX180" s="330"/>
      <c r="EY180" s="330"/>
      <c r="EZ180" s="330"/>
      <c r="FA180" s="330"/>
      <c r="FB180" s="330"/>
      <c r="FC180" s="330"/>
      <c r="FD180" s="330"/>
      <c r="FE180" s="330"/>
      <c r="FF180" s="330"/>
      <c r="FG180" s="330"/>
      <c r="FH180" s="330"/>
      <c r="FI180" s="330"/>
      <c r="FJ180" s="330"/>
      <c r="FK180" s="330"/>
      <c r="FL180" s="330"/>
      <c r="FM180" s="330"/>
      <c r="FN180" s="330"/>
      <c r="FO180" s="330"/>
      <c r="FP180" s="330"/>
      <c r="FQ180" s="330"/>
      <c r="FR180" s="330"/>
      <c r="FS180" s="330"/>
      <c r="FT180" s="330"/>
      <c r="FU180" s="330"/>
      <c r="FV180" s="330"/>
      <c r="FW180" s="330"/>
      <c r="FX180" s="330"/>
      <c r="FY180" s="330"/>
      <c r="FZ180" s="330"/>
      <c r="GA180" s="330"/>
      <c r="GB180" s="330"/>
      <c r="GC180" s="330"/>
      <c r="GD180" s="330"/>
      <c r="GE180" s="330"/>
      <c r="GF180" s="330"/>
      <c r="GG180" s="330"/>
      <c r="GH180" s="330"/>
      <c r="GI180" s="330"/>
      <c r="GJ180" s="330"/>
      <c r="GK180" s="330"/>
      <c r="GL180" s="330"/>
      <c r="GM180" s="330"/>
      <c r="GN180" s="330"/>
      <c r="GO180" s="330"/>
      <c r="GP180" s="330"/>
      <c r="GQ180" s="330"/>
      <c r="GR180" s="330"/>
      <c r="GS180" s="330"/>
      <c r="GT180" s="330"/>
    </row>
    <row r="181" s="135" customFormat="1" ht="14.1" customHeight="1" spans="1:202">
      <c r="A181" s="312" t="s">
        <v>137</v>
      </c>
      <c r="B181" s="568" t="s">
        <v>276</v>
      </c>
      <c r="C181" s="568" t="s">
        <v>66</v>
      </c>
      <c r="D181" s="568" t="s">
        <v>211</v>
      </c>
      <c r="E181" s="1322">
        <v>9.615</v>
      </c>
      <c r="F181" s="35" t="s">
        <v>25</v>
      </c>
      <c r="G181" s="35" t="s">
        <v>25</v>
      </c>
      <c r="H181" s="1308" t="s">
        <v>26</v>
      </c>
      <c r="I181" s="30" t="s">
        <v>27</v>
      </c>
      <c r="J181" s="1313" t="s">
        <v>28</v>
      </c>
      <c r="K181" s="30" t="s">
        <v>58</v>
      </c>
      <c r="L181" s="30" t="s">
        <v>75</v>
      </c>
      <c r="M181" s="1314">
        <v>678653</v>
      </c>
      <c r="N181" s="1315">
        <v>4666029</v>
      </c>
      <c r="O181" s="1315" t="s">
        <v>278</v>
      </c>
      <c r="P181" s="30" t="s">
        <v>147</v>
      </c>
      <c r="Q181" s="1155" t="s">
        <v>249</v>
      </c>
      <c r="R181" s="1333" t="s">
        <v>250</v>
      </c>
      <c r="S181" s="29">
        <f t="shared" si="2"/>
        <v>93.74625</v>
      </c>
      <c r="T181" s="330"/>
      <c r="U181" s="330"/>
      <c r="V181" s="330"/>
      <c r="W181" s="330"/>
      <c r="X181" s="330"/>
      <c r="Y181" s="330"/>
      <c r="Z181" s="330"/>
      <c r="AA181" s="330"/>
      <c r="AB181" s="330"/>
      <c r="AC181" s="330"/>
      <c r="AD181" s="330"/>
      <c r="AE181" s="330"/>
      <c r="AF181" s="330"/>
      <c r="AG181" s="330"/>
      <c r="AH181" s="330"/>
      <c r="AI181" s="330"/>
      <c r="AJ181" s="330"/>
      <c r="AK181" s="330"/>
      <c r="AL181" s="330"/>
      <c r="AM181" s="330"/>
      <c r="AN181" s="330"/>
      <c r="AO181" s="330"/>
      <c r="AP181" s="330"/>
      <c r="AQ181" s="330"/>
      <c r="AR181" s="330"/>
      <c r="AS181" s="330"/>
      <c r="AT181" s="330"/>
      <c r="AU181" s="330"/>
      <c r="AV181" s="330"/>
      <c r="AW181" s="330"/>
      <c r="AX181" s="330"/>
      <c r="AY181" s="330"/>
      <c r="AZ181" s="330"/>
      <c r="BA181" s="330"/>
      <c r="BB181" s="330"/>
      <c r="BC181" s="330"/>
      <c r="BD181" s="330"/>
      <c r="BE181" s="330"/>
      <c r="BF181" s="330"/>
      <c r="BG181" s="330"/>
      <c r="BH181" s="330"/>
      <c r="BI181" s="330"/>
      <c r="BJ181" s="330"/>
      <c r="BK181" s="330"/>
      <c r="BL181" s="330"/>
      <c r="BM181" s="330"/>
      <c r="BN181" s="330"/>
      <c r="BO181" s="330"/>
      <c r="BP181" s="330"/>
      <c r="BQ181" s="330"/>
      <c r="BR181" s="330"/>
      <c r="BS181" s="330"/>
      <c r="BT181" s="330"/>
      <c r="BU181" s="330"/>
      <c r="BV181" s="330"/>
      <c r="BW181" s="330"/>
      <c r="BX181" s="330"/>
      <c r="BY181" s="330"/>
      <c r="BZ181" s="330"/>
      <c r="CA181" s="330"/>
      <c r="CB181" s="330"/>
      <c r="CC181" s="330"/>
      <c r="CD181" s="330"/>
      <c r="CE181" s="330"/>
      <c r="CF181" s="330"/>
      <c r="CG181" s="330"/>
      <c r="CH181" s="330"/>
      <c r="CI181" s="330"/>
      <c r="CJ181" s="330"/>
      <c r="CK181" s="330"/>
      <c r="CL181" s="330"/>
      <c r="CM181" s="330"/>
      <c r="CN181" s="330"/>
      <c r="CO181" s="330"/>
      <c r="CP181" s="330"/>
      <c r="CQ181" s="330"/>
      <c r="CR181" s="330"/>
      <c r="CS181" s="330"/>
      <c r="CT181" s="330"/>
      <c r="CU181" s="330"/>
      <c r="CV181" s="330"/>
      <c r="CW181" s="330"/>
      <c r="CX181" s="330"/>
      <c r="CY181" s="330"/>
      <c r="CZ181" s="330"/>
      <c r="DA181" s="330"/>
      <c r="DB181" s="330"/>
      <c r="DC181" s="330"/>
      <c r="DD181" s="330"/>
      <c r="DE181" s="330"/>
      <c r="DF181" s="330"/>
      <c r="DG181" s="330"/>
      <c r="DH181" s="330"/>
      <c r="DI181" s="330"/>
      <c r="DJ181" s="330"/>
      <c r="DK181" s="330"/>
      <c r="DL181" s="330"/>
      <c r="DM181" s="330"/>
      <c r="DN181" s="330"/>
      <c r="DO181" s="330"/>
      <c r="DP181" s="330"/>
      <c r="DQ181" s="330"/>
      <c r="DR181" s="330"/>
      <c r="DS181" s="330"/>
      <c r="DT181" s="330"/>
      <c r="DU181" s="330"/>
      <c r="DV181" s="330"/>
      <c r="DW181" s="330"/>
      <c r="DX181" s="330"/>
      <c r="DY181" s="330"/>
      <c r="DZ181" s="330"/>
      <c r="EA181" s="330"/>
      <c r="EB181" s="330"/>
      <c r="EC181" s="330"/>
      <c r="ED181" s="330"/>
      <c r="EE181" s="330"/>
      <c r="EF181" s="330"/>
      <c r="EG181" s="330"/>
      <c r="EH181" s="330"/>
      <c r="EI181" s="330"/>
      <c r="EJ181" s="330"/>
      <c r="EK181" s="330"/>
      <c r="EL181" s="330"/>
      <c r="EM181" s="330"/>
      <c r="EN181" s="330"/>
      <c r="EO181" s="330"/>
      <c r="EP181" s="330"/>
      <c r="EQ181" s="330"/>
      <c r="ER181" s="330"/>
      <c r="ES181" s="330"/>
      <c r="ET181" s="330"/>
      <c r="EU181" s="330"/>
      <c r="EV181" s="330"/>
      <c r="EW181" s="330"/>
      <c r="EX181" s="330"/>
      <c r="EY181" s="330"/>
      <c r="EZ181" s="330"/>
      <c r="FA181" s="330"/>
      <c r="FB181" s="330"/>
      <c r="FC181" s="330"/>
      <c r="FD181" s="330"/>
      <c r="FE181" s="330"/>
      <c r="FF181" s="330"/>
      <c r="FG181" s="330"/>
      <c r="FH181" s="330"/>
      <c r="FI181" s="330"/>
      <c r="FJ181" s="330"/>
      <c r="FK181" s="330"/>
      <c r="FL181" s="330"/>
      <c r="FM181" s="330"/>
      <c r="FN181" s="330"/>
      <c r="FO181" s="330"/>
      <c r="FP181" s="330"/>
      <c r="FQ181" s="330"/>
      <c r="FR181" s="330"/>
      <c r="FS181" s="330"/>
      <c r="FT181" s="330"/>
      <c r="FU181" s="330"/>
      <c r="FV181" s="330"/>
      <c r="FW181" s="330"/>
      <c r="FX181" s="330"/>
      <c r="FY181" s="330"/>
      <c r="FZ181" s="330"/>
      <c r="GA181" s="330"/>
      <c r="GB181" s="330"/>
      <c r="GC181" s="330"/>
      <c r="GD181" s="330"/>
      <c r="GE181" s="330"/>
      <c r="GF181" s="330"/>
      <c r="GG181" s="330"/>
      <c r="GH181" s="330"/>
      <c r="GI181" s="330"/>
      <c r="GJ181" s="330"/>
      <c r="GK181" s="330"/>
      <c r="GL181" s="330"/>
      <c r="GM181" s="330"/>
      <c r="GN181" s="330"/>
      <c r="GO181" s="330"/>
      <c r="GP181" s="330"/>
      <c r="GQ181" s="330"/>
      <c r="GR181" s="330"/>
      <c r="GS181" s="330"/>
      <c r="GT181" s="330"/>
    </row>
    <row r="182" s="135" customFormat="1" ht="14.1" customHeight="1" spans="1:202">
      <c r="A182" s="312" t="s">
        <v>137</v>
      </c>
      <c r="B182" s="568" t="s">
        <v>276</v>
      </c>
      <c r="C182" s="568" t="s">
        <v>68</v>
      </c>
      <c r="D182" s="568" t="s">
        <v>246</v>
      </c>
      <c r="E182" s="1322">
        <v>89.0265</v>
      </c>
      <c r="F182" s="35" t="s">
        <v>25</v>
      </c>
      <c r="G182" s="35" t="s">
        <v>25</v>
      </c>
      <c r="H182" s="1308" t="s">
        <v>26</v>
      </c>
      <c r="I182" s="30" t="s">
        <v>27</v>
      </c>
      <c r="J182" s="1313" t="s">
        <v>28</v>
      </c>
      <c r="K182" s="30" t="s">
        <v>58</v>
      </c>
      <c r="L182" s="30" t="s">
        <v>75</v>
      </c>
      <c r="M182" s="1314">
        <v>678867</v>
      </c>
      <c r="N182" s="1315">
        <v>4666034</v>
      </c>
      <c r="O182" s="1315" t="s">
        <v>278</v>
      </c>
      <c r="P182" s="30" t="s">
        <v>147</v>
      </c>
      <c r="Q182" s="1155" t="s">
        <v>126</v>
      </c>
      <c r="R182" s="1333" t="s">
        <v>127</v>
      </c>
      <c r="S182" s="29">
        <f t="shared" si="2"/>
        <v>868.008375</v>
      </c>
      <c r="T182" s="330"/>
      <c r="U182" s="330"/>
      <c r="V182" s="330"/>
      <c r="W182" s="330"/>
      <c r="X182" s="330"/>
      <c r="Y182" s="330"/>
      <c r="Z182" s="330"/>
      <c r="AA182" s="330"/>
      <c r="AB182" s="330"/>
      <c r="AC182" s="330"/>
      <c r="AD182" s="330"/>
      <c r="AE182" s="330"/>
      <c r="AF182" s="330"/>
      <c r="AG182" s="330"/>
      <c r="AH182" s="330"/>
      <c r="AI182" s="330"/>
      <c r="AJ182" s="330"/>
      <c r="AK182" s="330"/>
      <c r="AL182" s="330"/>
      <c r="AM182" s="330"/>
      <c r="AN182" s="330"/>
      <c r="AO182" s="330"/>
      <c r="AP182" s="330"/>
      <c r="AQ182" s="330"/>
      <c r="AR182" s="330"/>
      <c r="AS182" s="330"/>
      <c r="AT182" s="330"/>
      <c r="AU182" s="330"/>
      <c r="AV182" s="330"/>
      <c r="AW182" s="330"/>
      <c r="AX182" s="330"/>
      <c r="AY182" s="330"/>
      <c r="AZ182" s="330"/>
      <c r="BA182" s="330"/>
      <c r="BB182" s="330"/>
      <c r="BC182" s="330"/>
      <c r="BD182" s="330"/>
      <c r="BE182" s="330"/>
      <c r="BF182" s="330"/>
      <c r="BG182" s="330"/>
      <c r="BH182" s="330"/>
      <c r="BI182" s="330"/>
      <c r="BJ182" s="330"/>
      <c r="BK182" s="330"/>
      <c r="BL182" s="330"/>
      <c r="BM182" s="330"/>
      <c r="BN182" s="330"/>
      <c r="BO182" s="330"/>
      <c r="BP182" s="330"/>
      <c r="BQ182" s="330"/>
      <c r="BR182" s="330"/>
      <c r="BS182" s="330"/>
      <c r="BT182" s="330"/>
      <c r="BU182" s="330"/>
      <c r="BV182" s="330"/>
      <c r="BW182" s="330"/>
      <c r="BX182" s="330"/>
      <c r="BY182" s="330"/>
      <c r="BZ182" s="330"/>
      <c r="CA182" s="330"/>
      <c r="CB182" s="330"/>
      <c r="CC182" s="330"/>
      <c r="CD182" s="330"/>
      <c r="CE182" s="330"/>
      <c r="CF182" s="330"/>
      <c r="CG182" s="330"/>
      <c r="CH182" s="330"/>
      <c r="CI182" s="330"/>
      <c r="CJ182" s="330"/>
      <c r="CK182" s="330"/>
      <c r="CL182" s="330"/>
      <c r="CM182" s="330"/>
      <c r="CN182" s="330"/>
      <c r="CO182" s="330"/>
      <c r="CP182" s="330"/>
      <c r="CQ182" s="330"/>
      <c r="CR182" s="330"/>
      <c r="CS182" s="330"/>
      <c r="CT182" s="330"/>
      <c r="CU182" s="330"/>
      <c r="CV182" s="330"/>
      <c r="CW182" s="330"/>
      <c r="CX182" s="330"/>
      <c r="CY182" s="330"/>
      <c r="CZ182" s="330"/>
      <c r="DA182" s="330"/>
      <c r="DB182" s="330"/>
      <c r="DC182" s="330"/>
      <c r="DD182" s="330"/>
      <c r="DE182" s="330"/>
      <c r="DF182" s="330"/>
      <c r="DG182" s="330"/>
      <c r="DH182" s="330"/>
      <c r="DI182" s="330"/>
      <c r="DJ182" s="330"/>
      <c r="DK182" s="330"/>
      <c r="DL182" s="330"/>
      <c r="DM182" s="330"/>
      <c r="DN182" s="330"/>
      <c r="DO182" s="330"/>
      <c r="DP182" s="330"/>
      <c r="DQ182" s="330"/>
      <c r="DR182" s="330"/>
      <c r="DS182" s="330"/>
      <c r="DT182" s="330"/>
      <c r="DU182" s="330"/>
      <c r="DV182" s="330"/>
      <c r="DW182" s="330"/>
      <c r="DX182" s="330"/>
      <c r="DY182" s="330"/>
      <c r="DZ182" s="330"/>
      <c r="EA182" s="330"/>
      <c r="EB182" s="330"/>
      <c r="EC182" s="330"/>
      <c r="ED182" s="330"/>
      <c r="EE182" s="330"/>
      <c r="EF182" s="330"/>
      <c r="EG182" s="330"/>
      <c r="EH182" s="330"/>
      <c r="EI182" s="330"/>
      <c r="EJ182" s="330"/>
      <c r="EK182" s="330"/>
      <c r="EL182" s="330"/>
      <c r="EM182" s="330"/>
      <c r="EN182" s="330"/>
      <c r="EO182" s="330"/>
      <c r="EP182" s="330"/>
      <c r="EQ182" s="330"/>
      <c r="ER182" s="330"/>
      <c r="ES182" s="330"/>
      <c r="ET182" s="330"/>
      <c r="EU182" s="330"/>
      <c r="EV182" s="330"/>
      <c r="EW182" s="330"/>
      <c r="EX182" s="330"/>
      <c r="EY182" s="330"/>
      <c r="EZ182" s="330"/>
      <c r="FA182" s="330"/>
      <c r="FB182" s="330"/>
      <c r="FC182" s="330"/>
      <c r="FD182" s="330"/>
      <c r="FE182" s="330"/>
      <c r="FF182" s="330"/>
      <c r="FG182" s="330"/>
      <c r="FH182" s="330"/>
      <c r="FI182" s="330"/>
      <c r="FJ182" s="330"/>
      <c r="FK182" s="330"/>
      <c r="FL182" s="330"/>
      <c r="FM182" s="330"/>
      <c r="FN182" s="330"/>
      <c r="FO182" s="330"/>
      <c r="FP182" s="330"/>
      <c r="FQ182" s="330"/>
      <c r="FR182" s="330"/>
      <c r="FS182" s="330"/>
      <c r="FT182" s="330"/>
      <c r="FU182" s="330"/>
      <c r="FV182" s="330"/>
      <c r="FW182" s="330"/>
      <c r="FX182" s="330"/>
      <c r="FY182" s="330"/>
      <c r="FZ182" s="330"/>
      <c r="GA182" s="330"/>
      <c r="GB182" s="330"/>
      <c r="GC182" s="330"/>
      <c r="GD182" s="330"/>
      <c r="GE182" s="330"/>
      <c r="GF182" s="330"/>
      <c r="GG182" s="330"/>
      <c r="GH182" s="330"/>
      <c r="GI182" s="330"/>
      <c r="GJ182" s="330"/>
      <c r="GK182" s="330"/>
      <c r="GL182" s="330"/>
      <c r="GM182" s="330"/>
      <c r="GN182" s="330"/>
      <c r="GO182" s="330"/>
      <c r="GP182" s="330"/>
      <c r="GQ182" s="330"/>
      <c r="GR182" s="330"/>
      <c r="GS182" s="330"/>
      <c r="GT182" s="330"/>
    </row>
    <row r="183" s="135" customFormat="1" ht="14.1" customHeight="1" spans="1:202">
      <c r="A183" s="312" t="s">
        <v>137</v>
      </c>
      <c r="B183" s="568" t="s">
        <v>276</v>
      </c>
      <c r="C183" s="568" t="s">
        <v>73</v>
      </c>
      <c r="D183" s="568" t="s">
        <v>283</v>
      </c>
      <c r="E183" s="1322">
        <v>40.7025</v>
      </c>
      <c r="F183" s="35" t="s">
        <v>25</v>
      </c>
      <c r="G183" s="35" t="s">
        <v>25</v>
      </c>
      <c r="H183" s="1308" t="s">
        <v>26</v>
      </c>
      <c r="I183" s="30" t="s">
        <v>27</v>
      </c>
      <c r="J183" s="1313" t="s">
        <v>28</v>
      </c>
      <c r="K183" s="30" t="s">
        <v>29</v>
      </c>
      <c r="L183" s="30" t="s">
        <v>75</v>
      </c>
      <c r="M183" s="1314">
        <v>678721</v>
      </c>
      <c r="N183" s="1315">
        <v>4665910</v>
      </c>
      <c r="O183" s="1315" t="s">
        <v>278</v>
      </c>
      <c r="P183" s="30" t="s">
        <v>147</v>
      </c>
      <c r="Q183" s="1155" t="s">
        <v>126</v>
      </c>
      <c r="R183" s="1333" t="s">
        <v>127</v>
      </c>
      <c r="S183" s="29">
        <f t="shared" si="2"/>
        <v>396.849375</v>
      </c>
      <c r="T183" s="330"/>
      <c r="U183" s="330"/>
      <c r="V183" s="330"/>
      <c r="W183" s="330"/>
      <c r="X183" s="330"/>
      <c r="Y183" s="330"/>
      <c r="Z183" s="330"/>
      <c r="AA183" s="330"/>
      <c r="AB183" s="330"/>
      <c r="AC183" s="330"/>
      <c r="AD183" s="330"/>
      <c r="AE183" s="330"/>
      <c r="AF183" s="330"/>
      <c r="AG183" s="330"/>
      <c r="AH183" s="330"/>
      <c r="AI183" s="330"/>
      <c r="AJ183" s="330"/>
      <c r="AK183" s="330"/>
      <c r="AL183" s="330"/>
      <c r="AM183" s="330"/>
      <c r="AN183" s="330"/>
      <c r="AO183" s="330"/>
      <c r="AP183" s="330"/>
      <c r="AQ183" s="330"/>
      <c r="AR183" s="330"/>
      <c r="AS183" s="330"/>
      <c r="AT183" s="330"/>
      <c r="AU183" s="330"/>
      <c r="AV183" s="330"/>
      <c r="AW183" s="330"/>
      <c r="AX183" s="330"/>
      <c r="AY183" s="330"/>
      <c r="AZ183" s="330"/>
      <c r="BA183" s="330"/>
      <c r="BB183" s="330"/>
      <c r="BC183" s="330"/>
      <c r="BD183" s="330"/>
      <c r="BE183" s="330"/>
      <c r="BF183" s="330"/>
      <c r="BG183" s="330"/>
      <c r="BH183" s="330"/>
      <c r="BI183" s="330"/>
      <c r="BJ183" s="330"/>
      <c r="BK183" s="330"/>
      <c r="BL183" s="330"/>
      <c r="BM183" s="330"/>
      <c r="BN183" s="330"/>
      <c r="BO183" s="330"/>
      <c r="BP183" s="330"/>
      <c r="BQ183" s="330"/>
      <c r="BR183" s="330"/>
      <c r="BS183" s="330"/>
      <c r="BT183" s="330"/>
      <c r="BU183" s="330"/>
      <c r="BV183" s="330"/>
      <c r="BW183" s="330"/>
      <c r="BX183" s="330"/>
      <c r="BY183" s="330"/>
      <c r="BZ183" s="330"/>
      <c r="CA183" s="330"/>
      <c r="CB183" s="330"/>
      <c r="CC183" s="330"/>
      <c r="CD183" s="330"/>
      <c r="CE183" s="330"/>
      <c r="CF183" s="330"/>
      <c r="CG183" s="330"/>
      <c r="CH183" s="330"/>
      <c r="CI183" s="330"/>
      <c r="CJ183" s="330"/>
      <c r="CK183" s="330"/>
      <c r="CL183" s="330"/>
      <c r="CM183" s="330"/>
      <c r="CN183" s="330"/>
      <c r="CO183" s="330"/>
      <c r="CP183" s="330"/>
      <c r="CQ183" s="330"/>
      <c r="CR183" s="330"/>
      <c r="CS183" s="330"/>
      <c r="CT183" s="330"/>
      <c r="CU183" s="330"/>
      <c r="CV183" s="330"/>
      <c r="CW183" s="330"/>
      <c r="CX183" s="330"/>
      <c r="CY183" s="330"/>
      <c r="CZ183" s="330"/>
      <c r="DA183" s="330"/>
      <c r="DB183" s="330"/>
      <c r="DC183" s="330"/>
      <c r="DD183" s="330"/>
      <c r="DE183" s="330"/>
      <c r="DF183" s="330"/>
      <c r="DG183" s="330"/>
      <c r="DH183" s="330"/>
      <c r="DI183" s="330"/>
      <c r="DJ183" s="330"/>
      <c r="DK183" s="330"/>
      <c r="DL183" s="330"/>
      <c r="DM183" s="330"/>
      <c r="DN183" s="330"/>
      <c r="DO183" s="330"/>
      <c r="DP183" s="330"/>
      <c r="DQ183" s="330"/>
      <c r="DR183" s="330"/>
      <c r="DS183" s="330"/>
      <c r="DT183" s="330"/>
      <c r="DU183" s="330"/>
      <c r="DV183" s="330"/>
      <c r="DW183" s="330"/>
      <c r="DX183" s="330"/>
      <c r="DY183" s="330"/>
      <c r="DZ183" s="330"/>
      <c r="EA183" s="330"/>
      <c r="EB183" s="330"/>
      <c r="EC183" s="330"/>
      <c r="ED183" s="330"/>
      <c r="EE183" s="330"/>
      <c r="EF183" s="330"/>
      <c r="EG183" s="330"/>
      <c r="EH183" s="330"/>
      <c r="EI183" s="330"/>
      <c r="EJ183" s="330"/>
      <c r="EK183" s="330"/>
      <c r="EL183" s="330"/>
      <c r="EM183" s="330"/>
      <c r="EN183" s="330"/>
      <c r="EO183" s="330"/>
      <c r="EP183" s="330"/>
      <c r="EQ183" s="330"/>
      <c r="ER183" s="330"/>
      <c r="ES183" s="330"/>
      <c r="ET183" s="330"/>
      <c r="EU183" s="330"/>
      <c r="EV183" s="330"/>
      <c r="EW183" s="330"/>
      <c r="EX183" s="330"/>
      <c r="EY183" s="330"/>
      <c r="EZ183" s="330"/>
      <c r="FA183" s="330"/>
      <c r="FB183" s="330"/>
      <c r="FC183" s="330"/>
      <c r="FD183" s="330"/>
      <c r="FE183" s="330"/>
      <c r="FF183" s="330"/>
      <c r="FG183" s="330"/>
      <c r="FH183" s="330"/>
      <c r="FI183" s="330"/>
      <c r="FJ183" s="330"/>
      <c r="FK183" s="330"/>
      <c r="FL183" s="330"/>
      <c r="FM183" s="330"/>
      <c r="FN183" s="330"/>
      <c r="FO183" s="330"/>
      <c r="FP183" s="330"/>
      <c r="FQ183" s="330"/>
      <c r="FR183" s="330"/>
      <c r="FS183" s="330"/>
      <c r="FT183" s="330"/>
      <c r="FU183" s="330"/>
      <c r="FV183" s="330"/>
      <c r="FW183" s="330"/>
      <c r="FX183" s="330"/>
      <c r="FY183" s="330"/>
      <c r="FZ183" s="330"/>
      <c r="GA183" s="330"/>
      <c r="GB183" s="330"/>
      <c r="GC183" s="330"/>
      <c r="GD183" s="330"/>
      <c r="GE183" s="330"/>
      <c r="GF183" s="330"/>
      <c r="GG183" s="330"/>
      <c r="GH183" s="330"/>
      <c r="GI183" s="330"/>
      <c r="GJ183" s="330"/>
      <c r="GK183" s="330"/>
      <c r="GL183" s="330"/>
      <c r="GM183" s="330"/>
      <c r="GN183" s="330"/>
      <c r="GO183" s="330"/>
      <c r="GP183" s="330"/>
      <c r="GQ183" s="330"/>
      <c r="GR183" s="330"/>
      <c r="GS183" s="330"/>
      <c r="GT183" s="330"/>
    </row>
    <row r="184" s="135" customFormat="1" ht="14.1" customHeight="1" spans="1:202">
      <c r="A184" s="312" t="s">
        <v>137</v>
      </c>
      <c r="B184" s="568" t="s">
        <v>276</v>
      </c>
      <c r="C184" s="568" t="s">
        <v>54</v>
      </c>
      <c r="D184" s="568" t="s">
        <v>222</v>
      </c>
      <c r="E184" s="1322">
        <v>49.11</v>
      </c>
      <c r="F184" s="35" t="s">
        <v>25</v>
      </c>
      <c r="G184" s="35" t="s">
        <v>25</v>
      </c>
      <c r="H184" s="1308" t="s">
        <v>26</v>
      </c>
      <c r="I184" s="30" t="s">
        <v>27</v>
      </c>
      <c r="J184" s="1313" t="s">
        <v>28</v>
      </c>
      <c r="K184" s="30" t="s">
        <v>29</v>
      </c>
      <c r="L184" s="30" t="s">
        <v>75</v>
      </c>
      <c r="M184" s="1314">
        <v>678978</v>
      </c>
      <c r="N184" s="1315">
        <v>4665832</v>
      </c>
      <c r="O184" s="1315" t="s">
        <v>278</v>
      </c>
      <c r="P184" s="30" t="s">
        <v>147</v>
      </c>
      <c r="Q184" s="1155" t="s">
        <v>249</v>
      </c>
      <c r="R184" s="1333" t="s">
        <v>250</v>
      </c>
      <c r="S184" s="29">
        <f t="shared" si="2"/>
        <v>478.8225</v>
      </c>
      <c r="T184" s="330"/>
      <c r="U184" s="330"/>
      <c r="V184" s="330"/>
      <c r="W184" s="330"/>
      <c r="X184" s="330"/>
      <c r="Y184" s="330"/>
      <c r="Z184" s="330"/>
      <c r="AA184" s="330"/>
      <c r="AB184" s="330"/>
      <c r="AC184" s="330"/>
      <c r="AD184" s="330"/>
      <c r="AE184" s="330"/>
      <c r="AF184" s="330"/>
      <c r="AG184" s="330"/>
      <c r="AH184" s="330"/>
      <c r="AI184" s="330"/>
      <c r="AJ184" s="330"/>
      <c r="AK184" s="330"/>
      <c r="AL184" s="330"/>
      <c r="AM184" s="330"/>
      <c r="AN184" s="330"/>
      <c r="AO184" s="330"/>
      <c r="AP184" s="330"/>
      <c r="AQ184" s="330"/>
      <c r="AR184" s="330"/>
      <c r="AS184" s="330"/>
      <c r="AT184" s="330"/>
      <c r="AU184" s="330"/>
      <c r="AV184" s="330"/>
      <c r="AW184" s="330"/>
      <c r="AX184" s="330"/>
      <c r="AY184" s="330"/>
      <c r="AZ184" s="330"/>
      <c r="BA184" s="330"/>
      <c r="BB184" s="330"/>
      <c r="BC184" s="330"/>
      <c r="BD184" s="330"/>
      <c r="BE184" s="330"/>
      <c r="BF184" s="330"/>
      <c r="BG184" s="330"/>
      <c r="BH184" s="330"/>
      <c r="BI184" s="330"/>
      <c r="BJ184" s="330"/>
      <c r="BK184" s="330"/>
      <c r="BL184" s="330"/>
      <c r="BM184" s="330"/>
      <c r="BN184" s="330"/>
      <c r="BO184" s="330"/>
      <c r="BP184" s="330"/>
      <c r="BQ184" s="330"/>
      <c r="BR184" s="330"/>
      <c r="BS184" s="330"/>
      <c r="BT184" s="330"/>
      <c r="BU184" s="330"/>
      <c r="BV184" s="330"/>
      <c r="BW184" s="330"/>
      <c r="BX184" s="330"/>
      <c r="BY184" s="330"/>
      <c r="BZ184" s="330"/>
      <c r="CA184" s="330"/>
      <c r="CB184" s="330"/>
      <c r="CC184" s="330"/>
      <c r="CD184" s="330"/>
      <c r="CE184" s="330"/>
      <c r="CF184" s="330"/>
      <c r="CG184" s="330"/>
      <c r="CH184" s="330"/>
      <c r="CI184" s="330"/>
      <c r="CJ184" s="330"/>
      <c r="CK184" s="330"/>
      <c r="CL184" s="330"/>
      <c r="CM184" s="330"/>
      <c r="CN184" s="330"/>
      <c r="CO184" s="330"/>
      <c r="CP184" s="330"/>
      <c r="CQ184" s="330"/>
      <c r="CR184" s="330"/>
      <c r="CS184" s="330"/>
      <c r="CT184" s="330"/>
      <c r="CU184" s="330"/>
      <c r="CV184" s="330"/>
      <c r="CW184" s="330"/>
      <c r="CX184" s="330"/>
      <c r="CY184" s="330"/>
      <c r="CZ184" s="330"/>
      <c r="DA184" s="330"/>
      <c r="DB184" s="330"/>
      <c r="DC184" s="330"/>
      <c r="DD184" s="330"/>
      <c r="DE184" s="330"/>
      <c r="DF184" s="330"/>
      <c r="DG184" s="330"/>
      <c r="DH184" s="330"/>
      <c r="DI184" s="330"/>
      <c r="DJ184" s="330"/>
      <c r="DK184" s="330"/>
      <c r="DL184" s="330"/>
      <c r="DM184" s="330"/>
      <c r="DN184" s="330"/>
      <c r="DO184" s="330"/>
      <c r="DP184" s="330"/>
      <c r="DQ184" s="330"/>
      <c r="DR184" s="330"/>
      <c r="DS184" s="330"/>
      <c r="DT184" s="330"/>
      <c r="DU184" s="330"/>
      <c r="DV184" s="330"/>
      <c r="DW184" s="330"/>
      <c r="DX184" s="330"/>
      <c r="DY184" s="330"/>
      <c r="DZ184" s="330"/>
      <c r="EA184" s="330"/>
      <c r="EB184" s="330"/>
      <c r="EC184" s="330"/>
      <c r="ED184" s="330"/>
      <c r="EE184" s="330"/>
      <c r="EF184" s="330"/>
      <c r="EG184" s="330"/>
      <c r="EH184" s="330"/>
      <c r="EI184" s="330"/>
      <c r="EJ184" s="330"/>
      <c r="EK184" s="330"/>
      <c r="EL184" s="330"/>
      <c r="EM184" s="330"/>
      <c r="EN184" s="330"/>
      <c r="EO184" s="330"/>
      <c r="EP184" s="330"/>
      <c r="EQ184" s="330"/>
      <c r="ER184" s="330"/>
      <c r="ES184" s="330"/>
      <c r="ET184" s="330"/>
      <c r="EU184" s="330"/>
      <c r="EV184" s="330"/>
      <c r="EW184" s="330"/>
      <c r="EX184" s="330"/>
      <c r="EY184" s="330"/>
      <c r="EZ184" s="330"/>
      <c r="FA184" s="330"/>
      <c r="FB184" s="330"/>
      <c r="FC184" s="330"/>
      <c r="FD184" s="330"/>
      <c r="FE184" s="330"/>
      <c r="FF184" s="330"/>
      <c r="FG184" s="330"/>
      <c r="FH184" s="330"/>
      <c r="FI184" s="330"/>
      <c r="FJ184" s="330"/>
      <c r="FK184" s="330"/>
      <c r="FL184" s="330"/>
      <c r="FM184" s="330"/>
      <c r="FN184" s="330"/>
      <c r="FO184" s="330"/>
      <c r="FP184" s="330"/>
      <c r="FQ184" s="330"/>
      <c r="FR184" s="330"/>
      <c r="FS184" s="330"/>
      <c r="FT184" s="330"/>
      <c r="FU184" s="330"/>
      <c r="FV184" s="330"/>
      <c r="FW184" s="330"/>
      <c r="FX184" s="330"/>
      <c r="FY184" s="330"/>
      <c r="FZ184" s="330"/>
      <c r="GA184" s="330"/>
      <c r="GB184" s="330"/>
      <c r="GC184" s="330"/>
      <c r="GD184" s="330"/>
      <c r="GE184" s="330"/>
      <c r="GF184" s="330"/>
      <c r="GG184" s="330"/>
      <c r="GH184" s="330"/>
      <c r="GI184" s="330"/>
      <c r="GJ184" s="330"/>
      <c r="GK184" s="330"/>
      <c r="GL184" s="330"/>
      <c r="GM184" s="330"/>
      <c r="GN184" s="330"/>
      <c r="GO184" s="330"/>
      <c r="GP184" s="330"/>
      <c r="GQ184" s="330"/>
      <c r="GR184" s="330"/>
      <c r="GS184" s="330"/>
      <c r="GT184" s="330"/>
    </row>
    <row r="185" s="135" customFormat="1" ht="14.1" customHeight="1" spans="1:202">
      <c r="A185" s="312" t="s">
        <v>137</v>
      </c>
      <c r="B185" s="568" t="s">
        <v>276</v>
      </c>
      <c r="C185" s="568" t="s">
        <v>78</v>
      </c>
      <c r="D185" s="568" t="s">
        <v>284</v>
      </c>
      <c r="E185" s="1322">
        <v>209.5965</v>
      </c>
      <c r="F185" s="35" t="s">
        <v>25</v>
      </c>
      <c r="G185" s="35" t="s">
        <v>25</v>
      </c>
      <c r="H185" s="1308" t="s">
        <v>26</v>
      </c>
      <c r="I185" s="30" t="s">
        <v>27</v>
      </c>
      <c r="J185" s="1313" t="s">
        <v>28</v>
      </c>
      <c r="K185" s="30" t="s">
        <v>58</v>
      </c>
      <c r="L185" s="30" t="s">
        <v>75</v>
      </c>
      <c r="M185" s="1314">
        <v>676679</v>
      </c>
      <c r="N185" s="1315">
        <v>4664072</v>
      </c>
      <c r="O185" s="1315" t="s">
        <v>278</v>
      </c>
      <c r="P185" s="30" t="s">
        <v>147</v>
      </c>
      <c r="Q185" s="1155" t="s">
        <v>249</v>
      </c>
      <c r="R185" s="1333" t="s">
        <v>250</v>
      </c>
      <c r="S185" s="29">
        <f t="shared" si="2"/>
        <v>2043.565875</v>
      </c>
      <c r="T185" s="330"/>
      <c r="U185" s="330"/>
      <c r="V185" s="330"/>
      <c r="W185" s="330"/>
      <c r="X185" s="330"/>
      <c r="Y185" s="330"/>
      <c r="Z185" s="330"/>
      <c r="AA185" s="330"/>
      <c r="AB185" s="330"/>
      <c r="AC185" s="330"/>
      <c r="AD185" s="330"/>
      <c r="AE185" s="330"/>
      <c r="AF185" s="330"/>
      <c r="AG185" s="330"/>
      <c r="AH185" s="330"/>
      <c r="AI185" s="330"/>
      <c r="AJ185" s="330"/>
      <c r="AK185" s="330"/>
      <c r="AL185" s="330"/>
      <c r="AM185" s="330"/>
      <c r="AN185" s="330"/>
      <c r="AO185" s="330"/>
      <c r="AP185" s="330"/>
      <c r="AQ185" s="330"/>
      <c r="AR185" s="330"/>
      <c r="AS185" s="330"/>
      <c r="AT185" s="330"/>
      <c r="AU185" s="330"/>
      <c r="AV185" s="330"/>
      <c r="AW185" s="330"/>
      <c r="AX185" s="330"/>
      <c r="AY185" s="330"/>
      <c r="AZ185" s="330"/>
      <c r="BA185" s="330"/>
      <c r="BB185" s="330"/>
      <c r="BC185" s="330"/>
      <c r="BD185" s="330"/>
      <c r="BE185" s="330"/>
      <c r="BF185" s="330"/>
      <c r="BG185" s="330"/>
      <c r="BH185" s="330"/>
      <c r="BI185" s="330"/>
      <c r="BJ185" s="330"/>
      <c r="BK185" s="330"/>
      <c r="BL185" s="330"/>
      <c r="BM185" s="330"/>
      <c r="BN185" s="330"/>
      <c r="BO185" s="330"/>
      <c r="BP185" s="330"/>
      <c r="BQ185" s="330"/>
      <c r="BR185" s="330"/>
      <c r="BS185" s="330"/>
      <c r="BT185" s="330"/>
      <c r="BU185" s="330"/>
      <c r="BV185" s="330"/>
      <c r="BW185" s="330"/>
      <c r="BX185" s="330"/>
      <c r="BY185" s="330"/>
      <c r="BZ185" s="330"/>
      <c r="CA185" s="330"/>
      <c r="CB185" s="330"/>
      <c r="CC185" s="330"/>
      <c r="CD185" s="330"/>
      <c r="CE185" s="330"/>
      <c r="CF185" s="330"/>
      <c r="CG185" s="330"/>
      <c r="CH185" s="330"/>
      <c r="CI185" s="330"/>
      <c r="CJ185" s="330"/>
      <c r="CK185" s="330"/>
      <c r="CL185" s="330"/>
      <c r="CM185" s="330"/>
      <c r="CN185" s="330"/>
      <c r="CO185" s="330"/>
      <c r="CP185" s="330"/>
      <c r="CQ185" s="330"/>
      <c r="CR185" s="330"/>
      <c r="CS185" s="330"/>
      <c r="CT185" s="330"/>
      <c r="CU185" s="330"/>
      <c r="CV185" s="330"/>
      <c r="CW185" s="330"/>
      <c r="CX185" s="330"/>
      <c r="CY185" s="330"/>
      <c r="CZ185" s="330"/>
      <c r="DA185" s="330"/>
      <c r="DB185" s="330"/>
      <c r="DC185" s="330"/>
      <c r="DD185" s="330"/>
      <c r="DE185" s="330"/>
      <c r="DF185" s="330"/>
      <c r="DG185" s="330"/>
      <c r="DH185" s="330"/>
      <c r="DI185" s="330"/>
      <c r="DJ185" s="330"/>
      <c r="DK185" s="330"/>
      <c r="DL185" s="330"/>
      <c r="DM185" s="330"/>
      <c r="DN185" s="330"/>
      <c r="DO185" s="330"/>
      <c r="DP185" s="330"/>
      <c r="DQ185" s="330"/>
      <c r="DR185" s="330"/>
      <c r="DS185" s="330"/>
      <c r="DT185" s="330"/>
      <c r="DU185" s="330"/>
      <c r="DV185" s="330"/>
      <c r="DW185" s="330"/>
      <c r="DX185" s="330"/>
      <c r="DY185" s="330"/>
      <c r="DZ185" s="330"/>
      <c r="EA185" s="330"/>
      <c r="EB185" s="330"/>
      <c r="EC185" s="330"/>
      <c r="ED185" s="330"/>
      <c r="EE185" s="330"/>
      <c r="EF185" s="330"/>
      <c r="EG185" s="330"/>
      <c r="EH185" s="330"/>
      <c r="EI185" s="330"/>
      <c r="EJ185" s="330"/>
      <c r="EK185" s="330"/>
      <c r="EL185" s="330"/>
      <c r="EM185" s="330"/>
      <c r="EN185" s="330"/>
      <c r="EO185" s="330"/>
      <c r="EP185" s="330"/>
      <c r="EQ185" s="330"/>
      <c r="ER185" s="330"/>
      <c r="ES185" s="330"/>
      <c r="ET185" s="330"/>
      <c r="EU185" s="330"/>
      <c r="EV185" s="330"/>
      <c r="EW185" s="330"/>
      <c r="EX185" s="330"/>
      <c r="EY185" s="330"/>
      <c r="EZ185" s="330"/>
      <c r="FA185" s="330"/>
      <c r="FB185" s="330"/>
      <c r="FC185" s="330"/>
      <c r="FD185" s="330"/>
      <c r="FE185" s="330"/>
      <c r="FF185" s="330"/>
      <c r="FG185" s="330"/>
      <c r="FH185" s="330"/>
      <c r="FI185" s="330"/>
      <c r="FJ185" s="330"/>
      <c r="FK185" s="330"/>
      <c r="FL185" s="330"/>
      <c r="FM185" s="330"/>
      <c r="FN185" s="330"/>
      <c r="FO185" s="330"/>
      <c r="FP185" s="330"/>
      <c r="FQ185" s="330"/>
      <c r="FR185" s="330"/>
      <c r="FS185" s="330"/>
      <c r="FT185" s="330"/>
      <c r="FU185" s="330"/>
      <c r="FV185" s="330"/>
      <c r="FW185" s="330"/>
      <c r="FX185" s="330"/>
      <c r="FY185" s="330"/>
      <c r="FZ185" s="330"/>
      <c r="GA185" s="330"/>
      <c r="GB185" s="330"/>
      <c r="GC185" s="330"/>
      <c r="GD185" s="330"/>
      <c r="GE185" s="330"/>
      <c r="GF185" s="330"/>
      <c r="GG185" s="330"/>
      <c r="GH185" s="330"/>
      <c r="GI185" s="330"/>
      <c r="GJ185" s="330"/>
      <c r="GK185" s="330"/>
      <c r="GL185" s="330"/>
      <c r="GM185" s="330"/>
      <c r="GN185" s="330"/>
      <c r="GO185" s="330"/>
      <c r="GP185" s="330"/>
      <c r="GQ185" s="330"/>
      <c r="GR185" s="330"/>
      <c r="GS185" s="330"/>
      <c r="GT185" s="330"/>
    </row>
    <row r="186" s="135" customFormat="1" ht="14.1" customHeight="1" spans="1:202">
      <c r="A186" s="312" t="s">
        <v>137</v>
      </c>
      <c r="B186" s="568" t="s">
        <v>261</v>
      </c>
      <c r="C186" s="568" t="s">
        <v>23</v>
      </c>
      <c r="D186" s="568" t="s">
        <v>285</v>
      </c>
      <c r="E186" s="1322">
        <v>43.1655</v>
      </c>
      <c r="F186" s="35" t="s">
        <v>25</v>
      </c>
      <c r="G186" s="35" t="s">
        <v>25</v>
      </c>
      <c r="H186" s="1308" t="s">
        <v>26</v>
      </c>
      <c r="I186" s="30" t="s">
        <v>27</v>
      </c>
      <c r="J186" s="1313" t="s">
        <v>28</v>
      </c>
      <c r="K186" s="30" t="s">
        <v>286</v>
      </c>
      <c r="L186" s="30" t="s">
        <v>59</v>
      </c>
      <c r="M186" s="1314">
        <v>671724</v>
      </c>
      <c r="N186" s="1315">
        <v>4669982</v>
      </c>
      <c r="O186" s="1315" t="s">
        <v>262</v>
      </c>
      <c r="P186" s="30" t="s">
        <v>147</v>
      </c>
      <c r="Q186" s="1155" t="s">
        <v>33</v>
      </c>
      <c r="R186" s="978" t="s">
        <v>34</v>
      </c>
      <c r="S186" s="29">
        <f t="shared" si="2"/>
        <v>420.863625</v>
      </c>
      <c r="T186" s="330"/>
      <c r="U186" s="330"/>
      <c r="V186" s="330"/>
      <c r="W186" s="330"/>
      <c r="X186" s="330"/>
      <c r="Y186" s="330"/>
      <c r="Z186" s="330"/>
      <c r="AA186" s="330"/>
      <c r="AB186" s="330"/>
      <c r="AC186" s="330"/>
      <c r="AD186" s="330"/>
      <c r="AE186" s="330"/>
      <c r="AF186" s="330"/>
      <c r="AG186" s="330"/>
      <c r="AH186" s="330"/>
      <c r="AI186" s="330"/>
      <c r="AJ186" s="330"/>
      <c r="AK186" s="330"/>
      <c r="AL186" s="330"/>
      <c r="AM186" s="330"/>
      <c r="AN186" s="330"/>
      <c r="AO186" s="330"/>
      <c r="AP186" s="330"/>
      <c r="AQ186" s="330"/>
      <c r="AR186" s="330"/>
      <c r="AS186" s="330"/>
      <c r="AT186" s="330"/>
      <c r="AU186" s="330"/>
      <c r="AV186" s="330"/>
      <c r="AW186" s="330"/>
      <c r="AX186" s="330"/>
      <c r="AY186" s="330"/>
      <c r="AZ186" s="330"/>
      <c r="BA186" s="330"/>
      <c r="BB186" s="330"/>
      <c r="BC186" s="330"/>
      <c r="BD186" s="330"/>
      <c r="BE186" s="330"/>
      <c r="BF186" s="330"/>
      <c r="BG186" s="330"/>
      <c r="BH186" s="330"/>
      <c r="BI186" s="330"/>
      <c r="BJ186" s="330"/>
      <c r="BK186" s="330"/>
      <c r="BL186" s="330"/>
      <c r="BM186" s="330"/>
      <c r="BN186" s="330"/>
      <c r="BO186" s="330"/>
      <c r="BP186" s="330"/>
      <c r="BQ186" s="330"/>
      <c r="BR186" s="330"/>
      <c r="BS186" s="330"/>
      <c r="BT186" s="330"/>
      <c r="BU186" s="330"/>
      <c r="BV186" s="330"/>
      <c r="BW186" s="330"/>
      <c r="BX186" s="330"/>
      <c r="BY186" s="330"/>
      <c r="BZ186" s="330"/>
      <c r="CA186" s="330"/>
      <c r="CB186" s="330"/>
      <c r="CC186" s="330"/>
      <c r="CD186" s="330"/>
      <c r="CE186" s="330"/>
      <c r="CF186" s="330"/>
      <c r="CG186" s="330"/>
      <c r="CH186" s="330"/>
      <c r="CI186" s="330"/>
      <c r="CJ186" s="330"/>
      <c r="CK186" s="330"/>
      <c r="CL186" s="330"/>
      <c r="CM186" s="330"/>
      <c r="CN186" s="330"/>
      <c r="CO186" s="330"/>
      <c r="CP186" s="330"/>
      <c r="CQ186" s="330"/>
      <c r="CR186" s="330"/>
      <c r="CS186" s="330"/>
      <c r="CT186" s="330"/>
      <c r="CU186" s="330"/>
      <c r="CV186" s="330"/>
      <c r="CW186" s="330"/>
      <c r="CX186" s="330"/>
      <c r="CY186" s="330"/>
      <c r="CZ186" s="330"/>
      <c r="DA186" s="330"/>
      <c r="DB186" s="330"/>
      <c r="DC186" s="330"/>
      <c r="DD186" s="330"/>
      <c r="DE186" s="330"/>
      <c r="DF186" s="330"/>
      <c r="DG186" s="330"/>
      <c r="DH186" s="330"/>
      <c r="DI186" s="330"/>
      <c r="DJ186" s="330"/>
      <c r="DK186" s="330"/>
      <c r="DL186" s="330"/>
      <c r="DM186" s="330"/>
      <c r="DN186" s="330"/>
      <c r="DO186" s="330"/>
      <c r="DP186" s="330"/>
      <c r="DQ186" s="330"/>
      <c r="DR186" s="330"/>
      <c r="DS186" s="330"/>
      <c r="DT186" s="330"/>
      <c r="DU186" s="330"/>
      <c r="DV186" s="330"/>
      <c r="DW186" s="330"/>
      <c r="DX186" s="330"/>
      <c r="DY186" s="330"/>
      <c r="DZ186" s="330"/>
      <c r="EA186" s="330"/>
      <c r="EB186" s="330"/>
      <c r="EC186" s="330"/>
      <c r="ED186" s="330"/>
      <c r="EE186" s="330"/>
      <c r="EF186" s="330"/>
      <c r="EG186" s="330"/>
      <c r="EH186" s="330"/>
      <c r="EI186" s="330"/>
      <c r="EJ186" s="330"/>
      <c r="EK186" s="330"/>
      <c r="EL186" s="330"/>
      <c r="EM186" s="330"/>
      <c r="EN186" s="330"/>
      <c r="EO186" s="330"/>
      <c r="EP186" s="330"/>
      <c r="EQ186" s="330"/>
      <c r="ER186" s="330"/>
      <c r="ES186" s="330"/>
      <c r="ET186" s="330"/>
      <c r="EU186" s="330"/>
      <c r="EV186" s="330"/>
      <c r="EW186" s="330"/>
      <c r="EX186" s="330"/>
      <c r="EY186" s="330"/>
      <c r="EZ186" s="330"/>
      <c r="FA186" s="330"/>
      <c r="FB186" s="330"/>
      <c r="FC186" s="330"/>
      <c r="FD186" s="330"/>
      <c r="FE186" s="330"/>
      <c r="FF186" s="330"/>
      <c r="FG186" s="330"/>
      <c r="FH186" s="330"/>
      <c r="FI186" s="330"/>
      <c r="FJ186" s="330"/>
      <c r="FK186" s="330"/>
      <c r="FL186" s="330"/>
      <c r="FM186" s="330"/>
      <c r="FN186" s="330"/>
      <c r="FO186" s="330"/>
      <c r="FP186" s="330"/>
      <c r="FQ186" s="330"/>
      <c r="FR186" s="330"/>
      <c r="FS186" s="330"/>
      <c r="FT186" s="330"/>
      <c r="FU186" s="330"/>
      <c r="FV186" s="330"/>
      <c r="FW186" s="330"/>
      <c r="FX186" s="330"/>
      <c r="FY186" s="330"/>
      <c r="FZ186" s="330"/>
      <c r="GA186" s="330"/>
      <c r="GB186" s="330"/>
      <c r="GC186" s="330"/>
      <c r="GD186" s="330"/>
      <c r="GE186" s="330"/>
      <c r="GF186" s="330"/>
      <c r="GG186" s="330"/>
      <c r="GH186" s="330"/>
      <c r="GI186" s="330"/>
      <c r="GJ186" s="330"/>
      <c r="GK186" s="330"/>
      <c r="GL186" s="330"/>
      <c r="GM186" s="330"/>
      <c r="GN186" s="330"/>
      <c r="GO186" s="330"/>
      <c r="GP186" s="330"/>
      <c r="GQ186" s="330"/>
      <c r="GR186" s="330"/>
      <c r="GS186" s="330"/>
      <c r="GT186" s="330"/>
    </row>
    <row r="187" s="135" customFormat="1" ht="14.1" customHeight="1" spans="1:202">
      <c r="A187" s="312" t="s">
        <v>137</v>
      </c>
      <c r="B187" s="568" t="s">
        <v>276</v>
      </c>
      <c r="C187" s="568" t="s">
        <v>191</v>
      </c>
      <c r="D187" s="568" t="s">
        <v>287</v>
      </c>
      <c r="E187" s="1322">
        <v>333.12</v>
      </c>
      <c r="F187" s="35" t="s">
        <v>25</v>
      </c>
      <c r="G187" s="35" t="s">
        <v>25</v>
      </c>
      <c r="H187" s="1308" t="s">
        <v>26</v>
      </c>
      <c r="I187" s="30" t="s">
        <v>27</v>
      </c>
      <c r="J187" s="1313" t="s">
        <v>28</v>
      </c>
      <c r="K187" s="30" t="s">
        <v>58</v>
      </c>
      <c r="L187" s="30" t="s">
        <v>75</v>
      </c>
      <c r="M187" s="1314">
        <v>676719</v>
      </c>
      <c r="N187" s="1315">
        <v>4664495</v>
      </c>
      <c r="O187" s="1315" t="s">
        <v>278</v>
      </c>
      <c r="P187" s="30" t="s">
        <v>147</v>
      </c>
      <c r="Q187" s="1155" t="s">
        <v>249</v>
      </c>
      <c r="R187" s="1333" t="s">
        <v>250</v>
      </c>
      <c r="S187" s="29">
        <f t="shared" si="2"/>
        <v>3247.92</v>
      </c>
      <c r="T187" s="330"/>
      <c r="U187" s="330"/>
      <c r="V187" s="330"/>
      <c r="W187" s="330"/>
      <c r="X187" s="330"/>
      <c r="Y187" s="330"/>
      <c r="Z187" s="330"/>
      <c r="AA187" s="330"/>
      <c r="AB187" s="330"/>
      <c r="AC187" s="330"/>
      <c r="AD187" s="330"/>
      <c r="AE187" s="330"/>
      <c r="AF187" s="330"/>
      <c r="AG187" s="330"/>
      <c r="AH187" s="330"/>
      <c r="AI187" s="330"/>
      <c r="AJ187" s="330"/>
      <c r="AK187" s="330"/>
      <c r="AL187" s="330"/>
      <c r="AM187" s="330"/>
      <c r="AN187" s="330"/>
      <c r="AO187" s="330"/>
      <c r="AP187" s="330"/>
      <c r="AQ187" s="330"/>
      <c r="AR187" s="330"/>
      <c r="AS187" s="330"/>
      <c r="AT187" s="330"/>
      <c r="AU187" s="330"/>
      <c r="AV187" s="330"/>
      <c r="AW187" s="330"/>
      <c r="AX187" s="330"/>
      <c r="AY187" s="330"/>
      <c r="AZ187" s="330"/>
      <c r="BA187" s="330"/>
      <c r="BB187" s="330"/>
      <c r="BC187" s="330"/>
      <c r="BD187" s="330"/>
      <c r="BE187" s="330"/>
      <c r="BF187" s="330"/>
      <c r="BG187" s="330"/>
      <c r="BH187" s="330"/>
      <c r="BI187" s="330"/>
      <c r="BJ187" s="330"/>
      <c r="BK187" s="330"/>
      <c r="BL187" s="330"/>
      <c r="BM187" s="330"/>
      <c r="BN187" s="330"/>
      <c r="BO187" s="330"/>
      <c r="BP187" s="330"/>
      <c r="BQ187" s="330"/>
      <c r="BR187" s="330"/>
      <c r="BS187" s="330"/>
      <c r="BT187" s="330"/>
      <c r="BU187" s="330"/>
      <c r="BV187" s="330"/>
      <c r="BW187" s="330"/>
      <c r="BX187" s="330"/>
      <c r="BY187" s="330"/>
      <c r="BZ187" s="330"/>
      <c r="CA187" s="330"/>
      <c r="CB187" s="330"/>
      <c r="CC187" s="330"/>
      <c r="CD187" s="330"/>
      <c r="CE187" s="330"/>
      <c r="CF187" s="330"/>
      <c r="CG187" s="330"/>
      <c r="CH187" s="330"/>
      <c r="CI187" s="330"/>
      <c r="CJ187" s="330"/>
      <c r="CK187" s="330"/>
      <c r="CL187" s="330"/>
      <c r="CM187" s="330"/>
      <c r="CN187" s="330"/>
      <c r="CO187" s="330"/>
      <c r="CP187" s="330"/>
      <c r="CQ187" s="330"/>
      <c r="CR187" s="330"/>
      <c r="CS187" s="330"/>
      <c r="CT187" s="330"/>
      <c r="CU187" s="330"/>
      <c r="CV187" s="330"/>
      <c r="CW187" s="330"/>
      <c r="CX187" s="330"/>
      <c r="CY187" s="330"/>
      <c r="CZ187" s="330"/>
      <c r="DA187" s="330"/>
      <c r="DB187" s="330"/>
      <c r="DC187" s="330"/>
      <c r="DD187" s="330"/>
      <c r="DE187" s="330"/>
      <c r="DF187" s="330"/>
      <c r="DG187" s="330"/>
      <c r="DH187" s="330"/>
      <c r="DI187" s="330"/>
      <c r="DJ187" s="330"/>
      <c r="DK187" s="330"/>
      <c r="DL187" s="330"/>
      <c r="DM187" s="330"/>
      <c r="DN187" s="330"/>
      <c r="DO187" s="330"/>
      <c r="DP187" s="330"/>
      <c r="DQ187" s="330"/>
      <c r="DR187" s="330"/>
      <c r="DS187" s="330"/>
      <c r="DT187" s="330"/>
      <c r="DU187" s="330"/>
      <c r="DV187" s="330"/>
      <c r="DW187" s="330"/>
      <c r="DX187" s="330"/>
      <c r="DY187" s="330"/>
      <c r="DZ187" s="330"/>
      <c r="EA187" s="330"/>
      <c r="EB187" s="330"/>
      <c r="EC187" s="330"/>
      <c r="ED187" s="330"/>
      <c r="EE187" s="330"/>
      <c r="EF187" s="330"/>
      <c r="EG187" s="330"/>
      <c r="EH187" s="330"/>
      <c r="EI187" s="330"/>
      <c r="EJ187" s="330"/>
      <c r="EK187" s="330"/>
      <c r="EL187" s="330"/>
      <c r="EM187" s="330"/>
      <c r="EN187" s="330"/>
      <c r="EO187" s="330"/>
      <c r="EP187" s="330"/>
      <c r="EQ187" s="330"/>
      <c r="ER187" s="330"/>
      <c r="ES187" s="330"/>
      <c r="ET187" s="330"/>
      <c r="EU187" s="330"/>
      <c r="EV187" s="330"/>
      <c r="EW187" s="330"/>
      <c r="EX187" s="330"/>
      <c r="EY187" s="330"/>
      <c r="EZ187" s="330"/>
      <c r="FA187" s="330"/>
      <c r="FB187" s="330"/>
      <c r="FC187" s="330"/>
      <c r="FD187" s="330"/>
      <c r="FE187" s="330"/>
      <c r="FF187" s="330"/>
      <c r="FG187" s="330"/>
      <c r="FH187" s="330"/>
      <c r="FI187" s="330"/>
      <c r="FJ187" s="330"/>
      <c r="FK187" s="330"/>
      <c r="FL187" s="330"/>
      <c r="FM187" s="330"/>
      <c r="FN187" s="330"/>
      <c r="FO187" s="330"/>
      <c r="FP187" s="330"/>
      <c r="FQ187" s="330"/>
      <c r="FR187" s="330"/>
      <c r="FS187" s="330"/>
      <c r="FT187" s="330"/>
      <c r="FU187" s="330"/>
      <c r="FV187" s="330"/>
      <c r="FW187" s="330"/>
      <c r="FX187" s="330"/>
      <c r="FY187" s="330"/>
      <c r="FZ187" s="330"/>
      <c r="GA187" s="330"/>
      <c r="GB187" s="330"/>
      <c r="GC187" s="330"/>
      <c r="GD187" s="330"/>
      <c r="GE187" s="330"/>
      <c r="GF187" s="330"/>
      <c r="GG187" s="330"/>
      <c r="GH187" s="330"/>
      <c r="GI187" s="330"/>
      <c r="GJ187" s="330"/>
      <c r="GK187" s="330"/>
      <c r="GL187" s="330"/>
      <c r="GM187" s="330"/>
      <c r="GN187" s="330"/>
      <c r="GO187" s="330"/>
      <c r="GP187" s="330"/>
      <c r="GQ187" s="330"/>
      <c r="GR187" s="330"/>
      <c r="GS187" s="330"/>
      <c r="GT187" s="330"/>
    </row>
    <row r="188" s="135" customFormat="1" ht="16" customHeight="1" spans="1:19">
      <c r="A188" s="312" t="s">
        <v>137</v>
      </c>
      <c r="B188" s="568" t="s">
        <v>276</v>
      </c>
      <c r="C188" s="568" t="s">
        <v>124</v>
      </c>
      <c r="D188" s="568" t="s">
        <v>288</v>
      </c>
      <c r="E188" s="1322">
        <v>83.733</v>
      </c>
      <c r="F188" s="35" t="s">
        <v>25</v>
      </c>
      <c r="G188" s="35" t="s">
        <v>25</v>
      </c>
      <c r="H188" s="1308" t="s">
        <v>26</v>
      </c>
      <c r="I188" s="30" t="s">
        <v>27</v>
      </c>
      <c r="J188" s="1313" t="s">
        <v>28</v>
      </c>
      <c r="K188" s="30" t="s">
        <v>58</v>
      </c>
      <c r="L188" s="30" t="s">
        <v>75</v>
      </c>
      <c r="M188" s="1314">
        <v>676952</v>
      </c>
      <c r="N188" s="1315">
        <v>4664788</v>
      </c>
      <c r="O188" s="1315" t="s">
        <v>278</v>
      </c>
      <c r="P188" s="30" t="s">
        <v>147</v>
      </c>
      <c r="Q188" s="1155" t="s">
        <v>249</v>
      </c>
      <c r="R188" s="1333" t="s">
        <v>250</v>
      </c>
      <c r="S188" s="29">
        <f t="shared" si="2"/>
        <v>816.39675</v>
      </c>
    </row>
    <row r="189" s="135" customFormat="1" ht="14.1" customHeight="1" spans="1:19">
      <c r="A189" s="312" t="s">
        <v>137</v>
      </c>
      <c r="B189" s="568" t="s">
        <v>261</v>
      </c>
      <c r="C189" s="568" t="s">
        <v>199</v>
      </c>
      <c r="D189" s="568" t="s">
        <v>289</v>
      </c>
      <c r="E189" s="1322">
        <v>71.463</v>
      </c>
      <c r="F189" s="35" t="s">
        <v>25</v>
      </c>
      <c r="G189" s="35" t="s">
        <v>25</v>
      </c>
      <c r="H189" s="1308" t="s">
        <v>26</v>
      </c>
      <c r="I189" s="30" t="s">
        <v>48</v>
      </c>
      <c r="J189" s="1313" t="s">
        <v>28</v>
      </c>
      <c r="K189" s="30" t="s">
        <v>29</v>
      </c>
      <c r="L189" s="30" t="s">
        <v>41</v>
      </c>
      <c r="M189" s="1314">
        <v>673825</v>
      </c>
      <c r="N189" s="1315">
        <v>4670909</v>
      </c>
      <c r="O189" s="1315" t="s">
        <v>262</v>
      </c>
      <c r="P189" s="30" t="s">
        <v>147</v>
      </c>
      <c r="Q189" s="1155" t="s">
        <v>249</v>
      </c>
      <c r="R189" s="1333" t="s">
        <v>250</v>
      </c>
      <c r="S189" s="29">
        <f t="shared" si="2"/>
        <v>696.76425</v>
      </c>
    </row>
    <row r="190" s="135" customFormat="1" ht="14.1" customHeight="1" spans="1:19">
      <c r="A190" s="312" t="s">
        <v>137</v>
      </c>
      <c r="B190" s="568" t="s">
        <v>261</v>
      </c>
      <c r="C190" s="568" t="s">
        <v>204</v>
      </c>
      <c r="D190" s="568" t="s">
        <v>290</v>
      </c>
      <c r="E190" s="1322">
        <v>44.211</v>
      </c>
      <c r="F190" s="35" t="s">
        <v>25</v>
      </c>
      <c r="G190" s="35" t="s">
        <v>25</v>
      </c>
      <c r="H190" s="1308" t="s">
        <v>26</v>
      </c>
      <c r="I190" s="30" t="s">
        <v>27</v>
      </c>
      <c r="J190" s="1313" t="s">
        <v>28</v>
      </c>
      <c r="K190" s="30" t="s">
        <v>29</v>
      </c>
      <c r="L190" s="30" t="s">
        <v>41</v>
      </c>
      <c r="M190" s="1314">
        <v>674055</v>
      </c>
      <c r="N190" s="1315">
        <v>4670529</v>
      </c>
      <c r="O190" s="1315" t="s">
        <v>262</v>
      </c>
      <c r="P190" s="30" t="s">
        <v>147</v>
      </c>
      <c r="Q190" s="1155" t="s">
        <v>249</v>
      </c>
      <c r="R190" s="1333" t="s">
        <v>250</v>
      </c>
      <c r="S190" s="29">
        <f t="shared" si="2"/>
        <v>431.05725</v>
      </c>
    </row>
    <row r="191" s="135" customFormat="1" ht="14.1" customHeight="1" spans="1:19">
      <c r="A191" s="312" t="s">
        <v>137</v>
      </c>
      <c r="B191" s="568" t="s">
        <v>261</v>
      </c>
      <c r="C191" s="568" t="s">
        <v>218</v>
      </c>
      <c r="D191" s="568" t="s">
        <v>291</v>
      </c>
      <c r="E191" s="1322">
        <v>39.0165</v>
      </c>
      <c r="F191" s="35" t="s">
        <v>25</v>
      </c>
      <c r="G191" s="35" t="s">
        <v>25</v>
      </c>
      <c r="H191" s="1308" t="s">
        <v>26</v>
      </c>
      <c r="I191" s="30" t="s">
        <v>27</v>
      </c>
      <c r="J191" s="1313" t="s">
        <v>28</v>
      </c>
      <c r="K191" s="30" t="s">
        <v>29</v>
      </c>
      <c r="L191" s="30" t="s">
        <v>41</v>
      </c>
      <c r="M191" s="1314">
        <v>674039</v>
      </c>
      <c r="N191" s="1315">
        <v>4670344</v>
      </c>
      <c r="O191" s="1315" t="s">
        <v>262</v>
      </c>
      <c r="P191" s="30" t="s">
        <v>147</v>
      </c>
      <c r="Q191" s="1155" t="s">
        <v>33</v>
      </c>
      <c r="R191" s="978" t="s">
        <v>34</v>
      </c>
      <c r="S191" s="29">
        <f t="shared" si="2"/>
        <v>380.410875</v>
      </c>
    </row>
    <row r="192" s="135" customFormat="1" ht="14.1" customHeight="1" spans="1:19">
      <c r="A192" s="312" t="s">
        <v>137</v>
      </c>
      <c r="B192" s="568" t="s">
        <v>261</v>
      </c>
      <c r="C192" s="568" t="s">
        <v>136</v>
      </c>
      <c r="D192" s="568" t="s">
        <v>244</v>
      </c>
      <c r="E192" s="1322">
        <v>16.218</v>
      </c>
      <c r="F192" s="35" t="s">
        <v>25</v>
      </c>
      <c r="G192" s="35" t="s">
        <v>25</v>
      </c>
      <c r="H192" s="1308" t="s">
        <v>186</v>
      </c>
      <c r="I192" s="30" t="s">
        <v>27</v>
      </c>
      <c r="J192" s="1313" t="s">
        <v>28</v>
      </c>
      <c r="K192" s="30" t="s">
        <v>29</v>
      </c>
      <c r="L192" s="30" t="s">
        <v>41</v>
      </c>
      <c r="M192" s="1314">
        <v>674602</v>
      </c>
      <c r="N192" s="1315">
        <v>4670629</v>
      </c>
      <c r="O192" s="1315" t="s">
        <v>262</v>
      </c>
      <c r="P192" s="30" t="s">
        <v>147</v>
      </c>
      <c r="Q192" s="142" t="s">
        <v>268</v>
      </c>
      <c r="R192" s="143" t="s">
        <v>269</v>
      </c>
      <c r="S192" s="1318">
        <f t="shared" si="2"/>
        <v>158.1255</v>
      </c>
    </row>
    <row r="193" s="135" customFormat="1" ht="14.1" customHeight="1" spans="1:19">
      <c r="A193" s="312" t="s">
        <v>137</v>
      </c>
      <c r="B193" s="568" t="s">
        <v>261</v>
      </c>
      <c r="C193" s="568" t="s">
        <v>112</v>
      </c>
      <c r="D193" s="568" t="s">
        <v>253</v>
      </c>
      <c r="E193" s="1322">
        <v>81.297</v>
      </c>
      <c r="F193" s="35" t="s">
        <v>25</v>
      </c>
      <c r="G193" s="35" t="s">
        <v>25</v>
      </c>
      <c r="H193" s="1308" t="s">
        <v>186</v>
      </c>
      <c r="I193" s="30" t="s">
        <v>27</v>
      </c>
      <c r="J193" s="1313" t="s">
        <v>28</v>
      </c>
      <c r="K193" s="30" t="s">
        <v>29</v>
      </c>
      <c r="L193" s="30" t="s">
        <v>41</v>
      </c>
      <c r="M193" s="1314">
        <v>674545</v>
      </c>
      <c r="N193" s="1315">
        <v>4670394</v>
      </c>
      <c r="O193" s="1315" t="s">
        <v>262</v>
      </c>
      <c r="P193" s="30" t="s">
        <v>147</v>
      </c>
      <c r="Q193" s="142" t="s">
        <v>268</v>
      </c>
      <c r="R193" s="143" t="s">
        <v>269</v>
      </c>
      <c r="S193" s="1318">
        <f t="shared" si="2"/>
        <v>792.64575</v>
      </c>
    </row>
    <row r="194" s="135" customFormat="1" ht="14.1" customHeight="1" spans="1:19">
      <c r="A194" s="312" t="s">
        <v>137</v>
      </c>
      <c r="B194" s="568" t="s">
        <v>261</v>
      </c>
      <c r="C194" s="568" t="s">
        <v>292</v>
      </c>
      <c r="D194" s="568" t="s">
        <v>293</v>
      </c>
      <c r="E194" s="312">
        <v>32.01</v>
      </c>
      <c r="F194" s="35" t="s">
        <v>25</v>
      </c>
      <c r="G194" s="35" t="s">
        <v>25</v>
      </c>
      <c r="H194" s="1308" t="s">
        <v>26</v>
      </c>
      <c r="I194" s="30" t="s">
        <v>27</v>
      </c>
      <c r="J194" s="1313" t="s">
        <v>28</v>
      </c>
      <c r="K194" s="30" t="s">
        <v>286</v>
      </c>
      <c r="L194" s="30" t="s">
        <v>59</v>
      </c>
      <c r="M194" s="1314">
        <v>671167</v>
      </c>
      <c r="N194" s="1315">
        <v>4669158</v>
      </c>
      <c r="O194" s="1315" t="s">
        <v>262</v>
      </c>
      <c r="P194" s="30" t="s">
        <v>147</v>
      </c>
      <c r="Q194" s="1155" t="s">
        <v>106</v>
      </c>
      <c r="R194" s="978" t="s">
        <v>107</v>
      </c>
      <c r="S194" s="1318">
        <f t="shared" si="2"/>
        <v>312.0975</v>
      </c>
    </row>
    <row r="195" s="135" customFormat="1" ht="14.1" customHeight="1" spans="1:19">
      <c r="A195" s="312" t="s">
        <v>137</v>
      </c>
      <c r="B195" s="568" t="s">
        <v>261</v>
      </c>
      <c r="C195" s="568" t="s">
        <v>292</v>
      </c>
      <c r="D195" s="568" t="s">
        <v>114</v>
      </c>
      <c r="E195" s="312">
        <v>68.187</v>
      </c>
      <c r="F195" s="35" t="s">
        <v>25</v>
      </c>
      <c r="G195" s="35" t="s">
        <v>25</v>
      </c>
      <c r="H195" s="1308" t="s">
        <v>26</v>
      </c>
      <c r="I195" s="30" t="s">
        <v>27</v>
      </c>
      <c r="J195" s="1313" t="s">
        <v>28</v>
      </c>
      <c r="K195" s="30" t="s">
        <v>286</v>
      </c>
      <c r="L195" s="30" t="s">
        <v>59</v>
      </c>
      <c r="M195" s="1314">
        <v>671344</v>
      </c>
      <c r="N195" s="1315">
        <v>4669124</v>
      </c>
      <c r="O195" s="1315" t="s">
        <v>262</v>
      </c>
      <c r="P195" s="30" t="s">
        <v>147</v>
      </c>
      <c r="Q195" s="142" t="s">
        <v>268</v>
      </c>
      <c r="R195" s="143" t="s">
        <v>269</v>
      </c>
      <c r="S195" s="1318">
        <f t="shared" si="2"/>
        <v>664.82325</v>
      </c>
    </row>
    <row r="196" s="135" customFormat="1" ht="14.1" customHeight="1" spans="1:19">
      <c r="A196" s="312" t="s">
        <v>137</v>
      </c>
      <c r="B196" s="568" t="s">
        <v>261</v>
      </c>
      <c r="C196" s="568" t="s">
        <v>145</v>
      </c>
      <c r="D196" s="568" t="s">
        <v>294</v>
      </c>
      <c r="E196" s="312">
        <v>22.3245</v>
      </c>
      <c r="F196" s="35" t="s">
        <v>25</v>
      </c>
      <c r="G196" s="35" t="s">
        <v>25</v>
      </c>
      <c r="H196" s="1308" t="s">
        <v>26</v>
      </c>
      <c r="I196" s="30" t="s">
        <v>27</v>
      </c>
      <c r="J196" s="1313" t="s">
        <v>28</v>
      </c>
      <c r="K196" s="30" t="s">
        <v>286</v>
      </c>
      <c r="L196" s="30" t="s">
        <v>59</v>
      </c>
      <c r="M196" s="1314">
        <v>671474</v>
      </c>
      <c r="N196" s="1315">
        <v>4668958</v>
      </c>
      <c r="O196" s="1315" t="s">
        <v>262</v>
      </c>
      <c r="P196" s="30" t="s">
        <v>147</v>
      </c>
      <c r="Q196" s="142" t="s">
        <v>268</v>
      </c>
      <c r="R196" s="143" t="s">
        <v>269</v>
      </c>
      <c r="S196" s="1318">
        <f t="shared" si="2"/>
        <v>217.663875</v>
      </c>
    </row>
    <row r="197" s="135" customFormat="1" ht="14.1" customHeight="1" spans="1:19">
      <c r="A197" s="312" t="s">
        <v>137</v>
      </c>
      <c r="B197" s="568" t="s">
        <v>261</v>
      </c>
      <c r="C197" s="568" t="s">
        <v>274</v>
      </c>
      <c r="D197" s="568" t="s">
        <v>295</v>
      </c>
      <c r="E197" s="312">
        <v>76.38</v>
      </c>
      <c r="F197" s="35" t="s">
        <v>25</v>
      </c>
      <c r="G197" s="35" t="s">
        <v>25</v>
      </c>
      <c r="H197" s="1308" t="s">
        <v>26</v>
      </c>
      <c r="I197" s="30" t="s">
        <v>27</v>
      </c>
      <c r="J197" s="1313" t="s">
        <v>28</v>
      </c>
      <c r="K197" s="30" t="s">
        <v>286</v>
      </c>
      <c r="L197" s="30" t="s">
        <v>59</v>
      </c>
      <c r="M197" s="1314">
        <v>671385</v>
      </c>
      <c r="N197" s="1315">
        <v>4669346</v>
      </c>
      <c r="O197" s="1315" t="s">
        <v>262</v>
      </c>
      <c r="P197" s="30" t="s">
        <v>147</v>
      </c>
      <c r="Q197" s="142" t="s">
        <v>268</v>
      </c>
      <c r="R197" s="143" t="s">
        <v>269</v>
      </c>
      <c r="S197" s="1318">
        <f t="shared" si="2"/>
        <v>744.705</v>
      </c>
    </row>
    <row r="198" s="135" customFormat="1" ht="14.1" customHeight="1" spans="1:19">
      <c r="A198" s="312" t="s">
        <v>137</v>
      </c>
      <c r="B198" s="568" t="s">
        <v>261</v>
      </c>
      <c r="C198" s="568" t="s">
        <v>252</v>
      </c>
      <c r="D198" s="568" t="s">
        <v>296</v>
      </c>
      <c r="E198" s="312">
        <v>8.415</v>
      </c>
      <c r="F198" s="35" t="s">
        <v>25</v>
      </c>
      <c r="G198" s="35" t="s">
        <v>25</v>
      </c>
      <c r="H198" s="1308" t="s">
        <v>26</v>
      </c>
      <c r="I198" s="30" t="s">
        <v>27</v>
      </c>
      <c r="J198" s="1313" t="s">
        <v>28</v>
      </c>
      <c r="K198" s="30" t="s">
        <v>286</v>
      </c>
      <c r="L198" s="30" t="s">
        <v>59</v>
      </c>
      <c r="M198" s="1314">
        <v>671516</v>
      </c>
      <c r="N198" s="1315">
        <v>4669247</v>
      </c>
      <c r="O198" s="1315" t="s">
        <v>262</v>
      </c>
      <c r="P198" s="30" t="s">
        <v>147</v>
      </c>
      <c r="Q198" s="1155" t="s">
        <v>44</v>
      </c>
      <c r="R198" s="978" t="s">
        <v>45</v>
      </c>
      <c r="S198" s="1318">
        <f t="shared" ref="S198:S250" si="3">E198*9.75</f>
        <v>82.04625</v>
      </c>
    </row>
    <row r="199" s="135" customFormat="1" ht="14.1" customHeight="1" spans="1:19">
      <c r="A199" s="312" t="s">
        <v>137</v>
      </c>
      <c r="B199" s="568" t="s">
        <v>261</v>
      </c>
      <c r="C199" s="568" t="s">
        <v>272</v>
      </c>
      <c r="D199" s="568" t="s">
        <v>120</v>
      </c>
      <c r="E199" s="312">
        <v>3.003</v>
      </c>
      <c r="F199" s="35" t="s">
        <v>25</v>
      </c>
      <c r="G199" s="35" t="s">
        <v>25</v>
      </c>
      <c r="H199" s="1308" t="s">
        <v>26</v>
      </c>
      <c r="I199" s="30" t="s">
        <v>27</v>
      </c>
      <c r="J199" s="1313" t="s">
        <v>28</v>
      </c>
      <c r="K199" s="30" t="s">
        <v>286</v>
      </c>
      <c r="L199" s="30" t="s">
        <v>59</v>
      </c>
      <c r="M199" s="1314">
        <v>671656</v>
      </c>
      <c r="N199" s="1315">
        <v>4669225</v>
      </c>
      <c r="O199" s="1315" t="s">
        <v>262</v>
      </c>
      <c r="P199" s="30" t="s">
        <v>147</v>
      </c>
      <c r="Q199" s="1155" t="s">
        <v>106</v>
      </c>
      <c r="R199" s="978" t="s">
        <v>107</v>
      </c>
      <c r="S199" s="1318">
        <f t="shared" si="3"/>
        <v>29.27925</v>
      </c>
    </row>
    <row r="200" s="135" customFormat="1" ht="14.1" customHeight="1" spans="1:19">
      <c r="A200" s="312" t="s">
        <v>137</v>
      </c>
      <c r="B200" s="568" t="s">
        <v>261</v>
      </c>
      <c r="C200" s="568" t="s">
        <v>275</v>
      </c>
      <c r="D200" s="568" t="s">
        <v>95</v>
      </c>
      <c r="E200" s="1322">
        <v>24.7635</v>
      </c>
      <c r="F200" s="35" t="s">
        <v>25</v>
      </c>
      <c r="G200" s="35" t="s">
        <v>25</v>
      </c>
      <c r="H200" s="1308" t="s">
        <v>26</v>
      </c>
      <c r="I200" s="30" t="s">
        <v>27</v>
      </c>
      <c r="J200" s="1313" t="s">
        <v>28</v>
      </c>
      <c r="K200" s="30" t="s">
        <v>286</v>
      </c>
      <c r="L200" s="30" t="s">
        <v>59</v>
      </c>
      <c r="M200" s="1314">
        <v>671631</v>
      </c>
      <c r="N200" s="1315">
        <v>4669350</v>
      </c>
      <c r="O200" s="1315" t="s">
        <v>262</v>
      </c>
      <c r="P200" s="30" t="s">
        <v>147</v>
      </c>
      <c r="Q200" s="142" t="s">
        <v>268</v>
      </c>
      <c r="R200" s="143" t="s">
        <v>269</v>
      </c>
      <c r="S200" s="1318">
        <f t="shared" si="3"/>
        <v>241.444125</v>
      </c>
    </row>
    <row r="201" s="135" customFormat="1" ht="14.1" customHeight="1" spans="1:19">
      <c r="A201" s="312" t="s">
        <v>137</v>
      </c>
      <c r="B201" s="568" t="s">
        <v>261</v>
      </c>
      <c r="C201" s="568" t="s">
        <v>51</v>
      </c>
      <c r="D201" s="568" t="s">
        <v>284</v>
      </c>
      <c r="E201" s="1334">
        <v>75.927</v>
      </c>
      <c r="F201" s="35" t="s">
        <v>25</v>
      </c>
      <c r="G201" s="35" t="s">
        <v>25</v>
      </c>
      <c r="H201" s="1308" t="s">
        <v>26</v>
      </c>
      <c r="I201" s="30" t="s">
        <v>27</v>
      </c>
      <c r="J201" s="1313" t="s">
        <v>28</v>
      </c>
      <c r="K201" s="30" t="s">
        <v>58</v>
      </c>
      <c r="L201" s="30" t="s">
        <v>59</v>
      </c>
      <c r="M201" s="1314">
        <v>672462</v>
      </c>
      <c r="N201" s="1315">
        <v>4669274</v>
      </c>
      <c r="O201" s="1315" t="s">
        <v>262</v>
      </c>
      <c r="P201" s="30" t="s">
        <v>147</v>
      </c>
      <c r="Q201" s="142" t="s">
        <v>268</v>
      </c>
      <c r="R201" s="143" t="s">
        <v>269</v>
      </c>
      <c r="S201" s="1318">
        <f t="shared" si="3"/>
        <v>740.28825</v>
      </c>
    </row>
    <row r="202" s="135" customFormat="1" ht="14.1" customHeight="1" spans="1:19">
      <c r="A202" s="312" t="s">
        <v>137</v>
      </c>
      <c r="B202" s="568" t="s">
        <v>261</v>
      </c>
      <c r="C202" s="568" t="s">
        <v>154</v>
      </c>
      <c r="D202" s="568" t="s">
        <v>297</v>
      </c>
      <c r="E202" s="1334">
        <v>21.234</v>
      </c>
      <c r="F202" s="35" t="s">
        <v>25</v>
      </c>
      <c r="G202" s="35" t="s">
        <v>25</v>
      </c>
      <c r="H202" s="1308" t="s">
        <v>26</v>
      </c>
      <c r="I202" s="30" t="s">
        <v>27</v>
      </c>
      <c r="J202" s="1313" t="s">
        <v>28</v>
      </c>
      <c r="K202" s="30" t="s">
        <v>29</v>
      </c>
      <c r="L202" s="30" t="s">
        <v>75</v>
      </c>
      <c r="M202" s="1314">
        <v>672636</v>
      </c>
      <c r="N202" s="1315">
        <v>4669315</v>
      </c>
      <c r="O202" s="1315" t="s">
        <v>262</v>
      </c>
      <c r="P202" s="30" t="s">
        <v>147</v>
      </c>
      <c r="Q202" s="1155" t="s">
        <v>106</v>
      </c>
      <c r="R202" s="978" t="s">
        <v>107</v>
      </c>
      <c r="S202" s="1318">
        <f t="shared" si="3"/>
        <v>207.0315</v>
      </c>
    </row>
    <row r="203" s="135" customFormat="1" ht="14.1" customHeight="1" spans="1:19">
      <c r="A203" s="312" t="s">
        <v>137</v>
      </c>
      <c r="B203" s="568" t="s">
        <v>261</v>
      </c>
      <c r="C203" s="568" t="s">
        <v>277</v>
      </c>
      <c r="D203" s="568" t="s">
        <v>189</v>
      </c>
      <c r="E203" s="1334">
        <v>10.884</v>
      </c>
      <c r="F203" s="35" t="s">
        <v>25</v>
      </c>
      <c r="G203" s="35" t="s">
        <v>25</v>
      </c>
      <c r="H203" s="1308" t="s">
        <v>26</v>
      </c>
      <c r="I203" s="30" t="s">
        <v>48</v>
      </c>
      <c r="J203" s="1313" t="s">
        <v>28</v>
      </c>
      <c r="K203" s="30" t="s">
        <v>286</v>
      </c>
      <c r="L203" s="30" t="s">
        <v>41</v>
      </c>
      <c r="M203" s="1314">
        <v>673181</v>
      </c>
      <c r="N203" s="1315">
        <v>4669429</v>
      </c>
      <c r="O203" s="1315" t="s">
        <v>262</v>
      </c>
      <c r="P203" s="30" t="s">
        <v>147</v>
      </c>
      <c r="Q203" s="1155" t="s">
        <v>106</v>
      </c>
      <c r="R203" s="978" t="s">
        <v>107</v>
      </c>
      <c r="S203" s="1318">
        <f t="shared" si="3"/>
        <v>106.119</v>
      </c>
    </row>
    <row r="204" s="135" customFormat="1" ht="14.1" customHeight="1" spans="1:19">
      <c r="A204" s="312" t="s">
        <v>137</v>
      </c>
      <c r="B204" s="568" t="s">
        <v>261</v>
      </c>
      <c r="C204" s="568" t="s">
        <v>282</v>
      </c>
      <c r="D204" s="568" t="s">
        <v>298</v>
      </c>
      <c r="E204" s="312">
        <v>42.591</v>
      </c>
      <c r="F204" s="35" t="s">
        <v>25</v>
      </c>
      <c r="G204" s="35" t="s">
        <v>25</v>
      </c>
      <c r="H204" s="1308" t="s">
        <v>26</v>
      </c>
      <c r="I204" s="30" t="s">
        <v>27</v>
      </c>
      <c r="J204" s="1313" t="s">
        <v>28</v>
      </c>
      <c r="K204" s="30" t="s">
        <v>286</v>
      </c>
      <c r="L204" s="30" t="s">
        <v>59</v>
      </c>
      <c r="M204" s="1314">
        <v>673241</v>
      </c>
      <c r="N204" s="1315">
        <v>4669269</v>
      </c>
      <c r="O204" s="1315" t="s">
        <v>262</v>
      </c>
      <c r="P204" s="30" t="s">
        <v>147</v>
      </c>
      <c r="Q204" s="1155" t="s">
        <v>106</v>
      </c>
      <c r="R204" s="978" t="s">
        <v>107</v>
      </c>
      <c r="S204" s="1318">
        <f t="shared" si="3"/>
        <v>415.26225</v>
      </c>
    </row>
    <row r="205" s="135" customFormat="1" ht="14.1" customHeight="1" spans="1:19">
      <c r="A205" s="312" t="s">
        <v>137</v>
      </c>
      <c r="B205" s="568" t="s">
        <v>261</v>
      </c>
      <c r="C205" s="568" t="s">
        <v>240</v>
      </c>
      <c r="D205" s="568" t="s">
        <v>153</v>
      </c>
      <c r="E205" s="1322">
        <v>30.234</v>
      </c>
      <c r="F205" s="35" t="s">
        <v>25</v>
      </c>
      <c r="G205" s="35" t="s">
        <v>25</v>
      </c>
      <c r="H205" s="1308" t="s">
        <v>26</v>
      </c>
      <c r="I205" s="30" t="s">
        <v>27</v>
      </c>
      <c r="J205" s="1313" t="s">
        <v>28</v>
      </c>
      <c r="K205" s="30" t="s">
        <v>29</v>
      </c>
      <c r="L205" s="30" t="s">
        <v>41</v>
      </c>
      <c r="M205" s="1314">
        <v>673370</v>
      </c>
      <c r="N205" s="1315">
        <v>4669487</v>
      </c>
      <c r="O205" s="1315" t="s">
        <v>262</v>
      </c>
      <c r="P205" s="30" t="s">
        <v>147</v>
      </c>
      <c r="Q205" s="1155" t="s">
        <v>106</v>
      </c>
      <c r="R205" s="978" t="s">
        <v>107</v>
      </c>
      <c r="S205" s="1318">
        <f t="shared" si="3"/>
        <v>294.7815</v>
      </c>
    </row>
    <row r="206" s="135" customFormat="1" ht="14.1" customHeight="1" spans="1:19">
      <c r="A206" s="312" t="s">
        <v>137</v>
      </c>
      <c r="B206" s="568" t="s">
        <v>261</v>
      </c>
      <c r="C206" s="568" t="s">
        <v>53</v>
      </c>
      <c r="D206" s="568" t="s">
        <v>151</v>
      </c>
      <c r="E206" s="1322">
        <v>47.616</v>
      </c>
      <c r="F206" s="35" t="s">
        <v>25</v>
      </c>
      <c r="G206" s="35" t="s">
        <v>25</v>
      </c>
      <c r="H206" s="1308" t="s">
        <v>26</v>
      </c>
      <c r="I206" s="30" t="s">
        <v>27</v>
      </c>
      <c r="J206" s="1313" t="s">
        <v>28</v>
      </c>
      <c r="K206" s="30" t="s">
        <v>29</v>
      </c>
      <c r="L206" s="30" t="s">
        <v>41</v>
      </c>
      <c r="M206" s="1314">
        <v>673564</v>
      </c>
      <c r="N206" s="1315">
        <v>4669464</v>
      </c>
      <c r="O206" s="1315" t="s">
        <v>262</v>
      </c>
      <c r="P206" s="30" t="s">
        <v>147</v>
      </c>
      <c r="Q206" s="1155" t="s">
        <v>106</v>
      </c>
      <c r="R206" s="978" t="s">
        <v>107</v>
      </c>
      <c r="S206" s="1318">
        <f t="shared" si="3"/>
        <v>464.256</v>
      </c>
    </row>
    <row r="207" s="135" customFormat="1" ht="14.1" customHeight="1" spans="1:19">
      <c r="A207" s="312" t="s">
        <v>137</v>
      </c>
      <c r="B207" s="568" t="s">
        <v>261</v>
      </c>
      <c r="C207" s="568" t="s">
        <v>280</v>
      </c>
      <c r="D207" s="568" t="s">
        <v>299</v>
      </c>
      <c r="E207" s="1322">
        <v>25.9155</v>
      </c>
      <c r="F207" s="35" t="s">
        <v>25</v>
      </c>
      <c r="G207" s="35" t="s">
        <v>25</v>
      </c>
      <c r="H207" s="1308" t="s">
        <v>26</v>
      </c>
      <c r="I207" s="30" t="s">
        <v>27</v>
      </c>
      <c r="J207" s="1313" t="s">
        <v>28</v>
      </c>
      <c r="K207" s="30" t="s">
        <v>286</v>
      </c>
      <c r="L207" s="30" t="s">
        <v>59</v>
      </c>
      <c r="M207" s="1314">
        <v>673435</v>
      </c>
      <c r="N207" s="1315">
        <v>4669316</v>
      </c>
      <c r="O207" s="1315" t="s">
        <v>262</v>
      </c>
      <c r="P207" s="30" t="s">
        <v>147</v>
      </c>
      <c r="Q207" s="1155" t="s">
        <v>106</v>
      </c>
      <c r="R207" s="978" t="s">
        <v>107</v>
      </c>
      <c r="S207" s="1318">
        <f t="shared" si="3"/>
        <v>252.676125</v>
      </c>
    </row>
    <row r="208" s="135" customFormat="1" ht="14.1" customHeight="1" spans="1:19">
      <c r="A208" s="312" t="s">
        <v>137</v>
      </c>
      <c r="B208" s="568" t="s">
        <v>261</v>
      </c>
      <c r="C208" s="568" t="s">
        <v>56</v>
      </c>
      <c r="D208" s="568" t="s">
        <v>300</v>
      </c>
      <c r="E208" s="1322">
        <v>50.811</v>
      </c>
      <c r="F208" s="35" t="s">
        <v>25</v>
      </c>
      <c r="G208" s="35" t="s">
        <v>25</v>
      </c>
      <c r="H208" s="1308" t="s">
        <v>26</v>
      </c>
      <c r="I208" s="30" t="s">
        <v>27</v>
      </c>
      <c r="J208" s="1313" t="s">
        <v>28</v>
      </c>
      <c r="K208" s="30" t="s">
        <v>29</v>
      </c>
      <c r="L208" s="30" t="s">
        <v>41</v>
      </c>
      <c r="M208" s="1314">
        <v>673751</v>
      </c>
      <c r="N208" s="1315">
        <v>4669350</v>
      </c>
      <c r="O208" s="1315" t="s">
        <v>262</v>
      </c>
      <c r="P208" s="30" t="s">
        <v>147</v>
      </c>
      <c r="Q208" s="1155" t="s">
        <v>106</v>
      </c>
      <c r="R208" s="978" t="s">
        <v>107</v>
      </c>
      <c r="S208" s="1318">
        <f t="shared" si="3"/>
        <v>495.40725</v>
      </c>
    </row>
    <row r="209" s="135" customFormat="1" ht="14.1" customHeight="1" spans="1:19">
      <c r="A209" s="312" t="s">
        <v>137</v>
      </c>
      <c r="B209" s="568" t="s">
        <v>261</v>
      </c>
      <c r="C209" s="568" t="s">
        <v>213</v>
      </c>
      <c r="D209" s="568" t="s">
        <v>110</v>
      </c>
      <c r="E209" s="4">
        <v>7.2915</v>
      </c>
      <c r="F209" s="35" t="s">
        <v>25</v>
      </c>
      <c r="G209" s="35" t="s">
        <v>25</v>
      </c>
      <c r="H209" s="1308" t="s">
        <v>26</v>
      </c>
      <c r="I209" s="30" t="s">
        <v>27</v>
      </c>
      <c r="J209" s="1313" t="s">
        <v>28</v>
      </c>
      <c r="K209" s="30" t="s">
        <v>29</v>
      </c>
      <c r="L209" s="30" t="s">
        <v>41</v>
      </c>
      <c r="M209" s="1314">
        <v>673778</v>
      </c>
      <c r="N209" s="1315">
        <v>4669490</v>
      </c>
      <c r="O209" s="1315" t="s">
        <v>262</v>
      </c>
      <c r="P209" s="30" t="s">
        <v>147</v>
      </c>
      <c r="Q209" s="1155" t="s">
        <v>106</v>
      </c>
      <c r="R209" s="978" t="s">
        <v>107</v>
      </c>
      <c r="S209" s="1318">
        <f t="shared" si="3"/>
        <v>71.092125</v>
      </c>
    </row>
    <row r="210" s="135" customFormat="1" ht="14.1" customHeight="1" spans="1:19">
      <c r="A210" s="312" t="s">
        <v>137</v>
      </c>
      <c r="B210" s="568" t="s">
        <v>261</v>
      </c>
      <c r="C210" s="568" t="s">
        <v>183</v>
      </c>
      <c r="D210" s="568" t="s">
        <v>301</v>
      </c>
      <c r="E210" s="312">
        <v>57.3795</v>
      </c>
      <c r="F210" s="35" t="s">
        <v>25</v>
      </c>
      <c r="G210" s="35" t="s">
        <v>25</v>
      </c>
      <c r="H210" s="1308" t="s">
        <v>26</v>
      </c>
      <c r="I210" s="30" t="s">
        <v>27</v>
      </c>
      <c r="J210" s="1313" t="s">
        <v>28</v>
      </c>
      <c r="K210" s="30" t="s">
        <v>29</v>
      </c>
      <c r="L210" s="30" t="s">
        <v>41</v>
      </c>
      <c r="M210" s="1314">
        <v>672640</v>
      </c>
      <c r="N210" s="1315">
        <v>4668745</v>
      </c>
      <c r="O210" s="1315" t="s">
        <v>262</v>
      </c>
      <c r="P210" s="30" t="s">
        <v>147</v>
      </c>
      <c r="Q210" s="1155" t="s">
        <v>106</v>
      </c>
      <c r="R210" s="978" t="s">
        <v>107</v>
      </c>
      <c r="S210" s="1318">
        <f t="shared" si="3"/>
        <v>559.450125</v>
      </c>
    </row>
    <row r="211" s="135" customFormat="1" ht="14.1" customHeight="1" spans="1:19">
      <c r="A211" s="312" t="s">
        <v>137</v>
      </c>
      <c r="B211" s="568" t="s">
        <v>261</v>
      </c>
      <c r="C211" s="568" t="s">
        <v>66</v>
      </c>
      <c r="D211" s="568" t="s">
        <v>302</v>
      </c>
      <c r="E211" s="312">
        <v>31.227</v>
      </c>
      <c r="F211" s="35" t="s">
        <v>25</v>
      </c>
      <c r="G211" s="35" t="s">
        <v>25</v>
      </c>
      <c r="H211" s="1308" t="s">
        <v>26</v>
      </c>
      <c r="I211" s="30" t="s">
        <v>27</v>
      </c>
      <c r="J211" s="1313" t="s">
        <v>28</v>
      </c>
      <c r="K211" s="30" t="s">
        <v>58</v>
      </c>
      <c r="L211" s="30" t="s">
        <v>30</v>
      </c>
      <c r="M211" s="1314">
        <v>674327</v>
      </c>
      <c r="N211" s="1315">
        <v>4669130</v>
      </c>
      <c r="O211" s="1315" t="s">
        <v>262</v>
      </c>
      <c r="P211" s="30" t="s">
        <v>147</v>
      </c>
      <c r="Q211" s="1155" t="s">
        <v>106</v>
      </c>
      <c r="R211" s="978" t="s">
        <v>107</v>
      </c>
      <c r="S211" s="1318">
        <f t="shared" si="3"/>
        <v>304.46325</v>
      </c>
    </row>
    <row r="212" s="135" customFormat="1" ht="14.1" customHeight="1" spans="1:19">
      <c r="A212" s="312" t="s">
        <v>137</v>
      </c>
      <c r="B212" s="568" t="s">
        <v>261</v>
      </c>
      <c r="C212" s="568" t="s">
        <v>198</v>
      </c>
      <c r="D212" s="568" t="s">
        <v>303</v>
      </c>
      <c r="E212" s="312">
        <v>100.167</v>
      </c>
      <c r="F212" s="35" t="s">
        <v>25</v>
      </c>
      <c r="G212" s="35" t="s">
        <v>25</v>
      </c>
      <c r="H212" s="1308" t="s">
        <v>26</v>
      </c>
      <c r="I212" s="30" t="s">
        <v>27</v>
      </c>
      <c r="J212" s="1313" t="s">
        <v>28</v>
      </c>
      <c r="K212" s="30" t="s">
        <v>58</v>
      </c>
      <c r="L212" s="30" t="s">
        <v>75</v>
      </c>
      <c r="M212" s="1342">
        <v>674180</v>
      </c>
      <c r="N212" s="1343">
        <v>4669131</v>
      </c>
      <c r="O212" s="1343" t="s">
        <v>262</v>
      </c>
      <c r="P212" s="30" t="s">
        <v>147</v>
      </c>
      <c r="Q212" s="1155" t="s">
        <v>106</v>
      </c>
      <c r="R212" s="978" t="s">
        <v>107</v>
      </c>
      <c r="S212" s="1318">
        <f t="shared" si="3"/>
        <v>976.62825</v>
      </c>
    </row>
    <row r="213" s="135" customFormat="1" ht="14.1" customHeight="1" spans="1:19">
      <c r="A213" s="312" t="s">
        <v>137</v>
      </c>
      <c r="B213" s="568" t="s">
        <v>261</v>
      </c>
      <c r="C213" s="568" t="s">
        <v>173</v>
      </c>
      <c r="D213" s="568" t="s">
        <v>304</v>
      </c>
      <c r="E213" s="670">
        <v>36.6</v>
      </c>
      <c r="F213" s="35" t="s">
        <v>25</v>
      </c>
      <c r="G213" s="35" t="s">
        <v>25</v>
      </c>
      <c r="H213" s="1308" t="s">
        <v>26</v>
      </c>
      <c r="I213" s="30" t="s">
        <v>27</v>
      </c>
      <c r="J213" s="1313" t="s">
        <v>28</v>
      </c>
      <c r="K213" s="30" t="s">
        <v>58</v>
      </c>
      <c r="L213" s="30" t="s">
        <v>30</v>
      </c>
      <c r="M213" s="1342">
        <v>673816</v>
      </c>
      <c r="N213" s="1343">
        <v>4668535</v>
      </c>
      <c r="O213" s="1343" t="s">
        <v>262</v>
      </c>
      <c r="P213" s="30" t="s">
        <v>147</v>
      </c>
      <c r="Q213" s="142" t="s">
        <v>305</v>
      </c>
      <c r="R213" s="143" t="s">
        <v>306</v>
      </c>
      <c r="S213" s="1318">
        <f t="shared" si="3"/>
        <v>356.85</v>
      </c>
    </row>
    <row r="214" s="135" customFormat="1" ht="14.1" customHeight="1" spans="1:19">
      <c r="A214" s="312" t="s">
        <v>137</v>
      </c>
      <c r="B214" s="568" t="s">
        <v>261</v>
      </c>
      <c r="C214" s="568" t="s">
        <v>68</v>
      </c>
      <c r="D214" s="568" t="s">
        <v>307</v>
      </c>
      <c r="E214" s="1322">
        <v>99.1515</v>
      </c>
      <c r="F214" s="35" t="s">
        <v>25</v>
      </c>
      <c r="G214" s="35" t="s">
        <v>25</v>
      </c>
      <c r="H214" s="1308" t="s">
        <v>26</v>
      </c>
      <c r="I214" s="30" t="s">
        <v>27</v>
      </c>
      <c r="J214" s="1313" t="s">
        <v>28</v>
      </c>
      <c r="K214" s="30" t="s">
        <v>58</v>
      </c>
      <c r="L214" s="30" t="s">
        <v>59</v>
      </c>
      <c r="M214" s="1342">
        <v>673954</v>
      </c>
      <c r="N214" s="1343">
        <v>4668593</v>
      </c>
      <c r="O214" s="1343" t="s">
        <v>262</v>
      </c>
      <c r="P214" s="30" t="s">
        <v>147</v>
      </c>
      <c r="Q214" s="1155" t="s">
        <v>106</v>
      </c>
      <c r="R214" s="978" t="s">
        <v>107</v>
      </c>
      <c r="S214" s="1318">
        <f t="shared" si="3"/>
        <v>966.727125</v>
      </c>
    </row>
    <row r="215" s="135" customFormat="1" ht="14.1" customHeight="1" spans="1:19">
      <c r="A215" s="312" t="s">
        <v>137</v>
      </c>
      <c r="B215" s="568" t="s">
        <v>261</v>
      </c>
      <c r="C215" s="568" t="s">
        <v>73</v>
      </c>
      <c r="D215" s="568" t="s">
        <v>308</v>
      </c>
      <c r="E215" s="312">
        <v>183.9855</v>
      </c>
      <c r="F215" s="35" t="s">
        <v>25</v>
      </c>
      <c r="G215" s="35" t="s">
        <v>25</v>
      </c>
      <c r="H215" s="1308" t="s">
        <v>26</v>
      </c>
      <c r="I215" s="30" t="s">
        <v>27</v>
      </c>
      <c r="J215" s="1313" t="s">
        <v>28</v>
      </c>
      <c r="K215" s="30" t="s">
        <v>58</v>
      </c>
      <c r="L215" s="30" t="s">
        <v>59</v>
      </c>
      <c r="M215" s="1314">
        <v>674234</v>
      </c>
      <c r="N215" s="1315">
        <v>4668360</v>
      </c>
      <c r="O215" s="1315" t="s">
        <v>262</v>
      </c>
      <c r="P215" s="30" t="s">
        <v>147</v>
      </c>
      <c r="Q215" s="1155" t="s">
        <v>106</v>
      </c>
      <c r="R215" s="978" t="s">
        <v>107</v>
      </c>
      <c r="S215" s="1318">
        <f t="shared" si="3"/>
        <v>1793.858625</v>
      </c>
    </row>
    <row r="216" s="135" customFormat="1" ht="14.1" customHeight="1" spans="1:19">
      <c r="A216" s="312" t="s">
        <v>137</v>
      </c>
      <c r="B216" s="568" t="s">
        <v>261</v>
      </c>
      <c r="C216" s="568" t="s">
        <v>132</v>
      </c>
      <c r="D216" s="568" t="s">
        <v>309</v>
      </c>
      <c r="E216" s="312">
        <v>163.2915</v>
      </c>
      <c r="F216" s="35" t="s">
        <v>25</v>
      </c>
      <c r="G216" s="35" t="s">
        <v>25</v>
      </c>
      <c r="H216" s="1308" t="s">
        <v>26</v>
      </c>
      <c r="I216" s="30" t="s">
        <v>92</v>
      </c>
      <c r="J216" s="1313" t="s">
        <v>28</v>
      </c>
      <c r="K216" s="30" t="s">
        <v>310</v>
      </c>
      <c r="L216" s="30"/>
      <c r="M216" s="1314">
        <v>674160</v>
      </c>
      <c r="N216" s="1315">
        <v>4668088</v>
      </c>
      <c r="O216" s="1315" t="s">
        <v>262</v>
      </c>
      <c r="P216" s="30" t="s">
        <v>147</v>
      </c>
      <c r="Q216" s="142" t="s">
        <v>305</v>
      </c>
      <c r="R216" s="143" t="s">
        <v>306</v>
      </c>
      <c r="S216" s="1318">
        <f t="shared" si="3"/>
        <v>1592.092125</v>
      </c>
    </row>
    <row r="217" s="135" customFormat="1" ht="14.1" customHeight="1" spans="1:19">
      <c r="A217" s="312" t="s">
        <v>137</v>
      </c>
      <c r="B217" s="568" t="s">
        <v>261</v>
      </c>
      <c r="C217" s="568" t="s">
        <v>191</v>
      </c>
      <c r="D217" s="568" t="s">
        <v>311</v>
      </c>
      <c r="E217" s="312">
        <v>243.5055</v>
      </c>
      <c r="F217" s="35" t="s">
        <v>25</v>
      </c>
      <c r="G217" s="35" t="s">
        <v>25</v>
      </c>
      <c r="H217" s="1308" t="s">
        <v>26</v>
      </c>
      <c r="I217" s="30" t="s">
        <v>27</v>
      </c>
      <c r="J217" s="1313" t="s">
        <v>28</v>
      </c>
      <c r="K217" s="30" t="s">
        <v>58</v>
      </c>
      <c r="L217" s="30" t="s">
        <v>30</v>
      </c>
      <c r="M217" s="1314">
        <v>672451</v>
      </c>
      <c r="N217" s="1315">
        <v>4668128</v>
      </c>
      <c r="O217" s="1315" t="s">
        <v>262</v>
      </c>
      <c r="P217" s="30" t="s">
        <v>147</v>
      </c>
      <c r="Q217" s="142" t="s">
        <v>305</v>
      </c>
      <c r="R217" s="143" t="s">
        <v>306</v>
      </c>
      <c r="S217" s="1318">
        <f t="shared" si="3"/>
        <v>2374.178625</v>
      </c>
    </row>
    <row r="218" s="135" customFormat="1" ht="14.1" customHeight="1" spans="1:202">
      <c r="A218" s="312" t="s">
        <v>137</v>
      </c>
      <c r="B218" s="568" t="s">
        <v>261</v>
      </c>
      <c r="C218" s="568" t="s">
        <v>61</v>
      </c>
      <c r="D218" s="568" t="s">
        <v>312</v>
      </c>
      <c r="E218" s="1322">
        <v>34.812</v>
      </c>
      <c r="F218" s="35" t="s">
        <v>25</v>
      </c>
      <c r="G218" s="35" t="s">
        <v>25</v>
      </c>
      <c r="H218" s="1308" t="s">
        <v>26</v>
      </c>
      <c r="I218" s="30" t="s">
        <v>27</v>
      </c>
      <c r="J218" s="1313" t="s">
        <v>28</v>
      </c>
      <c r="K218" s="30" t="s">
        <v>58</v>
      </c>
      <c r="L218" s="30" t="s">
        <v>75</v>
      </c>
      <c r="M218" s="1314">
        <v>672069</v>
      </c>
      <c r="N218" s="1315">
        <v>4667906</v>
      </c>
      <c r="O218" s="1315" t="s">
        <v>262</v>
      </c>
      <c r="P218" s="30" t="s">
        <v>147</v>
      </c>
      <c r="Q218" s="142" t="s">
        <v>305</v>
      </c>
      <c r="R218" s="143" t="s">
        <v>306</v>
      </c>
      <c r="S218" s="1318">
        <f t="shared" si="3"/>
        <v>339.417</v>
      </c>
      <c r="T218" s="330"/>
      <c r="U218" s="330"/>
      <c r="V218" s="330"/>
      <c r="W218" s="330"/>
      <c r="X218" s="330"/>
      <c r="Y218" s="330"/>
      <c r="Z218" s="330"/>
      <c r="AA218" s="330"/>
      <c r="AB218" s="330"/>
      <c r="AC218" s="330"/>
      <c r="AD218" s="330"/>
      <c r="AE218" s="330"/>
      <c r="AF218" s="330"/>
      <c r="AG218" s="330"/>
      <c r="AH218" s="330"/>
      <c r="AI218" s="330"/>
      <c r="AJ218" s="330"/>
      <c r="AK218" s="330"/>
      <c r="AL218" s="330"/>
      <c r="AM218" s="330"/>
      <c r="AN218" s="330"/>
      <c r="AO218" s="330"/>
      <c r="AP218" s="330"/>
      <c r="AQ218" s="330"/>
      <c r="AR218" s="330"/>
      <c r="AS218" s="330"/>
      <c r="AT218" s="330"/>
      <c r="AU218" s="330"/>
      <c r="AV218" s="330"/>
      <c r="AW218" s="330"/>
      <c r="AX218" s="330"/>
      <c r="AY218" s="330"/>
      <c r="AZ218" s="330"/>
      <c r="BA218" s="330"/>
      <c r="BB218" s="330"/>
      <c r="BC218" s="330"/>
      <c r="BD218" s="330"/>
      <c r="BE218" s="330"/>
      <c r="BF218" s="330"/>
      <c r="BG218" s="330"/>
      <c r="BH218" s="330"/>
      <c r="BI218" s="330"/>
      <c r="BJ218" s="330"/>
      <c r="BK218" s="330"/>
      <c r="BL218" s="330"/>
      <c r="BM218" s="330"/>
      <c r="BN218" s="330"/>
      <c r="BO218" s="330"/>
      <c r="BP218" s="330"/>
      <c r="BQ218" s="330"/>
      <c r="BR218" s="330"/>
      <c r="BS218" s="330"/>
      <c r="BT218" s="330"/>
      <c r="BU218" s="330"/>
      <c r="BV218" s="330"/>
      <c r="BW218" s="330"/>
      <c r="BX218" s="330"/>
      <c r="BY218" s="330"/>
      <c r="BZ218" s="330"/>
      <c r="CA218" s="330"/>
      <c r="CB218" s="330"/>
      <c r="CC218" s="330"/>
      <c r="CD218" s="330"/>
      <c r="CE218" s="330"/>
      <c r="CF218" s="330"/>
      <c r="CG218" s="330"/>
      <c r="CH218" s="330"/>
      <c r="CI218" s="330"/>
      <c r="CJ218" s="330"/>
      <c r="CK218" s="330"/>
      <c r="CL218" s="330"/>
      <c r="CM218" s="330"/>
      <c r="CN218" s="330"/>
      <c r="CO218" s="330"/>
      <c r="CP218" s="330"/>
      <c r="CQ218" s="330"/>
      <c r="CR218" s="330"/>
      <c r="CS218" s="330"/>
      <c r="CT218" s="330"/>
      <c r="CU218" s="330"/>
      <c r="CV218" s="330"/>
      <c r="CW218" s="330"/>
      <c r="CX218" s="330"/>
      <c r="CY218" s="330"/>
      <c r="CZ218" s="330"/>
      <c r="DA218" s="330"/>
      <c r="DB218" s="330"/>
      <c r="DC218" s="330"/>
      <c r="DD218" s="330"/>
      <c r="DE218" s="330"/>
      <c r="DF218" s="330"/>
      <c r="DG218" s="330"/>
      <c r="DH218" s="330"/>
      <c r="DI218" s="330"/>
      <c r="DJ218" s="330"/>
      <c r="DK218" s="330"/>
      <c r="DL218" s="330"/>
      <c r="DM218" s="330"/>
      <c r="DN218" s="330"/>
      <c r="DO218" s="330"/>
      <c r="DP218" s="330"/>
      <c r="DQ218" s="330"/>
      <c r="DR218" s="330"/>
      <c r="DS218" s="330"/>
      <c r="DT218" s="330"/>
      <c r="DU218" s="330"/>
      <c r="DV218" s="330"/>
      <c r="DW218" s="330"/>
      <c r="DX218" s="330"/>
      <c r="DY218" s="330"/>
      <c r="DZ218" s="330"/>
      <c r="EA218" s="330"/>
      <c r="EB218" s="330"/>
      <c r="EC218" s="330"/>
      <c r="ED218" s="330"/>
      <c r="EE218" s="330"/>
      <c r="EF218" s="330"/>
      <c r="EG218" s="330"/>
      <c r="EH218" s="330"/>
      <c r="EI218" s="330"/>
      <c r="EJ218" s="330"/>
      <c r="EK218" s="330"/>
      <c r="EL218" s="330"/>
      <c r="EM218" s="330"/>
      <c r="EN218" s="330"/>
      <c r="EO218" s="330"/>
      <c r="EP218" s="330"/>
      <c r="EQ218" s="330"/>
      <c r="ER218" s="330"/>
      <c r="ES218" s="330"/>
      <c r="ET218" s="330"/>
      <c r="EU218" s="330"/>
      <c r="EV218" s="330"/>
      <c r="EW218" s="330"/>
      <c r="EX218" s="330"/>
      <c r="EY218" s="330"/>
      <c r="EZ218" s="330"/>
      <c r="FA218" s="330"/>
      <c r="FB218" s="330"/>
      <c r="FC218" s="330"/>
      <c r="FD218" s="330"/>
      <c r="FE218" s="330"/>
      <c r="FF218" s="330"/>
      <c r="FG218" s="330"/>
      <c r="FH218" s="330"/>
      <c r="FI218" s="330"/>
      <c r="FJ218" s="330"/>
      <c r="FK218" s="330"/>
      <c r="FL218" s="330"/>
      <c r="FM218" s="330"/>
      <c r="FN218" s="330"/>
      <c r="FO218" s="330"/>
      <c r="FP218" s="330"/>
      <c r="FQ218" s="330"/>
      <c r="FR218" s="330"/>
      <c r="FS218" s="330"/>
      <c r="FT218" s="330"/>
      <c r="FU218" s="330"/>
      <c r="FV218" s="330"/>
      <c r="FW218" s="330"/>
      <c r="FX218" s="330"/>
      <c r="FY218" s="330"/>
      <c r="FZ218" s="330"/>
      <c r="GA218" s="330"/>
      <c r="GB218" s="330"/>
      <c r="GC218" s="330"/>
      <c r="GD218" s="330"/>
      <c r="GE218" s="330"/>
      <c r="GF218" s="330"/>
      <c r="GG218" s="330"/>
      <c r="GH218" s="330"/>
      <c r="GI218" s="330"/>
      <c r="GJ218" s="330"/>
      <c r="GK218" s="330"/>
      <c r="GL218" s="330"/>
      <c r="GM218" s="330"/>
      <c r="GN218" s="330"/>
      <c r="GO218" s="330"/>
      <c r="GP218" s="330"/>
      <c r="GQ218" s="330"/>
      <c r="GR218" s="330"/>
      <c r="GS218" s="330"/>
      <c r="GT218" s="330"/>
    </row>
    <row r="219" s="135" customFormat="1" ht="14.1" customHeight="1" spans="1:202">
      <c r="A219" s="312" t="s">
        <v>137</v>
      </c>
      <c r="B219" s="568" t="s">
        <v>261</v>
      </c>
      <c r="C219" s="568" t="s">
        <v>175</v>
      </c>
      <c r="D219" s="1307" t="s">
        <v>313</v>
      </c>
      <c r="E219" s="1335">
        <v>28.365</v>
      </c>
      <c r="F219" s="35" t="s">
        <v>25</v>
      </c>
      <c r="G219" s="35" t="s">
        <v>25</v>
      </c>
      <c r="H219" s="1308" t="s">
        <v>26</v>
      </c>
      <c r="I219" s="30" t="s">
        <v>27</v>
      </c>
      <c r="J219" s="1313" t="s">
        <v>28</v>
      </c>
      <c r="K219" s="30" t="s">
        <v>58</v>
      </c>
      <c r="L219" s="30" t="s">
        <v>75</v>
      </c>
      <c r="M219" s="1314">
        <v>672293</v>
      </c>
      <c r="N219" s="1315">
        <v>4667890</v>
      </c>
      <c r="O219" s="1315" t="s">
        <v>262</v>
      </c>
      <c r="P219" s="30" t="s">
        <v>147</v>
      </c>
      <c r="Q219" s="142" t="s">
        <v>305</v>
      </c>
      <c r="R219" s="143" t="s">
        <v>306</v>
      </c>
      <c r="S219" s="1318">
        <f t="shared" si="3"/>
        <v>276.55875</v>
      </c>
      <c r="T219" s="330"/>
      <c r="U219" s="330"/>
      <c r="V219" s="330"/>
      <c r="W219" s="330"/>
      <c r="X219" s="330"/>
      <c r="Y219" s="330"/>
      <c r="Z219" s="330"/>
      <c r="AA219" s="330"/>
      <c r="AB219" s="330"/>
      <c r="AC219" s="330"/>
      <c r="AD219" s="330"/>
      <c r="AE219" s="330"/>
      <c r="AF219" s="330"/>
      <c r="AG219" s="330"/>
      <c r="AH219" s="330"/>
      <c r="AI219" s="330"/>
      <c r="AJ219" s="330"/>
      <c r="AK219" s="330"/>
      <c r="AL219" s="330"/>
      <c r="AM219" s="330"/>
      <c r="AN219" s="330"/>
      <c r="AO219" s="330"/>
      <c r="AP219" s="330"/>
      <c r="AQ219" s="330"/>
      <c r="AR219" s="330"/>
      <c r="AS219" s="330"/>
      <c r="AT219" s="330"/>
      <c r="AU219" s="330"/>
      <c r="AV219" s="330"/>
      <c r="AW219" s="330"/>
      <c r="AX219" s="330"/>
      <c r="AY219" s="330"/>
      <c r="AZ219" s="330"/>
      <c r="BA219" s="330"/>
      <c r="BB219" s="330"/>
      <c r="BC219" s="330"/>
      <c r="BD219" s="330"/>
      <c r="BE219" s="330"/>
      <c r="BF219" s="330"/>
      <c r="BG219" s="330"/>
      <c r="BH219" s="330"/>
      <c r="BI219" s="330"/>
      <c r="BJ219" s="330"/>
      <c r="BK219" s="330"/>
      <c r="BL219" s="330"/>
      <c r="BM219" s="330"/>
      <c r="BN219" s="330"/>
      <c r="BO219" s="330"/>
      <c r="BP219" s="330"/>
      <c r="BQ219" s="330"/>
      <c r="BR219" s="330"/>
      <c r="BS219" s="330"/>
      <c r="BT219" s="330"/>
      <c r="BU219" s="330"/>
      <c r="BV219" s="330"/>
      <c r="BW219" s="330"/>
      <c r="BX219" s="330"/>
      <c r="BY219" s="330"/>
      <c r="BZ219" s="330"/>
      <c r="CA219" s="330"/>
      <c r="CB219" s="330"/>
      <c r="CC219" s="330"/>
      <c r="CD219" s="330"/>
      <c r="CE219" s="330"/>
      <c r="CF219" s="330"/>
      <c r="CG219" s="330"/>
      <c r="CH219" s="330"/>
      <c r="CI219" s="330"/>
      <c r="CJ219" s="330"/>
      <c r="CK219" s="330"/>
      <c r="CL219" s="330"/>
      <c r="CM219" s="330"/>
      <c r="CN219" s="330"/>
      <c r="CO219" s="330"/>
      <c r="CP219" s="330"/>
      <c r="CQ219" s="330"/>
      <c r="CR219" s="330"/>
      <c r="CS219" s="330"/>
      <c r="CT219" s="330"/>
      <c r="CU219" s="330"/>
      <c r="CV219" s="330"/>
      <c r="CW219" s="330"/>
      <c r="CX219" s="330"/>
      <c r="CY219" s="330"/>
      <c r="CZ219" s="330"/>
      <c r="DA219" s="330"/>
      <c r="DB219" s="330"/>
      <c r="DC219" s="330"/>
      <c r="DD219" s="330"/>
      <c r="DE219" s="330"/>
      <c r="DF219" s="330"/>
      <c r="DG219" s="330"/>
      <c r="DH219" s="330"/>
      <c r="DI219" s="330"/>
      <c r="DJ219" s="330"/>
      <c r="DK219" s="330"/>
      <c r="DL219" s="330"/>
      <c r="DM219" s="330"/>
      <c r="DN219" s="330"/>
      <c r="DO219" s="330"/>
      <c r="DP219" s="330"/>
      <c r="DQ219" s="330"/>
      <c r="DR219" s="330"/>
      <c r="DS219" s="330"/>
      <c r="DT219" s="330"/>
      <c r="DU219" s="330"/>
      <c r="DV219" s="330"/>
      <c r="DW219" s="330"/>
      <c r="DX219" s="330"/>
      <c r="DY219" s="330"/>
      <c r="DZ219" s="330"/>
      <c r="EA219" s="330"/>
      <c r="EB219" s="330"/>
      <c r="EC219" s="330"/>
      <c r="ED219" s="330"/>
      <c r="EE219" s="330"/>
      <c r="EF219" s="330"/>
      <c r="EG219" s="330"/>
      <c r="EH219" s="330"/>
      <c r="EI219" s="330"/>
      <c r="EJ219" s="330"/>
      <c r="EK219" s="330"/>
      <c r="EL219" s="330"/>
      <c r="EM219" s="330"/>
      <c r="EN219" s="330"/>
      <c r="EO219" s="330"/>
      <c r="EP219" s="330"/>
      <c r="EQ219" s="330"/>
      <c r="ER219" s="330"/>
      <c r="ES219" s="330"/>
      <c r="ET219" s="330"/>
      <c r="EU219" s="330"/>
      <c r="EV219" s="330"/>
      <c r="EW219" s="330"/>
      <c r="EX219" s="330"/>
      <c r="EY219" s="330"/>
      <c r="EZ219" s="330"/>
      <c r="FA219" s="330"/>
      <c r="FB219" s="330"/>
      <c r="FC219" s="330"/>
      <c r="FD219" s="330"/>
      <c r="FE219" s="330"/>
      <c r="FF219" s="330"/>
      <c r="FG219" s="330"/>
      <c r="FH219" s="330"/>
      <c r="FI219" s="330"/>
      <c r="FJ219" s="330"/>
      <c r="FK219" s="330"/>
      <c r="FL219" s="330"/>
      <c r="FM219" s="330"/>
      <c r="FN219" s="330"/>
      <c r="FO219" s="330"/>
      <c r="FP219" s="330"/>
      <c r="FQ219" s="330"/>
      <c r="FR219" s="330"/>
      <c r="FS219" s="330"/>
      <c r="FT219" s="330"/>
      <c r="FU219" s="330"/>
      <c r="FV219" s="330"/>
      <c r="FW219" s="330"/>
      <c r="FX219" s="330"/>
      <c r="FY219" s="330"/>
      <c r="FZ219" s="330"/>
      <c r="GA219" s="330"/>
      <c r="GB219" s="330"/>
      <c r="GC219" s="330"/>
      <c r="GD219" s="330"/>
      <c r="GE219" s="330"/>
      <c r="GF219" s="330"/>
      <c r="GG219" s="330"/>
      <c r="GH219" s="330"/>
      <c r="GI219" s="330"/>
      <c r="GJ219" s="330"/>
      <c r="GK219" s="330"/>
      <c r="GL219" s="330"/>
      <c r="GM219" s="330"/>
      <c r="GN219" s="330"/>
      <c r="GO219" s="330"/>
      <c r="GP219" s="330"/>
      <c r="GQ219" s="330"/>
      <c r="GR219" s="330"/>
      <c r="GS219" s="330"/>
      <c r="GT219" s="330"/>
    </row>
    <row r="220" s="135" customFormat="1" ht="14.1" customHeight="1" spans="1:202">
      <c r="A220" s="312" t="s">
        <v>137</v>
      </c>
      <c r="B220" s="568" t="s">
        <v>314</v>
      </c>
      <c r="C220" s="568" t="s">
        <v>215</v>
      </c>
      <c r="D220" s="1307" t="s">
        <v>172</v>
      </c>
      <c r="E220" s="1335">
        <v>41.8845</v>
      </c>
      <c r="F220" s="35" t="s">
        <v>25</v>
      </c>
      <c r="G220" s="35" t="s">
        <v>25</v>
      </c>
      <c r="H220" s="1308" t="s">
        <v>26</v>
      </c>
      <c r="I220" s="30" t="s">
        <v>27</v>
      </c>
      <c r="J220" s="1313" t="s">
        <v>28</v>
      </c>
      <c r="K220" s="30" t="s">
        <v>29</v>
      </c>
      <c r="L220" s="30" t="s">
        <v>41</v>
      </c>
      <c r="M220" s="1314">
        <v>669317</v>
      </c>
      <c r="N220" s="1315">
        <v>4665065</v>
      </c>
      <c r="O220" s="1315" t="s">
        <v>315</v>
      </c>
      <c r="P220" s="30" t="s">
        <v>147</v>
      </c>
      <c r="Q220" s="1155" t="s">
        <v>249</v>
      </c>
      <c r="R220" s="1333" t="s">
        <v>250</v>
      </c>
      <c r="S220" s="1318">
        <f t="shared" si="3"/>
        <v>408.373875</v>
      </c>
      <c r="T220" s="330"/>
      <c r="U220" s="330"/>
      <c r="V220" s="330"/>
      <c r="W220" s="330"/>
      <c r="X220" s="330"/>
      <c r="Y220" s="330"/>
      <c r="Z220" s="330"/>
      <c r="AA220" s="330"/>
      <c r="AB220" s="330"/>
      <c r="AC220" s="330"/>
      <c r="AD220" s="330"/>
      <c r="AE220" s="330"/>
      <c r="AF220" s="330"/>
      <c r="AG220" s="330"/>
      <c r="AH220" s="330"/>
      <c r="AI220" s="330"/>
      <c r="AJ220" s="330"/>
      <c r="AK220" s="330"/>
      <c r="AL220" s="330"/>
      <c r="AM220" s="330"/>
      <c r="AN220" s="330"/>
      <c r="AO220" s="330"/>
      <c r="AP220" s="330"/>
      <c r="AQ220" s="330"/>
      <c r="AR220" s="330"/>
      <c r="AS220" s="330"/>
      <c r="AT220" s="330"/>
      <c r="AU220" s="330"/>
      <c r="AV220" s="330"/>
      <c r="AW220" s="330"/>
      <c r="AX220" s="330"/>
      <c r="AY220" s="330"/>
      <c r="AZ220" s="330"/>
      <c r="BA220" s="330"/>
      <c r="BB220" s="330"/>
      <c r="BC220" s="330"/>
      <c r="BD220" s="330"/>
      <c r="BE220" s="330"/>
      <c r="BF220" s="330"/>
      <c r="BG220" s="330"/>
      <c r="BH220" s="330"/>
      <c r="BI220" s="330"/>
      <c r="BJ220" s="330"/>
      <c r="BK220" s="330"/>
      <c r="BL220" s="330"/>
      <c r="BM220" s="330"/>
      <c r="BN220" s="330"/>
      <c r="BO220" s="330"/>
      <c r="BP220" s="330"/>
      <c r="BQ220" s="330"/>
      <c r="BR220" s="330"/>
      <c r="BS220" s="330"/>
      <c r="BT220" s="330"/>
      <c r="BU220" s="330"/>
      <c r="BV220" s="330"/>
      <c r="BW220" s="330"/>
      <c r="BX220" s="330"/>
      <c r="BY220" s="330"/>
      <c r="BZ220" s="330"/>
      <c r="CA220" s="330"/>
      <c r="CB220" s="330"/>
      <c r="CC220" s="330"/>
      <c r="CD220" s="330"/>
      <c r="CE220" s="330"/>
      <c r="CF220" s="330"/>
      <c r="CG220" s="330"/>
      <c r="CH220" s="330"/>
      <c r="CI220" s="330"/>
      <c r="CJ220" s="330"/>
      <c r="CK220" s="330"/>
      <c r="CL220" s="330"/>
      <c r="CM220" s="330"/>
      <c r="CN220" s="330"/>
      <c r="CO220" s="330"/>
      <c r="CP220" s="330"/>
      <c r="CQ220" s="330"/>
      <c r="CR220" s="330"/>
      <c r="CS220" s="330"/>
      <c r="CT220" s="330"/>
      <c r="CU220" s="330"/>
      <c r="CV220" s="330"/>
      <c r="CW220" s="330"/>
      <c r="CX220" s="330"/>
      <c r="CY220" s="330"/>
      <c r="CZ220" s="330"/>
      <c r="DA220" s="330"/>
      <c r="DB220" s="330"/>
      <c r="DC220" s="330"/>
      <c r="DD220" s="330"/>
      <c r="DE220" s="330"/>
      <c r="DF220" s="330"/>
      <c r="DG220" s="330"/>
      <c r="DH220" s="330"/>
      <c r="DI220" s="330"/>
      <c r="DJ220" s="330"/>
      <c r="DK220" s="330"/>
      <c r="DL220" s="330"/>
      <c r="DM220" s="330"/>
      <c r="DN220" s="330"/>
      <c r="DO220" s="330"/>
      <c r="DP220" s="330"/>
      <c r="DQ220" s="330"/>
      <c r="DR220" s="330"/>
      <c r="DS220" s="330"/>
      <c r="DT220" s="330"/>
      <c r="DU220" s="330"/>
      <c r="DV220" s="330"/>
      <c r="DW220" s="330"/>
      <c r="DX220" s="330"/>
      <c r="DY220" s="330"/>
      <c r="DZ220" s="330"/>
      <c r="EA220" s="330"/>
      <c r="EB220" s="330"/>
      <c r="EC220" s="330"/>
      <c r="ED220" s="330"/>
      <c r="EE220" s="330"/>
      <c r="EF220" s="330"/>
      <c r="EG220" s="330"/>
      <c r="EH220" s="330"/>
      <c r="EI220" s="330"/>
      <c r="EJ220" s="330"/>
      <c r="EK220" s="330"/>
      <c r="EL220" s="330"/>
      <c r="EM220" s="330"/>
      <c r="EN220" s="330"/>
      <c r="EO220" s="330"/>
      <c r="EP220" s="330"/>
      <c r="EQ220" s="330"/>
      <c r="ER220" s="330"/>
      <c r="ES220" s="330"/>
      <c r="ET220" s="330"/>
      <c r="EU220" s="330"/>
      <c r="EV220" s="330"/>
      <c r="EW220" s="330"/>
      <c r="EX220" s="330"/>
      <c r="EY220" s="330"/>
      <c r="EZ220" s="330"/>
      <c r="FA220" s="330"/>
      <c r="FB220" s="330"/>
      <c r="FC220" s="330"/>
      <c r="FD220" s="330"/>
      <c r="FE220" s="330"/>
      <c r="FF220" s="330"/>
      <c r="FG220" s="330"/>
      <c r="FH220" s="330"/>
      <c r="FI220" s="330"/>
      <c r="FJ220" s="330"/>
      <c r="FK220" s="330"/>
      <c r="FL220" s="330"/>
      <c r="FM220" s="330"/>
      <c r="FN220" s="330"/>
      <c r="FO220" s="330"/>
      <c r="FP220" s="330"/>
      <c r="FQ220" s="330"/>
      <c r="FR220" s="330"/>
      <c r="FS220" s="330"/>
      <c r="FT220" s="330"/>
      <c r="FU220" s="330"/>
      <c r="FV220" s="330"/>
      <c r="FW220" s="330"/>
      <c r="FX220" s="330"/>
      <c r="FY220" s="330"/>
      <c r="FZ220" s="330"/>
      <c r="GA220" s="330"/>
      <c r="GB220" s="330"/>
      <c r="GC220" s="330"/>
      <c r="GD220" s="330"/>
      <c r="GE220" s="330"/>
      <c r="GF220" s="330"/>
      <c r="GG220" s="330"/>
      <c r="GH220" s="330"/>
      <c r="GI220" s="330"/>
      <c r="GJ220" s="330"/>
      <c r="GK220" s="330"/>
      <c r="GL220" s="330"/>
      <c r="GM220" s="330"/>
      <c r="GN220" s="330"/>
      <c r="GO220" s="330"/>
      <c r="GP220" s="330"/>
      <c r="GQ220" s="330"/>
      <c r="GR220" s="330"/>
      <c r="GS220" s="330"/>
      <c r="GT220" s="330"/>
    </row>
    <row r="221" s="135" customFormat="1" ht="14.1" customHeight="1" spans="1:202">
      <c r="A221" s="312" t="s">
        <v>137</v>
      </c>
      <c r="B221" s="568" t="s">
        <v>314</v>
      </c>
      <c r="C221" s="1080" t="s">
        <v>290</v>
      </c>
      <c r="D221" s="1336" t="s">
        <v>85</v>
      </c>
      <c r="E221" s="1337">
        <v>53.7585</v>
      </c>
      <c r="F221" s="35" t="s">
        <v>25</v>
      </c>
      <c r="G221" s="35" t="s">
        <v>25</v>
      </c>
      <c r="H221" s="1308" t="s">
        <v>26</v>
      </c>
      <c r="I221" s="30" t="s">
        <v>48</v>
      </c>
      <c r="J221" s="1313" t="s">
        <v>28</v>
      </c>
      <c r="K221" s="30" t="s">
        <v>29</v>
      </c>
      <c r="L221" s="30" t="s">
        <v>41</v>
      </c>
      <c r="M221" s="1314">
        <v>669062</v>
      </c>
      <c r="N221" s="1315">
        <v>4664999</v>
      </c>
      <c r="O221" s="1315" t="s">
        <v>315</v>
      </c>
      <c r="P221" s="30" t="s">
        <v>147</v>
      </c>
      <c r="Q221" s="1155" t="s">
        <v>249</v>
      </c>
      <c r="R221" s="1333" t="s">
        <v>250</v>
      </c>
      <c r="S221" s="1318">
        <f t="shared" si="3"/>
        <v>524.145375</v>
      </c>
      <c r="T221" s="330"/>
      <c r="U221" s="330"/>
      <c r="V221" s="330"/>
      <c r="W221" s="330"/>
      <c r="X221" s="330"/>
      <c r="Y221" s="330"/>
      <c r="Z221" s="330"/>
      <c r="AA221" s="330"/>
      <c r="AB221" s="330"/>
      <c r="AC221" s="330"/>
      <c r="AD221" s="330"/>
      <c r="AE221" s="330"/>
      <c r="AF221" s="330"/>
      <c r="AG221" s="330"/>
      <c r="AH221" s="330"/>
      <c r="AI221" s="330"/>
      <c r="AJ221" s="330"/>
      <c r="AK221" s="330"/>
      <c r="AL221" s="330"/>
      <c r="AM221" s="330"/>
      <c r="AN221" s="330"/>
      <c r="AO221" s="330"/>
      <c r="AP221" s="330"/>
      <c r="AQ221" s="330"/>
      <c r="AR221" s="330"/>
      <c r="AS221" s="330"/>
      <c r="AT221" s="330"/>
      <c r="AU221" s="330"/>
      <c r="AV221" s="330"/>
      <c r="AW221" s="330"/>
      <c r="AX221" s="330"/>
      <c r="AY221" s="330"/>
      <c r="AZ221" s="330"/>
      <c r="BA221" s="330"/>
      <c r="BB221" s="330"/>
      <c r="BC221" s="330"/>
      <c r="BD221" s="330"/>
      <c r="BE221" s="330"/>
      <c r="BF221" s="330"/>
      <c r="BG221" s="330"/>
      <c r="BH221" s="330"/>
      <c r="BI221" s="330"/>
      <c r="BJ221" s="330"/>
      <c r="BK221" s="330"/>
      <c r="BL221" s="330"/>
      <c r="BM221" s="330"/>
      <c r="BN221" s="330"/>
      <c r="BO221" s="330"/>
      <c r="BP221" s="330"/>
      <c r="BQ221" s="330"/>
      <c r="BR221" s="330"/>
      <c r="BS221" s="330"/>
      <c r="BT221" s="330"/>
      <c r="BU221" s="330"/>
      <c r="BV221" s="330"/>
      <c r="BW221" s="330"/>
      <c r="BX221" s="330"/>
      <c r="BY221" s="330"/>
      <c r="BZ221" s="330"/>
      <c r="CA221" s="330"/>
      <c r="CB221" s="330"/>
      <c r="CC221" s="330"/>
      <c r="CD221" s="330"/>
      <c r="CE221" s="330"/>
      <c r="CF221" s="330"/>
      <c r="CG221" s="330"/>
      <c r="CH221" s="330"/>
      <c r="CI221" s="330"/>
      <c r="CJ221" s="330"/>
      <c r="CK221" s="330"/>
      <c r="CL221" s="330"/>
      <c r="CM221" s="330"/>
      <c r="CN221" s="330"/>
      <c r="CO221" s="330"/>
      <c r="CP221" s="330"/>
      <c r="CQ221" s="330"/>
      <c r="CR221" s="330"/>
      <c r="CS221" s="330"/>
      <c r="CT221" s="330"/>
      <c r="CU221" s="330"/>
      <c r="CV221" s="330"/>
      <c r="CW221" s="330"/>
      <c r="CX221" s="330"/>
      <c r="CY221" s="330"/>
      <c r="CZ221" s="330"/>
      <c r="DA221" s="330"/>
      <c r="DB221" s="330"/>
      <c r="DC221" s="330"/>
      <c r="DD221" s="330"/>
      <c r="DE221" s="330"/>
      <c r="DF221" s="330"/>
      <c r="DG221" s="330"/>
      <c r="DH221" s="330"/>
      <c r="DI221" s="330"/>
      <c r="DJ221" s="330"/>
      <c r="DK221" s="330"/>
      <c r="DL221" s="330"/>
      <c r="DM221" s="330"/>
      <c r="DN221" s="330"/>
      <c r="DO221" s="330"/>
      <c r="DP221" s="330"/>
      <c r="DQ221" s="330"/>
      <c r="DR221" s="330"/>
      <c r="DS221" s="330"/>
      <c r="DT221" s="330"/>
      <c r="DU221" s="330"/>
      <c r="DV221" s="330"/>
      <c r="DW221" s="330"/>
      <c r="DX221" s="330"/>
      <c r="DY221" s="330"/>
      <c r="DZ221" s="330"/>
      <c r="EA221" s="330"/>
      <c r="EB221" s="330"/>
      <c r="EC221" s="330"/>
      <c r="ED221" s="330"/>
      <c r="EE221" s="330"/>
      <c r="EF221" s="330"/>
      <c r="EG221" s="330"/>
      <c r="EH221" s="330"/>
      <c r="EI221" s="330"/>
      <c r="EJ221" s="330"/>
      <c r="EK221" s="330"/>
      <c r="EL221" s="330"/>
      <c r="EM221" s="330"/>
      <c r="EN221" s="330"/>
      <c r="EO221" s="330"/>
      <c r="EP221" s="330"/>
      <c r="EQ221" s="330"/>
      <c r="ER221" s="330"/>
      <c r="ES221" s="330"/>
      <c r="ET221" s="330"/>
      <c r="EU221" s="330"/>
      <c r="EV221" s="330"/>
      <c r="EW221" s="330"/>
      <c r="EX221" s="330"/>
      <c r="EY221" s="330"/>
      <c r="EZ221" s="330"/>
      <c r="FA221" s="330"/>
      <c r="FB221" s="330"/>
      <c r="FC221" s="330"/>
      <c r="FD221" s="330"/>
      <c r="FE221" s="330"/>
      <c r="FF221" s="330"/>
      <c r="FG221" s="330"/>
      <c r="FH221" s="330"/>
      <c r="FI221" s="330"/>
      <c r="FJ221" s="330"/>
      <c r="FK221" s="330"/>
      <c r="FL221" s="330"/>
      <c r="FM221" s="330"/>
      <c r="FN221" s="330"/>
      <c r="FO221" s="330"/>
      <c r="FP221" s="330"/>
      <c r="FQ221" s="330"/>
      <c r="FR221" s="330"/>
      <c r="FS221" s="330"/>
      <c r="FT221" s="330"/>
      <c r="FU221" s="330"/>
      <c r="FV221" s="330"/>
      <c r="FW221" s="330"/>
      <c r="FX221" s="330"/>
      <c r="FY221" s="330"/>
      <c r="FZ221" s="330"/>
      <c r="GA221" s="330"/>
      <c r="GB221" s="330"/>
      <c r="GC221" s="330"/>
      <c r="GD221" s="330"/>
      <c r="GE221" s="330"/>
      <c r="GF221" s="330"/>
      <c r="GG221" s="330"/>
      <c r="GH221" s="330"/>
      <c r="GI221" s="330"/>
      <c r="GJ221" s="330"/>
      <c r="GK221" s="330"/>
      <c r="GL221" s="330"/>
      <c r="GM221" s="330"/>
      <c r="GN221" s="330"/>
      <c r="GO221" s="330"/>
      <c r="GP221" s="330"/>
      <c r="GQ221" s="330"/>
      <c r="GR221" s="330"/>
      <c r="GS221" s="330"/>
      <c r="GT221" s="330"/>
    </row>
    <row r="222" s="135" customFormat="1" ht="14.1" customHeight="1" spans="1:202">
      <c r="A222" s="312" t="s">
        <v>137</v>
      </c>
      <c r="B222" s="568" t="s">
        <v>314</v>
      </c>
      <c r="C222" s="568" t="s">
        <v>316</v>
      </c>
      <c r="D222" s="1307" t="s">
        <v>54</v>
      </c>
      <c r="E222" s="1335">
        <v>81.843</v>
      </c>
      <c r="F222" s="35" t="s">
        <v>25</v>
      </c>
      <c r="G222" s="35" t="s">
        <v>25</v>
      </c>
      <c r="H222" s="1308" t="s">
        <v>26</v>
      </c>
      <c r="I222" s="30" t="s">
        <v>27</v>
      </c>
      <c r="J222" s="1313" t="s">
        <v>28</v>
      </c>
      <c r="K222" s="30" t="s">
        <v>58</v>
      </c>
      <c r="L222" s="30" t="s">
        <v>59</v>
      </c>
      <c r="M222" s="1314">
        <v>669383</v>
      </c>
      <c r="N222" s="1315">
        <v>4664866</v>
      </c>
      <c r="O222" s="1315" t="s">
        <v>315</v>
      </c>
      <c r="P222" s="30" t="s">
        <v>147</v>
      </c>
      <c r="Q222" s="1155" t="s">
        <v>249</v>
      </c>
      <c r="R222" s="1333" t="s">
        <v>250</v>
      </c>
      <c r="S222" s="1318">
        <f t="shared" si="3"/>
        <v>797.96925</v>
      </c>
      <c r="T222" s="330"/>
      <c r="U222" s="330"/>
      <c r="V222" s="330"/>
      <c r="W222" s="330"/>
      <c r="X222" s="330"/>
      <c r="Y222" s="330"/>
      <c r="Z222" s="330"/>
      <c r="AA222" s="330"/>
      <c r="AB222" s="330"/>
      <c r="AC222" s="330"/>
      <c r="AD222" s="330"/>
      <c r="AE222" s="330"/>
      <c r="AF222" s="330"/>
      <c r="AG222" s="330"/>
      <c r="AH222" s="330"/>
      <c r="AI222" s="330"/>
      <c r="AJ222" s="330"/>
      <c r="AK222" s="330"/>
      <c r="AL222" s="330"/>
      <c r="AM222" s="330"/>
      <c r="AN222" s="330"/>
      <c r="AO222" s="330"/>
      <c r="AP222" s="330"/>
      <c r="AQ222" s="330"/>
      <c r="AR222" s="330"/>
      <c r="AS222" s="330"/>
      <c r="AT222" s="330"/>
      <c r="AU222" s="330"/>
      <c r="AV222" s="330"/>
      <c r="AW222" s="330"/>
      <c r="AX222" s="330"/>
      <c r="AY222" s="330"/>
      <c r="AZ222" s="330"/>
      <c r="BA222" s="330"/>
      <c r="BB222" s="330"/>
      <c r="BC222" s="330"/>
      <c r="BD222" s="330"/>
      <c r="BE222" s="330"/>
      <c r="BF222" s="330"/>
      <c r="BG222" s="330"/>
      <c r="BH222" s="330"/>
      <c r="BI222" s="330"/>
      <c r="BJ222" s="330"/>
      <c r="BK222" s="330"/>
      <c r="BL222" s="330"/>
      <c r="BM222" s="330"/>
      <c r="BN222" s="330"/>
      <c r="BO222" s="330"/>
      <c r="BP222" s="330"/>
      <c r="BQ222" s="330"/>
      <c r="BR222" s="330"/>
      <c r="BS222" s="330"/>
      <c r="BT222" s="330"/>
      <c r="BU222" s="330"/>
      <c r="BV222" s="330"/>
      <c r="BW222" s="330"/>
      <c r="BX222" s="330"/>
      <c r="BY222" s="330"/>
      <c r="BZ222" s="330"/>
      <c r="CA222" s="330"/>
      <c r="CB222" s="330"/>
      <c r="CC222" s="330"/>
      <c r="CD222" s="330"/>
      <c r="CE222" s="330"/>
      <c r="CF222" s="330"/>
      <c r="CG222" s="330"/>
      <c r="CH222" s="330"/>
      <c r="CI222" s="330"/>
      <c r="CJ222" s="330"/>
      <c r="CK222" s="330"/>
      <c r="CL222" s="330"/>
      <c r="CM222" s="330"/>
      <c r="CN222" s="330"/>
      <c r="CO222" s="330"/>
      <c r="CP222" s="330"/>
      <c r="CQ222" s="330"/>
      <c r="CR222" s="330"/>
      <c r="CS222" s="330"/>
      <c r="CT222" s="330"/>
      <c r="CU222" s="330"/>
      <c r="CV222" s="330"/>
      <c r="CW222" s="330"/>
      <c r="CX222" s="330"/>
      <c r="CY222" s="330"/>
      <c r="CZ222" s="330"/>
      <c r="DA222" s="330"/>
      <c r="DB222" s="330"/>
      <c r="DC222" s="330"/>
      <c r="DD222" s="330"/>
      <c r="DE222" s="330"/>
      <c r="DF222" s="330"/>
      <c r="DG222" s="330"/>
      <c r="DH222" s="330"/>
      <c r="DI222" s="330"/>
      <c r="DJ222" s="330"/>
      <c r="DK222" s="330"/>
      <c r="DL222" s="330"/>
      <c r="DM222" s="330"/>
      <c r="DN222" s="330"/>
      <c r="DO222" s="330"/>
      <c r="DP222" s="330"/>
      <c r="DQ222" s="330"/>
      <c r="DR222" s="330"/>
      <c r="DS222" s="330"/>
      <c r="DT222" s="330"/>
      <c r="DU222" s="330"/>
      <c r="DV222" s="330"/>
      <c r="DW222" s="330"/>
      <c r="DX222" s="330"/>
      <c r="DY222" s="330"/>
      <c r="DZ222" s="330"/>
      <c r="EA222" s="330"/>
      <c r="EB222" s="330"/>
      <c r="EC222" s="330"/>
      <c r="ED222" s="330"/>
      <c r="EE222" s="330"/>
      <c r="EF222" s="330"/>
      <c r="EG222" s="330"/>
      <c r="EH222" s="330"/>
      <c r="EI222" s="330"/>
      <c r="EJ222" s="330"/>
      <c r="EK222" s="330"/>
      <c r="EL222" s="330"/>
      <c r="EM222" s="330"/>
      <c r="EN222" s="330"/>
      <c r="EO222" s="330"/>
      <c r="EP222" s="330"/>
      <c r="EQ222" s="330"/>
      <c r="ER222" s="330"/>
      <c r="ES222" s="330"/>
      <c r="ET222" s="330"/>
      <c r="EU222" s="330"/>
      <c r="EV222" s="330"/>
      <c r="EW222" s="330"/>
      <c r="EX222" s="330"/>
      <c r="EY222" s="330"/>
      <c r="EZ222" s="330"/>
      <c r="FA222" s="330"/>
      <c r="FB222" s="330"/>
      <c r="FC222" s="330"/>
      <c r="FD222" s="330"/>
      <c r="FE222" s="330"/>
      <c r="FF222" s="330"/>
      <c r="FG222" s="330"/>
      <c r="FH222" s="330"/>
      <c r="FI222" s="330"/>
      <c r="FJ222" s="330"/>
      <c r="FK222" s="330"/>
      <c r="FL222" s="330"/>
      <c r="FM222" s="330"/>
      <c r="FN222" s="330"/>
      <c r="FO222" s="330"/>
      <c r="FP222" s="330"/>
      <c r="FQ222" s="330"/>
      <c r="FR222" s="330"/>
      <c r="FS222" s="330"/>
      <c r="FT222" s="330"/>
      <c r="FU222" s="330"/>
      <c r="FV222" s="330"/>
      <c r="FW222" s="330"/>
      <c r="FX222" s="330"/>
      <c r="FY222" s="330"/>
      <c r="FZ222" s="330"/>
      <c r="GA222" s="330"/>
      <c r="GB222" s="330"/>
      <c r="GC222" s="330"/>
      <c r="GD222" s="330"/>
      <c r="GE222" s="330"/>
      <c r="GF222" s="330"/>
      <c r="GG222" s="330"/>
      <c r="GH222" s="330"/>
      <c r="GI222" s="330"/>
      <c r="GJ222" s="330"/>
      <c r="GK222" s="330"/>
      <c r="GL222" s="330"/>
      <c r="GM222" s="330"/>
      <c r="GN222" s="330"/>
      <c r="GO222" s="330"/>
      <c r="GP222" s="330"/>
      <c r="GQ222" s="330"/>
      <c r="GR222" s="330"/>
      <c r="GS222" s="330"/>
      <c r="GT222" s="330"/>
    </row>
    <row r="223" s="135" customFormat="1" ht="14.1" customHeight="1" spans="1:202">
      <c r="A223" s="312" t="s">
        <v>137</v>
      </c>
      <c r="B223" s="568" t="s">
        <v>276</v>
      </c>
      <c r="C223" s="568" t="s">
        <v>185</v>
      </c>
      <c r="D223" s="1307" t="s">
        <v>99</v>
      </c>
      <c r="E223" s="1335">
        <v>95.2485</v>
      </c>
      <c r="F223" s="35" t="s">
        <v>25</v>
      </c>
      <c r="G223" s="35" t="s">
        <v>25</v>
      </c>
      <c r="H223" s="1308" t="s">
        <v>26</v>
      </c>
      <c r="I223" s="30" t="s">
        <v>27</v>
      </c>
      <c r="J223" s="1313" t="s">
        <v>28</v>
      </c>
      <c r="K223" s="30" t="s">
        <v>29</v>
      </c>
      <c r="L223" s="30" t="s">
        <v>41</v>
      </c>
      <c r="M223" s="1314">
        <v>674962</v>
      </c>
      <c r="N223" s="1315">
        <v>4664921</v>
      </c>
      <c r="O223" s="1315" t="s">
        <v>278</v>
      </c>
      <c r="P223" s="30" t="s">
        <v>147</v>
      </c>
      <c r="Q223" s="1155" t="s">
        <v>126</v>
      </c>
      <c r="R223" s="978" t="s">
        <v>127</v>
      </c>
      <c r="S223" s="1318">
        <f t="shared" si="3"/>
        <v>928.672875</v>
      </c>
      <c r="T223" s="330"/>
      <c r="U223" s="330"/>
      <c r="V223" s="330"/>
      <c r="W223" s="330"/>
      <c r="X223" s="330"/>
      <c r="Y223" s="330"/>
      <c r="Z223" s="330"/>
      <c r="AA223" s="330"/>
      <c r="AB223" s="330"/>
      <c r="AC223" s="330"/>
      <c r="AD223" s="330"/>
      <c r="AE223" s="330"/>
      <c r="AF223" s="330"/>
      <c r="AG223" s="330"/>
      <c r="AH223" s="330"/>
      <c r="AI223" s="330"/>
      <c r="AJ223" s="330"/>
      <c r="AK223" s="330"/>
      <c r="AL223" s="330"/>
      <c r="AM223" s="330"/>
      <c r="AN223" s="330"/>
      <c r="AO223" s="330"/>
      <c r="AP223" s="330"/>
      <c r="AQ223" s="330"/>
      <c r="AR223" s="330"/>
      <c r="AS223" s="330"/>
      <c r="AT223" s="330"/>
      <c r="AU223" s="330"/>
      <c r="AV223" s="330"/>
      <c r="AW223" s="330"/>
      <c r="AX223" s="330"/>
      <c r="AY223" s="330"/>
      <c r="AZ223" s="330"/>
      <c r="BA223" s="330"/>
      <c r="BB223" s="330"/>
      <c r="BC223" s="330"/>
      <c r="BD223" s="330"/>
      <c r="BE223" s="330"/>
      <c r="BF223" s="330"/>
      <c r="BG223" s="330"/>
      <c r="BH223" s="330"/>
      <c r="BI223" s="330"/>
      <c r="BJ223" s="330"/>
      <c r="BK223" s="330"/>
      <c r="BL223" s="330"/>
      <c r="BM223" s="330"/>
      <c r="BN223" s="330"/>
      <c r="BO223" s="330"/>
      <c r="BP223" s="330"/>
      <c r="BQ223" s="330"/>
      <c r="BR223" s="330"/>
      <c r="BS223" s="330"/>
      <c r="BT223" s="330"/>
      <c r="BU223" s="330"/>
      <c r="BV223" s="330"/>
      <c r="BW223" s="330"/>
      <c r="BX223" s="330"/>
      <c r="BY223" s="330"/>
      <c r="BZ223" s="330"/>
      <c r="CA223" s="330"/>
      <c r="CB223" s="330"/>
      <c r="CC223" s="330"/>
      <c r="CD223" s="330"/>
      <c r="CE223" s="330"/>
      <c r="CF223" s="330"/>
      <c r="CG223" s="330"/>
      <c r="CH223" s="330"/>
      <c r="CI223" s="330"/>
      <c r="CJ223" s="330"/>
      <c r="CK223" s="330"/>
      <c r="CL223" s="330"/>
      <c r="CM223" s="330"/>
      <c r="CN223" s="330"/>
      <c r="CO223" s="330"/>
      <c r="CP223" s="330"/>
      <c r="CQ223" s="330"/>
      <c r="CR223" s="330"/>
      <c r="CS223" s="330"/>
      <c r="CT223" s="330"/>
      <c r="CU223" s="330"/>
      <c r="CV223" s="330"/>
      <c r="CW223" s="330"/>
      <c r="CX223" s="330"/>
      <c r="CY223" s="330"/>
      <c r="CZ223" s="330"/>
      <c r="DA223" s="330"/>
      <c r="DB223" s="330"/>
      <c r="DC223" s="330"/>
      <c r="DD223" s="330"/>
      <c r="DE223" s="330"/>
      <c r="DF223" s="330"/>
      <c r="DG223" s="330"/>
      <c r="DH223" s="330"/>
      <c r="DI223" s="330"/>
      <c r="DJ223" s="330"/>
      <c r="DK223" s="330"/>
      <c r="DL223" s="330"/>
      <c r="DM223" s="330"/>
      <c r="DN223" s="330"/>
      <c r="DO223" s="330"/>
      <c r="DP223" s="330"/>
      <c r="DQ223" s="330"/>
      <c r="DR223" s="330"/>
      <c r="DS223" s="330"/>
      <c r="DT223" s="330"/>
      <c r="DU223" s="330"/>
      <c r="DV223" s="330"/>
      <c r="DW223" s="330"/>
      <c r="DX223" s="330"/>
      <c r="DY223" s="330"/>
      <c r="DZ223" s="330"/>
      <c r="EA223" s="330"/>
      <c r="EB223" s="330"/>
      <c r="EC223" s="330"/>
      <c r="ED223" s="330"/>
      <c r="EE223" s="330"/>
      <c r="EF223" s="330"/>
      <c r="EG223" s="330"/>
      <c r="EH223" s="330"/>
      <c r="EI223" s="330"/>
      <c r="EJ223" s="330"/>
      <c r="EK223" s="330"/>
      <c r="EL223" s="330"/>
      <c r="EM223" s="330"/>
      <c r="EN223" s="330"/>
      <c r="EO223" s="330"/>
      <c r="EP223" s="330"/>
      <c r="EQ223" s="330"/>
      <c r="ER223" s="330"/>
      <c r="ES223" s="330"/>
      <c r="ET223" s="330"/>
      <c r="EU223" s="330"/>
      <c r="EV223" s="330"/>
      <c r="EW223" s="330"/>
      <c r="EX223" s="330"/>
      <c r="EY223" s="330"/>
      <c r="EZ223" s="330"/>
      <c r="FA223" s="330"/>
      <c r="FB223" s="330"/>
      <c r="FC223" s="330"/>
      <c r="FD223" s="330"/>
      <c r="FE223" s="330"/>
      <c r="FF223" s="330"/>
      <c r="FG223" s="330"/>
      <c r="FH223" s="330"/>
      <c r="FI223" s="330"/>
      <c r="FJ223" s="330"/>
      <c r="FK223" s="330"/>
      <c r="FL223" s="330"/>
      <c r="FM223" s="330"/>
      <c r="FN223" s="330"/>
      <c r="FO223" s="330"/>
      <c r="FP223" s="330"/>
      <c r="FQ223" s="330"/>
      <c r="FR223" s="330"/>
      <c r="FS223" s="330"/>
      <c r="FT223" s="330"/>
      <c r="FU223" s="330"/>
      <c r="FV223" s="330"/>
      <c r="FW223" s="330"/>
      <c r="FX223" s="330"/>
      <c r="FY223" s="330"/>
      <c r="FZ223" s="330"/>
      <c r="GA223" s="330"/>
      <c r="GB223" s="330"/>
      <c r="GC223" s="330"/>
      <c r="GD223" s="330"/>
      <c r="GE223" s="330"/>
      <c r="GF223" s="330"/>
      <c r="GG223" s="330"/>
      <c r="GH223" s="330"/>
      <c r="GI223" s="330"/>
      <c r="GJ223" s="330"/>
      <c r="GK223" s="330"/>
      <c r="GL223" s="330"/>
      <c r="GM223" s="330"/>
      <c r="GN223" s="330"/>
      <c r="GO223" s="330"/>
      <c r="GP223" s="330"/>
      <c r="GQ223" s="330"/>
      <c r="GR223" s="330"/>
      <c r="GS223" s="330"/>
      <c r="GT223" s="330"/>
    </row>
    <row r="224" s="135" customFormat="1" ht="14.1" customHeight="1" spans="1:202">
      <c r="A224" s="312" t="s">
        <v>137</v>
      </c>
      <c r="B224" s="568" t="s">
        <v>276</v>
      </c>
      <c r="C224" s="568" t="s">
        <v>234</v>
      </c>
      <c r="D224" s="1307" t="s">
        <v>317</v>
      </c>
      <c r="E224" s="1335">
        <v>84.5895</v>
      </c>
      <c r="F224" s="35" t="s">
        <v>25</v>
      </c>
      <c r="G224" s="35" t="s">
        <v>25</v>
      </c>
      <c r="H224" s="1308" t="s">
        <v>26</v>
      </c>
      <c r="I224" s="30" t="s">
        <v>48</v>
      </c>
      <c r="J224" s="1313" t="s">
        <v>28</v>
      </c>
      <c r="K224" s="312" t="s">
        <v>49</v>
      </c>
      <c r="L224" s="30" t="s">
        <v>50</v>
      </c>
      <c r="M224" s="1314">
        <v>674461</v>
      </c>
      <c r="N224" s="1315">
        <v>4664618</v>
      </c>
      <c r="O224" s="1315" t="s">
        <v>278</v>
      </c>
      <c r="P224" s="30" t="s">
        <v>147</v>
      </c>
      <c r="Q224" s="1155" t="s">
        <v>249</v>
      </c>
      <c r="R224" s="1333" t="s">
        <v>250</v>
      </c>
      <c r="S224" s="1318">
        <f t="shared" si="3"/>
        <v>824.747625</v>
      </c>
      <c r="T224" s="330"/>
      <c r="U224" s="330"/>
      <c r="V224" s="330"/>
      <c r="W224" s="330"/>
      <c r="X224" s="330"/>
      <c r="Y224" s="330"/>
      <c r="Z224" s="330"/>
      <c r="AA224" s="330"/>
      <c r="AB224" s="330"/>
      <c r="AC224" s="330"/>
      <c r="AD224" s="330"/>
      <c r="AE224" s="330"/>
      <c r="AF224" s="330"/>
      <c r="AG224" s="330"/>
      <c r="AH224" s="330"/>
      <c r="AI224" s="330"/>
      <c r="AJ224" s="330"/>
      <c r="AK224" s="330"/>
      <c r="AL224" s="330"/>
      <c r="AM224" s="330"/>
      <c r="AN224" s="330"/>
      <c r="AO224" s="330"/>
      <c r="AP224" s="330"/>
      <c r="AQ224" s="330"/>
      <c r="AR224" s="330"/>
      <c r="AS224" s="330"/>
      <c r="AT224" s="330"/>
      <c r="AU224" s="330"/>
      <c r="AV224" s="330"/>
      <c r="AW224" s="330"/>
      <c r="AX224" s="330"/>
      <c r="AY224" s="330"/>
      <c r="AZ224" s="330"/>
      <c r="BA224" s="330"/>
      <c r="BB224" s="330"/>
      <c r="BC224" s="330"/>
      <c r="BD224" s="330"/>
      <c r="BE224" s="330"/>
      <c r="BF224" s="330"/>
      <c r="BG224" s="330"/>
      <c r="BH224" s="330"/>
      <c r="BI224" s="330"/>
      <c r="BJ224" s="330"/>
      <c r="BK224" s="330"/>
      <c r="BL224" s="330"/>
      <c r="BM224" s="330"/>
      <c r="BN224" s="330"/>
      <c r="BO224" s="330"/>
      <c r="BP224" s="330"/>
      <c r="BQ224" s="330"/>
      <c r="BR224" s="330"/>
      <c r="BS224" s="330"/>
      <c r="BT224" s="330"/>
      <c r="BU224" s="330"/>
      <c r="BV224" s="330"/>
      <c r="BW224" s="330"/>
      <c r="BX224" s="330"/>
      <c r="BY224" s="330"/>
      <c r="BZ224" s="330"/>
      <c r="CA224" s="330"/>
      <c r="CB224" s="330"/>
      <c r="CC224" s="330"/>
      <c r="CD224" s="330"/>
      <c r="CE224" s="330"/>
      <c r="CF224" s="330"/>
      <c r="CG224" s="330"/>
      <c r="CH224" s="330"/>
      <c r="CI224" s="330"/>
      <c r="CJ224" s="330"/>
      <c r="CK224" s="330"/>
      <c r="CL224" s="330"/>
      <c r="CM224" s="330"/>
      <c r="CN224" s="330"/>
      <c r="CO224" s="330"/>
      <c r="CP224" s="330"/>
      <c r="CQ224" s="330"/>
      <c r="CR224" s="330"/>
      <c r="CS224" s="330"/>
      <c r="CT224" s="330"/>
      <c r="CU224" s="330"/>
      <c r="CV224" s="330"/>
      <c r="CW224" s="330"/>
      <c r="CX224" s="330"/>
      <c r="CY224" s="330"/>
      <c r="CZ224" s="330"/>
      <c r="DA224" s="330"/>
      <c r="DB224" s="330"/>
      <c r="DC224" s="330"/>
      <c r="DD224" s="330"/>
      <c r="DE224" s="330"/>
      <c r="DF224" s="330"/>
      <c r="DG224" s="330"/>
      <c r="DH224" s="330"/>
      <c r="DI224" s="330"/>
      <c r="DJ224" s="330"/>
      <c r="DK224" s="330"/>
      <c r="DL224" s="330"/>
      <c r="DM224" s="330"/>
      <c r="DN224" s="330"/>
      <c r="DO224" s="330"/>
      <c r="DP224" s="330"/>
      <c r="DQ224" s="330"/>
      <c r="DR224" s="330"/>
      <c r="DS224" s="330"/>
      <c r="DT224" s="330"/>
      <c r="DU224" s="330"/>
      <c r="DV224" s="330"/>
      <c r="DW224" s="330"/>
      <c r="DX224" s="330"/>
      <c r="DY224" s="330"/>
      <c r="DZ224" s="330"/>
      <c r="EA224" s="330"/>
      <c r="EB224" s="330"/>
      <c r="EC224" s="330"/>
      <c r="ED224" s="330"/>
      <c r="EE224" s="330"/>
      <c r="EF224" s="330"/>
      <c r="EG224" s="330"/>
      <c r="EH224" s="330"/>
      <c r="EI224" s="330"/>
      <c r="EJ224" s="330"/>
      <c r="EK224" s="330"/>
      <c r="EL224" s="330"/>
      <c r="EM224" s="330"/>
      <c r="EN224" s="330"/>
      <c r="EO224" s="330"/>
      <c r="EP224" s="330"/>
      <c r="EQ224" s="330"/>
      <c r="ER224" s="330"/>
      <c r="ES224" s="330"/>
      <c r="ET224" s="330"/>
      <c r="EU224" s="330"/>
      <c r="EV224" s="330"/>
      <c r="EW224" s="330"/>
      <c r="EX224" s="330"/>
      <c r="EY224" s="330"/>
      <c r="EZ224" s="330"/>
      <c r="FA224" s="330"/>
      <c r="FB224" s="330"/>
      <c r="FC224" s="330"/>
      <c r="FD224" s="330"/>
      <c r="FE224" s="330"/>
      <c r="FF224" s="330"/>
      <c r="FG224" s="330"/>
      <c r="FH224" s="330"/>
      <c r="FI224" s="330"/>
      <c r="FJ224" s="330"/>
      <c r="FK224" s="330"/>
      <c r="FL224" s="330"/>
      <c r="FM224" s="330"/>
      <c r="FN224" s="330"/>
      <c r="FO224" s="330"/>
      <c r="FP224" s="330"/>
      <c r="FQ224" s="330"/>
      <c r="FR224" s="330"/>
      <c r="FS224" s="330"/>
      <c r="FT224" s="330"/>
      <c r="FU224" s="330"/>
      <c r="FV224" s="330"/>
      <c r="FW224" s="330"/>
      <c r="FX224" s="330"/>
      <c r="FY224" s="330"/>
      <c r="FZ224" s="330"/>
      <c r="GA224" s="330"/>
      <c r="GB224" s="330"/>
      <c r="GC224" s="330"/>
      <c r="GD224" s="330"/>
      <c r="GE224" s="330"/>
      <c r="GF224" s="330"/>
      <c r="GG224" s="330"/>
      <c r="GH224" s="330"/>
      <c r="GI224" s="330"/>
      <c r="GJ224" s="330"/>
      <c r="GK224" s="330"/>
      <c r="GL224" s="330"/>
      <c r="GM224" s="330"/>
      <c r="GN224" s="330"/>
      <c r="GO224" s="330"/>
      <c r="GP224" s="330"/>
      <c r="GQ224" s="330"/>
      <c r="GR224" s="330"/>
      <c r="GS224" s="330"/>
      <c r="GT224" s="330"/>
    </row>
    <row r="225" s="135" customFormat="1" ht="14.1" customHeight="1" spans="1:202">
      <c r="A225" s="312" t="s">
        <v>137</v>
      </c>
      <c r="B225" s="568" t="s">
        <v>276</v>
      </c>
      <c r="C225" s="568" t="s">
        <v>318</v>
      </c>
      <c r="D225" s="1307" t="s">
        <v>255</v>
      </c>
      <c r="E225" s="1338">
        <v>24.429</v>
      </c>
      <c r="F225" s="35" t="s">
        <v>25</v>
      </c>
      <c r="G225" s="35" t="s">
        <v>25</v>
      </c>
      <c r="H225" s="1308" t="s">
        <v>26</v>
      </c>
      <c r="I225" s="30" t="s">
        <v>27</v>
      </c>
      <c r="J225" s="1313" t="s">
        <v>28</v>
      </c>
      <c r="K225" s="30" t="s">
        <v>29</v>
      </c>
      <c r="L225" s="30" t="s">
        <v>41</v>
      </c>
      <c r="M225" s="1314">
        <v>674686</v>
      </c>
      <c r="N225" s="1315">
        <v>4664566</v>
      </c>
      <c r="O225" s="1315" t="s">
        <v>278</v>
      </c>
      <c r="P225" s="30" t="s">
        <v>147</v>
      </c>
      <c r="Q225" s="1155" t="s">
        <v>126</v>
      </c>
      <c r="R225" s="978" t="s">
        <v>127</v>
      </c>
      <c r="S225" s="1318">
        <f t="shared" si="3"/>
        <v>238.18275</v>
      </c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E225" s="330"/>
      <c r="AF225" s="330"/>
      <c r="AG225" s="330"/>
      <c r="AH225" s="330"/>
      <c r="AI225" s="330"/>
      <c r="AJ225" s="330"/>
      <c r="AK225" s="330"/>
      <c r="AL225" s="330"/>
      <c r="AM225" s="330"/>
      <c r="AN225" s="330"/>
      <c r="AO225" s="330"/>
      <c r="AP225" s="330"/>
      <c r="AQ225" s="330"/>
      <c r="AR225" s="330"/>
      <c r="AS225" s="330"/>
      <c r="AT225" s="330"/>
      <c r="AU225" s="330"/>
      <c r="AV225" s="330"/>
      <c r="AW225" s="330"/>
      <c r="AX225" s="330"/>
      <c r="AY225" s="330"/>
      <c r="AZ225" s="330"/>
      <c r="BA225" s="330"/>
      <c r="BB225" s="330"/>
      <c r="BC225" s="330"/>
      <c r="BD225" s="330"/>
      <c r="BE225" s="330"/>
      <c r="BF225" s="330"/>
      <c r="BG225" s="330"/>
      <c r="BH225" s="330"/>
      <c r="BI225" s="330"/>
      <c r="BJ225" s="330"/>
      <c r="BK225" s="330"/>
      <c r="BL225" s="330"/>
      <c r="BM225" s="330"/>
      <c r="BN225" s="330"/>
      <c r="BO225" s="330"/>
      <c r="BP225" s="330"/>
      <c r="BQ225" s="330"/>
      <c r="BR225" s="330"/>
      <c r="BS225" s="330"/>
      <c r="BT225" s="330"/>
      <c r="BU225" s="330"/>
      <c r="BV225" s="330"/>
      <c r="BW225" s="330"/>
      <c r="BX225" s="330"/>
      <c r="BY225" s="330"/>
      <c r="BZ225" s="330"/>
      <c r="CA225" s="330"/>
      <c r="CB225" s="330"/>
      <c r="CC225" s="330"/>
      <c r="CD225" s="330"/>
      <c r="CE225" s="330"/>
      <c r="CF225" s="330"/>
      <c r="CG225" s="330"/>
      <c r="CH225" s="330"/>
      <c r="CI225" s="330"/>
      <c r="CJ225" s="330"/>
      <c r="CK225" s="330"/>
      <c r="CL225" s="330"/>
      <c r="CM225" s="330"/>
      <c r="CN225" s="330"/>
      <c r="CO225" s="330"/>
      <c r="CP225" s="330"/>
      <c r="CQ225" s="330"/>
      <c r="CR225" s="330"/>
      <c r="CS225" s="330"/>
      <c r="CT225" s="330"/>
      <c r="CU225" s="330"/>
      <c r="CV225" s="330"/>
      <c r="CW225" s="330"/>
      <c r="CX225" s="330"/>
      <c r="CY225" s="330"/>
      <c r="CZ225" s="330"/>
      <c r="DA225" s="330"/>
      <c r="DB225" s="330"/>
      <c r="DC225" s="330"/>
      <c r="DD225" s="330"/>
      <c r="DE225" s="330"/>
      <c r="DF225" s="330"/>
      <c r="DG225" s="330"/>
      <c r="DH225" s="330"/>
      <c r="DI225" s="330"/>
      <c r="DJ225" s="330"/>
      <c r="DK225" s="330"/>
      <c r="DL225" s="330"/>
      <c r="DM225" s="330"/>
      <c r="DN225" s="330"/>
      <c r="DO225" s="330"/>
      <c r="DP225" s="330"/>
      <c r="DQ225" s="330"/>
      <c r="DR225" s="330"/>
      <c r="DS225" s="330"/>
      <c r="DT225" s="330"/>
      <c r="DU225" s="330"/>
      <c r="DV225" s="330"/>
      <c r="DW225" s="330"/>
      <c r="DX225" s="330"/>
      <c r="DY225" s="330"/>
      <c r="DZ225" s="330"/>
      <c r="EA225" s="330"/>
      <c r="EB225" s="330"/>
      <c r="EC225" s="330"/>
      <c r="ED225" s="330"/>
      <c r="EE225" s="330"/>
      <c r="EF225" s="330"/>
      <c r="EG225" s="330"/>
      <c r="EH225" s="330"/>
      <c r="EI225" s="330"/>
      <c r="EJ225" s="330"/>
      <c r="EK225" s="330"/>
      <c r="EL225" s="330"/>
      <c r="EM225" s="330"/>
      <c r="EN225" s="330"/>
      <c r="EO225" s="330"/>
      <c r="EP225" s="330"/>
      <c r="EQ225" s="330"/>
      <c r="ER225" s="330"/>
      <c r="ES225" s="330"/>
      <c r="ET225" s="330"/>
      <c r="EU225" s="330"/>
      <c r="EV225" s="330"/>
      <c r="EW225" s="330"/>
      <c r="EX225" s="330"/>
      <c r="EY225" s="330"/>
      <c r="EZ225" s="330"/>
      <c r="FA225" s="330"/>
      <c r="FB225" s="330"/>
      <c r="FC225" s="330"/>
      <c r="FD225" s="330"/>
      <c r="FE225" s="330"/>
      <c r="FF225" s="330"/>
      <c r="FG225" s="330"/>
      <c r="FH225" s="330"/>
      <c r="FI225" s="330"/>
      <c r="FJ225" s="330"/>
      <c r="FK225" s="330"/>
      <c r="FL225" s="330"/>
      <c r="FM225" s="330"/>
      <c r="FN225" s="330"/>
      <c r="FO225" s="330"/>
      <c r="FP225" s="330"/>
      <c r="FQ225" s="330"/>
      <c r="FR225" s="330"/>
      <c r="FS225" s="330"/>
      <c r="FT225" s="330"/>
      <c r="FU225" s="330"/>
      <c r="FV225" s="330"/>
      <c r="FW225" s="330"/>
      <c r="FX225" s="330"/>
      <c r="FY225" s="330"/>
      <c r="FZ225" s="330"/>
      <c r="GA225" s="330"/>
      <c r="GB225" s="330"/>
      <c r="GC225" s="330"/>
      <c r="GD225" s="330"/>
      <c r="GE225" s="330"/>
      <c r="GF225" s="330"/>
      <c r="GG225" s="330"/>
      <c r="GH225" s="330"/>
      <c r="GI225" s="330"/>
      <c r="GJ225" s="330"/>
      <c r="GK225" s="330"/>
      <c r="GL225" s="330"/>
      <c r="GM225" s="330"/>
      <c r="GN225" s="330"/>
      <c r="GO225" s="330"/>
      <c r="GP225" s="330"/>
      <c r="GQ225" s="330"/>
      <c r="GR225" s="330"/>
      <c r="GS225" s="330"/>
      <c r="GT225" s="330"/>
    </row>
    <row r="226" s="135" customFormat="1" ht="14.1" customHeight="1" spans="1:202">
      <c r="A226" s="312" t="s">
        <v>137</v>
      </c>
      <c r="B226" s="568" t="s">
        <v>276</v>
      </c>
      <c r="C226" s="568" t="s">
        <v>118</v>
      </c>
      <c r="D226" s="1307" t="s">
        <v>319</v>
      </c>
      <c r="E226" s="1335">
        <v>8.1615</v>
      </c>
      <c r="F226" s="35" t="s">
        <v>25</v>
      </c>
      <c r="G226" s="35" t="s">
        <v>25</v>
      </c>
      <c r="H226" s="1308" t="s">
        <v>26</v>
      </c>
      <c r="I226" s="30" t="s">
        <v>27</v>
      </c>
      <c r="J226" s="1313" t="s">
        <v>28</v>
      </c>
      <c r="K226" s="30" t="s">
        <v>29</v>
      </c>
      <c r="L226" s="30" t="s">
        <v>41</v>
      </c>
      <c r="M226" s="1344">
        <v>674733</v>
      </c>
      <c r="N226" s="1345">
        <v>4664670</v>
      </c>
      <c r="O226" s="1346" t="s">
        <v>278</v>
      </c>
      <c r="P226" s="30" t="s">
        <v>147</v>
      </c>
      <c r="Q226" s="1155" t="s">
        <v>249</v>
      </c>
      <c r="R226" s="1333" t="s">
        <v>250</v>
      </c>
      <c r="S226" s="1318">
        <f t="shared" si="3"/>
        <v>79.574625</v>
      </c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E226" s="330"/>
      <c r="AF226" s="330"/>
      <c r="AG226" s="330"/>
      <c r="AH226" s="330"/>
      <c r="AI226" s="330"/>
      <c r="AJ226" s="330"/>
      <c r="AK226" s="330"/>
      <c r="AL226" s="330"/>
      <c r="AM226" s="330"/>
      <c r="AN226" s="330"/>
      <c r="AO226" s="330"/>
      <c r="AP226" s="330"/>
      <c r="AQ226" s="330"/>
      <c r="AR226" s="330"/>
      <c r="AS226" s="330"/>
      <c r="AT226" s="330"/>
      <c r="AU226" s="330"/>
      <c r="AV226" s="330"/>
      <c r="AW226" s="330"/>
      <c r="AX226" s="330"/>
      <c r="AY226" s="330"/>
      <c r="AZ226" s="330"/>
      <c r="BA226" s="330"/>
      <c r="BB226" s="330"/>
      <c r="BC226" s="330"/>
      <c r="BD226" s="330"/>
      <c r="BE226" s="330"/>
      <c r="BF226" s="330"/>
      <c r="BG226" s="330"/>
      <c r="BH226" s="330"/>
      <c r="BI226" s="330"/>
      <c r="BJ226" s="330"/>
      <c r="BK226" s="330"/>
      <c r="BL226" s="330"/>
      <c r="BM226" s="330"/>
      <c r="BN226" s="330"/>
      <c r="BO226" s="330"/>
      <c r="BP226" s="330"/>
      <c r="BQ226" s="330"/>
      <c r="BR226" s="330"/>
      <c r="BS226" s="330"/>
      <c r="BT226" s="330"/>
      <c r="BU226" s="330"/>
      <c r="BV226" s="330"/>
      <c r="BW226" s="330"/>
      <c r="BX226" s="330"/>
      <c r="BY226" s="330"/>
      <c r="BZ226" s="330"/>
      <c r="CA226" s="330"/>
      <c r="CB226" s="330"/>
      <c r="CC226" s="330"/>
      <c r="CD226" s="330"/>
      <c r="CE226" s="330"/>
      <c r="CF226" s="330"/>
      <c r="CG226" s="330"/>
      <c r="CH226" s="330"/>
      <c r="CI226" s="330"/>
      <c r="CJ226" s="330"/>
      <c r="CK226" s="330"/>
      <c r="CL226" s="330"/>
      <c r="CM226" s="330"/>
      <c r="CN226" s="330"/>
      <c r="CO226" s="330"/>
      <c r="CP226" s="330"/>
      <c r="CQ226" s="330"/>
      <c r="CR226" s="330"/>
      <c r="CS226" s="330"/>
      <c r="CT226" s="330"/>
      <c r="CU226" s="330"/>
      <c r="CV226" s="330"/>
      <c r="CW226" s="330"/>
      <c r="CX226" s="330"/>
      <c r="CY226" s="330"/>
      <c r="CZ226" s="330"/>
      <c r="DA226" s="330"/>
      <c r="DB226" s="330"/>
      <c r="DC226" s="330"/>
      <c r="DD226" s="330"/>
      <c r="DE226" s="330"/>
      <c r="DF226" s="330"/>
      <c r="DG226" s="330"/>
      <c r="DH226" s="330"/>
      <c r="DI226" s="330"/>
      <c r="DJ226" s="330"/>
      <c r="DK226" s="330"/>
      <c r="DL226" s="330"/>
      <c r="DM226" s="330"/>
      <c r="DN226" s="330"/>
      <c r="DO226" s="330"/>
      <c r="DP226" s="330"/>
      <c r="DQ226" s="330"/>
      <c r="DR226" s="330"/>
      <c r="DS226" s="330"/>
      <c r="DT226" s="330"/>
      <c r="DU226" s="330"/>
      <c r="DV226" s="330"/>
      <c r="DW226" s="330"/>
      <c r="DX226" s="330"/>
      <c r="DY226" s="330"/>
      <c r="DZ226" s="330"/>
      <c r="EA226" s="330"/>
      <c r="EB226" s="330"/>
      <c r="EC226" s="330"/>
      <c r="ED226" s="330"/>
      <c r="EE226" s="330"/>
      <c r="EF226" s="330"/>
      <c r="EG226" s="330"/>
      <c r="EH226" s="330"/>
      <c r="EI226" s="330"/>
      <c r="EJ226" s="330"/>
      <c r="EK226" s="330"/>
      <c r="EL226" s="330"/>
      <c r="EM226" s="330"/>
      <c r="EN226" s="330"/>
      <c r="EO226" s="330"/>
      <c r="EP226" s="330"/>
      <c r="EQ226" s="330"/>
      <c r="ER226" s="330"/>
      <c r="ES226" s="330"/>
      <c r="ET226" s="330"/>
      <c r="EU226" s="330"/>
      <c r="EV226" s="330"/>
      <c r="EW226" s="330"/>
      <c r="EX226" s="330"/>
      <c r="EY226" s="330"/>
      <c r="EZ226" s="330"/>
      <c r="FA226" s="330"/>
      <c r="FB226" s="330"/>
      <c r="FC226" s="330"/>
      <c r="FD226" s="330"/>
      <c r="FE226" s="330"/>
      <c r="FF226" s="330"/>
      <c r="FG226" s="330"/>
      <c r="FH226" s="330"/>
      <c r="FI226" s="330"/>
      <c r="FJ226" s="330"/>
      <c r="FK226" s="330"/>
      <c r="FL226" s="330"/>
      <c r="FM226" s="330"/>
      <c r="FN226" s="330"/>
      <c r="FO226" s="330"/>
      <c r="FP226" s="330"/>
      <c r="FQ226" s="330"/>
      <c r="FR226" s="330"/>
      <c r="FS226" s="330"/>
      <c r="FT226" s="330"/>
      <c r="FU226" s="330"/>
      <c r="FV226" s="330"/>
      <c r="FW226" s="330"/>
      <c r="FX226" s="330"/>
      <c r="FY226" s="330"/>
      <c r="FZ226" s="330"/>
      <c r="GA226" s="330"/>
      <c r="GB226" s="330"/>
      <c r="GC226" s="330"/>
      <c r="GD226" s="330"/>
      <c r="GE226" s="330"/>
      <c r="GF226" s="330"/>
      <c r="GG226" s="330"/>
      <c r="GH226" s="330"/>
      <c r="GI226" s="330"/>
      <c r="GJ226" s="330"/>
      <c r="GK226" s="330"/>
      <c r="GL226" s="330"/>
      <c r="GM226" s="330"/>
      <c r="GN226" s="330"/>
      <c r="GO226" s="330"/>
      <c r="GP226" s="330"/>
      <c r="GQ226" s="330"/>
      <c r="GR226" s="330"/>
      <c r="GS226" s="330"/>
      <c r="GT226" s="330"/>
    </row>
    <row r="227" s="135" customFormat="1" ht="14.1" customHeight="1" spans="1:202">
      <c r="A227" s="312" t="s">
        <v>137</v>
      </c>
      <c r="B227" s="568" t="s">
        <v>276</v>
      </c>
      <c r="C227" s="568"/>
      <c r="D227" s="1307" t="s">
        <v>86</v>
      </c>
      <c r="E227" s="1335">
        <v>8.916</v>
      </c>
      <c r="F227" s="35" t="s">
        <v>25</v>
      </c>
      <c r="G227" s="35" t="s">
        <v>25</v>
      </c>
      <c r="H227" s="1308" t="s">
        <v>26</v>
      </c>
      <c r="I227" s="30" t="s">
        <v>27</v>
      </c>
      <c r="J227" s="1313" t="s">
        <v>28</v>
      </c>
      <c r="K227" s="30"/>
      <c r="L227" s="30"/>
      <c r="M227" s="1344"/>
      <c r="N227" s="1345"/>
      <c r="O227" s="1346"/>
      <c r="P227" s="30"/>
      <c r="Q227" s="1155" t="s">
        <v>249</v>
      </c>
      <c r="R227" s="1333" t="s">
        <v>250</v>
      </c>
      <c r="S227" s="1318">
        <f t="shared" si="3"/>
        <v>86.931</v>
      </c>
      <c r="T227" s="330"/>
      <c r="U227" s="330"/>
      <c r="V227" s="330"/>
      <c r="W227" s="330"/>
      <c r="X227" s="330"/>
      <c r="Y227" s="330"/>
      <c r="Z227" s="330"/>
      <c r="AA227" s="330"/>
      <c r="AB227" s="330"/>
      <c r="AC227" s="330"/>
      <c r="AD227" s="330"/>
      <c r="AE227" s="330"/>
      <c r="AF227" s="330"/>
      <c r="AG227" s="330"/>
      <c r="AH227" s="330"/>
      <c r="AI227" s="330"/>
      <c r="AJ227" s="330"/>
      <c r="AK227" s="330"/>
      <c r="AL227" s="330"/>
      <c r="AM227" s="330"/>
      <c r="AN227" s="330"/>
      <c r="AO227" s="330"/>
      <c r="AP227" s="330"/>
      <c r="AQ227" s="330"/>
      <c r="AR227" s="330"/>
      <c r="AS227" s="330"/>
      <c r="AT227" s="330"/>
      <c r="AU227" s="330"/>
      <c r="AV227" s="330"/>
      <c r="AW227" s="330"/>
      <c r="AX227" s="330"/>
      <c r="AY227" s="330"/>
      <c r="AZ227" s="330"/>
      <c r="BA227" s="330"/>
      <c r="BB227" s="330"/>
      <c r="BC227" s="330"/>
      <c r="BD227" s="330"/>
      <c r="BE227" s="330"/>
      <c r="BF227" s="330"/>
      <c r="BG227" s="330"/>
      <c r="BH227" s="330"/>
      <c r="BI227" s="330"/>
      <c r="BJ227" s="330"/>
      <c r="BK227" s="330"/>
      <c r="BL227" s="330"/>
      <c r="BM227" s="330"/>
      <c r="BN227" s="330"/>
      <c r="BO227" s="330"/>
      <c r="BP227" s="330"/>
      <c r="BQ227" s="330"/>
      <c r="BR227" s="330"/>
      <c r="BS227" s="330"/>
      <c r="BT227" s="330"/>
      <c r="BU227" s="330"/>
      <c r="BV227" s="330"/>
      <c r="BW227" s="330"/>
      <c r="BX227" s="330"/>
      <c r="BY227" s="330"/>
      <c r="BZ227" s="330"/>
      <c r="CA227" s="330"/>
      <c r="CB227" s="330"/>
      <c r="CC227" s="330"/>
      <c r="CD227" s="330"/>
      <c r="CE227" s="330"/>
      <c r="CF227" s="330"/>
      <c r="CG227" s="330"/>
      <c r="CH227" s="330"/>
      <c r="CI227" s="330"/>
      <c r="CJ227" s="330"/>
      <c r="CK227" s="330"/>
      <c r="CL227" s="330"/>
      <c r="CM227" s="330"/>
      <c r="CN227" s="330"/>
      <c r="CO227" s="330"/>
      <c r="CP227" s="330"/>
      <c r="CQ227" s="330"/>
      <c r="CR227" s="330"/>
      <c r="CS227" s="330"/>
      <c r="CT227" s="330"/>
      <c r="CU227" s="330"/>
      <c r="CV227" s="330"/>
      <c r="CW227" s="330"/>
      <c r="CX227" s="330"/>
      <c r="CY227" s="330"/>
      <c r="CZ227" s="330"/>
      <c r="DA227" s="330"/>
      <c r="DB227" s="330"/>
      <c r="DC227" s="330"/>
      <c r="DD227" s="330"/>
      <c r="DE227" s="330"/>
      <c r="DF227" s="330"/>
      <c r="DG227" s="330"/>
      <c r="DH227" s="330"/>
      <c r="DI227" s="330"/>
      <c r="DJ227" s="330"/>
      <c r="DK227" s="330"/>
      <c r="DL227" s="330"/>
      <c r="DM227" s="330"/>
      <c r="DN227" s="330"/>
      <c r="DO227" s="330"/>
      <c r="DP227" s="330"/>
      <c r="DQ227" s="330"/>
      <c r="DR227" s="330"/>
      <c r="DS227" s="330"/>
      <c r="DT227" s="330"/>
      <c r="DU227" s="330"/>
      <c r="DV227" s="330"/>
      <c r="DW227" s="330"/>
      <c r="DX227" s="330"/>
      <c r="DY227" s="330"/>
      <c r="DZ227" s="330"/>
      <c r="EA227" s="330"/>
      <c r="EB227" s="330"/>
      <c r="EC227" s="330"/>
      <c r="ED227" s="330"/>
      <c r="EE227" s="330"/>
      <c r="EF227" s="330"/>
      <c r="EG227" s="330"/>
      <c r="EH227" s="330"/>
      <c r="EI227" s="330"/>
      <c r="EJ227" s="330"/>
      <c r="EK227" s="330"/>
      <c r="EL227" s="330"/>
      <c r="EM227" s="330"/>
      <c r="EN227" s="330"/>
      <c r="EO227" s="330"/>
      <c r="EP227" s="330"/>
      <c r="EQ227" s="330"/>
      <c r="ER227" s="330"/>
      <c r="ES227" s="330"/>
      <c r="ET227" s="330"/>
      <c r="EU227" s="330"/>
      <c r="EV227" s="330"/>
      <c r="EW227" s="330"/>
      <c r="EX227" s="330"/>
      <c r="EY227" s="330"/>
      <c r="EZ227" s="330"/>
      <c r="FA227" s="330"/>
      <c r="FB227" s="330"/>
      <c r="FC227" s="330"/>
      <c r="FD227" s="330"/>
      <c r="FE227" s="330"/>
      <c r="FF227" s="330"/>
      <c r="FG227" s="330"/>
      <c r="FH227" s="330"/>
      <c r="FI227" s="330"/>
      <c r="FJ227" s="330"/>
      <c r="FK227" s="330"/>
      <c r="FL227" s="330"/>
      <c r="FM227" s="330"/>
      <c r="FN227" s="330"/>
      <c r="FO227" s="330"/>
      <c r="FP227" s="330"/>
      <c r="FQ227" s="330"/>
      <c r="FR227" s="330"/>
      <c r="FS227" s="330"/>
      <c r="FT227" s="330"/>
      <c r="FU227" s="330"/>
      <c r="FV227" s="330"/>
      <c r="FW227" s="330"/>
      <c r="FX227" s="330"/>
      <c r="FY227" s="330"/>
      <c r="FZ227" s="330"/>
      <c r="GA227" s="330"/>
      <c r="GB227" s="330"/>
      <c r="GC227" s="330"/>
      <c r="GD227" s="330"/>
      <c r="GE227" s="330"/>
      <c r="GF227" s="330"/>
      <c r="GG227" s="330"/>
      <c r="GH227" s="330"/>
      <c r="GI227" s="330"/>
      <c r="GJ227" s="330"/>
      <c r="GK227" s="330"/>
      <c r="GL227" s="330"/>
      <c r="GM227" s="330"/>
      <c r="GN227" s="330"/>
      <c r="GO227" s="330"/>
      <c r="GP227" s="330"/>
      <c r="GQ227" s="330"/>
      <c r="GR227" s="330"/>
      <c r="GS227" s="330"/>
      <c r="GT227" s="330"/>
    </row>
    <row r="228" s="135" customFormat="1" ht="14.1" customHeight="1" spans="1:202">
      <c r="A228" s="312" t="s">
        <v>137</v>
      </c>
      <c r="B228" s="568" t="s">
        <v>320</v>
      </c>
      <c r="C228" s="568" t="s">
        <v>248</v>
      </c>
      <c r="D228" s="1307" t="s">
        <v>55</v>
      </c>
      <c r="E228" s="1335">
        <v>11.1165</v>
      </c>
      <c r="F228" s="35" t="s">
        <v>25</v>
      </c>
      <c r="G228" s="35" t="s">
        <v>25</v>
      </c>
      <c r="H228" s="1308" t="s">
        <v>26</v>
      </c>
      <c r="I228" s="30" t="s">
        <v>27</v>
      </c>
      <c r="J228" s="1313" t="s">
        <v>28</v>
      </c>
      <c r="K228" s="30" t="s">
        <v>58</v>
      </c>
      <c r="L228" s="30" t="s">
        <v>30</v>
      </c>
      <c r="M228" s="1314">
        <v>669886</v>
      </c>
      <c r="N228" s="1315">
        <v>4664865</v>
      </c>
      <c r="O228" s="1315" t="s">
        <v>321</v>
      </c>
      <c r="P228" s="30" t="s">
        <v>147</v>
      </c>
      <c r="Q228" s="1155" t="s">
        <v>249</v>
      </c>
      <c r="R228" s="1333" t="s">
        <v>250</v>
      </c>
      <c r="S228" s="1318">
        <f t="shared" si="3"/>
        <v>108.385875</v>
      </c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330"/>
      <c r="AL228" s="330"/>
      <c r="AM228" s="330"/>
      <c r="AN228" s="330"/>
      <c r="AO228" s="330"/>
      <c r="AP228" s="330"/>
      <c r="AQ228" s="330"/>
      <c r="AR228" s="330"/>
      <c r="AS228" s="330"/>
      <c r="AT228" s="330"/>
      <c r="AU228" s="330"/>
      <c r="AV228" s="330"/>
      <c r="AW228" s="330"/>
      <c r="AX228" s="330"/>
      <c r="AY228" s="330"/>
      <c r="AZ228" s="330"/>
      <c r="BA228" s="330"/>
      <c r="BB228" s="330"/>
      <c r="BC228" s="330"/>
      <c r="BD228" s="330"/>
      <c r="BE228" s="330"/>
      <c r="BF228" s="330"/>
      <c r="BG228" s="330"/>
      <c r="BH228" s="330"/>
      <c r="BI228" s="330"/>
      <c r="BJ228" s="330"/>
      <c r="BK228" s="330"/>
      <c r="BL228" s="330"/>
      <c r="BM228" s="330"/>
      <c r="BN228" s="330"/>
      <c r="BO228" s="330"/>
      <c r="BP228" s="330"/>
      <c r="BQ228" s="330"/>
      <c r="BR228" s="330"/>
      <c r="BS228" s="330"/>
      <c r="BT228" s="330"/>
      <c r="BU228" s="330"/>
      <c r="BV228" s="330"/>
      <c r="BW228" s="330"/>
      <c r="BX228" s="330"/>
      <c r="BY228" s="330"/>
      <c r="BZ228" s="330"/>
      <c r="CA228" s="330"/>
      <c r="CB228" s="330"/>
      <c r="CC228" s="330"/>
      <c r="CD228" s="330"/>
      <c r="CE228" s="330"/>
      <c r="CF228" s="330"/>
      <c r="CG228" s="330"/>
      <c r="CH228" s="330"/>
      <c r="CI228" s="330"/>
      <c r="CJ228" s="330"/>
      <c r="CK228" s="330"/>
      <c r="CL228" s="330"/>
      <c r="CM228" s="330"/>
      <c r="CN228" s="330"/>
      <c r="CO228" s="330"/>
      <c r="CP228" s="330"/>
      <c r="CQ228" s="330"/>
      <c r="CR228" s="330"/>
      <c r="CS228" s="330"/>
      <c r="CT228" s="330"/>
      <c r="CU228" s="330"/>
      <c r="CV228" s="330"/>
      <c r="CW228" s="330"/>
      <c r="CX228" s="330"/>
      <c r="CY228" s="330"/>
      <c r="CZ228" s="330"/>
      <c r="DA228" s="330"/>
      <c r="DB228" s="330"/>
      <c r="DC228" s="330"/>
      <c r="DD228" s="330"/>
      <c r="DE228" s="330"/>
      <c r="DF228" s="330"/>
      <c r="DG228" s="330"/>
      <c r="DH228" s="330"/>
      <c r="DI228" s="330"/>
      <c r="DJ228" s="330"/>
      <c r="DK228" s="330"/>
      <c r="DL228" s="330"/>
      <c r="DM228" s="330"/>
      <c r="DN228" s="330"/>
      <c r="DO228" s="330"/>
      <c r="DP228" s="330"/>
      <c r="DQ228" s="330"/>
      <c r="DR228" s="330"/>
      <c r="DS228" s="330"/>
      <c r="DT228" s="330"/>
      <c r="DU228" s="330"/>
      <c r="DV228" s="330"/>
      <c r="DW228" s="330"/>
      <c r="DX228" s="330"/>
      <c r="DY228" s="330"/>
      <c r="DZ228" s="330"/>
      <c r="EA228" s="330"/>
      <c r="EB228" s="330"/>
      <c r="EC228" s="330"/>
      <c r="ED228" s="330"/>
      <c r="EE228" s="330"/>
      <c r="EF228" s="330"/>
      <c r="EG228" s="330"/>
      <c r="EH228" s="330"/>
      <c r="EI228" s="330"/>
      <c r="EJ228" s="330"/>
      <c r="EK228" s="330"/>
      <c r="EL228" s="330"/>
      <c r="EM228" s="330"/>
      <c r="EN228" s="330"/>
      <c r="EO228" s="330"/>
      <c r="EP228" s="330"/>
      <c r="EQ228" s="330"/>
      <c r="ER228" s="330"/>
      <c r="ES228" s="330"/>
      <c r="ET228" s="330"/>
      <c r="EU228" s="330"/>
      <c r="EV228" s="330"/>
      <c r="EW228" s="330"/>
      <c r="EX228" s="330"/>
      <c r="EY228" s="330"/>
      <c r="EZ228" s="330"/>
      <c r="FA228" s="330"/>
      <c r="FB228" s="330"/>
      <c r="FC228" s="330"/>
      <c r="FD228" s="330"/>
      <c r="FE228" s="330"/>
      <c r="FF228" s="330"/>
      <c r="FG228" s="330"/>
      <c r="FH228" s="330"/>
      <c r="FI228" s="330"/>
      <c r="FJ228" s="330"/>
      <c r="FK228" s="330"/>
      <c r="FL228" s="330"/>
      <c r="FM228" s="330"/>
      <c r="FN228" s="330"/>
      <c r="FO228" s="330"/>
      <c r="FP228" s="330"/>
      <c r="FQ228" s="330"/>
      <c r="FR228" s="330"/>
      <c r="FS228" s="330"/>
      <c r="FT228" s="330"/>
      <c r="FU228" s="330"/>
      <c r="FV228" s="330"/>
      <c r="FW228" s="330"/>
      <c r="FX228" s="330"/>
      <c r="FY228" s="330"/>
      <c r="FZ228" s="330"/>
      <c r="GA228" s="330"/>
      <c r="GB228" s="330"/>
      <c r="GC228" s="330"/>
      <c r="GD228" s="330"/>
      <c r="GE228" s="330"/>
      <c r="GF228" s="330"/>
      <c r="GG228" s="330"/>
      <c r="GH228" s="330"/>
      <c r="GI228" s="330"/>
      <c r="GJ228" s="330"/>
      <c r="GK228" s="330"/>
      <c r="GL228" s="330"/>
      <c r="GM228" s="330"/>
      <c r="GN228" s="330"/>
      <c r="GO228" s="330"/>
      <c r="GP228" s="330"/>
      <c r="GQ228" s="330"/>
      <c r="GR228" s="330"/>
      <c r="GS228" s="330"/>
      <c r="GT228" s="330"/>
    </row>
    <row r="229" s="135" customFormat="1" ht="14.1" customHeight="1" spans="1:202">
      <c r="A229" s="312" t="s">
        <v>137</v>
      </c>
      <c r="B229" s="568" t="s">
        <v>261</v>
      </c>
      <c r="C229" s="568" t="s">
        <v>39</v>
      </c>
      <c r="D229" s="1307" t="s">
        <v>322</v>
      </c>
      <c r="E229" s="1335">
        <v>68.406</v>
      </c>
      <c r="F229" s="35" t="s">
        <v>25</v>
      </c>
      <c r="G229" s="35" t="s">
        <v>25</v>
      </c>
      <c r="H229" s="1308" t="s">
        <v>26</v>
      </c>
      <c r="I229" s="30" t="s">
        <v>27</v>
      </c>
      <c r="J229" s="1313" t="s">
        <v>28</v>
      </c>
      <c r="K229" s="30" t="s">
        <v>58</v>
      </c>
      <c r="L229" s="30" t="s">
        <v>30</v>
      </c>
      <c r="M229" s="1314">
        <v>672529</v>
      </c>
      <c r="N229" s="1315">
        <v>4667775</v>
      </c>
      <c r="O229" s="1315" t="s">
        <v>262</v>
      </c>
      <c r="P229" s="30" t="s">
        <v>147</v>
      </c>
      <c r="Q229" s="142" t="s">
        <v>305</v>
      </c>
      <c r="R229" s="143" t="s">
        <v>306</v>
      </c>
      <c r="S229" s="1318">
        <f t="shared" si="3"/>
        <v>666.9585</v>
      </c>
      <c r="T229" s="330"/>
      <c r="U229" s="330"/>
      <c r="V229" s="330"/>
      <c r="W229" s="330"/>
      <c r="X229" s="330"/>
      <c r="Y229" s="330"/>
      <c r="Z229" s="330"/>
      <c r="AA229" s="330"/>
      <c r="AB229" s="330"/>
      <c r="AC229" s="330"/>
      <c r="AD229" s="330"/>
      <c r="AE229" s="330"/>
      <c r="AF229" s="330"/>
      <c r="AG229" s="330"/>
      <c r="AH229" s="330"/>
      <c r="AI229" s="330"/>
      <c r="AJ229" s="330"/>
      <c r="AK229" s="330"/>
      <c r="AL229" s="330"/>
      <c r="AM229" s="330"/>
      <c r="AN229" s="330"/>
      <c r="AO229" s="330"/>
      <c r="AP229" s="330"/>
      <c r="AQ229" s="330"/>
      <c r="AR229" s="330"/>
      <c r="AS229" s="330"/>
      <c r="AT229" s="330"/>
      <c r="AU229" s="330"/>
      <c r="AV229" s="330"/>
      <c r="AW229" s="330"/>
      <c r="AX229" s="330"/>
      <c r="AY229" s="330"/>
      <c r="AZ229" s="330"/>
      <c r="BA229" s="330"/>
      <c r="BB229" s="330"/>
      <c r="BC229" s="330"/>
      <c r="BD229" s="330"/>
      <c r="BE229" s="330"/>
      <c r="BF229" s="330"/>
      <c r="BG229" s="330"/>
      <c r="BH229" s="330"/>
      <c r="BI229" s="330"/>
      <c r="BJ229" s="330"/>
      <c r="BK229" s="330"/>
      <c r="BL229" s="330"/>
      <c r="BM229" s="330"/>
      <c r="BN229" s="330"/>
      <c r="BO229" s="330"/>
      <c r="BP229" s="330"/>
      <c r="BQ229" s="330"/>
      <c r="BR229" s="330"/>
      <c r="BS229" s="330"/>
      <c r="BT229" s="330"/>
      <c r="BU229" s="330"/>
      <c r="BV229" s="330"/>
      <c r="BW229" s="330"/>
      <c r="BX229" s="330"/>
      <c r="BY229" s="330"/>
      <c r="BZ229" s="330"/>
      <c r="CA229" s="330"/>
      <c r="CB229" s="330"/>
      <c r="CC229" s="330"/>
      <c r="CD229" s="330"/>
      <c r="CE229" s="330"/>
      <c r="CF229" s="330"/>
      <c r="CG229" s="330"/>
      <c r="CH229" s="330"/>
      <c r="CI229" s="330"/>
      <c r="CJ229" s="330"/>
      <c r="CK229" s="330"/>
      <c r="CL229" s="330"/>
      <c r="CM229" s="330"/>
      <c r="CN229" s="330"/>
      <c r="CO229" s="330"/>
      <c r="CP229" s="330"/>
      <c r="CQ229" s="330"/>
      <c r="CR229" s="330"/>
      <c r="CS229" s="330"/>
      <c r="CT229" s="330"/>
      <c r="CU229" s="330"/>
      <c r="CV229" s="330"/>
      <c r="CW229" s="330"/>
      <c r="CX229" s="330"/>
      <c r="CY229" s="330"/>
      <c r="CZ229" s="330"/>
      <c r="DA229" s="330"/>
      <c r="DB229" s="330"/>
      <c r="DC229" s="330"/>
      <c r="DD229" s="330"/>
      <c r="DE229" s="330"/>
      <c r="DF229" s="330"/>
      <c r="DG229" s="330"/>
      <c r="DH229" s="330"/>
      <c r="DI229" s="330"/>
      <c r="DJ229" s="330"/>
      <c r="DK229" s="330"/>
      <c r="DL229" s="330"/>
      <c r="DM229" s="330"/>
      <c r="DN229" s="330"/>
      <c r="DO229" s="330"/>
      <c r="DP229" s="330"/>
      <c r="DQ229" s="330"/>
      <c r="DR229" s="330"/>
      <c r="DS229" s="330"/>
      <c r="DT229" s="330"/>
      <c r="DU229" s="330"/>
      <c r="DV229" s="330"/>
      <c r="DW229" s="330"/>
      <c r="DX229" s="330"/>
      <c r="DY229" s="330"/>
      <c r="DZ229" s="330"/>
      <c r="EA229" s="330"/>
      <c r="EB229" s="330"/>
      <c r="EC229" s="330"/>
      <c r="ED229" s="330"/>
      <c r="EE229" s="330"/>
      <c r="EF229" s="330"/>
      <c r="EG229" s="330"/>
      <c r="EH229" s="330"/>
      <c r="EI229" s="330"/>
      <c r="EJ229" s="330"/>
      <c r="EK229" s="330"/>
      <c r="EL229" s="330"/>
      <c r="EM229" s="330"/>
      <c r="EN229" s="330"/>
      <c r="EO229" s="330"/>
      <c r="EP229" s="330"/>
      <c r="EQ229" s="330"/>
      <c r="ER229" s="330"/>
      <c r="ES229" s="330"/>
      <c r="ET229" s="330"/>
      <c r="EU229" s="330"/>
      <c r="EV229" s="330"/>
      <c r="EW229" s="330"/>
      <c r="EX229" s="330"/>
      <c r="EY229" s="330"/>
      <c r="EZ229" s="330"/>
      <c r="FA229" s="330"/>
      <c r="FB229" s="330"/>
      <c r="FC229" s="330"/>
      <c r="FD229" s="330"/>
      <c r="FE229" s="330"/>
      <c r="FF229" s="330"/>
      <c r="FG229" s="330"/>
      <c r="FH229" s="330"/>
      <c r="FI229" s="330"/>
      <c r="FJ229" s="330"/>
      <c r="FK229" s="330"/>
      <c r="FL229" s="330"/>
      <c r="FM229" s="330"/>
      <c r="FN229" s="330"/>
      <c r="FO229" s="330"/>
      <c r="FP229" s="330"/>
      <c r="FQ229" s="330"/>
      <c r="FR229" s="330"/>
      <c r="FS229" s="330"/>
      <c r="FT229" s="330"/>
      <c r="FU229" s="330"/>
      <c r="FV229" s="330"/>
      <c r="FW229" s="330"/>
      <c r="FX229" s="330"/>
      <c r="FY229" s="330"/>
      <c r="FZ229" s="330"/>
      <c r="GA229" s="330"/>
      <c r="GB229" s="330"/>
      <c r="GC229" s="330"/>
      <c r="GD229" s="330"/>
      <c r="GE229" s="330"/>
      <c r="GF229" s="330"/>
      <c r="GG229" s="330"/>
      <c r="GH229" s="330"/>
      <c r="GI229" s="330"/>
      <c r="GJ229" s="330"/>
      <c r="GK229" s="330"/>
      <c r="GL229" s="330"/>
      <c r="GM229" s="330"/>
      <c r="GN229" s="330"/>
      <c r="GO229" s="330"/>
      <c r="GP229" s="330"/>
      <c r="GQ229" s="330"/>
      <c r="GR229" s="330"/>
      <c r="GS229" s="330"/>
      <c r="GT229" s="330"/>
    </row>
    <row r="230" s="135" customFormat="1" ht="14.1" customHeight="1" spans="1:202">
      <c r="A230" s="312" t="s">
        <v>137</v>
      </c>
      <c r="B230" s="568" t="s">
        <v>261</v>
      </c>
      <c r="C230" s="568" t="s">
        <v>191</v>
      </c>
      <c r="D230" s="1307" t="s">
        <v>323</v>
      </c>
      <c r="E230" s="1335">
        <v>169.896</v>
      </c>
      <c r="F230" s="35" t="s">
        <v>25</v>
      </c>
      <c r="G230" s="35" t="s">
        <v>25</v>
      </c>
      <c r="H230" s="1308" t="s">
        <v>26</v>
      </c>
      <c r="I230" s="30" t="s">
        <v>27</v>
      </c>
      <c r="J230" s="1313" t="s">
        <v>28</v>
      </c>
      <c r="K230" s="30" t="s">
        <v>58</v>
      </c>
      <c r="L230" s="30" t="s">
        <v>30</v>
      </c>
      <c r="M230" s="1314">
        <v>672451</v>
      </c>
      <c r="N230" s="1315">
        <v>4668128</v>
      </c>
      <c r="O230" s="1315" t="s">
        <v>262</v>
      </c>
      <c r="P230" s="30" t="s">
        <v>147</v>
      </c>
      <c r="Q230" s="142" t="s">
        <v>305</v>
      </c>
      <c r="R230" s="143" t="s">
        <v>306</v>
      </c>
      <c r="S230" s="1318">
        <f t="shared" si="3"/>
        <v>1656.486</v>
      </c>
      <c r="T230" s="330"/>
      <c r="U230" s="330"/>
      <c r="V230" s="330"/>
      <c r="W230" s="330"/>
      <c r="X230" s="330"/>
      <c r="Y230" s="330"/>
      <c r="Z230" s="330"/>
      <c r="AA230" s="330"/>
      <c r="AB230" s="330"/>
      <c r="AC230" s="330"/>
      <c r="AD230" s="330"/>
      <c r="AE230" s="330"/>
      <c r="AF230" s="330"/>
      <c r="AG230" s="330"/>
      <c r="AH230" s="330"/>
      <c r="AI230" s="330"/>
      <c r="AJ230" s="330"/>
      <c r="AK230" s="330"/>
      <c r="AL230" s="330"/>
      <c r="AM230" s="330"/>
      <c r="AN230" s="330"/>
      <c r="AO230" s="330"/>
      <c r="AP230" s="330"/>
      <c r="AQ230" s="330"/>
      <c r="AR230" s="330"/>
      <c r="AS230" s="330"/>
      <c r="AT230" s="330"/>
      <c r="AU230" s="330"/>
      <c r="AV230" s="330"/>
      <c r="AW230" s="330"/>
      <c r="AX230" s="330"/>
      <c r="AY230" s="330"/>
      <c r="AZ230" s="330"/>
      <c r="BA230" s="330"/>
      <c r="BB230" s="330"/>
      <c r="BC230" s="330"/>
      <c r="BD230" s="330"/>
      <c r="BE230" s="330"/>
      <c r="BF230" s="330"/>
      <c r="BG230" s="330"/>
      <c r="BH230" s="330"/>
      <c r="BI230" s="330"/>
      <c r="BJ230" s="330"/>
      <c r="BK230" s="330"/>
      <c r="BL230" s="330"/>
      <c r="BM230" s="330"/>
      <c r="BN230" s="330"/>
      <c r="BO230" s="330"/>
      <c r="BP230" s="330"/>
      <c r="BQ230" s="330"/>
      <c r="BR230" s="330"/>
      <c r="BS230" s="330"/>
      <c r="BT230" s="330"/>
      <c r="BU230" s="330"/>
      <c r="BV230" s="330"/>
      <c r="BW230" s="330"/>
      <c r="BX230" s="330"/>
      <c r="BY230" s="330"/>
      <c r="BZ230" s="330"/>
      <c r="CA230" s="330"/>
      <c r="CB230" s="330"/>
      <c r="CC230" s="330"/>
      <c r="CD230" s="330"/>
      <c r="CE230" s="330"/>
      <c r="CF230" s="330"/>
      <c r="CG230" s="330"/>
      <c r="CH230" s="330"/>
      <c r="CI230" s="330"/>
      <c r="CJ230" s="330"/>
      <c r="CK230" s="330"/>
      <c r="CL230" s="330"/>
      <c r="CM230" s="330"/>
      <c r="CN230" s="330"/>
      <c r="CO230" s="330"/>
      <c r="CP230" s="330"/>
      <c r="CQ230" s="330"/>
      <c r="CR230" s="330"/>
      <c r="CS230" s="330"/>
      <c r="CT230" s="330"/>
      <c r="CU230" s="330"/>
      <c r="CV230" s="330"/>
      <c r="CW230" s="330"/>
      <c r="CX230" s="330"/>
      <c r="CY230" s="330"/>
      <c r="CZ230" s="330"/>
      <c r="DA230" s="330"/>
      <c r="DB230" s="330"/>
      <c r="DC230" s="330"/>
      <c r="DD230" s="330"/>
      <c r="DE230" s="330"/>
      <c r="DF230" s="330"/>
      <c r="DG230" s="330"/>
      <c r="DH230" s="330"/>
      <c r="DI230" s="330"/>
      <c r="DJ230" s="330"/>
      <c r="DK230" s="330"/>
      <c r="DL230" s="330"/>
      <c r="DM230" s="330"/>
      <c r="DN230" s="330"/>
      <c r="DO230" s="330"/>
      <c r="DP230" s="330"/>
      <c r="DQ230" s="330"/>
      <c r="DR230" s="330"/>
      <c r="DS230" s="330"/>
      <c r="DT230" s="330"/>
      <c r="DU230" s="330"/>
      <c r="DV230" s="330"/>
      <c r="DW230" s="330"/>
      <c r="DX230" s="330"/>
      <c r="DY230" s="330"/>
      <c r="DZ230" s="330"/>
      <c r="EA230" s="330"/>
      <c r="EB230" s="330"/>
      <c r="EC230" s="330"/>
      <c r="ED230" s="330"/>
      <c r="EE230" s="330"/>
      <c r="EF230" s="330"/>
      <c r="EG230" s="330"/>
      <c r="EH230" s="330"/>
      <c r="EI230" s="330"/>
      <c r="EJ230" s="330"/>
      <c r="EK230" s="330"/>
      <c r="EL230" s="330"/>
      <c r="EM230" s="330"/>
      <c r="EN230" s="330"/>
      <c r="EO230" s="330"/>
      <c r="EP230" s="330"/>
      <c r="EQ230" s="330"/>
      <c r="ER230" s="330"/>
      <c r="ES230" s="330"/>
      <c r="ET230" s="330"/>
      <c r="EU230" s="330"/>
      <c r="EV230" s="330"/>
      <c r="EW230" s="330"/>
      <c r="EX230" s="330"/>
      <c r="EY230" s="330"/>
      <c r="EZ230" s="330"/>
      <c r="FA230" s="330"/>
      <c r="FB230" s="330"/>
      <c r="FC230" s="330"/>
      <c r="FD230" s="330"/>
      <c r="FE230" s="330"/>
      <c r="FF230" s="330"/>
      <c r="FG230" s="330"/>
      <c r="FH230" s="330"/>
      <c r="FI230" s="330"/>
      <c r="FJ230" s="330"/>
      <c r="FK230" s="330"/>
      <c r="FL230" s="330"/>
      <c r="FM230" s="330"/>
      <c r="FN230" s="330"/>
      <c r="FO230" s="330"/>
      <c r="FP230" s="330"/>
      <c r="FQ230" s="330"/>
      <c r="FR230" s="330"/>
      <c r="FS230" s="330"/>
      <c r="FT230" s="330"/>
      <c r="FU230" s="330"/>
      <c r="FV230" s="330"/>
      <c r="FW230" s="330"/>
      <c r="FX230" s="330"/>
      <c r="FY230" s="330"/>
      <c r="FZ230" s="330"/>
      <c r="GA230" s="330"/>
      <c r="GB230" s="330"/>
      <c r="GC230" s="330"/>
      <c r="GD230" s="330"/>
      <c r="GE230" s="330"/>
      <c r="GF230" s="330"/>
      <c r="GG230" s="330"/>
      <c r="GH230" s="330"/>
      <c r="GI230" s="330"/>
      <c r="GJ230" s="330"/>
      <c r="GK230" s="330"/>
      <c r="GL230" s="330"/>
      <c r="GM230" s="330"/>
      <c r="GN230" s="330"/>
      <c r="GO230" s="330"/>
      <c r="GP230" s="330"/>
      <c r="GQ230" s="330"/>
      <c r="GR230" s="330"/>
      <c r="GS230" s="330"/>
      <c r="GT230" s="330"/>
    </row>
    <row r="231" s="135" customFormat="1" ht="14.1" customHeight="1" spans="1:202">
      <c r="A231" s="312" t="s">
        <v>137</v>
      </c>
      <c r="B231" s="568" t="s">
        <v>261</v>
      </c>
      <c r="C231" s="568" t="s">
        <v>85</v>
      </c>
      <c r="D231" s="1307" t="s">
        <v>324</v>
      </c>
      <c r="E231" s="1335">
        <v>40.5405</v>
      </c>
      <c r="F231" s="35" t="s">
        <v>25</v>
      </c>
      <c r="G231" s="35" t="s">
        <v>25</v>
      </c>
      <c r="H231" s="1308" t="s">
        <v>26</v>
      </c>
      <c r="I231" s="30" t="s">
        <v>27</v>
      </c>
      <c r="J231" s="1313" t="s">
        <v>28</v>
      </c>
      <c r="K231" s="30" t="s">
        <v>29</v>
      </c>
      <c r="L231" s="30" t="s">
        <v>41</v>
      </c>
      <c r="M231" s="1314">
        <v>673937</v>
      </c>
      <c r="N231" s="1315">
        <v>4669016</v>
      </c>
      <c r="O231" s="1315" t="s">
        <v>262</v>
      </c>
      <c r="P231" s="30" t="s">
        <v>147</v>
      </c>
      <c r="Q231" s="142" t="s">
        <v>305</v>
      </c>
      <c r="R231" s="143" t="s">
        <v>306</v>
      </c>
      <c r="S231" s="1318">
        <f t="shared" si="3"/>
        <v>395.269875</v>
      </c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E231" s="330"/>
      <c r="AF231" s="330"/>
      <c r="AG231" s="330"/>
      <c r="AH231" s="330"/>
      <c r="AI231" s="330"/>
      <c r="AJ231" s="330"/>
      <c r="AK231" s="330"/>
      <c r="AL231" s="330"/>
      <c r="AM231" s="330"/>
      <c r="AN231" s="330"/>
      <c r="AO231" s="330"/>
      <c r="AP231" s="330"/>
      <c r="AQ231" s="330"/>
      <c r="AR231" s="330"/>
      <c r="AS231" s="330"/>
      <c r="AT231" s="330"/>
      <c r="AU231" s="330"/>
      <c r="AV231" s="330"/>
      <c r="AW231" s="330"/>
      <c r="AX231" s="330"/>
      <c r="AY231" s="330"/>
      <c r="AZ231" s="330"/>
      <c r="BA231" s="330"/>
      <c r="BB231" s="330"/>
      <c r="BC231" s="330"/>
      <c r="BD231" s="330"/>
      <c r="BE231" s="330"/>
      <c r="BF231" s="330"/>
      <c r="BG231" s="330"/>
      <c r="BH231" s="330"/>
      <c r="BI231" s="330"/>
      <c r="BJ231" s="330"/>
      <c r="BK231" s="330"/>
      <c r="BL231" s="330"/>
      <c r="BM231" s="330"/>
      <c r="BN231" s="330"/>
      <c r="BO231" s="330"/>
      <c r="BP231" s="330"/>
      <c r="BQ231" s="330"/>
      <c r="BR231" s="330"/>
      <c r="BS231" s="330"/>
      <c r="BT231" s="330"/>
      <c r="BU231" s="330"/>
      <c r="BV231" s="330"/>
      <c r="BW231" s="330"/>
      <c r="BX231" s="330"/>
      <c r="BY231" s="330"/>
      <c r="BZ231" s="330"/>
      <c r="CA231" s="330"/>
      <c r="CB231" s="330"/>
      <c r="CC231" s="330"/>
      <c r="CD231" s="330"/>
      <c r="CE231" s="330"/>
      <c r="CF231" s="330"/>
      <c r="CG231" s="330"/>
      <c r="CH231" s="330"/>
      <c r="CI231" s="330"/>
      <c r="CJ231" s="330"/>
      <c r="CK231" s="330"/>
      <c r="CL231" s="330"/>
      <c r="CM231" s="330"/>
      <c r="CN231" s="330"/>
      <c r="CO231" s="330"/>
      <c r="CP231" s="330"/>
      <c r="CQ231" s="330"/>
      <c r="CR231" s="330"/>
      <c r="CS231" s="330"/>
      <c r="CT231" s="330"/>
      <c r="CU231" s="330"/>
      <c r="CV231" s="330"/>
      <c r="CW231" s="330"/>
      <c r="CX231" s="330"/>
      <c r="CY231" s="330"/>
      <c r="CZ231" s="330"/>
      <c r="DA231" s="330"/>
      <c r="DB231" s="330"/>
      <c r="DC231" s="330"/>
      <c r="DD231" s="330"/>
      <c r="DE231" s="330"/>
      <c r="DF231" s="330"/>
      <c r="DG231" s="330"/>
      <c r="DH231" s="330"/>
      <c r="DI231" s="330"/>
      <c r="DJ231" s="330"/>
      <c r="DK231" s="330"/>
      <c r="DL231" s="330"/>
      <c r="DM231" s="330"/>
      <c r="DN231" s="330"/>
      <c r="DO231" s="330"/>
      <c r="DP231" s="330"/>
      <c r="DQ231" s="330"/>
      <c r="DR231" s="330"/>
      <c r="DS231" s="330"/>
      <c r="DT231" s="330"/>
      <c r="DU231" s="330"/>
      <c r="DV231" s="330"/>
      <c r="DW231" s="330"/>
      <c r="DX231" s="330"/>
      <c r="DY231" s="330"/>
      <c r="DZ231" s="330"/>
      <c r="EA231" s="330"/>
      <c r="EB231" s="330"/>
      <c r="EC231" s="330"/>
      <c r="ED231" s="330"/>
      <c r="EE231" s="330"/>
      <c r="EF231" s="330"/>
      <c r="EG231" s="330"/>
      <c r="EH231" s="330"/>
      <c r="EI231" s="330"/>
      <c r="EJ231" s="330"/>
      <c r="EK231" s="330"/>
      <c r="EL231" s="330"/>
      <c r="EM231" s="330"/>
      <c r="EN231" s="330"/>
      <c r="EO231" s="330"/>
      <c r="EP231" s="330"/>
      <c r="EQ231" s="330"/>
      <c r="ER231" s="330"/>
      <c r="ES231" s="330"/>
      <c r="ET231" s="330"/>
      <c r="EU231" s="330"/>
      <c r="EV231" s="330"/>
      <c r="EW231" s="330"/>
      <c r="EX231" s="330"/>
      <c r="EY231" s="330"/>
      <c r="EZ231" s="330"/>
      <c r="FA231" s="330"/>
      <c r="FB231" s="330"/>
      <c r="FC231" s="330"/>
      <c r="FD231" s="330"/>
      <c r="FE231" s="330"/>
      <c r="FF231" s="330"/>
      <c r="FG231" s="330"/>
      <c r="FH231" s="330"/>
      <c r="FI231" s="330"/>
      <c r="FJ231" s="330"/>
      <c r="FK231" s="330"/>
      <c r="FL231" s="330"/>
      <c r="FM231" s="330"/>
      <c r="FN231" s="330"/>
      <c r="FO231" s="330"/>
      <c r="FP231" s="330"/>
      <c r="FQ231" s="330"/>
      <c r="FR231" s="330"/>
      <c r="FS231" s="330"/>
      <c r="FT231" s="330"/>
      <c r="FU231" s="330"/>
      <c r="FV231" s="330"/>
      <c r="FW231" s="330"/>
      <c r="FX231" s="330"/>
      <c r="FY231" s="330"/>
      <c r="FZ231" s="330"/>
      <c r="GA231" s="330"/>
      <c r="GB231" s="330"/>
      <c r="GC231" s="330"/>
      <c r="GD231" s="330"/>
      <c r="GE231" s="330"/>
      <c r="GF231" s="330"/>
      <c r="GG231" s="330"/>
      <c r="GH231" s="330"/>
      <c r="GI231" s="330"/>
      <c r="GJ231" s="330"/>
      <c r="GK231" s="330"/>
      <c r="GL231" s="330"/>
      <c r="GM231" s="330"/>
      <c r="GN231" s="330"/>
      <c r="GO231" s="330"/>
      <c r="GP231" s="330"/>
      <c r="GQ231" s="330"/>
      <c r="GR231" s="330"/>
      <c r="GS231" s="330"/>
      <c r="GT231" s="330"/>
    </row>
    <row r="232" s="135" customFormat="1" ht="14.1" customHeight="1" spans="1:202">
      <c r="A232" s="312" t="s">
        <v>137</v>
      </c>
      <c r="B232" s="568" t="s">
        <v>261</v>
      </c>
      <c r="C232" s="568" t="s">
        <v>325</v>
      </c>
      <c r="D232" s="1307" t="s">
        <v>326</v>
      </c>
      <c r="E232" s="1335">
        <v>77.25</v>
      </c>
      <c r="F232" s="35" t="s">
        <v>25</v>
      </c>
      <c r="G232" s="35" t="s">
        <v>25</v>
      </c>
      <c r="H232" s="1308" t="s">
        <v>26</v>
      </c>
      <c r="I232" s="30" t="s">
        <v>92</v>
      </c>
      <c r="J232" s="1313" t="s">
        <v>28</v>
      </c>
      <c r="K232" s="312" t="s">
        <v>327</v>
      </c>
      <c r="L232" s="30"/>
      <c r="M232" s="1314">
        <v>672908</v>
      </c>
      <c r="N232" s="1315">
        <v>4668358</v>
      </c>
      <c r="O232" s="1315" t="s">
        <v>262</v>
      </c>
      <c r="P232" s="30" t="s">
        <v>147</v>
      </c>
      <c r="Q232" s="142" t="s">
        <v>305</v>
      </c>
      <c r="R232" s="143" t="s">
        <v>306</v>
      </c>
      <c r="S232" s="1318">
        <f t="shared" si="3"/>
        <v>753.1875</v>
      </c>
      <c r="T232" s="330"/>
      <c r="U232" s="330"/>
      <c r="V232" s="330"/>
      <c r="W232" s="330"/>
      <c r="X232" s="330"/>
      <c r="Y232" s="330"/>
      <c r="Z232" s="330"/>
      <c r="AA232" s="330"/>
      <c r="AB232" s="330"/>
      <c r="AC232" s="330"/>
      <c r="AD232" s="330"/>
      <c r="AE232" s="330"/>
      <c r="AF232" s="330"/>
      <c r="AG232" s="330"/>
      <c r="AH232" s="330"/>
      <c r="AI232" s="330"/>
      <c r="AJ232" s="330"/>
      <c r="AK232" s="330"/>
      <c r="AL232" s="330"/>
      <c r="AM232" s="330"/>
      <c r="AN232" s="330"/>
      <c r="AO232" s="330"/>
      <c r="AP232" s="330"/>
      <c r="AQ232" s="330"/>
      <c r="AR232" s="330"/>
      <c r="AS232" s="330"/>
      <c r="AT232" s="330"/>
      <c r="AU232" s="330"/>
      <c r="AV232" s="330"/>
      <c r="AW232" s="330"/>
      <c r="AX232" s="330"/>
      <c r="AY232" s="330"/>
      <c r="AZ232" s="330"/>
      <c r="BA232" s="330"/>
      <c r="BB232" s="330"/>
      <c r="BC232" s="330"/>
      <c r="BD232" s="330"/>
      <c r="BE232" s="330"/>
      <c r="BF232" s="330"/>
      <c r="BG232" s="330"/>
      <c r="BH232" s="330"/>
      <c r="BI232" s="330"/>
      <c r="BJ232" s="330"/>
      <c r="BK232" s="330"/>
      <c r="BL232" s="330"/>
      <c r="BM232" s="330"/>
      <c r="BN232" s="330"/>
      <c r="BO232" s="330"/>
      <c r="BP232" s="330"/>
      <c r="BQ232" s="330"/>
      <c r="BR232" s="330"/>
      <c r="BS232" s="330"/>
      <c r="BT232" s="330"/>
      <c r="BU232" s="330"/>
      <c r="BV232" s="330"/>
      <c r="BW232" s="330"/>
      <c r="BX232" s="330"/>
      <c r="BY232" s="330"/>
      <c r="BZ232" s="330"/>
      <c r="CA232" s="330"/>
      <c r="CB232" s="330"/>
      <c r="CC232" s="330"/>
      <c r="CD232" s="330"/>
      <c r="CE232" s="330"/>
      <c r="CF232" s="330"/>
      <c r="CG232" s="330"/>
      <c r="CH232" s="330"/>
      <c r="CI232" s="330"/>
      <c r="CJ232" s="330"/>
      <c r="CK232" s="330"/>
      <c r="CL232" s="330"/>
      <c r="CM232" s="330"/>
      <c r="CN232" s="330"/>
      <c r="CO232" s="330"/>
      <c r="CP232" s="330"/>
      <c r="CQ232" s="330"/>
      <c r="CR232" s="330"/>
      <c r="CS232" s="330"/>
      <c r="CT232" s="330"/>
      <c r="CU232" s="330"/>
      <c r="CV232" s="330"/>
      <c r="CW232" s="330"/>
      <c r="CX232" s="330"/>
      <c r="CY232" s="330"/>
      <c r="CZ232" s="330"/>
      <c r="DA232" s="330"/>
      <c r="DB232" s="330"/>
      <c r="DC232" s="330"/>
      <c r="DD232" s="330"/>
      <c r="DE232" s="330"/>
      <c r="DF232" s="330"/>
      <c r="DG232" s="330"/>
      <c r="DH232" s="330"/>
      <c r="DI232" s="330"/>
      <c r="DJ232" s="330"/>
      <c r="DK232" s="330"/>
      <c r="DL232" s="330"/>
      <c r="DM232" s="330"/>
      <c r="DN232" s="330"/>
      <c r="DO232" s="330"/>
      <c r="DP232" s="330"/>
      <c r="DQ232" s="330"/>
      <c r="DR232" s="330"/>
      <c r="DS232" s="330"/>
      <c r="DT232" s="330"/>
      <c r="DU232" s="330"/>
      <c r="DV232" s="330"/>
      <c r="DW232" s="330"/>
      <c r="DX232" s="330"/>
      <c r="DY232" s="330"/>
      <c r="DZ232" s="330"/>
      <c r="EA232" s="330"/>
      <c r="EB232" s="330"/>
      <c r="EC232" s="330"/>
      <c r="ED232" s="330"/>
      <c r="EE232" s="330"/>
      <c r="EF232" s="330"/>
      <c r="EG232" s="330"/>
      <c r="EH232" s="330"/>
      <c r="EI232" s="330"/>
      <c r="EJ232" s="330"/>
      <c r="EK232" s="330"/>
      <c r="EL232" s="330"/>
      <c r="EM232" s="330"/>
      <c r="EN232" s="330"/>
      <c r="EO232" s="330"/>
      <c r="EP232" s="330"/>
      <c r="EQ232" s="330"/>
      <c r="ER232" s="330"/>
      <c r="ES232" s="330"/>
      <c r="ET232" s="330"/>
      <c r="EU232" s="330"/>
      <c r="EV232" s="330"/>
      <c r="EW232" s="330"/>
      <c r="EX232" s="330"/>
      <c r="EY232" s="330"/>
      <c r="EZ232" s="330"/>
      <c r="FA232" s="330"/>
      <c r="FB232" s="330"/>
      <c r="FC232" s="330"/>
      <c r="FD232" s="330"/>
      <c r="FE232" s="330"/>
      <c r="FF232" s="330"/>
      <c r="FG232" s="330"/>
      <c r="FH232" s="330"/>
      <c r="FI232" s="330"/>
      <c r="FJ232" s="330"/>
      <c r="FK232" s="330"/>
      <c r="FL232" s="330"/>
      <c r="FM232" s="330"/>
      <c r="FN232" s="330"/>
      <c r="FO232" s="330"/>
      <c r="FP232" s="330"/>
      <c r="FQ232" s="330"/>
      <c r="FR232" s="330"/>
      <c r="FS232" s="330"/>
      <c r="FT232" s="330"/>
      <c r="FU232" s="330"/>
      <c r="FV232" s="330"/>
      <c r="FW232" s="330"/>
      <c r="FX232" s="330"/>
      <c r="FY232" s="330"/>
      <c r="FZ232" s="330"/>
      <c r="GA232" s="330"/>
      <c r="GB232" s="330"/>
      <c r="GC232" s="330"/>
      <c r="GD232" s="330"/>
      <c r="GE232" s="330"/>
      <c r="GF232" s="330"/>
      <c r="GG232" s="330"/>
      <c r="GH232" s="330"/>
      <c r="GI232" s="330"/>
      <c r="GJ232" s="330"/>
      <c r="GK232" s="330"/>
      <c r="GL232" s="330"/>
      <c r="GM232" s="330"/>
      <c r="GN232" s="330"/>
      <c r="GO232" s="330"/>
      <c r="GP232" s="330"/>
      <c r="GQ232" s="330"/>
      <c r="GR232" s="330"/>
      <c r="GS232" s="330"/>
      <c r="GT232" s="330"/>
    </row>
    <row r="233" s="135" customFormat="1" ht="14.1" customHeight="1" spans="1:202">
      <c r="A233" s="312" t="s">
        <v>137</v>
      </c>
      <c r="B233" s="568" t="s">
        <v>314</v>
      </c>
      <c r="C233" s="568" t="s">
        <v>181</v>
      </c>
      <c r="D233" s="568" t="s">
        <v>328</v>
      </c>
      <c r="E233" s="312">
        <v>86.6475</v>
      </c>
      <c r="F233" s="35" t="s">
        <v>25</v>
      </c>
      <c r="G233" s="35" t="s">
        <v>25</v>
      </c>
      <c r="H233" s="1308" t="s">
        <v>26</v>
      </c>
      <c r="I233" s="30" t="s">
        <v>27</v>
      </c>
      <c r="J233" s="1313" t="s">
        <v>28</v>
      </c>
      <c r="K233" s="30" t="s">
        <v>29</v>
      </c>
      <c r="L233" s="30" t="s">
        <v>59</v>
      </c>
      <c r="M233" s="1314">
        <v>674646</v>
      </c>
      <c r="N233" s="1315">
        <v>4662934</v>
      </c>
      <c r="O233" s="1315" t="s">
        <v>315</v>
      </c>
      <c r="P233" s="30" t="s">
        <v>147</v>
      </c>
      <c r="Q233" s="1155" t="s">
        <v>249</v>
      </c>
      <c r="R233" s="1333" t="s">
        <v>250</v>
      </c>
      <c r="S233" s="1318">
        <f t="shared" si="3"/>
        <v>844.813125</v>
      </c>
      <c r="T233" s="330"/>
      <c r="U233" s="330"/>
      <c r="V233" s="330"/>
      <c r="W233" s="330"/>
      <c r="X233" s="330"/>
      <c r="Y233" s="330"/>
      <c r="Z233" s="330"/>
      <c r="AA233" s="330"/>
      <c r="AB233" s="330"/>
      <c r="AC233" s="330"/>
      <c r="AD233" s="330"/>
      <c r="AE233" s="330"/>
      <c r="AF233" s="330"/>
      <c r="AG233" s="330"/>
      <c r="AH233" s="330"/>
      <c r="AI233" s="330"/>
      <c r="AJ233" s="330"/>
      <c r="AK233" s="330"/>
      <c r="AL233" s="330"/>
      <c r="AM233" s="330"/>
      <c r="AN233" s="330"/>
      <c r="AO233" s="330"/>
      <c r="AP233" s="330"/>
      <c r="AQ233" s="330"/>
      <c r="AR233" s="330"/>
      <c r="AS233" s="330"/>
      <c r="AT233" s="330"/>
      <c r="AU233" s="330"/>
      <c r="AV233" s="330"/>
      <c r="AW233" s="330"/>
      <c r="AX233" s="330"/>
      <c r="AY233" s="330"/>
      <c r="AZ233" s="330"/>
      <c r="BA233" s="330"/>
      <c r="BB233" s="330"/>
      <c r="BC233" s="330"/>
      <c r="BD233" s="330"/>
      <c r="BE233" s="330"/>
      <c r="BF233" s="330"/>
      <c r="BG233" s="330"/>
      <c r="BH233" s="330"/>
      <c r="BI233" s="330"/>
      <c r="BJ233" s="330"/>
      <c r="BK233" s="330"/>
      <c r="BL233" s="330"/>
      <c r="BM233" s="330"/>
      <c r="BN233" s="330"/>
      <c r="BO233" s="330"/>
      <c r="BP233" s="330"/>
      <c r="BQ233" s="330"/>
      <c r="BR233" s="330"/>
      <c r="BS233" s="330"/>
      <c r="BT233" s="330"/>
      <c r="BU233" s="330"/>
      <c r="BV233" s="330"/>
      <c r="BW233" s="330"/>
      <c r="BX233" s="330"/>
      <c r="BY233" s="330"/>
      <c r="BZ233" s="330"/>
      <c r="CA233" s="330"/>
      <c r="CB233" s="330"/>
      <c r="CC233" s="330"/>
      <c r="CD233" s="330"/>
      <c r="CE233" s="330"/>
      <c r="CF233" s="330"/>
      <c r="CG233" s="330"/>
      <c r="CH233" s="330"/>
      <c r="CI233" s="330"/>
      <c r="CJ233" s="330"/>
      <c r="CK233" s="330"/>
      <c r="CL233" s="330"/>
      <c r="CM233" s="330"/>
      <c r="CN233" s="330"/>
      <c r="CO233" s="330"/>
      <c r="CP233" s="330"/>
      <c r="CQ233" s="330"/>
      <c r="CR233" s="330"/>
      <c r="CS233" s="330"/>
      <c r="CT233" s="330"/>
      <c r="CU233" s="330"/>
      <c r="CV233" s="330"/>
      <c r="CW233" s="330"/>
      <c r="CX233" s="330"/>
      <c r="CY233" s="330"/>
      <c r="CZ233" s="330"/>
      <c r="DA233" s="330"/>
      <c r="DB233" s="330"/>
      <c r="DC233" s="330"/>
      <c r="DD233" s="330"/>
      <c r="DE233" s="330"/>
      <c r="DF233" s="330"/>
      <c r="DG233" s="330"/>
      <c r="DH233" s="330"/>
      <c r="DI233" s="330"/>
      <c r="DJ233" s="330"/>
      <c r="DK233" s="330"/>
      <c r="DL233" s="330"/>
      <c r="DM233" s="330"/>
      <c r="DN233" s="330"/>
      <c r="DO233" s="330"/>
      <c r="DP233" s="330"/>
      <c r="DQ233" s="330"/>
      <c r="DR233" s="330"/>
      <c r="DS233" s="330"/>
      <c r="DT233" s="330"/>
      <c r="DU233" s="330"/>
      <c r="DV233" s="330"/>
      <c r="DW233" s="330"/>
      <c r="DX233" s="330"/>
      <c r="DY233" s="330"/>
      <c r="DZ233" s="330"/>
      <c r="EA233" s="330"/>
      <c r="EB233" s="330"/>
      <c r="EC233" s="330"/>
      <c r="ED233" s="330"/>
      <c r="EE233" s="330"/>
      <c r="EF233" s="330"/>
      <c r="EG233" s="330"/>
      <c r="EH233" s="330"/>
      <c r="EI233" s="330"/>
      <c r="EJ233" s="330"/>
      <c r="EK233" s="330"/>
      <c r="EL233" s="330"/>
      <c r="EM233" s="330"/>
      <c r="EN233" s="330"/>
      <c r="EO233" s="330"/>
      <c r="EP233" s="330"/>
      <c r="EQ233" s="330"/>
      <c r="ER233" s="330"/>
      <c r="ES233" s="330"/>
      <c r="ET233" s="330"/>
      <c r="EU233" s="330"/>
      <c r="EV233" s="330"/>
      <c r="EW233" s="330"/>
      <c r="EX233" s="330"/>
      <c r="EY233" s="330"/>
      <c r="EZ233" s="330"/>
      <c r="FA233" s="330"/>
      <c r="FB233" s="330"/>
      <c r="FC233" s="330"/>
      <c r="FD233" s="330"/>
      <c r="FE233" s="330"/>
      <c r="FF233" s="330"/>
      <c r="FG233" s="330"/>
      <c r="FH233" s="330"/>
      <c r="FI233" s="330"/>
      <c r="FJ233" s="330"/>
      <c r="FK233" s="330"/>
      <c r="FL233" s="330"/>
      <c r="FM233" s="330"/>
      <c r="FN233" s="330"/>
      <c r="FO233" s="330"/>
      <c r="FP233" s="330"/>
      <c r="FQ233" s="330"/>
      <c r="FR233" s="330"/>
      <c r="FS233" s="330"/>
      <c r="FT233" s="330"/>
      <c r="FU233" s="330"/>
      <c r="FV233" s="330"/>
      <c r="FW233" s="330"/>
      <c r="FX233" s="330"/>
      <c r="FY233" s="330"/>
      <c r="FZ233" s="330"/>
      <c r="GA233" s="330"/>
      <c r="GB233" s="330"/>
      <c r="GC233" s="330"/>
      <c r="GD233" s="330"/>
      <c r="GE233" s="330"/>
      <c r="GF233" s="330"/>
      <c r="GG233" s="330"/>
      <c r="GH233" s="330"/>
      <c r="GI233" s="330"/>
      <c r="GJ233" s="330"/>
      <c r="GK233" s="330"/>
      <c r="GL233" s="330"/>
      <c r="GM233" s="330"/>
      <c r="GN233" s="330"/>
      <c r="GO233" s="330"/>
      <c r="GP233" s="330"/>
      <c r="GQ233" s="330"/>
      <c r="GR233" s="330"/>
      <c r="GS233" s="330"/>
      <c r="GT233" s="330"/>
    </row>
    <row r="234" s="135" customFormat="1" ht="14.1" customHeight="1" spans="1:202">
      <c r="A234" s="312" t="s">
        <v>137</v>
      </c>
      <c r="B234" s="568" t="s">
        <v>314</v>
      </c>
      <c r="C234" s="568" t="s">
        <v>329</v>
      </c>
      <c r="D234" s="1307" t="s">
        <v>330</v>
      </c>
      <c r="E234" s="1338">
        <v>51.585</v>
      </c>
      <c r="F234" s="35" t="s">
        <v>25</v>
      </c>
      <c r="G234" s="35" t="s">
        <v>25</v>
      </c>
      <c r="H234" s="1308" t="s">
        <v>26</v>
      </c>
      <c r="I234" s="30" t="s">
        <v>27</v>
      </c>
      <c r="J234" s="1313" t="s">
        <v>28</v>
      </c>
      <c r="K234" s="30" t="s">
        <v>58</v>
      </c>
      <c r="L234" s="30" t="s">
        <v>30</v>
      </c>
      <c r="M234" s="1314">
        <v>674759</v>
      </c>
      <c r="N234" s="1315">
        <v>4662692</v>
      </c>
      <c r="O234" s="1315" t="s">
        <v>315</v>
      </c>
      <c r="P234" s="30" t="s">
        <v>147</v>
      </c>
      <c r="Q234" s="1155" t="s">
        <v>249</v>
      </c>
      <c r="R234" s="1333" t="s">
        <v>250</v>
      </c>
      <c r="S234" s="1318">
        <f t="shared" si="3"/>
        <v>502.95375</v>
      </c>
      <c r="T234" s="330"/>
      <c r="U234" s="330"/>
      <c r="V234" s="330"/>
      <c r="W234" s="330"/>
      <c r="X234" s="330"/>
      <c r="Y234" s="330"/>
      <c r="Z234" s="330"/>
      <c r="AA234" s="330"/>
      <c r="AB234" s="330"/>
      <c r="AC234" s="330"/>
      <c r="AD234" s="330"/>
      <c r="AE234" s="330"/>
      <c r="AF234" s="330"/>
      <c r="AG234" s="330"/>
      <c r="AH234" s="330"/>
      <c r="AI234" s="330"/>
      <c r="AJ234" s="330"/>
      <c r="AK234" s="330"/>
      <c r="AL234" s="330"/>
      <c r="AM234" s="330"/>
      <c r="AN234" s="330"/>
      <c r="AO234" s="330"/>
      <c r="AP234" s="330"/>
      <c r="AQ234" s="330"/>
      <c r="AR234" s="330"/>
      <c r="AS234" s="330"/>
      <c r="AT234" s="330"/>
      <c r="AU234" s="330"/>
      <c r="AV234" s="330"/>
      <c r="AW234" s="330"/>
      <c r="AX234" s="330"/>
      <c r="AY234" s="330"/>
      <c r="AZ234" s="330"/>
      <c r="BA234" s="330"/>
      <c r="BB234" s="330"/>
      <c r="BC234" s="330"/>
      <c r="BD234" s="330"/>
      <c r="BE234" s="330"/>
      <c r="BF234" s="330"/>
      <c r="BG234" s="330"/>
      <c r="BH234" s="330"/>
      <c r="BI234" s="330"/>
      <c r="BJ234" s="330"/>
      <c r="BK234" s="330"/>
      <c r="BL234" s="330"/>
      <c r="BM234" s="330"/>
      <c r="BN234" s="330"/>
      <c r="BO234" s="330"/>
      <c r="BP234" s="330"/>
      <c r="BQ234" s="330"/>
      <c r="BR234" s="330"/>
      <c r="BS234" s="330"/>
      <c r="BT234" s="330"/>
      <c r="BU234" s="330"/>
      <c r="BV234" s="330"/>
      <c r="BW234" s="330"/>
      <c r="BX234" s="330"/>
      <c r="BY234" s="330"/>
      <c r="BZ234" s="330"/>
      <c r="CA234" s="330"/>
      <c r="CB234" s="330"/>
      <c r="CC234" s="330"/>
      <c r="CD234" s="330"/>
      <c r="CE234" s="330"/>
      <c r="CF234" s="330"/>
      <c r="CG234" s="330"/>
      <c r="CH234" s="330"/>
      <c r="CI234" s="330"/>
      <c r="CJ234" s="330"/>
      <c r="CK234" s="330"/>
      <c r="CL234" s="330"/>
      <c r="CM234" s="330"/>
      <c r="CN234" s="330"/>
      <c r="CO234" s="330"/>
      <c r="CP234" s="330"/>
      <c r="CQ234" s="330"/>
      <c r="CR234" s="330"/>
      <c r="CS234" s="330"/>
      <c r="CT234" s="330"/>
      <c r="CU234" s="330"/>
      <c r="CV234" s="330"/>
      <c r="CW234" s="330"/>
      <c r="CX234" s="330"/>
      <c r="CY234" s="330"/>
      <c r="CZ234" s="330"/>
      <c r="DA234" s="330"/>
      <c r="DB234" s="330"/>
      <c r="DC234" s="330"/>
      <c r="DD234" s="330"/>
      <c r="DE234" s="330"/>
      <c r="DF234" s="330"/>
      <c r="DG234" s="330"/>
      <c r="DH234" s="330"/>
      <c r="DI234" s="330"/>
      <c r="DJ234" s="330"/>
      <c r="DK234" s="330"/>
      <c r="DL234" s="330"/>
      <c r="DM234" s="330"/>
      <c r="DN234" s="330"/>
      <c r="DO234" s="330"/>
      <c r="DP234" s="330"/>
      <c r="DQ234" s="330"/>
      <c r="DR234" s="330"/>
      <c r="DS234" s="330"/>
      <c r="DT234" s="330"/>
      <c r="DU234" s="330"/>
      <c r="DV234" s="330"/>
      <c r="DW234" s="330"/>
      <c r="DX234" s="330"/>
      <c r="DY234" s="330"/>
      <c r="DZ234" s="330"/>
      <c r="EA234" s="330"/>
      <c r="EB234" s="330"/>
      <c r="EC234" s="330"/>
      <c r="ED234" s="330"/>
      <c r="EE234" s="330"/>
      <c r="EF234" s="330"/>
      <c r="EG234" s="330"/>
      <c r="EH234" s="330"/>
      <c r="EI234" s="330"/>
      <c r="EJ234" s="330"/>
      <c r="EK234" s="330"/>
      <c r="EL234" s="330"/>
      <c r="EM234" s="330"/>
      <c r="EN234" s="330"/>
      <c r="EO234" s="330"/>
      <c r="EP234" s="330"/>
      <c r="EQ234" s="330"/>
      <c r="ER234" s="330"/>
      <c r="ES234" s="330"/>
      <c r="ET234" s="330"/>
      <c r="EU234" s="330"/>
      <c r="EV234" s="330"/>
      <c r="EW234" s="330"/>
      <c r="EX234" s="330"/>
      <c r="EY234" s="330"/>
      <c r="EZ234" s="330"/>
      <c r="FA234" s="330"/>
      <c r="FB234" s="330"/>
      <c r="FC234" s="330"/>
      <c r="FD234" s="330"/>
      <c r="FE234" s="330"/>
      <c r="FF234" s="330"/>
      <c r="FG234" s="330"/>
      <c r="FH234" s="330"/>
      <c r="FI234" s="330"/>
      <c r="FJ234" s="330"/>
      <c r="FK234" s="330"/>
      <c r="FL234" s="330"/>
      <c r="FM234" s="330"/>
      <c r="FN234" s="330"/>
      <c r="FO234" s="330"/>
      <c r="FP234" s="330"/>
      <c r="FQ234" s="330"/>
      <c r="FR234" s="330"/>
      <c r="FS234" s="330"/>
      <c r="FT234" s="330"/>
      <c r="FU234" s="330"/>
      <c r="FV234" s="330"/>
      <c r="FW234" s="330"/>
      <c r="FX234" s="330"/>
      <c r="FY234" s="330"/>
      <c r="FZ234" s="330"/>
      <c r="GA234" s="330"/>
      <c r="GB234" s="330"/>
      <c r="GC234" s="330"/>
      <c r="GD234" s="330"/>
      <c r="GE234" s="330"/>
      <c r="GF234" s="330"/>
      <c r="GG234" s="330"/>
      <c r="GH234" s="330"/>
      <c r="GI234" s="330"/>
      <c r="GJ234" s="330"/>
      <c r="GK234" s="330"/>
      <c r="GL234" s="330"/>
      <c r="GM234" s="330"/>
      <c r="GN234" s="330"/>
      <c r="GO234" s="330"/>
      <c r="GP234" s="330"/>
      <c r="GQ234" s="330"/>
      <c r="GR234" s="330"/>
      <c r="GS234" s="330"/>
      <c r="GT234" s="330"/>
    </row>
    <row r="235" s="135" customFormat="1" ht="14.1" customHeight="1" spans="1:202">
      <c r="A235" s="312" t="s">
        <v>137</v>
      </c>
      <c r="B235" s="568" t="s">
        <v>314</v>
      </c>
      <c r="C235" s="568" t="s">
        <v>40</v>
      </c>
      <c r="D235" s="568" t="s">
        <v>302</v>
      </c>
      <c r="E235" s="312">
        <v>57.576</v>
      </c>
      <c r="F235" s="35" t="s">
        <v>25</v>
      </c>
      <c r="G235" s="35" t="s">
        <v>25</v>
      </c>
      <c r="H235" s="1308" t="s">
        <v>26</v>
      </c>
      <c r="I235" s="30" t="s">
        <v>27</v>
      </c>
      <c r="J235" s="1313" t="s">
        <v>28</v>
      </c>
      <c r="K235" s="30" t="s">
        <v>58</v>
      </c>
      <c r="L235" s="30" t="s">
        <v>50</v>
      </c>
      <c r="M235" s="1314">
        <v>674645</v>
      </c>
      <c r="N235" s="1315">
        <v>4661712</v>
      </c>
      <c r="O235" s="1315" t="s">
        <v>315</v>
      </c>
      <c r="P235" s="30" t="s">
        <v>147</v>
      </c>
      <c r="Q235" s="1155" t="s">
        <v>249</v>
      </c>
      <c r="R235" s="1333" t="s">
        <v>250</v>
      </c>
      <c r="S235" s="1318">
        <f t="shared" si="3"/>
        <v>561.366</v>
      </c>
      <c r="T235" s="330"/>
      <c r="U235" s="330"/>
      <c r="V235" s="330"/>
      <c r="W235" s="330"/>
      <c r="X235" s="330"/>
      <c r="Y235" s="330"/>
      <c r="Z235" s="330"/>
      <c r="AA235" s="330"/>
      <c r="AB235" s="330"/>
      <c r="AC235" s="330"/>
      <c r="AD235" s="330"/>
      <c r="AE235" s="330"/>
      <c r="AF235" s="330"/>
      <c r="AG235" s="330"/>
      <c r="AH235" s="330"/>
      <c r="AI235" s="330"/>
      <c r="AJ235" s="330"/>
      <c r="AK235" s="330"/>
      <c r="AL235" s="330"/>
      <c r="AM235" s="330"/>
      <c r="AN235" s="330"/>
      <c r="AO235" s="330"/>
      <c r="AP235" s="330"/>
      <c r="AQ235" s="330"/>
      <c r="AR235" s="330"/>
      <c r="AS235" s="330"/>
      <c r="AT235" s="330"/>
      <c r="AU235" s="330"/>
      <c r="AV235" s="330"/>
      <c r="AW235" s="330"/>
      <c r="AX235" s="330"/>
      <c r="AY235" s="330"/>
      <c r="AZ235" s="330"/>
      <c r="BA235" s="330"/>
      <c r="BB235" s="330"/>
      <c r="BC235" s="330"/>
      <c r="BD235" s="330"/>
      <c r="BE235" s="330"/>
      <c r="BF235" s="330"/>
      <c r="BG235" s="330"/>
      <c r="BH235" s="330"/>
      <c r="BI235" s="330"/>
      <c r="BJ235" s="330"/>
      <c r="BK235" s="330"/>
      <c r="BL235" s="330"/>
      <c r="BM235" s="330"/>
      <c r="BN235" s="330"/>
      <c r="BO235" s="330"/>
      <c r="BP235" s="330"/>
      <c r="BQ235" s="330"/>
      <c r="BR235" s="330"/>
      <c r="BS235" s="330"/>
      <c r="BT235" s="330"/>
      <c r="BU235" s="330"/>
      <c r="BV235" s="330"/>
      <c r="BW235" s="330"/>
      <c r="BX235" s="330"/>
      <c r="BY235" s="330"/>
      <c r="BZ235" s="330"/>
      <c r="CA235" s="330"/>
      <c r="CB235" s="330"/>
      <c r="CC235" s="330"/>
      <c r="CD235" s="330"/>
      <c r="CE235" s="330"/>
      <c r="CF235" s="330"/>
      <c r="CG235" s="330"/>
      <c r="CH235" s="330"/>
      <c r="CI235" s="330"/>
      <c r="CJ235" s="330"/>
      <c r="CK235" s="330"/>
      <c r="CL235" s="330"/>
      <c r="CM235" s="330"/>
      <c r="CN235" s="330"/>
      <c r="CO235" s="330"/>
      <c r="CP235" s="330"/>
      <c r="CQ235" s="330"/>
      <c r="CR235" s="330"/>
      <c r="CS235" s="330"/>
      <c r="CT235" s="330"/>
      <c r="CU235" s="330"/>
      <c r="CV235" s="330"/>
      <c r="CW235" s="330"/>
      <c r="CX235" s="330"/>
      <c r="CY235" s="330"/>
      <c r="CZ235" s="330"/>
      <c r="DA235" s="330"/>
      <c r="DB235" s="330"/>
      <c r="DC235" s="330"/>
      <c r="DD235" s="330"/>
      <c r="DE235" s="330"/>
      <c r="DF235" s="330"/>
      <c r="DG235" s="330"/>
      <c r="DH235" s="330"/>
      <c r="DI235" s="330"/>
      <c r="DJ235" s="330"/>
      <c r="DK235" s="330"/>
      <c r="DL235" s="330"/>
      <c r="DM235" s="330"/>
      <c r="DN235" s="330"/>
      <c r="DO235" s="330"/>
      <c r="DP235" s="330"/>
      <c r="DQ235" s="330"/>
      <c r="DR235" s="330"/>
      <c r="DS235" s="330"/>
      <c r="DT235" s="330"/>
      <c r="DU235" s="330"/>
      <c r="DV235" s="330"/>
      <c r="DW235" s="330"/>
      <c r="DX235" s="330"/>
      <c r="DY235" s="330"/>
      <c r="DZ235" s="330"/>
      <c r="EA235" s="330"/>
      <c r="EB235" s="330"/>
      <c r="EC235" s="330"/>
      <c r="ED235" s="330"/>
      <c r="EE235" s="330"/>
      <c r="EF235" s="330"/>
      <c r="EG235" s="330"/>
      <c r="EH235" s="330"/>
      <c r="EI235" s="330"/>
      <c r="EJ235" s="330"/>
      <c r="EK235" s="330"/>
      <c r="EL235" s="330"/>
      <c r="EM235" s="330"/>
      <c r="EN235" s="330"/>
      <c r="EO235" s="330"/>
      <c r="EP235" s="330"/>
      <c r="EQ235" s="330"/>
      <c r="ER235" s="330"/>
      <c r="ES235" s="330"/>
      <c r="ET235" s="330"/>
      <c r="EU235" s="330"/>
      <c r="EV235" s="330"/>
      <c r="EW235" s="330"/>
      <c r="EX235" s="330"/>
      <c r="EY235" s="330"/>
      <c r="EZ235" s="330"/>
      <c r="FA235" s="330"/>
      <c r="FB235" s="330"/>
      <c r="FC235" s="330"/>
      <c r="FD235" s="330"/>
      <c r="FE235" s="330"/>
      <c r="FF235" s="330"/>
      <c r="FG235" s="330"/>
      <c r="FH235" s="330"/>
      <c r="FI235" s="330"/>
      <c r="FJ235" s="330"/>
      <c r="FK235" s="330"/>
      <c r="FL235" s="330"/>
      <c r="FM235" s="330"/>
      <c r="FN235" s="330"/>
      <c r="FO235" s="330"/>
      <c r="FP235" s="330"/>
      <c r="FQ235" s="330"/>
      <c r="FR235" s="330"/>
      <c r="FS235" s="330"/>
      <c r="FT235" s="330"/>
      <c r="FU235" s="330"/>
      <c r="FV235" s="330"/>
      <c r="FW235" s="330"/>
      <c r="FX235" s="330"/>
      <c r="FY235" s="330"/>
      <c r="FZ235" s="330"/>
      <c r="GA235" s="330"/>
      <c r="GB235" s="330"/>
      <c r="GC235" s="330"/>
      <c r="GD235" s="330"/>
      <c r="GE235" s="330"/>
      <c r="GF235" s="330"/>
      <c r="GG235" s="330"/>
      <c r="GH235" s="330"/>
      <c r="GI235" s="330"/>
      <c r="GJ235" s="330"/>
      <c r="GK235" s="330"/>
      <c r="GL235" s="330"/>
      <c r="GM235" s="330"/>
      <c r="GN235" s="330"/>
      <c r="GO235" s="330"/>
      <c r="GP235" s="330"/>
      <c r="GQ235" s="330"/>
      <c r="GR235" s="330"/>
      <c r="GS235" s="330"/>
      <c r="GT235" s="330"/>
    </row>
    <row r="236" s="135" customFormat="1" ht="14.1" customHeight="1" spans="1:202">
      <c r="A236" s="312" t="s">
        <v>137</v>
      </c>
      <c r="B236" s="568" t="s">
        <v>314</v>
      </c>
      <c r="C236" s="568" t="s">
        <v>243</v>
      </c>
      <c r="D236" s="568" t="s">
        <v>331</v>
      </c>
      <c r="E236" s="312">
        <v>30.924</v>
      </c>
      <c r="F236" s="35" t="s">
        <v>25</v>
      </c>
      <c r="G236" s="35" t="s">
        <v>25</v>
      </c>
      <c r="H236" s="1308" t="s">
        <v>26</v>
      </c>
      <c r="I236" s="30" t="s">
        <v>92</v>
      </c>
      <c r="J236" s="1313" t="s">
        <v>28</v>
      </c>
      <c r="K236" s="30" t="s">
        <v>310</v>
      </c>
      <c r="L236" s="30"/>
      <c r="M236" s="1314">
        <v>675126</v>
      </c>
      <c r="N236" s="1315">
        <v>4662416</v>
      </c>
      <c r="O236" s="1315" t="s">
        <v>315</v>
      </c>
      <c r="P236" s="30" t="s">
        <v>147</v>
      </c>
      <c r="Q236" s="1155" t="s">
        <v>249</v>
      </c>
      <c r="R236" s="1333" t="s">
        <v>250</v>
      </c>
      <c r="S236" s="1318">
        <f t="shared" si="3"/>
        <v>301.509</v>
      </c>
      <c r="T236" s="330"/>
      <c r="U236" s="330"/>
      <c r="V236" s="330"/>
      <c r="W236" s="330"/>
      <c r="X236" s="330"/>
      <c r="Y236" s="330"/>
      <c r="Z236" s="330"/>
      <c r="AA236" s="330"/>
      <c r="AB236" s="330"/>
      <c r="AC236" s="330"/>
      <c r="AD236" s="330"/>
      <c r="AE236" s="330"/>
      <c r="AF236" s="330"/>
      <c r="AG236" s="330"/>
      <c r="AH236" s="330"/>
      <c r="AI236" s="330"/>
      <c r="AJ236" s="330"/>
      <c r="AK236" s="330"/>
      <c r="AL236" s="330"/>
      <c r="AM236" s="330"/>
      <c r="AN236" s="330"/>
      <c r="AO236" s="330"/>
      <c r="AP236" s="330"/>
      <c r="AQ236" s="330"/>
      <c r="AR236" s="330"/>
      <c r="AS236" s="330"/>
      <c r="AT236" s="330"/>
      <c r="AU236" s="330"/>
      <c r="AV236" s="330"/>
      <c r="AW236" s="330"/>
      <c r="AX236" s="330"/>
      <c r="AY236" s="330"/>
      <c r="AZ236" s="330"/>
      <c r="BA236" s="330"/>
      <c r="BB236" s="330"/>
      <c r="BC236" s="330"/>
      <c r="BD236" s="330"/>
      <c r="BE236" s="330"/>
      <c r="BF236" s="330"/>
      <c r="BG236" s="330"/>
      <c r="BH236" s="330"/>
      <c r="BI236" s="330"/>
      <c r="BJ236" s="330"/>
      <c r="BK236" s="330"/>
      <c r="BL236" s="330"/>
      <c r="BM236" s="330"/>
      <c r="BN236" s="330"/>
      <c r="BO236" s="330"/>
      <c r="BP236" s="330"/>
      <c r="BQ236" s="330"/>
      <c r="BR236" s="330"/>
      <c r="BS236" s="330"/>
      <c r="BT236" s="330"/>
      <c r="BU236" s="330"/>
      <c r="BV236" s="330"/>
      <c r="BW236" s="330"/>
      <c r="BX236" s="330"/>
      <c r="BY236" s="330"/>
      <c r="BZ236" s="330"/>
      <c r="CA236" s="330"/>
      <c r="CB236" s="330"/>
      <c r="CC236" s="330"/>
      <c r="CD236" s="330"/>
      <c r="CE236" s="330"/>
      <c r="CF236" s="330"/>
      <c r="CG236" s="330"/>
      <c r="CH236" s="330"/>
      <c r="CI236" s="330"/>
      <c r="CJ236" s="330"/>
      <c r="CK236" s="330"/>
      <c r="CL236" s="330"/>
      <c r="CM236" s="330"/>
      <c r="CN236" s="330"/>
      <c r="CO236" s="330"/>
      <c r="CP236" s="330"/>
      <c r="CQ236" s="330"/>
      <c r="CR236" s="330"/>
      <c r="CS236" s="330"/>
      <c r="CT236" s="330"/>
      <c r="CU236" s="330"/>
      <c r="CV236" s="330"/>
      <c r="CW236" s="330"/>
      <c r="CX236" s="330"/>
      <c r="CY236" s="330"/>
      <c r="CZ236" s="330"/>
      <c r="DA236" s="330"/>
      <c r="DB236" s="330"/>
      <c r="DC236" s="330"/>
      <c r="DD236" s="330"/>
      <c r="DE236" s="330"/>
      <c r="DF236" s="330"/>
      <c r="DG236" s="330"/>
      <c r="DH236" s="330"/>
      <c r="DI236" s="330"/>
      <c r="DJ236" s="330"/>
      <c r="DK236" s="330"/>
      <c r="DL236" s="330"/>
      <c r="DM236" s="330"/>
      <c r="DN236" s="330"/>
      <c r="DO236" s="330"/>
      <c r="DP236" s="330"/>
      <c r="DQ236" s="330"/>
      <c r="DR236" s="330"/>
      <c r="DS236" s="330"/>
      <c r="DT236" s="330"/>
      <c r="DU236" s="330"/>
      <c r="DV236" s="330"/>
      <c r="DW236" s="330"/>
      <c r="DX236" s="330"/>
      <c r="DY236" s="330"/>
      <c r="DZ236" s="330"/>
      <c r="EA236" s="330"/>
      <c r="EB236" s="330"/>
      <c r="EC236" s="330"/>
      <c r="ED236" s="330"/>
      <c r="EE236" s="330"/>
      <c r="EF236" s="330"/>
      <c r="EG236" s="330"/>
      <c r="EH236" s="330"/>
      <c r="EI236" s="330"/>
      <c r="EJ236" s="330"/>
      <c r="EK236" s="330"/>
      <c r="EL236" s="330"/>
      <c r="EM236" s="330"/>
      <c r="EN236" s="330"/>
      <c r="EO236" s="330"/>
      <c r="EP236" s="330"/>
      <c r="EQ236" s="330"/>
      <c r="ER236" s="330"/>
      <c r="ES236" s="330"/>
      <c r="ET236" s="330"/>
      <c r="EU236" s="330"/>
      <c r="EV236" s="330"/>
      <c r="EW236" s="330"/>
      <c r="EX236" s="330"/>
      <c r="EY236" s="330"/>
      <c r="EZ236" s="330"/>
      <c r="FA236" s="330"/>
      <c r="FB236" s="330"/>
      <c r="FC236" s="330"/>
      <c r="FD236" s="330"/>
      <c r="FE236" s="330"/>
      <c r="FF236" s="330"/>
      <c r="FG236" s="330"/>
      <c r="FH236" s="330"/>
      <c r="FI236" s="330"/>
      <c r="FJ236" s="330"/>
      <c r="FK236" s="330"/>
      <c r="FL236" s="330"/>
      <c r="FM236" s="330"/>
      <c r="FN236" s="330"/>
      <c r="FO236" s="330"/>
      <c r="FP236" s="330"/>
      <c r="FQ236" s="330"/>
      <c r="FR236" s="330"/>
      <c r="FS236" s="330"/>
      <c r="FT236" s="330"/>
      <c r="FU236" s="330"/>
      <c r="FV236" s="330"/>
      <c r="FW236" s="330"/>
      <c r="FX236" s="330"/>
      <c r="FY236" s="330"/>
      <c r="FZ236" s="330"/>
      <c r="GA236" s="330"/>
      <c r="GB236" s="330"/>
      <c r="GC236" s="330"/>
      <c r="GD236" s="330"/>
      <c r="GE236" s="330"/>
      <c r="GF236" s="330"/>
      <c r="GG236" s="330"/>
      <c r="GH236" s="330"/>
      <c r="GI236" s="330"/>
      <c r="GJ236" s="330"/>
      <c r="GK236" s="330"/>
      <c r="GL236" s="330"/>
      <c r="GM236" s="330"/>
      <c r="GN236" s="330"/>
      <c r="GO236" s="330"/>
      <c r="GP236" s="330"/>
      <c r="GQ236" s="330"/>
      <c r="GR236" s="330"/>
      <c r="GS236" s="330"/>
      <c r="GT236" s="330"/>
    </row>
    <row r="237" s="135" customFormat="1" ht="14.1" customHeight="1" spans="1:202">
      <c r="A237" s="312" t="s">
        <v>137</v>
      </c>
      <c r="B237" s="568" t="s">
        <v>314</v>
      </c>
      <c r="C237" s="568" t="s">
        <v>332</v>
      </c>
      <c r="D237" s="568" t="s">
        <v>333</v>
      </c>
      <c r="E237" s="312">
        <v>56.895</v>
      </c>
      <c r="F237" s="35" t="s">
        <v>25</v>
      </c>
      <c r="G237" s="35" t="s">
        <v>25</v>
      </c>
      <c r="H237" s="1308" t="s">
        <v>26</v>
      </c>
      <c r="I237" s="30" t="s">
        <v>27</v>
      </c>
      <c r="J237" s="1313" t="s">
        <v>28</v>
      </c>
      <c r="K237" s="30" t="s">
        <v>29</v>
      </c>
      <c r="L237" s="30" t="s">
        <v>41</v>
      </c>
      <c r="M237" s="1314">
        <v>674531</v>
      </c>
      <c r="N237" s="1315">
        <v>4661700</v>
      </c>
      <c r="O237" s="1315" t="s">
        <v>315</v>
      </c>
      <c r="P237" s="30" t="s">
        <v>147</v>
      </c>
      <c r="Q237" s="1155" t="s">
        <v>334</v>
      </c>
      <c r="R237" s="978" t="s">
        <v>335</v>
      </c>
      <c r="S237" s="1318">
        <f t="shared" si="3"/>
        <v>554.72625</v>
      </c>
      <c r="T237" s="330"/>
      <c r="U237" s="330"/>
      <c r="V237" s="330"/>
      <c r="W237" s="330"/>
      <c r="X237" s="330"/>
      <c r="Y237" s="330"/>
      <c r="Z237" s="330"/>
      <c r="AA237" s="330"/>
      <c r="AB237" s="330"/>
      <c r="AC237" s="330"/>
      <c r="AD237" s="330"/>
      <c r="AE237" s="330"/>
      <c r="AF237" s="330"/>
      <c r="AG237" s="330"/>
      <c r="AH237" s="330"/>
      <c r="AI237" s="330"/>
      <c r="AJ237" s="330"/>
      <c r="AK237" s="330"/>
      <c r="AL237" s="330"/>
      <c r="AM237" s="330"/>
      <c r="AN237" s="330"/>
      <c r="AO237" s="330"/>
      <c r="AP237" s="330"/>
      <c r="AQ237" s="330"/>
      <c r="AR237" s="330"/>
      <c r="AS237" s="330"/>
      <c r="AT237" s="330"/>
      <c r="AU237" s="330"/>
      <c r="AV237" s="330"/>
      <c r="AW237" s="330"/>
      <c r="AX237" s="330"/>
      <c r="AY237" s="330"/>
      <c r="AZ237" s="330"/>
      <c r="BA237" s="330"/>
      <c r="BB237" s="330"/>
      <c r="BC237" s="330"/>
      <c r="BD237" s="330"/>
      <c r="BE237" s="330"/>
      <c r="BF237" s="330"/>
      <c r="BG237" s="330"/>
      <c r="BH237" s="330"/>
      <c r="BI237" s="330"/>
      <c r="BJ237" s="330"/>
      <c r="BK237" s="330"/>
      <c r="BL237" s="330"/>
      <c r="BM237" s="330"/>
      <c r="BN237" s="330"/>
      <c r="BO237" s="330"/>
      <c r="BP237" s="330"/>
      <c r="BQ237" s="330"/>
      <c r="BR237" s="330"/>
      <c r="BS237" s="330"/>
      <c r="BT237" s="330"/>
      <c r="BU237" s="330"/>
      <c r="BV237" s="330"/>
      <c r="BW237" s="330"/>
      <c r="BX237" s="330"/>
      <c r="BY237" s="330"/>
      <c r="BZ237" s="330"/>
      <c r="CA237" s="330"/>
      <c r="CB237" s="330"/>
      <c r="CC237" s="330"/>
      <c r="CD237" s="330"/>
      <c r="CE237" s="330"/>
      <c r="CF237" s="330"/>
      <c r="CG237" s="330"/>
      <c r="CH237" s="330"/>
      <c r="CI237" s="330"/>
      <c r="CJ237" s="330"/>
      <c r="CK237" s="330"/>
      <c r="CL237" s="330"/>
      <c r="CM237" s="330"/>
      <c r="CN237" s="330"/>
      <c r="CO237" s="330"/>
      <c r="CP237" s="330"/>
      <c r="CQ237" s="330"/>
      <c r="CR237" s="330"/>
      <c r="CS237" s="330"/>
      <c r="CT237" s="330"/>
      <c r="CU237" s="330"/>
      <c r="CV237" s="330"/>
      <c r="CW237" s="330"/>
      <c r="CX237" s="330"/>
      <c r="CY237" s="330"/>
      <c r="CZ237" s="330"/>
      <c r="DA237" s="330"/>
      <c r="DB237" s="330"/>
      <c r="DC237" s="330"/>
      <c r="DD237" s="330"/>
      <c r="DE237" s="330"/>
      <c r="DF237" s="330"/>
      <c r="DG237" s="330"/>
      <c r="DH237" s="330"/>
      <c r="DI237" s="330"/>
      <c r="DJ237" s="330"/>
      <c r="DK237" s="330"/>
      <c r="DL237" s="330"/>
      <c r="DM237" s="330"/>
      <c r="DN237" s="330"/>
      <c r="DO237" s="330"/>
      <c r="DP237" s="330"/>
      <c r="DQ237" s="330"/>
      <c r="DR237" s="330"/>
      <c r="DS237" s="330"/>
      <c r="DT237" s="330"/>
      <c r="DU237" s="330"/>
      <c r="DV237" s="330"/>
      <c r="DW237" s="330"/>
      <c r="DX237" s="330"/>
      <c r="DY237" s="330"/>
      <c r="DZ237" s="330"/>
      <c r="EA237" s="330"/>
      <c r="EB237" s="330"/>
      <c r="EC237" s="330"/>
      <c r="ED237" s="330"/>
      <c r="EE237" s="330"/>
      <c r="EF237" s="330"/>
      <c r="EG237" s="330"/>
      <c r="EH237" s="330"/>
      <c r="EI237" s="330"/>
      <c r="EJ237" s="330"/>
      <c r="EK237" s="330"/>
      <c r="EL237" s="330"/>
      <c r="EM237" s="330"/>
      <c r="EN237" s="330"/>
      <c r="EO237" s="330"/>
      <c r="EP237" s="330"/>
      <c r="EQ237" s="330"/>
      <c r="ER237" s="330"/>
      <c r="ES237" s="330"/>
      <c r="ET237" s="330"/>
      <c r="EU237" s="330"/>
      <c r="EV237" s="330"/>
      <c r="EW237" s="330"/>
      <c r="EX237" s="330"/>
      <c r="EY237" s="330"/>
      <c r="EZ237" s="330"/>
      <c r="FA237" s="330"/>
      <c r="FB237" s="330"/>
      <c r="FC237" s="330"/>
      <c r="FD237" s="330"/>
      <c r="FE237" s="330"/>
      <c r="FF237" s="330"/>
      <c r="FG237" s="330"/>
      <c r="FH237" s="330"/>
      <c r="FI237" s="330"/>
      <c r="FJ237" s="330"/>
      <c r="FK237" s="330"/>
      <c r="FL237" s="330"/>
      <c r="FM237" s="330"/>
      <c r="FN237" s="330"/>
      <c r="FO237" s="330"/>
      <c r="FP237" s="330"/>
      <c r="FQ237" s="330"/>
      <c r="FR237" s="330"/>
      <c r="FS237" s="330"/>
      <c r="FT237" s="330"/>
      <c r="FU237" s="330"/>
      <c r="FV237" s="330"/>
      <c r="FW237" s="330"/>
      <c r="FX237" s="330"/>
      <c r="FY237" s="330"/>
      <c r="FZ237" s="330"/>
      <c r="GA237" s="330"/>
      <c r="GB237" s="330"/>
      <c r="GC237" s="330"/>
      <c r="GD237" s="330"/>
      <c r="GE237" s="330"/>
      <c r="GF237" s="330"/>
      <c r="GG237" s="330"/>
      <c r="GH237" s="330"/>
      <c r="GI237" s="330"/>
      <c r="GJ237" s="330"/>
      <c r="GK237" s="330"/>
      <c r="GL237" s="330"/>
      <c r="GM237" s="330"/>
      <c r="GN237" s="330"/>
      <c r="GO237" s="330"/>
      <c r="GP237" s="330"/>
      <c r="GQ237" s="330"/>
      <c r="GR237" s="330"/>
      <c r="GS237" s="330"/>
      <c r="GT237" s="330"/>
    </row>
    <row r="238" s="135" customFormat="1" ht="14.1" customHeight="1" spans="1:202">
      <c r="A238" s="312" t="s">
        <v>137</v>
      </c>
      <c r="B238" s="568" t="s">
        <v>314</v>
      </c>
      <c r="C238" s="568" t="s">
        <v>336</v>
      </c>
      <c r="D238" s="568" t="s">
        <v>337</v>
      </c>
      <c r="E238" s="312">
        <v>191.802</v>
      </c>
      <c r="F238" s="35" t="s">
        <v>25</v>
      </c>
      <c r="G238" s="35" t="s">
        <v>25</v>
      </c>
      <c r="H238" s="1308" t="s">
        <v>26</v>
      </c>
      <c r="I238" s="30" t="s">
        <v>27</v>
      </c>
      <c r="J238" s="1313" t="s">
        <v>28</v>
      </c>
      <c r="K238" s="30" t="s">
        <v>58</v>
      </c>
      <c r="L238" s="30" t="s">
        <v>30</v>
      </c>
      <c r="M238" s="1314">
        <v>675309</v>
      </c>
      <c r="N238" s="1315">
        <v>4662643</v>
      </c>
      <c r="O238" s="1315" t="s">
        <v>315</v>
      </c>
      <c r="P238" s="30" t="s">
        <v>147</v>
      </c>
      <c r="Q238" s="1155" t="s">
        <v>249</v>
      </c>
      <c r="R238" s="1333" t="s">
        <v>250</v>
      </c>
      <c r="S238" s="1318">
        <f t="shared" si="3"/>
        <v>1870.0695</v>
      </c>
      <c r="T238" s="330"/>
      <c r="U238" s="330"/>
      <c r="V238" s="330"/>
      <c r="W238" s="330"/>
      <c r="X238" s="330"/>
      <c r="Y238" s="330"/>
      <c r="Z238" s="330"/>
      <c r="AA238" s="330"/>
      <c r="AB238" s="330"/>
      <c r="AC238" s="330"/>
      <c r="AD238" s="330"/>
      <c r="AE238" s="330"/>
      <c r="AF238" s="330"/>
      <c r="AG238" s="330"/>
      <c r="AH238" s="330"/>
      <c r="AI238" s="330"/>
      <c r="AJ238" s="330"/>
      <c r="AK238" s="330"/>
      <c r="AL238" s="330"/>
      <c r="AM238" s="330"/>
      <c r="AN238" s="330"/>
      <c r="AO238" s="330"/>
      <c r="AP238" s="330"/>
      <c r="AQ238" s="330"/>
      <c r="AR238" s="330"/>
      <c r="AS238" s="330"/>
      <c r="AT238" s="330"/>
      <c r="AU238" s="330"/>
      <c r="AV238" s="330"/>
      <c r="AW238" s="330"/>
      <c r="AX238" s="330"/>
      <c r="AY238" s="330"/>
      <c r="AZ238" s="330"/>
      <c r="BA238" s="330"/>
      <c r="BB238" s="330"/>
      <c r="BC238" s="330"/>
      <c r="BD238" s="330"/>
      <c r="BE238" s="330"/>
      <c r="BF238" s="330"/>
      <c r="BG238" s="330"/>
      <c r="BH238" s="330"/>
      <c r="BI238" s="330"/>
      <c r="BJ238" s="330"/>
      <c r="BK238" s="330"/>
      <c r="BL238" s="330"/>
      <c r="BM238" s="330"/>
      <c r="BN238" s="330"/>
      <c r="BO238" s="330"/>
      <c r="BP238" s="330"/>
      <c r="BQ238" s="330"/>
      <c r="BR238" s="330"/>
      <c r="BS238" s="330"/>
      <c r="BT238" s="330"/>
      <c r="BU238" s="330"/>
      <c r="BV238" s="330"/>
      <c r="BW238" s="330"/>
      <c r="BX238" s="330"/>
      <c r="BY238" s="330"/>
      <c r="BZ238" s="330"/>
      <c r="CA238" s="330"/>
      <c r="CB238" s="330"/>
      <c r="CC238" s="330"/>
      <c r="CD238" s="330"/>
      <c r="CE238" s="330"/>
      <c r="CF238" s="330"/>
      <c r="CG238" s="330"/>
      <c r="CH238" s="330"/>
      <c r="CI238" s="330"/>
      <c r="CJ238" s="330"/>
      <c r="CK238" s="330"/>
      <c r="CL238" s="330"/>
      <c r="CM238" s="330"/>
      <c r="CN238" s="330"/>
      <c r="CO238" s="330"/>
      <c r="CP238" s="330"/>
      <c r="CQ238" s="330"/>
      <c r="CR238" s="330"/>
      <c r="CS238" s="330"/>
      <c r="CT238" s="330"/>
      <c r="CU238" s="330"/>
      <c r="CV238" s="330"/>
      <c r="CW238" s="330"/>
      <c r="CX238" s="330"/>
      <c r="CY238" s="330"/>
      <c r="CZ238" s="330"/>
      <c r="DA238" s="330"/>
      <c r="DB238" s="330"/>
      <c r="DC238" s="330"/>
      <c r="DD238" s="330"/>
      <c r="DE238" s="330"/>
      <c r="DF238" s="330"/>
      <c r="DG238" s="330"/>
      <c r="DH238" s="330"/>
      <c r="DI238" s="330"/>
      <c r="DJ238" s="330"/>
      <c r="DK238" s="330"/>
      <c r="DL238" s="330"/>
      <c r="DM238" s="330"/>
      <c r="DN238" s="330"/>
      <c r="DO238" s="330"/>
      <c r="DP238" s="330"/>
      <c r="DQ238" s="330"/>
      <c r="DR238" s="330"/>
      <c r="DS238" s="330"/>
      <c r="DT238" s="330"/>
      <c r="DU238" s="330"/>
      <c r="DV238" s="330"/>
      <c r="DW238" s="330"/>
      <c r="DX238" s="330"/>
      <c r="DY238" s="330"/>
      <c r="DZ238" s="330"/>
      <c r="EA238" s="330"/>
      <c r="EB238" s="330"/>
      <c r="EC238" s="330"/>
      <c r="ED238" s="330"/>
      <c r="EE238" s="330"/>
      <c r="EF238" s="330"/>
      <c r="EG238" s="330"/>
      <c r="EH238" s="330"/>
      <c r="EI238" s="330"/>
      <c r="EJ238" s="330"/>
      <c r="EK238" s="330"/>
      <c r="EL238" s="330"/>
      <c r="EM238" s="330"/>
      <c r="EN238" s="330"/>
      <c r="EO238" s="330"/>
      <c r="EP238" s="330"/>
      <c r="EQ238" s="330"/>
      <c r="ER238" s="330"/>
      <c r="ES238" s="330"/>
      <c r="ET238" s="330"/>
      <c r="EU238" s="330"/>
      <c r="EV238" s="330"/>
      <c r="EW238" s="330"/>
      <c r="EX238" s="330"/>
      <c r="EY238" s="330"/>
      <c r="EZ238" s="330"/>
      <c r="FA238" s="330"/>
      <c r="FB238" s="330"/>
      <c r="FC238" s="330"/>
      <c r="FD238" s="330"/>
      <c r="FE238" s="330"/>
      <c r="FF238" s="330"/>
      <c r="FG238" s="330"/>
      <c r="FH238" s="330"/>
      <c r="FI238" s="330"/>
      <c r="FJ238" s="330"/>
      <c r="FK238" s="330"/>
      <c r="FL238" s="330"/>
      <c r="FM238" s="330"/>
      <c r="FN238" s="330"/>
      <c r="FO238" s="330"/>
      <c r="FP238" s="330"/>
      <c r="FQ238" s="330"/>
      <c r="FR238" s="330"/>
      <c r="FS238" s="330"/>
      <c r="FT238" s="330"/>
      <c r="FU238" s="330"/>
      <c r="FV238" s="330"/>
      <c r="FW238" s="330"/>
      <c r="FX238" s="330"/>
      <c r="FY238" s="330"/>
      <c r="FZ238" s="330"/>
      <c r="GA238" s="330"/>
      <c r="GB238" s="330"/>
      <c r="GC238" s="330"/>
      <c r="GD238" s="330"/>
      <c r="GE238" s="330"/>
      <c r="GF238" s="330"/>
      <c r="GG238" s="330"/>
      <c r="GH238" s="330"/>
      <c r="GI238" s="330"/>
      <c r="GJ238" s="330"/>
      <c r="GK238" s="330"/>
      <c r="GL238" s="330"/>
      <c r="GM238" s="330"/>
      <c r="GN238" s="330"/>
      <c r="GO238" s="330"/>
      <c r="GP238" s="330"/>
      <c r="GQ238" s="330"/>
      <c r="GR238" s="330"/>
      <c r="GS238" s="330"/>
      <c r="GT238" s="330"/>
    </row>
    <row r="239" s="135" customFormat="1" ht="14.1" customHeight="1" spans="1:202">
      <c r="A239" s="312" t="s">
        <v>137</v>
      </c>
      <c r="B239" s="568" t="s">
        <v>314</v>
      </c>
      <c r="C239" s="568" t="s">
        <v>264</v>
      </c>
      <c r="D239" s="568" t="s">
        <v>225</v>
      </c>
      <c r="E239" s="312">
        <v>43.4805</v>
      </c>
      <c r="F239" s="35" t="s">
        <v>25</v>
      </c>
      <c r="G239" s="35" t="s">
        <v>25</v>
      </c>
      <c r="H239" s="1308" t="s">
        <v>26</v>
      </c>
      <c r="I239" s="30" t="s">
        <v>92</v>
      </c>
      <c r="J239" s="1313" t="s">
        <v>28</v>
      </c>
      <c r="K239" s="30" t="s">
        <v>310</v>
      </c>
      <c r="L239" s="30"/>
      <c r="M239" s="1314">
        <v>675564</v>
      </c>
      <c r="N239" s="1315">
        <v>4662499</v>
      </c>
      <c r="O239" s="1315" t="s">
        <v>315</v>
      </c>
      <c r="P239" s="30" t="s">
        <v>147</v>
      </c>
      <c r="Q239" s="1155" t="s">
        <v>334</v>
      </c>
      <c r="R239" s="978" t="s">
        <v>335</v>
      </c>
      <c r="S239" s="1318">
        <f t="shared" si="3"/>
        <v>423.934875</v>
      </c>
      <c r="T239" s="330"/>
      <c r="U239" s="330"/>
      <c r="V239" s="330"/>
      <c r="W239" s="330"/>
      <c r="X239" s="330"/>
      <c r="Y239" s="330"/>
      <c r="Z239" s="330"/>
      <c r="AA239" s="330"/>
      <c r="AB239" s="330"/>
      <c r="AC239" s="330"/>
      <c r="AD239" s="330"/>
      <c r="AE239" s="330"/>
      <c r="AF239" s="330"/>
      <c r="AG239" s="330"/>
      <c r="AH239" s="330"/>
      <c r="AI239" s="330"/>
      <c r="AJ239" s="330"/>
      <c r="AK239" s="330"/>
      <c r="AL239" s="330"/>
      <c r="AM239" s="330"/>
      <c r="AN239" s="330"/>
      <c r="AO239" s="330"/>
      <c r="AP239" s="330"/>
      <c r="AQ239" s="330"/>
      <c r="AR239" s="330"/>
      <c r="AS239" s="330"/>
      <c r="AT239" s="330"/>
      <c r="AU239" s="330"/>
      <c r="AV239" s="330"/>
      <c r="AW239" s="330"/>
      <c r="AX239" s="330"/>
      <c r="AY239" s="330"/>
      <c r="AZ239" s="330"/>
      <c r="BA239" s="330"/>
      <c r="BB239" s="330"/>
      <c r="BC239" s="330"/>
      <c r="BD239" s="330"/>
      <c r="BE239" s="330"/>
      <c r="BF239" s="330"/>
      <c r="BG239" s="330"/>
      <c r="BH239" s="330"/>
      <c r="BI239" s="330"/>
      <c r="BJ239" s="330"/>
      <c r="BK239" s="330"/>
      <c r="BL239" s="330"/>
      <c r="BM239" s="330"/>
      <c r="BN239" s="330"/>
      <c r="BO239" s="330"/>
      <c r="BP239" s="330"/>
      <c r="BQ239" s="330"/>
      <c r="BR239" s="330"/>
      <c r="BS239" s="330"/>
      <c r="BT239" s="330"/>
      <c r="BU239" s="330"/>
      <c r="BV239" s="330"/>
      <c r="BW239" s="330"/>
      <c r="BX239" s="330"/>
      <c r="BY239" s="330"/>
      <c r="BZ239" s="330"/>
      <c r="CA239" s="330"/>
      <c r="CB239" s="330"/>
      <c r="CC239" s="330"/>
      <c r="CD239" s="330"/>
      <c r="CE239" s="330"/>
      <c r="CF239" s="330"/>
      <c r="CG239" s="330"/>
      <c r="CH239" s="330"/>
      <c r="CI239" s="330"/>
      <c r="CJ239" s="330"/>
      <c r="CK239" s="330"/>
      <c r="CL239" s="330"/>
      <c r="CM239" s="330"/>
      <c r="CN239" s="330"/>
      <c r="CO239" s="330"/>
      <c r="CP239" s="330"/>
      <c r="CQ239" s="330"/>
      <c r="CR239" s="330"/>
      <c r="CS239" s="330"/>
      <c r="CT239" s="330"/>
      <c r="CU239" s="330"/>
      <c r="CV239" s="330"/>
      <c r="CW239" s="330"/>
      <c r="CX239" s="330"/>
      <c r="CY239" s="330"/>
      <c r="CZ239" s="330"/>
      <c r="DA239" s="330"/>
      <c r="DB239" s="330"/>
      <c r="DC239" s="330"/>
      <c r="DD239" s="330"/>
      <c r="DE239" s="330"/>
      <c r="DF239" s="330"/>
      <c r="DG239" s="330"/>
      <c r="DH239" s="330"/>
      <c r="DI239" s="330"/>
      <c r="DJ239" s="330"/>
      <c r="DK239" s="330"/>
      <c r="DL239" s="330"/>
      <c r="DM239" s="330"/>
      <c r="DN239" s="330"/>
      <c r="DO239" s="330"/>
      <c r="DP239" s="330"/>
      <c r="DQ239" s="330"/>
      <c r="DR239" s="330"/>
      <c r="DS239" s="330"/>
      <c r="DT239" s="330"/>
      <c r="DU239" s="330"/>
      <c r="DV239" s="330"/>
      <c r="DW239" s="330"/>
      <c r="DX239" s="330"/>
      <c r="DY239" s="330"/>
      <c r="DZ239" s="330"/>
      <c r="EA239" s="330"/>
      <c r="EB239" s="330"/>
      <c r="EC239" s="330"/>
      <c r="ED239" s="330"/>
      <c r="EE239" s="330"/>
      <c r="EF239" s="330"/>
      <c r="EG239" s="330"/>
      <c r="EH239" s="330"/>
      <c r="EI239" s="330"/>
      <c r="EJ239" s="330"/>
      <c r="EK239" s="330"/>
      <c r="EL239" s="330"/>
      <c r="EM239" s="330"/>
      <c r="EN239" s="330"/>
      <c r="EO239" s="330"/>
      <c r="EP239" s="330"/>
      <c r="EQ239" s="330"/>
      <c r="ER239" s="330"/>
      <c r="ES239" s="330"/>
      <c r="ET239" s="330"/>
      <c r="EU239" s="330"/>
      <c r="EV239" s="330"/>
      <c r="EW239" s="330"/>
      <c r="EX239" s="330"/>
      <c r="EY239" s="330"/>
      <c r="EZ239" s="330"/>
      <c r="FA239" s="330"/>
      <c r="FB239" s="330"/>
      <c r="FC239" s="330"/>
      <c r="FD239" s="330"/>
      <c r="FE239" s="330"/>
      <c r="FF239" s="330"/>
      <c r="FG239" s="330"/>
      <c r="FH239" s="330"/>
      <c r="FI239" s="330"/>
      <c r="FJ239" s="330"/>
      <c r="FK239" s="330"/>
      <c r="FL239" s="330"/>
      <c r="FM239" s="330"/>
      <c r="FN239" s="330"/>
      <c r="FO239" s="330"/>
      <c r="FP239" s="330"/>
      <c r="FQ239" s="330"/>
      <c r="FR239" s="330"/>
      <c r="FS239" s="330"/>
      <c r="FT239" s="330"/>
      <c r="FU239" s="330"/>
      <c r="FV239" s="330"/>
      <c r="FW239" s="330"/>
      <c r="FX239" s="330"/>
      <c r="FY239" s="330"/>
      <c r="FZ239" s="330"/>
      <c r="GA239" s="330"/>
      <c r="GB239" s="330"/>
      <c r="GC239" s="330"/>
      <c r="GD239" s="330"/>
      <c r="GE239" s="330"/>
      <c r="GF239" s="330"/>
      <c r="GG239" s="330"/>
      <c r="GH239" s="330"/>
      <c r="GI239" s="330"/>
      <c r="GJ239" s="330"/>
      <c r="GK239" s="330"/>
      <c r="GL239" s="330"/>
      <c r="GM239" s="330"/>
      <c r="GN239" s="330"/>
      <c r="GO239" s="330"/>
      <c r="GP239" s="330"/>
      <c r="GQ239" s="330"/>
      <c r="GR239" s="330"/>
      <c r="GS239" s="330"/>
      <c r="GT239" s="330"/>
    </row>
    <row r="240" s="135" customFormat="1" ht="14.1" customHeight="1" spans="1:202">
      <c r="A240" s="312" t="s">
        <v>137</v>
      </c>
      <c r="B240" s="568" t="s">
        <v>314</v>
      </c>
      <c r="C240" s="568" t="s">
        <v>190</v>
      </c>
      <c r="D240" s="568" t="s">
        <v>338</v>
      </c>
      <c r="E240" s="312">
        <v>121.185</v>
      </c>
      <c r="F240" s="35" t="s">
        <v>25</v>
      </c>
      <c r="G240" s="35" t="s">
        <v>25</v>
      </c>
      <c r="H240" s="1308" t="s">
        <v>26</v>
      </c>
      <c r="I240" s="30" t="s">
        <v>92</v>
      </c>
      <c r="J240" s="1313" t="s">
        <v>28</v>
      </c>
      <c r="K240" s="30" t="s">
        <v>310</v>
      </c>
      <c r="L240" s="30"/>
      <c r="M240" s="1314">
        <v>675438</v>
      </c>
      <c r="N240" s="1315">
        <v>4662066</v>
      </c>
      <c r="O240" s="1315" t="s">
        <v>315</v>
      </c>
      <c r="P240" s="30" t="s">
        <v>147</v>
      </c>
      <c r="Q240" s="1155" t="s">
        <v>334</v>
      </c>
      <c r="R240" s="978" t="s">
        <v>335</v>
      </c>
      <c r="S240" s="1318">
        <f t="shared" si="3"/>
        <v>1181.55375</v>
      </c>
      <c r="T240" s="330"/>
      <c r="U240" s="330"/>
      <c r="V240" s="330"/>
      <c r="W240" s="330"/>
      <c r="X240" s="330"/>
      <c r="Y240" s="330"/>
      <c r="Z240" s="330"/>
      <c r="AA240" s="330"/>
      <c r="AB240" s="330"/>
      <c r="AC240" s="330"/>
      <c r="AD240" s="330"/>
      <c r="AE240" s="330"/>
      <c r="AF240" s="330"/>
      <c r="AG240" s="330"/>
      <c r="AH240" s="330"/>
      <c r="AI240" s="330"/>
      <c r="AJ240" s="330"/>
      <c r="AK240" s="330"/>
      <c r="AL240" s="330"/>
      <c r="AM240" s="330"/>
      <c r="AN240" s="330"/>
      <c r="AO240" s="330"/>
      <c r="AP240" s="330"/>
      <c r="AQ240" s="330"/>
      <c r="AR240" s="330"/>
      <c r="AS240" s="330"/>
      <c r="AT240" s="330"/>
      <c r="AU240" s="330"/>
      <c r="AV240" s="330"/>
      <c r="AW240" s="330"/>
      <c r="AX240" s="330"/>
      <c r="AY240" s="330"/>
      <c r="AZ240" s="330"/>
      <c r="BA240" s="330"/>
      <c r="BB240" s="330"/>
      <c r="BC240" s="330"/>
      <c r="BD240" s="330"/>
      <c r="BE240" s="330"/>
      <c r="BF240" s="330"/>
      <c r="BG240" s="330"/>
      <c r="BH240" s="330"/>
      <c r="BI240" s="330"/>
      <c r="BJ240" s="330"/>
      <c r="BK240" s="330"/>
      <c r="BL240" s="330"/>
      <c r="BM240" s="330"/>
      <c r="BN240" s="330"/>
      <c r="BO240" s="330"/>
      <c r="BP240" s="330"/>
      <c r="BQ240" s="330"/>
      <c r="BR240" s="330"/>
      <c r="BS240" s="330"/>
      <c r="BT240" s="330"/>
      <c r="BU240" s="330"/>
      <c r="BV240" s="330"/>
      <c r="BW240" s="330"/>
      <c r="BX240" s="330"/>
      <c r="BY240" s="330"/>
      <c r="BZ240" s="330"/>
      <c r="CA240" s="330"/>
      <c r="CB240" s="330"/>
      <c r="CC240" s="330"/>
      <c r="CD240" s="330"/>
      <c r="CE240" s="330"/>
      <c r="CF240" s="330"/>
      <c r="CG240" s="330"/>
      <c r="CH240" s="330"/>
      <c r="CI240" s="330"/>
      <c r="CJ240" s="330"/>
      <c r="CK240" s="330"/>
      <c r="CL240" s="330"/>
      <c r="CM240" s="330"/>
      <c r="CN240" s="330"/>
      <c r="CO240" s="330"/>
      <c r="CP240" s="330"/>
      <c r="CQ240" s="330"/>
      <c r="CR240" s="330"/>
      <c r="CS240" s="330"/>
      <c r="CT240" s="330"/>
      <c r="CU240" s="330"/>
      <c r="CV240" s="330"/>
      <c r="CW240" s="330"/>
      <c r="CX240" s="330"/>
      <c r="CY240" s="330"/>
      <c r="CZ240" s="330"/>
      <c r="DA240" s="330"/>
      <c r="DB240" s="330"/>
      <c r="DC240" s="330"/>
      <c r="DD240" s="330"/>
      <c r="DE240" s="330"/>
      <c r="DF240" s="330"/>
      <c r="DG240" s="330"/>
      <c r="DH240" s="330"/>
      <c r="DI240" s="330"/>
      <c r="DJ240" s="330"/>
      <c r="DK240" s="330"/>
      <c r="DL240" s="330"/>
      <c r="DM240" s="330"/>
      <c r="DN240" s="330"/>
      <c r="DO240" s="330"/>
      <c r="DP240" s="330"/>
      <c r="DQ240" s="330"/>
      <c r="DR240" s="330"/>
      <c r="DS240" s="330"/>
      <c r="DT240" s="330"/>
      <c r="DU240" s="330"/>
      <c r="DV240" s="330"/>
      <c r="DW240" s="330"/>
      <c r="DX240" s="330"/>
      <c r="DY240" s="330"/>
      <c r="DZ240" s="330"/>
      <c r="EA240" s="330"/>
      <c r="EB240" s="330"/>
      <c r="EC240" s="330"/>
      <c r="ED240" s="330"/>
      <c r="EE240" s="330"/>
      <c r="EF240" s="330"/>
      <c r="EG240" s="330"/>
      <c r="EH240" s="330"/>
      <c r="EI240" s="330"/>
      <c r="EJ240" s="330"/>
      <c r="EK240" s="330"/>
      <c r="EL240" s="330"/>
      <c r="EM240" s="330"/>
      <c r="EN240" s="330"/>
      <c r="EO240" s="330"/>
      <c r="EP240" s="330"/>
      <c r="EQ240" s="330"/>
      <c r="ER240" s="330"/>
      <c r="ES240" s="330"/>
      <c r="ET240" s="330"/>
      <c r="EU240" s="330"/>
      <c r="EV240" s="330"/>
      <c r="EW240" s="330"/>
      <c r="EX240" s="330"/>
      <c r="EY240" s="330"/>
      <c r="EZ240" s="330"/>
      <c r="FA240" s="330"/>
      <c r="FB240" s="330"/>
      <c r="FC240" s="330"/>
      <c r="FD240" s="330"/>
      <c r="FE240" s="330"/>
      <c r="FF240" s="330"/>
      <c r="FG240" s="330"/>
      <c r="FH240" s="330"/>
      <c r="FI240" s="330"/>
      <c r="FJ240" s="330"/>
      <c r="FK240" s="330"/>
      <c r="FL240" s="330"/>
      <c r="FM240" s="330"/>
      <c r="FN240" s="330"/>
      <c r="FO240" s="330"/>
      <c r="FP240" s="330"/>
      <c r="FQ240" s="330"/>
      <c r="FR240" s="330"/>
      <c r="FS240" s="330"/>
      <c r="FT240" s="330"/>
      <c r="FU240" s="330"/>
      <c r="FV240" s="330"/>
      <c r="FW240" s="330"/>
      <c r="FX240" s="330"/>
      <c r="FY240" s="330"/>
      <c r="FZ240" s="330"/>
      <c r="GA240" s="330"/>
      <c r="GB240" s="330"/>
      <c r="GC240" s="330"/>
      <c r="GD240" s="330"/>
      <c r="GE240" s="330"/>
      <c r="GF240" s="330"/>
      <c r="GG240" s="330"/>
      <c r="GH240" s="330"/>
      <c r="GI240" s="330"/>
      <c r="GJ240" s="330"/>
      <c r="GK240" s="330"/>
      <c r="GL240" s="330"/>
      <c r="GM240" s="330"/>
      <c r="GN240" s="330"/>
      <c r="GO240" s="330"/>
      <c r="GP240" s="330"/>
      <c r="GQ240" s="330"/>
      <c r="GR240" s="330"/>
      <c r="GS240" s="330"/>
      <c r="GT240" s="330"/>
    </row>
    <row r="241" s="135" customFormat="1" ht="14.1" customHeight="1" spans="1:202">
      <c r="A241" s="312" t="s">
        <v>137</v>
      </c>
      <c r="B241" s="568" t="s">
        <v>314</v>
      </c>
      <c r="C241" s="568" t="s">
        <v>163</v>
      </c>
      <c r="D241" s="568" t="s">
        <v>292</v>
      </c>
      <c r="E241" s="312">
        <v>114.2775</v>
      </c>
      <c r="F241" s="35" t="s">
        <v>25</v>
      </c>
      <c r="G241" s="35" t="s">
        <v>25</v>
      </c>
      <c r="H241" s="1308" t="s">
        <v>26</v>
      </c>
      <c r="I241" s="30" t="s">
        <v>92</v>
      </c>
      <c r="J241" s="1313" t="s">
        <v>28</v>
      </c>
      <c r="K241" s="30" t="s">
        <v>327</v>
      </c>
      <c r="L241" s="30"/>
      <c r="M241" s="1314">
        <v>672926</v>
      </c>
      <c r="N241" s="1315">
        <v>4663219</v>
      </c>
      <c r="O241" s="1315" t="s">
        <v>315</v>
      </c>
      <c r="P241" s="30" t="s">
        <v>147</v>
      </c>
      <c r="Q241" s="1155" t="s">
        <v>249</v>
      </c>
      <c r="R241" s="1333" t="s">
        <v>250</v>
      </c>
      <c r="S241" s="1318">
        <f t="shared" si="3"/>
        <v>1114.205625</v>
      </c>
      <c r="T241" s="330"/>
      <c r="U241" s="330"/>
      <c r="V241" s="330"/>
      <c r="W241" s="330"/>
      <c r="X241" s="330"/>
      <c r="Y241" s="330"/>
      <c r="Z241" s="330"/>
      <c r="AA241" s="330"/>
      <c r="AB241" s="330"/>
      <c r="AC241" s="330"/>
      <c r="AD241" s="330"/>
      <c r="AE241" s="330"/>
      <c r="AF241" s="330"/>
      <c r="AG241" s="330"/>
      <c r="AH241" s="330"/>
      <c r="AI241" s="330"/>
      <c r="AJ241" s="330"/>
      <c r="AK241" s="330"/>
      <c r="AL241" s="330"/>
      <c r="AM241" s="330"/>
      <c r="AN241" s="330"/>
      <c r="AO241" s="330"/>
      <c r="AP241" s="330"/>
      <c r="AQ241" s="330"/>
      <c r="AR241" s="330"/>
      <c r="AS241" s="330"/>
      <c r="AT241" s="330"/>
      <c r="AU241" s="330"/>
      <c r="AV241" s="330"/>
      <c r="AW241" s="330"/>
      <c r="AX241" s="330"/>
      <c r="AY241" s="330"/>
      <c r="AZ241" s="330"/>
      <c r="BA241" s="330"/>
      <c r="BB241" s="330"/>
      <c r="BC241" s="330"/>
      <c r="BD241" s="330"/>
      <c r="BE241" s="330"/>
      <c r="BF241" s="330"/>
      <c r="BG241" s="330"/>
      <c r="BH241" s="330"/>
      <c r="BI241" s="330"/>
      <c r="BJ241" s="330"/>
      <c r="BK241" s="330"/>
      <c r="BL241" s="330"/>
      <c r="BM241" s="330"/>
      <c r="BN241" s="330"/>
      <c r="BO241" s="330"/>
      <c r="BP241" s="330"/>
      <c r="BQ241" s="330"/>
      <c r="BR241" s="330"/>
      <c r="BS241" s="330"/>
      <c r="BT241" s="330"/>
      <c r="BU241" s="330"/>
      <c r="BV241" s="330"/>
      <c r="BW241" s="330"/>
      <c r="BX241" s="330"/>
      <c r="BY241" s="330"/>
      <c r="BZ241" s="330"/>
      <c r="CA241" s="330"/>
      <c r="CB241" s="330"/>
      <c r="CC241" s="330"/>
      <c r="CD241" s="330"/>
      <c r="CE241" s="330"/>
      <c r="CF241" s="330"/>
      <c r="CG241" s="330"/>
      <c r="CH241" s="330"/>
      <c r="CI241" s="330"/>
      <c r="CJ241" s="330"/>
      <c r="CK241" s="330"/>
      <c r="CL241" s="330"/>
      <c r="CM241" s="330"/>
      <c r="CN241" s="330"/>
      <c r="CO241" s="330"/>
      <c r="CP241" s="330"/>
      <c r="CQ241" s="330"/>
      <c r="CR241" s="330"/>
      <c r="CS241" s="330"/>
      <c r="CT241" s="330"/>
      <c r="CU241" s="330"/>
      <c r="CV241" s="330"/>
      <c r="CW241" s="330"/>
      <c r="CX241" s="330"/>
      <c r="CY241" s="330"/>
      <c r="CZ241" s="330"/>
      <c r="DA241" s="330"/>
      <c r="DB241" s="330"/>
      <c r="DC241" s="330"/>
      <c r="DD241" s="330"/>
      <c r="DE241" s="330"/>
      <c r="DF241" s="330"/>
      <c r="DG241" s="330"/>
      <c r="DH241" s="330"/>
      <c r="DI241" s="330"/>
      <c r="DJ241" s="330"/>
      <c r="DK241" s="330"/>
      <c r="DL241" s="330"/>
      <c r="DM241" s="330"/>
      <c r="DN241" s="330"/>
      <c r="DO241" s="330"/>
      <c r="DP241" s="330"/>
      <c r="DQ241" s="330"/>
      <c r="DR241" s="330"/>
      <c r="DS241" s="330"/>
      <c r="DT241" s="330"/>
      <c r="DU241" s="330"/>
      <c r="DV241" s="330"/>
      <c r="DW241" s="330"/>
      <c r="DX241" s="330"/>
      <c r="DY241" s="330"/>
      <c r="DZ241" s="330"/>
      <c r="EA241" s="330"/>
      <c r="EB241" s="330"/>
      <c r="EC241" s="330"/>
      <c r="ED241" s="330"/>
      <c r="EE241" s="330"/>
      <c r="EF241" s="330"/>
      <c r="EG241" s="330"/>
      <c r="EH241" s="330"/>
      <c r="EI241" s="330"/>
      <c r="EJ241" s="330"/>
      <c r="EK241" s="330"/>
      <c r="EL241" s="330"/>
      <c r="EM241" s="330"/>
      <c r="EN241" s="330"/>
      <c r="EO241" s="330"/>
      <c r="EP241" s="330"/>
      <c r="EQ241" s="330"/>
      <c r="ER241" s="330"/>
      <c r="ES241" s="330"/>
      <c r="ET241" s="330"/>
      <c r="EU241" s="330"/>
      <c r="EV241" s="330"/>
      <c r="EW241" s="330"/>
      <c r="EX241" s="330"/>
      <c r="EY241" s="330"/>
      <c r="EZ241" s="330"/>
      <c r="FA241" s="330"/>
      <c r="FB241" s="330"/>
      <c r="FC241" s="330"/>
      <c r="FD241" s="330"/>
      <c r="FE241" s="330"/>
      <c r="FF241" s="330"/>
      <c r="FG241" s="330"/>
      <c r="FH241" s="330"/>
      <c r="FI241" s="330"/>
      <c r="FJ241" s="330"/>
      <c r="FK241" s="330"/>
      <c r="FL241" s="330"/>
      <c r="FM241" s="330"/>
      <c r="FN241" s="330"/>
      <c r="FO241" s="330"/>
      <c r="FP241" s="330"/>
      <c r="FQ241" s="330"/>
      <c r="FR241" s="330"/>
      <c r="FS241" s="330"/>
      <c r="FT241" s="330"/>
      <c r="FU241" s="330"/>
      <c r="FV241" s="330"/>
      <c r="FW241" s="330"/>
      <c r="FX241" s="330"/>
      <c r="FY241" s="330"/>
      <c r="FZ241" s="330"/>
      <c r="GA241" s="330"/>
      <c r="GB241" s="330"/>
      <c r="GC241" s="330"/>
      <c r="GD241" s="330"/>
      <c r="GE241" s="330"/>
      <c r="GF241" s="330"/>
      <c r="GG241" s="330"/>
      <c r="GH241" s="330"/>
      <c r="GI241" s="330"/>
      <c r="GJ241" s="330"/>
      <c r="GK241" s="330"/>
      <c r="GL241" s="330"/>
      <c r="GM241" s="330"/>
      <c r="GN241" s="330"/>
      <c r="GO241" s="330"/>
      <c r="GP241" s="330"/>
      <c r="GQ241" s="330"/>
      <c r="GR241" s="330"/>
      <c r="GS241" s="330"/>
      <c r="GT241" s="330"/>
    </row>
    <row r="242" s="135" customFormat="1" ht="14.1" customHeight="1" spans="1:202">
      <c r="A242" s="312" t="s">
        <v>137</v>
      </c>
      <c r="B242" s="568" t="s">
        <v>320</v>
      </c>
      <c r="C242" s="568" t="s">
        <v>263</v>
      </c>
      <c r="D242" s="568" t="s">
        <v>267</v>
      </c>
      <c r="E242" s="312">
        <v>169.227</v>
      </c>
      <c r="F242" s="35" t="s">
        <v>25</v>
      </c>
      <c r="G242" s="35" t="s">
        <v>25</v>
      </c>
      <c r="H242" s="1308" t="s">
        <v>26</v>
      </c>
      <c r="I242" s="1312" t="s">
        <v>27</v>
      </c>
      <c r="J242" s="1313" t="s">
        <v>28</v>
      </c>
      <c r="K242" s="30" t="s">
        <v>58</v>
      </c>
      <c r="L242" s="30" t="s">
        <v>75</v>
      </c>
      <c r="M242" s="1314">
        <v>672108</v>
      </c>
      <c r="N242" s="1315">
        <v>4661605</v>
      </c>
      <c r="O242" s="1315" t="s">
        <v>321</v>
      </c>
      <c r="P242" s="30" t="s">
        <v>147</v>
      </c>
      <c r="Q242" s="1155" t="s">
        <v>249</v>
      </c>
      <c r="R242" s="1333" t="s">
        <v>250</v>
      </c>
      <c r="S242" s="1318">
        <f t="shared" si="3"/>
        <v>1649.96325</v>
      </c>
      <c r="T242" s="330"/>
      <c r="U242" s="330"/>
      <c r="V242" s="330"/>
      <c r="W242" s="330"/>
      <c r="X242" s="330"/>
      <c r="Y242" s="330"/>
      <c r="Z242" s="330"/>
      <c r="AA242" s="330"/>
      <c r="AB242" s="330"/>
      <c r="AC242" s="330"/>
      <c r="AD242" s="330"/>
      <c r="AE242" s="330"/>
      <c r="AF242" s="330"/>
      <c r="AG242" s="330"/>
      <c r="AH242" s="330"/>
      <c r="AI242" s="330"/>
      <c r="AJ242" s="330"/>
      <c r="AK242" s="330"/>
      <c r="AL242" s="330"/>
      <c r="AM242" s="330"/>
      <c r="AN242" s="330"/>
      <c r="AO242" s="330"/>
      <c r="AP242" s="330"/>
      <c r="AQ242" s="330"/>
      <c r="AR242" s="330"/>
      <c r="AS242" s="330"/>
      <c r="AT242" s="330"/>
      <c r="AU242" s="330"/>
      <c r="AV242" s="330"/>
      <c r="AW242" s="330"/>
      <c r="AX242" s="330"/>
      <c r="AY242" s="330"/>
      <c r="AZ242" s="330"/>
      <c r="BA242" s="330"/>
      <c r="BB242" s="330"/>
      <c r="BC242" s="330"/>
      <c r="BD242" s="330"/>
      <c r="BE242" s="330"/>
      <c r="BF242" s="330"/>
      <c r="BG242" s="330"/>
      <c r="BH242" s="330"/>
      <c r="BI242" s="330"/>
      <c r="BJ242" s="330"/>
      <c r="BK242" s="330"/>
      <c r="BL242" s="330"/>
      <c r="BM242" s="330"/>
      <c r="BN242" s="330"/>
      <c r="BO242" s="330"/>
      <c r="BP242" s="330"/>
      <c r="BQ242" s="330"/>
      <c r="BR242" s="330"/>
      <c r="BS242" s="330"/>
      <c r="BT242" s="330"/>
      <c r="BU242" s="330"/>
      <c r="BV242" s="330"/>
      <c r="BW242" s="330"/>
      <c r="BX242" s="330"/>
      <c r="BY242" s="330"/>
      <c r="BZ242" s="330"/>
      <c r="CA242" s="330"/>
      <c r="CB242" s="330"/>
      <c r="CC242" s="330"/>
      <c r="CD242" s="330"/>
      <c r="CE242" s="330"/>
      <c r="CF242" s="330"/>
      <c r="CG242" s="330"/>
      <c r="CH242" s="330"/>
      <c r="CI242" s="330"/>
      <c r="CJ242" s="330"/>
      <c r="CK242" s="330"/>
      <c r="CL242" s="330"/>
      <c r="CM242" s="330"/>
      <c r="CN242" s="330"/>
      <c r="CO242" s="330"/>
      <c r="CP242" s="330"/>
      <c r="CQ242" s="330"/>
      <c r="CR242" s="330"/>
      <c r="CS242" s="330"/>
      <c r="CT242" s="330"/>
      <c r="CU242" s="330"/>
      <c r="CV242" s="330"/>
      <c r="CW242" s="330"/>
      <c r="CX242" s="330"/>
      <c r="CY242" s="330"/>
      <c r="CZ242" s="330"/>
      <c r="DA242" s="330"/>
      <c r="DB242" s="330"/>
      <c r="DC242" s="330"/>
      <c r="DD242" s="330"/>
      <c r="DE242" s="330"/>
      <c r="DF242" s="330"/>
      <c r="DG242" s="330"/>
      <c r="DH242" s="330"/>
      <c r="DI242" s="330"/>
      <c r="DJ242" s="330"/>
      <c r="DK242" s="330"/>
      <c r="DL242" s="330"/>
      <c r="DM242" s="330"/>
      <c r="DN242" s="330"/>
      <c r="DO242" s="330"/>
      <c r="DP242" s="330"/>
      <c r="DQ242" s="330"/>
      <c r="DR242" s="330"/>
      <c r="DS242" s="330"/>
      <c r="DT242" s="330"/>
      <c r="DU242" s="330"/>
      <c r="DV242" s="330"/>
      <c r="DW242" s="330"/>
      <c r="DX242" s="330"/>
      <c r="DY242" s="330"/>
      <c r="DZ242" s="330"/>
      <c r="EA242" s="330"/>
      <c r="EB242" s="330"/>
      <c r="EC242" s="330"/>
      <c r="ED242" s="330"/>
      <c r="EE242" s="330"/>
      <c r="EF242" s="330"/>
      <c r="EG242" s="330"/>
      <c r="EH242" s="330"/>
      <c r="EI242" s="330"/>
      <c r="EJ242" s="330"/>
      <c r="EK242" s="330"/>
      <c r="EL242" s="330"/>
      <c r="EM242" s="330"/>
      <c r="EN242" s="330"/>
      <c r="EO242" s="330"/>
      <c r="EP242" s="330"/>
      <c r="EQ242" s="330"/>
      <c r="ER242" s="330"/>
      <c r="ES242" s="330"/>
      <c r="ET242" s="330"/>
      <c r="EU242" s="330"/>
      <c r="EV242" s="330"/>
      <c r="EW242" s="330"/>
      <c r="EX242" s="330"/>
      <c r="EY242" s="330"/>
      <c r="EZ242" s="330"/>
      <c r="FA242" s="330"/>
      <c r="FB242" s="330"/>
      <c r="FC242" s="330"/>
      <c r="FD242" s="330"/>
      <c r="FE242" s="330"/>
      <c r="FF242" s="330"/>
      <c r="FG242" s="330"/>
      <c r="FH242" s="330"/>
      <c r="FI242" s="330"/>
      <c r="FJ242" s="330"/>
      <c r="FK242" s="330"/>
      <c r="FL242" s="330"/>
      <c r="FM242" s="330"/>
      <c r="FN242" s="330"/>
      <c r="FO242" s="330"/>
      <c r="FP242" s="330"/>
      <c r="FQ242" s="330"/>
      <c r="FR242" s="330"/>
      <c r="FS242" s="330"/>
      <c r="FT242" s="330"/>
      <c r="FU242" s="330"/>
      <c r="FV242" s="330"/>
      <c r="FW242" s="330"/>
      <c r="FX242" s="330"/>
      <c r="FY242" s="330"/>
      <c r="FZ242" s="330"/>
      <c r="GA242" s="330"/>
      <c r="GB242" s="330"/>
      <c r="GC242" s="330"/>
      <c r="GD242" s="330"/>
      <c r="GE242" s="330"/>
      <c r="GF242" s="330"/>
      <c r="GG242" s="330"/>
      <c r="GH242" s="330"/>
      <c r="GI242" s="330"/>
      <c r="GJ242" s="330"/>
      <c r="GK242" s="330"/>
      <c r="GL242" s="330"/>
      <c r="GM242" s="330"/>
      <c r="GN242" s="330"/>
      <c r="GO242" s="330"/>
      <c r="GP242" s="330"/>
      <c r="GQ242" s="330"/>
      <c r="GR242" s="330"/>
      <c r="GS242" s="330"/>
      <c r="GT242" s="330"/>
    </row>
    <row r="243" s="540" customFormat="1" ht="14.1" customHeight="1" spans="1:202">
      <c r="A243" s="312" t="s">
        <v>137</v>
      </c>
      <c r="B243" s="568" t="s">
        <v>320</v>
      </c>
      <c r="C243" s="568" t="s">
        <v>277</v>
      </c>
      <c r="D243" s="568" t="s">
        <v>229</v>
      </c>
      <c r="E243" s="312">
        <v>177.5475</v>
      </c>
      <c r="F243" s="35" t="s">
        <v>25</v>
      </c>
      <c r="G243" s="35" t="s">
        <v>25</v>
      </c>
      <c r="H243" s="1308" t="s">
        <v>26</v>
      </c>
      <c r="I243" s="1312" t="s">
        <v>27</v>
      </c>
      <c r="J243" s="1313" t="s">
        <v>28</v>
      </c>
      <c r="K243" s="30" t="s">
        <v>58</v>
      </c>
      <c r="L243" s="30" t="s">
        <v>75</v>
      </c>
      <c r="M243" s="1314">
        <v>671800</v>
      </c>
      <c r="N243" s="1315">
        <v>4660657</v>
      </c>
      <c r="O243" s="1315" t="s">
        <v>321</v>
      </c>
      <c r="P243" s="30" t="s">
        <v>147</v>
      </c>
      <c r="Q243" s="1155" t="s">
        <v>33</v>
      </c>
      <c r="R243" s="978" t="s">
        <v>34</v>
      </c>
      <c r="S243" s="1318">
        <f t="shared" si="3"/>
        <v>1731.088125</v>
      </c>
      <c r="T243" s="330"/>
      <c r="U243" s="330"/>
      <c r="V243" s="330"/>
      <c r="W243" s="330"/>
      <c r="X243" s="330"/>
      <c r="Y243" s="330"/>
      <c r="Z243" s="330"/>
      <c r="AA243" s="330"/>
      <c r="AB243" s="330"/>
      <c r="AC243" s="330"/>
      <c r="AD243" s="330"/>
      <c r="AE243" s="330"/>
      <c r="AF243" s="330"/>
      <c r="AG243" s="330"/>
      <c r="AH243" s="330"/>
      <c r="AI243" s="330"/>
      <c r="AJ243" s="330"/>
      <c r="AK243" s="330"/>
      <c r="AL243" s="330"/>
      <c r="AM243" s="330"/>
      <c r="AN243" s="330"/>
      <c r="AO243" s="330"/>
      <c r="AP243" s="330"/>
      <c r="AQ243" s="330"/>
      <c r="AR243" s="330"/>
      <c r="AS243" s="330"/>
      <c r="AT243" s="330"/>
      <c r="AU243" s="330"/>
      <c r="AV243" s="330"/>
      <c r="AW243" s="330"/>
      <c r="AX243" s="330"/>
      <c r="AY243" s="330"/>
      <c r="AZ243" s="330"/>
      <c r="BA243" s="330"/>
      <c r="BB243" s="330"/>
      <c r="BC243" s="330"/>
      <c r="BD243" s="330"/>
      <c r="BE243" s="330"/>
      <c r="BF243" s="330"/>
      <c r="BG243" s="330"/>
      <c r="BH243" s="330"/>
      <c r="BI243" s="330"/>
      <c r="BJ243" s="330"/>
      <c r="BK243" s="330"/>
      <c r="BL243" s="330"/>
      <c r="BM243" s="330"/>
      <c r="BN243" s="330"/>
      <c r="BO243" s="330"/>
      <c r="BP243" s="330"/>
      <c r="BQ243" s="330"/>
      <c r="BR243" s="330"/>
      <c r="BS243" s="330"/>
      <c r="BT243" s="330"/>
      <c r="BU243" s="330"/>
      <c r="BV243" s="330"/>
      <c r="BW243" s="330"/>
      <c r="BX243" s="330"/>
      <c r="BY243" s="330"/>
      <c r="BZ243" s="330"/>
      <c r="CA243" s="330"/>
      <c r="CB243" s="330"/>
      <c r="CC243" s="330"/>
      <c r="CD243" s="330"/>
      <c r="CE243" s="330"/>
      <c r="CF243" s="330"/>
      <c r="CG243" s="330"/>
      <c r="CH243" s="330"/>
      <c r="CI243" s="330"/>
      <c r="CJ243" s="330"/>
      <c r="CK243" s="330"/>
      <c r="CL243" s="330"/>
      <c r="CM243" s="330"/>
      <c r="CN243" s="330"/>
      <c r="CO243" s="330"/>
      <c r="CP243" s="330"/>
      <c r="CQ243" s="330"/>
      <c r="CR243" s="330"/>
      <c r="CS243" s="330"/>
      <c r="CT243" s="330"/>
      <c r="CU243" s="330"/>
      <c r="CV243" s="330"/>
      <c r="CW243" s="330"/>
      <c r="CX243" s="330"/>
      <c r="CY243" s="330"/>
      <c r="CZ243" s="330"/>
      <c r="DA243" s="330"/>
      <c r="DB243" s="330"/>
      <c r="DC243" s="330"/>
      <c r="DD243" s="330"/>
      <c r="DE243" s="330"/>
      <c r="DF243" s="330"/>
      <c r="DG243" s="330"/>
      <c r="DH243" s="330"/>
      <c r="DI243" s="330"/>
      <c r="DJ243" s="330"/>
      <c r="DK243" s="330"/>
      <c r="DL243" s="330"/>
      <c r="DM243" s="330"/>
      <c r="DN243" s="330"/>
      <c r="DO243" s="330"/>
      <c r="DP243" s="330"/>
      <c r="DQ243" s="330"/>
      <c r="DR243" s="330"/>
      <c r="DS243" s="330"/>
      <c r="DT243" s="330"/>
      <c r="DU243" s="330"/>
      <c r="DV243" s="330"/>
      <c r="DW243" s="330"/>
      <c r="DX243" s="330"/>
      <c r="DY243" s="330"/>
      <c r="DZ243" s="330"/>
      <c r="EA243" s="330"/>
      <c r="EB243" s="330"/>
      <c r="EC243" s="330"/>
      <c r="ED243" s="330"/>
      <c r="EE243" s="330"/>
      <c r="EF243" s="330"/>
      <c r="EG243" s="330"/>
      <c r="EH243" s="330"/>
      <c r="EI243" s="330"/>
      <c r="EJ243" s="330"/>
      <c r="EK243" s="330"/>
      <c r="EL243" s="330"/>
      <c r="EM243" s="330"/>
      <c r="EN243" s="330"/>
      <c r="EO243" s="330"/>
      <c r="EP243" s="330"/>
      <c r="EQ243" s="330"/>
      <c r="ER243" s="330"/>
      <c r="ES243" s="330"/>
      <c r="ET243" s="330"/>
      <c r="EU243" s="330"/>
      <c r="EV243" s="330"/>
      <c r="EW243" s="330"/>
      <c r="EX243" s="330"/>
      <c r="EY243" s="330"/>
      <c r="EZ243" s="330"/>
      <c r="FA243" s="330"/>
      <c r="FB243" s="330"/>
      <c r="FC243" s="330"/>
      <c r="FD243" s="330"/>
      <c r="FE243" s="330"/>
      <c r="FF243" s="330"/>
      <c r="FG243" s="330"/>
      <c r="FH243" s="330"/>
      <c r="FI243" s="330"/>
      <c r="FJ243" s="330"/>
      <c r="FK243" s="330"/>
      <c r="FL243" s="330"/>
      <c r="FM243" s="330"/>
      <c r="FN243" s="330"/>
      <c r="FO243" s="330"/>
      <c r="FP243" s="330"/>
      <c r="FQ243" s="330"/>
      <c r="FR243" s="330"/>
      <c r="FS243" s="330"/>
      <c r="FT243" s="330"/>
      <c r="FU243" s="330"/>
      <c r="FV243" s="330"/>
      <c r="FW243" s="330"/>
      <c r="FX243" s="330"/>
      <c r="FY243" s="330"/>
      <c r="FZ243" s="330"/>
      <c r="GA243" s="330"/>
      <c r="GB243" s="330"/>
      <c r="GC243" s="330"/>
      <c r="GD243" s="330"/>
      <c r="GE243" s="330"/>
      <c r="GF243" s="330"/>
      <c r="GG243" s="330"/>
      <c r="GH243" s="330"/>
      <c r="GI243" s="330"/>
      <c r="GJ243" s="330"/>
      <c r="GK243" s="330"/>
      <c r="GL243" s="330"/>
      <c r="GM243" s="330"/>
      <c r="GN243" s="330"/>
      <c r="GO243" s="330"/>
      <c r="GP243" s="330"/>
      <c r="GQ243" s="330"/>
      <c r="GR243" s="330"/>
      <c r="GS243" s="330"/>
      <c r="GT243" s="330"/>
    </row>
    <row r="244" s="135" customFormat="1" ht="14.1" customHeight="1" spans="1:202">
      <c r="A244" s="312" t="s">
        <v>137</v>
      </c>
      <c r="B244" s="568" t="s">
        <v>320</v>
      </c>
      <c r="C244" s="568" t="s">
        <v>273</v>
      </c>
      <c r="D244" s="568" t="s">
        <v>94</v>
      </c>
      <c r="E244" s="312">
        <v>140.907</v>
      </c>
      <c r="F244" s="35" t="s">
        <v>25</v>
      </c>
      <c r="G244" s="35" t="s">
        <v>25</v>
      </c>
      <c r="H244" s="1308" t="s">
        <v>26</v>
      </c>
      <c r="I244" s="1312" t="s">
        <v>27</v>
      </c>
      <c r="J244" s="1313" t="s">
        <v>28</v>
      </c>
      <c r="K244" s="30" t="s">
        <v>29</v>
      </c>
      <c r="L244" s="30" t="s">
        <v>75</v>
      </c>
      <c r="M244" s="1314">
        <v>672033</v>
      </c>
      <c r="N244" s="1315">
        <v>4660746</v>
      </c>
      <c r="O244" s="1315" t="s">
        <v>321</v>
      </c>
      <c r="P244" s="30" t="s">
        <v>147</v>
      </c>
      <c r="Q244" s="1155" t="s">
        <v>249</v>
      </c>
      <c r="R244" s="1333" t="s">
        <v>250</v>
      </c>
      <c r="S244" s="1318">
        <f t="shared" si="3"/>
        <v>1373.84325</v>
      </c>
      <c r="T244" s="330"/>
      <c r="U244" s="330"/>
      <c r="V244" s="330"/>
      <c r="W244" s="330"/>
      <c r="X244" s="330"/>
      <c r="Y244" s="330"/>
      <c r="Z244" s="330"/>
      <c r="AA244" s="330"/>
      <c r="AB244" s="330"/>
      <c r="AC244" s="330"/>
      <c r="AD244" s="330"/>
      <c r="AE244" s="330"/>
      <c r="AF244" s="330"/>
      <c r="AG244" s="330"/>
      <c r="AH244" s="330"/>
      <c r="AI244" s="330"/>
      <c r="AJ244" s="330"/>
      <c r="AK244" s="330"/>
      <c r="AL244" s="330"/>
      <c r="AM244" s="330"/>
      <c r="AN244" s="330"/>
      <c r="AO244" s="330"/>
      <c r="AP244" s="330"/>
      <c r="AQ244" s="330"/>
      <c r="AR244" s="330"/>
      <c r="AS244" s="330"/>
      <c r="AT244" s="330"/>
      <c r="AU244" s="330"/>
      <c r="AV244" s="330"/>
      <c r="AW244" s="330"/>
      <c r="AX244" s="330"/>
      <c r="AY244" s="330"/>
      <c r="AZ244" s="330"/>
      <c r="BA244" s="330"/>
      <c r="BB244" s="330"/>
      <c r="BC244" s="330"/>
      <c r="BD244" s="330"/>
      <c r="BE244" s="330"/>
      <c r="BF244" s="330"/>
      <c r="BG244" s="330"/>
      <c r="BH244" s="330"/>
      <c r="BI244" s="330"/>
      <c r="BJ244" s="330"/>
      <c r="BK244" s="330"/>
      <c r="BL244" s="330"/>
      <c r="BM244" s="330"/>
      <c r="BN244" s="330"/>
      <c r="BO244" s="330"/>
      <c r="BP244" s="330"/>
      <c r="BQ244" s="330"/>
      <c r="BR244" s="330"/>
      <c r="BS244" s="330"/>
      <c r="BT244" s="330"/>
      <c r="BU244" s="330"/>
      <c r="BV244" s="330"/>
      <c r="BW244" s="330"/>
      <c r="BX244" s="330"/>
      <c r="BY244" s="330"/>
      <c r="BZ244" s="330"/>
      <c r="CA244" s="330"/>
      <c r="CB244" s="330"/>
      <c r="CC244" s="330"/>
      <c r="CD244" s="330"/>
      <c r="CE244" s="330"/>
      <c r="CF244" s="330"/>
      <c r="CG244" s="330"/>
      <c r="CH244" s="330"/>
      <c r="CI244" s="330"/>
      <c r="CJ244" s="330"/>
      <c r="CK244" s="330"/>
      <c r="CL244" s="330"/>
      <c r="CM244" s="330"/>
      <c r="CN244" s="330"/>
      <c r="CO244" s="330"/>
      <c r="CP244" s="330"/>
      <c r="CQ244" s="330"/>
      <c r="CR244" s="330"/>
      <c r="CS244" s="330"/>
      <c r="CT244" s="330"/>
      <c r="CU244" s="330"/>
      <c r="CV244" s="330"/>
      <c r="CW244" s="330"/>
      <c r="CX244" s="330"/>
      <c r="CY244" s="330"/>
      <c r="CZ244" s="330"/>
      <c r="DA244" s="330"/>
      <c r="DB244" s="330"/>
      <c r="DC244" s="330"/>
      <c r="DD244" s="330"/>
      <c r="DE244" s="330"/>
      <c r="DF244" s="330"/>
      <c r="DG244" s="330"/>
      <c r="DH244" s="330"/>
      <c r="DI244" s="330"/>
      <c r="DJ244" s="330"/>
      <c r="DK244" s="330"/>
      <c r="DL244" s="330"/>
      <c r="DM244" s="330"/>
      <c r="DN244" s="330"/>
      <c r="DO244" s="330"/>
      <c r="DP244" s="330"/>
      <c r="DQ244" s="330"/>
      <c r="DR244" s="330"/>
      <c r="DS244" s="330"/>
      <c r="DT244" s="330"/>
      <c r="DU244" s="330"/>
      <c r="DV244" s="330"/>
      <c r="DW244" s="330"/>
      <c r="DX244" s="330"/>
      <c r="DY244" s="330"/>
      <c r="DZ244" s="330"/>
      <c r="EA244" s="330"/>
      <c r="EB244" s="330"/>
      <c r="EC244" s="330"/>
      <c r="ED244" s="330"/>
      <c r="EE244" s="330"/>
      <c r="EF244" s="330"/>
      <c r="EG244" s="330"/>
      <c r="EH244" s="330"/>
      <c r="EI244" s="330"/>
      <c r="EJ244" s="330"/>
      <c r="EK244" s="330"/>
      <c r="EL244" s="330"/>
      <c r="EM244" s="330"/>
      <c r="EN244" s="330"/>
      <c r="EO244" s="330"/>
      <c r="EP244" s="330"/>
      <c r="EQ244" s="330"/>
      <c r="ER244" s="330"/>
      <c r="ES244" s="330"/>
      <c r="ET244" s="330"/>
      <c r="EU244" s="330"/>
      <c r="EV244" s="330"/>
      <c r="EW244" s="330"/>
      <c r="EX244" s="330"/>
      <c r="EY244" s="330"/>
      <c r="EZ244" s="330"/>
      <c r="FA244" s="330"/>
      <c r="FB244" s="330"/>
      <c r="FC244" s="330"/>
      <c r="FD244" s="330"/>
      <c r="FE244" s="330"/>
      <c r="FF244" s="330"/>
      <c r="FG244" s="330"/>
      <c r="FH244" s="330"/>
      <c r="FI244" s="330"/>
      <c r="FJ244" s="330"/>
      <c r="FK244" s="330"/>
      <c r="FL244" s="330"/>
      <c r="FM244" s="330"/>
      <c r="FN244" s="330"/>
      <c r="FO244" s="330"/>
      <c r="FP244" s="330"/>
      <c r="FQ244" s="330"/>
      <c r="FR244" s="330"/>
      <c r="FS244" s="330"/>
      <c r="FT244" s="330"/>
      <c r="FU244" s="330"/>
      <c r="FV244" s="330"/>
      <c r="FW244" s="330"/>
      <c r="FX244" s="330"/>
      <c r="FY244" s="330"/>
      <c r="FZ244" s="330"/>
      <c r="GA244" s="330"/>
      <c r="GB244" s="330"/>
      <c r="GC244" s="330"/>
      <c r="GD244" s="330"/>
      <c r="GE244" s="330"/>
      <c r="GF244" s="330"/>
      <c r="GG244" s="330"/>
      <c r="GH244" s="330"/>
      <c r="GI244" s="330"/>
      <c r="GJ244" s="330"/>
      <c r="GK244" s="330"/>
      <c r="GL244" s="330"/>
      <c r="GM244" s="330"/>
      <c r="GN244" s="330"/>
      <c r="GO244" s="330"/>
      <c r="GP244" s="330"/>
      <c r="GQ244" s="330"/>
      <c r="GR244" s="330"/>
      <c r="GS244" s="330"/>
      <c r="GT244" s="330"/>
    </row>
    <row r="245" s="135" customFormat="1" ht="14.1" customHeight="1" spans="1:202">
      <c r="A245" s="312" t="s">
        <v>137</v>
      </c>
      <c r="B245" s="568" t="s">
        <v>314</v>
      </c>
      <c r="C245" s="568" t="s">
        <v>97</v>
      </c>
      <c r="D245" s="568" t="s">
        <v>277</v>
      </c>
      <c r="E245" s="312">
        <v>88.2765</v>
      </c>
      <c r="F245" s="35" t="s">
        <v>25</v>
      </c>
      <c r="G245" s="35" t="s">
        <v>25</v>
      </c>
      <c r="H245" s="1308" t="s">
        <v>26</v>
      </c>
      <c r="I245" s="1312" t="s">
        <v>27</v>
      </c>
      <c r="J245" s="1313" t="s">
        <v>28</v>
      </c>
      <c r="K245" s="30" t="s">
        <v>58</v>
      </c>
      <c r="L245" s="30" t="s">
        <v>50</v>
      </c>
      <c r="M245" s="1314">
        <v>672761</v>
      </c>
      <c r="N245" s="1315">
        <v>4663333</v>
      </c>
      <c r="O245" s="1315" t="s">
        <v>315</v>
      </c>
      <c r="P245" s="30" t="s">
        <v>147</v>
      </c>
      <c r="Q245" s="1155" t="s">
        <v>249</v>
      </c>
      <c r="R245" s="1333" t="s">
        <v>250</v>
      </c>
      <c r="S245" s="1318">
        <f t="shared" si="3"/>
        <v>860.695875</v>
      </c>
      <c r="T245" s="330"/>
      <c r="U245" s="330"/>
      <c r="V245" s="330"/>
      <c r="W245" s="330"/>
      <c r="X245" s="330"/>
      <c r="Y245" s="330"/>
      <c r="Z245" s="330"/>
      <c r="AA245" s="330"/>
      <c r="AB245" s="330"/>
      <c r="AC245" s="330"/>
      <c r="AD245" s="330"/>
      <c r="AE245" s="330"/>
      <c r="AF245" s="330"/>
      <c r="AG245" s="330"/>
      <c r="AH245" s="330"/>
      <c r="AI245" s="330"/>
      <c r="AJ245" s="330"/>
      <c r="AK245" s="330"/>
      <c r="AL245" s="330"/>
      <c r="AM245" s="330"/>
      <c r="AN245" s="330"/>
      <c r="AO245" s="330"/>
      <c r="AP245" s="330"/>
      <c r="AQ245" s="330"/>
      <c r="AR245" s="330"/>
      <c r="AS245" s="330"/>
      <c r="AT245" s="330"/>
      <c r="AU245" s="330"/>
      <c r="AV245" s="330"/>
      <c r="AW245" s="330"/>
      <c r="AX245" s="330"/>
      <c r="AY245" s="330"/>
      <c r="AZ245" s="330"/>
      <c r="BA245" s="330"/>
      <c r="BB245" s="330"/>
      <c r="BC245" s="330"/>
      <c r="BD245" s="330"/>
      <c r="BE245" s="330"/>
      <c r="BF245" s="330"/>
      <c r="BG245" s="330"/>
      <c r="BH245" s="330"/>
      <c r="BI245" s="330"/>
      <c r="BJ245" s="330"/>
      <c r="BK245" s="330"/>
      <c r="BL245" s="330"/>
      <c r="BM245" s="330"/>
      <c r="BN245" s="330"/>
      <c r="BO245" s="330"/>
      <c r="BP245" s="330"/>
      <c r="BQ245" s="330"/>
      <c r="BR245" s="330"/>
      <c r="BS245" s="330"/>
      <c r="BT245" s="330"/>
      <c r="BU245" s="330"/>
      <c r="BV245" s="330"/>
      <c r="BW245" s="330"/>
      <c r="BX245" s="330"/>
      <c r="BY245" s="330"/>
      <c r="BZ245" s="330"/>
      <c r="CA245" s="330"/>
      <c r="CB245" s="330"/>
      <c r="CC245" s="330"/>
      <c r="CD245" s="330"/>
      <c r="CE245" s="330"/>
      <c r="CF245" s="330"/>
      <c r="CG245" s="330"/>
      <c r="CH245" s="330"/>
      <c r="CI245" s="330"/>
      <c r="CJ245" s="330"/>
      <c r="CK245" s="330"/>
      <c r="CL245" s="330"/>
      <c r="CM245" s="330"/>
      <c r="CN245" s="330"/>
      <c r="CO245" s="330"/>
      <c r="CP245" s="330"/>
      <c r="CQ245" s="330"/>
      <c r="CR245" s="330"/>
      <c r="CS245" s="330"/>
      <c r="CT245" s="330"/>
      <c r="CU245" s="330"/>
      <c r="CV245" s="330"/>
      <c r="CW245" s="330"/>
      <c r="CX245" s="330"/>
      <c r="CY245" s="330"/>
      <c r="CZ245" s="330"/>
      <c r="DA245" s="330"/>
      <c r="DB245" s="330"/>
      <c r="DC245" s="330"/>
      <c r="DD245" s="330"/>
      <c r="DE245" s="330"/>
      <c r="DF245" s="330"/>
      <c r="DG245" s="330"/>
      <c r="DH245" s="330"/>
      <c r="DI245" s="330"/>
      <c r="DJ245" s="330"/>
      <c r="DK245" s="330"/>
      <c r="DL245" s="330"/>
      <c r="DM245" s="330"/>
      <c r="DN245" s="330"/>
      <c r="DO245" s="330"/>
      <c r="DP245" s="330"/>
      <c r="DQ245" s="330"/>
      <c r="DR245" s="330"/>
      <c r="DS245" s="330"/>
      <c r="DT245" s="330"/>
      <c r="DU245" s="330"/>
      <c r="DV245" s="330"/>
      <c r="DW245" s="330"/>
      <c r="DX245" s="330"/>
      <c r="DY245" s="330"/>
      <c r="DZ245" s="330"/>
      <c r="EA245" s="330"/>
      <c r="EB245" s="330"/>
      <c r="EC245" s="330"/>
      <c r="ED245" s="330"/>
      <c r="EE245" s="330"/>
      <c r="EF245" s="330"/>
      <c r="EG245" s="330"/>
      <c r="EH245" s="330"/>
      <c r="EI245" s="330"/>
      <c r="EJ245" s="330"/>
      <c r="EK245" s="330"/>
      <c r="EL245" s="330"/>
      <c r="EM245" s="330"/>
      <c r="EN245" s="330"/>
      <c r="EO245" s="330"/>
      <c r="EP245" s="330"/>
      <c r="EQ245" s="330"/>
      <c r="ER245" s="330"/>
      <c r="ES245" s="330"/>
      <c r="ET245" s="330"/>
      <c r="EU245" s="330"/>
      <c r="EV245" s="330"/>
      <c r="EW245" s="330"/>
      <c r="EX245" s="330"/>
      <c r="EY245" s="330"/>
      <c r="EZ245" s="330"/>
      <c r="FA245" s="330"/>
      <c r="FB245" s="330"/>
      <c r="FC245" s="330"/>
      <c r="FD245" s="330"/>
      <c r="FE245" s="330"/>
      <c r="FF245" s="330"/>
      <c r="FG245" s="330"/>
      <c r="FH245" s="330"/>
      <c r="FI245" s="330"/>
      <c r="FJ245" s="330"/>
      <c r="FK245" s="330"/>
      <c r="FL245" s="330"/>
      <c r="FM245" s="330"/>
      <c r="FN245" s="330"/>
      <c r="FO245" s="330"/>
      <c r="FP245" s="330"/>
      <c r="FQ245" s="330"/>
      <c r="FR245" s="330"/>
      <c r="FS245" s="330"/>
      <c r="FT245" s="330"/>
      <c r="FU245" s="330"/>
      <c r="FV245" s="330"/>
      <c r="FW245" s="330"/>
      <c r="FX245" s="330"/>
      <c r="FY245" s="330"/>
      <c r="FZ245" s="330"/>
      <c r="GA245" s="330"/>
      <c r="GB245" s="330"/>
      <c r="GC245" s="330"/>
      <c r="GD245" s="330"/>
      <c r="GE245" s="330"/>
      <c r="GF245" s="330"/>
      <c r="GG245" s="330"/>
      <c r="GH245" s="330"/>
      <c r="GI245" s="330"/>
      <c r="GJ245" s="330"/>
      <c r="GK245" s="330"/>
      <c r="GL245" s="330"/>
      <c r="GM245" s="330"/>
      <c r="GN245" s="330"/>
      <c r="GO245" s="330"/>
      <c r="GP245" s="330"/>
      <c r="GQ245" s="330"/>
      <c r="GR245" s="330"/>
      <c r="GS245" s="330"/>
      <c r="GT245" s="330"/>
    </row>
    <row r="246" s="135" customFormat="1" ht="14.1" customHeight="1" spans="1:202">
      <c r="A246" s="312" t="s">
        <v>137</v>
      </c>
      <c r="B246" s="568" t="s">
        <v>320</v>
      </c>
      <c r="C246" s="568" t="s">
        <v>199</v>
      </c>
      <c r="D246" s="568" t="s">
        <v>173</v>
      </c>
      <c r="E246" s="312">
        <v>29.4015</v>
      </c>
      <c r="F246" s="35" t="s">
        <v>25</v>
      </c>
      <c r="G246" s="35" t="s">
        <v>25</v>
      </c>
      <c r="H246" s="1339"/>
      <c r="I246" s="1312" t="s">
        <v>27</v>
      </c>
      <c r="J246" s="1313" t="s">
        <v>28</v>
      </c>
      <c r="K246" s="30" t="s">
        <v>58</v>
      </c>
      <c r="L246" s="30" t="s">
        <v>59</v>
      </c>
      <c r="M246" s="1314">
        <v>672262</v>
      </c>
      <c r="N246" s="1315">
        <v>4661413</v>
      </c>
      <c r="O246" s="1315" t="s">
        <v>321</v>
      </c>
      <c r="P246" s="30" t="s">
        <v>147</v>
      </c>
      <c r="Q246" s="1155" t="s">
        <v>33</v>
      </c>
      <c r="R246" s="978" t="s">
        <v>34</v>
      </c>
      <c r="S246" s="1318">
        <f t="shared" si="3"/>
        <v>286.664625</v>
      </c>
      <c r="T246" s="330"/>
      <c r="U246" s="330"/>
      <c r="V246" s="330"/>
      <c r="W246" s="330"/>
      <c r="X246" s="330"/>
      <c r="Y246" s="330"/>
      <c r="Z246" s="330"/>
      <c r="AA246" s="330"/>
      <c r="AB246" s="330"/>
      <c r="AC246" s="330"/>
      <c r="AD246" s="330"/>
      <c r="AE246" s="330"/>
      <c r="AF246" s="330"/>
      <c r="AG246" s="330"/>
      <c r="AH246" s="330"/>
      <c r="AI246" s="330"/>
      <c r="AJ246" s="330"/>
      <c r="AK246" s="330"/>
      <c r="AL246" s="330"/>
      <c r="AM246" s="330"/>
      <c r="AN246" s="330"/>
      <c r="AO246" s="330"/>
      <c r="AP246" s="330"/>
      <c r="AQ246" s="330"/>
      <c r="AR246" s="330"/>
      <c r="AS246" s="330"/>
      <c r="AT246" s="330"/>
      <c r="AU246" s="330"/>
      <c r="AV246" s="330"/>
      <c r="AW246" s="330"/>
      <c r="AX246" s="330"/>
      <c r="AY246" s="330"/>
      <c r="AZ246" s="330"/>
      <c r="BA246" s="330"/>
      <c r="BB246" s="330"/>
      <c r="BC246" s="330"/>
      <c r="BD246" s="330"/>
      <c r="BE246" s="330"/>
      <c r="BF246" s="330"/>
      <c r="BG246" s="330"/>
      <c r="BH246" s="330"/>
      <c r="BI246" s="330"/>
      <c r="BJ246" s="330"/>
      <c r="BK246" s="330"/>
      <c r="BL246" s="330"/>
      <c r="BM246" s="330"/>
      <c r="BN246" s="330"/>
      <c r="BO246" s="330"/>
      <c r="BP246" s="330"/>
      <c r="BQ246" s="330"/>
      <c r="BR246" s="330"/>
      <c r="BS246" s="330"/>
      <c r="BT246" s="330"/>
      <c r="BU246" s="330"/>
      <c r="BV246" s="330"/>
      <c r="BW246" s="330"/>
      <c r="BX246" s="330"/>
      <c r="BY246" s="330"/>
      <c r="BZ246" s="330"/>
      <c r="CA246" s="330"/>
      <c r="CB246" s="330"/>
      <c r="CC246" s="330"/>
      <c r="CD246" s="330"/>
      <c r="CE246" s="330"/>
      <c r="CF246" s="330"/>
      <c r="CG246" s="330"/>
      <c r="CH246" s="330"/>
      <c r="CI246" s="330"/>
      <c r="CJ246" s="330"/>
      <c r="CK246" s="330"/>
      <c r="CL246" s="330"/>
      <c r="CM246" s="330"/>
      <c r="CN246" s="330"/>
      <c r="CO246" s="330"/>
      <c r="CP246" s="330"/>
      <c r="CQ246" s="330"/>
      <c r="CR246" s="330"/>
      <c r="CS246" s="330"/>
      <c r="CT246" s="330"/>
      <c r="CU246" s="330"/>
      <c r="CV246" s="330"/>
      <c r="CW246" s="330"/>
      <c r="CX246" s="330"/>
      <c r="CY246" s="330"/>
      <c r="CZ246" s="330"/>
      <c r="DA246" s="330"/>
      <c r="DB246" s="330"/>
      <c r="DC246" s="330"/>
      <c r="DD246" s="330"/>
      <c r="DE246" s="330"/>
      <c r="DF246" s="330"/>
      <c r="DG246" s="330"/>
      <c r="DH246" s="330"/>
      <c r="DI246" s="330"/>
      <c r="DJ246" s="330"/>
      <c r="DK246" s="330"/>
      <c r="DL246" s="330"/>
      <c r="DM246" s="330"/>
      <c r="DN246" s="330"/>
      <c r="DO246" s="330"/>
      <c r="DP246" s="330"/>
      <c r="DQ246" s="330"/>
      <c r="DR246" s="330"/>
      <c r="DS246" s="330"/>
      <c r="DT246" s="330"/>
      <c r="DU246" s="330"/>
      <c r="DV246" s="330"/>
      <c r="DW246" s="330"/>
      <c r="DX246" s="330"/>
      <c r="DY246" s="330"/>
      <c r="DZ246" s="330"/>
      <c r="EA246" s="330"/>
      <c r="EB246" s="330"/>
      <c r="EC246" s="330"/>
      <c r="ED246" s="330"/>
      <c r="EE246" s="330"/>
      <c r="EF246" s="330"/>
      <c r="EG246" s="330"/>
      <c r="EH246" s="330"/>
      <c r="EI246" s="330"/>
      <c r="EJ246" s="330"/>
      <c r="EK246" s="330"/>
      <c r="EL246" s="330"/>
      <c r="EM246" s="330"/>
      <c r="EN246" s="330"/>
      <c r="EO246" s="330"/>
      <c r="EP246" s="330"/>
      <c r="EQ246" s="330"/>
      <c r="ER246" s="330"/>
      <c r="ES246" s="330"/>
      <c r="ET246" s="330"/>
      <c r="EU246" s="330"/>
      <c r="EV246" s="330"/>
      <c r="EW246" s="330"/>
      <c r="EX246" s="330"/>
      <c r="EY246" s="330"/>
      <c r="EZ246" s="330"/>
      <c r="FA246" s="330"/>
      <c r="FB246" s="330"/>
      <c r="FC246" s="330"/>
      <c r="FD246" s="330"/>
      <c r="FE246" s="330"/>
      <c r="FF246" s="330"/>
      <c r="FG246" s="330"/>
      <c r="FH246" s="330"/>
      <c r="FI246" s="330"/>
      <c r="FJ246" s="330"/>
      <c r="FK246" s="330"/>
      <c r="FL246" s="330"/>
      <c r="FM246" s="330"/>
      <c r="FN246" s="330"/>
      <c r="FO246" s="330"/>
      <c r="FP246" s="330"/>
      <c r="FQ246" s="330"/>
      <c r="FR246" s="330"/>
      <c r="FS246" s="330"/>
      <c r="FT246" s="330"/>
      <c r="FU246" s="330"/>
      <c r="FV246" s="330"/>
      <c r="FW246" s="330"/>
      <c r="FX246" s="330"/>
      <c r="FY246" s="330"/>
      <c r="FZ246" s="330"/>
      <c r="GA246" s="330"/>
      <c r="GB246" s="330"/>
      <c r="GC246" s="330"/>
      <c r="GD246" s="330"/>
      <c r="GE246" s="330"/>
      <c r="GF246" s="330"/>
      <c r="GG246" s="330"/>
      <c r="GH246" s="330"/>
      <c r="GI246" s="330"/>
      <c r="GJ246" s="330"/>
      <c r="GK246" s="330"/>
      <c r="GL246" s="330"/>
      <c r="GM246" s="330"/>
      <c r="GN246" s="330"/>
      <c r="GO246" s="330"/>
      <c r="GP246" s="330"/>
      <c r="GQ246" s="330"/>
      <c r="GR246" s="330"/>
      <c r="GS246" s="330"/>
      <c r="GT246" s="330"/>
    </row>
    <row r="247" s="135" customFormat="1" ht="14.1" customHeight="1" spans="1:202">
      <c r="A247" s="312" t="s">
        <v>137</v>
      </c>
      <c r="B247" s="568" t="s">
        <v>320</v>
      </c>
      <c r="C247" s="568" t="s">
        <v>219</v>
      </c>
      <c r="D247" s="568" t="s">
        <v>96</v>
      </c>
      <c r="E247" s="312">
        <v>195.855</v>
      </c>
      <c r="F247" s="35" t="s">
        <v>25</v>
      </c>
      <c r="G247" s="35" t="s">
        <v>25</v>
      </c>
      <c r="H247" s="1308" t="s">
        <v>26</v>
      </c>
      <c r="I247" s="1312" t="s">
        <v>27</v>
      </c>
      <c r="J247" s="1313" t="s">
        <v>28</v>
      </c>
      <c r="K247" s="30" t="s">
        <v>58</v>
      </c>
      <c r="L247" s="30" t="s">
        <v>75</v>
      </c>
      <c r="M247" s="1314">
        <v>671689</v>
      </c>
      <c r="N247" s="1315">
        <v>4660978</v>
      </c>
      <c r="O247" s="1315" t="s">
        <v>321</v>
      </c>
      <c r="P247" s="30" t="s">
        <v>147</v>
      </c>
      <c r="Q247" s="1347" t="s">
        <v>334</v>
      </c>
      <c r="R247" s="1348" t="s">
        <v>335</v>
      </c>
      <c r="S247" s="1318">
        <f t="shared" si="3"/>
        <v>1909.58625</v>
      </c>
      <c r="T247" s="330"/>
      <c r="U247" s="330"/>
      <c r="V247" s="330"/>
      <c r="W247" s="330"/>
      <c r="X247" s="330"/>
      <c r="Y247" s="330"/>
      <c r="Z247" s="330"/>
      <c r="AA247" s="330"/>
      <c r="AB247" s="330"/>
      <c r="AC247" s="330"/>
      <c r="AD247" s="330"/>
      <c r="AE247" s="330"/>
      <c r="AF247" s="330"/>
      <c r="AG247" s="330"/>
      <c r="AH247" s="330"/>
      <c r="AI247" s="330"/>
      <c r="AJ247" s="330"/>
      <c r="AK247" s="330"/>
      <c r="AL247" s="330"/>
      <c r="AM247" s="330"/>
      <c r="AN247" s="330"/>
      <c r="AO247" s="330"/>
      <c r="AP247" s="330"/>
      <c r="AQ247" s="330"/>
      <c r="AR247" s="330"/>
      <c r="AS247" s="330"/>
      <c r="AT247" s="330"/>
      <c r="AU247" s="330"/>
      <c r="AV247" s="330"/>
      <c r="AW247" s="330"/>
      <c r="AX247" s="330"/>
      <c r="AY247" s="330"/>
      <c r="AZ247" s="330"/>
      <c r="BA247" s="330"/>
      <c r="BB247" s="330"/>
      <c r="BC247" s="330"/>
      <c r="BD247" s="330"/>
      <c r="BE247" s="330"/>
      <c r="BF247" s="330"/>
      <c r="BG247" s="330"/>
      <c r="BH247" s="330"/>
      <c r="BI247" s="330"/>
      <c r="BJ247" s="330"/>
      <c r="BK247" s="330"/>
      <c r="BL247" s="330"/>
      <c r="BM247" s="330"/>
      <c r="BN247" s="330"/>
      <c r="BO247" s="330"/>
      <c r="BP247" s="330"/>
      <c r="BQ247" s="330"/>
      <c r="BR247" s="330"/>
      <c r="BS247" s="330"/>
      <c r="BT247" s="330"/>
      <c r="BU247" s="330"/>
      <c r="BV247" s="330"/>
      <c r="BW247" s="330"/>
      <c r="BX247" s="330"/>
      <c r="BY247" s="330"/>
      <c r="BZ247" s="330"/>
      <c r="CA247" s="330"/>
      <c r="CB247" s="330"/>
      <c r="CC247" s="330"/>
      <c r="CD247" s="330"/>
      <c r="CE247" s="330"/>
      <c r="CF247" s="330"/>
      <c r="CG247" s="330"/>
      <c r="CH247" s="330"/>
      <c r="CI247" s="330"/>
      <c r="CJ247" s="330"/>
      <c r="CK247" s="330"/>
      <c r="CL247" s="330"/>
      <c r="CM247" s="330"/>
      <c r="CN247" s="330"/>
      <c r="CO247" s="330"/>
      <c r="CP247" s="330"/>
      <c r="CQ247" s="330"/>
      <c r="CR247" s="330"/>
      <c r="CS247" s="330"/>
      <c r="CT247" s="330"/>
      <c r="CU247" s="330"/>
      <c r="CV247" s="330"/>
      <c r="CW247" s="330"/>
      <c r="CX247" s="330"/>
      <c r="CY247" s="330"/>
      <c r="CZ247" s="330"/>
      <c r="DA247" s="330"/>
      <c r="DB247" s="330"/>
      <c r="DC247" s="330"/>
      <c r="DD247" s="330"/>
      <c r="DE247" s="330"/>
      <c r="DF247" s="330"/>
      <c r="DG247" s="330"/>
      <c r="DH247" s="330"/>
      <c r="DI247" s="330"/>
      <c r="DJ247" s="330"/>
      <c r="DK247" s="330"/>
      <c r="DL247" s="330"/>
      <c r="DM247" s="330"/>
      <c r="DN247" s="330"/>
      <c r="DO247" s="330"/>
      <c r="DP247" s="330"/>
      <c r="DQ247" s="330"/>
      <c r="DR247" s="330"/>
      <c r="DS247" s="330"/>
      <c r="DT247" s="330"/>
      <c r="DU247" s="330"/>
      <c r="DV247" s="330"/>
      <c r="DW247" s="330"/>
      <c r="DX247" s="330"/>
      <c r="DY247" s="330"/>
      <c r="DZ247" s="330"/>
      <c r="EA247" s="330"/>
      <c r="EB247" s="330"/>
      <c r="EC247" s="330"/>
      <c r="ED247" s="330"/>
      <c r="EE247" s="330"/>
      <c r="EF247" s="330"/>
      <c r="EG247" s="330"/>
      <c r="EH247" s="330"/>
      <c r="EI247" s="330"/>
      <c r="EJ247" s="330"/>
      <c r="EK247" s="330"/>
      <c r="EL247" s="330"/>
      <c r="EM247" s="330"/>
      <c r="EN247" s="330"/>
      <c r="EO247" s="330"/>
      <c r="EP247" s="330"/>
      <c r="EQ247" s="330"/>
      <c r="ER247" s="330"/>
      <c r="ES247" s="330"/>
      <c r="ET247" s="330"/>
      <c r="EU247" s="330"/>
      <c r="EV247" s="330"/>
      <c r="EW247" s="330"/>
      <c r="EX247" s="330"/>
      <c r="EY247" s="330"/>
      <c r="EZ247" s="330"/>
      <c r="FA247" s="330"/>
      <c r="FB247" s="330"/>
      <c r="FC247" s="330"/>
      <c r="FD247" s="330"/>
      <c r="FE247" s="330"/>
      <c r="FF247" s="330"/>
      <c r="FG247" s="330"/>
      <c r="FH247" s="330"/>
      <c r="FI247" s="330"/>
      <c r="FJ247" s="330"/>
      <c r="FK247" s="330"/>
      <c r="FL247" s="330"/>
      <c r="FM247" s="330"/>
      <c r="FN247" s="330"/>
      <c r="FO247" s="330"/>
      <c r="FP247" s="330"/>
      <c r="FQ247" s="330"/>
      <c r="FR247" s="330"/>
      <c r="FS247" s="330"/>
      <c r="FT247" s="330"/>
      <c r="FU247" s="330"/>
      <c r="FV247" s="330"/>
      <c r="FW247" s="330"/>
      <c r="FX247" s="330"/>
      <c r="FY247" s="330"/>
      <c r="FZ247" s="330"/>
      <c r="GA247" s="330"/>
      <c r="GB247" s="330"/>
      <c r="GC247" s="330"/>
      <c r="GD247" s="330"/>
      <c r="GE247" s="330"/>
      <c r="GF247" s="330"/>
      <c r="GG247" s="330"/>
      <c r="GH247" s="330"/>
      <c r="GI247" s="330"/>
      <c r="GJ247" s="330"/>
      <c r="GK247" s="330"/>
      <c r="GL247" s="330"/>
      <c r="GM247" s="330"/>
      <c r="GN247" s="330"/>
      <c r="GO247" s="330"/>
      <c r="GP247" s="330"/>
      <c r="GQ247" s="330"/>
      <c r="GR247" s="330"/>
      <c r="GS247" s="330"/>
      <c r="GT247" s="330"/>
    </row>
    <row r="248" s="135" customFormat="1" ht="14.1" customHeight="1" spans="1:202">
      <c r="A248" s="312" t="s">
        <v>137</v>
      </c>
      <c r="B248" s="568" t="s">
        <v>320</v>
      </c>
      <c r="C248" s="568" t="s">
        <v>251</v>
      </c>
      <c r="D248" s="568" t="s">
        <v>234</v>
      </c>
      <c r="E248" s="312">
        <v>22.329</v>
      </c>
      <c r="F248" s="35" t="s">
        <v>25</v>
      </c>
      <c r="G248" s="35" t="s">
        <v>25</v>
      </c>
      <c r="H248" s="1308" t="s">
        <v>26</v>
      </c>
      <c r="I248" s="1312" t="s">
        <v>27</v>
      </c>
      <c r="J248" s="1313" t="s">
        <v>28</v>
      </c>
      <c r="K248" s="30" t="s">
        <v>58</v>
      </c>
      <c r="L248" s="30" t="s">
        <v>75</v>
      </c>
      <c r="M248" s="1314">
        <v>672102</v>
      </c>
      <c r="N248" s="1315">
        <v>4660961</v>
      </c>
      <c r="O248" s="1315" t="s">
        <v>321</v>
      </c>
      <c r="P248" s="30" t="s">
        <v>147</v>
      </c>
      <c r="Q248" s="1155" t="s">
        <v>33</v>
      </c>
      <c r="R248" s="978" t="s">
        <v>34</v>
      </c>
      <c r="S248" s="1318">
        <f t="shared" si="3"/>
        <v>217.70775</v>
      </c>
      <c r="T248" s="330"/>
      <c r="U248" s="330"/>
      <c r="V248" s="330"/>
      <c r="W248" s="330"/>
      <c r="X248" s="330"/>
      <c r="Y248" s="330"/>
      <c r="Z248" s="330"/>
      <c r="AA248" s="330"/>
      <c r="AB248" s="330"/>
      <c r="AC248" s="330"/>
      <c r="AD248" s="330"/>
      <c r="AE248" s="330"/>
      <c r="AF248" s="330"/>
      <c r="AG248" s="330"/>
      <c r="AH248" s="330"/>
      <c r="AI248" s="330"/>
      <c r="AJ248" s="330"/>
      <c r="AK248" s="330"/>
      <c r="AL248" s="330"/>
      <c r="AM248" s="330"/>
      <c r="AN248" s="330"/>
      <c r="AO248" s="330"/>
      <c r="AP248" s="330"/>
      <c r="AQ248" s="330"/>
      <c r="AR248" s="330"/>
      <c r="AS248" s="330"/>
      <c r="AT248" s="330"/>
      <c r="AU248" s="330"/>
      <c r="AV248" s="330"/>
      <c r="AW248" s="330"/>
      <c r="AX248" s="330"/>
      <c r="AY248" s="330"/>
      <c r="AZ248" s="330"/>
      <c r="BA248" s="330"/>
      <c r="BB248" s="330"/>
      <c r="BC248" s="330"/>
      <c r="BD248" s="330"/>
      <c r="BE248" s="330"/>
      <c r="BF248" s="330"/>
      <c r="BG248" s="330"/>
      <c r="BH248" s="330"/>
      <c r="BI248" s="330"/>
      <c r="BJ248" s="330"/>
      <c r="BK248" s="330"/>
      <c r="BL248" s="330"/>
      <c r="BM248" s="330"/>
      <c r="BN248" s="330"/>
      <c r="BO248" s="330"/>
      <c r="BP248" s="330"/>
      <c r="BQ248" s="330"/>
      <c r="BR248" s="330"/>
      <c r="BS248" s="330"/>
      <c r="BT248" s="330"/>
      <c r="BU248" s="330"/>
      <c r="BV248" s="330"/>
      <c r="BW248" s="330"/>
      <c r="BX248" s="330"/>
      <c r="BY248" s="330"/>
      <c r="BZ248" s="330"/>
      <c r="CA248" s="330"/>
      <c r="CB248" s="330"/>
      <c r="CC248" s="330"/>
      <c r="CD248" s="330"/>
      <c r="CE248" s="330"/>
      <c r="CF248" s="330"/>
      <c r="CG248" s="330"/>
      <c r="CH248" s="330"/>
      <c r="CI248" s="330"/>
      <c r="CJ248" s="330"/>
      <c r="CK248" s="330"/>
      <c r="CL248" s="330"/>
      <c r="CM248" s="330"/>
      <c r="CN248" s="330"/>
      <c r="CO248" s="330"/>
      <c r="CP248" s="330"/>
      <c r="CQ248" s="330"/>
      <c r="CR248" s="330"/>
      <c r="CS248" s="330"/>
      <c r="CT248" s="330"/>
      <c r="CU248" s="330"/>
      <c r="CV248" s="330"/>
      <c r="CW248" s="330"/>
      <c r="CX248" s="330"/>
      <c r="CY248" s="330"/>
      <c r="CZ248" s="330"/>
      <c r="DA248" s="330"/>
      <c r="DB248" s="330"/>
      <c r="DC248" s="330"/>
      <c r="DD248" s="330"/>
      <c r="DE248" s="330"/>
      <c r="DF248" s="330"/>
      <c r="DG248" s="330"/>
      <c r="DH248" s="330"/>
      <c r="DI248" s="330"/>
      <c r="DJ248" s="330"/>
      <c r="DK248" s="330"/>
      <c r="DL248" s="330"/>
      <c r="DM248" s="330"/>
      <c r="DN248" s="330"/>
      <c r="DO248" s="330"/>
      <c r="DP248" s="330"/>
      <c r="DQ248" s="330"/>
      <c r="DR248" s="330"/>
      <c r="DS248" s="330"/>
      <c r="DT248" s="330"/>
      <c r="DU248" s="330"/>
      <c r="DV248" s="330"/>
      <c r="DW248" s="330"/>
      <c r="DX248" s="330"/>
      <c r="DY248" s="330"/>
      <c r="DZ248" s="330"/>
      <c r="EA248" s="330"/>
      <c r="EB248" s="330"/>
      <c r="EC248" s="330"/>
      <c r="ED248" s="330"/>
      <c r="EE248" s="330"/>
      <c r="EF248" s="330"/>
      <c r="EG248" s="330"/>
      <c r="EH248" s="330"/>
      <c r="EI248" s="330"/>
      <c r="EJ248" s="330"/>
      <c r="EK248" s="330"/>
      <c r="EL248" s="330"/>
      <c r="EM248" s="330"/>
      <c r="EN248" s="330"/>
      <c r="EO248" s="330"/>
      <c r="EP248" s="330"/>
      <c r="EQ248" s="330"/>
      <c r="ER248" s="330"/>
      <c r="ES248" s="330"/>
      <c r="ET248" s="330"/>
      <c r="EU248" s="330"/>
      <c r="EV248" s="330"/>
      <c r="EW248" s="330"/>
      <c r="EX248" s="330"/>
      <c r="EY248" s="330"/>
      <c r="EZ248" s="330"/>
      <c r="FA248" s="330"/>
      <c r="FB248" s="330"/>
      <c r="FC248" s="330"/>
      <c r="FD248" s="330"/>
      <c r="FE248" s="330"/>
      <c r="FF248" s="330"/>
      <c r="FG248" s="330"/>
      <c r="FH248" s="330"/>
      <c r="FI248" s="330"/>
      <c r="FJ248" s="330"/>
      <c r="FK248" s="330"/>
      <c r="FL248" s="330"/>
      <c r="FM248" s="330"/>
      <c r="FN248" s="330"/>
      <c r="FO248" s="330"/>
      <c r="FP248" s="330"/>
      <c r="FQ248" s="330"/>
      <c r="FR248" s="330"/>
      <c r="FS248" s="330"/>
      <c r="FT248" s="330"/>
      <c r="FU248" s="330"/>
      <c r="FV248" s="330"/>
      <c r="FW248" s="330"/>
      <c r="FX248" s="330"/>
      <c r="FY248" s="330"/>
      <c r="FZ248" s="330"/>
      <c r="GA248" s="330"/>
      <c r="GB248" s="330"/>
      <c r="GC248" s="330"/>
      <c r="GD248" s="330"/>
      <c r="GE248" s="330"/>
      <c r="GF248" s="330"/>
      <c r="GG248" s="330"/>
      <c r="GH248" s="330"/>
      <c r="GI248" s="330"/>
      <c r="GJ248" s="330"/>
      <c r="GK248" s="330"/>
      <c r="GL248" s="330"/>
      <c r="GM248" s="330"/>
      <c r="GN248" s="330"/>
      <c r="GO248" s="330"/>
      <c r="GP248" s="330"/>
      <c r="GQ248" s="330"/>
      <c r="GR248" s="330"/>
      <c r="GS248" s="330"/>
      <c r="GT248" s="330"/>
    </row>
    <row r="249" s="135" customFormat="1" ht="14.1" customHeight="1" spans="1:202">
      <c r="A249" s="312" t="s">
        <v>137</v>
      </c>
      <c r="B249" s="568" t="s">
        <v>320</v>
      </c>
      <c r="C249" s="1080" t="s">
        <v>240</v>
      </c>
      <c r="D249" s="1080" t="s">
        <v>132</v>
      </c>
      <c r="E249" s="613">
        <v>214.5045</v>
      </c>
      <c r="F249" s="35" t="s">
        <v>25</v>
      </c>
      <c r="G249" s="35" t="s">
        <v>25</v>
      </c>
      <c r="H249" s="1308" t="s">
        <v>26</v>
      </c>
      <c r="I249" s="1312" t="s">
        <v>27</v>
      </c>
      <c r="J249" s="1313" t="s">
        <v>28</v>
      </c>
      <c r="K249" s="30" t="s">
        <v>58</v>
      </c>
      <c r="L249" s="30" t="s">
        <v>30</v>
      </c>
      <c r="M249" s="1314">
        <v>671068</v>
      </c>
      <c r="N249" s="1315">
        <v>4659633</v>
      </c>
      <c r="O249" s="1315" t="s">
        <v>321</v>
      </c>
      <c r="P249" s="30" t="s">
        <v>147</v>
      </c>
      <c r="Q249" s="1155" t="s">
        <v>334</v>
      </c>
      <c r="R249" s="978" t="s">
        <v>335</v>
      </c>
      <c r="S249" s="1318">
        <f t="shared" si="3"/>
        <v>2091.418875</v>
      </c>
      <c r="T249" s="330"/>
      <c r="U249" s="330"/>
      <c r="V249" s="330"/>
      <c r="W249" s="330"/>
      <c r="X249" s="330"/>
      <c r="Y249" s="330"/>
      <c r="Z249" s="330"/>
      <c r="AA249" s="330"/>
      <c r="AB249" s="330"/>
      <c r="AC249" s="330"/>
      <c r="AD249" s="330"/>
      <c r="AE249" s="330"/>
      <c r="AF249" s="330"/>
      <c r="AG249" s="330"/>
      <c r="AH249" s="330"/>
      <c r="AI249" s="330"/>
      <c r="AJ249" s="330"/>
      <c r="AK249" s="330"/>
      <c r="AL249" s="330"/>
      <c r="AM249" s="330"/>
      <c r="AN249" s="330"/>
      <c r="AO249" s="330"/>
      <c r="AP249" s="330"/>
      <c r="AQ249" s="330"/>
      <c r="AR249" s="330"/>
      <c r="AS249" s="330"/>
      <c r="AT249" s="330"/>
      <c r="AU249" s="330"/>
      <c r="AV249" s="330"/>
      <c r="AW249" s="330"/>
      <c r="AX249" s="330"/>
      <c r="AY249" s="330"/>
      <c r="AZ249" s="330"/>
      <c r="BA249" s="330"/>
      <c r="BB249" s="330"/>
      <c r="BC249" s="330"/>
      <c r="BD249" s="330"/>
      <c r="BE249" s="330"/>
      <c r="BF249" s="330"/>
      <c r="BG249" s="330"/>
      <c r="BH249" s="330"/>
      <c r="BI249" s="330"/>
      <c r="BJ249" s="330"/>
      <c r="BK249" s="330"/>
      <c r="BL249" s="330"/>
      <c r="BM249" s="330"/>
      <c r="BN249" s="330"/>
      <c r="BO249" s="330"/>
      <c r="BP249" s="330"/>
      <c r="BQ249" s="330"/>
      <c r="BR249" s="330"/>
      <c r="BS249" s="330"/>
      <c r="BT249" s="330"/>
      <c r="BU249" s="330"/>
      <c r="BV249" s="330"/>
      <c r="BW249" s="330"/>
      <c r="BX249" s="330"/>
      <c r="BY249" s="330"/>
      <c r="BZ249" s="330"/>
      <c r="CA249" s="330"/>
      <c r="CB249" s="330"/>
      <c r="CC249" s="330"/>
      <c r="CD249" s="330"/>
      <c r="CE249" s="330"/>
      <c r="CF249" s="330"/>
      <c r="CG249" s="330"/>
      <c r="CH249" s="330"/>
      <c r="CI249" s="330"/>
      <c r="CJ249" s="330"/>
      <c r="CK249" s="330"/>
      <c r="CL249" s="330"/>
      <c r="CM249" s="330"/>
      <c r="CN249" s="330"/>
      <c r="CO249" s="330"/>
      <c r="CP249" s="330"/>
      <c r="CQ249" s="330"/>
      <c r="CR249" s="330"/>
      <c r="CS249" s="330"/>
      <c r="CT249" s="330"/>
      <c r="CU249" s="330"/>
      <c r="CV249" s="330"/>
      <c r="CW249" s="330"/>
      <c r="CX249" s="330"/>
      <c r="CY249" s="330"/>
      <c r="CZ249" s="330"/>
      <c r="DA249" s="330"/>
      <c r="DB249" s="330"/>
      <c r="DC249" s="330"/>
      <c r="DD249" s="330"/>
      <c r="DE249" s="330"/>
      <c r="DF249" s="330"/>
      <c r="DG249" s="330"/>
      <c r="DH249" s="330"/>
      <c r="DI249" s="330"/>
      <c r="DJ249" s="330"/>
      <c r="DK249" s="330"/>
      <c r="DL249" s="330"/>
      <c r="DM249" s="330"/>
      <c r="DN249" s="330"/>
      <c r="DO249" s="330"/>
      <c r="DP249" s="330"/>
      <c r="DQ249" s="330"/>
      <c r="DR249" s="330"/>
      <c r="DS249" s="330"/>
      <c r="DT249" s="330"/>
      <c r="DU249" s="330"/>
      <c r="DV249" s="330"/>
      <c r="DW249" s="330"/>
      <c r="DX249" s="330"/>
      <c r="DY249" s="330"/>
      <c r="DZ249" s="330"/>
      <c r="EA249" s="330"/>
      <c r="EB249" s="330"/>
      <c r="EC249" s="330"/>
      <c r="ED249" s="330"/>
      <c r="EE249" s="330"/>
      <c r="EF249" s="330"/>
      <c r="EG249" s="330"/>
      <c r="EH249" s="330"/>
      <c r="EI249" s="330"/>
      <c r="EJ249" s="330"/>
      <c r="EK249" s="330"/>
      <c r="EL249" s="330"/>
      <c r="EM249" s="330"/>
      <c r="EN249" s="330"/>
      <c r="EO249" s="330"/>
      <c r="EP249" s="330"/>
      <c r="EQ249" s="330"/>
      <c r="ER249" s="330"/>
      <c r="ES249" s="330"/>
      <c r="ET249" s="330"/>
      <c r="EU249" s="330"/>
      <c r="EV249" s="330"/>
      <c r="EW249" s="330"/>
      <c r="EX249" s="330"/>
      <c r="EY249" s="330"/>
      <c r="EZ249" s="330"/>
      <c r="FA249" s="330"/>
      <c r="FB249" s="330"/>
      <c r="FC249" s="330"/>
      <c r="FD249" s="330"/>
      <c r="FE249" s="330"/>
      <c r="FF249" s="330"/>
      <c r="FG249" s="330"/>
      <c r="FH249" s="330"/>
      <c r="FI249" s="330"/>
      <c r="FJ249" s="330"/>
      <c r="FK249" s="330"/>
      <c r="FL249" s="330"/>
      <c r="FM249" s="330"/>
      <c r="FN249" s="330"/>
      <c r="FO249" s="330"/>
      <c r="FP249" s="330"/>
      <c r="FQ249" s="330"/>
      <c r="FR249" s="330"/>
      <c r="FS249" s="330"/>
      <c r="FT249" s="330"/>
      <c r="FU249" s="330"/>
      <c r="FV249" s="330"/>
      <c r="FW249" s="330"/>
      <c r="FX249" s="330"/>
      <c r="FY249" s="330"/>
      <c r="FZ249" s="330"/>
      <c r="GA249" s="330"/>
      <c r="GB249" s="330"/>
      <c r="GC249" s="330"/>
      <c r="GD249" s="330"/>
      <c r="GE249" s="330"/>
      <c r="GF249" s="330"/>
      <c r="GG249" s="330"/>
      <c r="GH249" s="330"/>
      <c r="GI249" s="330"/>
      <c r="GJ249" s="330"/>
      <c r="GK249" s="330"/>
      <c r="GL249" s="330"/>
      <c r="GM249" s="330"/>
      <c r="GN249" s="330"/>
      <c r="GO249" s="330"/>
      <c r="GP249" s="330"/>
      <c r="GQ249" s="330"/>
      <c r="GR249" s="330"/>
      <c r="GS249" s="330"/>
      <c r="GT249" s="330"/>
    </row>
    <row r="250" s="135" customFormat="1" ht="14.1" customHeight="1" spans="1:202">
      <c r="A250" s="312" t="s">
        <v>137</v>
      </c>
      <c r="B250" s="568" t="s">
        <v>320</v>
      </c>
      <c r="C250" s="568" t="s">
        <v>207</v>
      </c>
      <c r="D250" s="568" t="s">
        <v>238</v>
      </c>
      <c r="E250" s="312">
        <v>5.9295</v>
      </c>
      <c r="F250" s="1340" t="s">
        <v>25</v>
      </c>
      <c r="G250" s="35" t="s">
        <v>25</v>
      </c>
      <c r="H250" s="1308" t="s">
        <v>26</v>
      </c>
      <c r="I250" s="1312" t="s">
        <v>48</v>
      </c>
      <c r="J250" s="1313" t="s">
        <v>28</v>
      </c>
      <c r="K250" s="30" t="s">
        <v>29</v>
      </c>
      <c r="L250" s="30" t="s">
        <v>41</v>
      </c>
      <c r="M250" s="1314">
        <v>671567</v>
      </c>
      <c r="N250" s="1315">
        <v>4657515</v>
      </c>
      <c r="O250" s="1315" t="s">
        <v>321</v>
      </c>
      <c r="P250" s="30" t="s">
        <v>147</v>
      </c>
      <c r="Q250" s="1155" t="s">
        <v>334</v>
      </c>
      <c r="R250" s="978" t="s">
        <v>335</v>
      </c>
      <c r="S250" s="1318">
        <f t="shared" si="3"/>
        <v>57.812625</v>
      </c>
      <c r="T250" s="330"/>
      <c r="U250" s="330"/>
      <c r="V250" s="330"/>
      <c r="W250" s="330"/>
      <c r="X250" s="330"/>
      <c r="Y250" s="330"/>
      <c r="Z250" s="330"/>
      <c r="AA250" s="330"/>
      <c r="AB250" s="330"/>
      <c r="AC250" s="330"/>
      <c r="AD250" s="330"/>
      <c r="AE250" s="330"/>
      <c r="AF250" s="330"/>
      <c r="AG250" s="330"/>
      <c r="AH250" s="330"/>
      <c r="AI250" s="330"/>
      <c r="AJ250" s="330"/>
      <c r="AK250" s="330"/>
      <c r="AL250" s="330"/>
      <c r="AM250" s="330"/>
      <c r="AN250" s="330"/>
      <c r="AO250" s="330"/>
      <c r="AP250" s="330"/>
      <c r="AQ250" s="330"/>
      <c r="AR250" s="330"/>
      <c r="AS250" s="330"/>
      <c r="AT250" s="330"/>
      <c r="AU250" s="330"/>
      <c r="AV250" s="330"/>
      <c r="AW250" s="330"/>
      <c r="AX250" s="330"/>
      <c r="AY250" s="330"/>
      <c r="AZ250" s="330"/>
      <c r="BA250" s="330"/>
      <c r="BB250" s="330"/>
      <c r="BC250" s="330"/>
      <c r="BD250" s="330"/>
      <c r="BE250" s="330"/>
      <c r="BF250" s="330"/>
      <c r="BG250" s="330"/>
      <c r="BH250" s="330"/>
      <c r="BI250" s="330"/>
      <c r="BJ250" s="330"/>
      <c r="BK250" s="330"/>
      <c r="BL250" s="330"/>
      <c r="BM250" s="330"/>
      <c r="BN250" s="330"/>
      <c r="BO250" s="330"/>
      <c r="BP250" s="330"/>
      <c r="BQ250" s="330"/>
      <c r="BR250" s="330"/>
      <c r="BS250" s="330"/>
      <c r="BT250" s="330"/>
      <c r="BU250" s="330"/>
      <c r="BV250" s="330"/>
      <c r="BW250" s="330"/>
      <c r="BX250" s="330"/>
      <c r="BY250" s="330"/>
      <c r="BZ250" s="330"/>
      <c r="CA250" s="330"/>
      <c r="CB250" s="330"/>
      <c r="CC250" s="330"/>
      <c r="CD250" s="330"/>
      <c r="CE250" s="330"/>
      <c r="CF250" s="330"/>
      <c r="CG250" s="330"/>
      <c r="CH250" s="330"/>
      <c r="CI250" s="330"/>
      <c r="CJ250" s="330"/>
      <c r="CK250" s="330"/>
      <c r="CL250" s="330"/>
      <c r="CM250" s="330"/>
      <c r="CN250" s="330"/>
      <c r="CO250" s="330"/>
      <c r="CP250" s="330"/>
      <c r="CQ250" s="330"/>
      <c r="CR250" s="330"/>
      <c r="CS250" s="330"/>
      <c r="CT250" s="330"/>
      <c r="CU250" s="330"/>
      <c r="CV250" s="330"/>
      <c r="CW250" s="330"/>
      <c r="CX250" s="330"/>
      <c r="CY250" s="330"/>
      <c r="CZ250" s="330"/>
      <c r="DA250" s="330"/>
      <c r="DB250" s="330"/>
      <c r="DC250" s="330"/>
      <c r="DD250" s="330"/>
      <c r="DE250" s="330"/>
      <c r="DF250" s="330"/>
      <c r="DG250" s="330"/>
      <c r="DH250" s="330"/>
      <c r="DI250" s="330"/>
      <c r="DJ250" s="330"/>
      <c r="DK250" s="330"/>
      <c r="DL250" s="330"/>
      <c r="DM250" s="330"/>
      <c r="DN250" s="330"/>
      <c r="DO250" s="330"/>
      <c r="DP250" s="330"/>
      <c r="DQ250" s="330"/>
      <c r="DR250" s="330"/>
      <c r="DS250" s="330"/>
      <c r="DT250" s="330"/>
      <c r="DU250" s="330"/>
      <c r="DV250" s="330"/>
      <c r="DW250" s="330"/>
      <c r="DX250" s="330"/>
      <c r="DY250" s="330"/>
      <c r="DZ250" s="330"/>
      <c r="EA250" s="330"/>
      <c r="EB250" s="330"/>
      <c r="EC250" s="330"/>
      <c r="ED250" s="330"/>
      <c r="EE250" s="330"/>
      <c r="EF250" s="330"/>
      <c r="EG250" s="330"/>
      <c r="EH250" s="330"/>
      <c r="EI250" s="330"/>
      <c r="EJ250" s="330"/>
      <c r="EK250" s="330"/>
      <c r="EL250" s="330"/>
      <c r="EM250" s="330"/>
      <c r="EN250" s="330"/>
      <c r="EO250" s="330"/>
      <c r="EP250" s="330"/>
      <c r="EQ250" s="330"/>
      <c r="ER250" s="330"/>
      <c r="ES250" s="330"/>
      <c r="ET250" s="330"/>
      <c r="EU250" s="330"/>
      <c r="EV250" s="330"/>
      <c r="EW250" s="330"/>
      <c r="EX250" s="330"/>
      <c r="EY250" s="330"/>
      <c r="EZ250" s="330"/>
      <c r="FA250" s="330"/>
      <c r="FB250" s="330"/>
      <c r="FC250" s="330"/>
      <c r="FD250" s="330"/>
      <c r="FE250" s="330"/>
      <c r="FF250" s="330"/>
      <c r="FG250" s="330"/>
      <c r="FH250" s="330"/>
      <c r="FI250" s="330"/>
      <c r="FJ250" s="330"/>
      <c r="FK250" s="330"/>
      <c r="FL250" s="330"/>
      <c r="FM250" s="330"/>
      <c r="FN250" s="330"/>
      <c r="FO250" s="330"/>
      <c r="FP250" s="330"/>
      <c r="FQ250" s="330"/>
      <c r="FR250" s="330"/>
      <c r="FS250" s="330"/>
      <c r="FT250" s="330"/>
      <c r="FU250" s="330"/>
      <c r="FV250" s="330"/>
      <c r="FW250" s="330"/>
      <c r="FX250" s="330"/>
      <c r="FY250" s="330"/>
      <c r="FZ250" s="330"/>
      <c r="GA250" s="330"/>
      <c r="GB250" s="330"/>
      <c r="GC250" s="330"/>
      <c r="GD250" s="330"/>
      <c r="GE250" s="330"/>
      <c r="GF250" s="330"/>
      <c r="GG250" s="330"/>
      <c r="GH250" s="330"/>
      <c r="GI250" s="330"/>
      <c r="GJ250" s="330"/>
      <c r="GK250" s="330"/>
      <c r="GL250" s="330"/>
      <c r="GM250" s="330"/>
      <c r="GN250" s="330"/>
      <c r="GO250" s="330"/>
      <c r="GP250" s="330"/>
      <c r="GQ250" s="330"/>
      <c r="GR250" s="330"/>
      <c r="GS250" s="330"/>
      <c r="GT250" s="330"/>
    </row>
    <row r="251" s="135" customFormat="1" ht="14.1" customHeight="1" spans="1:202">
      <c r="A251" s="312" t="s">
        <v>137</v>
      </c>
      <c r="B251" s="568" t="s">
        <v>320</v>
      </c>
      <c r="C251" s="1082" t="s">
        <v>56</v>
      </c>
      <c r="D251" s="1082" t="s">
        <v>339</v>
      </c>
      <c r="E251" s="1341">
        <v>162.585</v>
      </c>
      <c r="F251" s="1340" t="s">
        <v>25</v>
      </c>
      <c r="G251" s="35" t="s">
        <v>25</v>
      </c>
      <c r="H251" s="1308" t="s">
        <v>26</v>
      </c>
      <c r="I251" s="1312" t="s">
        <v>27</v>
      </c>
      <c r="J251" s="1313" t="s">
        <v>28</v>
      </c>
      <c r="K251" s="30" t="s">
        <v>58</v>
      </c>
      <c r="L251" s="30" t="s">
        <v>30</v>
      </c>
      <c r="M251" s="1314">
        <v>673136</v>
      </c>
      <c r="N251" s="1315">
        <v>4657404</v>
      </c>
      <c r="O251" s="1315" t="s">
        <v>321</v>
      </c>
      <c r="P251" s="30" t="s">
        <v>147</v>
      </c>
      <c r="Q251" s="1155" t="s">
        <v>334</v>
      </c>
      <c r="R251" s="978" t="s">
        <v>335</v>
      </c>
      <c r="S251" s="1318">
        <v>1149.99</v>
      </c>
      <c r="T251" s="330"/>
      <c r="U251" s="330"/>
      <c r="V251" s="330"/>
      <c r="W251" s="330"/>
      <c r="X251" s="330"/>
      <c r="Y251" s="330"/>
      <c r="Z251" s="330"/>
      <c r="AA251" s="330"/>
      <c r="AB251" s="330"/>
      <c r="AC251" s="330"/>
      <c r="AD251" s="330"/>
      <c r="AE251" s="330"/>
      <c r="AF251" s="330"/>
      <c r="AG251" s="330"/>
      <c r="AH251" s="330"/>
      <c r="AI251" s="330"/>
      <c r="AJ251" s="330"/>
      <c r="AK251" s="330"/>
      <c r="AL251" s="330"/>
      <c r="AM251" s="330"/>
      <c r="AN251" s="330"/>
      <c r="AO251" s="330"/>
      <c r="AP251" s="330"/>
      <c r="AQ251" s="330"/>
      <c r="AR251" s="330"/>
      <c r="AS251" s="330"/>
      <c r="AT251" s="330"/>
      <c r="AU251" s="330"/>
      <c r="AV251" s="330"/>
      <c r="AW251" s="330"/>
      <c r="AX251" s="330"/>
      <c r="AY251" s="330"/>
      <c r="AZ251" s="330"/>
      <c r="BA251" s="330"/>
      <c r="BB251" s="330"/>
      <c r="BC251" s="330"/>
      <c r="BD251" s="330"/>
      <c r="BE251" s="330"/>
      <c r="BF251" s="330"/>
      <c r="BG251" s="330"/>
      <c r="BH251" s="330"/>
      <c r="BI251" s="330"/>
      <c r="BJ251" s="330"/>
      <c r="BK251" s="330"/>
      <c r="BL251" s="330"/>
      <c r="BM251" s="330"/>
      <c r="BN251" s="330"/>
      <c r="BO251" s="330"/>
      <c r="BP251" s="330"/>
      <c r="BQ251" s="330"/>
      <c r="BR251" s="330"/>
      <c r="BS251" s="330"/>
      <c r="BT251" s="330"/>
      <c r="BU251" s="330"/>
      <c r="BV251" s="330"/>
      <c r="BW251" s="330"/>
      <c r="BX251" s="330"/>
      <c r="BY251" s="330"/>
      <c r="BZ251" s="330"/>
      <c r="CA251" s="330"/>
      <c r="CB251" s="330"/>
      <c r="CC251" s="330"/>
      <c r="CD251" s="330"/>
      <c r="CE251" s="330"/>
      <c r="CF251" s="330"/>
      <c r="CG251" s="330"/>
      <c r="CH251" s="330"/>
      <c r="CI251" s="330"/>
      <c r="CJ251" s="330"/>
      <c r="CK251" s="330"/>
      <c r="CL251" s="330"/>
      <c r="CM251" s="330"/>
      <c r="CN251" s="330"/>
      <c r="CO251" s="330"/>
      <c r="CP251" s="330"/>
      <c r="CQ251" s="330"/>
      <c r="CR251" s="330"/>
      <c r="CS251" s="330"/>
      <c r="CT251" s="330"/>
      <c r="CU251" s="330"/>
      <c r="CV251" s="330"/>
      <c r="CW251" s="330"/>
      <c r="CX251" s="330"/>
      <c r="CY251" s="330"/>
      <c r="CZ251" s="330"/>
      <c r="DA251" s="330"/>
      <c r="DB251" s="330"/>
      <c r="DC251" s="330"/>
      <c r="DD251" s="330"/>
      <c r="DE251" s="330"/>
      <c r="DF251" s="330"/>
      <c r="DG251" s="330"/>
      <c r="DH251" s="330"/>
      <c r="DI251" s="330"/>
      <c r="DJ251" s="330"/>
      <c r="DK251" s="330"/>
      <c r="DL251" s="330"/>
      <c r="DM251" s="330"/>
      <c r="DN251" s="330"/>
      <c r="DO251" s="330"/>
      <c r="DP251" s="330"/>
      <c r="DQ251" s="330"/>
      <c r="DR251" s="330"/>
      <c r="DS251" s="330"/>
      <c r="DT251" s="330"/>
      <c r="DU251" s="330"/>
      <c r="DV251" s="330"/>
      <c r="DW251" s="330"/>
      <c r="DX251" s="330"/>
      <c r="DY251" s="330"/>
      <c r="DZ251" s="330"/>
      <c r="EA251" s="330"/>
      <c r="EB251" s="330"/>
      <c r="EC251" s="330"/>
      <c r="ED251" s="330"/>
      <c r="EE251" s="330"/>
      <c r="EF251" s="330"/>
      <c r="EG251" s="330"/>
      <c r="EH251" s="330"/>
      <c r="EI251" s="330"/>
      <c r="EJ251" s="330"/>
      <c r="EK251" s="330"/>
      <c r="EL251" s="330"/>
      <c r="EM251" s="330"/>
      <c r="EN251" s="330"/>
      <c r="EO251" s="330"/>
      <c r="EP251" s="330"/>
      <c r="EQ251" s="330"/>
      <c r="ER251" s="330"/>
      <c r="ES251" s="330"/>
      <c r="ET251" s="330"/>
      <c r="EU251" s="330"/>
      <c r="EV251" s="330"/>
      <c r="EW251" s="330"/>
      <c r="EX251" s="330"/>
      <c r="EY251" s="330"/>
      <c r="EZ251" s="330"/>
      <c r="FA251" s="330"/>
      <c r="FB251" s="330"/>
      <c r="FC251" s="330"/>
      <c r="FD251" s="330"/>
      <c r="FE251" s="330"/>
      <c r="FF251" s="330"/>
      <c r="FG251" s="330"/>
      <c r="FH251" s="330"/>
      <c r="FI251" s="330"/>
      <c r="FJ251" s="330"/>
      <c r="FK251" s="330"/>
      <c r="FL251" s="330"/>
      <c r="FM251" s="330"/>
      <c r="FN251" s="330"/>
      <c r="FO251" s="330"/>
      <c r="FP251" s="330"/>
      <c r="FQ251" s="330"/>
      <c r="FR251" s="330"/>
      <c r="FS251" s="330"/>
      <c r="FT251" s="330"/>
      <c r="FU251" s="330"/>
      <c r="FV251" s="330"/>
      <c r="FW251" s="330"/>
      <c r="FX251" s="330"/>
      <c r="FY251" s="330"/>
      <c r="FZ251" s="330"/>
      <c r="GA251" s="330"/>
      <c r="GB251" s="330"/>
      <c r="GC251" s="330"/>
      <c r="GD251" s="330"/>
      <c r="GE251" s="330"/>
      <c r="GF251" s="330"/>
      <c r="GG251" s="330"/>
      <c r="GH251" s="330"/>
      <c r="GI251" s="330"/>
      <c r="GJ251" s="330"/>
      <c r="GK251" s="330"/>
      <c r="GL251" s="330"/>
      <c r="GM251" s="330"/>
      <c r="GN251" s="330"/>
      <c r="GO251" s="330"/>
      <c r="GP251" s="330"/>
      <c r="GQ251" s="330"/>
      <c r="GR251" s="330"/>
      <c r="GS251" s="330"/>
      <c r="GT251" s="330"/>
    </row>
    <row r="252" s="118" customFormat="1" spans="1:250">
      <c r="A252" s="330"/>
      <c r="B252" s="330"/>
      <c r="C252" s="330"/>
      <c r="D252" s="330"/>
      <c r="E252" s="330"/>
      <c r="F252" s="330"/>
      <c r="G252" s="330"/>
      <c r="H252" s="330"/>
      <c r="I252" s="330"/>
      <c r="J252" s="330"/>
      <c r="K252" s="330"/>
      <c r="L252" s="330"/>
      <c r="M252" s="330"/>
      <c r="N252" s="330"/>
      <c r="O252" s="330"/>
      <c r="P252" s="541"/>
      <c r="Q252" s="330"/>
      <c r="R252" s="1301"/>
      <c r="S252" s="330"/>
      <c r="T252" s="330"/>
      <c r="U252" s="330"/>
      <c r="V252" s="330"/>
      <c r="W252" s="330"/>
      <c r="X252" s="330"/>
      <c r="Y252" s="330"/>
      <c r="Z252" s="330"/>
      <c r="AA252" s="330"/>
      <c r="AB252" s="330"/>
      <c r="AC252" s="330"/>
      <c r="AD252" s="330"/>
      <c r="AE252" s="330"/>
      <c r="AF252" s="330"/>
      <c r="AG252" s="330"/>
      <c r="AH252" s="330"/>
      <c r="AI252" s="330"/>
      <c r="AJ252" s="330"/>
      <c r="AK252" s="330"/>
      <c r="AL252" s="330"/>
      <c r="AM252" s="330"/>
      <c r="AN252" s="330"/>
      <c r="AO252" s="330"/>
      <c r="AP252" s="330"/>
      <c r="AQ252" s="330"/>
      <c r="AR252" s="330"/>
      <c r="AS252" s="330"/>
      <c r="AT252" s="330"/>
      <c r="AU252" s="330"/>
      <c r="AV252" s="330"/>
      <c r="AW252" s="330"/>
      <c r="AX252" s="330"/>
      <c r="AY252" s="330"/>
      <c r="AZ252" s="330"/>
      <c r="BA252" s="330"/>
      <c r="BB252" s="330"/>
      <c r="BC252" s="330"/>
      <c r="BD252" s="330"/>
      <c r="BE252" s="330"/>
      <c r="BF252" s="330"/>
      <c r="BG252" s="330"/>
      <c r="BH252" s="330"/>
      <c r="BI252" s="330"/>
      <c r="BJ252" s="330"/>
      <c r="BK252" s="330"/>
      <c r="BL252" s="330"/>
      <c r="BM252" s="330"/>
      <c r="BN252" s="330"/>
      <c r="BO252" s="330"/>
      <c r="BP252" s="330"/>
      <c r="BQ252" s="330"/>
      <c r="BR252" s="330"/>
      <c r="BS252" s="330"/>
      <c r="BT252" s="330"/>
      <c r="BU252" s="330"/>
      <c r="BV252" s="330"/>
      <c r="BW252" s="330"/>
      <c r="BX252" s="330"/>
      <c r="BY252" s="330"/>
      <c r="BZ252" s="330"/>
      <c r="CA252" s="330"/>
      <c r="CB252" s="330"/>
      <c r="CC252" s="330"/>
      <c r="CD252" s="330"/>
      <c r="CE252" s="330"/>
      <c r="CF252" s="330"/>
      <c r="CG252" s="330"/>
      <c r="CH252" s="330"/>
      <c r="CI252" s="330"/>
      <c r="CJ252" s="330"/>
      <c r="CK252" s="330"/>
      <c r="CL252" s="330"/>
      <c r="CM252" s="330"/>
      <c r="CN252" s="330"/>
      <c r="CO252" s="330"/>
      <c r="CP252" s="330"/>
      <c r="CQ252" s="330"/>
      <c r="CR252" s="330"/>
      <c r="CS252" s="330"/>
      <c r="CT252" s="330"/>
      <c r="CU252" s="330"/>
      <c r="CV252" s="330"/>
      <c r="CW252" s="330"/>
      <c r="CX252" s="330"/>
      <c r="CY252" s="330"/>
      <c r="CZ252" s="330"/>
      <c r="DA252" s="330"/>
      <c r="DB252" s="330"/>
      <c r="DC252" s="330"/>
      <c r="DD252" s="330"/>
      <c r="DE252" s="330"/>
      <c r="DF252" s="330"/>
      <c r="DG252" s="330"/>
      <c r="DH252" s="330"/>
      <c r="DI252" s="330"/>
      <c r="DJ252" s="330"/>
      <c r="DK252" s="330"/>
      <c r="DL252" s="330"/>
      <c r="DM252" s="330"/>
      <c r="DN252" s="330"/>
      <c r="DO252" s="330"/>
      <c r="DP252" s="330"/>
      <c r="DQ252" s="330"/>
      <c r="DR252" s="330"/>
      <c r="DS252" s="330"/>
      <c r="DT252" s="330"/>
      <c r="DU252" s="330"/>
      <c r="DV252" s="330"/>
      <c r="DW252" s="330"/>
      <c r="DX252" s="330"/>
      <c r="DY252" s="330"/>
      <c r="DZ252" s="330"/>
      <c r="EA252" s="330"/>
      <c r="EB252" s="330"/>
      <c r="EC252" s="330"/>
      <c r="ED252" s="330"/>
      <c r="EE252" s="330"/>
      <c r="EF252" s="330"/>
      <c r="EG252" s="330"/>
      <c r="EH252" s="330"/>
      <c r="EI252" s="330"/>
      <c r="EJ252" s="330"/>
      <c r="EK252" s="330"/>
      <c r="EL252" s="330"/>
      <c r="EM252" s="330"/>
      <c r="EN252" s="330"/>
      <c r="EO252" s="330"/>
      <c r="EP252" s="330"/>
      <c r="EQ252" s="330"/>
      <c r="ER252" s="330"/>
      <c r="ES252" s="330"/>
      <c r="ET252" s="330"/>
      <c r="EU252" s="330"/>
      <c r="EV252" s="330"/>
      <c r="EW252" s="330"/>
      <c r="EX252" s="330"/>
      <c r="EY252" s="330"/>
      <c r="EZ252" s="330"/>
      <c r="FA252" s="330"/>
      <c r="FB252" s="330"/>
      <c r="FC252" s="330"/>
      <c r="FD252" s="330"/>
      <c r="FE252" s="330"/>
      <c r="FF252" s="330"/>
      <c r="FG252" s="330"/>
      <c r="FH252" s="330"/>
      <c r="FI252" s="330"/>
      <c r="FJ252" s="330"/>
      <c r="FK252" s="330"/>
      <c r="FL252" s="330"/>
      <c r="FM252" s="330"/>
      <c r="FN252" s="330"/>
      <c r="FO252" s="330"/>
      <c r="FP252" s="330"/>
      <c r="FQ252" s="330"/>
      <c r="FR252" s="330"/>
      <c r="FS252" s="330"/>
      <c r="FT252" s="330"/>
      <c r="FU252" s="330"/>
      <c r="FV252" s="330"/>
      <c r="FW252" s="330"/>
      <c r="FX252" s="330"/>
      <c r="FY252" s="330"/>
      <c r="FZ252" s="330"/>
      <c r="GA252" s="330"/>
      <c r="GB252" s="330"/>
      <c r="GC252" s="330"/>
      <c r="GD252" s="330"/>
      <c r="GE252" s="330"/>
      <c r="GF252" s="330"/>
      <c r="GG252" s="330"/>
      <c r="GH252" s="330"/>
      <c r="GI252" s="330"/>
      <c r="GJ252" s="330"/>
      <c r="GK252" s="330"/>
      <c r="GL252" s="330"/>
      <c r="GM252" s="330"/>
      <c r="GN252" s="330"/>
      <c r="GO252" s="330"/>
      <c r="GP252" s="330"/>
      <c r="GQ252" s="330"/>
      <c r="GR252" s="330"/>
      <c r="GS252" s="330"/>
      <c r="GT252" s="330"/>
      <c r="GU252" s="135"/>
      <c r="GV252" s="135"/>
      <c r="GW252" s="135"/>
      <c r="GX252" s="135"/>
      <c r="GY252" s="135"/>
      <c r="GZ252" s="135"/>
      <c r="HA252" s="135"/>
      <c r="HB252" s="135"/>
      <c r="HC252" s="135"/>
      <c r="HD252" s="135"/>
      <c r="HE252" s="135"/>
      <c r="HF252" s="135"/>
      <c r="HG252" s="135"/>
      <c r="HH252" s="135"/>
      <c r="HI252" s="135"/>
      <c r="HJ252" s="135"/>
      <c r="HK252" s="135"/>
      <c r="HL252" s="135"/>
      <c r="HM252" s="135"/>
      <c r="HN252" s="135"/>
      <c r="HO252" s="135"/>
      <c r="HP252" s="135"/>
      <c r="HQ252" s="135"/>
      <c r="HR252" s="135"/>
      <c r="HS252" s="135"/>
      <c r="HT252" s="135"/>
      <c r="HU252" s="135"/>
      <c r="HV252" s="135"/>
      <c r="HW252" s="135"/>
      <c r="HX252" s="135"/>
      <c r="HY252" s="135"/>
      <c r="HZ252" s="135"/>
      <c r="IA252" s="135"/>
      <c r="IB252" s="135"/>
      <c r="IC252" s="135"/>
      <c r="ID252" s="135"/>
      <c r="IE252" s="135"/>
      <c r="IF252" s="135"/>
      <c r="IG252" s="135"/>
      <c r="IH252" s="135"/>
      <c r="II252" s="135"/>
      <c r="IJ252" s="135"/>
      <c r="IK252" s="135"/>
      <c r="IL252" s="135"/>
      <c r="IM252" s="135"/>
      <c r="IN252" s="135"/>
      <c r="IO252" s="135"/>
      <c r="IP252" s="135"/>
    </row>
    <row r="253" s="118" customFormat="1" spans="1:250">
      <c r="A253" s="330"/>
      <c r="B253" s="330"/>
      <c r="C253" s="330"/>
      <c r="D253" s="330"/>
      <c r="E253" s="330"/>
      <c r="F253" s="330"/>
      <c r="G253" s="330"/>
      <c r="H253" s="330"/>
      <c r="I253" s="330"/>
      <c r="J253" s="330"/>
      <c r="K253" s="330"/>
      <c r="L253" s="330"/>
      <c r="M253" s="330"/>
      <c r="N253" s="330"/>
      <c r="O253" s="330"/>
      <c r="P253" s="541"/>
      <c r="Q253" s="330"/>
      <c r="R253" s="1301"/>
      <c r="S253" s="330"/>
      <c r="T253" s="330"/>
      <c r="U253" s="330"/>
      <c r="V253" s="330"/>
      <c r="W253" s="330"/>
      <c r="X253" s="330"/>
      <c r="Y253" s="330"/>
      <c r="Z253" s="330"/>
      <c r="AA253" s="330"/>
      <c r="AB253" s="330"/>
      <c r="AC253" s="330"/>
      <c r="AD253" s="330"/>
      <c r="AE253" s="330"/>
      <c r="AF253" s="330"/>
      <c r="AG253" s="330"/>
      <c r="AH253" s="330"/>
      <c r="AI253" s="330"/>
      <c r="AJ253" s="330"/>
      <c r="AK253" s="330"/>
      <c r="AL253" s="330"/>
      <c r="AM253" s="330"/>
      <c r="AN253" s="330"/>
      <c r="AO253" s="330"/>
      <c r="AP253" s="330"/>
      <c r="AQ253" s="330"/>
      <c r="AR253" s="330"/>
      <c r="AS253" s="330"/>
      <c r="AT253" s="330"/>
      <c r="AU253" s="330"/>
      <c r="AV253" s="330"/>
      <c r="AW253" s="330"/>
      <c r="AX253" s="330"/>
      <c r="AY253" s="330"/>
      <c r="AZ253" s="330"/>
      <c r="BA253" s="330"/>
      <c r="BB253" s="330"/>
      <c r="BC253" s="330"/>
      <c r="BD253" s="330"/>
      <c r="BE253" s="330"/>
      <c r="BF253" s="330"/>
      <c r="BG253" s="330"/>
      <c r="BH253" s="330"/>
      <c r="BI253" s="330"/>
      <c r="BJ253" s="330"/>
      <c r="BK253" s="330"/>
      <c r="BL253" s="330"/>
      <c r="BM253" s="330"/>
      <c r="BN253" s="330"/>
      <c r="BO253" s="330"/>
      <c r="BP253" s="330"/>
      <c r="BQ253" s="330"/>
      <c r="BR253" s="330"/>
      <c r="BS253" s="330"/>
      <c r="BT253" s="330"/>
      <c r="BU253" s="330"/>
      <c r="BV253" s="330"/>
      <c r="BW253" s="330"/>
      <c r="BX253" s="330"/>
      <c r="BY253" s="330"/>
      <c r="BZ253" s="330"/>
      <c r="CA253" s="330"/>
      <c r="CB253" s="330"/>
      <c r="CC253" s="330"/>
      <c r="CD253" s="330"/>
      <c r="CE253" s="330"/>
      <c r="CF253" s="330"/>
      <c r="CG253" s="330"/>
      <c r="CH253" s="330"/>
      <c r="CI253" s="330"/>
      <c r="CJ253" s="330"/>
      <c r="CK253" s="330"/>
      <c r="CL253" s="330"/>
      <c r="CM253" s="330"/>
      <c r="CN253" s="330"/>
      <c r="CO253" s="330"/>
      <c r="CP253" s="330"/>
      <c r="CQ253" s="330"/>
      <c r="CR253" s="330"/>
      <c r="CS253" s="330"/>
      <c r="CT253" s="330"/>
      <c r="CU253" s="330"/>
      <c r="CV253" s="330"/>
      <c r="CW253" s="330"/>
      <c r="CX253" s="330"/>
      <c r="CY253" s="330"/>
      <c r="CZ253" s="330"/>
      <c r="DA253" s="330"/>
      <c r="DB253" s="330"/>
      <c r="DC253" s="330"/>
      <c r="DD253" s="330"/>
      <c r="DE253" s="330"/>
      <c r="DF253" s="330"/>
      <c r="DG253" s="330"/>
      <c r="DH253" s="330"/>
      <c r="DI253" s="330"/>
      <c r="DJ253" s="330"/>
      <c r="DK253" s="330"/>
      <c r="DL253" s="330"/>
      <c r="DM253" s="330"/>
      <c r="DN253" s="330"/>
      <c r="DO253" s="330"/>
      <c r="DP253" s="330"/>
      <c r="DQ253" s="330"/>
      <c r="DR253" s="330"/>
      <c r="DS253" s="330"/>
      <c r="DT253" s="330"/>
      <c r="DU253" s="330"/>
      <c r="DV253" s="330"/>
      <c r="DW253" s="330"/>
      <c r="DX253" s="330"/>
      <c r="DY253" s="330"/>
      <c r="DZ253" s="330"/>
      <c r="EA253" s="330"/>
      <c r="EB253" s="330"/>
      <c r="EC253" s="330"/>
      <c r="ED253" s="330"/>
      <c r="EE253" s="330"/>
      <c r="EF253" s="330"/>
      <c r="EG253" s="330"/>
      <c r="EH253" s="330"/>
      <c r="EI253" s="330"/>
      <c r="EJ253" s="330"/>
      <c r="EK253" s="330"/>
      <c r="EL253" s="330"/>
      <c r="EM253" s="330"/>
      <c r="EN253" s="330"/>
      <c r="EO253" s="330"/>
      <c r="EP253" s="330"/>
      <c r="EQ253" s="330"/>
      <c r="ER253" s="330"/>
      <c r="ES253" s="330"/>
      <c r="ET253" s="330"/>
      <c r="EU253" s="330"/>
      <c r="EV253" s="330"/>
      <c r="EW253" s="330"/>
      <c r="EX253" s="330"/>
      <c r="EY253" s="330"/>
      <c r="EZ253" s="330"/>
      <c r="FA253" s="330"/>
      <c r="FB253" s="330"/>
      <c r="FC253" s="330"/>
      <c r="FD253" s="330"/>
      <c r="FE253" s="330"/>
      <c r="FF253" s="330"/>
      <c r="FG253" s="330"/>
      <c r="FH253" s="330"/>
      <c r="FI253" s="330"/>
      <c r="FJ253" s="330"/>
      <c r="FK253" s="330"/>
      <c r="FL253" s="330"/>
      <c r="FM253" s="330"/>
      <c r="FN253" s="330"/>
      <c r="FO253" s="330"/>
      <c r="FP253" s="330"/>
      <c r="FQ253" s="330"/>
      <c r="FR253" s="330"/>
      <c r="FS253" s="330"/>
      <c r="FT253" s="330"/>
      <c r="FU253" s="330"/>
      <c r="FV253" s="330"/>
      <c r="FW253" s="330"/>
      <c r="FX253" s="330"/>
      <c r="FY253" s="330"/>
      <c r="FZ253" s="330"/>
      <c r="GA253" s="330"/>
      <c r="GB253" s="330"/>
      <c r="GC253" s="330"/>
      <c r="GD253" s="330"/>
      <c r="GE253" s="330"/>
      <c r="GF253" s="330"/>
      <c r="GG253" s="330"/>
      <c r="GH253" s="330"/>
      <c r="GI253" s="330"/>
      <c r="GJ253" s="330"/>
      <c r="GK253" s="330"/>
      <c r="GL253" s="330"/>
      <c r="GM253" s="330"/>
      <c r="GN253" s="330"/>
      <c r="GO253" s="330"/>
      <c r="GP253" s="330"/>
      <c r="GQ253" s="330"/>
      <c r="GR253" s="330"/>
      <c r="GS253" s="330"/>
      <c r="GT253" s="330"/>
      <c r="GU253" s="135"/>
      <c r="GV253" s="135"/>
      <c r="GW253" s="135"/>
      <c r="GX253" s="135"/>
      <c r="GY253" s="135"/>
      <c r="GZ253" s="135"/>
      <c r="HA253" s="135"/>
      <c r="HB253" s="135"/>
      <c r="HC253" s="135"/>
      <c r="HD253" s="135"/>
      <c r="HE253" s="135"/>
      <c r="HF253" s="135"/>
      <c r="HG253" s="135"/>
      <c r="HH253" s="135"/>
      <c r="HI253" s="135"/>
      <c r="HJ253" s="135"/>
      <c r="HK253" s="135"/>
      <c r="HL253" s="135"/>
      <c r="HM253" s="135"/>
      <c r="HN253" s="135"/>
      <c r="HO253" s="135"/>
      <c r="HP253" s="135"/>
      <c r="HQ253" s="135"/>
      <c r="HR253" s="135"/>
      <c r="HS253" s="135"/>
      <c r="HT253" s="135"/>
      <c r="HU253" s="135"/>
      <c r="HV253" s="135"/>
      <c r="HW253" s="135"/>
      <c r="HX253" s="135"/>
      <c r="HY253" s="135"/>
      <c r="HZ253" s="135"/>
      <c r="IA253" s="135"/>
      <c r="IB253" s="135"/>
      <c r="IC253" s="135"/>
      <c r="ID253" s="135"/>
      <c r="IE253" s="135"/>
      <c r="IF253" s="135"/>
      <c r="IG253" s="135"/>
      <c r="IH253" s="135"/>
      <c r="II253" s="135"/>
      <c r="IJ253" s="135"/>
      <c r="IK253" s="135"/>
      <c r="IL253" s="135"/>
      <c r="IM253" s="135"/>
      <c r="IN253" s="135"/>
      <c r="IO253" s="135"/>
      <c r="IP253" s="135"/>
    </row>
    <row r="254" s="118" customFormat="1" spans="1:250">
      <c r="A254" s="330"/>
      <c r="B254" s="330"/>
      <c r="C254" s="330"/>
      <c r="D254" s="330"/>
      <c r="E254" s="330"/>
      <c r="F254" s="330"/>
      <c r="G254" s="330"/>
      <c r="H254" s="330"/>
      <c r="I254" s="330"/>
      <c r="J254" s="330"/>
      <c r="K254" s="330"/>
      <c r="L254" s="330"/>
      <c r="M254" s="330"/>
      <c r="N254" s="330"/>
      <c r="O254" s="330"/>
      <c r="P254" s="541"/>
      <c r="Q254" s="330"/>
      <c r="R254" s="1301"/>
      <c r="S254" s="330"/>
      <c r="T254" s="330"/>
      <c r="U254" s="330"/>
      <c r="V254" s="330"/>
      <c r="W254" s="330"/>
      <c r="X254" s="330"/>
      <c r="Y254" s="330"/>
      <c r="Z254" s="330"/>
      <c r="AA254" s="330"/>
      <c r="AB254" s="330"/>
      <c r="AC254" s="330"/>
      <c r="AD254" s="330"/>
      <c r="AE254" s="330"/>
      <c r="AF254" s="330"/>
      <c r="AG254" s="330"/>
      <c r="AH254" s="330"/>
      <c r="AI254" s="330"/>
      <c r="AJ254" s="330"/>
      <c r="AK254" s="330"/>
      <c r="AL254" s="330"/>
      <c r="AM254" s="330"/>
      <c r="AN254" s="330"/>
      <c r="AO254" s="330"/>
      <c r="AP254" s="330"/>
      <c r="AQ254" s="330"/>
      <c r="AR254" s="330"/>
      <c r="AS254" s="330"/>
      <c r="AT254" s="330"/>
      <c r="AU254" s="330"/>
      <c r="AV254" s="330"/>
      <c r="AW254" s="330"/>
      <c r="AX254" s="330"/>
      <c r="AY254" s="330"/>
      <c r="AZ254" s="330"/>
      <c r="BA254" s="330"/>
      <c r="BB254" s="330"/>
      <c r="BC254" s="330"/>
      <c r="BD254" s="330"/>
      <c r="BE254" s="330"/>
      <c r="BF254" s="330"/>
      <c r="BG254" s="330"/>
      <c r="BH254" s="330"/>
      <c r="BI254" s="330"/>
      <c r="BJ254" s="330"/>
      <c r="BK254" s="330"/>
      <c r="BL254" s="330"/>
      <c r="BM254" s="330"/>
      <c r="BN254" s="330"/>
      <c r="BO254" s="330"/>
      <c r="BP254" s="330"/>
      <c r="BQ254" s="330"/>
      <c r="BR254" s="330"/>
      <c r="BS254" s="330"/>
      <c r="BT254" s="330"/>
      <c r="BU254" s="330"/>
      <c r="BV254" s="330"/>
      <c r="BW254" s="330"/>
      <c r="BX254" s="330"/>
      <c r="BY254" s="330"/>
      <c r="BZ254" s="330"/>
      <c r="CA254" s="330"/>
      <c r="CB254" s="330"/>
      <c r="CC254" s="330"/>
      <c r="CD254" s="330"/>
      <c r="CE254" s="330"/>
      <c r="CF254" s="330"/>
      <c r="CG254" s="330"/>
      <c r="CH254" s="330"/>
      <c r="CI254" s="330"/>
      <c r="CJ254" s="330"/>
      <c r="CK254" s="330"/>
      <c r="CL254" s="330"/>
      <c r="CM254" s="330"/>
      <c r="CN254" s="330"/>
      <c r="CO254" s="330"/>
      <c r="CP254" s="330"/>
      <c r="CQ254" s="330"/>
      <c r="CR254" s="330"/>
      <c r="CS254" s="330"/>
      <c r="CT254" s="330"/>
      <c r="CU254" s="330"/>
      <c r="CV254" s="330"/>
      <c r="CW254" s="330"/>
      <c r="CX254" s="330"/>
      <c r="CY254" s="330"/>
      <c r="CZ254" s="330"/>
      <c r="DA254" s="330"/>
      <c r="DB254" s="330"/>
      <c r="DC254" s="330"/>
      <c r="DD254" s="330"/>
      <c r="DE254" s="330"/>
      <c r="DF254" s="330"/>
      <c r="DG254" s="330"/>
      <c r="DH254" s="330"/>
      <c r="DI254" s="330"/>
      <c r="DJ254" s="330"/>
      <c r="DK254" s="330"/>
      <c r="DL254" s="330"/>
      <c r="DM254" s="330"/>
      <c r="DN254" s="330"/>
      <c r="DO254" s="330"/>
      <c r="DP254" s="330"/>
      <c r="DQ254" s="330"/>
      <c r="DR254" s="330"/>
      <c r="DS254" s="330"/>
      <c r="DT254" s="330"/>
      <c r="DU254" s="330"/>
      <c r="DV254" s="330"/>
      <c r="DW254" s="330"/>
      <c r="DX254" s="330"/>
      <c r="DY254" s="330"/>
      <c r="DZ254" s="330"/>
      <c r="EA254" s="330"/>
      <c r="EB254" s="330"/>
      <c r="EC254" s="330"/>
      <c r="ED254" s="330"/>
      <c r="EE254" s="330"/>
      <c r="EF254" s="330"/>
      <c r="EG254" s="330"/>
      <c r="EH254" s="330"/>
      <c r="EI254" s="330"/>
      <c r="EJ254" s="330"/>
      <c r="EK254" s="330"/>
      <c r="EL254" s="330"/>
      <c r="EM254" s="330"/>
      <c r="EN254" s="330"/>
      <c r="EO254" s="330"/>
      <c r="EP254" s="330"/>
      <c r="EQ254" s="330"/>
      <c r="ER254" s="330"/>
      <c r="ES254" s="330"/>
      <c r="ET254" s="330"/>
      <c r="EU254" s="330"/>
      <c r="EV254" s="330"/>
      <c r="EW254" s="330"/>
      <c r="EX254" s="330"/>
      <c r="EY254" s="330"/>
      <c r="EZ254" s="330"/>
      <c r="FA254" s="330"/>
      <c r="FB254" s="330"/>
      <c r="FC254" s="330"/>
      <c r="FD254" s="330"/>
      <c r="FE254" s="330"/>
      <c r="FF254" s="330"/>
      <c r="FG254" s="330"/>
      <c r="FH254" s="330"/>
      <c r="FI254" s="330"/>
      <c r="FJ254" s="330"/>
      <c r="FK254" s="330"/>
      <c r="FL254" s="330"/>
      <c r="FM254" s="330"/>
      <c r="FN254" s="330"/>
      <c r="FO254" s="330"/>
      <c r="FP254" s="330"/>
      <c r="FQ254" s="330"/>
      <c r="FR254" s="330"/>
      <c r="FS254" s="330"/>
      <c r="FT254" s="330"/>
      <c r="FU254" s="330"/>
      <c r="FV254" s="330"/>
      <c r="FW254" s="330"/>
      <c r="FX254" s="330"/>
      <c r="FY254" s="330"/>
      <c r="FZ254" s="330"/>
      <c r="GA254" s="330"/>
      <c r="GB254" s="330"/>
      <c r="GC254" s="330"/>
      <c r="GD254" s="330"/>
      <c r="GE254" s="330"/>
      <c r="GF254" s="330"/>
      <c r="GG254" s="330"/>
      <c r="GH254" s="330"/>
      <c r="GI254" s="330"/>
      <c r="GJ254" s="330"/>
      <c r="GK254" s="330"/>
      <c r="GL254" s="330"/>
      <c r="GM254" s="330"/>
      <c r="GN254" s="330"/>
      <c r="GO254" s="330"/>
      <c r="GP254" s="330"/>
      <c r="GQ254" s="330"/>
      <c r="GR254" s="330"/>
      <c r="GS254" s="330"/>
      <c r="GT254" s="330"/>
      <c r="GU254" s="135"/>
      <c r="GV254" s="135"/>
      <c r="GW254" s="135"/>
      <c r="GX254" s="135"/>
      <c r="GY254" s="135"/>
      <c r="GZ254" s="135"/>
      <c r="HA254" s="135"/>
      <c r="HB254" s="135"/>
      <c r="HC254" s="135"/>
      <c r="HD254" s="135"/>
      <c r="HE254" s="135"/>
      <c r="HF254" s="135"/>
      <c r="HG254" s="135"/>
      <c r="HH254" s="135"/>
      <c r="HI254" s="135"/>
      <c r="HJ254" s="135"/>
      <c r="HK254" s="135"/>
      <c r="HL254" s="135"/>
      <c r="HM254" s="135"/>
      <c r="HN254" s="135"/>
      <c r="HO254" s="135"/>
      <c r="HP254" s="135"/>
      <c r="HQ254" s="135"/>
      <c r="HR254" s="135"/>
      <c r="HS254" s="135"/>
      <c r="HT254" s="135"/>
      <c r="HU254" s="135"/>
      <c r="HV254" s="135"/>
      <c r="HW254" s="135"/>
      <c r="HX254" s="135"/>
      <c r="HY254" s="135"/>
      <c r="HZ254" s="135"/>
      <c r="IA254" s="135"/>
      <c r="IB254" s="135"/>
      <c r="IC254" s="135"/>
      <c r="ID254" s="135"/>
      <c r="IE254" s="135"/>
      <c r="IF254" s="135"/>
      <c r="IG254" s="135"/>
      <c r="IH254" s="135"/>
      <c r="II254" s="135"/>
      <c r="IJ254" s="135"/>
      <c r="IK254" s="135"/>
      <c r="IL254" s="135"/>
      <c r="IM254" s="135"/>
      <c r="IN254" s="135"/>
      <c r="IO254" s="135"/>
      <c r="IP254" s="135"/>
    </row>
    <row r="255" s="118" customFormat="1" spans="1:250">
      <c r="A255" s="330"/>
      <c r="B255" s="330"/>
      <c r="C255" s="330"/>
      <c r="D255" s="330"/>
      <c r="E255" s="330"/>
      <c r="F255" s="330"/>
      <c r="G255" s="330"/>
      <c r="H255" s="330"/>
      <c r="I255" s="330"/>
      <c r="J255" s="330"/>
      <c r="K255" s="330"/>
      <c r="L255" s="330"/>
      <c r="M255" s="330"/>
      <c r="N255" s="330"/>
      <c r="O255" s="330"/>
      <c r="P255" s="541"/>
      <c r="Q255" s="330"/>
      <c r="R255" s="1301"/>
      <c r="S255" s="330"/>
      <c r="T255" s="330"/>
      <c r="U255" s="330"/>
      <c r="V255" s="330"/>
      <c r="W255" s="330"/>
      <c r="X255" s="330"/>
      <c r="Y255" s="330"/>
      <c r="Z255" s="330"/>
      <c r="AA255" s="330"/>
      <c r="AB255" s="330"/>
      <c r="AC255" s="330"/>
      <c r="AD255" s="330"/>
      <c r="AE255" s="330"/>
      <c r="AF255" s="330"/>
      <c r="AG255" s="330"/>
      <c r="AH255" s="330"/>
      <c r="AI255" s="330"/>
      <c r="AJ255" s="330"/>
      <c r="AK255" s="330"/>
      <c r="AL255" s="330"/>
      <c r="AM255" s="330"/>
      <c r="AN255" s="330"/>
      <c r="AO255" s="330"/>
      <c r="AP255" s="330"/>
      <c r="AQ255" s="330"/>
      <c r="AR255" s="330"/>
      <c r="AS255" s="330"/>
      <c r="AT255" s="330"/>
      <c r="AU255" s="330"/>
      <c r="AV255" s="330"/>
      <c r="AW255" s="330"/>
      <c r="AX255" s="330"/>
      <c r="AY255" s="330"/>
      <c r="AZ255" s="330"/>
      <c r="BA255" s="330"/>
      <c r="BB255" s="330"/>
      <c r="BC255" s="330"/>
      <c r="BD255" s="330"/>
      <c r="BE255" s="330"/>
      <c r="BF255" s="330"/>
      <c r="BG255" s="330"/>
      <c r="BH255" s="330"/>
      <c r="BI255" s="330"/>
      <c r="BJ255" s="330"/>
      <c r="BK255" s="330"/>
      <c r="BL255" s="330"/>
      <c r="BM255" s="330"/>
      <c r="BN255" s="330"/>
      <c r="BO255" s="330"/>
      <c r="BP255" s="330"/>
      <c r="BQ255" s="330"/>
      <c r="BR255" s="330"/>
      <c r="BS255" s="330"/>
      <c r="BT255" s="330"/>
      <c r="BU255" s="330"/>
      <c r="BV255" s="330"/>
      <c r="BW255" s="330"/>
      <c r="BX255" s="330"/>
      <c r="BY255" s="330"/>
      <c r="BZ255" s="330"/>
      <c r="CA255" s="330"/>
      <c r="CB255" s="330"/>
      <c r="CC255" s="330"/>
      <c r="CD255" s="330"/>
      <c r="CE255" s="330"/>
      <c r="CF255" s="330"/>
      <c r="CG255" s="330"/>
      <c r="CH255" s="330"/>
      <c r="CI255" s="330"/>
      <c r="CJ255" s="330"/>
      <c r="CK255" s="330"/>
      <c r="CL255" s="330"/>
      <c r="CM255" s="330"/>
      <c r="CN255" s="330"/>
      <c r="CO255" s="330"/>
      <c r="CP255" s="330"/>
      <c r="CQ255" s="330"/>
      <c r="CR255" s="330"/>
      <c r="CS255" s="330"/>
      <c r="CT255" s="330"/>
      <c r="CU255" s="330"/>
      <c r="CV255" s="330"/>
      <c r="CW255" s="330"/>
      <c r="CX255" s="330"/>
      <c r="CY255" s="330"/>
      <c r="CZ255" s="330"/>
      <c r="DA255" s="330"/>
      <c r="DB255" s="330"/>
      <c r="DC255" s="330"/>
      <c r="DD255" s="330"/>
      <c r="DE255" s="330"/>
      <c r="DF255" s="330"/>
      <c r="DG255" s="330"/>
      <c r="DH255" s="330"/>
      <c r="DI255" s="330"/>
      <c r="DJ255" s="330"/>
      <c r="DK255" s="330"/>
      <c r="DL255" s="330"/>
      <c r="DM255" s="330"/>
      <c r="DN255" s="330"/>
      <c r="DO255" s="330"/>
      <c r="DP255" s="330"/>
      <c r="DQ255" s="330"/>
      <c r="DR255" s="330"/>
      <c r="DS255" s="330"/>
      <c r="DT255" s="330"/>
      <c r="DU255" s="330"/>
      <c r="DV255" s="330"/>
      <c r="DW255" s="330"/>
      <c r="DX255" s="330"/>
      <c r="DY255" s="330"/>
      <c r="DZ255" s="330"/>
      <c r="EA255" s="330"/>
      <c r="EB255" s="330"/>
      <c r="EC255" s="330"/>
      <c r="ED255" s="330"/>
      <c r="EE255" s="330"/>
      <c r="EF255" s="330"/>
      <c r="EG255" s="330"/>
      <c r="EH255" s="330"/>
      <c r="EI255" s="330"/>
      <c r="EJ255" s="330"/>
      <c r="EK255" s="330"/>
      <c r="EL255" s="330"/>
      <c r="EM255" s="330"/>
      <c r="EN255" s="330"/>
      <c r="EO255" s="330"/>
      <c r="EP255" s="330"/>
      <c r="EQ255" s="330"/>
      <c r="ER255" s="330"/>
      <c r="ES255" s="330"/>
      <c r="ET255" s="330"/>
      <c r="EU255" s="330"/>
      <c r="EV255" s="330"/>
      <c r="EW255" s="330"/>
      <c r="EX255" s="330"/>
      <c r="EY255" s="330"/>
      <c r="EZ255" s="330"/>
      <c r="FA255" s="330"/>
      <c r="FB255" s="330"/>
      <c r="FC255" s="330"/>
      <c r="FD255" s="330"/>
      <c r="FE255" s="330"/>
      <c r="FF255" s="330"/>
      <c r="FG255" s="330"/>
      <c r="FH255" s="330"/>
      <c r="FI255" s="330"/>
      <c r="FJ255" s="330"/>
      <c r="FK255" s="330"/>
      <c r="FL255" s="330"/>
      <c r="FM255" s="330"/>
      <c r="FN255" s="330"/>
      <c r="FO255" s="330"/>
      <c r="FP255" s="330"/>
      <c r="FQ255" s="330"/>
      <c r="FR255" s="330"/>
      <c r="FS255" s="330"/>
      <c r="FT255" s="330"/>
      <c r="FU255" s="330"/>
      <c r="FV255" s="330"/>
      <c r="FW255" s="330"/>
      <c r="FX255" s="330"/>
      <c r="FY255" s="330"/>
      <c r="FZ255" s="330"/>
      <c r="GA255" s="330"/>
      <c r="GB255" s="330"/>
      <c r="GC255" s="330"/>
      <c r="GD255" s="330"/>
      <c r="GE255" s="330"/>
      <c r="GF255" s="330"/>
      <c r="GG255" s="330"/>
      <c r="GH255" s="330"/>
      <c r="GI255" s="330"/>
      <c r="GJ255" s="330"/>
      <c r="GK255" s="330"/>
      <c r="GL255" s="330"/>
      <c r="GM255" s="330"/>
      <c r="GN255" s="330"/>
      <c r="GO255" s="330"/>
      <c r="GP255" s="330"/>
      <c r="GQ255" s="330"/>
      <c r="GR255" s="330"/>
      <c r="GS255" s="330"/>
      <c r="GT255" s="330"/>
      <c r="GU255" s="135"/>
      <c r="GV255" s="135"/>
      <c r="GW255" s="135"/>
      <c r="GX255" s="135"/>
      <c r="GY255" s="135"/>
      <c r="GZ255" s="135"/>
      <c r="HA255" s="135"/>
      <c r="HB255" s="135"/>
      <c r="HC255" s="135"/>
      <c r="HD255" s="135"/>
      <c r="HE255" s="135"/>
      <c r="HF255" s="135"/>
      <c r="HG255" s="135"/>
      <c r="HH255" s="135"/>
      <c r="HI255" s="135"/>
      <c r="HJ255" s="135"/>
      <c r="HK255" s="135"/>
      <c r="HL255" s="135"/>
      <c r="HM255" s="135"/>
      <c r="HN255" s="135"/>
      <c r="HO255" s="135"/>
      <c r="HP255" s="135"/>
      <c r="HQ255" s="135"/>
      <c r="HR255" s="135"/>
      <c r="HS255" s="135"/>
      <c r="HT255" s="135"/>
      <c r="HU255" s="135"/>
      <c r="HV255" s="135"/>
      <c r="HW255" s="135"/>
      <c r="HX255" s="135"/>
      <c r="HY255" s="135"/>
      <c r="HZ255" s="135"/>
      <c r="IA255" s="135"/>
      <c r="IB255" s="135"/>
      <c r="IC255" s="135"/>
      <c r="ID255" s="135"/>
      <c r="IE255" s="135"/>
      <c r="IF255" s="135"/>
      <c r="IG255" s="135"/>
      <c r="IH255" s="135"/>
      <c r="II255" s="135"/>
      <c r="IJ255" s="135"/>
      <c r="IK255" s="135"/>
      <c r="IL255" s="135"/>
      <c r="IM255" s="135"/>
      <c r="IN255" s="135"/>
      <c r="IO255" s="135"/>
      <c r="IP255" s="135"/>
    </row>
    <row r="256" s="118" customFormat="1" spans="1:250">
      <c r="A256" s="330"/>
      <c r="B256" s="330"/>
      <c r="C256" s="330"/>
      <c r="D256" s="330"/>
      <c r="E256" s="330"/>
      <c r="F256" s="330"/>
      <c r="G256" s="330"/>
      <c r="H256" s="330"/>
      <c r="I256" s="330"/>
      <c r="J256" s="330"/>
      <c r="K256" s="330"/>
      <c r="L256" s="330"/>
      <c r="M256" s="330"/>
      <c r="N256" s="330"/>
      <c r="O256" s="330"/>
      <c r="P256" s="541"/>
      <c r="Q256" s="330"/>
      <c r="R256" s="1301"/>
      <c r="S256" s="330"/>
      <c r="T256" s="330"/>
      <c r="U256" s="330"/>
      <c r="V256" s="330"/>
      <c r="W256" s="330"/>
      <c r="X256" s="330"/>
      <c r="Y256" s="330"/>
      <c r="Z256" s="330"/>
      <c r="AA256" s="330"/>
      <c r="AB256" s="330"/>
      <c r="AC256" s="330"/>
      <c r="AD256" s="330"/>
      <c r="AE256" s="330"/>
      <c r="AF256" s="330"/>
      <c r="AG256" s="330"/>
      <c r="AH256" s="330"/>
      <c r="AI256" s="330"/>
      <c r="AJ256" s="330"/>
      <c r="AK256" s="330"/>
      <c r="AL256" s="330"/>
      <c r="AM256" s="330"/>
      <c r="AN256" s="330"/>
      <c r="AO256" s="330"/>
      <c r="AP256" s="330"/>
      <c r="AQ256" s="330"/>
      <c r="AR256" s="330"/>
      <c r="AS256" s="330"/>
      <c r="AT256" s="330"/>
      <c r="AU256" s="330"/>
      <c r="AV256" s="330"/>
      <c r="AW256" s="330"/>
      <c r="AX256" s="330"/>
      <c r="AY256" s="330"/>
      <c r="AZ256" s="330"/>
      <c r="BA256" s="330"/>
      <c r="BB256" s="330"/>
      <c r="BC256" s="330"/>
      <c r="BD256" s="330"/>
      <c r="BE256" s="330"/>
      <c r="BF256" s="330"/>
      <c r="BG256" s="330"/>
      <c r="BH256" s="330"/>
      <c r="BI256" s="330"/>
      <c r="BJ256" s="330"/>
      <c r="BK256" s="330"/>
      <c r="BL256" s="330"/>
      <c r="BM256" s="330"/>
      <c r="BN256" s="330"/>
      <c r="BO256" s="330"/>
      <c r="BP256" s="330"/>
      <c r="BQ256" s="330"/>
      <c r="BR256" s="330"/>
      <c r="BS256" s="330"/>
      <c r="BT256" s="330"/>
      <c r="BU256" s="330"/>
      <c r="BV256" s="330"/>
      <c r="BW256" s="330"/>
      <c r="BX256" s="330"/>
      <c r="BY256" s="330"/>
      <c r="BZ256" s="330"/>
      <c r="CA256" s="330"/>
      <c r="CB256" s="330"/>
      <c r="CC256" s="330"/>
      <c r="CD256" s="330"/>
      <c r="CE256" s="330"/>
      <c r="CF256" s="330"/>
      <c r="CG256" s="330"/>
      <c r="CH256" s="330"/>
      <c r="CI256" s="330"/>
      <c r="CJ256" s="330"/>
      <c r="CK256" s="330"/>
      <c r="CL256" s="330"/>
      <c r="CM256" s="330"/>
      <c r="CN256" s="330"/>
      <c r="CO256" s="330"/>
      <c r="CP256" s="330"/>
      <c r="CQ256" s="330"/>
      <c r="CR256" s="330"/>
      <c r="CS256" s="330"/>
      <c r="CT256" s="330"/>
      <c r="CU256" s="330"/>
      <c r="CV256" s="330"/>
      <c r="CW256" s="330"/>
      <c r="CX256" s="330"/>
      <c r="CY256" s="330"/>
      <c r="CZ256" s="330"/>
      <c r="DA256" s="330"/>
      <c r="DB256" s="330"/>
      <c r="DC256" s="330"/>
      <c r="DD256" s="330"/>
      <c r="DE256" s="330"/>
      <c r="DF256" s="330"/>
      <c r="DG256" s="330"/>
      <c r="DH256" s="330"/>
      <c r="DI256" s="330"/>
      <c r="DJ256" s="330"/>
      <c r="DK256" s="330"/>
      <c r="DL256" s="330"/>
      <c r="DM256" s="330"/>
      <c r="DN256" s="330"/>
      <c r="DO256" s="330"/>
      <c r="DP256" s="330"/>
      <c r="DQ256" s="330"/>
      <c r="DR256" s="330"/>
      <c r="DS256" s="330"/>
      <c r="DT256" s="330"/>
      <c r="DU256" s="330"/>
      <c r="DV256" s="330"/>
      <c r="DW256" s="330"/>
      <c r="DX256" s="330"/>
      <c r="DY256" s="330"/>
      <c r="DZ256" s="330"/>
      <c r="EA256" s="330"/>
      <c r="EB256" s="330"/>
      <c r="EC256" s="330"/>
      <c r="ED256" s="330"/>
      <c r="EE256" s="330"/>
      <c r="EF256" s="330"/>
      <c r="EG256" s="330"/>
      <c r="EH256" s="330"/>
      <c r="EI256" s="330"/>
      <c r="EJ256" s="330"/>
      <c r="EK256" s="330"/>
      <c r="EL256" s="330"/>
      <c r="EM256" s="330"/>
      <c r="EN256" s="330"/>
      <c r="EO256" s="330"/>
      <c r="EP256" s="330"/>
      <c r="EQ256" s="330"/>
      <c r="ER256" s="330"/>
      <c r="ES256" s="330"/>
      <c r="ET256" s="330"/>
      <c r="EU256" s="330"/>
      <c r="EV256" s="330"/>
      <c r="EW256" s="330"/>
      <c r="EX256" s="330"/>
      <c r="EY256" s="330"/>
      <c r="EZ256" s="330"/>
      <c r="FA256" s="330"/>
      <c r="FB256" s="330"/>
      <c r="FC256" s="330"/>
      <c r="FD256" s="330"/>
      <c r="FE256" s="330"/>
      <c r="FF256" s="330"/>
      <c r="FG256" s="330"/>
      <c r="FH256" s="330"/>
      <c r="FI256" s="330"/>
      <c r="FJ256" s="330"/>
      <c r="FK256" s="330"/>
      <c r="FL256" s="330"/>
      <c r="FM256" s="330"/>
      <c r="FN256" s="330"/>
      <c r="FO256" s="330"/>
      <c r="FP256" s="330"/>
      <c r="FQ256" s="330"/>
      <c r="FR256" s="330"/>
      <c r="FS256" s="330"/>
      <c r="FT256" s="330"/>
      <c r="FU256" s="330"/>
      <c r="FV256" s="330"/>
      <c r="FW256" s="330"/>
      <c r="FX256" s="330"/>
      <c r="FY256" s="330"/>
      <c r="FZ256" s="330"/>
      <c r="GA256" s="330"/>
      <c r="GB256" s="330"/>
      <c r="GC256" s="330"/>
      <c r="GD256" s="330"/>
      <c r="GE256" s="330"/>
      <c r="GF256" s="330"/>
      <c r="GG256" s="330"/>
      <c r="GH256" s="330"/>
      <c r="GI256" s="330"/>
      <c r="GJ256" s="330"/>
      <c r="GK256" s="330"/>
      <c r="GL256" s="330"/>
      <c r="GM256" s="330"/>
      <c r="GN256" s="330"/>
      <c r="GO256" s="330"/>
      <c r="GP256" s="330"/>
      <c r="GQ256" s="330"/>
      <c r="GR256" s="330"/>
      <c r="GS256" s="330"/>
      <c r="GT256" s="330"/>
      <c r="GU256" s="135"/>
      <c r="GV256" s="135"/>
      <c r="GW256" s="135"/>
      <c r="GX256" s="135"/>
      <c r="GY256" s="135"/>
      <c r="GZ256" s="135"/>
      <c r="HA256" s="135"/>
      <c r="HB256" s="135"/>
      <c r="HC256" s="135"/>
      <c r="HD256" s="135"/>
      <c r="HE256" s="135"/>
      <c r="HF256" s="135"/>
      <c r="HG256" s="135"/>
      <c r="HH256" s="135"/>
      <c r="HI256" s="135"/>
      <c r="HJ256" s="135"/>
      <c r="HK256" s="135"/>
      <c r="HL256" s="135"/>
      <c r="HM256" s="135"/>
      <c r="HN256" s="135"/>
      <c r="HO256" s="135"/>
      <c r="HP256" s="135"/>
      <c r="HQ256" s="135"/>
      <c r="HR256" s="135"/>
      <c r="HS256" s="135"/>
      <c r="HT256" s="135"/>
      <c r="HU256" s="135"/>
      <c r="HV256" s="135"/>
      <c r="HW256" s="135"/>
      <c r="HX256" s="135"/>
      <c r="HY256" s="135"/>
      <c r="HZ256" s="135"/>
      <c r="IA256" s="135"/>
      <c r="IB256" s="135"/>
      <c r="IC256" s="135"/>
      <c r="ID256" s="135"/>
      <c r="IE256" s="135"/>
      <c r="IF256" s="135"/>
      <c r="IG256" s="135"/>
      <c r="IH256" s="135"/>
      <c r="II256" s="135"/>
      <c r="IJ256" s="135"/>
      <c r="IK256" s="135"/>
      <c r="IL256" s="135"/>
      <c r="IM256" s="135"/>
      <c r="IN256" s="135"/>
      <c r="IO256" s="135"/>
      <c r="IP256" s="135"/>
    </row>
    <row r="257" s="118" customFormat="1" spans="1:250">
      <c r="A257" s="330"/>
      <c r="B257" s="330"/>
      <c r="C257" s="330"/>
      <c r="D257" s="330"/>
      <c r="E257" s="330"/>
      <c r="F257" s="330"/>
      <c r="G257" s="330"/>
      <c r="H257" s="330"/>
      <c r="I257" s="330"/>
      <c r="J257" s="330"/>
      <c r="K257" s="330"/>
      <c r="L257" s="330"/>
      <c r="M257" s="330"/>
      <c r="N257" s="330"/>
      <c r="O257" s="330"/>
      <c r="P257" s="541"/>
      <c r="Q257" s="330"/>
      <c r="R257" s="1301"/>
      <c r="S257" s="330"/>
      <c r="T257" s="330"/>
      <c r="U257" s="330"/>
      <c r="V257" s="330"/>
      <c r="W257" s="330"/>
      <c r="X257" s="330"/>
      <c r="Y257" s="330"/>
      <c r="Z257" s="330"/>
      <c r="AA257" s="330"/>
      <c r="AB257" s="330"/>
      <c r="AC257" s="330"/>
      <c r="AD257" s="330"/>
      <c r="AE257" s="330"/>
      <c r="AF257" s="330"/>
      <c r="AG257" s="330"/>
      <c r="AH257" s="330"/>
      <c r="AI257" s="330"/>
      <c r="AJ257" s="330"/>
      <c r="AK257" s="330"/>
      <c r="AL257" s="330"/>
      <c r="AM257" s="330"/>
      <c r="AN257" s="330"/>
      <c r="AO257" s="330"/>
      <c r="AP257" s="330"/>
      <c r="AQ257" s="330"/>
      <c r="AR257" s="330"/>
      <c r="AS257" s="330"/>
      <c r="AT257" s="330"/>
      <c r="AU257" s="330"/>
      <c r="AV257" s="330"/>
      <c r="AW257" s="330"/>
      <c r="AX257" s="330"/>
      <c r="AY257" s="330"/>
      <c r="AZ257" s="330"/>
      <c r="BA257" s="330"/>
      <c r="BB257" s="330"/>
      <c r="BC257" s="330"/>
      <c r="BD257" s="330"/>
      <c r="BE257" s="330"/>
      <c r="BF257" s="330"/>
      <c r="BG257" s="330"/>
      <c r="BH257" s="330"/>
      <c r="BI257" s="330"/>
      <c r="BJ257" s="330"/>
      <c r="BK257" s="330"/>
      <c r="BL257" s="330"/>
      <c r="BM257" s="330"/>
      <c r="BN257" s="330"/>
      <c r="BO257" s="330"/>
      <c r="BP257" s="330"/>
      <c r="BQ257" s="330"/>
      <c r="BR257" s="330"/>
      <c r="BS257" s="330"/>
      <c r="BT257" s="330"/>
      <c r="BU257" s="330"/>
      <c r="BV257" s="330"/>
      <c r="BW257" s="330"/>
      <c r="BX257" s="330"/>
      <c r="BY257" s="330"/>
      <c r="BZ257" s="330"/>
      <c r="CA257" s="330"/>
      <c r="CB257" s="330"/>
      <c r="CC257" s="330"/>
      <c r="CD257" s="330"/>
      <c r="CE257" s="330"/>
      <c r="CF257" s="330"/>
      <c r="CG257" s="330"/>
      <c r="CH257" s="330"/>
      <c r="CI257" s="330"/>
      <c r="CJ257" s="330"/>
      <c r="CK257" s="330"/>
      <c r="CL257" s="330"/>
      <c r="CM257" s="330"/>
      <c r="CN257" s="330"/>
      <c r="CO257" s="330"/>
      <c r="CP257" s="330"/>
      <c r="CQ257" s="330"/>
      <c r="CR257" s="330"/>
      <c r="CS257" s="330"/>
      <c r="CT257" s="330"/>
      <c r="CU257" s="330"/>
      <c r="CV257" s="330"/>
      <c r="CW257" s="330"/>
      <c r="CX257" s="330"/>
      <c r="CY257" s="330"/>
      <c r="CZ257" s="330"/>
      <c r="DA257" s="330"/>
      <c r="DB257" s="330"/>
      <c r="DC257" s="330"/>
      <c r="DD257" s="330"/>
      <c r="DE257" s="330"/>
      <c r="DF257" s="330"/>
      <c r="DG257" s="330"/>
      <c r="DH257" s="330"/>
      <c r="DI257" s="330"/>
      <c r="DJ257" s="330"/>
      <c r="DK257" s="330"/>
      <c r="DL257" s="330"/>
      <c r="DM257" s="330"/>
      <c r="DN257" s="330"/>
      <c r="DO257" s="330"/>
      <c r="DP257" s="330"/>
      <c r="DQ257" s="330"/>
      <c r="DR257" s="330"/>
      <c r="DS257" s="330"/>
      <c r="DT257" s="330"/>
      <c r="DU257" s="330"/>
      <c r="DV257" s="330"/>
      <c r="DW257" s="330"/>
      <c r="DX257" s="330"/>
      <c r="DY257" s="330"/>
      <c r="DZ257" s="330"/>
      <c r="EA257" s="330"/>
      <c r="EB257" s="330"/>
      <c r="EC257" s="330"/>
      <c r="ED257" s="330"/>
      <c r="EE257" s="330"/>
      <c r="EF257" s="330"/>
      <c r="EG257" s="330"/>
      <c r="EH257" s="330"/>
      <c r="EI257" s="330"/>
      <c r="EJ257" s="330"/>
      <c r="EK257" s="330"/>
      <c r="EL257" s="330"/>
      <c r="EM257" s="330"/>
      <c r="EN257" s="330"/>
      <c r="EO257" s="330"/>
      <c r="EP257" s="330"/>
      <c r="EQ257" s="330"/>
      <c r="ER257" s="330"/>
      <c r="ES257" s="330"/>
      <c r="ET257" s="330"/>
      <c r="EU257" s="330"/>
      <c r="EV257" s="330"/>
      <c r="EW257" s="330"/>
      <c r="EX257" s="330"/>
      <c r="EY257" s="330"/>
      <c r="EZ257" s="330"/>
      <c r="FA257" s="330"/>
      <c r="FB257" s="330"/>
      <c r="FC257" s="330"/>
      <c r="FD257" s="330"/>
      <c r="FE257" s="330"/>
      <c r="FF257" s="330"/>
      <c r="FG257" s="330"/>
      <c r="FH257" s="330"/>
      <c r="FI257" s="330"/>
      <c r="FJ257" s="330"/>
      <c r="FK257" s="330"/>
      <c r="FL257" s="330"/>
      <c r="FM257" s="330"/>
      <c r="FN257" s="330"/>
      <c r="FO257" s="330"/>
      <c r="FP257" s="330"/>
      <c r="FQ257" s="330"/>
      <c r="FR257" s="330"/>
      <c r="FS257" s="330"/>
      <c r="FT257" s="330"/>
      <c r="FU257" s="330"/>
      <c r="FV257" s="330"/>
      <c r="FW257" s="330"/>
      <c r="FX257" s="330"/>
      <c r="FY257" s="330"/>
      <c r="FZ257" s="330"/>
      <c r="GA257" s="330"/>
      <c r="GB257" s="330"/>
      <c r="GC257" s="330"/>
      <c r="GD257" s="330"/>
      <c r="GE257" s="330"/>
      <c r="GF257" s="330"/>
      <c r="GG257" s="330"/>
      <c r="GH257" s="330"/>
      <c r="GI257" s="330"/>
      <c r="GJ257" s="330"/>
      <c r="GK257" s="330"/>
      <c r="GL257" s="330"/>
      <c r="GM257" s="330"/>
      <c r="GN257" s="330"/>
      <c r="GO257" s="330"/>
      <c r="GP257" s="330"/>
      <c r="GQ257" s="330"/>
      <c r="GR257" s="330"/>
      <c r="GS257" s="330"/>
      <c r="GT257" s="330"/>
      <c r="GU257" s="135"/>
      <c r="GV257" s="135"/>
      <c r="GW257" s="135"/>
      <c r="GX257" s="135"/>
      <c r="GY257" s="135"/>
      <c r="GZ257" s="135"/>
      <c r="HA257" s="135"/>
      <c r="HB257" s="135"/>
      <c r="HC257" s="135"/>
      <c r="HD257" s="135"/>
      <c r="HE257" s="135"/>
      <c r="HF257" s="135"/>
      <c r="HG257" s="135"/>
      <c r="HH257" s="135"/>
      <c r="HI257" s="135"/>
      <c r="HJ257" s="135"/>
      <c r="HK257" s="135"/>
      <c r="HL257" s="135"/>
      <c r="HM257" s="135"/>
      <c r="HN257" s="135"/>
      <c r="HO257" s="135"/>
      <c r="HP257" s="135"/>
      <c r="HQ257" s="135"/>
      <c r="HR257" s="135"/>
      <c r="HS257" s="135"/>
      <c r="HT257" s="135"/>
      <c r="HU257" s="135"/>
      <c r="HV257" s="135"/>
      <c r="HW257" s="135"/>
      <c r="HX257" s="135"/>
      <c r="HY257" s="135"/>
      <c r="HZ257" s="135"/>
      <c r="IA257" s="135"/>
      <c r="IB257" s="135"/>
      <c r="IC257" s="135"/>
      <c r="ID257" s="135"/>
      <c r="IE257" s="135"/>
      <c r="IF257" s="135"/>
      <c r="IG257" s="135"/>
      <c r="IH257" s="135"/>
      <c r="II257" s="135"/>
      <c r="IJ257" s="135"/>
      <c r="IK257" s="135"/>
      <c r="IL257" s="135"/>
      <c r="IM257" s="135"/>
      <c r="IN257" s="135"/>
      <c r="IO257" s="135"/>
      <c r="IP257" s="135"/>
    </row>
    <row r="258" s="118" customFormat="1" spans="1:250">
      <c r="A258" s="330"/>
      <c r="B258" s="330"/>
      <c r="C258" s="330"/>
      <c r="D258" s="330"/>
      <c r="E258" s="330"/>
      <c r="F258" s="330"/>
      <c r="G258" s="330"/>
      <c r="H258" s="330"/>
      <c r="I258" s="330"/>
      <c r="J258" s="330"/>
      <c r="K258" s="330"/>
      <c r="L258" s="330"/>
      <c r="M258" s="330"/>
      <c r="N258" s="330"/>
      <c r="O258" s="330"/>
      <c r="P258" s="541"/>
      <c r="Q258" s="330"/>
      <c r="R258" s="1301"/>
      <c r="S258" s="330"/>
      <c r="T258" s="330"/>
      <c r="U258" s="330"/>
      <c r="V258" s="330"/>
      <c r="W258" s="330"/>
      <c r="X258" s="330"/>
      <c r="Y258" s="330"/>
      <c r="Z258" s="330"/>
      <c r="AA258" s="330"/>
      <c r="AB258" s="330"/>
      <c r="AC258" s="330"/>
      <c r="AD258" s="330"/>
      <c r="AE258" s="330"/>
      <c r="AF258" s="330"/>
      <c r="AG258" s="330"/>
      <c r="AH258" s="330"/>
      <c r="AI258" s="330"/>
      <c r="AJ258" s="330"/>
      <c r="AK258" s="330"/>
      <c r="AL258" s="330"/>
      <c r="AM258" s="330"/>
      <c r="AN258" s="330"/>
      <c r="AO258" s="330"/>
      <c r="AP258" s="330"/>
      <c r="AQ258" s="330"/>
      <c r="AR258" s="330"/>
      <c r="AS258" s="330"/>
      <c r="AT258" s="330"/>
      <c r="AU258" s="330"/>
      <c r="AV258" s="330"/>
      <c r="AW258" s="330"/>
      <c r="AX258" s="330"/>
      <c r="AY258" s="330"/>
      <c r="AZ258" s="330"/>
      <c r="BA258" s="330"/>
      <c r="BB258" s="330"/>
      <c r="BC258" s="330"/>
      <c r="BD258" s="330"/>
      <c r="BE258" s="330"/>
      <c r="BF258" s="330"/>
      <c r="BG258" s="330"/>
      <c r="BH258" s="330"/>
      <c r="BI258" s="330"/>
      <c r="BJ258" s="330"/>
      <c r="BK258" s="330"/>
      <c r="BL258" s="330"/>
      <c r="BM258" s="330"/>
      <c r="BN258" s="330"/>
      <c r="BO258" s="330"/>
      <c r="BP258" s="330"/>
      <c r="BQ258" s="330"/>
      <c r="BR258" s="330"/>
      <c r="BS258" s="330"/>
      <c r="BT258" s="330"/>
      <c r="BU258" s="330"/>
      <c r="BV258" s="330"/>
      <c r="BW258" s="330"/>
      <c r="BX258" s="330"/>
      <c r="BY258" s="330"/>
      <c r="BZ258" s="330"/>
      <c r="CA258" s="330"/>
      <c r="CB258" s="330"/>
      <c r="CC258" s="330"/>
      <c r="CD258" s="330"/>
      <c r="CE258" s="330"/>
      <c r="CF258" s="330"/>
      <c r="CG258" s="330"/>
      <c r="CH258" s="330"/>
      <c r="CI258" s="330"/>
      <c r="CJ258" s="330"/>
      <c r="CK258" s="330"/>
      <c r="CL258" s="330"/>
      <c r="CM258" s="330"/>
      <c r="CN258" s="330"/>
      <c r="CO258" s="330"/>
      <c r="CP258" s="330"/>
      <c r="CQ258" s="330"/>
      <c r="CR258" s="330"/>
      <c r="CS258" s="330"/>
      <c r="CT258" s="330"/>
      <c r="CU258" s="330"/>
      <c r="CV258" s="330"/>
      <c r="CW258" s="330"/>
      <c r="CX258" s="330"/>
      <c r="CY258" s="330"/>
      <c r="CZ258" s="330"/>
      <c r="DA258" s="330"/>
      <c r="DB258" s="330"/>
      <c r="DC258" s="330"/>
      <c r="DD258" s="330"/>
      <c r="DE258" s="330"/>
      <c r="DF258" s="330"/>
      <c r="DG258" s="330"/>
      <c r="DH258" s="330"/>
      <c r="DI258" s="330"/>
      <c r="DJ258" s="330"/>
      <c r="DK258" s="330"/>
      <c r="DL258" s="330"/>
      <c r="DM258" s="330"/>
      <c r="DN258" s="330"/>
      <c r="DO258" s="330"/>
      <c r="DP258" s="330"/>
      <c r="DQ258" s="330"/>
      <c r="DR258" s="330"/>
      <c r="DS258" s="330"/>
      <c r="DT258" s="330"/>
      <c r="DU258" s="330"/>
      <c r="DV258" s="330"/>
      <c r="DW258" s="330"/>
      <c r="DX258" s="330"/>
      <c r="DY258" s="330"/>
      <c r="DZ258" s="330"/>
      <c r="EA258" s="330"/>
      <c r="EB258" s="330"/>
      <c r="EC258" s="330"/>
      <c r="ED258" s="330"/>
      <c r="EE258" s="330"/>
      <c r="EF258" s="330"/>
      <c r="EG258" s="330"/>
      <c r="EH258" s="330"/>
      <c r="EI258" s="330"/>
      <c r="EJ258" s="330"/>
      <c r="EK258" s="330"/>
      <c r="EL258" s="330"/>
      <c r="EM258" s="330"/>
      <c r="EN258" s="330"/>
      <c r="EO258" s="330"/>
      <c r="EP258" s="330"/>
      <c r="EQ258" s="330"/>
      <c r="ER258" s="330"/>
      <c r="ES258" s="330"/>
      <c r="ET258" s="330"/>
      <c r="EU258" s="330"/>
      <c r="EV258" s="330"/>
      <c r="EW258" s="330"/>
      <c r="EX258" s="330"/>
      <c r="EY258" s="330"/>
      <c r="EZ258" s="330"/>
      <c r="FA258" s="330"/>
      <c r="FB258" s="330"/>
      <c r="FC258" s="330"/>
      <c r="FD258" s="330"/>
      <c r="FE258" s="330"/>
      <c r="FF258" s="330"/>
      <c r="FG258" s="330"/>
      <c r="FH258" s="330"/>
      <c r="FI258" s="330"/>
      <c r="FJ258" s="330"/>
      <c r="FK258" s="330"/>
      <c r="FL258" s="330"/>
      <c r="FM258" s="330"/>
      <c r="FN258" s="330"/>
      <c r="FO258" s="330"/>
      <c r="FP258" s="330"/>
      <c r="FQ258" s="330"/>
      <c r="FR258" s="330"/>
      <c r="FS258" s="330"/>
      <c r="FT258" s="330"/>
      <c r="FU258" s="330"/>
      <c r="FV258" s="330"/>
      <c r="FW258" s="330"/>
      <c r="FX258" s="330"/>
      <c r="FY258" s="330"/>
      <c r="FZ258" s="330"/>
      <c r="GA258" s="330"/>
      <c r="GB258" s="330"/>
      <c r="GC258" s="330"/>
      <c r="GD258" s="330"/>
      <c r="GE258" s="330"/>
      <c r="GF258" s="330"/>
      <c r="GG258" s="330"/>
      <c r="GH258" s="330"/>
      <c r="GI258" s="330"/>
      <c r="GJ258" s="330"/>
      <c r="GK258" s="330"/>
      <c r="GL258" s="330"/>
      <c r="GM258" s="330"/>
      <c r="GN258" s="330"/>
      <c r="GO258" s="330"/>
      <c r="GP258" s="330"/>
      <c r="GQ258" s="330"/>
      <c r="GR258" s="330"/>
      <c r="GS258" s="330"/>
      <c r="GT258" s="330"/>
      <c r="GU258" s="135"/>
      <c r="GV258" s="135"/>
      <c r="GW258" s="135"/>
      <c r="GX258" s="135"/>
      <c r="GY258" s="135"/>
      <c r="GZ258" s="135"/>
      <c r="HA258" s="135"/>
      <c r="HB258" s="135"/>
      <c r="HC258" s="135"/>
      <c r="HD258" s="135"/>
      <c r="HE258" s="135"/>
      <c r="HF258" s="135"/>
      <c r="HG258" s="135"/>
      <c r="HH258" s="135"/>
      <c r="HI258" s="135"/>
      <c r="HJ258" s="135"/>
      <c r="HK258" s="135"/>
      <c r="HL258" s="135"/>
      <c r="HM258" s="135"/>
      <c r="HN258" s="135"/>
      <c r="HO258" s="135"/>
      <c r="HP258" s="135"/>
      <c r="HQ258" s="135"/>
      <c r="HR258" s="135"/>
      <c r="HS258" s="135"/>
      <c r="HT258" s="135"/>
      <c r="HU258" s="135"/>
      <c r="HV258" s="135"/>
      <c r="HW258" s="135"/>
      <c r="HX258" s="135"/>
      <c r="HY258" s="135"/>
      <c r="HZ258" s="135"/>
      <c r="IA258" s="135"/>
      <c r="IB258" s="135"/>
      <c r="IC258" s="135"/>
      <c r="ID258" s="135"/>
      <c r="IE258" s="135"/>
      <c r="IF258" s="135"/>
      <c r="IG258" s="135"/>
      <c r="IH258" s="135"/>
      <c r="II258" s="135"/>
      <c r="IJ258" s="135"/>
      <c r="IK258" s="135"/>
      <c r="IL258" s="135"/>
      <c r="IM258" s="135"/>
      <c r="IN258" s="135"/>
      <c r="IO258" s="135"/>
      <c r="IP258" s="135"/>
    </row>
    <row r="259" s="118" customFormat="1" spans="1:250">
      <c r="A259" s="330"/>
      <c r="B259" s="330"/>
      <c r="C259" s="330"/>
      <c r="D259" s="330"/>
      <c r="E259" s="330"/>
      <c r="F259" s="330"/>
      <c r="G259" s="330"/>
      <c r="H259" s="330"/>
      <c r="I259" s="330"/>
      <c r="J259" s="330"/>
      <c r="K259" s="330"/>
      <c r="L259" s="330"/>
      <c r="M259" s="330"/>
      <c r="N259" s="330"/>
      <c r="O259" s="330"/>
      <c r="P259" s="541"/>
      <c r="Q259" s="330"/>
      <c r="R259" s="1301"/>
      <c r="S259" s="330"/>
      <c r="T259" s="330"/>
      <c r="U259" s="330"/>
      <c r="V259" s="330"/>
      <c r="W259" s="330"/>
      <c r="X259" s="330"/>
      <c r="Y259" s="330"/>
      <c r="Z259" s="330"/>
      <c r="AA259" s="330"/>
      <c r="AB259" s="330"/>
      <c r="AC259" s="330"/>
      <c r="AD259" s="330"/>
      <c r="AE259" s="330"/>
      <c r="AF259" s="330"/>
      <c r="AG259" s="330"/>
      <c r="AH259" s="330"/>
      <c r="AI259" s="330"/>
      <c r="AJ259" s="330"/>
      <c r="AK259" s="330"/>
      <c r="AL259" s="330"/>
      <c r="AM259" s="330"/>
      <c r="AN259" s="330"/>
      <c r="AO259" s="330"/>
      <c r="AP259" s="330"/>
      <c r="AQ259" s="330"/>
      <c r="AR259" s="330"/>
      <c r="AS259" s="330"/>
      <c r="AT259" s="330"/>
      <c r="AU259" s="330"/>
      <c r="AV259" s="330"/>
      <c r="AW259" s="330"/>
      <c r="AX259" s="330"/>
      <c r="AY259" s="330"/>
      <c r="AZ259" s="330"/>
      <c r="BA259" s="330"/>
      <c r="BB259" s="330"/>
      <c r="BC259" s="330"/>
      <c r="BD259" s="330"/>
      <c r="BE259" s="330"/>
      <c r="BF259" s="330"/>
      <c r="BG259" s="330"/>
      <c r="BH259" s="330"/>
      <c r="BI259" s="330"/>
      <c r="BJ259" s="330"/>
      <c r="BK259" s="330"/>
      <c r="BL259" s="330"/>
      <c r="BM259" s="330"/>
      <c r="BN259" s="330"/>
      <c r="BO259" s="330"/>
      <c r="BP259" s="330"/>
      <c r="BQ259" s="330"/>
      <c r="BR259" s="330"/>
      <c r="BS259" s="330"/>
      <c r="BT259" s="330"/>
      <c r="BU259" s="330"/>
      <c r="BV259" s="330"/>
      <c r="BW259" s="330"/>
      <c r="BX259" s="330"/>
      <c r="BY259" s="330"/>
      <c r="BZ259" s="330"/>
      <c r="CA259" s="330"/>
      <c r="CB259" s="330"/>
      <c r="CC259" s="330"/>
      <c r="CD259" s="330"/>
      <c r="CE259" s="330"/>
      <c r="CF259" s="330"/>
      <c r="CG259" s="330"/>
      <c r="CH259" s="330"/>
      <c r="CI259" s="330"/>
      <c r="CJ259" s="330"/>
      <c r="CK259" s="330"/>
      <c r="CL259" s="330"/>
      <c r="CM259" s="330"/>
      <c r="CN259" s="330"/>
      <c r="CO259" s="330"/>
      <c r="CP259" s="330"/>
      <c r="CQ259" s="330"/>
      <c r="CR259" s="330"/>
      <c r="CS259" s="330"/>
      <c r="CT259" s="330"/>
      <c r="CU259" s="330"/>
      <c r="CV259" s="330"/>
      <c r="CW259" s="330"/>
      <c r="CX259" s="330"/>
      <c r="CY259" s="330"/>
      <c r="CZ259" s="330"/>
      <c r="DA259" s="330"/>
      <c r="DB259" s="330"/>
      <c r="DC259" s="330"/>
      <c r="DD259" s="330"/>
      <c r="DE259" s="330"/>
      <c r="DF259" s="330"/>
      <c r="DG259" s="330"/>
      <c r="DH259" s="330"/>
      <c r="DI259" s="330"/>
      <c r="DJ259" s="330"/>
      <c r="DK259" s="330"/>
      <c r="DL259" s="330"/>
      <c r="DM259" s="330"/>
      <c r="DN259" s="330"/>
      <c r="DO259" s="330"/>
      <c r="DP259" s="330"/>
      <c r="DQ259" s="330"/>
      <c r="DR259" s="330"/>
      <c r="DS259" s="330"/>
      <c r="DT259" s="330"/>
      <c r="DU259" s="330"/>
      <c r="DV259" s="330"/>
      <c r="DW259" s="330"/>
      <c r="DX259" s="330"/>
      <c r="DY259" s="330"/>
      <c r="DZ259" s="330"/>
      <c r="EA259" s="330"/>
      <c r="EB259" s="330"/>
      <c r="EC259" s="330"/>
      <c r="ED259" s="330"/>
      <c r="EE259" s="330"/>
      <c r="EF259" s="330"/>
      <c r="EG259" s="330"/>
      <c r="EH259" s="330"/>
      <c r="EI259" s="330"/>
      <c r="EJ259" s="330"/>
      <c r="EK259" s="330"/>
      <c r="EL259" s="330"/>
      <c r="EM259" s="330"/>
      <c r="EN259" s="330"/>
      <c r="EO259" s="330"/>
      <c r="EP259" s="330"/>
      <c r="EQ259" s="330"/>
      <c r="ER259" s="330"/>
      <c r="ES259" s="330"/>
      <c r="ET259" s="330"/>
      <c r="EU259" s="330"/>
      <c r="EV259" s="330"/>
      <c r="EW259" s="330"/>
      <c r="EX259" s="330"/>
      <c r="EY259" s="330"/>
      <c r="EZ259" s="330"/>
      <c r="FA259" s="330"/>
      <c r="FB259" s="330"/>
      <c r="FC259" s="330"/>
      <c r="FD259" s="330"/>
      <c r="FE259" s="330"/>
      <c r="FF259" s="330"/>
      <c r="FG259" s="330"/>
      <c r="FH259" s="330"/>
      <c r="FI259" s="330"/>
      <c r="FJ259" s="330"/>
      <c r="FK259" s="330"/>
      <c r="FL259" s="330"/>
      <c r="FM259" s="330"/>
      <c r="FN259" s="330"/>
      <c r="FO259" s="330"/>
      <c r="FP259" s="330"/>
      <c r="FQ259" s="330"/>
      <c r="FR259" s="330"/>
      <c r="FS259" s="330"/>
      <c r="FT259" s="330"/>
      <c r="FU259" s="330"/>
      <c r="FV259" s="330"/>
      <c r="FW259" s="330"/>
      <c r="FX259" s="330"/>
      <c r="FY259" s="330"/>
      <c r="FZ259" s="330"/>
      <c r="GA259" s="330"/>
      <c r="GB259" s="330"/>
      <c r="GC259" s="330"/>
      <c r="GD259" s="330"/>
      <c r="GE259" s="330"/>
      <c r="GF259" s="330"/>
      <c r="GG259" s="330"/>
      <c r="GH259" s="330"/>
      <c r="GI259" s="330"/>
      <c r="GJ259" s="330"/>
      <c r="GK259" s="330"/>
      <c r="GL259" s="330"/>
      <c r="GM259" s="330"/>
      <c r="GN259" s="330"/>
      <c r="GO259" s="330"/>
      <c r="GP259" s="330"/>
      <c r="GQ259" s="330"/>
      <c r="GR259" s="330"/>
      <c r="GS259" s="330"/>
      <c r="GT259" s="330"/>
      <c r="GU259" s="135"/>
      <c r="GV259" s="135"/>
      <c r="GW259" s="135"/>
      <c r="GX259" s="135"/>
      <c r="GY259" s="135"/>
      <c r="GZ259" s="135"/>
      <c r="HA259" s="135"/>
      <c r="HB259" s="135"/>
      <c r="HC259" s="135"/>
      <c r="HD259" s="135"/>
      <c r="HE259" s="135"/>
      <c r="HF259" s="135"/>
      <c r="HG259" s="135"/>
      <c r="HH259" s="135"/>
      <c r="HI259" s="135"/>
      <c r="HJ259" s="135"/>
      <c r="HK259" s="135"/>
      <c r="HL259" s="135"/>
      <c r="HM259" s="135"/>
      <c r="HN259" s="135"/>
      <c r="HO259" s="135"/>
      <c r="HP259" s="135"/>
      <c r="HQ259" s="135"/>
      <c r="HR259" s="135"/>
      <c r="HS259" s="135"/>
      <c r="HT259" s="135"/>
      <c r="HU259" s="135"/>
      <c r="HV259" s="135"/>
      <c r="HW259" s="135"/>
      <c r="HX259" s="135"/>
      <c r="HY259" s="135"/>
      <c r="HZ259" s="135"/>
      <c r="IA259" s="135"/>
      <c r="IB259" s="135"/>
      <c r="IC259" s="135"/>
      <c r="ID259" s="135"/>
      <c r="IE259" s="135"/>
      <c r="IF259" s="135"/>
      <c r="IG259" s="135"/>
      <c r="IH259" s="135"/>
      <c r="II259" s="135"/>
      <c r="IJ259" s="135"/>
      <c r="IK259" s="135"/>
      <c r="IL259" s="135"/>
      <c r="IM259" s="135"/>
      <c r="IN259" s="135"/>
      <c r="IO259" s="135"/>
      <c r="IP259" s="135"/>
    </row>
    <row r="260" s="118" customFormat="1" spans="1:250">
      <c r="A260" s="330"/>
      <c r="B260" s="330"/>
      <c r="C260" s="330"/>
      <c r="D260" s="330"/>
      <c r="E260" s="330"/>
      <c r="F260" s="330"/>
      <c r="G260" s="330"/>
      <c r="H260" s="330"/>
      <c r="I260" s="330"/>
      <c r="J260" s="330"/>
      <c r="K260" s="330"/>
      <c r="L260" s="330"/>
      <c r="M260" s="330"/>
      <c r="N260" s="330"/>
      <c r="O260" s="330"/>
      <c r="P260" s="541"/>
      <c r="Q260" s="330"/>
      <c r="R260" s="1301"/>
      <c r="S260" s="330"/>
      <c r="T260" s="330"/>
      <c r="U260" s="330"/>
      <c r="V260" s="330"/>
      <c r="W260" s="330"/>
      <c r="X260" s="330"/>
      <c r="Y260" s="330"/>
      <c r="Z260" s="330"/>
      <c r="AA260" s="330"/>
      <c r="AB260" s="330"/>
      <c r="AC260" s="330"/>
      <c r="AD260" s="330"/>
      <c r="AE260" s="330"/>
      <c r="AF260" s="330"/>
      <c r="AG260" s="330"/>
      <c r="AH260" s="330"/>
      <c r="AI260" s="330"/>
      <c r="AJ260" s="330"/>
      <c r="AK260" s="330"/>
      <c r="AL260" s="330"/>
      <c r="AM260" s="330"/>
      <c r="AN260" s="330"/>
      <c r="AO260" s="330"/>
      <c r="AP260" s="330"/>
      <c r="AQ260" s="330"/>
      <c r="AR260" s="330"/>
      <c r="AS260" s="330"/>
      <c r="AT260" s="330"/>
      <c r="AU260" s="330"/>
      <c r="AV260" s="330"/>
      <c r="AW260" s="330"/>
      <c r="AX260" s="330"/>
      <c r="AY260" s="330"/>
      <c r="AZ260" s="330"/>
      <c r="BA260" s="330"/>
      <c r="BB260" s="330"/>
      <c r="BC260" s="330"/>
      <c r="BD260" s="330"/>
      <c r="BE260" s="330"/>
      <c r="BF260" s="330"/>
      <c r="BG260" s="330"/>
      <c r="BH260" s="330"/>
      <c r="BI260" s="330"/>
      <c r="BJ260" s="330"/>
      <c r="BK260" s="330"/>
      <c r="BL260" s="330"/>
      <c r="BM260" s="330"/>
      <c r="BN260" s="330"/>
      <c r="BO260" s="330"/>
      <c r="BP260" s="330"/>
      <c r="BQ260" s="330"/>
      <c r="BR260" s="330"/>
      <c r="BS260" s="330"/>
      <c r="BT260" s="330"/>
      <c r="BU260" s="330"/>
      <c r="BV260" s="330"/>
      <c r="BW260" s="330"/>
      <c r="BX260" s="330"/>
      <c r="BY260" s="330"/>
      <c r="BZ260" s="330"/>
      <c r="CA260" s="330"/>
      <c r="CB260" s="330"/>
      <c r="CC260" s="330"/>
      <c r="CD260" s="330"/>
      <c r="CE260" s="330"/>
      <c r="CF260" s="330"/>
      <c r="CG260" s="330"/>
      <c r="CH260" s="330"/>
      <c r="CI260" s="330"/>
      <c r="CJ260" s="330"/>
      <c r="CK260" s="330"/>
      <c r="CL260" s="330"/>
      <c r="CM260" s="330"/>
      <c r="CN260" s="330"/>
      <c r="CO260" s="330"/>
      <c r="CP260" s="330"/>
      <c r="CQ260" s="330"/>
      <c r="CR260" s="330"/>
      <c r="CS260" s="330"/>
      <c r="CT260" s="330"/>
      <c r="CU260" s="330"/>
      <c r="CV260" s="330"/>
      <c r="CW260" s="330"/>
      <c r="CX260" s="330"/>
      <c r="CY260" s="330"/>
      <c r="CZ260" s="330"/>
      <c r="DA260" s="330"/>
      <c r="DB260" s="330"/>
      <c r="DC260" s="330"/>
      <c r="DD260" s="330"/>
      <c r="DE260" s="330"/>
      <c r="DF260" s="330"/>
      <c r="DG260" s="330"/>
      <c r="DH260" s="330"/>
      <c r="DI260" s="330"/>
      <c r="DJ260" s="330"/>
      <c r="DK260" s="330"/>
      <c r="DL260" s="330"/>
      <c r="DM260" s="330"/>
      <c r="DN260" s="330"/>
      <c r="DO260" s="330"/>
      <c r="DP260" s="330"/>
      <c r="DQ260" s="330"/>
      <c r="DR260" s="330"/>
      <c r="DS260" s="330"/>
      <c r="DT260" s="330"/>
      <c r="DU260" s="330"/>
      <c r="DV260" s="330"/>
      <c r="DW260" s="330"/>
      <c r="DX260" s="330"/>
      <c r="DY260" s="330"/>
      <c r="DZ260" s="330"/>
      <c r="EA260" s="330"/>
      <c r="EB260" s="330"/>
      <c r="EC260" s="330"/>
      <c r="ED260" s="330"/>
      <c r="EE260" s="330"/>
      <c r="EF260" s="330"/>
      <c r="EG260" s="330"/>
      <c r="EH260" s="330"/>
      <c r="EI260" s="330"/>
      <c r="EJ260" s="330"/>
      <c r="EK260" s="330"/>
      <c r="EL260" s="330"/>
      <c r="EM260" s="330"/>
      <c r="EN260" s="330"/>
      <c r="EO260" s="330"/>
      <c r="EP260" s="330"/>
      <c r="EQ260" s="330"/>
      <c r="ER260" s="330"/>
      <c r="ES260" s="330"/>
      <c r="ET260" s="330"/>
      <c r="EU260" s="330"/>
      <c r="EV260" s="330"/>
      <c r="EW260" s="330"/>
      <c r="EX260" s="330"/>
      <c r="EY260" s="330"/>
      <c r="EZ260" s="330"/>
      <c r="FA260" s="330"/>
      <c r="FB260" s="330"/>
      <c r="FC260" s="330"/>
      <c r="FD260" s="330"/>
      <c r="FE260" s="330"/>
      <c r="FF260" s="330"/>
      <c r="FG260" s="330"/>
      <c r="FH260" s="330"/>
      <c r="FI260" s="330"/>
      <c r="FJ260" s="330"/>
      <c r="FK260" s="330"/>
      <c r="FL260" s="330"/>
      <c r="FM260" s="330"/>
      <c r="FN260" s="330"/>
      <c r="FO260" s="330"/>
      <c r="FP260" s="330"/>
      <c r="FQ260" s="330"/>
      <c r="FR260" s="330"/>
      <c r="FS260" s="330"/>
      <c r="FT260" s="330"/>
      <c r="FU260" s="330"/>
      <c r="FV260" s="330"/>
      <c r="FW260" s="330"/>
      <c r="FX260" s="330"/>
      <c r="FY260" s="330"/>
      <c r="FZ260" s="330"/>
      <c r="GA260" s="330"/>
      <c r="GB260" s="330"/>
      <c r="GC260" s="330"/>
      <c r="GD260" s="330"/>
      <c r="GE260" s="330"/>
      <c r="GF260" s="330"/>
      <c r="GG260" s="330"/>
      <c r="GH260" s="330"/>
      <c r="GI260" s="330"/>
      <c r="GJ260" s="330"/>
      <c r="GK260" s="330"/>
      <c r="GL260" s="330"/>
      <c r="GM260" s="330"/>
      <c r="GN260" s="330"/>
      <c r="GO260" s="330"/>
      <c r="GP260" s="330"/>
      <c r="GQ260" s="330"/>
      <c r="GR260" s="330"/>
      <c r="GS260" s="330"/>
      <c r="GT260" s="330"/>
      <c r="GU260" s="135"/>
      <c r="GV260" s="135"/>
      <c r="GW260" s="135"/>
      <c r="GX260" s="135"/>
      <c r="GY260" s="135"/>
      <c r="GZ260" s="135"/>
      <c r="HA260" s="135"/>
      <c r="HB260" s="135"/>
      <c r="HC260" s="135"/>
      <c r="HD260" s="135"/>
      <c r="HE260" s="135"/>
      <c r="HF260" s="135"/>
      <c r="HG260" s="135"/>
      <c r="HH260" s="135"/>
      <c r="HI260" s="135"/>
      <c r="HJ260" s="135"/>
      <c r="HK260" s="135"/>
      <c r="HL260" s="135"/>
      <c r="HM260" s="135"/>
      <c r="HN260" s="135"/>
      <c r="HO260" s="135"/>
      <c r="HP260" s="135"/>
      <c r="HQ260" s="135"/>
      <c r="HR260" s="135"/>
      <c r="HS260" s="135"/>
      <c r="HT260" s="135"/>
      <c r="HU260" s="135"/>
      <c r="HV260" s="135"/>
      <c r="HW260" s="135"/>
      <c r="HX260" s="135"/>
      <c r="HY260" s="135"/>
      <c r="HZ260" s="135"/>
      <c r="IA260" s="135"/>
      <c r="IB260" s="135"/>
      <c r="IC260" s="135"/>
      <c r="ID260" s="135"/>
      <c r="IE260" s="135"/>
      <c r="IF260" s="135"/>
      <c r="IG260" s="135"/>
      <c r="IH260" s="135"/>
      <c r="II260" s="135"/>
      <c r="IJ260" s="135"/>
      <c r="IK260" s="135"/>
      <c r="IL260" s="135"/>
      <c r="IM260" s="135"/>
      <c r="IN260" s="135"/>
      <c r="IO260" s="135"/>
      <c r="IP260" s="135"/>
    </row>
    <row r="261" s="118" customFormat="1" spans="1:250">
      <c r="A261" s="330"/>
      <c r="B261" s="330"/>
      <c r="C261" s="330"/>
      <c r="D261" s="330"/>
      <c r="E261" s="330"/>
      <c r="F261" s="330"/>
      <c r="G261" s="330"/>
      <c r="H261" s="330"/>
      <c r="I261" s="330"/>
      <c r="J261" s="330"/>
      <c r="K261" s="330"/>
      <c r="L261" s="330"/>
      <c r="M261" s="1349"/>
      <c r="N261" s="1349"/>
      <c r="O261" s="330"/>
      <c r="P261" s="541"/>
      <c r="Q261" s="330"/>
      <c r="R261" s="1301"/>
      <c r="S261" s="330"/>
      <c r="T261" s="330"/>
      <c r="U261" s="330"/>
      <c r="V261" s="330"/>
      <c r="W261" s="330"/>
      <c r="X261" s="330"/>
      <c r="Y261" s="330"/>
      <c r="Z261" s="330"/>
      <c r="AA261" s="330"/>
      <c r="AB261" s="330"/>
      <c r="AC261" s="330"/>
      <c r="AD261" s="330"/>
      <c r="AE261" s="330"/>
      <c r="AF261" s="330"/>
      <c r="AG261" s="330"/>
      <c r="AH261" s="330"/>
      <c r="AI261" s="330"/>
      <c r="AJ261" s="330"/>
      <c r="AK261" s="330"/>
      <c r="AL261" s="330"/>
      <c r="AM261" s="330"/>
      <c r="AN261" s="330"/>
      <c r="AO261" s="330"/>
      <c r="AP261" s="330"/>
      <c r="AQ261" s="330"/>
      <c r="AR261" s="330"/>
      <c r="AS261" s="330"/>
      <c r="AT261" s="330"/>
      <c r="AU261" s="330"/>
      <c r="AV261" s="330"/>
      <c r="AW261" s="330"/>
      <c r="AX261" s="330"/>
      <c r="AY261" s="330"/>
      <c r="AZ261" s="330"/>
      <c r="BA261" s="330"/>
      <c r="BB261" s="330"/>
      <c r="BC261" s="330"/>
      <c r="BD261" s="330"/>
      <c r="BE261" s="330"/>
      <c r="BF261" s="330"/>
      <c r="BG261" s="330"/>
      <c r="BH261" s="330"/>
      <c r="BI261" s="330"/>
      <c r="BJ261" s="330"/>
      <c r="BK261" s="330"/>
      <c r="BL261" s="330"/>
      <c r="BM261" s="330"/>
      <c r="BN261" s="330"/>
      <c r="BO261" s="330"/>
      <c r="BP261" s="330"/>
      <c r="BQ261" s="330"/>
      <c r="BR261" s="330"/>
      <c r="BS261" s="330"/>
      <c r="BT261" s="330"/>
      <c r="BU261" s="330"/>
      <c r="BV261" s="330"/>
      <c r="BW261" s="330"/>
      <c r="BX261" s="330"/>
      <c r="BY261" s="330"/>
      <c r="BZ261" s="330"/>
      <c r="CA261" s="330"/>
      <c r="CB261" s="330"/>
      <c r="CC261" s="330"/>
      <c r="CD261" s="330"/>
      <c r="CE261" s="330"/>
      <c r="CF261" s="330"/>
      <c r="CG261" s="330"/>
      <c r="CH261" s="330"/>
      <c r="CI261" s="330"/>
      <c r="CJ261" s="330"/>
      <c r="CK261" s="330"/>
      <c r="CL261" s="330"/>
      <c r="CM261" s="330"/>
      <c r="CN261" s="330"/>
      <c r="CO261" s="330"/>
      <c r="CP261" s="330"/>
      <c r="CQ261" s="330"/>
      <c r="CR261" s="330"/>
      <c r="CS261" s="330"/>
      <c r="CT261" s="330"/>
      <c r="CU261" s="330"/>
      <c r="CV261" s="330"/>
      <c r="CW261" s="330"/>
      <c r="CX261" s="330"/>
      <c r="CY261" s="330"/>
      <c r="CZ261" s="330"/>
      <c r="DA261" s="330"/>
      <c r="DB261" s="330"/>
      <c r="DC261" s="330"/>
      <c r="DD261" s="330"/>
      <c r="DE261" s="330"/>
      <c r="DF261" s="330"/>
      <c r="DG261" s="330"/>
      <c r="DH261" s="330"/>
      <c r="DI261" s="330"/>
      <c r="DJ261" s="330"/>
      <c r="DK261" s="330"/>
      <c r="DL261" s="330"/>
      <c r="DM261" s="330"/>
      <c r="DN261" s="330"/>
      <c r="DO261" s="330"/>
      <c r="DP261" s="330"/>
      <c r="DQ261" s="330"/>
      <c r="DR261" s="330"/>
      <c r="DS261" s="330"/>
      <c r="DT261" s="330"/>
      <c r="DU261" s="330"/>
      <c r="DV261" s="330"/>
      <c r="DW261" s="330"/>
      <c r="DX261" s="330"/>
      <c r="DY261" s="330"/>
      <c r="DZ261" s="330"/>
      <c r="EA261" s="330"/>
      <c r="EB261" s="330"/>
      <c r="EC261" s="330"/>
      <c r="ED261" s="330"/>
      <c r="EE261" s="330"/>
      <c r="EF261" s="330"/>
      <c r="EG261" s="330"/>
      <c r="EH261" s="330"/>
      <c r="EI261" s="330"/>
      <c r="EJ261" s="330"/>
      <c r="EK261" s="330"/>
      <c r="EL261" s="330"/>
      <c r="EM261" s="330"/>
      <c r="EN261" s="330"/>
      <c r="EO261" s="330"/>
      <c r="EP261" s="330"/>
      <c r="EQ261" s="330"/>
      <c r="ER261" s="330"/>
      <c r="ES261" s="330"/>
      <c r="ET261" s="330"/>
      <c r="EU261" s="330"/>
      <c r="EV261" s="330"/>
      <c r="EW261" s="330"/>
      <c r="EX261" s="330"/>
      <c r="EY261" s="330"/>
      <c r="EZ261" s="330"/>
      <c r="FA261" s="330"/>
      <c r="FB261" s="330"/>
      <c r="FC261" s="330"/>
      <c r="FD261" s="330"/>
      <c r="FE261" s="330"/>
      <c r="FF261" s="330"/>
      <c r="FG261" s="330"/>
      <c r="FH261" s="330"/>
      <c r="FI261" s="330"/>
      <c r="FJ261" s="330"/>
      <c r="FK261" s="330"/>
      <c r="FL261" s="330"/>
      <c r="FM261" s="330"/>
      <c r="FN261" s="330"/>
      <c r="FO261" s="330"/>
      <c r="FP261" s="330"/>
      <c r="FQ261" s="330"/>
      <c r="FR261" s="330"/>
      <c r="FS261" s="330"/>
      <c r="FT261" s="330"/>
      <c r="FU261" s="330"/>
      <c r="FV261" s="330"/>
      <c r="FW261" s="330"/>
      <c r="FX261" s="330"/>
      <c r="FY261" s="330"/>
      <c r="FZ261" s="330"/>
      <c r="GA261" s="330"/>
      <c r="GB261" s="330"/>
      <c r="GC261" s="330"/>
      <c r="GD261" s="330"/>
      <c r="GE261" s="330"/>
      <c r="GF261" s="330"/>
      <c r="GG261" s="330"/>
      <c r="GH261" s="330"/>
      <c r="GI261" s="330"/>
      <c r="GJ261" s="330"/>
      <c r="GK261" s="330"/>
      <c r="GL261" s="330"/>
      <c r="GM261" s="330"/>
      <c r="GN261" s="330"/>
      <c r="GO261" s="330"/>
      <c r="GP261" s="330"/>
      <c r="GQ261" s="330"/>
      <c r="GR261" s="330"/>
      <c r="GS261" s="330"/>
      <c r="GT261" s="330"/>
      <c r="GU261" s="135"/>
      <c r="GV261" s="135"/>
      <c r="GW261" s="135"/>
      <c r="GX261" s="135"/>
      <c r="GY261" s="135"/>
      <c r="GZ261" s="135"/>
      <c r="HA261" s="135"/>
      <c r="HB261" s="135"/>
      <c r="HC261" s="135"/>
      <c r="HD261" s="135"/>
      <c r="HE261" s="135"/>
      <c r="HF261" s="135"/>
      <c r="HG261" s="135"/>
      <c r="HH261" s="135"/>
      <c r="HI261" s="135"/>
      <c r="HJ261" s="135"/>
      <c r="HK261" s="135"/>
      <c r="HL261" s="135"/>
      <c r="HM261" s="135"/>
      <c r="HN261" s="135"/>
      <c r="HO261" s="135"/>
      <c r="HP261" s="135"/>
      <c r="HQ261" s="135"/>
      <c r="HR261" s="135"/>
      <c r="HS261" s="135"/>
      <c r="HT261" s="135"/>
      <c r="HU261" s="135"/>
      <c r="HV261" s="135"/>
      <c r="HW261" s="135"/>
      <c r="HX261" s="135"/>
      <c r="HY261" s="135"/>
      <c r="HZ261" s="135"/>
      <c r="IA261" s="135"/>
      <c r="IB261" s="135"/>
      <c r="IC261" s="135"/>
      <c r="ID261" s="135"/>
      <c r="IE261" s="135"/>
      <c r="IF261" s="135"/>
      <c r="IG261" s="135"/>
      <c r="IH261" s="135"/>
      <c r="II261" s="135"/>
      <c r="IJ261" s="135"/>
      <c r="IK261" s="135"/>
      <c r="IL261" s="135"/>
      <c r="IM261" s="135"/>
      <c r="IN261" s="135"/>
      <c r="IO261" s="135"/>
      <c r="IP261" s="135"/>
    </row>
  </sheetData>
  <mergeCells count="35">
    <mergeCell ref="A2:S2"/>
    <mergeCell ref="A3:B3"/>
    <mergeCell ref="M4:N4"/>
    <mergeCell ref="M261:N261"/>
    <mergeCell ref="C102:C103"/>
    <mergeCell ref="C105:C106"/>
    <mergeCell ref="C107:C108"/>
    <mergeCell ref="C226:C227"/>
    <mergeCell ref="J102:J103"/>
    <mergeCell ref="J105:J106"/>
    <mergeCell ref="J107:J108"/>
    <mergeCell ref="K102:K103"/>
    <mergeCell ref="K105:K106"/>
    <mergeCell ref="K107:K108"/>
    <mergeCell ref="K226:K227"/>
    <mergeCell ref="L102:L103"/>
    <mergeCell ref="L105:L106"/>
    <mergeCell ref="L107:L108"/>
    <mergeCell ref="L226:L227"/>
    <mergeCell ref="M102:M103"/>
    <mergeCell ref="M105:M106"/>
    <mergeCell ref="M107:M108"/>
    <mergeCell ref="M226:M227"/>
    <mergeCell ref="N102:N103"/>
    <mergeCell ref="N105:N106"/>
    <mergeCell ref="N107:N108"/>
    <mergeCell ref="N226:N227"/>
    <mergeCell ref="O102:O103"/>
    <mergeCell ref="O105:O106"/>
    <mergeCell ref="O107:O108"/>
    <mergeCell ref="O226:O227"/>
    <mergeCell ref="P102:P103"/>
    <mergeCell ref="P105:P106"/>
    <mergeCell ref="P107:P108"/>
    <mergeCell ref="P226:P227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4055"/>
  <sheetViews>
    <sheetView workbookViewId="0">
      <selection activeCell="S18" sqref="S18"/>
    </sheetView>
  </sheetViews>
  <sheetFormatPr defaultColWidth="9" defaultRowHeight="14.25"/>
  <cols>
    <col min="1" max="1" width="9" style="1"/>
    <col min="2" max="2" width="18.375" style="5" customWidth="1"/>
    <col min="3" max="13" width="9" style="1"/>
    <col min="14" max="14" width="14.875" style="829"/>
    <col min="15" max="16384" width="9" style="1"/>
  </cols>
  <sheetData>
    <row r="1" s="1" customFormat="1" spans="1:16">
      <c r="A1" s="830" t="s">
        <v>1821</v>
      </c>
      <c r="B1" s="831" t="s">
        <v>3</v>
      </c>
      <c r="C1" s="832"/>
      <c r="D1" s="833"/>
      <c r="E1" s="831"/>
      <c r="F1" s="834"/>
      <c r="G1" s="834"/>
      <c r="H1" s="834"/>
      <c r="I1" s="834"/>
      <c r="J1" s="834"/>
      <c r="K1" s="834"/>
      <c r="L1" s="834"/>
      <c r="M1" s="850"/>
      <c r="N1" s="851"/>
      <c r="O1" s="834"/>
      <c r="P1" s="852"/>
    </row>
    <row r="2" s="1" customFormat="1" spans="1:16">
      <c r="A2" s="835" t="s">
        <v>1822</v>
      </c>
      <c r="B2" s="836"/>
      <c r="C2" s="835"/>
      <c r="D2" s="837"/>
      <c r="E2" s="836"/>
      <c r="F2" s="835"/>
      <c r="G2" s="835"/>
      <c r="H2" s="835"/>
      <c r="I2" s="835"/>
      <c r="J2" s="835"/>
      <c r="K2" s="835"/>
      <c r="L2" s="835"/>
      <c r="M2" s="853"/>
      <c r="N2" s="829"/>
      <c r="O2" s="835"/>
      <c r="P2" s="835"/>
    </row>
    <row r="3" s="1" customFormat="1" spans="1:16">
      <c r="A3" s="835" t="s">
        <v>1823</v>
      </c>
      <c r="B3" s="836"/>
      <c r="C3" s="835" t="s">
        <v>1658</v>
      </c>
      <c r="D3" s="837"/>
      <c r="E3" s="836"/>
      <c r="F3" s="835"/>
      <c r="G3" s="835"/>
      <c r="H3" s="835"/>
      <c r="I3" s="835"/>
      <c r="J3" s="835"/>
      <c r="K3" s="835"/>
      <c r="L3" s="835"/>
      <c r="M3" s="853" t="s">
        <v>706</v>
      </c>
      <c r="N3" s="829"/>
      <c r="O3" s="835"/>
      <c r="P3" s="835"/>
    </row>
    <row r="4" s="1" customFormat="1" ht="52.5" spans="1:16">
      <c r="A4" s="191" t="s">
        <v>1824</v>
      </c>
      <c r="B4" s="838" t="s">
        <v>3</v>
      </c>
      <c r="C4" s="191" t="s">
        <v>6</v>
      </c>
      <c r="D4" s="839" t="s">
        <v>753</v>
      </c>
      <c r="E4" s="838" t="s">
        <v>17</v>
      </c>
      <c r="F4" s="191" t="s">
        <v>750</v>
      </c>
      <c r="G4" s="191" t="s">
        <v>13</v>
      </c>
      <c r="H4" s="191" t="s">
        <v>14</v>
      </c>
      <c r="I4" s="854" t="s">
        <v>16</v>
      </c>
      <c r="J4" s="855"/>
      <c r="K4" s="856" t="s">
        <v>1825</v>
      </c>
      <c r="L4" s="191" t="s">
        <v>11</v>
      </c>
      <c r="M4" s="857" t="s">
        <v>1826</v>
      </c>
      <c r="N4" s="858" t="s">
        <v>1827</v>
      </c>
      <c r="O4" s="191" t="s">
        <v>1828</v>
      </c>
      <c r="P4" s="859" t="s">
        <v>755</v>
      </c>
    </row>
    <row r="5" s="1" customFormat="1" spans="1:16">
      <c r="A5" s="840" t="s">
        <v>1829</v>
      </c>
      <c r="B5" s="565" t="s">
        <v>3</v>
      </c>
      <c r="C5" s="840"/>
      <c r="D5" s="147">
        <f>D6+D103+D610+D1146+D1771+D2506+D2935</f>
        <v>13995.31432</v>
      </c>
      <c r="E5" s="565"/>
      <c r="F5" s="147"/>
      <c r="G5" s="147"/>
      <c r="H5" s="147"/>
      <c r="I5" s="147"/>
      <c r="J5" s="147"/>
      <c r="K5" s="147"/>
      <c r="L5" s="147"/>
      <c r="M5" s="860">
        <f>M6+M103+M610+M1146+M1771+M2506+M2935</f>
        <v>15235</v>
      </c>
      <c r="N5" s="861"/>
      <c r="O5" s="147"/>
      <c r="P5" s="147">
        <f>P6+P103+P610+P1146+P1771+P2506+P2935</f>
        <v>157447.2861</v>
      </c>
    </row>
    <row r="6" s="1" customFormat="1" spans="1:16">
      <c r="A6" s="841" t="s">
        <v>122</v>
      </c>
      <c r="B6" s="842" t="s">
        <v>3</v>
      </c>
      <c r="C6" s="841"/>
      <c r="D6" s="843">
        <v>1038.9919</v>
      </c>
      <c r="E6" s="842"/>
      <c r="F6" s="841"/>
      <c r="G6" s="841"/>
      <c r="H6" s="841"/>
      <c r="I6" s="841"/>
      <c r="J6" s="841"/>
      <c r="K6" s="841"/>
      <c r="L6" s="841"/>
      <c r="M6" s="862">
        <v>371</v>
      </c>
      <c r="N6" s="863">
        <v>1038.9919</v>
      </c>
      <c r="O6" s="841">
        <v>11.25</v>
      </c>
      <c r="P6" s="864">
        <f>O6*D6</f>
        <v>11688.658875</v>
      </c>
    </row>
    <row r="7" s="1" customFormat="1" spans="1:16">
      <c r="A7" s="844" t="s">
        <v>1830</v>
      </c>
      <c r="B7" s="845" t="s">
        <v>1831</v>
      </c>
      <c r="C7" s="436"/>
      <c r="D7" s="846"/>
      <c r="E7" s="847"/>
      <c r="F7" s="436"/>
      <c r="G7" s="436"/>
      <c r="H7" s="436"/>
      <c r="I7" s="436"/>
      <c r="J7" s="436"/>
      <c r="K7" s="436"/>
      <c r="L7" s="436"/>
      <c r="M7" s="865">
        <v>4</v>
      </c>
      <c r="N7" s="866">
        <v>11.202048</v>
      </c>
      <c r="O7" s="867">
        <v>11.25</v>
      </c>
      <c r="P7" s="867">
        <f t="shared" ref="P7:P70" si="0">M7*31.50576</f>
        <v>126.02304</v>
      </c>
    </row>
    <row r="8" s="1" customFormat="1" spans="1:16">
      <c r="A8" s="844" t="s">
        <v>1832</v>
      </c>
      <c r="B8" s="845" t="s">
        <v>1833</v>
      </c>
      <c r="C8" s="436"/>
      <c r="D8" s="846"/>
      <c r="E8" s="847"/>
      <c r="F8" s="436"/>
      <c r="G8" s="436"/>
      <c r="H8" s="436"/>
      <c r="I8" s="436"/>
      <c r="J8" s="436"/>
      <c r="K8" s="436"/>
      <c r="L8" s="436"/>
      <c r="M8" s="865">
        <v>4</v>
      </c>
      <c r="N8" s="866">
        <v>11.202048</v>
      </c>
      <c r="O8" s="867">
        <v>11.25</v>
      </c>
      <c r="P8" s="867">
        <f t="shared" si="0"/>
        <v>126.02304</v>
      </c>
    </row>
    <row r="9" s="1" customFormat="1" spans="1:16">
      <c r="A9" s="844" t="s">
        <v>1834</v>
      </c>
      <c r="B9" s="845" t="s">
        <v>1835</v>
      </c>
      <c r="C9" s="436"/>
      <c r="D9" s="846"/>
      <c r="E9" s="847"/>
      <c r="F9" s="436"/>
      <c r="G9" s="436"/>
      <c r="H9" s="436"/>
      <c r="I9" s="436"/>
      <c r="J9" s="436"/>
      <c r="K9" s="436"/>
      <c r="L9" s="436"/>
      <c r="M9" s="865">
        <v>5</v>
      </c>
      <c r="N9" s="866">
        <v>14.00256</v>
      </c>
      <c r="O9" s="867">
        <v>11.25</v>
      </c>
      <c r="P9" s="867">
        <f t="shared" si="0"/>
        <v>157.5288</v>
      </c>
    </row>
    <row r="10" s="1" customFormat="1" spans="1:16">
      <c r="A10" s="844" t="s">
        <v>1836</v>
      </c>
      <c r="B10" s="845" t="s">
        <v>1837</v>
      </c>
      <c r="C10" s="436"/>
      <c r="D10" s="846"/>
      <c r="E10" s="847"/>
      <c r="F10" s="436"/>
      <c r="G10" s="436"/>
      <c r="H10" s="436"/>
      <c r="I10" s="436"/>
      <c r="J10" s="436"/>
      <c r="K10" s="436"/>
      <c r="L10" s="436"/>
      <c r="M10" s="865">
        <v>4</v>
      </c>
      <c r="N10" s="866">
        <v>11.202048</v>
      </c>
      <c r="O10" s="867">
        <v>11.25</v>
      </c>
      <c r="P10" s="867">
        <f t="shared" si="0"/>
        <v>126.02304</v>
      </c>
    </row>
    <row r="11" s="1" customFormat="1" spans="1:16">
      <c r="A11" s="844" t="s">
        <v>1838</v>
      </c>
      <c r="B11" s="845" t="s">
        <v>1839</v>
      </c>
      <c r="C11" s="436"/>
      <c r="D11" s="846"/>
      <c r="E11" s="847"/>
      <c r="F11" s="436"/>
      <c r="G11" s="436"/>
      <c r="H11" s="436"/>
      <c r="I11" s="436"/>
      <c r="J11" s="436"/>
      <c r="K11" s="436"/>
      <c r="L11" s="436"/>
      <c r="M11" s="865">
        <v>5</v>
      </c>
      <c r="N11" s="866">
        <v>14.00256</v>
      </c>
      <c r="O11" s="867">
        <v>11.25</v>
      </c>
      <c r="P11" s="867">
        <f t="shared" si="0"/>
        <v>157.5288</v>
      </c>
    </row>
    <row r="12" s="1" customFormat="1" spans="1:16">
      <c r="A12" s="844" t="s">
        <v>1840</v>
      </c>
      <c r="B12" s="845" t="s">
        <v>1841</v>
      </c>
      <c r="C12" s="436"/>
      <c r="D12" s="846"/>
      <c r="E12" s="847"/>
      <c r="F12" s="436"/>
      <c r="G12" s="436"/>
      <c r="H12" s="436"/>
      <c r="I12" s="436"/>
      <c r="J12" s="436"/>
      <c r="K12" s="436"/>
      <c r="L12" s="436"/>
      <c r="M12" s="865">
        <v>4</v>
      </c>
      <c r="N12" s="866">
        <v>11.202048</v>
      </c>
      <c r="O12" s="867">
        <v>11.25</v>
      </c>
      <c r="P12" s="867">
        <f t="shared" si="0"/>
        <v>126.02304</v>
      </c>
    </row>
    <row r="13" s="1" customFormat="1" spans="1:16">
      <c r="A13" s="844" t="s">
        <v>1842</v>
      </c>
      <c r="B13" s="845" t="s">
        <v>1843</v>
      </c>
      <c r="C13" s="436"/>
      <c r="D13" s="846"/>
      <c r="E13" s="847"/>
      <c r="F13" s="436"/>
      <c r="G13" s="436"/>
      <c r="H13" s="436"/>
      <c r="I13" s="436"/>
      <c r="J13" s="436"/>
      <c r="K13" s="436"/>
      <c r="L13" s="436"/>
      <c r="M13" s="865">
        <v>3</v>
      </c>
      <c r="N13" s="866">
        <v>8.401536</v>
      </c>
      <c r="O13" s="867">
        <v>11.25</v>
      </c>
      <c r="P13" s="867">
        <f t="shared" si="0"/>
        <v>94.51728</v>
      </c>
    </row>
    <row r="14" s="1" customFormat="1" spans="1:16">
      <c r="A14" s="844" t="s">
        <v>1844</v>
      </c>
      <c r="B14" s="845" t="s">
        <v>1845</v>
      </c>
      <c r="C14" s="436"/>
      <c r="D14" s="846"/>
      <c r="E14" s="847"/>
      <c r="F14" s="436"/>
      <c r="G14" s="436"/>
      <c r="H14" s="436"/>
      <c r="I14" s="436"/>
      <c r="J14" s="436"/>
      <c r="K14" s="436"/>
      <c r="L14" s="436"/>
      <c r="M14" s="865">
        <v>4</v>
      </c>
      <c r="N14" s="866">
        <v>11.202048</v>
      </c>
      <c r="O14" s="867">
        <v>11.25</v>
      </c>
      <c r="P14" s="867">
        <f t="shared" si="0"/>
        <v>126.02304</v>
      </c>
    </row>
    <row r="15" s="1" customFormat="1" spans="1:16">
      <c r="A15" s="844" t="s">
        <v>1846</v>
      </c>
      <c r="B15" s="845" t="s">
        <v>1847</v>
      </c>
      <c r="C15" s="436"/>
      <c r="D15" s="846"/>
      <c r="E15" s="847"/>
      <c r="F15" s="436"/>
      <c r="G15" s="436"/>
      <c r="H15" s="436"/>
      <c r="I15" s="436"/>
      <c r="J15" s="436"/>
      <c r="K15" s="436"/>
      <c r="L15" s="436"/>
      <c r="M15" s="865">
        <v>8</v>
      </c>
      <c r="N15" s="866">
        <v>22.404096</v>
      </c>
      <c r="O15" s="867">
        <v>11.25</v>
      </c>
      <c r="P15" s="867">
        <f t="shared" si="0"/>
        <v>252.04608</v>
      </c>
    </row>
    <row r="16" s="1" customFormat="1" spans="1:16">
      <c r="A16" s="844" t="s">
        <v>1848</v>
      </c>
      <c r="B16" s="845" t="s">
        <v>1849</v>
      </c>
      <c r="C16" s="436"/>
      <c r="D16" s="846"/>
      <c r="E16" s="847"/>
      <c r="F16" s="436"/>
      <c r="G16" s="436"/>
      <c r="H16" s="436"/>
      <c r="I16" s="436"/>
      <c r="J16" s="436"/>
      <c r="K16" s="436"/>
      <c r="L16" s="436"/>
      <c r="M16" s="865">
        <v>5</v>
      </c>
      <c r="N16" s="866">
        <v>14.00256</v>
      </c>
      <c r="O16" s="867">
        <v>11.25</v>
      </c>
      <c r="P16" s="867">
        <f t="shared" si="0"/>
        <v>157.5288</v>
      </c>
    </row>
    <row r="17" s="1" customFormat="1" spans="1:16">
      <c r="A17" s="844" t="s">
        <v>1850</v>
      </c>
      <c r="B17" s="845" t="s">
        <v>1851</v>
      </c>
      <c r="C17" s="436"/>
      <c r="D17" s="846"/>
      <c r="E17" s="847"/>
      <c r="F17" s="436"/>
      <c r="G17" s="436"/>
      <c r="H17" s="436"/>
      <c r="I17" s="436"/>
      <c r="J17" s="436"/>
      <c r="K17" s="436"/>
      <c r="L17" s="436"/>
      <c r="M17" s="865">
        <v>7</v>
      </c>
      <c r="N17" s="866">
        <v>19.603584</v>
      </c>
      <c r="O17" s="867">
        <v>11.25</v>
      </c>
      <c r="P17" s="867">
        <f t="shared" si="0"/>
        <v>220.54032</v>
      </c>
    </row>
    <row r="18" s="1" customFormat="1" spans="1:16">
      <c r="A18" s="844" t="s">
        <v>1852</v>
      </c>
      <c r="B18" s="845" t="s">
        <v>1853</v>
      </c>
      <c r="C18" s="436"/>
      <c r="D18" s="846"/>
      <c r="E18" s="847"/>
      <c r="F18" s="436"/>
      <c r="G18" s="436"/>
      <c r="H18" s="436"/>
      <c r="I18" s="436"/>
      <c r="J18" s="436"/>
      <c r="K18" s="436"/>
      <c r="L18" s="436"/>
      <c r="M18" s="865">
        <v>1</v>
      </c>
      <c r="N18" s="866">
        <v>2.800512</v>
      </c>
      <c r="O18" s="867">
        <v>11.25</v>
      </c>
      <c r="P18" s="867">
        <f t="shared" si="0"/>
        <v>31.50576</v>
      </c>
    </row>
    <row r="19" s="1" customFormat="1" spans="1:16">
      <c r="A19" s="844" t="s">
        <v>1854</v>
      </c>
      <c r="B19" s="845" t="s">
        <v>1855</v>
      </c>
      <c r="C19" s="436"/>
      <c r="D19" s="846"/>
      <c r="E19" s="847"/>
      <c r="F19" s="436"/>
      <c r="G19" s="436"/>
      <c r="H19" s="436"/>
      <c r="I19" s="436"/>
      <c r="J19" s="436"/>
      <c r="K19" s="436"/>
      <c r="L19" s="436"/>
      <c r="M19" s="865">
        <v>4</v>
      </c>
      <c r="N19" s="866">
        <v>11.202048</v>
      </c>
      <c r="O19" s="867">
        <v>11.25</v>
      </c>
      <c r="P19" s="867">
        <f t="shared" si="0"/>
        <v>126.02304</v>
      </c>
    </row>
    <row r="20" s="1" customFormat="1" spans="1:16">
      <c r="A20" s="844" t="s">
        <v>1856</v>
      </c>
      <c r="B20" s="845" t="s">
        <v>1857</v>
      </c>
      <c r="C20" s="436"/>
      <c r="D20" s="846"/>
      <c r="E20" s="847"/>
      <c r="F20" s="436"/>
      <c r="G20" s="436"/>
      <c r="H20" s="436"/>
      <c r="I20" s="436"/>
      <c r="J20" s="436"/>
      <c r="K20" s="436"/>
      <c r="L20" s="436"/>
      <c r="M20" s="865">
        <v>4</v>
      </c>
      <c r="N20" s="866">
        <v>11.202048</v>
      </c>
      <c r="O20" s="867">
        <v>11.25</v>
      </c>
      <c r="P20" s="867">
        <f t="shared" si="0"/>
        <v>126.02304</v>
      </c>
    </row>
    <row r="21" s="1" customFormat="1" spans="1:16">
      <c r="A21" s="844" t="s">
        <v>1858</v>
      </c>
      <c r="B21" s="845" t="s">
        <v>1859</v>
      </c>
      <c r="C21" s="436"/>
      <c r="D21" s="846"/>
      <c r="E21" s="847"/>
      <c r="F21" s="436"/>
      <c r="G21" s="436"/>
      <c r="H21" s="436"/>
      <c r="I21" s="436"/>
      <c r="J21" s="436"/>
      <c r="K21" s="436"/>
      <c r="L21" s="436"/>
      <c r="M21" s="865">
        <v>5</v>
      </c>
      <c r="N21" s="866">
        <v>14.00256</v>
      </c>
      <c r="O21" s="867">
        <v>11.25</v>
      </c>
      <c r="P21" s="867">
        <f t="shared" si="0"/>
        <v>157.5288</v>
      </c>
    </row>
    <row r="22" s="1" customFormat="1" spans="1:16">
      <c r="A22" s="844" t="s">
        <v>1860</v>
      </c>
      <c r="B22" s="845" t="s">
        <v>1861</v>
      </c>
      <c r="C22" s="436"/>
      <c r="D22" s="846"/>
      <c r="E22" s="847"/>
      <c r="F22" s="436"/>
      <c r="G22" s="436"/>
      <c r="H22" s="436"/>
      <c r="I22" s="436"/>
      <c r="J22" s="436"/>
      <c r="K22" s="436"/>
      <c r="L22" s="436"/>
      <c r="M22" s="865">
        <v>2</v>
      </c>
      <c r="N22" s="866">
        <v>5.601024</v>
      </c>
      <c r="O22" s="867">
        <v>11.25</v>
      </c>
      <c r="P22" s="867">
        <f t="shared" si="0"/>
        <v>63.01152</v>
      </c>
    </row>
    <row r="23" s="1" customFormat="1" spans="1:16">
      <c r="A23" s="844" t="s">
        <v>1862</v>
      </c>
      <c r="B23" s="845" t="s">
        <v>1863</v>
      </c>
      <c r="C23" s="436"/>
      <c r="D23" s="846"/>
      <c r="E23" s="847"/>
      <c r="F23" s="436"/>
      <c r="G23" s="436"/>
      <c r="H23" s="436"/>
      <c r="I23" s="436"/>
      <c r="J23" s="436"/>
      <c r="K23" s="436"/>
      <c r="L23" s="436"/>
      <c r="M23" s="865">
        <v>5</v>
      </c>
      <c r="N23" s="866">
        <v>14.00256</v>
      </c>
      <c r="O23" s="867">
        <v>11.25</v>
      </c>
      <c r="P23" s="867">
        <f t="shared" si="0"/>
        <v>157.5288</v>
      </c>
    </row>
    <row r="24" s="1" customFormat="1" spans="1:16">
      <c r="A24" s="844" t="s">
        <v>1864</v>
      </c>
      <c r="B24" s="845" t="s">
        <v>1865</v>
      </c>
      <c r="C24" s="436"/>
      <c r="D24" s="846"/>
      <c r="E24" s="847"/>
      <c r="F24" s="436"/>
      <c r="G24" s="436"/>
      <c r="H24" s="436"/>
      <c r="I24" s="436"/>
      <c r="J24" s="436"/>
      <c r="K24" s="436"/>
      <c r="L24" s="436"/>
      <c r="M24" s="865">
        <v>1</v>
      </c>
      <c r="N24" s="866">
        <v>2.800512</v>
      </c>
      <c r="O24" s="867">
        <v>11.25</v>
      </c>
      <c r="P24" s="867">
        <f t="shared" si="0"/>
        <v>31.50576</v>
      </c>
    </row>
    <row r="25" s="1" customFormat="1" spans="1:16">
      <c r="A25" s="844" t="s">
        <v>1866</v>
      </c>
      <c r="B25" s="845" t="s">
        <v>1867</v>
      </c>
      <c r="C25" s="436"/>
      <c r="D25" s="846"/>
      <c r="E25" s="847"/>
      <c r="F25" s="436"/>
      <c r="G25" s="436"/>
      <c r="H25" s="436"/>
      <c r="I25" s="436"/>
      <c r="J25" s="436"/>
      <c r="K25" s="436"/>
      <c r="L25" s="436"/>
      <c r="M25" s="865">
        <v>2</v>
      </c>
      <c r="N25" s="866">
        <v>5.601024</v>
      </c>
      <c r="O25" s="867">
        <v>11.25</v>
      </c>
      <c r="P25" s="867">
        <f t="shared" si="0"/>
        <v>63.01152</v>
      </c>
    </row>
    <row r="26" s="1" customFormat="1" spans="1:16">
      <c r="A26" s="844" t="s">
        <v>1868</v>
      </c>
      <c r="B26" s="845" t="s">
        <v>1869</v>
      </c>
      <c r="C26" s="436"/>
      <c r="D26" s="846"/>
      <c r="E26" s="847"/>
      <c r="F26" s="436"/>
      <c r="G26" s="436"/>
      <c r="H26" s="436"/>
      <c r="I26" s="436"/>
      <c r="J26" s="436"/>
      <c r="K26" s="436"/>
      <c r="L26" s="436"/>
      <c r="M26" s="865">
        <v>8</v>
      </c>
      <c r="N26" s="866">
        <v>22.404096</v>
      </c>
      <c r="O26" s="867">
        <v>11.25</v>
      </c>
      <c r="P26" s="867">
        <f t="shared" si="0"/>
        <v>252.04608</v>
      </c>
    </row>
    <row r="27" s="1" customFormat="1" spans="1:16">
      <c r="A27" s="844" t="s">
        <v>1870</v>
      </c>
      <c r="B27" s="845" t="s">
        <v>1871</v>
      </c>
      <c r="C27" s="436"/>
      <c r="D27" s="846"/>
      <c r="E27" s="847"/>
      <c r="F27" s="436"/>
      <c r="G27" s="436"/>
      <c r="H27" s="436"/>
      <c r="I27" s="436"/>
      <c r="J27" s="436"/>
      <c r="K27" s="436"/>
      <c r="L27" s="436"/>
      <c r="M27" s="865">
        <v>2</v>
      </c>
      <c r="N27" s="866">
        <v>5.601024</v>
      </c>
      <c r="O27" s="867">
        <v>11.25</v>
      </c>
      <c r="P27" s="867">
        <f t="shared" si="0"/>
        <v>63.01152</v>
      </c>
    </row>
    <row r="28" s="1" customFormat="1" spans="1:16">
      <c r="A28" s="844" t="s">
        <v>1872</v>
      </c>
      <c r="B28" s="845" t="s">
        <v>1873</v>
      </c>
      <c r="C28" s="436"/>
      <c r="D28" s="846"/>
      <c r="E28" s="847"/>
      <c r="F28" s="436"/>
      <c r="G28" s="436"/>
      <c r="H28" s="436"/>
      <c r="I28" s="436"/>
      <c r="J28" s="436"/>
      <c r="K28" s="436"/>
      <c r="L28" s="436"/>
      <c r="M28" s="865">
        <v>6</v>
      </c>
      <c r="N28" s="866">
        <v>16.803072</v>
      </c>
      <c r="O28" s="867">
        <v>11.25</v>
      </c>
      <c r="P28" s="867">
        <f t="shared" si="0"/>
        <v>189.03456</v>
      </c>
    </row>
    <row r="29" s="1" customFormat="1" spans="1:16">
      <c r="A29" s="844" t="s">
        <v>1874</v>
      </c>
      <c r="B29" s="845" t="s">
        <v>1875</v>
      </c>
      <c r="C29" s="436"/>
      <c r="D29" s="846"/>
      <c r="E29" s="847"/>
      <c r="F29" s="436"/>
      <c r="G29" s="436"/>
      <c r="H29" s="436"/>
      <c r="I29" s="436"/>
      <c r="J29" s="436"/>
      <c r="K29" s="436"/>
      <c r="L29" s="436"/>
      <c r="M29" s="865">
        <v>4</v>
      </c>
      <c r="N29" s="866">
        <v>11.202048</v>
      </c>
      <c r="O29" s="867">
        <v>11.25</v>
      </c>
      <c r="P29" s="867">
        <f t="shared" si="0"/>
        <v>126.02304</v>
      </c>
    </row>
    <row r="30" s="1" customFormat="1" spans="1:16">
      <c r="A30" s="844" t="s">
        <v>1414</v>
      </c>
      <c r="B30" s="845" t="s">
        <v>1876</v>
      </c>
      <c r="C30" s="436"/>
      <c r="D30" s="846"/>
      <c r="E30" s="847"/>
      <c r="F30" s="436"/>
      <c r="G30" s="436"/>
      <c r="H30" s="436"/>
      <c r="I30" s="436"/>
      <c r="J30" s="436"/>
      <c r="K30" s="436"/>
      <c r="L30" s="436"/>
      <c r="M30" s="865">
        <v>2</v>
      </c>
      <c r="N30" s="866">
        <v>5.601024</v>
      </c>
      <c r="O30" s="867">
        <v>11.25</v>
      </c>
      <c r="P30" s="867">
        <f t="shared" si="0"/>
        <v>63.01152</v>
      </c>
    </row>
    <row r="31" s="1" customFormat="1" spans="1:16">
      <c r="A31" s="844" t="s">
        <v>1877</v>
      </c>
      <c r="B31" s="845" t="s">
        <v>1878</v>
      </c>
      <c r="C31" s="436"/>
      <c r="D31" s="846"/>
      <c r="E31" s="847"/>
      <c r="F31" s="436"/>
      <c r="G31" s="436"/>
      <c r="H31" s="436"/>
      <c r="I31" s="436"/>
      <c r="J31" s="436"/>
      <c r="K31" s="436"/>
      <c r="L31" s="436"/>
      <c r="M31" s="865">
        <v>6</v>
      </c>
      <c r="N31" s="866">
        <v>16.803072</v>
      </c>
      <c r="O31" s="867">
        <v>11.25</v>
      </c>
      <c r="P31" s="867">
        <f t="shared" si="0"/>
        <v>189.03456</v>
      </c>
    </row>
    <row r="32" s="1" customFormat="1" spans="1:16">
      <c r="A32" s="844" t="s">
        <v>1879</v>
      </c>
      <c r="B32" s="845" t="s">
        <v>1880</v>
      </c>
      <c r="C32" s="436"/>
      <c r="D32" s="846"/>
      <c r="E32" s="847"/>
      <c r="F32" s="436"/>
      <c r="G32" s="436"/>
      <c r="H32" s="436"/>
      <c r="I32" s="436"/>
      <c r="J32" s="436"/>
      <c r="K32" s="436"/>
      <c r="L32" s="436"/>
      <c r="M32" s="865">
        <v>2</v>
      </c>
      <c r="N32" s="866">
        <v>5.601024</v>
      </c>
      <c r="O32" s="867">
        <v>11.25</v>
      </c>
      <c r="P32" s="867">
        <f t="shared" si="0"/>
        <v>63.01152</v>
      </c>
    </row>
    <row r="33" s="1" customFormat="1" spans="1:16">
      <c r="A33" s="844" t="s">
        <v>1881</v>
      </c>
      <c r="B33" s="845" t="s">
        <v>1882</v>
      </c>
      <c r="C33" s="436"/>
      <c r="D33" s="846"/>
      <c r="E33" s="847"/>
      <c r="F33" s="436"/>
      <c r="G33" s="436"/>
      <c r="H33" s="436"/>
      <c r="I33" s="436"/>
      <c r="J33" s="436"/>
      <c r="K33" s="436"/>
      <c r="L33" s="436"/>
      <c r="M33" s="865">
        <v>5</v>
      </c>
      <c r="N33" s="866">
        <v>14.00256</v>
      </c>
      <c r="O33" s="867">
        <v>11.25</v>
      </c>
      <c r="P33" s="867">
        <f t="shared" si="0"/>
        <v>157.5288</v>
      </c>
    </row>
    <row r="34" s="1" customFormat="1" spans="1:16">
      <c r="A34" s="844" t="s">
        <v>1883</v>
      </c>
      <c r="B34" s="845" t="s">
        <v>1884</v>
      </c>
      <c r="C34" s="436"/>
      <c r="D34" s="846"/>
      <c r="E34" s="847"/>
      <c r="F34" s="436"/>
      <c r="G34" s="436"/>
      <c r="H34" s="436"/>
      <c r="I34" s="436"/>
      <c r="J34" s="436"/>
      <c r="K34" s="436"/>
      <c r="L34" s="436"/>
      <c r="M34" s="865">
        <v>3</v>
      </c>
      <c r="N34" s="866">
        <v>8.401536</v>
      </c>
      <c r="O34" s="867">
        <v>11.25</v>
      </c>
      <c r="P34" s="867">
        <f t="shared" si="0"/>
        <v>94.51728</v>
      </c>
    </row>
    <row r="35" s="1" customFormat="1" spans="1:16">
      <c r="A35" s="844" t="s">
        <v>1885</v>
      </c>
      <c r="B35" s="845" t="s">
        <v>1886</v>
      </c>
      <c r="C35" s="436"/>
      <c r="D35" s="846"/>
      <c r="E35" s="847"/>
      <c r="F35" s="436"/>
      <c r="G35" s="436"/>
      <c r="H35" s="436"/>
      <c r="I35" s="436"/>
      <c r="J35" s="436"/>
      <c r="K35" s="436"/>
      <c r="L35" s="436"/>
      <c r="M35" s="865">
        <v>4</v>
      </c>
      <c r="N35" s="866">
        <v>11.202048</v>
      </c>
      <c r="O35" s="867">
        <v>11.25</v>
      </c>
      <c r="P35" s="867">
        <f t="shared" si="0"/>
        <v>126.02304</v>
      </c>
    </row>
    <row r="36" s="1" customFormat="1" spans="1:16">
      <c r="A36" s="848" t="s">
        <v>1887</v>
      </c>
      <c r="B36" s="849" t="s">
        <v>1888</v>
      </c>
      <c r="C36" s="436"/>
      <c r="D36" s="846"/>
      <c r="E36" s="847"/>
      <c r="F36" s="436"/>
      <c r="G36" s="436"/>
      <c r="H36" s="436"/>
      <c r="I36" s="436"/>
      <c r="J36" s="436"/>
      <c r="K36" s="436"/>
      <c r="L36" s="436"/>
      <c r="M36" s="868">
        <v>2</v>
      </c>
      <c r="N36" s="866">
        <v>5.601024</v>
      </c>
      <c r="O36" s="867">
        <v>11.25</v>
      </c>
      <c r="P36" s="867">
        <f t="shared" si="0"/>
        <v>63.01152</v>
      </c>
    </row>
    <row r="37" s="1" customFormat="1" spans="1:16">
      <c r="A37" s="844" t="s">
        <v>1889</v>
      </c>
      <c r="B37" s="845" t="s">
        <v>1890</v>
      </c>
      <c r="C37" s="436"/>
      <c r="D37" s="846"/>
      <c r="E37" s="847"/>
      <c r="F37" s="436"/>
      <c r="G37" s="436"/>
      <c r="H37" s="436"/>
      <c r="I37" s="436"/>
      <c r="J37" s="436"/>
      <c r="K37" s="436"/>
      <c r="L37" s="436"/>
      <c r="M37" s="865">
        <v>4</v>
      </c>
      <c r="N37" s="866">
        <v>11.202048</v>
      </c>
      <c r="O37" s="867">
        <v>11.25</v>
      </c>
      <c r="P37" s="867">
        <f t="shared" si="0"/>
        <v>126.02304</v>
      </c>
    </row>
    <row r="38" s="1" customFormat="1" spans="1:16">
      <c r="A38" s="844" t="s">
        <v>1891</v>
      </c>
      <c r="B38" s="845" t="s">
        <v>1892</v>
      </c>
      <c r="C38" s="436"/>
      <c r="D38" s="846"/>
      <c r="E38" s="847"/>
      <c r="F38" s="436"/>
      <c r="G38" s="436"/>
      <c r="H38" s="436"/>
      <c r="I38" s="436"/>
      <c r="J38" s="436"/>
      <c r="K38" s="436"/>
      <c r="L38" s="436"/>
      <c r="M38" s="865">
        <v>6</v>
      </c>
      <c r="N38" s="866">
        <v>16.803072</v>
      </c>
      <c r="O38" s="867">
        <v>11.25</v>
      </c>
      <c r="P38" s="867">
        <f t="shared" si="0"/>
        <v>189.03456</v>
      </c>
    </row>
    <row r="39" s="1" customFormat="1" spans="1:16">
      <c r="A39" s="844" t="s">
        <v>1893</v>
      </c>
      <c r="B39" s="845" t="s">
        <v>1894</v>
      </c>
      <c r="C39" s="436"/>
      <c r="D39" s="846"/>
      <c r="E39" s="847"/>
      <c r="F39" s="436"/>
      <c r="G39" s="436"/>
      <c r="H39" s="436"/>
      <c r="I39" s="436"/>
      <c r="J39" s="436"/>
      <c r="K39" s="436"/>
      <c r="L39" s="436"/>
      <c r="M39" s="865">
        <v>6</v>
      </c>
      <c r="N39" s="866">
        <v>16.803072</v>
      </c>
      <c r="O39" s="867">
        <v>11.25</v>
      </c>
      <c r="P39" s="867">
        <f t="shared" si="0"/>
        <v>189.03456</v>
      </c>
    </row>
    <row r="40" s="1" customFormat="1" spans="1:16">
      <c r="A40" s="844" t="s">
        <v>1895</v>
      </c>
      <c r="B40" s="845" t="s">
        <v>1896</v>
      </c>
      <c r="C40" s="436"/>
      <c r="D40" s="846"/>
      <c r="E40" s="847"/>
      <c r="F40" s="436"/>
      <c r="G40" s="436"/>
      <c r="H40" s="436"/>
      <c r="I40" s="436"/>
      <c r="J40" s="436"/>
      <c r="K40" s="436"/>
      <c r="L40" s="436"/>
      <c r="M40" s="865">
        <v>2</v>
      </c>
      <c r="N40" s="866">
        <v>5.601024</v>
      </c>
      <c r="O40" s="867">
        <v>11.25</v>
      </c>
      <c r="P40" s="867">
        <f t="shared" si="0"/>
        <v>63.01152</v>
      </c>
    </row>
    <row r="41" s="1" customFormat="1" spans="1:16">
      <c r="A41" s="844" t="s">
        <v>1897</v>
      </c>
      <c r="B41" s="845" t="s">
        <v>1898</v>
      </c>
      <c r="C41" s="436"/>
      <c r="D41" s="846"/>
      <c r="E41" s="847"/>
      <c r="F41" s="436"/>
      <c r="G41" s="436"/>
      <c r="H41" s="436"/>
      <c r="I41" s="436"/>
      <c r="J41" s="436"/>
      <c r="K41" s="436"/>
      <c r="L41" s="436"/>
      <c r="M41" s="865">
        <v>4</v>
      </c>
      <c r="N41" s="866">
        <v>11.202048</v>
      </c>
      <c r="O41" s="867">
        <v>11.25</v>
      </c>
      <c r="P41" s="867">
        <f t="shared" si="0"/>
        <v>126.02304</v>
      </c>
    </row>
    <row r="42" s="1" customFormat="1" spans="1:16">
      <c r="A42" s="848" t="s">
        <v>1899</v>
      </c>
      <c r="B42" s="845" t="s">
        <v>1900</v>
      </c>
      <c r="C42" s="436"/>
      <c r="D42" s="846"/>
      <c r="E42" s="847"/>
      <c r="F42" s="436"/>
      <c r="G42" s="436"/>
      <c r="H42" s="436"/>
      <c r="I42" s="436"/>
      <c r="J42" s="436"/>
      <c r="K42" s="436"/>
      <c r="L42" s="436"/>
      <c r="M42" s="865">
        <v>4</v>
      </c>
      <c r="N42" s="866">
        <v>11.202048</v>
      </c>
      <c r="O42" s="867">
        <v>11.25</v>
      </c>
      <c r="P42" s="867">
        <f t="shared" si="0"/>
        <v>126.02304</v>
      </c>
    </row>
    <row r="43" s="1" customFormat="1" spans="1:16">
      <c r="A43" s="844" t="s">
        <v>1901</v>
      </c>
      <c r="B43" s="845" t="s">
        <v>1902</v>
      </c>
      <c r="C43" s="436"/>
      <c r="D43" s="846"/>
      <c r="E43" s="847"/>
      <c r="F43" s="436"/>
      <c r="G43" s="436"/>
      <c r="H43" s="436"/>
      <c r="I43" s="436"/>
      <c r="J43" s="436"/>
      <c r="K43" s="436"/>
      <c r="L43" s="436"/>
      <c r="M43" s="865">
        <v>4</v>
      </c>
      <c r="N43" s="866">
        <v>11.202048</v>
      </c>
      <c r="O43" s="867">
        <v>11.25</v>
      </c>
      <c r="P43" s="867">
        <f t="shared" si="0"/>
        <v>126.02304</v>
      </c>
    </row>
    <row r="44" s="1" customFormat="1" spans="1:16">
      <c r="A44" s="844" t="s">
        <v>1903</v>
      </c>
      <c r="B44" s="845" t="s">
        <v>1904</v>
      </c>
      <c r="C44" s="436"/>
      <c r="D44" s="846"/>
      <c r="E44" s="847"/>
      <c r="F44" s="436"/>
      <c r="G44" s="436"/>
      <c r="H44" s="436"/>
      <c r="I44" s="436"/>
      <c r="J44" s="436"/>
      <c r="K44" s="436"/>
      <c r="L44" s="436"/>
      <c r="M44" s="865">
        <v>7</v>
      </c>
      <c r="N44" s="866">
        <v>19.603584</v>
      </c>
      <c r="O44" s="867">
        <v>11.25</v>
      </c>
      <c r="P44" s="867">
        <f t="shared" si="0"/>
        <v>220.54032</v>
      </c>
    </row>
    <row r="45" s="1" customFormat="1" spans="1:16">
      <c r="A45" s="844" t="s">
        <v>1905</v>
      </c>
      <c r="B45" s="845" t="s">
        <v>1873</v>
      </c>
      <c r="C45" s="436"/>
      <c r="D45" s="846"/>
      <c r="E45" s="847"/>
      <c r="F45" s="436"/>
      <c r="G45" s="436"/>
      <c r="H45" s="436"/>
      <c r="I45" s="436"/>
      <c r="J45" s="436"/>
      <c r="K45" s="436"/>
      <c r="L45" s="436"/>
      <c r="M45" s="865">
        <v>6</v>
      </c>
      <c r="N45" s="866">
        <v>16.803072</v>
      </c>
      <c r="O45" s="867">
        <v>11.25</v>
      </c>
      <c r="P45" s="867">
        <f t="shared" si="0"/>
        <v>189.03456</v>
      </c>
    </row>
    <row r="46" s="1" customFormat="1" spans="1:16">
      <c r="A46" s="844" t="s">
        <v>1906</v>
      </c>
      <c r="B46" s="845" t="s">
        <v>1907</v>
      </c>
      <c r="C46" s="436"/>
      <c r="D46" s="846"/>
      <c r="E46" s="847"/>
      <c r="F46" s="436"/>
      <c r="G46" s="436"/>
      <c r="H46" s="436"/>
      <c r="I46" s="436"/>
      <c r="J46" s="436"/>
      <c r="K46" s="436"/>
      <c r="L46" s="436"/>
      <c r="M46" s="865">
        <v>2</v>
      </c>
      <c r="N46" s="866">
        <v>5.601024</v>
      </c>
      <c r="O46" s="867">
        <v>11.25</v>
      </c>
      <c r="P46" s="867">
        <f t="shared" si="0"/>
        <v>63.01152</v>
      </c>
    </row>
    <row r="47" s="1" customFormat="1" spans="1:16">
      <c r="A47" s="844" t="s">
        <v>1908</v>
      </c>
      <c r="B47" s="845" t="s">
        <v>1909</v>
      </c>
      <c r="C47" s="436"/>
      <c r="D47" s="846"/>
      <c r="E47" s="847"/>
      <c r="F47" s="436"/>
      <c r="G47" s="436"/>
      <c r="H47" s="436"/>
      <c r="I47" s="436"/>
      <c r="J47" s="436"/>
      <c r="K47" s="436"/>
      <c r="L47" s="436"/>
      <c r="M47" s="865">
        <v>8</v>
      </c>
      <c r="N47" s="866">
        <v>22.404096</v>
      </c>
      <c r="O47" s="867">
        <v>11.25</v>
      </c>
      <c r="P47" s="867">
        <f t="shared" si="0"/>
        <v>252.04608</v>
      </c>
    </row>
    <row r="48" s="1" customFormat="1" spans="1:16">
      <c r="A48" s="844" t="s">
        <v>1910</v>
      </c>
      <c r="B48" s="845" t="s">
        <v>1911</v>
      </c>
      <c r="C48" s="436"/>
      <c r="D48" s="846"/>
      <c r="E48" s="847"/>
      <c r="F48" s="436"/>
      <c r="G48" s="436"/>
      <c r="H48" s="436"/>
      <c r="I48" s="436"/>
      <c r="J48" s="436"/>
      <c r="K48" s="436"/>
      <c r="L48" s="436"/>
      <c r="M48" s="865">
        <v>5</v>
      </c>
      <c r="N48" s="866">
        <v>14.00256</v>
      </c>
      <c r="O48" s="867">
        <v>11.25</v>
      </c>
      <c r="P48" s="867">
        <f t="shared" si="0"/>
        <v>157.5288</v>
      </c>
    </row>
    <row r="49" s="1" customFormat="1" spans="1:16">
      <c r="A49" s="844" t="s">
        <v>1912</v>
      </c>
      <c r="B49" s="845" t="s">
        <v>1913</v>
      </c>
      <c r="C49" s="436"/>
      <c r="D49" s="846"/>
      <c r="E49" s="847"/>
      <c r="F49" s="436"/>
      <c r="G49" s="436"/>
      <c r="H49" s="436"/>
      <c r="I49" s="436"/>
      <c r="J49" s="436"/>
      <c r="K49" s="436"/>
      <c r="L49" s="436"/>
      <c r="M49" s="865">
        <v>2</v>
      </c>
      <c r="N49" s="866">
        <v>5.601024</v>
      </c>
      <c r="O49" s="867">
        <v>11.25</v>
      </c>
      <c r="P49" s="867">
        <f t="shared" si="0"/>
        <v>63.01152</v>
      </c>
    </row>
    <row r="50" s="1" customFormat="1" spans="1:16">
      <c r="A50" s="844" t="s">
        <v>1914</v>
      </c>
      <c r="B50" s="845" t="s">
        <v>1915</v>
      </c>
      <c r="C50" s="436"/>
      <c r="D50" s="846"/>
      <c r="E50" s="847"/>
      <c r="F50" s="436"/>
      <c r="G50" s="436"/>
      <c r="H50" s="436"/>
      <c r="I50" s="436"/>
      <c r="J50" s="436"/>
      <c r="K50" s="436"/>
      <c r="L50" s="436"/>
      <c r="M50" s="865">
        <v>5</v>
      </c>
      <c r="N50" s="866">
        <v>14.00256</v>
      </c>
      <c r="O50" s="867">
        <v>11.25</v>
      </c>
      <c r="P50" s="867">
        <f t="shared" si="0"/>
        <v>157.5288</v>
      </c>
    </row>
    <row r="51" s="1" customFormat="1" spans="1:16">
      <c r="A51" s="844" t="s">
        <v>1916</v>
      </c>
      <c r="B51" s="845" t="s">
        <v>1917</v>
      </c>
      <c r="C51" s="436"/>
      <c r="D51" s="846"/>
      <c r="E51" s="847"/>
      <c r="F51" s="436"/>
      <c r="G51" s="436"/>
      <c r="H51" s="436"/>
      <c r="I51" s="436"/>
      <c r="J51" s="436"/>
      <c r="K51" s="436"/>
      <c r="L51" s="436"/>
      <c r="M51" s="865">
        <v>6</v>
      </c>
      <c r="N51" s="866">
        <v>16.803072</v>
      </c>
      <c r="O51" s="867">
        <v>11.25</v>
      </c>
      <c r="P51" s="867">
        <f t="shared" si="0"/>
        <v>189.03456</v>
      </c>
    </row>
    <row r="52" s="1" customFormat="1" spans="1:16">
      <c r="A52" s="844" t="s">
        <v>1918</v>
      </c>
      <c r="B52" s="845" t="s">
        <v>1919</v>
      </c>
      <c r="C52" s="436"/>
      <c r="D52" s="846"/>
      <c r="E52" s="847"/>
      <c r="F52" s="436"/>
      <c r="G52" s="436"/>
      <c r="H52" s="436"/>
      <c r="I52" s="436"/>
      <c r="J52" s="436"/>
      <c r="K52" s="436"/>
      <c r="L52" s="436"/>
      <c r="M52" s="865">
        <v>6</v>
      </c>
      <c r="N52" s="866">
        <v>16.803072</v>
      </c>
      <c r="O52" s="867">
        <v>11.25</v>
      </c>
      <c r="P52" s="867">
        <f t="shared" si="0"/>
        <v>189.03456</v>
      </c>
    </row>
    <row r="53" s="1" customFormat="1" spans="1:16">
      <c r="A53" s="844" t="s">
        <v>1920</v>
      </c>
      <c r="B53" s="845" t="s">
        <v>1921</v>
      </c>
      <c r="C53" s="436"/>
      <c r="D53" s="846"/>
      <c r="E53" s="847"/>
      <c r="F53" s="436"/>
      <c r="G53" s="436"/>
      <c r="H53" s="436"/>
      <c r="I53" s="436"/>
      <c r="J53" s="436"/>
      <c r="K53" s="436"/>
      <c r="L53" s="436"/>
      <c r="M53" s="865">
        <v>6</v>
      </c>
      <c r="N53" s="866">
        <v>16.803072</v>
      </c>
      <c r="O53" s="867">
        <v>11.25</v>
      </c>
      <c r="P53" s="867">
        <f t="shared" si="0"/>
        <v>189.03456</v>
      </c>
    </row>
    <row r="54" s="1" customFormat="1" spans="1:16">
      <c r="A54" s="844" t="s">
        <v>1922</v>
      </c>
      <c r="B54" s="845" t="s">
        <v>1923</v>
      </c>
      <c r="C54" s="436"/>
      <c r="D54" s="846"/>
      <c r="E54" s="847"/>
      <c r="F54" s="436"/>
      <c r="G54" s="436"/>
      <c r="H54" s="436"/>
      <c r="I54" s="436"/>
      <c r="J54" s="436"/>
      <c r="K54" s="436"/>
      <c r="L54" s="436"/>
      <c r="M54" s="865">
        <v>4</v>
      </c>
      <c r="N54" s="866">
        <v>11.202048</v>
      </c>
      <c r="O54" s="867">
        <v>11.25</v>
      </c>
      <c r="P54" s="867">
        <f t="shared" si="0"/>
        <v>126.02304</v>
      </c>
    </row>
    <row r="55" s="1" customFormat="1" spans="1:16">
      <c r="A55" s="844" t="s">
        <v>1924</v>
      </c>
      <c r="B55" s="845" t="s">
        <v>1925</v>
      </c>
      <c r="C55" s="436"/>
      <c r="D55" s="846"/>
      <c r="E55" s="847"/>
      <c r="F55" s="436"/>
      <c r="G55" s="436"/>
      <c r="H55" s="436"/>
      <c r="I55" s="436"/>
      <c r="J55" s="436"/>
      <c r="K55" s="436"/>
      <c r="L55" s="436"/>
      <c r="M55" s="865">
        <v>2</v>
      </c>
      <c r="N55" s="866">
        <v>5.601024</v>
      </c>
      <c r="O55" s="867">
        <v>11.25</v>
      </c>
      <c r="P55" s="867">
        <f t="shared" si="0"/>
        <v>63.01152</v>
      </c>
    </row>
    <row r="56" s="1" customFormat="1" spans="1:16">
      <c r="A56" s="844" t="s">
        <v>1926</v>
      </c>
      <c r="B56" s="845" t="s">
        <v>1927</v>
      </c>
      <c r="C56" s="436"/>
      <c r="D56" s="846"/>
      <c r="E56" s="847"/>
      <c r="F56" s="436"/>
      <c r="G56" s="436"/>
      <c r="H56" s="436"/>
      <c r="I56" s="436"/>
      <c r="J56" s="436"/>
      <c r="K56" s="436"/>
      <c r="L56" s="436"/>
      <c r="M56" s="865">
        <v>4</v>
      </c>
      <c r="N56" s="866">
        <v>11.202048</v>
      </c>
      <c r="O56" s="867">
        <v>11.25</v>
      </c>
      <c r="P56" s="867">
        <f t="shared" si="0"/>
        <v>126.02304</v>
      </c>
    </row>
    <row r="57" s="1" customFormat="1" spans="1:16">
      <c r="A57" s="844" t="s">
        <v>1928</v>
      </c>
      <c r="B57" s="845" t="s">
        <v>1929</v>
      </c>
      <c r="C57" s="436"/>
      <c r="D57" s="846"/>
      <c r="E57" s="847"/>
      <c r="F57" s="436"/>
      <c r="G57" s="436"/>
      <c r="H57" s="436"/>
      <c r="I57" s="436"/>
      <c r="J57" s="436"/>
      <c r="K57" s="436"/>
      <c r="L57" s="436"/>
      <c r="M57" s="865">
        <v>3</v>
      </c>
      <c r="N57" s="866">
        <v>8.401536</v>
      </c>
      <c r="O57" s="867">
        <v>11.25</v>
      </c>
      <c r="P57" s="867">
        <f t="shared" si="0"/>
        <v>94.51728</v>
      </c>
    </row>
    <row r="58" s="1" customFormat="1" spans="1:16">
      <c r="A58" s="844" t="s">
        <v>1930</v>
      </c>
      <c r="B58" s="845" t="s">
        <v>1931</v>
      </c>
      <c r="C58" s="436"/>
      <c r="D58" s="846"/>
      <c r="E58" s="847"/>
      <c r="F58" s="436"/>
      <c r="G58" s="436"/>
      <c r="H58" s="436"/>
      <c r="I58" s="436"/>
      <c r="J58" s="436"/>
      <c r="K58" s="436"/>
      <c r="L58" s="436"/>
      <c r="M58" s="865">
        <v>4</v>
      </c>
      <c r="N58" s="866">
        <v>11.202048</v>
      </c>
      <c r="O58" s="867">
        <v>11.25</v>
      </c>
      <c r="P58" s="867">
        <f t="shared" si="0"/>
        <v>126.02304</v>
      </c>
    </row>
    <row r="59" s="1" customFormat="1" spans="1:16">
      <c r="A59" s="844" t="s">
        <v>1932</v>
      </c>
      <c r="B59" s="845" t="s">
        <v>1933</v>
      </c>
      <c r="C59" s="436"/>
      <c r="D59" s="846"/>
      <c r="E59" s="847"/>
      <c r="F59" s="436"/>
      <c r="G59" s="436"/>
      <c r="H59" s="436"/>
      <c r="I59" s="436"/>
      <c r="J59" s="436"/>
      <c r="K59" s="436"/>
      <c r="L59" s="436"/>
      <c r="M59" s="865">
        <v>6</v>
      </c>
      <c r="N59" s="866">
        <v>16.803072</v>
      </c>
      <c r="O59" s="867">
        <v>11.25</v>
      </c>
      <c r="P59" s="867">
        <f t="shared" si="0"/>
        <v>189.03456</v>
      </c>
    </row>
    <row r="60" s="1" customFormat="1" spans="1:16">
      <c r="A60" s="844" t="s">
        <v>1934</v>
      </c>
      <c r="B60" s="845" t="s">
        <v>1935</v>
      </c>
      <c r="C60" s="436"/>
      <c r="D60" s="846"/>
      <c r="E60" s="847"/>
      <c r="F60" s="436"/>
      <c r="G60" s="436"/>
      <c r="H60" s="436"/>
      <c r="I60" s="436"/>
      <c r="J60" s="436"/>
      <c r="K60" s="436"/>
      <c r="L60" s="436"/>
      <c r="M60" s="865">
        <v>3</v>
      </c>
      <c r="N60" s="866">
        <v>8.401536</v>
      </c>
      <c r="O60" s="867">
        <v>11.25</v>
      </c>
      <c r="P60" s="867">
        <f t="shared" si="0"/>
        <v>94.51728</v>
      </c>
    </row>
    <row r="61" s="1" customFormat="1" spans="1:16">
      <c r="A61" s="844" t="s">
        <v>1936</v>
      </c>
      <c r="B61" s="845" t="s">
        <v>1937</v>
      </c>
      <c r="C61" s="436"/>
      <c r="D61" s="846"/>
      <c r="E61" s="847"/>
      <c r="F61" s="436"/>
      <c r="G61" s="436"/>
      <c r="H61" s="436"/>
      <c r="I61" s="436"/>
      <c r="J61" s="436"/>
      <c r="K61" s="436"/>
      <c r="L61" s="436"/>
      <c r="M61" s="865">
        <v>5</v>
      </c>
      <c r="N61" s="866">
        <v>14.00256</v>
      </c>
      <c r="O61" s="867">
        <v>11.25</v>
      </c>
      <c r="P61" s="867">
        <f t="shared" si="0"/>
        <v>157.5288</v>
      </c>
    </row>
    <row r="62" s="1" customFormat="1" spans="1:16">
      <c r="A62" s="844" t="s">
        <v>1938</v>
      </c>
      <c r="B62" s="845" t="s">
        <v>1939</v>
      </c>
      <c r="C62" s="436"/>
      <c r="D62" s="846"/>
      <c r="E62" s="847"/>
      <c r="F62" s="436"/>
      <c r="G62" s="436"/>
      <c r="H62" s="436"/>
      <c r="I62" s="436"/>
      <c r="J62" s="436"/>
      <c r="K62" s="436"/>
      <c r="L62" s="436"/>
      <c r="M62" s="865">
        <v>2</v>
      </c>
      <c r="N62" s="866">
        <v>5.601024</v>
      </c>
      <c r="O62" s="867">
        <v>11.25</v>
      </c>
      <c r="P62" s="867">
        <f t="shared" si="0"/>
        <v>63.01152</v>
      </c>
    </row>
    <row r="63" s="1" customFormat="1" spans="1:16">
      <c r="A63" s="844" t="s">
        <v>1940</v>
      </c>
      <c r="B63" s="845" t="s">
        <v>1941</v>
      </c>
      <c r="C63" s="436"/>
      <c r="D63" s="846"/>
      <c r="E63" s="847"/>
      <c r="F63" s="436"/>
      <c r="G63" s="436"/>
      <c r="H63" s="436"/>
      <c r="I63" s="436"/>
      <c r="J63" s="436"/>
      <c r="K63" s="436"/>
      <c r="L63" s="436"/>
      <c r="M63" s="865">
        <v>1</v>
      </c>
      <c r="N63" s="866">
        <v>2.800512</v>
      </c>
      <c r="O63" s="867">
        <v>11.25</v>
      </c>
      <c r="P63" s="867">
        <f t="shared" si="0"/>
        <v>31.50576</v>
      </c>
    </row>
    <row r="64" s="1" customFormat="1" spans="1:16">
      <c r="A64" s="844" t="s">
        <v>1942</v>
      </c>
      <c r="B64" s="845" t="s">
        <v>1943</v>
      </c>
      <c r="C64" s="436"/>
      <c r="D64" s="846"/>
      <c r="E64" s="847"/>
      <c r="F64" s="436"/>
      <c r="G64" s="436"/>
      <c r="H64" s="436"/>
      <c r="I64" s="436"/>
      <c r="J64" s="436"/>
      <c r="K64" s="436"/>
      <c r="L64" s="436"/>
      <c r="M64" s="865">
        <v>7</v>
      </c>
      <c r="N64" s="866">
        <v>19.603584</v>
      </c>
      <c r="O64" s="867">
        <v>11.25</v>
      </c>
      <c r="P64" s="867">
        <f t="shared" si="0"/>
        <v>220.54032</v>
      </c>
    </row>
    <row r="65" s="1" customFormat="1" spans="1:16">
      <c r="A65" s="844" t="s">
        <v>1944</v>
      </c>
      <c r="B65" s="845" t="s">
        <v>1945</v>
      </c>
      <c r="C65" s="436"/>
      <c r="D65" s="846"/>
      <c r="E65" s="847"/>
      <c r="F65" s="436"/>
      <c r="G65" s="436"/>
      <c r="H65" s="436"/>
      <c r="I65" s="436"/>
      <c r="J65" s="436"/>
      <c r="K65" s="436"/>
      <c r="L65" s="436"/>
      <c r="M65" s="865">
        <v>4</v>
      </c>
      <c r="N65" s="866">
        <v>11.202048</v>
      </c>
      <c r="O65" s="867">
        <v>11.25</v>
      </c>
      <c r="P65" s="867">
        <f t="shared" si="0"/>
        <v>126.02304</v>
      </c>
    </row>
    <row r="66" s="1" customFormat="1" spans="1:16">
      <c r="A66" s="844" t="s">
        <v>1946</v>
      </c>
      <c r="B66" s="845" t="s">
        <v>1947</v>
      </c>
      <c r="C66" s="436"/>
      <c r="D66" s="846"/>
      <c r="E66" s="847"/>
      <c r="F66" s="436"/>
      <c r="G66" s="436"/>
      <c r="H66" s="436"/>
      <c r="I66" s="436"/>
      <c r="J66" s="436"/>
      <c r="K66" s="436"/>
      <c r="L66" s="436"/>
      <c r="M66" s="865">
        <v>1</v>
      </c>
      <c r="N66" s="866">
        <v>2.800512</v>
      </c>
      <c r="O66" s="867">
        <v>11.25</v>
      </c>
      <c r="P66" s="867">
        <f t="shared" si="0"/>
        <v>31.50576</v>
      </c>
    </row>
    <row r="67" s="1" customFormat="1" spans="1:16">
      <c r="A67" s="844" t="s">
        <v>1948</v>
      </c>
      <c r="B67" s="845" t="s">
        <v>1949</v>
      </c>
      <c r="C67" s="436"/>
      <c r="D67" s="846"/>
      <c r="E67" s="847"/>
      <c r="F67" s="436"/>
      <c r="G67" s="436"/>
      <c r="H67" s="436"/>
      <c r="I67" s="436"/>
      <c r="J67" s="436"/>
      <c r="K67" s="436"/>
      <c r="L67" s="436"/>
      <c r="M67" s="865">
        <v>4</v>
      </c>
      <c r="N67" s="866">
        <v>11.202048</v>
      </c>
      <c r="O67" s="867">
        <v>11.25</v>
      </c>
      <c r="P67" s="867">
        <f t="shared" si="0"/>
        <v>126.02304</v>
      </c>
    </row>
    <row r="68" s="1" customFormat="1" spans="1:16">
      <c r="A68" s="844" t="s">
        <v>1950</v>
      </c>
      <c r="B68" s="845" t="s">
        <v>1951</v>
      </c>
      <c r="C68" s="436"/>
      <c r="D68" s="846"/>
      <c r="E68" s="847"/>
      <c r="F68" s="436"/>
      <c r="G68" s="436"/>
      <c r="H68" s="436"/>
      <c r="I68" s="436"/>
      <c r="J68" s="436"/>
      <c r="K68" s="436"/>
      <c r="L68" s="436"/>
      <c r="M68" s="865">
        <v>3</v>
      </c>
      <c r="N68" s="866">
        <v>8.401536</v>
      </c>
      <c r="O68" s="867">
        <v>11.25</v>
      </c>
      <c r="P68" s="867">
        <f t="shared" si="0"/>
        <v>94.51728</v>
      </c>
    </row>
    <row r="69" s="1" customFormat="1" spans="1:16">
      <c r="A69" s="844" t="s">
        <v>1952</v>
      </c>
      <c r="B69" s="845" t="s">
        <v>1953</v>
      </c>
      <c r="C69" s="436"/>
      <c r="D69" s="846"/>
      <c r="E69" s="847"/>
      <c r="F69" s="436"/>
      <c r="G69" s="436"/>
      <c r="H69" s="436"/>
      <c r="I69" s="436"/>
      <c r="J69" s="436"/>
      <c r="K69" s="436"/>
      <c r="L69" s="436"/>
      <c r="M69" s="865">
        <v>3</v>
      </c>
      <c r="N69" s="866">
        <v>8.401536</v>
      </c>
      <c r="O69" s="867">
        <v>11.25</v>
      </c>
      <c r="P69" s="867">
        <f t="shared" si="0"/>
        <v>94.51728</v>
      </c>
    </row>
    <row r="70" s="1" customFormat="1" spans="1:16">
      <c r="A70" s="844" t="s">
        <v>1954</v>
      </c>
      <c r="B70" s="845" t="s">
        <v>1955</v>
      </c>
      <c r="C70" s="436"/>
      <c r="D70" s="846"/>
      <c r="E70" s="847"/>
      <c r="F70" s="436"/>
      <c r="G70" s="436"/>
      <c r="H70" s="436"/>
      <c r="I70" s="436"/>
      <c r="J70" s="436"/>
      <c r="K70" s="436"/>
      <c r="L70" s="436"/>
      <c r="M70" s="865">
        <v>4</v>
      </c>
      <c r="N70" s="866">
        <v>11.202048</v>
      </c>
      <c r="O70" s="867">
        <v>11.25</v>
      </c>
      <c r="P70" s="867">
        <f t="shared" si="0"/>
        <v>126.02304</v>
      </c>
    </row>
    <row r="71" s="1" customFormat="1" spans="1:16">
      <c r="A71" s="844" t="s">
        <v>1956</v>
      </c>
      <c r="B71" s="845" t="s">
        <v>1957</v>
      </c>
      <c r="C71" s="436"/>
      <c r="D71" s="846"/>
      <c r="E71" s="847"/>
      <c r="F71" s="436"/>
      <c r="G71" s="436"/>
      <c r="H71" s="436"/>
      <c r="I71" s="436"/>
      <c r="J71" s="436"/>
      <c r="K71" s="436"/>
      <c r="L71" s="436"/>
      <c r="M71" s="865">
        <v>1</v>
      </c>
      <c r="N71" s="866">
        <v>2.800512</v>
      </c>
      <c r="O71" s="867">
        <v>11.25</v>
      </c>
      <c r="P71" s="867">
        <f t="shared" ref="P71:P102" si="1">M71*31.50576</f>
        <v>31.50576</v>
      </c>
    </row>
    <row r="72" s="1" customFormat="1" spans="1:16">
      <c r="A72" s="844" t="s">
        <v>1958</v>
      </c>
      <c r="B72" s="845" t="s">
        <v>1959</v>
      </c>
      <c r="C72" s="436"/>
      <c r="D72" s="846"/>
      <c r="E72" s="847"/>
      <c r="F72" s="436"/>
      <c r="G72" s="436"/>
      <c r="H72" s="436"/>
      <c r="I72" s="436"/>
      <c r="J72" s="436"/>
      <c r="K72" s="436"/>
      <c r="L72" s="436"/>
      <c r="M72" s="865">
        <v>5</v>
      </c>
      <c r="N72" s="866">
        <v>14.00256</v>
      </c>
      <c r="O72" s="867">
        <v>11.25</v>
      </c>
      <c r="P72" s="867">
        <f t="shared" si="1"/>
        <v>157.5288</v>
      </c>
    </row>
    <row r="73" s="1" customFormat="1" spans="1:16">
      <c r="A73" s="844" t="s">
        <v>1960</v>
      </c>
      <c r="B73" s="845" t="s">
        <v>1961</v>
      </c>
      <c r="C73" s="436"/>
      <c r="D73" s="846"/>
      <c r="E73" s="847"/>
      <c r="F73" s="436"/>
      <c r="G73" s="436"/>
      <c r="H73" s="436"/>
      <c r="I73" s="436"/>
      <c r="J73" s="436"/>
      <c r="K73" s="436"/>
      <c r="L73" s="436"/>
      <c r="M73" s="865">
        <v>3</v>
      </c>
      <c r="N73" s="866">
        <v>8.401536</v>
      </c>
      <c r="O73" s="867">
        <v>11.25</v>
      </c>
      <c r="P73" s="867">
        <f t="shared" si="1"/>
        <v>94.51728</v>
      </c>
    </row>
    <row r="74" s="1" customFormat="1" spans="1:16">
      <c r="A74" s="844" t="s">
        <v>1962</v>
      </c>
      <c r="B74" s="845" t="s">
        <v>1963</v>
      </c>
      <c r="C74" s="436"/>
      <c r="D74" s="846"/>
      <c r="E74" s="847"/>
      <c r="F74" s="436"/>
      <c r="G74" s="436"/>
      <c r="H74" s="436"/>
      <c r="I74" s="436"/>
      <c r="J74" s="436"/>
      <c r="K74" s="436"/>
      <c r="L74" s="436"/>
      <c r="M74" s="865">
        <v>2</v>
      </c>
      <c r="N74" s="866">
        <v>5.601024</v>
      </c>
      <c r="O74" s="867">
        <v>11.25</v>
      </c>
      <c r="P74" s="867">
        <f t="shared" si="1"/>
        <v>63.01152</v>
      </c>
    </row>
    <row r="75" s="1" customFormat="1" spans="1:16">
      <c r="A75" s="844" t="s">
        <v>1964</v>
      </c>
      <c r="B75" s="845" t="s">
        <v>1965</v>
      </c>
      <c r="C75" s="436"/>
      <c r="D75" s="846"/>
      <c r="E75" s="847"/>
      <c r="F75" s="436"/>
      <c r="G75" s="436"/>
      <c r="H75" s="436"/>
      <c r="I75" s="436"/>
      <c r="J75" s="436"/>
      <c r="K75" s="436"/>
      <c r="L75" s="436"/>
      <c r="M75" s="865">
        <v>4</v>
      </c>
      <c r="N75" s="866">
        <v>11.202048</v>
      </c>
      <c r="O75" s="867">
        <v>11.25</v>
      </c>
      <c r="P75" s="867">
        <f t="shared" si="1"/>
        <v>126.02304</v>
      </c>
    </row>
    <row r="76" s="1" customFormat="1" spans="1:16">
      <c r="A76" s="844" t="s">
        <v>1966</v>
      </c>
      <c r="B76" s="845" t="s">
        <v>1967</v>
      </c>
      <c r="C76" s="436"/>
      <c r="D76" s="846"/>
      <c r="E76" s="847"/>
      <c r="F76" s="436"/>
      <c r="G76" s="436"/>
      <c r="H76" s="436"/>
      <c r="I76" s="436"/>
      <c r="J76" s="436"/>
      <c r="K76" s="436"/>
      <c r="L76" s="436"/>
      <c r="M76" s="865">
        <v>1</v>
      </c>
      <c r="N76" s="866">
        <v>2.800512</v>
      </c>
      <c r="O76" s="867">
        <v>11.25</v>
      </c>
      <c r="P76" s="867">
        <f t="shared" si="1"/>
        <v>31.50576</v>
      </c>
    </row>
    <row r="77" s="1" customFormat="1" spans="1:16">
      <c r="A77" s="844" t="s">
        <v>1968</v>
      </c>
      <c r="B77" s="845" t="s">
        <v>1969</v>
      </c>
      <c r="C77" s="436"/>
      <c r="D77" s="846"/>
      <c r="E77" s="847"/>
      <c r="F77" s="436"/>
      <c r="G77" s="436"/>
      <c r="H77" s="436"/>
      <c r="I77" s="436"/>
      <c r="J77" s="436"/>
      <c r="K77" s="436"/>
      <c r="L77" s="436"/>
      <c r="M77" s="865">
        <v>2</v>
      </c>
      <c r="N77" s="866">
        <v>5.601024</v>
      </c>
      <c r="O77" s="867">
        <v>11.25</v>
      </c>
      <c r="P77" s="867">
        <f t="shared" si="1"/>
        <v>63.01152</v>
      </c>
    </row>
    <row r="78" s="1" customFormat="1" spans="1:16">
      <c r="A78" s="848" t="s">
        <v>1970</v>
      </c>
      <c r="B78" s="849" t="s">
        <v>1971</v>
      </c>
      <c r="C78" s="436"/>
      <c r="D78" s="846"/>
      <c r="E78" s="847"/>
      <c r="F78" s="436"/>
      <c r="G78" s="436"/>
      <c r="H78" s="436"/>
      <c r="I78" s="436"/>
      <c r="J78" s="436"/>
      <c r="K78" s="436"/>
      <c r="L78" s="436"/>
      <c r="M78" s="868">
        <v>3</v>
      </c>
      <c r="N78" s="866">
        <v>8.401536</v>
      </c>
      <c r="O78" s="867">
        <v>11.25</v>
      </c>
      <c r="P78" s="867">
        <f t="shared" si="1"/>
        <v>94.51728</v>
      </c>
    </row>
    <row r="79" s="1" customFormat="1" spans="1:16">
      <c r="A79" s="844" t="s">
        <v>1972</v>
      </c>
      <c r="B79" s="845" t="s">
        <v>1904</v>
      </c>
      <c r="C79" s="436"/>
      <c r="D79" s="846"/>
      <c r="E79" s="847"/>
      <c r="F79" s="436"/>
      <c r="G79" s="436"/>
      <c r="H79" s="436"/>
      <c r="I79" s="436"/>
      <c r="J79" s="436"/>
      <c r="K79" s="436"/>
      <c r="L79" s="436"/>
      <c r="M79" s="865">
        <v>2</v>
      </c>
      <c r="N79" s="866">
        <v>5.601024</v>
      </c>
      <c r="O79" s="867">
        <v>11.25</v>
      </c>
      <c r="P79" s="867">
        <f t="shared" si="1"/>
        <v>63.01152</v>
      </c>
    </row>
    <row r="80" s="1" customFormat="1" spans="1:16">
      <c r="A80" s="844" t="s">
        <v>1973</v>
      </c>
      <c r="B80" s="845" t="s">
        <v>1974</v>
      </c>
      <c r="C80" s="436"/>
      <c r="D80" s="846"/>
      <c r="E80" s="847"/>
      <c r="F80" s="436"/>
      <c r="G80" s="436"/>
      <c r="H80" s="436"/>
      <c r="I80" s="436"/>
      <c r="J80" s="436"/>
      <c r="K80" s="436"/>
      <c r="L80" s="436"/>
      <c r="M80" s="865">
        <v>1</v>
      </c>
      <c r="N80" s="866">
        <v>2.800512</v>
      </c>
      <c r="O80" s="867">
        <v>11.25</v>
      </c>
      <c r="P80" s="867">
        <f t="shared" si="1"/>
        <v>31.50576</v>
      </c>
    </row>
    <row r="81" s="1" customFormat="1" spans="1:16">
      <c r="A81" s="844" t="s">
        <v>1975</v>
      </c>
      <c r="B81" s="845" t="s">
        <v>1976</v>
      </c>
      <c r="C81" s="436"/>
      <c r="D81" s="846"/>
      <c r="E81" s="847"/>
      <c r="F81" s="436"/>
      <c r="G81" s="436"/>
      <c r="H81" s="436"/>
      <c r="I81" s="436"/>
      <c r="J81" s="436"/>
      <c r="K81" s="436"/>
      <c r="L81" s="436"/>
      <c r="M81" s="865">
        <v>1</v>
      </c>
      <c r="N81" s="866">
        <v>2.800512</v>
      </c>
      <c r="O81" s="867">
        <v>11.25</v>
      </c>
      <c r="P81" s="867">
        <f t="shared" si="1"/>
        <v>31.50576</v>
      </c>
    </row>
    <row r="82" s="1" customFormat="1" spans="1:16">
      <c r="A82" s="844" t="s">
        <v>1977</v>
      </c>
      <c r="B82" s="845" t="s">
        <v>1978</v>
      </c>
      <c r="C82" s="436"/>
      <c r="D82" s="846"/>
      <c r="E82" s="847"/>
      <c r="F82" s="436"/>
      <c r="G82" s="436"/>
      <c r="H82" s="436"/>
      <c r="I82" s="436"/>
      <c r="J82" s="436"/>
      <c r="K82" s="436"/>
      <c r="L82" s="436"/>
      <c r="M82" s="865">
        <v>9</v>
      </c>
      <c r="N82" s="866">
        <v>25.204608</v>
      </c>
      <c r="O82" s="867">
        <v>11.25</v>
      </c>
      <c r="P82" s="867">
        <f t="shared" si="1"/>
        <v>283.55184</v>
      </c>
    </row>
    <row r="83" s="1" customFormat="1" spans="1:16">
      <c r="A83" s="844" t="s">
        <v>1979</v>
      </c>
      <c r="B83" s="845" t="s">
        <v>1980</v>
      </c>
      <c r="C83" s="436"/>
      <c r="D83" s="846"/>
      <c r="E83" s="847"/>
      <c r="F83" s="436"/>
      <c r="G83" s="436"/>
      <c r="H83" s="436"/>
      <c r="I83" s="436"/>
      <c r="J83" s="436"/>
      <c r="K83" s="436"/>
      <c r="L83" s="436"/>
      <c r="M83" s="865">
        <v>7</v>
      </c>
      <c r="N83" s="866">
        <v>19.603584</v>
      </c>
      <c r="O83" s="867">
        <v>11.25</v>
      </c>
      <c r="P83" s="867">
        <f t="shared" si="1"/>
        <v>220.54032</v>
      </c>
    </row>
    <row r="84" s="1" customFormat="1" spans="1:16">
      <c r="A84" s="844" t="s">
        <v>1981</v>
      </c>
      <c r="B84" s="845" t="s">
        <v>1923</v>
      </c>
      <c r="C84" s="436"/>
      <c r="D84" s="846"/>
      <c r="E84" s="847"/>
      <c r="F84" s="436"/>
      <c r="G84" s="436"/>
      <c r="H84" s="436"/>
      <c r="I84" s="436"/>
      <c r="J84" s="436"/>
      <c r="K84" s="436"/>
      <c r="L84" s="436"/>
      <c r="M84" s="865">
        <v>5</v>
      </c>
      <c r="N84" s="866">
        <v>14.00256</v>
      </c>
      <c r="O84" s="867">
        <v>11.25</v>
      </c>
      <c r="P84" s="867">
        <f t="shared" si="1"/>
        <v>157.5288</v>
      </c>
    </row>
    <row r="85" s="1" customFormat="1" spans="1:16">
      <c r="A85" s="844" t="s">
        <v>1982</v>
      </c>
      <c r="B85" s="845" t="s">
        <v>1983</v>
      </c>
      <c r="C85" s="436"/>
      <c r="D85" s="846"/>
      <c r="E85" s="847"/>
      <c r="F85" s="436"/>
      <c r="G85" s="436"/>
      <c r="H85" s="436"/>
      <c r="I85" s="436"/>
      <c r="J85" s="436"/>
      <c r="K85" s="436"/>
      <c r="L85" s="436"/>
      <c r="M85" s="865">
        <v>6</v>
      </c>
      <c r="N85" s="866">
        <v>16.803072</v>
      </c>
      <c r="O85" s="867">
        <v>11.25</v>
      </c>
      <c r="P85" s="867">
        <f t="shared" si="1"/>
        <v>189.03456</v>
      </c>
    </row>
    <row r="86" s="1" customFormat="1" spans="1:16">
      <c r="A86" s="844" t="s">
        <v>1984</v>
      </c>
      <c r="B86" s="845" t="s">
        <v>1985</v>
      </c>
      <c r="C86" s="436"/>
      <c r="D86" s="846"/>
      <c r="E86" s="847"/>
      <c r="F86" s="436"/>
      <c r="G86" s="436"/>
      <c r="H86" s="436"/>
      <c r="I86" s="436"/>
      <c r="J86" s="436"/>
      <c r="K86" s="436"/>
      <c r="L86" s="436"/>
      <c r="M86" s="865">
        <v>4</v>
      </c>
      <c r="N86" s="866">
        <v>11.202048</v>
      </c>
      <c r="O86" s="867">
        <v>11.25</v>
      </c>
      <c r="P86" s="867">
        <f t="shared" si="1"/>
        <v>126.02304</v>
      </c>
    </row>
    <row r="87" s="1" customFormat="1" spans="1:16">
      <c r="A87" s="844" t="s">
        <v>1986</v>
      </c>
      <c r="B87" s="845" t="s">
        <v>1987</v>
      </c>
      <c r="C87" s="436"/>
      <c r="D87" s="846"/>
      <c r="E87" s="847"/>
      <c r="F87" s="436"/>
      <c r="G87" s="436"/>
      <c r="H87" s="436"/>
      <c r="I87" s="436"/>
      <c r="J87" s="436"/>
      <c r="K87" s="436"/>
      <c r="L87" s="436"/>
      <c r="M87" s="865">
        <v>1</v>
      </c>
      <c r="N87" s="866">
        <v>2.800512</v>
      </c>
      <c r="O87" s="867">
        <v>11.25</v>
      </c>
      <c r="P87" s="867">
        <f t="shared" si="1"/>
        <v>31.50576</v>
      </c>
    </row>
    <row r="88" s="1" customFormat="1" spans="1:16">
      <c r="A88" s="848" t="s">
        <v>1988</v>
      </c>
      <c r="B88" s="845" t="s">
        <v>1989</v>
      </c>
      <c r="C88" s="436"/>
      <c r="D88" s="846"/>
      <c r="E88" s="847"/>
      <c r="F88" s="436"/>
      <c r="G88" s="436"/>
      <c r="H88" s="436"/>
      <c r="I88" s="436"/>
      <c r="J88" s="436"/>
      <c r="K88" s="436"/>
      <c r="L88" s="436"/>
      <c r="M88" s="865">
        <v>3</v>
      </c>
      <c r="N88" s="866">
        <v>8.401536</v>
      </c>
      <c r="O88" s="867">
        <v>11.25</v>
      </c>
      <c r="P88" s="867">
        <f t="shared" si="1"/>
        <v>94.51728</v>
      </c>
    </row>
    <row r="89" s="1" customFormat="1" spans="1:16">
      <c r="A89" s="844" t="s">
        <v>1990</v>
      </c>
      <c r="B89" s="845" t="s">
        <v>1991</v>
      </c>
      <c r="C89" s="436"/>
      <c r="D89" s="846"/>
      <c r="E89" s="847"/>
      <c r="F89" s="436"/>
      <c r="G89" s="436"/>
      <c r="H89" s="436"/>
      <c r="I89" s="436"/>
      <c r="J89" s="436"/>
      <c r="K89" s="436"/>
      <c r="L89" s="436"/>
      <c r="M89" s="865">
        <v>4</v>
      </c>
      <c r="N89" s="866">
        <v>11.202048</v>
      </c>
      <c r="O89" s="867">
        <v>11.25</v>
      </c>
      <c r="P89" s="867">
        <f t="shared" si="1"/>
        <v>126.02304</v>
      </c>
    </row>
    <row r="90" s="1" customFormat="1" spans="1:16">
      <c r="A90" s="844" t="s">
        <v>1992</v>
      </c>
      <c r="B90" s="845" t="s">
        <v>1993</v>
      </c>
      <c r="C90" s="436"/>
      <c r="D90" s="846"/>
      <c r="E90" s="847"/>
      <c r="F90" s="436"/>
      <c r="G90" s="436"/>
      <c r="H90" s="436"/>
      <c r="I90" s="436"/>
      <c r="J90" s="436"/>
      <c r="K90" s="436"/>
      <c r="L90" s="436"/>
      <c r="M90" s="865">
        <v>2</v>
      </c>
      <c r="N90" s="866">
        <v>5.601024</v>
      </c>
      <c r="O90" s="867">
        <v>11.25</v>
      </c>
      <c r="P90" s="867">
        <f t="shared" si="1"/>
        <v>63.01152</v>
      </c>
    </row>
    <row r="91" s="1" customFormat="1" spans="1:16">
      <c r="A91" s="844" t="s">
        <v>1994</v>
      </c>
      <c r="B91" s="845" t="s">
        <v>1995</v>
      </c>
      <c r="C91" s="436"/>
      <c r="D91" s="846"/>
      <c r="E91" s="847"/>
      <c r="F91" s="436"/>
      <c r="G91" s="436"/>
      <c r="H91" s="436"/>
      <c r="I91" s="436"/>
      <c r="J91" s="436"/>
      <c r="K91" s="436"/>
      <c r="L91" s="436"/>
      <c r="M91" s="865">
        <v>8</v>
      </c>
      <c r="N91" s="866">
        <v>22.404096</v>
      </c>
      <c r="O91" s="867">
        <v>11.25</v>
      </c>
      <c r="P91" s="867">
        <f t="shared" si="1"/>
        <v>252.04608</v>
      </c>
    </row>
    <row r="92" s="1" customFormat="1" spans="1:16">
      <c r="A92" s="844" t="s">
        <v>1996</v>
      </c>
      <c r="B92" s="845" t="s">
        <v>1997</v>
      </c>
      <c r="C92" s="436"/>
      <c r="D92" s="846"/>
      <c r="E92" s="847"/>
      <c r="F92" s="436"/>
      <c r="G92" s="436"/>
      <c r="H92" s="436"/>
      <c r="I92" s="436"/>
      <c r="J92" s="436"/>
      <c r="K92" s="436"/>
      <c r="L92" s="436"/>
      <c r="M92" s="865">
        <v>4</v>
      </c>
      <c r="N92" s="866">
        <v>11.202048</v>
      </c>
      <c r="O92" s="867">
        <v>11.25</v>
      </c>
      <c r="P92" s="867">
        <f t="shared" si="1"/>
        <v>126.02304</v>
      </c>
    </row>
    <row r="93" s="1" customFormat="1" spans="1:16">
      <c r="A93" s="848" t="s">
        <v>1998</v>
      </c>
      <c r="B93" s="845" t="s">
        <v>1999</v>
      </c>
      <c r="C93" s="436"/>
      <c r="D93" s="846"/>
      <c r="E93" s="847"/>
      <c r="F93" s="436"/>
      <c r="G93" s="436"/>
      <c r="H93" s="436"/>
      <c r="I93" s="436"/>
      <c r="J93" s="436"/>
      <c r="K93" s="436"/>
      <c r="L93" s="436"/>
      <c r="M93" s="865">
        <v>5</v>
      </c>
      <c r="N93" s="866">
        <v>14.00256</v>
      </c>
      <c r="O93" s="867">
        <v>11.25</v>
      </c>
      <c r="P93" s="867">
        <f t="shared" si="1"/>
        <v>157.5288</v>
      </c>
    </row>
    <row r="94" s="1" customFormat="1" spans="1:16">
      <c r="A94" s="844" t="s">
        <v>2000</v>
      </c>
      <c r="B94" s="845" t="s">
        <v>2001</v>
      </c>
      <c r="C94" s="436"/>
      <c r="D94" s="846"/>
      <c r="E94" s="847"/>
      <c r="F94" s="436"/>
      <c r="G94" s="436"/>
      <c r="H94" s="436"/>
      <c r="I94" s="436"/>
      <c r="J94" s="436"/>
      <c r="K94" s="436"/>
      <c r="L94" s="436"/>
      <c r="M94" s="865">
        <v>2</v>
      </c>
      <c r="N94" s="866">
        <v>5.601024</v>
      </c>
      <c r="O94" s="867">
        <v>11.25</v>
      </c>
      <c r="P94" s="867">
        <f t="shared" si="1"/>
        <v>63.01152</v>
      </c>
    </row>
    <row r="95" s="1" customFormat="1" spans="1:16">
      <c r="A95" s="844" t="s">
        <v>2002</v>
      </c>
      <c r="B95" s="845" t="s">
        <v>2003</v>
      </c>
      <c r="C95" s="436"/>
      <c r="D95" s="846"/>
      <c r="E95" s="847"/>
      <c r="F95" s="436"/>
      <c r="G95" s="436"/>
      <c r="H95" s="436"/>
      <c r="I95" s="436"/>
      <c r="J95" s="436"/>
      <c r="K95" s="436"/>
      <c r="L95" s="436"/>
      <c r="M95" s="865">
        <v>1</v>
      </c>
      <c r="N95" s="866">
        <v>2.800512</v>
      </c>
      <c r="O95" s="867">
        <v>11.25</v>
      </c>
      <c r="P95" s="867">
        <f t="shared" si="1"/>
        <v>31.50576</v>
      </c>
    </row>
    <row r="96" s="1" customFormat="1" spans="1:16">
      <c r="A96" s="848" t="s">
        <v>2004</v>
      </c>
      <c r="B96" s="849" t="s">
        <v>2005</v>
      </c>
      <c r="C96" s="436"/>
      <c r="D96" s="846"/>
      <c r="E96" s="847"/>
      <c r="F96" s="436"/>
      <c r="G96" s="436"/>
      <c r="H96" s="436"/>
      <c r="I96" s="436"/>
      <c r="J96" s="436"/>
      <c r="K96" s="436"/>
      <c r="L96" s="436"/>
      <c r="M96" s="868">
        <v>3</v>
      </c>
      <c r="N96" s="866">
        <v>8.401536</v>
      </c>
      <c r="O96" s="867">
        <v>11.25</v>
      </c>
      <c r="P96" s="867">
        <f t="shared" si="1"/>
        <v>94.51728</v>
      </c>
    </row>
    <row r="97" s="1" customFormat="1" spans="1:16">
      <c r="A97" s="844" t="s">
        <v>2006</v>
      </c>
      <c r="B97" s="845" t="s">
        <v>2007</v>
      </c>
      <c r="C97" s="436"/>
      <c r="D97" s="846"/>
      <c r="E97" s="847"/>
      <c r="F97" s="436"/>
      <c r="G97" s="436"/>
      <c r="H97" s="436"/>
      <c r="I97" s="436"/>
      <c r="J97" s="436"/>
      <c r="K97" s="436"/>
      <c r="L97" s="436"/>
      <c r="M97" s="865">
        <v>1</v>
      </c>
      <c r="N97" s="866">
        <v>2.800512</v>
      </c>
      <c r="O97" s="867">
        <v>11.25</v>
      </c>
      <c r="P97" s="867">
        <f t="shared" si="1"/>
        <v>31.50576</v>
      </c>
    </row>
    <row r="98" s="1" customFormat="1" spans="1:16">
      <c r="A98" s="844" t="s">
        <v>2008</v>
      </c>
      <c r="B98" s="845" t="s">
        <v>2009</v>
      </c>
      <c r="C98" s="436"/>
      <c r="D98" s="846"/>
      <c r="E98" s="847"/>
      <c r="F98" s="436"/>
      <c r="G98" s="436"/>
      <c r="H98" s="436"/>
      <c r="I98" s="436"/>
      <c r="J98" s="436"/>
      <c r="K98" s="436"/>
      <c r="L98" s="436"/>
      <c r="M98" s="865">
        <v>1</v>
      </c>
      <c r="N98" s="866">
        <v>2.800512</v>
      </c>
      <c r="O98" s="867">
        <v>11.25</v>
      </c>
      <c r="P98" s="867">
        <f t="shared" si="1"/>
        <v>31.50576</v>
      </c>
    </row>
    <row r="99" s="1" customFormat="1" spans="1:16">
      <c r="A99" s="844" t="s">
        <v>2010</v>
      </c>
      <c r="B99" s="845" t="s">
        <v>2011</v>
      </c>
      <c r="C99" s="436"/>
      <c r="D99" s="846"/>
      <c r="E99" s="847"/>
      <c r="F99" s="436"/>
      <c r="G99" s="436"/>
      <c r="H99" s="436"/>
      <c r="I99" s="436"/>
      <c r="J99" s="436"/>
      <c r="K99" s="436"/>
      <c r="L99" s="436"/>
      <c r="M99" s="865">
        <v>6</v>
      </c>
      <c r="N99" s="866">
        <v>16.803072</v>
      </c>
      <c r="O99" s="867">
        <v>11.25</v>
      </c>
      <c r="P99" s="867">
        <f t="shared" si="1"/>
        <v>189.03456</v>
      </c>
    </row>
    <row r="100" s="1" customFormat="1" spans="1:16">
      <c r="A100" s="844" t="s">
        <v>2012</v>
      </c>
      <c r="B100" s="845" t="s">
        <v>2013</v>
      </c>
      <c r="C100" s="436"/>
      <c r="D100" s="846"/>
      <c r="E100" s="847"/>
      <c r="F100" s="436"/>
      <c r="G100" s="436"/>
      <c r="H100" s="436"/>
      <c r="I100" s="436"/>
      <c r="J100" s="436"/>
      <c r="K100" s="436"/>
      <c r="L100" s="436"/>
      <c r="M100" s="865">
        <v>1</v>
      </c>
      <c r="N100" s="866">
        <v>2.800512</v>
      </c>
      <c r="O100" s="867">
        <v>11.25</v>
      </c>
      <c r="P100" s="867">
        <f t="shared" si="1"/>
        <v>31.50576</v>
      </c>
    </row>
    <row r="101" s="1" customFormat="1" spans="1:16">
      <c r="A101" s="844" t="s">
        <v>2014</v>
      </c>
      <c r="B101" s="845" t="s">
        <v>2015</v>
      </c>
      <c r="C101" s="436"/>
      <c r="D101" s="846"/>
      <c r="E101" s="847"/>
      <c r="F101" s="436"/>
      <c r="G101" s="436"/>
      <c r="H101" s="436"/>
      <c r="I101" s="436"/>
      <c r="J101" s="436"/>
      <c r="K101" s="436"/>
      <c r="L101" s="436"/>
      <c r="M101" s="865">
        <v>5</v>
      </c>
      <c r="N101" s="866">
        <v>14.00256</v>
      </c>
      <c r="O101" s="867">
        <v>11.25</v>
      </c>
      <c r="P101" s="867">
        <f t="shared" si="1"/>
        <v>157.5288</v>
      </c>
    </row>
    <row r="102" s="1" customFormat="1" spans="1:16">
      <c r="A102" s="844" t="s">
        <v>2016</v>
      </c>
      <c r="B102" s="845" t="s">
        <v>2017</v>
      </c>
      <c r="C102" s="436"/>
      <c r="D102" s="846"/>
      <c r="E102" s="847"/>
      <c r="F102" s="436"/>
      <c r="G102" s="436"/>
      <c r="H102" s="436"/>
      <c r="I102" s="436"/>
      <c r="J102" s="436"/>
      <c r="K102" s="436"/>
      <c r="L102" s="436"/>
      <c r="M102" s="865">
        <v>4</v>
      </c>
      <c r="N102" s="866">
        <v>11.202048</v>
      </c>
      <c r="O102" s="867">
        <v>11.25</v>
      </c>
      <c r="P102" s="867">
        <f t="shared" si="1"/>
        <v>126.02304</v>
      </c>
    </row>
    <row r="103" s="1" customFormat="1" spans="1:16">
      <c r="A103" s="864" t="s">
        <v>1282</v>
      </c>
      <c r="B103" s="869" t="s">
        <v>3</v>
      </c>
      <c r="C103" s="870"/>
      <c r="D103" s="871">
        <v>71.72</v>
      </c>
      <c r="E103" s="872"/>
      <c r="F103" s="870"/>
      <c r="G103" s="870"/>
      <c r="H103" s="870"/>
      <c r="I103" s="870"/>
      <c r="J103" s="870"/>
      <c r="K103" s="870"/>
      <c r="L103" s="870"/>
      <c r="M103" s="880">
        <v>2063</v>
      </c>
      <c r="N103" s="881">
        <v>71.72</v>
      </c>
      <c r="O103" s="864">
        <v>11.25</v>
      </c>
      <c r="P103" s="882">
        <f>D103*11.25</f>
        <v>806.85</v>
      </c>
    </row>
    <row r="104" s="1" customFormat="1" spans="1:16">
      <c r="A104" s="873" t="s">
        <v>2018</v>
      </c>
      <c r="B104" s="874" t="s">
        <v>2019</v>
      </c>
      <c r="C104" s="867"/>
      <c r="D104" s="875"/>
      <c r="E104" s="876"/>
      <c r="F104" s="877"/>
      <c r="G104" s="877"/>
      <c r="H104" s="877"/>
      <c r="I104" s="883"/>
      <c r="J104" s="883"/>
      <c r="K104" s="877"/>
      <c r="L104" s="877"/>
      <c r="M104" s="884">
        <v>3</v>
      </c>
      <c r="N104" s="866">
        <v>0.104294693333333</v>
      </c>
      <c r="O104" s="867">
        <v>11.25</v>
      </c>
      <c r="P104" s="659">
        <f t="shared" ref="P104:P167" si="2">M104*0.3911051</f>
        <v>1.1733153</v>
      </c>
    </row>
    <row r="105" s="1" customFormat="1" spans="1:16">
      <c r="A105" s="873" t="s">
        <v>2020</v>
      </c>
      <c r="B105" s="874" t="s">
        <v>2021</v>
      </c>
      <c r="C105" s="867"/>
      <c r="D105" s="875"/>
      <c r="E105" s="876"/>
      <c r="F105" s="877"/>
      <c r="G105" s="877"/>
      <c r="H105" s="877"/>
      <c r="I105" s="883"/>
      <c r="J105" s="883"/>
      <c r="K105" s="877"/>
      <c r="L105" s="877"/>
      <c r="M105" s="884">
        <v>5</v>
      </c>
      <c r="N105" s="866">
        <v>0.173824488888889</v>
      </c>
      <c r="O105" s="867">
        <v>11.25</v>
      </c>
      <c r="P105" s="659">
        <f t="shared" si="2"/>
        <v>1.9555255</v>
      </c>
    </row>
    <row r="106" s="1" customFormat="1" spans="1:16">
      <c r="A106" s="873" t="s">
        <v>2022</v>
      </c>
      <c r="B106" s="874" t="s">
        <v>2023</v>
      </c>
      <c r="C106" s="436"/>
      <c r="D106" s="875"/>
      <c r="E106" s="876"/>
      <c r="F106" s="436"/>
      <c r="G106" s="436"/>
      <c r="H106" s="436"/>
      <c r="I106" s="436"/>
      <c r="J106" s="436"/>
      <c r="K106" s="436"/>
      <c r="L106" s="436"/>
      <c r="M106" s="884">
        <v>4</v>
      </c>
      <c r="N106" s="866">
        <v>0.139059591111111</v>
      </c>
      <c r="O106" s="867">
        <v>11.25</v>
      </c>
      <c r="P106" s="659">
        <f t="shared" si="2"/>
        <v>1.5644204</v>
      </c>
    </row>
    <row r="107" s="1" customFormat="1" spans="1:16">
      <c r="A107" s="873" t="s">
        <v>2024</v>
      </c>
      <c r="B107" s="874" t="s">
        <v>2025</v>
      </c>
      <c r="C107" s="436"/>
      <c r="D107" s="875"/>
      <c r="E107" s="876"/>
      <c r="F107" s="436"/>
      <c r="G107" s="436"/>
      <c r="H107" s="436"/>
      <c r="I107" s="436"/>
      <c r="J107" s="436"/>
      <c r="K107" s="436"/>
      <c r="L107" s="436"/>
      <c r="M107" s="884">
        <v>5</v>
      </c>
      <c r="N107" s="866">
        <v>0.173824488888889</v>
      </c>
      <c r="O107" s="867">
        <v>11.25</v>
      </c>
      <c r="P107" s="659">
        <f t="shared" si="2"/>
        <v>1.9555255</v>
      </c>
    </row>
    <row r="108" s="1" customFormat="1" spans="1:16">
      <c r="A108" s="873" t="s">
        <v>2026</v>
      </c>
      <c r="B108" s="874" t="s">
        <v>2027</v>
      </c>
      <c r="C108" s="436"/>
      <c r="D108" s="875"/>
      <c r="E108" s="876"/>
      <c r="F108" s="436"/>
      <c r="G108" s="436"/>
      <c r="H108" s="436"/>
      <c r="I108" s="436"/>
      <c r="J108" s="436"/>
      <c r="K108" s="436"/>
      <c r="L108" s="436"/>
      <c r="M108" s="884">
        <v>4</v>
      </c>
      <c r="N108" s="866">
        <v>0.139059591111111</v>
      </c>
      <c r="O108" s="867">
        <v>11.25</v>
      </c>
      <c r="P108" s="659">
        <f t="shared" si="2"/>
        <v>1.5644204</v>
      </c>
    </row>
    <row r="109" s="1" customFormat="1" spans="1:16">
      <c r="A109" s="873" t="s">
        <v>2028</v>
      </c>
      <c r="B109" s="874" t="s">
        <v>2029</v>
      </c>
      <c r="C109" s="436"/>
      <c r="D109" s="875"/>
      <c r="E109" s="876"/>
      <c r="F109" s="436"/>
      <c r="G109" s="436"/>
      <c r="H109" s="436"/>
      <c r="I109" s="436"/>
      <c r="J109" s="436"/>
      <c r="K109" s="436"/>
      <c r="L109" s="436"/>
      <c r="M109" s="884">
        <v>1</v>
      </c>
      <c r="N109" s="866">
        <v>0.0347648977777778</v>
      </c>
      <c r="O109" s="867">
        <v>11.25</v>
      </c>
      <c r="P109" s="659">
        <f t="shared" si="2"/>
        <v>0.3911051</v>
      </c>
    </row>
    <row r="110" s="1" customFormat="1" spans="1:16">
      <c r="A110" s="873" t="s">
        <v>2030</v>
      </c>
      <c r="B110" s="874" t="s">
        <v>2031</v>
      </c>
      <c r="C110" s="436"/>
      <c r="D110" s="875"/>
      <c r="E110" s="876"/>
      <c r="F110" s="436"/>
      <c r="G110" s="436"/>
      <c r="H110" s="436"/>
      <c r="I110" s="436"/>
      <c r="J110" s="436"/>
      <c r="K110" s="436"/>
      <c r="L110" s="436"/>
      <c r="M110" s="884">
        <v>4</v>
      </c>
      <c r="N110" s="866">
        <v>0.139059591111111</v>
      </c>
      <c r="O110" s="867">
        <v>11.25</v>
      </c>
      <c r="P110" s="659">
        <f t="shared" si="2"/>
        <v>1.5644204</v>
      </c>
    </row>
    <row r="111" s="1" customFormat="1" spans="1:16">
      <c r="A111" s="873" t="s">
        <v>2032</v>
      </c>
      <c r="B111" s="874" t="s">
        <v>2033</v>
      </c>
      <c r="C111" s="436"/>
      <c r="D111" s="875"/>
      <c r="E111" s="876"/>
      <c r="F111" s="436"/>
      <c r="G111" s="436"/>
      <c r="H111" s="436"/>
      <c r="I111" s="436"/>
      <c r="J111" s="436"/>
      <c r="K111" s="436"/>
      <c r="L111" s="436"/>
      <c r="M111" s="884">
        <v>6</v>
      </c>
      <c r="N111" s="866">
        <v>0.208589386666667</v>
      </c>
      <c r="O111" s="867">
        <v>11.25</v>
      </c>
      <c r="P111" s="659">
        <f t="shared" si="2"/>
        <v>2.3466306</v>
      </c>
    </row>
    <row r="112" s="1" customFormat="1" spans="1:16">
      <c r="A112" s="873" t="s">
        <v>2034</v>
      </c>
      <c r="B112" s="874" t="s">
        <v>2035</v>
      </c>
      <c r="C112" s="436"/>
      <c r="D112" s="875"/>
      <c r="E112" s="876"/>
      <c r="F112" s="436"/>
      <c r="G112" s="436"/>
      <c r="H112" s="436"/>
      <c r="I112" s="436"/>
      <c r="J112" s="436"/>
      <c r="K112" s="436"/>
      <c r="L112" s="436"/>
      <c r="M112" s="884">
        <v>4</v>
      </c>
      <c r="N112" s="866">
        <v>0.139059591111111</v>
      </c>
      <c r="O112" s="867">
        <v>11.25</v>
      </c>
      <c r="P112" s="659">
        <f t="shared" si="2"/>
        <v>1.5644204</v>
      </c>
    </row>
    <row r="113" s="1" customFormat="1" spans="1:16">
      <c r="A113" s="873" t="s">
        <v>2036</v>
      </c>
      <c r="B113" s="874" t="s">
        <v>2037</v>
      </c>
      <c r="C113" s="436"/>
      <c r="D113" s="875"/>
      <c r="E113" s="876"/>
      <c r="F113" s="436"/>
      <c r="G113" s="436"/>
      <c r="H113" s="436"/>
      <c r="I113" s="436"/>
      <c r="J113" s="436"/>
      <c r="K113" s="436"/>
      <c r="L113" s="436"/>
      <c r="M113" s="884">
        <v>5</v>
      </c>
      <c r="N113" s="866">
        <v>0.173824488888889</v>
      </c>
      <c r="O113" s="867">
        <v>11.25</v>
      </c>
      <c r="P113" s="659">
        <f t="shared" si="2"/>
        <v>1.9555255</v>
      </c>
    </row>
    <row r="114" s="1" customFormat="1" spans="1:16">
      <c r="A114" s="873" t="s">
        <v>2038</v>
      </c>
      <c r="B114" s="874" t="s">
        <v>2039</v>
      </c>
      <c r="C114" s="436"/>
      <c r="D114" s="875"/>
      <c r="E114" s="876"/>
      <c r="F114" s="436"/>
      <c r="G114" s="436"/>
      <c r="H114" s="436"/>
      <c r="I114" s="436"/>
      <c r="J114" s="436"/>
      <c r="K114" s="436"/>
      <c r="L114" s="436"/>
      <c r="M114" s="884">
        <v>4</v>
      </c>
      <c r="N114" s="866">
        <v>0.139059591111111</v>
      </c>
      <c r="O114" s="867">
        <v>11.25</v>
      </c>
      <c r="P114" s="659">
        <f t="shared" si="2"/>
        <v>1.5644204</v>
      </c>
    </row>
    <row r="115" s="1" customFormat="1" spans="1:16">
      <c r="A115" s="873" t="s">
        <v>2040</v>
      </c>
      <c r="B115" s="874" t="s">
        <v>2041</v>
      </c>
      <c r="C115" s="436"/>
      <c r="D115" s="875"/>
      <c r="E115" s="876"/>
      <c r="F115" s="436"/>
      <c r="G115" s="436"/>
      <c r="H115" s="436"/>
      <c r="I115" s="436"/>
      <c r="J115" s="436"/>
      <c r="K115" s="436"/>
      <c r="L115" s="436"/>
      <c r="M115" s="884">
        <v>2</v>
      </c>
      <c r="N115" s="866">
        <v>0.0695297955555556</v>
      </c>
      <c r="O115" s="867">
        <v>11.25</v>
      </c>
      <c r="P115" s="659">
        <f t="shared" si="2"/>
        <v>0.7822102</v>
      </c>
    </row>
    <row r="116" s="1" customFormat="1" spans="1:16">
      <c r="A116" s="873" t="s">
        <v>2042</v>
      </c>
      <c r="B116" s="874" t="s">
        <v>2043</v>
      </c>
      <c r="C116" s="436"/>
      <c r="D116" s="875"/>
      <c r="E116" s="876"/>
      <c r="F116" s="436"/>
      <c r="G116" s="436"/>
      <c r="H116" s="436"/>
      <c r="I116" s="436"/>
      <c r="J116" s="436"/>
      <c r="K116" s="436"/>
      <c r="L116" s="436"/>
      <c r="M116" s="884">
        <v>3</v>
      </c>
      <c r="N116" s="866">
        <v>0.104294693333333</v>
      </c>
      <c r="O116" s="867">
        <v>11.25</v>
      </c>
      <c r="P116" s="659">
        <f t="shared" si="2"/>
        <v>1.1733153</v>
      </c>
    </row>
    <row r="117" s="1" customFormat="1" spans="1:16">
      <c r="A117" s="873" t="s">
        <v>2044</v>
      </c>
      <c r="B117" s="874" t="s">
        <v>2045</v>
      </c>
      <c r="C117" s="436"/>
      <c r="D117" s="875"/>
      <c r="E117" s="876"/>
      <c r="F117" s="436"/>
      <c r="G117" s="436"/>
      <c r="H117" s="436"/>
      <c r="I117" s="436"/>
      <c r="J117" s="436"/>
      <c r="K117" s="436"/>
      <c r="L117" s="436"/>
      <c r="M117" s="884">
        <v>6</v>
      </c>
      <c r="N117" s="866">
        <v>0.208589386666667</v>
      </c>
      <c r="O117" s="867">
        <v>11.25</v>
      </c>
      <c r="P117" s="659">
        <f t="shared" si="2"/>
        <v>2.3466306</v>
      </c>
    </row>
    <row r="118" s="1" customFormat="1" spans="1:16">
      <c r="A118" s="873" t="s">
        <v>2046</v>
      </c>
      <c r="B118" s="874" t="s">
        <v>2047</v>
      </c>
      <c r="C118" s="436"/>
      <c r="D118" s="875"/>
      <c r="E118" s="876"/>
      <c r="F118" s="436"/>
      <c r="G118" s="436"/>
      <c r="H118" s="436"/>
      <c r="I118" s="436"/>
      <c r="J118" s="436"/>
      <c r="K118" s="436"/>
      <c r="L118" s="436"/>
      <c r="M118" s="884">
        <v>3</v>
      </c>
      <c r="N118" s="866">
        <v>0.104294693333333</v>
      </c>
      <c r="O118" s="867">
        <v>11.25</v>
      </c>
      <c r="P118" s="659">
        <f t="shared" si="2"/>
        <v>1.1733153</v>
      </c>
    </row>
    <row r="119" s="1" customFormat="1" spans="1:16">
      <c r="A119" s="873" t="s">
        <v>2048</v>
      </c>
      <c r="B119" s="874" t="s">
        <v>2049</v>
      </c>
      <c r="C119" s="436"/>
      <c r="D119" s="875"/>
      <c r="E119" s="876"/>
      <c r="F119" s="436"/>
      <c r="G119" s="436"/>
      <c r="H119" s="436"/>
      <c r="I119" s="436"/>
      <c r="J119" s="436"/>
      <c r="K119" s="436"/>
      <c r="L119" s="436"/>
      <c r="M119" s="884">
        <v>4</v>
      </c>
      <c r="N119" s="866">
        <v>0.139059591111111</v>
      </c>
      <c r="O119" s="867">
        <v>11.25</v>
      </c>
      <c r="P119" s="659">
        <f t="shared" si="2"/>
        <v>1.5644204</v>
      </c>
    </row>
    <row r="120" s="1" customFormat="1" spans="1:16">
      <c r="A120" s="873" t="s">
        <v>2050</v>
      </c>
      <c r="B120" s="874" t="s">
        <v>2051</v>
      </c>
      <c r="C120" s="436"/>
      <c r="D120" s="875"/>
      <c r="E120" s="876"/>
      <c r="F120" s="436"/>
      <c r="G120" s="436"/>
      <c r="H120" s="436"/>
      <c r="I120" s="436"/>
      <c r="J120" s="436"/>
      <c r="K120" s="436"/>
      <c r="L120" s="436"/>
      <c r="M120" s="884">
        <v>5</v>
      </c>
      <c r="N120" s="866">
        <v>0.173824488888889</v>
      </c>
      <c r="O120" s="867">
        <v>11.25</v>
      </c>
      <c r="P120" s="659">
        <f t="shared" si="2"/>
        <v>1.9555255</v>
      </c>
    </row>
    <row r="121" s="1" customFormat="1" spans="1:16">
      <c r="A121" s="873" t="s">
        <v>2052</v>
      </c>
      <c r="B121" s="874" t="s">
        <v>2053</v>
      </c>
      <c r="C121" s="436"/>
      <c r="D121" s="875"/>
      <c r="E121" s="876"/>
      <c r="F121" s="436"/>
      <c r="G121" s="436"/>
      <c r="H121" s="436"/>
      <c r="I121" s="436"/>
      <c r="J121" s="436"/>
      <c r="K121" s="436"/>
      <c r="L121" s="436"/>
      <c r="M121" s="884">
        <v>4</v>
      </c>
      <c r="N121" s="866">
        <v>0.139059591111111</v>
      </c>
      <c r="O121" s="867">
        <v>11.25</v>
      </c>
      <c r="P121" s="659">
        <f t="shared" si="2"/>
        <v>1.5644204</v>
      </c>
    </row>
    <row r="122" s="1" customFormat="1" spans="1:16">
      <c r="A122" s="873" t="s">
        <v>2054</v>
      </c>
      <c r="B122" s="874" t="s">
        <v>2055</v>
      </c>
      <c r="C122" s="436"/>
      <c r="D122" s="875"/>
      <c r="E122" s="876"/>
      <c r="F122" s="436"/>
      <c r="G122" s="436"/>
      <c r="H122" s="436"/>
      <c r="I122" s="436"/>
      <c r="J122" s="436"/>
      <c r="K122" s="436"/>
      <c r="L122" s="436"/>
      <c r="M122" s="884">
        <v>5</v>
      </c>
      <c r="N122" s="866">
        <v>0.173824488888889</v>
      </c>
      <c r="O122" s="867">
        <v>11.25</v>
      </c>
      <c r="P122" s="659">
        <f t="shared" si="2"/>
        <v>1.9555255</v>
      </c>
    </row>
    <row r="123" s="1" customFormat="1" spans="1:16">
      <c r="A123" s="873" t="s">
        <v>2056</v>
      </c>
      <c r="B123" s="874" t="s">
        <v>2057</v>
      </c>
      <c r="C123" s="436"/>
      <c r="D123" s="875"/>
      <c r="E123" s="876"/>
      <c r="F123" s="436"/>
      <c r="G123" s="436"/>
      <c r="H123" s="436"/>
      <c r="I123" s="436"/>
      <c r="J123" s="436"/>
      <c r="K123" s="436"/>
      <c r="L123" s="436"/>
      <c r="M123" s="884">
        <v>5</v>
      </c>
      <c r="N123" s="866">
        <v>0.173824488888889</v>
      </c>
      <c r="O123" s="867">
        <v>11.25</v>
      </c>
      <c r="P123" s="659">
        <f t="shared" si="2"/>
        <v>1.9555255</v>
      </c>
    </row>
    <row r="124" s="1" customFormat="1" spans="1:16">
      <c r="A124" s="873" t="s">
        <v>2058</v>
      </c>
      <c r="B124" s="874" t="s">
        <v>2059</v>
      </c>
      <c r="C124" s="436"/>
      <c r="D124" s="875"/>
      <c r="E124" s="876"/>
      <c r="F124" s="436"/>
      <c r="G124" s="436"/>
      <c r="H124" s="436"/>
      <c r="I124" s="436"/>
      <c r="J124" s="436"/>
      <c r="K124" s="436"/>
      <c r="L124" s="436"/>
      <c r="M124" s="884">
        <v>7</v>
      </c>
      <c r="N124" s="866">
        <v>0.243354284444444</v>
      </c>
      <c r="O124" s="867">
        <v>11.25</v>
      </c>
      <c r="P124" s="659">
        <f t="shared" si="2"/>
        <v>2.7377357</v>
      </c>
    </row>
    <row r="125" s="1" customFormat="1" spans="1:16">
      <c r="A125" s="873" t="s">
        <v>2060</v>
      </c>
      <c r="B125" s="874" t="s">
        <v>2061</v>
      </c>
      <c r="C125" s="436"/>
      <c r="D125" s="875"/>
      <c r="E125" s="876"/>
      <c r="F125" s="436"/>
      <c r="G125" s="436"/>
      <c r="H125" s="436"/>
      <c r="I125" s="436"/>
      <c r="J125" s="436"/>
      <c r="K125" s="436"/>
      <c r="L125" s="436"/>
      <c r="M125" s="884">
        <v>2</v>
      </c>
      <c r="N125" s="866">
        <v>0.0695297955555556</v>
      </c>
      <c r="O125" s="867">
        <v>11.25</v>
      </c>
      <c r="P125" s="659">
        <f t="shared" si="2"/>
        <v>0.7822102</v>
      </c>
    </row>
    <row r="126" s="1" customFormat="1" spans="1:16">
      <c r="A126" s="873" t="s">
        <v>2062</v>
      </c>
      <c r="B126" s="874" t="s">
        <v>2063</v>
      </c>
      <c r="C126" s="436"/>
      <c r="D126" s="875"/>
      <c r="E126" s="876"/>
      <c r="F126" s="436"/>
      <c r="G126" s="436"/>
      <c r="H126" s="436"/>
      <c r="I126" s="436"/>
      <c r="J126" s="436"/>
      <c r="K126" s="436"/>
      <c r="L126" s="436"/>
      <c r="M126" s="884">
        <v>5</v>
      </c>
      <c r="N126" s="866">
        <v>0.173824488888889</v>
      </c>
      <c r="O126" s="867">
        <v>11.25</v>
      </c>
      <c r="P126" s="659">
        <f t="shared" si="2"/>
        <v>1.9555255</v>
      </c>
    </row>
    <row r="127" s="1" customFormat="1" spans="1:16">
      <c r="A127" s="878" t="s">
        <v>2064</v>
      </c>
      <c r="B127" s="879" t="s">
        <v>2065</v>
      </c>
      <c r="C127" s="436"/>
      <c r="D127" s="875"/>
      <c r="E127" s="876"/>
      <c r="F127" s="436"/>
      <c r="G127" s="436"/>
      <c r="H127" s="436"/>
      <c r="I127" s="436"/>
      <c r="J127" s="436"/>
      <c r="K127" s="436"/>
      <c r="L127" s="436"/>
      <c r="M127" s="884">
        <v>5</v>
      </c>
      <c r="N127" s="866">
        <v>0.173824488888889</v>
      </c>
      <c r="O127" s="867">
        <v>11.25</v>
      </c>
      <c r="P127" s="659">
        <f t="shared" si="2"/>
        <v>1.9555255</v>
      </c>
    </row>
    <row r="128" s="1" customFormat="1" spans="1:16">
      <c r="A128" s="873" t="s">
        <v>2066</v>
      </c>
      <c r="B128" s="874" t="s">
        <v>2067</v>
      </c>
      <c r="C128" s="436"/>
      <c r="D128" s="875"/>
      <c r="E128" s="876"/>
      <c r="F128" s="436"/>
      <c r="G128" s="436"/>
      <c r="H128" s="436"/>
      <c r="I128" s="436"/>
      <c r="J128" s="436"/>
      <c r="K128" s="436"/>
      <c r="L128" s="436"/>
      <c r="M128" s="884">
        <v>4</v>
      </c>
      <c r="N128" s="866">
        <v>0.139059591111111</v>
      </c>
      <c r="O128" s="867">
        <v>11.25</v>
      </c>
      <c r="P128" s="659">
        <f t="shared" si="2"/>
        <v>1.5644204</v>
      </c>
    </row>
    <row r="129" s="1" customFormat="1" spans="1:16">
      <c r="A129" s="873" t="s">
        <v>2068</v>
      </c>
      <c r="B129" s="874" t="s">
        <v>2069</v>
      </c>
      <c r="C129" s="436"/>
      <c r="D129" s="875"/>
      <c r="E129" s="876"/>
      <c r="F129" s="436"/>
      <c r="G129" s="436"/>
      <c r="H129" s="436"/>
      <c r="I129" s="436"/>
      <c r="J129" s="436"/>
      <c r="K129" s="436"/>
      <c r="L129" s="436"/>
      <c r="M129" s="884">
        <v>3</v>
      </c>
      <c r="N129" s="866">
        <v>0.104294693333333</v>
      </c>
      <c r="O129" s="867">
        <v>11.25</v>
      </c>
      <c r="P129" s="659">
        <f t="shared" si="2"/>
        <v>1.1733153</v>
      </c>
    </row>
    <row r="130" s="1" customFormat="1" spans="1:16">
      <c r="A130" s="873" t="s">
        <v>2070</v>
      </c>
      <c r="B130" s="874" t="s">
        <v>2071</v>
      </c>
      <c r="C130" s="436"/>
      <c r="D130" s="875"/>
      <c r="E130" s="876"/>
      <c r="F130" s="436"/>
      <c r="G130" s="436"/>
      <c r="H130" s="436"/>
      <c r="I130" s="436"/>
      <c r="J130" s="436"/>
      <c r="K130" s="436"/>
      <c r="L130" s="436"/>
      <c r="M130" s="884">
        <v>4</v>
      </c>
      <c r="N130" s="866">
        <v>0.139059591111111</v>
      </c>
      <c r="O130" s="867">
        <v>11.25</v>
      </c>
      <c r="P130" s="659">
        <f t="shared" si="2"/>
        <v>1.5644204</v>
      </c>
    </row>
    <row r="131" s="1" customFormat="1" spans="1:16">
      <c r="A131" s="873" t="s">
        <v>2072</v>
      </c>
      <c r="B131" s="874" t="s">
        <v>2073</v>
      </c>
      <c r="C131" s="436"/>
      <c r="D131" s="875"/>
      <c r="E131" s="876"/>
      <c r="F131" s="436"/>
      <c r="G131" s="436"/>
      <c r="H131" s="436"/>
      <c r="I131" s="436"/>
      <c r="J131" s="436"/>
      <c r="K131" s="436"/>
      <c r="L131" s="436"/>
      <c r="M131" s="884">
        <v>3</v>
      </c>
      <c r="N131" s="866">
        <v>0.104294693333333</v>
      </c>
      <c r="O131" s="867">
        <v>11.25</v>
      </c>
      <c r="P131" s="659">
        <f t="shared" si="2"/>
        <v>1.1733153</v>
      </c>
    </row>
    <row r="132" s="1" customFormat="1" spans="1:16">
      <c r="A132" s="873" t="s">
        <v>2074</v>
      </c>
      <c r="B132" s="874" t="s">
        <v>2075</v>
      </c>
      <c r="C132" s="436"/>
      <c r="D132" s="875"/>
      <c r="E132" s="876"/>
      <c r="F132" s="436"/>
      <c r="G132" s="436"/>
      <c r="H132" s="436"/>
      <c r="I132" s="436"/>
      <c r="J132" s="436"/>
      <c r="K132" s="436"/>
      <c r="L132" s="436"/>
      <c r="M132" s="884">
        <v>4</v>
      </c>
      <c r="N132" s="866">
        <v>0.139059591111111</v>
      </c>
      <c r="O132" s="867">
        <v>11.25</v>
      </c>
      <c r="P132" s="659">
        <f t="shared" si="2"/>
        <v>1.5644204</v>
      </c>
    </row>
    <row r="133" s="1" customFormat="1" spans="1:16">
      <c r="A133" s="873" t="s">
        <v>2076</v>
      </c>
      <c r="B133" s="874" t="s">
        <v>2077</v>
      </c>
      <c r="C133" s="436"/>
      <c r="D133" s="875"/>
      <c r="E133" s="876"/>
      <c r="F133" s="436"/>
      <c r="G133" s="436"/>
      <c r="H133" s="436"/>
      <c r="I133" s="436"/>
      <c r="J133" s="436"/>
      <c r="K133" s="436"/>
      <c r="L133" s="436"/>
      <c r="M133" s="884">
        <v>3</v>
      </c>
      <c r="N133" s="866">
        <v>0.104294693333333</v>
      </c>
      <c r="O133" s="867">
        <v>11.25</v>
      </c>
      <c r="P133" s="659">
        <f t="shared" si="2"/>
        <v>1.1733153</v>
      </c>
    </row>
    <row r="134" s="1" customFormat="1" spans="1:16">
      <c r="A134" s="873" t="s">
        <v>2078</v>
      </c>
      <c r="B134" s="874" t="s">
        <v>2079</v>
      </c>
      <c r="C134" s="436"/>
      <c r="D134" s="875"/>
      <c r="E134" s="876"/>
      <c r="F134" s="436"/>
      <c r="G134" s="436"/>
      <c r="H134" s="436"/>
      <c r="I134" s="436"/>
      <c r="J134" s="436"/>
      <c r="K134" s="436"/>
      <c r="L134" s="436"/>
      <c r="M134" s="884">
        <v>5</v>
      </c>
      <c r="N134" s="866">
        <v>0.173824488888889</v>
      </c>
      <c r="O134" s="867">
        <v>11.25</v>
      </c>
      <c r="P134" s="659">
        <f t="shared" si="2"/>
        <v>1.9555255</v>
      </c>
    </row>
    <row r="135" s="1" customFormat="1" spans="1:16">
      <c r="A135" s="873" t="s">
        <v>2080</v>
      </c>
      <c r="B135" s="874" t="s">
        <v>2081</v>
      </c>
      <c r="C135" s="436"/>
      <c r="D135" s="875"/>
      <c r="E135" s="876"/>
      <c r="F135" s="436"/>
      <c r="G135" s="436"/>
      <c r="H135" s="436"/>
      <c r="I135" s="436"/>
      <c r="J135" s="436"/>
      <c r="K135" s="436"/>
      <c r="L135" s="436"/>
      <c r="M135" s="884">
        <v>4</v>
      </c>
      <c r="N135" s="866">
        <v>0.139059591111111</v>
      </c>
      <c r="O135" s="867">
        <v>11.25</v>
      </c>
      <c r="P135" s="659">
        <f t="shared" si="2"/>
        <v>1.5644204</v>
      </c>
    </row>
    <row r="136" s="1" customFormat="1" spans="1:16">
      <c r="A136" s="873" t="s">
        <v>2082</v>
      </c>
      <c r="B136" s="874" t="s">
        <v>2083</v>
      </c>
      <c r="C136" s="436"/>
      <c r="D136" s="875"/>
      <c r="E136" s="876"/>
      <c r="F136" s="436"/>
      <c r="G136" s="436"/>
      <c r="H136" s="436"/>
      <c r="I136" s="436"/>
      <c r="J136" s="436"/>
      <c r="K136" s="436"/>
      <c r="L136" s="436"/>
      <c r="M136" s="884">
        <v>4</v>
      </c>
      <c r="N136" s="866">
        <v>0.139059591111111</v>
      </c>
      <c r="O136" s="867">
        <v>11.25</v>
      </c>
      <c r="P136" s="659">
        <f t="shared" si="2"/>
        <v>1.5644204</v>
      </c>
    </row>
    <row r="137" s="1" customFormat="1" spans="1:16">
      <c r="A137" s="873" t="s">
        <v>2084</v>
      </c>
      <c r="B137" s="874" t="s">
        <v>2085</v>
      </c>
      <c r="C137" s="436"/>
      <c r="D137" s="875"/>
      <c r="E137" s="876"/>
      <c r="F137" s="436"/>
      <c r="G137" s="436"/>
      <c r="H137" s="436"/>
      <c r="I137" s="436"/>
      <c r="J137" s="436"/>
      <c r="K137" s="436"/>
      <c r="L137" s="436"/>
      <c r="M137" s="884">
        <v>4</v>
      </c>
      <c r="N137" s="866">
        <v>0.139059591111111</v>
      </c>
      <c r="O137" s="867">
        <v>11.25</v>
      </c>
      <c r="P137" s="659">
        <f t="shared" si="2"/>
        <v>1.5644204</v>
      </c>
    </row>
    <row r="138" s="1" customFormat="1" spans="1:16">
      <c r="A138" s="873" t="s">
        <v>2086</v>
      </c>
      <c r="B138" s="874" t="s">
        <v>2087</v>
      </c>
      <c r="C138" s="436"/>
      <c r="D138" s="875"/>
      <c r="E138" s="876"/>
      <c r="F138" s="436"/>
      <c r="G138" s="436"/>
      <c r="H138" s="436"/>
      <c r="I138" s="436"/>
      <c r="J138" s="436"/>
      <c r="K138" s="436"/>
      <c r="L138" s="436"/>
      <c r="M138" s="884">
        <v>5</v>
      </c>
      <c r="N138" s="866">
        <v>0.173824488888889</v>
      </c>
      <c r="O138" s="867">
        <v>11.25</v>
      </c>
      <c r="P138" s="659">
        <f t="shared" si="2"/>
        <v>1.9555255</v>
      </c>
    </row>
    <row r="139" s="1" customFormat="1" spans="1:16">
      <c r="A139" s="873" t="s">
        <v>2088</v>
      </c>
      <c r="B139" s="874" t="s">
        <v>2089</v>
      </c>
      <c r="C139" s="436"/>
      <c r="D139" s="875"/>
      <c r="E139" s="876"/>
      <c r="F139" s="436"/>
      <c r="G139" s="436"/>
      <c r="H139" s="436"/>
      <c r="I139" s="436"/>
      <c r="J139" s="436"/>
      <c r="K139" s="436"/>
      <c r="L139" s="436"/>
      <c r="M139" s="884">
        <v>3</v>
      </c>
      <c r="N139" s="866">
        <v>0.104294693333333</v>
      </c>
      <c r="O139" s="867">
        <v>11.25</v>
      </c>
      <c r="P139" s="659">
        <f t="shared" si="2"/>
        <v>1.1733153</v>
      </c>
    </row>
    <row r="140" s="1" customFormat="1" spans="1:16">
      <c r="A140" s="873" t="s">
        <v>2090</v>
      </c>
      <c r="B140" s="874" t="s">
        <v>2091</v>
      </c>
      <c r="C140" s="436"/>
      <c r="D140" s="875"/>
      <c r="E140" s="876"/>
      <c r="F140" s="436"/>
      <c r="G140" s="436"/>
      <c r="H140" s="436"/>
      <c r="I140" s="436"/>
      <c r="J140" s="436"/>
      <c r="K140" s="436"/>
      <c r="L140" s="436"/>
      <c r="M140" s="884">
        <v>4</v>
      </c>
      <c r="N140" s="866">
        <v>0.139059591111111</v>
      </c>
      <c r="O140" s="867">
        <v>11.25</v>
      </c>
      <c r="P140" s="659">
        <f t="shared" si="2"/>
        <v>1.5644204</v>
      </c>
    </row>
    <row r="141" s="1" customFormat="1" spans="1:16">
      <c r="A141" s="873" t="s">
        <v>2092</v>
      </c>
      <c r="B141" s="874" t="s">
        <v>2093</v>
      </c>
      <c r="C141" s="436"/>
      <c r="D141" s="875"/>
      <c r="E141" s="876"/>
      <c r="F141" s="436"/>
      <c r="G141" s="436"/>
      <c r="H141" s="436"/>
      <c r="I141" s="436"/>
      <c r="J141" s="436"/>
      <c r="K141" s="436"/>
      <c r="L141" s="436"/>
      <c r="M141" s="884">
        <v>5</v>
      </c>
      <c r="N141" s="866">
        <v>0.173824488888889</v>
      </c>
      <c r="O141" s="867">
        <v>11.25</v>
      </c>
      <c r="P141" s="659">
        <f t="shared" si="2"/>
        <v>1.9555255</v>
      </c>
    </row>
    <row r="142" s="1" customFormat="1" spans="1:16">
      <c r="A142" s="873" t="s">
        <v>2094</v>
      </c>
      <c r="B142" s="874" t="s">
        <v>2095</v>
      </c>
      <c r="C142" s="436"/>
      <c r="D142" s="875"/>
      <c r="E142" s="876"/>
      <c r="F142" s="436"/>
      <c r="G142" s="436"/>
      <c r="H142" s="436"/>
      <c r="I142" s="436"/>
      <c r="J142" s="436"/>
      <c r="K142" s="436"/>
      <c r="L142" s="436"/>
      <c r="M142" s="884">
        <v>3</v>
      </c>
      <c r="N142" s="866">
        <v>0.104294693333333</v>
      </c>
      <c r="O142" s="867">
        <v>11.25</v>
      </c>
      <c r="P142" s="659">
        <f t="shared" si="2"/>
        <v>1.1733153</v>
      </c>
    </row>
    <row r="143" s="1" customFormat="1" spans="1:16">
      <c r="A143" s="873" t="s">
        <v>2096</v>
      </c>
      <c r="B143" s="874" t="s">
        <v>2097</v>
      </c>
      <c r="C143" s="436"/>
      <c r="D143" s="875"/>
      <c r="E143" s="876"/>
      <c r="F143" s="436"/>
      <c r="G143" s="436"/>
      <c r="H143" s="436"/>
      <c r="I143" s="436"/>
      <c r="J143" s="436"/>
      <c r="K143" s="436"/>
      <c r="L143" s="436"/>
      <c r="M143" s="884">
        <v>4</v>
      </c>
      <c r="N143" s="866">
        <v>0.139059591111111</v>
      </c>
      <c r="O143" s="867">
        <v>11.25</v>
      </c>
      <c r="P143" s="659">
        <f t="shared" si="2"/>
        <v>1.5644204</v>
      </c>
    </row>
    <row r="144" s="1" customFormat="1" spans="1:16">
      <c r="A144" s="873" t="s">
        <v>2098</v>
      </c>
      <c r="B144" s="874" t="s">
        <v>2099</v>
      </c>
      <c r="C144" s="436"/>
      <c r="D144" s="875"/>
      <c r="E144" s="876"/>
      <c r="F144" s="436"/>
      <c r="G144" s="436"/>
      <c r="H144" s="436"/>
      <c r="I144" s="436"/>
      <c r="J144" s="436"/>
      <c r="K144" s="436"/>
      <c r="L144" s="436"/>
      <c r="M144" s="884">
        <v>4</v>
      </c>
      <c r="N144" s="866">
        <v>0.139059591111111</v>
      </c>
      <c r="O144" s="867">
        <v>11.25</v>
      </c>
      <c r="P144" s="659">
        <f t="shared" si="2"/>
        <v>1.5644204</v>
      </c>
    </row>
    <row r="145" s="1" customFormat="1" spans="1:16">
      <c r="A145" s="873" t="s">
        <v>2100</v>
      </c>
      <c r="B145" s="874" t="s">
        <v>2101</v>
      </c>
      <c r="C145" s="436"/>
      <c r="D145" s="875"/>
      <c r="E145" s="876"/>
      <c r="F145" s="436"/>
      <c r="G145" s="436"/>
      <c r="H145" s="436"/>
      <c r="I145" s="436"/>
      <c r="J145" s="436"/>
      <c r="K145" s="436"/>
      <c r="L145" s="436"/>
      <c r="M145" s="884">
        <v>4</v>
      </c>
      <c r="N145" s="866">
        <v>0.139059591111111</v>
      </c>
      <c r="O145" s="867">
        <v>11.25</v>
      </c>
      <c r="P145" s="659">
        <f t="shared" si="2"/>
        <v>1.5644204</v>
      </c>
    </row>
    <row r="146" s="1" customFormat="1" spans="1:16">
      <c r="A146" s="873" t="s">
        <v>2102</v>
      </c>
      <c r="B146" s="874" t="s">
        <v>2103</v>
      </c>
      <c r="C146" s="436"/>
      <c r="D146" s="875"/>
      <c r="E146" s="876"/>
      <c r="F146" s="436"/>
      <c r="G146" s="436"/>
      <c r="H146" s="436"/>
      <c r="I146" s="436"/>
      <c r="J146" s="436"/>
      <c r="K146" s="436"/>
      <c r="L146" s="436"/>
      <c r="M146" s="884">
        <v>5</v>
      </c>
      <c r="N146" s="866">
        <v>0.173824488888889</v>
      </c>
      <c r="O146" s="867">
        <v>11.25</v>
      </c>
      <c r="P146" s="659">
        <f t="shared" si="2"/>
        <v>1.9555255</v>
      </c>
    </row>
    <row r="147" s="1" customFormat="1" spans="1:16">
      <c r="A147" s="873" t="s">
        <v>2104</v>
      </c>
      <c r="B147" s="874" t="s">
        <v>2105</v>
      </c>
      <c r="C147" s="436"/>
      <c r="D147" s="875"/>
      <c r="E147" s="876"/>
      <c r="F147" s="436"/>
      <c r="G147" s="436"/>
      <c r="H147" s="436"/>
      <c r="I147" s="436"/>
      <c r="J147" s="436"/>
      <c r="K147" s="436"/>
      <c r="L147" s="436"/>
      <c r="M147" s="884">
        <v>6</v>
      </c>
      <c r="N147" s="866">
        <v>0.208589386666667</v>
      </c>
      <c r="O147" s="867">
        <v>11.25</v>
      </c>
      <c r="P147" s="659">
        <f t="shared" si="2"/>
        <v>2.3466306</v>
      </c>
    </row>
    <row r="148" s="1" customFormat="1" spans="1:16">
      <c r="A148" s="873" t="s">
        <v>2106</v>
      </c>
      <c r="B148" s="874" t="s">
        <v>2107</v>
      </c>
      <c r="C148" s="436"/>
      <c r="D148" s="875"/>
      <c r="E148" s="876"/>
      <c r="F148" s="436"/>
      <c r="G148" s="436"/>
      <c r="H148" s="436"/>
      <c r="I148" s="436"/>
      <c r="J148" s="436"/>
      <c r="K148" s="436"/>
      <c r="L148" s="436"/>
      <c r="M148" s="884">
        <v>4</v>
      </c>
      <c r="N148" s="866">
        <v>0.139059591111111</v>
      </c>
      <c r="O148" s="867">
        <v>11.25</v>
      </c>
      <c r="P148" s="659">
        <f t="shared" si="2"/>
        <v>1.5644204</v>
      </c>
    </row>
    <row r="149" s="1" customFormat="1" spans="1:16">
      <c r="A149" s="873" t="s">
        <v>2108</v>
      </c>
      <c r="B149" s="874" t="s">
        <v>2109</v>
      </c>
      <c r="C149" s="436"/>
      <c r="D149" s="875"/>
      <c r="E149" s="876"/>
      <c r="F149" s="436"/>
      <c r="G149" s="436"/>
      <c r="H149" s="436"/>
      <c r="I149" s="436"/>
      <c r="J149" s="436"/>
      <c r="K149" s="436"/>
      <c r="L149" s="436"/>
      <c r="M149" s="884">
        <v>5</v>
      </c>
      <c r="N149" s="866">
        <v>0.173824488888889</v>
      </c>
      <c r="O149" s="867">
        <v>11.25</v>
      </c>
      <c r="P149" s="659">
        <f t="shared" si="2"/>
        <v>1.9555255</v>
      </c>
    </row>
    <row r="150" s="1" customFormat="1" spans="1:16">
      <c r="A150" s="873" t="s">
        <v>2110</v>
      </c>
      <c r="B150" s="874" t="s">
        <v>2111</v>
      </c>
      <c r="C150" s="436"/>
      <c r="D150" s="875"/>
      <c r="E150" s="876"/>
      <c r="F150" s="436"/>
      <c r="G150" s="436"/>
      <c r="H150" s="436"/>
      <c r="I150" s="436"/>
      <c r="J150" s="436"/>
      <c r="K150" s="436"/>
      <c r="L150" s="436"/>
      <c r="M150" s="884">
        <v>5</v>
      </c>
      <c r="N150" s="866">
        <v>0.173824488888889</v>
      </c>
      <c r="O150" s="867">
        <v>11.25</v>
      </c>
      <c r="P150" s="659">
        <f t="shared" si="2"/>
        <v>1.9555255</v>
      </c>
    </row>
    <row r="151" s="1" customFormat="1" spans="1:16">
      <c r="A151" s="878" t="s">
        <v>2112</v>
      </c>
      <c r="B151" s="885" t="s">
        <v>2113</v>
      </c>
      <c r="C151" s="436"/>
      <c r="D151" s="875"/>
      <c r="E151" s="876"/>
      <c r="F151" s="436"/>
      <c r="G151" s="436"/>
      <c r="H151" s="436"/>
      <c r="I151" s="436"/>
      <c r="J151" s="436"/>
      <c r="K151" s="436"/>
      <c r="L151" s="436"/>
      <c r="M151" s="884">
        <v>3</v>
      </c>
      <c r="N151" s="866">
        <v>0.104294693333333</v>
      </c>
      <c r="O151" s="867">
        <v>11.25</v>
      </c>
      <c r="P151" s="659">
        <f t="shared" si="2"/>
        <v>1.1733153</v>
      </c>
    </row>
    <row r="152" s="1" customFormat="1" spans="1:16">
      <c r="A152" s="873" t="s">
        <v>2114</v>
      </c>
      <c r="B152" s="874" t="s">
        <v>2115</v>
      </c>
      <c r="C152" s="436"/>
      <c r="D152" s="875"/>
      <c r="E152" s="876"/>
      <c r="F152" s="436"/>
      <c r="G152" s="436"/>
      <c r="H152" s="436"/>
      <c r="I152" s="436"/>
      <c r="J152" s="436"/>
      <c r="K152" s="436"/>
      <c r="L152" s="436"/>
      <c r="M152" s="884">
        <v>4</v>
      </c>
      <c r="N152" s="866">
        <v>0.139059591111111</v>
      </c>
      <c r="O152" s="867">
        <v>11.25</v>
      </c>
      <c r="P152" s="659">
        <f t="shared" si="2"/>
        <v>1.5644204</v>
      </c>
    </row>
    <row r="153" s="1" customFormat="1" spans="1:16">
      <c r="A153" s="873" t="s">
        <v>2116</v>
      </c>
      <c r="B153" s="874" t="s">
        <v>2117</v>
      </c>
      <c r="C153" s="436"/>
      <c r="D153" s="875"/>
      <c r="E153" s="876"/>
      <c r="F153" s="436"/>
      <c r="G153" s="436"/>
      <c r="H153" s="436"/>
      <c r="I153" s="436"/>
      <c r="J153" s="436"/>
      <c r="K153" s="436"/>
      <c r="L153" s="436"/>
      <c r="M153" s="884">
        <v>6</v>
      </c>
      <c r="N153" s="866">
        <v>0.208589386666667</v>
      </c>
      <c r="O153" s="867">
        <v>11.25</v>
      </c>
      <c r="P153" s="659">
        <f t="shared" si="2"/>
        <v>2.3466306</v>
      </c>
    </row>
    <row r="154" s="1" customFormat="1" spans="1:16">
      <c r="A154" s="873" t="s">
        <v>2118</v>
      </c>
      <c r="B154" s="874" t="s">
        <v>2119</v>
      </c>
      <c r="C154" s="436"/>
      <c r="D154" s="875"/>
      <c r="E154" s="876"/>
      <c r="F154" s="436"/>
      <c r="G154" s="436"/>
      <c r="H154" s="436"/>
      <c r="I154" s="436"/>
      <c r="J154" s="436"/>
      <c r="K154" s="436"/>
      <c r="L154" s="436"/>
      <c r="M154" s="884">
        <v>5</v>
      </c>
      <c r="N154" s="866">
        <v>0.173824488888889</v>
      </c>
      <c r="O154" s="867">
        <v>11.25</v>
      </c>
      <c r="P154" s="659">
        <f t="shared" si="2"/>
        <v>1.9555255</v>
      </c>
    </row>
    <row r="155" s="1" customFormat="1" spans="1:16">
      <c r="A155" s="873" t="s">
        <v>2120</v>
      </c>
      <c r="B155" s="874" t="s">
        <v>2121</v>
      </c>
      <c r="C155" s="436"/>
      <c r="D155" s="875"/>
      <c r="E155" s="876"/>
      <c r="F155" s="436"/>
      <c r="G155" s="436"/>
      <c r="H155" s="436"/>
      <c r="I155" s="436"/>
      <c r="J155" s="436"/>
      <c r="K155" s="436"/>
      <c r="L155" s="436"/>
      <c r="M155" s="884">
        <v>2</v>
      </c>
      <c r="N155" s="866">
        <v>0.0695297955555556</v>
      </c>
      <c r="O155" s="867">
        <v>11.25</v>
      </c>
      <c r="P155" s="659">
        <f t="shared" si="2"/>
        <v>0.7822102</v>
      </c>
    </row>
    <row r="156" s="1" customFormat="1" spans="1:16">
      <c r="A156" s="873" t="s">
        <v>2122</v>
      </c>
      <c r="B156" s="874" t="s">
        <v>2123</v>
      </c>
      <c r="C156" s="436"/>
      <c r="D156" s="875"/>
      <c r="E156" s="876"/>
      <c r="F156" s="436"/>
      <c r="G156" s="436"/>
      <c r="H156" s="436"/>
      <c r="I156" s="436"/>
      <c r="J156" s="436"/>
      <c r="K156" s="436"/>
      <c r="L156" s="436"/>
      <c r="M156" s="884">
        <v>5</v>
      </c>
      <c r="N156" s="866">
        <v>0.173824488888889</v>
      </c>
      <c r="O156" s="867">
        <v>11.25</v>
      </c>
      <c r="P156" s="659">
        <f t="shared" si="2"/>
        <v>1.9555255</v>
      </c>
    </row>
    <row r="157" s="1" customFormat="1" spans="1:16">
      <c r="A157" s="873" t="s">
        <v>2124</v>
      </c>
      <c r="B157" s="874" t="s">
        <v>2125</v>
      </c>
      <c r="C157" s="436"/>
      <c r="D157" s="875"/>
      <c r="E157" s="876"/>
      <c r="F157" s="436"/>
      <c r="G157" s="436"/>
      <c r="H157" s="436"/>
      <c r="I157" s="436"/>
      <c r="J157" s="436"/>
      <c r="K157" s="436"/>
      <c r="L157" s="436"/>
      <c r="M157" s="884">
        <v>4</v>
      </c>
      <c r="N157" s="866">
        <v>0.139059591111111</v>
      </c>
      <c r="O157" s="867">
        <v>11.25</v>
      </c>
      <c r="P157" s="659">
        <f t="shared" si="2"/>
        <v>1.5644204</v>
      </c>
    </row>
    <row r="158" s="1" customFormat="1" spans="1:16">
      <c r="A158" s="873" t="s">
        <v>2126</v>
      </c>
      <c r="B158" s="874" t="s">
        <v>2127</v>
      </c>
      <c r="C158" s="436"/>
      <c r="D158" s="875"/>
      <c r="E158" s="876"/>
      <c r="F158" s="436"/>
      <c r="G158" s="436"/>
      <c r="H158" s="436"/>
      <c r="I158" s="436"/>
      <c r="J158" s="436"/>
      <c r="K158" s="436"/>
      <c r="L158" s="436"/>
      <c r="M158" s="884">
        <v>5</v>
      </c>
      <c r="N158" s="866">
        <v>0.173824488888889</v>
      </c>
      <c r="O158" s="867">
        <v>11.25</v>
      </c>
      <c r="P158" s="659">
        <f t="shared" si="2"/>
        <v>1.9555255</v>
      </c>
    </row>
    <row r="159" s="1" customFormat="1" spans="1:16">
      <c r="A159" s="873" t="s">
        <v>2128</v>
      </c>
      <c r="B159" s="874" t="s">
        <v>2039</v>
      </c>
      <c r="C159" s="436"/>
      <c r="D159" s="875"/>
      <c r="E159" s="876"/>
      <c r="F159" s="436"/>
      <c r="G159" s="436"/>
      <c r="H159" s="436"/>
      <c r="I159" s="436"/>
      <c r="J159" s="436"/>
      <c r="K159" s="436"/>
      <c r="L159" s="436"/>
      <c r="M159" s="884">
        <v>4</v>
      </c>
      <c r="N159" s="866">
        <v>0.139059591111111</v>
      </c>
      <c r="O159" s="867">
        <v>11.25</v>
      </c>
      <c r="P159" s="659">
        <f t="shared" si="2"/>
        <v>1.5644204</v>
      </c>
    </row>
    <row r="160" s="1" customFormat="1" spans="1:16">
      <c r="A160" s="873" t="s">
        <v>2129</v>
      </c>
      <c r="B160" s="874" t="s">
        <v>2130</v>
      </c>
      <c r="C160" s="436"/>
      <c r="D160" s="875"/>
      <c r="E160" s="876"/>
      <c r="F160" s="436"/>
      <c r="G160" s="436"/>
      <c r="H160" s="436"/>
      <c r="I160" s="436"/>
      <c r="J160" s="436"/>
      <c r="K160" s="436"/>
      <c r="L160" s="436"/>
      <c r="M160" s="884">
        <v>5</v>
      </c>
      <c r="N160" s="866">
        <v>0.173824488888889</v>
      </c>
      <c r="O160" s="867">
        <v>11.25</v>
      </c>
      <c r="P160" s="659">
        <f t="shared" si="2"/>
        <v>1.9555255</v>
      </c>
    </row>
    <row r="161" s="1" customFormat="1" spans="1:16">
      <c r="A161" s="873" t="s">
        <v>2131</v>
      </c>
      <c r="B161" s="874" t="s">
        <v>2132</v>
      </c>
      <c r="C161" s="436"/>
      <c r="D161" s="875"/>
      <c r="E161" s="876"/>
      <c r="F161" s="436"/>
      <c r="G161" s="436"/>
      <c r="H161" s="436"/>
      <c r="I161" s="436"/>
      <c r="J161" s="436"/>
      <c r="K161" s="436"/>
      <c r="L161" s="436"/>
      <c r="M161" s="884">
        <v>4</v>
      </c>
      <c r="N161" s="866">
        <v>0.139059591111111</v>
      </c>
      <c r="O161" s="867">
        <v>11.25</v>
      </c>
      <c r="P161" s="659">
        <f t="shared" si="2"/>
        <v>1.5644204</v>
      </c>
    </row>
    <row r="162" s="1" customFormat="1" spans="1:16">
      <c r="A162" s="873" t="s">
        <v>2133</v>
      </c>
      <c r="B162" s="874" t="s">
        <v>2134</v>
      </c>
      <c r="C162" s="436"/>
      <c r="D162" s="875"/>
      <c r="E162" s="876"/>
      <c r="F162" s="436"/>
      <c r="G162" s="436"/>
      <c r="H162" s="436"/>
      <c r="I162" s="436"/>
      <c r="J162" s="436"/>
      <c r="K162" s="436"/>
      <c r="L162" s="436"/>
      <c r="M162" s="884">
        <v>4</v>
      </c>
      <c r="N162" s="866">
        <v>0.139059591111111</v>
      </c>
      <c r="O162" s="867">
        <v>11.25</v>
      </c>
      <c r="P162" s="659">
        <f t="shared" si="2"/>
        <v>1.5644204</v>
      </c>
    </row>
    <row r="163" s="1" customFormat="1" spans="1:16">
      <c r="A163" s="873" t="s">
        <v>2135</v>
      </c>
      <c r="B163" s="874" t="s">
        <v>2136</v>
      </c>
      <c r="C163" s="436"/>
      <c r="D163" s="875"/>
      <c r="E163" s="876"/>
      <c r="F163" s="436"/>
      <c r="G163" s="436"/>
      <c r="H163" s="436"/>
      <c r="I163" s="436"/>
      <c r="J163" s="436"/>
      <c r="K163" s="436"/>
      <c r="L163" s="436"/>
      <c r="M163" s="884">
        <v>6</v>
      </c>
      <c r="N163" s="866">
        <v>0.208589386666667</v>
      </c>
      <c r="O163" s="867">
        <v>11.25</v>
      </c>
      <c r="P163" s="659">
        <f t="shared" si="2"/>
        <v>2.3466306</v>
      </c>
    </row>
    <row r="164" s="1" customFormat="1" spans="1:16">
      <c r="A164" s="873" t="s">
        <v>2137</v>
      </c>
      <c r="B164" s="874" t="s">
        <v>2138</v>
      </c>
      <c r="C164" s="436"/>
      <c r="D164" s="875"/>
      <c r="E164" s="876"/>
      <c r="F164" s="436"/>
      <c r="G164" s="436"/>
      <c r="H164" s="436"/>
      <c r="I164" s="436"/>
      <c r="J164" s="436"/>
      <c r="K164" s="436"/>
      <c r="L164" s="436"/>
      <c r="M164" s="884">
        <v>4</v>
      </c>
      <c r="N164" s="866">
        <v>0.139059591111111</v>
      </c>
      <c r="O164" s="867">
        <v>11.25</v>
      </c>
      <c r="P164" s="659">
        <f t="shared" si="2"/>
        <v>1.5644204</v>
      </c>
    </row>
    <row r="165" s="1" customFormat="1" spans="1:16">
      <c r="A165" s="873" t="s">
        <v>2139</v>
      </c>
      <c r="B165" s="874" t="s">
        <v>2140</v>
      </c>
      <c r="C165" s="436"/>
      <c r="D165" s="875"/>
      <c r="E165" s="876"/>
      <c r="F165" s="436"/>
      <c r="G165" s="436"/>
      <c r="H165" s="436"/>
      <c r="I165" s="436"/>
      <c r="J165" s="436"/>
      <c r="K165" s="436"/>
      <c r="L165" s="436"/>
      <c r="M165" s="884">
        <v>4</v>
      </c>
      <c r="N165" s="866">
        <v>0.139059591111111</v>
      </c>
      <c r="O165" s="867">
        <v>11.25</v>
      </c>
      <c r="P165" s="659">
        <f t="shared" si="2"/>
        <v>1.5644204</v>
      </c>
    </row>
    <row r="166" s="1" customFormat="1" spans="1:16">
      <c r="A166" s="873" t="s">
        <v>2141</v>
      </c>
      <c r="B166" s="874" t="s">
        <v>2142</v>
      </c>
      <c r="C166" s="436"/>
      <c r="D166" s="875"/>
      <c r="E166" s="876"/>
      <c r="F166" s="436"/>
      <c r="G166" s="436"/>
      <c r="H166" s="436"/>
      <c r="I166" s="436"/>
      <c r="J166" s="436"/>
      <c r="K166" s="436"/>
      <c r="L166" s="436"/>
      <c r="M166" s="884">
        <v>4</v>
      </c>
      <c r="N166" s="866">
        <v>0.139059591111111</v>
      </c>
      <c r="O166" s="867">
        <v>11.25</v>
      </c>
      <c r="P166" s="659">
        <f t="shared" si="2"/>
        <v>1.5644204</v>
      </c>
    </row>
    <row r="167" s="1" customFormat="1" spans="1:16">
      <c r="A167" s="873" t="s">
        <v>2143</v>
      </c>
      <c r="B167" s="874" t="s">
        <v>2144</v>
      </c>
      <c r="C167" s="436"/>
      <c r="D167" s="875"/>
      <c r="E167" s="876"/>
      <c r="F167" s="436"/>
      <c r="G167" s="436"/>
      <c r="H167" s="436"/>
      <c r="I167" s="436"/>
      <c r="J167" s="436"/>
      <c r="K167" s="436"/>
      <c r="L167" s="436"/>
      <c r="M167" s="884">
        <v>4</v>
      </c>
      <c r="N167" s="866">
        <v>0.139059591111111</v>
      </c>
      <c r="O167" s="867">
        <v>11.25</v>
      </c>
      <c r="P167" s="659">
        <f t="shared" si="2"/>
        <v>1.5644204</v>
      </c>
    </row>
    <row r="168" s="1" customFormat="1" spans="1:16">
      <c r="A168" s="873" t="s">
        <v>2145</v>
      </c>
      <c r="B168" s="874" t="s">
        <v>2146</v>
      </c>
      <c r="C168" s="436"/>
      <c r="D168" s="875"/>
      <c r="E168" s="876"/>
      <c r="F168" s="436"/>
      <c r="G168" s="436"/>
      <c r="H168" s="436"/>
      <c r="I168" s="436"/>
      <c r="J168" s="436"/>
      <c r="K168" s="436"/>
      <c r="L168" s="436"/>
      <c r="M168" s="884">
        <v>4</v>
      </c>
      <c r="N168" s="866">
        <v>0.139059591111111</v>
      </c>
      <c r="O168" s="867">
        <v>11.25</v>
      </c>
      <c r="P168" s="659">
        <f t="shared" ref="P168:P231" si="3">M168*0.3911051</f>
        <v>1.5644204</v>
      </c>
    </row>
    <row r="169" s="1" customFormat="1" spans="1:16">
      <c r="A169" s="873" t="s">
        <v>2147</v>
      </c>
      <c r="B169" s="874" t="s">
        <v>2148</v>
      </c>
      <c r="C169" s="436"/>
      <c r="D169" s="875"/>
      <c r="E169" s="876"/>
      <c r="F169" s="436"/>
      <c r="G169" s="436"/>
      <c r="H169" s="436"/>
      <c r="I169" s="436"/>
      <c r="J169" s="436"/>
      <c r="K169" s="436"/>
      <c r="L169" s="436"/>
      <c r="M169" s="884">
        <v>4</v>
      </c>
      <c r="N169" s="866">
        <v>0.139059591111111</v>
      </c>
      <c r="O169" s="867">
        <v>11.25</v>
      </c>
      <c r="P169" s="659">
        <f t="shared" si="3"/>
        <v>1.5644204</v>
      </c>
    </row>
    <row r="170" s="1" customFormat="1" spans="1:16">
      <c r="A170" s="873" t="s">
        <v>2149</v>
      </c>
      <c r="B170" s="874" t="s">
        <v>2150</v>
      </c>
      <c r="C170" s="436"/>
      <c r="D170" s="875"/>
      <c r="E170" s="876"/>
      <c r="F170" s="436"/>
      <c r="G170" s="436"/>
      <c r="H170" s="436"/>
      <c r="I170" s="436"/>
      <c r="J170" s="436"/>
      <c r="K170" s="436"/>
      <c r="L170" s="436"/>
      <c r="M170" s="884">
        <v>4</v>
      </c>
      <c r="N170" s="866">
        <v>0.139059591111111</v>
      </c>
      <c r="O170" s="867">
        <v>11.25</v>
      </c>
      <c r="P170" s="659">
        <f t="shared" si="3"/>
        <v>1.5644204</v>
      </c>
    </row>
    <row r="171" s="1" customFormat="1" spans="1:16">
      <c r="A171" s="873" t="s">
        <v>2151</v>
      </c>
      <c r="B171" s="874" t="s">
        <v>2152</v>
      </c>
      <c r="C171" s="436"/>
      <c r="D171" s="875"/>
      <c r="E171" s="876"/>
      <c r="F171" s="436"/>
      <c r="G171" s="436"/>
      <c r="H171" s="436"/>
      <c r="I171" s="436"/>
      <c r="J171" s="436"/>
      <c r="K171" s="436"/>
      <c r="L171" s="436"/>
      <c r="M171" s="884">
        <v>5</v>
      </c>
      <c r="N171" s="866">
        <v>0.173824488888889</v>
      </c>
      <c r="O171" s="867">
        <v>11.25</v>
      </c>
      <c r="P171" s="659">
        <f t="shared" si="3"/>
        <v>1.9555255</v>
      </c>
    </row>
    <row r="172" s="1" customFormat="1" spans="1:16">
      <c r="A172" s="873" t="s">
        <v>2153</v>
      </c>
      <c r="B172" s="874" t="s">
        <v>2154</v>
      </c>
      <c r="C172" s="436"/>
      <c r="D172" s="875"/>
      <c r="E172" s="876"/>
      <c r="F172" s="436"/>
      <c r="G172" s="436"/>
      <c r="H172" s="436"/>
      <c r="I172" s="436"/>
      <c r="J172" s="436"/>
      <c r="K172" s="436"/>
      <c r="L172" s="436"/>
      <c r="M172" s="884">
        <v>5</v>
      </c>
      <c r="N172" s="866">
        <v>0.173824488888889</v>
      </c>
      <c r="O172" s="867">
        <v>11.25</v>
      </c>
      <c r="P172" s="659">
        <f t="shared" si="3"/>
        <v>1.9555255</v>
      </c>
    </row>
    <row r="173" s="1" customFormat="1" spans="1:16">
      <c r="A173" s="873" t="s">
        <v>2155</v>
      </c>
      <c r="B173" s="874" t="s">
        <v>2156</v>
      </c>
      <c r="C173" s="436"/>
      <c r="D173" s="875"/>
      <c r="E173" s="876"/>
      <c r="F173" s="436"/>
      <c r="G173" s="436"/>
      <c r="H173" s="436"/>
      <c r="I173" s="436"/>
      <c r="J173" s="436"/>
      <c r="K173" s="436"/>
      <c r="L173" s="436"/>
      <c r="M173" s="884">
        <v>3</v>
      </c>
      <c r="N173" s="866">
        <v>0.104294693333333</v>
      </c>
      <c r="O173" s="867">
        <v>11.25</v>
      </c>
      <c r="P173" s="659">
        <f t="shared" si="3"/>
        <v>1.1733153</v>
      </c>
    </row>
    <row r="174" s="1" customFormat="1" spans="1:16">
      <c r="A174" s="873" t="s">
        <v>2157</v>
      </c>
      <c r="B174" s="874" t="s">
        <v>2158</v>
      </c>
      <c r="C174" s="436"/>
      <c r="D174" s="875"/>
      <c r="E174" s="876"/>
      <c r="F174" s="436"/>
      <c r="G174" s="436"/>
      <c r="H174" s="436"/>
      <c r="I174" s="436"/>
      <c r="J174" s="436"/>
      <c r="K174" s="436"/>
      <c r="L174" s="436"/>
      <c r="M174" s="884">
        <v>4</v>
      </c>
      <c r="N174" s="866">
        <v>0.139059591111111</v>
      </c>
      <c r="O174" s="867">
        <v>11.25</v>
      </c>
      <c r="P174" s="659">
        <f t="shared" si="3"/>
        <v>1.5644204</v>
      </c>
    </row>
    <row r="175" s="1" customFormat="1" spans="1:16">
      <c r="A175" s="873" t="s">
        <v>2159</v>
      </c>
      <c r="B175" s="874" t="s">
        <v>2160</v>
      </c>
      <c r="C175" s="436"/>
      <c r="D175" s="875"/>
      <c r="E175" s="876"/>
      <c r="F175" s="436"/>
      <c r="G175" s="436"/>
      <c r="H175" s="436"/>
      <c r="I175" s="436"/>
      <c r="J175" s="436"/>
      <c r="K175" s="436"/>
      <c r="L175" s="436"/>
      <c r="M175" s="884">
        <v>4</v>
      </c>
      <c r="N175" s="866">
        <v>0.139059591111111</v>
      </c>
      <c r="O175" s="867">
        <v>11.25</v>
      </c>
      <c r="P175" s="659">
        <f t="shared" si="3"/>
        <v>1.5644204</v>
      </c>
    </row>
    <row r="176" s="1" customFormat="1" spans="1:16">
      <c r="A176" s="873" t="s">
        <v>2161</v>
      </c>
      <c r="B176" s="874" t="s">
        <v>2162</v>
      </c>
      <c r="C176" s="436"/>
      <c r="D176" s="875"/>
      <c r="E176" s="876"/>
      <c r="F176" s="436"/>
      <c r="G176" s="436"/>
      <c r="H176" s="436"/>
      <c r="I176" s="436"/>
      <c r="J176" s="436"/>
      <c r="K176" s="436"/>
      <c r="L176" s="436"/>
      <c r="M176" s="884">
        <v>4</v>
      </c>
      <c r="N176" s="866">
        <v>0.139059591111111</v>
      </c>
      <c r="O176" s="867">
        <v>11.25</v>
      </c>
      <c r="P176" s="659">
        <f t="shared" si="3"/>
        <v>1.5644204</v>
      </c>
    </row>
    <row r="177" s="1" customFormat="1" spans="1:16">
      <c r="A177" s="873" t="s">
        <v>2163</v>
      </c>
      <c r="B177" s="874" t="s">
        <v>2164</v>
      </c>
      <c r="C177" s="436"/>
      <c r="D177" s="875"/>
      <c r="E177" s="876"/>
      <c r="F177" s="436"/>
      <c r="G177" s="436"/>
      <c r="H177" s="436"/>
      <c r="I177" s="436"/>
      <c r="J177" s="436"/>
      <c r="K177" s="436"/>
      <c r="L177" s="436"/>
      <c r="M177" s="884">
        <v>4</v>
      </c>
      <c r="N177" s="866">
        <v>0.139059591111111</v>
      </c>
      <c r="O177" s="867">
        <v>11.25</v>
      </c>
      <c r="P177" s="659">
        <f t="shared" si="3"/>
        <v>1.5644204</v>
      </c>
    </row>
    <row r="178" s="1" customFormat="1" spans="1:16">
      <c r="A178" s="873" t="s">
        <v>2165</v>
      </c>
      <c r="B178" s="874" t="s">
        <v>2166</v>
      </c>
      <c r="C178" s="436"/>
      <c r="D178" s="875"/>
      <c r="E178" s="876"/>
      <c r="F178" s="436"/>
      <c r="G178" s="436"/>
      <c r="H178" s="436"/>
      <c r="I178" s="436"/>
      <c r="J178" s="436"/>
      <c r="K178" s="436"/>
      <c r="L178" s="436"/>
      <c r="M178" s="884">
        <v>6</v>
      </c>
      <c r="N178" s="866">
        <v>0.208589386666667</v>
      </c>
      <c r="O178" s="867">
        <v>11.25</v>
      </c>
      <c r="P178" s="659">
        <f t="shared" si="3"/>
        <v>2.3466306</v>
      </c>
    </row>
    <row r="179" s="1" customFormat="1" spans="1:16">
      <c r="A179" s="873" t="s">
        <v>2167</v>
      </c>
      <c r="B179" s="874" t="s">
        <v>2168</v>
      </c>
      <c r="C179" s="436"/>
      <c r="D179" s="875"/>
      <c r="E179" s="876"/>
      <c r="F179" s="436"/>
      <c r="G179" s="436"/>
      <c r="H179" s="436"/>
      <c r="I179" s="436"/>
      <c r="J179" s="436"/>
      <c r="K179" s="436"/>
      <c r="L179" s="436"/>
      <c r="M179" s="884">
        <v>4</v>
      </c>
      <c r="N179" s="866">
        <v>0.139059591111111</v>
      </c>
      <c r="O179" s="867">
        <v>11.25</v>
      </c>
      <c r="P179" s="659">
        <f t="shared" si="3"/>
        <v>1.5644204</v>
      </c>
    </row>
    <row r="180" s="1" customFormat="1" spans="1:16">
      <c r="A180" s="873" t="s">
        <v>2169</v>
      </c>
      <c r="B180" s="874" t="s">
        <v>2170</v>
      </c>
      <c r="C180" s="436"/>
      <c r="D180" s="875"/>
      <c r="E180" s="876"/>
      <c r="F180" s="436"/>
      <c r="G180" s="436"/>
      <c r="H180" s="436"/>
      <c r="I180" s="436"/>
      <c r="J180" s="436"/>
      <c r="K180" s="436"/>
      <c r="L180" s="436"/>
      <c r="M180" s="884">
        <v>7</v>
      </c>
      <c r="N180" s="866">
        <v>0.243354284444444</v>
      </c>
      <c r="O180" s="867">
        <v>11.25</v>
      </c>
      <c r="P180" s="659">
        <f t="shared" si="3"/>
        <v>2.7377357</v>
      </c>
    </row>
    <row r="181" s="1" customFormat="1" spans="1:16">
      <c r="A181" s="873" t="s">
        <v>2171</v>
      </c>
      <c r="B181" s="874" t="s">
        <v>2172</v>
      </c>
      <c r="C181" s="436"/>
      <c r="D181" s="875"/>
      <c r="E181" s="876"/>
      <c r="F181" s="436"/>
      <c r="G181" s="436"/>
      <c r="H181" s="436"/>
      <c r="I181" s="436"/>
      <c r="J181" s="436"/>
      <c r="K181" s="436"/>
      <c r="L181" s="436"/>
      <c r="M181" s="884">
        <v>4</v>
      </c>
      <c r="N181" s="866">
        <v>0.139059591111111</v>
      </c>
      <c r="O181" s="867">
        <v>11.25</v>
      </c>
      <c r="P181" s="659">
        <f t="shared" si="3"/>
        <v>1.5644204</v>
      </c>
    </row>
    <row r="182" s="1" customFormat="1" spans="1:16">
      <c r="A182" s="873" t="s">
        <v>2173</v>
      </c>
      <c r="B182" s="874" t="s">
        <v>2174</v>
      </c>
      <c r="C182" s="436"/>
      <c r="D182" s="875"/>
      <c r="E182" s="876"/>
      <c r="F182" s="436"/>
      <c r="G182" s="436"/>
      <c r="H182" s="436"/>
      <c r="I182" s="436"/>
      <c r="J182" s="436"/>
      <c r="K182" s="436"/>
      <c r="L182" s="436"/>
      <c r="M182" s="884">
        <v>4</v>
      </c>
      <c r="N182" s="866">
        <v>0.139059591111111</v>
      </c>
      <c r="O182" s="867">
        <v>11.25</v>
      </c>
      <c r="P182" s="659">
        <f t="shared" si="3"/>
        <v>1.5644204</v>
      </c>
    </row>
    <row r="183" s="1" customFormat="1" spans="1:16">
      <c r="A183" s="873" t="s">
        <v>2175</v>
      </c>
      <c r="B183" s="874" t="s">
        <v>2176</v>
      </c>
      <c r="C183" s="436"/>
      <c r="D183" s="875"/>
      <c r="E183" s="876"/>
      <c r="F183" s="436"/>
      <c r="G183" s="436"/>
      <c r="H183" s="436"/>
      <c r="I183" s="436"/>
      <c r="J183" s="436"/>
      <c r="K183" s="436"/>
      <c r="L183" s="436"/>
      <c r="M183" s="884">
        <v>4</v>
      </c>
      <c r="N183" s="866">
        <v>0.139059591111111</v>
      </c>
      <c r="O183" s="867">
        <v>11.25</v>
      </c>
      <c r="P183" s="659">
        <f t="shared" si="3"/>
        <v>1.5644204</v>
      </c>
    </row>
    <row r="184" s="1" customFormat="1" spans="1:16">
      <c r="A184" s="873" t="s">
        <v>2177</v>
      </c>
      <c r="B184" s="874" t="s">
        <v>2178</v>
      </c>
      <c r="C184" s="436"/>
      <c r="D184" s="875"/>
      <c r="E184" s="876"/>
      <c r="F184" s="436"/>
      <c r="G184" s="436"/>
      <c r="H184" s="436"/>
      <c r="I184" s="436"/>
      <c r="J184" s="436"/>
      <c r="K184" s="436"/>
      <c r="L184" s="436"/>
      <c r="M184" s="884">
        <v>6</v>
      </c>
      <c r="N184" s="866">
        <v>0.208589386666667</v>
      </c>
      <c r="O184" s="867">
        <v>11.25</v>
      </c>
      <c r="P184" s="659">
        <f t="shared" si="3"/>
        <v>2.3466306</v>
      </c>
    </row>
    <row r="185" s="1" customFormat="1" spans="1:16">
      <c r="A185" s="873" t="s">
        <v>2179</v>
      </c>
      <c r="B185" s="874" t="s">
        <v>2180</v>
      </c>
      <c r="C185" s="436"/>
      <c r="D185" s="875"/>
      <c r="E185" s="876"/>
      <c r="F185" s="436"/>
      <c r="G185" s="436"/>
      <c r="H185" s="436"/>
      <c r="I185" s="436"/>
      <c r="J185" s="436"/>
      <c r="K185" s="436"/>
      <c r="L185" s="436"/>
      <c r="M185" s="884">
        <v>4</v>
      </c>
      <c r="N185" s="866">
        <v>0.139059591111111</v>
      </c>
      <c r="O185" s="867">
        <v>11.25</v>
      </c>
      <c r="P185" s="659">
        <f t="shared" si="3"/>
        <v>1.5644204</v>
      </c>
    </row>
    <row r="186" s="1" customFormat="1" spans="1:16">
      <c r="A186" s="873" t="s">
        <v>2181</v>
      </c>
      <c r="B186" s="874" t="s">
        <v>2182</v>
      </c>
      <c r="C186" s="436"/>
      <c r="D186" s="875"/>
      <c r="E186" s="876"/>
      <c r="F186" s="436"/>
      <c r="G186" s="436"/>
      <c r="H186" s="436"/>
      <c r="I186" s="436"/>
      <c r="J186" s="436"/>
      <c r="K186" s="436"/>
      <c r="L186" s="436"/>
      <c r="M186" s="884">
        <v>5</v>
      </c>
      <c r="N186" s="866">
        <v>0.173824488888889</v>
      </c>
      <c r="O186" s="867">
        <v>11.25</v>
      </c>
      <c r="P186" s="659">
        <f t="shared" si="3"/>
        <v>1.9555255</v>
      </c>
    </row>
    <row r="187" s="1" customFormat="1" spans="1:16">
      <c r="A187" s="873" t="s">
        <v>2183</v>
      </c>
      <c r="B187" s="874" t="s">
        <v>2184</v>
      </c>
      <c r="C187" s="436"/>
      <c r="D187" s="875"/>
      <c r="E187" s="876"/>
      <c r="F187" s="436"/>
      <c r="G187" s="436"/>
      <c r="H187" s="436"/>
      <c r="I187" s="436"/>
      <c r="J187" s="436"/>
      <c r="K187" s="436"/>
      <c r="L187" s="436"/>
      <c r="M187" s="884">
        <v>3</v>
      </c>
      <c r="N187" s="866">
        <v>0.104294693333333</v>
      </c>
      <c r="O187" s="867">
        <v>11.25</v>
      </c>
      <c r="P187" s="659">
        <f t="shared" si="3"/>
        <v>1.1733153</v>
      </c>
    </row>
    <row r="188" s="1" customFormat="1" spans="1:16">
      <c r="A188" s="873" t="s">
        <v>2185</v>
      </c>
      <c r="B188" s="874" t="s">
        <v>2186</v>
      </c>
      <c r="C188" s="436"/>
      <c r="D188" s="875"/>
      <c r="E188" s="876"/>
      <c r="F188" s="436"/>
      <c r="G188" s="436"/>
      <c r="H188" s="436"/>
      <c r="I188" s="436"/>
      <c r="J188" s="436"/>
      <c r="K188" s="436"/>
      <c r="L188" s="436"/>
      <c r="M188" s="884">
        <v>3</v>
      </c>
      <c r="N188" s="866">
        <v>0.104294693333333</v>
      </c>
      <c r="O188" s="867">
        <v>11.25</v>
      </c>
      <c r="P188" s="659">
        <f t="shared" si="3"/>
        <v>1.1733153</v>
      </c>
    </row>
    <row r="189" s="1" customFormat="1" spans="1:16">
      <c r="A189" s="873" t="s">
        <v>2187</v>
      </c>
      <c r="B189" s="874" t="s">
        <v>2188</v>
      </c>
      <c r="C189" s="436"/>
      <c r="D189" s="875"/>
      <c r="E189" s="876"/>
      <c r="F189" s="436"/>
      <c r="G189" s="436"/>
      <c r="H189" s="436"/>
      <c r="I189" s="436"/>
      <c r="J189" s="436"/>
      <c r="K189" s="436"/>
      <c r="L189" s="436"/>
      <c r="M189" s="884">
        <v>3</v>
      </c>
      <c r="N189" s="866">
        <v>0.104294693333333</v>
      </c>
      <c r="O189" s="867">
        <v>11.25</v>
      </c>
      <c r="P189" s="659">
        <f t="shared" si="3"/>
        <v>1.1733153</v>
      </c>
    </row>
    <row r="190" s="1" customFormat="1" spans="1:16">
      <c r="A190" s="873" t="s">
        <v>2189</v>
      </c>
      <c r="B190" s="874" t="s">
        <v>2190</v>
      </c>
      <c r="C190" s="436"/>
      <c r="D190" s="875"/>
      <c r="E190" s="876"/>
      <c r="F190" s="436"/>
      <c r="G190" s="436"/>
      <c r="H190" s="436"/>
      <c r="I190" s="436"/>
      <c r="J190" s="436"/>
      <c r="K190" s="436"/>
      <c r="L190" s="436"/>
      <c r="M190" s="884">
        <v>3</v>
      </c>
      <c r="N190" s="866">
        <v>0.104294693333333</v>
      </c>
      <c r="O190" s="867">
        <v>11.25</v>
      </c>
      <c r="P190" s="659">
        <f t="shared" si="3"/>
        <v>1.1733153</v>
      </c>
    </row>
    <row r="191" s="1" customFormat="1" spans="1:16">
      <c r="A191" s="873" t="s">
        <v>2191</v>
      </c>
      <c r="B191" s="874" t="s">
        <v>2192</v>
      </c>
      <c r="C191" s="436"/>
      <c r="D191" s="875"/>
      <c r="E191" s="876"/>
      <c r="F191" s="436"/>
      <c r="G191" s="436"/>
      <c r="H191" s="436"/>
      <c r="I191" s="436"/>
      <c r="J191" s="436"/>
      <c r="K191" s="436"/>
      <c r="L191" s="436"/>
      <c r="M191" s="884">
        <v>1</v>
      </c>
      <c r="N191" s="866">
        <v>0.0347648977777778</v>
      </c>
      <c r="O191" s="867">
        <v>11.25</v>
      </c>
      <c r="P191" s="659">
        <f t="shared" si="3"/>
        <v>0.3911051</v>
      </c>
    </row>
    <row r="192" s="1" customFormat="1" spans="1:16">
      <c r="A192" s="873" t="s">
        <v>2193</v>
      </c>
      <c r="B192" s="874" t="s">
        <v>2194</v>
      </c>
      <c r="C192" s="436"/>
      <c r="D192" s="875"/>
      <c r="E192" s="876"/>
      <c r="F192" s="436"/>
      <c r="G192" s="436"/>
      <c r="H192" s="436"/>
      <c r="I192" s="436"/>
      <c r="J192" s="436"/>
      <c r="K192" s="436"/>
      <c r="L192" s="436"/>
      <c r="M192" s="884">
        <v>5</v>
      </c>
      <c r="N192" s="866">
        <v>0.173824488888889</v>
      </c>
      <c r="O192" s="867">
        <v>11.25</v>
      </c>
      <c r="P192" s="659">
        <f t="shared" si="3"/>
        <v>1.9555255</v>
      </c>
    </row>
    <row r="193" s="1" customFormat="1" spans="1:16">
      <c r="A193" s="873" t="s">
        <v>2195</v>
      </c>
      <c r="B193" s="874" t="s">
        <v>2196</v>
      </c>
      <c r="C193" s="436"/>
      <c r="D193" s="875"/>
      <c r="E193" s="876"/>
      <c r="F193" s="436"/>
      <c r="G193" s="436"/>
      <c r="H193" s="436"/>
      <c r="I193" s="436"/>
      <c r="J193" s="436"/>
      <c r="K193" s="436"/>
      <c r="L193" s="436"/>
      <c r="M193" s="884">
        <v>4</v>
      </c>
      <c r="N193" s="866">
        <v>0.139059591111111</v>
      </c>
      <c r="O193" s="867">
        <v>11.25</v>
      </c>
      <c r="P193" s="659">
        <f t="shared" si="3"/>
        <v>1.5644204</v>
      </c>
    </row>
    <row r="194" s="1" customFormat="1" spans="1:16">
      <c r="A194" s="873" t="s">
        <v>2197</v>
      </c>
      <c r="B194" s="874" t="s">
        <v>2198</v>
      </c>
      <c r="C194" s="436"/>
      <c r="D194" s="875"/>
      <c r="E194" s="876"/>
      <c r="F194" s="436"/>
      <c r="G194" s="436"/>
      <c r="H194" s="436"/>
      <c r="I194" s="436"/>
      <c r="J194" s="436"/>
      <c r="K194" s="436"/>
      <c r="L194" s="436"/>
      <c r="M194" s="884">
        <v>3</v>
      </c>
      <c r="N194" s="866">
        <v>0.104294693333333</v>
      </c>
      <c r="O194" s="867">
        <v>11.25</v>
      </c>
      <c r="P194" s="659">
        <f t="shared" si="3"/>
        <v>1.1733153</v>
      </c>
    </row>
    <row r="195" s="1" customFormat="1" spans="1:16">
      <c r="A195" s="873" t="s">
        <v>2199</v>
      </c>
      <c r="B195" s="874" t="s">
        <v>2200</v>
      </c>
      <c r="C195" s="436"/>
      <c r="D195" s="875"/>
      <c r="E195" s="876"/>
      <c r="F195" s="436"/>
      <c r="G195" s="436"/>
      <c r="H195" s="436"/>
      <c r="I195" s="436"/>
      <c r="J195" s="436"/>
      <c r="K195" s="436"/>
      <c r="L195" s="436"/>
      <c r="M195" s="884">
        <v>5</v>
      </c>
      <c r="N195" s="866">
        <v>0.173824488888889</v>
      </c>
      <c r="O195" s="867">
        <v>11.25</v>
      </c>
      <c r="P195" s="659">
        <f t="shared" si="3"/>
        <v>1.9555255</v>
      </c>
    </row>
    <row r="196" s="1" customFormat="1" spans="1:16">
      <c r="A196" s="878" t="s">
        <v>2201</v>
      </c>
      <c r="B196" s="879" t="s">
        <v>2202</v>
      </c>
      <c r="C196" s="436"/>
      <c r="D196" s="875"/>
      <c r="E196" s="876"/>
      <c r="F196" s="436"/>
      <c r="G196" s="436"/>
      <c r="H196" s="436"/>
      <c r="I196" s="436"/>
      <c r="J196" s="436"/>
      <c r="K196" s="436"/>
      <c r="L196" s="436"/>
      <c r="M196" s="884">
        <v>4</v>
      </c>
      <c r="N196" s="866">
        <v>0.139059591111111</v>
      </c>
      <c r="O196" s="867">
        <v>11.25</v>
      </c>
      <c r="P196" s="659">
        <f t="shared" si="3"/>
        <v>1.5644204</v>
      </c>
    </row>
    <row r="197" s="1" customFormat="1" spans="1:16">
      <c r="A197" s="873" t="s">
        <v>2203</v>
      </c>
      <c r="B197" s="874" t="s">
        <v>2204</v>
      </c>
      <c r="C197" s="436"/>
      <c r="D197" s="875"/>
      <c r="E197" s="876"/>
      <c r="F197" s="436"/>
      <c r="G197" s="436"/>
      <c r="H197" s="436"/>
      <c r="I197" s="436"/>
      <c r="J197" s="436"/>
      <c r="K197" s="436"/>
      <c r="L197" s="436"/>
      <c r="M197" s="884">
        <v>3</v>
      </c>
      <c r="N197" s="866">
        <v>0.104294693333333</v>
      </c>
      <c r="O197" s="867">
        <v>11.25</v>
      </c>
      <c r="P197" s="659">
        <f t="shared" si="3"/>
        <v>1.1733153</v>
      </c>
    </row>
    <row r="198" s="1" customFormat="1" spans="1:16">
      <c r="A198" s="873" t="s">
        <v>2205</v>
      </c>
      <c r="B198" s="874" t="s">
        <v>2206</v>
      </c>
      <c r="C198" s="436"/>
      <c r="D198" s="875"/>
      <c r="E198" s="876"/>
      <c r="F198" s="436"/>
      <c r="G198" s="436"/>
      <c r="H198" s="436"/>
      <c r="I198" s="436"/>
      <c r="J198" s="436"/>
      <c r="K198" s="436"/>
      <c r="L198" s="436"/>
      <c r="M198" s="884">
        <v>4</v>
      </c>
      <c r="N198" s="866">
        <v>0.139059591111111</v>
      </c>
      <c r="O198" s="867">
        <v>11.25</v>
      </c>
      <c r="P198" s="659">
        <f t="shared" si="3"/>
        <v>1.5644204</v>
      </c>
    </row>
    <row r="199" s="1" customFormat="1" spans="1:16">
      <c r="A199" s="873" t="s">
        <v>2207</v>
      </c>
      <c r="B199" s="874" t="s">
        <v>2208</v>
      </c>
      <c r="C199" s="436"/>
      <c r="D199" s="875"/>
      <c r="E199" s="876"/>
      <c r="F199" s="436"/>
      <c r="G199" s="436"/>
      <c r="H199" s="436"/>
      <c r="I199" s="436"/>
      <c r="J199" s="436"/>
      <c r="K199" s="436"/>
      <c r="L199" s="436"/>
      <c r="M199" s="884">
        <v>4</v>
      </c>
      <c r="N199" s="866">
        <v>0.139059591111111</v>
      </c>
      <c r="O199" s="867">
        <v>11.25</v>
      </c>
      <c r="P199" s="659">
        <f t="shared" si="3"/>
        <v>1.5644204</v>
      </c>
    </row>
    <row r="200" s="1" customFormat="1" spans="1:16">
      <c r="A200" s="873" t="s">
        <v>2209</v>
      </c>
      <c r="B200" s="874" t="s">
        <v>2210</v>
      </c>
      <c r="C200" s="436"/>
      <c r="D200" s="875"/>
      <c r="E200" s="876"/>
      <c r="F200" s="436"/>
      <c r="G200" s="436"/>
      <c r="H200" s="436"/>
      <c r="I200" s="436"/>
      <c r="J200" s="436"/>
      <c r="K200" s="436"/>
      <c r="L200" s="436"/>
      <c r="M200" s="884">
        <v>3</v>
      </c>
      <c r="N200" s="866">
        <v>0.104294693333333</v>
      </c>
      <c r="O200" s="867">
        <v>11.25</v>
      </c>
      <c r="P200" s="659">
        <f t="shared" si="3"/>
        <v>1.1733153</v>
      </c>
    </row>
    <row r="201" s="1" customFormat="1" spans="1:16">
      <c r="A201" s="873" t="s">
        <v>2211</v>
      </c>
      <c r="B201" s="874" t="s">
        <v>2212</v>
      </c>
      <c r="C201" s="436"/>
      <c r="D201" s="875"/>
      <c r="E201" s="876"/>
      <c r="F201" s="436"/>
      <c r="G201" s="436"/>
      <c r="H201" s="436"/>
      <c r="I201" s="436"/>
      <c r="J201" s="436"/>
      <c r="K201" s="436"/>
      <c r="L201" s="436"/>
      <c r="M201" s="884">
        <v>5</v>
      </c>
      <c r="N201" s="866">
        <v>0.173824488888889</v>
      </c>
      <c r="O201" s="867">
        <v>11.25</v>
      </c>
      <c r="P201" s="659">
        <f t="shared" si="3"/>
        <v>1.9555255</v>
      </c>
    </row>
    <row r="202" s="1" customFormat="1" spans="1:16">
      <c r="A202" s="873" t="s">
        <v>2213</v>
      </c>
      <c r="B202" s="874" t="s">
        <v>2214</v>
      </c>
      <c r="C202" s="436"/>
      <c r="D202" s="875"/>
      <c r="E202" s="876"/>
      <c r="F202" s="436"/>
      <c r="G202" s="436"/>
      <c r="H202" s="436"/>
      <c r="I202" s="436"/>
      <c r="J202" s="436"/>
      <c r="K202" s="436"/>
      <c r="L202" s="436"/>
      <c r="M202" s="884">
        <v>6</v>
      </c>
      <c r="N202" s="866">
        <v>0.208589386666667</v>
      </c>
      <c r="O202" s="867">
        <v>11.25</v>
      </c>
      <c r="P202" s="659">
        <f t="shared" si="3"/>
        <v>2.3466306</v>
      </c>
    </row>
    <row r="203" s="1" customFormat="1" spans="1:16">
      <c r="A203" s="873" t="s">
        <v>2215</v>
      </c>
      <c r="B203" s="874" t="s">
        <v>2216</v>
      </c>
      <c r="C203" s="436"/>
      <c r="D203" s="875"/>
      <c r="E203" s="876"/>
      <c r="F203" s="436"/>
      <c r="G203" s="436"/>
      <c r="H203" s="436"/>
      <c r="I203" s="436"/>
      <c r="J203" s="436"/>
      <c r="K203" s="436"/>
      <c r="L203" s="436"/>
      <c r="M203" s="884">
        <v>4</v>
      </c>
      <c r="N203" s="866">
        <v>0.139059591111111</v>
      </c>
      <c r="O203" s="867">
        <v>11.25</v>
      </c>
      <c r="P203" s="659">
        <f t="shared" si="3"/>
        <v>1.5644204</v>
      </c>
    </row>
    <row r="204" s="1" customFormat="1" spans="1:16">
      <c r="A204" s="873" t="s">
        <v>2217</v>
      </c>
      <c r="B204" s="874" t="s">
        <v>2218</v>
      </c>
      <c r="C204" s="436"/>
      <c r="D204" s="875"/>
      <c r="E204" s="876"/>
      <c r="F204" s="436"/>
      <c r="G204" s="436"/>
      <c r="H204" s="436"/>
      <c r="I204" s="436"/>
      <c r="J204" s="436"/>
      <c r="K204" s="436"/>
      <c r="L204" s="436"/>
      <c r="M204" s="884">
        <v>5</v>
      </c>
      <c r="N204" s="866">
        <v>0.173824488888889</v>
      </c>
      <c r="O204" s="867">
        <v>11.25</v>
      </c>
      <c r="P204" s="659">
        <f t="shared" si="3"/>
        <v>1.9555255</v>
      </c>
    </row>
    <row r="205" s="1" customFormat="1" spans="1:16">
      <c r="A205" s="873" t="s">
        <v>2219</v>
      </c>
      <c r="B205" s="874" t="s">
        <v>2220</v>
      </c>
      <c r="C205" s="436"/>
      <c r="D205" s="875"/>
      <c r="E205" s="876"/>
      <c r="F205" s="436"/>
      <c r="G205" s="436"/>
      <c r="H205" s="436"/>
      <c r="I205" s="436"/>
      <c r="J205" s="436"/>
      <c r="K205" s="436"/>
      <c r="L205" s="436"/>
      <c r="M205" s="884">
        <v>5</v>
      </c>
      <c r="N205" s="866">
        <v>0.173824488888889</v>
      </c>
      <c r="O205" s="867">
        <v>11.25</v>
      </c>
      <c r="P205" s="659">
        <f t="shared" si="3"/>
        <v>1.9555255</v>
      </c>
    </row>
    <row r="206" s="1" customFormat="1" spans="1:16">
      <c r="A206" s="873" t="s">
        <v>2221</v>
      </c>
      <c r="B206" s="874" t="s">
        <v>2222</v>
      </c>
      <c r="C206" s="436"/>
      <c r="D206" s="875"/>
      <c r="E206" s="876"/>
      <c r="F206" s="436"/>
      <c r="G206" s="436"/>
      <c r="H206" s="436"/>
      <c r="I206" s="436"/>
      <c r="J206" s="436"/>
      <c r="K206" s="436"/>
      <c r="L206" s="436"/>
      <c r="M206" s="884">
        <v>5</v>
      </c>
      <c r="N206" s="866">
        <v>0.173824488888889</v>
      </c>
      <c r="O206" s="867">
        <v>11.25</v>
      </c>
      <c r="P206" s="659">
        <f t="shared" si="3"/>
        <v>1.9555255</v>
      </c>
    </row>
    <row r="207" s="1" customFormat="1" spans="1:16">
      <c r="A207" s="873" t="s">
        <v>2223</v>
      </c>
      <c r="B207" s="874" t="s">
        <v>2224</v>
      </c>
      <c r="C207" s="436"/>
      <c r="D207" s="875"/>
      <c r="E207" s="876"/>
      <c r="F207" s="436"/>
      <c r="G207" s="436"/>
      <c r="H207" s="436"/>
      <c r="I207" s="436"/>
      <c r="J207" s="436"/>
      <c r="K207" s="436"/>
      <c r="L207" s="436"/>
      <c r="M207" s="884">
        <v>6</v>
      </c>
      <c r="N207" s="866">
        <v>0.208589386666667</v>
      </c>
      <c r="O207" s="867">
        <v>11.25</v>
      </c>
      <c r="P207" s="659">
        <f t="shared" si="3"/>
        <v>2.3466306</v>
      </c>
    </row>
    <row r="208" s="1" customFormat="1" spans="1:16">
      <c r="A208" s="873" t="s">
        <v>2225</v>
      </c>
      <c r="B208" s="874" t="s">
        <v>2226</v>
      </c>
      <c r="C208" s="436"/>
      <c r="D208" s="875"/>
      <c r="E208" s="876"/>
      <c r="F208" s="436"/>
      <c r="G208" s="436"/>
      <c r="H208" s="436"/>
      <c r="I208" s="436"/>
      <c r="J208" s="436"/>
      <c r="K208" s="436"/>
      <c r="L208" s="436"/>
      <c r="M208" s="884">
        <v>6</v>
      </c>
      <c r="N208" s="866">
        <v>0.208589386666667</v>
      </c>
      <c r="O208" s="867">
        <v>11.25</v>
      </c>
      <c r="P208" s="659">
        <f t="shared" si="3"/>
        <v>2.3466306</v>
      </c>
    </row>
    <row r="209" s="1" customFormat="1" spans="1:16">
      <c r="A209" s="873" t="s">
        <v>2227</v>
      </c>
      <c r="B209" s="874" t="s">
        <v>2228</v>
      </c>
      <c r="C209" s="436"/>
      <c r="D209" s="875"/>
      <c r="E209" s="876"/>
      <c r="F209" s="436"/>
      <c r="G209" s="436"/>
      <c r="H209" s="436"/>
      <c r="I209" s="436"/>
      <c r="J209" s="436"/>
      <c r="K209" s="436"/>
      <c r="L209" s="436"/>
      <c r="M209" s="884">
        <v>5</v>
      </c>
      <c r="N209" s="866">
        <v>0.173824488888889</v>
      </c>
      <c r="O209" s="867">
        <v>11.25</v>
      </c>
      <c r="P209" s="659">
        <f t="shared" si="3"/>
        <v>1.9555255</v>
      </c>
    </row>
    <row r="210" s="1" customFormat="1" spans="1:16">
      <c r="A210" s="873" t="s">
        <v>2229</v>
      </c>
      <c r="B210" s="874" t="s">
        <v>2230</v>
      </c>
      <c r="C210" s="436"/>
      <c r="D210" s="875"/>
      <c r="E210" s="876"/>
      <c r="F210" s="436"/>
      <c r="G210" s="436"/>
      <c r="H210" s="436"/>
      <c r="I210" s="436"/>
      <c r="J210" s="436"/>
      <c r="K210" s="436"/>
      <c r="L210" s="436"/>
      <c r="M210" s="884">
        <v>8</v>
      </c>
      <c r="N210" s="866">
        <v>0.278119182222222</v>
      </c>
      <c r="O210" s="867">
        <v>11.25</v>
      </c>
      <c r="P210" s="659">
        <f t="shared" si="3"/>
        <v>3.1288408</v>
      </c>
    </row>
    <row r="211" s="1" customFormat="1" spans="1:16">
      <c r="A211" s="873" t="s">
        <v>2231</v>
      </c>
      <c r="B211" s="874" t="s">
        <v>2232</v>
      </c>
      <c r="C211" s="436"/>
      <c r="D211" s="875"/>
      <c r="E211" s="876"/>
      <c r="F211" s="436"/>
      <c r="G211" s="436"/>
      <c r="H211" s="436"/>
      <c r="I211" s="436"/>
      <c r="J211" s="436"/>
      <c r="K211" s="436"/>
      <c r="L211" s="436"/>
      <c r="M211" s="884">
        <v>4</v>
      </c>
      <c r="N211" s="866">
        <v>0.139059591111111</v>
      </c>
      <c r="O211" s="867">
        <v>11.25</v>
      </c>
      <c r="P211" s="659">
        <f t="shared" si="3"/>
        <v>1.5644204</v>
      </c>
    </row>
    <row r="212" s="1" customFormat="1" spans="1:16">
      <c r="A212" s="873" t="s">
        <v>2233</v>
      </c>
      <c r="B212" s="874" t="s">
        <v>2174</v>
      </c>
      <c r="C212" s="436"/>
      <c r="D212" s="875"/>
      <c r="E212" s="876"/>
      <c r="F212" s="436"/>
      <c r="G212" s="436"/>
      <c r="H212" s="436"/>
      <c r="I212" s="436"/>
      <c r="J212" s="436"/>
      <c r="K212" s="436"/>
      <c r="L212" s="436"/>
      <c r="M212" s="884">
        <v>3</v>
      </c>
      <c r="N212" s="866">
        <v>0.104294693333333</v>
      </c>
      <c r="O212" s="867">
        <v>11.25</v>
      </c>
      <c r="P212" s="659">
        <f t="shared" si="3"/>
        <v>1.1733153</v>
      </c>
    </row>
    <row r="213" s="1" customFormat="1" spans="1:16">
      <c r="A213" s="873" t="s">
        <v>2234</v>
      </c>
      <c r="B213" s="874" t="s">
        <v>2051</v>
      </c>
      <c r="C213" s="436"/>
      <c r="D213" s="875"/>
      <c r="E213" s="876"/>
      <c r="F213" s="436"/>
      <c r="G213" s="436"/>
      <c r="H213" s="436"/>
      <c r="I213" s="436"/>
      <c r="J213" s="436"/>
      <c r="K213" s="436"/>
      <c r="L213" s="436"/>
      <c r="M213" s="884">
        <v>5</v>
      </c>
      <c r="N213" s="866">
        <v>0.173824488888889</v>
      </c>
      <c r="O213" s="867">
        <v>11.25</v>
      </c>
      <c r="P213" s="659">
        <f t="shared" si="3"/>
        <v>1.9555255</v>
      </c>
    </row>
    <row r="214" s="1" customFormat="1" spans="1:16">
      <c r="A214" s="873" t="s">
        <v>2235</v>
      </c>
      <c r="B214" s="874" t="s">
        <v>2236</v>
      </c>
      <c r="C214" s="436"/>
      <c r="D214" s="875"/>
      <c r="E214" s="876"/>
      <c r="F214" s="436"/>
      <c r="G214" s="436"/>
      <c r="H214" s="436"/>
      <c r="I214" s="436"/>
      <c r="J214" s="436"/>
      <c r="K214" s="436"/>
      <c r="L214" s="436"/>
      <c r="M214" s="884">
        <v>3</v>
      </c>
      <c r="N214" s="866">
        <v>0.104294693333333</v>
      </c>
      <c r="O214" s="867">
        <v>11.25</v>
      </c>
      <c r="P214" s="659">
        <f t="shared" si="3"/>
        <v>1.1733153</v>
      </c>
    </row>
    <row r="215" s="1" customFormat="1" spans="1:16">
      <c r="A215" s="873" t="s">
        <v>2237</v>
      </c>
      <c r="B215" s="874" t="s">
        <v>2238</v>
      </c>
      <c r="C215" s="436"/>
      <c r="D215" s="875"/>
      <c r="E215" s="876"/>
      <c r="F215" s="436"/>
      <c r="G215" s="436"/>
      <c r="H215" s="436"/>
      <c r="I215" s="436"/>
      <c r="J215" s="436"/>
      <c r="K215" s="436"/>
      <c r="L215" s="436"/>
      <c r="M215" s="884">
        <v>4</v>
      </c>
      <c r="N215" s="866">
        <v>0.139059591111111</v>
      </c>
      <c r="O215" s="867">
        <v>11.25</v>
      </c>
      <c r="P215" s="659">
        <f t="shared" si="3"/>
        <v>1.5644204</v>
      </c>
    </row>
    <row r="216" s="1" customFormat="1" spans="1:16">
      <c r="A216" s="873" t="s">
        <v>2239</v>
      </c>
      <c r="B216" s="874" t="s">
        <v>2240</v>
      </c>
      <c r="C216" s="436"/>
      <c r="D216" s="875"/>
      <c r="E216" s="876"/>
      <c r="F216" s="436"/>
      <c r="G216" s="436"/>
      <c r="H216" s="436"/>
      <c r="I216" s="436"/>
      <c r="J216" s="436"/>
      <c r="K216" s="436"/>
      <c r="L216" s="436"/>
      <c r="M216" s="884">
        <v>4</v>
      </c>
      <c r="N216" s="866">
        <v>0.139059591111111</v>
      </c>
      <c r="O216" s="867">
        <v>11.25</v>
      </c>
      <c r="P216" s="659">
        <f t="shared" si="3"/>
        <v>1.5644204</v>
      </c>
    </row>
    <row r="217" s="1" customFormat="1" spans="1:16">
      <c r="A217" s="873" t="s">
        <v>2241</v>
      </c>
      <c r="B217" s="874" t="s">
        <v>2242</v>
      </c>
      <c r="C217" s="436"/>
      <c r="D217" s="875"/>
      <c r="E217" s="876"/>
      <c r="F217" s="436"/>
      <c r="G217" s="436"/>
      <c r="H217" s="436"/>
      <c r="I217" s="436"/>
      <c r="J217" s="436"/>
      <c r="K217" s="436"/>
      <c r="L217" s="436"/>
      <c r="M217" s="884">
        <v>5</v>
      </c>
      <c r="N217" s="866">
        <v>0.173824488888889</v>
      </c>
      <c r="O217" s="867">
        <v>11.25</v>
      </c>
      <c r="P217" s="659">
        <f t="shared" si="3"/>
        <v>1.9555255</v>
      </c>
    </row>
    <row r="218" s="1" customFormat="1" spans="1:16">
      <c r="A218" s="873" t="s">
        <v>1290</v>
      </c>
      <c r="B218" s="874" t="s">
        <v>2243</v>
      </c>
      <c r="C218" s="436"/>
      <c r="D218" s="875"/>
      <c r="E218" s="876"/>
      <c r="F218" s="436"/>
      <c r="G218" s="436"/>
      <c r="H218" s="436"/>
      <c r="I218" s="436"/>
      <c r="J218" s="436"/>
      <c r="K218" s="436"/>
      <c r="L218" s="436"/>
      <c r="M218" s="884">
        <v>7</v>
      </c>
      <c r="N218" s="866">
        <v>0.243354284444444</v>
      </c>
      <c r="O218" s="867">
        <v>11.25</v>
      </c>
      <c r="P218" s="659">
        <f t="shared" si="3"/>
        <v>2.7377357</v>
      </c>
    </row>
    <row r="219" s="1" customFormat="1" spans="1:16">
      <c r="A219" s="873" t="s">
        <v>2006</v>
      </c>
      <c r="B219" s="874" t="s">
        <v>2244</v>
      </c>
      <c r="C219" s="436"/>
      <c r="D219" s="875"/>
      <c r="E219" s="876"/>
      <c r="F219" s="436"/>
      <c r="G219" s="436"/>
      <c r="H219" s="436"/>
      <c r="I219" s="436"/>
      <c r="J219" s="436"/>
      <c r="K219" s="436"/>
      <c r="L219" s="436"/>
      <c r="M219" s="884">
        <v>5</v>
      </c>
      <c r="N219" s="866">
        <v>0.173824488888889</v>
      </c>
      <c r="O219" s="867">
        <v>11.25</v>
      </c>
      <c r="P219" s="659">
        <f t="shared" si="3"/>
        <v>1.9555255</v>
      </c>
    </row>
    <row r="220" s="1" customFormat="1" spans="1:16">
      <c r="A220" s="873" t="s">
        <v>1862</v>
      </c>
      <c r="B220" s="874" t="s">
        <v>2245</v>
      </c>
      <c r="C220" s="436"/>
      <c r="D220" s="875"/>
      <c r="E220" s="876"/>
      <c r="F220" s="436"/>
      <c r="G220" s="436"/>
      <c r="H220" s="436"/>
      <c r="I220" s="436"/>
      <c r="J220" s="436"/>
      <c r="K220" s="436"/>
      <c r="L220" s="436"/>
      <c r="M220" s="884">
        <v>4</v>
      </c>
      <c r="N220" s="866">
        <v>0.139059591111111</v>
      </c>
      <c r="O220" s="867">
        <v>11.25</v>
      </c>
      <c r="P220" s="659">
        <f t="shared" si="3"/>
        <v>1.5644204</v>
      </c>
    </row>
    <row r="221" s="1" customFormat="1" spans="1:16">
      <c r="A221" s="873" t="s">
        <v>2246</v>
      </c>
      <c r="B221" s="874" t="s">
        <v>2247</v>
      </c>
      <c r="C221" s="436"/>
      <c r="D221" s="875"/>
      <c r="E221" s="876"/>
      <c r="F221" s="436"/>
      <c r="G221" s="436"/>
      <c r="H221" s="436"/>
      <c r="I221" s="436"/>
      <c r="J221" s="436"/>
      <c r="K221" s="436"/>
      <c r="L221" s="436"/>
      <c r="M221" s="884">
        <v>3</v>
      </c>
      <c r="N221" s="866">
        <v>0.104294693333333</v>
      </c>
      <c r="O221" s="867">
        <v>11.25</v>
      </c>
      <c r="P221" s="659">
        <f t="shared" si="3"/>
        <v>1.1733153</v>
      </c>
    </row>
    <row r="222" s="1" customFormat="1" spans="1:16">
      <c r="A222" s="873" t="s">
        <v>2248</v>
      </c>
      <c r="B222" s="874" t="s">
        <v>2249</v>
      </c>
      <c r="C222" s="436"/>
      <c r="D222" s="875"/>
      <c r="E222" s="876"/>
      <c r="F222" s="436"/>
      <c r="G222" s="436"/>
      <c r="H222" s="436"/>
      <c r="I222" s="436"/>
      <c r="J222" s="436"/>
      <c r="K222" s="436"/>
      <c r="L222" s="436"/>
      <c r="M222" s="884">
        <v>5</v>
      </c>
      <c r="N222" s="866">
        <v>0.173824488888889</v>
      </c>
      <c r="O222" s="867">
        <v>11.25</v>
      </c>
      <c r="P222" s="659">
        <f t="shared" si="3"/>
        <v>1.9555255</v>
      </c>
    </row>
    <row r="223" s="1" customFormat="1" spans="1:16">
      <c r="A223" s="873" t="s">
        <v>2250</v>
      </c>
      <c r="B223" s="874" t="s">
        <v>2251</v>
      </c>
      <c r="C223" s="436"/>
      <c r="D223" s="875"/>
      <c r="E223" s="876"/>
      <c r="F223" s="436"/>
      <c r="G223" s="436"/>
      <c r="H223" s="436"/>
      <c r="I223" s="436"/>
      <c r="J223" s="436"/>
      <c r="K223" s="436"/>
      <c r="L223" s="436"/>
      <c r="M223" s="884">
        <v>4</v>
      </c>
      <c r="N223" s="866">
        <v>0.139059591111111</v>
      </c>
      <c r="O223" s="867">
        <v>11.25</v>
      </c>
      <c r="P223" s="659">
        <f t="shared" si="3"/>
        <v>1.5644204</v>
      </c>
    </row>
    <row r="224" s="1" customFormat="1" spans="1:16">
      <c r="A224" s="873" t="s">
        <v>2252</v>
      </c>
      <c r="B224" s="874" t="s">
        <v>2253</v>
      </c>
      <c r="C224" s="436"/>
      <c r="D224" s="875"/>
      <c r="E224" s="876"/>
      <c r="F224" s="436"/>
      <c r="G224" s="436"/>
      <c r="H224" s="436"/>
      <c r="I224" s="436"/>
      <c r="J224" s="436"/>
      <c r="K224" s="436"/>
      <c r="L224" s="436"/>
      <c r="M224" s="884">
        <v>4</v>
      </c>
      <c r="N224" s="866">
        <v>0.139059591111111</v>
      </c>
      <c r="O224" s="867">
        <v>11.25</v>
      </c>
      <c r="P224" s="659">
        <f t="shared" si="3"/>
        <v>1.5644204</v>
      </c>
    </row>
    <row r="225" s="1" customFormat="1" spans="1:16">
      <c r="A225" s="873" t="s">
        <v>2254</v>
      </c>
      <c r="B225" s="874" t="s">
        <v>2255</v>
      </c>
      <c r="C225" s="436"/>
      <c r="D225" s="875"/>
      <c r="E225" s="876"/>
      <c r="F225" s="436"/>
      <c r="G225" s="436"/>
      <c r="H225" s="436"/>
      <c r="I225" s="436"/>
      <c r="J225" s="436"/>
      <c r="K225" s="436"/>
      <c r="L225" s="436"/>
      <c r="M225" s="884">
        <v>3</v>
      </c>
      <c r="N225" s="866">
        <v>0.104294693333333</v>
      </c>
      <c r="O225" s="867">
        <v>11.25</v>
      </c>
      <c r="P225" s="659">
        <f t="shared" si="3"/>
        <v>1.1733153</v>
      </c>
    </row>
    <row r="226" s="1" customFormat="1" spans="1:16">
      <c r="A226" s="873" t="s">
        <v>2256</v>
      </c>
      <c r="B226" s="874" t="s">
        <v>2257</v>
      </c>
      <c r="C226" s="436"/>
      <c r="D226" s="875"/>
      <c r="E226" s="876"/>
      <c r="F226" s="436"/>
      <c r="G226" s="436"/>
      <c r="H226" s="436"/>
      <c r="I226" s="436"/>
      <c r="J226" s="436"/>
      <c r="K226" s="436"/>
      <c r="L226" s="436"/>
      <c r="M226" s="884">
        <v>2</v>
      </c>
      <c r="N226" s="866">
        <v>0.0695297955555556</v>
      </c>
      <c r="O226" s="867">
        <v>11.25</v>
      </c>
      <c r="P226" s="659">
        <f t="shared" si="3"/>
        <v>0.7822102</v>
      </c>
    </row>
    <row r="227" s="1" customFormat="1" spans="1:16">
      <c r="A227" s="873" t="s">
        <v>2258</v>
      </c>
      <c r="B227" s="874" t="s">
        <v>2259</v>
      </c>
      <c r="C227" s="436"/>
      <c r="D227" s="875"/>
      <c r="E227" s="876"/>
      <c r="F227" s="436"/>
      <c r="G227" s="436"/>
      <c r="H227" s="436"/>
      <c r="I227" s="436"/>
      <c r="J227" s="436"/>
      <c r="K227" s="436"/>
      <c r="L227" s="436"/>
      <c r="M227" s="884">
        <v>4</v>
      </c>
      <c r="N227" s="866">
        <v>0.139059591111111</v>
      </c>
      <c r="O227" s="867">
        <v>11.25</v>
      </c>
      <c r="P227" s="659">
        <f t="shared" si="3"/>
        <v>1.5644204</v>
      </c>
    </row>
    <row r="228" s="1" customFormat="1" spans="1:16">
      <c r="A228" s="873" t="s">
        <v>2260</v>
      </c>
      <c r="B228" s="874" t="s">
        <v>2261</v>
      </c>
      <c r="C228" s="436"/>
      <c r="D228" s="875"/>
      <c r="E228" s="876"/>
      <c r="F228" s="436"/>
      <c r="G228" s="436"/>
      <c r="H228" s="436"/>
      <c r="I228" s="436"/>
      <c r="J228" s="436"/>
      <c r="K228" s="436"/>
      <c r="L228" s="436"/>
      <c r="M228" s="884">
        <v>4</v>
      </c>
      <c r="N228" s="866">
        <v>0.139059591111111</v>
      </c>
      <c r="O228" s="867">
        <v>11.25</v>
      </c>
      <c r="P228" s="659">
        <f t="shared" si="3"/>
        <v>1.5644204</v>
      </c>
    </row>
    <row r="229" s="1" customFormat="1" spans="1:16">
      <c r="A229" s="873" t="s">
        <v>2262</v>
      </c>
      <c r="B229" s="874" t="s">
        <v>2263</v>
      </c>
      <c r="C229" s="436"/>
      <c r="D229" s="875"/>
      <c r="E229" s="876"/>
      <c r="F229" s="436"/>
      <c r="G229" s="436"/>
      <c r="H229" s="436"/>
      <c r="I229" s="436"/>
      <c r="J229" s="436"/>
      <c r="K229" s="436"/>
      <c r="L229" s="436"/>
      <c r="M229" s="884">
        <v>5</v>
      </c>
      <c r="N229" s="866">
        <v>0.173824488888889</v>
      </c>
      <c r="O229" s="867">
        <v>11.25</v>
      </c>
      <c r="P229" s="659">
        <f t="shared" si="3"/>
        <v>1.9555255</v>
      </c>
    </row>
    <row r="230" s="1" customFormat="1" spans="1:16">
      <c r="A230" s="873" t="s">
        <v>2264</v>
      </c>
      <c r="B230" s="874" t="s">
        <v>2265</v>
      </c>
      <c r="C230" s="436"/>
      <c r="D230" s="875"/>
      <c r="E230" s="876"/>
      <c r="F230" s="436"/>
      <c r="G230" s="436"/>
      <c r="H230" s="436"/>
      <c r="I230" s="436"/>
      <c r="J230" s="436"/>
      <c r="K230" s="436"/>
      <c r="L230" s="436"/>
      <c r="M230" s="884">
        <v>4</v>
      </c>
      <c r="N230" s="866">
        <v>0.139059591111111</v>
      </c>
      <c r="O230" s="867">
        <v>11.25</v>
      </c>
      <c r="P230" s="659">
        <f t="shared" si="3"/>
        <v>1.5644204</v>
      </c>
    </row>
    <row r="231" s="1" customFormat="1" spans="1:16">
      <c r="A231" s="873" t="s">
        <v>2266</v>
      </c>
      <c r="B231" s="874" t="s">
        <v>2267</v>
      </c>
      <c r="C231" s="436"/>
      <c r="D231" s="875"/>
      <c r="E231" s="876"/>
      <c r="F231" s="436"/>
      <c r="G231" s="436"/>
      <c r="H231" s="436"/>
      <c r="I231" s="436"/>
      <c r="J231" s="436"/>
      <c r="K231" s="436"/>
      <c r="L231" s="436"/>
      <c r="M231" s="884">
        <v>2</v>
      </c>
      <c r="N231" s="866">
        <v>0.0695297955555556</v>
      </c>
      <c r="O231" s="867">
        <v>11.25</v>
      </c>
      <c r="P231" s="659">
        <f t="shared" si="3"/>
        <v>0.7822102</v>
      </c>
    </row>
    <row r="232" s="1" customFormat="1" spans="1:16">
      <c r="A232" s="873" t="s">
        <v>2268</v>
      </c>
      <c r="B232" s="874" t="s">
        <v>2269</v>
      </c>
      <c r="C232" s="436"/>
      <c r="D232" s="875"/>
      <c r="E232" s="876"/>
      <c r="F232" s="436"/>
      <c r="G232" s="436"/>
      <c r="H232" s="436"/>
      <c r="I232" s="436"/>
      <c r="J232" s="436"/>
      <c r="K232" s="436"/>
      <c r="L232" s="436"/>
      <c r="M232" s="884">
        <v>4</v>
      </c>
      <c r="N232" s="866">
        <v>0.139059591111111</v>
      </c>
      <c r="O232" s="867">
        <v>11.25</v>
      </c>
      <c r="P232" s="659">
        <f t="shared" ref="P232:P295" si="4">M232*0.3911051</f>
        <v>1.5644204</v>
      </c>
    </row>
    <row r="233" s="1" customFormat="1" spans="1:16">
      <c r="A233" s="873" t="s">
        <v>2270</v>
      </c>
      <c r="B233" s="874" t="s">
        <v>2271</v>
      </c>
      <c r="C233" s="436"/>
      <c r="D233" s="875"/>
      <c r="E233" s="876"/>
      <c r="F233" s="436"/>
      <c r="G233" s="436"/>
      <c r="H233" s="436"/>
      <c r="I233" s="436"/>
      <c r="J233" s="436"/>
      <c r="K233" s="436"/>
      <c r="L233" s="436"/>
      <c r="M233" s="884">
        <v>5</v>
      </c>
      <c r="N233" s="866">
        <v>0.173824488888889</v>
      </c>
      <c r="O233" s="867">
        <v>11.25</v>
      </c>
      <c r="P233" s="659">
        <f t="shared" si="4"/>
        <v>1.9555255</v>
      </c>
    </row>
    <row r="234" s="1" customFormat="1" spans="1:16">
      <c r="A234" s="873" t="s">
        <v>2272</v>
      </c>
      <c r="B234" s="874" t="s">
        <v>2273</v>
      </c>
      <c r="C234" s="436"/>
      <c r="D234" s="875"/>
      <c r="E234" s="876"/>
      <c r="F234" s="436"/>
      <c r="G234" s="436"/>
      <c r="H234" s="436"/>
      <c r="I234" s="436"/>
      <c r="J234" s="436"/>
      <c r="K234" s="436"/>
      <c r="L234" s="436"/>
      <c r="M234" s="884">
        <v>2</v>
      </c>
      <c r="N234" s="866">
        <v>0.0695297955555556</v>
      </c>
      <c r="O234" s="867">
        <v>11.25</v>
      </c>
      <c r="P234" s="659">
        <f t="shared" si="4"/>
        <v>0.7822102</v>
      </c>
    </row>
    <row r="235" s="1" customFormat="1" spans="1:16">
      <c r="A235" s="873" t="s">
        <v>2274</v>
      </c>
      <c r="B235" s="874" t="s">
        <v>2275</v>
      </c>
      <c r="C235" s="436"/>
      <c r="D235" s="875"/>
      <c r="E235" s="876"/>
      <c r="F235" s="436"/>
      <c r="G235" s="436"/>
      <c r="H235" s="436"/>
      <c r="I235" s="436"/>
      <c r="J235" s="436"/>
      <c r="K235" s="436"/>
      <c r="L235" s="436"/>
      <c r="M235" s="884">
        <v>4</v>
      </c>
      <c r="N235" s="866">
        <v>0.139059591111111</v>
      </c>
      <c r="O235" s="867">
        <v>11.25</v>
      </c>
      <c r="P235" s="659">
        <f t="shared" si="4"/>
        <v>1.5644204</v>
      </c>
    </row>
    <row r="236" s="1" customFormat="1" spans="1:16">
      <c r="A236" s="873" t="s">
        <v>2276</v>
      </c>
      <c r="B236" s="874" t="s">
        <v>2277</v>
      </c>
      <c r="C236" s="436"/>
      <c r="D236" s="875"/>
      <c r="E236" s="876"/>
      <c r="F236" s="436"/>
      <c r="G236" s="436"/>
      <c r="H236" s="436"/>
      <c r="I236" s="436"/>
      <c r="J236" s="436"/>
      <c r="K236" s="436"/>
      <c r="L236" s="436"/>
      <c r="M236" s="884">
        <v>4</v>
      </c>
      <c r="N236" s="866">
        <v>0.139059591111111</v>
      </c>
      <c r="O236" s="867">
        <v>11.25</v>
      </c>
      <c r="P236" s="659">
        <f t="shared" si="4"/>
        <v>1.5644204</v>
      </c>
    </row>
    <row r="237" s="1" customFormat="1" spans="1:16">
      <c r="A237" s="873" t="s">
        <v>2278</v>
      </c>
      <c r="B237" s="874" t="s">
        <v>2279</v>
      </c>
      <c r="C237" s="436"/>
      <c r="D237" s="875"/>
      <c r="E237" s="876"/>
      <c r="F237" s="436"/>
      <c r="G237" s="436"/>
      <c r="H237" s="436"/>
      <c r="I237" s="436"/>
      <c r="J237" s="436"/>
      <c r="K237" s="436"/>
      <c r="L237" s="436"/>
      <c r="M237" s="884">
        <v>4</v>
      </c>
      <c r="N237" s="866">
        <v>0.139059591111111</v>
      </c>
      <c r="O237" s="867">
        <v>11.25</v>
      </c>
      <c r="P237" s="659">
        <f t="shared" si="4"/>
        <v>1.5644204</v>
      </c>
    </row>
    <row r="238" s="1" customFormat="1" spans="1:16">
      <c r="A238" s="873" t="s">
        <v>2280</v>
      </c>
      <c r="B238" s="874" t="s">
        <v>2281</v>
      </c>
      <c r="C238" s="436"/>
      <c r="D238" s="875"/>
      <c r="E238" s="876"/>
      <c r="F238" s="436"/>
      <c r="G238" s="436"/>
      <c r="H238" s="436"/>
      <c r="I238" s="436"/>
      <c r="J238" s="436"/>
      <c r="K238" s="436"/>
      <c r="L238" s="436"/>
      <c r="M238" s="884">
        <v>4</v>
      </c>
      <c r="N238" s="866">
        <v>0.139059591111111</v>
      </c>
      <c r="O238" s="867">
        <v>11.25</v>
      </c>
      <c r="P238" s="659">
        <f t="shared" si="4"/>
        <v>1.5644204</v>
      </c>
    </row>
    <row r="239" s="1" customFormat="1" spans="1:16">
      <c r="A239" s="873" t="s">
        <v>2282</v>
      </c>
      <c r="B239" s="874" t="s">
        <v>2283</v>
      </c>
      <c r="C239" s="436"/>
      <c r="D239" s="875"/>
      <c r="E239" s="876"/>
      <c r="F239" s="436"/>
      <c r="G239" s="436"/>
      <c r="H239" s="436"/>
      <c r="I239" s="436"/>
      <c r="J239" s="436"/>
      <c r="K239" s="436"/>
      <c r="L239" s="436"/>
      <c r="M239" s="884">
        <v>4</v>
      </c>
      <c r="N239" s="866">
        <v>0.139059591111111</v>
      </c>
      <c r="O239" s="867">
        <v>11.25</v>
      </c>
      <c r="P239" s="659">
        <f t="shared" si="4"/>
        <v>1.5644204</v>
      </c>
    </row>
    <row r="240" s="1" customFormat="1" spans="1:16">
      <c r="A240" s="873" t="s">
        <v>2284</v>
      </c>
      <c r="B240" s="874" t="s">
        <v>2285</v>
      </c>
      <c r="C240" s="436"/>
      <c r="D240" s="875"/>
      <c r="E240" s="876"/>
      <c r="F240" s="436"/>
      <c r="G240" s="436"/>
      <c r="H240" s="436"/>
      <c r="I240" s="436"/>
      <c r="J240" s="436"/>
      <c r="K240" s="436"/>
      <c r="L240" s="436"/>
      <c r="M240" s="884">
        <v>4</v>
      </c>
      <c r="N240" s="866">
        <v>0.139059591111111</v>
      </c>
      <c r="O240" s="867">
        <v>11.25</v>
      </c>
      <c r="P240" s="659">
        <f t="shared" si="4"/>
        <v>1.5644204</v>
      </c>
    </row>
    <row r="241" s="1" customFormat="1" spans="1:16">
      <c r="A241" s="873" t="s">
        <v>2286</v>
      </c>
      <c r="B241" s="874" t="s">
        <v>2287</v>
      </c>
      <c r="C241" s="436"/>
      <c r="D241" s="875"/>
      <c r="E241" s="876"/>
      <c r="F241" s="436"/>
      <c r="G241" s="436"/>
      <c r="H241" s="436"/>
      <c r="I241" s="436"/>
      <c r="J241" s="436"/>
      <c r="K241" s="436"/>
      <c r="L241" s="436"/>
      <c r="M241" s="884">
        <v>6</v>
      </c>
      <c r="N241" s="866">
        <v>0.208589386666667</v>
      </c>
      <c r="O241" s="867">
        <v>11.25</v>
      </c>
      <c r="P241" s="659">
        <f t="shared" si="4"/>
        <v>2.3466306</v>
      </c>
    </row>
    <row r="242" s="1" customFormat="1" spans="1:16">
      <c r="A242" s="873" t="s">
        <v>2288</v>
      </c>
      <c r="B242" s="874" t="s">
        <v>2289</v>
      </c>
      <c r="C242" s="436"/>
      <c r="D242" s="875"/>
      <c r="E242" s="876"/>
      <c r="F242" s="436"/>
      <c r="G242" s="436"/>
      <c r="H242" s="436"/>
      <c r="I242" s="436"/>
      <c r="J242" s="436"/>
      <c r="K242" s="436"/>
      <c r="L242" s="436"/>
      <c r="M242" s="884">
        <v>4</v>
      </c>
      <c r="N242" s="866">
        <v>0.139059591111111</v>
      </c>
      <c r="O242" s="867">
        <v>11.25</v>
      </c>
      <c r="P242" s="659">
        <f t="shared" si="4"/>
        <v>1.5644204</v>
      </c>
    </row>
    <row r="243" s="1" customFormat="1" spans="1:16">
      <c r="A243" s="873" t="s">
        <v>2290</v>
      </c>
      <c r="B243" s="874" t="s">
        <v>2291</v>
      </c>
      <c r="C243" s="436"/>
      <c r="D243" s="875"/>
      <c r="E243" s="876"/>
      <c r="F243" s="436"/>
      <c r="G243" s="436"/>
      <c r="H243" s="436"/>
      <c r="I243" s="436"/>
      <c r="J243" s="436"/>
      <c r="K243" s="436"/>
      <c r="L243" s="436"/>
      <c r="M243" s="884">
        <v>5</v>
      </c>
      <c r="N243" s="866">
        <v>0.173824488888889</v>
      </c>
      <c r="O243" s="867">
        <v>11.25</v>
      </c>
      <c r="P243" s="659">
        <f t="shared" si="4"/>
        <v>1.9555255</v>
      </c>
    </row>
    <row r="244" s="1" customFormat="1" spans="1:16">
      <c r="A244" s="873" t="s">
        <v>2292</v>
      </c>
      <c r="B244" s="874" t="s">
        <v>2293</v>
      </c>
      <c r="C244" s="436"/>
      <c r="D244" s="875"/>
      <c r="E244" s="876"/>
      <c r="F244" s="436"/>
      <c r="G244" s="436"/>
      <c r="H244" s="436"/>
      <c r="I244" s="436"/>
      <c r="J244" s="436"/>
      <c r="K244" s="436"/>
      <c r="L244" s="436"/>
      <c r="M244" s="884">
        <v>5</v>
      </c>
      <c r="N244" s="866">
        <v>0.173824488888889</v>
      </c>
      <c r="O244" s="867">
        <v>11.25</v>
      </c>
      <c r="P244" s="659">
        <f t="shared" si="4"/>
        <v>1.9555255</v>
      </c>
    </row>
    <row r="245" s="1" customFormat="1" spans="1:16">
      <c r="A245" s="873" t="s">
        <v>2294</v>
      </c>
      <c r="B245" s="874" t="s">
        <v>2295</v>
      </c>
      <c r="C245" s="436"/>
      <c r="D245" s="875"/>
      <c r="E245" s="876"/>
      <c r="F245" s="436"/>
      <c r="G245" s="436"/>
      <c r="H245" s="436"/>
      <c r="I245" s="436"/>
      <c r="J245" s="436"/>
      <c r="K245" s="436"/>
      <c r="L245" s="436"/>
      <c r="M245" s="884">
        <v>4</v>
      </c>
      <c r="N245" s="866">
        <v>0.139059591111111</v>
      </c>
      <c r="O245" s="867">
        <v>11.25</v>
      </c>
      <c r="P245" s="659">
        <f t="shared" si="4"/>
        <v>1.5644204</v>
      </c>
    </row>
    <row r="246" s="1" customFormat="1" spans="1:16">
      <c r="A246" s="873" t="s">
        <v>2296</v>
      </c>
      <c r="B246" s="874" t="s">
        <v>2297</v>
      </c>
      <c r="C246" s="436"/>
      <c r="D246" s="875"/>
      <c r="E246" s="876"/>
      <c r="F246" s="436"/>
      <c r="G246" s="436"/>
      <c r="H246" s="436"/>
      <c r="I246" s="436"/>
      <c r="J246" s="436"/>
      <c r="K246" s="436"/>
      <c r="L246" s="436"/>
      <c r="M246" s="884">
        <v>6</v>
      </c>
      <c r="N246" s="866">
        <v>0.208589386666667</v>
      </c>
      <c r="O246" s="867">
        <v>11.25</v>
      </c>
      <c r="P246" s="659">
        <f t="shared" si="4"/>
        <v>2.3466306</v>
      </c>
    </row>
    <row r="247" s="1" customFormat="1" spans="1:16">
      <c r="A247" s="873" t="s">
        <v>2298</v>
      </c>
      <c r="B247" s="874" t="s">
        <v>2299</v>
      </c>
      <c r="C247" s="436"/>
      <c r="D247" s="875"/>
      <c r="E247" s="876"/>
      <c r="F247" s="436"/>
      <c r="G247" s="436"/>
      <c r="H247" s="436"/>
      <c r="I247" s="436"/>
      <c r="J247" s="436"/>
      <c r="K247" s="436"/>
      <c r="L247" s="436"/>
      <c r="M247" s="884">
        <v>3</v>
      </c>
      <c r="N247" s="866">
        <v>0.104294693333333</v>
      </c>
      <c r="O247" s="867">
        <v>11.25</v>
      </c>
      <c r="P247" s="659">
        <f t="shared" si="4"/>
        <v>1.1733153</v>
      </c>
    </row>
    <row r="248" s="1" customFormat="1" spans="1:16">
      <c r="A248" s="873" t="s">
        <v>2300</v>
      </c>
      <c r="B248" s="874" t="s">
        <v>2301</v>
      </c>
      <c r="C248" s="436"/>
      <c r="D248" s="875"/>
      <c r="E248" s="876"/>
      <c r="F248" s="436"/>
      <c r="G248" s="436"/>
      <c r="H248" s="436"/>
      <c r="I248" s="436"/>
      <c r="J248" s="436"/>
      <c r="K248" s="436"/>
      <c r="L248" s="436"/>
      <c r="M248" s="884">
        <v>5</v>
      </c>
      <c r="N248" s="866">
        <v>0.173824488888889</v>
      </c>
      <c r="O248" s="867">
        <v>11.25</v>
      </c>
      <c r="P248" s="659">
        <f t="shared" si="4"/>
        <v>1.9555255</v>
      </c>
    </row>
    <row r="249" s="1" customFormat="1" spans="1:16">
      <c r="A249" s="873" t="s">
        <v>2302</v>
      </c>
      <c r="B249" s="874" t="s">
        <v>2303</v>
      </c>
      <c r="C249" s="436"/>
      <c r="D249" s="875"/>
      <c r="E249" s="876"/>
      <c r="F249" s="436"/>
      <c r="G249" s="436"/>
      <c r="H249" s="436"/>
      <c r="I249" s="436"/>
      <c r="J249" s="436"/>
      <c r="K249" s="436"/>
      <c r="L249" s="436"/>
      <c r="M249" s="884">
        <v>5</v>
      </c>
      <c r="N249" s="866">
        <v>0.173824488888889</v>
      </c>
      <c r="O249" s="867">
        <v>11.25</v>
      </c>
      <c r="P249" s="659">
        <f t="shared" si="4"/>
        <v>1.9555255</v>
      </c>
    </row>
    <row r="250" s="1" customFormat="1" spans="1:16">
      <c r="A250" s="886" t="s">
        <v>2304</v>
      </c>
      <c r="B250" s="879" t="s">
        <v>2305</v>
      </c>
      <c r="C250" s="436"/>
      <c r="D250" s="875"/>
      <c r="E250" s="876"/>
      <c r="F250" s="436"/>
      <c r="G250" s="436"/>
      <c r="H250" s="436"/>
      <c r="I250" s="436"/>
      <c r="J250" s="436"/>
      <c r="K250" s="436"/>
      <c r="L250" s="436"/>
      <c r="M250" s="884">
        <v>2</v>
      </c>
      <c r="N250" s="866">
        <v>0.0695297955555556</v>
      </c>
      <c r="O250" s="867">
        <v>11.25</v>
      </c>
      <c r="P250" s="659">
        <f t="shared" si="4"/>
        <v>0.7822102</v>
      </c>
    </row>
    <row r="251" s="1" customFormat="1" spans="1:16">
      <c r="A251" s="873" t="s">
        <v>2306</v>
      </c>
      <c r="B251" s="874" t="s">
        <v>2307</v>
      </c>
      <c r="C251" s="436"/>
      <c r="D251" s="875"/>
      <c r="E251" s="876"/>
      <c r="F251" s="436"/>
      <c r="G251" s="436"/>
      <c r="H251" s="436"/>
      <c r="I251" s="436"/>
      <c r="J251" s="436"/>
      <c r="K251" s="436"/>
      <c r="L251" s="436"/>
      <c r="M251" s="884">
        <v>5</v>
      </c>
      <c r="N251" s="866">
        <v>0.173824488888889</v>
      </c>
      <c r="O251" s="867">
        <v>11.25</v>
      </c>
      <c r="P251" s="659">
        <f t="shared" si="4"/>
        <v>1.9555255</v>
      </c>
    </row>
    <row r="252" s="1" customFormat="1" spans="1:16">
      <c r="A252" s="873" t="s">
        <v>2308</v>
      </c>
      <c r="B252" s="874" t="s">
        <v>2309</v>
      </c>
      <c r="C252" s="436"/>
      <c r="D252" s="875"/>
      <c r="E252" s="876"/>
      <c r="F252" s="436"/>
      <c r="G252" s="436"/>
      <c r="H252" s="436"/>
      <c r="I252" s="436"/>
      <c r="J252" s="436"/>
      <c r="K252" s="436"/>
      <c r="L252" s="436"/>
      <c r="M252" s="884">
        <v>5</v>
      </c>
      <c r="N252" s="866">
        <v>0.173824488888889</v>
      </c>
      <c r="O252" s="867">
        <v>11.25</v>
      </c>
      <c r="P252" s="659">
        <f t="shared" si="4"/>
        <v>1.9555255</v>
      </c>
    </row>
    <row r="253" s="1" customFormat="1" spans="1:16">
      <c r="A253" s="873" t="s">
        <v>2310</v>
      </c>
      <c r="B253" s="874" t="s">
        <v>2311</v>
      </c>
      <c r="C253" s="436"/>
      <c r="D253" s="875"/>
      <c r="E253" s="876"/>
      <c r="F253" s="436"/>
      <c r="G253" s="436"/>
      <c r="H253" s="436"/>
      <c r="I253" s="436"/>
      <c r="J253" s="436"/>
      <c r="K253" s="436"/>
      <c r="L253" s="436"/>
      <c r="M253" s="884">
        <v>7</v>
      </c>
      <c r="N253" s="866">
        <v>0.243354284444444</v>
      </c>
      <c r="O253" s="867">
        <v>11.25</v>
      </c>
      <c r="P253" s="659">
        <f t="shared" si="4"/>
        <v>2.7377357</v>
      </c>
    </row>
    <row r="254" s="1" customFormat="1" spans="1:16">
      <c r="A254" s="873" t="s">
        <v>2312</v>
      </c>
      <c r="B254" s="874" t="s">
        <v>2313</v>
      </c>
      <c r="C254" s="436"/>
      <c r="D254" s="875"/>
      <c r="E254" s="876"/>
      <c r="F254" s="436"/>
      <c r="G254" s="436"/>
      <c r="H254" s="436"/>
      <c r="I254" s="436"/>
      <c r="J254" s="436"/>
      <c r="K254" s="436"/>
      <c r="L254" s="436"/>
      <c r="M254" s="884">
        <v>4</v>
      </c>
      <c r="N254" s="866">
        <v>0.139059591111111</v>
      </c>
      <c r="O254" s="867">
        <v>11.25</v>
      </c>
      <c r="P254" s="659">
        <f t="shared" si="4"/>
        <v>1.5644204</v>
      </c>
    </row>
    <row r="255" s="1" customFormat="1" spans="1:16">
      <c r="A255" s="873" t="s">
        <v>2314</v>
      </c>
      <c r="B255" s="874" t="s">
        <v>2315</v>
      </c>
      <c r="C255" s="436"/>
      <c r="D255" s="875"/>
      <c r="E255" s="876"/>
      <c r="F255" s="436"/>
      <c r="G255" s="436"/>
      <c r="H255" s="436"/>
      <c r="I255" s="436"/>
      <c r="J255" s="436"/>
      <c r="K255" s="436"/>
      <c r="L255" s="436"/>
      <c r="M255" s="884">
        <v>4</v>
      </c>
      <c r="N255" s="866">
        <v>0.139059591111111</v>
      </c>
      <c r="O255" s="867">
        <v>11.25</v>
      </c>
      <c r="P255" s="659">
        <f t="shared" si="4"/>
        <v>1.5644204</v>
      </c>
    </row>
    <row r="256" s="1" customFormat="1" spans="1:16">
      <c r="A256" s="873" t="s">
        <v>2316</v>
      </c>
      <c r="B256" s="874" t="s">
        <v>2317</v>
      </c>
      <c r="C256" s="436"/>
      <c r="D256" s="875"/>
      <c r="E256" s="876"/>
      <c r="F256" s="436"/>
      <c r="G256" s="436"/>
      <c r="H256" s="436"/>
      <c r="I256" s="436"/>
      <c r="J256" s="436"/>
      <c r="K256" s="436"/>
      <c r="L256" s="436"/>
      <c r="M256" s="884">
        <v>1</v>
      </c>
      <c r="N256" s="866">
        <v>0.0347648977777778</v>
      </c>
      <c r="O256" s="867">
        <v>11.25</v>
      </c>
      <c r="P256" s="659">
        <f t="shared" si="4"/>
        <v>0.3911051</v>
      </c>
    </row>
    <row r="257" s="1" customFormat="1" spans="1:16">
      <c r="A257" s="873" t="s">
        <v>2318</v>
      </c>
      <c r="B257" s="874" t="s">
        <v>2319</v>
      </c>
      <c r="C257" s="436"/>
      <c r="D257" s="875"/>
      <c r="E257" s="876"/>
      <c r="F257" s="436"/>
      <c r="G257" s="436"/>
      <c r="H257" s="436"/>
      <c r="I257" s="436"/>
      <c r="J257" s="436"/>
      <c r="K257" s="436"/>
      <c r="L257" s="436"/>
      <c r="M257" s="884">
        <v>5</v>
      </c>
      <c r="N257" s="866">
        <v>0.173824488888889</v>
      </c>
      <c r="O257" s="867">
        <v>11.25</v>
      </c>
      <c r="P257" s="659">
        <f t="shared" si="4"/>
        <v>1.9555255</v>
      </c>
    </row>
    <row r="258" s="1" customFormat="1" spans="1:16">
      <c r="A258" s="873" t="s">
        <v>2320</v>
      </c>
      <c r="B258" s="874" t="s">
        <v>2321</v>
      </c>
      <c r="C258" s="436"/>
      <c r="D258" s="875"/>
      <c r="E258" s="876"/>
      <c r="F258" s="436"/>
      <c r="G258" s="436"/>
      <c r="H258" s="436"/>
      <c r="I258" s="436"/>
      <c r="J258" s="436"/>
      <c r="K258" s="436"/>
      <c r="L258" s="436"/>
      <c r="M258" s="884">
        <v>6</v>
      </c>
      <c r="N258" s="866">
        <v>0.208589386666667</v>
      </c>
      <c r="O258" s="867">
        <v>11.25</v>
      </c>
      <c r="P258" s="659">
        <f t="shared" si="4"/>
        <v>2.3466306</v>
      </c>
    </row>
    <row r="259" s="1" customFormat="1" spans="1:16">
      <c r="A259" s="873" t="s">
        <v>2322</v>
      </c>
      <c r="B259" s="874" t="s">
        <v>2323</v>
      </c>
      <c r="C259" s="436"/>
      <c r="D259" s="875"/>
      <c r="E259" s="876"/>
      <c r="F259" s="436"/>
      <c r="G259" s="436"/>
      <c r="H259" s="436"/>
      <c r="I259" s="436"/>
      <c r="J259" s="436"/>
      <c r="K259" s="436"/>
      <c r="L259" s="436"/>
      <c r="M259" s="884">
        <v>5</v>
      </c>
      <c r="N259" s="866">
        <v>0.173824488888889</v>
      </c>
      <c r="O259" s="867">
        <v>11.25</v>
      </c>
      <c r="P259" s="659">
        <f t="shared" si="4"/>
        <v>1.9555255</v>
      </c>
    </row>
    <row r="260" s="1" customFormat="1" spans="1:16">
      <c r="A260" s="873" t="s">
        <v>2324</v>
      </c>
      <c r="B260" s="874" t="s">
        <v>2325</v>
      </c>
      <c r="C260" s="436"/>
      <c r="D260" s="875"/>
      <c r="E260" s="876"/>
      <c r="F260" s="436"/>
      <c r="G260" s="436"/>
      <c r="H260" s="436"/>
      <c r="I260" s="436"/>
      <c r="J260" s="436"/>
      <c r="K260" s="436"/>
      <c r="L260" s="436"/>
      <c r="M260" s="884">
        <v>5</v>
      </c>
      <c r="N260" s="866">
        <v>0.173824488888889</v>
      </c>
      <c r="O260" s="867">
        <v>11.25</v>
      </c>
      <c r="P260" s="659">
        <f t="shared" si="4"/>
        <v>1.9555255</v>
      </c>
    </row>
    <row r="261" s="1" customFormat="1" spans="1:16">
      <c r="A261" s="873" t="s">
        <v>2326</v>
      </c>
      <c r="B261" s="874" t="s">
        <v>2327</v>
      </c>
      <c r="C261" s="436"/>
      <c r="D261" s="875"/>
      <c r="E261" s="876"/>
      <c r="F261" s="436"/>
      <c r="G261" s="436"/>
      <c r="H261" s="436"/>
      <c r="I261" s="436"/>
      <c r="J261" s="436"/>
      <c r="K261" s="436"/>
      <c r="L261" s="436"/>
      <c r="M261" s="884">
        <v>3</v>
      </c>
      <c r="N261" s="866">
        <v>0.104294693333333</v>
      </c>
      <c r="O261" s="867">
        <v>11.25</v>
      </c>
      <c r="P261" s="659">
        <f t="shared" si="4"/>
        <v>1.1733153</v>
      </c>
    </row>
    <row r="262" s="1" customFormat="1" spans="1:16">
      <c r="A262" s="873" t="s">
        <v>2328</v>
      </c>
      <c r="B262" s="874" t="s">
        <v>2329</v>
      </c>
      <c r="C262" s="436"/>
      <c r="D262" s="875"/>
      <c r="E262" s="876"/>
      <c r="F262" s="436"/>
      <c r="G262" s="436"/>
      <c r="H262" s="436"/>
      <c r="I262" s="436"/>
      <c r="J262" s="436"/>
      <c r="K262" s="436"/>
      <c r="L262" s="436"/>
      <c r="M262" s="884">
        <v>4</v>
      </c>
      <c r="N262" s="866">
        <v>0.139059591111111</v>
      </c>
      <c r="O262" s="867">
        <v>11.25</v>
      </c>
      <c r="P262" s="659">
        <f t="shared" si="4"/>
        <v>1.5644204</v>
      </c>
    </row>
    <row r="263" s="1" customFormat="1" spans="1:16">
      <c r="A263" s="873" t="s">
        <v>2330</v>
      </c>
      <c r="B263" s="874" t="s">
        <v>2331</v>
      </c>
      <c r="C263" s="436"/>
      <c r="D263" s="875"/>
      <c r="E263" s="876"/>
      <c r="F263" s="436"/>
      <c r="G263" s="436"/>
      <c r="H263" s="436"/>
      <c r="I263" s="436"/>
      <c r="J263" s="436"/>
      <c r="K263" s="436"/>
      <c r="L263" s="436"/>
      <c r="M263" s="884">
        <v>4</v>
      </c>
      <c r="N263" s="866">
        <v>0.139059591111111</v>
      </c>
      <c r="O263" s="867">
        <v>11.25</v>
      </c>
      <c r="P263" s="659">
        <f t="shared" si="4"/>
        <v>1.5644204</v>
      </c>
    </row>
    <row r="264" s="1" customFormat="1" spans="1:16">
      <c r="A264" s="873" t="s">
        <v>2332</v>
      </c>
      <c r="B264" s="874" t="s">
        <v>2333</v>
      </c>
      <c r="C264" s="436"/>
      <c r="D264" s="875"/>
      <c r="E264" s="876"/>
      <c r="F264" s="436"/>
      <c r="G264" s="436"/>
      <c r="H264" s="436"/>
      <c r="I264" s="436"/>
      <c r="J264" s="436"/>
      <c r="K264" s="436"/>
      <c r="L264" s="436"/>
      <c r="M264" s="884">
        <v>5</v>
      </c>
      <c r="N264" s="866">
        <v>0.173824488888889</v>
      </c>
      <c r="O264" s="867">
        <v>11.25</v>
      </c>
      <c r="P264" s="659">
        <f t="shared" si="4"/>
        <v>1.9555255</v>
      </c>
    </row>
    <row r="265" s="1" customFormat="1" spans="1:16">
      <c r="A265" s="873" t="s">
        <v>2334</v>
      </c>
      <c r="B265" s="874" t="s">
        <v>2335</v>
      </c>
      <c r="C265" s="436"/>
      <c r="D265" s="875"/>
      <c r="E265" s="876"/>
      <c r="F265" s="436"/>
      <c r="G265" s="436"/>
      <c r="H265" s="436"/>
      <c r="I265" s="436"/>
      <c r="J265" s="436"/>
      <c r="K265" s="436"/>
      <c r="L265" s="436"/>
      <c r="M265" s="884">
        <v>5</v>
      </c>
      <c r="N265" s="866">
        <v>0.173824488888889</v>
      </c>
      <c r="O265" s="867">
        <v>11.25</v>
      </c>
      <c r="P265" s="659">
        <f t="shared" si="4"/>
        <v>1.9555255</v>
      </c>
    </row>
    <row r="266" s="1" customFormat="1" spans="1:16">
      <c r="A266" s="873" t="s">
        <v>2336</v>
      </c>
      <c r="B266" s="874" t="s">
        <v>2337</v>
      </c>
      <c r="C266" s="436"/>
      <c r="D266" s="875"/>
      <c r="E266" s="876"/>
      <c r="F266" s="436"/>
      <c r="G266" s="436"/>
      <c r="H266" s="436"/>
      <c r="I266" s="436"/>
      <c r="J266" s="436"/>
      <c r="K266" s="436"/>
      <c r="L266" s="436"/>
      <c r="M266" s="884">
        <v>2</v>
      </c>
      <c r="N266" s="866">
        <v>0.0695297955555556</v>
      </c>
      <c r="O266" s="867">
        <v>11.25</v>
      </c>
      <c r="P266" s="659">
        <f t="shared" si="4"/>
        <v>0.7822102</v>
      </c>
    </row>
    <row r="267" s="1" customFormat="1" spans="1:16">
      <c r="A267" s="873" t="s">
        <v>2338</v>
      </c>
      <c r="B267" s="874" t="s">
        <v>2339</v>
      </c>
      <c r="C267" s="436"/>
      <c r="D267" s="875"/>
      <c r="E267" s="876"/>
      <c r="F267" s="436"/>
      <c r="G267" s="436"/>
      <c r="H267" s="436"/>
      <c r="I267" s="436"/>
      <c r="J267" s="436"/>
      <c r="K267" s="436"/>
      <c r="L267" s="436"/>
      <c r="M267" s="884">
        <v>6</v>
      </c>
      <c r="N267" s="866">
        <v>0.208589386666667</v>
      </c>
      <c r="O267" s="867">
        <v>11.25</v>
      </c>
      <c r="P267" s="659">
        <f t="shared" si="4"/>
        <v>2.3466306</v>
      </c>
    </row>
    <row r="268" s="1" customFormat="1" spans="1:16">
      <c r="A268" s="873" t="s">
        <v>2340</v>
      </c>
      <c r="B268" s="874" t="s">
        <v>2341</v>
      </c>
      <c r="C268" s="436"/>
      <c r="D268" s="875"/>
      <c r="E268" s="876"/>
      <c r="F268" s="436"/>
      <c r="G268" s="436"/>
      <c r="H268" s="436"/>
      <c r="I268" s="436"/>
      <c r="J268" s="436"/>
      <c r="K268" s="436"/>
      <c r="L268" s="436"/>
      <c r="M268" s="884">
        <v>4</v>
      </c>
      <c r="N268" s="866">
        <v>0.139059591111111</v>
      </c>
      <c r="O268" s="867">
        <v>11.25</v>
      </c>
      <c r="P268" s="659">
        <f t="shared" si="4"/>
        <v>1.5644204</v>
      </c>
    </row>
    <row r="269" s="1" customFormat="1" spans="1:16">
      <c r="A269" s="873" t="s">
        <v>2342</v>
      </c>
      <c r="B269" s="874" t="s">
        <v>2343</v>
      </c>
      <c r="C269" s="436"/>
      <c r="D269" s="875"/>
      <c r="E269" s="876"/>
      <c r="F269" s="436"/>
      <c r="G269" s="436"/>
      <c r="H269" s="436"/>
      <c r="I269" s="436"/>
      <c r="J269" s="436"/>
      <c r="K269" s="436"/>
      <c r="L269" s="436"/>
      <c r="M269" s="884">
        <v>4</v>
      </c>
      <c r="N269" s="866">
        <v>0.139059591111111</v>
      </c>
      <c r="O269" s="867">
        <v>11.25</v>
      </c>
      <c r="P269" s="659">
        <f t="shared" si="4"/>
        <v>1.5644204</v>
      </c>
    </row>
    <row r="270" s="1" customFormat="1" spans="1:16">
      <c r="A270" s="873" t="s">
        <v>2344</v>
      </c>
      <c r="B270" s="874" t="s">
        <v>2345</v>
      </c>
      <c r="C270" s="436"/>
      <c r="D270" s="875"/>
      <c r="E270" s="876"/>
      <c r="F270" s="436"/>
      <c r="G270" s="436"/>
      <c r="H270" s="436"/>
      <c r="I270" s="436"/>
      <c r="J270" s="436"/>
      <c r="K270" s="436"/>
      <c r="L270" s="436"/>
      <c r="M270" s="884">
        <v>4</v>
      </c>
      <c r="N270" s="866">
        <v>0.139059591111111</v>
      </c>
      <c r="O270" s="867">
        <v>11.25</v>
      </c>
      <c r="P270" s="659">
        <f t="shared" si="4"/>
        <v>1.5644204</v>
      </c>
    </row>
    <row r="271" s="1" customFormat="1" spans="1:16">
      <c r="A271" s="873" t="s">
        <v>2346</v>
      </c>
      <c r="B271" s="874" t="s">
        <v>2347</v>
      </c>
      <c r="C271" s="436"/>
      <c r="D271" s="875"/>
      <c r="E271" s="876"/>
      <c r="F271" s="436"/>
      <c r="G271" s="436"/>
      <c r="H271" s="436"/>
      <c r="I271" s="436"/>
      <c r="J271" s="436"/>
      <c r="K271" s="436"/>
      <c r="L271" s="436"/>
      <c r="M271" s="884">
        <v>4</v>
      </c>
      <c r="N271" s="866">
        <v>0.139059591111111</v>
      </c>
      <c r="O271" s="867">
        <v>11.25</v>
      </c>
      <c r="P271" s="659">
        <f t="shared" si="4"/>
        <v>1.5644204</v>
      </c>
    </row>
    <row r="272" s="1" customFormat="1" spans="1:16">
      <c r="A272" s="873" t="s">
        <v>2348</v>
      </c>
      <c r="B272" s="874" t="s">
        <v>2349</v>
      </c>
      <c r="C272" s="436"/>
      <c r="D272" s="875"/>
      <c r="E272" s="876"/>
      <c r="F272" s="436"/>
      <c r="G272" s="436"/>
      <c r="H272" s="436"/>
      <c r="I272" s="436"/>
      <c r="J272" s="436"/>
      <c r="K272" s="436"/>
      <c r="L272" s="436"/>
      <c r="M272" s="884">
        <v>5</v>
      </c>
      <c r="N272" s="866">
        <v>0.173824488888889</v>
      </c>
      <c r="O272" s="867">
        <v>11.25</v>
      </c>
      <c r="P272" s="659">
        <f t="shared" si="4"/>
        <v>1.9555255</v>
      </c>
    </row>
    <row r="273" s="1" customFormat="1" spans="1:16">
      <c r="A273" s="873" t="s">
        <v>2350</v>
      </c>
      <c r="B273" s="874" t="s">
        <v>2351</v>
      </c>
      <c r="C273" s="436"/>
      <c r="D273" s="875"/>
      <c r="E273" s="876"/>
      <c r="F273" s="436"/>
      <c r="G273" s="436"/>
      <c r="H273" s="436"/>
      <c r="I273" s="436"/>
      <c r="J273" s="436"/>
      <c r="K273" s="436"/>
      <c r="L273" s="436"/>
      <c r="M273" s="884">
        <v>5</v>
      </c>
      <c r="N273" s="866">
        <v>0.173824488888889</v>
      </c>
      <c r="O273" s="867">
        <v>11.25</v>
      </c>
      <c r="P273" s="659">
        <f t="shared" si="4"/>
        <v>1.9555255</v>
      </c>
    </row>
    <row r="274" s="1" customFormat="1" spans="1:16">
      <c r="A274" s="873" t="s">
        <v>2352</v>
      </c>
      <c r="B274" s="874" t="s">
        <v>2353</v>
      </c>
      <c r="C274" s="436"/>
      <c r="D274" s="875"/>
      <c r="E274" s="876"/>
      <c r="F274" s="436"/>
      <c r="G274" s="436"/>
      <c r="H274" s="436"/>
      <c r="I274" s="436"/>
      <c r="J274" s="436"/>
      <c r="K274" s="436"/>
      <c r="L274" s="436"/>
      <c r="M274" s="884">
        <v>6</v>
      </c>
      <c r="N274" s="866">
        <v>0.208589386666667</v>
      </c>
      <c r="O274" s="867">
        <v>11.25</v>
      </c>
      <c r="P274" s="659">
        <f t="shared" si="4"/>
        <v>2.3466306</v>
      </c>
    </row>
    <row r="275" s="1" customFormat="1" spans="1:16">
      <c r="A275" s="873" t="s">
        <v>2354</v>
      </c>
      <c r="B275" s="874" t="s">
        <v>2355</v>
      </c>
      <c r="C275" s="436"/>
      <c r="D275" s="875"/>
      <c r="E275" s="876"/>
      <c r="F275" s="436"/>
      <c r="G275" s="436"/>
      <c r="H275" s="436"/>
      <c r="I275" s="436"/>
      <c r="J275" s="436"/>
      <c r="K275" s="436"/>
      <c r="L275" s="436"/>
      <c r="M275" s="884">
        <v>3</v>
      </c>
      <c r="N275" s="866">
        <v>0.104294693333333</v>
      </c>
      <c r="O275" s="867">
        <v>11.25</v>
      </c>
      <c r="P275" s="659">
        <f t="shared" si="4"/>
        <v>1.1733153</v>
      </c>
    </row>
    <row r="276" s="1" customFormat="1" spans="1:16">
      <c r="A276" s="873" t="s">
        <v>2356</v>
      </c>
      <c r="B276" s="874" t="s">
        <v>2357</v>
      </c>
      <c r="C276" s="436"/>
      <c r="D276" s="875"/>
      <c r="E276" s="876"/>
      <c r="F276" s="436"/>
      <c r="G276" s="436"/>
      <c r="H276" s="436"/>
      <c r="I276" s="436"/>
      <c r="J276" s="436"/>
      <c r="K276" s="436"/>
      <c r="L276" s="436"/>
      <c r="M276" s="884">
        <v>4</v>
      </c>
      <c r="N276" s="866">
        <v>0.139059591111111</v>
      </c>
      <c r="O276" s="867">
        <v>11.25</v>
      </c>
      <c r="P276" s="659">
        <f t="shared" si="4"/>
        <v>1.5644204</v>
      </c>
    </row>
    <row r="277" s="1" customFormat="1" spans="1:16">
      <c r="A277" s="873" t="s">
        <v>2358</v>
      </c>
      <c r="B277" s="874" t="s">
        <v>2359</v>
      </c>
      <c r="C277" s="436"/>
      <c r="D277" s="875"/>
      <c r="E277" s="876"/>
      <c r="F277" s="436"/>
      <c r="G277" s="436"/>
      <c r="H277" s="436"/>
      <c r="I277" s="436"/>
      <c r="J277" s="436"/>
      <c r="K277" s="436"/>
      <c r="L277" s="436"/>
      <c r="M277" s="884">
        <v>5</v>
      </c>
      <c r="N277" s="866">
        <v>0.173824488888889</v>
      </c>
      <c r="O277" s="867">
        <v>11.25</v>
      </c>
      <c r="P277" s="659">
        <f t="shared" si="4"/>
        <v>1.9555255</v>
      </c>
    </row>
    <row r="278" s="1" customFormat="1" spans="1:16">
      <c r="A278" s="873" t="s">
        <v>2360</v>
      </c>
      <c r="B278" s="874" t="s">
        <v>2361</v>
      </c>
      <c r="C278" s="436"/>
      <c r="D278" s="875"/>
      <c r="E278" s="876"/>
      <c r="F278" s="436"/>
      <c r="G278" s="436"/>
      <c r="H278" s="436"/>
      <c r="I278" s="436"/>
      <c r="J278" s="436"/>
      <c r="K278" s="436"/>
      <c r="L278" s="436"/>
      <c r="M278" s="884">
        <v>3</v>
      </c>
      <c r="N278" s="866">
        <v>0.104294693333333</v>
      </c>
      <c r="O278" s="867">
        <v>11.25</v>
      </c>
      <c r="P278" s="659">
        <f t="shared" si="4"/>
        <v>1.1733153</v>
      </c>
    </row>
    <row r="279" s="1" customFormat="1" spans="1:16">
      <c r="A279" s="873" t="s">
        <v>2362</v>
      </c>
      <c r="B279" s="874" t="s">
        <v>2363</v>
      </c>
      <c r="C279" s="436"/>
      <c r="D279" s="875"/>
      <c r="E279" s="876"/>
      <c r="F279" s="436"/>
      <c r="G279" s="436"/>
      <c r="H279" s="436"/>
      <c r="I279" s="436"/>
      <c r="J279" s="436"/>
      <c r="K279" s="436"/>
      <c r="L279" s="436"/>
      <c r="M279" s="884">
        <v>4</v>
      </c>
      <c r="N279" s="866">
        <v>0.139059591111111</v>
      </c>
      <c r="O279" s="867">
        <v>11.25</v>
      </c>
      <c r="P279" s="659">
        <f t="shared" si="4"/>
        <v>1.5644204</v>
      </c>
    </row>
    <row r="280" s="1" customFormat="1" spans="1:16">
      <c r="A280" s="873" t="s">
        <v>2364</v>
      </c>
      <c r="B280" s="874" t="s">
        <v>2365</v>
      </c>
      <c r="C280" s="436"/>
      <c r="D280" s="875"/>
      <c r="E280" s="876"/>
      <c r="F280" s="436"/>
      <c r="G280" s="436"/>
      <c r="H280" s="436"/>
      <c r="I280" s="436"/>
      <c r="J280" s="436"/>
      <c r="K280" s="436"/>
      <c r="L280" s="436"/>
      <c r="M280" s="884">
        <v>2</v>
      </c>
      <c r="N280" s="866">
        <v>0.0695297955555556</v>
      </c>
      <c r="O280" s="867">
        <v>11.25</v>
      </c>
      <c r="P280" s="659">
        <f t="shared" si="4"/>
        <v>0.7822102</v>
      </c>
    </row>
    <row r="281" s="1" customFormat="1" spans="1:16">
      <c r="A281" s="873" t="s">
        <v>2366</v>
      </c>
      <c r="B281" s="874" t="s">
        <v>2367</v>
      </c>
      <c r="C281" s="436"/>
      <c r="D281" s="875"/>
      <c r="E281" s="876"/>
      <c r="F281" s="436"/>
      <c r="G281" s="436"/>
      <c r="H281" s="436"/>
      <c r="I281" s="436"/>
      <c r="J281" s="436"/>
      <c r="K281" s="436"/>
      <c r="L281" s="436"/>
      <c r="M281" s="884">
        <v>3</v>
      </c>
      <c r="N281" s="866">
        <v>0.104294693333333</v>
      </c>
      <c r="O281" s="867">
        <v>11.25</v>
      </c>
      <c r="P281" s="659">
        <f t="shared" si="4"/>
        <v>1.1733153</v>
      </c>
    </row>
    <row r="282" s="1" customFormat="1" spans="1:16">
      <c r="A282" s="873" t="s">
        <v>1914</v>
      </c>
      <c r="B282" s="874" t="s">
        <v>2368</v>
      </c>
      <c r="C282" s="436"/>
      <c r="D282" s="875"/>
      <c r="E282" s="876"/>
      <c r="F282" s="436"/>
      <c r="G282" s="436"/>
      <c r="H282" s="436"/>
      <c r="I282" s="436"/>
      <c r="J282" s="436"/>
      <c r="K282" s="436"/>
      <c r="L282" s="436"/>
      <c r="M282" s="884">
        <v>7</v>
      </c>
      <c r="N282" s="866">
        <v>0.243354284444444</v>
      </c>
      <c r="O282" s="867">
        <v>11.25</v>
      </c>
      <c r="P282" s="659">
        <f t="shared" si="4"/>
        <v>2.7377357</v>
      </c>
    </row>
    <row r="283" s="1" customFormat="1" spans="1:16">
      <c r="A283" s="873" t="s">
        <v>2369</v>
      </c>
      <c r="B283" s="874" t="s">
        <v>2370</v>
      </c>
      <c r="C283" s="436"/>
      <c r="D283" s="875"/>
      <c r="E283" s="876"/>
      <c r="F283" s="436"/>
      <c r="G283" s="436"/>
      <c r="H283" s="436"/>
      <c r="I283" s="436"/>
      <c r="J283" s="436"/>
      <c r="K283" s="436"/>
      <c r="L283" s="436"/>
      <c r="M283" s="884">
        <v>3</v>
      </c>
      <c r="N283" s="866">
        <v>0.104294693333333</v>
      </c>
      <c r="O283" s="867">
        <v>11.25</v>
      </c>
      <c r="P283" s="659">
        <f t="shared" si="4"/>
        <v>1.1733153</v>
      </c>
    </row>
    <row r="284" s="1" customFormat="1" spans="1:16">
      <c r="A284" s="873" t="s">
        <v>2371</v>
      </c>
      <c r="B284" s="874" t="s">
        <v>2372</v>
      </c>
      <c r="C284" s="436"/>
      <c r="D284" s="875"/>
      <c r="E284" s="876"/>
      <c r="F284" s="436"/>
      <c r="G284" s="436"/>
      <c r="H284" s="436"/>
      <c r="I284" s="436"/>
      <c r="J284" s="436"/>
      <c r="K284" s="436"/>
      <c r="L284" s="436"/>
      <c r="M284" s="884">
        <v>3</v>
      </c>
      <c r="N284" s="866">
        <v>0.104294693333333</v>
      </c>
      <c r="O284" s="867">
        <v>11.25</v>
      </c>
      <c r="P284" s="659">
        <f t="shared" si="4"/>
        <v>1.1733153</v>
      </c>
    </row>
    <row r="285" s="1" customFormat="1" spans="1:16">
      <c r="A285" s="873" t="s">
        <v>2373</v>
      </c>
      <c r="B285" s="874" t="s">
        <v>2374</v>
      </c>
      <c r="C285" s="436"/>
      <c r="D285" s="875"/>
      <c r="E285" s="876"/>
      <c r="F285" s="436"/>
      <c r="G285" s="436"/>
      <c r="H285" s="436"/>
      <c r="I285" s="436"/>
      <c r="J285" s="436"/>
      <c r="K285" s="436"/>
      <c r="L285" s="436"/>
      <c r="M285" s="884">
        <v>6</v>
      </c>
      <c r="N285" s="866">
        <v>0.208589386666667</v>
      </c>
      <c r="O285" s="867">
        <v>11.25</v>
      </c>
      <c r="P285" s="659">
        <f t="shared" si="4"/>
        <v>2.3466306</v>
      </c>
    </row>
    <row r="286" s="1" customFormat="1" spans="1:16">
      <c r="A286" s="873" t="s">
        <v>2375</v>
      </c>
      <c r="B286" s="874" t="s">
        <v>2053</v>
      </c>
      <c r="C286" s="436"/>
      <c r="D286" s="875"/>
      <c r="E286" s="876"/>
      <c r="F286" s="436"/>
      <c r="G286" s="436"/>
      <c r="H286" s="436"/>
      <c r="I286" s="436"/>
      <c r="J286" s="436"/>
      <c r="K286" s="436"/>
      <c r="L286" s="436"/>
      <c r="M286" s="884">
        <v>3</v>
      </c>
      <c r="N286" s="866">
        <v>0.104294693333333</v>
      </c>
      <c r="O286" s="867">
        <v>11.25</v>
      </c>
      <c r="P286" s="659">
        <f t="shared" si="4"/>
        <v>1.1733153</v>
      </c>
    </row>
    <row r="287" s="1" customFormat="1" spans="1:16">
      <c r="A287" s="873" t="s">
        <v>2376</v>
      </c>
      <c r="B287" s="874" t="s">
        <v>2303</v>
      </c>
      <c r="C287" s="436"/>
      <c r="D287" s="875"/>
      <c r="E287" s="876"/>
      <c r="F287" s="436"/>
      <c r="G287" s="436"/>
      <c r="H287" s="436"/>
      <c r="I287" s="436"/>
      <c r="J287" s="436"/>
      <c r="K287" s="436"/>
      <c r="L287" s="436"/>
      <c r="M287" s="884">
        <v>6</v>
      </c>
      <c r="N287" s="866">
        <v>0.208589386666667</v>
      </c>
      <c r="O287" s="867">
        <v>11.25</v>
      </c>
      <c r="P287" s="659">
        <f t="shared" si="4"/>
        <v>2.3466306</v>
      </c>
    </row>
    <row r="288" s="1" customFormat="1" spans="1:16">
      <c r="A288" s="873" t="s">
        <v>2377</v>
      </c>
      <c r="B288" s="874" t="s">
        <v>2378</v>
      </c>
      <c r="C288" s="436"/>
      <c r="D288" s="875"/>
      <c r="E288" s="876"/>
      <c r="F288" s="436"/>
      <c r="G288" s="436"/>
      <c r="H288" s="436"/>
      <c r="I288" s="436"/>
      <c r="J288" s="436"/>
      <c r="K288" s="436"/>
      <c r="L288" s="436"/>
      <c r="M288" s="884">
        <v>4</v>
      </c>
      <c r="N288" s="866">
        <v>0.139059591111111</v>
      </c>
      <c r="O288" s="867">
        <v>11.25</v>
      </c>
      <c r="P288" s="659">
        <f t="shared" si="4"/>
        <v>1.5644204</v>
      </c>
    </row>
    <row r="289" s="1" customFormat="1" spans="1:16">
      <c r="A289" s="873" t="s">
        <v>2379</v>
      </c>
      <c r="B289" s="874" t="s">
        <v>2380</v>
      </c>
      <c r="C289" s="436"/>
      <c r="D289" s="875"/>
      <c r="E289" s="876"/>
      <c r="F289" s="436"/>
      <c r="G289" s="436"/>
      <c r="H289" s="436"/>
      <c r="I289" s="436"/>
      <c r="J289" s="436"/>
      <c r="K289" s="436"/>
      <c r="L289" s="436"/>
      <c r="M289" s="884">
        <v>4</v>
      </c>
      <c r="N289" s="866">
        <v>0.139059591111111</v>
      </c>
      <c r="O289" s="867">
        <v>11.25</v>
      </c>
      <c r="P289" s="659">
        <f t="shared" si="4"/>
        <v>1.5644204</v>
      </c>
    </row>
    <row r="290" s="1" customFormat="1" spans="1:16">
      <c r="A290" s="873" t="s">
        <v>2381</v>
      </c>
      <c r="B290" s="874" t="s">
        <v>2382</v>
      </c>
      <c r="C290" s="436"/>
      <c r="D290" s="875"/>
      <c r="E290" s="876"/>
      <c r="F290" s="436"/>
      <c r="G290" s="436"/>
      <c r="H290" s="436"/>
      <c r="I290" s="436"/>
      <c r="J290" s="436"/>
      <c r="K290" s="436"/>
      <c r="L290" s="436"/>
      <c r="M290" s="884">
        <v>1</v>
      </c>
      <c r="N290" s="866">
        <v>0.0347648977777778</v>
      </c>
      <c r="O290" s="867">
        <v>11.25</v>
      </c>
      <c r="P290" s="659">
        <f t="shared" si="4"/>
        <v>0.3911051</v>
      </c>
    </row>
    <row r="291" s="1" customFormat="1" spans="1:16">
      <c r="A291" s="873" t="s">
        <v>2383</v>
      </c>
      <c r="B291" s="874" t="s">
        <v>2384</v>
      </c>
      <c r="C291" s="436"/>
      <c r="D291" s="875"/>
      <c r="E291" s="876"/>
      <c r="F291" s="436"/>
      <c r="G291" s="436"/>
      <c r="H291" s="436"/>
      <c r="I291" s="436"/>
      <c r="J291" s="436"/>
      <c r="K291" s="436"/>
      <c r="L291" s="436"/>
      <c r="M291" s="884">
        <v>3</v>
      </c>
      <c r="N291" s="866">
        <v>0.104294693333333</v>
      </c>
      <c r="O291" s="867">
        <v>11.25</v>
      </c>
      <c r="P291" s="659">
        <f t="shared" si="4"/>
        <v>1.1733153</v>
      </c>
    </row>
    <row r="292" s="1" customFormat="1" spans="1:16">
      <c r="A292" s="873" t="s">
        <v>2385</v>
      </c>
      <c r="B292" s="874" t="s">
        <v>2386</v>
      </c>
      <c r="C292" s="436"/>
      <c r="D292" s="875"/>
      <c r="E292" s="876"/>
      <c r="F292" s="436"/>
      <c r="G292" s="436"/>
      <c r="H292" s="436"/>
      <c r="I292" s="436"/>
      <c r="J292" s="436"/>
      <c r="K292" s="436"/>
      <c r="L292" s="436"/>
      <c r="M292" s="884">
        <v>2</v>
      </c>
      <c r="N292" s="866">
        <v>0.0695297955555556</v>
      </c>
      <c r="O292" s="867">
        <v>11.25</v>
      </c>
      <c r="P292" s="659">
        <f t="shared" si="4"/>
        <v>0.7822102</v>
      </c>
    </row>
    <row r="293" s="1" customFormat="1" spans="1:16">
      <c r="A293" s="873" t="s">
        <v>2239</v>
      </c>
      <c r="B293" s="874" t="s">
        <v>2240</v>
      </c>
      <c r="C293" s="436"/>
      <c r="D293" s="875"/>
      <c r="E293" s="876"/>
      <c r="F293" s="436"/>
      <c r="G293" s="436"/>
      <c r="H293" s="436"/>
      <c r="I293" s="436"/>
      <c r="J293" s="436"/>
      <c r="K293" s="436"/>
      <c r="L293" s="436"/>
      <c r="M293" s="884">
        <v>4</v>
      </c>
      <c r="N293" s="866">
        <v>0.139059591111111</v>
      </c>
      <c r="O293" s="867">
        <v>11.25</v>
      </c>
      <c r="P293" s="659">
        <f t="shared" si="4"/>
        <v>1.5644204</v>
      </c>
    </row>
    <row r="294" s="1" customFormat="1" spans="1:16">
      <c r="A294" s="873" t="s">
        <v>2387</v>
      </c>
      <c r="B294" s="874" t="s">
        <v>2388</v>
      </c>
      <c r="C294" s="436"/>
      <c r="D294" s="875"/>
      <c r="E294" s="876"/>
      <c r="F294" s="436"/>
      <c r="G294" s="436"/>
      <c r="H294" s="436"/>
      <c r="I294" s="436"/>
      <c r="J294" s="436"/>
      <c r="K294" s="436"/>
      <c r="L294" s="436"/>
      <c r="M294" s="884">
        <v>3</v>
      </c>
      <c r="N294" s="866">
        <v>0.104294693333333</v>
      </c>
      <c r="O294" s="867">
        <v>11.25</v>
      </c>
      <c r="P294" s="659">
        <f t="shared" si="4"/>
        <v>1.1733153</v>
      </c>
    </row>
    <row r="295" s="1" customFormat="1" spans="1:16">
      <c r="A295" s="873" t="s">
        <v>2389</v>
      </c>
      <c r="B295" s="874" t="s">
        <v>2390</v>
      </c>
      <c r="C295" s="436"/>
      <c r="D295" s="875"/>
      <c r="E295" s="876"/>
      <c r="F295" s="436"/>
      <c r="G295" s="436"/>
      <c r="H295" s="436"/>
      <c r="I295" s="436"/>
      <c r="J295" s="436"/>
      <c r="K295" s="436"/>
      <c r="L295" s="436"/>
      <c r="M295" s="884">
        <v>5</v>
      </c>
      <c r="N295" s="866">
        <v>0.173824488888889</v>
      </c>
      <c r="O295" s="867">
        <v>11.25</v>
      </c>
      <c r="P295" s="659">
        <f t="shared" si="4"/>
        <v>1.9555255</v>
      </c>
    </row>
    <row r="296" s="1" customFormat="1" spans="1:16">
      <c r="A296" s="873" t="s">
        <v>2391</v>
      </c>
      <c r="B296" s="874" t="s">
        <v>2392</v>
      </c>
      <c r="C296" s="436"/>
      <c r="D296" s="875"/>
      <c r="E296" s="876"/>
      <c r="F296" s="436"/>
      <c r="G296" s="436"/>
      <c r="H296" s="436"/>
      <c r="I296" s="436"/>
      <c r="J296" s="436"/>
      <c r="K296" s="436"/>
      <c r="L296" s="436"/>
      <c r="M296" s="884">
        <v>3</v>
      </c>
      <c r="N296" s="866">
        <v>0.104294693333333</v>
      </c>
      <c r="O296" s="867">
        <v>11.25</v>
      </c>
      <c r="P296" s="659">
        <f t="shared" ref="P296:P307" si="5">M296*0.3911051</f>
        <v>1.1733153</v>
      </c>
    </row>
    <row r="297" s="1" customFormat="1" spans="1:16">
      <c r="A297" s="873" t="s">
        <v>2393</v>
      </c>
      <c r="B297" s="874" t="s">
        <v>2394</v>
      </c>
      <c r="C297" s="436"/>
      <c r="D297" s="875"/>
      <c r="E297" s="876"/>
      <c r="F297" s="436"/>
      <c r="G297" s="436"/>
      <c r="H297" s="436"/>
      <c r="I297" s="436"/>
      <c r="J297" s="436"/>
      <c r="K297" s="436"/>
      <c r="L297" s="436"/>
      <c r="M297" s="884">
        <v>5</v>
      </c>
      <c r="N297" s="866">
        <v>0.173824488888889</v>
      </c>
      <c r="O297" s="867">
        <v>11.25</v>
      </c>
      <c r="P297" s="659">
        <f t="shared" si="5"/>
        <v>1.9555255</v>
      </c>
    </row>
    <row r="298" s="1" customFormat="1" spans="1:16">
      <c r="A298" s="873" t="s">
        <v>2395</v>
      </c>
      <c r="B298" s="874" t="s">
        <v>2396</v>
      </c>
      <c r="C298" s="436"/>
      <c r="D298" s="875"/>
      <c r="E298" s="876"/>
      <c r="F298" s="436"/>
      <c r="G298" s="436"/>
      <c r="H298" s="436"/>
      <c r="I298" s="436"/>
      <c r="J298" s="436"/>
      <c r="K298" s="436"/>
      <c r="L298" s="436"/>
      <c r="M298" s="884">
        <v>3</v>
      </c>
      <c r="N298" s="866">
        <v>0.104294693333333</v>
      </c>
      <c r="O298" s="867">
        <v>11.25</v>
      </c>
      <c r="P298" s="659">
        <f t="shared" si="5"/>
        <v>1.1733153</v>
      </c>
    </row>
    <row r="299" s="1" customFormat="1" spans="1:16">
      <c r="A299" s="873" t="s">
        <v>2397</v>
      </c>
      <c r="B299" s="874" t="s">
        <v>2398</v>
      </c>
      <c r="C299" s="436"/>
      <c r="D299" s="875"/>
      <c r="E299" s="876"/>
      <c r="F299" s="436"/>
      <c r="G299" s="436"/>
      <c r="H299" s="436"/>
      <c r="I299" s="436"/>
      <c r="J299" s="436"/>
      <c r="K299" s="436"/>
      <c r="L299" s="436"/>
      <c r="M299" s="884">
        <v>3</v>
      </c>
      <c r="N299" s="866">
        <v>0.104294693333333</v>
      </c>
      <c r="O299" s="867">
        <v>11.25</v>
      </c>
      <c r="P299" s="659">
        <f t="shared" si="5"/>
        <v>1.1733153</v>
      </c>
    </row>
    <row r="300" s="1" customFormat="1" spans="1:16">
      <c r="A300" s="873" t="s">
        <v>2399</v>
      </c>
      <c r="B300" s="874" t="s">
        <v>2400</v>
      </c>
      <c r="C300" s="436"/>
      <c r="D300" s="875"/>
      <c r="E300" s="876"/>
      <c r="F300" s="436"/>
      <c r="G300" s="436"/>
      <c r="H300" s="436"/>
      <c r="I300" s="436"/>
      <c r="J300" s="436"/>
      <c r="K300" s="436"/>
      <c r="L300" s="436"/>
      <c r="M300" s="884">
        <v>4</v>
      </c>
      <c r="N300" s="866">
        <v>0.139059591111111</v>
      </c>
      <c r="O300" s="867">
        <v>11.25</v>
      </c>
      <c r="P300" s="659">
        <f t="shared" si="5"/>
        <v>1.5644204</v>
      </c>
    </row>
    <row r="301" s="1" customFormat="1" spans="1:16">
      <c r="A301" s="873" t="s">
        <v>2401</v>
      </c>
      <c r="B301" s="874" t="s">
        <v>2402</v>
      </c>
      <c r="C301" s="436"/>
      <c r="D301" s="875"/>
      <c r="E301" s="876"/>
      <c r="F301" s="436"/>
      <c r="G301" s="436"/>
      <c r="H301" s="436"/>
      <c r="I301" s="436"/>
      <c r="J301" s="436"/>
      <c r="K301" s="436"/>
      <c r="L301" s="436"/>
      <c r="M301" s="884">
        <v>3</v>
      </c>
      <c r="N301" s="866">
        <v>0.104294693333333</v>
      </c>
      <c r="O301" s="867">
        <v>11.25</v>
      </c>
      <c r="P301" s="659">
        <f t="shared" si="5"/>
        <v>1.1733153</v>
      </c>
    </row>
    <row r="302" s="1" customFormat="1" spans="1:16">
      <c r="A302" s="873" t="s">
        <v>2403</v>
      </c>
      <c r="B302" s="874" t="s">
        <v>2174</v>
      </c>
      <c r="C302" s="436"/>
      <c r="D302" s="875"/>
      <c r="E302" s="876"/>
      <c r="F302" s="436"/>
      <c r="G302" s="436"/>
      <c r="H302" s="436"/>
      <c r="I302" s="436"/>
      <c r="J302" s="436"/>
      <c r="K302" s="436"/>
      <c r="L302" s="436"/>
      <c r="M302" s="884">
        <v>2</v>
      </c>
      <c r="N302" s="866">
        <v>0.0695297955555556</v>
      </c>
      <c r="O302" s="867">
        <v>11.25</v>
      </c>
      <c r="P302" s="659">
        <f t="shared" si="5"/>
        <v>0.7822102</v>
      </c>
    </row>
    <row r="303" s="1" customFormat="1" spans="1:16">
      <c r="A303" s="873" t="s">
        <v>2404</v>
      </c>
      <c r="B303" s="874" t="s">
        <v>2405</v>
      </c>
      <c r="C303" s="436"/>
      <c r="D303" s="875"/>
      <c r="E303" s="876"/>
      <c r="F303" s="436"/>
      <c r="G303" s="436"/>
      <c r="H303" s="436"/>
      <c r="I303" s="436"/>
      <c r="J303" s="436"/>
      <c r="K303" s="436"/>
      <c r="L303" s="436"/>
      <c r="M303" s="884">
        <v>4</v>
      </c>
      <c r="N303" s="866">
        <v>0.139059591111111</v>
      </c>
      <c r="O303" s="867">
        <v>11.25</v>
      </c>
      <c r="P303" s="659">
        <f t="shared" si="5"/>
        <v>1.5644204</v>
      </c>
    </row>
    <row r="304" s="1" customFormat="1" spans="1:16">
      <c r="A304" s="873" t="s">
        <v>2406</v>
      </c>
      <c r="B304" s="874" t="s">
        <v>2407</v>
      </c>
      <c r="C304" s="436"/>
      <c r="D304" s="875"/>
      <c r="E304" s="876"/>
      <c r="F304" s="436"/>
      <c r="G304" s="436"/>
      <c r="H304" s="436"/>
      <c r="I304" s="436"/>
      <c r="J304" s="436"/>
      <c r="K304" s="436"/>
      <c r="L304" s="436"/>
      <c r="M304" s="884">
        <v>4</v>
      </c>
      <c r="N304" s="866">
        <v>0.139059591111111</v>
      </c>
      <c r="O304" s="867">
        <v>11.25</v>
      </c>
      <c r="P304" s="659">
        <f t="shared" si="5"/>
        <v>1.5644204</v>
      </c>
    </row>
    <row r="305" s="1" customFormat="1" spans="1:16">
      <c r="A305" s="873" t="s">
        <v>2408</v>
      </c>
      <c r="B305" s="874" t="s">
        <v>2409</v>
      </c>
      <c r="C305" s="436"/>
      <c r="D305" s="875"/>
      <c r="E305" s="876"/>
      <c r="F305" s="436"/>
      <c r="G305" s="436"/>
      <c r="H305" s="436"/>
      <c r="I305" s="436"/>
      <c r="J305" s="436"/>
      <c r="K305" s="436"/>
      <c r="L305" s="436"/>
      <c r="M305" s="884">
        <v>4</v>
      </c>
      <c r="N305" s="866">
        <v>0.139059591111111</v>
      </c>
      <c r="O305" s="867">
        <v>11.25</v>
      </c>
      <c r="P305" s="659">
        <f t="shared" si="5"/>
        <v>1.5644204</v>
      </c>
    </row>
    <row r="306" s="1" customFormat="1" spans="1:16">
      <c r="A306" s="873" t="s">
        <v>2410</v>
      </c>
      <c r="B306" s="874" t="s">
        <v>2411</v>
      </c>
      <c r="C306" s="436"/>
      <c r="D306" s="875"/>
      <c r="E306" s="876"/>
      <c r="F306" s="436"/>
      <c r="G306" s="436"/>
      <c r="H306" s="436"/>
      <c r="I306" s="436"/>
      <c r="J306" s="436"/>
      <c r="K306" s="436"/>
      <c r="L306" s="436"/>
      <c r="M306" s="884">
        <v>4</v>
      </c>
      <c r="N306" s="866">
        <v>0.139059591111111</v>
      </c>
      <c r="O306" s="867">
        <v>11.25</v>
      </c>
      <c r="P306" s="659">
        <f t="shared" si="5"/>
        <v>1.5644204</v>
      </c>
    </row>
    <row r="307" s="1" customFormat="1" spans="1:16">
      <c r="A307" s="873" t="s">
        <v>2412</v>
      </c>
      <c r="B307" s="874" t="s">
        <v>2413</v>
      </c>
      <c r="C307" s="436"/>
      <c r="D307" s="875"/>
      <c r="E307" s="876"/>
      <c r="F307" s="436"/>
      <c r="G307" s="436"/>
      <c r="H307" s="436"/>
      <c r="I307" s="436"/>
      <c r="J307" s="436"/>
      <c r="K307" s="436"/>
      <c r="L307" s="436"/>
      <c r="M307" s="884">
        <v>3</v>
      </c>
      <c r="N307" s="866">
        <v>0.104294693333333</v>
      </c>
      <c r="O307" s="867">
        <v>11.25</v>
      </c>
      <c r="P307" s="659">
        <f t="shared" si="5"/>
        <v>1.1733153</v>
      </c>
    </row>
    <row r="308" s="1" customFormat="1" spans="1:16">
      <c r="A308" s="873" t="s">
        <v>2414</v>
      </c>
      <c r="B308" s="874" t="s">
        <v>2415</v>
      </c>
      <c r="C308" s="436"/>
      <c r="D308" s="875"/>
      <c r="E308" s="876"/>
      <c r="F308" s="436"/>
      <c r="G308" s="436"/>
      <c r="H308" s="436"/>
      <c r="I308" s="436"/>
      <c r="J308" s="436"/>
      <c r="K308" s="436"/>
      <c r="L308" s="436"/>
      <c r="M308" s="884" t="s">
        <v>2416</v>
      </c>
      <c r="N308" s="866">
        <v>0</v>
      </c>
      <c r="O308" s="867">
        <v>11.25</v>
      </c>
      <c r="P308" s="659"/>
    </row>
    <row r="309" s="1" customFormat="1" spans="1:16">
      <c r="A309" s="873" t="s">
        <v>2417</v>
      </c>
      <c r="B309" s="874" t="s">
        <v>2418</v>
      </c>
      <c r="C309" s="436"/>
      <c r="D309" s="875"/>
      <c r="E309" s="876"/>
      <c r="F309" s="436"/>
      <c r="G309" s="436"/>
      <c r="H309" s="436"/>
      <c r="I309" s="436"/>
      <c r="J309" s="436"/>
      <c r="K309" s="436"/>
      <c r="L309" s="436"/>
      <c r="M309" s="884">
        <v>4</v>
      </c>
      <c r="N309" s="866">
        <v>0.139059591111111</v>
      </c>
      <c r="O309" s="867">
        <v>11.25</v>
      </c>
      <c r="P309" s="659">
        <f t="shared" ref="P309:P372" si="6">M309*0.3911051</f>
        <v>1.5644204</v>
      </c>
    </row>
    <row r="310" s="1" customFormat="1" spans="1:16">
      <c r="A310" s="873" t="s">
        <v>2419</v>
      </c>
      <c r="B310" s="874" t="s">
        <v>2420</v>
      </c>
      <c r="C310" s="436"/>
      <c r="D310" s="875"/>
      <c r="E310" s="876"/>
      <c r="F310" s="436"/>
      <c r="G310" s="436"/>
      <c r="H310" s="436"/>
      <c r="I310" s="436"/>
      <c r="J310" s="436"/>
      <c r="K310" s="436"/>
      <c r="L310" s="436"/>
      <c r="M310" s="884">
        <v>4</v>
      </c>
      <c r="N310" s="866">
        <v>0.139059591111111</v>
      </c>
      <c r="O310" s="867">
        <v>11.25</v>
      </c>
      <c r="P310" s="659">
        <f t="shared" si="6"/>
        <v>1.5644204</v>
      </c>
    </row>
    <row r="311" s="1" customFormat="1" spans="1:16">
      <c r="A311" s="873" t="s">
        <v>2421</v>
      </c>
      <c r="B311" s="874" t="s">
        <v>2422</v>
      </c>
      <c r="C311" s="436"/>
      <c r="D311" s="875"/>
      <c r="E311" s="876"/>
      <c r="F311" s="436"/>
      <c r="G311" s="436"/>
      <c r="H311" s="436"/>
      <c r="I311" s="436"/>
      <c r="J311" s="436"/>
      <c r="K311" s="436"/>
      <c r="L311" s="436"/>
      <c r="M311" s="884">
        <v>4</v>
      </c>
      <c r="N311" s="866">
        <v>0.139059591111111</v>
      </c>
      <c r="O311" s="867">
        <v>11.25</v>
      </c>
      <c r="P311" s="659">
        <f t="shared" si="6"/>
        <v>1.5644204</v>
      </c>
    </row>
    <row r="312" s="1" customFormat="1" spans="1:16">
      <c r="A312" s="873" t="s">
        <v>2423</v>
      </c>
      <c r="B312" s="874" t="s">
        <v>2424</v>
      </c>
      <c r="C312" s="436"/>
      <c r="D312" s="875"/>
      <c r="E312" s="876"/>
      <c r="F312" s="436"/>
      <c r="G312" s="436"/>
      <c r="H312" s="436"/>
      <c r="I312" s="436"/>
      <c r="J312" s="436"/>
      <c r="K312" s="436"/>
      <c r="L312" s="436"/>
      <c r="M312" s="884">
        <v>6</v>
      </c>
      <c r="N312" s="866">
        <v>0.208589386666667</v>
      </c>
      <c r="O312" s="867">
        <v>11.25</v>
      </c>
      <c r="P312" s="659">
        <f t="shared" si="6"/>
        <v>2.3466306</v>
      </c>
    </row>
    <row r="313" s="1" customFormat="1" spans="1:16">
      <c r="A313" s="873" t="s">
        <v>2425</v>
      </c>
      <c r="B313" s="874" t="s">
        <v>2426</v>
      </c>
      <c r="C313" s="436"/>
      <c r="D313" s="875"/>
      <c r="E313" s="876"/>
      <c r="F313" s="436"/>
      <c r="G313" s="436"/>
      <c r="H313" s="436"/>
      <c r="I313" s="436"/>
      <c r="J313" s="436"/>
      <c r="K313" s="436"/>
      <c r="L313" s="436"/>
      <c r="M313" s="884">
        <v>5</v>
      </c>
      <c r="N313" s="866">
        <v>0.173824488888889</v>
      </c>
      <c r="O313" s="867">
        <v>11.25</v>
      </c>
      <c r="P313" s="659">
        <f t="shared" si="6"/>
        <v>1.9555255</v>
      </c>
    </row>
    <row r="314" s="1" customFormat="1" spans="1:16">
      <c r="A314" s="873" t="s">
        <v>2427</v>
      </c>
      <c r="B314" s="874" t="s">
        <v>2428</v>
      </c>
      <c r="C314" s="436"/>
      <c r="D314" s="875"/>
      <c r="E314" s="876"/>
      <c r="F314" s="436"/>
      <c r="G314" s="436"/>
      <c r="H314" s="436"/>
      <c r="I314" s="436"/>
      <c r="J314" s="436"/>
      <c r="K314" s="436"/>
      <c r="L314" s="436"/>
      <c r="M314" s="884">
        <v>3</v>
      </c>
      <c r="N314" s="866">
        <v>0.104294693333333</v>
      </c>
      <c r="O314" s="867">
        <v>11.25</v>
      </c>
      <c r="P314" s="659">
        <f t="shared" si="6"/>
        <v>1.1733153</v>
      </c>
    </row>
    <row r="315" s="1" customFormat="1" spans="1:16">
      <c r="A315" s="873" t="s">
        <v>2429</v>
      </c>
      <c r="B315" s="874" t="s">
        <v>2430</v>
      </c>
      <c r="C315" s="436"/>
      <c r="D315" s="875"/>
      <c r="E315" s="876"/>
      <c r="F315" s="436"/>
      <c r="G315" s="436"/>
      <c r="H315" s="436"/>
      <c r="I315" s="436"/>
      <c r="J315" s="436"/>
      <c r="K315" s="436"/>
      <c r="L315" s="436"/>
      <c r="M315" s="884">
        <v>3</v>
      </c>
      <c r="N315" s="866">
        <v>0.104294693333333</v>
      </c>
      <c r="O315" s="867">
        <v>11.25</v>
      </c>
      <c r="P315" s="659">
        <f t="shared" si="6"/>
        <v>1.1733153</v>
      </c>
    </row>
    <row r="316" s="1" customFormat="1" spans="1:16">
      <c r="A316" s="873" t="s">
        <v>2431</v>
      </c>
      <c r="B316" s="874" t="s">
        <v>2432</v>
      </c>
      <c r="C316" s="436"/>
      <c r="D316" s="875"/>
      <c r="E316" s="876"/>
      <c r="F316" s="436"/>
      <c r="G316" s="436"/>
      <c r="H316" s="436"/>
      <c r="I316" s="436"/>
      <c r="J316" s="436"/>
      <c r="K316" s="436"/>
      <c r="L316" s="436"/>
      <c r="M316" s="884">
        <v>3</v>
      </c>
      <c r="N316" s="866">
        <v>0.104294693333333</v>
      </c>
      <c r="O316" s="867">
        <v>11.25</v>
      </c>
      <c r="P316" s="659">
        <f t="shared" si="6"/>
        <v>1.1733153</v>
      </c>
    </row>
    <row r="317" s="1" customFormat="1" spans="1:16">
      <c r="A317" s="873" t="s">
        <v>2433</v>
      </c>
      <c r="B317" s="874" t="s">
        <v>2434</v>
      </c>
      <c r="C317" s="436"/>
      <c r="D317" s="875"/>
      <c r="E317" s="876"/>
      <c r="F317" s="436"/>
      <c r="G317" s="436"/>
      <c r="H317" s="436"/>
      <c r="I317" s="436"/>
      <c r="J317" s="436"/>
      <c r="K317" s="436"/>
      <c r="L317" s="436"/>
      <c r="M317" s="884">
        <v>2</v>
      </c>
      <c r="N317" s="866">
        <v>0.0695297955555556</v>
      </c>
      <c r="O317" s="867">
        <v>11.25</v>
      </c>
      <c r="P317" s="659">
        <f t="shared" si="6"/>
        <v>0.7822102</v>
      </c>
    </row>
    <row r="318" s="1" customFormat="1" spans="1:16">
      <c r="A318" s="873" t="s">
        <v>2435</v>
      </c>
      <c r="B318" s="874" t="s">
        <v>2436</v>
      </c>
      <c r="C318" s="436"/>
      <c r="D318" s="875"/>
      <c r="E318" s="876"/>
      <c r="F318" s="436"/>
      <c r="G318" s="436"/>
      <c r="H318" s="436"/>
      <c r="I318" s="436"/>
      <c r="J318" s="436"/>
      <c r="K318" s="436"/>
      <c r="L318" s="436"/>
      <c r="M318" s="884">
        <v>4</v>
      </c>
      <c r="N318" s="866">
        <v>0.139059591111111</v>
      </c>
      <c r="O318" s="867">
        <v>11.25</v>
      </c>
      <c r="P318" s="659">
        <f t="shared" si="6"/>
        <v>1.5644204</v>
      </c>
    </row>
    <row r="319" s="1" customFormat="1" spans="1:16">
      <c r="A319" s="873" t="s">
        <v>2437</v>
      </c>
      <c r="B319" s="874" t="s">
        <v>2438</v>
      </c>
      <c r="C319" s="436"/>
      <c r="D319" s="875"/>
      <c r="E319" s="876"/>
      <c r="F319" s="436"/>
      <c r="G319" s="436"/>
      <c r="H319" s="436"/>
      <c r="I319" s="436"/>
      <c r="J319" s="436"/>
      <c r="K319" s="436"/>
      <c r="L319" s="436"/>
      <c r="M319" s="884">
        <v>3</v>
      </c>
      <c r="N319" s="866">
        <v>0.104294693333333</v>
      </c>
      <c r="O319" s="867">
        <v>11.25</v>
      </c>
      <c r="P319" s="659">
        <f t="shared" si="6"/>
        <v>1.1733153</v>
      </c>
    </row>
    <row r="320" s="1" customFormat="1" spans="1:16">
      <c r="A320" s="873" t="s">
        <v>2439</v>
      </c>
      <c r="B320" s="874" t="s">
        <v>2440</v>
      </c>
      <c r="C320" s="436"/>
      <c r="D320" s="875"/>
      <c r="E320" s="876"/>
      <c r="F320" s="436"/>
      <c r="G320" s="436"/>
      <c r="H320" s="436"/>
      <c r="I320" s="436"/>
      <c r="J320" s="436"/>
      <c r="K320" s="436"/>
      <c r="L320" s="436"/>
      <c r="M320" s="884">
        <v>1</v>
      </c>
      <c r="N320" s="866">
        <v>0.0347648977777778</v>
      </c>
      <c r="O320" s="867">
        <v>11.25</v>
      </c>
      <c r="P320" s="659">
        <f t="shared" si="6"/>
        <v>0.3911051</v>
      </c>
    </row>
    <row r="321" s="1" customFormat="1" spans="1:16">
      <c r="A321" s="873" t="s">
        <v>2441</v>
      </c>
      <c r="B321" s="874" t="s">
        <v>2442</v>
      </c>
      <c r="C321" s="436"/>
      <c r="D321" s="875"/>
      <c r="E321" s="876"/>
      <c r="F321" s="436"/>
      <c r="G321" s="436"/>
      <c r="H321" s="436"/>
      <c r="I321" s="436"/>
      <c r="J321" s="436"/>
      <c r="K321" s="436"/>
      <c r="L321" s="436"/>
      <c r="M321" s="884">
        <v>7</v>
      </c>
      <c r="N321" s="866">
        <v>0.243354284444444</v>
      </c>
      <c r="O321" s="867">
        <v>11.25</v>
      </c>
      <c r="P321" s="659">
        <f t="shared" si="6"/>
        <v>2.7377357</v>
      </c>
    </row>
    <row r="322" s="1" customFormat="1" spans="1:16">
      <c r="A322" s="873" t="s">
        <v>2034</v>
      </c>
      <c r="B322" s="874" t="s">
        <v>2035</v>
      </c>
      <c r="C322" s="436"/>
      <c r="D322" s="875"/>
      <c r="E322" s="876"/>
      <c r="F322" s="436"/>
      <c r="G322" s="436"/>
      <c r="H322" s="436"/>
      <c r="I322" s="436"/>
      <c r="J322" s="436"/>
      <c r="K322" s="436"/>
      <c r="L322" s="436"/>
      <c r="M322" s="884">
        <v>4</v>
      </c>
      <c r="N322" s="866">
        <v>0.139059591111111</v>
      </c>
      <c r="O322" s="867">
        <v>11.25</v>
      </c>
      <c r="P322" s="659">
        <f t="shared" si="6"/>
        <v>1.5644204</v>
      </c>
    </row>
    <row r="323" s="1" customFormat="1" spans="1:16">
      <c r="A323" s="873" t="s">
        <v>2443</v>
      </c>
      <c r="B323" s="874" t="s">
        <v>2444</v>
      </c>
      <c r="C323" s="436"/>
      <c r="D323" s="875"/>
      <c r="E323" s="876"/>
      <c r="F323" s="436"/>
      <c r="G323" s="436"/>
      <c r="H323" s="436"/>
      <c r="I323" s="436"/>
      <c r="J323" s="436"/>
      <c r="K323" s="436"/>
      <c r="L323" s="436"/>
      <c r="M323" s="884">
        <v>4</v>
      </c>
      <c r="N323" s="866">
        <v>0.139059591111111</v>
      </c>
      <c r="O323" s="867">
        <v>11.25</v>
      </c>
      <c r="P323" s="659">
        <f t="shared" si="6"/>
        <v>1.5644204</v>
      </c>
    </row>
    <row r="324" s="1" customFormat="1" spans="1:16">
      <c r="A324" s="873" t="s">
        <v>2445</v>
      </c>
      <c r="B324" s="874" t="s">
        <v>2446</v>
      </c>
      <c r="C324" s="436"/>
      <c r="D324" s="875"/>
      <c r="E324" s="876"/>
      <c r="F324" s="436"/>
      <c r="G324" s="436"/>
      <c r="H324" s="436"/>
      <c r="I324" s="436"/>
      <c r="J324" s="436"/>
      <c r="K324" s="436"/>
      <c r="L324" s="436"/>
      <c r="M324" s="884">
        <v>5</v>
      </c>
      <c r="N324" s="866">
        <v>0.173824488888889</v>
      </c>
      <c r="O324" s="867">
        <v>11.25</v>
      </c>
      <c r="P324" s="659">
        <f t="shared" si="6"/>
        <v>1.9555255</v>
      </c>
    </row>
    <row r="325" s="1" customFormat="1" spans="1:16">
      <c r="A325" s="873" t="s">
        <v>2447</v>
      </c>
      <c r="B325" s="874" t="s">
        <v>2448</v>
      </c>
      <c r="C325" s="436"/>
      <c r="D325" s="875"/>
      <c r="E325" s="876"/>
      <c r="F325" s="436"/>
      <c r="G325" s="436"/>
      <c r="H325" s="436"/>
      <c r="I325" s="436"/>
      <c r="J325" s="436"/>
      <c r="K325" s="436"/>
      <c r="L325" s="436"/>
      <c r="M325" s="884">
        <v>2</v>
      </c>
      <c r="N325" s="866">
        <v>0.0695297955555556</v>
      </c>
      <c r="O325" s="867">
        <v>11.25</v>
      </c>
      <c r="P325" s="659">
        <f t="shared" si="6"/>
        <v>0.7822102</v>
      </c>
    </row>
    <row r="326" s="1" customFormat="1" spans="1:16">
      <c r="A326" s="873" t="s">
        <v>2449</v>
      </c>
      <c r="B326" s="874" t="s">
        <v>2450</v>
      </c>
      <c r="C326" s="436"/>
      <c r="D326" s="875"/>
      <c r="E326" s="876"/>
      <c r="F326" s="436"/>
      <c r="G326" s="436"/>
      <c r="H326" s="436"/>
      <c r="I326" s="436"/>
      <c r="J326" s="436"/>
      <c r="K326" s="436"/>
      <c r="L326" s="436"/>
      <c r="M326" s="884">
        <v>4</v>
      </c>
      <c r="N326" s="866">
        <v>0.139059591111111</v>
      </c>
      <c r="O326" s="867">
        <v>11.25</v>
      </c>
      <c r="P326" s="659">
        <f t="shared" si="6"/>
        <v>1.5644204</v>
      </c>
    </row>
    <row r="327" s="1" customFormat="1" spans="1:16">
      <c r="A327" s="873" t="s">
        <v>2451</v>
      </c>
      <c r="B327" s="874" t="s">
        <v>2452</v>
      </c>
      <c r="C327" s="436"/>
      <c r="D327" s="875"/>
      <c r="E327" s="876"/>
      <c r="F327" s="436"/>
      <c r="G327" s="436"/>
      <c r="H327" s="436"/>
      <c r="I327" s="436"/>
      <c r="J327" s="436"/>
      <c r="K327" s="436"/>
      <c r="L327" s="436"/>
      <c r="M327" s="884">
        <v>2</v>
      </c>
      <c r="N327" s="866">
        <v>0.0695297955555556</v>
      </c>
      <c r="O327" s="867">
        <v>11.25</v>
      </c>
      <c r="P327" s="659">
        <f t="shared" si="6"/>
        <v>0.7822102</v>
      </c>
    </row>
    <row r="328" s="1" customFormat="1" spans="1:16">
      <c r="A328" s="873" t="s">
        <v>2453</v>
      </c>
      <c r="B328" s="874" t="s">
        <v>2454</v>
      </c>
      <c r="C328" s="436"/>
      <c r="D328" s="875"/>
      <c r="E328" s="876"/>
      <c r="F328" s="436"/>
      <c r="G328" s="436"/>
      <c r="H328" s="436"/>
      <c r="I328" s="436"/>
      <c r="J328" s="436"/>
      <c r="K328" s="436"/>
      <c r="L328" s="436"/>
      <c r="M328" s="884">
        <v>3</v>
      </c>
      <c r="N328" s="866">
        <v>0.104294693333333</v>
      </c>
      <c r="O328" s="867">
        <v>11.25</v>
      </c>
      <c r="P328" s="659">
        <f t="shared" si="6"/>
        <v>1.1733153</v>
      </c>
    </row>
    <row r="329" s="1" customFormat="1" spans="1:16">
      <c r="A329" s="873" t="s">
        <v>2455</v>
      </c>
      <c r="B329" s="874" t="s">
        <v>2456</v>
      </c>
      <c r="C329" s="436"/>
      <c r="D329" s="875"/>
      <c r="E329" s="876"/>
      <c r="F329" s="436"/>
      <c r="G329" s="436"/>
      <c r="H329" s="436"/>
      <c r="I329" s="436"/>
      <c r="J329" s="436"/>
      <c r="K329" s="436"/>
      <c r="L329" s="436"/>
      <c r="M329" s="884">
        <v>4</v>
      </c>
      <c r="N329" s="866">
        <v>0.139059591111111</v>
      </c>
      <c r="O329" s="867">
        <v>11.25</v>
      </c>
      <c r="P329" s="659">
        <f t="shared" si="6"/>
        <v>1.5644204</v>
      </c>
    </row>
    <row r="330" s="1" customFormat="1" spans="1:16">
      <c r="A330" s="873" t="s">
        <v>2457</v>
      </c>
      <c r="B330" s="874" t="s">
        <v>2458</v>
      </c>
      <c r="C330" s="436"/>
      <c r="D330" s="875"/>
      <c r="E330" s="876"/>
      <c r="F330" s="436"/>
      <c r="G330" s="436"/>
      <c r="H330" s="436"/>
      <c r="I330" s="436"/>
      <c r="J330" s="436"/>
      <c r="K330" s="436"/>
      <c r="L330" s="436"/>
      <c r="M330" s="884">
        <v>4</v>
      </c>
      <c r="N330" s="866">
        <v>0.139059591111111</v>
      </c>
      <c r="O330" s="867">
        <v>11.25</v>
      </c>
      <c r="P330" s="659">
        <f t="shared" si="6"/>
        <v>1.5644204</v>
      </c>
    </row>
    <row r="331" s="1" customFormat="1" spans="1:16">
      <c r="A331" s="873" t="s">
        <v>2459</v>
      </c>
      <c r="B331" s="874" t="s">
        <v>2460</v>
      </c>
      <c r="C331" s="436"/>
      <c r="D331" s="875"/>
      <c r="E331" s="876"/>
      <c r="F331" s="436"/>
      <c r="G331" s="436"/>
      <c r="H331" s="436"/>
      <c r="I331" s="436"/>
      <c r="J331" s="436"/>
      <c r="K331" s="436"/>
      <c r="L331" s="436"/>
      <c r="M331" s="884">
        <v>4</v>
      </c>
      <c r="N331" s="866">
        <v>0.139059591111111</v>
      </c>
      <c r="O331" s="867">
        <v>11.25</v>
      </c>
      <c r="P331" s="659">
        <f t="shared" si="6"/>
        <v>1.5644204</v>
      </c>
    </row>
    <row r="332" s="1" customFormat="1" spans="1:16">
      <c r="A332" s="873" t="s">
        <v>2461</v>
      </c>
      <c r="B332" s="874" t="s">
        <v>2462</v>
      </c>
      <c r="C332" s="436"/>
      <c r="D332" s="875"/>
      <c r="E332" s="876"/>
      <c r="F332" s="436"/>
      <c r="G332" s="436"/>
      <c r="H332" s="436"/>
      <c r="I332" s="436"/>
      <c r="J332" s="436"/>
      <c r="K332" s="436"/>
      <c r="L332" s="436"/>
      <c r="M332" s="884">
        <v>5</v>
      </c>
      <c r="N332" s="866">
        <v>0.173824488888889</v>
      </c>
      <c r="O332" s="867">
        <v>11.25</v>
      </c>
      <c r="P332" s="659">
        <f t="shared" si="6"/>
        <v>1.9555255</v>
      </c>
    </row>
    <row r="333" s="1" customFormat="1" spans="1:16">
      <c r="A333" s="873" t="s">
        <v>2463</v>
      </c>
      <c r="B333" s="874" t="s">
        <v>2464</v>
      </c>
      <c r="C333" s="436"/>
      <c r="D333" s="875"/>
      <c r="E333" s="876"/>
      <c r="F333" s="436"/>
      <c r="G333" s="436"/>
      <c r="H333" s="436"/>
      <c r="I333" s="436"/>
      <c r="J333" s="436"/>
      <c r="K333" s="436"/>
      <c r="L333" s="436"/>
      <c r="M333" s="884">
        <v>4</v>
      </c>
      <c r="N333" s="866">
        <v>0.139059591111111</v>
      </c>
      <c r="O333" s="867">
        <v>11.25</v>
      </c>
      <c r="P333" s="659">
        <f t="shared" si="6"/>
        <v>1.5644204</v>
      </c>
    </row>
    <row r="334" s="1" customFormat="1" spans="1:16">
      <c r="A334" s="873" t="s">
        <v>2465</v>
      </c>
      <c r="B334" s="874" t="s">
        <v>2466</v>
      </c>
      <c r="C334" s="436"/>
      <c r="D334" s="875"/>
      <c r="E334" s="876"/>
      <c r="F334" s="436"/>
      <c r="G334" s="436"/>
      <c r="H334" s="436"/>
      <c r="I334" s="436"/>
      <c r="J334" s="436"/>
      <c r="K334" s="436"/>
      <c r="L334" s="436"/>
      <c r="M334" s="884">
        <v>3</v>
      </c>
      <c r="N334" s="866">
        <v>0.104294693333333</v>
      </c>
      <c r="O334" s="867">
        <v>11.25</v>
      </c>
      <c r="P334" s="659">
        <f t="shared" si="6"/>
        <v>1.1733153</v>
      </c>
    </row>
    <row r="335" s="1" customFormat="1" spans="1:16">
      <c r="A335" s="873" t="s">
        <v>2467</v>
      </c>
      <c r="B335" s="874" t="s">
        <v>2468</v>
      </c>
      <c r="C335" s="436"/>
      <c r="D335" s="875"/>
      <c r="E335" s="876"/>
      <c r="F335" s="436"/>
      <c r="G335" s="436"/>
      <c r="H335" s="436"/>
      <c r="I335" s="436"/>
      <c r="J335" s="436"/>
      <c r="K335" s="436"/>
      <c r="L335" s="436"/>
      <c r="M335" s="884">
        <v>2</v>
      </c>
      <c r="N335" s="866">
        <v>0.0695297955555556</v>
      </c>
      <c r="O335" s="867">
        <v>11.25</v>
      </c>
      <c r="P335" s="659">
        <f t="shared" si="6"/>
        <v>0.7822102</v>
      </c>
    </row>
    <row r="336" s="1" customFormat="1" spans="1:16">
      <c r="A336" s="873" t="s">
        <v>2469</v>
      </c>
      <c r="B336" s="874" t="s">
        <v>2470</v>
      </c>
      <c r="C336" s="436"/>
      <c r="D336" s="875"/>
      <c r="E336" s="876"/>
      <c r="F336" s="436"/>
      <c r="G336" s="436"/>
      <c r="H336" s="436"/>
      <c r="I336" s="436"/>
      <c r="J336" s="436"/>
      <c r="K336" s="436"/>
      <c r="L336" s="436"/>
      <c r="M336" s="884">
        <v>5</v>
      </c>
      <c r="N336" s="866">
        <v>0.173824488888889</v>
      </c>
      <c r="O336" s="867">
        <v>11.25</v>
      </c>
      <c r="P336" s="659">
        <f t="shared" si="6"/>
        <v>1.9555255</v>
      </c>
    </row>
    <row r="337" s="1" customFormat="1" spans="1:16">
      <c r="A337" s="873" t="s">
        <v>2471</v>
      </c>
      <c r="B337" s="874" t="s">
        <v>2472</v>
      </c>
      <c r="C337" s="436"/>
      <c r="D337" s="875"/>
      <c r="E337" s="876"/>
      <c r="F337" s="436"/>
      <c r="G337" s="436"/>
      <c r="H337" s="436"/>
      <c r="I337" s="436"/>
      <c r="J337" s="436"/>
      <c r="K337" s="436"/>
      <c r="L337" s="436"/>
      <c r="M337" s="884">
        <v>2</v>
      </c>
      <c r="N337" s="866">
        <v>0.0695297955555556</v>
      </c>
      <c r="O337" s="867">
        <v>11.25</v>
      </c>
      <c r="P337" s="659">
        <f t="shared" si="6"/>
        <v>0.7822102</v>
      </c>
    </row>
    <row r="338" s="1" customFormat="1" spans="1:16">
      <c r="A338" s="873" t="s">
        <v>2473</v>
      </c>
      <c r="B338" s="874" t="s">
        <v>2474</v>
      </c>
      <c r="C338" s="436"/>
      <c r="D338" s="875"/>
      <c r="E338" s="876"/>
      <c r="F338" s="436"/>
      <c r="G338" s="436"/>
      <c r="H338" s="436"/>
      <c r="I338" s="436"/>
      <c r="J338" s="436"/>
      <c r="K338" s="436"/>
      <c r="L338" s="436"/>
      <c r="M338" s="884">
        <v>1</v>
      </c>
      <c r="N338" s="866">
        <v>0.0347648977777778</v>
      </c>
      <c r="O338" s="867">
        <v>11.25</v>
      </c>
      <c r="P338" s="659">
        <f t="shared" si="6"/>
        <v>0.3911051</v>
      </c>
    </row>
    <row r="339" s="1" customFormat="1" spans="1:16">
      <c r="A339" s="873" t="s">
        <v>2475</v>
      </c>
      <c r="B339" s="874" t="s">
        <v>2476</v>
      </c>
      <c r="C339" s="436"/>
      <c r="D339" s="875"/>
      <c r="E339" s="876"/>
      <c r="F339" s="436"/>
      <c r="G339" s="436"/>
      <c r="H339" s="436"/>
      <c r="I339" s="436"/>
      <c r="J339" s="436"/>
      <c r="K339" s="436"/>
      <c r="L339" s="436"/>
      <c r="M339" s="884">
        <v>3</v>
      </c>
      <c r="N339" s="866">
        <v>0.104294693333333</v>
      </c>
      <c r="O339" s="867">
        <v>11.25</v>
      </c>
      <c r="P339" s="659">
        <f t="shared" si="6"/>
        <v>1.1733153</v>
      </c>
    </row>
    <row r="340" s="1" customFormat="1" spans="1:16">
      <c r="A340" s="873" t="s">
        <v>2477</v>
      </c>
      <c r="B340" s="874" t="s">
        <v>2478</v>
      </c>
      <c r="C340" s="436"/>
      <c r="D340" s="875"/>
      <c r="E340" s="876"/>
      <c r="F340" s="436"/>
      <c r="G340" s="436"/>
      <c r="H340" s="436"/>
      <c r="I340" s="436"/>
      <c r="J340" s="436"/>
      <c r="K340" s="436"/>
      <c r="L340" s="436"/>
      <c r="M340" s="884">
        <v>2</v>
      </c>
      <c r="N340" s="866">
        <v>0.0695297955555556</v>
      </c>
      <c r="O340" s="867">
        <v>11.25</v>
      </c>
      <c r="P340" s="659">
        <f t="shared" si="6"/>
        <v>0.7822102</v>
      </c>
    </row>
    <row r="341" s="1" customFormat="1" spans="1:16">
      <c r="A341" s="873" t="s">
        <v>2479</v>
      </c>
      <c r="B341" s="874" t="s">
        <v>2480</v>
      </c>
      <c r="C341" s="436"/>
      <c r="D341" s="875"/>
      <c r="E341" s="876"/>
      <c r="F341" s="436"/>
      <c r="G341" s="436"/>
      <c r="H341" s="436"/>
      <c r="I341" s="436"/>
      <c r="J341" s="436"/>
      <c r="K341" s="436"/>
      <c r="L341" s="436"/>
      <c r="M341" s="884">
        <v>3</v>
      </c>
      <c r="N341" s="866">
        <v>0.104294693333333</v>
      </c>
      <c r="O341" s="867">
        <v>11.25</v>
      </c>
      <c r="P341" s="659">
        <f t="shared" si="6"/>
        <v>1.1733153</v>
      </c>
    </row>
    <row r="342" s="1" customFormat="1" spans="1:16">
      <c r="A342" s="873" t="s">
        <v>2481</v>
      </c>
      <c r="B342" s="874" t="s">
        <v>2482</v>
      </c>
      <c r="C342" s="436"/>
      <c r="D342" s="875"/>
      <c r="E342" s="876"/>
      <c r="F342" s="436"/>
      <c r="G342" s="436"/>
      <c r="H342" s="436"/>
      <c r="I342" s="436"/>
      <c r="J342" s="436"/>
      <c r="K342" s="436"/>
      <c r="L342" s="436"/>
      <c r="M342" s="884">
        <v>6</v>
      </c>
      <c r="N342" s="866">
        <v>0.208589386666667</v>
      </c>
      <c r="O342" s="867">
        <v>11.25</v>
      </c>
      <c r="P342" s="659">
        <f t="shared" si="6"/>
        <v>2.3466306</v>
      </c>
    </row>
    <row r="343" s="1" customFormat="1" spans="1:16">
      <c r="A343" s="873" t="s">
        <v>2483</v>
      </c>
      <c r="B343" s="874" t="s">
        <v>911</v>
      </c>
      <c r="C343" s="436"/>
      <c r="D343" s="875"/>
      <c r="E343" s="876"/>
      <c r="F343" s="436"/>
      <c r="G343" s="436"/>
      <c r="H343" s="436"/>
      <c r="I343" s="436"/>
      <c r="J343" s="436"/>
      <c r="K343" s="436"/>
      <c r="L343" s="436"/>
      <c r="M343" s="884">
        <v>3</v>
      </c>
      <c r="N343" s="866">
        <v>0.104294693333333</v>
      </c>
      <c r="O343" s="867">
        <v>11.25</v>
      </c>
      <c r="P343" s="659">
        <f t="shared" si="6"/>
        <v>1.1733153</v>
      </c>
    </row>
    <row r="344" s="1" customFormat="1" spans="1:16">
      <c r="A344" s="873" t="s">
        <v>2484</v>
      </c>
      <c r="B344" s="874" t="s">
        <v>2485</v>
      </c>
      <c r="C344" s="436"/>
      <c r="D344" s="875"/>
      <c r="E344" s="876"/>
      <c r="F344" s="436"/>
      <c r="G344" s="436"/>
      <c r="H344" s="436"/>
      <c r="I344" s="436"/>
      <c r="J344" s="436"/>
      <c r="K344" s="436"/>
      <c r="L344" s="436"/>
      <c r="M344" s="884">
        <v>3</v>
      </c>
      <c r="N344" s="866">
        <v>0.104294693333333</v>
      </c>
      <c r="O344" s="867">
        <v>11.25</v>
      </c>
      <c r="P344" s="659">
        <f t="shared" si="6"/>
        <v>1.1733153</v>
      </c>
    </row>
    <row r="345" s="1" customFormat="1" spans="1:16">
      <c r="A345" s="873" t="s">
        <v>2486</v>
      </c>
      <c r="B345" s="874" t="s">
        <v>2487</v>
      </c>
      <c r="C345" s="436"/>
      <c r="D345" s="875"/>
      <c r="E345" s="876"/>
      <c r="F345" s="436"/>
      <c r="G345" s="436"/>
      <c r="H345" s="436"/>
      <c r="I345" s="436"/>
      <c r="J345" s="436"/>
      <c r="K345" s="436"/>
      <c r="L345" s="436"/>
      <c r="M345" s="884">
        <v>3</v>
      </c>
      <c r="N345" s="866">
        <v>0.104294693333333</v>
      </c>
      <c r="O345" s="867">
        <v>11.25</v>
      </c>
      <c r="P345" s="659">
        <f t="shared" si="6"/>
        <v>1.1733153</v>
      </c>
    </row>
    <row r="346" s="1" customFormat="1" spans="1:16">
      <c r="A346" s="873" t="s">
        <v>2488</v>
      </c>
      <c r="B346" s="874" t="s">
        <v>2489</v>
      </c>
      <c r="C346" s="436"/>
      <c r="D346" s="875"/>
      <c r="E346" s="876"/>
      <c r="F346" s="436"/>
      <c r="G346" s="436"/>
      <c r="H346" s="436"/>
      <c r="I346" s="436"/>
      <c r="J346" s="436"/>
      <c r="K346" s="436"/>
      <c r="L346" s="436"/>
      <c r="M346" s="884">
        <v>3</v>
      </c>
      <c r="N346" s="866">
        <v>0.104294693333333</v>
      </c>
      <c r="O346" s="867">
        <v>11.25</v>
      </c>
      <c r="P346" s="659">
        <f t="shared" si="6"/>
        <v>1.1733153</v>
      </c>
    </row>
    <row r="347" s="1" customFormat="1" spans="1:16">
      <c r="A347" s="873" t="s">
        <v>2490</v>
      </c>
      <c r="B347" s="874" t="s">
        <v>2491</v>
      </c>
      <c r="C347" s="436"/>
      <c r="D347" s="875"/>
      <c r="E347" s="876"/>
      <c r="F347" s="436"/>
      <c r="G347" s="436"/>
      <c r="H347" s="436"/>
      <c r="I347" s="436"/>
      <c r="J347" s="436"/>
      <c r="K347" s="436"/>
      <c r="L347" s="436"/>
      <c r="M347" s="884">
        <v>6</v>
      </c>
      <c r="N347" s="866">
        <v>0.208589386666667</v>
      </c>
      <c r="O347" s="867">
        <v>11.25</v>
      </c>
      <c r="P347" s="659">
        <f t="shared" si="6"/>
        <v>2.3466306</v>
      </c>
    </row>
    <row r="348" s="1" customFormat="1" spans="1:16">
      <c r="A348" s="873" t="s">
        <v>2492</v>
      </c>
      <c r="B348" s="874" t="s">
        <v>2493</v>
      </c>
      <c r="C348" s="436"/>
      <c r="D348" s="875"/>
      <c r="E348" s="876"/>
      <c r="F348" s="436"/>
      <c r="G348" s="436"/>
      <c r="H348" s="436"/>
      <c r="I348" s="436"/>
      <c r="J348" s="436"/>
      <c r="K348" s="436"/>
      <c r="L348" s="436"/>
      <c r="M348" s="884">
        <v>3</v>
      </c>
      <c r="N348" s="866">
        <v>0.104294693333333</v>
      </c>
      <c r="O348" s="867">
        <v>11.25</v>
      </c>
      <c r="P348" s="659">
        <f t="shared" si="6"/>
        <v>1.1733153</v>
      </c>
    </row>
    <row r="349" s="1" customFormat="1" spans="1:16">
      <c r="A349" s="873" t="s">
        <v>2494</v>
      </c>
      <c r="B349" s="874" t="s">
        <v>2495</v>
      </c>
      <c r="C349" s="436"/>
      <c r="D349" s="875"/>
      <c r="E349" s="876"/>
      <c r="F349" s="436"/>
      <c r="G349" s="436"/>
      <c r="H349" s="436"/>
      <c r="I349" s="436"/>
      <c r="J349" s="436"/>
      <c r="K349" s="436"/>
      <c r="L349" s="436"/>
      <c r="M349" s="884">
        <v>4</v>
      </c>
      <c r="N349" s="866">
        <v>0.139059591111111</v>
      </c>
      <c r="O349" s="867">
        <v>11.25</v>
      </c>
      <c r="P349" s="659">
        <f t="shared" si="6"/>
        <v>1.5644204</v>
      </c>
    </row>
    <row r="350" s="1" customFormat="1" spans="1:16">
      <c r="A350" s="873" t="s">
        <v>2496</v>
      </c>
      <c r="B350" s="874" t="s">
        <v>2497</v>
      </c>
      <c r="C350" s="436"/>
      <c r="D350" s="875"/>
      <c r="E350" s="876"/>
      <c r="F350" s="436"/>
      <c r="G350" s="436"/>
      <c r="H350" s="436"/>
      <c r="I350" s="436"/>
      <c r="J350" s="436"/>
      <c r="K350" s="436"/>
      <c r="L350" s="436"/>
      <c r="M350" s="884">
        <v>4</v>
      </c>
      <c r="N350" s="866">
        <v>0.139059591111111</v>
      </c>
      <c r="O350" s="867">
        <v>11.25</v>
      </c>
      <c r="P350" s="659">
        <f t="shared" si="6"/>
        <v>1.5644204</v>
      </c>
    </row>
    <row r="351" s="1" customFormat="1" spans="1:16">
      <c r="A351" s="873" t="s">
        <v>2498</v>
      </c>
      <c r="B351" s="874" t="s">
        <v>2499</v>
      </c>
      <c r="C351" s="436"/>
      <c r="D351" s="875"/>
      <c r="E351" s="876"/>
      <c r="F351" s="436"/>
      <c r="G351" s="436"/>
      <c r="H351" s="436"/>
      <c r="I351" s="436"/>
      <c r="J351" s="436"/>
      <c r="K351" s="436"/>
      <c r="L351" s="436"/>
      <c r="M351" s="884">
        <v>5</v>
      </c>
      <c r="N351" s="866">
        <v>0.173824488888889</v>
      </c>
      <c r="O351" s="867">
        <v>11.25</v>
      </c>
      <c r="P351" s="659">
        <f t="shared" si="6"/>
        <v>1.9555255</v>
      </c>
    </row>
    <row r="352" s="1" customFormat="1" spans="1:16">
      <c r="A352" s="887" t="s">
        <v>2500</v>
      </c>
      <c r="B352" s="874" t="s">
        <v>2501</v>
      </c>
      <c r="C352" s="436"/>
      <c r="D352" s="875"/>
      <c r="E352" s="876"/>
      <c r="F352" s="436"/>
      <c r="G352" s="436"/>
      <c r="H352" s="436"/>
      <c r="I352" s="436"/>
      <c r="J352" s="436"/>
      <c r="K352" s="436"/>
      <c r="L352" s="436"/>
      <c r="M352" s="884">
        <v>4</v>
      </c>
      <c r="N352" s="866">
        <v>0.139059591111111</v>
      </c>
      <c r="O352" s="867">
        <v>11.25</v>
      </c>
      <c r="P352" s="659">
        <f t="shared" si="6"/>
        <v>1.5644204</v>
      </c>
    </row>
    <row r="353" s="1" customFormat="1" spans="1:16">
      <c r="A353" s="873" t="s">
        <v>2502</v>
      </c>
      <c r="B353" s="874" t="s">
        <v>2503</v>
      </c>
      <c r="C353" s="436"/>
      <c r="D353" s="875"/>
      <c r="E353" s="876"/>
      <c r="F353" s="436"/>
      <c r="G353" s="436"/>
      <c r="H353" s="436"/>
      <c r="I353" s="436"/>
      <c r="J353" s="436"/>
      <c r="K353" s="436"/>
      <c r="L353" s="436"/>
      <c r="M353" s="884">
        <v>3</v>
      </c>
      <c r="N353" s="866">
        <v>0.104294693333333</v>
      </c>
      <c r="O353" s="867">
        <v>11.25</v>
      </c>
      <c r="P353" s="659">
        <f t="shared" si="6"/>
        <v>1.1733153</v>
      </c>
    </row>
    <row r="354" s="1" customFormat="1" spans="1:16">
      <c r="A354" s="873" t="s">
        <v>2504</v>
      </c>
      <c r="B354" s="874" t="s">
        <v>2505</v>
      </c>
      <c r="C354" s="436"/>
      <c r="D354" s="875"/>
      <c r="E354" s="876"/>
      <c r="F354" s="436"/>
      <c r="G354" s="436"/>
      <c r="H354" s="436"/>
      <c r="I354" s="436"/>
      <c r="J354" s="436"/>
      <c r="K354" s="436"/>
      <c r="L354" s="436"/>
      <c r="M354" s="884">
        <v>3</v>
      </c>
      <c r="N354" s="866">
        <v>0.104294693333333</v>
      </c>
      <c r="O354" s="867">
        <v>11.25</v>
      </c>
      <c r="P354" s="659">
        <f t="shared" si="6"/>
        <v>1.1733153</v>
      </c>
    </row>
    <row r="355" s="1" customFormat="1" spans="1:16">
      <c r="A355" s="873" t="s">
        <v>2506</v>
      </c>
      <c r="B355" s="874" t="s">
        <v>2507</v>
      </c>
      <c r="C355" s="436"/>
      <c r="D355" s="875"/>
      <c r="E355" s="876"/>
      <c r="F355" s="436"/>
      <c r="G355" s="436"/>
      <c r="H355" s="436"/>
      <c r="I355" s="436"/>
      <c r="J355" s="436"/>
      <c r="K355" s="436"/>
      <c r="L355" s="436"/>
      <c r="M355" s="884">
        <v>4</v>
      </c>
      <c r="N355" s="866">
        <v>0.139059591111111</v>
      </c>
      <c r="O355" s="867">
        <v>11.25</v>
      </c>
      <c r="P355" s="659">
        <f t="shared" si="6"/>
        <v>1.5644204</v>
      </c>
    </row>
    <row r="356" s="1" customFormat="1" spans="1:16">
      <c r="A356" s="873" t="s">
        <v>2508</v>
      </c>
      <c r="B356" s="874" t="s">
        <v>2509</v>
      </c>
      <c r="C356" s="436"/>
      <c r="D356" s="875"/>
      <c r="E356" s="876"/>
      <c r="F356" s="436"/>
      <c r="G356" s="436"/>
      <c r="H356" s="436"/>
      <c r="I356" s="436"/>
      <c r="J356" s="436"/>
      <c r="K356" s="436"/>
      <c r="L356" s="436"/>
      <c r="M356" s="884">
        <v>5</v>
      </c>
      <c r="N356" s="866">
        <v>0.173824488888889</v>
      </c>
      <c r="O356" s="867">
        <v>11.25</v>
      </c>
      <c r="P356" s="659">
        <f t="shared" si="6"/>
        <v>1.9555255</v>
      </c>
    </row>
    <row r="357" s="1" customFormat="1" spans="1:16">
      <c r="A357" s="873" t="s">
        <v>2423</v>
      </c>
      <c r="B357" s="874" t="s">
        <v>2510</v>
      </c>
      <c r="C357" s="436"/>
      <c r="D357" s="875"/>
      <c r="E357" s="876"/>
      <c r="F357" s="436"/>
      <c r="G357" s="436"/>
      <c r="H357" s="436"/>
      <c r="I357" s="436"/>
      <c r="J357" s="436"/>
      <c r="K357" s="436"/>
      <c r="L357" s="436"/>
      <c r="M357" s="884">
        <v>4</v>
      </c>
      <c r="N357" s="866">
        <v>0.139059591111111</v>
      </c>
      <c r="O357" s="867">
        <v>11.25</v>
      </c>
      <c r="P357" s="659">
        <f t="shared" si="6"/>
        <v>1.5644204</v>
      </c>
    </row>
    <row r="358" s="1" customFormat="1" spans="1:16">
      <c r="A358" s="873" t="s">
        <v>2511</v>
      </c>
      <c r="B358" s="874" t="s">
        <v>2512</v>
      </c>
      <c r="C358" s="436"/>
      <c r="D358" s="875"/>
      <c r="E358" s="876"/>
      <c r="F358" s="436"/>
      <c r="G358" s="436"/>
      <c r="H358" s="436"/>
      <c r="I358" s="436"/>
      <c r="J358" s="436"/>
      <c r="K358" s="436"/>
      <c r="L358" s="436"/>
      <c r="M358" s="884">
        <v>6</v>
      </c>
      <c r="N358" s="866">
        <v>0.208589386666667</v>
      </c>
      <c r="O358" s="867">
        <v>11.25</v>
      </c>
      <c r="P358" s="659">
        <f t="shared" si="6"/>
        <v>2.3466306</v>
      </c>
    </row>
    <row r="359" s="1" customFormat="1" spans="1:16">
      <c r="A359" s="873" t="s">
        <v>2513</v>
      </c>
      <c r="B359" s="874" t="s">
        <v>2514</v>
      </c>
      <c r="C359" s="436"/>
      <c r="D359" s="875"/>
      <c r="E359" s="876"/>
      <c r="F359" s="436"/>
      <c r="G359" s="436"/>
      <c r="H359" s="436"/>
      <c r="I359" s="436"/>
      <c r="J359" s="436"/>
      <c r="K359" s="436"/>
      <c r="L359" s="436"/>
      <c r="M359" s="884">
        <v>4</v>
      </c>
      <c r="N359" s="866">
        <v>0.139059591111111</v>
      </c>
      <c r="O359" s="867">
        <v>11.25</v>
      </c>
      <c r="P359" s="659">
        <f t="shared" si="6"/>
        <v>1.5644204</v>
      </c>
    </row>
    <row r="360" s="1" customFormat="1" spans="1:16">
      <c r="A360" s="873" t="s">
        <v>2515</v>
      </c>
      <c r="B360" s="874" t="s">
        <v>2516</v>
      </c>
      <c r="C360" s="436"/>
      <c r="D360" s="875"/>
      <c r="E360" s="876"/>
      <c r="F360" s="436"/>
      <c r="G360" s="436"/>
      <c r="H360" s="436"/>
      <c r="I360" s="436"/>
      <c r="J360" s="436"/>
      <c r="K360" s="436"/>
      <c r="L360" s="436"/>
      <c r="M360" s="884">
        <v>3</v>
      </c>
      <c r="N360" s="866">
        <v>0.104294693333333</v>
      </c>
      <c r="O360" s="867">
        <v>11.25</v>
      </c>
      <c r="P360" s="659">
        <f t="shared" si="6"/>
        <v>1.1733153</v>
      </c>
    </row>
    <row r="361" s="1" customFormat="1" spans="1:16">
      <c r="A361" s="873" t="s">
        <v>2517</v>
      </c>
      <c r="B361" s="874" t="s">
        <v>2518</v>
      </c>
      <c r="C361" s="436"/>
      <c r="D361" s="875"/>
      <c r="E361" s="876"/>
      <c r="F361" s="436"/>
      <c r="G361" s="436"/>
      <c r="H361" s="436"/>
      <c r="I361" s="436"/>
      <c r="J361" s="436"/>
      <c r="K361" s="436"/>
      <c r="L361" s="436"/>
      <c r="M361" s="884">
        <v>3</v>
      </c>
      <c r="N361" s="866">
        <v>0.104294693333333</v>
      </c>
      <c r="O361" s="867">
        <v>11.25</v>
      </c>
      <c r="P361" s="659">
        <f t="shared" si="6"/>
        <v>1.1733153</v>
      </c>
    </row>
    <row r="362" s="1" customFormat="1" spans="1:16">
      <c r="A362" s="873" t="s">
        <v>2519</v>
      </c>
      <c r="B362" s="874" t="s">
        <v>2520</v>
      </c>
      <c r="C362" s="436"/>
      <c r="D362" s="875"/>
      <c r="E362" s="876"/>
      <c r="F362" s="436"/>
      <c r="G362" s="436"/>
      <c r="H362" s="436"/>
      <c r="I362" s="436"/>
      <c r="J362" s="436"/>
      <c r="K362" s="436"/>
      <c r="L362" s="436"/>
      <c r="M362" s="884">
        <v>4</v>
      </c>
      <c r="N362" s="866">
        <v>0.139059591111111</v>
      </c>
      <c r="O362" s="867">
        <v>11.25</v>
      </c>
      <c r="P362" s="659">
        <f t="shared" si="6"/>
        <v>1.5644204</v>
      </c>
    </row>
    <row r="363" s="1" customFormat="1" spans="1:16">
      <c r="A363" s="873" t="s">
        <v>2521</v>
      </c>
      <c r="B363" s="874" t="s">
        <v>2522</v>
      </c>
      <c r="C363" s="436"/>
      <c r="D363" s="875"/>
      <c r="E363" s="876"/>
      <c r="F363" s="436"/>
      <c r="G363" s="436"/>
      <c r="H363" s="436"/>
      <c r="I363" s="436"/>
      <c r="J363" s="436"/>
      <c r="K363" s="436"/>
      <c r="L363" s="436"/>
      <c r="M363" s="884">
        <v>5</v>
      </c>
      <c r="N363" s="866">
        <v>0.173824488888889</v>
      </c>
      <c r="O363" s="867">
        <v>11.25</v>
      </c>
      <c r="P363" s="659">
        <f t="shared" si="6"/>
        <v>1.9555255</v>
      </c>
    </row>
    <row r="364" s="1" customFormat="1" spans="1:16">
      <c r="A364" s="873" t="s">
        <v>2523</v>
      </c>
      <c r="B364" s="874" t="s">
        <v>2524</v>
      </c>
      <c r="C364" s="436"/>
      <c r="D364" s="875"/>
      <c r="E364" s="876"/>
      <c r="F364" s="436"/>
      <c r="G364" s="436"/>
      <c r="H364" s="436"/>
      <c r="I364" s="436"/>
      <c r="J364" s="436"/>
      <c r="K364" s="436"/>
      <c r="L364" s="436"/>
      <c r="M364" s="884">
        <v>4</v>
      </c>
      <c r="N364" s="866">
        <v>0.139059591111111</v>
      </c>
      <c r="O364" s="867">
        <v>11.25</v>
      </c>
      <c r="P364" s="659">
        <f t="shared" si="6"/>
        <v>1.5644204</v>
      </c>
    </row>
    <row r="365" s="1" customFormat="1" spans="1:16">
      <c r="A365" s="873" t="s">
        <v>2525</v>
      </c>
      <c r="B365" s="874" t="s">
        <v>2526</v>
      </c>
      <c r="C365" s="436"/>
      <c r="D365" s="875"/>
      <c r="E365" s="876"/>
      <c r="F365" s="436"/>
      <c r="G365" s="436"/>
      <c r="H365" s="436"/>
      <c r="I365" s="436"/>
      <c r="J365" s="436"/>
      <c r="K365" s="436"/>
      <c r="L365" s="436"/>
      <c r="M365" s="884">
        <v>4</v>
      </c>
      <c r="N365" s="866">
        <v>0.139059591111111</v>
      </c>
      <c r="O365" s="867">
        <v>11.25</v>
      </c>
      <c r="P365" s="659">
        <f t="shared" si="6"/>
        <v>1.5644204</v>
      </c>
    </row>
    <row r="366" s="1" customFormat="1" spans="1:16">
      <c r="A366" s="873" t="s">
        <v>2527</v>
      </c>
      <c r="B366" s="874" t="s">
        <v>2528</v>
      </c>
      <c r="C366" s="436"/>
      <c r="D366" s="875"/>
      <c r="E366" s="876"/>
      <c r="F366" s="436"/>
      <c r="G366" s="436"/>
      <c r="H366" s="436"/>
      <c r="I366" s="436"/>
      <c r="J366" s="436"/>
      <c r="K366" s="436"/>
      <c r="L366" s="436"/>
      <c r="M366" s="884">
        <v>3</v>
      </c>
      <c r="N366" s="866">
        <v>0.104294693333333</v>
      </c>
      <c r="O366" s="867">
        <v>11.25</v>
      </c>
      <c r="P366" s="659">
        <f t="shared" si="6"/>
        <v>1.1733153</v>
      </c>
    </row>
    <row r="367" s="1" customFormat="1" spans="1:16">
      <c r="A367" s="873" t="s">
        <v>2529</v>
      </c>
      <c r="B367" s="874" t="s">
        <v>2530</v>
      </c>
      <c r="C367" s="436"/>
      <c r="D367" s="875"/>
      <c r="E367" s="876"/>
      <c r="F367" s="436"/>
      <c r="G367" s="436"/>
      <c r="H367" s="436"/>
      <c r="I367" s="436"/>
      <c r="J367" s="436"/>
      <c r="K367" s="436"/>
      <c r="L367" s="436"/>
      <c r="M367" s="884">
        <v>4</v>
      </c>
      <c r="N367" s="866">
        <v>0.139059591111111</v>
      </c>
      <c r="O367" s="867">
        <v>11.25</v>
      </c>
      <c r="P367" s="659">
        <f t="shared" si="6"/>
        <v>1.5644204</v>
      </c>
    </row>
    <row r="368" s="1" customFormat="1" spans="1:16">
      <c r="A368" s="873" t="s">
        <v>2531</v>
      </c>
      <c r="B368" s="874" t="s">
        <v>2532</v>
      </c>
      <c r="C368" s="436"/>
      <c r="D368" s="875"/>
      <c r="E368" s="876"/>
      <c r="F368" s="436"/>
      <c r="G368" s="436"/>
      <c r="H368" s="436"/>
      <c r="I368" s="436"/>
      <c r="J368" s="436"/>
      <c r="K368" s="436"/>
      <c r="L368" s="436"/>
      <c r="M368" s="884">
        <v>5</v>
      </c>
      <c r="N368" s="866">
        <v>0.173824488888889</v>
      </c>
      <c r="O368" s="867">
        <v>11.25</v>
      </c>
      <c r="P368" s="659">
        <f t="shared" si="6"/>
        <v>1.9555255</v>
      </c>
    </row>
    <row r="369" s="1" customFormat="1" spans="1:16">
      <c r="A369" s="873" t="s">
        <v>2533</v>
      </c>
      <c r="B369" s="874" t="s">
        <v>2534</v>
      </c>
      <c r="C369" s="436"/>
      <c r="D369" s="875"/>
      <c r="E369" s="876"/>
      <c r="F369" s="436"/>
      <c r="G369" s="436"/>
      <c r="H369" s="436"/>
      <c r="I369" s="436"/>
      <c r="J369" s="436"/>
      <c r="K369" s="436"/>
      <c r="L369" s="436"/>
      <c r="M369" s="884">
        <v>5</v>
      </c>
      <c r="N369" s="866">
        <v>0.173824488888889</v>
      </c>
      <c r="O369" s="867">
        <v>11.25</v>
      </c>
      <c r="P369" s="659">
        <f t="shared" si="6"/>
        <v>1.9555255</v>
      </c>
    </row>
    <row r="370" s="1" customFormat="1" spans="1:16">
      <c r="A370" s="873" t="s">
        <v>2535</v>
      </c>
      <c r="B370" s="874" t="s">
        <v>2536</v>
      </c>
      <c r="C370" s="436"/>
      <c r="D370" s="875"/>
      <c r="E370" s="876"/>
      <c r="F370" s="436"/>
      <c r="G370" s="436"/>
      <c r="H370" s="436"/>
      <c r="I370" s="436"/>
      <c r="J370" s="436"/>
      <c r="K370" s="436"/>
      <c r="L370" s="436"/>
      <c r="M370" s="884">
        <v>6</v>
      </c>
      <c r="N370" s="866">
        <v>0.208589386666667</v>
      </c>
      <c r="O370" s="867">
        <v>11.25</v>
      </c>
      <c r="P370" s="659">
        <f t="shared" si="6"/>
        <v>2.3466306</v>
      </c>
    </row>
    <row r="371" s="1" customFormat="1" spans="1:16">
      <c r="A371" s="873" t="s">
        <v>2537</v>
      </c>
      <c r="B371" s="874" t="s">
        <v>2538</v>
      </c>
      <c r="C371" s="436"/>
      <c r="D371" s="875"/>
      <c r="E371" s="876"/>
      <c r="F371" s="436"/>
      <c r="G371" s="436"/>
      <c r="H371" s="436"/>
      <c r="I371" s="436"/>
      <c r="J371" s="436"/>
      <c r="K371" s="436"/>
      <c r="L371" s="436"/>
      <c r="M371" s="884">
        <v>6</v>
      </c>
      <c r="N371" s="866">
        <v>0.208589386666667</v>
      </c>
      <c r="O371" s="867">
        <v>11.25</v>
      </c>
      <c r="P371" s="659">
        <f t="shared" si="6"/>
        <v>2.3466306</v>
      </c>
    </row>
    <row r="372" s="1" customFormat="1" spans="1:16">
      <c r="A372" s="873" t="s">
        <v>2539</v>
      </c>
      <c r="B372" s="874" t="s">
        <v>2540</v>
      </c>
      <c r="C372" s="436"/>
      <c r="D372" s="875"/>
      <c r="E372" s="876"/>
      <c r="F372" s="436"/>
      <c r="G372" s="436"/>
      <c r="H372" s="436"/>
      <c r="I372" s="436"/>
      <c r="J372" s="436"/>
      <c r="K372" s="436"/>
      <c r="L372" s="436"/>
      <c r="M372" s="884">
        <v>6</v>
      </c>
      <c r="N372" s="866">
        <v>0.208589386666667</v>
      </c>
      <c r="O372" s="867">
        <v>11.25</v>
      </c>
      <c r="P372" s="659">
        <f t="shared" si="6"/>
        <v>2.3466306</v>
      </c>
    </row>
    <row r="373" s="1" customFormat="1" spans="1:16">
      <c r="A373" s="873" t="s">
        <v>2541</v>
      </c>
      <c r="B373" s="874" t="s">
        <v>2542</v>
      </c>
      <c r="C373" s="436"/>
      <c r="D373" s="875"/>
      <c r="E373" s="876"/>
      <c r="F373" s="436"/>
      <c r="G373" s="436"/>
      <c r="H373" s="436"/>
      <c r="I373" s="436"/>
      <c r="J373" s="436"/>
      <c r="K373" s="436"/>
      <c r="L373" s="436"/>
      <c r="M373" s="884">
        <v>3</v>
      </c>
      <c r="N373" s="866">
        <v>0.104294693333333</v>
      </c>
      <c r="O373" s="867">
        <v>11.25</v>
      </c>
      <c r="P373" s="659">
        <f t="shared" ref="P373:P436" si="7">M373*0.3911051</f>
        <v>1.1733153</v>
      </c>
    </row>
    <row r="374" s="1" customFormat="1" spans="1:16">
      <c r="A374" s="873" t="s">
        <v>2543</v>
      </c>
      <c r="B374" s="874" t="s">
        <v>2544</v>
      </c>
      <c r="C374" s="436"/>
      <c r="D374" s="875"/>
      <c r="E374" s="876"/>
      <c r="F374" s="436"/>
      <c r="G374" s="436"/>
      <c r="H374" s="436"/>
      <c r="I374" s="436"/>
      <c r="J374" s="436"/>
      <c r="K374" s="436"/>
      <c r="L374" s="436"/>
      <c r="M374" s="884">
        <v>4</v>
      </c>
      <c r="N374" s="866">
        <v>0.139059591111111</v>
      </c>
      <c r="O374" s="867">
        <v>11.25</v>
      </c>
      <c r="P374" s="659">
        <f t="shared" si="7"/>
        <v>1.5644204</v>
      </c>
    </row>
    <row r="375" s="1" customFormat="1" spans="1:16">
      <c r="A375" s="873" t="s">
        <v>2545</v>
      </c>
      <c r="B375" s="874" t="s">
        <v>2546</v>
      </c>
      <c r="C375" s="436"/>
      <c r="D375" s="875"/>
      <c r="E375" s="876"/>
      <c r="F375" s="436"/>
      <c r="G375" s="436"/>
      <c r="H375" s="436"/>
      <c r="I375" s="436"/>
      <c r="J375" s="436"/>
      <c r="K375" s="436"/>
      <c r="L375" s="436"/>
      <c r="M375" s="884">
        <v>7</v>
      </c>
      <c r="N375" s="866">
        <v>0.243354284444444</v>
      </c>
      <c r="O375" s="867">
        <v>11.25</v>
      </c>
      <c r="P375" s="659">
        <f t="shared" si="7"/>
        <v>2.7377357</v>
      </c>
    </row>
    <row r="376" s="1" customFormat="1" spans="1:16">
      <c r="A376" s="873" t="s">
        <v>2346</v>
      </c>
      <c r="B376" s="874" t="s">
        <v>2347</v>
      </c>
      <c r="C376" s="436"/>
      <c r="D376" s="875"/>
      <c r="E376" s="876"/>
      <c r="F376" s="436"/>
      <c r="G376" s="436"/>
      <c r="H376" s="436"/>
      <c r="I376" s="436"/>
      <c r="J376" s="436"/>
      <c r="K376" s="436"/>
      <c r="L376" s="436"/>
      <c r="M376" s="884">
        <v>4</v>
      </c>
      <c r="N376" s="866">
        <v>0.139059591111111</v>
      </c>
      <c r="O376" s="867">
        <v>11.25</v>
      </c>
      <c r="P376" s="659">
        <f t="shared" si="7"/>
        <v>1.5644204</v>
      </c>
    </row>
    <row r="377" s="1" customFormat="1" spans="1:16">
      <c r="A377" s="873" t="s">
        <v>2547</v>
      </c>
      <c r="B377" s="874" t="s">
        <v>2548</v>
      </c>
      <c r="C377" s="436"/>
      <c r="D377" s="875"/>
      <c r="E377" s="876"/>
      <c r="F377" s="436"/>
      <c r="G377" s="436"/>
      <c r="H377" s="436"/>
      <c r="I377" s="436"/>
      <c r="J377" s="436"/>
      <c r="K377" s="436"/>
      <c r="L377" s="436"/>
      <c r="M377" s="884">
        <v>4</v>
      </c>
      <c r="N377" s="866">
        <v>0.139059591111111</v>
      </c>
      <c r="O377" s="867">
        <v>11.25</v>
      </c>
      <c r="P377" s="659">
        <f t="shared" si="7"/>
        <v>1.5644204</v>
      </c>
    </row>
    <row r="378" s="1" customFormat="1" spans="1:16">
      <c r="A378" s="873" t="s">
        <v>2549</v>
      </c>
      <c r="B378" s="874" t="s">
        <v>2550</v>
      </c>
      <c r="C378" s="436"/>
      <c r="D378" s="875"/>
      <c r="E378" s="876"/>
      <c r="F378" s="436"/>
      <c r="G378" s="436"/>
      <c r="H378" s="436"/>
      <c r="I378" s="436"/>
      <c r="J378" s="436"/>
      <c r="K378" s="436"/>
      <c r="L378" s="436"/>
      <c r="M378" s="884">
        <v>4</v>
      </c>
      <c r="N378" s="866">
        <v>0.139059591111111</v>
      </c>
      <c r="O378" s="867">
        <v>11.25</v>
      </c>
      <c r="P378" s="659">
        <f t="shared" si="7"/>
        <v>1.5644204</v>
      </c>
    </row>
    <row r="379" s="1" customFormat="1" spans="1:16">
      <c r="A379" s="873" t="s">
        <v>2551</v>
      </c>
      <c r="B379" s="874" t="s">
        <v>2552</v>
      </c>
      <c r="C379" s="436"/>
      <c r="D379" s="875"/>
      <c r="E379" s="876"/>
      <c r="F379" s="436"/>
      <c r="G379" s="436"/>
      <c r="H379" s="436"/>
      <c r="I379" s="436"/>
      <c r="J379" s="436"/>
      <c r="K379" s="436"/>
      <c r="L379" s="436"/>
      <c r="M379" s="884">
        <v>5</v>
      </c>
      <c r="N379" s="866">
        <v>0.173824488888889</v>
      </c>
      <c r="O379" s="867">
        <v>11.25</v>
      </c>
      <c r="P379" s="659">
        <f t="shared" si="7"/>
        <v>1.9555255</v>
      </c>
    </row>
    <row r="380" s="1" customFormat="1" spans="1:16">
      <c r="A380" s="873" t="s">
        <v>2553</v>
      </c>
      <c r="B380" s="874" t="s">
        <v>2554</v>
      </c>
      <c r="C380" s="436"/>
      <c r="D380" s="875"/>
      <c r="E380" s="876"/>
      <c r="F380" s="436"/>
      <c r="G380" s="436"/>
      <c r="H380" s="436"/>
      <c r="I380" s="436"/>
      <c r="J380" s="436"/>
      <c r="K380" s="436"/>
      <c r="L380" s="436"/>
      <c r="M380" s="884">
        <v>4</v>
      </c>
      <c r="N380" s="866">
        <v>0.139059591111111</v>
      </c>
      <c r="O380" s="867">
        <v>11.25</v>
      </c>
      <c r="P380" s="659">
        <f t="shared" si="7"/>
        <v>1.5644204</v>
      </c>
    </row>
    <row r="381" s="1" customFormat="1" spans="1:16">
      <c r="A381" s="886" t="s">
        <v>2555</v>
      </c>
      <c r="B381" s="879" t="s">
        <v>2556</v>
      </c>
      <c r="C381" s="436"/>
      <c r="D381" s="875"/>
      <c r="E381" s="876"/>
      <c r="F381" s="436"/>
      <c r="G381" s="436"/>
      <c r="H381" s="436"/>
      <c r="I381" s="436"/>
      <c r="J381" s="436"/>
      <c r="K381" s="436"/>
      <c r="L381" s="436"/>
      <c r="M381" s="884">
        <v>5</v>
      </c>
      <c r="N381" s="866">
        <v>0.173824488888889</v>
      </c>
      <c r="O381" s="867">
        <v>11.25</v>
      </c>
      <c r="P381" s="659">
        <f t="shared" si="7"/>
        <v>1.9555255</v>
      </c>
    </row>
    <row r="382" s="1" customFormat="1" spans="1:16">
      <c r="A382" s="887" t="s">
        <v>2557</v>
      </c>
      <c r="B382" s="874" t="s">
        <v>2558</v>
      </c>
      <c r="C382" s="436"/>
      <c r="D382" s="875"/>
      <c r="E382" s="876"/>
      <c r="F382" s="436"/>
      <c r="G382" s="436"/>
      <c r="H382" s="436"/>
      <c r="I382" s="436"/>
      <c r="J382" s="436"/>
      <c r="K382" s="436"/>
      <c r="L382" s="436"/>
      <c r="M382" s="884">
        <v>4</v>
      </c>
      <c r="N382" s="866">
        <v>0.139059591111111</v>
      </c>
      <c r="O382" s="867">
        <v>11.25</v>
      </c>
      <c r="P382" s="659">
        <f t="shared" si="7"/>
        <v>1.5644204</v>
      </c>
    </row>
    <row r="383" s="1" customFormat="1" spans="1:16">
      <c r="A383" s="873" t="s">
        <v>2559</v>
      </c>
      <c r="B383" s="874" t="s">
        <v>2560</v>
      </c>
      <c r="C383" s="436"/>
      <c r="D383" s="875"/>
      <c r="E383" s="876"/>
      <c r="F383" s="436"/>
      <c r="G383" s="436"/>
      <c r="H383" s="436"/>
      <c r="I383" s="436"/>
      <c r="J383" s="436"/>
      <c r="K383" s="436"/>
      <c r="L383" s="436"/>
      <c r="M383" s="884">
        <v>3</v>
      </c>
      <c r="N383" s="866">
        <v>0.104294693333333</v>
      </c>
      <c r="O383" s="867">
        <v>11.25</v>
      </c>
      <c r="P383" s="659">
        <f t="shared" si="7"/>
        <v>1.1733153</v>
      </c>
    </row>
    <row r="384" s="1" customFormat="1" spans="1:16">
      <c r="A384" s="873" t="s">
        <v>2561</v>
      </c>
      <c r="B384" s="874" t="s">
        <v>2562</v>
      </c>
      <c r="C384" s="436"/>
      <c r="D384" s="875"/>
      <c r="E384" s="876"/>
      <c r="F384" s="436"/>
      <c r="G384" s="436"/>
      <c r="H384" s="436"/>
      <c r="I384" s="436"/>
      <c r="J384" s="436"/>
      <c r="K384" s="436"/>
      <c r="L384" s="436"/>
      <c r="M384" s="884">
        <v>4</v>
      </c>
      <c r="N384" s="866">
        <v>0.139059591111111</v>
      </c>
      <c r="O384" s="867">
        <v>11.25</v>
      </c>
      <c r="P384" s="659">
        <f t="shared" si="7"/>
        <v>1.5644204</v>
      </c>
    </row>
    <row r="385" s="1" customFormat="1" spans="1:16">
      <c r="A385" s="873" t="s">
        <v>2563</v>
      </c>
      <c r="B385" s="874" t="s">
        <v>2564</v>
      </c>
      <c r="C385" s="436"/>
      <c r="D385" s="875"/>
      <c r="E385" s="876"/>
      <c r="F385" s="436"/>
      <c r="G385" s="436"/>
      <c r="H385" s="436"/>
      <c r="I385" s="436"/>
      <c r="J385" s="436"/>
      <c r="K385" s="436"/>
      <c r="L385" s="436"/>
      <c r="M385" s="884">
        <v>4</v>
      </c>
      <c r="N385" s="866">
        <v>0.139059591111111</v>
      </c>
      <c r="O385" s="867">
        <v>11.25</v>
      </c>
      <c r="P385" s="659">
        <f t="shared" si="7"/>
        <v>1.5644204</v>
      </c>
    </row>
    <row r="386" s="1" customFormat="1" spans="1:16">
      <c r="A386" s="873" t="s">
        <v>2565</v>
      </c>
      <c r="B386" s="874" t="s">
        <v>2566</v>
      </c>
      <c r="C386" s="436"/>
      <c r="D386" s="875"/>
      <c r="E386" s="876"/>
      <c r="F386" s="436"/>
      <c r="G386" s="436"/>
      <c r="H386" s="436"/>
      <c r="I386" s="436"/>
      <c r="J386" s="436"/>
      <c r="K386" s="436"/>
      <c r="L386" s="436"/>
      <c r="M386" s="884">
        <v>5</v>
      </c>
      <c r="N386" s="866">
        <v>0.173824488888889</v>
      </c>
      <c r="O386" s="867">
        <v>11.25</v>
      </c>
      <c r="P386" s="659">
        <f t="shared" si="7"/>
        <v>1.9555255</v>
      </c>
    </row>
    <row r="387" s="1" customFormat="1" spans="1:16">
      <c r="A387" s="873" t="s">
        <v>2567</v>
      </c>
      <c r="B387" s="874" t="s">
        <v>2568</v>
      </c>
      <c r="C387" s="436"/>
      <c r="D387" s="875"/>
      <c r="E387" s="876"/>
      <c r="F387" s="436"/>
      <c r="G387" s="436"/>
      <c r="H387" s="436"/>
      <c r="I387" s="436"/>
      <c r="J387" s="436"/>
      <c r="K387" s="436"/>
      <c r="L387" s="436"/>
      <c r="M387" s="884">
        <v>4</v>
      </c>
      <c r="N387" s="866">
        <v>0.139059591111111</v>
      </c>
      <c r="O387" s="867">
        <v>11.25</v>
      </c>
      <c r="P387" s="659">
        <f t="shared" si="7"/>
        <v>1.5644204</v>
      </c>
    </row>
    <row r="388" s="1" customFormat="1" spans="1:16">
      <c r="A388" s="873" t="s">
        <v>2569</v>
      </c>
      <c r="B388" s="874" t="s">
        <v>2570</v>
      </c>
      <c r="C388" s="436"/>
      <c r="D388" s="875"/>
      <c r="E388" s="876"/>
      <c r="F388" s="436"/>
      <c r="G388" s="436"/>
      <c r="H388" s="436"/>
      <c r="I388" s="436"/>
      <c r="J388" s="436"/>
      <c r="K388" s="436"/>
      <c r="L388" s="436"/>
      <c r="M388" s="884">
        <v>5</v>
      </c>
      <c r="N388" s="866">
        <v>0.173824488888889</v>
      </c>
      <c r="O388" s="867">
        <v>11.25</v>
      </c>
      <c r="P388" s="659">
        <f t="shared" si="7"/>
        <v>1.9555255</v>
      </c>
    </row>
    <row r="389" s="1" customFormat="1" spans="1:16">
      <c r="A389" s="873" t="s">
        <v>2571</v>
      </c>
      <c r="B389" s="874" t="s">
        <v>2572</v>
      </c>
      <c r="C389" s="436"/>
      <c r="D389" s="875"/>
      <c r="E389" s="876"/>
      <c r="F389" s="436"/>
      <c r="G389" s="436"/>
      <c r="H389" s="436"/>
      <c r="I389" s="436"/>
      <c r="J389" s="436"/>
      <c r="K389" s="436"/>
      <c r="L389" s="436"/>
      <c r="M389" s="884">
        <v>3</v>
      </c>
      <c r="N389" s="866">
        <v>0.104294693333333</v>
      </c>
      <c r="O389" s="867">
        <v>11.25</v>
      </c>
      <c r="P389" s="659">
        <f t="shared" si="7"/>
        <v>1.1733153</v>
      </c>
    </row>
    <row r="390" s="1" customFormat="1" spans="1:16">
      <c r="A390" s="873" t="s">
        <v>2573</v>
      </c>
      <c r="B390" s="874" t="s">
        <v>2574</v>
      </c>
      <c r="C390" s="436"/>
      <c r="D390" s="875"/>
      <c r="E390" s="876"/>
      <c r="F390" s="436"/>
      <c r="G390" s="436"/>
      <c r="H390" s="436"/>
      <c r="I390" s="436"/>
      <c r="J390" s="436"/>
      <c r="K390" s="436"/>
      <c r="L390" s="436"/>
      <c r="M390" s="884">
        <v>5</v>
      </c>
      <c r="N390" s="866">
        <v>0.173824488888889</v>
      </c>
      <c r="O390" s="867">
        <v>11.25</v>
      </c>
      <c r="P390" s="659">
        <f t="shared" si="7"/>
        <v>1.9555255</v>
      </c>
    </row>
    <row r="391" s="1" customFormat="1" spans="1:16">
      <c r="A391" s="873" t="s">
        <v>2575</v>
      </c>
      <c r="B391" s="874" t="s">
        <v>2576</v>
      </c>
      <c r="C391" s="436"/>
      <c r="D391" s="875"/>
      <c r="E391" s="876"/>
      <c r="F391" s="436"/>
      <c r="G391" s="436"/>
      <c r="H391" s="436"/>
      <c r="I391" s="436"/>
      <c r="J391" s="436"/>
      <c r="K391" s="436"/>
      <c r="L391" s="436"/>
      <c r="M391" s="884">
        <v>4</v>
      </c>
      <c r="N391" s="866">
        <v>0.139059591111111</v>
      </c>
      <c r="O391" s="867">
        <v>11.25</v>
      </c>
      <c r="P391" s="659">
        <f t="shared" si="7"/>
        <v>1.5644204</v>
      </c>
    </row>
    <row r="392" s="1" customFormat="1" spans="1:16">
      <c r="A392" s="873" t="s">
        <v>2577</v>
      </c>
      <c r="B392" s="874" t="s">
        <v>2578</v>
      </c>
      <c r="C392" s="436"/>
      <c r="D392" s="875"/>
      <c r="E392" s="876"/>
      <c r="F392" s="436"/>
      <c r="G392" s="436"/>
      <c r="H392" s="436"/>
      <c r="I392" s="436"/>
      <c r="J392" s="436"/>
      <c r="K392" s="436"/>
      <c r="L392" s="436"/>
      <c r="M392" s="884">
        <v>6</v>
      </c>
      <c r="N392" s="866">
        <v>0.208589386666667</v>
      </c>
      <c r="O392" s="867">
        <v>11.25</v>
      </c>
      <c r="P392" s="659">
        <f t="shared" si="7"/>
        <v>2.3466306</v>
      </c>
    </row>
    <row r="393" s="1" customFormat="1" spans="1:16">
      <c r="A393" s="873" t="s">
        <v>2579</v>
      </c>
      <c r="B393" s="874" t="s">
        <v>2580</v>
      </c>
      <c r="C393" s="436"/>
      <c r="D393" s="875"/>
      <c r="E393" s="876"/>
      <c r="F393" s="436"/>
      <c r="G393" s="436"/>
      <c r="H393" s="436"/>
      <c r="I393" s="436"/>
      <c r="J393" s="436"/>
      <c r="K393" s="436"/>
      <c r="L393" s="436"/>
      <c r="M393" s="884">
        <v>4</v>
      </c>
      <c r="N393" s="866">
        <v>0.139059591111111</v>
      </c>
      <c r="O393" s="867">
        <v>11.25</v>
      </c>
      <c r="P393" s="659">
        <f t="shared" si="7"/>
        <v>1.5644204</v>
      </c>
    </row>
    <row r="394" s="1" customFormat="1" spans="1:16">
      <c r="A394" s="873" t="s">
        <v>2581</v>
      </c>
      <c r="B394" s="874" t="s">
        <v>2582</v>
      </c>
      <c r="C394" s="436"/>
      <c r="D394" s="875"/>
      <c r="E394" s="876"/>
      <c r="F394" s="436"/>
      <c r="G394" s="436"/>
      <c r="H394" s="436"/>
      <c r="I394" s="436"/>
      <c r="J394" s="436"/>
      <c r="K394" s="436"/>
      <c r="L394" s="436"/>
      <c r="M394" s="884">
        <v>3</v>
      </c>
      <c r="N394" s="866">
        <v>0.104294693333333</v>
      </c>
      <c r="O394" s="867">
        <v>11.25</v>
      </c>
      <c r="P394" s="659">
        <f t="shared" si="7"/>
        <v>1.1733153</v>
      </c>
    </row>
    <row r="395" s="1" customFormat="1" spans="1:16">
      <c r="A395" s="873" t="s">
        <v>2583</v>
      </c>
      <c r="B395" s="874" t="s">
        <v>2584</v>
      </c>
      <c r="C395" s="436"/>
      <c r="D395" s="875"/>
      <c r="E395" s="876"/>
      <c r="F395" s="436"/>
      <c r="G395" s="436"/>
      <c r="H395" s="436"/>
      <c r="I395" s="436"/>
      <c r="J395" s="436"/>
      <c r="K395" s="436"/>
      <c r="L395" s="436"/>
      <c r="M395" s="884">
        <v>2</v>
      </c>
      <c r="N395" s="866">
        <v>0.0695297955555556</v>
      </c>
      <c r="O395" s="867">
        <v>11.25</v>
      </c>
      <c r="P395" s="659">
        <f t="shared" si="7"/>
        <v>0.7822102</v>
      </c>
    </row>
    <row r="396" s="1" customFormat="1" spans="1:16">
      <c r="A396" s="873" t="s">
        <v>2585</v>
      </c>
      <c r="B396" s="874" t="s">
        <v>2586</v>
      </c>
      <c r="C396" s="436"/>
      <c r="D396" s="875"/>
      <c r="E396" s="876"/>
      <c r="F396" s="436"/>
      <c r="G396" s="436"/>
      <c r="H396" s="436"/>
      <c r="I396" s="436"/>
      <c r="J396" s="436"/>
      <c r="K396" s="436"/>
      <c r="L396" s="436"/>
      <c r="M396" s="884">
        <v>6</v>
      </c>
      <c r="N396" s="866">
        <v>0.208589386666667</v>
      </c>
      <c r="O396" s="867">
        <v>11.25</v>
      </c>
      <c r="P396" s="659">
        <f t="shared" si="7"/>
        <v>2.3466306</v>
      </c>
    </row>
    <row r="397" s="1" customFormat="1" spans="1:16">
      <c r="A397" s="873" t="s">
        <v>2587</v>
      </c>
      <c r="B397" s="874" t="s">
        <v>2588</v>
      </c>
      <c r="C397" s="436"/>
      <c r="D397" s="875"/>
      <c r="E397" s="876"/>
      <c r="F397" s="436"/>
      <c r="G397" s="436"/>
      <c r="H397" s="436"/>
      <c r="I397" s="436"/>
      <c r="J397" s="436"/>
      <c r="K397" s="436"/>
      <c r="L397" s="436"/>
      <c r="M397" s="884">
        <v>4</v>
      </c>
      <c r="N397" s="866">
        <v>0.139059591111111</v>
      </c>
      <c r="O397" s="867">
        <v>11.25</v>
      </c>
      <c r="P397" s="659">
        <f t="shared" si="7"/>
        <v>1.5644204</v>
      </c>
    </row>
    <row r="398" s="1" customFormat="1" spans="1:16">
      <c r="A398" s="873" t="s">
        <v>2589</v>
      </c>
      <c r="B398" s="874" t="s">
        <v>2590</v>
      </c>
      <c r="C398" s="436"/>
      <c r="D398" s="875"/>
      <c r="E398" s="876"/>
      <c r="F398" s="436"/>
      <c r="G398" s="436"/>
      <c r="H398" s="436"/>
      <c r="I398" s="436"/>
      <c r="J398" s="436"/>
      <c r="K398" s="436"/>
      <c r="L398" s="436"/>
      <c r="M398" s="884">
        <v>4</v>
      </c>
      <c r="N398" s="866">
        <v>0.139059591111111</v>
      </c>
      <c r="O398" s="867">
        <v>11.25</v>
      </c>
      <c r="P398" s="659">
        <f t="shared" si="7"/>
        <v>1.5644204</v>
      </c>
    </row>
    <row r="399" s="1" customFormat="1" spans="1:16">
      <c r="A399" s="873" t="s">
        <v>2591</v>
      </c>
      <c r="B399" s="874" t="s">
        <v>2592</v>
      </c>
      <c r="C399" s="436"/>
      <c r="D399" s="875"/>
      <c r="E399" s="876"/>
      <c r="F399" s="436"/>
      <c r="G399" s="436"/>
      <c r="H399" s="436"/>
      <c r="I399" s="436"/>
      <c r="J399" s="436"/>
      <c r="K399" s="436"/>
      <c r="L399" s="436"/>
      <c r="M399" s="884">
        <v>3</v>
      </c>
      <c r="N399" s="866">
        <v>0.104294693333333</v>
      </c>
      <c r="O399" s="867">
        <v>11.25</v>
      </c>
      <c r="P399" s="659">
        <f t="shared" si="7"/>
        <v>1.1733153</v>
      </c>
    </row>
    <row r="400" s="1" customFormat="1" spans="1:16">
      <c r="A400" s="873" t="s">
        <v>2593</v>
      </c>
      <c r="B400" s="874" t="s">
        <v>2594</v>
      </c>
      <c r="C400" s="436"/>
      <c r="D400" s="875"/>
      <c r="E400" s="876"/>
      <c r="F400" s="436"/>
      <c r="G400" s="436"/>
      <c r="H400" s="436"/>
      <c r="I400" s="436"/>
      <c r="J400" s="436"/>
      <c r="K400" s="436"/>
      <c r="L400" s="436"/>
      <c r="M400" s="884">
        <v>4</v>
      </c>
      <c r="N400" s="866">
        <v>0.139059591111111</v>
      </c>
      <c r="O400" s="867">
        <v>11.25</v>
      </c>
      <c r="P400" s="659">
        <f t="shared" si="7"/>
        <v>1.5644204</v>
      </c>
    </row>
    <row r="401" s="1" customFormat="1" spans="1:16">
      <c r="A401" s="873" t="s">
        <v>2595</v>
      </c>
      <c r="B401" s="874" t="s">
        <v>2596</v>
      </c>
      <c r="C401" s="436"/>
      <c r="D401" s="875"/>
      <c r="E401" s="876"/>
      <c r="F401" s="436"/>
      <c r="G401" s="436"/>
      <c r="H401" s="436"/>
      <c r="I401" s="436"/>
      <c r="J401" s="436"/>
      <c r="K401" s="436"/>
      <c r="L401" s="436"/>
      <c r="M401" s="884">
        <v>2</v>
      </c>
      <c r="N401" s="866">
        <v>0.0695297955555556</v>
      </c>
      <c r="O401" s="867">
        <v>11.25</v>
      </c>
      <c r="P401" s="659">
        <f t="shared" si="7"/>
        <v>0.7822102</v>
      </c>
    </row>
    <row r="402" s="1" customFormat="1" spans="1:16">
      <c r="A402" s="873" t="s">
        <v>2597</v>
      </c>
      <c r="B402" s="874" t="s">
        <v>2598</v>
      </c>
      <c r="C402" s="436"/>
      <c r="D402" s="875"/>
      <c r="E402" s="876"/>
      <c r="F402" s="436"/>
      <c r="G402" s="436"/>
      <c r="H402" s="436"/>
      <c r="I402" s="436"/>
      <c r="J402" s="436"/>
      <c r="K402" s="436"/>
      <c r="L402" s="436"/>
      <c r="M402" s="884">
        <v>5</v>
      </c>
      <c r="N402" s="866">
        <v>0.173824488888889</v>
      </c>
      <c r="O402" s="867">
        <v>11.25</v>
      </c>
      <c r="P402" s="659">
        <f t="shared" si="7"/>
        <v>1.9555255</v>
      </c>
    </row>
    <row r="403" s="1" customFormat="1" spans="1:16">
      <c r="A403" s="873" t="s">
        <v>2599</v>
      </c>
      <c r="B403" s="874" t="s">
        <v>2600</v>
      </c>
      <c r="C403" s="436"/>
      <c r="D403" s="875"/>
      <c r="E403" s="876"/>
      <c r="F403" s="436"/>
      <c r="G403" s="436"/>
      <c r="H403" s="436"/>
      <c r="I403" s="436"/>
      <c r="J403" s="436"/>
      <c r="K403" s="436"/>
      <c r="L403" s="436"/>
      <c r="M403" s="884">
        <v>4</v>
      </c>
      <c r="N403" s="866">
        <v>0.139059591111111</v>
      </c>
      <c r="O403" s="867">
        <v>11.25</v>
      </c>
      <c r="P403" s="659">
        <f t="shared" si="7"/>
        <v>1.5644204</v>
      </c>
    </row>
    <row r="404" s="1" customFormat="1" spans="1:16">
      <c r="A404" s="873" t="s">
        <v>2601</v>
      </c>
      <c r="B404" s="874" t="s">
        <v>2602</v>
      </c>
      <c r="C404" s="436"/>
      <c r="D404" s="875"/>
      <c r="E404" s="876"/>
      <c r="F404" s="436"/>
      <c r="G404" s="436"/>
      <c r="H404" s="436"/>
      <c r="I404" s="436"/>
      <c r="J404" s="436"/>
      <c r="K404" s="436"/>
      <c r="L404" s="436"/>
      <c r="M404" s="884">
        <v>3</v>
      </c>
      <c r="N404" s="866">
        <v>0.104294693333333</v>
      </c>
      <c r="O404" s="867">
        <v>11.25</v>
      </c>
      <c r="P404" s="659">
        <f t="shared" si="7"/>
        <v>1.1733153</v>
      </c>
    </row>
    <row r="405" s="1" customFormat="1" spans="1:16">
      <c r="A405" s="873" t="s">
        <v>2603</v>
      </c>
      <c r="B405" s="874" t="s">
        <v>2604</v>
      </c>
      <c r="C405" s="436"/>
      <c r="D405" s="875"/>
      <c r="E405" s="876"/>
      <c r="F405" s="436"/>
      <c r="G405" s="436"/>
      <c r="H405" s="436"/>
      <c r="I405" s="436"/>
      <c r="J405" s="436"/>
      <c r="K405" s="436"/>
      <c r="L405" s="436"/>
      <c r="M405" s="884">
        <v>6</v>
      </c>
      <c r="N405" s="866">
        <v>0.208589386666667</v>
      </c>
      <c r="O405" s="867">
        <v>11.25</v>
      </c>
      <c r="P405" s="659">
        <f t="shared" si="7"/>
        <v>2.3466306</v>
      </c>
    </row>
    <row r="406" s="1" customFormat="1" spans="1:16">
      <c r="A406" s="873" t="s">
        <v>2401</v>
      </c>
      <c r="B406" s="874" t="s">
        <v>2605</v>
      </c>
      <c r="C406" s="436"/>
      <c r="D406" s="875"/>
      <c r="E406" s="876"/>
      <c r="F406" s="436"/>
      <c r="G406" s="436"/>
      <c r="H406" s="436"/>
      <c r="I406" s="436"/>
      <c r="J406" s="436"/>
      <c r="K406" s="436"/>
      <c r="L406" s="436"/>
      <c r="M406" s="884">
        <v>2</v>
      </c>
      <c r="N406" s="866">
        <v>0.0695297955555556</v>
      </c>
      <c r="O406" s="867">
        <v>11.25</v>
      </c>
      <c r="P406" s="659">
        <f t="shared" si="7"/>
        <v>0.7822102</v>
      </c>
    </row>
    <row r="407" s="1" customFormat="1" spans="1:16">
      <c r="A407" s="873" t="s">
        <v>2606</v>
      </c>
      <c r="B407" s="874" t="s">
        <v>2607</v>
      </c>
      <c r="C407" s="436"/>
      <c r="D407" s="875"/>
      <c r="E407" s="876"/>
      <c r="F407" s="436"/>
      <c r="G407" s="436"/>
      <c r="H407" s="436"/>
      <c r="I407" s="436"/>
      <c r="J407" s="436"/>
      <c r="K407" s="436"/>
      <c r="L407" s="436"/>
      <c r="M407" s="884">
        <v>2</v>
      </c>
      <c r="N407" s="866">
        <v>0.0695297955555556</v>
      </c>
      <c r="O407" s="867">
        <v>11.25</v>
      </c>
      <c r="P407" s="659">
        <f t="shared" si="7"/>
        <v>0.7822102</v>
      </c>
    </row>
    <row r="408" s="1" customFormat="1" spans="1:16">
      <c r="A408" s="873" t="s">
        <v>2608</v>
      </c>
      <c r="B408" s="874" t="s">
        <v>2609</v>
      </c>
      <c r="C408" s="436"/>
      <c r="D408" s="875"/>
      <c r="E408" s="876"/>
      <c r="F408" s="436"/>
      <c r="G408" s="436"/>
      <c r="H408" s="436"/>
      <c r="I408" s="436"/>
      <c r="J408" s="436"/>
      <c r="K408" s="436"/>
      <c r="L408" s="436"/>
      <c r="M408" s="884">
        <v>5</v>
      </c>
      <c r="N408" s="866">
        <v>0.173824488888889</v>
      </c>
      <c r="O408" s="867">
        <v>11.25</v>
      </c>
      <c r="P408" s="659">
        <f t="shared" si="7"/>
        <v>1.9555255</v>
      </c>
    </row>
    <row r="409" s="1" customFormat="1" spans="1:16">
      <c r="A409" s="873" t="s">
        <v>2610</v>
      </c>
      <c r="B409" s="874" t="s">
        <v>2611</v>
      </c>
      <c r="C409" s="436"/>
      <c r="D409" s="875"/>
      <c r="E409" s="876"/>
      <c r="F409" s="436"/>
      <c r="G409" s="436"/>
      <c r="H409" s="436"/>
      <c r="I409" s="436"/>
      <c r="J409" s="436"/>
      <c r="K409" s="436"/>
      <c r="L409" s="436"/>
      <c r="M409" s="884">
        <v>5</v>
      </c>
      <c r="N409" s="866">
        <v>0.173824488888889</v>
      </c>
      <c r="O409" s="867">
        <v>11.25</v>
      </c>
      <c r="P409" s="659">
        <f t="shared" si="7"/>
        <v>1.9555255</v>
      </c>
    </row>
    <row r="410" s="1" customFormat="1" spans="1:16">
      <c r="A410" s="873" t="s">
        <v>2612</v>
      </c>
      <c r="B410" s="874" t="s">
        <v>2613</v>
      </c>
      <c r="C410" s="436"/>
      <c r="D410" s="875"/>
      <c r="E410" s="876"/>
      <c r="F410" s="436"/>
      <c r="G410" s="436"/>
      <c r="H410" s="436"/>
      <c r="I410" s="436"/>
      <c r="J410" s="436"/>
      <c r="K410" s="436"/>
      <c r="L410" s="436"/>
      <c r="M410" s="884">
        <v>4</v>
      </c>
      <c r="N410" s="866">
        <v>0.139059591111111</v>
      </c>
      <c r="O410" s="867">
        <v>11.25</v>
      </c>
      <c r="P410" s="659">
        <f t="shared" si="7"/>
        <v>1.5644204</v>
      </c>
    </row>
    <row r="411" s="1" customFormat="1" spans="1:16">
      <c r="A411" s="873" t="s">
        <v>2614</v>
      </c>
      <c r="B411" s="874" t="s">
        <v>2615</v>
      </c>
      <c r="C411" s="436"/>
      <c r="D411" s="875"/>
      <c r="E411" s="876"/>
      <c r="F411" s="436"/>
      <c r="G411" s="436"/>
      <c r="H411" s="436"/>
      <c r="I411" s="436"/>
      <c r="J411" s="436"/>
      <c r="K411" s="436"/>
      <c r="L411" s="436"/>
      <c r="M411" s="884">
        <v>5</v>
      </c>
      <c r="N411" s="866">
        <v>0.173824488888889</v>
      </c>
      <c r="O411" s="867">
        <v>11.25</v>
      </c>
      <c r="P411" s="659">
        <f t="shared" si="7"/>
        <v>1.9555255</v>
      </c>
    </row>
    <row r="412" s="1" customFormat="1" spans="1:16">
      <c r="A412" s="873" t="s">
        <v>2616</v>
      </c>
      <c r="B412" s="874" t="s">
        <v>2617</v>
      </c>
      <c r="C412" s="436"/>
      <c r="D412" s="875"/>
      <c r="E412" s="876"/>
      <c r="F412" s="436"/>
      <c r="G412" s="436"/>
      <c r="H412" s="436"/>
      <c r="I412" s="436"/>
      <c r="J412" s="436"/>
      <c r="K412" s="436"/>
      <c r="L412" s="436"/>
      <c r="M412" s="884">
        <v>4</v>
      </c>
      <c r="N412" s="866">
        <v>0.139059591111111</v>
      </c>
      <c r="O412" s="867">
        <v>11.25</v>
      </c>
      <c r="P412" s="659">
        <f t="shared" si="7"/>
        <v>1.5644204</v>
      </c>
    </row>
    <row r="413" s="1" customFormat="1" spans="1:16">
      <c r="A413" s="873" t="s">
        <v>2618</v>
      </c>
      <c r="B413" s="874" t="s">
        <v>2619</v>
      </c>
      <c r="C413" s="436"/>
      <c r="D413" s="875"/>
      <c r="E413" s="876"/>
      <c r="F413" s="436"/>
      <c r="G413" s="436"/>
      <c r="H413" s="436"/>
      <c r="I413" s="436"/>
      <c r="J413" s="436"/>
      <c r="K413" s="436"/>
      <c r="L413" s="436"/>
      <c r="M413" s="884">
        <v>5</v>
      </c>
      <c r="N413" s="866">
        <v>0.173824488888889</v>
      </c>
      <c r="O413" s="867">
        <v>11.25</v>
      </c>
      <c r="P413" s="659">
        <f t="shared" si="7"/>
        <v>1.9555255</v>
      </c>
    </row>
    <row r="414" s="1" customFormat="1" spans="1:16">
      <c r="A414" s="873" t="s">
        <v>2620</v>
      </c>
      <c r="B414" s="874" t="s">
        <v>2621</v>
      </c>
      <c r="C414" s="436"/>
      <c r="D414" s="875"/>
      <c r="E414" s="876"/>
      <c r="F414" s="436"/>
      <c r="G414" s="436"/>
      <c r="H414" s="436"/>
      <c r="I414" s="436"/>
      <c r="J414" s="436"/>
      <c r="K414" s="436"/>
      <c r="L414" s="436"/>
      <c r="M414" s="884">
        <v>6</v>
      </c>
      <c r="N414" s="866">
        <v>0.208589386666667</v>
      </c>
      <c r="O414" s="867">
        <v>11.25</v>
      </c>
      <c r="P414" s="659">
        <f t="shared" si="7"/>
        <v>2.3466306</v>
      </c>
    </row>
    <row r="415" s="1" customFormat="1" spans="1:16">
      <c r="A415" s="873" t="s">
        <v>2622</v>
      </c>
      <c r="B415" s="874" t="s">
        <v>2623</v>
      </c>
      <c r="C415" s="436"/>
      <c r="D415" s="875"/>
      <c r="E415" s="876"/>
      <c r="F415" s="436"/>
      <c r="G415" s="436"/>
      <c r="H415" s="436"/>
      <c r="I415" s="436"/>
      <c r="J415" s="436"/>
      <c r="K415" s="436"/>
      <c r="L415" s="436"/>
      <c r="M415" s="884">
        <v>3</v>
      </c>
      <c r="N415" s="866">
        <v>0.104294693333333</v>
      </c>
      <c r="O415" s="867">
        <v>11.25</v>
      </c>
      <c r="P415" s="659">
        <f t="shared" si="7"/>
        <v>1.1733153</v>
      </c>
    </row>
    <row r="416" s="1" customFormat="1" spans="1:16">
      <c r="A416" s="873" t="s">
        <v>2624</v>
      </c>
      <c r="B416" s="874" t="s">
        <v>2625</v>
      </c>
      <c r="C416" s="436"/>
      <c r="D416" s="875"/>
      <c r="E416" s="876"/>
      <c r="F416" s="436"/>
      <c r="G416" s="436"/>
      <c r="H416" s="436"/>
      <c r="I416" s="436"/>
      <c r="J416" s="436"/>
      <c r="K416" s="436"/>
      <c r="L416" s="436"/>
      <c r="M416" s="884">
        <v>7</v>
      </c>
      <c r="N416" s="866">
        <v>0.243354284444444</v>
      </c>
      <c r="O416" s="867">
        <v>11.25</v>
      </c>
      <c r="P416" s="659">
        <f t="shared" si="7"/>
        <v>2.7377357</v>
      </c>
    </row>
    <row r="417" s="1" customFormat="1" spans="1:16">
      <c r="A417" s="873" t="s">
        <v>2626</v>
      </c>
      <c r="B417" s="874" t="s">
        <v>2627</v>
      </c>
      <c r="C417" s="436"/>
      <c r="D417" s="875"/>
      <c r="E417" s="876"/>
      <c r="F417" s="436"/>
      <c r="G417" s="436"/>
      <c r="H417" s="436"/>
      <c r="I417" s="436"/>
      <c r="J417" s="436"/>
      <c r="K417" s="436"/>
      <c r="L417" s="436"/>
      <c r="M417" s="884">
        <v>4</v>
      </c>
      <c r="N417" s="866">
        <v>0.139059591111111</v>
      </c>
      <c r="O417" s="867">
        <v>11.25</v>
      </c>
      <c r="P417" s="659">
        <f t="shared" si="7"/>
        <v>1.5644204</v>
      </c>
    </row>
    <row r="418" s="1" customFormat="1" spans="1:16">
      <c r="A418" s="873" t="s">
        <v>2628</v>
      </c>
      <c r="B418" s="874" t="s">
        <v>2629</v>
      </c>
      <c r="C418" s="436"/>
      <c r="D418" s="875"/>
      <c r="E418" s="876"/>
      <c r="F418" s="436"/>
      <c r="G418" s="436"/>
      <c r="H418" s="436"/>
      <c r="I418" s="436"/>
      <c r="J418" s="436"/>
      <c r="K418" s="436"/>
      <c r="L418" s="436"/>
      <c r="M418" s="884">
        <v>2</v>
      </c>
      <c r="N418" s="866">
        <v>0.0695297955555556</v>
      </c>
      <c r="O418" s="867">
        <v>11.25</v>
      </c>
      <c r="P418" s="659">
        <f t="shared" si="7"/>
        <v>0.7822102</v>
      </c>
    </row>
    <row r="419" s="1" customFormat="1" spans="1:16">
      <c r="A419" s="873" t="s">
        <v>2630</v>
      </c>
      <c r="B419" s="874" t="s">
        <v>2631</v>
      </c>
      <c r="C419" s="436"/>
      <c r="D419" s="875"/>
      <c r="E419" s="876"/>
      <c r="F419" s="436"/>
      <c r="G419" s="436"/>
      <c r="H419" s="436"/>
      <c r="I419" s="436"/>
      <c r="J419" s="436"/>
      <c r="K419" s="436"/>
      <c r="L419" s="436"/>
      <c r="M419" s="884">
        <v>5</v>
      </c>
      <c r="N419" s="866">
        <v>0.173824488888889</v>
      </c>
      <c r="O419" s="867">
        <v>11.25</v>
      </c>
      <c r="P419" s="659">
        <f t="shared" si="7"/>
        <v>1.9555255</v>
      </c>
    </row>
    <row r="420" s="1" customFormat="1" spans="1:16">
      <c r="A420" s="873" t="s">
        <v>2632</v>
      </c>
      <c r="B420" s="874" t="s">
        <v>2633</v>
      </c>
      <c r="C420" s="436"/>
      <c r="D420" s="875"/>
      <c r="E420" s="876"/>
      <c r="F420" s="436"/>
      <c r="G420" s="436"/>
      <c r="H420" s="436"/>
      <c r="I420" s="436"/>
      <c r="J420" s="436"/>
      <c r="K420" s="436"/>
      <c r="L420" s="436"/>
      <c r="M420" s="884">
        <v>3</v>
      </c>
      <c r="N420" s="866">
        <v>0.104294693333333</v>
      </c>
      <c r="O420" s="867">
        <v>11.25</v>
      </c>
      <c r="P420" s="659">
        <f t="shared" si="7"/>
        <v>1.1733153</v>
      </c>
    </row>
    <row r="421" s="1" customFormat="1" spans="1:16">
      <c r="A421" s="873" t="s">
        <v>2634</v>
      </c>
      <c r="B421" s="874" t="s">
        <v>2635</v>
      </c>
      <c r="C421" s="436"/>
      <c r="D421" s="875"/>
      <c r="E421" s="876"/>
      <c r="F421" s="436"/>
      <c r="G421" s="436"/>
      <c r="H421" s="436"/>
      <c r="I421" s="436"/>
      <c r="J421" s="436"/>
      <c r="K421" s="436"/>
      <c r="L421" s="436"/>
      <c r="M421" s="884">
        <v>2</v>
      </c>
      <c r="N421" s="866">
        <v>0.0695297955555556</v>
      </c>
      <c r="O421" s="867">
        <v>11.25</v>
      </c>
      <c r="P421" s="659">
        <f t="shared" si="7"/>
        <v>0.7822102</v>
      </c>
    </row>
    <row r="422" s="1" customFormat="1" spans="1:16">
      <c r="A422" s="887" t="s">
        <v>2636</v>
      </c>
      <c r="B422" s="874" t="s">
        <v>2637</v>
      </c>
      <c r="C422" s="436"/>
      <c r="D422" s="875"/>
      <c r="E422" s="876"/>
      <c r="F422" s="436"/>
      <c r="G422" s="436"/>
      <c r="H422" s="436"/>
      <c r="I422" s="436"/>
      <c r="J422" s="436"/>
      <c r="K422" s="436"/>
      <c r="L422" s="436"/>
      <c r="M422" s="884">
        <v>3</v>
      </c>
      <c r="N422" s="866">
        <v>0.104294693333333</v>
      </c>
      <c r="O422" s="867">
        <v>11.25</v>
      </c>
      <c r="P422" s="659">
        <f t="shared" si="7"/>
        <v>1.1733153</v>
      </c>
    </row>
    <row r="423" s="1" customFormat="1" spans="1:16">
      <c r="A423" s="873" t="s">
        <v>2638</v>
      </c>
      <c r="B423" s="874" t="s">
        <v>2639</v>
      </c>
      <c r="C423" s="436"/>
      <c r="D423" s="875"/>
      <c r="E423" s="876"/>
      <c r="F423" s="436"/>
      <c r="G423" s="436"/>
      <c r="H423" s="436"/>
      <c r="I423" s="436"/>
      <c r="J423" s="436"/>
      <c r="K423" s="436"/>
      <c r="L423" s="436"/>
      <c r="M423" s="884">
        <v>4</v>
      </c>
      <c r="N423" s="866">
        <v>0.139059591111111</v>
      </c>
      <c r="O423" s="867">
        <v>11.25</v>
      </c>
      <c r="P423" s="659">
        <f t="shared" si="7"/>
        <v>1.5644204</v>
      </c>
    </row>
    <row r="424" s="1" customFormat="1" spans="1:16">
      <c r="A424" s="873" t="s">
        <v>2640</v>
      </c>
      <c r="B424" s="874" t="s">
        <v>2641</v>
      </c>
      <c r="C424" s="436"/>
      <c r="D424" s="875"/>
      <c r="E424" s="876"/>
      <c r="F424" s="436"/>
      <c r="G424" s="436"/>
      <c r="H424" s="436"/>
      <c r="I424" s="436"/>
      <c r="J424" s="436"/>
      <c r="K424" s="436"/>
      <c r="L424" s="436"/>
      <c r="M424" s="884">
        <v>6</v>
      </c>
      <c r="N424" s="866">
        <v>0.208589386666667</v>
      </c>
      <c r="O424" s="867">
        <v>11.25</v>
      </c>
      <c r="P424" s="659">
        <f t="shared" si="7"/>
        <v>2.3466306</v>
      </c>
    </row>
    <row r="425" s="1" customFormat="1" spans="1:16">
      <c r="A425" s="873" t="s">
        <v>2642</v>
      </c>
      <c r="B425" s="874" t="s">
        <v>2643</v>
      </c>
      <c r="C425" s="436"/>
      <c r="D425" s="875"/>
      <c r="E425" s="876"/>
      <c r="F425" s="436"/>
      <c r="G425" s="436"/>
      <c r="H425" s="436"/>
      <c r="I425" s="436"/>
      <c r="J425" s="436"/>
      <c r="K425" s="436"/>
      <c r="L425" s="436"/>
      <c r="M425" s="884">
        <v>3</v>
      </c>
      <c r="N425" s="866">
        <v>0.104294693333333</v>
      </c>
      <c r="O425" s="867">
        <v>11.25</v>
      </c>
      <c r="P425" s="659">
        <f t="shared" si="7"/>
        <v>1.1733153</v>
      </c>
    </row>
    <row r="426" s="1" customFormat="1" spans="1:16">
      <c r="A426" s="873" t="s">
        <v>2644</v>
      </c>
      <c r="B426" s="874" t="s">
        <v>2645</v>
      </c>
      <c r="C426" s="436"/>
      <c r="D426" s="875"/>
      <c r="E426" s="876"/>
      <c r="F426" s="436"/>
      <c r="G426" s="436"/>
      <c r="H426" s="436"/>
      <c r="I426" s="436"/>
      <c r="J426" s="436"/>
      <c r="K426" s="436"/>
      <c r="L426" s="436"/>
      <c r="M426" s="884">
        <v>6</v>
      </c>
      <c r="N426" s="866">
        <v>0.208589386666667</v>
      </c>
      <c r="O426" s="867">
        <v>11.25</v>
      </c>
      <c r="P426" s="659">
        <f t="shared" si="7"/>
        <v>2.3466306</v>
      </c>
    </row>
    <row r="427" s="1" customFormat="1" spans="1:16">
      <c r="A427" s="873" t="s">
        <v>2646</v>
      </c>
      <c r="B427" s="874" t="s">
        <v>2647</v>
      </c>
      <c r="C427" s="436"/>
      <c r="D427" s="875"/>
      <c r="E427" s="876"/>
      <c r="F427" s="436"/>
      <c r="G427" s="436"/>
      <c r="H427" s="436"/>
      <c r="I427" s="436"/>
      <c r="J427" s="436"/>
      <c r="K427" s="436"/>
      <c r="L427" s="436"/>
      <c r="M427" s="884">
        <v>7</v>
      </c>
      <c r="N427" s="866">
        <v>0.243354284444444</v>
      </c>
      <c r="O427" s="867">
        <v>11.25</v>
      </c>
      <c r="P427" s="659">
        <f t="shared" si="7"/>
        <v>2.7377357</v>
      </c>
    </row>
    <row r="428" s="1" customFormat="1" spans="1:16">
      <c r="A428" s="873" t="s">
        <v>2648</v>
      </c>
      <c r="B428" s="874" t="s">
        <v>2649</v>
      </c>
      <c r="C428" s="436"/>
      <c r="D428" s="875"/>
      <c r="E428" s="876"/>
      <c r="F428" s="436"/>
      <c r="G428" s="436"/>
      <c r="H428" s="436"/>
      <c r="I428" s="436"/>
      <c r="J428" s="436"/>
      <c r="K428" s="436"/>
      <c r="L428" s="436"/>
      <c r="M428" s="884">
        <v>4</v>
      </c>
      <c r="N428" s="866">
        <v>0.139059591111111</v>
      </c>
      <c r="O428" s="867">
        <v>11.25</v>
      </c>
      <c r="P428" s="659">
        <f t="shared" si="7"/>
        <v>1.5644204</v>
      </c>
    </row>
    <row r="429" s="1" customFormat="1" spans="1:16">
      <c r="A429" s="873" t="s">
        <v>2650</v>
      </c>
      <c r="B429" s="874" t="s">
        <v>2651</v>
      </c>
      <c r="C429" s="436"/>
      <c r="D429" s="875"/>
      <c r="E429" s="876"/>
      <c r="F429" s="436"/>
      <c r="G429" s="436"/>
      <c r="H429" s="436"/>
      <c r="I429" s="436"/>
      <c r="J429" s="436"/>
      <c r="K429" s="436"/>
      <c r="L429" s="436"/>
      <c r="M429" s="884">
        <v>4</v>
      </c>
      <c r="N429" s="866">
        <v>0.139059591111111</v>
      </c>
      <c r="O429" s="867">
        <v>11.25</v>
      </c>
      <c r="P429" s="659">
        <f t="shared" si="7"/>
        <v>1.5644204</v>
      </c>
    </row>
    <row r="430" s="1" customFormat="1" spans="1:16">
      <c r="A430" s="873" t="s">
        <v>2652</v>
      </c>
      <c r="B430" s="874" t="s">
        <v>2653</v>
      </c>
      <c r="C430" s="436"/>
      <c r="D430" s="875"/>
      <c r="E430" s="876"/>
      <c r="F430" s="436"/>
      <c r="G430" s="436"/>
      <c r="H430" s="436"/>
      <c r="I430" s="436"/>
      <c r="J430" s="436"/>
      <c r="K430" s="436"/>
      <c r="L430" s="436"/>
      <c r="M430" s="884">
        <v>5</v>
      </c>
      <c r="N430" s="866">
        <v>0.173824488888889</v>
      </c>
      <c r="O430" s="867">
        <v>11.25</v>
      </c>
      <c r="P430" s="659">
        <f t="shared" si="7"/>
        <v>1.9555255</v>
      </c>
    </row>
    <row r="431" s="1" customFormat="1" spans="1:16">
      <c r="A431" s="873" t="s">
        <v>2654</v>
      </c>
      <c r="B431" s="874" t="s">
        <v>2655</v>
      </c>
      <c r="C431" s="436"/>
      <c r="D431" s="875"/>
      <c r="E431" s="876"/>
      <c r="F431" s="436"/>
      <c r="G431" s="436"/>
      <c r="H431" s="436"/>
      <c r="I431" s="436"/>
      <c r="J431" s="436"/>
      <c r="K431" s="436"/>
      <c r="L431" s="436"/>
      <c r="M431" s="884">
        <v>3</v>
      </c>
      <c r="N431" s="866">
        <v>0.104294693333333</v>
      </c>
      <c r="O431" s="867">
        <v>11.25</v>
      </c>
      <c r="P431" s="659">
        <f t="shared" si="7"/>
        <v>1.1733153</v>
      </c>
    </row>
    <row r="432" s="1" customFormat="1" spans="1:16">
      <c r="A432" s="873" t="s">
        <v>2656</v>
      </c>
      <c r="B432" s="874" t="s">
        <v>2657</v>
      </c>
      <c r="C432" s="436"/>
      <c r="D432" s="875"/>
      <c r="E432" s="876"/>
      <c r="F432" s="436"/>
      <c r="G432" s="436"/>
      <c r="H432" s="436"/>
      <c r="I432" s="436"/>
      <c r="J432" s="436"/>
      <c r="K432" s="436"/>
      <c r="L432" s="436"/>
      <c r="M432" s="884">
        <v>3</v>
      </c>
      <c r="N432" s="866">
        <v>0.104294693333333</v>
      </c>
      <c r="O432" s="867">
        <v>11.25</v>
      </c>
      <c r="P432" s="659">
        <f t="shared" si="7"/>
        <v>1.1733153</v>
      </c>
    </row>
    <row r="433" s="1" customFormat="1" spans="1:16">
      <c r="A433" s="873" t="s">
        <v>2658</v>
      </c>
      <c r="B433" s="874" t="s">
        <v>2635</v>
      </c>
      <c r="C433" s="436"/>
      <c r="D433" s="875"/>
      <c r="E433" s="876"/>
      <c r="F433" s="436"/>
      <c r="G433" s="436"/>
      <c r="H433" s="436"/>
      <c r="I433" s="436"/>
      <c r="J433" s="436"/>
      <c r="K433" s="436"/>
      <c r="L433" s="436"/>
      <c r="M433" s="884">
        <v>3</v>
      </c>
      <c r="N433" s="866">
        <v>0.104294693333333</v>
      </c>
      <c r="O433" s="867">
        <v>11.25</v>
      </c>
      <c r="P433" s="659">
        <f t="shared" si="7"/>
        <v>1.1733153</v>
      </c>
    </row>
    <row r="434" s="1" customFormat="1" spans="1:16">
      <c r="A434" s="873" t="s">
        <v>2659</v>
      </c>
      <c r="B434" s="874" t="s">
        <v>2660</v>
      </c>
      <c r="C434" s="436"/>
      <c r="D434" s="875"/>
      <c r="E434" s="876"/>
      <c r="F434" s="436"/>
      <c r="G434" s="436"/>
      <c r="H434" s="436"/>
      <c r="I434" s="436"/>
      <c r="J434" s="436"/>
      <c r="K434" s="436"/>
      <c r="L434" s="436"/>
      <c r="M434" s="884">
        <v>4</v>
      </c>
      <c r="N434" s="866">
        <v>0.139059591111111</v>
      </c>
      <c r="O434" s="867">
        <v>11.25</v>
      </c>
      <c r="P434" s="659">
        <f t="shared" si="7"/>
        <v>1.5644204</v>
      </c>
    </row>
    <row r="435" s="1" customFormat="1" spans="1:16">
      <c r="A435" s="873" t="s">
        <v>2661</v>
      </c>
      <c r="B435" s="874" t="s">
        <v>2662</v>
      </c>
      <c r="C435" s="436"/>
      <c r="D435" s="875"/>
      <c r="E435" s="876"/>
      <c r="F435" s="436"/>
      <c r="G435" s="436"/>
      <c r="H435" s="436"/>
      <c r="I435" s="436"/>
      <c r="J435" s="436"/>
      <c r="K435" s="436"/>
      <c r="L435" s="436"/>
      <c r="M435" s="884">
        <v>4</v>
      </c>
      <c r="N435" s="866">
        <v>0.139059591111111</v>
      </c>
      <c r="O435" s="867">
        <v>11.25</v>
      </c>
      <c r="P435" s="659">
        <f t="shared" si="7"/>
        <v>1.5644204</v>
      </c>
    </row>
    <row r="436" s="1" customFormat="1" spans="1:16">
      <c r="A436" s="873" t="s">
        <v>2663</v>
      </c>
      <c r="B436" s="874" t="s">
        <v>2664</v>
      </c>
      <c r="C436" s="436"/>
      <c r="D436" s="875"/>
      <c r="E436" s="876"/>
      <c r="F436" s="436"/>
      <c r="G436" s="436"/>
      <c r="H436" s="436"/>
      <c r="I436" s="436"/>
      <c r="J436" s="436"/>
      <c r="K436" s="436"/>
      <c r="L436" s="436"/>
      <c r="M436" s="884">
        <v>5</v>
      </c>
      <c r="N436" s="866">
        <v>0.173824488888889</v>
      </c>
      <c r="O436" s="867">
        <v>11.25</v>
      </c>
      <c r="P436" s="659">
        <f t="shared" si="7"/>
        <v>1.9555255</v>
      </c>
    </row>
    <row r="437" s="1" customFormat="1" spans="1:16">
      <c r="A437" s="873" t="s">
        <v>2665</v>
      </c>
      <c r="B437" s="874" t="s">
        <v>2666</v>
      </c>
      <c r="C437" s="436"/>
      <c r="D437" s="875"/>
      <c r="E437" s="876"/>
      <c r="F437" s="436"/>
      <c r="G437" s="436"/>
      <c r="H437" s="436"/>
      <c r="I437" s="436"/>
      <c r="J437" s="436"/>
      <c r="K437" s="436"/>
      <c r="L437" s="436"/>
      <c r="M437" s="884">
        <v>5</v>
      </c>
      <c r="N437" s="866">
        <v>0.173824488888889</v>
      </c>
      <c r="O437" s="867">
        <v>11.25</v>
      </c>
      <c r="P437" s="659">
        <f t="shared" ref="P437:P500" si="8">M437*0.3911051</f>
        <v>1.9555255</v>
      </c>
    </row>
    <row r="438" s="1" customFormat="1" spans="1:16">
      <c r="A438" s="873" t="s">
        <v>2667</v>
      </c>
      <c r="B438" s="874" t="s">
        <v>2668</v>
      </c>
      <c r="C438" s="436"/>
      <c r="D438" s="875"/>
      <c r="E438" s="876"/>
      <c r="F438" s="436"/>
      <c r="G438" s="436"/>
      <c r="H438" s="436"/>
      <c r="I438" s="436"/>
      <c r="J438" s="436"/>
      <c r="K438" s="436"/>
      <c r="L438" s="436"/>
      <c r="M438" s="884">
        <v>4</v>
      </c>
      <c r="N438" s="866">
        <v>0.139059591111111</v>
      </c>
      <c r="O438" s="867">
        <v>11.25</v>
      </c>
      <c r="P438" s="659">
        <f t="shared" si="8"/>
        <v>1.5644204</v>
      </c>
    </row>
    <row r="439" s="1" customFormat="1" spans="1:16">
      <c r="A439" s="873" t="s">
        <v>2669</v>
      </c>
      <c r="B439" s="874" t="s">
        <v>2670</v>
      </c>
      <c r="C439" s="436"/>
      <c r="D439" s="875"/>
      <c r="E439" s="876"/>
      <c r="F439" s="436"/>
      <c r="G439" s="436"/>
      <c r="H439" s="436"/>
      <c r="I439" s="436"/>
      <c r="J439" s="436"/>
      <c r="K439" s="436"/>
      <c r="L439" s="436"/>
      <c r="M439" s="884">
        <v>4</v>
      </c>
      <c r="N439" s="866">
        <v>0.139059591111111</v>
      </c>
      <c r="O439" s="867">
        <v>11.25</v>
      </c>
      <c r="P439" s="659">
        <f t="shared" si="8"/>
        <v>1.5644204</v>
      </c>
    </row>
    <row r="440" s="1" customFormat="1" spans="1:16">
      <c r="A440" s="873" t="s">
        <v>2671</v>
      </c>
      <c r="B440" s="874" t="s">
        <v>2672</v>
      </c>
      <c r="C440" s="436"/>
      <c r="D440" s="875"/>
      <c r="E440" s="876"/>
      <c r="F440" s="436"/>
      <c r="G440" s="436"/>
      <c r="H440" s="436"/>
      <c r="I440" s="436"/>
      <c r="J440" s="436"/>
      <c r="K440" s="436"/>
      <c r="L440" s="436"/>
      <c r="M440" s="884">
        <v>3</v>
      </c>
      <c r="N440" s="866">
        <v>0.104294693333333</v>
      </c>
      <c r="O440" s="867">
        <v>11.25</v>
      </c>
      <c r="P440" s="659">
        <f t="shared" si="8"/>
        <v>1.1733153</v>
      </c>
    </row>
    <row r="441" s="1" customFormat="1" spans="1:16">
      <c r="A441" s="873" t="s">
        <v>2673</v>
      </c>
      <c r="B441" s="874" t="s">
        <v>2674</v>
      </c>
      <c r="C441" s="436"/>
      <c r="D441" s="875"/>
      <c r="E441" s="876"/>
      <c r="F441" s="436"/>
      <c r="G441" s="436"/>
      <c r="H441" s="436"/>
      <c r="I441" s="436"/>
      <c r="J441" s="436"/>
      <c r="K441" s="436"/>
      <c r="L441" s="436"/>
      <c r="M441" s="884">
        <v>5</v>
      </c>
      <c r="N441" s="866">
        <v>0.173824488888889</v>
      </c>
      <c r="O441" s="867">
        <v>11.25</v>
      </c>
      <c r="P441" s="659">
        <f t="shared" si="8"/>
        <v>1.9555255</v>
      </c>
    </row>
    <row r="442" s="1" customFormat="1" spans="1:16">
      <c r="A442" s="873" t="s">
        <v>2675</v>
      </c>
      <c r="B442" s="874" t="s">
        <v>2676</v>
      </c>
      <c r="C442" s="436"/>
      <c r="D442" s="875"/>
      <c r="E442" s="876"/>
      <c r="F442" s="436"/>
      <c r="G442" s="436"/>
      <c r="H442" s="436"/>
      <c r="I442" s="436"/>
      <c r="J442" s="436"/>
      <c r="K442" s="436"/>
      <c r="L442" s="436"/>
      <c r="M442" s="884">
        <v>3</v>
      </c>
      <c r="N442" s="866">
        <v>0.104294693333333</v>
      </c>
      <c r="O442" s="867">
        <v>11.25</v>
      </c>
      <c r="P442" s="659">
        <f t="shared" si="8"/>
        <v>1.1733153</v>
      </c>
    </row>
    <row r="443" s="1" customFormat="1" spans="1:16">
      <c r="A443" s="873" t="s">
        <v>2677</v>
      </c>
      <c r="B443" s="874" t="s">
        <v>2678</v>
      </c>
      <c r="C443" s="436"/>
      <c r="D443" s="875"/>
      <c r="E443" s="876"/>
      <c r="F443" s="436"/>
      <c r="G443" s="436"/>
      <c r="H443" s="436"/>
      <c r="I443" s="436"/>
      <c r="J443" s="436"/>
      <c r="K443" s="436"/>
      <c r="L443" s="436"/>
      <c r="M443" s="884">
        <v>4</v>
      </c>
      <c r="N443" s="866">
        <v>0.139059591111111</v>
      </c>
      <c r="O443" s="867">
        <v>11.25</v>
      </c>
      <c r="P443" s="659">
        <f t="shared" si="8"/>
        <v>1.5644204</v>
      </c>
    </row>
    <row r="444" s="1" customFormat="1" spans="1:16">
      <c r="A444" s="873" t="s">
        <v>2679</v>
      </c>
      <c r="B444" s="874" t="s">
        <v>2680</v>
      </c>
      <c r="C444" s="436"/>
      <c r="D444" s="875"/>
      <c r="E444" s="876"/>
      <c r="F444" s="436"/>
      <c r="G444" s="436"/>
      <c r="H444" s="436"/>
      <c r="I444" s="436"/>
      <c r="J444" s="436"/>
      <c r="K444" s="436"/>
      <c r="L444" s="436"/>
      <c r="M444" s="884">
        <v>5</v>
      </c>
      <c r="N444" s="866">
        <v>0.173824488888889</v>
      </c>
      <c r="O444" s="867">
        <v>11.25</v>
      </c>
      <c r="P444" s="659">
        <f t="shared" si="8"/>
        <v>1.9555255</v>
      </c>
    </row>
    <row r="445" s="1" customFormat="1" spans="1:16">
      <c r="A445" s="873" t="s">
        <v>2681</v>
      </c>
      <c r="B445" s="874" t="s">
        <v>2682</v>
      </c>
      <c r="C445" s="436"/>
      <c r="D445" s="875"/>
      <c r="E445" s="876"/>
      <c r="F445" s="436"/>
      <c r="G445" s="436"/>
      <c r="H445" s="436"/>
      <c r="I445" s="436"/>
      <c r="J445" s="436"/>
      <c r="K445" s="436"/>
      <c r="L445" s="436"/>
      <c r="M445" s="884">
        <v>6</v>
      </c>
      <c r="N445" s="866">
        <v>0.208589386666667</v>
      </c>
      <c r="O445" s="867">
        <v>11.25</v>
      </c>
      <c r="P445" s="659">
        <f t="shared" si="8"/>
        <v>2.3466306</v>
      </c>
    </row>
    <row r="446" s="1" customFormat="1" spans="1:16">
      <c r="A446" s="873" t="s">
        <v>2683</v>
      </c>
      <c r="B446" s="874" t="s">
        <v>2684</v>
      </c>
      <c r="C446" s="436"/>
      <c r="D446" s="875"/>
      <c r="E446" s="876"/>
      <c r="F446" s="436"/>
      <c r="G446" s="436"/>
      <c r="H446" s="436"/>
      <c r="I446" s="436"/>
      <c r="J446" s="436"/>
      <c r="K446" s="436"/>
      <c r="L446" s="436"/>
      <c r="M446" s="884">
        <v>5</v>
      </c>
      <c r="N446" s="866">
        <v>0.173824488888889</v>
      </c>
      <c r="O446" s="867">
        <v>11.25</v>
      </c>
      <c r="P446" s="659">
        <f t="shared" si="8"/>
        <v>1.9555255</v>
      </c>
    </row>
    <row r="447" s="1" customFormat="1" spans="1:16">
      <c r="A447" s="873" t="s">
        <v>2685</v>
      </c>
      <c r="B447" s="874" t="s">
        <v>2686</v>
      </c>
      <c r="C447" s="436"/>
      <c r="D447" s="875"/>
      <c r="E447" s="876"/>
      <c r="F447" s="436"/>
      <c r="G447" s="436"/>
      <c r="H447" s="436"/>
      <c r="I447" s="436"/>
      <c r="J447" s="436"/>
      <c r="K447" s="436"/>
      <c r="L447" s="436"/>
      <c r="M447" s="884">
        <v>4</v>
      </c>
      <c r="N447" s="866">
        <v>0.139059591111111</v>
      </c>
      <c r="O447" s="867">
        <v>11.25</v>
      </c>
      <c r="P447" s="659">
        <f t="shared" si="8"/>
        <v>1.5644204</v>
      </c>
    </row>
    <row r="448" s="1" customFormat="1" spans="1:16">
      <c r="A448" s="873" t="s">
        <v>2687</v>
      </c>
      <c r="B448" s="874" t="s">
        <v>2688</v>
      </c>
      <c r="C448" s="436"/>
      <c r="D448" s="875"/>
      <c r="E448" s="876"/>
      <c r="F448" s="436"/>
      <c r="G448" s="436"/>
      <c r="H448" s="436"/>
      <c r="I448" s="436"/>
      <c r="J448" s="436"/>
      <c r="K448" s="436"/>
      <c r="L448" s="436"/>
      <c r="M448" s="884">
        <v>3</v>
      </c>
      <c r="N448" s="866">
        <v>0.104294693333333</v>
      </c>
      <c r="O448" s="867">
        <v>11.25</v>
      </c>
      <c r="P448" s="659">
        <f t="shared" si="8"/>
        <v>1.1733153</v>
      </c>
    </row>
    <row r="449" s="1" customFormat="1" spans="1:16">
      <c r="A449" s="873" t="s">
        <v>2689</v>
      </c>
      <c r="B449" s="874" t="s">
        <v>2690</v>
      </c>
      <c r="C449" s="436"/>
      <c r="D449" s="875"/>
      <c r="E449" s="876"/>
      <c r="F449" s="436"/>
      <c r="G449" s="436"/>
      <c r="H449" s="436"/>
      <c r="I449" s="436"/>
      <c r="J449" s="436"/>
      <c r="K449" s="436"/>
      <c r="L449" s="436"/>
      <c r="M449" s="884">
        <v>7</v>
      </c>
      <c r="N449" s="866">
        <v>0.243354284444444</v>
      </c>
      <c r="O449" s="867">
        <v>11.25</v>
      </c>
      <c r="P449" s="659">
        <f t="shared" si="8"/>
        <v>2.7377357</v>
      </c>
    </row>
    <row r="450" s="1" customFormat="1" spans="1:16">
      <c r="A450" s="873" t="s">
        <v>2691</v>
      </c>
      <c r="B450" s="874" t="s">
        <v>2692</v>
      </c>
      <c r="C450" s="436"/>
      <c r="D450" s="875"/>
      <c r="E450" s="876"/>
      <c r="F450" s="436"/>
      <c r="G450" s="436"/>
      <c r="H450" s="436"/>
      <c r="I450" s="436"/>
      <c r="J450" s="436"/>
      <c r="K450" s="436"/>
      <c r="L450" s="436"/>
      <c r="M450" s="884">
        <v>3</v>
      </c>
      <c r="N450" s="866">
        <v>0.104294693333333</v>
      </c>
      <c r="O450" s="867">
        <v>11.25</v>
      </c>
      <c r="P450" s="659">
        <f t="shared" si="8"/>
        <v>1.1733153</v>
      </c>
    </row>
    <row r="451" s="1" customFormat="1" spans="1:16">
      <c r="A451" s="873" t="s">
        <v>2693</v>
      </c>
      <c r="B451" s="874" t="s">
        <v>2694</v>
      </c>
      <c r="C451" s="436"/>
      <c r="D451" s="875"/>
      <c r="E451" s="876"/>
      <c r="F451" s="436"/>
      <c r="G451" s="436"/>
      <c r="H451" s="436"/>
      <c r="I451" s="436"/>
      <c r="J451" s="436"/>
      <c r="K451" s="436"/>
      <c r="L451" s="436"/>
      <c r="M451" s="884">
        <v>2</v>
      </c>
      <c r="N451" s="866">
        <v>0.0695297955555556</v>
      </c>
      <c r="O451" s="867">
        <v>11.25</v>
      </c>
      <c r="P451" s="659">
        <f t="shared" si="8"/>
        <v>0.7822102</v>
      </c>
    </row>
    <row r="452" s="1" customFormat="1" spans="1:16">
      <c r="A452" s="873" t="s">
        <v>2695</v>
      </c>
      <c r="B452" s="874" t="s">
        <v>2696</v>
      </c>
      <c r="C452" s="436"/>
      <c r="D452" s="875"/>
      <c r="E452" s="876"/>
      <c r="F452" s="436"/>
      <c r="G452" s="436"/>
      <c r="H452" s="436"/>
      <c r="I452" s="436"/>
      <c r="J452" s="436"/>
      <c r="K452" s="436"/>
      <c r="L452" s="436"/>
      <c r="M452" s="884">
        <v>5</v>
      </c>
      <c r="N452" s="866">
        <v>0.173824488888889</v>
      </c>
      <c r="O452" s="867">
        <v>11.25</v>
      </c>
      <c r="P452" s="659">
        <f t="shared" si="8"/>
        <v>1.9555255</v>
      </c>
    </row>
    <row r="453" s="1" customFormat="1" spans="1:16">
      <c r="A453" s="873" t="s">
        <v>2697</v>
      </c>
      <c r="B453" s="874" t="s">
        <v>2698</v>
      </c>
      <c r="C453" s="436"/>
      <c r="D453" s="875"/>
      <c r="E453" s="876"/>
      <c r="F453" s="436"/>
      <c r="G453" s="436"/>
      <c r="H453" s="436"/>
      <c r="I453" s="436"/>
      <c r="J453" s="436"/>
      <c r="K453" s="436"/>
      <c r="L453" s="436"/>
      <c r="M453" s="884">
        <v>7</v>
      </c>
      <c r="N453" s="866">
        <v>0.243354284444444</v>
      </c>
      <c r="O453" s="867">
        <v>11.25</v>
      </c>
      <c r="P453" s="659">
        <f t="shared" si="8"/>
        <v>2.7377357</v>
      </c>
    </row>
    <row r="454" s="1" customFormat="1" spans="1:16">
      <c r="A454" s="873" t="s">
        <v>2699</v>
      </c>
      <c r="B454" s="874" t="s">
        <v>2700</v>
      </c>
      <c r="C454" s="436"/>
      <c r="D454" s="875"/>
      <c r="E454" s="876"/>
      <c r="F454" s="436"/>
      <c r="G454" s="436"/>
      <c r="H454" s="436"/>
      <c r="I454" s="436"/>
      <c r="J454" s="436"/>
      <c r="K454" s="436"/>
      <c r="L454" s="436"/>
      <c r="M454" s="884">
        <v>5</v>
      </c>
      <c r="N454" s="866">
        <v>0.173824488888889</v>
      </c>
      <c r="O454" s="867">
        <v>11.25</v>
      </c>
      <c r="P454" s="659">
        <f t="shared" si="8"/>
        <v>1.9555255</v>
      </c>
    </row>
    <row r="455" s="1" customFormat="1" spans="1:16">
      <c r="A455" s="873" t="s">
        <v>2701</v>
      </c>
      <c r="B455" s="874" t="s">
        <v>2702</v>
      </c>
      <c r="C455" s="436"/>
      <c r="D455" s="875"/>
      <c r="E455" s="876"/>
      <c r="F455" s="436"/>
      <c r="G455" s="436"/>
      <c r="H455" s="436"/>
      <c r="I455" s="436"/>
      <c r="J455" s="436"/>
      <c r="K455" s="436"/>
      <c r="L455" s="436"/>
      <c r="M455" s="884">
        <v>4</v>
      </c>
      <c r="N455" s="866">
        <v>0.139059591111111</v>
      </c>
      <c r="O455" s="867">
        <v>11.25</v>
      </c>
      <c r="P455" s="659">
        <f t="shared" si="8"/>
        <v>1.5644204</v>
      </c>
    </row>
    <row r="456" s="1" customFormat="1" spans="1:16">
      <c r="A456" s="873" t="s">
        <v>2703</v>
      </c>
      <c r="B456" s="874" t="s">
        <v>2704</v>
      </c>
      <c r="C456" s="436"/>
      <c r="D456" s="875"/>
      <c r="E456" s="876"/>
      <c r="F456" s="436"/>
      <c r="G456" s="436"/>
      <c r="H456" s="436"/>
      <c r="I456" s="436"/>
      <c r="J456" s="436"/>
      <c r="K456" s="436"/>
      <c r="L456" s="436"/>
      <c r="M456" s="884">
        <v>4</v>
      </c>
      <c r="N456" s="866">
        <v>0.139059591111111</v>
      </c>
      <c r="O456" s="867">
        <v>11.25</v>
      </c>
      <c r="P456" s="659">
        <f t="shared" si="8"/>
        <v>1.5644204</v>
      </c>
    </row>
    <row r="457" s="1" customFormat="1" spans="1:16">
      <c r="A457" s="873" t="s">
        <v>2705</v>
      </c>
      <c r="B457" s="874" t="s">
        <v>2706</v>
      </c>
      <c r="C457" s="436"/>
      <c r="D457" s="875"/>
      <c r="E457" s="876"/>
      <c r="F457" s="436"/>
      <c r="G457" s="436"/>
      <c r="H457" s="436"/>
      <c r="I457" s="436"/>
      <c r="J457" s="436"/>
      <c r="K457" s="436"/>
      <c r="L457" s="436"/>
      <c r="M457" s="884">
        <v>3</v>
      </c>
      <c r="N457" s="866">
        <v>0.104294693333333</v>
      </c>
      <c r="O457" s="867">
        <v>11.25</v>
      </c>
      <c r="P457" s="659">
        <f t="shared" si="8"/>
        <v>1.1733153</v>
      </c>
    </row>
    <row r="458" s="1" customFormat="1" spans="1:16">
      <c r="A458" s="873" t="s">
        <v>2707</v>
      </c>
      <c r="B458" s="874" t="s">
        <v>2708</v>
      </c>
      <c r="C458" s="436"/>
      <c r="D458" s="875"/>
      <c r="E458" s="876"/>
      <c r="F458" s="436"/>
      <c r="G458" s="436"/>
      <c r="H458" s="436"/>
      <c r="I458" s="436"/>
      <c r="J458" s="436"/>
      <c r="K458" s="436"/>
      <c r="L458" s="436"/>
      <c r="M458" s="884">
        <v>4</v>
      </c>
      <c r="N458" s="866">
        <v>0.139059591111111</v>
      </c>
      <c r="O458" s="867">
        <v>11.25</v>
      </c>
      <c r="P458" s="659">
        <f t="shared" si="8"/>
        <v>1.5644204</v>
      </c>
    </row>
    <row r="459" s="1" customFormat="1" spans="1:16">
      <c r="A459" s="873" t="s">
        <v>2709</v>
      </c>
      <c r="B459" s="874" t="s">
        <v>2710</v>
      </c>
      <c r="C459" s="436"/>
      <c r="D459" s="875"/>
      <c r="E459" s="876"/>
      <c r="F459" s="436"/>
      <c r="G459" s="436"/>
      <c r="H459" s="436"/>
      <c r="I459" s="436"/>
      <c r="J459" s="436"/>
      <c r="K459" s="436"/>
      <c r="L459" s="436"/>
      <c r="M459" s="884">
        <v>2</v>
      </c>
      <c r="N459" s="866">
        <v>0.0695297955555556</v>
      </c>
      <c r="O459" s="867">
        <v>11.25</v>
      </c>
      <c r="P459" s="659">
        <f t="shared" si="8"/>
        <v>0.7822102</v>
      </c>
    </row>
    <row r="460" s="1" customFormat="1" spans="1:16">
      <c r="A460" s="873" t="s">
        <v>2711</v>
      </c>
      <c r="B460" s="874" t="s">
        <v>2712</v>
      </c>
      <c r="C460" s="436"/>
      <c r="D460" s="875"/>
      <c r="E460" s="876"/>
      <c r="F460" s="436"/>
      <c r="G460" s="436"/>
      <c r="H460" s="436"/>
      <c r="I460" s="436"/>
      <c r="J460" s="436"/>
      <c r="K460" s="436"/>
      <c r="L460" s="436"/>
      <c r="M460" s="884">
        <v>4</v>
      </c>
      <c r="N460" s="866">
        <v>0.139059591111111</v>
      </c>
      <c r="O460" s="867">
        <v>11.25</v>
      </c>
      <c r="P460" s="659">
        <f t="shared" si="8"/>
        <v>1.5644204</v>
      </c>
    </row>
    <row r="461" s="1" customFormat="1" spans="1:16">
      <c r="A461" s="873" t="s">
        <v>2713</v>
      </c>
      <c r="B461" s="874" t="s">
        <v>2714</v>
      </c>
      <c r="C461" s="436"/>
      <c r="D461" s="875"/>
      <c r="E461" s="876"/>
      <c r="F461" s="436"/>
      <c r="G461" s="436"/>
      <c r="H461" s="436"/>
      <c r="I461" s="436"/>
      <c r="J461" s="436"/>
      <c r="K461" s="436"/>
      <c r="L461" s="436"/>
      <c r="M461" s="884">
        <v>4</v>
      </c>
      <c r="N461" s="866">
        <v>0.139059591111111</v>
      </c>
      <c r="O461" s="867">
        <v>11.25</v>
      </c>
      <c r="P461" s="659">
        <f t="shared" si="8"/>
        <v>1.5644204</v>
      </c>
    </row>
    <row r="462" s="1" customFormat="1" spans="1:16">
      <c r="A462" s="873" t="s">
        <v>2715</v>
      </c>
      <c r="B462" s="874" t="s">
        <v>2623</v>
      </c>
      <c r="C462" s="436"/>
      <c r="D462" s="875"/>
      <c r="E462" s="876"/>
      <c r="F462" s="436"/>
      <c r="G462" s="436"/>
      <c r="H462" s="436"/>
      <c r="I462" s="436"/>
      <c r="J462" s="436"/>
      <c r="K462" s="436"/>
      <c r="L462" s="436"/>
      <c r="M462" s="884">
        <v>4</v>
      </c>
      <c r="N462" s="866">
        <v>0.139059591111111</v>
      </c>
      <c r="O462" s="867">
        <v>11.25</v>
      </c>
      <c r="P462" s="659">
        <f t="shared" si="8"/>
        <v>1.5644204</v>
      </c>
    </row>
    <row r="463" s="1" customFormat="1" spans="1:16">
      <c r="A463" s="873" t="s">
        <v>2716</v>
      </c>
      <c r="B463" s="874" t="s">
        <v>2717</v>
      </c>
      <c r="C463" s="436"/>
      <c r="D463" s="875"/>
      <c r="E463" s="876"/>
      <c r="F463" s="436"/>
      <c r="G463" s="436"/>
      <c r="H463" s="436"/>
      <c r="I463" s="436"/>
      <c r="J463" s="436"/>
      <c r="K463" s="436"/>
      <c r="L463" s="436"/>
      <c r="M463" s="884">
        <v>3</v>
      </c>
      <c r="N463" s="866">
        <v>0.104294693333333</v>
      </c>
      <c r="O463" s="867">
        <v>11.25</v>
      </c>
      <c r="P463" s="659">
        <f t="shared" si="8"/>
        <v>1.1733153</v>
      </c>
    </row>
    <row r="464" s="1" customFormat="1" spans="1:16">
      <c r="A464" s="873" t="s">
        <v>2718</v>
      </c>
      <c r="B464" s="874" t="s">
        <v>2077</v>
      </c>
      <c r="C464" s="436"/>
      <c r="D464" s="875"/>
      <c r="E464" s="876"/>
      <c r="F464" s="436"/>
      <c r="G464" s="436"/>
      <c r="H464" s="436"/>
      <c r="I464" s="436"/>
      <c r="J464" s="436"/>
      <c r="K464" s="436"/>
      <c r="L464" s="436"/>
      <c r="M464" s="884">
        <v>2</v>
      </c>
      <c r="N464" s="866">
        <v>0.0695297955555556</v>
      </c>
      <c r="O464" s="867">
        <v>11.25</v>
      </c>
      <c r="P464" s="659">
        <f t="shared" si="8"/>
        <v>0.7822102</v>
      </c>
    </row>
    <row r="465" s="1" customFormat="1" spans="1:16">
      <c r="A465" s="873" t="s">
        <v>2719</v>
      </c>
      <c r="B465" s="874" t="s">
        <v>2720</v>
      </c>
      <c r="C465" s="436"/>
      <c r="D465" s="875"/>
      <c r="E465" s="876"/>
      <c r="F465" s="436"/>
      <c r="G465" s="436"/>
      <c r="H465" s="436"/>
      <c r="I465" s="436"/>
      <c r="J465" s="436"/>
      <c r="K465" s="436"/>
      <c r="L465" s="436"/>
      <c r="M465" s="884">
        <v>3</v>
      </c>
      <c r="N465" s="866">
        <v>0.104294693333333</v>
      </c>
      <c r="O465" s="867">
        <v>11.25</v>
      </c>
      <c r="P465" s="659">
        <f t="shared" si="8"/>
        <v>1.1733153</v>
      </c>
    </row>
    <row r="466" s="1" customFormat="1" spans="1:16">
      <c r="A466" s="873" t="s">
        <v>2721</v>
      </c>
      <c r="B466" s="874" t="s">
        <v>2722</v>
      </c>
      <c r="C466" s="436"/>
      <c r="D466" s="875"/>
      <c r="E466" s="876"/>
      <c r="F466" s="436"/>
      <c r="G466" s="436"/>
      <c r="H466" s="436"/>
      <c r="I466" s="436"/>
      <c r="J466" s="436"/>
      <c r="K466" s="436"/>
      <c r="L466" s="436"/>
      <c r="M466" s="884">
        <v>2</v>
      </c>
      <c r="N466" s="866">
        <v>0.0695297955555556</v>
      </c>
      <c r="O466" s="867">
        <v>11.25</v>
      </c>
      <c r="P466" s="659">
        <f t="shared" si="8"/>
        <v>0.7822102</v>
      </c>
    </row>
    <row r="467" s="1" customFormat="1" spans="1:16">
      <c r="A467" s="873" t="s">
        <v>2723</v>
      </c>
      <c r="B467" s="874" t="s">
        <v>2724</v>
      </c>
      <c r="C467" s="436"/>
      <c r="D467" s="875"/>
      <c r="E467" s="876"/>
      <c r="F467" s="436"/>
      <c r="G467" s="436"/>
      <c r="H467" s="436"/>
      <c r="I467" s="436"/>
      <c r="J467" s="436"/>
      <c r="K467" s="436"/>
      <c r="L467" s="436"/>
      <c r="M467" s="884">
        <v>4</v>
      </c>
      <c r="N467" s="866">
        <v>0.139059591111111</v>
      </c>
      <c r="O467" s="867">
        <v>11.25</v>
      </c>
      <c r="P467" s="659">
        <f t="shared" si="8"/>
        <v>1.5644204</v>
      </c>
    </row>
    <row r="468" s="1" customFormat="1" spans="1:16">
      <c r="A468" s="873" t="s">
        <v>2725</v>
      </c>
      <c r="B468" s="874" t="s">
        <v>2726</v>
      </c>
      <c r="C468" s="436"/>
      <c r="D468" s="875"/>
      <c r="E468" s="876"/>
      <c r="F468" s="436"/>
      <c r="G468" s="436"/>
      <c r="H468" s="436"/>
      <c r="I468" s="436"/>
      <c r="J468" s="436"/>
      <c r="K468" s="436"/>
      <c r="L468" s="436"/>
      <c r="M468" s="884">
        <v>4</v>
      </c>
      <c r="N468" s="866">
        <v>0.139059591111111</v>
      </c>
      <c r="O468" s="867">
        <v>11.25</v>
      </c>
      <c r="P468" s="659">
        <f t="shared" si="8"/>
        <v>1.5644204</v>
      </c>
    </row>
    <row r="469" s="1" customFormat="1" spans="1:16">
      <c r="A469" s="873" t="s">
        <v>2727</v>
      </c>
      <c r="B469" s="874" t="s">
        <v>2728</v>
      </c>
      <c r="C469" s="436"/>
      <c r="D469" s="875"/>
      <c r="E469" s="876"/>
      <c r="F469" s="436"/>
      <c r="G469" s="436"/>
      <c r="H469" s="436"/>
      <c r="I469" s="436"/>
      <c r="J469" s="436"/>
      <c r="K469" s="436"/>
      <c r="L469" s="436"/>
      <c r="M469" s="884">
        <v>4</v>
      </c>
      <c r="N469" s="866">
        <v>0.139059591111111</v>
      </c>
      <c r="O469" s="867">
        <v>11.25</v>
      </c>
      <c r="P469" s="659">
        <f t="shared" si="8"/>
        <v>1.5644204</v>
      </c>
    </row>
    <row r="470" s="1" customFormat="1" spans="1:16">
      <c r="A470" s="873" t="s">
        <v>2729</v>
      </c>
      <c r="B470" s="874" t="s">
        <v>2730</v>
      </c>
      <c r="C470" s="436"/>
      <c r="D470" s="875"/>
      <c r="E470" s="876"/>
      <c r="F470" s="436"/>
      <c r="G470" s="436"/>
      <c r="H470" s="436"/>
      <c r="I470" s="436"/>
      <c r="J470" s="436"/>
      <c r="K470" s="436"/>
      <c r="L470" s="436"/>
      <c r="M470" s="884">
        <v>4</v>
      </c>
      <c r="N470" s="866">
        <v>0.139059591111111</v>
      </c>
      <c r="O470" s="867">
        <v>11.25</v>
      </c>
      <c r="P470" s="659">
        <f t="shared" si="8"/>
        <v>1.5644204</v>
      </c>
    </row>
    <row r="471" s="1" customFormat="1" spans="1:16">
      <c r="A471" s="873" t="s">
        <v>2731</v>
      </c>
      <c r="B471" s="874" t="s">
        <v>2732</v>
      </c>
      <c r="C471" s="436"/>
      <c r="D471" s="875"/>
      <c r="E471" s="876"/>
      <c r="F471" s="436"/>
      <c r="G471" s="436"/>
      <c r="H471" s="436"/>
      <c r="I471" s="436"/>
      <c r="J471" s="436"/>
      <c r="K471" s="436"/>
      <c r="L471" s="436"/>
      <c r="M471" s="884">
        <v>4</v>
      </c>
      <c r="N471" s="866">
        <v>0.139059591111111</v>
      </c>
      <c r="O471" s="867">
        <v>11.25</v>
      </c>
      <c r="P471" s="659">
        <f t="shared" si="8"/>
        <v>1.5644204</v>
      </c>
    </row>
    <row r="472" s="1" customFormat="1" spans="1:16">
      <c r="A472" s="873" t="s">
        <v>2733</v>
      </c>
      <c r="B472" s="874" t="s">
        <v>2734</v>
      </c>
      <c r="C472" s="436"/>
      <c r="D472" s="875"/>
      <c r="E472" s="876"/>
      <c r="F472" s="436"/>
      <c r="G472" s="436"/>
      <c r="H472" s="436"/>
      <c r="I472" s="436"/>
      <c r="J472" s="436"/>
      <c r="K472" s="436"/>
      <c r="L472" s="436"/>
      <c r="M472" s="884">
        <v>4</v>
      </c>
      <c r="N472" s="866">
        <v>0.139059591111111</v>
      </c>
      <c r="O472" s="867">
        <v>11.25</v>
      </c>
      <c r="P472" s="659">
        <f t="shared" si="8"/>
        <v>1.5644204</v>
      </c>
    </row>
    <row r="473" s="1" customFormat="1" spans="1:16">
      <c r="A473" s="873" t="s">
        <v>2735</v>
      </c>
      <c r="B473" s="874" t="s">
        <v>2736</v>
      </c>
      <c r="C473" s="436"/>
      <c r="D473" s="875"/>
      <c r="E473" s="876"/>
      <c r="F473" s="436"/>
      <c r="G473" s="436"/>
      <c r="H473" s="436"/>
      <c r="I473" s="436"/>
      <c r="J473" s="436"/>
      <c r="K473" s="436"/>
      <c r="L473" s="436"/>
      <c r="M473" s="884">
        <v>5</v>
      </c>
      <c r="N473" s="866">
        <v>0.173824488888889</v>
      </c>
      <c r="O473" s="867">
        <v>11.25</v>
      </c>
      <c r="P473" s="659">
        <f t="shared" si="8"/>
        <v>1.9555255</v>
      </c>
    </row>
    <row r="474" s="1" customFormat="1" spans="1:16">
      <c r="A474" s="873" t="s">
        <v>2737</v>
      </c>
      <c r="B474" s="874" t="s">
        <v>2738</v>
      </c>
      <c r="C474" s="436"/>
      <c r="D474" s="875"/>
      <c r="E474" s="876"/>
      <c r="F474" s="436"/>
      <c r="G474" s="436"/>
      <c r="H474" s="436"/>
      <c r="I474" s="436"/>
      <c r="J474" s="436"/>
      <c r="K474" s="436"/>
      <c r="L474" s="436"/>
      <c r="M474" s="884">
        <v>5</v>
      </c>
      <c r="N474" s="866">
        <v>0.173824488888889</v>
      </c>
      <c r="O474" s="867">
        <v>11.25</v>
      </c>
      <c r="P474" s="659">
        <f t="shared" si="8"/>
        <v>1.9555255</v>
      </c>
    </row>
    <row r="475" s="1" customFormat="1" spans="1:16">
      <c r="A475" s="873" t="s">
        <v>2739</v>
      </c>
      <c r="B475" s="874" t="s">
        <v>2740</v>
      </c>
      <c r="C475" s="436"/>
      <c r="D475" s="875"/>
      <c r="E475" s="876"/>
      <c r="F475" s="436"/>
      <c r="G475" s="436"/>
      <c r="H475" s="436"/>
      <c r="I475" s="436"/>
      <c r="J475" s="436"/>
      <c r="K475" s="436"/>
      <c r="L475" s="436"/>
      <c r="M475" s="884">
        <v>4</v>
      </c>
      <c r="N475" s="866">
        <v>0.139059591111111</v>
      </c>
      <c r="O475" s="867">
        <v>11.25</v>
      </c>
      <c r="P475" s="659">
        <f t="shared" si="8"/>
        <v>1.5644204</v>
      </c>
    </row>
    <row r="476" s="1" customFormat="1" spans="1:16">
      <c r="A476" s="873" t="s">
        <v>2741</v>
      </c>
      <c r="B476" s="874" t="s">
        <v>2742</v>
      </c>
      <c r="C476" s="436"/>
      <c r="D476" s="875"/>
      <c r="E476" s="876"/>
      <c r="F476" s="436"/>
      <c r="G476" s="436"/>
      <c r="H476" s="436"/>
      <c r="I476" s="436"/>
      <c r="J476" s="436"/>
      <c r="K476" s="436"/>
      <c r="L476" s="436"/>
      <c r="M476" s="884">
        <v>4</v>
      </c>
      <c r="N476" s="866">
        <v>0.139059591111111</v>
      </c>
      <c r="O476" s="867">
        <v>11.25</v>
      </c>
      <c r="P476" s="659">
        <f t="shared" si="8"/>
        <v>1.5644204</v>
      </c>
    </row>
    <row r="477" s="1" customFormat="1" spans="1:16">
      <c r="A477" s="873" t="s">
        <v>2743</v>
      </c>
      <c r="B477" s="874" t="s">
        <v>2744</v>
      </c>
      <c r="C477" s="436"/>
      <c r="D477" s="875"/>
      <c r="E477" s="876"/>
      <c r="F477" s="436"/>
      <c r="G477" s="436"/>
      <c r="H477" s="436"/>
      <c r="I477" s="436"/>
      <c r="J477" s="436"/>
      <c r="K477" s="436"/>
      <c r="L477" s="436"/>
      <c r="M477" s="884">
        <v>3</v>
      </c>
      <c r="N477" s="866">
        <v>0.104294693333333</v>
      </c>
      <c r="O477" s="867">
        <v>11.25</v>
      </c>
      <c r="P477" s="659">
        <f t="shared" si="8"/>
        <v>1.1733153</v>
      </c>
    </row>
    <row r="478" s="1" customFormat="1" spans="1:16">
      <c r="A478" s="873" t="s">
        <v>2745</v>
      </c>
      <c r="B478" s="874" t="s">
        <v>2746</v>
      </c>
      <c r="C478" s="436"/>
      <c r="D478" s="875"/>
      <c r="E478" s="876"/>
      <c r="F478" s="436"/>
      <c r="G478" s="436"/>
      <c r="H478" s="436"/>
      <c r="I478" s="436"/>
      <c r="J478" s="436"/>
      <c r="K478" s="436"/>
      <c r="L478" s="436"/>
      <c r="M478" s="884">
        <v>3</v>
      </c>
      <c r="N478" s="866">
        <v>0.104294693333333</v>
      </c>
      <c r="O478" s="867">
        <v>11.25</v>
      </c>
      <c r="P478" s="659">
        <f t="shared" si="8"/>
        <v>1.1733153</v>
      </c>
    </row>
    <row r="479" s="1" customFormat="1" spans="1:16">
      <c r="A479" s="873" t="s">
        <v>2747</v>
      </c>
      <c r="B479" s="874" t="s">
        <v>2748</v>
      </c>
      <c r="C479" s="436"/>
      <c r="D479" s="875"/>
      <c r="E479" s="876"/>
      <c r="F479" s="436"/>
      <c r="G479" s="436"/>
      <c r="H479" s="436"/>
      <c r="I479" s="436"/>
      <c r="J479" s="436"/>
      <c r="K479" s="436"/>
      <c r="L479" s="436"/>
      <c r="M479" s="884">
        <v>3</v>
      </c>
      <c r="N479" s="866">
        <v>0.104294693333333</v>
      </c>
      <c r="O479" s="867">
        <v>11.25</v>
      </c>
      <c r="P479" s="659">
        <f t="shared" si="8"/>
        <v>1.1733153</v>
      </c>
    </row>
    <row r="480" s="1" customFormat="1" spans="1:16">
      <c r="A480" s="873" t="s">
        <v>2749</v>
      </c>
      <c r="B480" s="874" t="s">
        <v>2750</v>
      </c>
      <c r="C480" s="436"/>
      <c r="D480" s="875"/>
      <c r="E480" s="876"/>
      <c r="F480" s="436"/>
      <c r="G480" s="436"/>
      <c r="H480" s="436"/>
      <c r="I480" s="436"/>
      <c r="J480" s="436"/>
      <c r="K480" s="436"/>
      <c r="L480" s="436"/>
      <c r="M480" s="884">
        <v>4</v>
      </c>
      <c r="N480" s="866">
        <v>0.139059591111111</v>
      </c>
      <c r="O480" s="867">
        <v>11.25</v>
      </c>
      <c r="P480" s="659">
        <f t="shared" si="8"/>
        <v>1.5644204</v>
      </c>
    </row>
    <row r="481" s="1" customFormat="1" spans="1:16">
      <c r="A481" s="873" t="s">
        <v>2751</v>
      </c>
      <c r="B481" s="874" t="s">
        <v>2752</v>
      </c>
      <c r="C481" s="436"/>
      <c r="D481" s="875"/>
      <c r="E481" s="876"/>
      <c r="F481" s="436"/>
      <c r="G481" s="436"/>
      <c r="H481" s="436"/>
      <c r="I481" s="436"/>
      <c r="J481" s="436"/>
      <c r="K481" s="436"/>
      <c r="L481" s="436"/>
      <c r="M481" s="884">
        <v>5</v>
      </c>
      <c r="N481" s="866">
        <v>0.173824488888889</v>
      </c>
      <c r="O481" s="867">
        <v>11.25</v>
      </c>
      <c r="P481" s="659">
        <f t="shared" si="8"/>
        <v>1.9555255</v>
      </c>
    </row>
    <row r="482" s="1" customFormat="1" spans="1:16">
      <c r="A482" s="873" t="s">
        <v>2753</v>
      </c>
      <c r="B482" s="874" t="s">
        <v>2754</v>
      </c>
      <c r="C482" s="436"/>
      <c r="D482" s="875"/>
      <c r="E482" s="876"/>
      <c r="F482" s="436"/>
      <c r="G482" s="436"/>
      <c r="H482" s="436"/>
      <c r="I482" s="436"/>
      <c r="J482" s="436"/>
      <c r="K482" s="436"/>
      <c r="L482" s="436"/>
      <c r="M482" s="884">
        <v>8</v>
      </c>
      <c r="N482" s="866">
        <v>0.278119182222222</v>
      </c>
      <c r="O482" s="867">
        <v>11.25</v>
      </c>
      <c r="P482" s="659">
        <f t="shared" si="8"/>
        <v>3.1288408</v>
      </c>
    </row>
    <row r="483" s="1" customFormat="1" spans="1:16">
      <c r="A483" s="873" t="s">
        <v>2755</v>
      </c>
      <c r="B483" s="874" t="s">
        <v>2756</v>
      </c>
      <c r="C483" s="436"/>
      <c r="D483" s="875"/>
      <c r="E483" s="876"/>
      <c r="F483" s="436"/>
      <c r="G483" s="436"/>
      <c r="H483" s="436"/>
      <c r="I483" s="436"/>
      <c r="J483" s="436"/>
      <c r="K483" s="436"/>
      <c r="L483" s="436"/>
      <c r="M483" s="884">
        <v>4</v>
      </c>
      <c r="N483" s="866">
        <v>0.139059591111111</v>
      </c>
      <c r="O483" s="867">
        <v>11.25</v>
      </c>
      <c r="P483" s="659">
        <f t="shared" si="8"/>
        <v>1.5644204</v>
      </c>
    </row>
    <row r="484" s="1" customFormat="1" spans="1:16">
      <c r="A484" s="873" t="s">
        <v>2757</v>
      </c>
      <c r="B484" s="874" t="s">
        <v>2758</v>
      </c>
      <c r="C484" s="436"/>
      <c r="D484" s="875"/>
      <c r="E484" s="876"/>
      <c r="F484" s="436"/>
      <c r="G484" s="436"/>
      <c r="H484" s="436"/>
      <c r="I484" s="436"/>
      <c r="J484" s="436"/>
      <c r="K484" s="436"/>
      <c r="L484" s="436"/>
      <c r="M484" s="884">
        <v>6</v>
      </c>
      <c r="N484" s="866">
        <v>0.208589386666667</v>
      </c>
      <c r="O484" s="867">
        <v>11.25</v>
      </c>
      <c r="P484" s="659">
        <f t="shared" si="8"/>
        <v>2.3466306</v>
      </c>
    </row>
    <row r="485" s="1" customFormat="1" spans="1:16">
      <c r="A485" s="873" t="s">
        <v>2759</v>
      </c>
      <c r="B485" s="874" t="s">
        <v>2760</v>
      </c>
      <c r="C485" s="436"/>
      <c r="D485" s="875"/>
      <c r="E485" s="876"/>
      <c r="F485" s="436"/>
      <c r="G485" s="436"/>
      <c r="H485" s="436"/>
      <c r="I485" s="436"/>
      <c r="J485" s="436"/>
      <c r="K485" s="436"/>
      <c r="L485" s="436"/>
      <c r="M485" s="884">
        <v>4</v>
      </c>
      <c r="N485" s="866">
        <v>0.139059591111111</v>
      </c>
      <c r="O485" s="867">
        <v>11.25</v>
      </c>
      <c r="P485" s="659">
        <f t="shared" si="8"/>
        <v>1.5644204</v>
      </c>
    </row>
    <row r="486" s="1" customFormat="1" spans="1:16">
      <c r="A486" s="873" t="s">
        <v>2761</v>
      </c>
      <c r="B486" s="874" t="s">
        <v>2762</v>
      </c>
      <c r="C486" s="436"/>
      <c r="D486" s="875"/>
      <c r="E486" s="876"/>
      <c r="F486" s="436"/>
      <c r="G486" s="436"/>
      <c r="H486" s="436"/>
      <c r="I486" s="436"/>
      <c r="J486" s="436"/>
      <c r="K486" s="436"/>
      <c r="L486" s="436"/>
      <c r="M486" s="884">
        <v>5</v>
      </c>
      <c r="N486" s="866">
        <v>0.173824488888889</v>
      </c>
      <c r="O486" s="867">
        <v>11.25</v>
      </c>
      <c r="P486" s="659">
        <f t="shared" si="8"/>
        <v>1.9555255</v>
      </c>
    </row>
    <row r="487" s="1" customFormat="1" spans="1:16">
      <c r="A487" s="873" t="s">
        <v>2763</v>
      </c>
      <c r="B487" s="874" t="s">
        <v>2764</v>
      </c>
      <c r="C487" s="436"/>
      <c r="D487" s="875"/>
      <c r="E487" s="876"/>
      <c r="F487" s="436"/>
      <c r="G487" s="436"/>
      <c r="H487" s="436"/>
      <c r="I487" s="436"/>
      <c r="J487" s="436"/>
      <c r="K487" s="436"/>
      <c r="L487" s="436"/>
      <c r="M487" s="884">
        <v>3</v>
      </c>
      <c r="N487" s="866">
        <v>0.104294693333333</v>
      </c>
      <c r="O487" s="867">
        <v>11.25</v>
      </c>
      <c r="P487" s="659">
        <f t="shared" si="8"/>
        <v>1.1733153</v>
      </c>
    </row>
    <row r="488" s="1" customFormat="1" spans="1:16">
      <c r="A488" s="873" t="s">
        <v>2765</v>
      </c>
      <c r="B488" s="874" t="s">
        <v>2766</v>
      </c>
      <c r="C488" s="436"/>
      <c r="D488" s="875"/>
      <c r="E488" s="876"/>
      <c r="F488" s="436"/>
      <c r="G488" s="436"/>
      <c r="H488" s="436"/>
      <c r="I488" s="436"/>
      <c r="J488" s="436"/>
      <c r="K488" s="436"/>
      <c r="L488" s="436"/>
      <c r="M488" s="884">
        <v>3</v>
      </c>
      <c r="N488" s="866">
        <v>0.104294693333333</v>
      </c>
      <c r="O488" s="867">
        <v>11.25</v>
      </c>
      <c r="P488" s="659">
        <f t="shared" si="8"/>
        <v>1.1733153</v>
      </c>
    </row>
    <row r="489" s="1" customFormat="1" spans="1:16">
      <c r="A489" s="873" t="s">
        <v>2767</v>
      </c>
      <c r="B489" s="874" t="s">
        <v>2768</v>
      </c>
      <c r="C489" s="436"/>
      <c r="D489" s="875"/>
      <c r="E489" s="876"/>
      <c r="F489" s="436"/>
      <c r="G489" s="436"/>
      <c r="H489" s="436"/>
      <c r="I489" s="436"/>
      <c r="J489" s="436"/>
      <c r="K489" s="436"/>
      <c r="L489" s="436"/>
      <c r="M489" s="884">
        <v>3</v>
      </c>
      <c r="N489" s="866">
        <v>0.104294693333333</v>
      </c>
      <c r="O489" s="867">
        <v>11.25</v>
      </c>
      <c r="P489" s="659">
        <f t="shared" si="8"/>
        <v>1.1733153</v>
      </c>
    </row>
    <row r="490" s="1" customFormat="1" spans="1:16">
      <c r="A490" s="873" t="s">
        <v>2769</v>
      </c>
      <c r="B490" s="874" t="s">
        <v>2770</v>
      </c>
      <c r="C490" s="436"/>
      <c r="D490" s="875"/>
      <c r="E490" s="876"/>
      <c r="F490" s="436"/>
      <c r="G490" s="436"/>
      <c r="H490" s="436"/>
      <c r="I490" s="436"/>
      <c r="J490" s="436"/>
      <c r="K490" s="436"/>
      <c r="L490" s="436"/>
      <c r="M490" s="884">
        <v>4</v>
      </c>
      <c r="N490" s="866">
        <v>0.139059591111111</v>
      </c>
      <c r="O490" s="867">
        <v>11.25</v>
      </c>
      <c r="P490" s="659">
        <f t="shared" si="8"/>
        <v>1.5644204</v>
      </c>
    </row>
    <row r="491" s="1" customFormat="1" spans="1:16">
      <c r="A491" s="873" t="s">
        <v>2771</v>
      </c>
      <c r="B491" s="874" t="s">
        <v>2772</v>
      </c>
      <c r="C491" s="436"/>
      <c r="D491" s="875"/>
      <c r="E491" s="876"/>
      <c r="F491" s="436"/>
      <c r="G491" s="436"/>
      <c r="H491" s="436"/>
      <c r="I491" s="436"/>
      <c r="J491" s="436"/>
      <c r="K491" s="436"/>
      <c r="L491" s="436"/>
      <c r="M491" s="884">
        <v>4</v>
      </c>
      <c r="N491" s="866">
        <v>0.139059591111111</v>
      </c>
      <c r="O491" s="867">
        <v>11.25</v>
      </c>
      <c r="P491" s="659">
        <f t="shared" si="8"/>
        <v>1.5644204</v>
      </c>
    </row>
    <row r="492" s="1" customFormat="1" spans="1:16">
      <c r="A492" s="873" t="s">
        <v>2773</v>
      </c>
      <c r="B492" s="874" t="s">
        <v>2232</v>
      </c>
      <c r="C492" s="436"/>
      <c r="D492" s="875"/>
      <c r="E492" s="876"/>
      <c r="F492" s="436"/>
      <c r="G492" s="436"/>
      <c r="H492" s="436"/>
      <c r="I492" s="436"/>
      <c r="J492" s="436"/>
      <c r="K492" s="436"/>
      <c r="L492" s="436"/>
      <c r="M492" s="884">
        <v>5</v>
      </c>
      <c r="N492" s="866">
        <v>0.173824488888889</v>
      </c>
      <c r="O492" s="867">
        <v>11.25</v>
      </c>
      <c r="P492" s="659">
        <f t="shared" si="8"/>
        <v>1.9555255</v>
      </c>
    </row>
    <row r="493" s="1" customFormat="1" spans="1:16">
      <c r="A493" s="873" t="s">
        <v>2774</v>
      </c>
      <c r="B493" s="874" t="s">
        <v>2775</v>
      </c>
      <c r="C493" s="436"/>
      <c r="D493" s="875"/>
      <c r="E493" s="876"/>
      <c r="F493" s="436"/>
      <c r="G493" s="436"/>
      <c r="H493" s="436"/>
      <c r="I493" s="436"/>
      <c r="J493" s="436"/>
      <c r="K493" s="436"/>
      <c r="L493" s="436"/>
      <c r="M493" s="884">
        <v>7</v>
      </c>
      <c r="N493" s="866">
        <v>0.243354284444444</v>
      </c>
      <c r="O493" s="867">
        <v>11.25</v>
      </c>
      <c r="P493" s="659">
        <f t="shared" si="8"/>
        <v>2.7377357</v>
      </c>
    </row>
    <row r="494" s="1" customFormat="1" spans="1:16">
      <c r="A494" s="873" t="s">
        <v>2776</v>
      </c>
      <c r="B494" s="874" t="s">
        <v>2777</v>
      </c>
      <c r="C494" s="436"/>
      <c r="D494" s="875"/>
      <c r="E494" s="876"/>
      <c r="F494" s="436"/>
      <c r="G494" s="436"/>
      <c r="H494" s="436"/>
      <c r="I494" s="436"/>
      <c r="J494" s="436"/>
      <c r="K494" s="436"/>
      <c r="L494" s="436"/>
      <c r="M494" s="884">
        <v>4</v>
      </c>
      <c r="N494" s="866">
        <v>0.139059591111111</v>
      </c>
      <c r="O494" s="867">
        <v>11.25</v>
      </c>
      <c r="P494" s="659">
        <f t="shared" si="8"/>
        <v>1.5644204</v>
      </c>
    </row>
    <row r="495" s="1" customFormat="1" spans="1:16">
      <c r="A495" s="873" t="s">
        <v>2778</v>
      </c>
      <c r="B495" s="874" t="s">
        <v>2779</v>
      </c>
      <c r="C495" s="436"/>
      <c r="D495" s="875"/>
      <c r="E495" s="876"/>
      <c r="F495" s="436"/>
      <c r="G495" s="436"/>
      <c r="H495" s="436"/>
      <c r="I495" s="436"/>
      <c r="J495" s="436"/>
      <c r="K495" s="436"/>
      <c r="L495" s="436"/>
      <c r="M495" s="884">
        <v>6</v>
      </c>
      <c r="N495" s="866">
        <v>0.208589386666667</v>
      </c>
      <c r="O495" s="867">
        <v>11.25</v>
      </c>
      <c r="P495" s="659">
        <f t="shared" si="8"/>
        <v>2.3466306</v>
      </c>
    </row>
    <row r="496" s="1" customFormat="1" spans="1:16">
      <c r="A496" s="873" t="s">
        <v>2780</v>
      </c>
      <c r="B496" s="874" t="s">
        <v>2781</v>
      </c>
      <c r="C496" s="436"/>
      <c r="D496" s="875"/>
      <c r="E496" s="876"/>
      <c r="F496" s="436"/>
      <c r="G496" s="436"/>
      <c r="H496" s="436"/>
      <c r="I496" s="436"/>
      <c r="J496" s="436"/>
      <c r="K496" s="436"/>
      <c r="L496" s="436"/>
      <c r="M496" s="884">
        <v>3</v>
      </c>
      <c r="N496" s="866">
        <v>0.104294693333333</v>
      </c>
      <c r="O496" s="867">
        <v>11.25</v>
      </c>
      <c r="P496" s="659">
        <f t="shared" si="8"/>
        <v>1.1733153</v>
      </c>
    </row>
    <row r="497" s="1" customFormat="1" spans="1:16">
      <c r="A497" s="873" t="s">
        <v>2782</v>
      </c>
      <c r="B497" s="874" t="s">
        <v>2783</v>
      </c>
      <c r="C497" s="436"/>
      <c r="D497" s="875"/>
      <c r="E497" s="876"/>
      <c r="F497" s="436"/>
      <c r="G497" s="436"/>
      <c r="H497" s="436"/>
      <c r="I497" s="436"/>
      <c r="J497" s="436"/>
      <c r="K497" s="436"/>
      <c r="L497" s="436"/>
      <c r="M497" s="884">
        <v>4</v>
      </c>
      <c r="N497" s="866">
        <v>0.139059591111111</v>
      </c>
      <c r="O497" s="867">
        <v>11.25</v>
      </c>
      <c r="P497" s="659">
        <f t="shared" si="8"/>
        <v>1.5644204</v>
      </c>
    </row>
    <row r="498" s="1" customFormat="1" spans="1:16">
      <c r="A498" s="873" t="s">
        <v>2784</v>
      </c>
      <c r="B498" s="874" t="s">
        <v>2785</v>
      </c>
      <c r="C498" s="436"/>
      <c r="D498" s="875"/>
      <c r="E498" s="876"/>
      <c r="F498" s="436"/>
      <c r="G498" s="436"/>
      <c r="H498" s="436"/>
      <c r="I498" s="436"/>
      <c r="J498" s="436"/>
      <c r="K498" s="436"/>
      <c r="L498" s="436"/>
      <c r="M498" s="884">
        <v>4</v>
      </c>
      <c r="N498" s="866">
        <v>0.139059591111111</v>
      </c>
      <c r="O498" s="867">
        <v>11.25</v>
      </c>
      <c r="P498" s="659">
        <f t="shared" si="8"/>
        <v>1.5644204</v>
      </c>
    </row>
    <row r="499" s="1" customFormat="1" spans="1:16">
      <c r="A499" s="873" t="s">
        <v>2786</v>
      </c>
      <c r="B499" s="874" t="s">
        <v>2787</v>
      </c>
      <c r="C499" s="436"/>
      <c r="D499" s="875"/>
      <c r="E499" s="876"/>
      <c r="F499" s="436"/>
      <c r="G499" s="436"/>
      <c r="H499" s="436"/>
      <c r="I499" s="436"/>
      <c r="J499" s="436"/>
      <c r="K499" s="436"/>
      <c r="L499" s="436"/>
      <c r="M499" s="884">
        <v>4</v>
      </c>
      <c r="N499" s="866">
        <v>0.139059591111111</v>
      </c>
      <c r="O499" s="867">
        <v>11.25</v>
      </c>
      <c r="P499" s="659">
        <f t="shared" si="8"/>
        <v>1.5644204</v>
      </c>
    </row>
    <row r="500" s="1" customFormat="1" spans="1:16">
      <c r="A500" s="873" t="s">
        <v>2788</v>
      </c>
      <c r="B500" s="874" t="s">
        <v>2789</v>
      </c>
      <c r="C500" s="436"/>
      <c r="D500" s="875"/>
      <c r="E500" s="876"/>
      <c r="F500" s="436"/>
      <c r="G500" s="436"/>
      <c r="H500" s="436"/>
      <c r="I500" s="436"/>
      <c r="J500" s="436"/>
      <c r="K500" s="436"/>
      <c r="L500" s="436"/>
      <c r="M500" s="884">
        <v>4</v>
      </c>
      <c r="N500" s="866">
        <v>0.139059591111111</v>
      </c>
      <c r="O500" s="867">
        <v>11.25</v>
      </c>
      <c r="P500" s="659">
        <f t="shared" si="8"/>
        <v>1.5644204</v>
      </c>
    </row>
    <row r="501" s="1" customFormat="1" spans="1:16">
      <c r="A501" s="873" t="s">
        <v>2790</v>
      </c>
      <c r="B501" s="874" t="s">
        <v>2791</v>
      </c>
      <c r="C501" s="436"/>
      <c r="D501" s="875"/>
      <c r="E501" s="876"/>
      <c r="F501" s="436"/>
      <c r="G501" s="436"/>
      <c r="H501" s="436"/>
      <c r="I501" s="436"/>
      <c r="J501" s="436"/>
      <c r="K501" s="436"/>
      <c r="L501" s="436"/>
      <c r="M501" s="884">
        <v>4</v>
      </c>
      <c r="N501" s="866">
        <v>0.139059591111111</v>
      </c>
      <c r="O501" s="867">
        <v>11.25</v>
      </c>
      <c r="P501" s="659">
        <f t="shared" ref="P501:P564" si="9">M501*0.3911051</f>
        <v>1.5644204</v>
      </c>
    </row>
    <row r="502" s="1" customFormat="1" spans="1:16">
      <c r="A502" s="873" t="s">
        <v>2792</v>
      </c>
      <c r="B502" s="874" t="s">
        <v>2793</v>
      </c>
      <c r="C502" s="436"/>
      <c r="D502" s="875"/>
      <c r="E502" s="876"/>
      <c r="F502" s="436"/>
      <c r="G502" s="436"/>
      <c r="H502" s="436"/>
      <c r="I502" s="436"/>
      <c r="J502" s="436"/>
      <c r="K502" s="436"/>
      <c r="L502" s="436"/>
      <c r="M502" s="884">
        <v>5</v>
      </c>
      <c r="N502" s="866">
        <v>0.173824488888889</v>
      </c>
      <c r="O502" s="867">
        <v>11.25</v>
      </c>
      <c r="P502" s="659">
        <f t="shared" si="9"/>
        <v>1.9555255</v>
      </c>
    </row>
    <row r="503" s="1" customFormat="1" spans="1:16">
      <c r="A503" s="873" t="s">
        <v>2794</v>
      </c>
      <c r="B503" s="874" t="s">
        <v>2793</v>
      </c>
      <c r="C503" s="436"/>
      <c r="D503" s="875"/>
      <c r="E503" s="876"/>
      <c r="F503" s="436"/>
      <c r="G503" s="436"/>
      <c r="H503" s="436"/>
      <c r="I503" s="436"/>
      <c r="J503" s="436"/>
      <c r="K503" s="436"/>
      <c r="L503" s="436"/>
      <c r="M503" s="884">
        <v>4</v>
      </c>
      <c r="N503" s="866">
        <v>0.139059591111111</v>
      </c>
      <c r="O503" s="867">
        <v>11.25</v>
      </c>
      <c r="P503" s="659">
        <f t="shared" si="9"/>
        <v>1.5644204</v>
      </c>
    </row>
    <row r="504" s="1" customFormat="1" spans="1:16">
      <c r="A504" s="873" t="s">
        <v>2795</v>
      </c>
      <c r="B504" s="874" t="s">
        <v>2796</v>
      </c>
      <c r="C504" s="436"/>
      <c r="D504" s="875"/>
      <c r="E504" s="876"/>
      <c r="F504" s="436"/>
      <c r="G504" s="436"/>
      <c r="H504" s="436"/>
      <c r="I504" s="436"/>
      <c r="J504" s="436"/>
      <c r="K504" s="436"/>
      <c r="L504" s="436"/>
      <c r="M504" s="884">
        <v>2</v>
      </c>
      <c r="N504" s="866">
        <v>0.0695297955555556</v>
      </c>
      <c r="O504" s="867">
        <v>11.25</v>
      </c>
      <c r="P504" s="659">
        <f t="shared" si="9"/>
        <v>0.7822102</v>
      </c>
    </row>
    <row r="505" s="1" customFormat="1" spans="1:16">
      <c r="A505" s="873" t="s">
        <v>2797</v>
      </c>
      <c r="B505" s="874" t="s">
        <v>2798</v>
      </c>
      <c r="C505" s="436"/>
      <c r="D505" s="875"/>
      <c r="E505" s="876"/>
      <c r="F505" s="436"/>
      <c r="G505" s="436"/>
      <c r="H505" s="436"/>
      <c r="I505" s="436"/>
      <c r="J505" s="436"/>
      <c r="K505" s="436"/>
      <c r="L505" s="436"/>
      <c r="M505" s="884">
        <v>3</v>
      </c>
      <c r="N505" s="866">
        <v>0.104294693333333</v>
      </c>
      <c r="O505" s="867">
        <v>11.25</v>
      </c>
      <c r="P505" s="659">
        <f t="shared" si="9"/>
        <v>1.1733153</v>
      </c>
    </row>
    <row r="506" s="1" customFormat="1" spans="1:16">
      <c r="A506" s="873" t="s">
        <v>2799</v>
      </c>
      <c r="B506" s="874" t="s">
        <v>2800</v>
      </c>
      <c r="C506" s="436"/>
      <c r="D506" s="875"/>
      <c r="E506" s="876"/>
      <c r="F506" s="436"/>
      <c r="G506" s="436"/>
      <c r="H506" s="436"/>
      <c r="I506" s="436"/>
      <c r="J506" s="436"/>
      <c r="K506" s="436"/>
      <c r="L506" s="436"/>
      <c r="M506" s="884">
        <v>5</v>
      </c>
      <c r="N506" s="866">
        <v>0.173824488888889</v>
      </c>
      <c r="O506" s="867">
        <v>11.25</v>
      </c>
      <c r="P506" s="659">
        <f t="shared" si="9"/>
        <v>1.9555255</v>
      </c>
    </row>
    <row r="507" s="1" customFormat="1" spans="1:16">
      <c r="A507" s="873" t="s">
        <v>2801</v>
      </c>
      <c r="B507" s="874" t="s">
        <v>2802</v>
      </c>
      <c r="C507" s="436"/>
      <c r="D507" s="875"/>
      <c r="E507" s="876"/>
      <c r="F507" s="436"/>
      <c r="G507" s="436"/>
      <c r="H507" s="436"/>
      <c r="I507" s="436"/>
      <c r="J507" s="436"/>
      <c r="K507" s="436"/>
      <c r="L507" s="436"/>
      <c r="M507" s="884">
        <v>3</v>
      </c>
      <c r="N507" s="866">
        <v>0.104294693333333</v>
      </c>
      <c r="O507" s="867">
        <v>11.25</v>
      </c>
      <c r="P507" s="659">
        <f t="shared" si="9"/>
        <v>1.1733153</v>
      </c>
    </row>
    <row r="508" s="1" customFormat="1" spans="1:16">
      <c r="A508" s="873" t="s">
        <v>2803</v>
      </c>
      <c r="B508" s="874" t="s">
        <v>2804</v>
      </c>
      <c r="C508" s="436"/>
      <c r="D508" s="875"/>
      <c r="E508" s="876"/>
      <c r="F508" s="436"/>
      <c r="G508" s="436"/>
      <c r="H508" s="436"/>
      <c r="I508" s="436"/>
      <c r="J508" s="436"/>
      <c r="K508" s="436"/>
      <c r="L508" s="436"/>
      <c r="M508" s="884">
        <v>3</v>
      </c>
      <c r="N508" s="866">
        <v>0.104294693333333</v>
      </c>
      <c r="O508" s="867">
        <v>11.25</v>
      </c>
      <c r="P508" s="659">
        <f t="shared" si="9"/>
        <v>1.1733153</v>
      </c>
    </row>
    <row r="509" s="1" customFormat="1" spans="1:16">
      <c r="A509" s="873" t="s">
        <v>2805</v>
      </c>
      <c r="B509" s="874" t="s">
        <v>2806</v>
      </c>
      <c r="C509" s="436"/>
      <c r="D509" s="875"/>
      <c r="E509" s="876"/>
      <c r="F509" s="436"/>
      <c r="G509" s="436"/>
      <c r="H509" s="436"/>
      <c r="I509" s="436"/>
      <c r="J509" s="436"/>
      <c r="K509" s="436"/>
      <c r="L509" s="436"/>
      <c r="M509" s="884">
        <v>3</v>
      </c>
      <c r="N509" s="866">
        <v>0.104294693333333</v>
      </c>
      <c r="O509" s="867">
        <v>11.25</v>
      </c>
      <c r="P509" s="659">
        <f t="shared" si="9"/>
        <v>1.1733153</v>
      </c>
    </row>
    <row r="510" s="1" customFormat="1" spans="1:16">
      <c r="A510" s="873" t="s">
        <v>2807</v>
      </c>
      <c r="B510" s="874" t="s">
        <v>2808</v>
      </c>
      <c r="C510" s="436"/>
      <c r="D510" s="875"/>
      <c r="E510" s="876"/>
      <c r="F510" s="436"/>
      <c r="G510" s="436"/>
      <c r="H510" s="436"/>
      <c r="I510" s="436"/>
      <c r="J510" s="436"/>
      <c r="K510" s="436"/>
      <c r="L510" s="436"/>
      <c r="M510" s="884">
        <v>1</v>
      </c>
      <c r="N510" s="866">
        <v>0.0347648977777778</v>
      </c>
      <c r="O510" s="867">
        <v>11.25</v>
      </c>
      <c r="P510" s="659">
        <f t="shared" si="9"/>
        <v>0.3911051</v>
      </c>
    </row>
    <row r="511" s="1" customFormat="1" spans="1:16">
      <c r="A511" s="873" t="s">
        <v>2809</v>
      </c>
      <c r="B511" s="874" t="s">
        <v>2810</v>
      </c>
      <c r="C511" s="436"/>
      <c r="D511" s="875"/>
      <c r="E511" s="876"/>
      <c r="F511" s="436"/>
      <c r="G511" s="436"/>
      <c r="H511" s="436"/>
      <c r="I511" s="436"/>
      <c r="J511" s="436"/>
      <c r="K511" s="436"/>
      <c r="L511" s="436"/>
      <c r="M511" s="884">
        <v>4</v>
      </c>
      <c r="N511" s="866">
        <v>0.139059591111111</v>
      </c>
      <c r="O511" s="867">
        <v>11.25</v>
      </c>
      <c r="P511" s="659">
        <f t="shared" si="9"/>
        <v>1.5644204</v>
      </c>
    </row>
    <row r="512" s="1" customFormat="1" spans="1:16">
      <c r="A512" s="873" t="s">
        <v>2811</v>
      </c>
      <c r="B512" s="874" t="s">
        <v>2812</v>
      </c>
      <c r="C512" s="436"/>
      <c r="D512" s="875"/>
      <c r="E512" s="876"/>
      <c r="F512" s="436"/>
      <c r="G512" s="436"/>
      <c r="H512" s="436"/>
      <c r="I512" s="436"/>
      <c r="J512" s="436"/>
      <c r="K512" s="436"/>
      <c r="L512" s="436"/>
      <c r="M512" s="884">
        <v>4</v>
      </c>
      <c r="N512" s="866">
        <v>0.139059591111111</v>
      </c>
      <c r="O512" s="867">
        <v>11.25</v>
      </c>
      <c r="P512" s="659">
        <f t="shared" si="9"/>
        <v>1.5644204</v>
      </c>
    </row>
    <row r="513" s="1" customFormat="1" spans="1:16">
      <c r="A513" s="873" t="s">
        <v>2813</v>
      </c>
      <c r="B513" s="874" t="s">
        <v>2814</v>
      </c>
      <c r="C513" s="436"/>
      <c r="D513" s="875"/>
      <c r="E513" s="876"/>
      <c r="F513" s="436"/>
      <c r="G513" s="436"/>
      <c r="H513" s="436"/>
      <c r="I513" s="436"/>
      <c r="J513" s="436"/>
      <c r="K513" s="436"/>
      <c r="L513" s="436"/>
      <c r="M513" s="884">
        <v>4</v>
      </c>
      <c r="N513" s="866">
        <v>0.139059591111111</v>
      </c>
      <c r="O513" s="867">
        <v>11.25</v>
      </c>
      <c r="P513" s="659">
        <f t="shared" si="9"/>
        <v>1.5644204</v>
      </c>
    </row>
    <row r="514" s="1" customFormat="1" spans="1:16">
      <c r="A514" s="886" t="s">
        <v>2815</v>
      </c>
      <c r="B514" s="879" t="s">
        <v>2816</v>
      </c>
      <c r="C514" s="436"/>
      <c r="D514" s="875"/>
      <c r="E514" s="876"/>
      <c r="F514" s="436"/>
      <c r="G514" s="436"/>
      <c r="H514" s="436"/>
      <c r="I514" s="436"/>
      <c r="J514" s="436"/>
      <c r="K514" s="436"/>
      <c r="L514" s="436"/>
      <c r="M514" s="884">
        <v>4</v>
      </c>
      <c r="N514" s="866">
        <v>0.139059591111111</v>
      </c>
      <c r="O514" s="867">
        <v>11.25</v>
      </c>
      <c r="P514" s="659">
        <f t="shared" si="9"/>
        <v>1.5644204</v>
      </c>
    </row>
    <row r="515" s="1" customFormat="1" spans="1:16">
      <c r="A515" s="873" t="s">
        <v>2817</v>
      </c>
      <c r="B515" s="874" t="s">
        <v>2055</v>
      </c>
      <c r="C515" s="436"/>
      <c r="D515" s="875"/>
      <c r="E515" s="876"/>
      <c r="F515" s="436"/>
      <c r="G515" s="436"/>
      <c r="H515" s="436"/>
      <c r="I515" s="436"/>
      <c r="J515" s="436"/>
      <c r="K515" s="436"/>
      <c r="L515" s="436"/>
      <c r="M515" s="884">
        <v>4</v>
      </c>
      <c r="N515" s="866">
        <v>0.139059591111111</v>
      </c>
      <c r="O515" s="867">
        <v>11.25</v>
      </c>
      <c r="P515" s="659">
        <f t="shared" si="9"/>
        <v>1.5644204</v>
      </c>
    </row>
    <row r="516" s="1" customFormat="1" spans="1:16">
      <c r="A516" s="873" t="s">
        <v>2818</v>
      </c>
      <c r="B516" s="874" t="s">
        <v>2819</v>
      </c>
      <c r="C516" s="436"/>
      <c r="D516" s="875"/>
      <c r="E516" s="876"/>
      <c r="F516" s="436"/>
      <c r="G516" s="436"/>
      <c r="H516" s="436"/>
      <c r="I516" s="436"/>
      <c r="J516" s="436"/>
      <c r="K516" s="436"/>
      <c r="L516" s="436"/>
      <c r="M516" s="884">
        <v>4</v>
      </c>
      <c r="N516" s="866">
        <v>0.139059591111111</v>
      </c>
      <c r="O516" s="867">
        <v>11.25</v>
      </c>
      <c r="P516" s="659">
        <f t="shared" si="9"/>
        <v>1.5644204</v>
      </c>
    </row>
    <row r="517" s="1" customFormat="1" spans="1:16">
      <c r="A517" s="873" t="s">
        <v>2820</v>
      </c>
      <c r="B517" s="874" t="s">
        <v>2821</v>
      </c>
      <c r="C517" s="436"/>
      <c r="D517" s="875"/>
      <c r="E517" s="876"/>
      <c r="F517" s="436"/>
      <c r="G517" s="436"/>
      <c r="H517" s="436"/>
      <c r="I517" s="436"/>
      <c r="J517" s="436"/>
      <c r="K517" s="436"/>
      <c r="L517" s="436"/>
      <c r="M517" s="884">
        <v>4</v>
      </c>
      <c r="N517" s="866">
        <v>0.139059591111111</v>
      </c>
      <c r="O517" s="867">
        <v>11.25</v>
      </c>
      <c r="P517" s="659">
        <f t="shared" si="9"/>
        <v>1.5644204</v>
      </c>
    </row>
    <row r="518" s="1" customFormat="1" spans="1:16">
      <c r="A518" s="873" t="s">
        <v>2822</v>
      </c>
      <c r="B518" s="874" t="s">
        <v>2823</v>
      </c>
      <c r="C518" s="436"/>
      <c r="D518" s="875"/>
      <c r="E518" s="876"/>
      <c r="F518" s="436"/>
      <c r="G518" s="436"/>
      <c r="H518" s="436"/>
      <c r="I518" s="436"/>
      <c r="J518" s="436"/>
      <c r="K518" s="436"/>
      <c r="L518" s="436"/>
      <c r="M518" s="884">
        <v>4</v>
      </c>
      <c r="N518" s="866">
        <v>0.139059591111111</v>
      </c>
      <c r="O518" s="867">
        <v>11.25</v>
      </c>
      <c r="P518" s="659">
        <f t="shared" si="9"/>
        <v>1.5644204</v>
      </c>
    </row>
    <row r="519" s="1" customFormat="1" spans="1:16">
      <c r="A519" s="873" t="s">
        <v>2824</v>
      </c>
      <c r="B519" s="874" t="s">
        <v>2825</v>
      </c>
      <c r="C519" s="436"/>
      <c r="D519" s="875"/>
      <c r="E519" s="876"/>
      <c r="F519" s="436"/>
      <c r="G519" s="436"/>
      <c r="H519" s="436"/>
      <c r="I519" s="436"/>
      <c r="J519" s="436"/>
      <c r="K519" s="436"/>
      <c r="L519" s="436"/>
      <c r="M519" s="884">
        <v>4</v>
      </c>
      <c r="N519" s="866">
        <v>0.139059591111111</v>
      </c>
      <c r="O519" s="867">
        <v>11.25</v>
      </c>
      <c r="P519" s="659">
        <f t="shared" si="9"/>
        <v>1.5644204</v>
      </c>
    </row>
    <row r="520" s="1" customFormat="1" spans="1:16">
      <c r="A520" s="873" t="s">
        <v>2826</v>
      </c>
      <c r="B520" s="874" t="s">
        <v>2827</v>
      </c>
      <c r="C520" s="436"/>
      <c r="D520" s="875"/>
      <c r="E520" s="876"/>
      <c r="F520" s="436"/>
      <c r="G520" s="436"/>
      <c r="H520" s="436"/>
      <c r="I520" s="436"/>
      <c r="J520" s="436"/>
      <c r="K520" s="436"/>
      <c r="L520" s="436"/>
      <c r="M520" s="884">
        <v>1</v>
      </c>
      <c r="N520" s="866">
        <v>0.0347648977777778</v>
      </c>
      <c r="O520" s="867">
        <v>11.25</v>
      </c>
      <c r="P520" s="659">
        <f t="shared" si="9"/>
        <v>0.3911051</v>
      </c>
    </row>
    <row r="521" s="1" customFormat="1" spans="1:16">
      <c r="A521" s="873" t="s">
        <v>2828</v>
      </c>
      <c r="B521" s="874" t="s">
        <v>2829</v>
      </c>
      <c r="C521" s="436"/>
      <c r="D521" s="875"/>
      <c r="E521" s="876"/>
      <c r="F521" s="436"/>
      <c r="G521" s="436"/>
      <c r="H521" s="436"/>
      <c r="I521" s="436"/>
      <c r="J521" s="436"/>
      <c r="K521" s="436"/>
      <c r="L521" s="436"/>
      <c r="M521" s="884">
        <v>4</v>
      </c>
      <c r="N521" s="866">
        <v>0.139059591111111</v>
      </c>
      <c r="O521" s="867">
        <v>11.25</v>
      </c>
      <c r="P521" s="659">
        <f t="shared" si="9"/>
        <v>1.5644204</v>
      </c>
    </row>
    <row r="522" s="1" customFormat="1" spans="1:16">
      <c r="A522" s="873" t="s">
        <v>2830</v>
      </c>
      <c r="B522" s="874" t="s">
        <v>2357</v>
      </c>
      <c r="C522" s="436"/>
      <c r="D522" s="875"/>
      <c r="E522" s="876"/>
      <c r="F522" s="436"/>
      <c r="G522" s="436"/>
      <c r="H522" s="436"/>
      <c r="I522" s="436"/>
      <c r="J522" s="436"/>
      <c r="K522" s="436"/>
      <c r="L522" s="436"/>
      <c r="M522" s="884">
        <v>3</v>
      </c>
      <c r="N522" s="866">
        <v>0.104294693333333</v>
      </c>
      <c r="O522" s="867">
        <v>11.25</v>
      </c>
      <c r="P522" s="659">
        <f t="shared" si="9"/>
        <v>1.1733153</v>
      </c>
    </row>
    <row r="523" s="1" customFormat="1" spans="1:16">
      <c r="A523" s="873" t="s">
        <v>2831</v>
      </c>
      <c r="B523" s="874" t="s">
        <v>2645</v>
      </c>
      <c r="C523" s="436"/>
      <c r="D523" s="875"/>
      <c r="E523" s="876"/>
      <c r="F523" s="436"/>
      <c r="G523" s="436"/>
      <c r="H523" s="436"/>
      <c r="I523" s="436"/>
      <c r="J523" s="436"/>
      <c r="K523" s="436"/>
      <c r="L523" s="436"/>
      <c r="M523" s="884">
        <v>5</v>
      </c>
      <c r="N523" s="866">
        <v>0.173824488888889</v>
      </c>
      <c r="O523" s="867">
        <v>11.25</v>
      </c>
      <c r="P523" s="659">
        <f t="shared" si="9"/>
        <v>1.9555255</v>
      </c>
    </row>
    <row r="524" s="1" customFormat="1" spans="1:16">
      <c r="A524" s="873" t="s">
        <v>2832</v>
      </c>
      <c r="B524" s="874" t="s">
        <v>2833</v>
      </c>
      <c r="C524" s="436"/>
      <c r="D524" s="875"/>
      <c r="E524" s="876"/>
      <c r="F524" s="436"/>
      <c r="G524" s="436"/>
      <c r="H524" s="436"/>
      <c r="I524" s="436"/>
      <c r="J524" s="436"/>
      <c r="K524" s="436"/>
      <c r="L524" s="436"/>
      <c r="M524" s="884">
        <v>5</v>
      </c>
      <c r="N524" s="866">
        <v>0.173824488888889</v>
      </c>
      <c r="O524" s="867">
        <v>11.25</v>
      </c>
      <c r="P524" s="659">
        <f t="shared" si="9"/>
        <v>1.9555255</v>
      </c>
    </row>
    <row r="525" s="1" customFormat="1" spans="1:16">
      <c r="A525" s="873" t="s">
        <v>2834</v>
      </c>
      <c r="B525" s="874" t="s">
        <v>2835</v>
      </c>
      <c r="C525" s="436"/>
      <c r="D525" s="875"/>
      <c r="E525" s="876"/>
      <c r="F525" s="436"/>
      <c r="G525" s="436"/>
      <c r="H525" s="436"/>
      <c r="I525" s="436"/>
      <c r="J525" s="436"/>
      <c r="K525" s="436"/>
      <c r="L525" s="436"/>
      <c r="M525" s="884">
        <v>5</v>
      </c>
      <c r="N525" s="866">
        <v>0.173824488888889</v>
      </c>
      <c r="O525" s="867">
        <v>11.25</v>
      </c>
      <c r="P525" s="659">
        <f t="shared" si="9"/>
        <v>1.9555255</v>
      </c>
    </row>
    <row r="526" s="1" customFormat="1" spans="1:16">
      <c r="A526" s="873" t="s">
        <v>2836</v>
      </c>
      <c r="B526" s="874" t="s">
        <v>2837</v>
      </c>
      <c r="C526" s="436"/>
      <c r="D526" s="875"/>
      <c r="E526" s="876"/>
      <c r="F526" s="436"/>
      <c r="G526" s="436"/>
      <c r="H526" s="436"/>
      <c r="I526" s="436"/>
      <c r="J526" s="436"/>
      <c r="K526" s="436"/>
      <c r="L526" s="436"/>
      <c r="M526" s="884">
        <v>5</v>
      </c>
      <c r="N526" s="866">
        <v>0.173824488888889</v>
      </c>
      <c r="O526" s="867">
        <v>11.25</v>
      </c>
      <c r="P526" s="659">
        <f t="shared" si="9"/>
        <v>1.9555255</v>
      </c>
    </row>
    <row r="527" s="1" customFormat="1" spans="1:16">
      <c r="A527" s="873" t="s">
        <v>2838</v>
      </c>
      <c r="B527" s="874" t="s">
        <v>2839</v>
      </c>
      <c r="C527" s="436"/>
      <c r="D527" s="875"/>
      <c r="E527" s="876"/>
      <c r="F527" s="436"/>
      <c r="G527" s="436"/>
      <c r="H527" s="436"/>
      <c r="I527" s="436"/>
      <c r="J527" s="436"/>
      <c r="K527" s="436"/>
      <c r="L527" s="436"/>
      <c r="M527" s="884">
        <v>6</v>
      </c>
      <c r="N527" s="866">
        <v>0.208589386666667</v>
      </c>
      <c r="O527" s="867">
        <v>11.25</v>
      </c>
      <c r="P527" s="659">
        <f t="shared" si="9"/>
        <v>2.3466306</v>
      </c>
    </row>
    <row r="528" s="1" customFormat="1" spans="1:16">
      <c r="A528" s="873" t="s">
        <v>2840</v>
      </c>
      <c r="B528" s="874" t="s">
        <v>2841</v>
      </c>
      <c r="C528" s="436"/>
      <c r="D528" s="875"/>
      <c r="E528" s="876"/>
      <c r="F528" s="436"/>
      <c r="G528" s="436"/>
      <c r="H528" s="436"/>
      <c r="I528" s="436"/>
      <c r="J528" s="436"/>
      <c r="K528" s="436"/>
      <c r="L528" s="436"/>
      <c r="M528" s="884">
        <v>6</v>
      </c>
      <c r="N528" s="866">
        <v>0.208589386666667</v>
      </c>
      <c r="O528" s="867">
        <v>11.25</v>
      </c>
      <c r="P528" s="659">
        <f t="shared" si="9"/>
        <v>2.3466306</v>
      </c>
    </row>
    <row r="529" s="1" customFormat="1" spans="1:16">
      <c r="A529" s="873" t="s">
        <v>2842</v>
      </c>
      <c r="B529" s="874" t="s">
        <v>2843</v>
      </c>
      <c r="C529" s="436"/>
      <c r="D529" s="875"/>
      <c r="E529" s="876"/>
      <c r="F529" s="436"/>
      <c r="G529" s="436"/>
      <c r="H529" s="436"/>
      <c r="I529" s="436"/>
      <c r="J529" s="436"/>
      <c r="K529" s="436"/>
      <c r="L529" s="436"/>
      <c r="M529" s="884">
        <v>1</v>
      </c>
      <c r="N529" s="866">
        <v>0.0347648977777778</v>
      </c>
      <c r="O529" s="867">
        <v>11.25</v>
      </c>
      <c r="P529" s="659">
        <f t="shared" si="9"/>
        <v>0.3911051</v>
      </c>
    </row>
    <row r="530" s="1" customFormat="1" spans="1:16">
      <c r="A530" s="873" t="s">
        <v>2844</v>
      </c>
      <c r="B530" s="874" t="s">
        <v>2845</v>
      </c>
      <c r="C530" s="436"/>
      <c r="D530" s="875"/>
      <c r="E530" s="876"/>
      <c r="F530" s="436"/>
      <c r="G530" s="436"/>
      <c r="H530" s="436"/>
      <c r="I530" s="436"/>
      <c r="J530" s="436"/>
      <c r="K530" s="436"/>
      <c r="L530" s="436"/>
      <c r="M530" s="884">
        <v>3</v>
      </c>
      <c r="N530" s="866">
        <v>0.104294693333333</v>
      </c>
      <c r="O530" s="867">
        <v>11.25</v>
      </c>
      <c r="P530" s="659">
        <f t="shared" si="9"/>
        <v>1.1733153</v>
      </c>
    </row>
    <row r="531" s="1" customFormat="1" spans="1:16">
      <c r="A531" s="873" t="s">
        <v>2846</v>
      </c>
      <c r="B531" s="874" t="s">
        <v>2847</v>
      </c>
      <c r="C531" s="436"/>
      <c r="D531" s="875"/>
      <c r="E531" s="876"/>
      <c r="F531" s="436"/>
      <c r="G531" s="436"/>
      <c r="H531" s="436"/>
      <c r="I531" s="436"/>
      <c r="J531" s="436"/>
      <c r="K531" s="436"/>
      <c r="L531" s="436"/>
      <c r="M531" s="884">
        <v>3</v>
      </c>
      <c r="N531" s="866">
        <v>0.104294693333333</v>
      </c>
      <c r="O531" s="867">
        <v>11.25</v>
      </c>
      <c r="P531" s="659">
        <f t="shared" si="9"/>
        <v>1.1733153</v>
      </c>
    </row>
    <row r="532" s="1" customFormat="1" spans="1:16">
      <c r="A532" s="873" t="s">
        <v>2848</v>
      </c>
      <c r="B532" s="874" t="s">
        <v>2849</v>
      </c>
      <c r="C532" s="436"/>
      <c r="D532" s="875"/>
      <c r="E532" s="876"/>
      <c r="F532" s="436"/>
      <c r="G532" s="436"/>
      <c r="H532" s="436"/>
      <c r="I532" s="436"/>
      <c r="J532" s="436"/>
      <c r="K532" s="436"/>
      <c r="L532" s="436"/>
      <c r="M532" s="884">
        <v>3</v>
      </c>
      <c r="N532" s="866">
        <v>0.104294693333333</v>
      </c>
      <c r="O532" s="867">
        <v>11.25</v>
      </c>
      <c r="P532" s="659">
        <f t="shared" si="9"/>
        <v>1.1733153</v>
      </c>
    </row>
    <row r="533" s="1" customFormat="1" spans="1:16">
      <c r="A533" s="873" t="s">
        <v>2850</v>
      </c>
      <c r="B533" s="874" t="s">
        <v>2851</v>
      </c>
      <c r="C533" s="436"/>
      <c r="D533" s="875"/>
      <c r="E533" s="876"/>
      <c r="F533" s="436"/>
      <c r="G533" s="436"/>
      <c r="H533" s="436"/>
      <c r="I533" s="436"/>
      <c r="J533" s="436"/>
      <c r="K533" s="436"/>
      <c r="L533" s="436"/>
      <c r="M533" s="884">
        <v>3</v>
      </c>
      <c r="N533" s="866">
        <v>0.104294693333333</v>
      </c>
      <c r="O533" s="867">
        <v>11.25</v>
      </c>
      <c r="P533" s="659">
        <f t="shared" si="9"/>
        <v>1.1733153</v>
      </c>
    </row>
    <row r="534" s="1" customFormat="1" spans="1:16">
      <c r="A534" s="873" t="s">
        <v>2852</v>
      </c>
      <c r="B534" s="874" t="s">
        <v>2853</v>
      </c>
      <c r="C534" s="436"/>
      <c r="D534" s="875"/>
      <c r="E534" s="876"/>
      <c r="F534" s="436"/>
      <c r="G534" s="436"/>
      <c r="H534" s="436"/>
      <c r="I534" s="436"/>
      <c r="J534" s="436"/>
      <c r="K534" s="436"/>
      <c r="L534" s="436"/>
      <c r="M534" s="884">
        <v>3</v>
      </c>
      <c r="N534" s="866">
        <v>0.104294693333333</v>
      </c>
      <c r="O534" s="867">
        <v>11.25</v>
      </c>
      <c r="P534" s="659">
        <f t="shared" si="9"/>
        <v>1.1733153</v>
      </c>
    </row>
    <row r="535" s="1" customFormat="1" spans="1:16">
      <c r="A535" s="873" t="s">
        <v>2854</v>
      </c>
      <c r="B535" s="874" t="s">
        <v>2855</v>
      </c>
      <c r="C535" s="436"/>
      <c r="D535" s="875"/>
      <c r="E535" s="876"/>
      <c r="F535" s="436"/>
      <c r="G535" s="436"/>
      <c r="H535" s="436"/>
      <c r="I535" s="436"/>
      <c r="J535" s="436"/>
      <c r="K535" s="436"/>
      <c r="L535" s="436"/>
      <c r="M535" s="884">
        <v>4</v>
      </c>
      <c r="N535" s="866">
        <v>0.139059591111111</v>
      </c>
      <c r="O535" s="867">
        <v>11.25</v>
      </c>
      <c r="P535" s="659">
        <f t="shared" si="9"/>
        <v>1.5644204</v>
      </c>
    </row>
    <row r="536" s="1" customFormat="1" spans="1:16">
      <c r="A536" s="873" t="s">
        <v>2856</v>
      </c>
      <c r="B536" s="874" t="s">
        <v>2857</v>
      </c>
      <c r="C536" s="436"/>
      <c r="D536" s="875"/>
      <c r="E536" s="876"/>
      <c r="F536" s="436"/>
      <c r="G536" s="436"/>
      <c r="H536" s="436"/>
      <c r="I536" s="436"/>
      <c r="J536" s="436"/>
      <c r="K536" s="436"/>
      <c r="L536" s="436"/>
      <c r="M536" s="884">
        <v>4</v>
      </c>
      <c r="N536" s="866">
        <v>0.139059591111111</v>
      </c>
      <c r="O536" s="867">
        <v>11.25</v>
      </c>
      <c r="P536" s="659">
        <f t="shared" si="9"/>
        <v>1.5644204</v>
      </c>
    </row>
    <row r="537" s="1" customFormat="1" spans="1:16">
      <c r="A537" s="873" t="s">
        <v>2858</v>
      </c>
      <c r="B537" s="874" t="s">
        <v>2859</v>
      </c>
      <c r="C537" s="436"/>
      <c r="D537" s="875"/>
      <c r="E537" s="876"/>
      <c r="F537" s="436"/>
      <c r="G537" s="436"/>
      <c r="H537" s="436"/>
      <c r="I537" s="436"/>
      <c r="J537" s="436"/>
      <c r="K537" s="436"/>
      <c r="L537" s="436"/>
      <c r="M537" s="884">
        <v>4</v>
      </c>
      <c r="N537" s="866">
        <v>0.139059591111111</v>
      </c>
      <c r="O537" s="867">
        <v>11.25</v>
      </c>
      <c r="P537" s="659">
        <f t="shared" si="9"/>
        <v>1.5644204</v>
      </c>
    </row>
    <row r="538" s="1" customFormat="1" spans="1:16">
      <c r="A538" s="873" t="s">
        <v>2860</v>
      </c>
      <c r="B538" s="874" t="s">
        <v>2861</v>
      </c>
      <c r="C538" s="436"/>
      <c r="D538" s="875"/>
      <c r="E538" s="876"/>
      <c r="F538" s="436"/>
      <c r="G538" s="436"/>
      <c r="H538" s="436"/>
      <c r="I538" s="436"/>
      <c r="J538" s="436"/>
      <c r="K538" s="436"/>
      <c r="L538" s="436"/>
      <c r="M538" s="884">
        <v>4</v>
      </c>
      <c r="N538" s="866">
        <v>0.139059591111111</v>
      </c>
      <c r="O538" s="867">
        <v>11.25</v>
      </c>
      <c r="P538" s="659">
        <f t="shared" si="9"/>
        <v>1.5644204</v>
      </c>
    </row>
    <row r="539" s="1" customFormat="1" spans="1:16">
      <c r="A539" s="873" t="s">
        <v>2862</v>
      </c>
      <c r="B539" s="874" t="s">
        <v>2863</v>
      </c>
      <c r="C539" s="436"/>
      <c r="D539" s="875"/>
      <c r="E539" s="876"/>
      <c r="F539" s="436"/>
      <c r="G539" s="436"/>
      <c r="H539" s="436"/>
      <c r="I539" s="436"/>
      <c r="J539" s="436"/>
      <c r="K539" s="436"/>
      <c r="L539" s="436"/>
      <c r="M539" s="884">
        <v>4</v>
      </c>
      <c r="N539" s="866">
        <v>0.139059591111111</v>
      </c>
      <c r="O539" s="867">
        <v>11.25</v>
      </c>
      <c r="P539" s="659">
        <f t="shared" si="9"/>
        <v>1.5644204</v>
      </c>
    </row>
    <row r="540" s="1" customFormat="1" spans="1:16">
      <c r="A540" s="873" t="s">
        <v>2864</v>
      </c>
      <c r="B540" s="874" t="s">
        <v>2865</v>
      </c>
      <c r="C540" s="436"/>
      <c r="D540" s="875"/>
      <c r="E540" s="876"/>
      <c r="F540" s="436"/>
      <c r="G540" s="436"/>
      <c r="H540" s="436"/>
      <c r="I540" s="436"/>
      <c r="J540" s="436"/>
      <c r="K540" s="436"/>
      <c r="L540" s="436"/>
      <c r="M540" s="884">
        <v>4</v>
      </c>
      <c r="N540" s="866">
        <v>0.139059591111111</v>
      </c>
      <c r="O540" s="867">
        <v>11.25</v>
      </c>
      <c r="P540" s="659">
        <f t="shared" si="9"/>
        <v>1.5644204</v>
      </c>
    </row>
    <row r="541" s="1" customFormat="1" spans="1:16">
      <c r="A541" s="873" t="s">
        <v>2866</v>
      </c>
      <c r="B541" s="874" t="s">
        <v>2867</v>
      </c>
      <c r="C541" s="436"/>
      <c r="D541" s="875"/>
      <c r="E541" s="876"/>
      <c r="F541" s="436"/>
      <c r="G541" s="436"/>
      <c r="H541" s="436"/>
      <c r="I541" s="436"/>
      <c r="J541" s="436"/>
      <c r="K541" s="436"/>
      <c r="L541" s="436"/>
      <c r="M541" s="884">
        <v>7</v>
      </c>
      <c r="N541" s="866">
        <v>0.243354284444444</v>
      </c>
      <c r="O541" s="867">
        <v>11.25</v>
      </c>
      <c r="P541" s="659">
        <f t="shared" si="9"/>
        <v>2.7377357</v>
      </c>
    </row>
    <row r="542" s="1" customFormat="1" spans="1:16">
      <c r="A542" s="873" t="s">
        <v>2868</v>
      </c>
      <c r="B542" s="874" t="s">
        <v>2869</v>
      </c>
      <c r="C542" s="436"/>
      <c r="D542" s="875"/>
      <c r="E542" s="876"/>
      <c r="F542" s="436"/>
      <c r="G542" s="436"/>
      <c r="H542" s="436"/>
      <c r="I542" s="436"/>
      <c r="J542" s="436"/>
      <c r="K542" s="436"/>
      <c r="L542" s="436"/>
      <c r="M542" s="884">
        <v>4</v>
      </c>
      <c r="N542" s="866">
        <v>0.139059591111111</v>
      </c>
      <c r="O542" s="867">
        <v>11.25</v>
      </c>
      <c r="P542" s="659">
        <f t="shared" si="9"/>
        <v>1.5644204</v>
      </c>
    </row>
    <row r="543" s="1" customFormat="1" spans="1:16">
      <c r="A543" s="873" t="s">
        <v>2870</v>
      </c>
      <c r="B543" s="874" t="s">
        <v>2871</v>
      </c>
      <c r="C543" s="436"/>
      <c r="D543" s="875"/>
      <c r="E543" s="876"/>
      <c r="F543" s="436"/>
      <c r="G543" s="436"/>
      <c r="H543" s="436"/>
      <c r="I543" s="436"/>
      <c r="J543" s="436"/>
      <c r="K543" s="436"/>
      <c r="L543" s="436"/>
      <c r="M543" s="884">
        <v>5</v>
      </c>
      <c r="N543" s="866">
        <v>0.173824488888889</v>
      </c>
      <c r="O543" s="867">
        <v>11.25</v>
      </c>
      <c r="P543" s="659">
        <f t="shared" si="9"/>
        <v>1.9555255</v>
      </c>
    </row>
    <row r="544" s="1" customFormat="1" spans="1:16">
      <c r="A544" s="873" t="s">
        <v>2872</v>
      </c>
      <c r="B544" s="874" t="s">
        <v>2873</v>
      </c>
      <c r="C544" s="436"/>
      <c r="D544" s="875"/>
      <c r="E544" s="876"/>
      <c r="F544" s="436"/>
      <c r="G544" s="436"/>
      <c r="H544" s="436"/>
      <c r="I544" s="436"/>
      <c r="J544" s="436"/>
      <c r="K544" s="436"/>
      <c r="L544" s="436"/>
      <c r="M544" s="884">
        <v>5</v>
      </c>
      <c r="N544" s="866">
        <v>0.173824488888889</v>
      </c>
      <c r="O544" s="867">
        <v>11.25</v>
      </c>
      <c r="P544" s="659">
        <f t="shared" si="9"/>
        <v>1.9555255</v>
      </c>
    </row>
    <row r="545" s="1" customFormat="1" spans="1:16">
      <c r="A545" s="873" t="s">
        <v>2874</v>
      </c>
      <c r="B545" s="874" t="s">
        <v>2875</v>
      </c>
      <c r="C545" s="436"/>
      <c r="D545" s="875"/>
      <c r="E545" s="876"/>
      <c r="F545" s="436"/>
      <c r="G545" s="436"/>
      <c r="H545" s="436"/>
      <c r="I545" s="436"/>
      <c r="J545" s="436"/>
      <c r="K545" s="436"/>
      <c r="L545" s="436"/>
      <c r="M545" s="884">
        <v>5</v>
      </c>
      <c r="N545" s="866">
        <v>0.173824488888889</v>
      </c>
      <c r="O545" s="867">
        <v>11.25</v>
      </c>
      <c r="P545" s="659">
        <f t="shared" si="9"/>
        <v>1.9555255</v>
      </c>
    </row>
    <row r="546" s="1" customFormat="1" spans="1:16">
      <c r="A546" s="873" t="s">
        <v>2876</v>
      </c>
      <c r="B546" s="874" t="s">
        <v>2877</v>
      </c>
      <c r="C546" s="436"/>
      <c r="D546" s="875"/>
      <c r="E546" s="876"/>
      <c r="F546" s="436"/>
      <c r="G546" s="436"/>
      <c r="H546" s="436"/>
      <c r="I546" s="436"/>
      <c r="J546" s="436"/>
      <c r="K546" s="436"/>
      <c r="L546" s="436"/>
      <c r="M546" s="884">
        <v>2</v>
      </c>
      <c r="N546" s="866">
        <v>0.0695297955555556</v>
      </c>
      <c r="O546" s="867">
        <v>11.25</v>
      </c>
      <c r="P546" s="659">
        <f t="shared" si="9"/>
        <v>0.7822102</v>
      </c>
    </row>
    <row r="547" s="1" customFormat="1" spans="1:16">
      <c r="A547" s="873" t="s">
        <v>2878</v>
      </c>
      <c r="B547" s="874" t="s">
        <v>2877</v>
      </c>
      <c r="C547" s="436"/>
      <c r="D547" s="875"/>
      <c r="E547" s="876"/>
      <c r="F547" s="436"/>
      <c r="G547" s="436"/>
      <c r="H547" s="436"/>
      <c r="I547" s="436"/>
      <c r="J547" s="436"/>
      <c r="K547" s="436"/>
      <c r="L547" s="436"/>
      <c r="M547" s="884">
        <v>6</v>
      </c>
      <c r="N547" s="866">
        <v>0.208589386666667</v>
      </c>
      <c r="O547" s="867">
        <v>11.25</v>
      </c>
      <c r="P547" s="659">
        <f t="shared" si="9"/>
        <v>2.3466306</v>
      </c>
    </row>
    <row r="548" s="1" customFormat="1" spans="1:16">
      <c r="A548" s="873" t="s">
        <v>2879</v>
      </c>
      <c r="B548" s="874" t="s">
        <v>2880</v>
      </c>
      <c r="C548" s="436"/>
      <c r="D548" s="875"/>
      <c r="E548" s="876"/>
      <c r="F548" s="436"/>
      <c r="G548" s="436"/>
      <c r="H548" s="436"/>
      <c r="I548" s="436"/>
      <c r="J548" s="436"/>
      <c r="K548" s="436"/>
      <c r="L548" s="436"/>
      <c r="M548" s="884">
        <v>3</v>
      </c>
      <c r="N548" s="866">
        <v>0.104294693333333</v>
      </c>
      <c r="O548" s="867">
        <v>11.25</v>
      </c>
      <c r="P548" s="659">
        <f t="shared" si="9"/>
        <v>1.1733153</v>
      </c>
    </row>
    <row r="549" s="1" customFormat="1" spans="1:16">
      <c r="A549" s="873" t="s">
        <v>2881</v>
      </c>
      <c r="B549" s="874" t="s">
        <v>2882</v>
      </c>
      <c r="C549" s="436"/>
      <c r="D549" s="875"/>
      <c r="E549" s="876"/>
      <c r="F549" s="436"/>
      <c r="G549" s="436"/>
      <c r="H549" s="436"/>
      <c r="I549" s="436"/>
      <c r="J549" s="436"/>
      <c r="K549" s="436"/>
      <c r="L549" s="436"/>
      <c r="M549" s="884">
        <v>4</v>
      </c>
      <c r="N549" s="866">
        <v>0.139059591111111</v>
      </c>
      <c r="O549" s="867">
        <v>11.25</v>
      </c>
      <c r="P549" s="659">
        <f t="shared" si="9"/>
        <v>1.5644204</v>
      </c>
    </row>
    <row r="550" s="1" customFormat="1" spans="1:16">
      <c r="A550" s="873" t="s">
        <v>2883</v>
      </c>
      <c r="B550" s="874" t="s">
        <v>2884</v>
      </c>
      <c r="C550" s="436"/>
      <c r="D550" s="875"/>
      <c r="E550" s="876"/>
      <c r="F550" s="436"/>
      <c r="G550" s="436"/>
      <c r="H550" s="436"/>
      <c r="I550" s="436"/>
      <c r="J550" s="436"/>
      <c r="K550" s="436"/>
      <c r="L550" s="436"/>
      <c r="M550" s="884">
        <v>4</v>
      </c>
      <c r="N550" s="866">
        <v>0.139059591111111</v>
      </c>
      <c r="O550" s="867">
        <v>11.25</v>
      </c>
      <c r="P550" s="659">
        <f t="shared" si="9"/>
        <v>1.5644204</v>
      </c>
    </row>
    <row r="551" s="1" customFormat="1" spans="1:16">
      <c r="A551" s="873" t="s">
        <v>2885</v>
      </c>
      <c r="B551" s="874" t="s">
        <v>2886</v>
      </c>
      <c r="C551" s="436"/>
      <c r="D551" s="875"/>
      <c r="E551" s="876"/>
      <c r="F551" s="436"/>
      <c r="G551" s="436"/>
      <c r="H551" s="436"/>
      <c r="I551" s="436"/>
      <c r="J551" s="436"/>
      <c r="K551" s="436"/>
      <c r="L551" s="436"/>
      <c r="M551" s="884">
        <v>4</v>
      </c>
      <c r="N551" s="866">
        <v>0.139059591111111</v>
      </c>
      <c r="O551" s="867">
        <v>11.25</v>
      </c>
      <c r="P551" s="659">
        <f t="shared" si="9"/>
        <v>1.5644204</v>
      </c>
    </row>
    <row r="552" s="1" customFormat="1" spans="1:16">
      <c r="A552" s="873" t="s">
        <v>2887</v>
      </c>
      <c r="B552" s="874" t="s">
        <v>2888</v>
      </c>
      <c r="C552" s="436"/>
      <c r="D552" s="875"/>
      <c r="E552" s="876"/>
      <c r="F552" s="436"/>
      <c r="G552" s="436"/>
      <c r="H552" s="436"/>
      <c r="I552" s="436"/>
      <c r="J552" s="436"/>
      <c r="K552" s="436"/>
      <c r="L552" s="436"/>
      <c r="M552" s="884">
        <v>4</v>
      </c>
      <c r="N552" s="866">
        <v>0.139059591111111</v>
      </c>
      <c r="O552" s="867">
        <v>11.25</v>
      </c>
      <c r="P552" s="659">
        <f t="shared" si="9"/>
        <v>1.5644204</v>
      </c>
    </row>
    <row r="553" s="1" customFormat="1" spans="1:16">
      <c r="A553" s="873" t="s">
        <v>2889</v>
      </c>
      <c r="B553" s="874" t="s">
        <v>2456</v>
      </c>
      <c r="C553" s="436"/>
      <c r="D553" s="875"/>
      <c r="E553" s="876"/>
      <c r="F553" s="436"/>
      <c r="G553" s="436"/>
      <c r="H553" s="436"/>
      <c r="I553" s="436"/>
      <c r="J553" s="436"/>
      <c r="K553" s="436"/>
      <c r="L553" s="436"/>
      <c r="M553" s="884">
        <v>4</v>
      </c>
      <c r="N553" s="866">
        <v>0.139059591111111</v>
      </c>
      <c r="O553" s="867">
        <v>11.25</v>
      </c>
      <c r="P553" s="659">
        <f t="shared" si="9"/>
        <v>1.5644204</v>
      </c>
    </row>
    <row r="554" s="1" customFormat="1" spans="1:16">
      <c r="A554" s="873" t="s">
        <v>2890</v>
      </c>
      <c r="B554" s="874" t="s">
        <v>2891</v>
      </c>
      <c r="C554" s="436"/>
      <c r="D554" s="875"/>
      <c r="E554" s="876"/>
      <c r="F554" s="436"/>
      <c r="G554" s="436"/>
      <c r="H554" s="436"/>
      <c r="I554" s="436"/>
      <c r="J554" s="436"/>
      <c r="K554" s="436"/>
      <c r="L554" s="436"/>
      <c r="M554" s="884">
        <v>5</v>
      </c>
      <c r="N554" s="866">
        <v>0.173824488888889</v>
      </c>
      <c r="O554" s="867">
        <v>11.25</v>
      </c>
      <c r="P554" s="659">
        <f t="shared" si="9"/>
        <v>1.9555255</v>
      </c>
    </row>
    <row r="555" s="1" customFormat="1" spans="1:16">
      <c r="A555" s="873" t="s">
        <v>2892</v>
      </c>
      <c r="B555" s="874" t="s">
        <v>2893</v>
      </c>
      <c r="C555" s="436"/>
      <c r="D555" s="875"/>
      <c r="E555" s="876"/>
      <c r="F555" s="436"/>
      <c r="G555" s="436"/>
      <c r="H555" s="436"/>
      <c r="I555" s="436"/>
      <c r="J555" s="436"/>
      <c r="K555" s="436"/>
      <c r="L555" s="436"/>
      <c r="M555" s="884">
        <v>6</v>
      </c>
      <c r="N555" s="866">
        <v>0.208589386666667</v>
      </c>
      <c r="O555" s="867">
        <v>11.25</v>
      </c>
      <c r="P555" s="659">
        <f t="shared" si="9"/>
        <v>2.3466306</v>
      </c>
    </row>
    <row r="556" s="1" customFormat="1" spans="1:16">
      <c r="A556" s="873" t="s">
        <v>2894</v>
      </c>
      <c r="B556" s="874" t="s">
        <v>2895</v>
      </c>
      <c r="C556" s="436"/>
      <c r="D556" s="875"/>
      <c r="E556" s="876"/>
      <c r="F556" s="436"/>
      <c r="G556" s="436"/>
      <c r="H556" s="436"/>
      <c r="I556" s="436"/>
      <c r="J556" s="436"/>
      <c r="K556" s="436"/>
      <c r="L556" s="436"/>
      <c r="M556" s="884">
        <v>2</v>
      </c>
      <c r="N556" s="866">
        <v>0.0695297955555556</v>
      </c>
      <c r="O556" s="867">
        <v>11.25</v>
      </c>
      <c r="P556" s="659">
        <f t="shared" si="9"/>
        <v>0.7822102</v>
      </c>
    </row>
    <row r="557" s="1" customFormat="1" spans="1:16">
      <c r="A557" s="873" t="s">
        <v>2896</v>
      </c>
      <c r="B557" s="874" t="s">
        <v>2897</v>
      </c>
      <c r="C557" s="436"/>
      <c r="D557" s="875"/>
      <c r="E557" s="876"/>
      <c r="F557" s="436"/>
      <c r="G557" s="436"/>
      <c r="H557" s="436"/>
      <c r="I557" s="436"/>
      <c r="J557" s="436"/>
      <c r="K557" s="436"/>
      <c r="L557" s="436"/>
      <c r="M557" s="884">
        <v>3</v>
      </c>
      <c r="N557" s="866">
        <v>0.104294693333333</v>
      </c>
      <c r="O557" s="867">
        <v>11.25</v>
      </c>
      <c r="P557" s="659">
        <f t="shared" si="9"/>
        <v>1.1733153</v>
      </c>
    </row>
    <row r="558" s="1" customFormat="1" spans="1:16">
      <c r="A558" s="873" t="s">
        <v>2898</v>
      </c>
      <c r="B558" s="874" t="s">
        <v>2880</v>
      </c>
      <c r="C558" s="436"/>
      <c r="D558" s="875"/>
      <c r="E558" s="876"/>
      <c r="F558" s="436"/>
      <c r="G558" s="436"/>
      <c r="H558" s="436"/>
      <c r="I558" s="436"/>
      <c r="J558" s="436"/>
      <c r="K558" s="436"/>
      <c r="L558" s="436"/>
      <c r="M558" s="884">
        <v>3</v>
      </c>
      <c r="N558" s="866">
        <v>0.104294693333333</v>
      </c>
      <c r="O558" s="867">
        <v>11.25</v>
      </c>
      <c r="P558" s="659">
        <f t="shared" si="9"/>
        <v>1.1733153</v>
      </c>
    </row>
    <row r="559" s="1" customFormat="1" spans="1:16">
      <c r="A559" s="873" t="s">
        <v>2899</v>
      </c>
      <c r="B559" s="874" t="s">
        <v>2900</v>
      </c>
      <c r="C559" s="436"/>
      <c r="D559" s="875"/>
      <c r="E559" s="876"/>
      <c r="F559" s="436"/>
      <c r="G559" s="436"/>
      <c r="H559" s="436"/>
      <c r="I559" s="436"/>
      <c r="J559" s="436"/>
      <c r="K559" s="436"/>
      <c r="L559" s="436"/>
      <c r="M559" s="884">
        <v>3</v>
      </c>
      <c r="N559" s="866">
        <v>0.104294693333333</v>
      </c>
      <c r="O559" s="867">
        <v>11.25</v>
      </c>
      <c r="P559" s="659">
        <f t="shared" si="9"/>
        <v>1.1733153</v>
      </c>
    </row>
    <row r="560" s="1" customFormat="1" spans="1:16">
      <c r="A560" s="873" t="s">
        <v>2901</v>
      </c>
      <c r="B560" s="874" t="s">
        <v>2902</v>
      </c>
      <c r="C560" s="436"/>
      <c r="D560" s="875"/>
      <c r="E560" s="876"/>
      <c r="F560" s="436"/>
      <c r="G560" s="436"/>
      <c r="H560" s="436"/>
      <c r="I560" s="436"/>
      <c r="J560" s="436"/>
      <c r="K560" s="436"/>
      <c r="L560" s="436"/>
      <c r="M560" s="884">
        <v>4</v>
      </c>
      <c r="N560" s="866">
        <v>0.139059591111111</v>
      </c>
      <c r="O560" s="867">
        <v>11.25</v>
      </c>
      <c r="P560" s="659">
        <f t="shared" si="9"/>
        <v>1.5644204</v>
      </c>
    </row>
    <row r="561" s="1" customFormat="1" spans="1:16">
      <c r="A561" s="873" t="s">
        <v>2903</v>
      </c>
      <c r="B561" s="874" t="s">
        <v>2904</v>
      </c>
      <c r="C561" s="436"/>
      <c r="D561" s="875"/>
      <c r="E561" s="876"/>
      <c r="F561" s="436"/>
      <c r="G561" s="436"/>
      <c r="H561" s="436"/>
      <c r="I561" s="436"/>
      <c r="J561" s="436"/>
      <c r="K561" s="436"/>
      <c r="L561" s="436"/>
      <c r="M561" s="884">
        <v>4</v>
      </c>
      <c r="N561" s="866">
        <v>0.139059591111111</v>
      </c>
      <c r="O561" s="867">
        <v>11.25</v>
      </c>
      <c r="P561" s="659">
        <f t="shared" si="9"/>
        <v>1.5644204</v>
      </c>
    </row>
    <row r="562" s="1" customFormat="1" spans="1:16">
      <c r="A562" s="873" t="s">
        <v>2905</v>
      </c>
      <c r="B562" s="874" t="s">
        <v>2906</v>
      </c>
      <c r="C562" s="436"/>
      <c r="D562" s="875"/>
      <c r="E562" s="876"/>
      <c r="F562" s="436"/>
      <c r="G562" s="436"/>
      <c r="H562" s="436"/>
      <c r="I562" s="436"/>
      <c r="J562" s="436"/>
      <c r="K562" s="436"/>
      <c r="L562" s="436"/>
      <c r="M562" s="884">
        <v>4</v>
      </c>
      <c r="N562" s="866">
        <v>0.139059591111111</v>
      </c>
      <c r="O562" s="867">
        <v>11.25</v>
      </c>
      <c r="P562" s="659">
        <f t="shared" si="9"/>
        <v>1.5644204</v>
      </c>
    </row>
    <row r="563" s="1" customFormat="1" spans="1:16">
      <c r="A563" s="873" t="s">
        <v>2907</v>
      </c>
      <c r="B563" s="874" t="s">
        <v>2908</v>
      </c>
      <c r="C563" s="436"/>
      <c r="D563" s="875"/>
      <c r="E563" s="876"/>
      <c r="F563" s="436"/>
      <c r="G563" s="436"/>
      <c r="H563" s="436"/>
      <c r="I563" s="436"/>
      <c r="J563" s="436"/>
      <c r="K563" s="436"/>
      <c r="L563" s="436"/>
      <c r="M563" s="884">
        <v>6</v>
      </c>
      <c r="N563" s="866">
        <v>0.208589386666667</v>
      </c>
      <c r="O563" s="867">
        <v>11.25</v>
      </c>
      <c r="P563" s="659">
        <f t="shared" si="9"/>
        <v>2.3466306</v>
      </c>
    </row>
    <row r="564" s="1" customFormat="1" spans="1:16">
      <c r="A564" s="873" t="s">
        <v>2909</v>
      </c>
      <c r="B564" s="874" t="s">
        <v>2910</v>
      </c>
      <c r="C564" s="436"/>
      <c r="D564" s="875"/>
      <c r="E564" s="876"/>
      <c r="F564" s="436"/>
      <c r="G564" s="436"/>
      <c r="H564" s="436"/>
      <c r="I564" s="436"/>
      <c r="J564" s="436"/>
      <c r="K564" s="436"/>
      <c r="L564" s="436"/>
      <c r="M564" s="884">
        <v>4</v>
      </c>
      <c r="N564" s="866">
        <v>0.139059591111111</v>
      </c>
      <c r="O564" s="867">
        <v>11.25</v>
      </c>
      <c r="P564" s="659">
        <f t="shared" si="9"/>
        <v>1.5644204</v>
      </c>
    </row>
    <row r="565" s="1" customFormat="1" spans="1:16">
      <c r="A565" s="873" t="s">
        <v>2911</v>
      </c>
      <c r="B565" s="874" t="s">
        <v>2910</v>
      </c>
      <c r="C565" s="436"/>
      <c r="D565" s="875"/>
      <c r="E565" s="876"/>
      <c r="F565" s="436"/>
      <c r="G565" s="436"/>
      <c r="H565" s="436"/>
      <c r="I565" s="436"/>
      <c r="J565" s="436"/>
      <c r="K565" s="436"/>
      <c r="L565" s="436"/>
      <c r="M565" s="884">
        <v>4</v>
      </c>
      <c r="N565" s="866">
        <v>0.139059591111111</v>
      </c>
      <c r="O565" s="867">
        <v>11.25</v>
      </c>
      <c r="P565" s="659">
        <f t="shared" ref="P565:P609" si="10">M565*0.3911051</f>
        <v>1.5644204</v>
      </c>
    </row>
    <row r="566" s="1" customFormat="1" spans="1:16">
      <c r="A566" s="873" t="s">
        <v>2912</v>
      </c>
      <c r="B566" s="874" t="s">
        <v>2913</v>
      </c>
      <c r="C566" s="436"/>
      <c r="D566" s="875"/>
      <c r="E566" s="876"/>
      <c r="F566" s="436"/>
      <c r="G566" s="436"/>
      <c r="H566" s="436"/>
      <c r="I566" s="436"/>
      <c r="J566" s="436"/>
      <c r="K566" s="436"/>
      <c r="L566" s="436"/>
      <c r="M566" s="884">
        <v>4</v>
      </c>
      <c r="N566" s="866">
        <v>0.139059591111111</v>
      </c>
      <c r="O566" s="867">
        <v>11.25</v>
      </c>
      <c r="P566" s="659">
        <f t="shared" si="10"/>
        <v>1.5644204</v>
      </c>
    </row>
    <row r="567" s="1" customFormat="1" spans="1:16">
      <c r="A567" s="873" t="s">
        <v>2914</v>
      </c>
      <c r="B567" s="874" t="s">
        <v>2915</v>
      </c>
      <c r="C567" s="436"/>
      <c r="D567" s="875"/>
      <c r="E567" s="876"/>
      <c r="F567" s="436"/>
      <c r="G567" s="436"/>
      <c r="H567" s="436"/>
      <c r="I567" s="436"/>
      <c r="J567" s="436"/>
      <c r="K567" s="436"/>
      <c r="L567" s="436"/>
      <c r="M567" s="884">
        <v>4</v>
      </c>
      <c r="N567" s="866">
        <v>0.139059591111111</v>
      </c>
      <c r="O567" s="867">
        <v>11.25</v>
      </c>
      <c r="P567" s="659">
        <f t="shared" si="10"/>
        <v>1.5644204</v>
      </c>
    </row>
    <row r="568" s="1" customFormat="1" spans="1:16">
      <c r="A568" s="873" t="s">
        <v>2916</v>
      </c>
      <c r="B568" s="874" t="s">
        <v>2915</v>
      </c>
      <c r="C568" s="436"/>
      <c r="D568" s="875"/>
      <c r="E568" s="876"/>
      <c r="F568" s="436"/>
      <c r="G568" s="436"/>
      <c r="H568" s="436"/>
      <c r="I568" s="436"/>
      <c r="J568" s="436"/>
      <c r="K568" s="436"/>
      <c r="L568" s="436"/>
      <c r="M568" s="884">
        <v>4</v>
      </c>
      <c r="N568" s="866">
        <v>0.139059591111111</v>
      </c>
      <c r="O568" s="867">
        <v>11.25</v>
      </c>
      <c r="P568" s="659">
        <f t="shared" si="10"/>
        <v>1.5644204</v>
      </c>
    </row>
    <row r="569" s="1" customFormat="1" spans="1:16">
      <c r="A569" s="873" t="s">
        <v>2917</v>
      </c>
      <c r="B569" s="874" t="s">
        <v>2918</v>
      </c>
      <c r="C569" s="436"/>
      <c r="D569" s="875"/>
      <c r="E569" s="876"/>
      <c r="F569" s="436"/>
      <c r="G569" s="436"/>
      <c r="H569" s="436"/>
      <c r="I569" s="436"/>
      <c r="J569" s="436"/>
      <c r="K569" s="436"/>
      <c r="L569" s="436"/>
      <c r="M569" s="884">
        <v>4</v>
      </c>
      <c r="N569" s="866">
        <v>0.139059591111111</v>
      </c>
      <c r="O569" s="867">
        <v>11.25</v>
      </c>
      <c r="P569" s="659">
        <f t="shared" si="10"/>
        <v>1.5644204</v>
      </c>
    </row>
    <row r="570" s="1" customFormat="1" spans="1:16">
      <c r="A570" s="873" t="s">
        <v>2919</v>
      </c>
      <c r="B570" s="874" t="s">
        <v>2920</v>
      </c>
      <c r="C570" s="436"/>
      <c r="D570" s="875"/>
      <c r="E570" s="876"/>
      <c r="F570" s="436"/>
      <c r="G570" s="436"/>
      <c r="H570" s="436"/>
      <c r="I570" s="436"/>
      <c r="J570" s="436"/>
      <c r="K570" s="436"/>
      <c r="L570" s="436"/>
      <c r="M570" s="884">
        <v>3</v>
      </c>
      <c r="N570" s="866">
        <v>0.104294693333333</v>
      </c>
      <c r="O570" s="867">
        <v>11.25</v>
      </c>
      <c r="P570" s="659">
        <f t="shared" si="10"/>
        <v>1.1733153</v>
      </c>
    </row>
    <row r="571" s="1" customFormat="1" spans="1:16">
      <c r="A571" s="873" t="s">
        <v>2921</v>
      </c>
      <c r="B571" s="874" t="s">
        <v>2922</v>
      </c>
      <c r="C571" s="436"/>
      <c r="D571" s="875"/>
      <c r="E571" s="876"/>
      <c r="F571" s="436"/>
      <c r="G571" s="436"/>
      <c r="H571" s="436"/>
      <c r="I571" s="436"/>
      <c r="J571" s="436"/>
      <c r="K571" s="436"/>
      <c r="L571" s="436"/>
      <c r="M571" s="884">
        <v>5</v>
      </c>
      <c r="N571" s="866">
        <v>0.173824488888889</v>
      </c>
      <c r="O571" s="867">
        <v>11.25</v>
      </c>
      <c r="P571" s="659">
        <f t="shared" si="10"/>
        <v>1.9555255</v>
      </c>
    </row>
    <row r="572" s="1" customFormat="1" spans="1:16">
      <c r="A572" s="873" t="s">
        <v>2923</v>
      </c>
      <c r="B572" s="874" t="s">
        <v>2825</v>
      </c>
      <c r="C572" s="436"/>
      <c r="D572" s="875"/>
      <c r="E572" s="876"/>
      <c r="F572" s="436"/>
      <c r="G572" s="436"/>
      <c r="H572" s="436"/>
      <c r="I572" s="436"/>
      <c r="J572" s="436"/>
      <c r="K572" s="436"/>
      <c r="L572" s="436"/>
      <c r="M572" s="884">
        <v>4</v>
      </c>
      <c r="N572" s="866">
        <v>0.139059591111111</v>
      </c>
      <c r="O572" s="867">
        <v>11.25</v>
      </c>
      <c r="P572" s="659">
        <f t="shared" si="10"/>
        <v>1.5644204</v>
      </c>
    </row>
    <row r="573" s="1" customFormat="1" spans="1:16">
      <c r="A573" s="873" t="s">
        <v>2924</v>
      </c>
      <c r="B573" s="874" t="s">
        <v>2925</v>
      </c>
      <c r="C573" s="436"/>
      <c r="D573" s="875"/>
      <c r="E573" s="876"/>
      <c r="F573" s="436"/>
      <c r="G573" s="436"/>
      <c r="H573" s="436"/>
      <c r="I573" s="436"/>
      <c r="J573" s="436"/>
      <c r="K573" s="436"/>
      <c r="L573" s="436"/>
      <c r="M573" s="884">
        <v>5</v>
      </c>
      <c r="N573" s="866">
        <v>0.173824488888889</v>
      </c>
      <c r="O573" s="867">
        <v>11.25</v>
      </c>
      <c r="P573" s="659">
        <f t="shared" si="10"/>
        <v>1.9555255</v>
      </c>
    </row>
    <row r="574" s="1" customFormat="1" spans="1:16">
      <c r="A574" s="873" t="s">
        <v>2926</v>
      </c>
      <c r="B574" s="874" t="s">
        <v>2927</v>
      </c>
      <c r="C574" s="436"/>
      <c r="D574" s="875"/>
      <c r="E574" s="876"/>
      <c r="F574" s="436"/>
      <c r="G574" s="436"/>
      <c r="H574" s="436"/>
      <c r="I574" s="436"/>
      <c r="J574" s="436"/>
      <c r="K574" s="436"/>
      <c r="L574" s="436"/>
      <c r="M574" s="884">
        <v>6</v>
      </c>
      <c r="N574" s="866">
        <v>0.208589386666667</v>
      </c>
      <c r="O574" s="867">
        <v>11.25</v>
      </c>
      <c r="P574" s="659">
        <f t="shared" si="10"/>
        <v>2.3466306</v>
      </c>
    </row>
    <row r="575" s="1" customFormat="1" spans="1:16">
      <c r="A575" s="873" t="s">
        <v>2928</v>
      </c>
      <c r="B575" s="874" t="s">
        <v>2929</v>
      </c>
      <c r="C575" s="436"/>
      <c r="D575" s="875"/>
      <c r="E575" s="876"/>
      <c r="F575" s="436"/>
      <c r="G575" s="436"/>
      <c r="H575" s="436"/>
      <c r="I575" s="436"/>
      <c r="J575" s="436"/>
      <c r="K575" s="436"/>
      <c r="L575" s="436"/>
      <c r="M575" s="884">
        <v>6</v>
      </c>
      <c r="N575" s="866">
        <v>0.208589386666667</v>
      </c>
      <c r="O575" s="867">
        <v>11.25</v>
      </c>
      <c r="P575" s="659">
        <f t="shared" si="10"/>
        <v>2.3466306</v>
      </c>
    </row>
    <row r="576" s="1" customFormat="1" spans="1:16">
      <c r="A576" s="873" t="s">
        <v>2930</v>
      </c>
      <c r="B576" s="874" t="s">
        <v>2627</v>
      </c>
      <c r="C576" s="436"/>
      <c r="D576" s="875"/>
      <c r="E576" s="876"/>
      <c r="F576" s="436"/>
      <c r="G576" s="436"/>
      <c r="H576" s="436"/>
      <c r="I576" s="436"/>
      <c r="J576" s="436"/>
      <c r="K576" s="436"/>
      <c r="L576" s="436"/>
      <c r="M576" s="884">
        <v>1</v>
      </c>
      <c r="N576" s="866">
        <v>0.0347648977777778</v>
      </c>
      <c r="O576" s="867">
        <v>11.25</v>
      </c>
      <c r="P576" s="659">
        <f t="shared" si="10"/>
        <v>0.3911051</v>
      </c>
    </row>
    <row r="577" s="1" customFormat="1" spans="1:16">
      <c r="A577" s="873" t="s">
        <v>2931</v>
      </c>
      <c r="B577" s="874" t="s">
        <v>2932</v>
      </c>
      <c r="C577" s="436"/>
      <c r="D577" s="875"/>
      <c r="E577" s="876"/>
      <c r="F577" s="436"/>
      <c r="G577" s="436"/>
      <c r="H577" s="436"/>
      <c r="I577" s="436"/>
      <c r="J577" s="436"/>
      <c r="K577" s="436"/>
      <c r="L577" s="436"/>
      <c r="M577" s="884">
        <v>5</v>
      </c>
      <c r="N577" s="866">
        <v>0.173824488888889</v>
      </c>
      <c r="O577" s="867">
        <v>11.25</v>
      </c>
      <c r="P577" s="659">
        <f t="shared" si="10"/>
        <v>1.9555255</v>
      </c>
    </row>
    <row r="578" s="1" customFormat="1" spans="1:16">
      <c r="A578" s="873" t="s">
        <v>2933</v>
      </c>
      <c r="B578" s="874" t="s">
        <v>2934</v>
      </c>
      <c r="C578" s="436"/>
      <c r="D578" s="875"/>
      <c r="E578" s="876"/>
      <c r="F578" s="436"/>
      <c r="G578" s="436"/>
      <c r="H578" s="436"/>
      <c r="I578" s="436"/>
      <c r="J578" s="436"/>
      <c r="K578" s="436"/>
      <c r="L578" s="436"/>
      <c r="M578" s="884">
        <v>2</v>
      </c>
      <c r="N578" s="866">
        <v>0.0695297955555556</v>
      </c>
      <c r="O578" s="867">
        <v>11.25</v>
      </c>
      <c r="P578" s="659">
        <f t="shared" si="10"/>
        <v>0.7822102</v>
      </c>
    </row>
    <row r="579" s="1" customFormat="1" spans="1:16">
      <c r="A579" s="873" t="s">
        <v>2935</v>
      </c>
      <c r="B579" s="874" t="s">
        <v>2936</v>
      </c>
      <c r="C579" s="436"/>
      <c r="D579" s="875"/>
      <c r="E579" s="876"/>
      <c r="F579" s="436"/>
      <c r="G579" s="436"/>
      <c r="H579" s="436"/>
      <c r="I579" s="436"/>
      <c r="J579" s="436"/>
      <c r="K579" s="436"/>
      <c r="L579" s="436"/>
      <c r="M579" s="884">
        <v>2</v>
      </c>
      <c r="N579" s="866">
        <v>0.0695297955555556</v>
      </c>
      <c r="O579" s="867">
        <v>11.25</v>
      </c>
      <c r="P579" s="659">
        <f t="shared" si="10"/>
        <v>0.7822102</v>
      </c>
    </row>
    <row r="580" s="1" customFormat="1" spans="1:16">
      <c r="A580" s="873" t="s">
        <v>2937</v>
      </c>
      <c r="B580" s="874" t="s">
        <v>2938</v>
      </c>
      <c r="C580" s="436"/>
      <c r="D580" s="875"/>
      <c r="E580" s="876"/>
      <c r="F580" s="436"/>
      <c r="G580" s="436"/>
      <c r="H580" s="436"/>
      <c r="I580" s="436"/>
      <c r="J580" s="436"/>
      <c r="K580" s="436"/>
      <c r="L580" s="436"/>
      <c r="M580" s="884">
        <v>3</v>
      </c>
      <c r="N580" s="866">
        <v>0.104294693333333</v>
      </c>
      <c r="O580" s="867">
        <v>11.25</v>
      </c>
      <c r="P580" s="659">
        <f t="shared" si="10"/>
        <v>1.1733153</v>
      </c>
    </row>
    <row r="581" s="1" customFormat="1" spans="1:16">
      <c r="A581" s="873" t="s">
        <v>2939</v>
      </c>
      <c r="B581" s="874" t="s">
        <v>2940</v>
      </c>
      <c r="C581" s="436"/>
      <c r="D581" s="875"/>
      <c r="E581" s="876"/>
      <c r="F581" s="436"/>
      <c r="G581" s="436"/>
      <c r="H581" s="436"/>
      <c r="I581" s="436"/>
      <c r="J581" s="436"/>
      <c r="K581" s="436"/>
      <c r="L581" s="436"/>
      <c r="M581" s="884">
        <v>3</v>
      </c>
      <c r="N581" s="866">
        <v>0.104294693333333</v>
      </c>
      <c r="O581" s="867">
        <v>11.25</v>
      </c>
      <c r="P581" s="659">
        <f t="shared" si="10"/>
        <v>1.1733153</v>
      </c>
    </row>
    <row r="582" s="1" customFormat="1" spans="1:16">
      <c r="A582" s="873" t="s">
        <v>2941</v>
      </c>
      <c r="B582" s="874" t="s">
        <v>2942</v>
      </c>
      <c r="C582" s="436"/>
      <c r="D582" s="875"/>
      <c r="E582" s="876"/>
      <c r="F582" s="436"/>
      <c r="G582" s="436"/>
      <c r="H582" s="436"/>
      <c r="I582" s="436"/>
      <c r="J582" s="436"/>
      <c r="K582" s="436"/>
      <c r="L582" s="436"/>
      <c r="M582" s="884">
        <v>3</v>
      </c>
      <c r="N582" s="866">
        <v>0.104294693333333</v>
      </c>
      <c r="O582" s="867">
        <v>11.25</v>
      </c>
      <c r="P582" s="659">
        <f t="shared" si="10"/>
        <v>1.1733153</v>
      </c>
    </row>
    <row r="583" s="1" customFormat="1" spans="1:16">
      <c r="A583" s="873" t="s">
        <v>2943</v>
      </c>
      <c r="B583" s="874" t="s">
        <v>2944</v>
      </c>
      <c r="C583" s="436"/>
      <c r="D583" s="875"/>
      <c r="E583" s="876"/>
      <c r="F583" s="436"/>
      <c r="G583" s="436"/>
      <c r="H583" s="436"/>
      <c r="I583" s="436"/>
      <c r="J583" s="436"/>
      <c r="K583" s="436"/>
      <c r="L583" s="436"/>
      <c r="M583" s="884">
        <v>4</v>
      </c>
      <c r="N583" s="866">
        <v>0.139059591111111</v>
      </c>
      <c r="O583" s="867">
        <v>11.25</v>
      </c>
      <c r="P583" s="659">
        <f t="shared" si="10"/>
        <v>1.5644204</v>
      </c>
    </row>
    <row r="584" s="1" customFormat="1" spans="1:16">
      <c r="A584" s="873" t="s">
        <v>2945</v>
      </c>
      <c r="B584" s="874" t="s">
        <v>2946</v>
      </c>
      <c r="C584" s="436"/>
      <c r="D584" s="875"/>
      <c r="E584" s="876"/>
      <c r="F584" s="436"/>
      <c r="G584" s="436"/>
      <c r="H584" s="436"/>
      <c r="I584" s="436"/>
      <c r="J584" s="436"/>
      <c r="K584" s="436"/>
      <c r="L584" s="436"/>
      <c r="M584" s="884">
        <v>4</v>
      </c>
      <c r="N584" s="866">
        <v>0.139059591111111</v>
      </c>
      <c r="O584" s="867">
        <v>11.25</v>
      </c>
      <c r="P584" s="659">
        <f t="shared" si="10"/>
        <v>1.5644204</v>
      </c>
    </row>
    <row r="585" s="1" customFormat="1" spans="1:16">
      <c r="A585" s="873" t="s">
        <v>2947</v>
      </c>
      <c r="B585" s="874" t="s">
        <v>2948</v>
      </c>
      <c r="C585" s="436"/>
      <c r="D585" s="875"/>
      <c r="E585" s="876"/>
      <c r="F585" s="436"/>
      <c r="G585" s="436"/>
      <c r="H585" s="436"/>
      <c r="I585" s="436"/>
      <c r="J585" s="436"/>
      <c r="K585" s="436"/>
      <c r="L585" s="436"/>
      <c r="M585" s="884">
        <v>4</v>
      </c>
      <c r="N585" s="866">
        <v>0.139059591111111</v>
      </c>
      <c r="O585" s="867">
        <v>11.25</v>
      </c>
      <c r="P585" s="659">
        <f t="shared" si="10"/>
        <v>1.5644204</v>
      </c>
    </row>
    <row r="586" s="1" customFormat="1" spans="1:16">
      <c r="A586" s="873" t="s">
        <v>2949</v>
      </c>
      <c r="B586" s="874" t="s">
        <v>2950</v>
      </c>
      <c r="C586" s="436"/>
      <c r="D586" s="875"/>
      <c r="E586" s="876"/>
      <c r="F586" s="436"/>
      <c r="G586" s="436"/>
      <c r="H586" s="436"/>
      <c r="I586" s="436"/>
      <c r="J586" s="436"/>
      <c r="K586" s="436"/>
      <c r="L586" s="436"/>
      <c r="M586" s="884">
        <v>4</v>
      </c>
      <c r="N586" s="866">
        <v>0.139059591111111</v>
      </c>
      <c r="O586" s="867">
        <v>11.25</v>
      </c>
      <c r="P586" s="659">
        <f t="shared" si="10"/>
        <v>1.5644204</v>
      </c>
    </row>
    <row r="587" s="1" customFormat="1" spans="1:16">
      <c r="A587" s="873" t="s">
        <v>2951</v>
      </c>
      <c r="B587" s="874" t="s">
        <v>2952</v>
      </c>
      <c r="C587" s="436"/>
      <c r="D587" s="875"/>
      <c r="E587" s="876"/>
      <c r="F587" s="436"/>
      <c r="G587" s="436"/>
      <c r="H587" s="436"/>
      <c r="I587" s="436"/>
      <c r="J587" s="436"/>
      <c r="K587" s="436"/>
      <c r="L587" s="436"/>
      <c r="M587" s="884">
        <v>4</v>
      </c>
      <c r="N587" s="866">
        <v>0.139059591111111</v>
      </c>
      <c r="O587" s="867">
        <v>11.25</v>
      </c>
      <c r="P587" s="659">
        <f t="shared" si="10"/>
        <v>1.5644204</v>
      </c>
    </row>
    <row r="588" s="1" customFormat="1" spans="1:16">
      <c r="A588" s="873" t="s">
        <v>2953</v>
      </c>
      <c r="B588" s="874" t="s">
        <v>2954</v>
      </c>
      <c r="C588" s="436"/>
      <c r="D588" s="875"/>
      <c r="E588" s="876"/>
      <c r="F588" s="436"/>
      <c r="G588" s="436"/>
      <c r="H588" s="436"/>
      <c r="I588" s="436"/>
      <c r="J588" s="436"/>
      <c r="K588" s="436"/>
      <c r="L588" s="436"/>
      <c r="M588" s="884">
        <v>4</v>
      </c>
      <c r="N588" s="866">
        <v>0.139059591111111</v>
      </c>
      <c r="O588" s="867">
        <v>11.25</v>
      </c>
      <c r="P588" s="659">
        <f t="shared" si="10"/>
        <v>1.5644204</v>
      </c>
    </row>
    <row r="589" s="1" customFormat="1" spans="1:16">
      <c r="A589" s="873" t="s">
        <v>2955</v>
      </c>
      <c r="B589" s="874" t="s">
        <v>2956</v>
      </c>
      <c r="C589" s="436"/>
      <c r="D589" s="875"/>
      <c r="E589" s="876"/>
      <c r="F589" s="436"/>
      <c r="G589" s="436"/>
      <c r="H589" s="436"/>
      <c r="I589" s="436"/>
      <c r="J589" s="436"/>
      <c r="K589" s="436"/>
      <c r="L589" s="436"/>
      <c r="M589" s="884">
        <v>4</v>
      </c>
      <c r="N589" s="866">
        <v>0.139059591111111</v>
      </c>
      <c r="O589" s="867">
        <v>11.25</v>
      </c>
      <c r="P589" s="659">
        <f t="shared" si="10"/>
        <v>1.5644204</v>
      </c>
    </row>
    <row r="590" s="1" customFormat="1" spans="1:16">
      <c r="A590" s="873" t="s">
        <v>2957</v>
      </c>
      <c r="B590" s="874" t="s">
        <v>2958</v>
      </c>
      <c r="C590" s="436"/>
      <c r="D590" s="875"/>
      <c r="E590" s="876"/>
      <c r="F590" s="436"/>
      <c r="G590" s="436"/>
      <c r="H590" s="436"/>
      <c r="I590" s="436"/>
      <c r="J590" s="436"/>
      <c r="K590" s="436"/>
      <c r="L590" s="436"/>
      <c r="M590" s="884">
        <v>4</v>
      </c>
      <c r="N590" s="866">
        <v>0.139059591111111</v>
      </c>
      <c r="O590" s="867">
        <v>11.25</v>
      </c>
      <c r="P590" s="659">
        <f t="shared" si="10"/>
        <v>1.5644204</v>
      </c>
    </row>
    <row r="591" s="1" customFormat="1" spans="1:16">
      <c r="A591" s="873" t="s">
        <v>2959</v>
      </c>
      <c r="B591" s="874" t="s">
        <v>2960</v>
      </c>
      <c r="C591" s="436"/>
      <c r="D591" s="875"/>
      <c r="E591" s="876"/>
      <c r="F591" s="436"/>
      <c r="G591" s="436"/>
      <c r="H591" s="436"/>
      <c r="I591" s="436"/>
      <c r="J591" s="436"/>
      <c r="K591" s="436"/>
      <c r="L591" s="436"/>
      <c r="M591" s="884">
        <v>4</v>
      </c>
      <c r="N591" s="866">
        <v>0.139059591111111</v>
      </c>
      <c r="O591" s="867">
        <v>11.25</v>
      </c>
      <c r="P591" s="659">
        <f t="shared" si="10"/>
        <v>1.5644204</v>
      </c>
    </row>
    <row r="592" s="1" customFormat="1" spans="1:16">
      <c r="A592" s="873" t="s">
        <v>2961</v>
      </c>
      <c r="B592" s="874" t="s">
        <v>2119</v>
      </c>
      <c r="C592" s="436"/>
      <c r="D592" s="875"/>
      <c r="E592" s="876"/>
      <c r="F592" s="436"/>
      <c r="G592" s="436"/>
      <c r="H592" s="436"/>
      <c r="I592" s="436"/>
      <c r="J592" s="436"/>
      <c r="K592" s="436"/>
      <c r="L592" s="436"/>
      <c r="M592" s="884">
        <v>4</v>
      </c>
      <c r="N592" s="866">
        <v>0.139059591111111</v>
      </c>
      <c r="O592" s="867">
        <v>11.25</v>
      </c>
      <c r="P592" s="659">
        <f t="shared" si="10"/>
        <v>1.5644204</v>
      </c>
    </row>
    <row r="593" s="1" customFormat="1" spans="1:16">
      <c r="A593" s="873" t="s">
        <v>2962</v>
      </c>
      <c r="B593" s="874" t="s">
        <v>2963</v>
      </c>
      <c r="C593" s="436"/>
      <c r="D593" s="875"/>
      <c r="E593" s="876"/>
      <c r="F593" s="436"/>
      <c r="G593" s="436"/>
      <c r="H593" s="436"/>
      <c r="I593" s="436"/>
      <c r="J593" s="436"/>
      <c r="K593" s="436"/>
      <c r="L593" s="436"/>
      <c r="M593" s="884">
        <v>5</v>
      </c>
      <c r="N593" s="866">
        <v>0.173824488888889</v>
      </c>
      <c r="O593" s="867">
        <v>11.25</v>
      </c>
      <c r="P593" s="659">
        <f t="shared" si="10"/>
        <v>1.9555255</v>
      </c>
    </row>
    <row r="594" s="1" customFormat="1" spans="1:16">
      <c r="A594" s="873" t="s">
        <v>2964</v>
      </c>
      <c r="B594" s="874" t="s">
        <v>2965</v>
      </c>
      <c r="C594" s="436"/>
      <c r="D594" s="875"/>
      <c r="E594" s="876"/>
      <c r="F594" s="436"/>
      <c r="G594" s="436"/>
      <c r="H594" s="436"/>
      <c r="I594" s="436"/>
      <c r="J594" s="436"/>
      <c r="K594" s="436"/>
      <c r="L594" s="436"/>
      <c r="M594" s="884">
        <v>5</v>
      </c>
      <c r="N594" s="866">
        <v>0.173824488888889</v>
      </c>
      <c r="O594" s="867">
        <v>11.25</v>
      </c>
      <c r="P594" s="659">
        <f t="shared" si="10"/>
        <v>1.9555255</v>
      </c>
    </row>
    <row r="595" s="1" customFormat="1" spans="1:16">
      <c r="A595" s="873" t="s">
        <v>2966</v>
      </c>
      <c r="B595" s="874" t="s">
        <v>2967</v>
      </c>
      <c r="C595" s="436"/>
      <c r="D595" s="875"/>
      <c r="E595" s="876"/>
      <c r="F595" s="436"/>
      <c r="G595" s="436"/>
      <c r="H595" s="436"/>
      <c r="I595" s="436"/>
      <c r="J595" s="436"/>
      <c r="K595" s="436"/>
      <c r="L595" s="436"/>
      <c r="M595" s="884">
        <v>5</v>
      </c>
      <c r="N595" s="866">
        <v>0.173824488888889</v>
      </c>
      <c r="O595" s="867">
        <v>11.25</v>
      </c>
      <c r="P595" s="659">
        <f t="shared" si="10"/>
        <v>1.9555255</v>
      </c>
    </row>
    <row r="596" s="1" customFormat="1" spans="1:16">
      <c r="A596" s="873" t="s">
        <v>2968</v>
      </c>
      <c r="B596" s="874" t="s">
        <v>2969</v>
      </c>
      <c r="C596" s="436"/>
      <c r="D596" s="875"/>
      <c r="E596" s="876"/>
      <c r="F596" s="436"/>
      <c r="G596" s="436"/>
      <c r="H596" s="436"/>
      <c r="I596" s="436"/>
      <c r="J596" s="436"/>
      <c r="K596" s="436"/>
      <c r="L596" s="436"/>
      <c r="M596" s="884">
        <v>7</v>
      </c>
      <c r="N596" s="866">
        <v>0.243354284444444</v>
      </c>
      <c r="O596" s="867">
        <v>11.25</v>
      </c>
      <c r="P596" s="659">
        <f t="shared" si="10"/>
        <v>2.7377357</v>
      </c>
    </row>
    <row r="597" s="1" customFormat="1" spans="1:16">
      <c r="A597" s="873" t="s">
        <v>2970</v>
      </c>
      <c r="B597" s="874" t="s">
        <v>2971</v>
      </c>
      <c r="C597" s="436"/>
      <c r="D597" s="875"/>
      <c r="E597" s="876"/>
      <c r="F597" s="436"/>
      <c r="G597" s="436"/>
      <c r="H597" s="436"/>
      <c r="I597" s="436"/>
      <c r="J597" s="436"/>
      <c r="K597" s="436"/>
      <c r="L597" s="436"/>
      <c r="M597" s="884">
        <v>7</v>
      </c>
      <c r="N597" s="866">
        <v>0.243354284444444</v>
      </c>
      <c r="O597" s="867">
        <v>11.25</v>
      </c>
      <c r="P597" s="659">
        <f t="shared" si="10"/>
        <v>2.7377357</v>
      </c>
    </row>
    <row r="598" s="1" customFormat="1" spans="1:16">
      <c r="A598" s="873" t="s">
        <v>2930</v>
      </c>
      <c r="B598" s="874" t="s">
        <v>2627</v>
      </c>
      <c r="C598" s="436"/>
      <c r="D598" s="875"/>
      <c r="E598" s="876"/>
      <c r="F598" s="436"/>
      <c r="G598" s="436"/>
      <c r="H598" s="436"/>
      <c r="I598" s="436"/>
      <c r="J598" s="436"/>
      <c r="K598" s="436"/>
      <c r="L598" s="436"/>
      <c r="M598" s="884">
        <v>2</v>
      </c>
      <c r="N598" s="866">
        <v>0.0695297955555556</v>
      </c>
      <c r="O598" s="867">
        <v>11.25</v>
      </c>
      <c r="P598" s="659">
        <f t="shared" si="10"/>
        <v>0.7822102</v>
      </c>
    </row>
    <row r="599" s="1" customFormat="1" spans="1:16">
      <c r="A599" s="873" t="s">
        <v>2972</v>
      </c>
      <c r="B599" s="874" t="s">
        <v>2973</v>
      </c>
      <c r="C599" s="436"/>
      <c r="D599" s="875"/>
      <c r="E599" s="876"/>
      <c r="F599" s="436"/>
      <c r="G599" s="436"/>
      <c r="H599" s="436"/>
      <c r="I599" s="436"/>
      <c r="J599" s="436"/>
      <c r="K599" s="436"/>
      <c r="L599" s="436"/>
      <c r="M599" s="884">
        <v>2</v>
      </c>
      <c r="N599" s="866">
        <v>0.0695297955555556</v>
      </c>
      <c r="O599" s="867">
        <v>11.25</v>
      </c>
      <c r="P599" s="659">
        <f t="shared" si="10"/>
        <v>0.7822102</v>
      </c>
    </row>
    <row r="600" s="1" customFormat="1" spans="1:16">
      <c r="A600" s="873" t="s">
        <v>2974</v>
      </c>
      <c r="B600" s="874" t="s">
        <v>2975</v>
      </c>
      <c r="C600" s="436"/>
      <c r="D600" s="875"/>
      <c r="E600" s="876"/>
      <c r="F600" s="436"/>
      <c r="G600" s="436"/>
      <c r="H600" s="436"/>
      <c r="I600" s="436"/>
      <c r="J600" s="436"/>
      <c r="K600" s="436"/>
      <c r="L600" s="436"/>
      <c r="M600" s="884">
        <v>2</v>
      </c>
      <c r="N600" s="866">
        <v>0.0695297955555556</v>
      </c>
      <c r="O600" s="867">
        <v>11.25</v>
      </c>
      <c r="P600" s="659">
        <f t="shared" si="10"/>
        <v>0.7822102</v>
      </c>
    </row>
    <row r="601" s="1" customFormat="1" spans="1:16">
      <c r="A601" s="873" t="s">
        <v>2976</v>
      </c>
      <c r="B601" s="874" t="s">
        <v>2977</v>
      </c>
      <c r="C601" s="436"/>
      <c r="D601" s="875"/>
      <c r="E601" s="876"/>
      <c r="F601" s="436"/>
      <c r="G601" s="436"/>
      <c r="H601" s="436"/>
      <c r="I601" s="436"/>
      <c r="J601" s="436"/>
      <c r="K601" s="436"/>
      <c r="L601" s="436"/>
      <c r="M601" s="884">
        <v>8</v>
      </c>
      <c r="N601" s="866">
        <v>0.278119182222222</v>
      </c>
      <c r="O601" s="867">
        <v>11.25</v>
      </c>
      <c r="P601" s="659">
        <f t="shared" si="10"/>
        <v>3.1288408</v>
      </c>
    </row>
    <row r="602" s="1" customFormat="1" spans="1:16">
      <c r="A602" s="873" t="s">
        <v>2978</v>
      </c>
      <c r="B602" s="874" t="s">
        <v>2979</v>
      </c>
      <c r="C602" s="436"/>
      <c r="D602" s="875"/>
      <c r="E602" s="876"/>
      <c r="F602" s="436"/>
      <c r="G602" s="436"/>
      <c r="H602" s="436"/>
      <c r="I602" s="436"/>
      <c r="J602" s="436"/>
      <c r="K602" s="436"/>
      <c r="L602" s="436"/>
      <c r="M602" s="884">
        <v>2</v>
      </c>
      <c r="N602" s="866">
        <v>0.0695297955555556</v>
      </c>
      <c r="O602" s="867">
        <v>11.25</v>
      </c>
      <c r="P602" s="659">
        <f t="shared" si="10"/>
        <v>0.7822102</v>
      </c>
    </row>
    <row r="603" s="1" customFormat="1" spans="1:16">
      <c r="A603" s="873" t="s">
        <v>2980</v>
      </c>
      <c r="B603" s="874" t="s">
        <v>2981</v>
      </c>
      <c r="C603" s="436"/>
      <c r="D603" s="875"/>
      <c r="E603" s="876"/>
      <c r="F603" s="436"/>
      <c r="G603" s="436"/>
      <c r="H603" s="436"/>
      <c r="I603" s="436"/>
      <c r="J603" s="436"/>
      <c r="K603" s="436"/>
      <c r="L603" s="436"/>
      <c r="M603" s="884">
        <v>5</v>
      </c>
      <c r="N603" s="866">
        <v>0.173824488888889</v>
      </c>
      <c r="O603" s="867">
        <v>11.25</v>
      </c>
      <c r="P603" s="659">
        <f t="shared" si="10"/>
        <v>1.9555255</v>
      </c>
    </row>
    <row r="604" s="1" customFormat="1" spans="1:16">
      <c r="A604" s="873" t="s">
        <v>2982</v>
      </c>
      <c r="B604" s="874" t="s">
        <v>2983</v>
      </c>
      <c r="C604" s="436"/>
      <c r="D604" s="875"/>
      <c r="E604" s="876"/>
      <c r="F604" s="436"/>
      <c r="G604" s="436"/>
      <c r="H604" s="436"/>
      <c r="I604" s="436"/>
      <c r="J604" s="436"/>
      <c r="K604" s="436"/>
      <c r="L604" s="436"/>
      <c r="M604" s="884">
        <v>6</v>
      </c>
      <c r="N604" s="866">
        <v>0.208589386666667</v>
      </c>
      <c r="O604" s="867">
        <v>11.25</v>
      </c>
      <c r="P604" s="659">
        <f t="shared" si="10"/>
        <v>2.3466306</v>
      </c>
    </row>
    <row r="605" s="1" customFormat="1" spans="1:16">
      <c r="A605" s="873" t="s">
        <v>2984</v>
      </c>
      <c r="B605" s="874" t="s">
        <v>2985</v>
      </c>
      <c r="C605" s="436"/>
      <c r="D605" s="875"/>
      <c r="E605" s="876"/>
      <c r="F605" s="436"/>
      <c r="G605" s="436"/>
      <c r="H605" s="436"/>
      <c r="I605" s="436"/>
      <c r="J605" s="436"/>
      <c r="K605" s="436"/>
      <c r="L605" s="436"/>
      <c r="M605" s="884">
        <v>5</v>
      </c>
      <c r="N605" s="866">
        <v>0.173824488888889</v>
      </c>
      <c r="O605" s="867">
        <v>11.25</v>
      </c>
      <c r="P605" s="659">
        <f t="shared" si="10"/>
        <v>1.9555255</v>
      </c>
    </row>
    <row r="606" s="1" customFormat="1" spans="1:16">
      <c r="A606" s="873" t="s">
        <v>2986</v>
      </c>
      <c r="B606" s="874" t="s">
        <v>2987</v>
      </c>
      <c r="C606" s="436"/>
      <c r="D606" s="875"/>
      <c r="E606" s="876"/>
      <c r="F606" s="436"/>
      <c r="G606" s="436"/>
      <c r="H606" s="436"/>
      <c r="I606" s="436"/>
      <c r="J606" s="436"/>
      <c r="K606" s="436"/>
      <c r="L606" s="436"/>
      <c r="M606" s="884">
        <v>7</v>
      </c>
      <c r="N606" s="866">
        <v>0.243354284444444</v>
      </c>
      <c r="O606" s="867">
        <v>11.25</v>
      </c>
      <c r="P606" s="659">
        <f t="shared" si="10"/>
        <v>2.7377357</v>
      </c>
    </row>
    <row r="607" s="1" customFormat="1" spans="1:16">
      <c r="A607" s="873" t="s">
        <v>2988</v>
      </c>
      <c r="B607" s="874" t="s">
        <v>2989</v>
      </c>
      <c r="C607" s="436"/>
      <c r="D607" s="875"/>
      <c r="E607" s="876"/>
      <c r="F607" s="436"/>
      <c r="G607" s="436"/>
      <c r="H607" s="436"/>
      <c r="I607" s="436"/>
      <c r="J607" s="436"/>
      <c r="K607" s="436"/>
      <c r="L607" s="436"/>
      <c r="M607" s="884">
        <v>6</v>
      </c>
      <c r="N607" s="866">
        <v>0.208589386666667</v>
      </c>
      <c r="O607" s="867">
        <v>11.25</v>
      </c>
      <c r="P607" s="659">
        <f t="shared" si="10"/>
        <v>2.3466306</v>
      </c>
    </row>
    <row r="608" s="1" customFormat="1" spans="1:16">
      <c r="A608" s="873" t="s">
        <v>2990</v>
      </c>
      <c r="B608" s="874" t="s">
        <v>2991</v>
      </c>
      <c r="C608" s="436"/>
      <c r="D608" s="875"/>
      <c r="E608" s="876"/>
      <c r="F608" s="436"/>
      <c r="G608" s="436"/>
      <c r="H608" s="436"/>
      <c r="I608" s="436"/>
      <c r="J608" s="436"/>
      <c r="K608" s="436"/>
      <c r="L608" s="436"/>
      <c r="M608" s="884">
        <v>4</v>
      </c>
      <c r="N608" s="866">
        <v>0.139059591111111</v>
      </c>
      <c r="O608" s="867">
        <v>11.25</v>
      </c>
      <c r="P608" s="659">
        <f t="shared" si="10"/>
        <v>1.5644204</v>
      </c>
    </row>
    <row r="609" s="1" customFormat="1" spans="1:16">
      <c r="A609" s="878" t="s">
        <v>2992</v>
      </c>
      <c r="B609" s="874" t="s">
        <v>2993</v>
      </c>
      <c r="C609" s="436"/>
      <c r="D609" s="875"/>
      <c r="E609" s="876"/>
      <c r="F609" s="436"/>
      <c r="G609" s="436"/>
      <c r="H609" s="436"/>
      <c r="I609" s="436"/>
      <c r="J609" s="436"/>
      <c r="K609" s="436"/>
      <c r="L609" s="436"/>
      <c r="M609" s="884">
        <v>3</v>
      </c>
      <c r="N609" s="866">
        <v>0.104294693333333</v>
      </c>
      <c r="O609" s="867">
        <v>11.25</v>
      </c>
      <c r="P609" s="659">
        <f t="shared" si="10"/>
        <v>1.1733153</v>
      </c>
    </row>
    <row r="610" s="1" customFormat="1" spans="1:16">
      <c r="A610" s="841" t="s">
        <v>1278</v>
      </c>
      <c r="B610" s="888" t="s">
        <v>3</v>
      </c>
      <c r="C610" s="864"/>
      <c r="D610" s="889">
        <v>292.38055</v>
      </c>
      <c r="E610" s="872"/>
      <c r="F610" s="841"/>
      <c r="G610" s="841"/>
      <c r="H610" s="841"/>
      <c r="I610" s="841"/>
      <c r="J610" s="841"/>
      <c r="K610" s="841"/>
      <c r="L610" s="841"/>
      <c r="M610" s="880">
        <v>2086</v>
      </c>
      <c r="N610" s="881">
        <v>292.38055</v>
      </c>
      <c r="O610" s="864">
        <v>11.25</v>
      </c>
      <c r="P610" s="864">
        <f>D610*O610</f>
        <v>3289.2811875</v>
      </c>
    </row>
    <row r="611" s="1" customFormat="1" spans="1:16">
      <c r="A611" s="199" t="s">
        <v>2994</v>
      </c>
      <c r="B611" s="890" t="s">
        <v>2995</v>
      </c>
      <c r="C611" s="891"/>
      <c r="D611" s="892"/>
      <c r="E611" s="893"/>
      <c r="F611" s="891"/>
      <c r="G611" s="891"/>
      <c r="H611" s="891"/>
      <c r="I611" s="891"/>
      <c r="J611" s="891"/>
      <c r="K611" s="891"/>
      <c r="L611" s="891"/>
      <c r="M611" s="894">
        <v>4</v>
      </c>
      <c r="N611" s="866">
        <v>0.5606528</v>
      </c>
      <c r="O611" s="867">
        <v>11.25</v>
      </c>
      <c r="P611" s="867">
        <f t="shared" ref="P611:P674" si="11">M611*1.576836</f>
        <v>6.307344</v>
      </c>
    </row>
    <row r="612" s="1" customFormat="1" spans="1:16">
      <c r="A612" s="199" t="s">
        <v>2996</v>
      </c>
      <c r="B612" s="890" t="s">
        <v>2997</v>
      </c>
      <c r="C612" s="891"/>
      <c r="D612" s="892"/>
      <c r="E612" s="893"/>
      <c r="F612" s="891"/>
      <c r="G612" s="891"/>
      <c r="H612" s="891"/>
      <c r="I612" s="891"/>
      <c r="J612" s="891"/>
      <c r="K612" s="891"/>
      <c r="L612" s="891"/>
      <c r="M612" s="894">
        <v>1</v>
      </c>
      <c r="N612" s="866">
        <v>0.1401632</v>
      </c>
      <c r="O612" s="867">
        <v>11.25</v>
      </c>
      <c r="P612" s="867">
        <f t="shared" si="11"/>
        <v>1.576836</v>
      </c>
    </row>
    <row r="613" s="1" customFormat="1" spans="1:16">
      <c r="A613" s="199" t="s">
        <v>2998</v>
      </c>
      <c r="B613" s="890" t="s">
        <v>2999</v>
      </c>
      <c r="C613" s="891"/>
      <c r="D613" s="892"/>
      <c r="E613" s="893"/>
      <c r="F613" s="891"/>
      <c r="G613" s="891"/>
      <c r="H613" s="891"/>
      <c r="I613" s="891"/>
      <c r="J613" s="891"/>
      <c r="K613" s="891"/>
      <c r="L613" s="891"/>
      <c r="M613" s="894">
        <v>3</v>
      </c>
      <c r="N613" s="866">
        <v>0.4204896</v>
      </c>
      <c r="O613" s="867">
        <v>11.25</v>
      </c>
      <c r="P613" s="867">
        <f t="shared" si="11"/>
        <v>4.730508</v>
      </c>
    </row>
    <row r="614" s="1" customFormat="1" spans="1:16">
      <c r="A614" s="199" t="s">
        <v>3000</v>
      </c>
      <c r="B614" s="890" t="s">
        <v>3001</v>
      </c>
      <c r="C614" s="891"/>
      <c r="D614" s="892"/>
      <c r="E614" s="893"/>
      <c r="F614" s="891"/>
      <c r="G614" s="891"/>
      <c r="H614" s="891"/>
      <c r="I614" s="891"/>
      <c r="J614" s="891"/>
      <c r="K614" s="891"/>
      <c r="L614" s="891"/>
      <c r="M614" s="894">
        <v>4</v>
      </c>
      <c r="N614" s="866">
        <v>0.5606528</v>
      </c>
      <c r="O614" s="867">
        <v>11.25</v>
      </c>
      <c r="P614" s="867">
        <f t="shared" si="11"/>
        <v>6.307344</v>
      </c>
    </row>
    <row r="615" s="1" customFormat="1" spans="1:16">
      <c r="A615" s="199" t="s">
        <v>3002</v>
      </c>
      <c r="B615" s="890" t="s">
        <v>3003</v>
      </c>
      <c r="C615" s="891"/>
      <c r="D615" s="892"/>
      <c r="E615" s="893"/>
      <c r="F615" s="891"/>
      <c r="G615" s="891"/>
      <c r="H615" s="891"/>
      <c r="I615" s="891"/>
      <c r="J615" s="891"/>
      <c r="K615" s="891"/>
      <c r="L615" s="891"/>
      <c r="M615" s="894">
        <v>4</v>
      </c>
      <c r="N615" s="866">
        <v>0.5606528</v>
      </c>
      <c r="O615" s="867">
        <v>11.25</v>
      </c>
      <c r="P615" s="867">
        <f t="shared" si="11"/>
        <v>6.307344</v>
      </c>
    </row>
    <row r="616" s="1" customFormat="1" spans="1:16">
      <c r="A616" s="199" t="s">
        <v>3004</v>
      </c>
      <c r="B616" s="890" t="s">
        <v>3005</v>
      </c>
      <c r="C616" s="891"/>
      <c r="D616" s="892"/>
      <c r="E616" s="893"/>
      <c r="F616" s="891"/>
      <c r="G616" s="891"/>
      <c r="H616" s="891"/>
      <c r="I616" s="891"/>
      <c r="J616" s="891"/>
      <c r="K616" s="891"/>
      <c r="L616" s="891"/>
      <c r="M616" s="894">
        <v>4</v>
      </c>
      <c r="N616" s="866">
        <v>0.5606528</v>
      </c>
      <c r="O616" s="867">
        <v>11.25</v>
      </c>
      <c r="P616" s="867">
        <f t="shared" si="11"/>
        <v>6.307344</v>
      </c>
    </row>
    <row r="617" s="1" customFormat="1" spans="1:16">
      <c r="A617" s="199" t="s">
        <v>3006</v>
      </c>
      <c r="B617" s="890" t="s">
        <v>3007</v>
      </c>
      <c r="C617" s="891"/>
      <c r="D617" s="892"/>
      <c r="E617" s="893"/>
      <c r="F617" s="891"/>
      <c r="G617" s="891"/>
      <c r="H617" s="891"/>
      <c r="I617" s="891"/>
      <c r="J617" s="891"/>
      <c r="K617" s="891"/>
      <c r="L617" s="891"/>
      <c r="M617" s="894">
        <v>4</v>
      </c>
      <c r="N617" s="866">
        <v>0.5606528</v>
      </c>
      <c r="O617" s="867">
        <v>11.25</v>
      </c>
      <c r="P617" s="867">
        <f t="shared" si="11"/>
        <v>6.307344</v>
      </c>
    </row>
    <row r="618" s="1" customFormat="1" spans="1:16">
      <c r="A618" s="199" t="s">
        <v>3008</v>
      </c>
      <c r="B618" s="890" t="s">
        <v>3009</v>
      </c>
      <c r="C618" s="891"/>
      <c r="D618" s="892"/>
      <c r="E618" s="893"/>
      <c r="F618" s="891"/>
      <c r="G618" s="891"/>
      <c r="H618" s="891"/>
      <c r="I618" s="891"/>
      <c r="J618" s="891"/>
      <c r="K618" s="891"/>
      <c r="L618" s="891"/>
      <c r="M618" s="894">
        <v>5</v>
      </c>
      <c r="N618" s="866">
        <v>0.700816</v>
      </c>
      <c r="O618" s="867">
        <v>11.25</v>
      </c>
      <c r="P618" s="867">
        <f t="shared" si="11"/>
        <v>7.88418</v>
      </c>
    </row>
    <row r="619" s="1" customFormat="1" spans="1:16">
      <c r="A619" s="199" t="s">
        <v>3010</v>
      </c>
      <c r="B619" s="890" t="s">
        <v>3011</v>
      </c>
      <c r="C619" s="891"/>
      <c r="D619" s="892"/>
      <c r="E619" s="893"/>
      <c r="F619" s="891"/>
      <c r="G619" s="891"/>
      <c r="H619" s="891"/>
      <c r="I619" s="891"/>
      <c r="J619" s="891"/>
      <c r="K619" s="891"/>
      <c r="L619" s="891"/>
      <c r="M619" s="894">
        <v>4</v>
      </c>
      <c r="N619" s="866">
        <v>0.5606528</v>
      </c>
      <c r="O619" s="867">
        <v>11.25</v>
      </c>
      <c r="P619" s="867">
        <f t="shared" si="11"/>
        <v>6.307344</v>
      </c>
    </row>
    <row r="620" s="1" customFormat="1" spans="1:16">
      <c r="A620" s="199" t="s">
        <v>3012</v>
      </c>
      <c r="B620" s="890" t="s">
        <v>3013</v>
      </c>
      <c r="C620" s="891"/>
      <c r="D620" s="892"/>
      <c r="E620" s="893"/>
      <c r="F620" s="891"/>
      <c r="G620" s="891"/>
      <c r="H620" s="891"/>
      <c r="I620" s="891"/>
      <c r="J620" s="891"/>
      <c r="K620" s="891"/>
      <c r="L620" s="891"/>
      <c r="M620" s="894">
        <v>3</v>
      </c>
      <c r="N620" s="866">
        <v>0.4204896</v>
      </c>
      <c r="O620" s="867">
        <v>11.25</v>
      </c>
      <c r="P620" s="867">
        <f t="shared" si="11"/>
        <v>4.730508</v>
      </c>
    </row>
    <row r="621" s="1" customFormat="1" spans="1:16">
      <c r="A621" s="199" t="s">
        <v>3014</v>
      </c>
      <c r="B621" s="890" t="s">
        <v>3015</v>
      </c>
      <c r="C621" s="891"/>
      <c r="D621" s="892"/>
      <c r="E621" s="893"/>
      <c r="F621" s="891"/>
      <c r="G621" s="891"/>
      <c r="H621" s="891"/>
      <c r="I621" s="891"/>
      <c r="J621" s="891"/>
      <c r="K621" s="891"/>
      <c r="L621" s="891"/>
      <c r="M621" s="894">
        <v>4</v>
      </c>
      <c r="N621" s="866">
        <v>0.5606528</v>
      </c>
      <c r="O621" s="867">
        <v>11.25</v>
      </c>
      <c r="P621" s="867">
        <f t="shared" si="11"/>
        <v>6.307344</v>
      </c>
    </row>
    <row r="622" s="1" customFormat="1" spans="1:16">
      <c r="A622" s="199" t="s">
        <v>3016</v>
      </c>
      <c r="B622" s="890" t="s">
        <v>3017</v>
      </c>
      <c r="C622" s="891"/>
      <c r="D622" s="892"/>
      <c r="E622" s="893"/>
      <c r="F622" s="891"/>
      <c r="G622" s="891"/>
      <c r="H622" s="891"/>
      <c r="I622" s="891"/>
      <c r="J622" s="891"/>
      <c r="K622" s="891"/>
      <c r="L622" s="891"/>
      <c r="M622" s="894">
        <v>4</v>
      </c>
      <c r="N622" s="866">
        <v>0.5606528</v>
      </c>
      <c r="O622" s="867">
        <v>11.25</v>
      </c>
      <c r="P622" s="867">
        <f t="shared" si="11"/>
        <v>6.307344</v>
      </c>
    </row>
    <row r="623" s="1" customFormat="1" spans="1:16">
      <c r="A623" s="199" t="s">
        <v>3018</v>
      </c>
      <c r="B623" s="890" t="s">
        <v>3019</v>
      </c>
      <c r="C623" s="891"/>
      <c r="D623" s="892"/>
      <c r="E623" s="893"/>
      <c r="F623" s="891"/>
      <c r="G623" s="891"/>
      <c r="H623" s="891"/>
      <c r="I623" s="891"/>
      <c r="J623" s="891"/>
      <c r="K623" s="891"/>
      <c r="L623" s="891"/>
      <c r="M623" s="894">
        <v>7</v>
      </c>
      <c r="N623" s="866">
        <v>0.9811424</v>
      </c>
      <c r="O623" s="867">
        <v>11.25</v>
      </c>
      <c r="P623" s="867">
        <f t="shared" si="11"/>
        <v>11.037852</v>
      </c>
    </row>
    <row r="624" s="1" customFormat="1" spans="1:16">
      <c r="A624" s="199" t="s">
        <v>3020</v>
      </c>
      <c r="B624" s="890" t="s">
        <v>3021</v>
      </c>
      <c r="C624" s="891"/>
      <c r="D624" s="892"/>
      <c r="E624" s="893"/>
      <c r="F624" s="891"/>
      <c r="G624" s="891"/>
      <c r="H624" s="891"/>
      <c r="I624" s="891"/>
      <c r="J624" s="891"/>
      <c r="K624" s="891"/>
      <c r="L624" s="891"/>
      <c r="M624" s="894">
        <v>4</v>
      </c>
      <c r="N624" s="866">
        <v>0.5606528</v>
      </c>
      <c r="O624" s="867">
        <v>11.25</v>
      </c>
      <c r="P624" s="867">
        <f t="shared" si="11"/>
        <v>6.307344</v>
      </c>
    </row>
    <row r="625" s="1" customFormat="1" spans="1:16">
      <c r="A625" s="199" t="s">
        <v>3022</v>
      </c>
      <c r="B625" s="890" t="s">
        <v>3023</v>
      </c>
      <c r="C625" s="891"/>
      <c r="D625" s="892"/>
      <c r="E625" s="893"/>
      <c r="F625" s="891"/>
      <c r="G625" s="891"/>
      <c r="H625" s="891"/>
      <c r="I625" s="891"/>
      <c r="J625" s="891"/>
      <c r="K625" s="891"/>
      <c r="L625" s="891"/>
      <c r="M625" s="894">
        <v>4</v>
      </c>
      <c r="N625" s="866">
        <v>0.5606528</v>
      </c>
      <c r="O625" s="867">
        <v>11.25</v>
      </c>
      <c r="P625" s="867">
        <f t="shared" si="11"/>
        <v>6.307344</v>
      </c>
    </row>
    <row r="626" s="1" customFormat="1" spans="1:16">
      <c r="A626" s="199" t="s">
        <v>3024</v>
      </c>
      <c r="B626" s="890" t="s">
        <v>3025</v>
      </c>
      <c r="C626" s="891"/>
      <c r="D626" s="892"/>
      <c r="E626" s="893"/>
      <c r="F626" s="891"/>
      <c r="G626" s="891"/>
      <c r="H626" s="891"/>
      <c r="I626" s="891"/>
      <c r="J626" s="891"/>
      <c r="K626" s="891"/>
      <c r="L626" s="891"/>
      <c r="M626" s="894">
        <v>2</v>
      </c>
      <c r="N626" s="866">
        <v>0.2803264</v>
      </c>
      <c r="O626" s="867">
        <v>11.25</v>
      </c>
      <c r="P626" s="867">
        <f t="shared" si="11"/>
        <v>3.153672</v>
      </c>
    </row>
    <row r="627" s="1" customFormat="1" spans="1:16">
      <c r="A627" s="199" t="s">
        <v>3026</v>
      </c>
      <c r="B627" s="890" t="s">
        <v>3027</v>
      </c>
      <c r="C627" s="891"/>
      <c r="D627" s="892"/>
      <c r="E627" s="893"/>
      <c r="F627" s="891"/>
      <c r="G627" s="891"/>
      <c r="H627" s="891"/>
      <c r="I627" s="891"/>
      <c r="J627" s="891"/>
      <c r="K627" s="891"/>
      <c r="L627" s="891"/>
      <c r="M627" s="894">
        <v>2</v>
      </c>
      <c r="N627" s="866">
        <v>0.2803264</v>
      </c>
      <c r="O627" s="867">
        <v>11.25</v>
      </c>
      <c r="P627" s="867">
        <f t="shared" si="11"/>
        <v>3.153672</v>
      </c>
    </row>
    <row r="628" s="1" customFormat="1" spans="1:16">
      <c r="A628" s="199" t="s">
        <v>3028</v>
      </c>
      <c r="B628" s="890" t="s">
        <v>3029</v>
      </c>
      <c r="C628" s="891"/>
      <c r="D628" s="892"/>
      <c r="E628" s="893"/>
      <c r="F628" s="891"/>
      <c r="G628" s="891"/>
      <c r="H628" s="891"/>
      <c r="I628" s="891"/>
      <c r="J628" s="891"/>
      <c r="K628" s="891"/>
      <c r="L628" s="891"/>
      <c r="M628" s="894">
        <v>3</v>
      </c>
      <c r="N628" s="866">
        <v>0.4204896</v>
      </c>
      <c r="O628" s="867">
        <v>11.25</v>
      </c>
      <c r="P628" s="867">
        <f t="shared" si="11"/>
        <v>4.730508</v>
      </c>
    </row>
    <row r="629" s="1" customFormat="1" spans="1:16">
      <c r="A629" s="199" t="s">
        <v>3030</v>
      </c>
      <c r="B629" s="890" t="s">
        <v>3031</v>
      </c>
      <c r="C629" s="891"/>
      <c r="D629" s="892"/>
      <c r="E629" s="893"/>
      <c r="F629" s="891"/>
      <c r="G629" s="891"/>
      <c r="H629" s="891"/>
      <c r="I629" s="891"/>
      <c r="J629" s="891"/>
      <c r="K629" s="891"/>
      <c r="L629" s="891"/>
      <c r="M629" s="894">
        <v>1</v>
      </c>
      <c r="N629" s="866">
        <v>0.1401632</v>
      </c>
      <c r="O629" s="867">
        <v>11.25</v>
      </c>
      <c r="P629" s="867">
        <f t="shared" si="11"/>
        <v>1.576836</v>
      </c>
    </row>
    <row r="630" s="1" customFormat="1" spans="1:16">
      <c r="A630" s="199" t="s">
        <v>3032</v>
      </c>
      <c r="B630" s="890" t="s">
        <v>3033</v>
      </c>
      <c r="C630" s="891"/>
      <c r="D630" s="892"/>
      <c r="E630" s="893"/>
      <c r="F630" s="891"/>
      <c r="G630" s="891"/>
      <c r="H630" s="891"/>
      <c r="I630" s="891"/>
      <c r="J630" s="891"/>
      <c r="K630" s="891"/>
      <c r="L630" s="891"/>
      <c r="M630" s="894">
        <v>2</v>
      </c>
      <c r="N630" s="866">
        <v>0.2803264</v>
      </c>
      <c r="O630" s="867">
        <v>11.25</v>
      </c>
      <c r="P630" s="867">
        <f t="shared" si="11"/>
        <v>3.153672</v>
      </c>
    </row>
    <row r="631" s="1" customFormat="1" spans="1:16">
      <c r="A631" s="199" t="s">
        <v>3034</v>
      </c>
      <c r="B631" s="890" t="s">
        <v>3035</v>
      </c>
      <c r="C631" s="891"/>
      <c r="D631" s="892"/>
      <c r="E631" s="893"/>
      <c r="F631" s="891"/>
      <c r="G631" s="891"/>
      <c r="H631" s="891"/>
      <c r="I631" s="891"/>
      <c r="J631" s="891"/>
      <c r="K631" s="891"/>
      <c r="L631" s="891"/>
      <c r="M631" s="894">
        <v>4</v>
      </c>
      <c r="N631" s="866">
        <v>0.5606528</v>
      </c>
      <c r="O631" s="867">
        <v>11.25</v>
      </c>
      <c r="P631" s="867">
        <f t="shared" si="11"/>
        <v>6.307344</v>
      </c>
    </row>
    <row r="632" s="1" customFormat="1" spans="1:16">
      <c r="A632" s="199" t="s">
        <v>3036</v>
      </c>
      <c r="B632" s="890" t="s">
        <v>3037</v>
      </c>
      <c r="C632" s="891"/>
      <c r="D632" s="892"/>
      <c r="E632" s="893"/>
      <c r="F632" s="891"/>
      <c r="G632" s="891"/>
      <c r="H632" s="891"/>
      <c r="I632" s="891"/>
      <c r="J632" s="891"/>
      <c r="K632" s="891"/>
      <c r="L632" s="891"/>
      <c r="M632" s="894">
        <v>6</v>
      </c>
      <c r="N632" s="866">
        <v>0.8409792</v>
      </c>
      <c r="O632" s="867">
        <v>11.25</v>
      </c>
      <c r="P632" s="867">
        <f t="shared" si="11"/>
        <v>9.461016</v>
      </c>
    </row>
    <row r="633" s="1" customFormat="1" spans="1:16">
      <c r="A633" s="199" t="s">
        <v>3038</v>
      </c>
      <c r="B633" s="890" t="s">
        <v>3039</v>
      </c>
      <c r="C633" s="891"/>
      <c r="D633" s="892"/>
      <c r="E633" s="893"/>
      <c r="F633" s="891"/>
      <c r="G633" s="891"/>
      <c r="H633" s="891"/>
      <c r="I633" s="891"/>
      <c r="J633" s="891"/>
      <c r="K633" s="891"/>
      <c r="L633" s="891"/>
      <c r="M633" s="894">
        <v>4</v>
      </c>
      <c r="N633" s="866">
        <v>0.5606528</v>
      </c>
      <c r="O633" s="867">
        <v>11.25</v>
      </c>
      <c r="P633" s="867">
        <f t="shared" si="11"/>
        <v>6.307344</v>
      </c>
    </row>
    <row r="634" s="1" customFormat="1" spans="1:16">
      <c r="A634" s="199" t="s">
        <v>3040</v>
      </c>
      <c r="B634" s="890" t="s">
        <v>3041</v>
      </c>
      <c r="C634" s="891"/>
      <c r="D634" s="892"/>
      <c r="E634" s="893"/>
      <c r="F634" s="891"/>
      <c r="G634" s="891"/>
      <c r="H634" s="891"/>
      <c r="I634" s="891"/>
      <c r="J634" s="891"/>
      <c r="K634" s="891"/>
      <c r="L634" s="891"/>
      <c r="M634" s="894">
        <v>5</v>
      </c>
      <c r="N634" s="866">
        <v>0.700816</v>
      </c>
      <c r="O634" s="867">
        <v>11.25</v>
      </c>
      <c r="P634" s="867">
        <f t="shared" si="11"/>
        <v>7.88418</v>
      </c>
    </row>
    <row r="635" s="1" customFormat="1" spans="1:16">
      <c r="A635" s="199" t="s">
        <v>3042</v>
      </c>
      <c r="B635" s="890" t="s">
        <v>3043</v>
      </c>
      <c r="C635" s="891"/>
      <c r="D635" s="892"/>
      <c r="E635" s="893"/>
      <c r="F635" s="891"/>
      <c r="G635" s="891"/>
      <c r="H635" s="891"/>
      <c r="I635" s="891"/>
      <c r="J635" s="891"/>
      <c r="K635" s="891"/>
      <c r="L635" s="891"/>
      <c r="M635" s="894">
        <v>1</v>
      </c>
      <c r="N635" s="866">
        <v>0.1401632</v>
      </c>
      <c r="O635" s="867">
        <v>11.25</v>
      </c>
      <c r="P635" s="867">
        <f t="shared" si="11"/>
        <v>1.576836</v>
      </c>
    </row>
    <row r="636" s="1" customFormat="1" spans="1:16">
      <c r="A636" s="199" t="s">
        <v>3044</v>
      </c>
      <c r="B636" s="890" t="s">
        <v>3045</v>
      </c>
      <c r="C636" s="891"/>
      <c r="D636" s="892"/>
      <c r="E636" s="893"/>
      <c r="F636" s="891"/>
      <c r="G636" s="891"/>
      <c r="H636" s="891"/>
      <c r="I636" s="891"/>
      <c r="J636" s="891"/>
      <c r="K636" s="891"/>
      <c r="L636" s="891"/>
      <c r="M636" s="894">
        <v>4</v>
      </c>
      <c r="N636" s="866">
        <v>0.5606528</v>
      </c>
      <c r="O636" s="867">
        <v>11.25</v>
      </c>
      <c r="P636" s="867">
        <f t="shared" si="11"/>
        <v>6.307344</v>
      </c>
    </row>
    <row r="637" s="1" customFormat="1" spans="1:16">
      <c r="A637" s="199" t="s">
        <v>3046</v>
      </c>
      <c r="B637" s="890" t="s">
        <v>3047</v>
      </c>
      <c r="C637" s="891"/>
      <c r="D637" s="892"/>
      <c r="E637" s="893"/>
      <c r="F637" s="891"/>
      <c r="G637" s="891"/>
      <c r="H637" s="891"/>
      <c r="I637" s="891"/>
      <c r="J637" s="891"/>
      <c r="K637" s="891"/>
      <c r="L637" s="891"/>
      <c r="M637" s="894">
        <v>3</v>
      </c>
      <c r="N637" s="866">
        <v>0.4204896</v>
      </c>
      <c r="O637" s="867">
        <v>11.25</v>
      </c>
      <c r="P637" s="867">
        <f t="shared" si="11"/>
        <v>4.730508</v>
      </c>
    </row>
    <row r="638" s="1" customFormat="1" spans="1:16">
      <c r="A638" s="199" t="s">
        <v>3048</v>
      </c>
      <c r="B638" s="890" t="s">
        <v>3049</v>
      </c>
      <c r="C638" s="891"/>
      <c r="D638" s="892"/>
      <c r="E638" s="893"/>
      <c r="F638" s="891"/>
      <c r="G638" s="891"/>
      <c r="H638" s="891"/>
      <c r="I638" s="891"/>
      <c r="J638" s="891"/>
      <c r="K638" s="891"/>
      <c r="L638" s="891"/>
      <c r="M638" s="894">
        <v>2</v>
      </c>
      <c r="N638" s="866">
        <v>0.2803264</v>
      </c>
      <c r="O638" s="867">
        <v>11.25</v>
      </c>
      <c r="P638" s="867">
        <f t="shared" si="11"/>
        <v>3.153672</v>
      </c>
    </row>
    <row r="639" s="1" customFormat="1" spans="1:16">
      <c r="A639" s="199" t="s">
        <v>3050</v>
      </c>
      <c r="B639" s="890" t="s">
        <v>3051</v>
      </c>
      <c r="C639" s="891"/>
      <c r="D639" s="892"/>
      <c r="E639" s="893"/>
      <c r="F639" s="891"/>
      <c r="G639" s="891"/>
      <c r="H639" s="891"/>
      <c r="I639" s="891"/>
      <c r="J639" s="891"/>
      <c r="K639" s="891"/>
      <c r="L639" s="891"/>
      <c r="M639" s="894">
        <v>5</v>
      </c>
      <c r="N639" s="866">
        <v>0.700816</v>
      </c>
      <c r="O639" s="867">
        <v>11.25</v>
      </c>
      <c r="P639" s="867">
        <f t="shared" si="11"/>
        <v>7.88418</v>
      </c>
    </row>
    <row r="640" s="1" customFormat="1" spans="1:16">
      <c r="A640" s="199" t="s">
        <v>3052</v>
      </c>
      <c r="B640" s="890" t="s">
        <v>3053</v>
      </c>
      <c r="C640" s="891"/>
      <c r="D640" s="892"/>
      <c r="E640" s="893"/>
      <c r="F640" s="891"/>
      <c r="G640" s="891"/>
      <c r="H640" s="891"/>
      <c r="I640" s="891"/>
      <c r="J640" s="891"/>
      <c r="K640" s="891"/>
      <c r="L640" s="891"/>
      <c r="M640" s="894">
        <v>4</v>
      </c>
      <c r="N640" s="866">
        <v>0.5606528</v>
      </c>
      <c r="O640" s="867">
        <v>11.25</v>
      </c>
      <c r="P640" s="867">
        <f t="shared" si="11"/>
        <v>6.307344</v>
      </c>
    </row>
    <row r="641" s="1" customFormat="1" spans="1:16">
      <c r="A641" s="199" t="s">
        <v>3054</v>
      </c>
      <c r="B641" s="890" t="s">
        <v>3055</v>
      </c>
      <c r="C641" s="891"/>
      <c r="D641" s="892"/>
      <c r="E641" s="893"/>
      <c r="F641" s="891"/>
      <c r="G641" s="891"/>
      <c r="H641" s="891"/>
      <c r="I641" s="891"/>
      <c r="J641" s="891"/>
      <c r="K641" s="891"/>
      <c r="L641" s="891"/>
      <c r="M641" s="894">
        <v>1</v>
      </c>
      <c r="N641" s="866">
        <v>0.1401632</v>
      </c>
      <c r="O641" s="867">
        <v>11.25</v>
      </c>
      <c r="P641" s="867">
        <f t="shared" si="11"/>
        <v>1.576836</v>
      </c>
    </row>
    <row r="642" s="1" customFormat="1" spans="1:16">
      <c r="A642" s="199" t="s">
        <v>3056</v>
      </c>
      <c r="B642" s="890" t="s">
        <v>3057</v>
      </c>
      <c r="C642" s="891"/>
      <c r="D642" s="892"/>
      <c r="E642" s="893"/>
      <c r="F642" s="891"/>
      <c r="G642" s="891"/>
      <c r="H642" s="891"/>
      <c r="I642" s="891"/>
      <c r="J642" s="891"/>
      <c r="K642" s="891"/>
      <c r="L642" s="891"/>
      <c r="M642" s="894">
        <v>3</v>
      </c>
      <c r="N642" s="866">
        <v>0.4204896</v>
      </c>
      <c r="O642" s="867">
        <v>11.25</v>
      </c>
      <c r="P642" s="867">
        <f t="shared" si="11"/>
        <v>4.730508</v>
      </c>
    </row>
    <row r="643" s="1" customFormat="1" spans="1:16">
      <c r="A643" s="199" t="s">
        <v>3058</v>
      </c>
      <c r="B643" s="890" t="s">
        <v>3059</v>
      </c>
      <c r="C643" s="891"/>
      <c r="D643" s="892"/>
      <c r="E643" s="893"/>
      <c r="F643" s="891"/>
      <c r="G643" s="891"/>
      <c r="H643" s="891"/>
      <c r="I643" s="891"/>
      <c r="J643" s="891"/>
      <c r="K643" s="891"/>
      <c r="L643" s="891"/>
      <c r="M643" s="894">
        <v>3</v>
      </c>
      <c r="N643" s="866">
        <v>0.4204896</v>
      </c>
      <c r="O643" s="867">
        <v>11.25</v>
      </c>
      <c r="P643" s="867">
        <f t="shared" si="11"/>
        <v>4.730508</v>
      </c>
    </row>
    <row r="644" s="1" customFormat="1" spans="1:16">
      <c r="A644" s="199" t="s">
        <v>3060</v>
      </c>
      <c r="B644" s="890" t="s">
        <v>3061</v>
      </c>
      <c r="C644" s="891"/>
      <c r="D644" s="892"/>
      <c r="E644" s="893"/>
      <c r="F644" s="891"/>
      <c r="G644" s="891"/>
      <c r="H644" s="891"/>
      <c r="I644" s="891"/>
      <c r="J644" s="891"/>
      <c r="K644" s="891"/>
      <c r="L644" s="891"/>
      <c r="M644" s="894">
        <v>5</v>
      </c>
      <c r="N644" s="866">
        <v>0.700816</v>
      </c>
      <c r="O644" s="867">
        <v>11.25</v>
      </c>
      <c r="P644" s="867">
        <f t="shared" si="11"/>
        <v>7.88418</v>
      </c>
    </row>
    <row r="645" s="1" customFormat="1" spans="1:16">
      <c r="A645" s="199" t="s">
        <v>3062</v>
      </c>
      <c r="B645" s="890" t="s">
        <v>3063</v>
      </c>
      <c r="C645" s="891"/>
      <c r="D645" s="892"/>
      <c r="E645" s="893"/>
      <c r="F645" s="891"/>
      <c r="G645" s="891"/>
      <c r="H645" s="891"/>
      <c r="I645" s="891"/>
      <c r="J645" s="891"/>
      <c r="K645" s="891"/>
      <c r="L645" s="891"/>
      <c r="M645" s="894">
        <v>3</v>
      </c>
      <c r="N645" s="866">
        <v>0.4204896</v>
      </c>
      <c r="O645" s="867">
        <v>11.25</v>
      </c>
      <c r="P645" s="867">
        <f t="shared" si="11"/>
        <v>4.730508</v>
      </c>
    </row>
    <row r="646" s="1" customFormat="1" spans="1:16">
      <c r="A646" s="199" t="s">
        <v>3064</v>
      </c>
      <c r="B646" s="890" t="s">
        <v>3065</v>
      </c>
      <c r="C646" s="891"/>
      <c r="D646" s="892"/>
      <c r="E646" s="893"/>
      <c r="F646" s="891"/>
      <c r="G646" s="891"/>
      <c r="H646" s="891"/>
      <c r="I646" s="891"/>
      <c r="J646" s="891"/>
      <c r="K646" s="891"/>
      <c r="L646" s="891"/>
      <c r="M646" s="894">
        <v>1</v>
      </c>
      <c r="N646" s="866">
        <v>0.1401632</v>
      </c>
      <c r="O646" s="867">
        <v>11.25</v>
      </c>
      <c r="P646" s="867">
        <f t="shared" si="11"/>
        <v>1.576836</v>
      </c>
    </row>
    <row r="647" s="1" customFormat="1" spans="1:16">
      <c r="A647" s="199" t="s">
        <v>3066</v>
      </c>
      <c r="B647" s="890" t="s">
        <v>3067</v>
      </c>
      <c r="C647" s="891"/>
      <c r="D647" s="892"/>
      <c r="E647" s="893"/>
      <c r="F647" s="891"/>
      <c r="G647" s="891"/>
      <c r="H647" s="891"/>
      <c r="I647" s="891"/>
      <c r="J647" s="891"/>
      <c r="K647" s="891"/>
      <c r="L647" s="891"/>
      <c r="M647" s="894">
        <v>4</v>
      </c>
      <c r="N647" s="866">
        <v>0.5606528</v>
      </c>
      <c r="O647" s="867">
        <v>11.25</v>
      </c>
      <c r="P647" s="867">
        <f t="shared" si="11"/>
        <v>6.307344</v>
      </c>
    </row>
    <row r="648" s="1" customFormat="1" spans="1:16">
      <c r="A648" s="199" t="s">
        <v>3068</v>
      </c>
      <c r="B648" s="890" t="s">
        <v>3069</v>
      </c>
      <c r="C648" s="891"/>
      <c r="D648" s="892"/>
      <c r="E648" s="893"/>
      <c r="F648" s="891"/>
      <c r="G648" s="891"/>
      <c r="H648" s="891"/>
      <c r="I648" s="891"/>
      <c r="J648" s="891"/>
      <c r="K648" s="891"/>
      <c r="L648" s="891"/>
      <c r="M648" s="894">
        <v>3</v>
      </c>
      <c r="N648" s="866">
        <v>0.4204896</v>
      </c>
      <c r="O648" s="867">
        <v>11.25</v>
      </c>
      <c r="P648" s="867">
        <f t="shared" si="11"/>
        <v>4.730508</v>
      </c>
    </row>
    <row r="649" s="1" customFormat="1" spans="1:16">
      <c r="A649" s="199" t="s">
        <v>3070</v>
      </c>
      <c r="B649" s="890" t="s">
        <v>3071</v>
      </c>
      <c r="C649" s="891"/>
      <c r="D649" s="892"/>
      <c r="E649" s="893"/>
      <c r="F649" s="891"/>
      <c r="G649" s="891"/>
      <c r="H649" s="891"/>
      <c r="I649" s="891"/>
      <c r="J649" s="891"/>
      <c r="K649" s="891"/>
      <c r="L649" s="891"/>
      <c r="M649" s="894">
        <v>5</v>
      </c>
      <c r="N649" s="866">
        <v>0.700816</v>
      </c>
      <c r="O649" s="867">
        <v>11.25</v>
      </c>
      <c r="P649" s="867">
        <f t="shared" si="11"/>
        <v>7.88418</v>
      </c>
    </row>
    <row r="650" s="1" customFormat="1" spans="1:16">
      <c r="A650" s="199" t="s">
        <v>3072</v>
      </c>
      <c r="B650" s="890" t="s">
        <v>3073</v>
      </c>
      <c r="C650" s="891"/>
      <c r="D650" s="892"/>
      <c r="E650" s="893"/>
      <c r="F650" s="891"/>
      <c r="G650" s="891"/>
      <c r="H650" s="891"/>
      <c r="I650" s="891"/>
      <c r="J650" s="891"/>
      <c r="K650" s="891"/>
      <c r="L650" s="891"/>
      <c r="M650" s="894">
        <v>4</v>
      </c>
      <c r="N650" s="866">
        <v>0.5606528</v>
      </c>
      <c r="O650" s="867">
        <v>11.25</v>
      </c>
      <c r="P650" s="867">
        <f t="shared" si="11"/>
        <v>6.307344</v>
      </c>
    </row>
    <row r="651" s="1" customFormat="1" spans="1:16">
      <c r="A651" s="199" t="s">
        <v>3074</v>
      </c>
      <c r="B651" s="890" t="s">
        <v>3075</v>
      </c>
      <c r="C651" s="891"/>
      <c r="D651" s="892"/>
      <c r="E651" s="893"/>
      <c r="F651" s="891"/>
      <c r="G651" s="891"/>
      <c r="H651" s="891"/>
      <c r="I651" s="891"/>
      <c r="J651" s="891"/>
      <c r="K651" s="891"/>
      <c r="L651" s="891"/>
      <c r="M651" s="894">
        <v>4</v>
      </c>
      <c r="N651" s="866">
        <v>0.5606528</v>
      </c>
      <c r="O651" s="867">
        <v>11.25</v>
      </c>
      <c r="P651" s="867">
        <f t="shared" si="11"/>
        <v>6.307344</v>
      </c>
    </row>
    <row r="652" s="1" customFormat="1" spans="1:16">
      <c r="A652" s="199" t="s">
        <v>3076</v>
      </c>
      <c r="B652" s="890" t="s">
        <v>3077</v>
      </c>
      <c r="C652" s="891"/>
      <c r="D652" s="892"/>
      <c r="E652" s="893"/>
      <c r="F652" s="891"/>
      <c r="G652" s="891"/>
      <c r="H652" s="891"/>
      <c r="I652" s="891"/>
      <c r="J652" s="891"/>
      <c r="K652" s="891"/>
      <c r="L652" s="891"/>
      <c r="M652" s="894">
        <v>3</v>
      </c>
      <c r="N652" s="866">
        <v>0.4204896</v>
      </c>
      <c r="O652" s="867">
        <v>11.25</v>
      </c>
      <c r="P652" s="867">
        <f t="shared" si="11"/>
        <v>4.730508</v>
      </c>
    </row>
    <row r="653" s="1" customFormat="1" spans="1:16">
      <c r="A653" s="199" t="s">
        <v>3078</v>
      </c>
      <c r="B653" s="890" t="s">
        <v>3079</v>
      </c>
      <c r="C653" s="891"/>
      <c r="D653" s="892"/>
      <c r="E653" s="893"/>
      <c r="F653" s="891"/>
      <c r="G653" s="891"/>
      <c r="H653" s="891"/>
      <c r="I653" s="891"/>
      <c r="J653" s="891"/>
      <c r="K653" s="891"/>
      <c r="L653" s="891"/>
      <c r="M653" s="894">
        <v>5</v>
      </c>
      <c r="N653" s="866">
        <v>0.700816</v>
      </c>
      <c r="O653" s="867">
        <v>11.25</v>
      </c>
      <c r="P653" s="867">
        <f t="shared" si="11"/>
        <v>7.88418</v>
      </c>
    </row>
    <row r="654" s="1" customFormat="1" spans="1:16">
      <c r="A654" s="199" t="s">
        <v>3080</v>
      </c>
      <c r="B654" s="890" t="s">
        <v>3081</v>
      </c>
      <c r="C654" s="891"/>
      <c r="D654" s="892"/>
      <c r="E654" s="893"/>
      <c r="F654" s="891"/>
      <c r="G654" s="891"/>
      <c r="H654" s="891"/>
      <c r="I654" s="891"/>
      <c r="J654" s="891"/>
      <c r="K654" s="891"/>
      <c r="L654" s="891"/>
      <c r="M654" s="894">
        <v>5</v>
      </c>
      <c r="N654" s="866">
        <v>0.700816</v>
      </c>
      <c r="O654" s="867">
        <v>11.25</v>
      </c>
      <c r="P654" s="867">
        <f t="shared" si="11"/>
        <v>7.88418</v>
      </c>
    </row>
    <row r="655" s="1" customFormat="1" spans="1:16">
      <c r="A655" s="199" t="s">
        <v>3082</v>
      </c>
      <c r="B655" s="890" t="s">
        <v>3083</v>
      </c>
      <c r="C655" s="891"/>
      <c r="D655" s="892"/>
      <c r="E655" s="893"/>
      <c r="F655" s="891"/>
      <c r="G655" s="891"/>
      <c r="H655" s="891"/>
      <c r="I655" s="891"/>
      <c r="J655" s="891"/>
      <c r="K655" s="891"/>
      <c r="L655" s="891"/>
      <c r="M655" s="894">
        <v>6</v>
      </c>
      <c r="N655" s="866">
        <v>0.8409792</v>
      </c>
      <c r="O655" s="867">
        <v>11.25</v>
      </c>
      <c r="P655" s="867">
        <f t="shared" si="11"/>
        <v>9.461016</v>
      </c>
    </row>
    <row r="656" s="1" customFormat="1" spans="1:16">
      <c r="A656" s="199" t="s">
        <v>3084</v>
      </c>
      <c r="B656" s="890" t="s">
        <v>3085</v>
      </c>
      <c r="C656" s="891"/>
      <c r="D656" s="892"/>
      <c r="E656" s="893"/>
      <c r="F656" s="891"/>
      <c r="G656" s="891"/>
      <c r="H656" s="891"/>
      <c r="I656" s="891"/>
      <c r="J656" s="891"/>
      <c r="K656" s="891"/>
      <c r="L656" s="891"/>
      <c r="M656" s="894">
        <v>1</v>
      </c>
      <c r="N656" s="866">
        <v>0.1401632</v>
      </c>
      <c r="O656" s="867">
        <v>11.25</v>
      </c>
      <c r="P656" s="867">
        <f t="shared" si="11"/>
        <v>1.576836</v>
      </c>
    </row>
    <row r="657" s="1" customFormat="1" spans="1:16">
      <c r="A657" s="199" t="s">
        <v>3086</v>
      </c>
      <c r="B657" s="890" t="s">
        <v>3087</v>
      </c>
      <c r="C657" s="891"/>
      <c r="D657" s="892"/>
      <c r="E657" s="893"/>
      <c r="F657" s="891"/>
      <c r="G657" s="891"/>
      <c r="H657" s="891"/>
      <c r="I657" s="891"/>
      <c r="J657" s="891"/>
      <c r="K657" s="891"/>
      <c r="L657" s="891"/>
      <c r="M657" s="894">
        <v>4</v>
      </c>
      <c r="N657" s="866">
        <v>0.5606528</v>
      </c>
      <c r="O657" s="867">
        <v>11.25</v>
      </c>
      <c r="P657" s="867">
        <f t="shared" si="11"/>
        <v>6.307344</v>
      </c>
    </row>
    <row r="658" s="1" customFormat="1" spans="1:16">
      <c r="A658" s="199" t="s">
        <v>3088</v>
      </c>
      <c r="B658" s="890" t="s">
        <v>3089</v>
      </c>
      <c r="C658" s="891"/>
      <c r="D658" s="892"/>
      <c r="E658" s="893"/>
      <c r="F658" s="891"/>
      <c r="G658" s="891"/>
      <c r="H658" s="891"/>
      <c r="I658" s="891"/>
      <c r="J658" s="891"/>
      <c r="K658" s="891"/>
      <c r="L658" s="891"/>
      <c r="M658" s="894">
        <v>4</v>
      </c>
      <c r="N658" s="866">
        <v>0.5606528</v>
      </c>
      <c r="O658" s="867">
        <v>11.25</v>
      </c>
      <c r="P658" s="867">
        <f t="shared" si="11"/>
        <v>6.307344</v>
      </c>
    </row>
    <row r="659" s="1" customFormat="1" spans="1:16">
      <c r="A659" s="199" t="s">
        <v>3090</v>
      </c>
      <c r="B659" s="890" t="s">
        <v>3091</v>
      </c>
      <c r="C659" s="891"/>
      <c r="D659" s="892"/>
      <c r="E659" s="893"/>
      <c r="F659" s="891"/>
      <c r="G659" s="891"/>
      <c r="H659" s="891"/>
      <c r="I659" s="891"/>
      <c r="J659" s="891"/>
      <c r="K659" s="891"/>
      <c r="L659" s="891"/>
      <c r="M659" s="894">
        <v>5</v>
      </c>
      <c r="N659" s="866">
        <v>0.700816</v>
      </c>
      <c r="O659" s="867">
        <v>11.25</v>
      </c>
      <c r="P659" s="867">
        <f t="shared" si="11"/>
        <v>7.88418</v>
      </c>
    </row>
    <row r="660" s="1" customFormat="1" spans="1:16">
      <c r="A660" s="199" t="s">
        <v>3092</v>
      </c>
      <c r="B660" s="890" t="s">
        <v>3093</v>
      </c>
      <c r="C660" s="891"/>
      <c r="D660" s="892"/>
      <c r="E660" s="893"/>
      <c r="F660" s="891"/>
      <c r="G660" s="891"/>
      <c r="H660" s="891"/>
      <c r="I660" s="891"/>
      <c r="J660" s="891"/>
      <c r="K660" s="891"/>
      <c r="L660" s="891"/>
      <c r="M660" s="894">
        <v>4</v>
      </c>
      <c r="N660" s="866">
        <v>0.5606528</v>
      </c>
      <c r="O660" s="867">
        <v>11.25</v>
      </c>
      <c r="P660" s="867">
        <f t="shared" si="11"/>
        <v>6.307344</v>
      </c>
    </row>
    <row r="661" s="1" customFormat="1" spans="1:16">
      <c r="A661" s="199" t="s">
        <v>3094</v>
      </c>
      <c r="B661" s="890" t="s">
        <v>3095</v>
      </c>
      <c r="C661" s="891"/>
      <c r="D661" s="892"/>
      <c r="E661" s="893"/>
      <c r="F661" s="891"/>
      <c r="G661" s="891"/>
      <c r="H661" s="891"/>
      <c r="I661" s="891"/>
      <c r="J661" s="891"/>
      <c r="K661" s="891"/>
      <c r="L661" s="891"/>
      <c r="M661" s="894">
        <v>4</v>
      </c>
      <c r="N661" s="866">
        <v>0.5606528</v>
      </c>
      <c r="O661" s="867">
        <v>11.25</v>
      </c>
      <c r="P661" s="867">
        <f t="shared" si="11"/>
        <v>6.307344</v>
      </c>
    </row>
    <row r="662" s="1" customFormat="1" spans="1:16">
      <c r="A662" s="199" t="s">
        <v>3096</v>
      </c>
      <c r="B662" s="890" t="s">
        <v>3097</v>
      </c>
      <c r="C662" s="891"/>
      <c r="D662" s="892"/>
      <c r="E662" s="893"/>
      <c r="F662" s="891"/>
      <c r="G662" s="891"/>
      <c r="H662" s="891"/>
      <c r="I662" s="891"/>
      <c r="J662" s="891"/>
      <c r="K662" s="891"/>
      <c r="L662" s="891"/>
      <c r="M662" s="894">
        <v>4</v>
      </c>
      <c r="N662" s="866">
        <v>0.5606528</v>
      </c>
      <c r="O662" s="867">
        <v>11.25</v>
      </c>
      <c r="P662" s="867">
        <f t="shared" si="11"/>
        <v>6.307344</v>
      </c>
    </row>
    <row r="663" s="1" customFormat="1" spans="1:16">
      <c r="A663" s="199" t="s">
        <v>3098</v>
      </c>
      <c r="B663" s="890" t="s">
        <v>3099</v>
      </c>
      <c r="C663" s="891"/>
      <c r="D663" s="892"/>
      <c r="E663" s="893"/>
      <c r="F663" s="891"/>
      <c r="G663" s="891"/>
      <c r="H663" s="891"/>
      <c r="I663" s="891"/>
      <c r="J663" s="891"/>
      <c r="K663" s="891"/>
      <c r="L663" s="891"/>
      <c r="M663" s="894">
        <v>4</v>
      </c>
      <c r="N663" s="866">
        <v>0.5606528</v>
      </c>
      <c r="O663" s="867">
        <v>11.25</v>
      </c>
      <c r="P663" s="867">
        <f t="shared" si="11"/>
        <v>6.307344</v>
      </c>
    </row>
    <row r="664" s="1" customFormat="1" spans="1:16">
      <c r="A664" s="199" t="s">
        <v>3100</v>
      </c>
      <c r="B664" s="890" t="s">
        <v>3101</v>
      </c>
      <c r="C664" s="891"/>
      <c r="D664" s="892"/>
      <c r="E664" s="893"/>
      <c r="F664" s="891"/>
      <c r="G664" s="891"/>
      <c r="H664" s="891"/>
      <c r="I664" s="891"/>
      <c r="J664" s="891"/>
      <c r="K664" s="891"/>
      <c r="L664" s="891"/>
      <c r="M664" s="894">
        <v>6</v>
      </c>
      <c r="N664" s="866">
        <v>0.8409792</v>
      </c>
      <c r="O664" s="867">
        <v>11.25</v>
      </c>
      <c r="P664" s="867">
        <f t="shared" si="11"/>
        <v>9.461016</v>
      </c>
    </row>
    <row r="665" s="1" customFormat="1" spans="1:16">
      <c r="A665" s="199" t="s">
        <v>3102</v>
      </c>
      <c r="B665" s="890" t="s">
        <v>3103</v>
      </c>
      <c r="C665" s="891"/>
      <c r="D665" s="892"/>
      <c r="E665" s="893"/>
      <c r="F665" s="891"/>
      <c r="G665" s="891"/>
      <c r="H665" s="891"/>
      <c r="I665" s="891"/>
      <c r="J665" s="891"/>
      <c r="K665" s="891"/>
      <c r="L665" s="891"/>
      <c r="M665" s="894">
        <v>1</v>
      </c>
      <c r="N665" s="866">
        <v>0.1401632</v>
      </c>
      <c r="O665" s="867">
        <v>11.25</v>
      </c>
      <c r="P665" s="867">
        <f t="shared" si="11"/>
        <v>1.576836</v>
      </c>
    </row>
    <row r="666" s="1" customFormat="1" spans="1:16">
      <c r="A666" s="199" t="s">
        <v>3104</v>
      </c>
      <c r="B666" s="890" t="s">
        <v>3105</v>
      </c>
      <c r="C666" s="891"/>
      <c r="D666" s="892"/>
      <c r="E666" s="893"/>
      <c r="F666" s="891"/>
      <c r="G666" s="891"/>
      <c r="H666" s="891"/>
      <c r="I666" s="891"/>
      <c r="J666" s="891"/>
      <c r="K666" s="891"/>
      <c r="L666" s="891"/>
      <c r="M666" s="894">
        <v>6</v>
      </c>
      <c r="N666" s="866">
        <v>0.8409792</v>
      </c>
      <c r="O666" s="867">
        <v>11.25</v>
      </c>
      <c r="P666" s="867">
        <f t="shared" si="11"/>
        <v>9.461016</v>
      </c>
    </row>
    <row r="667" s="1" customFormat="1" spans="1:16">
      <c r="A667" s="199" t="s">
        <v>3106</v>
      </c>
      <c r="B667" s="890" t="s">
        <v>3107</v>
      </c>
      <c r="C667" s="891"/>
      <c r="D667" s="892"/>
      <c r="E667" s="893"/>
      <c r="F667" s="891"/>
      <c r="G667" s="891"/>
      <c r="H667" s="891"/>
      <c r="I667" s="891"/>
      <c r="J667" s="891"/>
      <c r="K667" s="891"/>
      <c r="L667" s="891"/>
      <c r="M667" s="894">
        <v>1</v>
      </c>
      <c r="N667" s="866">
        <v>0.1401632</v>
      </c>
      <c r="O667" s="867">
        <v>11.25</v>
      </c>
      <c r="P667" s="867">
        <f t="shared" si="11"/>
        <v>1.576836</v>
      </c>
    </row>
    <row r="668" s="1" customFormat="1" spans="1:16">
      <c r="A668" s="199" t="s">
        <v>3108</v>
      </c>
      <c r="B668" s="890" t="s">
        <v>3109</v>
      </c>
      <c r="C668" s="891"/>
      <c r="D668" s="892"/>
      <c r="E668" s="893"/>
      <c r="F668" s="891"/>
      <c r="G668" s="891"/>
      <c r="H668" s="891"/>
      <c r="I668" s="891"/>
      <c r="J668" s="891"/>
      <c r="K668" s="891"/>
      <c r="L668" s="891"/>
      <c r="M668" s="894">
        <v>5</v>
      </c>
      <c r="N668" s="866">
        <v>0.700816</v>
      </c>
      <c r="O668" s="867">
        <v>11.25</v>
      </c>
      <c r="P668" s="867">
        <f t="shared" si="11"/>
        <v>7.88418</v>
      </c>
    </row>
    <row r="669" s="1" customFormat="1" spans="1:16">
      <c r="A669" s="199" t="s">
        <v>3110</v>
      </c>
      <c r="B669" s="890" t="s">
        <v>3111</v>
      </c>
      <c r="C669" s="891"/>
      <c r="D669" s="892"/>
      <c r="E669" s="893"/>
      <c r="F669" s="891"/>
      <c r="G669" s="891"/>
      <c r="H669" s="891"/>
      <c r="I669" s="891"/>
      <c r="J669" s="891"/>
      <c r="K669" s="891"/>
      <c r="L669" s="891"/>
      <c r="M669" s="894">
        <v>3</v>
      </c>
      <c r="N669" s="866">
        <v>0.4204896</v>
      </c>
      <c r="O669" s="867">
        <v>11.25</v>
      </c>
      <c r="P669" s="867">
        <f t="shared" si="11"/>
        <v>4.730508</v>
      </c>
    </row>
    <row r="670" s="1" customFormat="1" spans="1:16">
      <c r="A670" s="199" t="s">
        <v>3112</v>
      </c>
      <c r="B670" s="890" t="s">
        <v>3113</v>
      </c>
      <c r="C670" s="891"/>
      <c r="D670" s="892"/>
      <c r="E670" s="893"/>
      <c r="F670" s="891"/>
      <c r="G670" s="891"/>
      <c r="H670" s="891"/>
      <c r="I670" s="891"/>
      <c r="J670" s="891"/>
      <c r="K670" s="891"/>
      <c r="L670" s="891"/>
      <c r="M670" s="894">
        <v>5</v>
      </c>
      <c r="N670" s="866">
        <v>0.700816</v>
      </c>
      <c r="O670" s="867">
        <v>11.25</v>
      </c>
      <c r="P670" s="867">
        <f t="shared" si="11"/>
        <v>7.88418</v>
      </c>
    </row>
    <row r="671" s="1" customFormat="1" spans="1:16">
      <c r="A671" s="199" t="s">
        <v>3114</v>
      </c>
      <c r="B671" s="890" t="s">
        <v>3115</v>
      </c>
      <c r="C671" s="891"/>
      <c r="D671" s="892"/>
      <c r="E671" s="893"/>
      <c r="F671" s="891"/>
      <c r="G671" s="891"/>
      <c r="H671" s="891"/>
      <c r="I671" s="891"/>
      <c r="J671" s="891"/>
      <c r="K671" s="891"/>
      <c r="L671" s="891"/>
      <c r="M671" s="894">
        <v>5</v>
      </c>
      <c r="N671" s="866">
        <v>0.700816</v>
      </c>
      <c r="O671" s="867">
        <v>11.25</v>
      </c>
      <c r="P671" s="867">
        <f t="shared" si="11"/>
        <v>7.88418</v>
      </c>
    </row>
    <row r="672" s="1" customFormat="1" spans="1:16">
      <c r="A672" s="199" t="s">
        <v>3116</v>
      </c>
      <c r="B672" s="890" t="s">
        <v>3117</v>
      </c>
      <c r="C672" s="891"/>
      <c r="D672" s="892"/>
      <c r="E672" s="893"/>
      <c r="F672" s="891"/>
      <c r="G672" s="891"/>
      <c r="H672" s="891"/>
      <c r="I672" s="891"/>
      <c r="J672" s="891"/>
      <c r="K672" s="891"/>
      <c r="L672" s="891"/>
      <c r="M672" s="894">
        <v>1</v>
      </c>
      <c r="N672" s="866">
        <v>0.1401632</v>
      </c>
      <c r="O672" s="867">
        <v>11.25</v>
      </c>
      <c r="P672" s="867">
        <f t="shared" si="11"/>
        <v>1.576836</v>
      </c>
    </row>
    <row r="673" s="1" customFormat="1" spans="1:16">
      <c r="A673" s="199" t="s">
        <v>3118</v>
      </c>
      <c r="B673" s="890" t="s">
        <v>3119</v>
      </c>
      <c r="C673" s="891"/>
      <c r="D673" s="892"/>
      <c r="E673" s="893"/>
      <c r="F673" s="891"/>
      <c r="G673" s="891"/>
      <c r="H673" s="891"/>
      <c r="I673" s="891"/>
      <c r="J673" s="891"/>
      <c r="K673" s="891"/>
      <c r="L673" s="891"/>
      <c r="M673" s="894">
        <v>1</v>
      </c>
      <c r="N673" s="866">
        <v>0.1401632</v>
      </c>
      <c r="O673" s="867">
        <v>11.25</v>
      </c>
      <c r="P673" s="867">
        <f t="shared" si="11"/>
        <v>1.576836</v>
      </c>
    </row>
    <row r="674" s="1" customFormat="1" spans="1:16">
      <c r="A674" s="199" t="s">
        <v>3120</v>
      </c>
      <c r="B674" s="890" t="s">
        <v>3121</v>
      </c>
      <c r="C674" s="891"/>
      <c r="D674" s="892"/>
      <c r="E674" s="893"/>
      <c r="F674" s="891"/>
      <c r="G674" s="891"/>
      <c r="H674" s="891"/>
      <c r="I674" s="891"/>
      <c r="J674" s="891"/>
      <c r="K674" s="891"/>
      <c r="L674" s="891"/>
      <c r="M674" s="894">
        <v>6</v>
      </c>
      <c r="N674" s="866">
        <v>0.8409792</v>
      </c>
      <c r="O674" s="867">
        <v>11.25</v>
      </c>
      <c r="P674" s="867">
        <f t="shared" si="11"/>
        <v>9.461016</v>
      </c>
    </row>
    <row r="675" s="1" customFormat="1" spans="1:16">
      <c r="A675" s="199" t="s">
        <v>3122</v>
      </c>
      <c r="B675" s="890" t="s">
        <v>3123</v>
      </c>
      <c r="C675" s="891"/>
      <c r="D675" s="892"/>
      <c r="E675" s="893"/>
      <c r="F675" s="891"/>
      <c r="G675" s="891"/>
      <c r="H675" s="891"/>
      <c r="I675" s="891"/>
      <c r="J675" s="891"/>
      <c r="K675" s="891"/>
      <c r="L675" s="891"/>
      <c r="M675" s="894">
        <v>7</v>
      </c>
      <c r="N675" s="866">
        <v>0.9811424</v>
      </c>
      <c r="O675" s="867">
        <v>11.25</v>
      </c>
      <c r="P675" s="867">
        <f t="shared" ref="P675:P738" si="12">M675*1.576836</f>
        <v>11.037852</v>
      </c>
    </row>
    <row r="676" s="1" customFormat="1" spans="1:16">
      <c r="A676" s="199" t="s">
        <v>3124</v>
      </c>
      <c r="B676" s="890" t="s">
        <v>3125</v>
      </c>
      <c r="C676" s="891"/>
      <c r="D676" s="892"/>
      <c r="E676" s="893"/>
      <c r="F676" s="891"/>
      <c r="G676" s="891"/>
      <c r="H676" s="891"/>
      <c r="I676" s="891"/>
      <c r="J676" s="891"/>
      <c r="K676" s="891"/>
      <c r="L676" s="891"/>
      <c r="M676" s="894">
        <v>1</v>
      </c>
      <c r="N676" s="866">
        <v>0.1401632</v>
      </c>
      <c r="O676" s="867">
        <v>11.25</v>
      </c>
      <c r="P676" s="867">
        <f t="shared" si="12"/>
        <v>1.576836</v>
      </c>
    </row>
    <row r="677" s="1" customFormat="1" spans="1:16">
      <c r="A677" s="199" t="s">
        <v>3126</v>
      </c>
      <c r="B677" s="890" t="s">
        <v>3127</v>
      </c>
      <c r="C677" s="891"/>
      <c r="D677" s="892"/>
      <c r="E677" s="893"/>
      <c r="F677" s="891"/>
      <c r="G677" s="891"/>
      <c r="H677" s="891"/>
      <c r="I677" s="891"/>
      <c r="J677" s="891"/>
      <c r="K677" s="891"/>
      <c r="L677" s="891"/>
      <c r="M677" s="894">
        <v>2</v>
      </c>
      <c r="N677" s="866">
        <v>0.2803264</v>
      </c>
      <c r="O677" s="867">
        <v>11.25</v>
      </c>
      <c r="P677" s="867">
        <f t="shared" si="12"/>
        <v>3.153672</v>
      </c>
    </row>
    <row r="678" s="1" customFormat="1" spans="1:16">
      <c r="A678" s="199" t="s">
        <v>3128</v>
      </c>
      <c r="B678" s="890" t="s">
        <v>3129</v>
      </c>
      <c r="C678" s="891"/>
      <c r="D678" s="892"/>
      <c r="E678" s="893"/>
      <c r="F678" s="891"/>
      <c r="G678" s="891"/>
      <c r="H678" s="891"/>
      <c r="I678" s="891"/>
      <c r="J678" s="891"/>
      <c r="K678" s="891"/>
      <c r="L678" s="891"/>
      <c r="M678" s="894">
        <v>4</v>
      </c>
      <c r="N678" s="866">
        <v>0.5606528</v>
      </c>
      <c r="O678" s="867">
        <v>11.25</v>
      </c>
      <c r="P678" s="867">
        <f t="shared" si="12"/>
        <v>6.307344</v>
      </c>
    </row>
    <row r="679" s="1" customFormat="1" spans="1:16">
      <c r="A679" s="199" t="s">
        <v>3130</v>
      </c>
      <c r="B679" s="890" t="s">
        <v>3131</v>
      </c>
      <c r="C679" s="891"/>
      <c r="D679" s="892"/>
      <c r="E679" s="893"/>
      <c r="F679" s="891"/>
      <c r="G679" s="891"/>
      <c r="H679" s="891"/>
      <c r="I679" s="891"/>
      <c r="J679" s="891"/>
      <c r="K679" s="891"/>
      <c r="L679" s="891"/>
      <c r="M679" s="894">
        <v>7</v>
      </c>
      <c r="N679" s="866">
        <v>0.9811424</v>
      </c>
      <c r="O679" s="867">
        <v>11.25</v>
      </c>
      <c r="P679" s="867">
        <f t="shared" si="12"/>
        <v>11.037852</v>
      </c>
    </row>
    <row r="680" s="1" customFormat="1" spans="1:16">
      <c r="A680" s="199" t="s">
        <v>3132</v>
      </c>
      <c r="B680" s="890" t="s">
        <v>3133</v>
      </c>
      <c r="C680" s="891"/>
      <c r="D680" s="892"/>
      <c r="E680" s="893"/>
      <c r="F680" s="891"/>
      <c r="G680" s="891"/>
      <c r="H680" s="891"/>
      <c r="I680" s="891"/>
      <c r="J680" s="891"/>
      <c r="K680" s="891"/>
      <c r="L680" s="891"/>
      <c r="M680" s="894">
        <v>3</v>
      </c>
      <c r="N680" s="866">
        <v>0.4204896</v>
      </c>
      <c r="O680" s="867">
        <v>11.25</v>
      </c>
      <c r="P680" s="867">
        <f t="shared" si="12"/>
        <v>4.730508</v>
      </c>
    </row>
    <row r="681" s="1" customFormat="1" spans="1:16">
      <c r="A681" s="199" t="s">
        <v>3134</v>
      </c>
      <c r="B681" s="890" t="s">
        <v>3135</v>
      </c>
      <c r="C681" s="891"/>
      <c r="D681" s="892"/>
      <c r="E681" s="893"/>
      <c r="F681" s="891"/>
      <c r="G681" s="891"/>
      <c r="H681" s="891"/>
      <c r="I681" s="891"/>
      <c r="J681" s="891"/>
      <c r="K681" s="891"/>
      <c r="L681" s="891"/>
      <c r="M681" s="894">
        <v>6</v>
      </c>
      <c r="N681" s="866">
        <v>0.8409792</v>
      </c>
      <c r="O681" s="867">
        <v>11.25</v>
      </c>
      <c r="P681" s="867">
        <f t="shared" si="12"/>
        <v>9.461016</v>
      </c>
    </row>
    <row r="682" s="1" customFormat="1" spans="1:16">
      <c r="A682" s="199" t="s">
        <v>3136</v>
      </c>
      <c r="B682" s="890" t="s">
        <v>3137</v>
      </c>
      <c r="C682" s="891"/>
      <c r="D682" s="892"/>
      <c r="E682" s="893"/>
      <c r="F682" s="891"/>
      <c r="G682" s="891"/>
      <c r="H682" s="891"/>
      <c r="I682" s="891"/>
      <c r="J682" s="891"/>
      <c r="K682" s="891"/>
      <c r="L682" s="891"/>
      <c r="M682" s="894">
        <v>5</v>
      </c>
      <c r="N682" s="866">
        <v>0.700816</v>
      </c>
      <c r="O682" s="867">
        <v>11.25</v>
      </c>
      <c r="P682" s="867">
        <f t="shared" si="12"/>
        <v>7.88418</v>
      </c>
    </row>
    <row r="683" s="1" customFormat="1" spans="1:16">
      <c r="A683" s="199" t="s">
        <v>3138</v>
      </c>
      <c r="B683" s="890" t="s">
        <v>3139</v>
      </c>
      <c r="C683" s="891"/>
      <c r="D683" s="892"/>
      <c r="E683" s="893"/>
      <c r="F683" s="891"/>
      <c r="G683" s="891"/>
      <c r="H683" s="891"/>
      <c r="I683" s="891"/>
      <c r="J683" s="891"/>
      <c r="K683" s="891"/>
      <c r="L683" s="891"/>
      <c r="M683" s="894">
        <v>4</v>
      </c>
      <c r="N683" s="866">
        <v>0.5606528</v>
      </c>
      <c r="O683" s="867">
        <v>11.25</v>
      </c>
      <c r="P683" s="867">
        <f t="shared" si="12"/>
        <v>6.307344</v>
      </c>
    </row>
    <row r="684" s="1" customFormat="1" spans="1:16">
      <c r="A684" s="199" t="s">
        <v>3140</v>
      </c>
      <c r="B684" s="890" t="s">
        <v>3141</v>
      </c>
      <c r="C684" s="891"/>
      <c r="D684" s="892"/>
      <c r="E684" s="893"/>
      <c r="F684" s="891"/>
      <c r="G684" s="891"/>
      <c r="H684" s="891"/>
      <c r="I684" s="891"/>
      <c r="J684" s="891"/>
      <c r="K684" s="891"/>
      <c r="L684" s="891"/>
      <c r="M684" s="894">
        <v>1</v>
      </c>
      <c r="N684" s="866">
        <v>0.1401632</v>
      </c>
      <c r="O684" s="867">
        <v>11.25</v>
      </c>
      <c r="P684" s="867">
        <f t="shared" si="12"/>
        <v>1.576836</v>
      </c>
    </row>
    <row r="685" s="1" customFormat="1" spans="1:16">
      <c r="A685" s="199" t="s">
        <v>3142</v>
      </c>
      <c r="B685" s="890" t="s">
        <v>3143</v>
      </c>
      <c r="C685" s="891"/>
      <c r="D685" s="892"/>
      <c r="E685" s="893"/>
      <c r="F685" s="891"/>
      <c r="G685" s="891"/>
      <c r="H685" s="891"/>
      <c r="I685" s="891"/>
      <c r="J685" s="891"/>
      <c r="K685" s="891"/>
      <c r="L685" s="891"/>
      <c r="M685" s="894">
        <v>5</v>
      </c>
      <c r="N685" s="866">
        <v>0.700816</v>
      </c>
      <c r="O685" s="867">
        <v>11.25</v>
      </c>
      <c r="P685" s="867">
        <f t="shared" si="12"/>
        <v>7.88418</v>
      </c>
    </row>
    <row r="686" s="1" customFormat="1" spans="1:16">
      <c r="A686" s="199" t="s">
        <v>3144</v>
      </c>
      <c r="B686" s="890" t="s">
        <v>3145</v>
      </c>
      <c r="C686" s="891"/>
      <c r="D686" s="892"/>
      <c r="E686" s="893"/>
      <c r="F686" s="891"/>
      <c r="G686" s="891"/>
      <c r="H686" s="891"/>
      <c r="I686" s="891"/>
      <c r="J686" s="891"/>
      <c r="K686" s="891"/>
      <c r="L686" s="891"/>
      <c r="M686" s="894">
        <v>6</v>
      </c>
      <c r="N686" s="866">
        <v>0.8409792</v>
      </c>
      <c r="O686" s="867">
        <v>11.25</v>
      </c>
      <c r="P686" s="867">
        <f t="shared" si="12"/>
        <v>9.461016</v>
      </c>
    </row>
    <row r="687" s="1" customFormat="1" spans="1:16">
      <c r="A687" s="199" t="s">
        <v>3146</v>
      </c>
      <c r="B687" s="890" t="s">
        <v>3147</v>
      </c>
      <c r="C687" s="891"/>
      <c r="D687" s="892"/>
      <c r="E687" s="893"/>
      <c r="F687" s="891"/>
      <c r="G687" s="891"/>
      <c r="H687" s="891"/>
      <c r="I687" s="891"/>
      <c r="J687" s="891"/>
      <c r="K687" s="891"/>
      <c r="L687" s="891"/>
      <c r="M687" s="894">
        <v>3</v>
      </c>
      <c r="N687" s="866">
        <v>0.4204896</v>
      </c>
      <c r="O687" s="867">
        <v>11.25</v>
      </c>
      <c r="P687" s="867">
        <f t="shared" si="12"/>
        <v>4.730508</v>
      </c>
    </row>
    <row r="688" s="1" customFormat="1" spans="1:16">
      <c r="A688" s="199" t="s">
        <v>3148</v>
      </c>
      <c r="B688" s="890" t="s">
        <v>3149</v>
      </c>
      <c r="C688" s="891"/>
      <c r="D688" s="892"/>
      <c r="E688" s="893"/>
      <c r="F688" s="891"/>
      <c r="G688" s="891"/>
      <c r="H688" s="891"/>
      <c r="I688" s="891"/>
      <c r="J688" s="891"/>
      <c r="K688" s="891"/>
      <c r="L688" s="891"/>
      <c r="M688" s="894">
        <v>3</v>
      </c>
      <c r="N688" s="866">
        <v>0.4204896</v>
      </c>
      <c r="O688" s="867">
        <v>11.25</v>
      </c>
      <c r="P688" s="867">
        <f t="shared" si="12"/>
        <v>4.730508</v>
      </c>
    </row>
    <row r="689" s="1" customFormat="1" spans="1:16">
      <c r="A689" s="199" t="s">
        <v>3150</v>
      </c>
      <c r="B689" s="890" t="s">
        <v>3151</v>
      </c>
      <c r="C689" s="891"/>
      <c r="D689" s="892"/>
      <c r="E689" s="893"/>
      <c r="F689" s="891"/>
      <c r="G689" s="891"/>
      <c r="H689" s="891"/>
      <c r="I689" s="891"/>
      <c r="J689" s="891"/>
      <c r="K689" s="891"/>
      <c r="L689" s="891"/>
      <c r="M689" s="894">
        <v>3</v>
      </c>
      <c r="N689" s="866">
        <v>0.4204896</v>
      </c>
      <c r="O689" s="867">
        <v>11.25</v>
      </c>
      <c r="P689" s="867">
        <f t="shared" si="12"/>
        <v>4.730508</v>
      </c>
    </row>
    <row r="690" s="1" customFormat="1" spans="1:16">
      <c r="A690" s="199" t="s">
        <v>3152</v>
      </c>
      <c r="B690" s="890" t="s">
        <v>3153</v>
      </c>
      <c r="C690" s="891"/>
      <c r="D690" s="892"/>
      <c r="E690" s="893"/>
      <c r="F690" s="891"/>
      <c r="G690" s="891"/>
      <c r="H690" s="891"/>
      <c r="I690" s="891"/>
      <c r="J690" s="891"/>
      <c r="K690" s="891"/>
      <c r="L690" s="891"/>
      <c r="M690" s="894">
        <v>3</v>
      </c>
      <c r="N690" s="866">
        <v>0.4204896</v>
      </c>
      <c r="O690" s="867">
        <v>11.25</v>
      </c>
      <c r="P690" s="867">
        <f t="shared" si="12"/>
        <v>4.730508</v>
      </c>
    </row>
    <row r="691" s="1" customFormat="1" spans="1:16">
      <c r="A691" s="199" t="s">
        <v>3154</v>
      </c>
      <c r="B691" s="890" t="s">
        <v>3155</v>
      </c>
      <c r="C691" s="891"/>
      <c r="D691" s="892"/>
      <c r="E691" s="893"/>
      <c r="F691" s="891"/>
      <c r="G691" s="891"/>
      <c r="H691" s="891"/>
      <c r="I691" s="891"/>
      <c r="J691" s="891"/>
      <c r="K691" s="891"/>
      <c r="L691" s="891"/>
      <c r="M691" s="894">
        <v>4</v>
      </c>
      <c r="N691" s="866">
        <v>0.5606528</v>
      </c>
      <c r="O691" s="867">
        <v>11.25</v>
      </c>
      <c r="P691" s="867">
        <f t="shared" si="12"/>
        <v>6.307344</v>
      </c>
    </row>
    <row r="692" s="1" customFormat="1" spans="1:16">
      <c r="A692" s="199" t="s">
        <v>3156</v>
      </c>
      <c r="B692" s="890" t="s">
        <v>3157</v>
      </c>
      <c r="C692" s="891"/>
      <c r="D692" s="892"/>
      <c r="E692" s="893"/>
      <c r="F692" s="891"/>
      <c r="G692" s="891"/>
      <c r="H692" s="891"/>
      <c r="I692" s="891"/>
      <c r="J692" s="891"/>
      <c r="K692" s="891"/>
      <c r="L692" s="891"/>
      <c r="M692" s="894">
        <v>1</v>
      </c>
      <c r="N692" s="866">
        <v>0.1401632</v>
      </c>
      <c r="O692" s="867">
        <v>11.25</v>
      </c>
      <c r="P692" s="867">
        <f t="shared" si="12"/>
        <v>1.576836</v>
      </c>
    </row>
    <row r="693" s="1" customFormat="1" spans="1:16">
      <c r="A693" s="199" t="s">
        <v>3158</v>
      </c>
      <c r="B693" s="890" t="s">
        <v>3159</v>
      </c>
      <c r="C693" s="891"/>
      <c r="D693" s="892"/>
      <c r="E693" s="893"/>
      <c r="F693" s="891"/>
      <c r="G693" s="891"/>
      <c r="H693" s="891"/>
      <c r="I693" s="891"/>
      <c r="J693" s="891"/>
      <c r="K693" s="891"/>
      <c r="L693" s="891"/>
      <c r="M693" s="894">
        <v>5</v>
      </c>
      <c r="N693" s="866">
        <v>0.700816</v>
      </c>
      <c r="O693" s="867">
        <v>11.25</v>
      </c>
      <c r="P693" s="867">
        <f t="shared" si="12"/>
        <v>7.88418</v>
      </c>
    </row>
    <row r="694" s="1" customFormat="1" spans="1:16">
      <c r="A694" s="199" t="s">
        <v>3160</v>
      </c>
      <c r="B694" s="890" t="s">
        <v>3161</v>
      </c>
      <c r="C694" s="891"/>
      <c r="D694" s="892"/>
      <c r="E694" s="893"/>
      <c r="F694" s="891"/>
      <c r="G694" s="891"/>
      <c r="H694" s="891"/>
      <c r="I694" s="891"/>
      <c r="J694" s="891"/>
      <c r="K694" s="891"/>
      <c r="L694" s="891"/>
      <c r="M694" s="894">
        <v>4</v>
      </c>
      <c r="N694" s="866">
        <v>0.5606528</v>
      </c>
      <c r="O694" s="867">
        <v>11.25</v>
      </c>
      <c r="P694" s="867">
        <f t="shared" si="12"/>
        <v>6.307344</v>
      </c>
    </row>
    <row r="695" s="1" customFormat="1" spans="1:16">
      <c r="A695" s="199" t="s">
        <v>3162</v>
      </c>
      <c r="B695" s="890" t="s">
        <v>3163</v>
      </c>
      <c r="C695" s="891"/>
      <c r="D695" s="892"/>
      <c r="E695" s="893"/>
      <c r="F695" s="891"/>
      <c r="G695" s="891"/>
      <c r="H695" s="891"/>
      <c r="I695" s="891"/>
      <c r="J695" s="891"/>
      <c r="K695" s="891"/>
      <c r="L695" s="891"/>
      <c r="M695" s="894">
        <v>1</v>
      </c>
      <c r="N695" s="866">
        <v>0.1401632</v>
      </c>
      <c r="O695" s="867">
        <v>11.25</v>
      </c>
      <c r="P695" s="867">
        <f t="shared" si="12"/>
        <v>1.576836</v>
      </c>
    </row>
    <row r="696" s="1" customFormat="1" spans="1:16">
      <c r="A696" s="199" t="s">
        <v>3164</v>
      </c>
      <c r="B696" s="890" t="s">
        <v>3165</v>
      </c>
      <c r="C696" s="891"/>
      <c r="D696" s="892"/>
      <c r="E696" s="893"/>
      <c r="F696" s="891"/>
      <c r="G696" s="891"/>
      <c r="H696" s="891"/>
      <c r="I696" s="891"/>
      <c r="J696" s="891"/>
      <c r="K696" s="891"/>
      <c r="L696" s="891"/>
      <c r="M696" s="894">
        <v>5</v>
      </c>
      <c r="N696" s="866">
        <v>0.700816</v>
      </c>
      <c r="O696" s="867">
        <v>11.25</v>
      </c>
      <c r="P696" s="867">
        <f t="shared" si="12"/>
        <v>7.88418</v>
      </c>
    </row>
    <row r="697" s="1" customFormat="1" spans="1:16">
      <c r="A697" s="199" t="s">
        <v>3166</v>
      </c>
      <c r="B697" s="890" t="s">
        <v>3167</v>
      </c>
      <c r="C697" s="891"/>
      <c r="D697" s="892"/>
      <c r="E697" s="893"/>
      <c r="F697" s="891"/>
      <c r="G697" s="891"/>
      <c r="H697" s="891"/>
      <c r="I697" s="891"/>
      <c r="J697" s="891"/>
      <c r="K697" s="891"/>
      <c r="L697" s="891"/>
      <c r="M697" s="894">
        <v>6</v>
      </c>
      <c r="N697" s="866">
        <v>0.8409792</v>
      </c>
      <c r="O697" s="867">
        <v>11.25</v>
      </c>
      <c r="P697" s="867">
        <f t="shared" si="12"/>
        <v>9.461016</v>
      </c>
    </row>
    <row r="698" s="1" customFormat="1" spans="1:16">
      <c r="A698" s="199" t="s">
        <v>3168</v>
      </c>
      <c r="B698" s="890" t="s">
        <v>3169</v>
      </c>
      <c r="C698" s="891"/>
      <c r="D698" s="892"/>
      <c r="E698" s="893"/>
      <c r="F698" s="891"/>
      <c r="G698" s="891"/>
      <c r="H698" s="891"/>
      <c r="I698" s="891"/>
      <c r="J698" s="891"/>
      <c r="K698" s="891"/>
      <c r="L698" s="891"/>
      <c r="M698" s="894">
        <v>3</v>
      </c>
      <c r="N698" s="866">
        <v>0.4204896</v>
      </c>
      <c r="O698" s="867">
        <v>11.25</v>
      </c>
      <c r="P698" s="867">
        <f t="shared" si="12"/>
        <v>4.730508</v>
      </c>
    </row>
    <row r="699" s="1" customFormat="1" spans="1:16">
      <c r="A699" s="199" t="s">
        <v>3170</v>
      </c>
      <c r="B699" s="890" t="s">
        <v>3171</v>
      </c>
      <c r="C699" s="891"/>
      <c r="D699" s="892"/>
      <c r="E699" s="893"/>
      <c r="F699" s="891"/>
      <c r="G699" s="891"/>
      <c r="H699" s="891"/>
      <c r="I699" s="891"/>
      <c r="J699" s="891"/>
      <c r="K699" s="891"/>
      <c r="L699" s="891"/>
      <c r="M699" s="894">
        <v>3</v>
      </c>
      <c r="N699" s="866">
        <v>0.4204896</v>
      </c>
      <c r="O699" s="867">
        <v>11.25</v>
      </c>
      <c r="P699" s="867">
        <f t="shared" si="12"/>
        <v>4.730508</v>
      </c>
    </row>
    <row r="700" s="1" customFormat="1" spans="1:16">
      <c r="A700" s="199" t="s">
        <v>3172</v>
      </c>
      <c r="B700" s="890" t="s">
        <v>3173</v>
      </c>
      <c r="C700" s="891"/>
      <c r="D700" s="892"/>
      <c r="E700" s="893"/>
      <c r="F700" s="891"/>
      <c r="G700" s="891"/>
      <c r="H700" s="891"/>
      <c r="I700" s="891"/>
      <c r="J700" s="891"/>
      <c r="K700" s="891"/>
      <c r="L700" s="891"/>
      <c r="M700" s="894">
        <v>5</v>
      </c>
      <c r="N700" s="866">
        <v>0.700816</v>
      </c>
      <c r="O700" s="867">
        <v>11.25</v>
      </c>
      <c r="P700" s="867">
        <f t="shared" si="12"/>
        <v>7.88418</v>
      </c>
    </row>
    <row r="701" s="1" customFormat="1" spans="1:16">
      <c r="A701" s="199" t="s">
        <v>3174</v>
      </c>
      <c r="B701" s="890" t="s">
        <v>3175</v>
      </c>
      <c r="C701" s="891"/>
      <c r="D701" s="892"/>
      <c r="E701" s="893"/>
      <c r="F701" s="891"/>
      <c r="G701" s="891"/>
      <c r="H701" s="891"/>
      <c r="I701" s="891"/>
      <c r="J701" s="891"/>
      <c r="K701" s="891"/>
      <c r="L701" s="891"/>
      <c r="M701" s="894">
        <v>4</v>
      </c>
      <c r="N701" s="866">
        <v>0.5606528</v>
      </c>
      <c r="O701" s="867">
        <v>11.25</v>
      </c>
      <c r="P701" s="867">
        <f t="shared" si="12"/>
        <v>6.307344</v>
      </c>
    </row>
    <row r="702" s="1" customFormat="1" spans="1:16">
      <c r="A702" s="199" t="s">
        <v>3176</v>
      </c>
      <c r="B702" s="890" t="s">
        <v>3177</v>
      </c>
      <c r="C702" s="891"/>
      <c r="D702" s="892"/>
      <c r="E702" s="893"/>
      <c r="F702" s="891"/>
      <c r="G702" s="891"/>
      <c r="H702" s="891"/>
      <c r="I702" s="891"/>
      <c r="J702" s="891"/>
      <c r="K702" s="891"/>
      <c r="L702" s="891"/>
      <c r="M702" s="894">
        <v>5</v>
      </c>
      <c r="N702" s="866">
        <v>0.700816</v>
      </c>
      <c r="O702" s="867">
        <v>11.25</v>
      </c>
      <c r="P702" s="867">
        <f t="shared" si="12"/>
        <v>7.88418</v>
      </c>
    </row>
    <row r="703" s="1" customFormat="1" spans="1:16">
      <c r="A703" s="199" t="s">
        <v>3178</v>
      </c>
      <c r="B703" s="890" t="s">
        <v>3179</v>
      </c>
      <c r="C703" s="891"/>
      <c r="D703" s="892"/>
      <c r="E703" s="893"/>
      <c r="F703" s="891"/>
      <c r="G703" s="891"/>
      <c r="H703" s="891"/>
      <c r="I703" s="891"/>
      <c r="J703" s="891"/>
      <c r="K703" s="891"/>
      <c r="L703" s="891"/>
      <c r="M703" s="894">
        <v>6</v>
      </c>
      <c r="N703" s="866">
        <v>0.8409792</v>
      </c>
      <c r="O703" s="867">
        <v>11.25</v>
      </c>
      <c r="P703" s="867">
        <f t="shared" si="12"/>
        <v>9.461016</v>
      </c>
    </row>
    <row r="704" s="1" customFormat="1" spans="1:16">
      <c r="A704" s="199" t="s">
        <v>3180</v>
      </c>
      <c r="B704" s="890" t="s">
        <v>3181</v>
      </c>
      <c r="C704" s="891"/>
      <c r="D704" s="892"/>
      <c r="E704" s="893"/>
      <c r="F704" s="891"/>
      <c r="G704" s="891"/>
      <c r="H704" s="891"/>
      <c r="I704" s="891"/>
      <c r="J704" s="891"/>
      <c r="K704" s="891"/>
      <c r="L704" s="891"/>
      <c r="M704" s="894">
        <v>4</v>
      </c>
      <c r="N704" s="866">
        <v>0.5606528</v>
      </c>
      <c r="O704" s="867">
        <v>11.25</v>
      </c>
      <c r="P704" s="867">
        <f t="shared" si="12"/>
        <v>6.307344</v>
      </c>
    </row>
    <row r="705" s="1" customFormat="1" spans="1:16">
      <c r="A705" s="199" t="s">
        <v>3182</v>
      </c>
      <c r="B705" s="890" t="s">
        <v>3183</v>
      </c>
      <c r="C705" s="891"/>
      <c r="D705" s="892"/>
      <c r="E705" s="893"/>
      <c r="F705" s="891"/>
      <c r="G705" s="891"/>
      <c r="H705" s="891"/>
      <c r="I705" s="891"/>
      <c r="J705" s="891"/>
      <c r="K705" s="891"/>
      <c r="L705" s="891"/>
      <c r="M705" s="894">
        <v>4</v>
      </c>
      <c r="N705" s="866">
        <v>0.5606528</v>
      </c>
      <c r="O705" s="867">
        <v>11.25</v>
      </c>
      <c r="P705" s="867">
        <f t="shared" si="12"/>
        <v>6.307344</v>
      </c>
    </row>
    <row r="706" s="1" customFormat="1" spans="1:16">
      <c r="A706" s="199" t="s">
        <v>3184</v>
      </c>
      <c r="B706" s="890" t="s">
        <v>3185</v>
      </c>
      <c r="C706" s="891"/>
      <c r="D706" s="892"/>
      <c r="E706" s="893"/>
      <c r="F706" s="891"/>
      <c r="G706" s="891"/>
      <c r="H706" s="891"/>
      <c r="I706" s="891"/>
      <c r="J706" s="891"/>
      <c r="K706" s="891"/>
      <c r="L706" s="891"/>
      <c r="M706" s="894">
        <v>2</v>
      </c>
      <c r="N706" s="866">
        <v>0.2803264</v>
      </c>
      <c r="O706" s="867">
        <v>11.25</v>
      </c>
      <c r="P706" s="867">
        <f t="shared" si="12"/>
        <v>3.153672</v>
      </c>
    </row>
    <row r="707" s="1" customFormat="1" spans="1:16">
      <c r="A707" s="199" t="s">
        <v>3186</v>
      </c>
      <c r="B707" s="890" t="s">
        <v>3187</v>
      </c>
      <c r="C707" s="891"/>
      <c r="D707" s="892"/>
      <c r="E707" s="893"/>
      <c r="F707" s="891"/>
      <c r="G707" s="891"/>
      <c r="H707" s="891"/>
      <c r="I707" s="891"/>
      <c r="J707" s="891"/>
      <c r="K707" s="891"/>
      <c r="L707" s="891"/>
      <c r="M707" s="894">
        <v>4</v>
      </c>
      <c r="N707" s="866">
        <v>0.5606528</v>
      </c>
      <c r="O707" s="867">
        <v>11.25</v>
      </c>
      <c r="P707" s="867">
        <f t="shared" si="12"/>
        <v>6.307344</v>
      </c>
    </row>
    <row r="708" s="1" customFormat="1" spans="1:16">
      <c r="A708" s="199" t="s">
        <v>3188</v>
      </c>
      <c r="B708" s="890" t="s">
        <v>3189</v>
      </c>
      <c r="C708" s="891"/>
      <c r="D708" s="892"/>
      <c r="E708" s="893"/>
      <c r="F708" s="891"/>
      <c r="G708" s="891"/>
      <c r="H708" s="891"/>
      <c r="I708" s="891"/>
      <c r="J708" s="891"/>
      <c r="K708" s="891"/>
      <c r="L708" s="891"/>
      <c r="M708" s="894">
        <v>4</v>
      </c>
      <c r="N708" s="866">
        <v>0.5606528</v>
      </c>
      <c r="O708" s="867">
        <v>11.25</v>
      </c>
      <c r="P708" s="867">
        <f t="shared" si="12"/>
        <v>6.307344</v>
      </c>
    </row>
    <row r="709" s="1" customFormat="1" spans="1:16">
      <c r="A709" s="199" t="s">
        <v>3190</v>
      </c>
      <c r="B709" s="890" t="s">
        <v>3191</v>
      </c>
      <c r="C709" s="891"/>
      <c r="D709" s="892"/>
      <c r="E709" s="893"/>
      <c r="F709" s="891"/>
      <c r="G709" s="891"/>
      <c r="H709" s="891"/>
      <c r="I709" s="891"/>
      <c r="J709" s="891"/>
      <c r="K709" s="891"/>
      <c r="L709" s="891"/>
      <c r="M709" s="894">
        <v>4</v>
      </c>
      <c r="N709" s="866">
        <v>0.5606528</v>
      </c>
      <c r="O709" s="867">
        <v>11.25</v>
      </c>
      <c r="P709" s="867">
        <f t="shared" si="12"/>
        <v>6.307344</v>
      </c>
    </row>
    <row r="710" s="1" customFormat="1" spans="1:16">
      <c r="A710" s="199" t="s">
        <v>3192</v>
      </c>
      <c r="B710" s="890" t="s">
        <v>3193</v>
      </c>
      <c r="C710" s="891"/>
      <c r="D710" s="892"/>
      <c r="E710" s="893"/>
      <c r="F710" s="891"/>
      <c r="G710" s="891"/>
      <c r="H710" s="891"/>
      <c r="I710" s="891"/>
      <c r="J710" s="891"/>
      <c r="K710" s="891"/>
      <c r="L710" s="891"/>
      <c r="M710" s="894">
        <v>3</v>
      </c>
      <c r="N710" s="866">
        <v>0.4204896</v>
      </c>
      <c r="O710" s="867">
        <v>11.25</v>
      </c>
      <c r="P710" s="867">
        <f t="shared" si="12"/>
        <v>4.730508</v>
      </c>
    </row>
    <row r="711" s="1" customFormat="1" spans="1:16">
      <c r="A711" s="199" t="s">
        <v>3194</v>
      </c>
      <c r="B711" s="890" t="s">
        <v>3195</v>
      </c>
      <c r="C711" s="891"/>
      <c r="D711" s="892"/>
      <c r="E711" s="893"/>
      <c r="F711" s="891"/>
      <c r="G711" s="891"/>
      <c r="H711" s="891"/>
      <c r="I711" s="891"/>
      <c r="J711" s="891"/>
      <c r="K711" s="891"/>
      <c r="L711" s="891"/>
      <c r="M711" s="894">
        <v>7</v>
      </c>
      <c r="N711" s="866">
        <v>0.9811424</v>
      </c>
      <c r="O711" s="867">
        <v>11.25</v>
      </c>
      <c r="P711" s="867">
        <f t="shared" si="12"/>
        <v>11.037852</v>
      </c>
    </row>
    <row r="712" s="1" customFormat="1" spans="1:16">
      <c r="A712" s="199" t="s">
        <v>3196</v>
      </c>
      <c r="B712" s="890" t="s">
        <v>3197</v>
      </c>
      <c r="C712" s="891"/>
      <c r="D712" s="892"/>
      <c r="E712" s="893"/>
      <c r="F712" s="891"/>
      <c r="G712" s="891"/>
      <c r="H712" s="891"/>
      <c r="I712" s="891"/>
      <c r="J712" s="891"/>
      <c r="K712" s="891"/>
      <c r="L712" s="891"/>
      <c r="M712" s="894">
        <v>6</v>
      </c>
      <c r="N712" s="866">
        <v>0.8409792</v>
      </c>
      <c r="O712" s="867">
        <v>11.25</v>
      </c>
      <c r="P712" s="867">
        <f t="shared" si="12"/>
        <v>9.461016</v>
      </c>
    </row>
    <row r="713" s="1" customFormat="1" spans="1:16">
      <c r="A713" s="199" t="s">
        <v>3198</v>
      </c>
      <c r="B713" s="890" t="s">
        <v>3199</v>
      </c>
      <c r="C713" s="891"/>
      <c r="D713" s="892"/>
      <c r="E713" s="893"/>
      <c r="F713" s="891"/>
      <c r="G713" s="891"/>
      <c r="H713" s="891"/>
      <c r="I713" s="891"/>
      <c r="J713" s="891"/>
      <c r="K713" s="891"/>
      <c r="L713" s="891"/>
      <c r="M713" s="894">
        <v>2</v>
      </c>
      <c r="N713" s="866">
        <v>0.2803264</v>
      </c>
      <c r="O713" s="867">
        <v>11.25</v>
      </c>
      <c r="P713" s="867">
        <f t="shared" si="12"/>
        <v>3.153672</v>
      </c>
    </row>
    <row r="714" s="1" customFormat="1" spans="1:16">
      <c r="A714" s="199" t="s">
        <v>3200</v>
      </c>
      <c r="B714" s="890" t="s">
        <v>3201</v>
      </c>
      <c r="C714" s="891"/>
      <c r="D714" s="892"/>
      <c r="E714" s="893"/>
      <c r="F714" s="891"/>
      <c r="G714" s="891"/>
      <c r="H714" s="891"/>
      <c r="I714" s="891"/>
      <c r="J714" s="891"/>
      <c r="K714" s="891"/>
      <c r="L714" s="891"/>
      <c r="M714" s="894">
        <v>2</v>
      </c>
      <c r="N714" s="866">
        <v>0.2803264</v>
      </c>
      <c r="O714" s="867">
        <v>11.25</v>
      </c>
      <c r="P714" s="867">
        <f t="shared" si="12"/>
        <v>3.153672</v>
      </c>
    </row>
    <row r="715" s="1" customFormat="1" spans="1:16">
      <c r="A715" s="199" t="s">
        <v>3202</v>
      </c>
      <c r="B715" s="890" t="s">
        <v>3203</v>
      </c>
      <c r="C715" s="891"/>
      <c r="D715" s="892"/>
      <c r="E715" s="893"/>
      <c r="F715" s="891"/>
      <c r="G715" s="891"/>
      <c r="H715" s="891"/>
      <c r="I715" s="891"/>
      <c r="J715" s="891"/>
      <c r="K715" s="891"/>
      <c r="L715" s="891"/>
      <c r="M715" s="894">
        <v>4</v>
      </c>
      <c r="N715" s="866">
        <v>0.5606528</v>
      </c>
      <c r="O715" s="867">
        <v>11.25</v>
      </c>
      <c r="P715" s="867">
        <f t="shared" si="12"/>
        <v>6.307344</v>
      </c>
    </row>
    <row r="716" s="1" customFormat="1" spans="1:16">
      <c r="A716" s="199" t="s">
        <v>3204</v>
      </c>
      <c r="B716" s="890" t="s">
        <v>3205</v>
      </c>
      <c r="C716" s="891"/>
      <c r="D716" s="892"/>
      <c r="E716" s="893"/>
      <c r="F716" s="891"/>
      <c r="G716" s="891"/>
      <c r="H716" s="891"/>
      <c r="I716" s="891"/>
      <c r="J716" s="891"/>
      <c r="K716" s="891"/>
      <c r="L716" s="891"/>
      <c r="M716" s="894">
        <v>4</v>
      </c>
      <c r="N716" s="866">
        <v>0.5606528</v>
      </c>
      <c r="O716" s="867">
        <v>11.25</v>
      </c>
      <c r="P716" s="867">
        <f t="shared" si="12"/>
        <v>6.307344</v>
      </c>
    </row>
    <row r="717" s="1" customFormat="1" spans="1:16">
      <c r="A717" s="199" t="s">
        <v>3206</v>
      </c>
      <c r="B717" s="890" t="s">
        <v>3207</v>
      </c>
      <c r="C717" s="891"/>
      <c r="D717" s="892"/>
      <c r="E717" s="893"/>
      <c r="F717" s="891"/>
      <c r="G717" s="891"/>
      <c r="H717" s="891"/>
      <c r="I717" s="891"/>
      <c r="J717" s="891"/>
      <c r="K717" s="891"/>
      <c r="L717" s="891"/>
      <c r="M717" s="894">
        <v>4</v>
      </c>
      <c r="N717" s="866">
        <v>0.5606528</v>
      </c>
      <c r="O717" s="867">
        <v>11.25</v>
      </c>
      <c r="P717" s="867">
        <f t="shared" si="12"/>
        <v>6.307344</v>
      </c>
    </row>
    <row r="718" s="1" customFormat="1" spans="1:16">
      <c r="A718" s="199" t="s">
        <v>3208</v>
      </c>
      <c r="B718" s="890" t="s">
        <v>3209</v>
      </c>
      <c r="C718" s="891"/>
      <c r="D718" s="892"/>
      <c r="E718" s="893"/>
      <c r="F718" s="891"/>
      <c r="G718" s="891"/>
      <c r="H718" s="891"/>
      <c r="I718" s="891"/>
      <c r="J718" s="891"/>
      <c r="K718" s="891"/>
      <c r="L718" s="891"/>
      <c r="M718" s="894">
        <v>5</v>
      </c>
      <c r="N718" s="866">
        <v>0.700816</v>
      </c>
      <c r="O718" s="867">
        <v>11.25</v>
      </c>
      <c r="P718" s="867">
        <f t="shared" si="12"/>
        <v>7.88418</v>
      </c>
    </row>
    <row r="719" s="1" customFormat="1" spans="1:16">
      <c r="A719" s="199" t="s">
        <v>3210</v>
      </c>
      <c r="B719" s="890" t="s">
        <v>3211</v>
      </c>
      <c r="C719" s="891"/>
      <c r="D719" s="892"/>
      <c r="E719" s="893"/>
      <c r="F719" s="891"/>
      <c r="G719" s="891"/>
      <c r="H719" s="891"/>
      <c r="I719" s="891"/>
      <c r="J719" s="891"/>
      <c r="K719" s="891"/>
      <c r="L719" s="891"/>
      <c r="M719" s="894">
        <v>6</v>
      </c>
      <c r="N719" s="866">
        <v>0.8409792</v>
      </c>
      <c r="O719" s="867">
        <v>11.25</v>
      </c>
      <c r="P719" s="867">
        <f t="shared" si="12"/>
        <v>9.461016</v>
      </c>
    </row>
    <row r="720" s="1" customFormat="1" spans="1:16">
      <c r="A720" s="199" t="s">
        <v>3212</v>
      </c>
      <c r="B720" s="890" t="s">
        <v>3213</v>
      </c>
      <c r="C720" s="891"/>
      <c r="D720" s="892"/>
      <c r="E720" s="893"/>
      <c r="F720" s="891"/>
      <c r="G720" s="891"/>
      <c r="H720" s="891"/>
      <c r="I720" s="891"/>
      <c r="J720" s="891"/>
      <c r="K720" s="891"/>
      <c r="L720" s="891"/>
      <c r="M720" s="894">
        <v>4</v>
      </c>
      <c r="N720" s="866">
        <v>0.5606528</v>
      </c>
      <c r="O720" s="867">
        <v>11.25</v>
      </c>
      <c r="P720" s="867">
        <f t="shared" si="12"/>
        <v>6.307344</v>
      </c>
    </row>
    <row r="721" s="1" customFormat="1" spans="1:16">
      <c r="A721" s="199" t="s">
        <v>3214</v>
      </c>
      <c r="B721" s="890" t="s">
        <v>3215</v>
      </c>
      <c r="C721" s="891"/>
      <c r="D721" s="892"/>
      <c r="E721" s="893"/>
      <c r="F721" s="891"/>
      <c r="G721" s="891"/>
      <c r="H721" s="891"/>
      <c r="I721" s="891"/>
      <c r="J721" s="891"/>
      <c r="K721" s="891"/>
      <c r="L721" s="891"/>
      <c r="M721" s="894">
        <v>4</v>
      </c>
      <c r="N721" s="866">
        <v>0.5606528</v>
      </c>
      <c r="O721" s="867">
        <v>11.25</v>
      </c>
      <c r="P721" s="867">
        <f t="shared" si="12"/>
        <v>6.307344</v>
      </c>
    </row>
    <row r="722" s="1" customFormat="1" spans="1:16">
      <c r="A722" s="199" t="s">
        <v>3216</v>
      </c>
      <c r="B722" s="890" t="s">
        <v>1450</v>
      </c>
      <c r="C722" s="891"/>
      <c r="D722" s="892"/>
      <c r="E722" s="893"/>
      <c r="F722" s="891"/>
      <c r="G722" s="891"/>
      <c r="H722" s="891"/>
      <c r="I722" s="891"/>
      <c r="J722" s="891"/>
      <c r="K722" s="891"/>
      <c r="L722" s="891"/>
      <c r="M722" s="894">
        <v>4</v>
      </c>
      <c r="N722" s="866">
        <v>0.5606528</v>
      </c>
      <c r="O722" s="867">
        <v>11.25</v>
      </c>
      <c r="P722" s="867">
        <f t="shared" si="12"/>
        <v>6.307344</v>
      </c>
    </row>
    <row r="723" s="1" customFormat="1" spans="1:16">
      <c r="A723" s="199" t="s">
        <v>3217</v>
      </c>
      <c r="B723" s="890" t="s">
        <v>3218</v>
      </c>
      <c r="C723" s="891"/>
      <c r="D723" s="892"/>
      <c r="E723" s="893"/>
      <c r="F723" s="891"/>
      <c r="G723" s="891"/>
      <c r="H723" s="891"/>
      <c r="I723" s="891"/>
      <c r="J723" s="891"/>
      <c r="K723" s="891"/>
      <c r="L723" s="891"/>
      <c r="M723" s="894">
        <v>4</v>
      </c>
      <c r="N723" s="866">
        <v>0.5606528</v>
      </c>
      <c r="O723" s="867">
        <v>11.25</v>
      </c>
      <c r="P723" s="867">
        <f t="shared" si="12"/>
        <v>6.307344</v>
      </c>
    </row>
    <row r="724" s="1" customFormat="1" spans="1:16">
      <c r="A724" s="199" t="s">
        <v>3219</v>
      </c>
      <c r="B724" s="890" t="s">
        <v>3220</v>
      </c>
      <c r="C724" s="891"/>
      <c r="D724" s="892"/>
      <c r="E724" s="893"/>
      <c r="F724" s="891"/>
      <c r="G724" s="891"/>
      <c r="H724" s="891"/>
      <c r="I724" s="891"/>
      <c r="J724" s="891"/>
      <c r="K724" s="891"/>
      <c r="L724" s="891"/>
      <c r="M724" s="894">
        <v>8</v>
      </c>
      <c r="N724" s="866">
        <v>1.1213056</v>
      </c>
      <c r="O724" s="867">
        <v>11.25</v>
      </c>
      <c r="P724" s="867">
        <f t="shared" si="12"/>
        <v>12.614688</v>
      </c>
    </row>
    <row r="725" s="1" customFormat="1" spans="1:16">
      <c r="A725" s="199" t="s">
        <v>3221</v>
      </c>
      <c r="B725" s="890" t="s">
        <v>3222</v>
      </c>
      <c r="C725" s="891"/>
      <c r="D725" s="892"/>
      <c r="E725" s="893"/>
      <c r="F725" s="891"/>
      <c r="G725" s="891"/>
      <c r="H725" s="891"/>
      <c r="I725" s="891"/>
      <c r="J725" s="891"/>
      <c r="K725" s="891"/>
      <c r="L725" s="891"/>
      <c r="M725" s="894">
        <v>5</v>
      </c>
      <c r="N725" s="866">
        <v>0.700816</v>
      </c>
      <c r="O725" s="867">
        <v>11.25</v>
      </c>
      <c r="P725" s="867">
        <f t="shared" si="12"/>
        <v>7.88418</v>
      </c>
    </row>
    <row r="726" s="1" customFormat="1" spans="1:16">
      <c r="A726" s="199" t="s">
        <v>1914</v>
      </c>
      <c r="B726" s="890" t="s">
        <v>3223</v>
      </c>
      <c r="C726" s="891"/>
      <c r="D726" s="892"/>
      <c r="E726" s="893"/>
      <c r="F726" s="891"/>
      <c r="G726" s="891"/>
      <c r="H726" s="891"/>
      <c r="I726" s="891"/>
      <c r="J726" s="891"/>
      <c r="K726" s="891"/>
      <c r="L726" s="891"/>
      <c r="M726" s="894">
        <v>1</v>
      </c>
      <c r="N726" s="866">
        <v>0.1401632</v>
      </c>
      <c r="O726" s="867">
        <v>11.25</v>
      </c>
      <c r="P726" s="867">
        <f t="shared" si="12"/>
        <v>1.576836</v>
      </c>
    </row>
    <row r="727" s="1" customFormat="1" spans="1:16">
      <c r="A727" s="199" t="s">
        <v>3224</v>
      </c>
      <c r="B727" s="890" t="s">
        <v>3225</v>
      </c>
      <c r="C727" s="891"/>
      <c r="D727" s="892"/>
      <c r="E727" s="893"/>
      <c r="F727" s="891"/>
      <c r="G727" s="891"/>
      <c r="H727" s="891"/>
      <c r="I727" s="891"/>
      <c r="J727" s="891"/>
      <c r="K727" s="891"/>
      <c r="L727" s="891"/>
      <c r="M727" s="894">
        <v>4</v>
      </c>
      <c r="N727" s="866">
        <v>0.5606528</v>
      </c>
      <c r="O727" s="867">
        <v>11.25</v>
      </c>
      <c r="P727" s="867">
        <f t="shared" si="12"/>
        <v>6.307344</v>
      </c>
    </row>
    <row r="728" s="1" customFormat="1" spans="1:16">
      <c r="A728" s="199" t="s">
        <v>3226</v>
      </c>
      <c r="B728" s="890" t="s">
        <v>3227</v>
      </c>
      <c r="C728" s="891"/>
      <c r="D728" s="892"/>
      <c r="E728" s="893"/>
      <c r="F728" s="891"/>
      <c r="G728" s="891"/>
      <c r="H728" s="891"/>
      <c r="I728" s="891"/>
      <c r="J728" s="891"/>
      <c r="K728" s="891"/>
      <c r="L728" s="891"/>
      <c r="M728" s="894">
        <v>3</v>
      </c>
      <c r="N728" s="866">
        <v>0.4204896</v>
      </c>
      <c r="O728" s="867">
        <v>11.25</v>
      </c>
      <c r="P728" s="867">
        <f t="shared" si="12"/>
        <v>4.730508</v>
      </c>
    </row>
    <row r="729" s="1" customFormat="1" spans="1:16">
      <c r="A729" s="199" t="s">
        <v>3228</v>
      </c>
      <c r="B729" s="890" t="s">
        <v>3229</v>
      </c>
      <c r="C729" s="891"/>
      <c r="D729" s="892"/>
      <c r="E729" s="893"/>
      <c r="F729" s="891"/>
      <c r="G729" s="891"/>
      <c r="H729" s="891"/>
      <c r="I729" s="891"/>
      <c r="J729" s="891"/>
      <c r="K729" s="891"/>
      <c r="L729" s="891"/>
      <c r="M729" s="894">
        <v>3</v>
      </c>
      <c r="N729" s="866">
        <v>0.4204896</v>
      </c>
      <c r="O729" s="867">
        <v>11.25</v>
      </c>
      <c r="P729" s="867">
        <f t="shared" si="12"/>
        <v>4.730508</v>
      </c>
    </row>
    <row r="730" s="1" customFormat="1" spans="1:16">
      <c r="A730" s="199" t="s">
        <v>3230</v>
      </c>
      <c r="B730" s="890" t="s">
        <v>3231</v>
      </c>
      <c r="C730" s="891"/>
      <c r="D730" s="892"/>
      <c r="E730" s="893"/>
      <c r="F730" s="891"/>
      <c r="G730" s="891"/>
      <c r="H730" s="891"/>
      <c r="I730" s="891"/>
      <c r="J730" s="891"/>
      <c r="K730" s="891"/>
      <c r="L730" s="891"/>
      <c r="M730" s="894">
        <v>5</v>
      </c>
      <c r="N730" s="866">
        <v>0.700816</v>
      </c>
      <c r="O730" s="867">
        <v>11.25</v>
      </c>
      <c r="P730" s="867">
        <f t="shared" si="12"/>
        <v>7.88418</v>
      </c>
    </row>
    <row r="731" s="1" customFormat="1" spans="1:16">
      <c r="A731" s="199" t="s">
        <v>3232</v>
      </c>
      <c r="B731" s="890" t="s">
        <v>3233</v>
      </c>
      <c r="C731" s="891"/>
      <c r="D731" s="892"/>
      <c r="E731" s="893"/>
      <c r="F731" s="891"/>
      <c r="G731" s="891"/>
      <c r="H731" s="891"/>
      <c r="I731" s="891"/>
      <c r="J731" s="891"/>
      <c r="K731" s="891"/>
      <c r="L731" s="891"/>
      <c r="M731" s="894">
        <v>3</v>
      </c>
      <c r="N731" s="866">
        <v>0.4204896</v>
      </c>
      <c r="O731" s="867">
        <v>11.25</v>
      </c>
      <c r="P731" s="867">
        <f t="shared" si="12"/>
        <v>4.730508</v>
      </c>
    </row>
    <row r="732" s="1" customFormat="1" spans="1:16">
      <c r="A732" s="199" t="s">
        <v>3234</v>
      </c>
      <c r="B732" s="890" t="s">
        <v>3235</v>
      </c>
      <c r="C732" s="891"/>
      <c r="D732" s="892"/>
      <c r="E732" s="893"/>
      <c r="F732" s="891"/>
      <c r="G732" s="891"/>
      <c r="H732" s="891"/>
      <c r="I732" s="891"/>
      <c r="J732" s="891"/>
      <c r="K732" s="891"/>
      <c r="L732" s="891"/>
      <c r="M732" s="894">
        <v>6</v>
      </c>
      <c r="N732" s="866">
        <v>0.8409792</v>
      </c>
      <c r="O732" s="867">
        <v>11.25</v>
      </c>
      <c r="P732" s="867">
        <f t="shared" si="12"/>
        <v>9.461016</v>
      </c>
    </row>
    <row r="733" s="1" customFormat="1" spans="1:16">
      <c r="A733" s="199" t="s">
        <v>3236</v>
      </c>
      <c r="B733" s="890" t="s">
        <v>3237</v>
      </c>
      <c r="C733" s="891"/>
      <c r="D733" s="892"/>
      <c r="E733" s="893"/>
      <c r="F733" s="891"/>
      <c r="G733" s="891"/>
      <c r="H733" s="891"/>
      <c r="I733" s="891"/>
      <c r="J733" s="891"/>
      <c r="K733" s="891"/>
      <c r="L733" s="891"/>
      <c r="M733" s="894">
        <v>5</v>
      </c>
      <c r="N733" s="866">
        <v>0.700816</v>
      </c>
      <c r="O733" s="867">
        <v>11.25</v>
      </c>
      <c r="P733" s="867">
        <f t="shared" si="12"/>
        <v>7.88418</v>
      </c>
    </row>
    <row r="734" s="1" customFormat="1" spans="1:16">
      <c r="A734" s="199" t="s">
        <v>3238</v>
      </c>
      <c r="B734" s="890" t="s">
        <v>3239</v>
      </c>
      <c r="C734" s="891"/>
      <c r="D734" s="892"/>
      <c r="E734" s="893"/>
      <c r="F734" s="891"/>
      <c r="G734" s="891"/>
      <c r="H734" s="891"/>
      <c r="I734" s="891"/>
      <c r="J734" s="891"/>
      <c r="K734" s="891"/>
      <c r="L734" s="891"/>
      <c r="M734" s="894">
        <v>3</v>
      </c>
      <c r="N734" s="866">
        <v>0.4204896</v>
      </c>
      <c r="O734" s="867">
        <v>11.25</v>
      </c>
      <c r="P734" s="867">
        <f t="shared" si="12"/>
        <v>4.730508</v>
      </c>
    </row>
    <row r="735" s="1" customFormat="1" spans="1:16">
      <c r="A735" s="199" t="s">
        <v>3240</v>
      </c>
      <c r="B735" s="890" t="s">
        <v>3241</v>
      </c>
      <c r="C735" s="891"/>
      <c r="D735" s="892"/>
      <c r="E735" s="893"/>
      <c r="F735" s="891"/>
      <c r="G735" s="891"/>
      <c r="H735" s="891"/>
      <c r="I735" s="891"/>
      <c r="J735" s="891"/>
      <c r="K735" s="891"/>
      <c r="L735" s="891"/>
      <c r="M735" s="894">
        <v>3</v>
      </c>
      <c r="N735" s="866">
        <v>0.4204896</v>
      </c>
      <c r="O735" s="867">
        <v>11.25</v>
      </c>
      <c r="P735" s="867">
        <f t="shared" si="12"/>
        <v>4.730508</v>
      </c>
    </row>
    <row r="736" s="1" customFormat="1" spans="1:16">
      <c r="A736" s="199" t="s">
        <v>3242</v>
      </c>
      <c r="B736" s="890" t="s">
        <v>3243</v>
      </c>
      <c r="C736" s="891"/>
      <c r="D736" s="892"/>
      <c r="E736" s="893"/>
      <c r="F736" s="891"/>
      <c r="G736" s="891"/>
      <c r="H736" s="891"/>
      <c r="I736" s="891"/>
      <c r="J736" s="891"/>
      <c r="K736" s="891"/>
      <c r="L736" s="891"/>
      <c r="M736" s="894">
        <v>2</v>
      </c>
      <c r="N736" s="866">
        <v>0.2803264</v>
      </c>
      <c r="O736" s="867">
        <v>11.25</v>
      </c>
      <c r="P736" s="867">
        <f t="shared" si="12"/>
        <v>3.153672</v>
      </c>
    </row>
    <row r="737" s="1" customFormat="1" spans="1:16">
      <c r="A737" s="199" t="s">
        <v>3244</v>
      </c>
      <c r="B737" s="890" t="s">
        <v>3245</v>
      </c>
      <c r="C737" s="891"/>
      <c r="D737" s="892"/>
      <c r="E737" s="893"/>
      <c r="F737" s="891"/>
      <c r="G737" s="891"/>
      <c r="H737" s="891"/>
      <c r="I737" s="891"/>
      <c r="J737" s="891"/>
      <c r="K737" s="891"/>
      <c r="L737" s="891"/>
      <c r="M737" s="894">
        <v>5</v>
      </c>
      <c r="N737" s="866">
        <v>0.700816</v>
      </c>
      <c r="O737" s="867">
        <v>11.25</v>
      </c>
      <c r="P737" s="867">
        <f t="shared" si="12"/>
        <v>7.88418</v>
      </c>
    </row>
    <row r="738" s="1" customFormat="1" spans="1:16">
      <c r="A738" s="199" t="s">
        <v>3246</v>
      </c>
      <c r="B738" s="890" t="s">
        <v>3247</v>
      </c>
      <c r="C738" s="891"/>
      <c r="D738" s="892"/>
      <c r="E738" s="893"/>
      <c r="F738" s="891"/>
      <c r="G738" s="891"/>
      <c r="H738" s="891"/>
      <c r="I738" s="891"/>
      <c r="J738" s="891"/>
      <c r="K738" s="891"/>
      <c r="L738" s="891"/>
      <c r="M738" s="894">
        <v>4</v>
      </c>
      <c r="N738" s="866">
        <v>0.5606528</v>
      </c>
      <c r="O738" s="867">
        <v>11.25</v>
      </c>
      <c r="P738" s="867">
        <f t="shared" si="12"/>
        <v>6.307344</v>
      </c>
    </row>
    <row r="739" s="1" customFormat="1" spans="1:16">
      <c r="A739" s="199" t="s">
        <v>3248</v>
      </c>
      <c r="B739" s="890" t="s">
        <v>3211</v>
      </c>
      <c r="C739" s="891"/>
      <c r="D739" s="892"/>
      <c r="E739" s="893"/>
      <c r="F739" s="891"/>
      <c r="G739" s="891"/>
      <c r="H739" s="891"/>
      <c r="I739" s="891"/>
      <c r="J739" s="891"/>
      <c r="K739" s="891"/>
      <c r="L739" s="891"/>
      <c r="M739" s="894">
        <v>3</v>
      </c>
      <c r="N739" s="866">
        <v>0.4204896</v>
      </c>
      <c r="O739" s="867">
        <v>11.25</v>
      </c>
      <c r="P739" s="867">
        <f t="shared" ref="P739:P802" si="13">M739*1.576836</f>
        <v>4.730508</v>
      </c>
    </row>
    <row r="740" s="1" customFormat="1" spans="1:16">
      <c r="A740" s="199" t="s">
        <v>3249</v>
      </c>
      <c r="B740" s="890" t="s">
        <v>3250</v>
      </c>
      <c r="C740" s="891"/>
      <c r="D740" s="892"/>
      <c r="E740" s="893"/>
      <c r="F740" s="891"/>
      <c r="G740" s="891"/>
      <c r="H740" s="891"/>
      <c r="I740" s="891"/>
      <c r="J740" s="891"/>
      <c r="K740" s="891"/>
      <c r="L740" s="891"/>
      <c r="M740" s="894">
        <v>3</v>
      </c>
      <c r="N740" s="866">
        <v>0.4204896</v>
      </c>
      <c r="O740" s="867">
        <v>11.25</v>
      </c>
      <c r="P740" s="867">
        <f t="shared" si="13"/>
        <v>4.730508</v>
      </c>
    </row>
    <row r="741" s="1" customFormat="1" spans="1:16">
      <c r="A741" s="199" t="s">
        <v>3251</v>
      </c>
      <c r="B741" s="890" t="s">
        <v>3252</v>
      </c>
      <c r="C741" s="891"/>
      <c r="D741" s="892"/>
      <c r="E741" s="893"/>
      <c r="F741" s="891"/>
      <c r="G741" s="891"/>
      <c r="H741" s="891"/>
      <c r="I741" s="891"/>
      <c r="J741" s="891"/>
      <c r="K741" s="891"/>
      <c r="L741" s="891"/>
      <c r="M741" s="894">
        <v>1</v>
      </c>
      <c r="N741" s="866">
        <v>0.1401632</v>
      </c>
      <c r="O741" s="867">
        <v>11.25</v>
      </c>
      <c r="P741" s="867">
        <f t="shared" si="13"/>
        <v>1.576836</v>
      </c>
    </row>
    <row r="742" s="1" customFormat="1" spans="1:16">
      <c r="A742" s="199" t="s">
        <v>3253</v>
      </c>
      <c r="B742" s="890" t="s">
        <v>3254</v>
      </c>
      <c r="C742" s="891"/>
      <c r="D742" s="892"/>
      <c r="E742" s="893"/>
      <c r="F742" s="891"/>
      <c r="G742" s="891"/>
      <c r="H742" s="891"/>
      <c r="I742" s="891"/>
      <c r="J742" s="891"/>
      <c r="K742" s="891"/>
      <c r="L742" s="891"/>
      <c r="M742" s="894">
        <v>2</v>
      </c>
      <c r="N742" s="866">
        <v>0.2803264</v>
      </c>
      <c r="O742" s="867">
        <v>11.25</v>
      </c>
      <c r="P742" s="867">
        <f t="shared" si="13"/>
        <v>3.153672</v>
      </c>
    </row>
    <row r="743" s="1" customFormat="1" spans="1:16">
      <c r="A743" s="199" t="s">
        <v>3255</v>
      </c>
      <c r="B743" s="890" t="s">
        <v>3256</v>
      </c>
      <c r="C743" s="891"/>
      <c r="D743" s="892"/>
      <c r="E743" s="893"/>
      <c r="F743" s="891"/>
      <c r="G743" s="891"/>
      <c r="H743" s="891"/>
      <c r="I743" s="891"/>
      <c r="J743" s="891"/>
      <c r="K743" s="891"/>
      <c r="L743" s="891"/>
      <c r="M743" s="894">
        <v>3</v>
      </c>
      <c r="N743" s="866">
        <v>0.4204896</v>
      </c>
      <c r="O743" s="867">
        <v>11.25</v>
      </c>
      <c r="P743" s="867">
        <f t="shared" si="13"/>
        <v>4.730508</v>
      </c>
    </row>
    <row r="744" s="1" customFormat="1" spans="1:16">
      <c r="A744" s="199" t="s">
        <v>3257</v>
      </c>
      <c r="B744" s="890" t="s">
        <v>3258</v>
      </c>
      <c r="C744" s="891"/>
      <c r="D744" s="892"/>
      <c r="E744" s="893"/>
      <c r="F744" s="891"/>
      <c r="G744" s="891"/>
      <c r="H744" s="891"/>
      <c r="I744" s="891"/>
      <c r="J744" s="891"/>
      <c r="K744" s="891"/>
      <c r="L744" s="891"/>
      <c r="M744" s="894">
        <v>5</v>
      </c>
      <c r="N744" s="866">
        <v>0.700816</v>
      </c>
      <c r="O744" s="867">
        <v>11.25</v>
      </c>
      <c r="P744" s="867">
        <f t="shared" si="13"/>
        <v>7.88418</v>
      </c>
    </row>
    <row r="745" s="1" customFormat="1" spans="1:16">
      <c r="A745" s="199" t="s">
        <v>3259</v>
      </c>
      <c r="B745" s="890" t="s">
        <v>3260</v>
      </c>
      <c r="C745" s="891"/>
      <c r="D745" s="892"/>
      <c r="E745" s="893"/>
      <c r="F745" s="891"/>
      <c r="G745" s="891"/>
      <c r="H745" s="891"/>
      <c r="I745" s="891"/>
      <c r="J745" s="891"/>
      <c r="K745" s="891"/>
      <c r="L745" s="891"/>
      <c r="M745" s="894">
        <v>2</v>
      </c>
      <c r="N745" s="866">
        <v>0.2803264</v>
      </c>
      <c r="O745" s="867">
        <v>11.25</v>
      </c>
      <c r="P745" s="867">
        <f t="shared" si="13"/>
        <v>3.153672</v>
      </c>
    </row>
    <row r="746" s="1" customFormat="1" spans="1:16">
      <c r="A746" s="199" t="s">
        <v>3261</v>
      </c>
      <c r="B746" s="890" t="s">
        <v>3262</v>
      </c>
      <c r="C746" s="891"/>
      <c r="D746" s="892"/>
      <c r="E746" s="893"/>
      <c r="F746" s="891"/>
      <c r="G746" s="891"/>
      <c r="H746" s="891"/>
      <c r="I746" s="891"/>
      <c r="J746" s="891"/>
      <c r="K746" s="891"/>
      <c r="L746" s="891"/>
      <c r="M746" s="894">
        <v>3</v>
      </c>
      <c r="N746" s="866">
        <v>0.4204896</v>
      </c>
      <c r="O746" s="867">
        <v>11.25</v>
      </c>
      <c r="P746" s="867">
        <f t="shared" si="13"/>
        <v>4.730508</v>
      </c>
    </row>
    <row r="747" s="1" customFormat="1" spans="1:16">
      <c r="A747" s="199" t="s">
        <v>3263</v>
      </c>
      <c r="B747" s="890" t="s">
        <v>3264</v>
      </c>
      <c r="C747" s="891"/>
      <c r="D747" s="892"/>
      <c r="E747" s="893"/>
      <c r="F747" s="891"/>
      <c r="G747" s="891"/>
      <c r="H747" s="891"/>
      <c r="I747" s="891"/>
      <c r="J747" s="891"/>
      <c r="K747" s="891"/>
      <c r="L747" s="891"/>
      <c r="M747" s="894">
        <v>2</v>
      </c>
      <c r="N747" s="866">
        <v>0.2803264</v>
      </c>
      <c r="O747" s="867">
        <v>11.25</v>
      </c>
      <c r="P747" s="867">
        <f t="shared" si="13"/>
        <v>3.153672</v>
      </c>
    </row>
    <row r="748" s="1" customFormat="1" spans="1:16">
      <c r="A748" s="199" t="s">
        <v>3265</v>
      </c>
      <c r="B748" s="890" t="s">
        <v>3266</v>
      </c>
      <c r="C748" s="891"/>
      <c r="D748" s="892"/>
      <c r="E748" s="893"/>
      <c r="F748" s="891"/>
      <c r="G748" s="891"/>
      <c r="H748" s="891"/>
      <c r="I748" s="891"/>
      <c r="J748" s="891"/>
      <c r="K748" s="891"/>
      <c r="L748" s="891"/>
      <c r="M748" s="894">
        <v>1</v>
      </c>
      <c r="N748" s="866">
        <v>0.1401632</v>
      </c>
      <c r="O748" s="867">
        <v>11.25</v>
      </c>
      <c r="P748" s="867">
        <f t="shared" si="13"/>
        <v>1.576836</v>
      </c>
    </row>
    <row r="749" s="1" customFormat="1" spans="1:16">
      <c r="A749" s="199" t="s">
        <v>3267</v>
      </c>
      <c r="B749" s="890" t="s">
        <v>3268</v>
      </c>
      <c r="C749" s="891"/>
      <c r="D749" s="892"/>
      <c r="E749" s="893"/>
      <c r="F749" s="891"/>
      <c r="G749" s="891"/>
      <c r="H749" s="891"/>
      <c r="I749" s="891"/>
      <c r="J749" s="891"/>
      <c r="K749" s="891"/>
      <c r="L749" s="891"/>
      <c r="M749" s="894">
        <v>6</v>
      </c>
      <c r="N749" s="866">
        <v>0.8409792</v>
      </c>
      <c r="O749" s="867">
        <v>11.25</v>
      </c>
      <c r="P749" s="867">
        <f t="shared" si="13"/>
        <v>9.461016</v>
      </c>
    </row>
    <row r="750" s="1" customFormat="1" spans="1:16">
      <c r="A750" s="199" t="s">
        <v>3269</v>
      </c>
      <c r="B750" s="890" t="s">
        <v>3270</v>
      </c>
      <c r="C750" s="891"/>
      <c r="D750" s="892"/>
      <c r="E750" s="893"/>
      <c r="F750" s="891"/>
      <c r="G750" s="891"/>
      <c r="H750" s="891"/>
      <c r="I750" s="891"/>
      <c r="J750" s="891"/>
      <c r="K750" s="891"/>
      <c r="L750" s="891"/>
      <c r="M750" s="894">
        <v>4</v>
      </c>
      <c r="N750" s="866">
        <v>0.5606528</v>
      </c>
      <c r="O750" s="867">
        <v>11.25</v>
      </c>
      <c r="P750" s="867">
        <f t="shared" si="13"/>
        <v>6.307344</v>
      </c>
    </row>
    <row r="751" s="1" customFormat="1" spans="1:16">
      <c r="A751" s="199" t="s">
        <v>3271</v>
      </c>
      <c r="B751" s="890" t="s">
        <v>3272</v>
      </c>
      <c r="C751" s="891"/>
      <c r="D751" s="892"/>
      <c r="E751" s="893"/>
      <c r="F751" s="891"/>
      <c r="G751" s="891"/>
      <c r="H751" s="891"/>
      <c r="I751" s="891"/>
      <c r="J751" s="891"/>
      <c r="K751" s="891"/>
      <c r="L751" s="891"/>
      <c r="M751" s="894">
        <v>4</v>
      </c>
      <c r="N751" s="866">
        <v>0.5606528</v>
      </c>
      <c r="O751" s="867">
        <v>11.25</v>
      </c>
      <c r="P751" s="867">
        <f t="shared" si="13"/>
        <v>6.307344</v>
      </c>
    </row>
    <row r="752" s="1" customFormat="1" spans="1:16">
      <c r="A752" s="199" t="s">
        <v>2459</v>
      </c>
      <c r="B752" s="890" t="s">
        <v>3273</v>
      </c>
      <c r="C752" s="891"/>
      <c r="D752" s="892"/>
      <c r="E752" s="893"/>
      <c r="F752" s="891"/>
      <c r="G752" s="891"/>
      <c r="H752" s="891"/>
      <c r="I752" s="891"/>
      <c r="J752" s="891"/>
      <c r="K752" s="891"/>
      <c r="L752" s="891"/>
      <c r="M752" s="894">
        <v>3</v>
      </c>
      <c r="N752" s="866">
        <v>0.4204896</v>
      </c>
      <c r="O752" s="867">
        <v>11.25</v>
      </c>
      <c r="P752" s="867">
        <f t="shared" si="13"/>
        <v>4.730508</v>
      </c>
    </row>
    <row r="753" s="1" customFormat="1" spans="1:16">
      <c r="A753" s="199" t="s">
        <v>3274</v>
      </c>
      <c r="B753" s="890" t="s">
        <v>3275</v>
      </c>
      <c r="C753" s="891"/>
      <c r="D753" s="892"/>
      <c r="E753" s="893"/>
      <c r="F753" s="891"/>
      <c r="G753" s="891"/>
      <c r="H753" s="891"/>
      <c r="I753" s="891"/>
      <c r="J753" s="891"/>
      <c r="K753" s="891"/>
      <c r="L753" s="891"/>
      <c r="M753" s="894">
        <v>3</v>
      </c>
      <c r="N753" s="866">
        <v>0.4204896</v>
      </c>
      <c r="O753" s="867">
        <v>11.25</v>
      </c>
      <c r="P753" s="867">
        <f t="shared" si="13"/>
        <v>4.730508</v>
      </c>
    </row>
    <row r="754" s="1" customFormat="1" spans="1:16">
      <c r="A754" s="199" t="s">
        <v>3276</v>
      </c>
      <c r="B754" s="890" t="s">
        <v>3195</v>
      </c>
      <c r="C754" s="891"/>
      <c r="D754" s="892"/>
      <c r="E754" s="893"/>
      <c r="F754" s="891"/>
      <c r="G754" s="891"/>
      <c r="H754" s="891"/>
      <c r="I754" s="891"/>
      <c r="J754" s="891"/>
      <c r="K754" s="891"/>
      <c r="L754" s="891"/>
      <c r="M754" s="894">
        <v>3</v>
      </c>
      <c r="N754" s="866">
        <v>0.4204896</v>
      </c>
      <c r="O754" s="867">
        <v>11.25</v>
      </c>
      <c r="P754" s="867">
        <f t="shared" si="13"/>
        <v>4.730508</v>
      </c>
    </row>
    <row r="755" s="1" customFormat="1" spans="1:16">
      <c r="A755" s="199" t="s">
        <v>3277</v>
      </c>
      <c r="B755" s="890" t="s">
        <v>3278</v>
      </c>
      <c r="C755" s="891"/>
      <c r="D755" s="892"/>
      <c r="E755" s="893"/>
      <c r="F755" s="891"/>
      <c r="G755" s="891"/>
      <c r="H755" s="891"/>
      <c r="I755" s="891"/>
      <c r="J755" s="891"/>
      <c r="K755" s="891"/>
      <c r="L755" s="891"/>
      <c r="M755" s="894">
        <v>4</v>
      </c>
      <c r="N755" s="866">
        <v>0.5606528</v>
      </c>
      <c r="O755" s="867">
        <v>11.25</v>
      </c>
      <c r="P755" s="867">
        <f t="shared" si="13"/>
        <v>6.307344</v>
      </c>
    </row>
    <row r="756" s="1" customFormat="1" spans="1:16">
      <c r="A756" s="199" t="s">
        <v>3279</v>
      </c>
      <c r="B756" s="890" t="s">
        <v>3280</v>
      </c>
      <c r="C756" s="891"/>
      <c r="D756" s="892"/>
      <c r="E756" s="893"/>
      <c r="F756" s="891"/>
      <c r="G756" s="891"/>
      <c r="H756" s="891"/>
      <c r="I756" s="891"/>
      <c r="J756" s="891"/>
      <c r="K756" s="891"/>
      <c r="L756" s="891"/>
      <c r="M756" s="894">
        <v>7</v>
      </c>
      <c r="N756" s="866">
        <v>0.9811424</v>
      </c>
      <c r="O756" s="867">
        <v>11.25</v>
      </c>
      <c r="P756" s="867">
        <f t="shared" si="13"/>
        <v>11.037852</v>
      </c>
    </row>
    <row r="757" s="1" customFormat="1" spans="1:16">
      <c r="A757" s="199" t="s">
        <v>3281</v>
      </c>
      <c r="B757" s="890" t="s">
        <v>3282</v>
      </c>
      <c r="C757" s="891"/>
      <c r="D757" s="892"/>
      <c r="E757" s="893"/>
      <c r="F757" s="891"/>
      <c r="G757" s="891"/>
      <c r="H757" s="891"/>
      <c r="I757" s="891"/>
      <c r="J757" s="891"/>
      <c r="K757" s="891"/>
      <c r="L757" s="891"/>
      <c r="M757" s="894">
        <v>1</v>
      </c>
      <c r="N757" s="866">
        <v>0.1401632</v>
      </c>
      <c r="O757" s="867">
        <v>11.25</v>
      </c>
      <c r="P757" s="867">
        <f t="shared" si="13"/>
        <v>1.576836</v>
      </c>
    </row>
    <row r="758" s="1" customFormat="1" spans="1:16">
      <c r="A758" s="199" t="s">
        <v>3283</v>
      </c>
      <c r="B758" s="890" t="s">
        <v>3284</v>
      </c>
      <c r="C758" s="891"/>
      <c r="D758" s="892"/>
      <c r="E758" s="893"/>
      <c r="F758" s="891"/>
      <c r="G758" s="891"/>
      <c r="H758" s="891"/>
      <c r="I758" s="891"/>
      <c r="J758" s="891"/>
      <c r="K758" s="891"/>
      <c r="L758" s="891"/>
      <c r="M758" s="894">
        <v>4</v>
      </c>
      <c r="N758" s="866">
        <v>0.5606528</v>
      </c>
      <c r="O758" s="867">
        <v>11.25</v>
      </c>
      <c r="P758" s="867">
        <f t="shared" si="13"/>
        <v>6.307344</v>
      </c>
    </row>
    <row r="759" s="1" customFormat="1" spans="1:16">
      <c r="A759" s="199" t="s">
        <v>3285</v>
      </c>
      <c r="B759" s="890" t="s">
        <v>3286</v>
      </c>
      <c r="C759" s="891"/>
      <c r="D759" s="892"/>
      <c r="E759" s="893"/>
      <c r="F759" s="891"/>
      <c r="G759" s="891"/>
      <c r="H759" s="891"/>
      <c r="I759" s="891"/>
      <c r="J759" s="891"/>
      <c r="K759" s="891"/>
      <c r="L759" s="891"/>
      <c r="M759" s="894">
        <v>3</v>
      </c>
      <c r="N759" s="866">
        <v>0.4204896</v>
      </c>
      <c r="O759" s="867">
        <v>11.25</v>
      </c>
      <c r="P759" s="867">
        <f t="shared" si="13"/>
        <v>4.730508</v>
      </c>
    </row>
    <row r="760" s="1" customFormat="1" spans="1:16">
      <c r="A760" s="199" t="s">
        <v>3287</v>
      </c>
      <c r="B760" s="890" t="s">
        <v>3288</v>
      </c>
      <c r="C760" s="891"/>
      <c r="D760" s="892"/>
      <c r="E760" s="893"/>
      <c r="F760" s="891"/>
      <c r="G760" s="891"/>
      <c r="H760" s="891"/>
      <c r="I760" s="891"/>
      <c r="J760" s="891"/>
      <c r="K760" s="891"/>
      <c r="L760" s="891"/>
      <c r="M760" s="894">
        <v>4</v>
      </c>
      <c r="N760" s="866">
        <v>0.5606528</v>
      </c>
      <c r="O760" s="867">
        <v>11.25</v>
      </c>
      <c r="P760" s="867">
        <f t="shared" si="13"/>
        <v>6.307344</v>
      </c>
    </row>
    <row r="761" s="1" customFormat="1" spans="1:16">
      <c r="A761" s="199" t="s">
        <v>3289</v>
      </c>
      <c r="B761" s="890" t="s">
        <v>3290</v>
      </c>
      <c r="C761" s="891"/>
      <c r="D761" s="892"/>
      <c r="E761" s="893"/>
      <c r="F761" s="891"/>
      <c r="G761" s="891"/>
      <c r="H761" s="891"/>
      <c r="I761" s="891"/>
      <c r="J761" s="891"/>
      <c r="K761" s="891"/>
      <c r="L761" s="891"/>
      <c r="M761" s="894">
        <v>7</v>
      </c>
      <c r="N761" s="866">
        <v>0.9811424</v>
      </c>
      <c r="O761" s="867">
        <v>11.25</v>
      </c>
      <c r="P761" s="867">
        <f t="shared" si="13"/>
        <v>11.037852</v>
      </c>
    </row>
    <row r="762" s="1" customFormat="1" spans="1:16">
      <c r="A762" s="199" t="s">
        <v>3291</v>
      </c>
      <c r="B762" s="890" t="s">
        <v>3292</v>
      </c>
      <c r="C762" s="891"/>
      <c r="D762" s="892"/>
      <c r="E762" s="893"/>
      <c r="F762" s="891"/>
      <c r="G762" s="891"/>
      <c r="H762" s="891"/>
      <c r="I762" s="891"/>
      <c r="J762" s="891"/>
      <c r="K762" s="891"/>
      <c r="L762" s="891"/>
      <c r="M762" s="894">
        <v>5</v>
      </c>
      <c r="N762" s="866">
        <v>0.700816</v>
      </c>
      <c r="O762" s="867">
        <v>11.25</v>
      </c>
      <c r="P762" s="867">
        <f t="shared" si="13"/>
        <v>7.88418</v>
      </c>
    </row>
    <row r="763" s="1" customFormat="1" spans="1:16">
      <c r="A763" s="199" t="s">
        <v>3293</v>
      </c>
      <c r="B763" s="890" t="s">
        <v>3294</v>
      </c>
      <c r="C763" s="891"/>
      <c r="D763" s="892"/>
      <c r="E763" s="893"/>
      <c r="F763" s="891"/>
      <c r="G763" s="891"/>
      <c r="H763" s="891"/>
      <c r="I763" s="891"/>
      <c r="J763" s="891"/>
      <c r="K763" s="891"/>
      <c r="L763" s="891"/>
      <c r="M763" s="894">
        <v>3</v>
      </c>
      <c r="N763" s="866">
        <v>0.4204896</v>
      </c>
      <c r="O763" s="867">
        <v>11.25</v>
      </c>
      <c r="P763" s="867">
        <f t="shared" si="13"/>
        <v>4.730508</v>
      </c>
    </row>
    <row r="764" s="1" customFormat="1" spans="1:16">
      <c r="A764" s="199" t="s">
        <v>3295</v>
      </c>
      <c r="B764" s="890" t="s">
        <v>3296</v>
      </c>
      <c r="C764" s="891"/>
      <c r="D764" s="892"/>
      <c r="E764" s="893"/>
      <c r="F764" s="891"/>
      <c r="G764" s="891"/>
      <c r="H764" s="891"/>
      <c r="I764" s="891"/>
      <c r="J764" s="891"/>
      <c r="K764" s="891"/>
      <c r="L764" s="891"/>
      <c r="M764" s="894">
        <v>5</v>
      </c>
      <c r="N764" s="866">
        <v>0.700816</v>
      </c>
      <c r="O764" s="867">
        <v>11.25</v>
      </c>
      <c r="P764" s="867">
        <f t="shared" si="13"/>
        <v>7.88418</v>
      </c>
    </row>
    <row r="765" s="1" customFormat="1" spans="1:16">
      <c r="A765" s="199" t="s">
        <v>3297</v>
      </c>
      <c r="B765" s="890" t="s">
        <v>3298</v>
      </c>
      <c r="C765" s="891"/>
      <c r="D765" s="892"/>
      <c r="E765" s="893"/>
      <c r="F765" s="891"/>
      <c r="G765" s="891"/>
      <c r="H765" s="891"/>
      <c r="I765" s="891"/>
      <c r="J765" s="891"/>
      <c r="K765" s="891"/>
      <c r="L765" s="891"/>
      <c r="M765" s="894">
        <v>3</v>
      </c>
      <c r="N765" s="866">
        <v>0.4204896</v>
      </c>
      <c r="O765" s="867">
        <v>11.25</v>
      </c>
      <c r="P765" s="867">
        <f t="shared" si="13"/>
        <v>4.730508</v>
      </c>
    </row>
    <row r="766" s="1" customFormat="1" spans="1:16">
      <c r="A766" s="199" t="s">
        <v>3299</v>
      </c>
      <c r="B766" s="890" t="s">
        <v>3300</v>
      </c>
      <c r="C766" s="891"/>
      <c r="D766" s="892"/>
      <c r="E766" s="893"/>
      <c r="F766" s="891"/>
      <c r="G766" s="891"/>
      <c r="H766" s="891"/>
      <c r="I766" s="891"/>
      <c r="J766" s="891"/>
      <c r="K766" s="891"/>
      <c r="L766" s="891"/>
      <c r="M766" s="894">
        <v>1</v>
      </c>
      <c r="N766" s="866">
        <v>0.1401632</v>
      </c>
      <c r="O766" s="867">
        <v>11.25</v>
      </c>
      <c r="P766" s="867">
        <f t="shared" si="13"/>
        <v>1.576836</v>
      </c>
    </row>
    <row r="767" s="1" customFormat="1" spans="1:16">
      <c r="A767" s="199" t="s">
        <v>3301</v>
      </c>
      <c r="B767" s="890" t="s">
        <v>3302</v>
      </c>
      <c r="C767" s="891"/>
      <c r="D767" s="892"/>
      <c r="E767" s="893"/>
      <c r="F767" s="891"/>
      <c r="G767" s="891"/>
      <c r="H767" s="891"/>
      <c r="I767" s="891"/>
      <c r="J767" s="891"/>
      <c r="K767" s="891"/>
      <c r="L767" s="891"/>
      <c r="M767" s="894">
        <v>7</v>
      </c>
      <c r="N767" s="866">
        <v>0.9811424</v>
      </c>
      <c r="O767" s="867">
        <v>11.25</v>
      </c>
      <c r="P767" s="867">
        <f t="shared" si="13"/>
        <v>11.037852</v>
      </c>
    </row>
    <row r="768" s="1" customFormat="1" spans="1:16">
      <c r="A768" s="199" t="s">
        <v>3303</v>
      </c>
      <c r="B768" s="890" t="s">
        <v>3304</v>
      </c>
      <c r="C768" s="891"/>
      <c r="D768" s="892"/>
      <c r="E768" s="893"/>
      <c r="F768" s="891"/>
      <c r="G768" s="891"/>
      <c r="H768" s="891"/>
      <c r="I768" s="891"/>
      <c r="J768" s="891"/>
      <c r="K768" s="891"/>
      <c r="L768" s="891"/>
      <c r="M768" s="894">
        <v>5</v>
      </c>
      <c r="N768" s="866">
        <v>0.700816</v>
      </c>
      <c r="O768" s="867">
        <v>11.25</v>
      </c>
      <c r="P768" s="867">
        <f t="shared" si="13"/>
        <v>7.88418</v>
      </c>
    </row>
    <row r="769" s="1" customFormat="1" spans="1:16">
      <c r="A769" s="199" t="s">
        <v>3305</v>
      </c>
      <c r="B769" s="890" t="s">
        <v>3306</v>
      </c>
      <c r="C769" s="891"/>
      <c r="D769" s="892"/>
      <c r="E769" s="893"/>
      <c r="F769" s="891"/>
      <c r="G769" s="891"/>
      <c r="H769" s="891"/>
      <c r="I769" s="891"/>
      <c r="J769" s="891"/>
      <c r="K769" s="891"/>
      <c r="L769" s="891"/>
      <c r="M769" s="894">
        <v>8</v>
      </c>
      <c r="N769" s="866">
        <v>1.1213056</v>
      </c>
      <c r="O769" s="867">
        <v>11.25</v>
      </c>
      <c r="P769" s="867">
        <f t="shared" si="13"/>
        <v>12.614688</v>
      </c>
    </row>
    <row r="770" s="1" customFormat="1" spans="1:16">
      <c r="A770" s="199" t="s">
        <v>3307</v>
      </c>
      <c r="B770" s="890" t="s">
        <v>3308</v>
      </c>
      <c r="C770" s="891"/>
      <c r="D770" s="892"/>
      <c r="E770" s="893"/>
      <c r="F770" s="891"/>
      <c r="G770" s="891"/>
      <c r="H770" s="891"/>
      <c r="I770" s="891"/>
      <c r="J770" s="891"/>
      <c r="K770" s="891"/>
      <c r="L770" s="891"/>
      <c r="M770" s="894">
        <v>6</v>
      </c>
      <c r="N770" s="866">
        <v>0.8409792</v>
      </c>
      <c r="O770" s="867">
        <v>11.25</v>
      </c>
      <c r="P770" s="867">
        <f t="shared" si="13"/>
        <v>9.461016</v>
      </c>
    </row>
    <row r="771" s="1" customFormat="1" spans="1:16">
      <c r="A771" s="199" t="s">
        <v>3309</v>
      </c>
      <c r="B771" s="890" t="s">
        <v>3310</v>
      </c>
      <c r="C771" s="891"/>
      <c r="D771" s="892"/>
      <c r="E771" s="893"/>
      <c r="F771" s="891"/>
      <c r="G771" s="891"/>
      <c r="H771" s="891"/>
      <c r="I771" s="891"/>
      <c r="J771" s="891"/>
      <c r="K771" s="891"/>
      <c r="L771" s="891"/>
      <c r="M771" s="894">
        <v>4</v>
      </c>
      <c r="N771" s="866">
        <v>0.5606528</v>
      </c>
      <c r="O771" s="867">
        <v>11.25</v>
      </c>
      <c r="P771" s="867">
        <f t="shared" si="13"/>
        <v>6.307344</v>
      </c>
    </row>
    <row r="772" s="1" customFormat="1" spans="1:16">
      <c r="A772" s="199" t="s">
        <v>3311</v>
      </c>
      <c r="B772" s="890" t="s">
        <v>3312</v>
      </c>
      <c r="C772" s="891"/>
      <c r="D772" s="892"/>
      <c r="E772" s="893"/>
      <c r="F772" s="891"/>
      <c r="G772" s="891"/>
      <c r="H772" s="891"/>
      <c r="I772" s="891"/>
      <c r="J772" s="891"/>
      <c r="K772" s="891"/>
      <c r="L772" s="891"/>
      <c r="M772" s="894">
        <v>3</v>
      </c>
      <c r="N772" s="866">
        <v>0.4204896</v>
      </c>
      <c r="O772" s="867">
        <v>11.25</v>
      </c>
      <c r="P772" s="867">
        <f t="shared" si="13"/>
        <v>4.730508</v>
      </c>
    </row>
    <row r="773" s="1" customFormat="1" spans="1:16">
      <c r="A773" s="199" t="s">
        <v>3313</v>
      </c>
      <c r="B773" s="890" t="s">
        <v>3314</v>
      </c>
      <c r="C773" s="891"/>
      <c r="D773" s="892"/>
      <c r="E773" s="893"/>
      <c r="F773" s="891"/>
      <c r="G773" s="891"/>
      <c r="H773" s="891"/>
      <c r="I773" s="891"/>
      <c r="J773" s="891"/>
      <c r="K773" s="891"/>
      <c r="L773" s="891"/>
      <c r="M773" s="894">
        <v>5</v>
      </c>
      <c r="N773" s="866">
        <v>0.700816</v>
      </c>
      <c r="O773" s="867">
        <v>11.25</v>
      </c>
      <c r="P773" s="867">
        <f t="shared" si="13"/>
        <v>7.88418</v>
      </c>
    </row>
    <row r="774" s="1" customFormat="1" spans="1:16">
      <c r="A774" s="199" t="s">
        <v>3315</v>
      </c>
      <c r="B774" s="890" t="s">
        <v>3316</v>
      </c>
      <c r="C774" s="891"/>
      <c r="D774" s="892"/>
      <c r="E774" s="893"/>
      <c r="F774" s="891"/>
      <c r="G774" s="891"/>
      <c r="H774" s="891"/>
      <c r="I774" s="891"/>
      <c r="J774" s="891"/>
      <c r="K774" s="891"/>
      <c r="L774" s="891"/>
      <c r="M774" s="894">
        <v>4</v>
      </c>
      <c r="N774" s="866">
        <v>0.5606528</v>
      </c>
      <c r="O774" s="867">
        <v>11.25</v>
      </c>
      <c r="P774" s="867">
        <f t="shared" si="13"/>
        <v>6.307344</v>
      </c>
    </row>
    <row r="775" s="1" customFormat="1" spans="1:16">
      <c r="A775" s="199" t="s">
        <v>3317</v>
      </c>
      <c r="B775" s="890" t="s">
        <v>3318</v>
      </c>
      <c r="C775" s="891"/>
      <c r="D775" s="892"/>
      <c r="E775" s="893"/>
      <c r="F775" s="891"/>
      <c r="G775" s="891"/>
      <c r="H775" s="891"/>
      <c r="I775" s="891"/>
      <c r="J775" s="891"/>
      <c r="K775" s="891"/>
      <c r="L775" s="891"/>
      <c r="M775" s="894">
        <v>4</v>
      </c>
      <c r="N775" s="866">
        <v>0.5606528</v>
      </c>
      <c r="O775" s="867">
        <v>11.25</v>
      </c>
      <c r="P775" s="867">
        <f t="shared" si="13"/>
        <v>6.307344</v>
      </c>
    </row>
    <row r="776" s="1" customFormat="1" spans="1:16">
      <c r="A776" s="199" t="s">
        <v>3319</v>
      </c>
      <c r="B776" s="890" t="s">
        <v>3320</v>
      </c>
      <c r="C776" s="891"/>
      <c r="D776" s="892"/>
      <c r="E776" s="893"/>
      <c r="F776" s="891"/>
      <c r="G776" s="891"/>
      <c r="H776" s="891"/>
      <c r="I776" s="891"/>
      <c r="J776" s="891"/>
      <c r="K776" s="891"/>
      <c r="L776" s="891"/>
      <c r="M776" s="894">
        <v>5</v>
      </c>
      <c r="N776" s="866">
        <v>0.700816</v>
      </c>
      <c r="O776" s="867">
        <v>11.25</v>
      </c>
      <c r="P776" s="867">
        <f t="shared" si="13"/>
        <v>7.88418</v>
      </c>
    </row>
    <row r="777" s="1" customFormat="1" spans="1:16">
      <c r="A777" s="199" t="s">
        <v>3321</v>
      </c>
      <c r="B777" s="890" t="s">
        <v>3322</v>
      </c>
      <c r="C777" s="891"/>
      <c r="D777" s="892"/>
      <c r="E777" s="893"/>
      <c r="F777" s="891"/>
      <c r="G777" s="891"/>
      <c r="H777" s="891"/>
      <c r="I777" s="891"/>
      <c r="J777" s="891"/>
      <c r="K777" s="891"/>
      <c r="L777" s="891"/>
      <c r="M777" s="894">
        <v>6</v>
      </c>
      <c r="N777" s="866">
        <v>0.8409792</v>
      </c>
      <c r="O777" s="867">
        <v>11.25</v>
      </c>
      <c r="P777" s="867">
        <f t="shared" si="13"/>
        <v>9.461016</v>
      </c>
    </row>
    <row r="778" s="1" customFormat="1" spans="1:16">
      <c r="A778" s="199" t="s">
        <v>3323</v>
      </c>
      <c r="B778" s="890" t="s">
        <v>3324</v>
      </c>
      <c r="C778" s="891"/>
      <c r="D778" s="892"/>
      <c r="E778" s="893"/>
      <c r="F778" s="891"/>
      <c r="G778" s="891"/>
      <c r="H778" s="891"/>
      <c r="I778" s="891"/>
      <c r="J778" s="891"/>
      <c r="K778" s="891"/>
      <c r="L778" s="891"/>
      <c r="M778" s="894">
        <v>3</v>
      </c>
      <c r="N778" s="866">
        <v>0.4204896</v>
      </c>
      <c r="O778" s="867">
        <v>11.25</v>
      </c>
      <c r="P778" s="867">
        <f t="shared" si="13"/>
        <v>4.730508</v>
      </c>
    </row>
    <row r="779" s="1" customFormat="1" spans="1:16">
      <c r="A779" s="199" t="s">
        <v>3325</v>
      </c>
      <c r="B779" s="890" t="s">
        <v>3326</v>
      </c>
      <c r="C779" s="891"/>
      <c r="D779" s="892"/>
      <c r="E779" s="893"/>
      <c r="F779" s="891"/>
      <c r="G779" s="891"/>
      <c r="H779" s="891"/>
      <c r="I779" s="891"/>
      <c r="J779" s="891"/>
      <c r="K779" s="891"/>
      <c r="L779" s="891"/>
      <c r="M779" s="894">
        <v>4</v>
      </c>
      <c r="N779" s="866">
        <v>0.5606528</v>
      </c>
      <c r="O779" s="867">
        <v>11.25</v>
      </c>
      <c r="P779" s="867">
        <f t="shared" si="13"/>
        <v>6.307344</v>
      </c>
    </row>
    <row r="780" s="1" customFormat="1" spans="1:16">
      <c r="A780" s="199" t="s">
        <v>3327</v>
      </c>
      <c r="B780" s="890" t="s">
        <v>3328</v>
      </c>
      <c r="C780" s="891"/>
      <c r="D780" s="892"/>
      <c r="E780" s="893"/>
      <c r="F780" s="891"/>
      <c r="G780" s="891"/>
      <c r="H780" s="891"/>
      <c r="I780" s="891"/>
      <c r="J780" s="891"/>
      <c r="K780" s="891"/>
      <c r="L780" s="891"/>
      <c r="M780" s="894">
        <v>6</v>
      </c>
      <c r="N780" s="866">
        <v>0.8409792</v>
      </c>
      <c r="O780" s="867">
        <v>11.25</v>
      </c>
      <c r="P780" s="867">
        <f t="shared" si="13"/>
        <v>9.461016</v>
      </c>
    </row>
    <row r="781" s="1" customFormat="1" spans="1:16">
      <c r="A781" s="199" t="s">
        <v>3329</v>
      </c>
      <c r="B781" s="890" t="s">
        <v>3330</v>
      </c>
      <c r="C781" s="891"/>
      <c r="D781" s="892"/>
      <c r="E781" s="893"/>
      <c r="F781" s="891"/>
      <c r="G781" s="891"/>
      <c r="H781" s="891"/>
      <c r="I781" s="891"/>
      <c r="J781" s="891"/>
      <c r="K781" s="891"/>
      <c r="L781" s="891"/>
      <c r="M781" s="894">
        <v>2</v>
      </c>
      <c r="N781" s="866">
        <v>0.2803264</v>
      </c>
      <c r="O781" s="867">
        <v>11.25</v>
      </c>
      <c r="P781" s="867">
        <f t="shared" si="13"/>
        <v>3.153672</v>
      </c>
    </row>
    <row r="782" s="1" customFormat="1" spans="1:16">
      <c r="A782" s="199" t="s">
        <v>2998</v>
      </c>
      <c r="B782" s="890" t="s">
        <v>3331</v>
      </c>
      <c r="C782" s="891"/>
      <c r="D782" s="892"/>
      <c r="E782" s="893"/>
      <c r="F782" s="891"/>
      <c r="G782" s="891"/>
      <c r="H782" s="891"/>
      <c r="I782" s="891"/>
      <c r="J782" s="891"/>
      <c r="K782" s="891"/>
      <c r="L782" s="891"/>
      <c r="M782" s="894">
        <v>5</v>
      </c>
      <c r="N782" s="866">
        <v>0.700816</v>
      </c>
      <c r="O782" s="867">
        <v>11.25</v>
      </c>
      <c r="P782" s="867">
        <f t="shared" si="13"/>
        <v>7.88418</v>
      </c>
    </row>
    <row r="783" s="1" customFormat="1" spans="1:16">
      <c r="A783" s="199" t="s">
        <v>3332</v>
      </c>
      <c r="B783" s="890" t="s">
        <v>3333</v>
      </c>
      <c r="C783" s="891"/>
      <c r="D783" s="892"/>
      <c r="E783" s="893"/>
      <c r="F783" s="891"/>
      <c r="G783" s="891"/>
      <c r="H783" s="891"/>
      <c r="I783" s="891"/>
      <c r="J783" s="891"/>
      <c r="K783" s="891"/>
      <c r="L783" s="891"/>
      <c r="M783" s="894">
        <v>6</v>
      </c>
      <c r="N783" s="866">
        <v>0.8409792</v>
      </c>
      <c r="O783" s="867">
        <v>11.25</v>
      </c>
      <c r="P783" s="867">
        <f t="shared" si="13"/>
        <v>9.461016</v>
      </c>
    </row>
    <row r="784" s="1" customFormat="1" spans="1:16">
      <c r="A784" s="199" t="s">
        <v>3334</v>
      </c>
      <c r="B784" s="890" t="s">
        <v>3335</v>
      </c>
      <c r="C784" s="891"/>
      <c r="D784" s="892"/>
      <c r="E784" s="893"/>
      <c r="F784" s="891"/>
      <c r="G784" s="891"/>
      <c r="H784" s="891"/>
      <c r="I784" s="891"/>
      <c r="J784" s="891"/>
      <c r="K784" s="891"/>
      <c r="L784" s="891"/>
      <c r="M784" s="894">
        <v>6</v>
      </c>
      <c r="N784" s="866">
        <v>0.8409792</v>
      </c>
      <c r="O784" s="867">
        <v>11.25</v>
      </c>
      <c r="P784" s="867">
        <f t="shared" si="13"/>
        <v>9.461016</v>
      </c>
    </row>
    <row r="785" s="1" customFormat="1" spans="1:16">
      <c r="A785" s="199" t="s">
        <v>3336</v>
      </c>
      <c r="B785" s="890" t="s">
        <v>3337</v>
      </c>
      <c r="C785" s="891"/>
      <c r="D785" s="892"/>
      <c r="E785" s="893"/>
      <c r="F785" s="891"/>
      <c r="G785" s="891"/>
      <c r="H785" s="891"/>
      <c r="I785" s="891"/>
      <c r="J785" s="891"/>
      <c r="K785" s="891"/>
      <c r="L785" s="891"/>
      <c r="M785" s="894">
        <v>1</v>
      </c>
      <c r="N785" s="866">
        <v>0.1401632</v>
      </c>
      <c r="O785" s="867">
        <v>11.25</v>
      </c>
      <c r="P785" s="867">
        <f t="shared" si="13"/>
        <v>1.576836</v>
      </c>
    </row>
    <row r="786" s="1" customFormat="1" spans="1:16">
      <c r="A786" s="199" t="s">
        <v>3338</v>
      </c>
      <c r="B786" s="890" t="s">
        <v>3339</v>
      </c>
      <c r="C786" s="891"/>
      <c r="D786" s="892"/>
      <c r="E786" s="893"/>
      <c r="F786" s="891"/>
      <c r="G786" s="891"/>
      <c r="H786" s="891"/>
      <c r="I786" s="891"/>
      <c r="J786" s="891"/>
      <c r="K786" s="891"/>
      <c r="L786" s="891"/>
      <c r="M786" s="894">
        <v>1</v>
      </c>
      <c r="N786" s="866">
        <v>0.1401632</v>
      </c>
      <c r="O786" s="867">
        <v>11.25</v>
      </c>
      <c r="P786" s="867">
        <f t="shared" si="13"/>
        <v>1.576836</v>
      </c>
    </row>
    <row r="787" s="1" customFormat="1" spans="1:16">
      <c r="A787" s="199" t="s">
        <v>3340</v>
      </c>
      <c r="B787" s="890" t="s">
        <v>3341</v>
      </c>
      <c r="C787" s="891"/>
      <c r="D787" s="892"/>
      <c r="E787" s="893"/>
      <c r="F787" s="891"/>
      <c r="G787" s="891"/>
      <c r="H787" s="891"/>
      <c r="I787" s="891"/>
      <c r="J787" s="891"/>
      <c r="K787" s="891"/>
      <c r="L787" s="891"/>
      <c r="M787" s="894">
        <v>6</v>
      </c>
      <c r="N787" s="866">
        <v>0.8409792</v>
      </c>
      <c r="O787" s="867">
        <v>11.25</v>
      </c>
      <c r="P787" s="867">
        <f t="shared" si="13"/>
        <v>9.461016</v>
      </c>
    </row>
    <row r="788" s="1" customFormat="1" spans="1:16">
      <c r="A788" s="199" t="s">
        <v>3342</v>
      </c>
      <c r="B788" s="890" t="s">
        <v>3343</v>
      </c>
      <c r="C788" s="891"/>
      <c r="D788" s="892"/>
      <c r="E788" s="893"/>
      <c r="F788" s="891"/>
      <c r="G788" s="891"/>
      <c r="H788" s="891"/>
      <c r="I788" s="891"/>
      <c r="J788" s="891"/>
      <c r="K788" s="891"/>
      <c r="L788" s="891"/>
      <c r="M788" s="894">
        <v>5</v>
      </c>
      <c r="N788" s="866">
        <v>0.700816</v>
      </c>
      <c r="O788" s="867">
        <v>11.25</v>
      </c>
      <c r="P788" s="867">
        <f t="shared" si="13"/>
        <v>7.88418</v>
      </c>
    </row>
    <row r="789" s="1" customFormat="1" spans="1:16">
      <c r="A789" s="199" t="s">
        <v>3344</v>
      </c>
      <c r="B789" s="890" t="s">
        <v>3345</v>
      </c>
      <c r="C789" s="891"/>
      <c r="D789" s="892"/>
      <c r="E789" s="893"/>
      <c r="F789" s="891"/>
      <c r="G789" s="891"/>
      <c r="H789" s="891"/>
      <c r="I789" s="891"/>
      <c r="J789" s="891"/>
      <c r="K789" s="891"/>
      <c r="L789" s="891"/>
      <c r="M789" s="894">
        <v>5</v>
      </c>
      <c r="N789" s="866">
        <v>0.700816</v>
      </c>
      <c r="O789" s="867">
        <v>11.25</v>
      </c>
      <c r="P789" s="867">
        <f t="shared" si="13"/>
        <v>7.88418</v>
      </c>
    </row>
    <row r="790" s="1" customFormat="1" spans="1:16">
      <c r="A790" s="199" t="s">
        <v>3346</v>
      </c>
      <c r="B790" s="890" t="s">
        <v>3347</v>
      </c>
      <c r="C790" s="891"/>
      <c r="D790" s="892"/>
      <c r="E790" s="893"/>
      <c r="F790" s="891"/>
      <c r="G790" s="891"/>
      <c r="H790" s="891"/>
      <c r="I790" s="891"/>
      <c r="J790" s="891"/>
      <c r="K790" s="891"/>
      <c r="L790" s="891"/>
      <c r="M790" s="894">
        <v>1</v>
      </c>
      <c r="N790" s="866">
        <v>0.1401632</v>
      </c>
      <c r="O790" s="867">
        <v>11.25</v>
      </c>
      <c r="P790" s="867">
        <f t="shared" si="13"/>
        <v>1.576836</v>
      </c>
    </row>
    <row r="791" s="1" customFormat="1" spans="1:16">
      <c r="A791" s="199" t="s">
        <v>3348</v>
      </c>
      <c r="B791" s="890" t="s">
        <v>3349</v>
      </c>
      <c r="C791" s="891"/>
      <c r="D791" s="892"/>
      <c r="E791" s="893"/>
      <c r="F791" s="891"/>
      <c r="G791" s="891"/>
      <c r="H791" s="891"/>
      <c r="I791" s="891"/>
      <c r="J791" s="891"/>
      <c r="K791" s="891"/>
      <c r="L791" s="891"/>
      <c r="M791" s="894">
        <v>3</v>
      </c>
      <c r="N791" s="866">
        <v>0.4204896</v>
      </c>
      <c r="O791" s="867">
        <v>11.25</v>
      </c>
      <c r="P791" s="867">
        <f t="shared" si="13"/>
        <v>4.730508</v>
      </c>
    </row>
    <row r="792" s="1" customFormat="1" spans="1:16">
      <c r="A792" s="199" t="s">
        <v>3350</v>
      </c>
      <c r="B792" s="890" t="s">
        <v>3351</v>
      </c>
      <c r="C792" s="891"/>
      <c r="D792" s="892"/>
      <c r="E792" s="893"/>
      <c r="F792" s="891"/>
      <c r="G792" s="891"/>
      <c r="H792" s="891"/>
      <c r="I792" s="891"/>
      <c r="J792" s="891"/>
      <c r="K792" s="891"/>
      <c r="L792" s="891"/>
      <c r="M792" s="894">
        <v>5</v>
      </c>
      <c r="N792" s="866">
        <v>0.700816</v>
      </c>
      <c r="O792" s="867">
        <v>11.25</v>
      </c>
      <c r="P792" s="867">
        <f t="shared" si="13"/>
        <v>7.88418</v>
      </c>
    </row>
    <row r="793" s="1" customFormat="1" spans="1:16">
      <c r="A793" s="199" t="s">
        <v>3352</v>
      </c>
      <c r="B793" s="890" t="s">
        <v>3353</v>
      </c>
      <c r="C793" s="891"/>
      <c r="D793" s="892"/>
      <c r="E793" s="893"/>
      <c r="F793" s="891"/>
      <c r="G793" s="891"/>
      <c r="H793" s="891"/>
      <c r="I793" s="891"/>
      <c r="J793" s="891"/>
      <c r="K793" s="891"/>
      <c r="L793" s="891"/>
      <c r="M793" s="894">
        <v>5</v>
      </c>
      <c r="N793" s="866">
        <v>0.700816</v>
      </c>
      <c r="O793" s="867">
        <v>11.25</v>
      </c>
      <c r="P793" s="867">
        <f t="shared" si="13"/>
        <v>7.88418</v>
      </c>
    </row>
    <row r="794" s="1" customFormat="1" spans="1:16">
      <c r="A794" s="199" t="s">
        <v>3354</v>
      </c>
      <c r="B794" s="890" t="s">
        <v>3355</v>
      </c>
      <c r="C794" s="891"/>
      <c r="D794" s="892"/>
      <c r="E794" s="893"/>
      <c r="F794" s="891"/>
      <c r="G794" s="891"/>
      <c r="H794" s="891"/>
      <c r="I794" s="891"/>
      <c r="J794" s="891"/>
      <c r="K794" s="891"/>
      <c r="L794" s="891"/>
      <c r="M794" s="894">
        <v>5</v>
      </c>
      <c r="N794" s="866">
        <v>0.700816</v>
      </c>
      <c r="O794" s="867">
        <v>11.25</v>
      </c>
      <c r="P794" s="867">
        <f t="shared" si="13"/>
        <v>7.88418</v>
      </c>
    </row>
    <row r="795" s="1" customFormat="1" spans="1:16">
      <c r="A795" s="199" t="s">
        <v>3356</v>
      </c>
      <c r="B795" s="890" t="s">
        <v>3357</v>
      </c>
      <c r="C795" s="891"/>
      <c r="D795" s="892"/>
      <c r="E795" s="893"/>
      <c r="F795" s="891"/>
      <c r="G795" s="891"/>
      <c r="H795" s="891"/>
      <c r="I795" s="891"/>
      <c r="J795" s="891"/>
      <c r="K795" s="891"/>
      <c r="L795" s="891"/>
      <c r="M795" s="894">
        <v>3</v>
      </c>
      <c r="N795" s="866">
        <v>0.4204896</v>
      </c>
      <c r="O795" s="867">
        <v>11.25</v>
      </c>
      <c r="P795" s="867">
        <f t="shared" si="13"/>
        <v>4.730508</v>
      </c>
    </row>
    <row r="796" s="1" customFormat="1" spans="1:16">
      <c r="A796" s="199" t="s">
        <v>3358</v>
      </c>
      <c r="B796" s="890" t="s">
        <v>3359</v>
      </c>
      <c r="C796" s="891"/>
      <c r="D796" s="892"/>
      <c r="E796" s="893"/>
      <c r="F796" s="891"/>
      <c r="G796" s="891"/>
      <c r="H796" s="891"/>
      <c r="I796" s="891"/>
      <c r="J796" s="891"/>
      <c r="K796" s="891"/>
      <c r="L796" s="891"/>
      <c r="M796" s="894">
        <v>1</v>
      </c>
      <c r="N796" s="866">
        <v>0.1401632</v>
      </c>
      <c r="O796" s="867">
        <v>11.25</v>
      </c>
      <c r="P796" s="867">
        <f t="shared" si="13"/>
        <v>1.576836</v>
      </c>
    </row>
    <row r="797" s="1" customFormat="1" spans="1:16">
      <c r="A797" s="199" t="s">
        <v>3360</v>
      </c>
      <c r="B797" s="890" t="s">
        <v>3361</v>
      </c>
      <c r="C797" s="891"/>
      <c r="D797" s="892"/>
      <c r="E797" s="893"/>
      <c r="F797" s="891"/>
      <c r="G797" s="891"/>
      <c r="H797" s="891"/>
      <c r="I797" s="891"/>
      <c r="J797" s="891"/>
      <c r="K797" s="891"/>
      <c r="L797" s="891"/>
      <c r="M797" s="894">
        <v>5</v>
      </c>
      <c r="N797" s="866">
        <v>0.700816</v>
      </c>
      <c r="O797" s="867">
        <v>11.25</v>
      </c>
      <c r="P797" s="867">
        <f t="shared" si="13"/>
        <v>7.88418</v>
      </c>
    </row>
    <row r="798" s="1" customFormat="1" spans="1:16">
      <c r="A798" s="199" t="s">
        <v>2441</v>
      </c>
      <c r="B798" s="890" t="s">
        <v>3362</v>
      </c>
      <c r="C798" s="891"/>
      <c r="D798" s="892"/>
      <c r="E798" s="893"/>
      <c r="F798" s="891"/>
      <c r="G798" s="891"/>
      <c r="H798" s="891"/>
      <c r="I798" s="891"/>
      <c r="J798" s="891"/>
      <c r="K798" s="891"/>
      <c r="L798" s="891"/>
      <c r="M798" s="894">
        <v>5</v>
      </c>
      <c r="N798" s="866">
        <v>0.700816</v>
      </c>
      <c r="O798" s="867">
        <v>11.25</v>
      </c>
      <c r="P798" s="867">
        <f t="shared" si="13"/>
        <v>7.88418</v>
      </c>
    </row>
    <row r="799" s="1" customFormat="1" spans="1:16">
      <c r="A799" s="199" t="s">
        <v>3363</v>
      </c>
      <c r="B799" s="890" t="s">
        <v>3364</v>
      </c>
      <c r="C799" s="891"/>
      <c r="D799" s="892"/>
      <c r="E799" s="893"/>
      <c r="F799" s="891"/>
      <c r="G799" s="891"/>
      <c r="H799" s="891"/>
      <c r="I799" s="891"/>
      <c r="J799" s="891"/>
      <c r="K799" s="891"/>
      <c r="L799" s="891"/>
      <c r="M799" s="894">
        <v>3</v>
      </c>
      <c r="N799" s="866">
        <v>0.4204896</v>
      </c>
      <c r="O799" s="867">
        <v>11.25</v>
      </c>
      <c r="P799" s="867">
        <f t="shared" si="13"/>
        <v>4.730508</v>
      </c>
    </row>
    <row r="800" s="1" customFormat="1" spans="1:16">
      <c r="A800" s="199" t="s">
        <v>3365</v>
      </c>
      <c r="B800" s="890" t="s">
        <v>3366</v>
      </c>
      <c r="C800" s="891"/>
      <c r="D800" s="892"/>
      <c r="E800" s="893"/>
      <c r="F800" s="891"/>
      <c r="G800" s="891"/>
      <c r="H800" s="891"/>
      <c r="I800" s="891"/>
      <c r="J800" s="891"/>
      <c r="K800" s="891"/>
      <c r="L800" s="891"/>
      <c r="M800" s="894">
        <v>4</v>
      </c>
      <c r="N800" s="866">
        <v>0.5606528</v>
      </c>
      <c r="O800" s="867">
        <v>11.25</v>
      </c>
      <c r="P800" s="867">
        <f t="shared" si="13"/>
        <v>6.307344</v>
      </c>
    </row>
    <row r="801" s="1" customFormat="1" spans="1:16">
      <c r="A801" s="199" t="s">
        <v>3367</v>
      </c>
      <c r="B801" s="890" t="s">
        <v>3368</v>
      </c>
      <c r="C801" s="891"/>
      <c r="D801" s="892"/>
      <c r="E801" s="893"/>
      <c r="F801" s="891"/>
      <c r="G801" s="891"/>
      <c r="H801" s="891"/>
      <c r="I801" s="891"/>
      <c r="J801" s="891"/>
      <c r="K801" s="891"/>
      <c r="L801" s="891"/>
      <c r="M801" s="894">
        <v>4</v>
      </c>
      <c r="N801" s="866">
        <v>0.5606528</v>
      </c>
      <c r="O801" s="867">
        <v>11.25</v>
      </c>
      <c r="P801" s="867">
        <f t="shared" si="13"/>
        <v>6.307344</v>
      </c>
    </row>
    <row r="802" s="1" customFormat="1" spans="1:16">
      <c r="A802" s="199" t="s">
        <v>3369</v>
      </c>
      <c r="B802" s="890" t="s">
        <v>3370</v>
      </c>
      <c r="C802" s="891"/>
      <c r="D802" s="892"/>
      <c r="E802" s="893"/>
      <c r="F802" s="891"/>
      <c r="G802" s="891"/>
      <c r="H802" s="891"/>
      <c r="I802" s="891"/>
      <c r="J802" s="891"/>
      <c r="K802" s="891"/>
      <c r="L802" s="891"/>
      <c r="M802" s="894">
        <v>4</v>
      </c>
      <c r="N802" s="866">
        <v>0.5606528</v>
      </c>
      <c r="O802" s="867">
        <v>11.25</v>
      </c>
      <c r="P802" s="867">
        <f t="shared" si="13"/>
        <v>6.307344</v>
      </c>
    </row>
    <row r="803" s="1" customFormat="1" spans="1:16">
      <c r="A803" s="199" t="s">
        <v>3371</v>
      </c>
      <c r="B803" s="890" t="s">
        <v>3372</v>
      </c>
      <c r="C803" s="891"/>
      <c r="D803" s="892"/>
      <c r="E803" s="893"/>
      <c r="F803" s="891"/>
      <c r="G803" s="891"/>
      <c r="H803" s="891"/>
      <c r="I803" s="891"/>
      <c r="J803" s="891"/>
      <c r="K803" s="891"/>
      <c r="L803" s="891"/>
      <c r="M803" s="894">
        <v>5</v>
      </c>
      <c r="N803" s="866">
        <v>0.700816</v>
      </c>
      <c r="O803" s="867">
        <v>11.25</v>
      </c>
      <c r="P803" s="867">
        <f t="shared" ref="P803:P866" si="14">M803*1.576836</f>
        <v>7.88418</v>
      </c>
    </row>
    <row r="804" s="1" customFormat="1" spans="1:16">
      <c r="A804" s="199" t="s">
        <v>3373</v>
      </c>
      <c r="B804" s="890" t="s">
        <v>3374</v>
      </c>
      <c r="C804" s="891"/>
      <c r="D804" s="892"/>
      <c r="E804" s="893"/>
      <c r="F804" s="891"/>
      <c r="G804" s="891"/>
      <c r="H804" s="891"/>
      <c r="I804" s="891"/>
      <c r="J804" s="891"/>
      <c r="K804" s="891"/>
      <c r="L804" s="891"/>
      <c r="M804" s="894">
        <v>7</v>
      </c>
      <c r="N804" s="866">
        <v>0.9811424</v>
      </c>
      <c r="O804" s="867">
        <v>11.25</v>
      </c>
      <c r="P804" s="867">
        <f t="shared" si="14"/>
        <v>11.037852</v>
      </c>
    </row>
    <row r="805" s="1" customFormat="1" spans="1:16">
      <c r="A805" s="199" t="s">
        <v>3375</v>
      </c>
      <c r="B805" s="890" t="s">
        <v>3376</v>
      </c>
      <c r="C805" s="891"/>
      <c r="D805" s="892"/>
      <c r="E805" s="893"/>
      <c r="F805" s="891"/>
      <c r="G805" s="891"/>
      <c r="H805" s="891"/>
      <c r="I805" s="891"/>
      <c r="J805" s="891"/>
      <c r="K805" s="891"/>
      <c r="L805" s="891"/>
      <c r="M805" s="894">
        <v>4</v>
      </c>
      <c r="N805" s="866">
        <v>0.5606528</v>
      </c>
      <c r="O805" s="867">
        <v>11.25</v>
      </c>
      <c r="P805" s="867">
        <f t="shared" si="14"/>
        <v>6.307344</v>
      </c>
    </row>
    <row r="806" s="1" customFormat="1" spans="1:16">
      <c r="A806" s="199" t="s">
        <v>3377</v>
      </c>
      <c r="B806" s="890" t="s">
        <v>3378</v>
      </c>
      <c r="C806" s="891"/>
      <c r="D806" s="892"/>
      <c r="E806" s="893"/>
      <c r="F806" s="891"/>
      <c r="G806" s="891"/>
      <c r="H806" s="891"/>
      <c r="I806" s="891"/>
      <c r="J806" s="891"/>
      <c r="K806" s="891"/>
      <c r="L806" s="891"/>
      <c r="M806" s="894">
        <v>2</v>
      </c>
      <c r="N806" s="866">
        <v>0.2803264</v>
      </c>
      <c r="O806" s="867">
        <v>11.25</v>
      </c>
      <c r="P806" s="867">
        <f t="shared" si="14"/>
        <v>3.153672</v>
      </c>
    </row>
    <row r="807" s="1" customFormat="1" spans="1:16">
      <c r="A807" s="199" t="s">
        <v>3379</v>
      </c>
      <c r="B807" s="890" t="s">
        <v>3380</v>
      </c>
      <c r="C807" s="891"/>
      <c r="D807" s="892"/>
      <c r="E807" s="893"/>
      <c r="F807" s="891"/>
      <c r="G807" s="891"/>
      <c r="H807" s="891"/>
      <c r="I807" s="891"/>
      <c r="J807" s="891"/>
      <c r="K807" s="891"/>
      <c r="L807" s="891"/>
      <c r="M807" s="894">
        <v>4</v>
      </c>
      <c r="N807" s="866">
        <v>0.5606528</v>
      </c>
      <c r="O807" s="867">
        <v>11.25</v>
      </c>
      <c r="P807" s="867">
        <f t="shared" si="14"/>
        <v>6.307344</v>
      </c>
    </row>
    <row r="808" s="1" customFormat="1" spans="1:16">
      <c r="A808" s="199" t="s">
        <v>3381</v>
      </c>
      <c r="B808" s="890" t="s">
        <v>3382</v>
      </c>
      <c r="C808" s="891"/>
      <c r="D808" s="892"/>
      <c r="E808" s="893"/>
      <c r="F808" s="891"/>
      <c r="G808" s="891"/>
      <c r="H808" s="891"/>
      <c r="I808" s="891"/>
      <c r="J808" s="891"/>
      <c r="K808" s="891"/>
      <c r="L808" s="891"/>
      <c r="M808" s="894">
        <v>7</v>
      </c>
      <c r="N808" s="866">
        <v>0.9811424</v>
      </c>
      <c r="O808" s="867">
        <v>11.25</v>
      </c>
      <c r="P808" s="867">
        <f t="shared" si="14"/>
        <v>11.037852</v>
      </c>
    </row>
    <row r="809" s="1" customFormat="1" spans="1:16">
      <c r="A809" s="199" t="s">
        <v>3383</v>
      </c>
      <c r="B809" s="890" t="s">
        <v>3384</v>
      </c>
      <c r="C809" s="891"/>
      <c r="D809" s="892"/>
      <c r="E809" s="893"/>
      <c r="F809" s="891"/>
      <c r="G809" s="891"/>
      <c r="H809" s="891"/>
      <c r="I809" s="891"/>
      <c r="J809" s="891"/>
      <c r="K809" s="891"/>
      <c r="L809" s="891"/>
      <c r="M809" s="894">
        <v>5</v>
      </c>
      <c r="N809" s="866">
        <v>0.700816</v>
      </c>
      <c r="O809" s="867">
        <v>11.25</v>
      </c>
      <c r="P809" s="867">
        <f t="shared" si="14"/>
        <v>7.88418</v>
      </c>
    </row>
    <row r="810" s="1" customFormat="1" spans="1:16">
      <c r="A810" s="199" t="s">
        <v>3385</v>
      </c>
      <c r="B810" s="890" t="s">
        <v>3386</v>
      </c>
      <c r="C810" s="891"/>
      <c r="D810" s="892"/>
      <c r="E810" s="893"/>
      <c r="F810" s="891"/>
      <c r="G810" s="891"/>
      <c r="H810" s="891"/>
      <c r="I810" s="891"/>
      <c r="J810" s="891"/>
      <c r="K810" s="891"/>
      <c r="L810" s="891"/>
      <c r="M810" s="894">
        <v>4</v>
      </c>
      <c r="N810" s="866">
        <v>0.5606528</v>
      </c>
      <c r="O810" s="867">
        <v>11.25</v>
      </c>
      <c r="P810" s="867">
        <f t="shared" si="14"/>
        <v>6.307344</v>
      </c>
    </row>
    <row r="811" s="1" customFormat="1" spans="1:16">
      <c r="A811" s="199" t="s">
        <v>3387</v>
      </c>
      <c r="B811" s="890" t="s">
        <v>3388</v>
      </c>
      <c r="C811" s="891"/>
      <c r="D811" s="892"/>
      <c r="E811" s="893"/>
      <c r="F811" s="891"/>
      <c r="G811" s="891"/>
      <c r="H811" s="891"/>
      <c r="I811" s="891"/>
      <c r="J811" s="891"/>
      <c r="K811" s="891"/>
      <c r="L811" s="891"/>
      <c r="M811" s="894">
        <v>4</v>
      </c>
      <c r="N811" s="866">
        <v>0.5606528</v>
      </c>
      <c r="O811" s="867">
        <v>11.25</v>
      </c>
      <c r="P811" s="867">
        <f t="shared" si="14"/>
        <v>6.307344</v>
      </c>
    </row>
    <row r="812" s="1" customFormat="1" spans="1:16">
      <c r="A812" s="199" t="s">
        <v>3389</v>
      </c>
      <c r="B812" s="890" t="s">
        <v>3390</v>
      </c>
      <c r="C812" s="891"/>
      <c r="D812" s="892"/>
      <c r="E812" s="893"/>
      <c r="F812" s="891"/>
      <c r="G812" s="891"/>
      <c r="H812" s="891"/>
      <c r="I812" s="891"/>
      <c r="J812" s="891"/>
      <c r="K812" s="891"/>
      <c r="L812" s="891"/>
      <c r="M812" s="894">
        <v>5</v>
      </c>
      <c r="N812" s="866">
        <v>0.700816</v>
      </c>
      <c r="O812" s="867">
        <v>11.25</v>
      </c>
      <c r="P812" s="867">
        <f t="shared" si="14"/>
        <v>7.88418</v>
      </c>
    </row>
    <row r="813" s="1" customFormat="1" spans="1:16">
      <c r="A813" s="199" t="s">
        <v>3391</v>
      </c>
      <c r="B813" s="890" t="s">
        <v>3392</v>
      </c>
      <c r="C813" s="891"/>
      <c r="D813" s="892"/>
      <c r="E813" s="893"/>
      <c r="F813" s="891"/>
      <c r="G813" s="891"/>
      <c r="H813" s="891"/>
      <c r="I813" s="891"/>
      <c r="J813" s="891"/>
      <c r="K813" s="891"/>
      <c r="L813" s="891"/>
      <c r="M813" s="894">
        <v>4</v>
      </c>
      <c r="N813" s="866">
        <v>0.5606528</v>
      </c>
      <c r="O813" s="867">
        <v>11.25</v>
      </c>
      <c r="P813" s="867">
        <f t="shared" si="14"/>
        <v>6.307344</v>
      </c>
    </row>
    <row r="814" s="1" customFormat="1" spans="1:16">
      <c r="A814" s="199" t="s">
        <v>3393</v>
      </c>
      <c r="B814" s="890" t="s">
        <v>3394</v>
      </c>
      <c r="C814" s="891"/>
      <c r="D814" s="892"/>
      <c r="E814" s="893"/>
      <c r="F814" s="891"/>
      <c r="G814" s="891"/>
      <c r="H814" s="891"/>
      <c r="I814" s="891"/>
      <c r="J814" s="891"/>
      <c r="K814" s="891"/>
      <c r="L814" s="891"/>
      <c r="M814" s="894">
        <v>4</v>
      </c>
      <c r="N814" s="866">
        <v>0.5606528</v>
      </c>
      <c r="O814" s="867">
        <v>11.25</v>
      </c>
      <c r="P814" s="867">
        <f t="shared" si="14"/>
        <v>6.307344</v>
      </c>
    </row>
    <row r="815" s="1" customFormat="1" spans="1:16">
      <c r="A815" s="199" t="s">
        <v>3395</v>
      </c>
      <c r="B815" s="890" t="s">
        <v>3396</v>
      </c>
      <c r="C815" s="891"/>
      <c r="D815" s="892"/>
      <c r="E815" s="893"/>
      <c r="F815" s="891"/>
      <c r="G815" s="891"/>
      <c r="H815" s="891"/>
      <c r="I815" s="891"/>
      <c r="J815" s="891"/>
      <c r="K815" s="891"/>
      <c r="L815" s="891"/>
      <c r="M815" s="894">
        <v>3</v>
      </c>
      <c r="N815" s="866">
        <v>0.4204896</v>
      </c>
      <c r="O815" s="867">
        <v>11.25</v>
      </c>
      <c r="P815" s="867">
        <f t="shared" si="14"/>
        <v>4.730508</v>
      </c>
    </row>
    <row r="816" s="1" customFormat="1" spans="1:16">
      <c r="A816" s="199" t="s">
        <v>3397</v>
      </c>
      <c r="B816" s="890" t="s">
        <v>3398</v>
      </c>
      <c r="C816" s="891"/>
      <c r="D816" s="892"/>
      <c r="E816" s="893"/>
      <c r="F816" s="891"/>
      <c r="G816" s="891"/>
      <c r="H816" s="891"/>
      <c r="I816" s="891"/>
      <c r="J816" s="891"/>
      <c r="K816" s="891"/>
      <c r="L816" s="891"/>
      <c r="M816" s="894">
        <v>2</v>
      </c>
      <c r="N816" s="866">
        <v>0.2803264</v>
      </c>
      <c r="O816" s="867">
        <v>11.25</v>
      </c>
      <c r="P816" s="867">
        <f t="shared" si="14"/>
        <v>3.153672</v>
      </c>
    </row>
    <row r="817" s="1" customFormat="1" spans="1:16">
      <c r="A817" s="199" t="s">
        <v>2876</v>
      </c>
      <c r="B817" s="890" t="s">
        <v>3399</v>
      </c>
      <c r="C817" s="891"/>
      <c r="D817" s="892"/>
      <c r="E817" s="893"/>
      <c r="F817" s="891"/>
      <c r="G817" s="891"/>
      <c r="H817" s="891"/>
      <c r="I817" s="891"/>
      <c r="J817" s="891"/>
      <c r="K817" s="891"/>
      <c r="L817" s="891"/>
      <c r="M817" s="894">
        <v>4</v>
      </c>
      <c r="N817" s="866">
        <v>0.5606528</v>
      </c>
      <c r="O817" s="867">
        <v>11.25</v>
      </c>
      <c r="P817" s="867">
        <f t="shared" si="14"/>
        <v>6.307344</v>
      </c>
    </row>
    <row r="818" s="1" customFormat="1" spans="1:16">
      <c r="A818" s="199" t="s">
        <v>3400</v>
      </c>
      <c r="B818" s="890" t="s">
        <v>3401</v>
      </c>
      <c r="C818" s="891"/>
      <c r="D818" s="892"/>
      <c r="E818" s="893"/>
      <c r="F818" s="891"/>
      <c r="G818" s="891"/>
      <c r="H818" s="891"/>
      <c r="I818" s="891"/>
      <c r="J818" s="891"/>
      <c r="K818" s="891"/>
      <c r="L818" s="891"/>
      <c r="M818" s="894">
        <v>5</v>
      </c>
      <c r="N818" s="866">
        <v>0.700816</v>
      </c>
      <c r="O818" s="867">
        <v>11.25</v>
      </c>
      <c r="P818" s="867">
        <f t="shared" si="14"/>
        <v>7.88418</v>
      </c>
    </row>
    <row r="819" s="1" customFormat="1" spans="1:16">
      <c r="A819" s="199" t="s">
        <v>3402</v>
      </c>
      <c r="B819" s="890" t="s">
        <v>3403</v>
      </c>
      <c r="C819" s="891"/>
      <c r="D819" s="892"/>
      <c r="E819" s="893"/>
      <c r="F819" s="891"/>
      <c r="G819" s="891"/>
      <c r="H819" s="891"/>
      <c r="I819" s="891"/>
      <c r="J819" s="891"/>
      <c r="K819" s="891"/>
      <c r="L819" s="891"/>
      <c r="M819" s="894">
        <v>5</v>
      </c>
      <c r="N819" s="866">
        <v>0.700816</v>
      </c>
      <c r="O819" s="867">
        <v>11.25</v>
      </c>
      <c r="P819" s="867">
        <f t="shared" si="14"/>
        <v>7.88418</v>
      </c>
    </row>
    <row r="820" s="1" customFormat="1" spans="1:16">
      <c r="A820" s="199" t="s">
        <v>3404</v>
      </c>
      <c r="B820" s="890" t="s">
        <v>3405</v>
      </c>
      <c r="C820" s="891"/>
      <c r="D820" s="892"/>
      <c r="E820" s="893"/>
      <c r="F820" s="891"/>
      <c r="G820" s="891"/>
      <c r="H820" s="891"/>
      <c r="I820" s="891"/>
      <c r="J820" s="891"/>
      <c r="K820" s="891"/>
      <c r="L820" s="891"/>
      <c r="M820" s="894">
        <v>3</v>
      </c>
      <c r="N820" s="866">
        <v>0.4204896</v>
      </c>
      <c r="O820" s="867">
        <v>11.25</v>
      </c>
      <c r="P820" s="867">
        <f t="shared" si="14"/>
        <v>4.730508</v>
      </c>
    </row>
    <row r="821" s="1" customFormat="1" spans="1:16">
      <c r="A821" s="199" t="s">
        <v>3406</v>
      </c>
      <c r="B821" s="890" t="s">
        <v>3407</v>
      </c>
      <c r="C821" s="891"/>
      <c r="D821" s="892"/>
      <c r="E821" s="893"/>
      <c r="F821" s="891"/>
      <c r="G821" s="891"/>
      <c r="H821" s="891"/>
      <c r="I821" s="891"/>
      <c r="J821" s="891"/>
      <c r="K821" s="891"/>
      <c r="L821" s="891"/>
      <c r="M821" s="894">
        <v>5</v>
      </c>
      <c r="N821" s="866">
        <v>0.700816</v>
      </c>
      <c r="O821" s="867">
        <v>11.25</v>
      </c>
      <c r="P821" s="867">
        <f t="shared" si="14"/>
        <v>7.88418</v>
      </c>
    </row>
    <row r="822" s="1" customFormat="1" spans="1:16">
      <c r="A822" s="199" t="s">
        <v>3408</v>
      </c>
      <c r="B822" s="890" t="s">
        <v>3409</v>
      </c>
      <c r="C822" s="891"/>
      <c r="D822" s="892"/>
      <c r="E822" s="893"/>
      <c r="F822" s="891"/>
      <c r="G822" s="891"/>
      <c r="H822" s="891"/>
      <c r="I822" s="891"/>
      <c r="J822" s="891"/>
      <c r="K822" s="891"/>
      <c r="L822" s="891"/>
      <c r="M822" s="894">
        <v>5</v>
      </c>
      <c r="N822" s="866">
        <v>0.700816</v>
      </c>
      <c r="O822" s="867">
        <v>11.25</v>
      </c>
      <c r="P822" s="867">
        <f t="shared" si="14"/>
        <v>7.88418</v>
      </c>
    </row>
    <row r="823" s="1" customFormat="1" spans="1:16">
      <c r="A823" s="199" t="s">
        <v>3410</v>
      </c>
      <c r="B823" s="890" t="s">
        <v>3411</v>
      </c>
      <c r="C823" s="891"/>
      <c r="D823" s="892"/>
      <c r="E823" s="893"/>
      <c r="F823" s="891"/>
      <c r="G823" s="891"/>
      <c r="H823" s="891"/>
      <c r="I823" s="891"/>
      <c r="J823" s="891"/>
      <c r="K823" s="891"/>
      <c r="L823" s="891"/>
      <c r="M823" s="894">
        <v>2</v>
      </c>
      <c r="N823" s="866">
        <v>0.2803264</v>
      </c>
      <c r="O823" s="867">
        <v>11.25</v>
      </c>
      <c r="P823" s="867">
        <f t="shared" si="14"/>
        <v>3.153672</v>
      </c>
    </row>
    <row r="824" s="1" customFormat="1" spans="1:16">
      <c r="A824" s="199" t="s">
        <v>3412</v>
      </c>
      <c r="B824" s="890" t="s">
        <v>3413</v>
      </c>
      <c r="C824" s="891"/>
      <c r="D824" s="892"/>
      <c r="E824" s="893"/>
      <c r="F824" s="891"/>
      <c r="G824" s="891"/>
      <c r="H824" s="891"/>
      <c r="I824" s="891"/>
      <c r="J824" s="891"/>
      <c r="K824" s="891"/>
      <c r="L824" s="891"/>
      <c r="M824" s="894">
        <v>4</v>
      </c>
      <c r="N824" s="866">
        <v>0.5606528</v>
      </c>
      <c r="O824" s="867">
        <v>11.25</v>
      </c>
      <c r="P824" s="867">
        <f t="shared" si="14"/>
        <v>6.307344</v>
      </c>
    </row>
    <row r="825" s="1" customFormat="1" spans="1:16">
      <c r="A825" s="199" t="s">
        <v>3414</v>
      </c>
      <c r="B825" s="890" t="s">
        <v>3415</v>
      </c>
      <c r="C825" s="891"/>
      <c r="D825" s="892"/>
      <c r="E825" s="893"/>
      <c r="F825" s="891"/>
      <c r="G825" s="891"/>
      <c r="H825" s="891"/>
      <c r="I825" s="891"/>
      <c r="J825" s="891"/>
      <c r="K825" s="891"/>
      <c r="L825" s="891"/>
      <c r="M825" s="894">
        <v>2</v>
      </c>
      <c r="N825" s="866">
        <v>0.2803264</v>
      </c>
      <c r="O825" s="867">
        <v>11.25</v>
      </c>
      <c r="P825" s="867">
        <f t="shared" si="14"/>
        <v>3.153672</v>
      </c>
    </row>
    <row r="826" s="1" customFormat="1" spans="1:16">
      <c r="A826" s="199" t="s">
        <v>3416</v>
      </c>
      <c r="B826" s="890" t="s">
        <v>3417</v>
      </c>
      <c r="C826" s="891"/>
      <c r="D826" s="892"/>
      <c r="E826" s="893"/>
      <c r="F826" s="891"/>
      <c r="G826" s="891"/>
      <c r="H826" s="891"/>
      <c r="I826" s="891"/>
      <c r="J826" s="891"/>
      <c r="K826" s="891"/>
      <c r="L826" s="891"/>
      <c r="M826" s="894">
        <v>3</v>
      </c>
      <c r="N826" s="866">
        <v>0.4204896</v>
      </c>
      <c r="O826" s="867">
        <v>11.25</v>
      </c>
      <c r="P826" s="867">
        <f t="shared" si="14"/>
        <v>4.730508</v>
      </c>
    </row>
    <row r="827" s="1" customFormat="1" spans="1:16">
      <c r="A827" s="199" t="s">
        <v>3418</v>
      </c>
      <c r="B827" s="890" t="s">
        <v>3419</v>
      </c>
      <c r="C827" s="891"/>
      <c r="D827" s="892"/>
      <c r="E827" s="893"/>
      <c r="F827" s="891"/>
      <c r="G827" s="891"/>
      <c r="H827" s="891"/>
      <c r="I827" s="891"/>
      <c r="J827" s="891"/>
      <c r="K827" s="891"/>
      <c r="L827" s="891"/>
      <c r="M827" s="894">
        <v>1</v>
      </c>
      <c r="N827" s="866">
        <v>0.1401632</v>
      </c>
      <c r="O827" s="867">
        <v>11.25</v>
      </c>
      <c r="P827" s="867">
        <f t="shared" si="14"/>
        <v>1.576836</v>
      </c>
    </row>
    <row r="828" s="1" customFormat="1" spans="1:16">
      <c r="A828" s="199" t="s">
        <v>3420</v>
      </c>
      <c r="B828" s="890" t="s">
        <v>3421</v>
      </c>
      <c r="C828" s="891"/>
      <c r="D828" s="892"/>
      <c r="E828" s="893"/>
      <c r="F828" s="891"/>
      <c r="G828" s="891"/>
      <c r="H828" s="891"/>
      <c r="I828" s="891"/>
      <c r="J828" s="891"/>
      <c r="K828" s="891"/>
      <c r="L828" s="891"/>
      <c r="M828" s="894">
        <v>4</v>
      </c>
      <c r="N828" s="866">
        <v>0.5606528</v>
      </c>
      <c r="O828" s="867">
        <v>11.25</v>
      </c>
      <c r="P828" s="867">
        <f t="shared" si="14"/>
        <v>6.307344</v>
      </c>
    </row>
    <row r="829" s="1" customFormat="1" spans="1:16">
      <c r="A829" s="199" t="s">
        <v>3422</v>
      </c>
      <c r="B829" s="890" t="s">
        <v>3423</v>
      </c>
      <c r="C829" s="891"/>
      <c r="D829" s="892"/>
      <c r="E829" s="893"/>
      <c r="F829" s="891"/>
      <c r="G829" s="891"/>
      <c r="H829" s="891"/>
      <c r="I829" s="891"/>
      <c r="J829" s="891"/>
      <c r="K829" s="891"/>
      <c r="L829" s="891"/>
      <c r="M829" s="894">
        <v>5</v>
      </c>
      <c r="N829" s="866">
        <v>0.700816</v>
      </c>
      <c r="O829" s="867">
        <v>11.25</v>
      </c>
      <c r="P829" s="867">
        <f t="shared" si="14"/>
        <v>7.88418</v>
      </c>
    </row>
    <row r="830" s="1" customFormat="1" spans="1:16">
      <c r="A830" s="199" t="s">
        <v>3424</v>
      </c>
      <c r="B830" s="890" t="s">
        <v>3425</v>
      </c>
      <c r="C830" s="891"/>
      <c r="D830" s="892"/>
      <c r="E830" s="893"/>
      <c r="F830" s="891"/>
      <c r="G830" s="891"/>
      <c r="H830" s="891"/>
      <c r="I830" s="891"/>
      <c r="J830" s="891"/>
      <c r="K830" s="891"/>
      <c r="L830" s="891"/>
      <c r="M830" s="894">
        <v>3</v>
      </c>
      <c r="N830" s="866">
        <v>0.4204896</v>
      </c>
      <c r="O830" s="867">
        <v>11.25</v>
      </c>
      <c r="P830" s="867">
        <f t="shared" si="14"/>
        <v>4.730508</v>
      </c>
    </row>
    <row r="831" s="1" customFormat="1" spans="1:16">
      <c r="A831" s="199" t="s">
        <v>2393</v>
      </c>
      <c r="B831" s="890" t="s">
        <v>3426</v>
      </c>
      <c r="C831" s="891"/>
      <c r="D831" s="892"/>
      <c r="E831" s="893"/>
      <c r="F831" s="891"/>
      <c r="G831" s="891"/>
      <c r="H831" s="891"/>
      <c r="I831" s="891"/>
      <c r="J831" s="891"/>
      <c r="K831" s="891"/>
      <c r="L831" s="891"/>
      <c r="M831" s="894">
        <v>5</v>
      </c>
      <c r="N831" s="866">
        <v>0.700816</v>
      </c>
      <c r="O831" s="867">
        <v>11.25</v>
      </c>
      <c r="P831" s="867">
        <f t="shared" si="14"/>
        <v>7.88418</v>
      </c>
    </row>
    <row r="832" s="1" customFormat="1" spans="1:16">
      <c r="A832" s="199" t="s">
        <v>3427</v>
      </c>
      <c r="B832" s="890" t="s">
        <v>3428</v>
      </c>
      <c r="C832" s="891"/>
      <c r="D832" s="892"/>
      <c r="E832" s="893"/>
      <c r="F832" s="891"/>
      <c r="G832" s="891"/>
      <c r="H832" s="891"/>
      <c r="I832" s="891"/>
      <c r="J832" s="891"/>
      <c r="K832" s="891"/>
      <c r="L832" s="891"/>
      <c r="M832" s="894">
        <v>4</v>
      </c>
      <c r="N832" s="866">
        <v>0.5606528</v>
      </c>
      <c r="O832" s="867">
        <v>11.25</v>
      </c>
      <c r="P832" s="867">
        <f t="shared" si="14"/>
        <v>6.307344</v>
      </c>
    </row>
    <row r="833" s="1" customFormat="1" spans="1:16">
      <c r="A833" s="199" t="s">
        <v>3429</v>
      </c>
      <c r="B833" s="890" t="s">
        <v>3430</v>
      </c>
      <c r="C833" s="891"/>
      <c r="D833" s="892"/>
      <c r="E833" s="893"/>
      <c r="F833" s="891"/>
      <c r="G833" s="891"/>
      <c r="H833" s="891"/>
      <c r="I833" s="891"/>
      <c r="J833" s="891"/>
      <c r="K833" s="891"/>
      <c r="L833" s="891"/>
      <c r="M833" s="894">
        <v>5</v>
      </c>
      <c r="N833" s="866">
        <v>0.700816</v>
      </c>
      <c r="O833" s="867">
        <v>11.25</v>
      </c>
      <c r="P833" s="867">
        <f t="shared" si="14"/>
        <v>7.88418</v>
      </c>
    </row>
    <row r="834" s="1" customFormat="1" spans="1:16">
      <c r="A834" s="199" t="s">
        <v>3431</v>
      </c>
      <c r="B834" s="890" t="s">
        <v>3432</v>
      </c>
      <c r="C834" s="891"/>
      <c r="D834" s="892"/>
      <c r="E834" s="893"/>
      <c r="F834" s="891"/>
      <c r="G834" s="891"/>
      <c r="H834" s="891"/>
      <c r="I834" s="891"/>
      <c r="J834" s="891"/>
      <c r="K834" s="891"/>
      <c r="L834" s="891"/>
      <c r="M834" s="894">
        <v>3</v>
      </c>
      <c r="N834" s="866">
        <v>0.4204896</v>
      </c>
      <c r="O834" s="867">
        <v>11.25</v>
      </c>
      <c r="P834" s="867">
        <f t="shared" si="14"/>
        <v>4.730508</v>
      </c>
    </row>
    <row r="835" s="1" customFormat="1" spans="1:16">
      <c r="A835" s="199" t="s">
        <v>3433</v>
      </c>
      <c r="B835" s="890" t="s">
        <v>3434</v>
      </c>
      <c r="C835" s="891"/>
      <c r="D835" s="892"/>
      <c r="E835" s="893"/>
      <c r="F835" s="891"/>
      <c r="G835" s="891"/>
      <c r="H835" s="891"/>
      <c r="I835" s="891"/>
      <c r="J835" s="891"/>
      <c r="K835" s="891"/>
      <c r="L835" s="891"/>
      <c r="M835" s="894">
        <v>6</v>
      </c>
      <c r="N835" s="866">
        <v>0.8409792</v>
      </c>
      <c r="O835" s="867">
        <v>11.25</v>
      </c>
      <c r="P835" s="867">
        <f t="shared" si="14"/>
        <v>9.461016</v>
      </c>
    </row>
    <row r="836" s="1" customFormat="1" spans="1:16">
      <c r="A836" s="199" t="s">
        <v>3435</v>
      </c>
      <c r="B836" s="890" t="s">
        <v>3436</v>
      </c>
      <c r="C836" s="891"/>
      <c r="D836" s="892"/>
      <c r="E836" s="893"/>
      <c r="F836" s="891"/>
      <c r="G836" s="891"/>
      <c r="H836" s="891"/>
      <c r="I836" s="891"/>
      <c r="J836" s="891"/>
      <c r="K836" s="891"/>
      <c r="L836" s="891"/>
      <c r="M836" s="894">
        <v>4</v>
      </c>
      <c r="N836" s="866">
        <v>0.5606528</v>
      </c>
      <c r="O836" s="867">
        <v>11.25</v>
      </c>
      <c r="P836" s="867">
        <f t="shared" si="14"/>
        <v>6.307344</v>
      </c>
    </row>
    <row r="837" s="1" customFormat="1" spans="1:16">
      <c r="A837" s="199" t="s">
        <v>3437</v>
      </c>
      <c r="B837" s="890" t="s">
        <v>3438</v>
      </c>
      <c r="C837" s="891"/>
      <c r="D837" s="892"/>
      <c r="E837" s="893"/>
      <c r="F837" s="891"/>
      <c r="G837" s="891"/>
      <c r="H837" s="891"/>
      <c r="I837" s="891"/>
      <c r="J837" s="891"/>
      <c r="K837" s="891"/>
      <c r="L837" s="891"/>
      <c r="M837" s="894">
        <v>3</v>
      </c>
      <c r="N837" s="866">
        <v>0.4204896</v>
      </c>
      <c r="O837" s="867">
        <v>11.25</v>
      </c>
      <c r="P837" s="867">
        <f t="shared" si="14"/>
        <v>4.730508</v>
      </c>
    </row>
    <row r="838" s="1" customFormat="1" spans="1:16">
      <c r="A838" s="199" t="s">
        <v>3439</v>
      </c>
      <c r="B838" s="890" t="s">
        <v>3440</v>
      </c>
      <c r="C838" s="891"/>
      <c r="D838" s="892"/>
      <c r="E838" s="893"/>
      <c r="F838" s="891"/>
      <c r="G838" s="891"/>
      <c r="H838" s="891"/>
      <c r="I838" s="891"/>
      <c r="J838" s="891"/>
      <c r="K838" s="891"/>
      <c r="L838" s="891"/>
      <c r="M838" s="894">
        <v>6</v>
      </c>
      <c r="N838" s="866">
        <v>0.8409792</v>
      </c>
      <c r="O838" s="867">
        <v>11.25</v>
      </c>
      <c r="P838" s="867">
        <f t="shared" si="14"/>
        <v>9.461016</v>
      </c>
    </row>
    <row r="839" s="1" customFormat="1" spans="1:16">
      <c r="A839" s="199" t="s">
        <v>3441</v>
      </c>
      <c r="B839" s="890" t="s">
        <v>3442</v>
      </c>
      <c r="C839" s="891"/>
      <c r="D839" s="892"/>
      <c r="E839" s="893"/>
      <c r="F839" s="891"/>
      <c r="G839" s="891"/>
      <c r="H839" s="891"/>
      <c r="I839" s="891"/>
      <c r="J839" s="891"/>
      <c r="K839" s="891"/>
      <c r="L839" s="891"/>
      <c r="M839" s="894">
        <v>4</v>
      </c>
      <c r="N839" s="866">
        <v>0.5606528</v>
      </c>
      <c r="O839" s="867">
        <v>11.25</v>
      </c>
      <c r="P839" s="867">
        <f t="shared" si="14"/>
        <v>6.307344</v>
      </c>
    </row>
    <row r="840" s="1" customFormat="1" spans="1:16">
      <c r="A840" s="199" t="s">
        <v>3443</v>
      </c>
      <c r="B840" s="890" t="s">
        <v>3444</v>
      </c>
      <c r="C840" s="891"/>
      <c r="D840" s="892"/>
      <c r="E840" s="893"/>
      <c r="F840" s="891"/>
      <c r="G840" s="891"/>
      <c r="H840" s="891"/>
      <c r="I840" s="891"/>
      <c r="J840" s="891"/>
      <c r="K840" s="891"/>
      <c r="L840" s="891"/>
      <c r="M840" s="894">
        <v>4</v>
      </c>
      <c r="N840" s="866">
        <v>0.5606528</v>
      </c>
      <c r="O840" s="867">
        <v>11.25</v>
      </c>
      <c r="P840" s="867">
        <f t="shared" si="14"/>
        <v>6.307344</v>
      </c>
    </row>
    <row r="841" s="1" customFormat="1" spans="1:16">
      <c r="A841" s="199" t="s">
        <v>3445</v>
      </c>
      <c r="B841" s="890" t="s">
        <v>3446</v>
      </c>
      <c r="C841" s="891"/>
      <c r="D841" s="892"/>
      <c r="E841" s="893"/>
      <c r="F841" s="891"/>
      <c r="G841" s="891"/>
      <c r="H841" s="891"/>
      <c r="I841" s="891"/>
      <c r="J841" s="891"/>
      <c r="K841" s="891"/>
      <c r="L841" s="891"/>
      <c r="M841" s="894">
        <v>6</v>
      </c>
      <c r="N841" s="866">
        <v>0.8409792</v>
      </c>
      <c r="O841" s="867">
        <v>11.25</v>
      </c>
      <c r="P841" s="867">
        <f t="shared" si="14"/>
        <v>9.461016</v>
      </c>
    </row>
    <row r="842" s="1" customFormat="1" spans="1:16">
      <c r="A842" s="199" t="s">
        <v>3447</v>
      </c>
      <c r="B842" s="890" t="s">
        <v>3448</v>
      </c>
      <c r="C842" s="891"/>
      <c r="D842" s="892"/>
      <c r="E842" s="893"/>
      <c r="F842" s="891"/>
      <c r="G842" s="891"/>
      <c r="H842" s="891"/>
      <c r="I842" s="891"/>
      <c r="J842" s="891"/>
      <c r="K842" s="891"/>
      <c r="L842" s="891"/>
      <c r="M842" s="894">
        <v>5</v>
      </c>
      <c r="N842" s="866">
        <v>0.700816</v>
      </c>
      <c r="O842" s="867">
        <v>11.25</v>
      </c>
      <c r="P842" s="867">
        <f t="shared" si="14"/>
        <v>7.88418</v>
      </c>
    </row>
    <row r="843" s="1" customFormat="1" spans="1:16">
      <c r="A843" s="199" t="s">
        <v>3449</v>
      </c>
      <c r="B843" s="890" t="s">
        <v>3450</v>
      </c>
      <c r="C843" s="891"/>
      <c r="D843" s="892"/>
      <c r="E843" s="893"/>
      <c r="F843" s="891"/>
      <c r="G843" s="891"/>
      <c r="H843" s="891"/>
      <c r="I843" s="891"/>
      <c r="J843" s="891"/>
      <c r="K843" s="891"/>
      <c r="L843" s="891"/>
      <c r="M843" s="894">
        <v>4</v>
      </c>
      <c r="N843" s="866">
        <v>0.5606528</v>
      </c>
      <c r="O843" s="867">
        <v>11.25</v>
      </c>
      <c r="P843" s="867">
        <f t="shared" si="14"/>
        <v>6.307344</v>
      </c>
    </row>
    <row r="844" s="1" customFormat="1" spans="1:16">
      <c r="A844" s="199" t="s">
        <v>3451</v>
      </c>
      <c r="B844" s="890" t="s">
        <v>3452</v>
      </c>
      <c r="C844" s="891"/>
      <c r="D844" s="892"/>
      <c r="E844" s="893"/>
      <c r="F844" s="891"/>
      <c r="G844" s="891"/>
      <c r="H844" s="891"/>
      <c r="I844" s="891"/>
      <c r="J844" s="891"/>
      <c r="K844" s="891"/>
      <c r="L844" s="891"/>
      <c r="M844" s="894">
        <v>4</v>
      </c>
      <c r="N844" s="866">
        <v>0.5606528</v>
      </c>
      <c r="O844" s="867">
        <v>11.25</v>
      </c>
      <c r="P844" s="867">
        <f t="shared" si="14"/>
        <v>6.307344</v>
      </c>
    </row>
    <row r="845" s="1" customFormat="1" spans="1:16">
      <c r="A845" s="199" t="s">
        <v>3453</v>
      </c>
      <c r="B845" s="890" t="s">
        <v>3454</v>
      </c>
      <c r="C845" s="891"/>
      <c r="D845" s="892"/>
      <c r="E845" s="893"/>
      <c r="F845" s="891"/>
      <c r="G845" s="891"/>
      <c r="H845" s="891"/>
      <c r="I845" s="891"/>
      <c r="J845" s="891"/>
      <c r="K845" s="891"/>
      <c r="L845" s="891"/>
      <c r="M845" s="894">
        <v>5</v>
      </c>
      <c r="N845" s="866">
        <v>0.700816</v>
      </c>
      <c r="O845" s="867">
        <v>11.25</v>
      </c>
      <c r="P845" s="867">
        <f t="shared" si="14"/>
        <v>7.88418</v>
      </c>
    </row>
    <row r="846" s="1" customFormat="1" spans="1:16">
      <c r="A846" s="199" t="s">
        <v>1972</v>
      </c>
      <c r="B846" s="890" t="s">
        <v>3455</v>
      </c>
      <c r="C846" s="891"/>
      <c r="D846" s="892"/>
      <c r="E846" s="893"/>
      <c r="F846" s="891"/>
      <c r="G846" s="891"/>
      <c r="H846" s="891"/>
      <c r="I846" s="891"/>
      <c r="J846" s="891"/>
      <c r="K846" s="891"/>
      <c r="L846" s="891"/>
      <c r="M846" s="894">
        <v>3</v>
      </c>
      <c r="N846" s="866">
        <v>0.4204896</v>
      </c>
      <c r="O846" s="867">
        <v>11.25</v>
      </c>
      <c r="P846" s="867">
        <f t="shared" si="14"/>
        <v>4.730508</v>
      </c>
    </row>
    <row r="847" s="1" customFormat="1" spans="1:16">
      <c r="A847" s="199" t="s">
        <v>3456</v>
      </c>
      <c r="B847" s="890" t="s">
        <v>3457</v>
      </c>
      <c r="C847" s="891"/>
      <c r="D847" s="892"/>
      <c r="E847" s="893"/>
      <c r="F847" s="891"/>
      <c r="G847" s="891"/>
      <c r="H847" s="891"/>
      <c r="I847" s="891"/>
      <c r="J847" s="891"/>
      <c r="K847" s="891"/>
      <c r="L847" s="891"/>
      <c r="M847" s="894">
        <v>3</v>
      </c>
      <c r="N847" s="866">
        <v>0.4204896</v>
      </c>
      <c r="O847" s="867">
        <v>11.25</v>
      </c>
      <c r="P847" s="867">
        <f t="shared" si="14"/>
        <v>4.730508</v>
      </c>
    </row>
    <row r="848" s="1" customFormat="1" spans="1:16">
      <c r="A848" s="199" t="s">
        <v>3458</v>
      </c>
      <c r="B848" s="890" t="s">
        <v>3459</v>
      </c>
      <c r="C848" s="891"/>
      <c r="D848" s="892"/>
      <c r="E848" s="893"/>
      <c r="F848" s="891"/>
      <c r="G848" s="891"/>
      <c r="H848" s="891"/>
      <c r="I848" s="891"/>
      <c r="J848" s="891"/>
      <c r="K848" s="891"/>
      <c r="L848" s="891"/>
      <c r="M848" s="894">
        <v>3</v>
      </c>
      <c r="N848" s="866">
        <v>0.4204896</v>
      </c>
      <c r="O848" s="867">
        <v>11.25</v>
      </c>
      <c r="P848" s="867">
        <f t="shared" si="14"/>
        <v>4.730508</v>
      </c>
    </row>
    <row r="849" s="1" customFormat="1" spans="1:16">
      <c r="A849" s="199" t="s">
        <v>2185</v>
      </c>
      <c r="B849" s="890" t="s">
        <v>3460</v>
      </c>
      <c r="C849" s="891"/>
      <c r="D849" s="892"/>
      <c r="E849" s="893"/>
      <c r="F849" s="891"/>
      <c r="G849" s="891"/>
      <c r="H849" s="891"/>
      <c r="I849" s="891"/>
      <c r="J849" s="891"/>
      <c r="K849" s="891"/>
      <c r="L849" s="891"/>
      <c r="M849" s="894">
        <v>4</v>
      </c>
      <c r="N849" s="866">
        <v>0.5606528</v>
      </c>
      <c r="O849" s="867">
        <v>11.25</v>
      </c>
      <c r="P849" s="867">
        <f t="shared" si="14"/>
        <v>6.307344</v>
      </c>
    </row>
    <row r="850" s="1" customFormat="1" spans="1:16">
      <c r="A850" s="199" t="s">
        <v>3461</v>
      </c>
      <c r="B850" s="890" t="s">
        <v>3462</v>
      </c>
      <c r="C850" s="891"/>
      <c r="D850" s="892"/>
      <c r="E850" s="893"/>
      <c r="F850" s="891"/>
      <c r="G850" s="891"/>
      <c r="H850" s="891"/>
      <c r="I850" s="891"/>
      <c r="J850" s="891"/>
      <c r="K850" s="891"/>
      <c r="L850" s="891"/>
      <c r="M850" s="894">
        <v>4</v>
      </c>
      <c r="N850" s="866">
        <v>0.5606528</v>
      </c>
      <c r="O850" s="867">
        <v>11.25</v>
      </c>
      <c r="P850" s="867">
        <f t="shared" si="14"/>
        <v>6.307344</v>
      </c>
    </row>
    <row r="851" s="1" customFormat="1" spans="1:16">
      <c r="A851" s="199" t="s">
        <v>3463</v>
      </c>
      <c r="B851" s="890" t="s">
        <v>3464</v>
      </c>
      <c r="C851" s="891"/>
      <c r="D851" s="892"/>
      <c r="E851" s="893"/>
      <c r="F851" s="891"/>
      <c r="G851" s="891"/>
      <c r="H851" s="891"/>
      <c r="I851" s="891"/>
      <c r="J851" s="891"/>
      <c r="K851" s="891"/>
      <c r="L851" s="891"/>
      <c r="M851" s="894">
        <v>2</v>
      </c>
      <c r="N851" s="866">
        <v>0.2803264</v>
      </c>
      <c r="O851" s="867">
        <v>11.25</v>
      </c>
      <c r="P851" s="867">
        <f t="shared" si="14"/>
        <v>3.153672</v>
      </c>
    </row>
    <row r="852" s="1" customFormat="1" spans="1:16">
      <c r="A852" s="199" t="s">
        <v>3465</v>
      </c>
      <c r="B852" s="890" t="s">
        <v>3466</v>
      </c>
      <c r="C852" s="891"/>
      <c r="D852" s="892"/>
      <c r="E852" s="893"/>
      <c r="F852" s="891"/>
      <c r="G852" s="891"/>
      <c r="H852" s="891"/>
      <c r="I852" s="891"/>
      <c r="J852" s="891"/>
      <c r="K852" s="891"/>
      <c r="L852" s="891"/>
      <c r="M852" s="894">
        <v>4</v>
      </c>
      <c r="N852" s="866">
        <v>0.5606528</v>
      </c>
      <c r="O852" s="867">
        <v>11.25</v>
      </c>
      <c r="P852" s="867">
        <f t="shared" si="14"/>
        <v>6.307344</v>
      </c>
    </row>
    <row r="853" s="1" customFormat="1" spans="1:16">
      <c r="A853" s="199" t="s">
        <v>3467</v>
      </c>
      <c r="B853" s="890" t="s">
        <v>3468</v>
      </c>
      <c r="C853" s="891"/>
      <c r="D853" s="892"/>
      <c r="E853" s="893"/>
      <c r="F853" s="891"/>
      <c r="G853" s="891"/>
      <c r="H853" s="891"/>
      <c r="I853" s="891"/>
      <c r="J853" s="891"/>
      <c r="K853" s="891"/>
      <c r="L853" s="891"/>
      <c r="M853" s="894">
        <v>1</v>
      </c>
      <c r="N853" s="866">
        <v>0.1401632</v>
      </c>
      <c r="O853" s="867">
        <v>11.25</v>
      </c>
      <c r="P853" s="867">
        <f t="shared" si="14"/>
        <v>1.576836</v>
      </c>
    </row>
    <row r="854" s="1" customFormat="1" spans="1:16">
      <c r="A854" s="199" t="s">
        <v>3469</v>
      </c>
      <c r="B854" s="890" t="s">
        <v>3470</v>
      </c>
      <c r="C854" s="891"/>
      <c r="D854" s="892"/>
      <c r="E854" s="893"/>
      <c r="F854" s="891"/>
      <c r="G854" s="891"/>
      <c r="H854" s="891"/>
      <c r="I854" s="891"/>
      <c r="J854" s="891"/>
      <c r="K854" s="891"/>
      <c r="L854" s="891"/>
      <c r="M854" s="894">
        <v>5</v>
      </c>
      <c r="N854" s="866">
        <v>0.700816</v>
      </c>
      <c r="O854" s="867">
        <v>11.25</v>
      </c>
      <c r="P854" s="867">
        <f t="shared" si="14"/>
        <v>7.88418</v>
      </c>
    </row>
    <row r="855" s="1" customFormat="1" spans="1:16">
      <c r="A855" s="199" t="s">
        <v>3471</v>
      </c>
      <c r="B855" s="890" t="s">
        <v>3472</v>
      </c>
      <c r="C855" s="891"/>
      <c r="D855" s="892"/>
      <c r="E855" s="893"/>
      <c r="F855" s="891"/>
      <c r="G855" s="891"/>
      <c r="H855" s="891"/>
      <c r="I855" s="891"/>
      <c r="J855" s="891"/>
      <c r="K855" s="891"/>
      <c r="L855" s="891"/>
      <c r="M855" s="894">
        <v>4</v>
      </c>
      <c r="N855" s="866">
        <v>0.5606528</v>
      </c>
      <c r="O855" s="867">
        <v>11.25</v>
      </c>
      <c r="P855" s="867">
        <f t="shared" si="14"/>
        <v>6.307344</v>
      </c>
    </row>
    <row r="856" s="1" customFormat="1" spans="1:16">
      <c r="A856" s="199" t="s">
        <v>3473</v>
      </c>
      <c r="B856" s="890" t="s">
        <v>3474</v>
      </c>
      <c r="C856" s="891"/>
      <c r="D856" s="892"/>
      <c r="E856" s="893"/>
      <c r="F856" s="891"/>
      <c r="G856" s="891"/>
      <c r="H856" s="891"/>
      <c r="I856" s="891"/>
      <c r="J856" s="891"/>
      <c r="K856" s="891"/>
      <c r="L856" s="891"/>
      <c r="M856" s="894">
        <v>1</v>
      </c>
      <c r="N856" s="866">
        <v>0.1401632</v>
      </c>
      <c r="O856" s="867">
        <v>11.25</v>
      </c>
      <c r="P856" s="867">
        <f t="shared" si="14"/>
        <v>1.576836</v>
      </c>
    </row>
    <row r="857" s="1" customFormat="1" spans="1:16">
      <c r="A857" s="199" t="s">
        <v>3475</v>
      </c>
      <c r="B857" s="890" t="s">
        <v>3476</v>
      </c>
      <c r="C857" s="891"/>
      <c r="D857" s="892"/>
      <c r="E857" s="893"/>
      <c r="F857" s="891"/>
      <c r="G857" s="891"/>
      <c r="H857" s="891"/>
      <c r="I857" s="891"/>
      <c r="J857" s="891"/>
      <c r="K857" s="891"/>
      <c r="L857" s="891"/>
      <c r="M857" s="894">
        <v>4</v>
      </c>
      <c r="N857" s="866">
        <v>0.5606528</v>
      </c>
      <c r="O857" s="867">
        <v>11.25</v>
      </c>
      <c r="P857" s="867">
        <f t="shared" si="14"/>
        <v>6.307344</v>
      </c>
    </row>
    <row r="858" s="1" customFormat="1" spans="1:16">
      <c r="A858" s="199" t="s">
        <v>3477</v>
      </c>
      <c r="B858" s="890" t="s">
        <v>3478</v>
      </c>
      <c r="C858" s="891"/>
      <c r="D858" s="892"/>
      <c r="E858" s="893"/>
      <c r="F858" s="891"/>
      <c r="G858" s="891"/>
      <c r="H858" s="891"/>
      <c r="I858" s="891"/>
      <c r="J858" s="891"/>
      <c r="K858" s="891"/>
      <c r="L858" s="891"/>
      <c r="M858" s="894">
        <v>4</v>
      </c>
      <c r="N858" s="866">
        <v>0.5606528</v>
      </c>
      <c r="O858" s="867">
        <v>11.25</v>
      </c>
      <c r="P858" s="867">
        <f t="shared" si="14"/>
        <v>6.307344</v>
      </c>
    </row>
    <row r="859" s="1" customFormat="1" spans="1:16">
      <c r="A859" s="199" t="s">
        <v>3479</v>
      </c>
      <c r="B859" s="890" t="s">
        <v>3480</v>
      </c>
      <c r="C859" s="891"/>
      <c r="D859" s="892"/>
      <c r="E859" s="893"/>
      <c r="F859" s="891"/>
      <c r="G859" s="891"/>
      <c r="H859" s="891"/>
      <c r="I859" s="891"/>
      <c r="J859" s="891"/>
      <c r="K859" s="891"/>
      <c r="L859" s="891"/>
      <c r="M859" s="894">
        <v>3</v>
      </c>
      <c r="N859" s="866">
        <v>0.4204896</v>
      </c>
      <c r="O859" s="867">
        <v>11.25</v>
      </c>
      <c r="P859" s="867">
        <f t="shared" si="14"/>
        <v>4.730508</v>
      </c>
    </row>
    <row r="860" s="1" customFormat="1" spans="1:16">
      <c r="A860" s="199" t="s">
        <v>3481</v>
      </c>
      <c r="B860" s="890" t="s">
        <v>3482</v>
      </c>
      <c r="C860" s="891"/>
      <c r="D860" s="892"/>
      <c r="E860" s="893"/>
      <c r="F860" s="891"/>
      <c r="G860" s="891"/>
      <c r="H860" s="891"/>
      <c r="I860" s="891"/>
      <c r="J860" s="891"/>
      <c r="K860" s="891"/>
      <c r="L860" s="891"/>
      <c r="M860" s="894">
        <v>5</v>
      </c>
      <c r="N860" s="866">
        <v>0.700816</v>
      </c>
      <c r="O860" s="867">
        <v>11.25</v>
      </c>
      <c r="P860" s="867">
        <f t="shared" si="14"/>
        <v>7.88418</v>
      </c>
    </row>
    <row r="861" s="1" customFormat="1" spans="1:16">
      <c r="A861" s="199" t="s">
        <v>3483</v>
      </c>
      <c r="B861" s="890" t="s">
        <v>3484</v>
      </c>
      <c r="C861" s="891"/>
      <c r="D861" s="892"/>
      <c r="E861" s="893"/>
      <c r="F861" s="891"/>
      <c r="G861" s="891"/>
      <c r="H861" s="891"/>
      <c r="I861" s="891"/>
      <c r="J861" s="891"/>
      <c r="K861" s="891"/>
      <c r="L861" s="891"/>
      <c r="M861" s="894">
        <v>2</v>
      </c>
      <c r="N861" s="866">
        <v>0.2803264</v>
      </c>
      <c r="O861" s="867">
        <v>11.25</v>
      </c>
      <c r="P861" s="867">
        <f t="shared" si="14"/>
        <v>3.153672</v>
      </c>
    </row>
    <row r="862" s="1" customFormat="1" spans="1:16">
      <c r="A862" s="199" t="s">
        <v>3485</v>
      </c>
      <c r="B862" s="890" t="s">
        <v>3486</v>
      </c>
      <c r="C862" s="891"/>
      <c r="D862" s="892"/>
      <c r="E862" s="893"/>
      <c r="F862" s="891"/>
      <c r="G862" s="891"/>
      <c r="H862" s="891"/>
      <c r="I862" s="891"/>
      <c r="J862" s="891"/>
      <c r="K862" s="891"/>
      <c r="L862" s="891"/>
      <c r="M862" s="894">
        <v>4</v>
      </c>
      <c r="N862" s="866">
        <v>0.5606528</v>
      </c>
      <c r="O862" s="867">
        <v>11.25</v>
      </c>
      <c r="P862" s="867">
        <f t="shared" si="14"/>
        <v>6.307344</v>
      </c>
    </row>
    <row r="863" s="1" customFormat="1" spans="1:16">
      <c r="A863" s="199" t="s">
        <v>3487</v>
      </c>
      <c r="B863" s="890" t="s">
        <v>3488</v>
      </c>
      <c r="C863" s="891"/>
      <c r="D863" s="892"/>
      <c r="E863" s="893"/>
      <c r="F863" s="891"/>
      <c r="G863" s="891"/>
      <c r="H863" s="891"/>
      <c r="I863" s="891"/>
      <c r="J863" s="891"/>
      <c r="K863" s="891"/>
      <c r="L863" s="891"/>
      <c r="M863" s="894">
        <v>8</v>
      </c>
      <c r="N863" s="866">
        <v>1.1213056</v>
      </c>
      <c r="O863" s="867">
        <v>11.25</v>
      </c>
      <c r="P863" s="867">
        <f t="shared" si="14"/>
        <v>12.614688</v>
      </c>
    </row>
    <row r="864" s="1" customFormat="1" spans="1:16">
      <c r="A864" s="199" t="s">
        <v>3489</v>
      </c>
      <c r="B864" s="890" t="s">
        <v>3490</v>
      </c>
      <c r="C864" s="891"/>
      <c r="D864" s="892"/>
      <c r="E864" s="893"/>
      <c r="F864" s="891"/>
      <c r="G864" s="891"/>
      <c r="H864" s="891"/>
      <c r="I864" s="891"/>
      <c r="J864" s="891"/>
      <c r="K864" s="891"/>
      <c r="L864" s="891"/>
      <c r="M864" s="894">
        <v>4</v>
      </c>
      <c r="N864" s="866">
        <v>0.5606528</v>
      </c>
      <c r="O864" s="867">
        <v>11.25</v>
      </c>
      <c r="P864" s="867">
        <f t="shared" si="14"/>
        <v>6.307344</v>
      </c>
    </row>
    <row r="865" s="1" customFormat="1" spans="1:16">
      <c r="A865" s="199" t="s">
        <v>3491</v>
      </c>
      <c r="B865" s="890" t="s">
        <v>3492</v>
      </c>
      <c r="C865" s="891"/>
      <c r="D865" s="892"/>
      <c r="E865" s="893"/>
      <c r="F865" s="891"/>
      <c r="G865" s="891"/>
      <c r="H865" s="891"/>
      <c r="I865" s="891"/>
      <c r="J865" s="891"/>
      <c r="K865" s="891"/>
      <c r="L865" s="891"/>
      <c r="M865" s="894">
        <v>4</v>
      </c>
      <c r="N865" s="866">
        <v>0.5606528</v>
      </c>
      <c r="O865" s="867">
        <v>11.25</v>
      </c>
      <c r="P865" s="867">
        <f t="shared" si="14"/>
        <v>6.307344</v>
      </c>
    </row>
    <row r="866" s="1" customFormat="1" spans="1:16">
      <c r="A866" s="199" t="s">
        <v>3493</v>
      </c>
      <c r="B866" s="890" t="s">
        <v>3494</v>
      </c>
      <c r="C866" s="891"/>
      <c r="D866" s="892"/>
      <c r="E866" s="893"/>
      <c r="F866" s="891"/>
      <c r="G866" s="891"/>
      <c r="H866" s="891"/>
      <c r="I866" s="891"/>
      <c r="J866" s="891"/>
      <c r="K866" s="891"/>
      <c r="L866" s="891"/>
      <c r="M866" s="894">
        <v>1</v>
      </c>
      <c r="N866" s="866">
        <v>0.1401632</v>
      </c>
      <c r="O866" s="867">
        <v>11.25</v>
      </c>
      <c r="P866" s="867">
        <f t="shared" si="14"/>
        <v>1.576836</v>
      </c>
    </row>
    <row r="867" s="1" customFormat="1" spans="1:16">
      <c r="A867" s="199" t="s">
        <v>3495</v>
      </c>
      <c r="B867" s="890" t="s">
        <v>3496</v>
      </c>
      <c r="C867" s="891"/>
      <c r="D867" s="892"/>
      <c r="E867" s="893"/>
      <c r="F867" s="891"/>
      <c r="G867" s="891"/>
      <c r="H867" s="891"/>
      <c r="I867" s="891"/>
      <c r="J867" s="891"/>
      <c r="K867" s="891"/>
      <c r="L867" s="891"/>
      <c r="M867" s="894">
        <v>3</v>
      </c>
      <c r="N867" s="866">
        <v>0.4204896</v>
      </c>
      <c r="O867" s="867">
        <v>11.25</v>
      </c>
      <c r="P867" s="867">
        <f t="shared" ref="P867:P930" si="15">M867*1.576836</f>
        <v>4.730508</v>
      </c>
    </row>
    <row r="868" s="1" customFormat="1" spans="1:16">
      <c r="A868" s="199" t="s">
        <v>3497</v>
      </c>
      <c r="B868" s="890" t="s">
        <v>3498</v>
      </c>
      <c r="C868" s="891"/>
      <c r="D868" s="892"/>
      <c r="E868" s="893"/>
      <c r="F868" s="891"/>
      <c r="G868" s="891"/>
      <c r="H868" s="891"/>
      <c r="I868" s="891"/>
      <c r="J868" s="891"/>
      <c r="K868" s="891"/>
      <c r="L868" s="891"/>
      <c r="M868" s="894">
        <v>3</v>
      </c>
      <c r="N868" s="866">
        <v>0.4204896</v>
      </c>
      <c r="O868" s="867">
        <v>11.25</v>
      </c>
      <c r="P868" s="867">
        <f t="shared" si="15"/>
        <v>4.730508</v>
      </c>
    </row>
    <row r="869" s="1" customFormat="1" spans="1:16">
      <c r="A869" s="199" t="s">
        <v>3499</v>
      </c>
      <c r="B869" s="890" t="s">
        <v>3500</v>
      </c>
      <c r="C869" s="891"/>
      <c r="D869" s="892"/>
      <c r="E869" s="893"/>
      <c r="F869" s="891"/>
      <c r="G869" s="891"/>
      <c r="H869" s="891"/>
      <c r="I869" s="891"/>
      <c r="J869" s="891"/>
      <c r="K869" s="891"/>
      <c r="L869" s="891"/>
      <c r="M869" s="894">
        <v>2</v>
      </c>
      <c r="N869" s="866">
        <v>0.2803264</v>
      </c>
      <c r="O869" s="867">
        <v>11.25</v>
      </c>
      <c r="P869" s="867">
        <f t="shared" si="15"/>
        <v>3.153672</v>
      </c>
    </row>
    <row r="870" s="1" customFormat="1" spans="1:16">
      <c r="A870" s="199" t="s">
        <v>2199</v>
      </c>
      <c r="B870" s="890" t="s">
        <v>3501</v>
      </c>
      <c r="C870" s="891"/>
      <c r="D870" s="892"/>
      <c r="E870" s="893"/>
      <c r="F870" s="891"/>
      <c r="G870" s="891"/>
      <c r="H870" s="891"/>
      <c r="I870" s="891"/>
      <c r="J870" s="891"/>
      <c r="K870" s="891"/>
      <c r="L870" s="891"/>
      <c r="M870" s="894">
        <v>4</v>
      </c>
      <c r="N870" s="866">
        <v>0.5606528</v>
      </c>
      <c r="O870" s="867">
        <v>11.25</v>
      </c>
      <c r="P870" s="867">
        <f t="shared" si="15"/>
        <v>6.307344</v>
      </c>
    </row>
    <row r="871" s="1" customFormat="1" spans="1:16">
      <c r="A871" s="199" t="s">
        <v>3502</v>
      </c>
      <c r="B871" s="890" t="s">
        <v>3503</v>
      </c>
      <c r="C871" s="891"/>
      <c r="D871" s="892"/>
      <c r="E871" s="893"/>
      <c r="F871" s="891"/>
      <c r="G871" s="891"/>
      <c r="H871" s="891"/>
      <c r="I871" s="891"/>
      <c r="J871" s="891"/>
      <c r="K871" s="891"/>
      <c r="L871" s="891"/>
      <c r="M871" s="894">
        <v>2</v>
      </c>
      <c r="N871" s="866">
        <v>0.2803264</v>
      </c>
      <c r="O871" s="867">
        <v>11.25</v>
      </c>
      <c r="P871" s="867">
        <f t="shared" si="15"/>
        <v>3.153672</v>
      </c>
    </row>
    <row r="872" s="1" customFormat="1" spans="1:16">
      <c r="A872" s="199" t="s">
        <v>3504</v>
      </c>
      <c r="B872" s="890" t="s">
        <v>3505</v>
      </c>
      <c r="C872" s="891"/>
      <c r="D872" s="892"/>
      <c r="E872" s="893"/>
      <c r="F872" s="891"/>
      <c r="G872" s="891"/>
      <c r="H872" s="891"/>
      <c r="I872" s="891"/>
      <c r="J872" s="891"/>
      <c r="K872" s="891"/>
      <c r="L872" s="891"/>
      <c r="M872" s="894">
        <v>5</v>
      </c>
      <c r="N872" s="866">
        <v>0.700816</v>
      </c>
      <c r="O872" s="867">
        <v>11.25</v>
      </c>
      <c r="P872" s="867">
        <f t="shared" si="15"/>
        <v>7.88418</v>
      </c>
    </row>
    <row r="873" s="1" customFormat="1" spans="1:16">
      <c r="A873" s="199" t="s">
        <v>3506</v>
      </c>
      <c r="B873" s="890" t="s">
        <v>3507</v>
      </c>
      <c r="C873" s="891"/>
      <c r="D873" s="892"/>
      <c r="E873" s="893"/>
      <c r="F873" s="891"/>
      <c r="G873" s="891"/>
      <c r="H873" s="891"/>
      <c r="I873" s="891"/>
      <c r="J873" s="891"/>
      <c r="K873" s="891"/>
      <c r="L873" s="891"/>
      <c r="M873" s="894">
        <v>4</v>
      </c>
      <c r="N873" s="866">
        <v>0.5606528</v>
      </c>
      <c r="O873" s="867">
        <v>11.25</v>
      </c>
      <c r="P873" s="867">
        <f t="shared" si="15"/>
        <v>6.307344</v>
      </c>
    </row>
    <row r="874" s="1" customFormat="1" spans="1:16">
      <c r="A874" s="199" t="s">
        <v>3508</v>
      </c>
      <c r="B874" s="890" t="s">
        <v>3509</v>
      </c>
      <c r="C874" s="891"/>
      <c r="D874" s="892"/>
      <c r="E874" s="893"/>
      <c r="F874" s="891"/>
      <c r="G874" s="891"/>
      <c r="H874" s="891"/>
      <c r="I874" s="891"/>
      <c r="J874" s="891"/>
      <c r="K874" s="891"/>
      <c r="L874" s="891"/>
      <c r="M874" s="894">
        <v>4</v>
      </c>
      <c r="N874" s="866">
        <v>0.5606528</v>
      </c>
      <c r="O874" s="867">
        <v>11.25</v>
      </c>
      <c r="P874" s="867">
        <f t="shared" si="15"/>
        <v>6.307344</v>
      </c>
    </row>
    <row r="875" s="1" customFormat="1" spans="1:16">
      <c r="A875" s="199" t="s">
        <v>3510</v>
      </c>
      <c r="B875" s="890" t="s">
        <v>3511</v>
      </c>
      <c r="C875" s="891"/>
      <c r="D875" s="892"/>
      <c r="E875" s="893"/>
      <c r="F875" s="891"/>
      <c r="G875" s="891"/>
      <c r="H875" s="891"/>
      <c r="I875" s="891"/>
      <c r="J875" s="891"/>
      <c r="K875" s="891"/>
      <c r="L875" s="891"/>
      <c r="M875" s="894">
        <v>3</v>
      </c>
      <c r="N875" s="866">
        <v>0.4204896</v>
      </c>
      <c r="O875" s="867">
        <v>11.25</v>
      </c>
      <c r="P875" s="867">
        <f t="shared" si="15"/>
        <v>4.730508</v>
      </c>
    </row>
    <row r="876" s="1" customFormat="1" spans="1:16">
      <c r="A876" s="199" t="s">
        <v>3512</v>
      </c>
      <c r="B876" s="890" t="s">
        <v>3513</v>
      </c>
      <c r="C876" s="891"/>
      <c r="D876" s="892"/>
      <c r="E876" s="893"/>
      <c r="F876" s="891"/>
      <c r="G876" s="891"/>
      <c r="H876" s="891"/>
      <c r="I876" s="891"/>
      <c r="J876" s="891"/>
      <c r="K876" s="891"/>
      <c r="L876" s="891"/>
      <c r="M876" s="894">
        <v>6</v>
      </c>
      <c r="N876" s="866">
        <v>0.8409792</v>
      </c>
      <c r="O876" s="867">
        <v>11.25</v>
      </c>
      <c r="P876" s="867">
        <f t="shared" si="15"/>
        <v>9.461016</v>
      </c>
    </row>
    <row r="877" s="1" customFormat="1" spans="1:16">
      <c r="A877" s="199" t="s">
        <v>3514</v>
      </c>
      <c r="B877" s="890" t="s">
        <v>3515</v>
      </c>
      <c r="C877" s="891"/>
      <c r="D877" s="892"/>
      <c r="E877" s="893"/>
      <c r="F877" s="891"/>
      <c r="G877" s="891"/>
      <c r="H877" s="891"/>
      <c r="I877" s="891"/>
      <c r="J877" s="891"/>
      <c r="K877" s="891"/>
      <c r="L877" s="891"/>
      <c r="M877" s="894">
        <v>4</v>
      </c>
      <c r="N877" s="866">
        <v>0.5606528</v>
      </c>
      <c r="O877" s="867">
        <v>11.25</v>
      </c>
      <c r="P877" s="867">
        <f t="shared" si="15"/>
        <v>6.307344</v>
      </c>
    </row>
    <row r="878" s="1" customFormat="1" spans="1:16">
      <c r="A878" s="199" t="s">
        <v>305</v>
      </c>
      <c r="B878" s="890" t="s">
        <v>3516</v>
      </c>
      <c r="C878" s="891"/>
      <c r="D878" s="892"/>
      <c r="E878" s="893"/>
      <c r="F878" s="891"/>
      <c r="G878" s="891"/>
      <c r="H878" s="891"/>
      <c r="I878" s="891"/>
      <c r="J878" s="891"/>
      <c r="K878" s="891"/>
      <c r="L878" s="891"/>
      <c r="M878" s="894">
        <v>4</v>
      </c>
      <c r="N878" s="866">
        <v>0.5606528</v>
      </c>
      <c r="O878" s="867">
        <v>11.25</v>
      </c>
      <c r="P878" s="867">
        <f t="shared" si="15"/>
        <v>6.307344</v>
      </c>
    </row>
    <row r="879" s="1" customFormat="1" spans="1:16">
      <c r="A879" s="199" t="s">
        <v>3517</v>
      </c>
      <c r="B879" s="890" t="s">
        <v>3518</v>
      </c>
      <c r="C879" s="891"/>
      <c r="D879" s="892"/>
      <c r="E879" s="893"/>
      <c r="F879" s="891"/>
      <c r="G879" s="891"/>
      <c r="H879" s="891"/>
      <c r="I879" s="891"/>
      <c r="J879" s="891"/>
      <c r="K879" s="891"/>
      <c r="L879" s="891"/>
      <c r="M879" s="894">
        <v>3</v>
      </c>
      <c r="N879" s="866">
        <v>0.4204896</v>
      </c>
      <c r="O879" s="867">
        <v>11.25</v>
      </c>
      <c r="P879" s="867">
        <f t="shared" si="15"/>
        <v>4.730508</v>
      </c>
    </row>
    <row r="880" s="1" customFormat="1" spans="1:16">
      <c r="A880" s="199" t="s">
        <v>3519</v>
      </c>
      <c r="B880" s="890" t="s">
        <v>3520</v>
      </c>
      <c r="C880" s="891"/>
      <c r="D880" s="892"/>
      <c r="E880" s="893"/>
      <c r="F880" s="891"/>
      <c r="G880" s="891"/>
      <c r="H880" s="891"/>
      <c r="I880" s="891"/>
      <c r="J880" s="891"/>
      <c r="K880" s="891"/>
      <c r="L880" s="891"/>
      <c r="M880" s="894">
        <v>2</v>
      </c>
      <c r="N880" s="866">
        <v>0.2803264</v>
      </c>
      <c r="O880" s="867">
        <v>11.25</v>
      </c>
      <c r="P880" s="867">
        <f t="shared" si="15"/>
        <v>3.153672</v>
      </c>
    </row>
    <row r="881" s="1" customFormat="1" spans="1:16">
      <c r="A881" s="199" t="s">
        <v>3521</v>
      </c>
      <c r="B881" s="890" t="s">
        <v>3394</v>
      </c>
      <c r="C881" s="891"/>
      <c r="D881" s="892"/>
      <c r="E881" s="893"/>
      <c r="F881" s="891"/>
      <c r="G881" s="891"/>
      <c r="H881" s="891"/>
      <c r="I881" s="891"/>
      <c r="J881" s="891"/>
      <c r="K881" s="891"/>
      <c r="L881" s="891"/>
      <c r="M881" s="894">
        <v>4</v>
      </c>
      <c r="N881" s="866">
        <v>0.5606528</v>
      </c>
      <c r="O881" s="867">
        <v>11.25</v>
      </c>
      <c r="P881" s="867">
        <f t="shared" si="15"/>
        <v>6.307344</v>
      </c>
    </row>
    <row r="882" s="1" customFormat="1" spans="1:16">
      <c r="A882" s="199" t="s">
        <v>3522</v>
      </c>
      <c r="B882" s="890" t="s">
        <v>3523</v>
      </c>
      <c r="C882" s="891"/>
      <c r="D882" s="892"/>
      <c r="E882" s="893"/>
      <c r="F882" s="891"/>
      <c r="G882" s="891"/>
      <c r="H882" s="891"/>
      <c r="I882" s="891"/>
      <c r="J882" s="891"/>
      <c r="K882" s="891"/>
      <c r="L882" s="891"/>
      <c r="M882" s="894">
        <v>5</v>
      </c>
      <c r="N882" s="866">
        <v>0.700816</v>
      </c>
      <c r="O882" s="867">
        <v>11.25</v>
      </c>
      <c r="P882" s="867">
        <f t="shared" si="15"/>
        <v>7.88418</v>
      </c>
    </row>
    <row r="883" s="1" customFormat="1" spans="1:16">
      <c r="A883" s="199" t="s">
        <v>3524</v>
      </c>
      <c r="B883" s="890" t="s">
        <v>3525</v>
      </c>
      <c r="C883" s="891"/>
      <c r="D883" s="892"/>
      <c r="E883" s="893"/>
      <c r="F883" s="891"/>
      <c r="G883" s="891"/>
      <c r="H883" s="891"/>
      <c r="I883" s="891"/>
      <c r="J883" s="891"/>
      <c r="K883" s="891"/>
      <c r="L883" s="891"/>
      <c r="M883" s="894">
        <v>5</v>
      </c>
      <c r="N883" s="866">
        <v>0.700816</v>
      </c>
      <c r="O883" s="867">
        <v>11.25</v>
      </c>
      <c r="P883" s="867">
        <f t="shared" si="15"/>
        <v>7.88418</v>
      </c>
    </row>
    <row r="884" s="1" customFormat="1" spans="1:16">
      <c r="A884" s="199" t="s">
        <v>3526</v>
      </c>
      <c r="B884" s="890" t="s">
        <v>3527</v>
      </c>
      <c r="C884" s="891"/>
      <c r="D884" s="892"/>
      <c r="E884" s="893"/>
      <c r="F884" s="891"/>
      <c r="G884" s="891"/>
      <c r="H884" s="891"/>
      <c r="I884" s="891"/>
      <c r="J884" s="891"/>
      <c r="K884" s="891"/>
      <c r="L884" s="891"/>
      <c r="M884" s="894">
        <v>4</v>
      </c>
      <c r="N884" s="866">
        <v>0.5606528</v>
      </c>
      <c r="O884" s="867">
        <v>11.25</v>
      </c>
      <c r="P884" s="867">
        <f t="shared" si="15"/>
        <v>6.307344</v>
      </c>
    </row>
    <row r="885" s="1" customFormat="1" spans="1:16">
      <c r="A885" s="199" t="s">
        <v>3528</v>
      </c>
      <c r="B885" s="890" t="s">
        <v>3529</v>
      </c>
      <c r="C885" s="891"/>
      <c r="D885" s="892"/>
      <c r="E885" s="893"/>
      <c r="F885" s="891"/>
      <c r="G885" s="891"/>
      <c r="H885" s="891"/>
      <c r="I885" s="891"/>
      <c r="J885" s="891"/>
      <c r="K885" s="891"/>
      <c r="L885" s="891"/>
      <c r="M885" s="894">
        <v>3</v>
      </c>
      <c r="N885" s="866">
        <v>0.4204896</v>
      </c>
      <c r="O885" s="867">
        <v>11.25</v>
      </c>
      <c r="P885" s="867">
        <f t="shared" si="15"/>
        <v>4.730508</v>
      </c>
    </row>
    <row r="886" s="1" customFormat="1" spans="1:16">
      <c r="A886" s="199" t="s">
        <v>3530</v>
      </c>
      <c r="B886" s="890" t="s">
        <v>3531</v>
      </c>
      <c r="C886" s="891"/>
      <c r="D886" s="892"/>
      <c r="E886" s="893"/>
      <c r="F886" s="891"/>
      <c r="G886" s="891"/>
      <c r="H886" s="891"/>
      <c r="I886" s="891"/>
      <c r="J886" s="891"/>
      <c r="K886" s="891"/>
      <c r="L886" s="891"/>
      <c r="M886" s="894">
        <v>6</v>
      </c>
      <c r="N886" s="866">
        <v>0.8409792</v>
      </c>
      <c r="O886" s="867">
        <v>11.25</v>
      </c>
      <c r="P886" s="867">
        <f t="shared" si="15"/>
        <v>9.461016</v>
      </c>
    </row>
    <row r="887" s="1" customFormat="1" spans="1:16">
      <c r="A887" s="199" t="s">
        <v>3532</v>
      </c>
      <c r="B887" s="890" t="s">
        <v>3533</v>
      </c>
      <c r="C887" s="891"/>
      <c r="D887" s="892"/>
      <c r="E887" s="893"/>
      <c r="F887" s="891"/>
      <c r="G887" s="891"/>
      <c r="H887" s="891"/>
      <c r="I887" s="891"/>
      <c r="J887" s="891"/>
      <c r="K887" s="891"/>
      <c r="L887" s="891"/>
      <c r="M887" s="894">
        <v>3</v>
      </c>
      <c r="N887" s="866">
        <v>0.4204896</v>
      </c>
      <c r="O887" s="867">
        <v>11.25</v>
      </c>
      <c r="P887" s="867">
        <f t="shared" si="15"/>
        <v>4.730508</v>
      </c>
    </row>
    <row r="888" s="1" customFormat="1" spans="1:16">
      <c r="A888" s="199" t="s">
        <v>3534</v>
      </c>
      <c r="B888" s="890" t="s">
        <v>3535</v>
      </c>
      <c r="C888" s="891"/>
      <c r="D888" s="892"/>
      <c r="E888" s="893"/>
      <c r="F888" s="891"/>
      <c r="G888" s="891"/>
      <c r="H888" s="891"/>
      <c r="I888" s="891"/>
      <c r="J888" s="891"/>
      <c r="K888" s="891"/>
      <c r="L888" s="891"/>
      <c r="M888" s="894">
        <v>5</v>
      </c>
      <c r="N888" s="866">
        <v>0.700816</v>
      </c>
      <c r="O888" s="867">
        <v>11.25</v>
      </c>
      <c r="P888" s="867">
        <f t="shared" si="15"/>
        <v>7.88418</v>
      </c>
    </row>
    <row r="889" s="1" customFormat="1" spans="1:16">
      <c r="A889" s="199" t="s">
        <v>3536</v>
      </c>
      <c r="B889" s="890" t="s">
        <v>3537</v>
      </c>
      <c r="C889" s="891"/>
      <c r="D889" s="892"/>
      <c r="E889" s="893"/>
      <c r="F889" s="891"/>
      <c r="G889" s="891"/>
      <c r="H889" s="891"/>
      <c r="I889" s="891"/>
      <c r="J889" s="891"/>
      <c r="K889" s="891"/>
      <c r="L889" s="891"/>
      <c r="M889" s="894">
        <v>6</v>
      </c>
      <c r="N889" s="866">
        <v>0.8409792</v>
      </c>
      <c r="O889" s="867">
        <v>11.25</v>
      </c>
      <c r="P889" s="867">
        <f t="shared" si="15"/>
        <v>9.461016</v>
      </c>
    </row>
    <row r="890" s="1" customFormat="1" spans="1:16">
      <c r="A890" s="199" t="s">
        <v>3538</v>
      </c>
      <c r="B890" s="890" t="s">
        <v>3539</v>
      </c>
      <c r="C890" s="891"/>
      <c r="D890" s="892"/>
      <c r="E890" s="893"/>
      <c r="F890" s="891"/>
      <c r="G890" s="891"/>
      <c r="H890" s="891"/>
      <c r="I890" s="891"/>
      <c r="J890" s="891"/>
      <c r="K890" s="891"/>
      <c r="L890" s="891"/>
      <c r="M890" s="894">
        <v>4</v>
      </c>
      <c r="N890" s="866">
        <v>0.5606528</v>
      </c>
      <c r="O890" s="867">
        <v>11.25</v>
      </c>
      <c r="P890" s="867">
        <f t="shared" si="15"/>
        <v>6.307344</v>
      </c>
    </row>
    <row r="891" s="1" customFormat="1" spans="1:16">
      <c r="A891" s="199" t="s">
        <v>3540</v>
      </c>
      <c r="B891" s="890" t="s">
        <v>3541</v>
      </c>
      <c r="C891" s="891"/>
      <c r="D891" s="892"/>
      <c r="E891" s="893"/>
      <c r="F891" s="891"/>
      <c r="G891" s="891"/>
      <c r="H891" s="891"/>
      <c r="I891" s="891"/>
      <c r="J891" s="891"/>
      <c r="K891" s="891"/>
      <c r="L891" s="891"/>
      <c r="M891" s="894">
        <v>4</v>
      </c>
      <c r="N891" s="866">
        <v>0.5606528</v>
      </c>
      <c r="O891" s="867">
        <v>11.25</v>
      </c>
      <c r="P891" s="867">
        <f t="shared" si="15"/>
        <v>6.307344</v>
      </c>
    </row>
    <row r="892" s="1" customFormat="1" spans="1:16">
      <c r="A892" s="199" t="s">
        <v>3542</v>
      </c>
      <c r="B892" s="890" t="s">
        <v>3543</v>
      </c>
      <c r="C892" s="891"/>
      <c r="D892" s="892"/>
      <c r="E892" s="893"/>
      <c r="F892" s="891"/>
      <c r="G892" s="891"/>
      <c r="H892" s="891"/>
      <c r="I892" s="891"/>
      <c r="J892" s="891"/>
      <c r="K892" s="891"/>
      <c r="L892" s="891"/>
      <c r="M892" s="894">
        <v>5</v>
      </c>
      <c r="N892" s="866">
        <v>0.700816</v>
      </c>
      <c r="O892" s="867">
        <v>11.25</v>
      </c>
      <c r="P892" s="867">
        <f t="shared" si="15"/>
        <v>7.88418</v>
      </c>
    </row>
    <row r="893" s="1" customFormat="1" spans="1:16">
      <c r="A893" s="199" t="s">
        <v>3544</v>
      </c>
      <c r="B893" s="890" t="s">
        <v>3545</v>
      </c>
      <c r="C893" s="891"/>
      <c r="D893" s="892"/>
      <c r="E893" s="893"/>
      <c r="F893" s="891"/>
      <c r="G893" s="891"/>
      <c r="H893" s="891"/>
      <c r="I893" s="891"/>
      <c r="J893" s="891"/>
      <c r="K893" s="891"/>
      <c r="L893" s="891"/>
      <c r="M893" s="894">
        <v>4</v>
      </c>
      <c r="N893" s="866">
        <v>0.5606528</v>
      </c>
      <c r="O893" s="867">
        <v>11.25</v>
      </c>
      <c r="P893" s="867">
        <f t="shared" si="15"/>
        <v>6.307344</v>
      </c>
    </row>
    <row r="894" s="1" customFormat="1" spans="1:16">
      <c r="A894" s="199" t="s">
        <v>3546</v>
      </c>
      <c r="B894" s="890" t="s">
        <v>3547</v>
      </c>
      <c r="C894" s="891"/>
      <c r="D894" s="892"/>
      <c r="E894" s="893"/>
      <c r="F894" s="891"/>
      <c r="G894" s="891"/>
      <c r="H894" s="891"/>
      <c r="I894" s="891"/>
      <c r="J894" s="891"/>
      <c r="K894" s="891"/>
      <c r="L894" s="891"/>
      <c r="M894" s="894">
        <v>3</v>
      </c>
      <c r="N894" s="866">
        <v>0.4204896</v>
      </c>
      <c r="O894" s="867">
        <v>11.25</v>
      </c>
      <c r="P894" s="867">
        <f t="shared" si="15"/>
        <v>4.730508</v>
      </c>
    </row>
    <row r="895" s="1" customFormat="1" spans="1:16">
      <c r="A895" s="199" t="s">
        <v>3548</v>
      </c>
      <c r="B895" s="890" t="s">
        <v>3549</v>
      </c>
      <c r="C895" s="891"/>
      <c r="D895" s="892"/>
      <c r="E895" s="893"/>
      <c r="F895" s="891"/>
      <c r="G895" s="891"/>
      <c r="H895" s="891"/>
      <c r="I895" s="891"/>
      <c r="J895" s="891"/>
      <c r="K895" s="891"/>
      <c r="L895" s="891"/>
      <c r="M895" s="894">
        <v>4</v>
      </c>
      <c r="N895" s="866">
        <v>0.5606528</v>
      </c>
      <c r="O895" s="867">
        <v>11.25</v>
      </c>
      <c r="P895" s="867">
        <f t="shared" si="15"/>
        <v>6.307344</v>
      </c>
    </row>
    <row r="896" s="1" customFormat="1" spans="1:16">
      <c r="A896" s="199" t="s">
        <v>3550</v>
      </c>
      <c r="B896" s="890" t="s">
        <v>3551</v>
      </c>
      <c r="C896" s="891"/>
      <c r="D896" s="892"/>
      <c r="E896" s="893"/>
      <c r="F896" s="891"/>
      <c r="G896" s="891"/>
      <c r="H896" s="891"/>
      <c r="I896" s="891"/>
      <c r="J896" s="891"/>
      <c r="K896" s="891"/>
      <c r="L896" s="891"/>
      <c r="M896" s="894">
        <v>4</v>
      </c>
      <c r="N896" s="866">
        <v>0.5606528</v>
      </c>
      <c r="O896" s="867">
        <v>11.25</v>
      </c>
      <c r="P896" s="867">
        <f t="shared" si="15"/>
        <v>6.307344</v>
      </c>
    </row>
    <row r="897" s="1" customFormat="1" spans="1:16">
      <c r="A897" s="199" t="s">
        <v>2630</v>
      </c>
      <c r="B897" s="890" t="s">
        <v>3552</v>
      </c>
      <c r="C897" s="891"/>
      <c r="D897" s="892"/>
      <c r="E897" s="893"/>
      <c r="F897" s="891"/>
      <c r="G897" s="891"/>
      <c r="H897" s="891"/>
      <c r="I897" s="891"/>
      <c r="J897" s="891"/>
      <c r="K897" s="891"/>
      <c r="L897" s="891"/>
      <c r="M897" s="894">
        <v>4</v>
      </c>
      <c r="N897" s="866">
        <v>0.5606528</v>
      </c>
      <c r="O897" s="867">
        <v>11.25</v>
      </c>
      <c r="P897" s="867">
        <f t="shared" si="15"/>
        <v>6.307344</v>
      </c>
    </row>
    <row r="898" s="1" customFormat="1" spans="1:16">
      <c r="A898" s="199" t="s">
        <v>3553</v>
      </c>
      <c r="B898" s="890" t="s">
        <v>3554</v>
      </c>
      <c r="C898" s="891"/>
      <c r="D898" s="892"/>
      <c r="E898" s="893"/>
      <c r="F898" s="891"/>
      <c r="G898" s="891"/>
      <c r="H898" s="891"/>
      <c r="I898" s="891"/>
      <c r="J898" s="891"/>
      <c r="K898" s="891"/>
      <c r="L898" s="891"/>
      <c r="M898" s="894">
        <v>4</v>
      </c>
      <c r="N898" s="866">
        <v>0.5606528</v>
      </c>
      <c r="O898" s="867">
        <v>11.25</v>
      </c>
      <c r="P898" s="867">
        <f t="shared" si="15"/>
        <v>6.307344</v>
      </c>
    </row>
    <row r="899" s="1" customFormat="1" spans="1:16">
      <c r="A899" s="199" t="s">
        <v>3555</v>
      </c>
      <c r="B899" s="890" t="s">
        <v>3556</v>
      </c>
      <c r="C899" s="891"/>
      <c r="D899" s="892"/>
      <c r="E899" s="893"/>
      <c r="F899" s="891"/>
      <c r="G899" s="891"/>
      <c r="H899" s="891"/>
      <c r="I899" s="891"/>
      <c r="J899" s="891"/>
      <c r="K899" s="891"/>
      <c r="L899" s="891"/>
      <c r="M899" s="894">
        <v>4</v>
      </c>
      <c r="N899" s="866">
        <v>0.5606528</v>
      </c>
      <c r="O899" s="867">
        <v>11.25</v>
      </c>
      <c r="P899" s="867">
        <f t="shared" si="15"/>
        <v>6.307344</v>
      </c>
    </row>
    <row r="900" s="1" customFormat="1" spans="1:16">
      <c r="A900" s="199" t="s">
        <v>3557</v>
      </c>
      <c r="B900" s="890" t="s">
        <v>3558</v>
      </c>
      <c r="C900" s="891"/>
      <c r="D900" s="892"/>
      <c r="E900" s="893"/>
      <c r="F900" s="891"/>
      <c r="G900" s="891"/>
      <c r="H900" s="891"/>
      <c r="I900" s="891"/>
      <c r="J900" s="891"/>
      <c r="K900" s="891"/>
      <c r="L900" s="891"/>
      <c r="M900" s="894">
        <v>4</v>
      </c>
      <c r="N900" s="866">
        <v>0.5606528</v>
      </c>
      <c r="O900" s="867">
        <v>11.25</v>
      </c>
      <c r="P900" s="867">
        <f t="shared" si="15"/>
        <v>6.307344</v>
      </c>
    </row>
    <row r="901" s="1" customFormat="1" spans="1:16">
      <c r="A901" s="199" t="s">
        <v>3559</v>
      </c>
      <c r="B901" s="890" t="s">
        <v>3560</v>
      </c>
      <c r="C901" s="891"/>
      <c r="D901" s="892"/>
      <c r="E901" s="893"/>
      <c r="F901" s="891"/>
      <c r="G901" s="891"/>
      <c r="H901" s="891"/>
      <c r="I901" s="891"/>
      <c r="J901" s="891"/>
      <c r="K901" s="891"/>
      <c r="L901" s="891"/>
      <c r="M901" s="894">
        <v>3</v>
      </c>
      <c r="N901" s="866">
        <v>0.4204896</v>
      </c>
      <c r="O901" s="867">
        <v>11.25</v>
      </c>
      <c r="P901" s="867">
        <f t="shared" si="15"/>
        <v>4.730508</v>
      </c>
    </row>
    <row r="902" s="1" customFormat="1" spans="1:16">
      <c r="A902" s="199" t="s">
        <v>3561</v>
      </c>
      <c r="B902" s="890" t="s">
        <v>3562</v>
      </c>
      <c r="C902" s="891"/>
      <c r="D902" s="892"/>
      <c r="E902" s="893"/>
      <c r="F902" s="891"/>
      <c r="G902" s="891"/>
      <c r="H902" s="891"/>
      <c r="I902" s="891"/>
      <c r="J902" s="891"/>
      <c r="K902" s="891"/>
      <c r="L902" s="891"/>
      <c r="M902" s="894">
        <v>5</v>
      </c>
      <c r="N902" s="866">
        <v>0.700816</v>
      </c>
      <c r="O902" s="867">
        <v>11.25</v>
      </c>
      <c r="P902" s="867">
        <f t="shared" si="15"/>
        <v>7.88418</v>
      </c>
    </row>
    <row r="903" s="1" customFormat="1" spans="1:16">
      <c r="A903" s="199" t="s">
        <v>3563</v>
      </c>
      <c r="B903" s="890" t="s">
        <v>3564</v>
      </c>
      <c r="C903" s="891"/>
      <c r="D903" s="892"/>
      <c r="E903" s="893"/>
      <c r="F903" s="891"/>
      <c r="G903" s="891"/>
      <c r="H903" s="891"/>
      <c r="I903" s="891"/>
      <c r="J903" s="891"/>
      <c r="K903" s="891"/>
      <c r="L903" s="891"/>
      <c r="M903" s="894">
        <v>5</v>
      </c>
      <c r="N903" s="866">
        <v>0.700816</v>
      </c>
      <c r="O903" s="867">
        <v>11.25</v>
      </c>
      <c r="P903" s="867">
        <f t="shared" si="15"/>
        <v>7.88418</v>
      </c>
    </row>
    <row r="904" s="1" customFormat="1" spans="1:16">
      <c r="A904" s="199" t="s">
        <v>3565</v>
      </c>
      <c r="B904" s="890" t="s">
        <v>3566</v>
      </c>
      <c r="C904" s="891"/>
      <c r="D904" s="892"/>
      <c r="E904" s="893"/>
      <c r="F904" s="891"/>
      <c r="G904" s="891"/>
      <c r="H904" s="891"/>
      <c r="I904" s="891"/>
      <c r="J904" s="891"/>
      <c r="K904" s="891"/>
      <c r="L904" s="891"/>
      <c r="M904" s="894">
        <v>4</v>
      </c>
      <c r="N904" s="866">
        <v>0.5606528</v>
      </c>
      <c r="O904" s="867">
        <v>11.25</v>
      </c>
      <c r="P904" s="867">
        <f t="shared" si="15"/>
        <v>6.307344</v>
      </c>
    </row>
    <row r="905" s="1" customFormat="1" spans="1:16">
      <c r="A905" s="199" t="s">
        <v>3567</v>
      </c>
      <c r="B905" s="890" t="s">
        <v>3568</v>
      </c>
      <c r="C905" s="891"/>
      <c r="D905" s="892"/>
      <c r="E905" s="893"/>
      <c r="F905" s="891"/>
      <c r="G905" s="891"/>
      <c r="H905" s="891"/>
      <c r="I905" s="891"/>
      <c r="J905" s="891"/>
      <c r="K905" s="891"/>
      <c r="L905" s="891"/>
      <c r="M905" s="894">
        <v>3</v>
      </c>
      <c r="N905" s="866">
        <v>0.4204896</v>
      </c>
      <c r="O905" s="867">
        <v>11.25</v>
      </c>
      <c r="P905" s="867">
        <f t="shared" si="15"/>
        <v>4.730508</v>
      </c>
    </row>
    <row r="906" s="1" customFormat="1" spans="1:16">
      <c r="A906" s="199" t="s">
        <v>3569</v>
      </c>
      <c r="B906" s="890" t="s">
        <v>3570</v>
      </c>
      <c r="C906" s="891"/>
      <c r="D906" s="892"/>
      <c r="E906" s="893"/>
      <c r="F906" s="891"/>
      <c r="G906" s="891"/>
      <c r="H906" s="891"/>
      <c r="I906" s="891"/>
      <c r="J906" s="891"/>
      <c r="K906" s="891"/>
      <c r="L906" s="891"/>
      <c r="M906" s="894">
        <v>5</v>
      </c>
      <c r="N906" s="866">
        <v>0.700816</v>
      </c>
      <c r="O906" s="867">
        <v>11.25</v>
      </c>
      <c r="P906" s="867">
        <f t="shared" si="15"/>
        <v>7.88418</v>
      </c>
    </row>
    <row r="907" s="1" customFormat="1" spans="1:16">
      <c r="A907" s="199" t="s">
        <v>3571</v>
      </c>
      <c r="B907" s="890" t="s">
        <v>3527</v>
      </c>
      <c r="C907" s="891"/>
      <c r="D907" s="892"/>
      <c r="E907" s="893"/>
      <c r="F907" s="891"/>
      <c r="G907" s="891"/>
      <c r="H907" s="891"/>
      <c r="I907" s="891"/>
      <c r="J907" s="891"/>
      <c r="K907" s="891"/>
      <c r="L907" s="891"/>
      <c r="M907" s="894">
        <v>4</v>
      </c>
      <c r="N907" s="866">
        <v>0.5606528</v>
      </c>
      <c r="O907" s="867">
        <v>11.25</v>
      </c>
      <c r="P907" s="867">
        <f t="shared" si="15"/>
        <v>6.307344</v>
      </c>
    </row>
    <row r="908" s="1" customFormat="1" spans="1:16">
      <c r="A908" s="199" t="s">
        <v>3572</v>
      </c>
      <c r="B908" s="890" t="s">
        <v>3573</v>
      </c>
      <c r="C908" s="891"/>
      <c r="D908" s="892"/>
      <c r="E908" s="893"/>
      <c r="F908" s="891"/>
      <c r="G908" s="891"/>
      <c r="H908" s="891"/>
      <c r="I908" s="891"/>
      <c r="J908" s="891"/>
      <c r="K908" s="891"/>
      <c r="L908" s="891"/>
      <c r="M908" s="894">
        <v>4</v>
      </c>
      <c r="N908" s="866">
        <v>0.5606528</v>
      </c>
      <c r="O908" s="867">
        <v>11.25</v>
      </c>
      <c r="P908" s="867">
        <f t="shared" si="15"/>
        <v>6.307344</v>
      </c>
    </row>
    <row r="909" s="1" customFormat="1" spans="1:16">
      <c r="A909" s="199" t="s">
        <v>3574</v>
      </c>
      <c r="B909" s="890" t="s">
        <v>3575</v>
      </c>
      <c r="C909" s="891"/>
      <c r="D909" s="892"/>
      <c r="E909" s="893"/>
      <c r="F909" s="891"/>
      <c r="G909" s="891"/>
      <c r="H909" s="891"/>
      <c r="I909" s="891"/>
      <c r="J909" s="891"/>
      <c r="K909" s="891"/>
      <c r="L909" s="891"/>
      <c r="M909" s="894">
        <v>3</v>
      </c>
      <c r="N909" s="866">
        <v>0.4204896</v>
      </c>
      <c r="O909" s="867">
        <v>11.25</v>
      </c>
      <c r="P909" s="867">
        <f t="shared" si="15"/>
        <v>4.730508</v>
      </c>
    </row>
    <row r="910" s="1" customFormat="1" spans="1:16">
      <c r="A910" s="199" t="s">
        <v>3576</v>
      </c>
      <c r="B910" s="890" t="s">
        <v>3577</v>
      </c>
      <c r="C910" s="891"/>
      <c r="D910" s="892"/>
      <c r="E910" s="893"/>
      <c r="F910" s="891"/>
      <c r="G910" s="891"/>
      <c r="H910" s="891"/>
      <c r="I910" s="891"/>
      <c r="J910" s="891"/>
      <c r="K910" s="891"/>
      <c r="L910" s="891"/>
      <c r="M910" s="894">
        <v>6</v>
      </c>
      <c r="N910" s="866">
        <v>0.8409792</v>
      </c>
      <c r="O910" s="867">
        <v>11.25</v>
      </c>
      <c r="P910" s="867">
        <f t="shared" si="15"/>
        <v>9.461016</v>
      </c>
    </row>
    <row r="911" s="1" customFormat="1" spans="1:16">
      <c r="A911" s="199" t="s">
        <v>3578</v>
      </c>
      <c r="B911" s="890" t="s">
        <v>3579</v>
      </c>
      <c r="C911" s="891"/>
      <c r="D911" s="892"/>
      <c r="E911" s="893"/>
      <c r="F911" s="891"/>
      <c r="G911" s="891"/>
      <c r="H911" s="891"/>
      <c r="I911" s="891"/>
      <c r="J911" s="891"/>
      <c r="K911" s="891"/>
      <c r="L911" s="891"/>
      <c r="M911" s="894">
        <v>3</v>
      </c>
      <c r="N911" s="866">
        <v>0.4204896</v>
      </c>
      <c r="O911" s="867">
        <v>11.25</v>
      </c>
      <c r="P911" s="867">
        <f t="shared" si="15"/>
        <v>4.730508</v>
      </c>
    </row>
    <row r="912" s="1" customFormat="1" spans="1:16">
      <c r="A912" s="199" t="s">
        <v>3580</v>
      </c>
      <c r="B912" s="890" t="s">
        <v>3581</v>
      </c>
      <c r="C912" s="891"/>
      <c r="D912" s="892"/>
      <c r="E912" s="893"/>
      <c r="F912" s="891"/>
      <c r="G912" s="891"/>
      <c r="H912" s="891"/>
      <c r="I912" s="891"/>
      <c r="J912" s="891"/>
      <c r="K912" s="891"/>
      <c r="L912" s="891"/>
      <c r="M912" s="894">
        <v>3</v>
      </c>
      <c r="N912" s="866">
        <v>0.4204896</v>
      </c>
      <c r="O912" s="867">
        <v>11.25</v>
      </c>
      <c r="P912" s="867">
        <f t="shared" si="15"/>
        <v>4.730508</v>
      </c>
    </row>
    <row r="913" s="1" customFormat="1" spans="1:16">
      <c r="A913" s="199" t="s">
        <v>3582</v>
      </c>
      <c r="B913" s="890" t="s">
        <v>3583</v>
      </c>
      <c r="C913" s="891"/>
      <c r="D913" s="892"/>
      <c r="E913" s="893"/>
      <c r="F913" s="891"/>
      <c r="G913" s="891"/>
      <c r="H913" s="891"/>
      <c r="I913" s="891"/>
      <c r="J913" s="891"/>
      <c r="K913" s="891"/>
      <c r="L913" s="891"/>
      <c r="M913" s="894">
        <v>4</v>
      </c>
      <c r="N913" s="866">
        <v>0.5606528</v>
      </c>
      <c r="O913" s="867">
        <v>11.25</v>
      </c>
      <c r="P913" s="867">
        <f t="shared" si="15"/>
        <v>6.307344</v>
      </c>
    </row>
    <row r="914" s="1" customFormat="1" spans="1:16">
      <c r="A914" s="199" t="s">
        <v>3584</v>
      </c>
      <c r="B914" s="890" t="s">
        <v>3585</v>
      </c>
      <c r="C914" s="891"/>
      <c r="D914" s="892"/>
      <c r="E914" s="893"/>
      <c r="F914" s="891"/>
      <c r="G914" s="891"/>
      <c r="H914" s="891"/>
      <c r="I914" s="891"/>
      <c r="J914" s="891"/>
      <c r="K914" s="891"/>
      <c r="L914" s="891"/>
      <c r="M914" s="894">
        <v>5</v>
      </c>
      <c r="N914" s="866">
        <v>0.700816</v>
      </c>
      <c r="O914" s="867">
        <v>11.25</v>
      </c>
      <c r="P914" s="867">
        <f t="shared" si="15"/>
        <v>7.88418</v>
      </c>
    </row>
    <row r="915" s="1" customFormat="1" spans="1:16">
      <c r="A915" s="199" t="s">
        <v>3586</v>
      </c>
      <c r="B915" s="890" t="s">
        <v>3587</v>
      </c>
      <c r="C915" s="891"/>
      <c r="D915" s="892"/>
      <c r="E915" s="893"/>
      <c r="F915" s="891"/>
      <c r="G915" s="891"/>
      <c r="H915" s="891"/>
      <c r="I915" s="891"/>
      <c r="J915" s="891"/>
      <c r="K915" s="891"/>
      <c r="L915" s="891"/>
      <c r="M915" s="894">
        <v>4</v>
      </c>
      <c r="N915" s="866">
        <v>0.5606528</v>
      </c>
      <c r="O915" s="867">
        <v>11.25</v>
      </c>
      <c r="P915" s="867">
        <f t="shared" si="15"/>
        <v>6.307344</v>
      </c>
    </row>
    <row r="916" s="1" customFormat="1" spans="1:16">
      <c r="A916" s="199" t="s">
        <v>3588</v>
      </c>
      <c r="B916" s="890" t="s">
        <v>3589</v>
      </c>
      <c r="C916" s="891"/>
      <c r="D916" s="892"/>
      <c r="E916" s="893"/>
      <c r="F916" s="891"/>
      <c r="G916" s="891"/>
      <c r="H916" s="891"/>
      <c r="I916" s="891"/>
      <c r="J916" s="891"/>
      <c r="K916" s="891"/>
      <c r="L916" s="891"/>
      <c r="M916" s="894">
        <v>4</v>
      </c>
      <c r="N916" s="866">
        <v>0.5606528</v>
      </c>
      <c r="O916" s="867">
        <v>11.25</v>
      </c>
      <c r="P916" s="867">
        <f t="shared" si="15"/>
        <v>6.307344</v>
      </c>
    </row>
    <row r="917" s="1" customFormat="1" spans="1:16">
      <c r="A917" s="199" t="s">
        <v>3590</v>
      </c>
      <c r="B917" s="890" t="s">
        <v>3591</v>
      </c>
      <c r="C917" s="891"/>
      <c r="D917" s="892"/>
      <c r="E917" s="893"/>
      <c r="F917" s="891"/>
      <c r="G917" s="891"/>
      <c r="H917" s="891"/>
      <c r="I917" s="891"/>
      <c r="J917" s="891"/>
      <c r="K917" s="891"/>
      <c r="L917" s="891"/>
      <c r="M917" s="894">
        <v>4</v>
      </c>
      <c r="N917" s="866">
        <v>0.5606528</v>
      </c>
      <c r="O917" s="867">
        <v>11.25</v>
      </c>
      <c r="P917" s="867">
        <f t="shared" si="15"/>
        <v>6.307344</v>
      </c>
    </row>
    <row r="918" s="1" customFormat="1" spans="1:16">
      <c r="A918" s="199" t="s">
        <v>3592</v>
      </c>
      <c r="B918" s="890" t="s">
        <v>3593</v>
      </c>
      <c r="C918" s="891"/>
      <c r="D918" s="892"/>
      <c r="E918" s="893"/>
      <c r="F918" s="891"/>
      <c r="G918" s="891"/>
      <c r="H918" s="891"/>
      <c r="I918" s="891"/>
      <c r="J918" s="891"/>
      <c r="K918" s="891"/>
      <c r="L918" s="891"/>
      <c r="M918" s="894">
        <v>4</v>
      </c>
      <c r="N918" s="866">
        <v>0.5606528</v>
      </c>
      <c r="O918" s="867">
        <v>11.25</v>
      </c>
      <c r="P918" s="867">
        <f t="shared" si="15"/>
        <v>6.307344</v>
      </c>
    </row>
    <row r="919" s="1" customFormat="1" spans="1:16">
      <c r="A919" s="199" t="s">
        <v>3594</v>
      </c>
      <c r="B919" s="890" t="s">
        <v>3595</v>
      </c>
      <c r="C919" s="891"/>
      <c r="D919" s="892"/>
      <c r="E919" s="893"/>
      <c r="F919" s="891"/>
      <c r="G919" s="891"/>
      <c r="H919" s="891"/>
      <c r="I919" s="891"/>
      <c r="J919" s="891"/>
      <c r="K919" s="891"/>
      <c r="L919" s="891"/>
      <c r="M919" s="894">
        <v>6</v>
      </c>
      <c r="N919" s="866">
        <v>0.8409792</v>
      </c>
      <c r="O919" s="867">
        <v>11.25</v>
      </c>
      <c r="P919" s="867">
        <f t="shared" si="15"/>
        <v>9.461016</v>
      </c>
    </row>
    <row r="920" s="1" customFormat="1" spans="1:16">
      <c r="A920" s="199" t="s">
        <v>3596</v>
      </c>
      <c r="B920" s="890" t="s">
        <v>3597</v>
      </c>
      <c r="C920" s="891"/>
      <c r="D920" s="892"/>
      <c r="E920" s="893"/>
      <c r="F920" s="891"/>
      <c r="G920" s="891"/>
      <c r="H920" s="891"/>
      <c r="I920" s="891"/>
      <c r="J920" s="891"/>
      <c r="K920" s="891"/>
      <c r="L920" s="891"/>
      <c r="M920" s="894">
        <v>4</v>
      </c>
      <c r="N920" s="866">
        <v>0.5606528</v>
      </c>
      <c r="O920" s="867">
        <v>11.25</v>
      </c>
      <c r="P920" s="867">
        <f t="shared" si="15"/>
        <v>6.307344</v>
      </c>
    </row>
    <row r="921" s="1" customFormat="1" spans="1:16">
      <c r="A921" s="199" t="s">
        <v>3598</v>
      </c>
      <c r="B921" s="890" t="s">
        <v>3599</v>
      </c>
      <c r="C921" s="891"/>
      <c r="D921" s="892"/>
      <c r="E921" s="893"/>
      <c r="F921" s="891"/>
      <c r="G921" s="891"/>
      <c r="H921" s="891"/>
      <c r="I921" s="891"/>
      <c r="J921" s="891"/>
      <c r="K921" s="891"/>
      <c r="L921" s="891"/>
      <c r="M921" s="894">
        <v>4</v>
      </c>
      <c r="N921" s="866">
        <v>0.5606528</v>
      </c>
      <c r="O921" s="867">
        <v>11.25</v>
      </c>
      <c r="P921" s="867">
        <f t="shared" si="15"/>
        <v>6.307344</v>
      </c>
    </row>
    <row r="922" s="1" customFormat="1" spans="1:16">
      <c r="A922" s="199" t="s">
        <v>3600</v>
      </c>
      <c r="B922" s="890" t="s">
        <v>3601</v>
      </c>
      <c r="C922" s="891"/>
      <c r="D922" s="892"/>
      <c r="E922" s="893"/>
      <c r="F922" s="891"/>
      <c r="G922" s="891"/>
      <c r="H922" s="891"/>
      <c r="I922" s="891"/>
      <c r="J922" s="891"/>
      <c r="K922" s="891"/>
      <c r="L922" s="891"/>
      <c r="M922" s="894">
        <v>4</v>
      </c>
      <c r="N922" s="866">
        <v>0.5606528</v>
      </c>
      <c r="O922" s="867">
        <v>11.25</v>
      </c>
      <c r="P922" s="867">
        <f t="shared" si="15"/>
        <v>6.307344</v>
      </c>
    </row>
    <row r="923" s="1" customFormat="1" spans="1:16">
      <c r="A923" s="199" t="s">
        <v>3602</v>
      </c>
      <c r="B923" s="890" t="s">
        <v>3603</v>
      </c>
      <c r="C923" s="891"/>
      <c r="D923" s="892"/>
      <c r="E923" s="893"/>
      <c r="F923" s="891"/>
      <c r="G923" s="891"/>
      <c r="H923" s="891"/>
      <c r="I923" s="891"/>
      <c r="J923" s="891"/>
      <c r="K923" s="891"/>
      <c r="L923" s="891"/>
      <c r="M923" s="894">
        <v>3</v>
      </c>
      <c r="N923" s="866">
        <v>0.4204896</v>
      </c>
      <c r="O923" s="867">
        <v>11.25</v>
      </c>
      <c r="P923" s="867">
        <f t="shared" si="15"/>
        <v>4.730508</v>
      </c>
    </row>
    <row r="924" s="1" customFormat="1" spans="1:16">
      <c r="A924" s="199" t="s">
        <v>3604</v>
      </c>
      <c r="B924" s="890" t="s">
        <v>3605</v>
      </c>
      <c r="C924" s="891"/>
      <c r="D924" s="892"/>
      <c r="E924" s="893"/>
      <c r="F924" s="891"/>
      <c r="G924" s="891"/>
      <c r="H924" s="891"/>
      <c r="I924" s="891"/>
      <c r="J924" s="891"/>
      <c r="K924" s="891"/>
      <c r="L924" s="891"/>
      <c r="M924" s="894">
        <v>5</v>
      </c>
      <c r="N924" s="866">
        <v>0.700816</v>
      </c>
      <c r="O924" s="867">
        <v>11.25</v>
      </c>
      <c r="P924" s="867">
        <f t="shared" si="15"/>
        <v>7.88418</v>
      </c>
    </row>
    <row r="925" s="1" customFormat="1" spans="1:16">
      <c r="A925" s="199" t="s">
        <v>3606</v>
      </c>
      <c r="B925" s="890" t="s">
        <v>3607</v>
      </c>
      <c r="C925" s="891"/>
      <c r="D925" s="892"/>
      <c r="E925" s="893"/>
      <c r="F925" s="891"/>
      <c r="G925" s="891"/>
      <c r="H925" s="891"/>
      <c r="I925" s="891"/>
      <c r="J925" s="891"/>
      <c r="K925" s="891"/>
      <c r="L925" s="891"/>
      <c r="M925" s="894">
        <v>3</v>
      </c>
      <c r="N925" s="866">
        <v>0.4204896</v>
      </c>
      <c r="O925" s="867">
        <v>11.25</v>
      </c>
      <c r="P925" s="867">
        <f t="shared" si="15"/>
        <v>4.730508</v>
      </c>
    </row>
    <row r="926" s="1" customFormat="1" spans="1:16">
      <c r="A926" s="199" t="s">
        <v>3608</v>
      </c>
      <c r="B926" s="890" t="s">
        <v>3609</v>
      </c>
      <c r="C926" s="891"/>
      <c r="D926" s="892"/>
      <c r="E926" s="893"/>
      <c r="F926" s="891"/>
      <c r="G926" s="891"/>
      <c r="H926" s="891"/>
      <c r="I926" s="891"/>
      <c r="J926" s="891"/>
      <c r="K926" s="891"/>
      <c r="L926" s="891"/>
      <c r="M926" s="894">
        <v>4</v>
      </c>
      <c r="N926" s="866">
        <v>0.5606528</v>
      </c>
      <c r="O926" s="867">
        <v>11.25</v>
      </c>
      <c r="P926" s="867">
        <f t="shared" si="15"/>
        <v>6.307344</v>
      </c>
    </row>
    <row r="927" s="1" customFormat="1" spans="1:16">
      <c r="A927" s="199" t="s">
        <v>3610</v>
      </c>
      <c r="B927" s="890" t="s">
        <v>3611</v>
      </c>
      <c r="C927" s="891"/>
      <c r="D927" s="892"/>
      <c r="E927" s="893"/>
      <c r="F927" s="891"/>
      <c r="G927" s="891"/>
      <c r="H927" s="891"/>
      <c r="I927" s="891"/>
      <c r="J927" s="891"/>
      <c r="K927" s="891"/>
      <c r="L927" s="891"/>
      <c r="M927" s="894">
        <v>2</v>
      </c>
      <c r="N927" s="866">
        <v>0.2803264</v>
      </c>
      <c r="O927" s="867">
        <v>11.25</v>
      </c>
      <c r="P927" s="867">
        <f t="shared" si="15"/>
        <v>3.153672</v>
      </c>
    </row>
    <row r="928" s="1" customFormat="1" spans="1:16">
      <c r="A928" s="199" t="s">
        <v>3612</v>
      </c>
      <c r="B928" s="890" t="s">
        <v>3613</v>
      </c>
      <c r="C928" s="891"/>
      <c r="D928" s="892"/>
      <c r="E928" s="893"/>
      <c r="F928" s="891"/>
      <c r="G928" s="891"/>
      <c r="H928" s="891"/>
      <c r="I928" s="891"/>
      <c r="J928" s="891"/>
      <c r="K928" s="891"/>
      <c r="L928" s="891"/>
      <c r="M928" s="894">
        <v>4</v>
      </c>
      <c r="N928" s="866">
        <v>0.5606528</v>
      </c>
      <c r="O928" s="867">
        <v>11.25</v>
      </c>
      <c r="P928" s="867">
        <f t="shared" si="15"/>
        <v>6.307344</v>
      </c>
    </row>
    <row r="929" s="1" customFormat="1" spans="1:16">
      <c r="A929" s="199" t="s">
        <v>3614</v>
      </c>
      <c r="B929" s="890" t="s">
        <v>3615</v>
      </c>
      <c r="C929" s="891"/>
      <c r="D929" s="892"/>
      <c r="E929" s="893"/>
      <c r="F929" s="891"/>
      <c r="G929" s="891"/>
      <c r="H929" s="891"/>
      <c r="I929" s="891"/>
      <c r="J929" s="891"/>
      <c r="K929" s="891"/>
      <c r="L929" s="891"/>
      <c r="M929" s="894">
        <v>4</v>
      </c>
      <c r="N929" s="866">
        <v>0.5606528</v>
      </c>
      <c r="O929" s="867">
        <v>11.25</v>
      </c>
      <c r="P929" s="867">
        <f t="shared" si="15"/>
        <v>6.307344</v>
      </c>
    </row>
    <row r="930" s="1" customFormat="1" spans="1:16">
      <c r="A930" s="199" t="s">
        <v>3616</v>
      </c>
      <c r="B930" s="890" t="s">
        <v>3617</v>
      </c>
      <c r="C930" s="891"/>
      <c r="D930" s="892"/>
      <c r="E930" s="893"/>
      <c r="F930" s="891"/>
      <c r="G930" s="891"/>
      <c r="H930" s="891"/>
      <c r="I930" s="891"/>
      <c r="J930" s="891"/>
      <c r="K930" s="891"/>
      <c r="L930" s="891"/>
      <c r="M930" s="894">
        <v>4</v>
      </c>
      <c r="N930" s="866">
        <v>0.5606528</v>
      </c>
      <c r="O930" s="867">
        <v>11.25</v>
      </c>
      <c r="P930" s="867">
        <f t="shared" si="15"/>
        <v>6.307344</v>
      </c>
    </row>
    <row r="931" s="1" customFormat="1" spans="1:16">
      <c r="A931" s="199" t="s">
        <v>3618</v>
      </c>
      <c r="B931" s="890" t="s">
        <v>3619</v>
      </c>
      <c r="C931" s="891"/>
      <c r="D931" s="892"/>
      <c r="E931" s="893"/>
      <c r="F931" s="891"/>
      <c r="G931" s="891"/>
      <c r="H931" s="891"/>
      <c r="I931" s="891"/>
      <c r="J931" s="891"/>
      <c r="K931" s="891"/>
      <c r="L931" s="891"/>
      <c r="M931" s="894">
        <v>5</v>
      </c>
      <c r="N931" s="866">
        <v>0.700816</v>
      </c>
      <c r="O931" s="867">
        <v>11.25</v>
      </c>
      <c r="P931" s="867">
        <f t="shared" ref="P931:P994" si="16">M931*1.576836</f>
        <v>7.88418</v>
      </c>
    </row>
    <row r="932" s="1" customFormat="1" spans="1:16">
      <c r="A932" s="199" t="s">
        <v>3620</v>
      </c>
      <c r="B932" s="890" t="s">
        <v>3621</v>
      </c>
      <c r="C932" s="891"/>
      <c r="D932" s="892"/>
      <c r="E932" s="893"/>
      <c r="F932" s="891"/>
      <c r="G932" s="891"/>
      <c r="H932" s="891"/>
      <c r="I932" s="891"/>
      <c r="J932" s="891"/>
      <c r="K932" s="891"/>
      <c r="L932" s="891"/>
      <c r="M932" s="894">
        <v>6</v>
      </c>
      <c r="N932" s="866">
        <v>0.8409792</v>
      </c>
      <c r="O932" s="867">
        <v>11.25</v>
      </c>
      <c r="P932" s="867">
        <f t="shared" si="16"/>
        <v>9.461016</v>
      </c>
    </row>
    <row r="933" s="1" customFormat="1" spans="1:16">
      <c r="A933" s="199" t="s">
        <v>3622</v>
      </c>
      <c r="B933" s="890" t="s">
        <v>3623</v>
      </c>
      <c r="C933" s="891"/>
      <c r="D933" s="892"/>
      <c r="E933" s="893"/>
      <c r="F933" s="891"/>
      <c r="G933" s="891"/>
      <c r="H933" s="891"/>
      <c r="I933" s="891"/>
      <c r="J933" s="891"/>
      <c r="K933" s="891"/>
      <c r="L933" s="891"/>
      <c r="M933" s="894">
        <v>3</v>
      </c>
      <c r="N933" s="866">
        <v>0.4204896</v>
      </c>
      <c r="O933" s="867">
        <v>11.25</v>
      </c>
      <c r="P933" s="867">
        <f t="shared" si="16"/>
        <v>4.730508</v>
      </c>
    </row>
    <row r="934" s="1" customFormat="1" spans="1:16">
      <c r="A934" s="199" t="s">
        <v>3624</v>
      </c>
      <c r="B934" s="890" t="s">
        <v>3625</v>
      </c>
      <c r="C934" s="891"/>
      <c r="D934" s="892"/>
      <c r="E934" s="893"/>
      <c r="F934" s="891"/>
      <c r="G934" s="891"/>
      <c r="H934" s="891"/>
      <c r="I934" s="891"/>
      <c r="J934" s="891"/>
      <c r="K934" s="891"/>
      <c r="L934" s="891"/>
      <c r="M934" s="894">
        <v>3</v>
      </c>
      <c r="N934" s="866">
        <v>0.4204896</v>
      </c>
      <c r="O934" s="867">
        <v>11.25</v>
      </c>
      <c r="P934" s="867">
        <f t="shared" si="16"/>
        <v>4.730508</v>
      </c>
    </row>
    <row r="935" s="1" customFormat="1" spans="1:16">
      <c r="A935" s="199" t="s">
        <v>3626</v>
      </c>
      <c r="B935" s="890" t="s">
        <v>3627</v>
      </c>
      <c r="C935" s="891"/>
      <c r="D935" s="892"/>
      <c r="E935" s="893"/>
      <c r="F935" s="891"/>
      <c r="G935" s="891"/>
      <c r="H935" s="891"/>
      <c r="I935" s="891"/>
      <c r="J935" s="891"/>
      <c r="K935" s="891"/>
      <c r="L935" s="891"/>
      <c r="M935" s="894">
        <v>4</v>
      </c>
      <c r="N935" s="866">
        <v>0.5606528</v>
      </c>
      <c r="O935" s="867">
        <v>11.25</v>
      </c>
      <c r="P935" s="867">
        <f t="shared" si="16"/>
        <v>6.307344</v>
      </c>
    </row>
    <row r="936" s="1" customFormat="1" spans="1:16">
      <c r="A936" s="199" t="s">
        <v>3628</v>
      </c>
      <c r="B936" s="890" t="s">
        <v>3629</v>
      </c>
      <c r="C936" s="891"/>
      <c r="D936" s="892"/>
      <c r="E936" s="893"/>
      <c r="F936" s="891"/>
      <c r="G936" s="891"/>
      <c r="H936" s="891"/>
      <c r="I936" s="891"/>
      <c r="J936" s="891"/>
      <c r="K936" s="891"/>
      <c r="L936" s="891"/>
      <c r="M936" s="894">
        <v>5</v>
      </c>
      <c r="N936" s="866">
        <v>0.700816</v>
      </c>
      <c r="O936" s="867">
        <v>11.25</v>
      </c>
      <c r="P936" s="867">
        <f t="shared" si="16"/>
        <v>7.88418</v>
      </c>
    </row>
    <row r="937" s="1" customFormat="1" spans="1:16">
      <c r="A937" s="199" t="s">
        <v>3630</v>
      </c>
      <c r="B937" s="890" t="s">
        <v>3631</v>
      </c>
      <c r="C937" s="891"/>
      <c r="D937" s="892"/>
      <c r="E937" s="893"/>
      <c r="F937" s="891"/>
      <c r="G937" s="891"/>
      <c r="H937" s="891"/>
      <c r="I937" s="891"/>
      <c r="J937" s="891"/>
      <c r="K937" s="891"/>
      <c r="L937" s="891"/>
      <c r="M937" s="894">
        <v>3</v>
      </c>
      <c r="N937" s="866">
        <v>0.4204896</v>
      </c>
      <c r="O937" s="867">
        <v>11.25</v>
      </c>
      <c r="P937" s="867">
        <f t="shared" si="16"/>
        <v>4.730508</v>
      </c>
    </row>
    <row r="938" s="1" customFormat="1" spans="1:16">
      <c r="A938" s="199" t="s">
        <v>3632</v>
      </c>
      <c r="B938" s="890" t="s">
        <v>3633</v>
      </c>
      <c r="C938" s="891"/>
      <c r="D938" s="892"/>
      <c r="E938" s="893"/>
      <c r="F938" s="891"/>
      <c r="G938" s="891"/>
      <c r="H938" s="891"/>
      <c r="I938" s="891"/>
      <c r="J938" s="891"/>
      <c r="K938" s="891"/>
      <c r="L938" s="891"/>
      <c r="M938" s="894">
        <v>5</v>
      </c>
      <c r="N938" s="866">
        <v>0.700816</v>
      </c>
      <c r="O938" s="867">
        <v>11.25</v>
      </c>
      <c r="P938" s="867">
        <f t="shared" si="16"/>
        <v>7.88418</v>
      </c>
    </row>
    <row r="939" s="1" customFormat="1" spans="1:16">
      <c r="A939" s="199" t="s">
        <v>3634</v>
      </c>
      <c r="B939" s="890" t="s">
        <v>3067</v>
      </c>
      <c r="C939" s="891"/>
      <c r="D939" s="892"/>
      <c r="E939" s="893"/>
      <c r="F939" s="891"/>
      <c r="G939" s="891"/>
      <c r="H939" s="891"/>
      <c r="I939" s="891"/>
      <c r="J939" s="891"/>
      <c r="K939" s="891"/>
      <c r="L939" s="891"/>
      <c r="M939" s="894">
        <v>3</v>
      </c>
      <c r="N939" s="866">
        <v>0.4204896</v>
      </c>
      <c r="O939" s="867">
        <v>11.25</v>
      </c>
      <c r="P939" s="867">
        <f t="shared" si="16"/>
        <v>4.730508</v>
      </c>
    </row>
    <row r="940" s="1" customFormat="1" spans="1:16">
      <c r="A940" s="199" t="s">
        <v>3635</v>
      </c>
      <c r="B940" s="890" t="s">
        <v>3636</v>
      </c>
      <c r="C940" s="891"/>
      <c r="D940" s="892"/>
      <c r="E940" s="893"/>
      <c r="F940" s="891"/>
      <c r="G940" s="891"/>
      <c r="H940" s="891"/>
      <c r="I940" s="891"/>
      <c r="J940" s="891"/>
      <c r="K940" s="891"/>
      <c r="L940" s="891"/>
      <c r="M940" s="894">
        <v>5</v>
      </c>
      <c r="N940" s="866">
        <v>0.700816</v>
      </c>
      <c r="O940" s="867">
        <v>11.25</v>
      </c>
      <c r="P940" s="867">
        <f t="shared" si="16"/>
        <v>7.88418</v>
      </c>
    </row>
    <row r="941" s="1" customFormat="1" spans="1:16">
      <c r="A941" s="199" t="s">
        <v>3637</v>
      </c>
      <c r="B941" s="890" t="s">
        <v>3638</v>
      </c>
      <c r="C941" s="891"/>
      <c r="D941" s="892"/>
      <c r="E941" s="893"/>
      <c r="F941" s="891"/>
      <c r="G941" s="891"/>
      <c r="H941" s="891"/>
      <c r="I941" s="891"/>
      <c r="J941" s="891"/>
      <c r="K941" s="891"/>
      <c r="L941" s="891"/>
      <c r="M941" s="894">
        <v>3</v>
      </c>
      <c r="N941" s="866">
        <v>0.4204896</v>
      </c>
      <c r="O941" s="867">
        <v>11.25</v>
      </c>
      <c r="P941" s="867">
        <f t="shared" si="16"/>
        <v>4.730508</v>
      </c>
    </row>
    <row r="942" s="1" customFormat="1" spans="1:16">
      <c r="A942" s="199" t="s">
        <v>3639</v>
      </c>
      <c r="B942" s="890" t="s">
        <v>3640</v>
      </c>
      <c r="C942" s="891"/>
      <c r="D942" s="892"/>
      <c r="E942" s="893"/>
      <c r="F942" s="891"/>
      <c r="G942" s="891"/>
      <c r="H942" s="891"/>
      <c r="I942" s="891"/>
      <c r="J942" s="891"/>
      <c r="K942" s="891"/>
      <c r="L942" s="891"/>
      <c r="M942" s="894">
        <v>4</v>
      </c>
      <c r="N942" s="866">
        <v>0.5606528</v>
      </c>
      <c r="O942" s="867">
        <v>11.25</v>
      </c>
      <c r="P942" s="867">
        <f t="shared" si="16"/>
        <v>6.307344</v>
      </c>
    </row>
    <row r="943" s="1" customFormat="1" spans="1:16">
      <c r="A943" s="199" t="s">
        <v>3641</v>
      </c>
      <c r="B943" s="890" t="s">
        <v>3642</v>
      </c>
      <c r="C943" s="891"/>
      <c r="D943" s="892"/>
      <c r="E943" s="893"/>
      <c r="F943" s="891"/>
      <c r="G943" s="891"/>
      <c r="H943" s="891"/>
      <c r="I943" s="891"/>
      <c r="J943" s="891"/>
      <c r="K943" s="891"/>
      <c r="L943" s="891"/>
      <c r="M943" s="894">
        <v>4</v>
      </c>
      <c r="N943" s="866">
        <v>0.5606528</v>
      </c>
      <c r="O943" s="867">
        <v>11.25</v>
      </c>
      <c r="P943" s="867">
        <f t="shared" si="16"/>
        <v>6.307344</v>
      </c>
    </row>
    <row r="944" s="1" customFormat="1" spans="1:16">
      <c r="A944" s="199" t="s">
        <v>3643</v>
      </c>
      <c r="B944" s="890" t="s">
        <v>3644</v>
      </c>
      <c r="C944" s="891"/>
      <c r="D944" s="892"/>
      <c r="E944" s="893"/>
      <c r="F944" s="891"/>
      <c r="G944" s="891"/>
      <c r="H944" s="891"/>
      <c r="I944" s="891"/>
      <c r="J944" s="891"/>
      <c r="K944" s="891"/>
      <c r="L944" s="891"/>
      <c r="M944" s="894">
        <v>4</v>
      </c>
      <c r="N944" s="866">
        <v>0.5606528</v>
      </c>
      <c r="O944" s="867">
        <v>11.25</v>
      </c>
      <c r="P944" s="867">
        <f t="shared" si="16"/>
        <v>6.307344</v>
      </c>
    </row>
    <row r="945" s="1" customFormat="1" spans="1:16">
      <c r="A945" s="199" t="s">
        <v>3645</v>
      </c>
      <c r="B945" s="890" t="s">
        <v>3646</v>
      </c>
      <c r="C945" s="891"/>
      <c r="D945" s="892"/>
      <c r="E945" s="893"/>
      <c r="F945" s="891"/>
      <c r="G945" s="891"/>
      <c r="H945" s="891"/>
      <c r="I945" s="891"/>
      <c r="J945" s="891"/>
      <c r="K945" s="891"/>
      <c r="L945" s="891"/>
      <c r="M945" s="894">
        <v>5</v>
      </c>
      <c r="N945" s="866">
        <v>0.700816</v>
      </c>
      <c r="O945" s="867">
        <v>11.25</v>
      </c>
      <c r="P945" s="867">
        <f t="shared" si="16"/>
        <v>7.88418</v>
      </c>
    </row>
    <row r="946" s="1" customFormat="1" spans="1:16">
      <c r="A946" s="199" t="s">
        <v>3647</v>
      </c>
      <c r="B946" s="890" t="s">
        <v>3648</v>
      </c>
      <c r="C946" s="891"/>
      <c r="D946" s="892"/>
      <c r="E946" s="893"/>
      <c r="F946" s="891"/>
      <c r="G946" s="891"/>
      <c r="H946" s="891"/>
      <c r="I946" s="891"/>
      <c r="J946" s="891"/>
      <c r="K946" s="891"/>
      <c r="L946" s="891"/>
      <c r="M946" s="894">
        <v>4</v>
      </c>
      <c r="N946" s="866">
        <v>0.5606528</v>
      </c>
      <c r="O946" s="867">
        <v>11.25</v>
      </c>
      <c r="P946" s="867">
        <f t="shared" si="16"/>
        <v>6.307344</v>
      </c>
    </row>
    <row r="947" s="1" customFormat="1" spans="1:16">
      <c r="A947" s="199" t="s">
        <v>3649</v>
      </c>
      <c r="B947" s="890" t="s">
        <v>3650</v>
      </c>
      <c r="C947" s="891"/>
      <c r="D947" s="892"/>
      <c r="E947" s="893"/>
      <c r="F947" s="891"/>
      <c r="G947" s="891"/>
      <c r="H947" s="891"/>
      <c r="I947" s="891"/>
      <c r="J947" s="891"/>
      <c r="K947" s="891"/>
      <c r="L947" s="891"/>
      <c r="M947" s="894">
        <v>3</v>
      </c>
      <c r="N947" s="866">
        <v>0.4204896</v>
      </c>
      <c r="O947" s="867">
        <v>11.25</v>
      </c>
      <c r="P947" s="867">
        <f t="shared" si="16"/>
        <v>4.730508</v>
      </c>
    </row>
    <row r="948" s="1" customFormat="1" spans="1:16">
      <c r="A948" s="199" t="s">
        <v>3651</v>
      </c>
      <c r="B948" s="890" t="s">
        <v>3652</v>
      </c>
      <c r="C948" s="891"/>
      <c r="D948" s="892"/>
      <c r="E948" s="893"/>
      <c r="F948" s="891"/>
      <c r="G948" s="891"/>
      <c r="H948" s="891"/>
      <c r="I948" s="891"/>
      <c r="J948" s="891"/>
      <c r="K948" s="891"/>
      <c r="L948" s="891"/>
      <c r="M948" s="894">
        <v>4</v>
      </c>
      <c r="N948" s="866">
        <v>0.5606528</v>
      </c>
      <c r="O948" s="867">
        <v>11.25</v>
      </c>
      <c r="P948" s="867">
        <f t="shared" si="16"/>
        <v>6.307344</v>
      </c>
    </row>
    <row r="949" s="1" customFormat="1" spans="1:16">
      <c r="A949" s="199" t="s">
        <v>3653</v>
      </c>
      <c r="B949" s="890" t="s">
        <v>3654</v>
      </c>
      <c r="C949" s="891"/>
      <c r="D949" s="892"/>
      <c r="E949" s="893"/>
      <c r="F949" s="891"/>
      <c r="G949" s="891"/>
      <c r="H949" s="891"/>
      <c r="I949" s="891"/>
      <c r="J949" s="891"/>
      <c r="K949" s="891"/>
      <c r="L949" s="891"/>
      <c r="M949" s="894">
        <v>4</v>
      </c>
      <c r="N949" s="866">
        <v>0.5606528</v>
      </c>
      <c r="O949" s="867">
        <v>11.25</v>
      </c>
      <c r="P949" s="867">
        <f t="shared" si="16"/>
        <v>6.307344</v>
      </c>
    </row>
    <row r="950" s="1" customFormat="1" spans="1:16">
      <c r="A950" s="199" t="s">
        <v>3655</v>
      </c>
      <c r="B950" s="890" t="s">
        <v>3656</v>
      </c>
      <c r="C950" s="891"/>
      <c r="D950" s="892"/>
      <c r="E950" s="893"/>
      <c r="F950" s="891"/>
      <c r="G950" s="891"/>
      <c r="H950" s="891"/>
      <c r="I950" s="891"/>
      <c r="J950" s="891"/>
      <c r="K950" s="891"/>
      <c r="L950" s="891"/>
      <c r="M950" s="894">
        <v>4</v>
      </c>
      <c r="N950" s="866">
        <v>0.5606528</v>
      </c>
      <c r="O950" s="867">
        <v>11.25</v>
      </c>
      <c r="P950" s="867">
        <f t="shared" si="16"/>
        <v>6.307344</v>
      </c>
    </row>
    <row r="951" s="1" customFormat="1" spans="1:16">
      <c r="A951" s="199" t="s">
        <v>3657</v>
      </c>
      <c r="B951" s="890" t="s">
        <v>3658</v>
      </c>
      <c r="C951" s="891"/>
      <c r="D951" s="892"/>
      <c r="E951" s="893"/>
      <c r="F951" s="891"/>
      <c r="G951" s="891"/>
      <c r="H951" s="891"/>
      <c r="I951" s="891"/>
      <c r="J951" s="891"/>
      <c r="K951" s="891"/>
      <c r="L951" s="891"/>
      <c r="M951" s="894">
        <v>4</v>
      </c>
      <c r="N951" s="866">
        <v>0.5606528</v>
      </c>
      <c r="O951" s="867">
        <v>11.25</v>
      </c>
      <c r="P951" s="867">
        <f t="shared" si="16"/>
        <v>6.307344</v>
      </c>
    </row>
    <row r="952" s="1" customFormat="1" spans="1:16">
      <c r="A952" s="199" t="s">
        <v>3659</v>
      </c>
      <c r="B952" s="890" t="s">
        <v>3211</v>
      </c>
      <c r="C952" s="891"/>
      <c r="D952" s="892"/>
      <c r="E952" s="893"/>
      <c r="F952" s="891"/>
      <c r="G952" s="891"/>
      <c r="H952" s="891"/>
      <c r="I952" s="891"/>
      <c r="J952" s="891"/>
      <c r="K952" s="891"/>
      <c r="L952" s="891"/>
      <c r="M952" s="894">
        <v>4</v>
      </c>
      <c r="N952" s="866">
        <v>0.5606528</v>
      </c>
      <c r="O952" s="867">
        <v>11.25</v>
      </c>
      <c r="P952" s="867">
        <f t="shared" si="16"/>
        <v>6.307344</v>
      </c>
    </row>
    <row r="953" s="1" customFormat="1" spans="1:16">
      <c r="A953" s="199" t="s">
        <v>3660</v>
      </c>
      <c r="B953" s="890" t="s">
        <v>3661</v>
      </c>
      <c r="C953" s="891"/>
      <c r="D953" s="892"/>
      <c r="E953" s="893"/>
      <c r="F953" s="891"/>
      <c r="G953" s="891"/>
      <c r="H953" s="891"/>
      <c r="I953" s="891"/>
      <c r="J953" s="891"/>
      <c r="K953" s="891"/>
      <c r="L953" s="891"/>
      <c r="M953" s="894">
        <v>4</v>
      </c>
      <c r="N953" s="866">
        <v>0.5606528</v>
      </c>
      <c r="O953" s="867">
        <v>11.25</v>
      </c>
      <c r="P953" s="867">
        <f t="shared" si="16"/>
        <v>6.307344</v>
      </c>
    </row>
    <row r="954" s="1" customFormat="1" spans="1:16">
      <c r="A954" s="199" t="s">
        <v>3662</v>
      </c>
      <c r="B954" s="890" t="s">
        <v>3663</v>
      </c>
      <c r="C954" s="891"/>
      <c r="D954" s="892"/>
      <c r="E954" s="893"/>
      <c r="F954" s="891"/>
      <c r="G954" s="891"/>
      <c r="H954" s="891"/>
      <c r="I954" s="891"/>
      <c r="J954" s="891"/>
      <c r="K954" s="891"/>
      <c r="L954" s="891"/>
      <c r="M954" s="894">
        <v>5</v>
      </c>
      <c r="N954" s="866">
        <v>0.700816</v>
      </c>
      <c r="O954" s="867">
        <v>11.25</v>
      </c>
      <c r="P954" s="867">
        <f t="shared" si="16"/>
        <v>7.88418</v>
      </c>
    </row>
    <row r="955" s="1" customFormat="1" spans="1:16">
      <c r="A955" s="199" t="s">
        <v>1414</v>
      </c>
      <c r="B955" s="890" t="s">
        <v>3664</v>
      </c>
      <c r="C955" s="891"/>
      <c r="D955" s="892"/>
      <c r="E955" s="893"/>
      <c r="F955" s="891"/>
      <c r="G955" s="891"/>
      <c r="H955" s="891"/>
      <c r="I955" s="891"/>
      <c r="J955" s="891"/>
      <c r="K955" s="891"/>
      <c r="L955" s="891"/>
      <c r="M955" s="894">
        <v>5</v>
      </c>
      <c r="N955" s="866">
        <v>0.700816</v>
      </c>
      <c r="O955" s="867">
        <v>11.25</v>
      </c>
      <c r="P955" s="867">
        <f t="shared" si="16"/>
        <v>7.88418</v>
      </c>
    </row>
    <row r="956" s="1" customFormat="1" spans="1:16">
      <c r="A956" s="199" t="s">
        <v>3665</v>
      </c>
      <c r="B956" s="890" t="s">
        <v>3666</v>
      </c>
      <c r="C956" s="891"/>
      <c r="D956" s="892"/>
      <c r="E956" s="893"/>
      <c r="F956" s="891"/>
      <c r="G956" s="891"/>
      <c r="H956" s="891"/>
      <c r="I956" s="891"/>
      <c r="J956" s="891"/>
      <c r="K956" s="891"/>
      <c r="L956" s="891"/>
      <c r="M956" s="894">
        <v>3</v>
      </c>
      <c r="N956" s="866">
        <v>0.4204896</v>
      </c>
      <c r="O956" s="867">
        <v>11.25</v>
      </c>
      <c r="P956" s="867">
        <f t="shared" si="16"/>
        <v>4.730508</v>
      </c>
    </row>
    <row r="957" s="1" customFormat="1" spans="1:16">
      <c r="A957" s="199" t="s">
        <v>3667</v>
      </c>
      <c r="B957" s="890" t="s">
        <v>3668</v>
      </c>
      <c r="C957" s="891"/>
      <c r="D957" s="892"/>
      <c r="E957" s="893"/>
      <c r="F957" s="891"/>
      <c r="G957" s="891"/>
      <c r="H957" s="891"/>
      <c r="I957" s="891"/>
      <c r="J957" s="891"/>
      <c r="K957" s="891"/>
      <c r="L957" s="891"/>
      <c r="M957" s="894">
        <v>4</v>
      </c>
      <c r="N957" s="866">
        <v>0.5606528</v>
      </c>
      <c r="O957" s="867">
        <v>11.25</v>
      </c>
      <c r="P957" s="867">
        <f t="shared" si="16"/>
        <v>6.307344</v>
      </c>
    </row>
    <row r="958" s="1" customFormat="1" spans="1:16">
      <c r="A958" s="199" t="s">
        <v>3669</v>
      </c>
      <c r="B958" s="890" t="s">
        <v>3670</v>
      </c>
      <c r="C958" s="891"/>
      <c r="D958" s="892"/>
      <c r="E958" s="893"/>
      <c r="F958" s="891"/>
      <c r="G958" s="891"/>
      <c r="H958" s="891"/>
      <c r="I958" s="891"/>
      <c r="J958" s="891"/>
      <c r="K958" s="891"/>
      <c r="L958" s="891"/>
      <c r="M958" s="894">
        <v>4</v>
      </c>
      <c r="N958" s="866">
        <v>0.5606528</v>
      </c>
      <c r="O958" s="867">
        <v>11.25</v>
      </c>
      <c r="P958" s="867">
        <f t="shared" si="16"/>
        <v>6.307344</v>
      </c>
    </row>
    <row r="959" s="1" customFormat="1" spans="1:16">
      <c r="A959" s="199" t="s">
        <v>3671</v>
      </c>
      <c r="B959" s="890" t="s">
        <v>3672</v>
      </c>
      <c r="C959" s="891"/>
      <c r="D959" s="892"/>
      <c r="E959" s="893"/>
      <c r="F959" s="891"/>
      <c r="G959" s="891"/>
      <c r="H959" s="891"/>
      <c r="I959" s="891"/>
      <c r="J959" s="891"/>
      <c r="K959" s="891"/>
      <c r="L959" s="891"/>
      <c r="M959" s="894">
        <v>4</v>
      </c>
      <c r="N959" s="866">
        <v>0.5606528</v>
      </c>
      <c r="O959" s="867">
        <v>11.25</v>
      </c>
      <c r="P959" s="867">
        <f t="shared" si="16"/>
        <v>6.307344</v>
      </c>
    </row>
    <row r="960" s="1" customFormat="1" spans="1:16">
      <c r="A960" s="199" t="s">
        <v>3673</v>
      </c>
      <c r="B960" s="890" t="s">
        <v>3674</v>
      </c>
      <c r="C960" s="891"/>
      <c r="D960" s="892"/>
      <c r="E960" s="893"/>
      <c r="F960" s="891"/>
      <c r="G960" s="891"/>
      <c r="H960" s="891"/>
      <c r="I960" s="891"/>
      <c r="J960" s="891"/>
      <c r="K960" s="891"/>
      <c r="L960" s="891"/>
      <c r="M960" s="894">
        <v>5</v>
      </c>
      <c r="N960" s="866">
        <v>0.700816</v>
      </c>
      <c r="O960" s="867">
        <v>11.25</v>
      </c>
      <c r="P960" s="867">
        <f t="shared" si="16"/>
        <v>7.88418</v>
      </c>
    </row>
    <row r="961" s="1" customFormat="1" spans="1:16">
      <c r="A961" s="199" t="s">
        <v>3675</v>
      </c>
      <c r="B961" s="890" t="s">
        <v>3676</v>
      </c>
      <c r="C961" s="891"/>
      <c r="D961" s="892"/>
      <c r="E961" s="893"/>
      <c r="F961" s="891"/>
      <c r="G961" s="891"/>
      <c r="H961" s="891"/>
      <c r="I961" s="891"/>
      <c r="J961" s="891"/>
      <c r="K961" s="891"/>
      <c r="L961" s="891"/>
      <c r="M961" s="894">
        <v>5</v>
      </c>
      <c r="N961" s="866">
        <v>0.700816</v>
      </c>
      <c r="O961" s="867">
        <v>11.25</v>
      </c>
      <c r="P961" s="867">
        <f t="shared" si="16"/>
        <v>7.88418</v>
      </c>
    </row>
    <row r="962" s="1" customFormat="1" spans="1:16">
      <c r="A962" s="199" t="s">
        <v>3677</v>
      </c>
      <c r="B962" s="890" t="s">
        <v>3678</v>
      </c>
      <c r="C962" s="891"/>
      <c r="D962" s="892"/>
      <c r="E962" s="893"/>
      <c r="F962" s="891"/>
      <c r="G962" s="891"/>
      <c r="H962" s="891"/>
      <c r="I962" s="891"/>
      <c r="J962" s="891"/>
      <c r="K962" s="891"/>
      <c r="L962" s="891"/>
      <c r="M962" s="894">
        <v>3</v>
      </c>
      <c r="N962" s="866">
        <v>0.4204896</v>
      </c>
      <c r="O962" s="867">
        <v>11.25</v>
      </c>
      <c r="P962" s="867">
        <f t="shared" si="16"/>
        <v>4.730508</v>
      </c>
    </row>
    <row r="963" s="1" customFormat="1" spans="1:16">
      <c r="A963" s="199" t="s">
        <v>3679</v>
      </c>
      <c r="B963" s="890" t="s">
        <v>3680</v>
      </c>
      <c r="C963" s="891"/>
      <c r="D963" s="892"/>
      <c r="E963" s="893"/>
      <c r="F963" s="891"/>
      <c r="G963" s="891"/>
      <c r="H963" s="891"/>
      <c r="I963" s="891"/>
      <c r="J963" s="891"/>
      <c r="K963" s="891"/>
      <c r="L963" s="891"/>
      <c r="M963" s="894">
        <v>3</v>
      </c>
      <c r="N963" s="866">
        <v>0.4204896</v>
      </c>
      <c r="O963" s="867">
        <v>11.25</v>
      </c>
      <c r="P963" s="867">
        <f t="shared" si="16"/>
        <v>4.730508</v>
      </c>
    </row>
    <row r="964" s="1" customFormat="1" spans="1:16">
      <c r="A964" s="199" t="s">
        <v>3681</v>
      </c>
      <c r="B964" s="890" t="s">
        <v>3682</v>
      </c>
      <c r="C964" s="891"/>
      <c r="D964" s="892"/>
      <c r="E964" s="893"/>
      <c r="F964" s="891"/>
      <c r="G964" s="891"/>
      <c r="H964" s="891"/>
      <c r="I964" s="891"/>
      <c r="J964" s="891"/>
      <c r="K964" s="891"/>
      <c r="L964" s="891"/>
      <c r="M964" s="894">
        <v>4</v>
      </c>
      <c r="N964" s="866">
        <v>0.5606528</v>
      </c>
      <c r="O964" s="867">
        <v>11.25</v>
      </c>
      <c r="P964" s="867">
        <f t="shared" si="16"/>
        <v>6.307344</v>
      </c>
    </row>
    <row r="965" s="1" customFormat="1" spans="1:16">
      <c r="A965" s="199" t="s">
        <v>3683</v>
      </c>
      <c r="B965" s="890" t="s">
        <v>3603</v>
      </c>
      <c r="C965" s="891"/>
      <c r="D965" s="892"/>
      <c r="E965" s="893"/>
      <c r="F965" s="891"/>
      <c r="G965" s="891"/>
      <c r="H965" s="891"/>
      <c r="I965" s="891"/>
      <c r="J965" s="891"/>
      <c r="K965" s="891"/>
      <c r="L965" s="891"/>
      <c r="M965" s="894">
        <v>3</v>
      </c>
      <c r="N965" s="866">
        <v>0.4204896</v>
      </c>
      <c r="O965" s="867">
        <v>11.25</v>
      </c>
      <c r="P965" s="867">
        <f t="shared" si="16"/>
        <v>4.730508</v>
      </c>
    </row>
    <row r="966" s="1" customFormat="1" spans="1:16">
      <c r="A966" s="199" t="s">
        <v>3684</v>
      </c>
      <c r="B966" s="890" t="s">
        <v>3685</v>
      </c>
      <c r="C966" s="891"/>
      <c r="D966" s="892"/>
      <c r="E966" s="893"/>
      <c r="F966" s="891"/>
      <c r="G966" s="891"/>
      <c r="H966" s="891"/>
      <c r="I966" s="891"/>
      <c r="J966" s="891"/>
      <c r="K966" s="891"/>
      <c r="L966" s="891"/>
      <c r="M966" s="894">
        <v>2</v>
      </c>
      <c r="N966" s="866">
        <v>0.2803264</v>
      </c>
      <c r="O966" s="867">
        <v>11.25</v>
      </c>
      <c r="P966" s="867">
        <f t="shared" si="16"/>
        <v>3.153672</v>
      </c>
    </row>
    <row r="967" s="1" customFormat="1" spans="1:16">
      <c r="A967" s="199" t="s">
        <v>3686</v>
      </c>
      <c r="B967" s="890" t="s">
        <v>3687</v>
      </c>
      <c r="C967" s="891"/>
      <c r="D967" s="892"/>
      <c r="E967" s="893"/>
      <c r="F967" s="891"/>
      <c r="G967" s="891"/>
      <c r="H967" s="891"/>
      <c r="I967" s="891"/>
      <c r="J967" s="891"/>
      <c r="K967" s="891"/>
      <c r="L967" s="891"/>
      <c r="M967" s="894">
        <v>3</v>
      </c>
      <c r="N967" s="866">
        <v>0.4204896</v>
      </c>
      <c r="O967" s="867">
        <v>11.25</v>
      </c>
      <c r="P967" s="867">
        <f t="shared" si="16"/>
        <v>4.730508</v>
      </c>
    </row>
    <row r="968" s="1" customFormat="1" spans="1:16">
      <c r="A968" s="199" t="s">
        <v>3688</v>
      </c>
      <c r="B968" s="890" t="s">
        <v>3689</v>
      </c>
      <c r="C968" s="891"/>
      <c r="D968" s="892"/>
      <c r="E968" s="893"/>
      <c r="F968" s="891"/>
      <c r="G968" s="891"/>
      <c r="H968" s="891"/>
      <c r="I968" s="891"/>
      <c r="J968" s="891"/>
      <c r="K968" s="891"/>
      <c r="L968" s="891"/>
      <c r="M968" s="894">
        <v>2</v>
      </c>
      <c r="N968" s="866">
        <v>0.2803264</v>
      </c>
      <c r="O968" s="867">
        <v>11.25</v>
      </c>
      <c r="P968" s="867">
        <f t="shared" si="16"/>
        <v>3.153672</v>
      </c>
    </row>
    <row r="969" s="1" customFormat="1" spans="1:16">
      <c r="A969" s="199" t="s">
        <v>3690</v>
      </c>
      <c r="B969" s="890" t="s">
        <v>3691</v>
      </c>
      <c r="C969" s="891"/>
      <c r="D969" s="892"/>
      <c r="E969" s="893"/>
      <c r="F969" s="891"/>
      <c r="G969" s="891"/>
      <c r="H969" s="891"/>
      <c r="I969" s="891"/>
      <c r="J969" s="891"/>
      <c r="K969" s="891"/>
      <c r="L969" s="891"/>
      <c r="M969" s="894">
        <v>5</v>
      </c>
      <c r="N969" s="866">
        <v>0.700816</v>
      </c>
      <c r="O969" s="867">
        <v>11.25</v>
      </c>
      <c r="P969" s="867">
        <f t="shared" si="16"/>
        <v>7.88418</v>
      </c>
    </row>
    <row r="970" s="1" customFormat="1" spans="1:16">
      <c r="A970" s="199" t="s">
        <v>3692</v>
      </c>
      <c r="B970" s="890" t="s">
        <v>3693</v>
      </c>
      <c r="C970" s="891"/>
      <c r="D970" s="892"/>
      <c r="E970" s="893"/>
      <c r="F970" s="891"/>
      <c r="G970" s="891"/>
      <c r="H970" s="891"/>
      <c r="I970" s="891"/>
      <c r="J970" s="891"/>
      <c r="K970" s="891"/>
      <c r="L970" s="891"/>
      <c r="M970" s="894">
        <v>4</v>
      </c>
      <c r="N970" s="866">
        <v>0.5606528</v>
      </c>
      <c r="O970" s="867">
        <v>11.25</v>
      </c>
      <c r="P970" s="867">
        <f t="shared" si="16"/>
        <v>6.307344</v>
      </c>
    </row>
    <row r="971" s="1" customFormat="1" spans="1:16">
      <c r="A971" s="199" t="s">
        <v>3694</v>
      </c>
      <c r="B971" s="890" t="s">
        <v>3695</v>
      </c>
      <c r="C971" s="891"/>
      <c r="D971" s="892"/>
      <c r="E971" s="893"/>
      <c r="F971" s="891"/>
      <c r="G971" s="891"/>
      <c r="H971" s="891"/>
      <c r="I971" s="891"/>
      <c r="J971" s="891"/>
      <c r="K971" s="891"/>
      <c r="L971" s="891"/>
      <c r="M971" s="894">
        <v>3</v>
      </c>
      <c r="N971" s="866">
        <v>0.4204896</v>
      </c>
      <c r="O971" s="867">
        <v>11.25</v>
      </c>
      <c r="P971" s="867">
        <f t="shared" si="16"/>
        <v>4.730508</v>
      </c>
    </row>
    <row r="972" s="1" customFormat="1" spans="1:16">
      <c r="A972" s="199" t="s">
        <v>3696</v>
      </c>
      <c r="B972" s="890" t="s">
        <v>3697</v>
      </c>
      <c r="C972" s="891"/>
      <c r="D972" s="892"/>
      <c r="E972" s="893"/>
      <c r="F972" s="891"/>
      <c r="G972" s="891"/>
      <c r="H972" s="891"/>
      <c r="I972" s="891"/>
      <c r="J972" s="891"/>
      <c r="K972" s="891"/>
      <c r="L972" s="891"/>
      <c r="M972" s="894">
        <v>4</v>
      </c>
      <c r="N972" s="866">
        <v>0.5606528</v>
      </c>
      <c r="O972" s="867">
        <v>11.25</v>
      </c>
      <c r="P972" s="867">
        <f t="shared" si="16"/>
        <v>6.307344</v>
      </c>
    </row>
    <row r="973" s="1" customFormat="1" spans="1:16">
      <c r="A973" s="199" t="s">
        <v>3698</v>
      </c>
      <c r="B973" s="890" t="s">
        <v>3699</v>
      </c>
      <c r="C973" s="891"/>
      <c r="D973" s="892"/>
      <c r="E973" s="893"/>
      <c r="F973" s="891"/>
      <c r="G973" s="891"/>
      <c r="H973" s="891"/>
      <c r="I973" s="891"/>
      <c r="J973" s="891"/>
      <c r="K973" s="891"/>
      <c r="L973" s="891"/>
      <c r="M973" s="894">
        <v>5</v>
      </c>
      <c r="N973" s="866">
        <v>0.700816</v>
      </c>
      <c r="O973" s="867">
        <v>11.25</v>
      </c>
      <c r="P973" s="867">
        <f t="shared" si="16"/>
        <v>7.88418</v>
      </c>
    </row>
    <row r="974" s="1" customFormat="1" spans="1:16">
      <c r="A974" s="199" t="s">
        <v>3700</v>
      </c>
      <c r="B974" s="890" t="s">
        <v>3701</v>
      </c>
      <c r="C974" s="891"/>
      <c r="D974" s="892"/>
      <c r="E974" s="893"/>
      <c r="F974" s="891"/>
      <c r="G974" s="891"/>
      <c r="H974" s="891"/>
      <c r="I974" s="891"/>
      <c r="J974" s="891"/>
      <c r="K974" s="891"/>
      <c r="L974" s="891"/>
      <c r="M974" s="894">
        <v>5</v>
      </c>
      <c r="N974" s="866">
        <v>0.700816</v>
      </c>
      <c r="O974" s="867">
        <v>11.25</v>
      </c>
      <c r="P974" s="867">
        <f t="shared" si="16"/>
        <v>7.88418</v>
      </c>
    </row>
    <row r="975" s="1" customFormat="1" spans="1:16">
      <c r="A975" s="199" t="s">
        <v>3702</v>
      </c>
      <c r="B975" s="890" t="s">
        <v>3703</v>
      </c>
      <c r="C975" s="891"/>
      <c r="D975" s="892"/>
      <c r="E975" s="893"/>
      <c r="F975" s="891"/>
      <c r="G975" s="891"/>
      <c r="H975" s="891"/>
      <c r="I975" s="891"/>
      <c r="J975" s="891"/>
      <c r="K975" s="891"/>
      <c r="L975" s="891"/>
      <c r="M975" s="894">
        <v>4</v>
      </c>
      <c r="N975" s="866">
        <v>0.5606528</v>
      </c>
      <c r="O975" s="867">
        <v>11.25</v>
      </c>
      <c r="P975" s="867">
        <f t="shared" si="16"/>
        <v>6.307344</v>
      </c>
    </row>
    <row r="976" s="1" customFormat="1" spans="1:16">
      <c r="A976" s="199" t="s">
        <v>3704</v>
      </c>
      <c r="B976" s="890" t="s">
        <v>3705</v>
      </c>
      <c r="C976" s="891"/>
      <c r="D976" s="892"/>
      <c r="E976" s="893"/>
      <c r="F976" s="891"/>
      <c r="G976" s="891"/>
      <c r="H976" s="891"/>
      <c r="I976" s="891"/>
      <c r="J976" s="891"/>
      <c r="K976" s="891"/>
      <c r="L976" s="891"/>
      <c r="M976" s="894">
        <v>4</v>
      </c>
      <c r="N976" s="866">
        <v>0.5606528</v>
      </c>
      <c r="O976" s="867">
        <v>11.25</v>
      </c>
      <c r="P976" s="867">
        <f t="shared" si="16"/>
        <v>6.307344</v>
      </c>
    </row>
    <row r="977" s="1" customFormat="1" spans="1:16">
      <c r="A977" s="199" t="s">
        <v>3706</v>
      </c>
      <c r="B977" s="890" t="s">
        <v>3707</v>
      </c>
      <c r="C977" s="891"/>
      <c r="D977" s="892"/>
      <c r="E977" s="893"/>
      <c r="F977" s="891"/>
      <c r="G977" s="891"/>
      <c r="H977" s="891"/>
      <c r="I977" s="891"/>
      <c r="J977" s="891"/>
      <c r="K977" s="891"/>
      <c r="L977" s="891"/>
      <c r="M977" s="894">
        <v>6</v>
      </c>
      <c r="N977" s="866">
        <v>0.8409792</v>
      </c>
      <c r="O977" s="867">
        <v>11.25</v>
      </c>
      <c r="P977" s="867">
        <f t="shared" si="16"/>
        <v>9.461016</v>
      </c>
    </row>
    <row r="978" s="1" customFormat="1" spans="1:16">
      <c r="A978" s="199" t="s">
        <v>3708</v>
      </c>
      <c r="B978" s="890" t="s">
        <v>3709</v>
      </c>
      <c r="C978" s="891"/>
      <c r="D978" s="892"/>
      <c r="E978" s="893"/>
      <c r="F978" s="891"/>
      <c r="G978" s="891"/>
      <c r="H978" s="891"/>
      <c r="I978" s="891"/>
      <c r="J978" s="891"/>
      <c r="K978" s="891"/>
      <c r="L978" s="891"/>
      <c r="M978" s="894">
        <v>5</v>
      </c>
      <c r="N978" s="866">
        <v>0.700816</v>
      </c>
      <c r="O978" s="867">
        <v>11.25</v>
      </c>
      <c r="P978" s="867">
        <f t="shared" si="16"/>
        <v>7.88418</v>
      </c>
    </row>
    <row r="979" s="1" customFormat="1" spans="1:16">
      <c r="A979" s="199" t="s">
        <v>3710</v>
      </c>
      <c r="B979" s="890" t="s">
        <v>3711</v>
      </c>
      <c r="C979" s="891"/>
      <c r="D979" s="892"/>
      <c r="E979" s="893"/>
      <c r="F979" s="891"/>
      <c r="G979" s="891"/>
      <c r="H979" s="891"/>
      <c r="I979" s="891"/>
      <c r="J979" s="891"/>
      <c r="K979" s="891"/>
      <c r="L979" s="891"/>
      <c r="M979" s="894">
        <v>4</v>
      </c>
      <c r="N979" s="866">
        <v>0.5606528</v>
      </c>
      <c r="O979" s="867">
        <v>11.25</v>
      </c>
      <c r="P979" s="867">
        <f t="shared" si="16"/>
        <v>6.307344</v>
      </c>
    </row>
    <row r="980" s="1" customFormat="1" spans="1:16">
      <c r="A980" s="199" t="s">
        <v>3712</v>
      </c>
      <c r="B980" s="890" t="s">
        <v>3713</v>
      </c>
      <c r="C980" s="891"/>
      <c r="D980" s="892"/>
      <c r="E980" s="893"/>
      <c r="F980" s="891"/>
      <c r="G980" s="891"/>
      <c r="H980" s="891"/>
      <c r="I980" s="891"/>
      <c r="J980" s="891"/>
      <c r="K980" s="891"/>
      <c r="L980" s="891"/>
      <c r="M980" s="894">
        <v>5</v>
      </c>
      <c r="N980" s="866">
        <v>0.700816</v>
      </c>
      <c r="O980" s="867">
        <v>11.25</v>
      </c>
      <c r="P980" s="867">
        <f t="shared" si="16"/>
        <v>7.88418</v>
      </c>
    </row>
    <row r="981" s="1" customFormat="1" spans="1:16">
      <c r="A981" s="199" t="s">
        <v>3367</v>
      </c>
      <c r="B981" s="890" t="s">
        <v>3714</v>
      </c>
      <c r="C981" s="891"/>
      <c r="D981" s="892"/>
      <c r="E981" s="893"/>
      <c r="F981" s="891"/>
      <c r="G981" s="891"/>
      <c r="H981" s="891"/>
      <c r="I981" s="891"/>
      <c r="J981" s="891"/>
      <c r="K981" s="891"/>
      <c r="L981" s="891"/>
      <c r="M981" s="894">
        <v>4</v>
      </c>
      <c r="N981" s="866">
        <v>0.5606528</v>
      </c>
      <c r="O981" s="867">
        <v>11.25</v>
      </c>
      <c r="P981" s="867">
        <f t="shared" si="16"/>
        <v>6.307344</v>
      </c>
    </row>
    <row r="982" s="1" customFormat="1" spans="1:16">
      <c r="A982" s="199" t="s">
        <v>3715</v>
      </c>
      <c r="B982" s="890" t="s">
        <v>3105</v>
      </c>
      <c r="C982" s="891"/>
      <c r="D982" s="892"/>
      <c r="E982" s="893"/>
      <c r="F982" s="891"/>
      <c r="G982" s="891"/>
      <c r="H982" s="891"/>
      <c r="I982" s="891"/>
      <c r="J982" s="891"/>
      <c r="K982" s="891"/>
      <c r="L982" s="891"/>
      <c r="M982" s="894">
        <v>1</v>
      </c>
      <c r="N982" s="866">
        <v>0.1401632</v>
      </c>
      <c r="O982" s="867">
        <v>11.25</v>
      </c>
      <c r="P982" s="867">
        <f t="shared" si="16"/>
        <v>1.576836</v>
      </c>
    </row>
    <row r="983" s="1" customFormat="1" spans="1:16">
      <c r="A983" s="199" t="s">
        <v>3716</v>
      </c>
      <c r="B983" s="890" t="s">
        <v>3717</v>
      </c>
      <c r="C983" s="891"/>
      <c r="D983" s="892"/>
      <c r="E983" s="893"/>
      <c r="F983" s="891"/>
      <c r="G983" s="891"/>
      <c r="H983" s="891"/>
      <c r="I983" s="891"/>
      <c r="J983" s="891"/>
      <c r="K983" s="891"/>
      <c r="L983" s="891"/>
      <c r="M983" s="894">
        <v>2</v>
      </c>
      <c r="N983" s="866">
        <v>0.2803264</v>
      </c>
      <c r="O983" s="867">
        <v>11.25</v>
      </c>
      <c r="P983" s="867">
        <f t="shared" si="16"/>
        <v>3.153672</v>
      </c>
    </row>
    <row r="984" s="1" customFormat="1" spans="1:16">
      <c r="A984" s="199" t="s">
        <v>3718</v>
      </c>
      <c r="B984" s="890" t="s">
        <v>3719</v>
      </c>
      <c r="C984" s="891"/>
      <c r="D984" s="892"/>
      <c r="E984" s="893"/>
      <c r="F984" s="891"/>
      <c r="G984" s="891"/>
      <c r="H984" s="891"/>
      <c r="I984" s="891"/>
      <c r="J984" s="891"/>
      <c r="K984" s="891"/>
      <c r="L984" s="891"/>
      <c r="M984" s="894">
        <v>4</v>
      </c>
      <c r="N984" s="866">
        <v>0.5606528</v>
      </c>
      <c r="O984" s="867">
        <v>11.25</v>
      </c>
      <c r="P984" s="867">
        <f t="shared" si="16"/>
        <v>6.307344</v>
      </c>
    </row>
    <row r="985" s="1" customFormat="1" spans="1:16">
      <c r="A985" s="199" t="s">
        <v>3720</v>
      </c>
      <c r="B985" s="890" t="s">
        <v>3721</v>
      </c>
      <c r="C985" s="891"/>
      <c r="D985" s="892"/>
      <c r="E985" s="893"/>
      <c r="F985" s="891"/>
      <c r="G985" s="891"/>
      <c r="H985" s="891"/>
      <c r="I985" s="891"/>
      <c r="J985" s="891"/>
      <c r="K985" s="891"/>
      <c r="L985" s="891"/>
      <c r="M985" s="894">
        <v>4</v>
      </c>
      <c r="N985" s="866">
        <v>0.5606528</v>
      </c>
      <c r="O985" s="867">
        <v>11.25</v>
      </c>
      <c r="P985" s="867">
        <f t="shared" si="16"/>
        <v>6.307344</v>
      </c>
    </row>
    <row r="986" s="1" customFormat="1" spans="1:16">
      <c r="A986" s="199" t="s">
        <v>3722</v>
      </c>
      <c r="B986" s="890" t="s">
        <v>3723</v>
      </c>
      <c r="C986" s="891"/>
      <c r="D986" s="892"/>
      <c r="E986" s="893"/>
      <c r="F986" s="891"/>
      <c r="G986" s="891"/>
      <c r="H986" s="891"/>
      <c r="I986" s="891"/>
      <c r="J986" s="891"/>
      <c r="K986" s="891"/>
      <c r="L986" s="891"/>
      <c r="M986" s="894">
        <v>5</v>
      </c>
      <c r="N986" s="866">
        <v>0.700816</v>
      </c>
      <c r="O986" s="867">
        <v>11.25</v>
      </c>
      <c r="P986" s="867">
        <f t="shared" si="16"/>
        <v>7.88418</v>
      </c>
    </row>
    <row r="987" s="1" customFormat="1" spans="1:16">
      <c r="A987" s="199" t="s">
        <v>3724</v>
      </c>
      <c r="B987" s="890" t="s">
        <v>3725</v>
      </c>
      <c r="C987" s="891"/>
      <c r="D987" s="892"/>
      <c r="E987" s="893"/>
      <c r="F987" s="891"/>
      <c r="G987" s="891"/>
      <c r="H987" s="891"/>
      <c r="I987" s="891"/>
      <c r="J987" s="891"/>
      <c r="K987" s="891"/>
      <c r="L987" s="891"/>
      <c r="M987" s="894">
        <v>1</v>
      </c>
      <c r="N987" s="866">
        <v>0.1401632</v>
      </c>
      <c r="O987" s="867">
        <v>11.25</v>
      </c>
      <c r="P987" s="867">
        <f t="shared" si="16"/>
        <v>1.576836</v>
      </c>
    </row>
    <row r="988" s="1" customFormat="1" spans="1:16">
      <c r="A988" s="199" t="s">
        <v>3726</v>
      </c>
      <c r="B988" s="890" t="s">
        <v>3727</v>
      </c>
      <c r="C988" s="891"/>
      <c r="D988" s="892"/>
      <c r="E988" s="893"/>
      <c r="F988" s="891"/>
      <c r="G988" s="891"/>
      <c r="H988" s="891"/>
      <c r="I988" s="891"/>
      <c r="J988" s="891"/>
      <c r="K988" s="891"/>
      <c r="L988" s="891"/>
      <c r="M988" s="894">
        <v>4</v>
      </c>
      <c r="N988" s="866">
        <v>0.5606528</v>
      </c>
      <c r="O988" s="867">
        <v>11.25</v>
      </c>
      <c r="P988" s="867">
        <f t="shared" si="16"/>
        <v>6.307344</v>
      </c>
    </row>
    <row r="989" s="1" customFormat="1" spans="1:16">
      <c r="A989" s="199" t="s">
        <v>3728</v>
      </c>
      <c r="B989" s="890" t="s">
        <v>3729</v>
      </c>
      <c r="C989" s="891"/>
      <c r="D989" s="892"/>
      <c r="E989" s="893"/>
      <c r="F989" s="891"/>
      <c r="G989" s="891"/>
      <c r="H989" s="891"/>
      <c r="I989" s="891"/>
      <c r="J989" s="891"/>
      <c r="K989" s="891"/>
      <c r="L989" s="891"/>
      <c r="M989" s="894">
        <v>5</v>
      </c>
      <c r="N989" s="866">
        <v>0.700816</v>
      </c>
      <c r="O989" s="867">
        <v>11.25</v>
      </c>
      <c r="P989" s="867">
        <f t="shared" si="16"/>
        <v>7.88418</v>
      </c>
    </row>
    <row r="990" s="1" customFormat="1" spans="1:16">
      <c r="A990" s="199" t="s">
        <v>3395</v>
      </c>
      <c r="B990" s="890" t="s">
        <v>3730</v>
      </c>
      <c r="C990" s="891"/>
      <c r="D990" s="892"/>
      <c r="E990" s="893"/>
      <c r="F990" s="891"/>
      <c r="G990" s="891"/>
      <c r="H990" s="891"/>
      <c r="I990" s="891"/>
      <c r="J990" s="891"/>
      <c r="K990" s="891"/>
      <c r="L990" s="891"/>
      <c r="M990" s="894">
        <v>2</v>
      </c>
      <c r="N990" s="866">
        <v>0.2803264</v>
      </c>
      <c r="O990" s="867">
        <v>11.25</v>
      </c>
      <c r="P990" s="867">
        <f t="shared" si="16"/>
        <v>3.153672</v>
      </c>
    </row>
    <row r="991" s="1" customFormat="1" spans="1:16">
      <c r="A991" s="199" t="s">
        <v>3731</v>
      </c>
      <c r="B991" s="890" t="s">
        <v>3732</v>
      </c>
      <c r="C991" s="891"/>
      <c r="D991" s="892"/>
      <c r="E991" s="893"/>
      <c r="F991" s="891"/>
      <c r="G991" s="891"/>
      <c r="H991" s="891"/>
      <c r="I991" s="891"/>
      <c r="J991" s="891"/>
      <c r="K991" s="891"/>
      <c r="L991" s="891"/>
      <c r="M991" s="894">
        <v>2</v>
      </c>
      <c r="N991" s="866">
        <v>0.2803264</v>
      </c>
      <c r="O991" s="867">
        <v>11.25</v>
      </c>
      <c r="P991" s="867">
        <f t="shared" si="16"/>
        <v>3.153672</v>
      </c>
    </row>
    <row r="992" s="1" customFormat="1" spans="1:16">
      <c r="A992" s="199" t="s">
        <v>3733</v>
      </c>
      <c r="B992" s="890" t="s">
        <v>3734</v>
      </c>
      <c r="C992" s="891"/>
      <c r="D992" s="892"/>
      <c r="E992" s="893"/>
      <c r="F992" s="891"/>
      <c r="G992" s="891"/>
      <c r="H992" s="891"/>
      <c r="I992" s="891"/>
      <c r="J992" s="891"/>
      <c r="K992" s="891"/>
      <c r="L992" s="891"/>
      <c r="M992" s="894">
        <v>4</v>
      </c>
      <c r="N992" s="866">
        <v>0.5606528</v>
      </c>
      <c r="O992" s="867">
        <v>11.25</v>
      </c>
      <c r="P992" s="867">
        <f t="shared" si="16"/>
        <v>6.307344</v>
      </c>
    </row>
    <row r="993" s="1" customFormat="1" spans="1:16">
      <c r="A993" s="199" t="s">
        <v>2878</v>
      </c>
      <c r="B993" s="890" t="s">
        <v>3735</v>
      </c>
      <c r="C993" s="891"/>
      <c r="D993" s="892"/>
      <c r="E993" s="893"/>
      <c r="F993" s="891"/>
      <c r="G993" s="891"/>
      <c r="H993" s="891"/>
      <c r="I993" s="891"/>
      <c r="J993" s="891"/>
      <c r="K993" s="891"/>
      <c r="L993" s="891"/>
      <c r="M993" s="894">
        <v>4</v>
      </c>
      <c r="N993" s="866">
        <v>0.5606528</v>
      </c>
      <c r="O993" s="867">
        <v>11.25</v>
      </c>
      <c r="P993" s="867">
        <f t="shared" si="16"/>
        <v>6.307344</v>
      </c>
    </row>
    <row r="994" s="1" customFormat="1" spans="1:16">
      <c r="A994" s="199" t="s">
        <v>3736</v>
      </c>
      <c r="B994" s="890" t="s">
        <v>3737</v>
      </c>
      <c r="C994" s="891"/>
      <c r="D994" s="892"/>
      <c r="E994" s="893"/>
      <c r="F994" s="891"/>
      <c r="G994" s="891"/>
      <c r="H994" s="891"/>
      <c r="I994" s="891"/>
      <c r="J994" s="891"/>
      <c r="K994" s="891"/>
      <c r="L994" s="891"/>
      <c r="M994" s="894">
        <v>4</v>
      </c>
      <c r="N994" s="866">
        <v>0.5606528</v>
      </c>
      <c r="O994" s="867">
        <v>11.25</v>
      </c>
      <c r="P994" s="867">
        <f t="shared" si="16"/>
        <v>6.307344</v>
      </c>
    </row>
    <row r="995" s="1" customFormat="1" spans="1:16">
      <c r="A995" s="199" t="s">
        <v>3738</v>
      </c>
      <c r="B995" s="890" t="s">
        <v>3739</v>
      </c>
      <c r="C995" s="891"/>
      <c r="D995" s="892"/>
      <c r="E995" s="893"/>
      <c r="F995" s="891"/>
      <c r="G995" s="891"/>
      <c r="H995" s="891"/>
      <c r="I995" s="891"/>
      <c r="J995" s="891"/>
      <c r="K995" s="891"/>
      <c r="L995" s="891"/>
      <c r="M995" s="894">
        <v>3</v>
      </c>
      <c r="N995" s="866">
        <v>0.4204896</v>
      </c>
      <c r="O995" s="867">
        <v>11.25</v>
      </c>
      <c r="P995" s="867">
        <f t="shared" ref="P995:P1058" si="17">M995*1.576836</f>
        <v>4.730508</v>
      </c>
    </row>
    <row r="996" s="1" customFormat="1" spans="1:16">
      <c r="A996" s="199" t="s">
        <v>3740</v>
      </c>
      <c r="B996" s="890" t="s">
        <v>3741</v>
      </c>
      <c r="C996" s="891"/>
      <c r="D996" s="892"/>
      <c r="E996" s="893"/>
      <c r="F996" s="891"/>
      <c r="G996" s="891"/>
      <c r="H996" s="891"/>
      <c r="I996" s="891"/>
      <c r="J996" s="891"/>
      <c r="K996" s="891"/>
      <c r="L996" s="891"/>
      <c r="M996" s="894">
        <v>5</v>
      </c>
      <c r="N996" s="866">
        <v>0.700816</v>
      </c>
      <c r="O996" s="867">
        <v>11.25</v>
      </c>
      <c r="P996" s="867">
        <f t="shared" si="17"/>
        <v>7.88418</v>
      </c>
    </row>
    <row r="997" s="1" customFormat="1" spans="1:16">
      <c r="A997" s="199" t="s">
        <v>3742</v>
      </c>
      <c r="B997" s="890" t="s">
        <v>3743</v>
      </c>
      <c r="C997" s="891"/>
      <c r="D997" s="892"/>
      <c r="E997" s="893"/>
      <c r="F997" s="891"/>
      <c r="G997" s="891"/>
      <c r="H997" s="891"/>
      <c r="I997" s="891"/>
      <c r="J997" s="891"/>
      <c r="K997" s="891"/>
      <c r="L997" s="891"/>
      <c r="M997" s="894">
        <v>5</v>
      </c>
      <c r="N997" s="866">
        <v>0.700816</v>
      </c>
      <c r="O997" s="867">
        <v>11.25</v>
      </c>
      <c r="P997" s="867">
        <f t="shared" si="17"/>
        <v>7.88418</v>
      </c>
    </row>
    <row r="998" s="1" customFormat="1" spans="1:16">
      <c r="A998" s="199" t="s">
        <v>3744</v>
      </c>
      <c r="B998" s="890" t="s">
        <v>3745</v>
      </c>
      <c r="C998" s="891"/>
      <c r="D998" s="892"/>
      <c r="E998" s="893"/>
      <c r="F998" s="891"/>
      <c r="G998" s="891"/>
      <c r="H998" s="891"/>
      <c r="I998" s="891"/>
      <c r="J998" s="891"/>
      <c r="K998" s="891"/>
      <c r="L998" s="891"/>
      <c r="M998" s="894">
        <v>2</v>
      </c>
      <c r="N998" s="866">
        <v>0.2803264</v>
      </c>
      <c r="O998" s="867">
        <v>11.25</v>
      </c>
      <c r="P998" s="867">
        <f t="shared" si="17"/>
        <v>3.153672</v>
      </c>
    </row>
    <row r="999" s="1" customFormat="1" spans="1:16">
      <c r="A999" s="199" t="s">
        <v>3746</v>
      </c>
      <c r="B999" s="890" t="s">
        <v>3747</v>
      </c>
      <c r="C999" s="891"/>
      <c r="D999" s="892"/>
      <c r="E999" s="893"/>
      <c r="F999" s="891"/>
      <c r="G999" s="891"/>
      <c r="H999" s="891"/>
      <c r="I999" s="891"/>
      <c r="J999" s="891"/>
      <c r="K999" s="891"/>
      <c r="L999" s="891"/>
      <c r="M999" s="894">
        <v>3</v>
      </c>
      <c r="N999" s="866">
        <v>0.4204896</v>
      </c>
      <c r="O999" s="867">
        <v>11.25</v>
      </c>
      <c r="P999" s="867">
        <f t="shared" si="17"/>
        <v>4.730508</v>
      </c>
    </row>
    <row r="1000" s="1" customFormat="1" spans="1:16">
      <c r="A1000" s="199" t="s">
        <v>3748</v>
      </c>
      <c r="B1000" s="890" t="s">
        <v>3749</v>
      </c>
      <c r="C1000" s="891"/>
      <c r="D1000" s="892"/>
      <c r="E1000" s="893"/>
      <c r="F1000" s="891"/>
      <c r="G1000" s="891"/>
      <c r="H1000" s="891"/>
      <c r="I1000" s="891"/>
      <c r="J1000" s="891"/>
      <c r="K1000" s="891"/>
      <c r="L1000" s="891"/>
      <c r="M1000" s="894">
        <v>5</v>
      </c>
      <c r="N1000" s="866">
        <v>0.700816</v>
      </c>
      <c r="O1000" s="867">
        <v>11.25</v>
      </c>
      <c r="P1000" s="867">
        <f t="shared" si="17"/>
        <v>7.88418</v>
      </c>
    </row>
    <row r="1001" s="1" customFormat="1" spans="1:16">
      <c r="A1001" s="199" t="s">
        <v>3724</v>
      </c>
      <c r="B1001" s="890" t="s">
        <v>3750</v>
      </c>
      <c r="C1001" s="891"/>
      <c r="D1001" s="892"/>
      <c r="E1001" s="893"/>
      <c r="F1001" s="891"/>
      <c r="G1001" s="891"/>
      <c r="H1001" s="891"/>
      <c r="I1001" s="891"/>
      <c r="J1001" s="891"/>
      <c r="K1001" s="891"/>
      <c r="L1001" s="891"/>
      <c r="M1001" s="894">
        <v>4</v>
      </c>
      <c r="N1001" s="866">
        <v>0.5606528</v>
      </c>
      <c r="O1001" s="867">
        <v>11.25</v>
      </c>
      <c r="P1001" s="867">
        <f t="shared" si="17"/>
        <v>6.307344</v>
      </c>
    </row>
    <row r="1002" s="1" customFormat="1" spans="1:16">
      <c r="A1002" s="199" t="s">
        <v>3751</v>
      </c>
      <c r="B1002" s="890" t="s">
        <v>3752</v>
      </c>
      <c r="C1002" s="891"/>
      <c r="D1002" s="892"/>
      <c r="E1002" s="893"/>
      <c r="F1002" s="891"/>
      <c r="G1002" s="891"/>
      <c r="H1002" s="891"/>
      <c r="I1002" s="891"/>
      <c r="J1002" s="891"/>
      <c r="K1002" s="891"/>
      <c r="L1002" s="891"/>
      <c r="M1002" s="894">
        <v>4</v>
      </c>
      <c r="N1002" s="866">
        <v>0.5606528</v>
      </c>
      <c r="O1002" s="867">
        <v>11.25</v>
      </c>
      <c r="P1002" s="867">
        <f t="shared" si="17"/>
        <v>6.307344</v>
      </c>
    </row>
    <row r="1003" s="1" customFormat="1" spans="1:16">
      <c r="A1003" s="199" t="s">
        <v>3753</v>
      </c>
      <c r="B1003" s="890" t="s">
        <v>3754</v>
      </c>
      <c r="C1003" s="891"/>
      <c r="D1003" s="892"/>
      <c r="E1003" s="893"/>
      <c r="F1003" s="891"/>
      <c r="G1003" s="891"/>
      <c r="H1003" s="891"/>
      <c r="I1003" s="891"/>
      <c r="J1003" s="891"/>
      <c r="K1003" s="891"/>
      <c r="L1003" s="891"/>
      <c r="M1003" s="894">
        <v>4</v>
      </c>
      <c r="N1003" s="866">
        <v>0.5606528</v>
      </c>
      <c r="O1003" s="867">
        <v>11.25</v>
      </c>
      <c r="P1003" s="867">
        <f t="shared" si="17"/>
        <v>6.307344</v>
      </c>
    </row>
    <row r="1004" s="1" customFormat="1" spans="1:16">
      <c r="A1004" s="199" t="s">
        <v>3755</v>
      </c>
      <c r="B1004" s="890" t="s">
        <v>3756</v>
      </c>
      <c r="C1004" s="891"/>
      <c r="D1004" s="892"/>
      <c r="E1004" s="893"/>
      <c r="F1004" s="891"/>
      <c r="G1004" s="891"/>
      <c r="H1004" s="891"/>
      <c r="I1004" s="891"/>
      <c r="J1004" s="891"/>
      <c r="K1004" s="891"/>
      <c r="L1004" s="891"/>
      <c r="M1004" s="894">
        <v>3</v>
      </c>
      <c r="N1004" s="866">
        <v>0.4204896</v>
      </c>
      <c r="O1004" s="867">
        <v>11.25</v>
      </c>
      <c r="P1004" s="867">
        <f t="shared" si="17"/>
        <v>4.730508</v>
      </c>
    </row>
    <row r="1005" s="1" customFormat="1" spans="1:16">
      <c r="A1005" s="199" t="s">
        <v>3757</v>
      </c>
      <c r="B1005" s="890" t="s">
        <v>3758</v>
      </c>
      <c r="C1005" s="891"/>
      <c r="D1005" s="892"/>
      <c r="E1005" s="893"/>
      <c r="F1005" s="891"/>
      <c r="G1005" s="891"/>
      <c r="H1005" s="891"/>
      <c r="I1005" s="891"/>
      <c r="J1005" s="891"/>
      <c r="K1005" s="891"/>
      <c r="L1005" s="891"/>
      <c r="M1005" s="894">
        <v>3</v>
      </c>
      <c r="N1005" s="866">
        <v>0.4204896</v>
      </c>
      <c r="O1005" s="867">
        <v>11.25</v>
      </c>
      <c r="P1005" s="867">
        <f t="shared" si="17"/>
        <v>4.730508</v>
      </c>
    </row>
    <row r="1006" s="1" customFormat="1" spans="1:16">
      <c r="A1006" s="199" t="s">
        <v>3759</v>
      </c>
      <c r="B1006" s="890" t="s">
        <v>3760</v>
      </c>
      <c r="C1006" s="891"/>
      <c r="D1006" s="892"/>
      <c r="E1006" s="893"/>
      <c r="F1006" s="891"/>
      <c r="G1006" s="891"/>
      <c r="H1006" s="891"/>
      <c r="I1006" s="891"/>
      <c r="J1006" s="891"/>
      <c r="K1006" s="891"/>
      <c r="L1006" s="891"/>
      <c r="M1006" s="894">
        <v>3</v>
      </c>
      <c r="N1006" s="866">
        <v>0.4204896</v>
      </c>
      <c r="O1006" s="867">
        <v>11.25</v>
      </c>
      <c r="P1006" s="867">
        <f t="shared" si="17"/>
        <v>4.730508</v>
      </c>
    </row>
    <row r="1007" s="1" customFormat="1" spans="1:16">
      <c r="A1007" s="199" t="s">
        <v>3761</v>
      </c>
      <c r="B1007" s="890" t="s">
        <v>3762</v>
      </c>
      <c r="C1007" s="891"/>
      <c r="D1007" s="892"/>
      <c r="E1007" s="893"/>
      <c r="F1007" s="891"/>
      <c r="G1007" s="891"/>
      <c r="H1007" s="891"/>
      <c r="I1007" s="891"/>
      <c r="J1007" s="891"/>
      <c r="K1007" s="891"/>
      <c r="L1007" s="891"/>
      <c r="M1007" s="894">
        <v>5</v>
      </c>
      <c r="N1007" s="866">
        <v>0.700816</v>
      </c>
      <c r="O1007" s="867">
        <v>11.25</v>
      </c>
      <c r="P1007" s="867">
        <f t="shared" si="17"/>
        <v>7.88418</v>
      </c>
    </row>
    <row r="1008" s="1" customFormat="1" spans="1:16">
      <c r="A1008" s="199" t="s">
        <v>3763</v>
      </c>
      <c r="B1008" s="890" t="s">
        <v>3764</v>
      </c>
      <c r="C1008" s="891"/>
      <c r="D1008" s="892"/>
      <c r="E1008" s="893"/>
      <c r="F1008" s="891"/>
      <c r="G1008" s="891"/>
      <c r="H1008" s="891"/>
      <c r="I1008" s="891"/>
      <c r="J1008" s="891"/>
      <c r="K1008" s="891"/>
      <c r="L1008" s="891"/>
      <c r="M1008" s="894">
        <v>5</v>
      </c>
      <c r="N1008" s="866">
        <v>0.700816</v>
      </c>
      <c r="O1008" s="867">
        <v>11.25</v>
      </c>
      <c r="P1008" s="867">
        <f t="shared" si="17"/>
        <v>7.88418</v>
      </c>
    </row>
    <row r="1009" s="1" customFormat="1" spans="1:16">
      <c r="A1009" s="199" t="s">
        <v>3765</v>
      </c>
      <c r="B1009" s="890" t="s">
        <v>3766</v>
      </c>
      <c r="C1009" s="891"/>
      <c r="D1009" s="892"/>
      <c r="E1009" s="893"/>
      <c r="F1009" s="891"/>
      <c r="G1009" s="891"/>
      <c r="H1009" s="891"/>
      <c r="I1009" s="891"/>
      <c r="J1009" s="891"/>
      <c r="K1009" s="891"/>
      <c r="L1009" s="891"/>
      <c r="M1009" s="894">
        <v>6</v>
      </c>
      <c r="N1009" s="866">
        <v>0.8409792</v>
      </c>
      <c r="O1009" s="867">
        <v>11.25</v>
      </c>
      <c r="P1009" s="867">
        <f t="shared" si="17"/>
        <v>9.461016</v>
      </c>
    </row>
    <row r="1010" s="1" customFormat="1" spans="1:16">
      <c r="A1010" s="199" t="s">
        <v>3767</v>
      </c>
      <c r="B1010" s="890" t="s">
        <v>3768</v>
      </c>
      <c r="C1010" s="891"/>
      <c r="D1010" s="892"/>
      <c r="E1010" s="893"/>
      <c r="F1010" s="891"/>
      <c r="G1010" s="891"/>
      <c r="H1010" s="891"/>
      <c r="I1010" s="891"/>
      <c r="J1010" s="891"/>
      <c r="K1010" s="891"/>
      <c r="L1010" s="891"/>
      <c r="M1010" s="894">
        <v>3</v>
      </c>
      <c r="N1010" s="866">
        <v>0.4204896</v>
      </c>
      <c r="O1010" s="867">
        <v>11.25</v>
      </c>
      <c r="P1010" s="867">
        <f t="shared" si="17"/>
        <v>4.730508</v>
      </c>
    </row>
    <row r="1011" s="1" customFormat="1" spans="1:16">
      <c r="A1011" s="199" t="s">
        <v>3769</v>
      </c>
      <c r="B1011" s="890" t="s">
        <v>3770</v>
      </c>
      <c r="C1011" s="891"/>
      <c r="D1011" s="892"/>
      <c r="E1011" s="893"/>
      <c r="F1011" s="891"/>
      <c r="G1011" s="891"/>
      <c r="H1011" s="891"/>
      <c r="I1011" s="891"/>
      <c r="J1011" s="891"/>
      <c r="K1011" s="891"/>
      <c r="L1011" s="891"/>
      <c r="M1011" s="894">
        <v>6</v>
      </c>
      <c r="N1011" s="866">
        <v>0.8409792</v>
      </c>
      <c r="O1011" s="867">
        <v>11.25</v>
      </c>
      <c r="P1011" s="867">
        <f t="shared" si="17"/>
        <v>9.461016</v>
      </c>
    </row>
    <row r="1012" s="1" customFormat="1" spans="1:16">
      <c r="A1012" s="199" t="s">
        <v>3771</v>
      </c>
      <c r="B1012" s="890" t="s">
        <v>3772</v>
      </c>
      <c r="C1012" s="891"/>
      <c r="D1012" s="892"/>
      <c r="E1012" s="893"/>
      <c r="F1012" s="891"/>
      <c r="G1012" s="891"/>
      <c r="H1012" s="891"/>
      <c r="I1012" s="891"/>
      <c r="J1012" s="891"/>
      <c r="K1012" s="891"/>
      <c r="L1012" s="891"/>
      <c r="M1012" s="894">
        <v>4</v>
      </c>
      <c r="N1012" s="866">
        <v>0.5606528</v>
      </c>
      <c r="O1012" s="867">
        <v>11.25</v>
      </c>
      <c r="P1012" s="867">
        <f t="shared" si="17"/>
        <v>6.307344</v>
      </c>
    </row>
    <row r="1013" s="1" customFormat="1" spans="1:16">
      <c r="A1013" s="199" t="s">
        <v>3773</v>
      </c>
      <c r="B1013" s="890" t="s">
        <v>3774</v>
      </c>
      <c r="C1013" s="891"/>
      <c r="D1013" s="892"/>
      <c r="E1013" s="893"/>
      <c r="F1013" s="891"/>
      <c r="G1013" s="891"/>
      <c r="H1013" s="891"/>
      <c r="I1013" s="891"/>
      <c r="J1013" s="891"/>
      <c r="K1013" s="891"/>
      <c r="L1013" s="891"/>
      <c r="M1013" s="894">
        <v>7</v>
      </c>
      <c r="N1013" s="866">
        <v>0.9811424</v>
      </c>
      <c r="O1013" s="867">
        <v>11.25</v>
      </c>
      <c r="P1013" s="867">
        <f t="shared" si="17"/>
        <v>11.037852</v>
      </c>
    </row>
    <row r="1014" s="1" customFormat="1" spans="1:16">
      <c r="A1014" s="199" t="s">
        <v>3775</v>
      </c>
      <c r="B1014" s="890" t="s">
        <v>3776</v>
      </c>
      <c r="C1014" s="891"/>
      <c r="D1014" s="892"/>
      <c r="E1014" s="893"/>
      <c r="F1014" s="891"/>
      <c r="G1014" s="891"/>
      <c r="H1014" s="891"/>
      <c r="I1014" s="891"/>
      <c r="J1014" s="891"/>
      <c r="K1014" s="891"/>
      <c r="L1014" s="891"/>
      <c r="M1014" s="894">
        <v>6</v>
      </c>
      <c r="N1014" s="866">
        <v>0.8409792</v>
      </c>
      <c r="O1014" s="867">
        <v>11.25</v>
      </c>
      <c r="P1014" s="867">
        <f t="shared" si="17"/>
        <v>9.461016</v>
      </c>
    </row>
    <row r="1015" s="1" customFormat="1" spans="1:16">
      <c r="A1015" s="199" t="s">
        <v>2988</v>
      </c>
      <c r="B1015" s="890" t="s">
        <v>3777</v>
      </c>
      <c r="C1015" s="891"/>
      <c r="D1015" s="892"/>
      <c r="E1015" s="893"/>
      <c r="F1015" s="891"/>
      <c r="G1015" s="891"/>
      <c r="H1015" s="891"/>
      <c r="I1015" s="891"/>
      <c r="J1015" s="891"/>
      <c r="K1015" s="891"/>
      <c r="L1015" s="891"/>
      <c r="M1015" s="894">
        <v>4</v>
      </c>
      <c r="N1015" s="866">
        <v>0.5606528</v>
      </c>
      <c r="O1015" s="867">
        <v>11.25</v>
      </c>
      <c r="P1015" s="867">
        <f t="shared" si="17"/>
        <v>6.307344</v>
      </c>
    </row>
    <row r="1016" s="1" customFormat="1" spans="1:16">
      <c r="A1016" s="199" t="s">
        <v>3778</v>
      </c>
      <c r="B1016" s="890" t="s">
        <v>3779</v>
      </c>
      <c r="C1016" s="891"/>
      <c r="D1016" s="892"/>
      <c r="E1016" s="893"/>
      <c r="F1016" s="891"/>
      <c r="G1016" s="891"/>
      <c r="H1016" s="891"/>
      <c r="I1016" s="891"/>
      <c r="J1016" s="891"/>
      <c r="K1016" s="891"/>
      <c r="L1016" s="891"/>
      <c r="M1016" s="894">
        <v>3</v>
      </c>
      <c r="N1016" s="866">
        <v>0.4204896</v>
      </c>
      <c r="O1016" s="867">
        <v>11.25</v>
      </c>
      <c r="P1016" s="867">
        <f t="shared" si="17"/>
        <v>4.730508</v>
      </c>
    </row>
    <row r="1017" s="1" customFormat="1" spans="1:16">
      <c r="A1017" s="199" t="s">
        <v>3780</v>
      </c>
      <c r="B1017" s="890" t="s">
        <v>3781</v>
      </c>
      <c r="C1017" s="891"/>
      <c r="D1017" s="892"/>
      <c r="E1017" s="893"/>
      <c r="F1017" s="891"/>
      <c r="G1017" s="891"/>
      <c r="H1017" s="891"/>
      <c r="I1017" s="891"/>
      <c r="J1017" s="891"/>
      <c r="K1017" s="891"/>
      <c r="L1017" s="891"/>
      <c r="M1017" s="894">
        <v>3</v>
      </c>
      <c r="N1017" s="866">
        <v>0.4204896</v>
      </c>
      <c r="O1017" s="867">
        <v>11.25</v>
      </c>
      <c r="P1017" s="867">
        <f t="shared" si="17"/>
        <v>4.730508</v>
      </c>
    </row>
    <row r="1018" s="1" customFormat="1" spans="1:16">
      <c r="A1018" s="199" t="s">
        <v>3782</v>
      </c>
      <c r="B1018" s="890" t="s">
        <v>3783</v>
      </c>
      <c r="C1018" s="891"/>
      <c r="D1018" s="892"/>
      <c r="E1018" s="893"/>
      <c r="F1018" s="891"/>
      <c r="G1018" s="891"/>
      <c r="H1018" s="891"/>
      <c r="I1018" s="891"/>
      <c r="J1018" s="891"/>
      <c r="K1018" s="891"/>
      <c r="L1018" s="891"/>
      <c r="M1018" s="894">
        <v>4</v>
      </c>
      <c r="N1018" s="866">
        <v>0.5606528</v>
      </c>
      <c r="O1018" s="867">
        <v>11.25</v>
      </c>
      <c r="P1018" s="867">
        <f t="shared" si="17"/>
        <v>6.307344</v>
      </c>
    </row>
    <row r="1019" s="1" customFormat="1" spans="1:16">
      <c r="A1019" s="199" t="s">
        <v>3784</v>
      </c>
      <c r="B1019" s="890" t="s">
        <v>3785</v>
      </c>
      <c r="C1019" s="891"/>
      <c r="D1019" s="892"/>
      <c r="E1019" s="893"/>
      <c r="F1019" s="891"/>
      <c r="G1019" s="891"/>
      <c r="H1019" s="891"/>
      <c r="I1019" s="891"/>
      <c r="J1019" s="891"/>
      <c r="K1019" s="891"/>
      <c r="L1019" s="891"/>
      <c r="M1019" s="894">
        <v>4</v>
      </c>
      <c r="N1019" s="866">
        <v>0.5606528</v>
      </c>
      <c r="O1019" s="867">
        <v>11.25</v>
      </c>
      <c r="P1019" s="867">
        <f t="shared" si="17"/>
        <v>6.307344</v>
      </c>
    </row>
    <row r="1020" s="1" customFormat="1" spans="1:16">
      <c r="A1020" s="199" t="s">
        <v>3786</v>
      </c>
      <c r="B1020" s="890" t="s">
        <v>3787</v>
      </c>
      <c r="C1020" s="891"/>
      <c r="D1020" s="892"/>
      <c r="E1020" s="893"/>
      <c r="F1020" s="891"/>
      <c r="G1020" s="891"/>
      <c r="H1020" s="891"/>
      <c r="I1020" s="891"/>
      <c r="J1020" s="891"/>
      <c r="K1020" s="891"/>
      <c r="L1020" s="891"/>
      <c r="M1020" s="894">
        <v>4</v>
      </c>
      <c r="N1020" s="866">
        <v>0.5606528</v>
      </c>
      <c r="O1020" s="867">
        <v>11.25</v>
      </c>
      <c r="P1020" s="867">
        <f t="shared" si="17"/>
        <v>6.307344</v>
      </c>
    </row>
    <row r="1021" s="1" customFormat="1" spans="1:16">
      <c r="A1021" s="199" t="s">
        <v>3788</v>
      </c>
      <c r="B1021" s="890" t="s">
        <v>3789</v>
      </c>
      <c r="C1021" s="891"/>
      <c r="D1021" s="892"/>
      <c r="E1021" s="893"/>
      <c r="F1021" s="891"/>
      <c r="G1021" s="891"/>
      <c r="H1021" s="891"/>
      <c r="I1021" s="891"/>
      <c r="J1021" s="891"/>
      <c r="K1021" s="891"/>
      <c r="L1021" s="891"/>
      <c r="M1021" s="894">
        <v>6</v>
      </c>
      <c r="N1021" s="866">
        <v>0.8409792</v>
      </c>
      <c r="O1021" s="867">
        <v>11.25</v>
      </c>
      <c r="P1021" s="867">
        <f t="shared" si="17"/>
        <v>9.461016</v>
      </c>
    </row>
    <row r="1022" s="1" customFormat="1" spans="1:16">
      <c r="A1022" s="199" t="s">
        <v>3790</v>
      </c>
      <c r="B1022" s="890" t="s">
        <v>3791</v>
      </c>
      <c r="C1022" s="891"/>
      <c r="D1022" s="892"/>
      <c r="E1022" s="893"/>
      <c r="F1022" s="891"/>
      <c r="G1022" s="891"/>
      <c r="H1022" s="891"/>
      <c r="I1022" s="891"/>
      <c r="J1022" s="891"/>
      <c r="K1022" s="891"/>
      <c r="L1022" s="891"/>
      <c r="M1022" s="894">
        <v>7</v>
      </c>
      <c r="N1022" s="866">
        <v>0.9811424</v>
      </c>
      <c r="O1022" s="867">
        <v>11.25</v>
      </c>
      <c r="P1022" s="867">
        <f t="shared" si="17"/>
        <v>11.037852</v>
      </c>
    </row>
    <row r="1023" s="1" customFormat="1" spans="1:16">
      <c r="A1023" s="199" t="s">
        <v>3792</v>
      </c>
      <c r="B1023" s="890" t="s">
        <v>3793</v>
      </c>
      <c r="C1023" s="891"/>
      <c r="D1023" s="892"/>
      <c r="E1023" s="893"/>
      <c r="F1023" s="891"/>
      <c r="G1023" s="891"/>
      <c r="H1023" s="891"/>
      <c r="I1023" s="891"/>
      <c r="J1023" s="891"/>
      <c r="K1023" s="891"/>
      <c r="L1023" s="891"/>
      <c r="M1023" s="894">
        <v>3</v>
      </c>
      <c r="N1023" s="866">
        <v>0.4204896</v>
      </c>
      <c r="O1023" s="867">
        <v>11.25</v>
      </c>
      <c r="P1023" s="867">
        <f t="shared" si="17"/>
        <v>4.730508</v>
      </c>
    </row>
    <row r="1024" s="1" customFormat="1" spans="1:16">
      <c r="A1024" s="199" t="s">
        <v>3794</v>
      </c>
      <c r="B1024" s="890" t="s">
        <v>3795</v>
      </c>
      <c r="C1024" s="891"/>
      <c r="D1024" s="892"/>
      <c r="E1024" s="893"/>
      <c r="F1024" s="891"/>
      <c r="G1024" s="891"/>
      <c r="H1024" s="891"/>
      <c r="I1024" s="891"/>
      <c r="J1024" s="891"/>
      <c r="K1024" s="891"/>
      <c r="L1024" s="891"/>
      <c r="M1024" s="894">
        <v>7</v>
      </c>
      <c r="N1024" s="866">
        <v>0.9811424</v>
      </c>
      <c r="O1024" s="867">
        <v>11.25</v>
      </c>
      <c r="P1024" s="867">
        <f t="shared" si="17"/>
        <v>11.037852</v>
      </c>
    </row>
    <row r="1025" s="1" customFormat="1" spans="1:16">
      <c r="A1025" s="199" t="s">
        <v>3796</v>
      </c>
      <c r="B1025" s="890" t="s">
        <v>3797</v>
      </c>
      <c r="C1025" s="891"/>
      <c r="D1025" s="892"/>
      <c r="E1025" s="893"/>
      <c r="F1025" s="891"/>
      <c r="G1025" s="891"/>
      <c r="H1025" s="891"/>
      <c r="I1025" s="891"/>
      <c r="J1025" s="891"/>
      <c r="K1025" s="891"/>
      <c r="L1025" s="891"/>
      <c r="M1025" s="894">
        <v>6</v>
      </c>
      <c r="N1025" s="866">
        <v>0.8409792</v>
      </c>
      <c r="O1025" s="867">
        <v>11.25</v>
      </c>
      <c r="P1025" s="867">
        <f t="shared" si="17"/>
        <v>9.461016</v>
      </c>
    </row>
    <row r="1026" s="1" customFormat="1" spans="1:16">
      <c r="A1026" s="199" t="s">
        <v>3798</v>
      </c>
      <c r="B1026" s="890" t="s">
        <v>3770</v>
      </c>
      <c r="C1026" s="891"/>
      <c r="D1026" s="892"/>
      <c r="E1026" s="893"/>
      <c r="F1026" s="891"/>
      <c r="G1026" s="891"/>
      <c r="H1026" s="891"/>
      <c r="I1026" s="891"/>
      <c r="J1026" s="891"/>
      <c r="K1026" s="891"/>
      <c r="L1026" s="891"/>
      <c r="M1026" s="894">
        <v>5</v>
      </c>
      <c r="N1026" s="866">
        <v>0.700816</v>
      </c>
      <c r="O1026" s="867">
        <v>11.25</v>
      </c>
      <c r="P1026" s="867">
        <f t="shared" si="17"/>
        <v>7.88418</v>
      </c>
    </row>
    <row r="1027" s="1" customFormat="1" spans="1:16">
      <c r="A1027" s="199" t="s">
        <v>3799</v>
      </c>
      <c r="B1027" s="890" t="s">
        <v>3800</v>
      </c>
      <c r="C1027" s="891"/>
      <c r="D1027" s="892"/>
      <c r="E1027" s="893"/>
      <c r="F1027" s="891"/>
      <c r="G1027" s="891"/>
      <c r="H1027" s="891"/>
      <c r="I1027" s="891"/>
      <c r="J1027" s="891"/>
      <c r="K1027" s="891"/>
      <c r="L1027" s="891"/>
      <c r="M1027" s="894">
        <v>4</v>
      </c>
      <c r="N1027" s="866">
        <v>0.5606528</v>
      </c>
      <c r="O1027" s="867">
        <v>11.25</v>
      </c>
      <c r="P1027" s="867">
        <f t="shared" si="17"/>
        <v>6.307344</v>
      </c>
    </row>
    <row r="1028" s="1" customFormat="1" spans="1:16">
      <c r="A1028" s="199" t="s">
        <v>3801</v>
      </c>
      <c r="B1028" s="890" t="s">
        <v>3802</v>
      </c>
      <c r="C1028" s="891"/>
      <c r="D1028" s="892"/>
      <c r="E1028" s="893"/>
      <c r="F1028" s="891"/>
      <c r="G1028" s="891"/>
      <c r="H1028" s="891"/>
      <c r="I1028" s="891"/>
      <c r="J1028" s="891"/>
      <c r="K1028" s="891"/>
      <c r="L1028" s="891"/>
      <c r="M1028" s="894">
        <v>5</v>
      </c>
      <c r="N1028" s="866">
        <v>0.700816</v>
      </c>
      <c r="O1028" s="867">
        <v>11.25</v>
      </c>
      <c r="P1028" s="867">
        <f t="shared" si="17"/>
        <v>7.88418</v>
      </c>
    </row>
    <row r="1029" s="1" customFormat="1" spans="1:16">
      <c r="A1029" s="199" t="s">
        <v>3803</v>
      </c>
      <c r="B1029" s="890" t="s">
        <v>3804</v>
      </c>
      <c r="C1029" s="891"/>
      <c r="D1029" s="892"/>
      <c r="E1029" s="893"/>
      <c r="F1029" s="891"/>
      <c r="G1029" s="891"/>
      <c r="H1029" s="891"/>
      <c r="I1029" s="891"/>
      <c r="J1029" s="891"/>
      <c r="K1029" s="891"/>
      <c r="L1029" s="891"/>
      <c r="M1029" s="894">
        <v>5</v>
      </c>
      <c r="N1029" s="866">
        <v>0.700816</v>
      </c>
      <c r="O1029" s="867">
        <v>11.25</v>
      </c>
      <c r="P1029" s="867">
        <f t="shared" si="17"/>
        <v>7.88418</v>
      </c>
    </row>
    <row r="1030" s="1" customFormat="1" spans="1:16">
      <c r="A1030" s="199" t="s">
        <v>3805</v>
      </c>
      <c r="B1030" s="890" t="s">
        <v>3806</v>
      </c>
      <c r="C1030" s="891"/>
      <c r="D1030" s="892"/>
      <c r="E1030" s="893"/>
      <c r="F1030" s="891"/>
      <c r="G1030" s="891"/>
      <c r="H1030" s="891"/>
      <c r="I1030" s="891"/>
      <c r="J1030" s="891"/>
      <c r="K1030" s="891"/>
      <c r="L1030" s="891"/>
      <c r="M1030" s="894">
        <v>4</v>
      </c>
      <c r="N1030" s="866">
        <v>0.5606528</v>
      </c>
      <c r="O1030" s="867">
        <v>11.25</v>
      </c>
      <c r="P1030" s="867">
        <f t="shared" si="17"/>
        <v>6.307344</v>
      </c>
    </row>
    <row r="1031" s="1" customFormat="1" spans="1:16">
      <c r="A1031" s="199" t="s">
        <v>3807</v>
      </c>
      <c r="B1031" s="890" t="s">
        <v>3808</v>
      </c>
      <c r="C1031" s="891"/>
      <c r="D1031" s="892"/>
      <c r="E1031" s="893"/>
      <c r="F1031" s="891"/>
      <c r="G1031" s="891"/>
      <c r="H1031" s="891"/>
      <c r="I1031" s="891"/>
      <c r="J1031" s="891"/>
      <c r="K1031" s="891"/>
      <c r="L1031" s="891"/>
      <c r="M1031" s="894">
        <v>4</v>
      </c>
      <c r="N1031" s="866">
        <v>0.5606528</v>
      </c>
      <c r="O1031" s="867">
        <v>11.25</v>
      </c>
      <c r="P1031" s="867">
        <f t="shared" si="17"/>
        <v>6.307344</v>
      </c>
    </row>
    <row r="1032" s="1" customFormat="1" spans="1:16">
      <c r="A1032" s="199" t="s">
        <v>3809</v>
      </c>
      <c r="B1032" s="890" t="s">
        <v>3810</v>
      </c>
      <c r="C1032" s="891"/>
      <c r="D1032" s="892"/>
      <c r="E1032" s="893"/>
      <c r="F1032" s="891"/>
      <c r="G1032" s="891"/>
      <c r="H1032" s="891"/>
      <c r="I1032" s="891"/>
      <c r="J1032" s="891"/>
      <c r="K1032" s="891"/>
      <c r="L1032" s="891"/>
      <c r="M1032" s="894">
        <v>5</v>
      </c>
      <c r="N1032" s="866">
        <v>0.700816</v>
      </c>
      <c r="O1032" s="867">
        <v>11.25</v>
      </c>
      <c r="P1032" s="867">
        <f t="shared" si="17"/>
        <v>7.88418</v>
      </c>
    </row>
    <row r="1033" s="1" customFormat="1" spans="1:16">
      <c r="A1033" s="199" t="s">
        <v>3811</v>
      </c>
      <c r="B1033" s="890" t="s">
        <v>3812</v>
      </c>
      <c r="C1033" s="891"/>
      <c r="D1033" s="892"/>
      <c r="E1033" s="893"/>
      <c r="F1033" s="891"/>
      <c r="G1033" s="891"/>
      <c r="H1033" s="891"/>
      <c r="I1033" s="891"/>
      <c r="J1033" s="891"/>
      <c r="K1033" s="891"/>
      <c r="L1033" s="891"/>
      <c r="M1033" s="894">
        <v>3</v>
      </c>
      <c r="N1033" s="866">
        <v>0.4204896</v>
      </c>
      <c r="O1033" s="867">
        <v>11.25</v>
      </c>
      <c r="P1033" s="867">
        <f t="shared" si="17"/>
        <v>4.730508</v>
      </c>
    </row>
    <row r="1034" s="1" customFormat="1" spans="1:16">
      <c r="A1034" s="199" t="s">
        <v>3813</v>
      </c>
      <c r="B1034" s="890" t="s">
        <v>3814</v>
      </c>
      <c r="C1034" s="891"/>
      <c r="D1034" s="892"/>
      <c r="E1034" s="893"/>
      <c r="F1034" s="891"/>
      <c r="G1034" s="891"/>
      <c r="H1034" s="891"/>
      <c r="I1034" s="891"/>
      <c r="J1034" s="891"/>
      <c r="K1034" s="891"/>
      <c r="L1034" s="891"/>
      <c r="M1034" s="894">
        <v>4</v>
      </c>
      <c r="N1034" s="866">
        <v>0.5606528</v>
      </c>
      <c r="O1034" s="867">
        <v>11.25</v>
      </c>
      <c r="P1034" s="867">
        <f t="shared" si="17"/>
        <v>6.307344</v>
      </c>
    </row>
    <row r="1035" s="1" customFormat="1" spans="1:16">
      <c r="A1035" s="199" t="s">
        <v>3815</v>
      </c>
      <c r="B1035" s="890" t="s">
        <v>3816</v>
      </c>
      <c r="C1035" s="891"/>
      <c r="D1035" s="892"/>
      <c r="E1035" s="893"/>
      <c r="F1035" s="891"/>
      <c r="G1035" s="891"/>
      <c r="H1035" s="891"/>
      <c r="I1035" s="891"/>
      <c r="J1035" s="891"/>
      <c r="K1035" s="891"/>
      <c r="L1035" s="891"/>
      <c r="M1035" s="894">
        <v>9</v>
      </c>
      <c r="N1035" s="866">
        <v>1.2614688</v>
      </c>
      <c r="O1035" s="867">
        <v>11.25</v>
      </c>
      <c r="P1035" s="867">
        <f t="shared" si="17"/>
        <v>14.191524</v>
      </c>
    </row>
    <row r="1036" s="1" customFormat="1" spans="1:16">
      <c r="A1036" s="199" t="s">
        <v>3817</v>
      </c>
      <c r="B1036" s="890" t="s">
        <v>3818</v>
      </c>
      <c r="C1036" s="891"/>
      <c r="D1036" s="892"/>
      <c r="E1036" s="893"/>
      <c r="F1036" s="891"/>
      <c r="G1036" s="891"/>
      <c r="H1036" s="891"/>
      <c r="I1036" s="891"/>
      <c r="J1036" s="891"/>
      <c r="K1036" s="891"/>
      <c r="L1036" s="891"/>
      <c r="M1036" s="894">
        <v>4</v>
      </c>
      <c r="N1036" s="866">
        <v>0.5606528</v>
      </c>
      <c r="O1036" s="867">
        <v>11.25</v>
      </c>
      <c r="P1036" s="867">
        <f t="shared" si="17"/>
        <v>6.307344</v>
      </c>
    </row>
    <row r="1037" s="1" customFormat="1" spans="1:16">
      <c r="A1037" s="199" t="s">
        <v>2159</v>
      </c>
      <c r="B1037" s="890" t="s">
        <v>3819</v>
      </c>
      <c r="C1037" s="891"/>
      <c r="D1037" s="892"/>
      <c r="E1037" s="893"/>
      <c r="F1037" s="891"/>
      <c r="G1037" s="891"/>
      <c r="H1037" s="891"/>
      <c r="I1037" s="891"/>
      <c r="J1037" s="891"/>
      <c r="K1037" s="891"/>
      <c r="L1037" s="891"/>
      <c r="M1037" s="894">
        <v>4</v>
      </c>
      <c r="N1037" s="866">
        <v>0.5606528</v>
      </c>
      <c r="O1037" s="867">
        <v>11.25</v>
      </c>
      <c r="P1037" s="867">
        <f t="shared" si="17"/>
        <v>6.307344</v>
      </c>
    </row>
    <row r="1038" s="1" customFormat="1" spans="1:16">
      <c r="A1038" s="199" t="s">
        <v>3820</v>
      </c>
      <c r="B1038" s="890" t="s">
        <v>3821</v>
      </c>
      <c r="C1038" s="891"/>
      <c r="D1038" s="892"/>
      <c r="E1038" s="893"/>
      <c r="F1038" s="891"/>
      <c r="G1038" s="891"/>
      <c r="H1038" s="891"/>
      <c r="I1038" s="891"/>
      <c r="J1038" s="891"/>
      <c r="K1038" s="891"/>
      <c r="L1038" s="891"/>
      <c r="M1038" s="894">
        <v>4</v>
      </c>
      <c r="N1038" s="866">
        <v>0.5606528</v>
      </c>
      <c r="O1038" s="867">
        <v>11.25</v>
      </c>
      <c r="P1038" s="867">
        <f t="shared" si="17"/>
        <v>6.307344</v>
      </c>
    </row>
    <row r="1039" s="1" customFormat="1" spans="1:16">
      <c r="A1039" s="199" t="s">
        <v>3822</v>
      </c>
      <c r="B1039" s="890" t="s">
        <v>3823</v>
      </c>
      <c r="C1039" s="891"/>
      <c r="D1039" s="892"/>
      <c r="E1039" s="893"/>
      <c r="F1039" s="891"/>
      <c r="G1039" s="891"/>
      <c r="H1039" s="891"/>
      <c r="I1039" s="891"/>
      <c r="J1039" s="891"/>
      <c r="K1039" s="891"/>
      <c r="L1039" s="891"/>
      <c r="M1039" s="894">
        <v>4</v>
      </c>
      <c r="N1039" s="866">
        <v>0.5606528</v>
      </c>
      <c r="O1039" s="867">
        <v>11.25</v>
      </c>
      <c r="P1039" s="867">
        <f t="shared" si="17"/>
        <v>6.307344</v>
      </c>
    </row>
    <row r="1040" s="1" customFormat="1" spans="1:16">
      <c r="A1040" s="199" t="s">
        <v>3824</v>
      </c>
      <c r="B1040" s="890" t="s">
        <v>3825</v>
      </c>
      <c r="C1040" s="891"/>
      <c r="D1040" s="892"/>
      <c r="E1040" s="893"/>
      <c r="F1040" s="891"/>
      <c r="G1040" s="891"/>
      <c r="H1040" s="891"/>
      <c r="I1040" s="891"/>
      <c r="J1040" s="891"/>
      <c r="K1040" s="891"/>
      <c r="L1040" s="891"/>
      <c r="M1040" s="894">
        <v>5</v>
      </c>
      <c r="N1040" s="866">
        <v>0.700816</v>
      </c>
      <c r="O1040" s="867">
        <v>11.25</v>
      </c>
      <c r="P1040" s="867">
        <f t="shared" si="17"/>
        <v>7.88418</v>
      </c>
    </row>
    <row r="1041" s="1" customFormat="1" spans="1:16">
      <c r="A1041" s="199" t="s">
        <v>3826</v>
      </c>
      <c r="B1041" s="890" t="s">
        <v>3827</v>
      </c>
      <c r="C1041" s="891"/>
      <c r="D1041" s="892"/>
      <c r="E1041" s="893"/>
      <c r="F1041" s="891"/>
      <c r="G1041" s="891"/>
      <c r="H1041" s="891"/>
      <c r="I1041" s="891"/>
      <c r="J1041" s="891"/>
      <c r="K1041" s="891"/>
      <c r="L1041" s="891"/>
      <c r="M1041" s="894">
        <v>4</v>
      </c>
      <c r="N1041" s="866">
        <v>0.5606528</v>
      </c>
      <c r="O1041" s="867">
        <v>11.25</v>
      </c>
      <c r="P1041" s="867">
        <f t="shared" si="17"/>
        <v>6.307344</v>
      </c>
    </row>
    <row r="1042" s="1" customFormat="1" spans="1:16">
      <c r="A1042" s="199" t="s">
        <v>3828</v>
      </c>
      <c r="B1042" s="890" t="s">
        <v>3829</v>
      </c>
      <c r="C1042" s="891"/>
      <c r="D1042" s="892"/>
      <c r="E1042" s="893"/>
      <c r="F1042" s="891"/>
      <c r="G1042" s="891"/>
      <c r="H1042" s="891"/>
      <c r="I1042" s="891"/>
      <c r="J1042" s="891"/>
      <c r="K1042" s="891"/>
      <c r="L1042" s="891"/>
      <c r="M1042" s="894">
        <v>6</v>
      </c>
      <c r="N1042" s="866">
        <v>0.8409792</v>
      </c>
      <c r="O1042" s="867">
        <v>11.25</v>
      </c>
      <c r="P1042" s="867">
        <f t="shared" si="17"/>
        <v>9.461016</v>
      </c>
    </row>
    <row r="1043" s="1" customFormat="1" spans="1:16">
      <c r="A1043" s="199" t="s">
        <v>3830</v>
      </c>
      <c r="B1043" s="890" t="s">
        <v>3831</v>
      </c>
      <c r="C1043" s="891"/>
      <c r="D1043" s="892"/>
      <c r="E1043" s="893"/>
      <c r="F1043" s="891"/>
      <c r="G1043" s="891"/>
      <c r="H1043" s="891"/>
      <c r="I1043" s="891"/>
      <c r="J1043" s="891"/>
      <c r="K1043" s="891"/>
      <c r="L1043" s="891"/>
      <c r="M1043" s="894">
        <v>6</v>
      </c>
      <c r="N1043" s="866">
        <v>0.8409792</v>
      </c>
      <c r="O1043" s="867">
        <v>11.25</v>
      </c>
      <c r="P1043" s="867">
        <f t="shared" si="17"/>
        <v>9.461016</v>
      </c>
    </row>
    <row r="1044" s="1" customFormat="1" spans="1:16">
      <c r="A1044" s="199" t="s">
        <v>3832</v>
      </c>
      <c r="B1044" s="890" t="s">
        <v>3833</v>
      </c>
      <c r="C1044" s="891"/>
      <c r="D1044" s="892"/>
      <c r="E1044" s="893"/>
      <c r="F1044" s="891"/>
      <c r="G1044" s="891"/>
      <c r="H1044" s="891"/>
      <c r="I1044" s="891"/>
      <c r="J1044" s="891"/>
      <c r="K1044" s="891"/>
      <c r="L1044" s="891"/>
      <c r="M1044" s="894">
        <v>5</v>
      </c>
      <c r="N1044" s="866">
        <v>0.700816</v>
      </c>
      <c r="O1044" s="867">
        <v>11.25</v>
      </c>
      <c r="P1044" s="867">
        <f t="shared" si="17"/>
        <v>7.88418</v>
      </c>
    </row>
    <row r="1045" s="1" customFormat="1" spans="1:16">
      <c r="A1045" s="199" t="s">
        <v>3834</v>
      </c>
      <c r="B1045" s="890" t="s">
        <v>3835</v>
      </c>
      <c r="C1045" s="891"/>
      <c r="D1045" s="892"/>
      <c r="E1045" s="893"/>
      <c r="F1045" s="891"/>
      <c r="G1045" s="891"/>
      <c r="H1045" s="891"/>
      <c r="I1045" s="891"/>
      <c r="J1045" s="891"/>
      <c r="K1045" s="891"/>
      <c r="L1045" s="891"/>
      <c r="M1045" s="894">
        <v>3</v>
      </c>
      <c r="N1045" s="866">
        <v>0.4204896</v>
      </c>
      <c r="O1045" s="867">
        <v>11.25</v>
      </c>
      <c r="P1045" s="867">
        <f t="shared" si="17"/>
        <v>4.730508</v>
      </c>
    </row>
    <row r="1046" s="1" customFormat="1" spans="1:16">
      <c r="A1046" s="199" t="s">
        <v>3836</v>
      </c>
      <c r="B1046" s="890" t="s">
        <v>3837</v>
      </c>
      <c r="C1046" s="891"/>
      <c r="D1046" s="892"/>
      <c r="E1046" s="893"/>
      <c r="F1046" s="891"/>
      <c r="G1046" s="891"/>
      <c r="H1046" s="891"/>
      <c r="I1046" s="891"/>
      <c r="J1046" s="891"/>
      <c r="K1046" s="891"/>
      <c r="L1046" s="891"/>
      <c r="M1046" s="894">
        <v>6</v>
      </c>
      <c r="N1046" s="866">
        <v>0.8409792</v>
      </c>
      <c r="O1046" s="867">
        <v>11.25</v>
      </c>
      <c r="P1046" s="867">
        <f t="shared" si="17"/>
        <v>9.461016</v>
      </c>
    </row>
    <row r="1047" s="1" customFormat="1" spans="1:16">
      <c r="A1047" s="199" t="s">
        <v>3838</v>
      </c>
      <c r="B1047" s="890" t="s">
        <v>3839</v>
      </c>
      <c r="C1047" s="891"/>
      <c r="D1047" s="892"/>
      <c r="E1047" s="893"/>
      <c r="F1047" s="891"/>
      <c r="G1047" s="891"/>
      <c r="H1047" s="891"/>
      <c r="I1047" s="891"/>
      <c r="J1047" s="891"/>
      <c r="K1047" s="891"/>
      <c r="L1047" s="891"/>
      <c r="M1047" s="894">
        <v>4</v>
      </c>
      <c r="N1047" s="866">
        <v>0.5606528</v>
      </c>
      <c r="O1047" s="867">
        <v>11.25</v>
      </c>
      <c r="P1047" s="867">
        <f t="shared" si="17"/>
        <v>6.307344</v>
      </c>
    </row>
    <row r="1048" s="1" customFormat="1" spans="1:16">
      <c r="A1048" s="199" t="s">
        <v>3840</v>
      </c>
      <c r="B1048" s="890" t="s">
        <v>3841</v>
      </c>
      <c r="C1048" s="891"/>
      <c r="D1048" s="892"/>
      <c r="E1048" s="893"/>
      <c r="F1048" s="891"/>
      <c r="G1048" s="891"/>
      <c r="H1048" s="891"/>
      <c r="I1048" s="891"/>
      <c r="J1048" s="891"/>
      <c r="K1048" s="891"/>
      <c r="L1048" s="891"/>
      <c r="M1048" s="894">
        <v>4</v>
      </c>
      <c r="N1048" s="866">
        <v>0.5606528</v>
      </c>
      <c r="O1048" s="867">
        <v>11.25</v>
      </c>
      <c r="P1048" s="867">
        <f t="shared" si="17"/>
        <v>6.307344</v>
      </c>
    </row>
    <row r="1049" s="1" customFormat="1" spans="1:16">
      <c r="A1049" s="199" t="s">
        <v>3842</v>
      </c>
      <c r="B1049" s="890" t="s">
        <v>3843</v>
      </c>
      <c r="C1049" s="891"/>
      <c r="D1049" s="892"/>
      <c r="E1049" s="893"/>
      <c r="F1049" s="891"/>
      <c r="G1049" s="891"/>
      <c r="H1049" s="891"/>
      <c r="I1049" s="891"/>
      <c r="J1049" s="891"/>
      <c r="K1049" s="891"/>
      <c r="L1049" s="891"/>
      <c r="M1049" s="894">
        <v>4</v>
      </c>
      <c r="N1049" s="866">
        <v>0.5606528</v>
      </c>
      <c r="O1049" s="867">
        <v>11.25</v>
      </c>
      <c r="P1049" s="867">
        <f t="shared" si="17"/>
        <v>6.307344</v>
      </c>
    </row>
    <row r="1050" s="1" customFormat="1" spans="1:16">
      <c r="A1050" s="199" t="s">
        <v>3844</v>
      </c>
      <c r="B1050" s="890" t="s">
        <v>3845</v>
      </c>
      <c r="C1050" s="891"/>
      <c r="D1050" s="892"/>
      <c r="E1050" s="893"/>
      <c r="F1050" s="891"/>
      <c r="G1050" s="891"/>
      <c r="H1050" s="891"/>
      <c r="I1050" s="891"/>
      <c r="J1050" s="891"/>
      <c r="K1050" s="891"/>
      <c r="L1050" s="891"/>
      <c r="M1050" s="894">
        <v>4</v>
      </c>
      <c r="N1050" s="866">
        <v>0.5606528</v>
      </c>
      <c r="O1050" s="867">
        <v>11.25</v>
      </c>
      <c r="P1050" s="867">
        <f t="shared" si="17"/>
        <v>6.307344</v>
      </c>
    </row>
    <row r="1051" s="1" customFormat="1" spans="1:16">
      <c r="A1051" s="199" t="s">
        <v>3846</v>
      </c>
      <c r="B1051" s="890" t="s">
        <v>3847</v>
      </c>
      <c r="C1051" s="891"/>
      <c r="D1051" s="892"/>
      <c r="E1051" s="893"/>
      <c r="F1051" s="891"/>
      <c r="G1051" s="891"/>
      <c r="H1051" s="891"/>
      <c r="I1051" s="891"/>
      <c r="J1051" s="891"/>
      <c r="K1051" s="891"/>
      <c r="L1051" s="891"/>
      <c r="M1051" s="894">
        <v>4</v>
      </c>
      <c r="N1051" s="866">
        <v>0.5606528</v>
      </c>
      <c r="O1051" s="867">
        <v>11.25</v>
      </c>
      <c r="P1051" s="867">
        <f t="shared" si="17"/>
        <v>6.307344</v>
      </c>
    </row>
    <row r="1052" s="1" customFormat="1" spans="1:16">
      <c r="A1052" s="199" t="s">
        <v>3848</v>
      </c>
      <c r="B1052" s="890" t="s">
        <v>3849</v>
      </c>
      <c r="C1052" s="891"/>
      <c r="D1052" s="892"/>
      <c r="E1052" s="893"/>
      <c r="F1052" s="891"/>
      <c r="G1052" s="891"/>
      <c r="H1052" s="891"/>
      <c r="I1052" s="891"/>
      <c r="J1052" s="891"/>
      <c r="K1052" s="891"/>
      <c r="L1052" s="891"/>
      <c r="M1052" s="894">
        <v>5</v>
      </c>
      <c r="N1052" s="866">
        <v>0.700816</v>
      </c>
      <c r="O1052" s="867">
        <v>11.25</v>
      </c>
      <c r="P1052" s="867">
        <f t="shared" si="17"/>
        <v>7.88418</v>
      </c>
    </row>
    <row r="1053" s="1" customFormat="1" spans="1:16">
      <c r="A1053" s="199" t="s">
        <v>3850</v>
      </c>
      <c r="B1053" s="890" t="s">
        <v>3851</v>
      </c>
      <c r="C1053" s="891"/>
      <c r="D1053" s="892"/>
      <c r="E1053" s="893"/>
      <c r="F1053" s="891"/>
      <c r="G1053" s="891"/>
      <c r="H1053" s="891"/>
      <c r="I1053" s="891"/>
      <c r="J1053" s="891"/>
      <c r="K1053" s="891"/>
      <c r="L1053" s="891"/>
      <c r="M1053" s="894">
        <v>5</v>
      </c>
      <c r="N1053" s="866">
        <v>0.700816</v>
      </c>
      <c r="O1053" s="867">
        <v>11.25</v>
      </c>
      <c r="P1053" s="867">
        <f t="shared" si="17"/>
        <v>7.88418</v>
      </c>
    </row>
    <row r="1054" s="1" customFormat="1" spans="1:16">
      <c r="A1054" s="199" t="s">
        <v>3852</v>
      </c>
      <c r="B1054" s="890" t="s">
        <v>3853</v>
      </c>
      <c r="C1054" s="891"/>
      <c r="D1054" s="892"/>
      <c r="E1054" s="893"/>
      <c r="F1054" s="891"/>
      <c r="G1054" s="891"/>
      <c r="H1054" s="891"/>
      <c r="I1054" s="891"/>
      <c r="J1054" s="891"/>
      <c r="K1054" s="891"/>
      <c r="L1054" s="891"/>
      <c r="M1054" s="894">
        <v>3</v>
      </c>
      <c r="N1054" s="866">
        <v>0.4204896</v>
      </c>
      <c r="O1054" s="867">
        <v>11.25</v>
      </c>
      <c r="P1054" s="867">
        <f t="shared" si="17"/>
        <v>4.730508</v>
      </c>
    </row>
    <row r="1055" s="1" customFormat="1" spans="1:16">
      <c r="A1055" s="199" t="s">
        <v>3854</v>
      </c>
      <c r="B1055" s="890" t="s">
        <v>3855</v>
      </c>
      <c r="C1055" s="891"/>
      <c r="D1055" s="892"/>
      <c r="E1055" s="893"/>
      <c r="F1055" s="891"/>
      <c r="G1055" s="891"/>
      <c r="H1055" s="891"/>
      <c r="I1055" s="891"/>
      <c r="J1055" s="891"/>
      <c r="K1055" s="891"/>
      <c r="L1055" s="891"/>
      <c r="M1055" s="894">
        <v>6</v>
      </c>
      <c r="N1055" s="866">
        <v>0.8409792</v>
      </c>
      <c r="O1055" s="867">
        <v>11.25</v>
      </c>
      <c r="P1055" s="867">
        <f t="shared" si="17"/>
        <v>9.461016</v>
      </c>
    </row>
    <row r="1056" s="1" customFormat="1" spans="1:16">
      <c r="A1056" s="199" t="s">
        <v>3856</v>
      </c>
      <c r="B1056" s="890" t="s">
        <v>3857</v>
      </c>
      <c r="C1056" s="891"/>
      <c r="D1056" s="892"/>
      <c r="E1056" s="893"/>
      <c r="F1056" s="891"/>
      <c r="G1056" s="891"/>
      <c r="H1056" s="891"/>
      <c r="I1056" s="891"/>
      <c r="J1056" s="891"/>
      <c r="K1056" s="891"/>
      <c r="L1056" s="891"/>
      <c r="M1056" s="894">
        <v>4</v>
      </c>
      <c r="N1056" s="866">
        <v>0.5606528</v>
      </c>
      <c r="O1056" s="867">
        <v>11.25</v>
      </c>
      <c r="P1056" s="867">
        <f t="shared" si="17"/>
        <v>6.307344</v>
      </c>
    </row>
    <row r="1057" s="1" customFormat="1" spans="1:16">
      <c r="A1057" s="199" t="s">
        <v>3858</v>
      </c>
      <c r="B1057" s="890" t="s">
        <v>3859</v>
      </c>
      <c r="C1057" s="891"/>
      <c r="D1057" s="892"/>
      <c r="E1057" s="893"/>
      <c r="F1057" s="891"/>
      <c r="G1057" s="891"/>
      <c r="H1057" s="891"/>
      <c r="I1057" s="891"/>
      <c r="J1057" s="891"/>
      <c r="K1057" s="891"/>
      <c r="L1057" s="891"/>
      <c r="M1057" s="894">
        <v>6</v>
      </c>
      <c r="N1057" s="866">
        <v>0.8409792</v>
      </c>
      <c r="O1057" s="867">
        <v>11.25</v>
      </c>
      <c r="P1057" s="867">
        <f t="shared" si="17"/>
        <v>9.461016</v>
      </c>
    </row>
    <row r="1058" s="1" customFormat="1" spans="1:16">
      <c r="A1058" s="199" t="s">
        <v>3860</v>
      </c>
      <c r="B1058" s="890" t="s">
        <v>3861</v>
      </c>
      <c r="C1058" s="891"/>
      <c r="D1058" s="892"/>
      <c r="E1058" s="893"/>
      <c r="F1058" s="891"/>
      <c r="G1058" s="891"/>
      <c r="H1058" s="891"/>
      <c r="I1058" s="891"/>
      <c r="J1058" s="891"/>
      <c r="K1058" s="891"/>
      <c r="L1058" s="891"/>
      <c r="M1058" s="894">
        <v>4</v>
      </c>
      <c r="N1058" s="866">
        <v>0.5606528</v>
      </c>
      <c r="O1058" s="867">
        <v>11.25</v>
      </c>
      <c r="P1058" s="867">
        <f t="shared" si="17"/>
        <v>6.307344</v>
      </c>
    </row>
    <row r="1059" s="1" customFormat="1" spans="1:16">
      <c r="A1059" s="199" t="s">
        <v>3862</v>
      </c>
      <c r="B1059" s="890" t="s">
        <v>3863</v>
      </c>
      <c r="C1059" s="891"/>
      <c r="D1059" s="892"/>
      <c r="E1059" s="893"/>
      <c r="F1059" s="891"/>
      <c r="G1059" s="891"/>
      <c r="H1059" s="891"/>
      <c r="I1059" s="891"/>
      <c r="J1059" s="891"/>
      <c r="K1059" s="891"/>
      <c r="L1059" s="891"/>
      <c r="M1059" s="894">
        <v>3</v>
      </c>
      <c r="N1059" s="866">
        <v>0.4204896</v>
      </c>
      <c r="O1059" s="867">
        <v>11.25</v>
      </c>
      <c r="P1059" s="867">
        <f t="shared" ref="P1059:P1122" si="18">M1059*1.576836</f>
        <v>4.730508</v>
      </c>
    </row>
    <row r="1060" s="1" customFormat="1" spans="1:16">
      <c r="A1060" s="199" t="s">
        <v>3864</v>
      </c>
      <c r="B1060" s="890" t="s">
        <v>3865</v>
      </c>
      <c r="C1060" s="891"/>
      <c r="D1060" s="892"/>
      <c r="E1060" s="893"/>
      <c r="F1060" s="891"/>
      <c r="G1060" s="891"/>
      <c r="H1060" s="891"/>
      <c r="I1060" s="891"/>
      <c r="J1060" s="891"/>
      <c r="K1060" s="891"/>
      <c r="L1060" s="891"/>
      <c r="M1060" s="894">
        <v>4</v>
      </c>
      <c r="N1060" s="866">
        <v>0.5606528</v>
      </c>
      <c r="O1060" s="867">
        <v>11.25</v>
      </c>
      <c r="P1060" s="867">
        <f t="shared" si="18"/>
        <v>6.307344</v>
      </c>
    </row>
    <row r="1061" s="1" customFormat="1" spans="1:16">
      <c r="A1061" s="199" t="s">
        <v>3866</v>
      </c>
      <c r="B1061" s="890" t="s">
        <v>3867</v>
      </c>
      <c r="C1061" s="891"/>
      <c r="D1061" s="892"/>
      <c r="E1061" s="893"/>
      <c r="F1061" s="891"/>
      <c r="G1061" s="891"/>
      <c r="H1061" s="891"/>
      <c r="I1061" s="891"/>
      <c r="J1061" s="891"/>
      <c r="K1061" s="891"/>
      <c r="L1061" s="891"/>
      <c r="M1061" s="894">
        <v>4</v>
      </c>
      <c r="N1061" s="866">
        <v>0.5606528</v>
      </c>
      <c r="O1061" s="867">
        <v>11.25</v>
      </c>
      <c r="P1061" s="867">
        <f t="shared" si="18"/>
        <v>6.307344</v>
      </c>
    </row>
    <row r="1062" s="1" customFormat="1" spans="1:16">
      <c r="A1062" s="199" t="s">
        <v>3868</v>
      </c>
      <c r="B1062" s="890" t="s">
        <v>3869</v>
      </c>
      <c r="C1062" s="891"/>
      <c r="D1062" s="892"/>
      <c r="E1062" s="893"/>
      <c r="F1062" s="891"/>
      <c r="G1062" s="891"/>
      <c r="H1062" s="891"/>
      <c r="I1062" s="891"/>
      <c r="J1062" s="891"/>
      <c r="K1062" s="891"/>
      <c r="L1062" s="891"/>
      <c r="M1062" s="894">
        <v>6</v>
      </c>
      <c r="N1062" s="866">
        <v>0.8409792</v>
      </c>
      <c r="O1062" s="867">
        <v>11.25</v>
      </c>
      <c r="P1062" s="867">
        <f t="shared" si="18"/>
        <v>9.461016</v>
      </c>
    </row>
    <row r="1063" s="1" customFormat="1" spans="1:16">
      <c r="A1063" s="199" t="s">
        <v>3870</v>
      </c>
      <c r="B1063" s="890" t="s">
        <v>3871</v>
      </c>
      <c r="C1063" s="891"/>
      <c r="D1063" s="892"/>
      <c r="E1063" s="893"/>
      <c r="F1063" s="891"/>
      <c r="G1063" s="891"/>
      <c r="H1063" s="891"/>
      <c r="I1063" s="891"/>
      <c r="J1063" s="891"/>
      <c r="K1063" s="891"/>
      <c r="L1063" s="891"/>
      <c r="M1063" s="894">
        <v>1</v>
      </c>
      <c r="N1063" s="866">
        <v>0.1401632</v>
      </c>
      <c r="O1063" s="867">
        <v>11.25</v>
      </c>
      <c r="P1063" s="867">
        <f t="shared" si="18"/>
        <v>1.576836</v>
      </c>
    </row>
    <row r="1064" s="1" customFormat="1" spans="1:16">
      <c r="A1064" s="199" t="s">
        <v>3872</v>
      </c>
      <c r="B1064" s="890" t="s">
        <v>3019</v>
      </c>
      <c r="C1064" s="891"/>
      <c r="D1064" s="892"/>
      <c r="E1064" s="893"/>
      <c r="F1064" s="891"/>
      <c r="G1064" s="891"/>
      <c r="H1064" s="891"/>
      <c r="I1064" s="891"/>
      <c r="J1064" s="891"/>
      <c r="K1064" s="891"/>
      <c r="L1064" s="891"/>
      <c r="M1064" s="894">
        <v>1</v>
      </c>
      <c r="N1064" s="866">
        <v>0.1401632</v>
      </c>
      <c r="O1064" s="867">
        <v>11.25</v>
      </c>
      <c r="P1064" s="867">
        <f t="shared" si="18"/>
        <v>1.576836</v>
      </c>
    </row>
    <row r="1065" s="1" customFormat="1" spans="1:16">
      <c r="A1065" s="199" t="s">
        <v>3873</v>
      </c>
      <c r="B1065" s="890" t="s">
        <v>3874</v>
      </c>
      <c r="C1065" s="891"/>
      <c r="D1065" s="892"/>
      <c r="E1065" s="893"/>
      <c r="F1065" s="891"/>
      <c r="G1065" s="891"/>
      <c r="H1065" s="891"/>
      <c r="I1065" s="891"/>
      <c r="J1065" s="891"/>
      <c r="K1065" s="891"/>
      <c r="L1065" s="891"/>
      <c r="M1065" s="894">
        <v>1</v>
      </c>
      <c r="N1065" s="866">
        <v>0.1401632</v>
      </c>
      <c r="O1065" s="867">
        <v>11.25</v>
      </c>
      <c r="P1065" s="867">
        <f t="shared" si="18"/>
        <v>1.576836</v>
      </c>
    </row>
    <row r="1066" s="1" customFormat="1" spans="1:16">
      <c r="A1066" s="199" t="s">
        <v>3875</v>
      </c>
      <c r="B1066" s="890" t="s">
        <v>3876</v>
      </c>
      <c r="C1066" s="891"/>
      <c r="D1066" s="892"/>
      <c r="E1066" s="893"/>
      <c r="F1066" s="891"/>
      <c r="G1066" s="891"/>
      <c r="H1066" s="891"/>
      <c r="I1066" s="891"/>
      <c r="J1066" s="891"/>
      <c r="K1066" s="891"/>
      <c r="L1066" s="891"/>
      <c r="M1066" s="894">
        <v>2</v>
      </c>
      <c r="N1066" s="866">
        <v>0.2803264</v>
      </c>
      <c r="O1066" s="867">
        <v>11.25</v>
      </c>
      <c r="P1066" s="867">
        <f t="shared" si="18"/>
        <v>3.153672</v>
      </c>
    </row>
    <row r="1067" s="1" customFormat="1" spans="1:16">
      <c r="A1067" s="199" t="s">
        <v>3877</v>
      </c>
      <c r="B1067" s="890" t="s">
        <v>3878</v>
      </c>
      <c r="C1067" s="891"/>
      <c r="D1067" s="892"/>
      <c r="E1067" s="893"/>
      <c r="F1067" s="891"/>
      <c r="G1067" s="891"/>
      <c r="H1067" s="891"/>
      <c r="I1067" s="891"/>
      <c r="J1067" s="891"/>
      <c r="K1067" s="891"/>
      <c r="L1067" s="891"/>
      <c r="M1067" s="894">
        <v>4</v>
      </c>
      <c r="N1067" s="866">
        <v>0.5606528</v>
      </c>
      <c r="O1067" s="867">
        <v>11.25</v>
      </c>
      <c r="P1067" s="867">
        <f t="shared" si="18"/>
        <v>6.307344</v>
      </c>
    </row>
    <row r="1068" s="1" customFormat="1" spans="1:16">
      <c r="A1068" s="199" t="s">
        <v>3879</v>
      </c>
      <c r="B1068" s="890" t="s">
        <v>3880</v>
      </c>
      <c r="C1068" s="891"/>
      <c r="D1068" s="892"/>
      <c r="E1068" s="893"/>
      <c r="F1068" s="891"/>
      <c r="G1068" s="891"/>
      <c r="H1068" s="891"/>
      <c r="I1068" s="891"/>
      <c r="J1068" s="891"/>
      <c r="K1068" s="891"/>
      <c r="L1068" s="891"/>
      <c r="M1068" s="894">
        <v>6</v>
      </c>
      <c r="N1068" s="866">
        <v>0.8409792</v>
      </c>
      <c r="O1068" s="867">
        <v>11.25</v>
      </c>
      <c r="P1068" s="867">
        <f t="shared" si="18"/>
        <v>9.461016</v>
      </c>
    </row>
    <row r="1069" s="1" customFormat="1" spans="1:16">
      <c r="A1069" s="199" t="s">
        <v>3881</v>
      </c>
      <c r="B1069" s="890" t="s">
        <v>3882</v>
      </c>
      <c r="C1069" s="891"/>
      <c r="D1069" s="892"/>
      <c r="E1069" s="893"/>
      <c r="F1069" s="891"/>
      <c r="G1069" s="891"/>
      <c r="H1069" s="891"/>
      <c r="I1069" s="891"/>
      <c r="J1069" s="891"/>
      <c r="K1069" s="891"/>
      <c r="L1069" s="891"/>
      <c r="M1069" s="894">
        <v>4</v>
      </c>
      <c r="N1069" s="866">
        <v>0.5606528</v>
      </c>
      <c r="O1069" s="867">
        <v>11.25</v>
      </c>
      <c r="P1069" s="867">
        <f t="shared" si="18"/>
        <v>6.307344</v>
      </c>
    </row>
    <row r="1070" s="1" customFormat="1" spans="1:16">
      <c r="A1070" s="199" t="s">
        <v>3883</v>
      </c>
      <c r="B1070" s="890" t="s">
        <v>3884</v>
      </c>
      <c r="C1070" s="891"/>
      <c r="D1070" s="892"/>
      <c r="E1070" s="893"/>
      <c r="F1070" s="891"/>
      <c r="G1070" s="891"/>
      <c r="H1070" s="891"/>
      <c r="I1070" s="891"/>
      <c r="J1070" s="891"/>
      <c r="K1070" s="891"/>
      <c r="L1070" s="891"/>
      <c r="M1070" s="894">
        <v>3</v>
      </c>
      <c r="N1070" s="866">
        <v>0.4204896</v>
      </c>
      <c r="O1070" s="867">
        <v>11.25</v>
      </c>
      <c r="P1070" s="867">
        <f t="shared" si="18"/>
        <v>4.730508</v>
      </c>
    </row>
    <row r="1071" s="1" customFormat="1" spans="1:16">
      <c r="A1071" s="199" t="s">
        <v>3885</v>
      </c>
      <c r="B1071" s="890" t="s">
        <v>3886</v>
      </c>
      <c r="C1071" s="891"/>
      <c r="D1071" s="892"/>
      <c r="E1071" s="893"/>
      <c r="F1071" s="891"/>
      <c r="G1071" s="891"/>
      <c r="H1071" s="891"/>
      <c r="I1071" s="891"/>
      <c r="J1071" s="891"/>
      <c r="K1071" s="891"/>
      <c r="L1071" s="891"/>
      <c r="M1071" s="894">
        <v>4</v>
      </c>
      <c r="N1071" s="866">
        <v>0.5606528</v>
      </c>
      <c r="O1071" s="867">
        <v>11.25</v>
      </c>
      <c r="P1071" s="867">
        <f t="shared" si="18"/>
        <v>6.307344</v>
      </c>
    </row>
    <row r="1072" s="1" customFormat="1" spans="1:16">
      <c r="A1072" s="199" t="s">
        <v>3887</v>
      </c>
      <c r="B1072" s="890" t="s">
        <v>3888</v>
      </c>
      <c r="C1072" s="891"/>
      <c r="D1072" s="892"/>
      <c r="E1072" s="893"/>
      <c r="F1072" s="891"/>
      <c r="G1072" s="891"/>
      <c r="H1072" s="891"/>
      <c r="I1072" s="891"/>
      <c r="J1072" s="891"/>
      <c r="K1072" s="891"/>
      <c r="L1072" s="891"/>
      <c r="M1072" s="894">
        <v>2</v>
      </c>
      <c r="N1072" s="866">
        <v>0.2803264</v>
      </c>
      <c r="O1072" s="867">
        <v>11.25</v>
      </c>
      <c r="P1072" s="867">
        <f t="shared" si="18"/>
        <v>3.153672</v>
      </c>
    </row>
    <row r="1073" s="1" customFormat="1" spans="1:16">
      <c r="A1073" s="199" t="s">
        <v>3889</v>
      </c>
      <c r="B1073" s="890" t="s">
        <v>3890</v>
      </c>
      <c r="C1073" s="891"/>
      <c r="D1073" s="892"/>
      <c r="E1073" s="893"/>
      <c r="F1073" s="891"/>
      <c r="G1073" s="891"/>
      <c r="H1073" s="891"/>
      <c r="I1073" s="891"/>
      <c r="J1073" s="891"/>
      <c r="K1073" s="891"/>
      <c r="L1073" s="891"/>
      <c r="M1073" s="894">
        <v>3</v>
      </c>
      <c r="N1073" s="866">
        <v>0.4204896</v>
      </c>
      <c r="O1073" s="867">
        <v>11.25</v>
      </c>
      <c r="P1073" s="867">
        <f t="shared" si="18"/>
        <v>4.730508</v>
      </c>
    </row>
    <row r="1074" s="1" customFormat="1" spans="1:16">
      <c r="A1074" s="199" t="s">
        <v>3891</v>
      </c>
      <c r="B1074" s="890" t="s">
        <v>3892</v>
      </c>
      <c r="C1074" s="891"/>
      <c r="D1074" s="892"/>
      <c r="E1074" s="893"/>
      <c r="F1074" s="891"/>
      <c r="G1074" s="891"/>
      <c r="H1074" s="891"/>
      <c r="I1074" s="891"/>
      <c r="J1074" s="891"/>
      <c r="K1074" s="891"/>
      <c r="L1074" s="891"/>
      <c r="M1074" s="894">
        <v>4</v>
      </c>
      <c r="N1074" s="866">
        <v>0.5606528</v>
      </c>
      <c r="O1074" s="867">
        <v>11.25</v>
      </c>
      <c r="P1074" s="867">
        <f t="shared" si="18"/>
        <v>6.307344</v>
      </c>
    </row>
    <row r="1075" s="1" customFormat="1" spans="1:16">
      <c r="A1075" s="199" t="s">
        <v>3893</v>
      </c>
      <c r="B1075" s="890" t="s">
        <v>3894</v>
      </c>
      <c r="C1075" s="891"/>
      <c r="D1075" s="892"/>
      <c r="E1075" s="893"/>
      <c r="F1075" s="891"/>
      <c r="G1075" s="891"/>
      <c r="H1075" s="891"/>
      <c r="I1075" s="891"/>
      <c r="J1075" s="891"/>
      <c r="K1075" s="891"/>
      <c r="L1075" s="891"/>
      <c r="M1075" s="894">
        <v>4</v>
      </c>
      <c r="N1075" s="866">
        <v>0.5606528</v>
      </c>
      <c r="O1075" s="867">
        <v>11.25</v>
      </c>
      <c r="P1075" s="867">
        <f t="shared" si="18"/>
        <v>6.307344</v>
      </c>
    </row>
    <row r="1076" s="1" customFormat="1" spans="1:16">
      <c r="A1076" s="199" t="s">
        <v>3895</v>
      </c>
      <c r="B1076" s="890" t="s">
        <v>3896</v>
      </c>
      <c r="C1076" s="891"/>
      <c r="D1076" s="892"/>
      <c r="E1076" s="893"/>
      <c r="F1076" s="891"/>
      <c r="G1076" s="891"/>
      <c r="H1076" s="891"/>
      <c r="I1076" s="891"/>
      <c r="J1076" s="891"/>
      <c r="K1076" s="891"/>
      <c r="L1076" s="891"/>
      <c r="M1076" s="894">
        <v>5</v>
      </c>
      <c r="N1076" s="866">
        <v>0.700816</v>
      </c>
      <c r="O1076" s="867">
        <v>11.25</v>
      </c>
      <c r="P1076" s="867">
        <f t="shared" si="18"/>
        <v>7.88418</v>
      </c>
    </row>
    <row r="1077" s="1" customFormat="1" spans="1:16">
      <c r="A1077" s="199" t="s">
        <v>3897</v>
      </c>
      <c r="B1077" s="890" t="s">
        <v>3898</v>
      </c>
      <c r="C1077" s="891"/>
      <c r="D1077" s="892"/>
      <c r="E1077" s="893"/>
      <c r="F1077" s="891"/>
      <c r="G1077" s="891"/>
      <c r="H1077" s="891"/>
      <c r="I1077" s="891"/>
      <c r="J1077" s="891"/>
      <c r="K1077" s="891"/>
      <c r="L1077" s="891"/>
      <c r="M1077" s="894">
        <v>4</v>
      </c>
      <c r="N1077" s="866">
        <v>0.5606528</v>
      </c>
      <c r="O1077" s="867">
        <v>11.25</v>
      </c>
      <c r="P1077" s="867">
        <f t="shared" si="18"/>
        <v>6.307344</v>
      </c>
    </row>
    <row r="1078" s="1" customFormat="1" spans="1:16">
      <c r="A1078" s="199" t="s">
        <v>3899</v>
      </c>
      <c r="B1078" s="890" t="s">
        <v>3900</v>
      </c>
      <c r="C1078" s="891"/>
      <c r="D1078" s="892"/>
      <c r="E1078" s="893"/>
      <c r="F1078" s="891"/>
      <c r="G1078" s="891"/>
      <c r="H1078" s="891"/>
      <c r="I1078" s="891"/>
      <c r="J1078" s="891"/>
      <c r="K1078" s="891"/>
      <c r="L1078" s="891"/>
      <c r="M1078" s="894">
        <v>4</v>
      </c>
      <c r="N1078" s="866">
        <v>0.5606528</v>
      </c>
      <c r="O1078" s="867">
        <v>11.25</v>
      </c>
      <c r="P1078" s="867">
        <f t="shared" si="18"/>
        <v>6.307344</v>
      </c>
    </row>
    <row r="1079" s="1" customFormat="1" spans="1:16">
      <c r="A1079" s="199" t="s">
        <v>3901</v>
      </c>
      <c r="B1079" s="890" t="s">
        <v>3181</v>
      </c>
      <c r="C1079" s="891"/>
      <c r="D1079" s="892"/>
      <c r="E1079" s="893"/>
      <c r="F1079" s="891"/>
      <c r="G1079" s="891"/>
      <c r="H1079" s="891"/>
      <c r="I1079" s="891"/>
      <c r="J1079" s="891"/>
      <c r="K1079" s="891"/>
      <c r="L1079" s="891"/>
      <c r="M1079" s="894">
        <v>4</v>
      </c>
      <c r="N1079" s="866">
        <v>0.5606528</v>
      </c>
      <c r="O1079" s="867">
        <v>11.25</v>
      </c>
      <c r="P1079" s="867">
        <f t="shared" si="18"/>
        <v>6.307344</v>
      </c>
    </row>
    <row r="1080" s="1" customFormat="1" spans="1:16">
      <c r="A1080" s="199" t="s">
        <v>3902</v>
      </c>
      <c r="B1080" s="890" t="s">
        <v>1871</v>
      </c>
      <c r="C1080" s="891"/>
      <c r="D1080" s="892"/>
      <c r="E1080" s="893"/>
      <c r="F1080" s="891"/>
      <c r="G1080" s="891"/>
      <c r="H1080" s="891"/>
      <c r="I1080" s="891"/>
      <c r="J1080" s="891"/>
      <c r="K1080" s="891"/>
      <c r="L1080" s="891"/>
      <c r="M1080" s="894">
        <v>3</v>
      </c>
      <c r="N1080" s="866">
        <v>0.4204896</v>
      </c>
      <c r="O1080" s="867">
        <v>11.25</v>
      </c>
      <c r="P1080" s="867">
        <f t="shared" si="18"/>
        <v>4.730508</v>
      </c>
    </row>
    <row r="1081" s="1" customFormat="1" spans="1:16">
      <c r="A1081" s="199" t="s">
        <v>3903</v>
      </c>
      <c r="B1081" s="890" t="s">
        <v>3904</v>
      </c>
      <c r="C1081" s="891"/>
      <c r="D1081" s="892"/>
      <c r="E1081" s="893"/>
      <c r="F1081" s="891"/>
      <c r="G1081" s="891"/>
      <c r="H1081" s="891"/>
      <c r="I1081" s="891"/>
      <c r="J1081" s="891"/>
      <c r="K1081" s="891"/>
      <c r="L1081" s="891"/>
      <c r="M1081" s="894">
        <v>2</v>
      </c>
      <c r="N1081" s="866">
        <v>0.2803264</v>
      </c>
      <c r="O1081" s="867">
        <v>11.25</v>
      </c>
      <c r="P1081" s="867">
        <f t="shared" si="18"/>
        <v>3.153672</v>
      </c>
    </row>
    <row r="1082" s="1" customFormat="1" spans="1:16">
      <c r="A1082" s="199" t="s">
        <v>3905</v>
      </c>
      <c r="B1082" s="890" t="s">
        <v>1004</v>
      </c>
      <c r="C1082" s="891"/>
      <c r="D1082" s="892"/>
      <c r="E1082" s="893"/>
      <c r="F1082" s="891"/>
      <c r="G1082" s="891"/>
      <c r="H1082" s="891"/>
      <c r="I1082" s="891"/>
      <c r="J1082" s="891"/>
      <c r="K1082" s="891"/>
      <c r="L1082" s="891"/>
      <c r="M1082" s="894">
        <v>5</v>
      </c>
      <c r="N1082" s="866">
        <v>0.700816</v>
      </c>
      <c r="O1082" s="867">
        <v>11.25</v>
      </c>
      <c r="P1082" s="867">
        <f t="shared" si="18"/>
        <v>7.88418</v>
      </c>
    </row>
    <row r="1083" s="1" customFormat="1" spans="1:16">
      <c r="A1083" s="199" t="s">
        <v>3906</v>
      </c>
      <c r="B1083" s="890" t="s">
        <v>3907</v>
      </c>
      <c r="C1083" s="891"/>
      <c r="D1083" s="892"/>
      <c r="E1083" s="893"/>
      <c r="F1083" s="891"/>
      <c r="G1083" s="891"/>
      <c r="H1083" s="891"/>
      <c r="I1083" s="891"/>
      <c r="J1083" s="891"/>
      <c r="K1083" s="891"/>
      <c r="L1083" s="891"/>
      <c r="M1083" s="894">
        <v>3</v>
      </c>
      <c r="N1083" s="866">
        <v>0.4204896</v>
      </c>
      <c r="O1083" s="867">
        <v>11.25</v>
      </c>
      <c r="P1083" s="867">
        <f t="shared" si="18"/>
        <v>4.730508</v>
      </c>
    </row>
    <row r="1084" s="1" customFormat="1" spans="1:16">
      <c r="A1084" s="199" t="s">
        <v>2129</v>
      </c>
      <c r="B1084" s="890" t="s">
        <v>3908</v>
      </c>
      <c r="C1084" s="891"/>
      <c r="D1084" s="892"/>
      <c r="E1084" s="893"/>
      <c r="F1084" s="891"/>
      <c r="G1084" s="891"/>
      <c r="H1084" s="891"/>
      <c r="I1084" s="891"/>
      <c r="J1084" s="891"/>
      <c r="K1084" s="891"/>
      <c r="L1084" s="891"/>
      <c r="M1084" s="894">
        <v>6</v>
      </c>
      <c r="N1084" s="866">
        <v>0.8409792</v>
      </c>
      <c r="O1084" s="867">
        <v>11.25</v>
      </c>
      <c r="P1084" s="867">
        <f t="shared" si="18"/>
        <v>9.461016</v>
      </c>
    </row>
    <row r="1085" s="1" customFormat="1" spans="1:16">
      <c r="A1085" s="199" t="s">
        <v>3909</v>
      </c>
      <c r="B1085" s="890" t="s">
        <v>3910</v>
      </c>
      <c r="C1085" s="891"/>
      <c r="D1085" s="892"/>
      <c r="E1085" s="893"/>
      <c r="F1085" s="891"/>
      <c r="G1085" s="891"/>
      <c r="H1085" s="891"/>
      <c r="I1085" s="891"/>
      <c r="J1085" s="891"/>
      <c r="K1085" s="891"/>
      <c r="L1085" s="891"/>
      <c r="M1085" s="894">
        <v>4</v>
      </c>
      <c r="N1085" s="866">
        <v>0.5606528</v>
      </c>
      <c r="O1085" s="867">
        <v>11.25</v>
      </c>
      <c r="P1085" s="867">
        <f t="shared" si="18"/>
        <v>6.307344</v>
      </c>
    </row>
    <row r="1086" s="1" customFormat="1" spans="1:16">
      <c r="A1086" s="199" t="s">
        <v>3911</v>
      </c>
      <c r="B1086" s="890" t="s">
        <v>3912</v>
      </c>
      <c r="C1086" s="891"/>
      <c r="D1086" s="892"/>
      <c r="E1086" s="893"/>
      <c r="F1086" s="891"/>
      <c r="G1086" s="891"/>
      <c r="H1086" s="891"/>
      <c r="I1086" s="891"/>
      <c r="J1086" s="891"/>
      <c r="K1086" s="891"/>
      <c r="L1086" s="891"/>
      <c r="M1086" s="894">
        <v>1</v>
      </c>
      <c r="N1086" s="866">
        <v>0.1401632</v>
      </c>
      <c r="O1086" s="867">
        <v>11.25</v>
      </c>
      <c r="P1086" s="867">
        <f t="shared" si="18"/>
        <v>1.576836</v>
      </c>
    </row>
    <row r="1087" s="1" customFormat="1" spans="1:16">
      <c r="A1087" s="199" t="s">
        <v>3913</v>
      </c>
      <c r="B1087" s="890" t="s">
        <v>3914</v>
      </c>
      <c r="C1087" s="891"/>
      <c r="D1087" s="892"/>
      <c r="E1087" s="893"/>
      <c r="F1087" s="891"/>
      <c r="G1087" s="891"/>
      <c r="H1087" s="891"/>
      <c r="I1087" s="891"/>
      <c r="J1087" s="891"/>
      <c r="K1087" s="891"/>
      <c r="L1087" s="891"/>
      <c r="M1087" s="894">
        <v>5</v>
      </c>
      <c r="N1087" s="866">
        <v>0.700816</v>
      </c>
      <c r="O1087" s="867">
        <v>11.25</v>
      </c>
      <c r="P1087" s="867">
        <f t="shared" si="18"/>
        <v>7.88418</v>
      </c>
    </row>
    <row r="1088" s="1" customFormat="1" spans="1:16">
      <c r="A1088" s="199" t="s">
        <v>3915</v>
      </c>
      <c r="B1088" s="890" t="s">
        <v>3916</v>
      </c>
      <c r="C1088" s="891"/>
      <c r="D1088" s="892"/>
      <c r="E1088" s="893"/>
      <c r="F1088" s="891"/>
      <c r="G1088" s="891"/>
      <c r="H1088" s="891"/>
      <c r="I1088" s="891"/>
      <c r="J1088" s="891"/>
      <c r="K1088" s="891"/>
      <c r="L1088" s="891"/>
      <c r="M1088" s="894">
        <v>3</v>
      </c>
      <c r="N1088" s="866">
        <v>0.4204896</v>
      </c>
      <c r="O1088" s="867">
        <v>11.25</v>
      </c>
      <c r="P1088" s="867">
        <f t="shared" si="18"/>
        <v>4.730508</v>
      </c>
    </row>
    <row r="1089" s="1" customFormat="1" spans="1:16">
      <c r="A1089" s="199" t="s">
        <v>1414</v>
      </c>
      <c r="B1089" s="890" t="s">
        <v>1974</v>
      </c>
      <c r="C1089" s="891"/>
      <c r="D1089" s="892"/>
      <c r="E1089" s="893"/>
      <c r="F1089" s="891"/>
      <c r="G1089" s="891"/>
      <c r="H1089" s="891"/>
      <c r="I1089" s="891"/>
      <c r="J1089" s="891"/>
      <c r="K1089" s="891"/>
      <c r="L1089" s="891"/>
      <c r="M1089" s="894">
        <v>5</v>
      </c>
      <c r="N1089" s="866">
        <v>0.700816</v>
      </c>
      <c r="O1089" s="867">
        <v>11.25</v>
      </c>
      <c r="P1089" s="867">
        <f t="shared" si="18"/>
        <v>7.88418</v>
      </c>
    </row>
    <row r="1090" s="1" customFormat="1" spans="1:16">
      <c r="A1090" s="199" t="s">
        <v>3917</v>
      </c>
      <c r="B1090" s="890" t="s">
        <v>3918</v>
      </c>
      <c r="C1090" s="891"/>
      <c r="D1090" s="892"/>
      <c r="E1090" s="893"/>
      <c r="F1090" s="891"/>
      <c r="G1090" s="891"/>
      <c r="H1090" s="891"/>
      <c r="I1090" s="891"/>
      <c r="J1090" s="891"/>
      <c r="K1090" s="891"/>
      <c r="L1090" s="891"/>
      <c r="M1090" s="894">
        <v>4</v>
      </c>
      <c r="N1090" s="866">
        <v>0.5606528</v>
      </c>
      <c r="O1090" s="867">
        <v>11.25</v>
      </c>
      <c r="P1090" s="867">
        <f t="shared" si="18"/>
        <v>6.307344</v>
      </c>
    </row>
    <row r="1091" s="1" customFormat="1" spans="1:16">
      <c r="A1091" s="199" t="s">
        <v>3919</v>
      </c>
      <c r="B1091" s="890" t="s">
        <v>3920</v>
      </c>
      <c r="C1091" s="891"/>
      <c r="D1091" s="892"/>
      <c r="E1091" s="893"/>
      <c r="F1091" s="891"/>
      <c r="G1091" s="891"/>
      <c r="H1091" s="891"/>
      <c r="I1091" s="891"/>
      <c r="J1091" s="891"/>
      <c r="K1091" s="891"/>
      <c r="L1091" s="891"/>
      <c r="M1091" s="894">
        <v>4</v>
      </c>
      <c r="N1091" s="866">
        <v>0.5606528</v>
      </c>
      <c r="O1091" s="867">
        <v>11.25</v>
      </c>
      <c r="P1091" s="867">
        <f t="shared" si="18"/>
        <v>6.307344</v>
      </c>
    </row>
    <row r="1092" s="1" customFormat="1" spans="1:16">
      <c r="A1092" s="199" t="s">
        <v>3921</v>
      </c>
      <c r="B1092" s="890" t="s">
        <v>3922</v>
      </c>
      <c r="C1092" s="891"/>
      <c r="D1092" s="892"/>
      <c r="E1092" s="893"/>
      <c r="F1092" s="891"/>
      <c r="G1092" s="891"/>
      <c r="H1092" s="891"/>
      <c r="I1092" s="891"/>
      <c r="J1092" s="891"/>
      <c r="K1092" s="891"/>
      <c r="L1092" s="891"/>
      <c r="M1092" s="894">
        <v>3</v>
      </c>
      <c r="N1092" s="866">
        <v>0.4204896</v>
      </c>
      <c r="O1092" s="867">
        <v>11.25</v>
      </c>
      <c r="P1092" s="867">
        <f t="shared" si="18"/>
        <v>4.730508</v>
      </c>
    </row>
    <row r="1093" s="1" customFormat="1" spans="1:16">
      <c r="A1093" s="199" t="s">
        <v>3923</v>
      </c>
      <c r="B1093" s="890" t="s">
        <v>1849</v>
      </c>
      <c r="C1093" s="891"/>
      <c r="D1093" s="892"/>
      <c r="E1093" s="893"/>
      <c r="F1093" s="891"/>
      <c r="G1093" s="891"/>
      <c r="H1093" s="891"/>
      <c r="I1093" s="891"/>
      <c r="J1093" s="891"/>
      <c r="K1093" s="891"/>
      <c r="L1093" s="891"/>
      <c r="M1093" s="894">
        <v>3</v>
      </c>
      <c r="N1093" s="866">
        <v>0.4204896</v>
      </c>
      <c r="O1093" s="867">
        <v>11.25</v>
      </c>
      <c r="P1093" s="867">
        <f t="shared" si="18"/>
        <v>4.730508</v>
      </c>
    </row>
    <row r="1094" s="1" customFormat="1" spans="1:16">
      <c r="A1094" s="199" t="s">
        <v>3924</v>
      </c>
      <c r="B1094" s="890" t="s">
        <v>3925</v>
      </c>
      <c r="C1094" s="891"/>
      <c r="D1094" s="892"/>
      <c r="E1094" s="893"/>
      <c r="F1094" s="891"/>
      <c r="G1094" s="891"/>
      <c r="H1094" s="891"/>
      <c r="I1094" s="891"/>
      <c r="J1094" s="891"/>
      <c r="K1094" s="891"/>
      <c r="L1094" s="891"/>
      <c r="M1094" s="894">
        <v>2</v>
      </c>
      <c r="N1094" s="866">
        <v>0.2803264</v>
      </c>
      <c r="O1094" s="867">
        <v>11.25</v>
      </c>
      <c r="P1094" s="867">
        <f t="shared" si="18"/>
        <v>3.153672</v>
      </c>
    </row>
    <row r="1095" s="1" customFormat="1" spans="1:16">
      <c r="A1095" s="199" t="s">
        <v>3926</v>
      </c>
      <c r="B1095" s="890" t="s">
        <v>3927</v>
      </c>
      <c r="C1095" s="891"/>
      <c r="D1095" s="892"/>
      <c r="E1095" s="893"/>
      <c r="F1095" s="891"/>
      <c r="G1095" s="891"/>
      <c r="H1095" s="891"/>
      <c r="I1095" s="891"/>
      <c r="J1095" s="891"/>
      <c r="K1095" s="891"/>
      <c r="L1095" s="891"/>
      <c r="M1095" s="894">
        <v>4</v>
      </c>
      <c r="N1095" s="866">
        <v>0.5606528</v>
      </c>
      <c r="O1095" s="867">
        <v>11.25</v>
      </c>
      <c r="P1095" s="867">
        <f t="shared" si="18"/>
        <v>6.307344</v>
      </c>
    </row>
    <row r="1096" s="1" customFormat="1" spans="1:16">
      <c r="A1096" s="199" t="s">
        <v>3660</v>
      </c>
      <c r="B1096" s="890" t="s">
        <v>3928</v>
      </c>
      <c r="C1096" s="891"/>
      <c r="D1096" s="892"/>
      <c r="E1096" s="893"/>
      <c r="F1096" s="891"/>
      <c r="G1096" s="891"/>
      <c r="H1096" s="891"/>
      <c r="I1096" s="891"/>
      <c r="J1096" s="891"/>
      <c r="K1096" s="891"/>
      <c r="L1096" s="891"/>
      <c r="M1096" s="894">
        <v>5</v>
      </c>
      <c r="N1096" s="866">
        <v>0.700816</v>
      </c>
      <c r="O1096" s="867">
        <v>11.25</v>
      </c>
      <c r="P1096" s="867">
        <f t="shared" si="18"/>
        <v>7.88418</v>
      </c>
    </row>
    <row r="1097" s="1" customFormat="1" spans="1:16">
      <c r="A1097" s="199" t="s">
        <v>3929</v>
      </c>
      <c r="B1097" s="890" t="s">
        <v>3930</v>
      </c>
      <c r="C1097" s="891"/>
      <c r="D1097" s="892"/>
      <c r="E1097" s="893"/>
      <c r="F1097" s="891"/>
      <c r="G1097" s="891"/>
      <c r="H1097" s="891"/>
      <c r="I1097" s="891"/>
      <c r="J1097" s="891"/>
      <c r="K1097" s="891"/>
      <c r="L1097" s="891"/>
      <c r="M1097" s="894">
        <v>4</v>
      </c>
      <c r="N1097" s="866">
        <v>0.5606528</v>
      </c>
      <c r="O1097" s="867">
        <v>11.25</v>
      </c>
      <c r="P1097" s="867">
        <f t="shared" si="18"/>
        <v>6.307344</v>
      </c>
    </row>
    <row r="1098" s="1" customFormat="1" spans="1:16">
      <c r="A1098" s="199" t="s">
        <v>3931</v>
      </c>
      <c r="B1098" s="890" t="s">
        <v>3932</v>
      </c>
      <c r="C1098" s="891"/>
      <c r="D1098" s="892"/>
      <c r="E1098" s="893"/>
      <c r="F1098" s="891"/>
      <c r="G1098" s="891"/>
      <c r="H1098" s="891"/>
      <c r="I1098" s="891"/>
      <c r="J1098" s="891"/>
      <c r="K1098" s="891"/>
      <c r="L1098" s="891"/>
      <c r="M1098" s="894">
        <v>4</v>
      </c>
      <c r="N1098" s="866">
        <v>0.5606528</v>
      </c>
      <c r="O1098" s="867">
        <v>11.25</v>
      </c>
      <c r="P1098" s="867">
        <f t="shared" si="18"/>
        <v>6.307344</v>
      </c>
    </row>
    <row r="1099" s="1" customFormat="1" spans="1:16">
      <c r="A1099" s="199" t="s">
        <v>3933</v>
      </c>
      <c r="B1099" s="890" t="s">
        <v>3934</v>
      </c>
      <c r="C1099" s="891"/>
      <c r="D1099" s="892"/>
      <c r="E1099" s="893"/>
      <c r="F1099" s="891"/>
      <c r="G1099" s="891"/>
      <c r="H1099" s="891"/>
      <c r="I1099" s="891"/>
      <c r="J1099" s="891"/>
      <c r="K1099" s="891"/>
      <c r="L1099" s="891"/>
      <c r="M1099" s="894">
        <v>4</v>
      </c>
      <c r="N1099" s="866">
        <v>0.5606528</v>
      </c>
      <c r="O1099" s="867">
        <v>11.25</v>
      </c>
      <c r="P1099" s="867">
        <f t="shared" si="18"/>
        <v>6.307344</v>
      </c>
    </row>
    <row r="1100" s="1" customFormat="1" spans="1:16">
      <c r="A1100" s="199" t="s">
        <v>3935</v>
      </c>
      <c r="B1100" s="890" t="s">
        <v>3936</v>
      </c>
      <c r="C1100" s="891"/>
      <c r="D1100" s="892"/>
      <c r="E1100" s="893"/>
      <c r="F1100" s="891"/>
      <c r="G1100" s="891"/>
      <c r="H1100" s="891"/>
      <c r="I1100" s="891"/>
      <c r="J1100" s="891"/>
      <c r="K1100" s="891"/>
      <c r="L1100" s="891"/>
      <c r="M1100" s="894">
        <v>5</v>
      </c>
      <c r="N1100" s="866">
        <v>0.700816</v>
      </c>
      <c r="O1100" s="867">
        <v>11.25</v>
      </c>
      <c r="P1100" s="867">
        <f t="shared" si="18"/>
        <v>7.88418</v>
      </c>
    </row>
    <row r="1101" s="1" customFormat="1" spans="1:16">
      <c r="A1101" s="199" t="s">
        <v>3937</v>
      </c>
      <c r="B1101" s="890" t="s">
        <v>3818</v>
      </c>
      <c r="C1101" s="891"/>
      <c r="D1101" s="892"/>
      <c r="E1101" s="893"/>
      <c r="F1101" s="891"/>
      <c r="G1101" s="891"/>
      <c r="H1101" s="891"/>
      <c r="I1101" s="891"/>
      <c r="J1101" s="891"/>
      <c r="K1101" s="891"/>
      <c r="L1101" s="891"/>
      <c r="M1101" s="894">
        <v>4</v>
      </c>
      <c r="N1101" s="866">
        <v>0.5606528</v>
      </c>
      <c r="O1101" s="867">
        <v>11.25</v>
      </c>
      <c r="P1101" s="867">
        <f t="shared" si="18"/>
        <v>6.307344</v>
      </c>
    </row>
    <row r="1102" s="1" customFormat="1" spans="1:16">
      <c r="A1102" s="199" t="s">
        <v>3938</v>
      </c>
      <c r="B1102" s="890" t="s">
        <v>3939</v>
      </c>
      <c r="C1102" s="891"/>
      <c r="D1102" s="892"/>
      <c r="E1102" s="893"/>
      <c r="F1102" s="891"/>
      <c r="G1102" s="891"/>
      <c r="H1102" s="891"/>
      <c r="I1102" s="891"/>
      <c r="J1102" s="891"/>
      <c r="K1102" s="891"/>
      <c r="L1102" s="891"/>
      <c r="M1102" s="894">
        <v>6</v>
      </c>
      <c r="N1102" s="866">
        <v>0.8409792</v>
      </c>
      <c r="O1102" s="867">
        <v>11.25</v>
      </c>
      <c r="P1102" s="867">
        <f t="shared" si="18"/>
        <v>9.461016</v>
      </c>
    </row>
    <row r="1103" s="1" customFormat="1" spans="1:16">
      <c r="A1103" s="199" t="s">
        <v>3940</v>
      </c>
      <c r="B1103" s="890" t="s">
        <v>3941</v>
      </c>
      <c r="C1103" s="891"/>
      <c r="D1103" s="892"/>
      <c r="E1103" s="893"/>
      <c r="F1103" s="891"/>
      <c r="G1103" s="891"/>
      <c r="H1103" s="891"/>
      <c r="I1103" s="891"/>
      <c r="J1103" s="891"/>
      <c r="K1103" s="891"/>
      <c r="L1103" s="891"/>
      <c r="M1103" s="894">
        <v>3</v>
      </c>
      <c r="N1103" s="866">
        <v>0.4204896</v>
      </c>
      <c r="O1103" s="867">
        <v>11.25</v>
      </c>
      <c r="P1103" s="867">
        <f t="shared" si="18"/>
        <v>4.730508</v>
      </c>
    </row>
    <row r="1104" s="1" customFormat="1" spans="1:16">
      <c r="A1104" s="199" t="s">
        <v>3942</v>
      </c>
      <c r="B1104" s="890" t="s">
        <v>3943</v>
      </c>
      <c r="C1104" s="891"/>
      <c r="D1104" s="892"/>
      <c r="E1104" s="893"/>
      <c r="F1104" s="891"/>
      <c r="G1104" s="891"/>
      <c r="H1104" s="891"/>
      <c r="I1104" s="891"/>
      <c r="J1104" s="891"/>
      <c r="K1104" s="891"/>
      <c r="L1104" s="891"/>
      <c r="M1104" s="894">
        <v>4</v>
      </c>
      <c r="N1104" s="866">
        <v>0.5606528</v>
      </c>
      <c r="O1104" s="867">
        <v>11.25</v>
      </c>
      <c r="P1104" s="867">
        <f t="shared" si="18"/>
        <v>6.307344</v>
      </c>
    </row>
    <row r="1105" s="1" customFormat="1" spans="1:16">
      <c r="A1105" s="199" t="s">
        <v>3726</v>
      </c>
      <c r="B1105" s="890" t="s">
        <v>3944</v>
      </c>
      <c r="C1105" s="891"/>
      <c r="D1105" s="892"/>
      <c r="E1105" s="893"/>
      <c r="F1105" s="891"/>
      <c r="G1105" s="891"/>
      <c r="H1105" s="891"/>
      <c r="I1105" s="891"/>
      <c r="J1105" s="891"/>
      <c r="K1105" s="891"/>
      <c r="L1105" s="891"/>
      <c r="M1105" s="894">
        <v>3</v>
      </c>
      <c r="N1105" s="866">
        <v>0.4204896</v>
      </c>
      <c r="O1105" s="867">
        <v>11.25</v>
      </c>
      <c r="P1105" s="867">
        <f t="shared" si="18"/>
        <v>4.730508</v>
      </c>
    </row>
    <row r="1106" s="1" customFormat="1" spans="1:16">
      <c r="A1106" s="199" t="s">
        <v>3945</v>
      </c>
      <c r="B1106" s="890" t="s">
        <v>3946</v>
      </c>
      <c r="C1106" s="891"/>
      <c r="D1106" s="892"/>
      <c r="E1106" s="893"/>
      <c r="F1106" s="891"/>
      <c r="G1106" s="891"/>
      <c r="H1106" s="891"/>
      <c r="I1106" s="891"/>
      <c r="J1106" s="891"/>
      <c r="K1106" s="891"/>
      <c r="L1106" s="891"/>
      <c r="M1106" s="894">
        <v>5</v>
      </c>
      <c r="N1106" s="866">
        <v>0.700816</v>
      </c>
      <c r="O1106" s="867">
        <v>11.25</v>
      </c>
      <c r="P1106" s="867">
        <f t="shared" si="18"/>
        <v>7.88418</v>
      </c>
    </row>
    <row r="1107" s="1" customFormat="1" spans="1:16">
      <c r="A1107" s="199" t="s">
        <v>3947</v>
      </c>
      <c r="B1107" s="890" t="s">
        <v>3948</v>
      </c>
      <c r="C1107" s="891"/>
      <c r="D1107" s="892"/>
      <c r="E1107" s="893"/>
      <c r="F1107" s="891"/>
      <c r="G1107" s="891"/>
      <c r="H1107" s="891"/>
      <c r="I1107" s="891"/>
      <c r="J1107" s="891"/>
      <c r="K1107" s="891"/>
      <c r="L1107" s="891"/>
      <c r="M1107" s="894">
        <v>3</v>
      </c>
      <c r="N1107" s="866">
        <v>0.4204896</v>
      </c>
      <c r="O1107" s="867">
        <v>11.25</v>
      </c>
      <c r="P1107" s="867">
        <f t="shared" si="18"/>
        <v>4.730508</v>
      </c>
    </row>
    <row r="1108" s="1" customFormat="1" spans="1:16">
      <c r="A1108" s="199" t="s">
        <v>3949</v>
      </c>
      <c r="B1108" s="890" t="s">
        <v>3950</v>
      </c>
      <c r="C1108" s="891"/>
      <c r="D1108" s="892"/>
      <c r="E1108" s="893"/>
      <c r="F1108" s="891"/>
      <c r="G1108" s="891"/>
      <c r="H1108" s="891"/>
      <c r="I1108" s="891"/>
      <c r="J1108" s="891"/>
      <c r="K1108" s="891"/>
      <c r="L1108" s="891"/>
      <c r="M1108" s="894">
        <v>4</v>
      </c>
      <c r="N1108" s="866">
        <v>0.5606528</v>
      </c>
      <c r="O1108" s="867">
        <v>11.25</v>
      </c>
      <c r="P1108" s="867">
        <f t="shared" si="18"/>
        <v>6.307344</v>
      </c>
    </row>
    <row r="1109" s="1" customFormat="1" spans="1:16">
      <c r="A1109" s="199" t="s">
        <v>3951</v>
      </c>
      <c r="B1109" s="890" t="s">
        <v>3593</v>
      </c>
      <c r="C1109" s="891"/>
      <c r="D1109" s="892"/>
      <c r="E1109" s="893"/>
      <c r="F1109" s="891"/>
      <c r="G1109" s="891"/>
      <c r="H1109" s="891"/>
      <c r="I1109" s="891"/>
      <c r="J1109" s="891"/>
      <c r="K1109" s="891"/>
      <c r="L1109" s="891"/>
      <c r="M1109" s="894">
        <v>3</v>
      </c>
      <c r="N1109" s="866">
        <v>0.4204896</v>
      </c>
      <c r="O1109" s="867">
        <v>11.25</v>
      </c>
      <c r="P1109" s="867">
        <f t="shared" si="18"/>
        <v>4.730508</v>
      </c>
    </row>
    <row r="1110" s="1" customFormat="1" spans="1:16">
      <c r="A1110" s="199" t="s">
        <v>3952</v>
      </c>
      <c r="B1110" s="890" t="s">
        <v>3953</v>
      </c>
      <c r="C1110" s="891"/>
      <c r="D1110" s="892"/>
      <c r="E1110" s="893"/>
      <c r="F1110" s="891"/>
      <c r="G1110" s="891"/>
      <c r="H1110" s="891"/>
      <c r="I1110" s="891"/>
      <c r="J1110" s="891"/>
      <c r="K1110" s="891"/>
      <c r="L1110" s="891"/>
      <c r="M1110" s="894">
        <v>1</v>
      </c>
      <c r="N1110" s="866">
        <v>0.1401632</v>
      </c>
      <c r="O1110" s="867">
        <v>11.25</v>
      </c>
      <c r="P1110" s="867">
        <f t="shared" si="18"/>
        <v>1.576836</v>
      </c>
    </row>
    <row r="1111" s="1" customFormat="1" spans="1:16">
      <c r="A1111" s="199" t="s">
        <v>3954</v>
      </c>
      <c r="B1111" s="890" t="s">
        <v>3955</v>
      </c>
      <c r="C1111" s="891"/>
      <c r="D1111" s="892"/>
      <c r="E1111" s="893"/>
      <c r="F1111" s="891"/>
      <c r="G1111" s="891"/>
      <c r="H1111" s="891"/>
      <c r="I1111" s="891"/>
      <c r="J1111" s="891"/>
      <c r="K1111" s="891"/>
      <c r="L1111" s="891"/>
      <c r="M1111" s="894">
        <v>2</v>
      </c>
      <c r="N1111" s="866">
        <v>0.2803264</v>
      </c>
      <c r="O1111" s="867">
        <v>11.25</v>
      </c>
      <c r="P1111" s="867">
        <f t="shared" si="18"/>
        <v>3.153672</v>
      </c>
    </row>
    <row r="1112" s="1" customFormat="1" spans="1:16">
      <c r="A1112" s="199" t="s">
        <v>3956</v>
      </c>
      <c r="B1112" s="890" t="s">
        <v>3957</v>
      </c>
      <c r="C1112" s="891"/>
      <c r="D1112" s="892"/>
      <c r="E1112" s="893"/>
      <c r="F1112" s="891"/>
      <c r="G1112" s="891"/>
      <c r="H1112" s="891"/>
      <c r="I1112" s="891"/>
      <c r="J1112" s="891"/>
      <c r="K1112" s="891"/>
      <c r="L1112" s="891"/>
      <c r="M1112" s="894">
        <v>4</v>
      </c>
      <c r="N1112" s="866">
        <v>0.5606528</v>
      </c>
      <c r="O1112" s="867">
        <v>11.25</v>
      </c>
      <c r="P1112" s="867">
        <f t="shared" si="18"/>
        <v>6.307344</v>
      </c>
    </row>
    <row r="1113" s="1" customFormat="1" spans="1:16">
      <c r="A1113" s="199" t="s">
        <v>3958</v>
      </c>
      <c r="B1113" s="890" t="s">
        <v>3959</v>
      </c>
      <c r="C1113" s="891"/>
      <c r="D1113" s="892"/>
      <c r="E1113" s="893"/>
      <c r="F1113" s="891"/>
      <c r="G1113" s="891"/>
      <c r="H1113" s="891"/>
      <c r="I1113" s="891"/>
      <c r="J1113" s="891"/>
      <c r="K1113" s="891"/>
      <c r="L1113" s="891"/>
      <c r="M1113" s="894">
        <v>5</v>
      </c>
      <c r="N1113" s="866">
        <v>0.700816</v>
      </c>
      <c r="O1113" s="867">
        <v>11.25</v>
      </c>
      <c r="P1113" s="867">
        <f t="shared" si="18"/>
        <v>7.88418</v>
      </c>
    </row>
    <row r="1114" s="1" customFormat="1" spans="1:16">
      <c r="A1114" s="199" t="s">
        <v>3960</v>
      </c>
      <c r="B1114" s="890" t="s">
        <v>3961</v>
      </c>
      <c r="C1114" s="891"/>
      <c r="D1114" s="892"/>
      <c r="E1114" s="893"/>
      <c r="F1114" s="891"/>
      <c r="G1114" s="891"/>
      <c r="H1114" s="891"/>
      <c r="I1114" s="891"/>
      <c r="J1114" s="891"/>
      <c r="K1114" s="891"/>
      <c r="L1114" s="891"/>
      <c r="M1114" s="894">
        <v>3</v>
      </c>
      <c r="N1114" s="866">
        <v>0.4204896</v>
      </c>
      <c r="O1114" s="867">
        <v>11.25</v>
      </c>
      <c r="P1114" s="867">
        <f t="shared" si="18"/>
        <v>4.730508</v>
      </c>
    </row>
    <row r="1115" s="1" customFormat="1" spans="1:16">
      <c r="A1115" s="199" t="s">
        <v>3962</v>
      </c>
      <c r="B1115" s="890" t="s">
        <v>3963</v>
      </c>
      <c r="C1115" s="891"/>
      <c r="D1115" s="892"/>
      <c r="E1115" s="893"/>
      <c r="F1115" s="891"/>
      <c r="G1115" s="891"/>
      <c r="H1115" s="891"/>
      <c r="I1115" s="891"/>
      <c r="J1115" s="891"/>
      <c r="K1115" s="891"/>
      <c r="L1115" s="891"/>
      <c r="M1115" s="894">
        <v>3</v>
      </c>
      <c r="N1115" s="866">
        <v>0.4204896</v>
      </c>
      <c r="O1115" s="867">
        <v>11.25</v>
      </c>
      <c r="P1115" s="867">
        <f t="shared" si="18"/>
        <v>4.730508</v>
      </c>
    </row>
    <row r="1116" s="1" customFormat="1" spans="1:16">
      <c r="A1116" s="199" t="s">
        <v>3964</v>
      </c>
      <c r="B1116" s="890" t="s">
        <v>3965</v>
      </c>
      <c r="C1116" s="891"/>
      <c r="D1116" s="892"/>
      <c r="E1116" s="893"/>
      <c r="F1116" s="891"/>
      <c r="G1116" s="891"/>
      <c r="H1116" s="891"/>
      <c r="I1116" s="891"/>
      <c r="J1116" s="891"/>
      <c r="K1116" s="891"/>
      <c r="L1116" s="891"/>
      <c r="M1116" s="894">
        <v>2</v>
      </c>
      <c r="N1116" s="866">
        <v>0.2803264</v>
      </c>
      <c r="O1116" s="867">
        <v>11.25</v>
      </c>
      <c r="P1116" s="867">
        <f t="shared" si="18"/>
        <v>3.153672</v>
      </c>
    </row>
    <row r="1117" s="1" customFormat="1" spans="1:16">
      <c r="A1117" s="199" t="s">
        <v>3966</v>
      </c>
      <c r="B1117" s="890" t="s">
        <v>3967</v>
      </c>
      <c r="C1117" s="891"/>
      <c r="D1117" s="892"/>
      <c r="E1117" s="893"/>
      <c r="F1117" s="891"/>
      <c r="G1117" s="891"/>
      <c r="H1117" s="891"/>
      <c r="I1117" s="891"/>
      <c r="J1117" s="891"/>
      <c r="K1117" s="891"/>
      <c r="L1117" s="891"/>
      <c r="M1117" s="894">
        <v>3</v>
      </c>
      <c r="N1117" s="866">
        <v>0.4204896</v>
      </c>
      <c r="O1117" s="867">
        <v>11.25</v>
      </c>
      <c r="P1117" s="867">
        <f t="shared" si="18"/>
        <v>4.730508</v>
      </c>
    </row>
    <row r="1118" s="1" customFormat="1" spans="1:16">
      <c r="A1118" s="199" t="s">
        <v>3968</v>
      </c>
      <c r="B1118" s="890" t="s">
        <v>3969</v>
      </c>
      <c r="C1118" s="891"/>
      <c r="D1118" s="892"/>
      <c r="E1118" s="893"/>
      <c r="F1118" s="891"/>
      <c r="G1118" s="891"/>
      <c r="H1118" s="891"/>
      <c r="I1118" s="891"/>
      <c r="J1118" s="891"/>
      <c r="K1118" s="891"/>
      <c r="L1118" s="891"/>
      <c r="M1118" s="894">
        <v>4</v>
      </c>
      <c r="N1118" s="866">
        <v>0.5606528</v>
      </c>
      <c r="O1118" s="867">
        <v>11.25</v>
      </c>
      <c r="P1118" s="867">
        <f t="shared" si="18"/>
        <v>6.307344</v>
      </c>
    </row>
    <row r="1119" s="1" customFormat="1" spans="1:16">
      <c r="A1119" s="199" t="s">
        <v>3970</v>
      </c>
      <c r="B1119" s="890" t="s">
        <v>3971</v>
      </c>
      <c r="C1119" s="891"/>
      <c r="D1119" s="892"/>
      <c r="E1119" s="893"/>
      <c r="F1119" s="891"/>
      <c r="G1119" s="891"/>
      <c r="H1119" s="891"/>
      <c r="I1119" s="891"/>
      <c r="J1119" s="891"/>
      <c r="K1119" s="891"/>
      <c r="L1119" s="891"/>
      <c r="M1119" s="894">
        <v>4</v>
      </c>
      <c r="N1119" s="866">
        <v>0.5606528</v>
      </c>
      <c r="O1119" s="867">
        <v>11.25</v>
      </c>
      <c r="P1119" s="867">
        <f t="shared" si="18"/>
        <v>6.307344</v>
      </c>
    </row>
    <row r="1120" s="1" customFormat="1" spans="1:16">
      <c r="A1120" s="199" t="s">
        <v>3972</v>
      </c>
      <c r="B1120" s="890" t="s">
        <v>3973</v>
      </c>
      <c r="C1120" s="891"/>
      <c r="D1120" s="892"/>
      <c r="E1120" s="893"/>
      <c r="F1120" s="891"/>
      <c r="G1120" s="891"/>
      <c r="H1120" s="891"/>
      <c r="I1120" s="891"/>
      <c r="J1120" s="891"/>
      <c r="K1120" s="891"/>
      <c r="L1120" s="891"/>
      <c r="M1120" s="894">
        <v>5</v>
      </c>
      <c r="N1120" s="866">
        <v>0.700816</v>
      </c>
      <c r="O1120" s="867">
        <v>11.25</v>
      </c>
      <c r="P1120" s="867">
        <f t="shared" si="18"/>
        <v>7.88418</v>
      </c>
    </row>
    <row r="1121" s="1" customFormat="1" spans="1:16">
      <c r="A1121" s="199" t="s">
        <v>3974</v>
      </c>
      <c r="B1121" s="890" t="s">
        <v>3975</v>
      </c>
      <c r="C1121" s="891"/>
      <c r="D1121" s="892"/>
      <c r="E1121" s="893"/>
      <c r="F1121" s="891"/>
      <c r="G1121" s="891"/>
      <c r="H1121" s="891"/>
      <c r="I1121" s="891"/>
      <c r="J1121" s="891"/>
      <c r="K1121" s="891"/>
      <c r="L1121" s="891"/>
      <c r="M1121" s="894">
        <v>4</v>
      </c>
      <c r="N1121" s="866">
        <v>0.5606528</v>
      </c>
      <c r="O1121" s="867">
        <v>11.25</v>
      </c>
      <c r="P1121" s="867">
        <f t="shared" si="18"/>
        <v>6.307344</v>
      </c>
    </row>
    <row r="1122" s="1" customFormat="1" spans="1:16">
      <c r="A1122" s="199" t="s">
        <v>3976</v>
      </c>
      <c r="B1122" s="890" t="s">
        <v>3977</v>
      </c>
      <c r="C1122" s="891"/>
      <c r="D1122" s="892"/>
      <c r="E1122" s="893"/>
      <c r="F1122" s="891"/>
      <c r="G1122" s="891"/>
      <c r="H1122" s="891"/>
      <c r="I1122" s="891"/>
      <c r="J1122" s="891"/>
      <c r="K1122" s="891"/>
      <c r="L1122" s="891"/>
      <c r="M1122" s="894">
        <v>4</v>
      </c>
      <c r="N1122" s="866">
        <v>0.5606528</v>
      </c>
      <c r="O1122" s="867">
        <v>11.25</v>
      </c>
      <c r="P1122" s="867">
        <f t="shared" si="18"/>
        <v>6.307344</v>
      </c>
    </row>
    <row r="1123" s="1" customFormat="1" spans="1:16">
      <c r="A1123" s="199" t="s">
        <v>3978</v>
      </c>
      <c r="B1123" s="890" t="s">
        <v>3979</v>
      </c>
      <c r="C1123" s="891"/>
      <c r="D1123" s="892"/>
      <c r="E1123" s="893"/>
      <c r="F1123" s="891"/>
      <c r="G1123" s="891"/>
      <c r="H1123" s="891"/>
      <c r="I1123" s="891"/>
      <c r="J1123" s="891"/>
      <c r="K1123" s="891"/>
      <c r="L1123" s="891"/>
      <c r="M1123" s="894">
        <v>2</v>
      </c>
      <c r="N1123" s="866">
        <v>0.2803264</v>
      </c>
      <c r="O1123" s="867">
        <v>11.25</v>
      </c>
      <c r="P1123" s="867">
        <f t="shared" ref="P1123:P1145" si="19">M1123*1.576836</f>
        <v>3.153672</v>
      </c>
    </row>
    <row r="1124" s="1" customFormat="1" spans="1:16">
      <c r="A1124" s="199" t="s">
        <v>3980</v>
      </c>
      <c r="B1124" s="890" t="s">
        <v>3981</v>
      </c>
      <c r="C1124" s="891"/>
      <c r="D1124" s="892"/>
      <c r="E1124" s="893"/>
      <c r="F1124" s="891"/>
      <c r="G1124" s="891"/>
      <c r="H1124" s="891"/>
      <c r="I1124" s="891"/>
      <c r="J1124" s="891"/>
      <c r="K1124" s="891"/>
      <c r="L1124" s="891"/>
      <c r="M1124" s="894">
        <v>4</v>
      </c>
      <c r="N1124" s="866">
        <v>0.5606528</v>
      </c>
      <c r="O1124" s="867">
        <v>11.25</v>
      </c>
      <c r="P1124" s="867">
        <f t="shared" si="19"/>
        <v>6.307344</v>
      </c>
    </row>
    <row r="1125" s="1" customFormat="1" spans="1:16">
      <c r="A1125" s="199" t="s">
        <v>3982</v>
      </c>
      <c r="B1125" s="890" t="s">
        <v>3983</v>
      </c>
      <c r="C1125" s="891"/>
      <c r="D1125" s="892"/>
      <c r="E1125" s="893"/>
      <c r="F1125" s="891"/>
      <c r="G1125" s="891"/>
      <c r="H1125" s="891"/>
      <c r="I1125" s="891"/>
      <c r="J1125" s="891"/>
      <c r="K1125" s="891"/>
      <c r="L1125" s="891"/>
      <c r="M1125" s="894">
        <v>3</v>
      </c>
      <c r="N1125" s="866">
        <v>0.4204896</v>
      </c>
      <c r="O1125" s="867">
        <v>11.25</v>
      </c>
      <c r="P1125" s="867">
        <f t="shared" si="19"/>
        <v>4.730508</v>
      </c>
    </row>
    <row r="1126" s="1" customFormat="1" spans="1:16">
      <c r="A1126" s="199" t="s">
        <v>3984</v>
      </c>
      <c r="B1126" s="890" t="s">
        <v>3985</v>
      </c>
      <c r="C1126" s="891"/>
      <c r="D1126" s="892"/>
      <c r="E1126" s="893"/>
      <c r="F1126" s="891"/>
      <c r="G1126" s="891"/>
      <c r="H1126" s="891"/>
      <c r="I1126" s="891"/>
      <c r="J1126" s="891"/>
      <c r="K1126" s="891"/>
      <c r="L1126" s="891"/>
      <c r="M1126" s="894">
        <v>3</v>
      </c>
      <c r="N1126" s="866">
        <v>0.4204896</v>
      </c>
      <c r="O1126" s="867">
        <v>11.25</v>
      </c>
      <c r="P1126" s="867">
        <f t="shared" si="19"/>
        <v>4.730508</v>
      </c>
    </row>
    <row r="1127" s="1" customFormat="1" spans="1:16">
      <c r="A1127" s="199" t="s">
        <v>3986</v>
      </c>
      <c r="B1127" s="890" t="s">
        <v>3987</v>
      </c>
      <c r="C1127" s="891"/>
      <c r="D1127" s="892"/>
      <c r="E1127" s="893"/>
      <c r="F1127" s="891"/>
      <c r="G1127" s="891"/>
      <c r="H1127" s="891"/>
      <c r="I1127" s="891"/>
      <c r="J1127" s="891"/>
      <c r="K1127" s="891"/>
      <c r="L1127" s="891"/>
      <c r="M1127" s="894">
        <v>4</v>
      </c>
      <c r="N1127" s="866">
        <v>0.5606528</v>
      </c>
      <c r="O1127" s="867">
        <v>11.25</v>
      </c>
      <c r="P1127" s="867">
        <f t="shared" si="19"/>
        <v>6.307344</v>
      </c>
    </row>
    <row r="1128" s="1" customFormat="1" spans="1:16">
      <c r="A1128" s="199" t="s">
        <v>3988</v>
      </c>
      <c r="B1128" s="890" t="s">
        <v>3989</v>
      </c>
      <c r="C1128" s="891"/>
      <c r="D1128" s="892"/>
      <c r="E1128" s="893"/>
      <c r="F1128" s="891"/>
      <c r="G1128" s="891"/>
      <c r="H1128" s="891"/>
      <c r="I1128" s="891"/>
      <c r="J1128" s="891"/>
      <c r="K1128" s="891"/>
      <c r="L1128" s="891"/>
      <c r="M1128" s="894">
        <v>5</v>
      </c>
      <c r="N1128" s="866">
        <v>0.700816</v>
      </c>
      <c r="O1128" s="867">
        <v>11.25</v>
      </c>
      <c r="P1128" s="867">
        <f t="shared" si="19"/>
        <v>7.88418</v>
      </c>
    </row>
    <row r="1129" s="1" customFormat="1" spans="1:16">
      <c r="A1129" s="199" t="s">
        <v>3990</v>
      </c>
      <c r="B1129" s="890" t="s">
        <v>3991</v>
      </c>
      <c r="C1129" s="891"/>
      <c r="D1129" s="892"/>
      <c r="E1129" s="893"/>
      <c r="F1129" s="891"/>
      <c r="G1129" s="891"/>
      <c r="H1129" s="891"/>
      <c r="I1129" s="891"/>
      <c r="J1129" s="891"/>
      <c r="K1129" s="891"/>
      <c r="L1129" s="891"/>
      <c r="M1129" s="894">
        <v>2</v>
      </c>
      <c r="N1129" s="866">
        <v>0.2803264</v>
      </c>
      <c r="O1129" s="867">
        <v>11.25</v>
      </c>
      <c r="P1129" s="867">
        <f t="shared" si="19"/>
        <v>3.153672</v>
      </c>
    </row>
    <row r="1130" s="1" customFormat="1" spans="1:16">
      <c r="A1130" s="199" t="s">
        <v>3992</v>
      </c>
      <c r="B1130" s="890" t="s">
        <v>3993</v>
      </c>
      <c r="C1130" s="891"/>
      <c r="D1130" s="892"/>
      <c r="E1130" s="893"/>
      <c r="F1130" s="891"/>
      <c r="G1130" s="891"/>
      <c r="H1130" s="891"/>
      <c r="I1130" s="891"/>
      <c r="J1130" s="891"/>
      <c r="K1130" s="891"/>
      <c r="L1130" s="891"/>
      <c r="M1130" s="894">
        <v>3</v>
      </c>
      <c r="N1130" s="866">
        <v>0.4204896</v>
      </c>
      <c r="O1130" s="867">
        <v>11.25</v>
      </c>
      <c r="P1130" s="867">
        <f t="shared" si="19"/>
        <v>4.730508</v>
      </c>
    </row>
    <row r="1131" s="1" customFormat="1" spans="1:16">
      <c r="A1131" s="199" t="s">
        <v>3994</v>
      </c>
      <c r="B1131" s="890" t="s">
        <v>3995</v>
      </c>
      <c r="C1131" s="891"/>
      <c r="D1131" s="892"/>
      <c r="E1131" s="893"/>
      <c r="F1131" s="891"/>
      <c r="G1131" s="891"/>
      <c r="H1131" s="891"/>
      <c r="I1131" s="891"/>
      <c r="J1131" s="891"/>
      <c r="K1131" s="891"/>
      <c r="L1131" s="891"/>
      <c r="M1131" s="894">
        <v>3</v>
      </c>
      <c r="N1131" s="866">
        <v>0.4204896</v>
      </c>
      <c r="O1131" s="867">
        <v>11.25</v>
      </c>
      <c r="P1131" s="867">
        <f t="shared" si="19"/>
        <v>4.730508</v>
      </c>
    </row>
    <row r="1132" s="1" customFormat="1" spans="1:16">
      <c r="A1132" s="199" t="s">
        <v>3996</v>
      </c>
      <c r="B1132" s="890" t="s">
        <v>3997</v>
      </c>
      <c r="C1132" s="891"/>
      <c r="D1132" s="892"/>
      <c r="E1132" s="893"/>
      <c r="F1132" s="891"/>
      <c r="G1132" s="891"/>
      <c r="H1132" s="891"/>
      <c r="I1132" s="891"/>
      <c r="J1132" s="891"/>
      <c r="K1132" s="891"/>
      <c r="L1132" s="891"/>
      <c r="M1132" s="894">
        <v>3</v>
      </c>
      <c r="N1132" s="866">
        <v>0.4204896</v>
      </c>
      <c r="O1132" s="867">
        <v>11.25</v>
      </c>
      <c r="P1132" s="867">
        <f t="shared" si="19"/>
        <v>4.730508</v>
      </c>
    </row>
    <row r="1133" s="1" customFormat="1" spans="1:16">
      <c r="A1133" s="199" t="s">
        <v>3998</v>
      </c>
      <c r="B1133" s="890" t="s">
        <v>3999</v>
      </c>
      <c r="C1133" s="891"/>
      <c r="D1133" s="892"/>
      <c r="E1133" s="893"/>
      <c r="F1133" s="891"/>
      <c r="G1133" s="891"/>
      <c r="H1133" s="891"/>
      <c r="I1133" s="891"/>
      <c r="J1133" s="891"/>
      <c r="K1133" s="891"/>
      <c r="L1133" s="891"/>
      <c r="M1133" s="894">
        <v>4</v>
      </c>
      <c r="N1133" s="866">
        <v>0.5606528</v>
      </c>
      <c r="O1133" s="867">
        <v>11.25</v>
      </c>
      <c r="P1133" s="867">
        <f t="shared" si="19"/>
        <v>6.307344</v>
      </c>
    </row>
    <row r="1134" s="1" customFormat="1" spans="1:16">
      <c r="A1134" s="199" t="s">
        <v>4000</v>
      </c>
      <c r="B1134" s="890" t="s">
        <v>4001</v>
      </c>
      <c r="C1134" s="891"/>
      <c r="D1134" s="892"/>
      <c r="E1134" s="893"/>
      <c r="F1134" s="891"/>
      <c r="G1134" s="891"/>
      <c r="H1134" s="891"/>
      <c r="I1134" s="891"/>
      <c r="J1134" s="891"/>
      <c r="K1134" s="891"/>
      <c r="L1134" s="891"/>
      <c r="M1134" s="894">
        <v>3</v>
      </c>
      <c r="N1134" s="866">
        <v>0.4204896</v>
      </c>
      <c r="O1134" s="867">
        <v>11.25</v>
      </c>
      <c r="P1134" s="867">
        <f t="shared" si="19"/>
        <v>4.730508</v>
      </c>
    </row>
    <row r="1135" s="1" customFormat="1" spans="1:16">
      <c r="A1135" s="199" t="s">
        <v>4002</v>
      </c>
      <c r="B1135" s="890" t="s">
        <v>4003</v>
      </c>
      <c r="C1135" s="891"/>
      <c r="D1135" s="892"/>
      <c r="E1135" s="893"/>
      <c r="F1135" s="891"/>
      <c r="G1135" s="891"/>
      <c r="H1135" s="891"/>
      <c r="I1135" s="891"/>
      <c r="J1135" s="891"/>
      <c r="K1135" s="891"/>
      <c r="L1135" s="891"/>
      <c r="M1135" s="894">
        <v>3</v>
      </c>
      <c r="N1135" s="866">
        <v>0.4204896</v>
      </c>
      <c r="O1135" s="867">
        <v>11.25</v>
      </c>
      <c r="P1135" s="867">
        <f t="shared" si="19"/>
        <v>4.730508</v>
      </c>
    </row>
    <row r="1136" s="1" customFormat="1" spans="1:16">
      <c r="A1136" s="199" t="s">
        <v>4004</v>
      </c>
      <c r="B1136" s="890" t="s">
        <v>4005</v>
      </c>
      <c r="C1136" s="891"/>
      <c r="D1136" s="892"/>
      <c r="E1136" s="893"/>
      <c r="F1136" s="891"/>
      <c r="G1136" s="891"/>
      <c r="H1136" s="891"/>
      <c r="I1136" s="891"/>
      <c r="J1136" s="891"/>
      <c r="K1136" s="891"/>
      <c r="L1136" s="891"/>
      <c r="M1136" s="894">
        <v>3</v>
      </c>
      <c r="N1136" s="866">
        <v>0.4204896</v>
      </c>
      <c r="O1136" s="867">
        <v>11.25</v>
      </c>
      <c r="P1136" s="867">
        <f t="shared" si="19"/>
        <v>4.730508</v>
      </c>
    </row>
    <row r="1137" s="1" customFormat="1" spans="1:16">
      <c r="A1137" s="199" t="s">
        <v>4006</v>
      </c>
      <c r="B1137" s="890" t="s">
        <v>4007</v>
      </c>
      <c r="C1137" s="891"/>
      <c r="D1137" s="892"/>
      <c r="E1137" s="893"/>
      <c r="F1137" s="891"/>
      <c r="G1137" s="891"/>
      <c r="H1137" s="891"/>
      <c r="I1137" s="891"/>
      <c r="J1137" s="891"/>
      <c r="K1137" s="891"/>
      <c r="L1137" s="891"/>
      <c r="M1137" s="894">
        <v>5</v>
      </c>
      <c r="N1137" s="866">
        <v>0.700816</v>
      </c>
      <c r="O1137" s="867">
        <v>11.25</v>
      </c>
      <c r="P1137" s="867">
        <f t="shared" si="19"/>
        <v>7.88418</v>
      </c>
    </row>
    <row r="1138" s="1" customFormat="1" spans="1:16">
      <c r="A1138" s="199" t="s">
        <v>4008</v>
      </c>
      <c r="B1138" s="890" t="s">
        <v>4009</v>
      </c>
      <c r="C1138" s="891"/>
      <c r="D1138" s="892"/>
      <c r="E1138" s="893"/>
      <c r="F1138" s="891"/>
      <c r="G1138" s="891"/>
      <c r="H1138" s="891"/>
      <c r="I1138" s="891"/>
      <c r="J1138" s="891"/>
      <c r="K1138" s="891"/>
      <c r="L1138" s="891"/>
      <c r="M1138" s="894">
        <v>1</v>
      </c>
      <c r="N1138" s="866">
        <v>0.1401632</v>
      </c>
      <c r="O1138" s="867">
        <v>11.25</v>
      </c>
      <c r="P1138" s="867">
        <f t="shared" si="19"/>
        <v>1.576836</v>
      </c>
    </row>
    <row r="1139" s="1" customFormat="1" spans="1:16">
      <c r="A1139" s="199" t="s">
        <v>4010</v>
      </c>
      <c r="B1139" s="890" t="s">
        <v>4011</v>
      </c>
      <c r="C1139" s="891"/>
      <c r="D1139" s="892"/>
      <c r="E1139" s="893"/>
      <c r="F1139" s="891"/>
      <c r="G1139" s="891"/>
      <c r="H1139" s="891"/>
      <c r="I1139" s="891"/>
      <c r="J1139" s="891"/>
      <c r="K1139" s="891"/>
      <c r="L1139" s="891"/>
      <c r="M1139" s="894">
        <v>1</v>
      </c>
      <c r="N1139" s="866">
        <v>0.1401632</v>
      </c>
      <c r="O1139" s="867">
        <v>11.25</v>
      </c>
      <c r="P1139" s="867">
        <f t="shared" si="19"/>
        <v>1.576836</v>
      </c>
    </row>
    <row r="1140" s="1" customFormat="1" spans="1:16">
      <c r="A1140" s="199" t="s">
        <v>4012</v>
      </c>
      <c r="B1140" s="890" t="s">
        <v>4013</v>
      </c>
      <c r="C1140" s="891"/>
      <c r="D1140" s="892"/>
      <c r="E1140" s="893"/>
      <c r="F1140" s="891"/>
      <c r="G1140" s="891"/>
      <c r="H1140" s="891"/>
      <c r="I1140" s="891"/>
      <c r="J1140" s="891"/>
      <c r="K1140" s="891"/>
      <c r="L1140" s="891"/>
      <c r="M1140" s="894">
        <v>4</v>
      </c>
      <c r="N1140" s="866">
        <v>0.5606528</v>
      </c>
      <c r="O1140" s="867">
        <v>11.25</v>
      </c>
      <c r="P1140" s="867">
        <f t="shared" si="19"/>
        <v>6.307344</v>
      </c>
    </row>
    <row r="1141" s="1" customFormat="1" spans="1:16">
      <c r="A1141" s="199" t="s">
        <v>4014</v>
      </c>
      <c r="B1141" s="890" t="s">
        <v>4015</v>
      </c>
      <c r="C1141" s="891"/>
      <c r="D1141" s="892"/>
      <c r="E1141" s="893"/>
      <c r="F1141" s="891"/>
      <c r="G1141" s="891"/>
      <c r="H1141" s="891"/>
      <c r="I1141" s="891"/>
      <c r="J1141" s="891"/>
      <c r="K1141" s="891"/>
      <c r="L1141" s="891"/>
      <c r="M1141" s="894">
        <v>2</v>
      </c>
      <c r="N1141" s="866">
        <v>0.2803264</v>
      </c>
      <c r="O1141" s="867">
        <v>11.25</v>
      </c>
      <c r="P1141" s="867">
        <f t="shared" si="19"/>
        <v>3.153672</v>
      </c>
    </row>
    <row r="1142" s="1" customFormat="1" spans="1:16">
      <c r="A1142" s="199" t="s">
        <v>4016</v>
      </c>
      <c r="B1142" s="890" t="s">
        <v>4017</v>
      </c>
      <c r="C1142" s="891"/>
      <c r="D1142" s="892"/>
      <c r="E1142" s="893"/>
      <c r="F1142" s="891"/>
      <c r="G1142" s="891"/>
      <c r="H1142" s="891"/>
      <c r="I1142" s="891"/>
      <c r="J1142" s="891"/>
      <c r="K1142" s="891"/>
      <c r="L1142" s="891"/>
      <c r="M1142" s="894">
        <v>4</v>
      </c>
      <c r="N1142" s="866">
        <v>0.5606528</v>
      </c>
      <c r="O1142" s="867">
        <v>11.25</v>
      </c>
      <c r="P1142" s="867">
        <f t="shared" si="19"/>
        <v>6.307344</v>
      </c>
    </row>
    <row r="1143" s="1" customFormat="1" spans="1:16">
      <c r="A1143" s="199" t="s">
        <v>4018</v>
      </c>
      <c r="B1143" s="890" t="s">
        <v>4019</v>
      </c>
      <c r="C1143" s="891"/>
      <c r="D1143" s="892"/>
      <c r="E1143" s="893"/>
      <c r="F1143" s="891"/>
      <c r="G1143" s="891"/>
      <c r="H1143" s="891"/>
      <c r="I1143" s="891"/>
      <c r="J1143" s="891"/>
      <c r="K1143" s="891"/>
      <c r="L1143" s="891"/>
      <c r="M1143" s="894">
        <v>3</v>
      </c>
      <c r="N1143" s="866">
        <v>0.4204896</v>
      </c>
      <c r="O1143" s="867">
        <v>11.25</v>
      </c>
      <c r="P1143" s="867">
        <f t="shared" si="19"/>
        <v>4.730508</v>
      </c>
    </row>
    <row r="1144" s="1" customFormat="1" spans="1:16">
      <c r="A1144" s="199" t="s">
        <v>4020</v>
      </c>
      <c r="B1144" s="890" t="s">
        <v>4021</v>
      </c>
      <c r="C1144" s="891"/>
      <c r="D1144" s="892"/>
      <c r="E1144" s="893"/>
      <c r="F1144" s="891"/>
      <c r="G1144" s="891"/>
      <c r="H1144" s="891"/>
      <c r="I1144" s="891"/>
      <c r="J1144" s="891"/>
      <c r="K1144" s="891"/>
      <c r="L1144" s="891"/>
      <c r="M1144" s="894">
        <v>5</v>
      </c>
      <c r="N1144" s="866">
        <v>0.700816</v>
      </c>
      <c r="O1144" s="867">
        <v>11.25</v>
      </c>
      <c r="P1144" s="867">
        <f t="shared" si="19"/>
        <v>7.88418</v>
      </c>
    </row>
    <row r="1145" s="1" customFormat="1" spans="1:16">
      <c r="A1145" s="199" t="s">
        <v>4022</v>
      </c>
      <c r="B1145" s="890" t="s">
        <v>3705</v>
      </c>
      <c r="C1145" s="891"/>
      <c r="D1145" s="892"/>
      <c r="E1145" s="893"/>
      <c r="F1145" s="891"/>
      <c r="G1145" s="891"/>
      <c r="H1145" s="891"/>
      <c r="I1145" s="891"/>
      <c r="J1145" s="891"/>
      <c r="K1145" s="891"/>
      <c r="L1145" s="891"/>
      <c r="M1145" s="894">
        <v>4</v>
      </c>
      <c r="N1145" s="866">
        <v>0.5606528</v>
      </c>
      <c r="O1145" s="867">
        <v>11.25</v>
      </c>
      <c r="P1145" s="867">
        <f t="shared" si="19"/>
        <v>6.307344</v>
      </c>
    </row>
    <row r="1146" s="1" customFormat="1" spans="1:16">
      <c r="A1146" s="841" t="s">
        <v>497</v>
      </c>
      <c r="B1146" s="869" t="s">
        <v>3</v>
      </c>
      <c r="C1146" s="870"/>
      <c r="D1146" s="895">
        <v>9135.989</v>
      </c>
      <c r="E1146" s="872"/>
      <c r="F1146" s="870"/>
      <c r="G1146" s="870"/>
      <c r="H1146" s="870"/>
      <c r="I1146" s="870"/>
      <c r="J1146" s="870"/>
      <c r="K1146" s="870"/>
      <c r="L1146" s="870"/>
      <c r="M1146" s="880">
        <v>2455</v>
      </c>
      <c r="N1146" s="881">
        <v>9135.989</v>
      </c>
      <c r="O1146" s="864">
        <v>11.25</v>
      </c>
      <c r="P1146" s="864">
        <v>102779.87625</v>
      </c>
    </row>
    <row r="1147" s="1" customFormat="1" spans="1:16">
      <c r="A1147" s="199" t="s">
        <v>4023</v>
      </c>
      <c r="B1147" s="890" t="s">
        <v>4024</v>
      </c>
      <c r="C1147" s="891"/>
      <c r="D1147" s="892"/>
      <c r="E1147" s="896"/>
      <c r="F1147" s="891"/>
      <c r="G1147" s="891"/>
      <c r="H1147" s="891"/>
      <c r="I1147" s="891"/>
      <c r="J1147" s="891"/>
      <c r="K1147" s="891"/>
      <c r="L1147" s="891"/>
      <c r="M1147" s="605">
        <v>5</v>
      </c>
      <c r="N1147" s="866">
        <v>18.6069026666667</v>
      </c>
      <c r="O1147" s="867">
        <v>11.25</v>
      </c>
      <c r="P1147" s="867">
        <v>209.327655</v>
      </c>
    </row>
    <row r="1148" s="1" customFormat="1" spans="1:16">
      <c r="A1148" s="199" t="s">
        <v>4025</v>
      </c>
      <c r="B1148" s="890" t="s">
        <v>4026</v>
      </c>
      <c r="C1148" s="891"/>
      <c r="D1148" s="892"/>
      <c r="E1148" s="896"/>
      <c r="F1148" s="891"/>
      <c r="G1148" s="891"/>
      <c r="H1148" s="891"/>
      <c r="I1148" s="891"/>
      <c r="J1148" s="891"/>
      <c r="K1148" s="891"/>
      <c r="L1148" s="891"/>
      <c r="M1148" s="605">
        <v>3</v>
      </c>
      <c r="N1148" s="866">
        <v>11.1641416</v>
      </c>
      <c r="O1148" s="867">
        <v>11.25</v>
      </c>
      <c r="P1148" s="867">
        <v>125.596593</v>
      </c>
    </row>
    <row r="1149" s="1" customFormat="1" spans="1:16">
      <c r="A1149" s="199" t="s">
        <v>4027</v>
      </c>
      <c r="B1149" s="890" t="s">
        <v>4028</v>
      </c>
      <c r="C1149" s="891"/>
      <c r="D1149" s="892"/>
      <c r="E1149" s="896"/>
      <c r="F1149" s="891"/>
      <c r="G1149" s="891"/>
      <c r="H1149" s="891"/>
      <c r="I1149" s="891"/>
      <c r="J1149" s="891"/>
      <c r="K1149" s="891"/>
      <c r="L1149" s="891"/>
      <c r="M1149" s="605">
        <v>6</v>
      </c>
      <c r="N1149" s="866">
        <v>22.3282832</v>
      </c>
      <c r="O1149" s="867">
        <v>11.25</v>
      </c>
      <c r="P1149" s="867">
        <v>251.193186</v>
      </c>
    </row>
    <row r="1150" s="1" customFormat="1" spans="1:16">
      <c r="A1150" s="199" t="s">
        <v>4029</v>
      </c>
      <c r="B1150" s="890" t="s">
        <v>4030</v>
      </c>
      <c r="C1150" s="891"/>
      <c r="D1150" s="892"/>
      <c r="E1150" s="896"/>
      <c r="F1150" s="891"/>
      <c r="G1150" s="891"/>
      <c r="H1150" s="891"/>
      <c r="I1150" s="891"/>
      <c r="J1150" s="891"/>
      <c r="K1150" s="891"/>
      <c r="L1150" s="891"/>
      <c r="M1150" s="605">
        <v>4</v>
      </c>
      <c r="N1150" s="866">
        <v>14.8855221333333</v>
      </c>
      <c r="O1150" s="867">
        <v>11.25</v>
      </c>
      <c r="P1150" s="867">
        <v>167.462124</v>
      </c>
    </row>
    <row r="1151" s="1" customFormat="1" spans="1:16">
      <c r="A1151" s="199" t="s">
        <v>4031</v>
      </c>
      <c r="B1151" s="890" t="s">
        <v>4032</v>
      </c>
      <c r="C1151" s="891"/>
      <c r="D1151" s="892"/>
      <c r="E1151" s="896"/>
      <c r="F1151" s="891"/>
      <c r="G1151" s="891"/>
      <c r="H1151" s="891"/>
      <c r="I1151" s="891"/>
      <c r="J1151" s="891"/>
      <c r="K1151" s="891"/>
      <c r="L1151" s="891"/>
      <c r="M1151" s="605">
        <v>3</v>
      </c>
      <c r="N1151" s="866">
        <v>11.1641416</v>
      </c>
      <c r="O1151" s="867">
        <v>11.25</v>
      </c>
      <c r="P1151" s="867">
        <v>125.596593</v>
      </c>
    </row>
    <row r="1152" s="1" customFormat="1" spans="1:16">
      <c r="A1152" s="199" t="s">
        <v>4033</v>
      </c>
      <c r="B1152" s="890" t="s">
        <v>4034</v>
      </c>
      <c r="C1152" s="891"/>
      <c r="D1152" s="892"/>
      <c r="E1152" s="896"/>
      <c r="F1152" s="891"/>
      <c r="G1152" s="891"/>
      <c r="H1152" s="891"/>
      <c r="I1152" s="891"/>
      <c r="J1152" s="891"/>
      <c r="K1152" s="891"/>
      <c r="L1152" s="891"/>
      <c r="M1152" s="605">
        <v>4</v>
      </c>
      <c r="N1152" s="866">
        <v>14.8855221333333</v>
      </c>
      <c r="O1152" s="867">
        <v>11.25</v>
      </c>
      <c r="P1152" s="867">
        <v>167.462124</v>
      </c>
    </row>
    <row r="1153" s="1" customFormat="1" spans="1:16">
      <c r="A1153" s="199" t="s">
        <v>4035</v>
      </c>
      <c r="B1153" s="890" t="s">
        <v>4036</v>
      </c>
      <c r="C1153" s="891"/>
      <c r="D1153" s="892"/>
      <c r="E1153" s="896"/>
      <c r="F1153" s="891"/>
      <c r="G1153" s="891"/>
      <c r="H1153" s="891"/>
      <c r="I1153" s="891"/>
      <c r="J1153" s="891"/>
      <c r="K1153" s="891"/>
      <c r="L1153" s="891"/>
      <c r="M1153" s="605">
        <v>4</v>
      </c>
      <c r="N1153" s="866">
        <v>14.8855221333333</v>
      </c>
      <c r="O1153" s="867">
        <v>11.25</v>
      </c>
      <c r="P1153" s="867">
        <v>167.462124</v>
      </c>
    </row>
    <row r="1154" s="1" customFormat="1" spans="1:16">
      <c r="A1154" s="199" t="s">
        <v>4037</v>
      </c>
      <c r="B1154" s="890" t="s">
        <v>4038</v>
      </c>
      <c r="C1154" s="891"/>
      <c r="D1154" s="892"/>
      <c r="E1154" s="896"/>
      <c r="F1154" s="891"/>
      <c r="G1154" s="891"/>
      <c r="H1154" s="891"/>
      <c r="I1154" s="891"/>
      <c r="J1154" s="891"/>
      <c r="K1154" s="891"/>
      <c r="L1154" s="891"/>
      <c r="M1154" s="605">
        <v>6</v>
      </c>
      <c r="N1154" s="866">
        <v>22.3282832</v>
      </c>
      <c r="O1154" s="867">
        <v>11.25</v>
      </c>
      <c r="P1154" s="867">
        <v>251.193186</v>
      </c>
    </row>
    <row r="1155" s="1" customFormat="1" spans="1:16">
      <c r="A1155" s="199" t="s">
        <v>4039</v>
      </c>
      <c r="B1155" s="890" t="s">
        <v>4040</v>
      </c>
      <c r="C1155" s="891"/>
      <c r="D1155" s="892"/>
      <c r="E1155" s="896"/>
      <c r="F1155" s="891"/>
      <c r="G1155" s="891"/>
      <c r="H1155" s="891"/>
      <c r="I1155" s="891"/>
      <c r="J1155" s="891"/>
      <c r="K1155" s="891"/>
      <c r="L1155" s="891"/>
      <c r="M1155" s="605">
        <v>5</v>
      </c>
      <c r="N1155" s="866">
        <v>18.6069026666667</v>
      </c>
      <c r="O1155" s="867">
        <v>11.25</v>
      </c>
      <c r="P1155" s="867">
        <v>209.327655</v>
      </c>
    </row>
    <row r="1156" s="1" customFormat="1" spans="1:16">
      <c r="A1156" s="199" t="s">
        <v>4041</v>
      </c>
      <c r="B1156" s="890" t="s">
        <v>4042</v>
      </c>
      <c r="C1156" s="891"/>
      <c r="D1156" s="892"/>
      <c r="E1156" s="896"/>
      <c r="F1156" s="891"/>
      <c r="G1156" s="891"/>
      <c r="H1156" s="891"/>
      <c r="I1156" s="891"/>
      <c r="J1156" s="891"/>
      <c r="K1156" s="891"/>
      <c r="L1156" s="891"/>
      <c r="M1156" s="605">
        <v>5</v>
      </c>
      <c r="N1156" s="866">
        <v>18.6069026666667</v>
      </c>
      <c r="O1156" s="867">
        <v>11.25</v>
      </c>
      <c r="P1156" s="867">
        <v>209.327655</v>
      </c>
    </row>
    <row r="1157" s="1" customFormat="1" spans="1:16">
      <c r="A1157" s="199" t="s">
        <v>4043</v>
      </c>
      <c r="B1157" s="890" t="s">
        <v>4044</v>
      </c>
      <c r="C1157" s="891"/>
      <c r="D1157" s="892"/>
      <c r="E1157" s="896"/>
      <c r="F1157" s="891"/>
      <c r="G1157" s="891"/>
      <c r="H1157" s="891"/>
      <c r="I1157" s="891"/>
      <c r="J1157" s="891"/>
      <c r="K1157" s="891"/>
      <c r="L1157" s="891"/>
      <c r="M1157" s="605">
        <v>4</v>
      </c>
      <c r="N1157" s="866">
        <v>14.8855221333333</v>
      </c>
      <c r="O1157" s="867">
        <v>11.25</v>
      </c>
      <c r="P1157" s="867">
        <v>167.462124</v>
      </c>
    </row>
    <row r="1158" s="1" customFormat="1" spans="1:16">
      <c r="A1158" s="199" t="s">
        <v>4045</v>
      </c>
      <c r="B1158" s="890" t="s">
        <v>4046</v>
      </c>
      <c r="C1158" s="891"/>
      <c r="D1158" s="892"/>
      <c r="E1158" s="896"/>
      <c r="F1158" s="891"/>
      <c r="G1158" s="891"/>
      <c r="H1158" s="891"/>
      <c r="I1158" s="891"/>
      <c r="J1158" s="891"/>
      <c r="K1158" s="891"/>
      <c r="L1158" s="891"/>
      <c r="M1158" s="605">
        <v>3</v>
      </c>
      <c r="N1158" s="866">
        <v>11.1641416</v>
      </c>
      <c r="O1158" s="867">
        <v>11.25</v>
      </c>
      <c r="P1158" s="867">
        <v>125.596593</v>
      </c>
    </row>
    <row r="1159" s="1" customFormat="1" spans="1:16">
      <c r="A1159" s="199" t="s">
        <v>4047</v>
      </c>
      <c r="B1159" s="890" t="s">
        <v>4048</v>
      </c>
      <c r="C1159" s="891"/>
      <c r="D1159" s="892"/>
      <c r="E1159" s="896"/>
      <c r="F1159" s="891"/>
      <c r="G1159" s="891"/>
      <c r="H1159" s="891"/>
      <c r="I1159" s="891"/>
      <c r="J1159" s="891"/>
      <c r="K1159" s="891"/>
      <c r="L1159" s="891"/>
      <c r="M1159" s="605">
        <v>2</v>
      </c>
      <c r="N1159" s="866">
        <v>7.44276106666667</v>
      </c>
      <c r="O1159" s="867">
        <v>11.25</v>
      </c>
      <c r="P1159" s="867">
        <v>83.731062</v>
      </c>
    </row>
    <row r="1160" s="1" customFormat="1" spans="1:16">
      <c r="A1160" s="199" t="s">
        <v>4049</v>
      </c>
      <c r="B1160" s="890" t="s">
        <v>4050</v>
      </c>
      <c r="C1160" s="891"/>
      <c r="D1160" s="892"/>
      <c r="E1160" s="896"/>
      <c r="F1160" s="891"/>
      <c r="G1160" s="891"/>
      <c r="H1160" s="891"/>
      <c r="I1160" s="891"/>
      <c r="J1160" s="891"/>
      <c r="K1160" s="891"/>
      <c r="L1160" s="891"/>
      <c r="M1160" s="605">
        <v>3</v>
      </c>
      <c r="N1160" s="866">
        <v>11.1641416</v>
      </c>
      <c r="O1160" s="867">
        <v>11.25</v>
      </c>
      <c r="P1160" s="867">
        <v>125.596593</v>
      </c>
    </row>
    <row r="1161" s="1" customFormat="1" spans="1:16">
      <c r="A1161" s="199" t="s">
        <v>4051</v>
      </c>
      <c r="B1161" s="890" t="s">
        <v>3175</v>
      </c>
      <c r="C1161" s="891"/>
      <c r="D1161" s="892"/>
      <c r="E1161" s="896"/>
      <c r="F1161" s="891"/>
      <c r="G1161" s="891"/>
      <c r="H1161" s="891"/>
      <c r="I1161" s="891"/>
      <c r="J1161" s="891"/>
      <c r="K1161" s="891"/>
      <c r="L1161" s="891"/>
      <c r="M1161" s="605">
        <v>6</v>
      </c>
      <c r="N1161" s="866">
        <v>22.3282832</v>
      </c>
      <c r="O1161" s="867">
        <v>11.25</v>
      </c>
      <c r="P1161" s="867">
        <v>251.193186</v>
      </c>
    </row>
    <row r="1162" s="1" customFormat="1" spans="1:16">
      <c r="A1162" s="199" t="s">
        <v>4052</v>
      </c>
      <c r="B1162" s="890" t="s">
        <v>4053</v>
      </c>
      <c r="C1162" s="891"/>
      <c r="D1162" s="892"/>
      <c r="E1162" s="896"/>
      <c r="F1162" s="891"/>
      <c r="G1162" s="891"/>
      <c r="H1162" s="891"/>
      <c r="I1162" s="891"/>
      <c r="J1162" s="891"/>
      <c r="K1162" s="891"/>
      <c r="L1162" s="891"/>
      <c r="M1162" s="605">
        <v>6</v>
      </c>
      <c r="N1162" s="866">
        <v>22.3282832</v>
      </c>
      <c r="O1162" s="867">
        <v>11.25</v>
      </c>
      <c r="P1162" s="867">
        <v>251.193186</v>
      </c>
    </row>
    <row r="1163" s="1" customFormat="1" spans="1:16">
      <c r="A1163" s="199" t="s">
        <v>4054</v>
      </c>
      <c r="B1163" s="890" t="s">
        <v>4055</v>
      </c>
      <c r="C1163" s="891"/>
      <c r="D1163" s="892"/>
      <c r="E1163" s="896"/>
      <c r="F1163" s="891"/>
      <c r="G1163" s="891"/>
      <c r="H1163" s="891"/>
      <c r="I1163" s="891"/>
      <c r="J1163" s="891"/>
      <c r="K1163" s="891"/>
      <c r="L1163" s="891"/>
      <c r="M1163" s="605">
        <v>2</v>
      </c>
      <c r="N1163" s="866">
        <v>7.44276106666667</v>
      </c>
      <c r="O1163" s="867">
        <v>11.25</v>
      </c>
      <c r="P1163" s="867">
        <v>83.731062</v>
      </c>
    </row>
    <row r="1164" s="1" customFormat="1" spans="1:16">
      <c r="A1164" s="199" t="s">
        <v>4056</v>
      </c>
      <c r="B1164" s="890" t="s">
        <v>4057</v>
      </c>
      <c r="C1164" s="891"/>
      <c r="D1164" s="892"/>
      <c r="E1164" s="896"/>
      <c r="F1164" s="891"/>
      <c r="G1164" s="891"/>
      <c r="H1164" s="891"/>
      <c r="I1164" s="891"/>
      <c r="J1164" s="891"/>
      <c r="K1164" s="891"/>
      <c r="L1164" s="891"/>
      <c r="M1164" s="605">
        <v>5</v>
      </c>
      <c r="N1164" s="866">
        <v>18.6069026666667</v>
      </c>
      <c r="O1164" s="867">
        <v>11.25</v>
      </c>
      <c r="P1164" s="867">
        <v>209.327655</v>
      </c>
    </row>
    <row r="1165" s="1" customFormat="1" spans="1:16">
      <c r="A1165" s="199" t="s">
        <v>4058</v>
      </c>
      <c r="B1165" s="890" t="s">
        <v>4059</v>
      </c>
      <c r="C1165" s="891"/>
      <c r="D1165" s="892"/>
      <c r="E1165" s="896"/>
      <c r="F1165" s="891"/>
      <c r="G1165" s="891"/>
      <c r="H1165" s="891"/>
      <c r="I1165" s="891"/>
      <c r="J1165" s="891"/>
      <c r="K1165" s="891"/>
      <c r="L1165" s="891"/>
      <c r="M1165" s="605">
        <v>5</v>
      </c>
      <c r="N1165" s="866">
        <v>18.6069026666667</v>
      </c>
      <c r="O1165" s="867">
        <v>11.25</v>
      </c>
      <c r="P1165" s="867">
        <v>209.327655</v>
      </c>
    </row>
    <row r="1166" s="1" customFormat="1" spans="1:16">
      <c r="A1166" s="199" t="s">
        <v>4060</v>
      </c>
      <c r="B1166" s="890" t="s">
        <v>4061</v>
      </c>
      <c r="C1166" s="891"/>
      <c r="D1166" s="892"/>
      <c r="E1166" s="896"/>
      <c r="F1166" s="891"/>
      <c r="G1166" s="891"/>
      <c r="H1166" s="891"/>
      <c r="I1166" s="891"/>
      <c r="J1166" s="891"/>
      <c r="K1166" s="891"/>
      <c r="L1166" s="891"/>
      <c r="M1166" s="605">
        <v>1</v>
      </c>
      <c r="N1166" s="866">
        <v>3.72138053333333</v>
      </c>
      <c r="O1166" s="867">
        <v>11.25</v>
      </c>
      <c r="P1166" s="867">
        <v>41.865531</v>
      </c>
    </row>
    <row r="1167" s="1" customFormat="1" spans="1:16">
      <c r="A1167" s="199" t="s">
        <v>4062</v>
      </c>
      <c r="B1167" s="890" t="s">
        <v>4063</v>
      </c>
      <c r="C1167" s="891"/>
      <c r="D1167" s="892"/>
      <c r="E1167" s="896"/>
      <c r="F1167" s="891"/>
      <c r="G1167" s="891"/>
      <c r="H1167" s="891"/>
      <c r="I1167" s="891"/>
      <c r="J1167" s="891"/>
      <c r="K1167" s="891"/>
      <c r="L1167" s="891"/>
      <c r="M1167" s="605">
        <v>5</v>
      </c>
      <c r="N1167" s="866">
        <v>18.6069026666667</v>
      </c>
      <c r="O1167" s="867">
        <v>11.25</v>
      </c>
      <c r="P1167" s="867">
        <v>209.327655</v>
      </c>
    </row>
    <row r="1168" s="1" customFormat="1" spans="1:16">
      <c r="A1168" s="199" t="s">
        <v>4064</v>
      </c>
      <c r="B1168" s="890" t="s">
        <v>4065</v>
      </c>
      <c r="C1168" s="891"/>
      <c r="D1168" s="892"/>
      <c r="E1168" s="896"/>
      <c r="F1168" s="891"/>
      <c r="G1168" s="891"/>
      <c r="H1168" s="891"/>
      <c r="I1168" s="891"/>
      <c r="J1168" s="891"/>
      <c r="K1168" s="891"/>
      <c r="L1168" s="891"/>
      <c r="M1168" s="605">
        <v>4</v>
      </c>
      <c r="N1168" s="866">
        <v>14.8855221333333</v>
      </c>
      <c r="O1168" s="867">
        <v>11.25</v>
      </c>
      <c r="P1168" s="867">
        <v>167.462124</v>
      </c>
    </row>
    <row r="1169" s="1" customFormat="1" spans="1:16">
      <c r="A1169" s="199" t="s">
        <v>4066</v>
      </c>
      <c r="B1169" s="890" t="s">
        <v>4067</v>
      </c>
      <c r="C1169" s="891"/>
      <c r="D1169" s="892"/>
      <c r="E1169" s="896"/>
      <c r="F1169" s="891"/>
      <c r="G1169" s="891"/>
      <c r="H1169" s="891"/>
      <c r="I1169" s="891"/>
      <c r="J1169" s="891"/>
      <c r="K1169" s="891"/>
      <c r="L1169" s="891"/>
      <c r="M1169" s="605">
        <v>4</v>
      </c>
      <c r="N1169" s="866">
        <v>14.8855221333333</v>
      </c>
      <c r="O1169" s="867">
        <v>11.25</v>
      </c>
      <c r="P1169" s="867">
        <v>167.462124</v>
      </c>
    </row>
    <row r="1170" s="1" customFormat="1" spans="1:16">
      <c r="A1170" s="199" t="s">
        <v>4068</v>
      </c>
      <c r="B1170" s="890" t="s">
        <v>4069</v>
      </c>
      <c r="C1170" s="891"/>
      <c r="D1170" s="892"/>
      <c r="E1170" s="896"/>
      <c r="F1170" s="891"/>
      <c r="G1170" s="891"/>
      <c r="H1170" s="891"/>
      <c r="I1170" s="891"/>
      <c r="J1170" s="891"/>
      <c r="K1170" s="891"/>
      <c r="L1170" s="891"/>
      <c r="M1170" s="605">
        <v>5</v>
      </c>
      <c r="N1170" s="866">
        <v>18.6069026666667</v>
      </c>
      <c r="O1170" s="867">
        <v>11.25</v>
      </c>
      <c r="P1170" s="867">
        <v>209.327655</v>
      </c>
    </row>
    <row r="1171" s="1" customFormat="1" spans="1:16">
      <c r="A1171" s="199" t="s">
        <v>4070</v>
      </c>
      <c r="B1171" s="890" t="s">
        <v>4071</v>
      </c>
      <c r="C1171" s="891"/>
      <c r="D1171" s="892"/>
      <c r="E1171" s="896"/>
      <c r="F1171" s="891"/>
      <c r="G1171" s="891"/>
      <c r="H1171" s="891"/>
      <c r="I1171" s="891"/>
      <c r="J1171" s="891"/>
      <c r="K1171" s="891"/>
      <c r="L1171" s="891"/>
      <c r="M1171" s="605">
        <v>6</v>
      </c>
      <c r="N1171" s="866">
        <v>22.3282832</v>
      </c>
      <c r="O1171" s="867">
        <v>11.25</v>
      </c>
      <c r="P1171" s="867">
        <v>251.193186</v>
      </c>
    </row>
    <row r="1172" s="1" customFormat="1" spans="1:16">
      <c r="A1172" s="199" t="s">
        <v>4072</v>
      </c>
      <c r="B1172" s="890" t="s">
        <v>4073</v>
      </c>
      <c r="C1172" s="891"/>
      <c r="D1172" s="892"/>
      <c r="E1172" s="896"/>
      <c r="F1172" s="891"/>
      <c r="G1172" s="891"/>
      <c r="H1172" s="891"/>
      <c r="I1172" s="891"/>
      <c r="J1172" s="891"/>
      <c r="K1172" s="891"/>
      <c r="L1172" s="891"/>
      <c r="M1172" s="605">
        <v>5</v>
      </c>
      <c r="N1172" s="866">
        <v>18.6069026666667</v>
      </c>
      <c r="O1172" s="867">
        <v>11.25</v>
      </c>
      <c r="P1172" s="867">
        <v>209.327655</v>
      </c>
    </row>
    <row r="1173" s="1" customFormat="1" spans="1:16">
      <c r="A1173" s="199" t="s">
        <v>4074</v>
      </c>
      <c r="B1173" s="890" t="s">
        <v>4075</v>
      </c>
      <c r="C1173" s="891"/>
      <c r="D1173" s="892"/>
      <c r="E1173" s="896"/>
      <c r="F1173" s="891"/>
      <c r="G1173" s="891"/>
      <c r="H1173" s="891"/>
      <c r="I1173" s="891"/>
      <c r="J1173" s="891"/>
      <c r="K1173" s="891"/>
      <c r="L1173" s="891"/>
      <c r="M1173" s="605">
        <v>4</v>
      </c>
      <c r="N1173" s="866">
        <v>14.8855221333333</v>
      </c>
      <c r="O1173" s="867">
        <v>11.25</v>
      </c>
      <c r="P1173" s="867">
        <v>167.462124</v>
      </c>
    </row>
    <row r="1174" s="1" customFormat="1" spans="1:16">
      <c r="A1174" s="199" t="s">
        <v>2591</v>
      </c>
      <c r="B1174" s="890" t="s">
        <v>4076</v>
      </c>
      <c r="C1174" s="891"/>
      <c r="D1174" s="892"/>
      <c r="E1174" s="896"/>
      <c r="F1174" s="891"/>
      <c r="G1174" s="891"/>
      <c r="H1174" s="891"/>
      <c r="I1174" s="891"/>
      <c r="J1174" s="891"/>
      <c r="K1174" s="891"/>
      <c r="L1174" s="891"/>
      <c r="M1174" s="605">
        <v>5</v>
      </c>
      <c r="N1174" s="866">
        <v>18.6069026666667</v>
      </c>
      <c r="O1174" s="867">
        <v>11.25</v>
      </c>
      <c r="P1174" s="867">
        <v>209.327655</v>
      </c>
    </row>
    <row r="1175" s="1" customFormat="1" spans="1:16">
      <c r="A1175" s="199" t="s">
        <v>4077</v>
      </c>
      <c r="B1175" s="890" t="s">
        <v>4078</v>
      </c>
      <c r="C1175" s="891"/>
      <c r="D1175" s="892"/>
      <c r="E1175" s="896"/>
      <c r="F1175" s="891"/>
      <c r="G1175" s="891"/>
      <c r="H1175" s="891"/>
      <c r="I1175" s="891"/>
      <c r="J1175" s="891"/>
      <c r="K1175" s="891"/>
      <c r="L1175" s="891"/>
      <c r="M1175" s="605">
        <v>5</v>
      </c>
      <c r="N1175" s="866">
        <v>18.6069026666667</v>
      </c>
      <c r="O1175" s="867">
        <v>11.25</v>
      </c>
      <c r="P1175" s="867">
        <v>209.327655</v>
      </c>
    </row>
    <row r="1176" s="1" customFormat="1" spans="1:16">
      <c r="A1176" s="199" t="s">
        <v>4079</v>
      </c>
      <c r="B1176" s="890" t="s">
        <v>4080</v>
      </c>
      <c r="C1176" s="891"/>
      <c r="D1176" s="892"/>
      <c r="E1176" s="896"/>
      <c r="F1176" s="891"/>
      <c r="G1176" s="891"/>
      <c r="H1176" s="891"/>
      <c r="I1176" s="891"/>
      <c r="J1176" s="891"/>
      <c r="K1176" s="891"/>
      <c r="L1176" s="891"/>
      <c r="M1176" s="605">
        <v>4</v>
      </c>
      <c r="N1176" s="866">
        <v>14.8855221333333</v>
      </c>
      <c r="O1176" s="867">
        <v>11.25</v>
      </c>
      <c r="P1176" s="867">
        <v>167.462124</v>
      </c>
    </row>
    <row r="1177" s="1" customFormat="1" spans="1:16">
      <c r="A1177" s="199" t="s">
        <v>4081</v>
      </c>
      <c r="B1177" s="890" t="s">
        <v>4082</v>
      </c>
      <c r="C1177" s="891"/>
      <c r="D1177" s="892"/>
      <c r="E1177" s="896"/>
      <c r="F1177" s="891"/>
      <c r="G1177" s="891"/>
      <c r="H1177" s="891"/>
      <c r="I1177" s="891"/>
      <c r="J1177" s="891"/>
      <c r="K1177" s="891"/>
      <c r="L1177" s="891"/>
      <c r="M1177" s="605">
        <v>4</v>
      </c>
      <c r="N1177" s="866">
        <v>14.8855221333333</v>
      </c>
      <c r="O1177" s="867">
        <v>11.25</v>
      </c>
      <c r="P1177" s="867">
        <v>167.462124</v>
      </c>
    </row>
    <row r="1178" s="1" customFormat="1" spans="1:16">
      <c r="A1178" s="199" t="s">
        <v>4083</v>
      </c>
      <c r="B1178" s="890" t="s">
        <v>4084</v>
      </c>
      <c r="C1178" s="891"/>
      <c r="D1178" s="892"/>
      <c r="E1178" s="896"/>
      <c r="F1178" s="891"/>
      <c r="G1178" s="891"/>
      <c r="H1178" s="891"/>
      <c r="I1178" s="891"/>
      <c r="J1178" s="891"/>
      <c r="K1178" s="891"/>
      <c r="L1178" s="891"/>
      <c r="M1178" s="605">
        <v>6</v>
      </c>
      <c r="N1178" s="866">
        <v>22.3282832</v>
      </c>
      <c r="O1178" s="867">
        <v>11.25</v>
      </c>
      <c r="P1178" s="867">
        <v>251.193186</v>
      </c>
    </row>
    <row r="1179" s="1" customFormat="1" spans="1:16">
      <c r="A1179" s="199" t="s">
        <v>4085</v>
      </c>
      <c r="B1179" s="890" t="s">
        <v>4086</v>
      </c>
      <c r="C1179" s="891"/>
      <c r="D1179" s="892"/>
      <c r="E1179" s="896"/>
      <c r="F1179" s="891"/>
      <c r="G1179" s="891"/>
      <c r="H1179" s="891"/>
      <c r="I1179" s="891"/>
      <c r="J1179" s="891"/>
      <c r="K1179" s="891"/>
      <c r="L1179" s="891"/>
      <c r="M1179" s="605">
        <v>6</v>
      </c>
      <c r="N1179" s="866">
        <v>22.3282832</v>
      </c>
      <c r="O1179" s="867">
        <v>11.25</v>
      </c>
      <c r="P1179" s="867">
        <v>251.193186</v>
      </c>
    </row>
    <row r="1180" s="1" customFormat="1" spans="1:16">
      <c r="A1180" s="199" t="s">
        <v>4087</v>
      </c>
      <c r="B1180" s="890" t="s">
        <v>4088</v>
      </c>
      <c r="C1180" s="891"/>
      <c r="D1180" s="892"/>
      <c r="E1180" s="896"/>
      <c r="F1180" s="891"/>
      <c r="G1180" s="891"/>
      <c r="H1180" s="891"/>
      <c r="I1180" s="891"/>
      <c r="J1180" s="891"/>
      <c r="K1180" s="891"/>
      <c r="L1180" s="891"/>
      <c r="M1180" s="605">
        <v>6</v>
      </c>
      <c r="N1180" s="866">
        <v>22.3282832</v>
      </c>
      <c r="O1180" s="867">
        <v>11.25</v>
      </c>
      <c r="P1180" s="867">
        <v>251.193186</v>
      </c>
    </row>
    <row r="1181" s="1" customFormat="1" spans="1:16">
      <c r="A1181" s="199" t="s">
        <v>4089</v>
      </c>
      <c r="B1181" s="890" t="s">
        <v>4090</v>
      </c>
      <c r="C1181" s="891"/>
      <c r="D1181" s="892"/>
      <c r="E1181" s="896"/>
      <c r="F1181" s="891"/>
      <c r="G1181" s="891"/>
      <c r="H1181" s="891"/>
      <c r="I1181" s="891"/>
      <c r="J1181" s="891"/>
      <c r="K1181" s="891"/>
      <c r="L1181" s="891"/>
      <c r="M1181" s="605">
        <v>6</v>
      </c>
      <c r="N1181" s="866">
        <v>22.3282832</v>
      </c>
      <c r="O1181" s="867">
        <v>11.25</v>
      </c>
      <c r="P1181" s="867">
        <v>251.193186</v>
      </c>
    </row>
    <row r="1182" s="1" customFormat="1" spans="1:16">
      <c r="A1182" s="199" t="s">
        <v>4091</v>
      </c>
      <c r="B1182" s="890" t="s">
        <v>4092</v>
      </c>
      <c r="C1182" s="891"/>
      <c r="D1182" s="892"/>
      <c r="E1182" s="896"/>
      <c r="F1182" s="891"/>
      <c r="G1182" s="891"/>
      <c r="H1182" s="891"/>
      <c r="I1182" s="891"/>
      <c r="J1182" s="891"/>
      <c r="K1182" s="891"/>
      <c r="L1182" s="891"/>
      <c r="M1182" s="605">
        <v>5</v>
      </c>
      <c r="N1182" s="866">
        <v>18.6069026666667</v>
      </c>
      <c r="O1182" s="867">
        <v>11.25</v>
      </c>
      <c r="P1182" s="867">
        <v>209.327655</v>
      </c>
    </row>
    <row r="1183" s="1" customFormat="1" spans="1:16">
      <c r="A1183" s="199" t="s">
        <v>4093</v>
      </c>
      <c r="B1183" s="890" t="s">
        <v>4094</v>
      </c>
      <c r="C1183" s="891"/>
      <c r="D1183" s="892"/>
      <c r="E1183" s="896"/>
      <c r="F1183" s="891"/>
      <c r="G1183" s="891"/>
      <c r="H1183" s="891"/>
      <c r="I1183" s="891"/>
      <c r="J1183" s="891"/>
      <c r="K1183" s="891"/>
      <c r="L1183" s="891"/>
      <c r="M1183" s="605">
        <v>4</v>
      </c>
      <c r="N1183" s="866">
        <v>14.8855221333333</v>
      </c>
      <c r="O1183" s="867">
        <v>11.25</v>
      </c>
      <c r="P1183" s="867">
        <v>167.462124</v>
      </c>
    </row>
    <row r="1184" s="1" customFormat="1" spans="1:16">
      <c r="A1184" s="199" t="s">
        <v>4095</v>
      </c>
      <c r="B1184" s="890" t="s">
        <v>4096</v>
      </c>
      <c r="C1184" s="891"/>
      <c r="D1184" s="892"/>
      <c r="E1184" s="896"/>
      <c r="F1184" s="891"/>
      <c r="G1184" s="891"/>
      <c r="H1184" s="891"/>
      <c r="I1184" s="891"/>
      <c r="J1184" s="891"/>
      <c r="K1184" s="891"/>
      <c r="L1184" s="891"/>
      <c r="M1184" s="605">
        <v>3</v>
      </c>
      <c r="N1184" s="866">
        <v>11.1641416</v>
      </c>
      <c r="O1184" s="867">
        <v>11.25</v>
      </c>
      <c r="P1184" s="867">
        <v>125.596593</v>
      </c>
    </row>
    <row r="1185" s="1" customFormat="1" spans="1:16">
      <c r="A1185" s="199" t="s">
        <v>4097</v>
      </c>
      <c r="B1185" s="890" t="s">
        <v>4098</v>
      </c>
      <c r="C1185" s="891"/>
      <c r="D1185" s="892"/>
      <c r="E1185" s="896"/>
      <c r="F1185" s="891"/>
      <c r="G1185" s="891"/>
      <c r="H1185" s="891"/>
      <c r="I1185" s="891"/>
      <c r="J1185" s="891"/>
      <c r="K1185" s="891"/>
      <c r="L1185" s="891"/>
      <c r="M1185" s="605">
        <v>4</v>
      </c>
      <c r="N1185" s="866">
        <v>14.8855221333333</v>
      </c>
      <c r="O1185" s="867">
        <v>11.25</v>
      </c>
      <c r="P1185" s="867">
        <v>167.462124</v>
      </c>
    </row>
    <row r="1186" s="1" customFormat="1" spans="1:16">
      <c r="A1186" s="199" t="s">
        <v>4099</v>
      </c>
      <c r="B1186" s="890" t="s">
        <v>4100</v>
      </c>
      <c r="C1186" s="891"/>
      <c r="D1186" s="892"/>
      <c r="E1186" s="896"/>
      <c r="F1186" s="891"/>
      <c r="G1186" s="891"/>
      <c r="H1186" s="891"/>
      <c r="I1186" s="891"/>
      <c r="J1186" s="891"/>
      <c r="K1186" s="891"/>
      <c r="L1186" s="891"/>
      <c r="M1186" s="605">
        <v>4</v>
      </c>
      <c r="N1186" s="866">
        <v>14.8855221333333</v>
      </c>
      <c r="O1186" s="867">
        <v>11.25</v>
      </c>
      <c r="P1186" s="867">
        <v>167.462124</v>
      </c>
    </row>
    <row r="1187" s="1" customFormat="1" spans="1:16">
      <c r="A1187" s="199" t="s">
        <v>4101</v>
      </c>
      <c r="B1187" s="890" t="s">
        <v>4102</v>
      </c>
      <c r="C1187" s="891"/>
      <c r="D1187" s="892"/>
      <c r="E1187" s="896"/>
      <c r="F1187" s="891"/>
      <c r="G1187" s="891"/>
      <c r="H1187" s="891"/>
      <c r="I1187" s="891"/>
      <c r="J1187" s="891"/>
      <c r="K1187" s="891"/>
      <c r="L1187" s="891"/>
      <c r="M1187" s="605">
        <v>2</v>
      </c>
      <c r="N1187" s="866">
        <v>7.44276106666667</v>
      </c>
      <c r="O1187" s="867">
        <v>11.25</v>
      </c>
      <c r="P1187" s="867">
        <v>83.731062</v>
      </c>
    </row>
    <row r="1188" s="1" customFormat="1" spans="1:16">
      <c r="A1188" s="199" t="s">
        <v>4103</v>
      </c>
      <c r="B1188" s="890" t="s">
        <v>4104</v>
      </c>
      <c r="C1188" s="891"/>
      <c r="D1188" s="892"/>
      <c r="E1188" s="896"/>
      <c r="F1188" s="891"/>
      <c r="G1188" s="891"/>
      <c r="H1188" s="891"/>
      <c r="I1188" s="891"/>
      <c r="J1188" s="891"/>
      <c r="K1188" s="891"/>
      <c r="L1188" s="891"/>
      <c r="M1188" s="605">
        <v>4</v>
      </c>
      <c r="N1188" s="866">
        <v>14.8855221333333</v>
      </c>
      <c r="O1188" s="867">
        <v>11.25</v>
      </c>
      <c r="P1188" s="867">
        <v>167.462124</v>
      </c>
    </row>
    <row r="1189" s="1" customFormat="1" spans="1:16">
      <c r="A1189" s="199" t="s">
        <v>4105</v>
      </c>
      <c r="B1189" s="890" t="s">
        <v>4106</v>
      </c>
      <c r="C1189" s="891"/>
      <c r="D1189" s="892"/>
      <c r="E1189" s="896"/>
      <c r="F1189" s="891"/>
      <c r="G1189" s="891"/>
      <c r="H1189" s="891"/>
      <c r="I1189" s="891"/>
      <c r="J1189" s="891"/>
      <c r="K1189" s="891"/>
      <c r="L1189" s="891"/>
      <c r="M1189" s="605">
        <v>3</v>
      </c>
      <c r="N1189" s="866">
        <v>11.1641416</v>
      </c>
      <c r="O1189" s="867">
        <v>11.25</v>
      </c>
      <c r="P1189" s="867">
        <v>125.596593</v>
      </c>
    </row>
    <row r="1190" s="1" customFormat="1" spans="1:16">
      <c r="A1190" s="199" t="s">
        <v>4107</v>
      </c>
      <c r="B1190" s="890" t="s">
        <v>4108</v>
      </c>
      <c r="C1190" s="891"/>
      <c r="D1190" s="892"/>
      <c r="E1190" s="896"/>
      <c r="F1190" s="891"/>
      <c r="G1190" s="891"/>
      <c r="H1190" s="891"/>
      <c r="I1190" s="891"/>
      <c r="J1190" s="891"/>
      <c r="K1190" s="891"/>
      <c r="L1190" s="891"/>
      <c r="M1190" s="605">
        <v>3</v>
      </c>
      <c r="N1190" s="866">
        <v>11.1641416</v>
      </c>
      <c r="O1190" s="867">
        <v>11.25</v>
      </c>
      <c r="P1190" s="867">
        <v>125.596593</v>
      </c>
    </row>
    <row r="1191" s="1" customFormat="1" spans="1:16">
      <c r="A1191" s="199" t="s">
        <v>4109</v>
      </c>
      <c r="B1191" s="890" t="s">
        <v>4110</v>
      </c>
      <c r="C1191" s="891"/>
      <c r="D1191" s="892"/>
      <c r="E1191" s="896"/>
      <c r="F1191" s="891"/>
      <c r="G1191" s="891"/>
      <c r="H1191" s="891"/>
      <c r="I1191" s="891"/>
      <c r="J1191" s="891"/>
      <c r="K1191" s="891"/>
      <c r="L1191" s="891"/>
      <c r="M1191" s="605">
        <v>4</v>
      </c>
      <c r="N1191" s="866">
        <v>14.8855221333333</v>
      </c>
      <c r="O1191" s="867">
        <v>11.25</v>
      </c>
      <c r="P1191" s="867">
        <v>167.462124</v>
      </c>
    </row>
    <row r="1192" s="1" customFormat="1" spans="1:16">
      <c r="A1192" s="199" t="s">
        <v>4111</v>
      </c>
      <c r="B1192" s="890" t="s">
        <v>1851</v>
      </c>
      <c r="C1192" s="891"/>
      <c r="D1192" s="892"/>
      <c r="E1192" s="896"/>
      <c r="F1192" s="891"/>
      <c r="G1192" s="891"/>
      <c r="H1192" s="891"/>
      <c r="I1192" s="891"/>
      <c r="J1192" s="891"/>
      <c r="K1192" s="891"/>
      <c r="L1192" s="891"/>
      <c r="M1192" s="605">
        <v>7</v>
      </c>
      <c r="N1192" s="866">
        <v>26.0496637333333</v>
      </c>
      <c r="O1192" s="867">
        <v>11.25</v>
      </c>
      <c r="P1192" s="867">
        <v>293.058717</v>
      </c>
    </row>
    <row r="1193" s="1" customFormat="1" spans="1:16">
      <c r="A1193" s="199" t="s">
        <v>4112</v>
      </c>
      <c r="B1193" s="890" t="s">
        <v>4113</v>
      </c>
      <c r="C1193" s="891"/>
      <c r="D1193" s="892"/>
      <c r="E1193" s="896"/>
      <c r="F1193" s="891"/>
      <c r="G1193" s="891"/>
      <c r="H1193" s="891"/>
      <c r="I1193" s="891"/>
      <c r="J1193" s="891"/>
      <c r="K1193" s="891"/>
      <c r="L1193" s="891"/>
      <c r="M1193" s="605">
        <v>4</v>
      </c>
      <c r="N1193" s="866">
        <v>14.8855221333333</v>
      </c>
      <c r="O1193" s="867">
        <v>11.25</v>
      </c>
      <c r="P1193" s="867">
        <v>167.462124</v>
      </c>
    </row>
    <row r="1194" s="1" customFormat="1" spans="1:16">
      <c r="A1194" s="199" t="s">
        <v>4114</v>
      </c>
      <c r="B1194" s="890" t="s">
        <v>4115</v>
      </c>
      <c r="C1194" s="891"/>
      <c r="D1194" s="892"/>
      <c r="E1194" s="896"/>
      <c r="F1194" s="891"/>
      <c r="G1194" s="891"/>
      <c r="H1194" s="891"/>
      <c r="I1194" s="891"/>
      <c r="J1194" s="891"/>
      <c r="K1194" s="891"/>
      <c r="L1194" s="891"/>
      <c r="M1194" s="605">
        <v>2</v>
      </c>
      <c r="N1194" s="866">
        <v>7.44276106666667</v>
      </c>
      <c r="O1194" s="867">
        <v>11.25</v>
      </c>
      <c r="P1194" s="867">
        <v>83.731062</v>
      </c>
    </row>
    <row r="1195" s="1" customFormat="1" spans="1:16">
      <c r="A1195" s="199" t="s">
        <v>4116</v>
      </c>
      <c r="B1195" s="890" t="s">
        <v>4117</v>
      </c>
      <c r="C1195" s="891"/>
      <c r="D1195" s="892"/>
      <c r="E1195" s="896"/>
      <c r="F1195" s="891"/>
      <c r="G1195" s="891"/>
      <c r="H1195" s="891"/>
      <c r="I1195" s="891"/>
      <c r="J1195" s="891"/>
      <c r="K1195" s="891"/>
      <c r="L1195" s="891"/>
      <c r="M1195" s="605">
        <v>3</v>
      </c>
      <c r="N1195" s="866">
        <v>11.1641416</v>
      </c>
      <c r="O1195" s="867">
        <v>11.25</v>
      </c>
      <c r="P1195" s="867">
        <v>125.596593</v>
      </c>
    </row>
    <row r="1196" s="1" customFormat="1" spans="1:16">
      <c r="A1196" s="199" t="s">
        <v>4118</v>
      </c>
      <c r="B1196" s="890" t="s">
        <v>4119</v>
      </c>
      <c r="C1196" s="891"/>
      <c r="D1196" s="892"/>
      <c r="E1196" s="896"/>
      <c r="F1196" s="891"/>
      <c r="G1196" s="891"/>
      <c r="H1196" s="891"/>
      <c r="I1196" s="891"/>
      <c r="J1196" s="891"/>
      <c r="K1196" s="891"/>
      <c r="L1196" s="891"/>
      <c r="M1196" s="605">
        <v>4</v>
      </c>
      <c r="N1196" s="866">
        <v>14.8855221333333</v>
      </c>
      <c r="O1196" s="867">
        <v>11.25</v>
      </c>
      <c r="P1196" s="867">
        <v>167.462124</v>
      </c>
    </row>
    <row r="1197" s="1" customFormat="1" spans="1:16">
      <c r="A1197" s="199" t="s">
        <v>4120</v>
      </c>
      <c r="B1197" s="890" t="s">
        <v>4121</v>
      </c>
      <c r="C1197" s="891"/>
      <c r="D1197" s="892"/>
      <c r="E1197" s="896"/>
      <c r="F1197" s="891"/>
      <c r="G1197" s="891"/>
      <c r="H1197" s="891"/>
      <c r="I1197" s="891"/>
      <c r="J1197" s="891"/>
      <c r="K1197" s="891"/>
      <c r="L1197" s="891"/>
      <c r="M1197" s="605">
        <v>4</v>
      </c>
      <c r="N1197" s="866">
        <v>14.8855221333333</v>
      </c>
      <c r="O1197" s="867">
        <v>11.25</v>
      </c>
      <c r="P1197" s="867">
        <v>167.462124</v>
      </c>
    </row>
    <row r="1198" s="1" customFormat="1" spans="1:16">
      <c r="A1198" s="199" t="s">
        <v>4122</v>
      </c>
      <c r="B1198" s="890" t="s">
        <v>4123</v>
      </c>
      <c r="C1198" s="891"/>
      <c r="D1198" s="892"/>
      <c r="E1198" s="896"/>
      <c r="F1198" s="891"/>
      <c r="G1198" s="891"/>
      <c r="H1198" s="891"/>
      <c r="I1198" s="891"/>
      <c r="J1198" s="891"/>
      <c r="K1198" s="891"/>
      <c r="L1198" s="891"/>
      <c r="M1198" s="605">
        <v>2</v>
      </c>
      <c r="N1198" s="866">
        <v>7.44276106666667</v>
      </c>
      <c r="O1198" s="867">
        <v>11.25</v>
      </c>
      <c r="P1198" s="867">
        <v>83.731062</v>
      </c>
    </row>
    <row r="1199" s="1" customFormat="1" spans="1:16">
      <c r="A1199" s="199" t="s">
        <v>4124</v>
      </c>
      <c r="B1199" s="890" t="s">
        <v>4125</v>
      </c>
      <c r="C1199" s="891"/>
      <c r="D1199" s="892"/>
      <c r="E1199" s="896"/>
      <c r="F1199" s="891"/>
      <c r="G1199" s="891"/>
      <c r="H1199" s="891"/>
      <c r="I1199" s="891"/>
      <c r="J1199" s="891"/>
      <c r="K1199" s="891"/>
      <c r="L1199" s="891"/>
      <c r="M1199" s="605">
        <v>3</v>
      </c>
      <c r="N1199" s="866">
        <v>11.1641416</v>
      </c>
      <c r="O1199" s="867">
        <v>11.25</v>
      </c>
      <c r="P1199" s="867">
        <v>125.596593</v>
      </c>
    </row>
    <row r="1200" s="1" customFormat="1" spans="1:16">
      <c r="A1200" s="199" t="s">
        <v>4126</v>
      </c>
      <c r="B1200" s="890" t="s">
        <v>4127</v>
      </c>
      <c r="C1200" s="891"/>
      <c r="D1200" s="892"/>
      <c r="E1200" s="896"/>
      <c r="F1200" s="891"/>
      <c r="G1200" s="891"/>
      <c r="H1200" s="891"/>
      <c r="I1200" s="891"/>
      <c r="J1200" s="891"/>
      <c r="K1200" s="891"/>
      <c r="L1200" s="891"/>
      <c r="M1200" s="605">
        <v>3</v>
      </c>
      <c r="N1200" s="866">
        <v>11.1641416</v>
      </c>
      <c r="O1200" s="867">
        <v>11.25</v>
      </c>
      <c r="P1200" s="867">
        <v>125.596593</v>
      </c>
    </row>
    <row r="1201" s="1" customFormat="1" spans="1:16">
      <c r="A1201" s="199" t="s">
        <v>4128</v>
      </c>
      <c r="B1201" s="890" t="s">
        <v>4129</v>
      </c>
      <c r="C1201" s="891"/>
      <c r="D1201" s="892"/>
      <c r="E1201" s="896"/>
      <c r="F1201" s="891"/>
      <c r="G1201" s="891"/>
      <c r="H1201" s="891"/>
      <c r="I1201" s="891"/>
      <c r="J1201" s="891"/>
      <c r="K1201" s="891"/>
      <c r="L1201" s="891"/>
      <c r="M1201" s="605">
        <v>3</v>
      </c>
      <c r="N1201" s="866">
        <v>11.1641416</v>
      </c>
      <c r="O1201" s="867">
        <v>11.25</v>
      </c>
      <c r="P1201" s="867">
        <v>125.596593</v>
      </c>
    </row>
    <row r="1202" s="1" customFormat="1" spans="1:16">
      <c r="A1202" s="199" t="s">
        <v>4130</v>
      </c>
      <c r="B1202" s="890" t="s">
        <v>4131</v>
      </c>
      <c r="C1202" s="891"/>
      <c r="D1202" s="892"/>
      <c r="E1202" s="896"/>
      <c r="F1202" s="891"/>
      <c r="G1202" s="891"/>
      <c r="H1202" s="891"/>
      <c r="I1202" s="891"/>
      <c r="J1202" s="891"/>
      <c r="K1202" s="891"/>
      <c r="L1202" s="891"/>
      <c r="M1202" s="605">
        <v>5</v>
      </c>
      <c r="N1202" s="866">
        <v>18.6069026666667</v>
      </c>
      <c r="O1202" s="867">
        <v>11.25</v>
      </c>
      <c r="P1202" s="867">
        <v>209.327655</v>
      </c>
    </row>
    <row r="1203" s="1" customFormat="1" spans="1:16">
      <c r="A1203" s="199" t="s">
        <v>4132</v>
      </c>
      <c r="B1203" s="890" t="s">
        <v>4133</v>
      </c>
      <c r="C1203" s="891"/>
      <c r="D1203" s="892"/>
      <c r="E1203" s="896"/>
      <c r="F1203" s="891"/>
      <c r="G1203" s="891"/>
      <c r="H1203" s="891"/>
      <c r="I1203" s="891"/>
      <c r="J1203" s="891"/>
      <c r="K1203" s="891"/>
      <c r="L1203" s="891"/>
      <c r="M1203" s="605">
        <v>1</v>
      </c>
      <c r="N1203" s="866">
        <v>3.72138053333333</v>
      </c>
      <c r="O1203" s="867">
        <v>11.25</v>
      </c>
      <c r="P1203" s="867">
        <v>41.865531</v>
      </c>
    </row>
    <row r="1204" s="1" customFormat="1" spans="1:16">
      <c r="A1204" s="199" t="s">
        <v>4134</v>
      </c>
      <c r="B1204" s="890" t="s">
        <v>4135</v>
      </c>
      <c r="C1204" s="891"/>
      <c r="D1204" s="892"/>
      <c r="E1204" s="896"/>
      <c r="F1204" s="891"/>
      <c r="G1204" s="891"/>
      <c r="H1204" s="891"/>
      <c r="I1204" s="891"/>
      <c r="J1204" s="891"/>
      <c r="K1204" s="891"/>
      <c r="L1204" s="891"/>
      <c r="M1204" s="605">
        <v>3</v>
      </c>
      <c r="N1204" s="866">
        <v>11.1641416</v>
      </c>
      <c r="O1204" s="867">
        <v>11.25</v>
      </c>
      <c r="P1204" s="867">
        <v>125.596593</v>
      </c>
    </row>
    <row r="1205" s="1" customFormat="1" spans="1:16">
      <c r="A1205" s="199" t="s">
        <v>4136</v>
      </c>
      <c r="B1205" s="890" t="s">
        <v>4137</v>
      </c>
      <c r="C1205" s="891"/>
      <c r="D1205" s="892"/>
      <c r="E1205" s="896"/>
      <c r="F1205" s="891"/>
      <c r="G1205" s="891"/>
      <c r="H1205" s="891"/>
      <c r="I1205" s="891"/>
      <c r="J1205" s="891"/>
      <c r="K1205" s="891"/>
      <c r="L1205" s="891"/>
      <c r="M1205" s="605">
        <v>4</v>
      </c>
      <c r="N1205" s="866">
        <v>14.8855221333333</v>
      </c>
      <c r="O1205" s="867">
        <v>11.25</v>
      </c>
      <c r="P1205" s="867">
        <v>167.462124</v>
      </c>
    </row>
    <row r="1206" s="1" customFormat="1" spans="1:16">
      <c r="A1206" s="199" t="s">
        <v>4138</v>
      </c>
      <c r="B1206" s="890" t="s">
        <v>4139</v>
      </c>
      <c r="C1206" s="891"/>
      <c r="D1206" s="892"/>
      <c r="E1206" s="896"/>
      <c r="F1206" s="891"/>
      <c r="G1206" s="891"/>
      <c r="H1206" s="891"/>
      <c r="I1206" s="891"/>
      <c r="J1206" s="891"/>
      <c r="K1206" s="891"/>
      <c r="L1206" s="891"/>
      <c r="M1206" s="605">
        <v>6</v>
      </c>
      <c r="N1206" s="866">
        <v>22.3282832</v>
      </c>
      <c r="O1206" s="867">
        <v>11.25</v>
      </c>
      <c r="P1206" s="867">
        <v>251.193186</v>
      </c>
    </row>
    <row r="1207" s="1" customFormat="1" spans="1:16">
      <c r="A1207" s="199" t="s">
        <v>4140</v>
      </c>
      <c r="B1207" s="890" t="s">
        <v>3169</v>
      </c>
      <c r="C1207" s="891"/>
      <c r="D1207" s="892"/>
      <c r="E1207" s="896"/>
      <c r="F1207" s="891"/>
      <c r="G1207" s="891"/>
      <c r="H1207" s="891"/>
      <c r="I1207" s="891"/>
      <c r="J1207" s="891"/>
      <c r="K1207" s="891"/>
      <c r="L1207" s="891"/>
      <c r="M1207" s="605">
        <v>4</v>
      </c>
      <c r="N1207" s="866">
        <v>14.8855221333333</v>
      </c>
      <c r="O1207" s="867">
        <v>11.25</v>
      </c>
      <c r="P1207" s="867">
        <v>167.462124</v>
      </c>
    </row>
    <row r="1208" s="1" customFormat="1" spans="1:16">
      <c r="A1208" s="199" t="s">
        <v>4141</v>
      </c>
      <c r="B1208" s="890" t="s">
        <v>4142</v>
      </c>
      <c r="C1208" s="891"/>
      <c r="D1208" s="892"/>
      <c r="E1208" s="896"/>
      <c r="F1208" s="891"/>
      <c r="G1208" s="891"/>
      <c r="H1208" s="891"/>
      <c r="I1208" s="891"/>
      <c r="J1208" s="891"/>
      <c r="K1208" s="891"/>
      <c r="L1208" s="891"/>
      <c r="M1208" s="605">
        <v>6</v>
      </c>
      <c r="N1208" s="866">
        <v>22.3282832</v>
      </c>
      <c r="O1208" s="867">
        <v>11.25</v>
      </c>
      <c r="P1208" s="867">
        <v>251.193186</v>
      </c>
    </row>
    <row r="1209" s="1" customFormat="1" spans="1:16">
      <c r="A1209" s="199" t="s">
        <v>4143</v>
      </c>
      <c r="B1209" s="890" t="s">
        <v>4144</v>
      </c>
      <c r="C1209" s="891"/>
      <c r="D1209" s="892"/>
      <c r="E1209" s="896"/>
      <c r="F1209" s="891"/>
      <c r="G1209" s="891"/>
      <c r="H1209" s="891"/>
      <c r="I1209" s="891"/>
      <c r="J1209" s="891"/>
      <c r="K1209" s="891"/>
      <c r="L1209" s="891"/>
      <c r="M1209" s="605">
        <v>4</v>
      </c>
      <c r="N1209" s="866">
        <v>14.8855221333333</v>
      </c>
      <c r="O1209" s="867">
        <v>11.25</v>
      </c>
      <c r="P1209" s="867">
        <v>167.462124</v>
      </c>
    </row>
    <row r="1210" s="1" customFormat="1" spans="1:16">
      <c r="A1210" s="199" t="s">
        <v>4145</v>
      </c>
      <c r="B1210" s="890" t="s">
        <v>4146</v>
      </c>
      <c r="C1210" s="891"/>
      <c r="D1210" s="892"/>
      <c r="E1210" s="896"/>
      <c r="F1210" s="891"/>
      <c r="G1210" s="891"/>
      <c r="H1210" s="891"/>
      <c r="I1210" s="891"/>
      <c r="J1210" s="891"/>
      <c r="K1210" s="891"/>
      <c r="L1210" s="891"/>
      <c r="M1210" s="605">
        <v>3</v>
      </c>
      <c r="N1210" s="866">
        <v>11.1641416</v>
      </c>
      <c r="O1210" s="867">
        <v>11.25</v>
      </c>
      <c r="P1210" s="867">
        <v>125.596593</v>
      </c>
    </row>
    <row r="1211" s="1" customFormat="1" spans="1:16">
      <c r="A1211" s="199" t="s">
        <v>4147</v>
      </c>
      <c r="B1211" s="890" t="s">
        <v>4148</v>
      </c>
      <c r="C1211" s="891"/>
      <c r="D1211" s="892"/>
      <c r="E1211" s="896"/>
      <c r="F1211" s="891"/>
      <c r="G1211" s="891"/>
      <c r="H1211" s="891"/>
      <c r="I1211" s="891"/>
      <c r="J1211" s="891"/>
      <c r="K1211" s="891"/>
      <c r="L1211" s="891"/>
      <c r="M1211" s="605">
        <v>6</v>
      </c>
      <c r="N1211" s="866">
        <v>22.3282832</v>
      </c>
      <c r="O1211" s="867">
        <v>11.25</v>
      </c>
      <c r="P1211" s="867">
        <v>251.193186</v>
      </c>
    </row>
    <row r="1212" s="1" customFormat="1" spans="1:16">
      <c r="A1212" s="199" t="s">
        <v>4149</v>
      </c>
      <c r="B1212" s="890" t="s">
        <v>4150</v>
      </c>
      <c r="C1212" s="891"/>
      <c r="D1212" s="892"/>
      <c r="E1212" s="896"/>
      <c r="F1212" s="891"/>
      <c r="G1212" s="891"/>
      <c r="H1212" s="891"/>
      <c r="I1212" s="891"/>
      <c r="J1212" s="891"/>
      <c r="K1212" s="891"/>
      <c r="L1212" s="891"/>
      <c r="M1212" s="605">
        <v>5</v>
      </c>
      <c r="N1212" s="866">
        <v>18.6069026666667</v>
      </c>
      <c r="O1212" s="867">
        <v>11.25</v>
      </c>
      <c r="P1212" s="867">
        <v>209.327655</v>
      </c>
    </row>
    <row r="1213" s="1" customFormat="1" spans="1:16">
      <c r="A1213" s="199" t="s">
        <v>4151</v>
      </c>
      <c r="B1213" s="890" t="s">
        <v>4152</v>
      </c>
      <c r="C1213" s="891"/>
      <c r="D1213" s="892"/>
      <c r="E1213" s="896"/>
      <c r="F1213" s="891"/>
      <c r="G1213" s="891"/>
      <c r="H1213" s="891"/>
      <c r="I1213" s="891"/>
      <c r="J1213" s="891"/>
      <c r="K1213" s="891"/>
      <c r="L1213" s="891"/>
      <c r="M1213" s="605">
        <v>5</v>
      </c>
      <c r="N1213" s="866">
        <v>18.6069026666667</v>
      </c>
      <c r="O1213" s="867">
        <v>11.25</v>
      </c>
      <c r="P1213" s="867">
        <v>209.327655</v>
      </c>
    </row>
    <row r="1214" s="1" customFormat="1" spans="1:16">
      <c r="A1214" s="199" t="s">
        <v>4153</v>
      </c>
      <c r="B1214" s="890" t="s">
        <v>4154</v>
      </c>
      <c r="C1214" s="891"/>
      <c r="D1214" s="892"/>
      <c r="E1214" s="896"/>
      <c r="F1214" s="891"/>
      <c r="G1214" s="891"/>
      <c r="H1214" s="891"/>
      <c r="I1214" s="891"/>
      <c r="J1214" s="891"/>
      <c r="K1214" s="891"/>
      <c r="L1214" s="891"/>
      <c r="M1214" s="605">
        <v>3</v>
      </c>
      <c r="N1214" s="866">
        <v>11.1641416</v>
      </c>
      <c r="O1214" s="867">
        <v>11.25</v>
      </c>
      <c r="P1214" s="867">
        <v>125.596593</v>
      </c>
    </row>
    <row r="1215" s="1" customFormat="1" spans="1:16">
      <c r="A1215" s="199" t="s">
        <v>4155</v>
      </c>
      <c r="B1215" s="890" t="s">
        <v>1892</v>
      </c>
      <c r="C1215" s="891"/>
      <c r="D1215" s="892"/>
      <c r="E1215" s="896"/>
      <c r="F1215" s="891"/>
      <c r="G1215" s="891"/>
      <c r="H1215" s="891"/>
      <c r="I1215" s="891"/>
      <c r="J1215" s="891"/>
      <c r="K1215" s="891"/>
      <c r="L1215" s="891"/>
      <c r="M1215" s="605">
        <v>4</v>
      </c>
      <c r="N1215" s="866">
        <v>14.8855221333333</v>
      </c>
      <c r="O1215" s="867">
        <v>11.25</v>
      </c>
      <c r="P1215" s="867">
        <v>167.462124</v>
      </c>
    </row>
    <row r="1216" s="1" customFormat="1" spans="1:16">
      <c r="A1216" s="199" t="s">
        <v>4156</v>
      </c>
      <c r="B1216" s="890" t="s">
        <v>4157</v>
      </c>
      <c r="C1216" s="891"/>
      <c r="D1216" s="892"/>
      <c r="E1216" s="896"/>
      <c r="F1216" s="891"/>
      <c r="G1216" s="891"/>
      <c r="H1216" s="891"/>
      <c r="I1216" s="891"/>
      <c r="J1216" s="891"/>
      <c r="K1216" s="891"/>
      <c r="L1216" s="891"/>
      <c r="M1216" s="605">
        <v>5</v>
      </c>
      <c r="N1216" s="866">
        <v>18.6069026666667</v>
      </c>
      <c r="O1216" s="867">
        <v>11.25</v>
      </c>
      <c r="P1216" s="867">
        <v>209.327655</v>
      </c>
    </row>
    <row r="1217" s="1" customFormat="1" spans="1:16">
      <c r="A1217" s="199" t="s">
        <v>4158</v>
      </c>
      <c r="B1217" s="890" t="s">
        <v>4159</v>
      </c>
      <c r="C1217" s="891"/>
      <c r="D1217" s="892"/>
      <c r="E1217" s="896"/>
      <c r="F1217" s="891"/>
      <c r="G1217" s="891"/>
      <c r="H1217" s="891"/>
      <c r="I1217" s="891"/>
      <c r="J1217" s="891"/>
      <c r="K1217" s="891"/>
      <c r="L1217" s="891"/>
      <c r="M1217" s="605">
        <v>1</v>
      </c>
      <c r="N1217" s="866">
        <v>3.72138053333333</v>
      </c>
      <c r="O1217" s="867">
        <v>11.25</v>
      </c>
      <c r="P1217" s="867">
        <v>41.865531</v>
      </c>
    </row>
    <row r="1218" s="1" customFormat="1" spans="1:16">
      <c r="A1218" s="199" t="s">
        <v>4160</v>
      </c>
      <c r="B1218" s="890" t="s">
        <v>4161</v>
      </c>
      <c r="C1218" s="891"/>
      <c r="D1218" s="892"/>
      <c r="E1218" s="896"/>
      <c r="F1218" s="891"/>
      <c r="G1218" s="891"/>
      <c r="H1218" s="891"/>
      <c r="I1218" s="891"/>
      <c r="J1218" s="891"/>
      <c r="K1218" s="891"/>
      <c r="L1218" s="891"/>
      <c r="M1218" s="605">
        <v>5</v>
      </c>
      <c r="N1218" s="866">
        <v>18.6069026666667</v>
      </c>
      <c r="O1218" s="867">
        <v>11.25</v>
      </c>
      <c r="P1218" s="867">
        <v>209.327655</v>
      </c>
    </row>
    <row r="1219" s="1" customFormat="1" spans="1:16">
      <c r="A1219" s="199" t="s">
        <v>4162</v>
      </c>
      <c r="B1219" s="890" t="s">
        <v>4163</v>
      </c>
      <c r="C1219" s="891"/>
      <c r="D1219" s="892"/>
      <c r="E1219" s="896"/>
      <c r="F1219" s="891"/>
      <c r="G1219" s="891"/>
      <c r="H1219" s="891"/>
      <c r="I1219" s="891"/>
      <c r="J1219" s="891"/>
      <c r="K1219" s="891"/>
      <c r="L1219" s="891"/>
      <c r="M1219" s="605">
        <v>6</v>
      </c>
      <c r="N1219" s="866">
        <v>22.3282832</v>
      </c>
      <c r="O1219" s="867">
        <v>11.25</v>
      </c>
      <c r="P1219" s="867">
        <v>251.193186</v>
      </c>
    </row>
    <row r="1220" s="1" customFormat="1" spans="1:16">
      <c r="A1220" s="199" t="s">
        <v>4164</v>
      </c>
      <c r="B1220" s="890" t="s">
        <v>4165</v>
      </c>
      <c r="C1220" s="891"/>
      <c r="D1220" s="892"/>
      <c r="E1220" s="896"/>
      <c r="F1220" s="891"/>
      <c r="G1220" s="891"/>
      <c r="H1220" s="891"/>
      <c r="I1220" s="891"/>
      <c r="J1220" s="891"/>
      <c r="K1220" s="891"/>
      <c r="L1220" s="891"/>
      <c r="M1220" s="605">
        <v>2</v>
      </c>
      <c r="N1220" s="866">
        <v>7.44276106666667</v>
      </c>
      <c r="O1220" s="867">
        <v>11.25</v>
      </c>
      <c r="P1220" s="867">
        <v>83.731062</v>
      </c>
    </row>
    <row r="1221" s="1" customFormat="1" spans="1:16">
      <c r="A1221" s="199" t="s">
        <v>4166</v>
      </c>
      <c r="B1221" s="890" t="s">
        <v>4167</v>
      </c>
      <c r="C1221" s="891"/>
      <c r="D1221" s="892"/>
      <c r="E1221" s="896"/>
      <c r="F1221" s="891"/>
      <c r="G1221" s="891"/>
      <c r="H1221" s="891"/>
      <c r="I1221" s="891"/>
      <c r="J1221" s="891"/>
      <c r="K1221" s="891"/>
      <c r="L1221" s="891"/>
      <c r="M1221" s="605">
        <v>4</v>
      </c>
      <c r="N1221" s="866">
        <v>14.8855221333333</v>
      </c>
      <c r="O1221" s="867">
        <v>11.25</v>
      </c>
      <c r="P1221" s="867">
        <v>167.462124</v>
      </c>
    </row>
    <row r="1222" s="1" customFormat="1" spans="1:16">
      <c r="A1222" s="199" t="s">
        <v>4168</v>
      </c>
      <c r="B1222" s="890" t="s">
        <v>4169</v>
      </c>
      <c r="C1222" s="891"/>
      <c r="D1222" s="892"/>
      <c r="E1222" s="896"/>
      <c r="F1222" s="891"/>
      <c r="G1222" s="891"/>
      <c r="H1222" s="891"/>
      <c r="I1222" s="891"/>
      <c r="J1222" s="891"/>
      <c r="K1222" s="891"/>
      <c r="L1222" s="891"/>
      <c r="M1222" s="605">
        <v>4</v>
      </c>
      <c r="N1222" s="866">
        <v>14.8855221333333</v>
      </c>
      <c r="O1222" s="867">
        <v>11.25</v>
      </c>
      <c r="P1222" s="867">
        <v>167.462124</v>
      </c>
    </row>
    <row r="1223" s="1" customFormat="1" spans="1:16">
      <c r="A1223" s="199" t="s">
        <v>4170</v>
      </c>
      <c r="B1223" s="890" t="s">
        <v>4171</v>
      </c>
      <c r="C1223" s="891"/>
      <c r="D1223" s="892"/>
      <c r="E1223" s="896"/>
      <c r="F1223" s="891"/>
      <c r="G1223" s="891"/>
      <c r="H1223" s="891"/>
      <c r="I1223" s="891"/>
      <c r="J1223" s="891"/>
      <c r="K1223" s="891"/>
      <c r="L1223" s="891"/>
      <c r="M1223" s="605">
        <v>3</v>
      </c>
      <c r="N1223" s="866">
        <v>11.1641416</v>
      </c>
      <c r="O1223" s="867">
        <v>11.25</v>
      </c>
      <c r="P1223" s="867">
        <v>125.596593</v>
      </c>
    </row>
    <row r="1224" s="1" customFormat="1" spans="1:16">
      <c r="A1224" s="199" t="s">
        <v>4172</v>
      </c>
      <c r="B1224" s="890" t="s">
        <v>1913</v>
      </c>
      <c r="C1224" s="891"/>
      <c r="D1224" s="892"/>
      <c r="E1224" s="896"/>
      <c r="F1224" s="891"/>
      <c r="G1224" s="891"/>
      <c r="H1224" s="891"/>
      <c r="I1224" s="891"/>
      <c r="J1224" s="891"/>
      <c r="K1224" s="891"/>
      <c r="L1224" s="891"/>
      <c r="M1224" s="605">
        <v>3</v>
      </c>
      <c r="N1224" s="866">
        <v>11.1641416</v>
      </c>
      <c r="O1224" s="867">
        <v>11.25</v>
      </c>
      <c r="P1224" s="867">
        <v>125.596593</v>
      </c>
    </row>
    <row r="1225" s="1" customFormat="1" spans="1:16">
      <c r="A1225" s="199" t="s">
        <v>4173</v>
      </c>
      <c r="B1225" s="890" t="s">
        <v>4174</v>
      </c>
      <c r="C1225" s="891"/>
      <c r="D1225" s="892"/>
      <c r="E1225" s="896"/>
      <c r="F1225" s="891"/>
      <c r="G1225" s="891"/>
      <c r="H1225" s="891"/>
      <c r="I1225" s="891"/>
      <c r="J1225" s="891"/>
      <c r="K1225" s="891"/>
      <c r="L1225" s="891"/>
      <c r="M1225" s="605">
        <v>5</v>
      </c>
      <c r="N1225" s="866">
        <v>18.6069026666667</v>
      </c>
      <c r="O1225" s="867">
        <v>11.25</v>
      </c>
      <c r="P1225" s="867">
        <v>209.327655</v>
      </c>
    </row>
    <row r="1226" s="1" customFormat="1" spans="1:16">
      <c r="A1226" s="199" t="s">
        <v>2038</v>
      </c>
      <c r="B1226" s="890" t="s">
        <v>4175</v>
      </c>
      <c r="C1226" s="891"/>
      <c r="D1226" s="892"/>
      <c r="E1226" s="896"/>
      <c r="F1226" s="891"/>
      <c r="G1226" s="891"/>
      <c r="H1226" s="891"/>
      <c r="I1226" s="891"/>
      <c r="J1226" s="891"/>
      <c r="K1226" s="891"/>
      <c r="L1226" s="891"/>
      <c r="M1226" s="605">
        <v>4</v>
      </c>
      <c r="N1226" s="866">
        <v>14.8855221333333</v>
      </c>
      <c r="O1226" s="867">
        <v>11.25</v>
      </c>
      <c r="P1226" s="867">
        <v>167.462124</v>
      </c>
    </row>
    <row r="1227" s="1" customFormat="1" spans="1:16">
      <c r="A1227" s="199" t="s">
        <v>4176</v>
      </c>
      <c r="B1227" s="890" t="s">
        <v>4177</v>
      </c>
      <c r="C1227" s="891"/>
      <c r="D1227" s="892"/>
      <c r="E1227" s="896"/>
      <c r="F1227" s="891"/>
      <c r="G1227" s="891"/>
      <c r="H1227" s="891"/>
      <c r="I1227" s="891"/>
      <c r="J1227" s="891"/>
      <c r="K1227" s="891"/>
      <c r="L1227" s="891"/>
      <c r="M1227" s="605">
        <v>3</v>
      </c>
      <c r="N1227" s="866">
        <v>11.1641416</v>
      </c>
      <c r="O1227" s="867">
        <v>11.25</v>
      </c>
      <c r="P1227" s="867">
        <v>125.596593</v>
      </c>
    </row>
    <row r="1228" s="1" customFormat="1" spans="1:16">
      <c r="A1228" s="199" t="s">
        <v>4178</v>
      </c>
      <c r="B1228" s="890" t="s">
        <v>4179</v>
      </c>
      <c r="C1228" s="891"/>
      <c r="D1228" s="892"/>
      <c r="E1228" s="896"/>
      <c r="F1228" s="891"/>
      <c r="G1228" s="891"/>
      <c r="H1228" s="891"/>
      <c r="I1228" s="891"/>
      <c r="J1228" s="891"/>
      <c r="K1228" s="891"/>
      <c r="L1228" s="891"/>
      <c r="M1228" s="605">
        <v>4</v>
      </c>
      <c r="N1228" s="866">
        <v>14.8855221333333</v>
      </c>
      <c r="O1228" s="867">
        <v>11.25</v>
      </c>
      <c r="P1228" s="867">
        <v>167.462124</v>
      </c>
    </row>
    <row r="1229" s="1" customFormat="1" spans="1:16">
      <c r="A1229" s="199" t="s">
        <v>4180</v>
      </c>
      <c r="B1229" s="890" t="s">
        <v>4181</v>
      </c>
      <c r="C1229" s="891"/>
      <c r="D1229" s="892"/>
      <c r="E1229" s="896"/>
      <c r="F1229" s="891"/>
      <c r="G1229" s="891"/>
      <c r="H1229" s="891"/>
      <c r="I1229" s="891"/>
      <c r="J1229" s="891"/>
      <c r="K1229" s="891"/>
      <c r="L1229" s="891"/>
      <c r="M1229" s="605">
        <v>5</v>
      </c>
      <c r="N1229" s="866">
        <v>18.6069026666667</v>
      </c>
      <c r="O1229" s="867">
        <v>11.25</v>
      </c>
      <c r="P1229" s="867">
        <v>209.327655</v>
      </c>
    </row>
    <row r="1230" s="1" customFormat="1" spans="1:16">
      <c r="A1230" s="199" t="s">
        <v>4182</v>
      </c>
      <c r="B1230" s="890" t="s">
        <v>4183</v>
      </c>
      <c r="C1230" s="891"/>
      <c r="D1230" s="892"/>
      <c r="E1230" s="896"/>
      <c r="F1230" s="891"/>
      <c r="G1230" s="891"/>
      <c r="H1230" s="891"/>
      <c r="I1230" s="891"/>
      <c r="J1230" s="891"/>
      <c r="K1230" s="891"/>
      <c r="L1230" s="891"/>
      <c r="M1230" s="605">
        <v>2</v>
      </c>
      <c r="N1230" s="866">
        <v>7.44276106666667</v>
      </c>
      <c r="O1230" s="867">
        <v>11.25</v>
      </c>
      <c r="P1230" s="867">
        <v>83.731062</v>
      </c>
    </row>
    <row r="1231" s="1" customFormat="1" spans="1:16">
      <c r="A1231" s="199" t="s">
        <v>4184</v>
      </c>
      <c r="B1231" s="890" t="s">
        <v>4185</v>
      </c>
      <c r="C1231" s="891"/>
      <c r="D1231" s="892"/>
      <c r="E1231" s="896"/>
      <c r="F1231" s="891"/>
      <c r="G1231" s="891"/>
      <c r="H1231" s="891"/>
      <c r="I1231" s="891"/>
      <c r="J1231" s="891"/>
      <c r="K1231" s="891"/>
      <c r="L1231" s="891"/>
      <c r="M1231" s="605">
        <v>2</v>
      </c>
      <c r="N1231" s="866">
        <v>7.44276106666667</v>
      </c>
      <c r="O1231" s="867">
        <v>11.25</v>
      </c>
      <c r="P1231" s="867">
        <v>83.731062</v>
      </c>
    </row>
    <row r="1232" s="1" customFormat="1" spans="1:16">
      <c r="A1232" s="199" t="s">
        <v>4186</v>
      </c>
      <c r="B1232" s="890" t="s">
        <v>4187</v>
      </c>
      <c r="C1232" s="891"/>
      <c r="D1232" s="892"/>
      <c r="E1232" s="896"/>
      <c r="F1232" s="891"/>
      <c r="G1232" s="891"/>
      <c r="H1232" s="891"/>
      <c r="I1232" s="891"/>
      <c r="J1232" s="891"/>
      <c r="K1232" s="891"/>
      <c r="L1232" s="891"/>
      <c r="M1232" s="605">
        <v>6</v>
      </c>
      <c r="N1232" s="866">
        <v>22.3282832</v>
      </c>
      <c r="O1232" s="867">
        <v>11.25</v>
      </c>
      <c r="P1232" s="867">
        <v>251.193186</v>
      </c>
    </row>
    <row r="1233" s="1" customFormat="1" spans="1:16">
      <c r="A1233" s="199" t="s">
        <v>4188</v>
      </c>
      <c r="B1233" s="890" t="s">
        <v>3460</v>
      </c>
      <c r="C1233" s="891"/>
      <c r="D1233" s="892"/>
      <c r="E1233" s="896"/>
      <c r="F1233" s="891"/>
      <c r="G1233" s="891"/>
      <c r="H1233" s="891"/>
      <c r="I1233" s="891"/>
      <c r="J1233" s="891"/>
      <c r="K1233" s="891"/>
      <c r="L1233" s="891"/>
      <c r="M1233" s="605">
        <v>4</v>
      </c>
      <c r="N1233" s="866">
        <v>14.8855221333333</v>
      </c>
      <c r="O1233" s="867">
        <v>11.25</v>
      </c>
      <c r="P1233" s="867">
        <v>167.462124</v>
      </c>
    </row>
    <row r="1234" s="1" customFormat="1" spans="1:16">
      <c r="A1234" s="199" t="s">
        <v>4189</v>
      </c>
      <c r="B1234" s="890" t="s">
        <v>4190</v>
      </c>
      <c r="C1234" s="891"/>
      <c r="D1234" s="892"/>
      <c r="E1234" s="896"/>
      <c r="F1234" s="891"/>
      <c r="G1234" s="891"/>
      <c r="H1234" s="891"/>
      <c r="I1234" s="891"/>
      <c r="J1234" s="891"/>
      <c r="K1234" s="891"/>
      <c r="L1234" s="891"/>
      <c r="M1234" s="605">
        <v>5</v>
      </c>
      <c r="N1234" s="866">
        <v>18.6069026666667</v>
      </c>
      <c r="O1234" s="867">
        <v>11.25</v>
      </c>
      <c r="P1234" s="867">
        <v>209.327655</v>
      </c>
    </row>
    <row r="1235" s="1" customFormat="1" spans="1:16">
      <c r="A1235" s="199" t="s">
        <v>4191</v>
      </c>
      <c r="B1235" s="890" t="s">
        <v>4192</v>
      </c>
      <c r="C1235" s="891"/>
      <c r="D1235" s="892"/>
      <c r="E1235" s="896"/>
      <c r="F1235" s="891"/>
      <c r="G1235" s="891"/>
      <c r="H1235" s="891"/>
      <c r="I1235" s="891"/>
      <c r="J1235" s="891"/>
      <c r="K1235" s="891"/>
      <c r="L1235" s="891"/>
      <c r="M1235" s="605">
        <v>4</v>
      </c>
      <c r="N1235" s="866">
        <v>14.8855221333333</v>
      </c>
      <c r="O1235" s="867">
        <v>11.25</v>
      </c>
      <c r="P1235" s="867">
        <v>167.462124</v>
      </c>
    </row>
    <row r="1236" s="1" customFormat="1" spans="1:16">
      <c r="A1236" s="199" t="s">
        <v>4193</v>
      </c>
      <c r="B1236" s="890" t="s">
        <v>4194</v>
      </c>
      <c r="C1236" s="891"/>
      <c r="D1236" s="892"/>
      <c r="E1236" s="896"/>
      <c r="F1236" s="891"/>
      <c r="G1236" s="891"/>
      <c r="H1236" s="891"/>
      <c r="I1236" s="891"/>
      <c r="J1236" s="891"/>
      <c r="K1236" s="891"/>
      <c r="L1236" s="891"/>
      <c r="M1236" s="605">
        <v>2</v>
      </c>
      <c r="N1236" s="866">
        <v>7.44276106666667</v>
      </c>
      <c r="O1236" s="867">
        <v>11.25</v>
      </c>
      <c r="P1236" s="867">
        <v>83.731062</v>
      </c>
    </row>
    <row r="1237" s="1" customFormat="1" spans="1:16">
      <c r="A1237" s="199" t="s">
        <v>4195</v>
      </c>
      <c r="B1237" s="890" t="s">
        <v>4196</v>
      </c>
      <c r="C1237" s="891"/>
      <c r="D1237" s="892"/>
      <c r="E1237" s="896"/>
      <c r="F1237" s="891"/>
      <c r="G1237" s="891"/>
      <c r="H1237" s="891"/>
      <c r="I1237" s="891"/>
      <c r="J1237" s="891"/>
      <c r="K1237" s="891"/>
      <c r="L1237" s="891"/>
      <c r="M1237" s="605">
        <v>3</v>
      </c>
      <c r="N1237" s="866">
        <v>11.1641416</v>
      </c>
      <c r="O1237" s="867">
        <v>11.25</v>
      </c>
      <c r="P1237" s="867">
        <v>125.596593</v>
      </c>
    </row>
    <row r="1238" s="1" customFormat="1" spans="1:16">
      <c r="A1238" s="199" t="s">
        <v>4197</v>
      </c>
      <c r="B1238" s="890" t="s">
        <v>4198</v>
      </c>
      <c r="C1238" s="891"/>
      <c r="D1238" s="892"/>
      <c r="E1238" s="896"/>
      <c r="F1238" s="891"/>
      <c r="G1238" s="891"/>
      <c r="H1238" s="891"/>
      <c r="I1238" s="891"/>
      <c r="J1238" s="891"/>
      <c r="K1238" s="891"/>
      <c r="L1238" s="891"/>
      <c r="M1238" s="605">
        <v>5</v>
      </c>
      <c r="N1238" s="866">
        <v>18.6069026666667</v>
      </c>
      <c r="O1238" s="867">
        <v>11.25</v>
      </c>
      <c r="P1238" s="867">
        <v>209.327655</v>
      </c>
    </row>
    <row r="1239" s="1" customFormat="1" spans="1:16">
      <c r="A1239" s="199" t="s">
        <v>4199</v>
      </c>
      <c r="B1239" s="890" t="s">
        <v>4200</v>
      </c>
      <c r="C1239" s="891"/>
      <c r="D1239" s="892"/>
      <c r="E1239" s="896"/>
      <c r="F1239" s="891"/>
      <c r="G1239" s="891"/>
      <c r="H1239" s="891"/>
      <c r="I1239" s="891"/>
      <c r="J1239" s="891"/>
      <c r="K1239" s="891"/>
      <c r="L1239" s="891"/>
      <c r="M1239" s="605">
        <v>5</v>
      </c>
      <c r="N1239" s="866">
        <v>18.6069026666667</v>
      </c>
      <c r="O1239" s="867">
        <v>11.25</v>
      </c>
      <c r="P1239" s="867">
        <v>209.327655</v>
      </c>
    </row>
    <row r="1240" s="1" customFormat="1" spans="1:16">
      <c r="A1240" s="199" t="s">
        <v>4201</v>
      </c>
      <c r="B1240" s="890" t="s">
        <v>4202</v>
      </c>
      <c r="C1240" s="891"/>
      <c r="D1240" s="892"/>
      <c r="E1240" s="896"/>
      <c r="F1240" s="891"/>
      <c r="G1240" s="891"/>
      <c r="H1240" s="891"/>
      <c r="I1240" s="891"/>
      <c r="J1240" s="891"/>
      <c r="K1240" s="891"/>
      <c r="L1240" s="891"/>
      <c r="M1240" s="605">
        <v>5</v>
      </c>
      <c r="N1240" s="866">
        <v>18.6069026666667</v>
      </c>
      <c r="O1240" s="867">
        <v>11.25</v>
      </c>
      <c r="P1240" s="867">
        <v>209.327655</v>
      </c>
    </row>
    <row r="1241" s="1" customFormat="1" spans="1:16">
      <c r="A1241" s="199" t="s">
        <v>4203</v>
      </c>
      <c r="B1241" s="890" t="s">
        <v>4204</v>
      </c>
      <c r="C1241" s="891"/>
      <c r="D1241" s="892"/>
      <c r="E1241" s="896"/>
      <c r="F1241" s="891"/>
      <c r="G1241" s="891"/>
      <c r="H1241" s="891"/>
      <c r="I1241" s="891"/>
      <c r="J1241" s="891"/>
      <c r="K1241" s="891"/>
      <c r="L1241" s="891"/>
      <c r="M1241" s="605">
        <v>4</v>
      </c>
      <c r="N1241" s="866">
        <v>14.8855221333333</v>
      </c>
      <c r="O1241" s="867">
        <v>11.25</v>
      </c>
      <c r="P1241" s="867">
        <v>167.462124</v>
      </c>
    </row>
    <row r="1242" s="1" customFormat="1" spans="1:16">
      <c r="A1242" s="199" t="s">
        <v>4205</v>
      </c>
      <c r="B1242" s="890" t="s">
        <v>4206</v>
      </c>
      <c r="C1242" s="891"/>
      <c r="D1242" s="892"/>
      <c r="E1242" s="896"/>
      <c r="F1242" s="891"/>
      <c r="G1242" s="891"/>
      <c r="H1242" s="891"/>
      <c r="I1242" s="891"/>
      <c r="J1242" s="891"/>
      <c r="K1242" s="891"/>
      <c r="L1242" s="891"/>
      <c r="M1242" s="605">
        <v>4</v>
      </c>
      <c r="N1242" s="866">
        <v>14.8855221333333</v>
      </c>
      <c r="O1242" s="867">
        <v>11.25</v>
      </c>
      <c r="P1242" s="867">
        <v>167.462124</v>
      </c>
    </row>
    <row r="1243" s="1" customFormat="1" spans="1:16">
      <c r="A1243" s="199" t="s">
        <v>4207</v>
      </c>
      <c r="B1243" s="890" t="s">
        <v>4208</v>
      </c>
      <c r="C1243" s="891"/>
      <c r="D1243" s="892"/>
      <c r="E1243" s="896"/>
      <c r="F1243" s="891"/>
      <c r="G1243" s="891"/>
      <c r="H1243" s="891"/>
      <c r="I1243" s="891"/>
      <c r="J1243" s="891"/>
      <c r="K1243" s="891"/>
      <c r="L1243" s="891"/>
      <c r="M1243" s="605">
        <v>3</v>
      </c>
      <c r="N1243" s="866">
        <v>11.1641416</v>
      </c>
      <c r="O1243" s="867">
        <v>11.25</v>
      </c>
      <c r="P1243" s="867">
        <v>125.596593</v>
      </c>
    </row>
    <row r="1244" s="1" customFormat="1" spans="1:16">
      <c r="A1244" s="199" t="s">
        <v>4209</v>
      </c>
      <c r="B1244" s="890" t="s">
        <v>4210</v>
      </c>
      <c r="C1244" s="891"/>
      <c r="D1244" s="892"/>
      <c r="E1244" s="896"/>
      <c r="F1244" s="891"/>
      <c r="G1244" s="891"/>
      <c r="H1244" s="891"/>
      <c r="I1244" s="891"/>
      <c r="J1244" s="891"/>
      <c r="K1244" s="891"/>
      <c r="L1244" s="891"/>
      <c r="M1244" s="605">
        <v>4</v>
      </c>
      <c r="N1244" s="866">
        <v>14.8855221333333</v>
      </c>
      <c r="O1244" s="867">
        <v>11.25</v>
      </c>
      <c r="P1244" s="867">
        <v>167.462124</v>
      </c>
    </row>
    <row r="1245" s="1" customFormat="1" spans="1:16">
      <c r="A1245" s="199" t="s">
        <v>4211</v>
      </c>
      <c r="B1245" s="890" t="s">
        <v>4212</v>
      </c>
      <c r="C1245" s="891"/>
      <c r="D1245" s="892"/>
      <c r="E1245" s="896"/>
      <c r="F1245" s="891"/>
      <c r="G1245" s="891"/>
      <c r="H1245" s="891"/>
      <c r="I1245" s="891"/>
      <c r="J1245" s="891"/>
      <c r="K1245" s="891"/>
      <c r="L1245" s="891"/>
      <c r="M1245" s="605">
        <v>3</v>
      </c>
      <c r="N1245" s="866">
        <v>11.1641416</v>
      </c>
      <c r="O1245" s="867">
        <v>11.25</v>
      </c>
      <c r="P1245" s="867">
        <v>125.596593</v>
      </c>
    </row>
    <row r="1246" s="1" customFormat="1" spans="1:16">
      <c r="A1246" s="199" t="s">
        <v>4213</v>
      </c>
      <c r="B1246" s="890" t="s">
        <v>4214</v>
      </c>
      <c r="C1246" s="891"/>
      <c r="D1246" s="892"/>
      <c r="E1246" s="896"/>
      <c r="F1246" s="891"/>
      <c r="G1246" s="891"/>
      <c r="H1246" s="891"/>
      <c r="I1246" s="891"/>
      <c r="J1246" s="891"/>
      <c r="K1246" s="891"/>
      <c r="L1246" s="891"/>
      <c r="M1246" s="605">
        <v>3</v>
      </c>
      <c r="N1246" s="866">
        <v>11.1641416</v>
      </c>
      <c r="O1246" s="867">
        <v>11.25</v>
      </c>
      <c r="P1246" s="867">
        <v>125.596593</v>
      </c>
    </row>
    <row r="1247" s="1" customFormat="1" spans="1:16">
      <c r="A1247" s="199" t="s">
        <v>4215</v>
      </c>
      <c r="B1247" s="890" t="s">
        <v>4216</v>
      </c>
      <c r="C1247" s="891"/>
      <c r="D1247" s="892"/>
      <c r="E1247" s="896"/>
      <c r="F1247" s="891"/>
      <c r="G1247" s="891"/>
      <c r="H1247" s="891"/>
      <c r="I1247" s="891"/>
      <c r="J1247" s="891"/>
      <c r="K1247" s="891"/>
      <c r="L1247" s="891"/>
      <c r="M1247" s="605">
        <v>4</v>
      </c>
      <c r="N1247" s="866">
        <v>14.8855221333333</v>
      </c>
      <c r="O1247" s="867">
        <v>11.25</v>
      </c>
      <c r="P1247" s="867">
        <v>167.462124</v>
      </c>
    </row>
    <row r="1248" s="1" customFormat="1" spans="1:16">
      <c r="A1248" s="199" t="s">
        <v>4217</v>
      </c>
      <c r="B1248" s="890" t="s">
        <v>4218</v>
      </c>
      <c r="C1248" s="891"/>
      <c r="D1248" s="892"/>
      <c r="E1248" s="896"/>
      <c r="F1248" s="891"/>
      <c r="G1248" s="891"/>
      <c r="H1248" s="891"/>
      <c r="I1248" s="891"/>
      <c r="J1248" s="891"/>
      <c r="K1248" s="891"/>
      <c r="L1248" s="891"/>
      <c r="M1248" s="605">
        <v>4</v>
      </c>
      <c r="N1248" s="866">
        <v>14.8855221333333</v>
      </c>
      <c r="O1248" s="867">
        <v>11.25</v>
      </c>
      <c r="P1248" s="867">
        <v>167.462124</v>
      </c>
    </row>
    <row r="1249" s="1" customFormat="1" spans="1:16">
      <c r="A1249" s="199" t="s">
        <v>4219</v>
      </c>
      <c r="B1249" s="890" t="s">
        <v>4220</v>
      </c>
      <c r="C1249" s="891"/>
      <c r="D1249" s="892"/>
      <c r="E1249" s="896"/>
      <c r="F1249" s="891"/>
      <c r="G1249" s="891"/>
      <c r="H1249" s="891"/>
      <c r="I1249" s="891"/>
      <c r="J1249" s="891"/>
      <c r="K1249" s="891"/>
      <c r="L1249" s="891"/>
      <c r="M1249" s="605">
        <v>5</v>
      </c>
      <c r="N1249" s="866">
        <v>18.6069026666667</v>
      </c>
      <c r="O1249" s="867">
        <v>11.25</v>
      </c>
      <c r="P1249" s="867">
        <v>209.327655</v>
      </c>
    </row>
    <row r="1250" s="1" customFormat="1" spans="1:16">
      <c r="A1250" s="199" t="s">
        <v>4221</v>
      </c>
      <c r="B1250" s="890" t="s">
        <v>4222</v>
      </c>
      <c r="C1250" s="891"/>
      <c r="D1250" s="892"/>
      <c r="E1250" s="896"/>
      <c r="F1250" s="891"/>
      <c r="G1250" s="891"/>
      <c r="H1250" s="891"/>
      <c r="I1250" s="891"/>
      <c r="J1250" s="891"/>
      <c r="K1250" s="891"/>
      <c r="L1250" s="891"/>
      <c r="M1250" s="605">
        <v>3</v>
      </c>
      <c r="N1250" s="866">
        <v>11.1641416</v>
      </c>
      <c r="O1250" s="867">
        <v>11.25</v>
      </c>
      <c r="P1250" s="867">
        <v>125.596593</v>
      </c>
    </row>
    <row r="1251" s="1" customFormat="1" spans="1:16">
      <c r="A1251" s="199" t="s">
        <v>4223</v>
      </c>
      <c r="B1251" s="890" t="s">
        <v>4224</v>
      </c>
      <c r="C1251" s="891"/>
      <c r="D1251" s="892"/>
      <c r="E1251" s="896"/>
      <c r="F1251" s="891"/>
      <c r="G1251" s="891"/>
      <c r="H1251" s="891"/>
      <c r="I1251" s="891"/>
      <c r="J1251" s="891"/>
      <c r="K1251" s="891"/>
      <c r="L1251" s="891"/>
      <c r="M1251" s="605">
        <v>4</v>
      </c>
      <c r="N1251" s="866">
        <v>14.8855221333333</v>
      </c>
      <c r="O1251" s="867">
        <v>11.25</v>
      </c>
      <c r="P1251" s="867">
        <v>167.462124</v>
      </c>
    </row>
    <row r="1252" s="1" customFormat="1" spans="1:16">
      <c r="A1252" s="199" t="s">
        <v>4225</v>
      </c>
      <c r="B1252" s="890" t="s">
        <v>4226</v>
      </c>
      <c r="C1252" s="891"/>
      <c r="D1252" s="892"/>
      <c r="E1252" s="896"/>
      <c r="F1252" s="891"/>
      <c r="G1252" s="891"/>
      <c r="H1252" s="891"/>
      <c r="I1252" s="891"/>
      <c r="J1252" s="891"/>
      <c r="K1252" s="891"/>
      <c r="L1252" s="891"/>
      <c r="M1252" s="605">
        <v>4</v>
      </c>
      <c r="N1252" s="866">
        <v>14.8855221333333</v>
      </c>
      <c r="O1252" s="867">
        <v>11.25</v>
      </c>
      <c r="P1252" s="867">
        <v>167.462124</v>
      </c>
    </row>
    <row r="1253" s="1" customFormat="1" spans="1:16">
      <c r="A1253" s="199" t="s">
        <v>4227</v>
      </c>
      <c r="B1253" s="890" t="s">
        <v>4228</v>
      </c>
      <c r="C1253" s="891"/>
      <c r="D1253" s="892"/>
      <c r="E1253" s="896"/>
      <c r="F1253" s="891"/>
      <c r="G1253" s="891"/>
      <c r="H1253" s="891"/>
      <c r="I1253" s="891"/>
      <c r="J1253" s="891"/>
      <c r="K1253" s="891"/>
      <c r="L1253" s="891"/>
      <c r="M1253" s="605">
        <v>3</v>
      </c>
      <c r="N1253" s="866">
        <v>11.1641416</v>
      </c>
      <c r="O1253" s="867">
        <v>11.25</v>
      </c>
      <c r="P1253" s="867">
        <v>125.596593</v>
      </c>
    </row>
    <row r="1254" s="1" customFormat="1" spans="1:16">
      <c r="A1254" s="199" t="s">
        <v>4229</v>
      </c>
      <c r="B1254" s="890" t="s">
        <v>4230</v>
      </c>
      <c r="C1254" s="891"/>
      <c r="D1254" s="892"/>
      <c r="E1254" s="896"/>
      <c r="F1254" s="891"/>
      <c r="G1254" s="891"/>
      <c r="H1254" s="891"/>
      <c r="I1254" s="891"/>
      <c r="J1254" s="891"/>
      <c r="K1254" s="891"/>
      <c r="L1254" s="891"/>
      <c r="M1254" s="605">
        <v>3</v>
      </c>
      <c r="N1254" s="866">
        <v>11.1641416</v>
      </c>
      <c r="O1254" s="867">
        <v>11.25</v>
      </c>
      <c r="P1254" s="867">
        <v>125.596593</v>
      </c>
    </row>
    <row r="1255" s="1" customFormat="1" spans="1:16">
      <c r="A1255" s="199" t="s">
        <v>4231</v>
      </c>
      <c r="B1255" s="890" t="s">
        <v>4232</v>
      </c>
      <c r="C1255" s="891"/>
      <c r="D1255" s="892"/>
      <c r="E1255" s="896"/>
      <c r="F1255" s="891"/>
      <c r="G1255" s="891"/>
      <c r="H1255" s="891"/>
      <c r="I1255" s="891"/>
      <c r="J1255" s="891"/>
      <c r="K1255" s="891"/>
      <c r="L1255" s="891"/>
      <c r="M1255" s="605">
        <v>6</v>
      </c>
      <c r="N1255" s="866">
        <v>22.3282832</v>
      </c>
      <c r="O1255" s="867">
        <v>11.25</v>
      </c>
      <c r="P1255" s="867">
        <v>251.193186</v>
      </c>
    </row>
    <row r="1256" s="1" customFormat="1" spans="1:16">
      <c r="A1256" s="199" t="s">
        <v>4233</v>
      </c>
      <c r="B1256" s="890" t="s">
        <v>4234</v>
      </c>
      <c r="C1256" s="891"/>
      <c r="D1256" s="892"/>
      <c r="E1256" s="896"/>
      <c r="F1256" s="891"/>
      <c r="G1256" s="891"/>
      <c r="H1256" s="891"/>
      <c r="I1256" s="891"/>
      <c r="J1256" s="891"/>
      <c r="K1256" s="891"/>
      <c r="L1256" s="891"/>
      <c r="M1256" s="605">
        <v>4</v>
      </c>
      <c r="N1256" s="866">
        <v>14.8855221333333</v>
      </c>
      <c r="O1256" s="867">
        <v>11.25</v>
      </c>
      <c r="P1256" s="867">
        <v>167.462124</v>
      </c>
    </row>
    <row r="1257" s="1" customFormat="1" spans="1:16">
      <c r="A1257" s="199" t="s">
        <v>4235</v>
      </c>
      <c r="B1257" s="890" t="s">
        <v>4236</v>
      </c>
      <c r="C1257" s="891"/>
      <c r="D1257" s="892"/>
      <c r="E1257" s="896"/>
      <c r="F1257" s="891"/>
      <c r="G1257" s="891"/>
      <c r="H1257" s="891"/>
      <c r="I1257" s="891"/>
      <c r="J1257" s="891"/>
      <c r="K1257" s="891"/>
      <c r="L1257" s="891"/>
      <c r="M1257" s="605">
        <v>5</v>
      </c>
      <c r="N1257" s="866">
        <v>18.6069026666667</v>
      </c>
      <c r="O1257" s="867">
        <v>11.25</v>
      </c>
      <c r="P1257" s="867">
        <v>209.327655</v>
      </c>
    </row>
    <row r="1258" s="1" customFormat="1" spans="1:16">
      <c r="A1258" s="199" t="s">
        <v>4237</v>
      </c>
      <c r="B1258" s="890" t="s">
        <v>4238</v>
      </c>
      <c r="C1258" s="891"/>
      <c r="D1258" s="892"/>
      <c r="E1258" s="896"/>
      <c r="F1258" s="891"/>
      <c r="G1258" s="891"/>
      <c r="H1258" s="891"/>
      <c r="I1258" s="891"/>
      <c r="J1258" s="891"/>
      <c r="K1258" s="891"/>
      <c r="L1258" s="891"/>
      <c r="M1258" s="605">
        <v>3</v>
      </c>
      <c r="N1258" s="866">
        <v>11.1641416</v>
      </c>
      <c r="O1258" s="867">
        <v>11.25</v>
      </c>
      <c r="P1258" s="867">
        <v>125.596593</v>
      </c>
    </row>
    <row r="1259" s="1" customFormat="1" spans="1:16">
      <c r="A1259" s="199" t="s">
        <v>4239</v>
      </c>
      <c r="B1259" s="890" t="s">
        <v>4240</v>
      </c>
      <c r="C1259" s="891"/>
      <c r="D1259" s="892"/>
      <c r="E1259" s="896"/>
      <c r="F1259" s="891"/>
      <c r="G1259" s="891"/>
      <c r="H1259" s="891"/>
      <c r="I1259" s="891"/>
      <c r="J1259" s="891"/>
      <c r="K1259" s="891"/>
      <c r="L1259" s="891"/>
      <c r="M1259" s="605">
        <v>4</v>
      </c>
      <c r="N1259" s="866">
        <v>14.8855221333333</v>
      </c>
      <c r="O1259" s="867">
        <v>11.25</v>
      </c>
      <c r="P1259" s="867">
        <v>167.462124</v>
      </c>
    </row>
    <row r="1260" s="1" customFormat="1" spans="1:16">
      <c r="A1260" s="199" t="s">
        <v>4241</v>
      </c>
      <c r="B1260" s="890" t="s">
        <v>4242</v>
      </c>
      <c r="C1260" s="891"/>
      <c r="D1260" s="892"/>
      <c r="E1260" s="896"/>
      <c r="F1260" s="891"/>
      <c r="G1260" s="891"/>
      <c r="H1260" s="891"/>
      <c r="I1260" s="891"/>
      <c r="J1260" s="891"/>
      <c r="K1260" s="891"/>
      <c r="L1260" s="891"/>
      <c r="M1260" s="605">
        <v>4</v>
      </c>
      <c r="N1260" s="866">
        <v>14.8855221333333</v>
      </c>
      <c r="O1260" s="867">
        <v>11.25</v>
      </c>
      <c r="P1260" s="867">
        <v>167.462124</v>
      </c>
    </row>
    <row r="1261" s="1" customFormat="1" spans="1:16">
      <c r="A1261" s="199" t="s">
        <v>4243</v>
      </c>
      <c r="B1261" s="890" t="s">
        <v>4244</v>
      </c>
      <c r="C1261" s="891"/>
      <c r="D1261" s="892"/>
      <c r="E1261" s="896"/>
      <c r="F1261" s="891"/>
      <c r="G1261" s="891"/>
      <c r="H1261" s="891"/>
      <c r="I1261" s="891"/>
      <c r="J1261" s="891"/>
      <c r="K1261" s="891"/>
      <c r="L1261" s="891"/>
      <c r="M1261" s="605">
        <v>5</v>
      </c>
      <c r="N1261" s="866">
        <v>18.6069026666667</v>
      </c>
      <c r="O1261" s="867">
        <v>11.25</v>
      </c>
      <c r="P1261" s="867">
        <v>209.327655</v>
      </c>
    </row>
    <row r="1262" s="1" customFormat="1" spans="1:16">
      <c r="A1262" s="199" t="s">
        <v>4245</v>
      </c>
      <c r="B1262" s="890" t="s">
        <v>4246</v>
      </c>
      <c r="C1262" s="891"/>
      <c r="D1262" s="892"/>
      <c r="E1262" s="896"/>
      <c r="F1262" s="891"/>
      <c r="G1262" s="891"/>
      <c r="H1262" s="891"/>
      <c r="I1262" s="891"/>
      <c r="J1262" s="891"/>
      <c r="K1262" s="891"/>
      <c r="L1262" s="891"/>
      <c r="M1262" s="605">
        <v>3</v>
      </c>
      <c r="N1262" s="866">
        <v>11.1641416</v>
      </c>
      <c r="O1262" s="867">
        <v>11.25</v>
      </c>
      <c r="P1262" s="867">
        <v>125.596593</v>
      </c>
    </row>
    <row r="1263" s="1" customFormat="1" spans="1:16">
      <c r="A1263" s="199" t="s">
        <v>4247</v>
      </c>
      <c r="B1263" s="890" t="s">
        <v>4248</v>
      </c>
      <c r="C1263" s="891"/>
      <c r="D1263" s="892"/>
      <c r="E1263" s="896"/>
      <c r="F1263" s="891"/>
      <c r="G1263" s="891"/>
      <c r="H1263" s="891"/>
      <c r="I1263" s="891"/>
      <c r="J1263" s="891"/>
      <c r="K1263" s="891"/>
      <c r="L1263" s="891"/>
      <c r="M1263" s="605">
        <v>7</v>
      </c>
      <c r="N1263" s="866">
        <v>26.0496637333333</v>
      </c>
      <c r="O1263" s="867">
        <v>11.25</v>
      </c>
      <c r="P1263" s="867">
        <v>293.058717</v>
      </c>
    </row>
    <row r="1264" s="1" customFormat="1" spans="1:16">
      <c r="A1264" s="199" t="s">
        <v>4249</v>
      </c>
      <c r="B1264" s="890" t="s">
        <v>4250</v>
      </c>
      <c r="C1264" s="891"/>
      <c r="D1264" s="892"/>
      <c r="E1264" s="896"/>
      <c r="F1264" s="891"/>
      <c r="G1264" s="891"/>
      <c r="H1264" s="891"/>
      <c r="I1264" s="891"/>
      <c r="J1264" s="891"/>
      <c r="K1264" s="891"/>
      <c r="L1264" s="891"/>
      <c r="M1264" s="605">
        <v>7</v>
      </c>
      <c r="N1264" s="866">
        <v>26.0496637333333</v>
      </c>
      <c r="O1264" s="867">
        <v>11.25</v>
      </c>
      <c r="P1264" s="867">
        <v>293.058717</v>
      </c>
    </row>
    <row r="1265" s="1" customFormat="1" spans="1:16">
      <c r="A1265" s="199" t="s">
        <v>4251</v>
      </c>
      <c r="B1265" s="890" t="s">
        <v>4252</v>
      </c>
      <c r="C1265" s="891"/>
      <c r="D1265" s="892"/>
      <c r="E1265" s="896"/>
      <c r="F1265" s="891"/>
      <c r="G1265" s="891"/>
      <c r="H1265" s="891"/>
      <c r="I1265" s="891"/>
      <c r="J1265" s="891"/>
      <c r="K1265" s="891"/>
      <c r="L1265" s="891"/>
      <c r="M1265" s="605">
        <v>5</v>
      </c>
      <c r="N1265" s="866">
        <v>18.6069026666667</v>
      </c>
      <c r="O1265" s="867">
        <v>11.25</v>
      </c>
      <c r="P1265" s="867">
        <v>209.327655</v>
      </c>
    </row>
    <row r="1266" s="1" customFormat="1" spans="1:16">
      <c r="A1266" s="199" t="s">
        <v>4253</v>
      </c>
      <c r="B1266" s="890" t="s">
        <v>4254</v>
      </c>
      <c r="C1266" s="891"/>
      <c r="D1266" s="892"/>
      <c r="E1266" s="896"/>
      <c r="F1266" s="891"/>
      <c r="G1266" s="891"/>
      <c r="H1266" s="891"/>
      <c r="I1266" s="891"/>
      <c r="J1266" s="891"/>
      <c r="K1266" s="891"/>
      <c r="L1266" s="891"/>
      <c r="M1266" s="605">
        <v>6</v>
      </c>
      <c r="N1266" s="866">
        <v>22.3282832</v>
      </c>
      <c r="O1266" s="867">
        <v>11.25</v>
      </c>
      <c r="P1266" s="867">
        <v>251.193186</v>
      </c>
    </row>
    <row r="1267" s="1" customFormat="1" spans="1:16">
      <c r="A1267" s="199" t="s">
        <v>4255</v>
      </c>
      <c r="B1267" s="890" t="s">
        <v>4256</v>
      </c>
      <c r="C1267" s="891"/>
      <c r="D1267" s="892"/>
      <c r="E1267" s="896"/>
      <c r="F1267" s="891"/>
      <c r="G1267" s="891"/>
      <c r="H1267" s="891"/>
      <c r="I1267" s="891"/>
      <c r="J1267" s="891"/>
      <c r="K1267" s="891"/>
      <c r="L1267" s="891"/>
      <c r="M1267" s="605">
        <v>2</v>
      </c>
      <c r="N1267" s="866">
        <v>7.44276106666667</v>
      </c>
      <c r="O1267" s="867">
        <v>11.25</v>
      </c>
      <c r="P1267" s="867">
        <v>83.731062</v>
      </c>
    </row>
    <row r="1268" s="1" customFormat="1" spans="1:16">
      <c r="A1268" s="199" t="s">
        <v>4257</v>
      </c>
      <c r="B1268" s="890" t="s">
        <v>4057</v>
      </c>
      <c r="C1268" s="891"/>
      <c r="D1268" s="892"/>
      <c r="E1268" s="896"/>
      <c r="F1268" s="891"/>
      <c r="G1268" s="891"/>
      <c r="H1268" s="891"/>
      <c r="I1268" s="891"/>
      <c r="J1268" s="891"/>
      <c r="K1268" s="891"/>
      <c r="L1268" s="891"/>
      <c r="M1268" s="605">
        <v>3</v>
      </c>
      <c r="N1268" s="866">
        <v>11.1641416</v>
      </c>
      <c r="O1268" s="867">
        <v>11.25</v>
      </c>
      <c r="P1268" s="867">
        <v>125.596593</v>
      </c>
    </row>
    <row r="1269" s="1" customFormat="1" spans="1:16">
      <c r="A1269" s="199" t="s">
        <v>4258</v>
      </c>
      <c r="B1269" s="890" t="s">
        <v>4259</v>
      </c>
      <c r="C1269" s="891"/>
      <c r="D1269" s="892"/>
      <c r="E1269" s="896"/>
      <c r="F1269" s="891"/>
      <c r="G1269" s="891"/>
      <c r="H1269" s="891"/>
      <c r="I1269" s="891"/>
      <c r="J1269" s="891"/>
      <c r="K1269" s="891"/>
      <c r="L1269" s="891"/>
      <c r="M1269" s="605">
        <v>4</v>
      </c>
      <c r="N1269" s="866">
        <v>14.8855221333333</v>
      </c>
      <c r="O1269" s="867">
        <v>11.25</v>
      </c>
      <c r="P1269" s="867">
        <v>167.462124</v>
      </c>
    </row>
    <row r="1270" s="1" customFormat="1" spans="1:16">
      <c r="A1270" s="199" t="s">
        <v>4260</v>
      </c>
      <c r="B1270" s="890" t="s">
        <v>4261</v>
      </c>
      <c r="C1270" s="891"/>
      <c r="D1270" s="892"/>
      <c r="E1270" s="896"/>
      <c r="F1270" s="891"/>
      <c r="G1270" s="891"/>
      <c r="H1270" s="891"/>
      <c r="I1270" s="891"/>
      <c r="J1270" s="891"/>
      <c r="K1270" s="891"/>
      <c r="L1270" s="891"/>
      <c r="M1270" s="605">
        <v>4</v>
      </c>
      <c r="N1270" s="866">
        <v>14.8855221333333</v>
      </c>
      <c r="O1270" s="867">
        <v>11.25</v>
      </c>
      <c r="P1270" s="867">
        <v>167.462124</v>
      </c>
    </row>
    <row r="1271" s="1" customFormat="1" spans="1:16">
      <c r="A1271" s="199" t="s">
        <v>4262</v>
      </c>
      <c r="B1271" s="890" t="s">
        <v>3680</v>
      </c>
      <c r="C1271" s="891"/>
      <c r="D1271" s="892"/>
      <c r="E1271" s="896"/>
      <c r="F1271" s="891"/>
      <c r="G1271" s="891"/>
      <c r="H1271" s="891"/>
      <c r="I1271" s="891"/>
      <c r="J1271" s="891"/>
      <c r="K1271" s="891"/>
      <c r="L1271" s="891"/>
      <c r="M1271" s="605">
        <v>4</v>
      </c>
      <c r="N1271" s="866">
        <v>14.8855221333333</v>
      </c>
      <c r="O1271" s="867">
        <v>11.25</v>
      </c>
      <c r="P1271" s="867">
        <v>167.462124</v>
      </c>
    </row>
    <row r="1272" s="1" customFormat="1" spans="1:16">
      <c r="A1272" s="199" t="s">
        <v>4263</v>
      </c>
      <c r="B1272" s="890" t="s">
        <v>3183</v>
      </c>
      <c r="C1272" s="891"/>
      <c r="D1272" s="892"/>
      <c r="E1272" s="896"/>
      <c r="F1272" s="891"/>
      <c r="G1272" s="891"/>
      <c r="H1272" s="891"/>
      <c r="I1272" s="891"/>
      <c r="J1272" s="891"/>
      <c r="K1272" s="891"/>
      <c r="L1272" s="891"/>
      <c r="M1272" s="605">
        <v>4</v>
      </c>
      <c r="N1272" s="866">
        <v>14.8855221333333</v>
      </c>
      <c r="O1272" s="867">
        <v>11.25</v>
      </c>
      <c r="P1272" s="867">
        <v>167.462124</v>
      </c>
    </row>
    <row r="1273" s="1" customFormat="1" spans="1:16">
      <c r="A1273" s="199" t="s">
        <v>4264</v>
      </c>
      <c r="B1273" s="890" t="s">
        <v>4265</v>
      </c>
      <c r="C1273" s="891"/>
      <c r="D1273" s="892"/>
      <c r="E1273" s="896"/>
      <c r="F1273" s="891"/>
      <c r="G1273" s="891"/>
      <c r="H1273" s="891"/>
      <c r="I1273" s="891"/>
      <c r="J1273" s="891"/>
      <c r="K1273" s="891"/>
      <c r="L1273" s="891"/>
      <c r="M1273" s="605">
        <v>3</v>
      </c>
      <c r="N1273" s="866">
        <v>11.1641416</v>
      </c>
      <c r="O1273" s="867">
        <v>11.25</v>
      </c>
      <c r="P1273" s="867">
        <v>125.596593</v>
      </c>
    </row>
    <row r="1274" s="1" customFormat="1" spans="1:16">
      <c r="A1274" s="199" t="s">
        <v>4266</v>
      </c>
      <c r="B1274" s="890" t="s">
        <v>4267</v>
      </c>
      <c r="C1274" s="891"/>
      <c r="D1274" s="892"/>
      <c r="E1274" s="896"/>
      <c r="F1274" s="891"/>
      <c r="G1274" s="891"/>
      <c r="H1274" s="891"/>
      <c r="I1274" s="891"/>
      <c r="J1274" s="891"/>
      <c r="K1274" s="891"/>
      <c r="L1274" s="891"/>
      <c r="M1274" s="605">
        <v>6</v>
      </c>
      <c r="N1274" s="866">
        <v>22.3282832</v>
      </c>
      <c r="O1274" s="867">
        <v>11.25</v>
      </c>
      <c r="P1274" s="867">
        <v>251.193186</v>
      </c>
    </row>
    <row r="1275" s="1" customFormat="1" spans="1:16">
      <c r="A1275" s="199" t="s">
        <v>4268</v>
      </c>
      <c r="B1275" s="890" t="s">
        <v>4269</v>
      </c>
      <c r="C1275" s="891"/>
      <c r="D1275" s="892"/>
      <c r="E1275" s="896"/>
      <c r="F1275" s="891"/>
      <c r="G1275" s="891"/>
      <c r="H1275" s="891"/>
      <c r="I1275" s="891"/>
      <c r="J1275" s="891"/>
      <c r="K1275" s="891"/>
      <c r="L1275" s="891"/>
      <c r="M1275" s="605">
        <v>5</v>
      </c>
      <c r="N1275" s="866">
        <v>18.6069026666667</v>
      </c>
      <c r="O1275" s="867">
        <v>11.25</v>
      </c>
      <c r="P1275" s="867">
        <v>209.327655</v>
      </c>
    </row>
    <row r="1276" s="1" customFormat="1" spans="1:16">
      <c r="A1276" s="199" t="s">
        <v>4270</v>
      </c>
      <c r="B1276" s="890" t="s">
        <v>4271</v>
      </c>
      <c r="C1276" s="891"/>
      <c r="D1276" s="892"/>
      <c r="E1276" s="896"/>
      <c r="F1276" s="891"/>
      <c r="G1276" s="891"/>
      <c r="H1276" s="891"/>
      <c r="I1276" s="891"/>
      <c r="J1276" s="891"/>
      <c r="K1276" s="891"/>
      <c r="L1276" s="891"/>
      <c r="M1276" s="605">
        <v>6</v>
      </c>
      <c r="N1276" s="866">
        <v>22.3282832</v>
      </c>
      <c r="O1276" s="867">
        <v>11.25</v>
      </c>
      <c r="P1276" s="867">
        <v>251.193186</v>
      </c>
    </row>
    <row r="1277" s="1" customFormat="1" spans="1:16">
      <c r="A1277" s="199" t="s">
        <v>4272</v>
      </c>
      <c r="B1277" s="890" t="s">
        <v>4273</v>
      </c>
      <c r="C1277" s="891"/>
      <c r="D1277" s="892"/>
      <c r="E1277" s="896"/>
      <c r="F1277" s="891"/>
      <c r="G1277" s="891"/>
      <c r="H1277" s="891"/>
      <c r="I1277" s="891"/>
      <c r="J1277" s="891"/>
      <c r="K1277" s="891"/>
      <c r="L1277" s="891"/>
      <c r="M1277" s="605">
        <v>3</v>
      </c>
      <c r="N1277" s="866">
        <v>11.1641416</v>
      </c>
      <c r="O1277" s="867">
        <v>11.25</v>
      </c>
      <c r="P1277" s="867">
        <v>125.596593</v>
      </c>
    </row>
    <row r="1278" s="1" customFormat="1" spans="1:16">
      <c r="A1278" s="199" t="s">
        <v>4274</v>
      </c>
      <c r="B1278" s="890" t="s">
        <v>4275</v>
      </c>
      <c r="C1278" s="891"/>
      <c r="D1278" s="892"/>
      <c r="E1278" s="896"/>
      <c r="F1278" s="891"/>
      <c r="G1278" s="891"/>
      <c r="H1278" s="891"/>
      <c r="I1278" s="891"/>
      <c r="J1278" s="891"/>
      <c r="K1278" s="891"/>
      <c r="L1278" s="891"/>
      <c r="M1278" s="605">
        <v>2</v>
      </c>
      <c r="N1278" s="866">
        <v>7.44276106666667</v>
      </c>
      <c r="O1278" s="867">
        <v>11.25</v>
      </c>
      <c r="P1278" s="867">
        <v>83.731062</v>
      </c>
    </row>
    <row r="1279" s="1" customFormat="1" spans="1:16">
      <c r="A1279" s="199" t="s">
        <v>4276</v>
      </c>
      <c r="B1279" s="890" t="s">
        <v>4277</v>
      </c>
      <c r="C1279" s="891"/>
      <c r="D1279" s="892"/>
      <c r="E1279" s="896"/>
      <c r="F1279" s="891"/>
      <c r="G1279" s="891"/>
      <c r="H1279" s="891"/>
      <c r="I1279" s="891"/>
      <c r="J1279" s="891"/>
      <c r="K1279" s="891"/>
      <c r="L1279" s="891"/>
      <c r="M1279" s="605">
        <v>1</v>
      </c>
      <c r="N1279" s="866">
        <v>3.72138053333333</v>
      </c>
      <c r="O1279" s="867">
        <v>11.25</v>
      </c>
      <c r="P1279" s="867">
        <v>41.865531</v>
      </c>
    </row>
    <row r="1280" s="1" customFormat="1" spans="1:16">
      <c r="A1280" s="199" t="s">
        <v>4278</v>
      </c>
      <c r="B1280" s="890" t="s">
        <v>4279</v>
      </c>
      <c r="C1280" s="891"/>
      <c r="D1280" s="892"/>
      <c r="E1280" s="896"/>
      <c r="F1280" s="891"/>
      <c r="G1280" s="891"/>
      <c r="H1280" s="891"/>
      <c r="I1280" s="891"/>
      <c r="J1280" s="891"/>
      <c r="K1280" s="891"/>
      <c r="L1280" s="891"/>
      <c r="M1280" s="605">
        <v>7</v>
      </c>
      <c r="N1280" s="866">
        <v>26.0496637333333</v>
      </c>
      <c r="O1280" s="867">
        <v>11.25</v>
      </c>
      <c r="P1280" s="867">
        <v>293.058717</v>
      </c>
    </row>
    <row r="1281" s="1" customFormat="1" spans="1:16">
      <c r="A1281" s="199" t="s">
        <v>4280</v>
      </c>
      <c r="B1281" s="890" t="s">
        <v>4281</v>
      </c>
      <c r="C1281" s="891"/>
      <c r="D1281" s="892"/>
      <c r="E1281" s="896"/>
      <c r="F1281" s="891"/>
      <c r="G1281" s="891"/>
      <c r="H1281" s="891"/>
      <c r="I1281" s="891"/>
      <c r="J1281" s="891"/>
      <c r="K1281" s="891"/>
      <c r="L1281" s="891"/>
      <c r="M1281" s="605">
        <v>4</v>
      </c>
      <c r="N1281" s="866">
        <v>14.8855221333333</v>
      </c>
      <c r="O1281" s="867">
        <v>11.25</v>
      </c>
      <c r="P1281" s="867">
        <v>167.462124</v>
      </c>
    </row>
    <row r="1282" s="1" customFormat="1" spans="1:16">
      <c r="A1282" s="199" t="s">
        <v>4282</v>
      </c>
      <c r="B1282" s="890" t="s">
        <v>4283</v>
      </c>
      <c r="C1282" s="891"/>
      <c r="D1282" s="892"/>
      <c r="E1282" s="896"/>
      <c r="F1282" s="891"/>
      <c r="G1282" s="891"/>
      <c r="H1282" s="891"/>
      <c r="I1282" s="891"/>
      <c r="J1282" s="891"/>
      <c r="K1282" s="891"/>
      <c r="L1282" s="891"/>
      <c r="M1282" s="605">
        <v>3</v>
      </c>
      <c r="N1282" s="866">
        <v>11.1641416</v>
      </c>
      <c r="O1282" s="867">
        <v>11.25</v>
      </c>
      <c r="P1282" s="867">
        <v>125.596593</v>
      </c>
    </row>
    <row r="1283" s="1" customFormat="1" spans="1:16">
      <c r="A1283" s="199" t="s">
        <v>4284</v>
      </c>
      <c r="B1283" s="890" t="s">
        <v>4285</v>
      </c>
      <c r="C1283" s="891"/>
      <c r="D1283" s="892"/>
      <c r="E1283" s="896"/>
      <c r="F1283" s="891"/>
      <c r="G1283" s="891"/>
      <c r="H1283" s="891"/>
      <c r="I1283" s="891"/>
      <c r="J1283" s="891"/>
      <c r="K1283" s="891"/>
      <c r="L1283" s="891"/>
      <c r="M1283" s="605">
        <v>7</v>
      </c>
      <c r="N1283" s="866">
        <v>26.0496637333333</v>
      </c>
      <c r="O1283" s="867">
        <v>11.25</v>
      </c>
      <c r="P1283" s="867">
        <v>293.058717</v>
      </c>
    </row>
    <row r="1284" s="1" customFormat="1" spans="1:16">
      <c r="A1284" s="199" t="s">
        <v>4286</v>
      </c>
      <c r="B1284" s="890" t="s">
        <v>4287</v>
      </c>
      <c r="C1284" s="891"/>
      <c r="D1284" s="892"/>
      <c r="E1284" s="896"/>
      <c r="F1284" s="891"/>
      <c r="G1284" s="891"/>
      <c r="H1284" s="891"/>
      <c r="I1284" s="891"/>
      <c r="J1284" s="891"/>
      <c r="K1284" s="891"/>
      <c r="L1284" s="891"/>
      <c r="M1284" s="605">
        <v>4</v>
      </c>
      <c r="N1284" s="866">
        <v>14.8855221333333</v>
      </c>
      <c r="O1284" s="867">
        <v>11.25</v>
      </c>
      <c r="P1284" s="867">
        <v>167.462124</v>
      </c>
    </row>
    <row r="1285" s="1" customFormat="1" spans="1:16">
      <c r="A1285" s="199" t="s">
        <v>4288</v>
      </c>
      <c r="B1285" s="890" t="s">
        <v>1927</v>
      </c>
      <c r="C1285" s="891"/>
      <c r="D1285" s="892"/>
      <c r="E1285" s="896"/>
      <c r="F1285" s="891"/>
      <c r="G1285" s="891"/>
      <c r="H1285" s="891"/>
      <c r="I1285" s="891"/>
      <c r="J1285" s="891"/>
      <c r="K1285" s="891"/>
      <c r="L1285" s="891"/>
      <c r="M1285" s="605">
        <v>5</v>
      </c>
      <c r="N1285" s="866">
        <v>18.6069026666667</v>
      </c>
      <c r="O1285" s="867">
        <v>11.25</v>
      </c>
      <c r="P1285" s="867">
        <v>209.327655</v>
      </c>
    </row>
    <row r="1286" s="1" customFormat="1" spans="1:16">
      <c r="A1286" s="199" t="s">
        <v>4289</v>
      </c>
      <c r="B1286" s="890" t="s">
        <v>4290</v>
      </c>
      <c r="C1286" s="891"/>
      <c r="D1286" s="892"/>
      <c r="E1286" s="896"/>
      <c r="F1286" s="891"/>
      <c r="G1286" s="891"/>
      <c r="H1286" s="891"/>
      <c r="I1286" s="891"/>
      <c r="J1286" s="891"/>
      <c r="K1286" s="891"/>
      <c r="L1286" s="891"/>
      <c r="M1286" s="605">
        <v>2</v>
      </c>
      <c r="N1286" s="866">
        <v>7.44276106666667</v>
      </c>
      <c r="O1286" s="867">
        <v>11.25</v>
      </c>
      <c r="P1286" s="867">
        <v>83.731062</v>
      </c>
    </row>
    <row r="1287" s="1" customFormat="1" spans="1:16">
      <c r="A1287" s="199" t="s">
        <v>4291</v>
      </c>
      <c r="B1287" s="890" t="s">
        <v>4292</v>
      </c>
      <c r="C1287" s="891"/>
      <c r="D1287" s="892"/>
      <c r="E1287" s="896"/>
      <c r="F1287" s="891"/>
      <c r="G1287" s="891"/>
      <c r="H1287" s="891"/>
      <c r="I1287" s="891"/>
      <c r="J1287" s="891"/>
      <c r="K1287" s="891"/>
      <c r="L1287" s="891"/>
      <c r="M1287" s="605">
        <v>5</v>
      </c>
      <c r="N1287" s="866">
        <v>18.6069026666667</v>
      </c>
      <c r="O1287" s="867">
        <v>11.25</v>
      </c>
      <c r="P1287" s="867">
        <v>209.327655</v>
      </c>
    </row>
    <row r="1288" s="1" customFormat="1" spans="1:16">
      <c r="A1288" s="199" t="s">
        <v>4293</v>
      </c>
      <c r="B1288" s="890" t="s">
        <v>4294</v>
      </c>
      <c r="C1288" s="891"/>
      <c r="D1288" s="892"/>
      <c r="E1288" s="896"/>
      <c r="F1288" s="891"/>
      <c r="G1288" s="891"/>
      <c r="H1288" s="891"/>
      <c r="I1288" s="891"/>
      <c r="J1288" s="891"/>
      <c r="K1288" s="891"/>
      <c r="L1288" s="891"/>
      <c r="M1288" s="605">
        <v>7</v>
      </c>
      <c r="N1288" s="866">
        <v>26.0496637333333</v>
      </c>
      <c r="O1288" s="867">
        <v>11.25</v>
      </c>
      <c r="P1288" s="867">
        <v>293.058717</v>
      </c>
    </row>
    <row r="1289" s="1" customFormat="1" spans="1:16">
      <c r="A1289" s="199" t="s">
        <v>4295</v>
      </c>
      <c r="B1289" s="890" t="s">
        <v>4296</v>
      </c>
      <c r="C1289" s="891"/>
      <c r="D1289" s="892"/>
      <c r="E1289" s="896"/>
      <c r="F1289" s="891"/>
      <c r="G1289" s="891"/>
      <c r="H1289" s="891"/>
      <c r="I1289" s="891"/>
      <c r="J1289" s="891"/>
      <c r="K1289" s="891"/>
      <c r="L1289" s="891"/>
      <c r="M1289" s="605">
        <v>7</v>
      </c>
      <c r="N1289" s="866">
        <v>26.0496637333333</v>
      </c>
      <c r="O1289" s="867">
        <v>11.25</v>
      </c>
      <c r="P1289" s="867">
        <v>293.058717</v>
      </c>
    </row>
    <row r="1290" s="1" customFormat="1" spans="1:16">
      <c r="A1290" s="199" t="s">
        <v>4297</v>
      </c>
      <c r="B1290" s="890" t="s">
        <v>4298</v>
      </c>
      <c r="C1290" s="891"/>
      <c r="D1290" s="892"/>
      <c r="E1290" s="896"/>
      <c r="F1290" s="891"/>
      <c r="G1290" s="891"/>
      <c r="H1290" s="891"/>
      <c r="I1290" s="891"/>
      <c r="J1290" s="891"/>
      <c r="K1290" s="891"/>
      <c r="L1290" s="891"/>
      <c r="M1290" s="605">
        <v>3</v>
      </c>
      <c r="N1290" s="866">
        <v>11.1641416</v>
      </c>
      <c r="O1290" s="867">
        <v>11.25</v>
      </c>
      <c r="P1290" s="867">
        <v>125.596593</v>
      </c>
    </row>
    <row r="1291" s="1" customFormat="1" spans="1:16">
      <c r="A1291" s="199" t="s">
        <v>4299</v>
      </c>
      <c r="B1291" s="890" t="s">
        <v>3079</v>
      </c>
      <c r="C1291" s="891"/>
      <c r="D1291" s="892"/>
      <c r="E1291" s="896"/>
      <c r="F1291" s="891"/>
      <c r="G1291" s="891"/>
      <c r="H1291" s="891"/>
      <c r="I1291" s="891"/>
      <c r="J1291" s="891"/>
      <c r="K1291" s="891"/>
      <c r="L1291" s="891"/>
      <c r="M1291" s="605">
        <v>4</v>
      </c>
      <c r="N1291" s="866">
        <v>14.8855221333333</v>
      </c>
      <c r="O1291" s="867">
        <v>11.25</v>
      </c>
      <c r="P1291" s="867">
        <v>167.462124</v>
      </c>
    </row>
    <row r="1292" s="1" customFormat="1" spans="1:16">
      <c r="A1292" s="199" t="s">
        <v>4300</v>
      </c>
      <c r="B1292" s="890" t="s">
        <v>4301</v>
      </c>
      <c r="C1292" s="891"/>
      <c r="D1292" s="892"/>
      <c r="E1292" s="896"/>
      <c r="F1292" s="891"/>
      <c r="G1292" s="891"/>
      <c r="H1292" s="891"/>
      <c r="I1292" s="891"/>
      <c r="J1292" s="891"/>
      <c r="K1292" s="891"/>
      <c r="L1292" s="891"/>
      <c r="M1292" s="605">
        <v>9</v>
      </c>
      <c r="N1292" s="866">
        <v>33.4924248</v>
      </c>
      <c r="O1292" s="867">
        <v>11.25</v>
      </c>
      <c r="P1292" s="867">
        <v>376.789779</v>
      </c>
    </row>
    <row r="1293" s="1" customFormat="1" spans="1:16">
      <c r="A1293" s="199" t="s">
        <v>4302</v>
      </c>
      <c r="B1293" s="890" t="s">
        <v>4303</v>
      </c>
      <c r="C1293" s="891"/>
      <c r="D1293" s="892"/>
      <c r="E1293" s="896"/>
      <c r="F1293" s="891"/>
      <c r="G1293" s="891"/>
      <c r="H1293" s="891"/>
      <c r="I1293" s="891"/>
      <c r="J1293" s="891"/>
      <c r="K1293" s="891"/>
      <c r="L1293" s="891"/>
      <c r="M1293" s="605">
        <v>4</v>
      </c>
      <c r="N1293" s="866">
        <v>14.8855221333333</v>
      </c>
      <c r="O1293" s="867">
        <v>11.25</v>
      </c>
      <c r="P1293" s="867">
        <v>167.462124</v>
      </c>
    </row>
    <row r="1294" s="1" customFormat="1" spans="1:16">
      <c r="A1294" s="199" t="s">
        <v>4304</v>
      </c>
      <c r="B1294" s="890" t="s">
        <v>4194</v>
      </c>
      <c r="C1294" s="891"/>
      <c r="D1294" s="892"/>
      <c r="E1294" s="896"/>
      <c r="F1294" s="891"/>
      <c r="G1294" s="891"/>
      <c r="H1294" s="891"/>
      <c r="I1294" s="891"/>
      <c r="J1294" s="891"/>
      <c r="K1294" s="891"/>
      <c r="L1294" s="891"/>
      <c r="M1294" s="605">
        <v>4</v>
      </c>
      <c r="N1294" s="866">
        <v>14.8855221333333</v>
      </c>
      <c r="O1294" s="867">
        <v>11.25</v>
      </c>
      <c r="P1294" s="867">
        <v>167.462124</v>
      </c>
    </row>
    <row r="1295" s="1" customFormat="1" spans="1:16">
      <c r="A1295" s="199" t="s">
        <v>4305</v>
      </c>
      <c r="B1295" s="890" t="s">
        <v>4306</v>
      </c>
      <c r="C1295" s="891"/>
      <c r="D1295" s="892"/>
      <c r="E1295" s="896"/>
      <c r="F1295" s="891"/>
      <c r="G1295" s="891"/>
      <c r="H1295" s="891"/>
      <c r="I1295" s="891"/>
      <c r="J1295" s="891"/>
      <c r="K1295" s="891"/>
      <c r="L1295" s="891"/>
      <c r="M1295" s="605">
        <v>6</v>
      </c>
      <c r="N1295" s="866">
        <v>22.3282832</v>
      </c>
      <c r="O1295" s="867">
        <v>11.25</v>
      </c>
      <c r="P1295" s="867">
        <v>251.193186</v>
      </c>
    </row>
    <row r="1296" s="1" customFormat="1" spans="1:16">
      <c r="A1296" s="199" t="s">
        <v>4307</v>
      </c>
      <c r="B1296" s="890" t="s">
        <v>4308</v>
      </c>
      <c r="C1296" s="891"/>
      <c r="D1296" s="892"/>
      <c r="E1296" s="896"/>
      <c r="F1296" s="891"/>
      <c r="G1296" s="891"/>
      <c r="H1296" s="891"/>
      <c r="I1296" s="891"/>
      <c r="J1296" s="891"/>
      <c r="K1296" s="891"/>
      <c r="L1296" s="891"/>
      <c r="M1296" s="605">
        <v>4</v>
      </c>
      <c r="N1296" s="866">
        <v>14.8855221333333</v>
      </c>
      <c r="O1296" s="867">
        <v>11.25</v>
      </c>
      <c r="P1296" s="867">
        <v>167.462124</v>
      </c>
    </row>
    <row r="1297" s="1" customFormat="1" spans="1:16">
      <c r="A1297" s="199" t="s">
        <v>4309</v>
      </c>
      <c r="B1297" s="890" t="s">
        <v>4310</v>
      </c>
      <c r="C1297" s="891"/>
      <c r="D1297" s="892"/>
      <c r="E1297" s="896"/>
      <c r="F1297" s="891"/>
      <c r="G1297" s="891"/>
      <c r="H1297" s="891"/>
      <c r="I1297" s="891"/>
      <c r="J1297" s="891"/>
      <c r="K1297" s="891"/>
      <c r="L1297" s="891"/>
      <c r="M1297" s="605">
        <v>4</v>
      </c>
      <c r="N1297" s="866">
        <v>14.8855221333333</v>
      </c>
      <c r="O1297" s="867">
        <v>11.25</v>
      </c>
      <c r="P1297" s="867">
        <v>167.462124</v>
      </c>
    </row>
    <row r="1298" s="1" customFormat="1" spans="1:16">
      <c r="A1298" s="199" t="s">
        <v>4311</v>
      </c>
      <c r="B1298" s="890" t="s">
        <v>4312</v>
      </c>
      <c r="C1298" s="891"/>
      <c r="D1298" s="892"/>
      <c r="E1298" s="896"/>
      <c r="F1298" s="891"/>
      <c r="G1298" s="891"/>
      <c r="H1298" s="891"/>
      <c r="I1298" s="891"/>
      <c r="J1298" s="891"/>
      <c r="K1298" s="891"/>
      <c r="L1298" s="891"/>
      <c r="M1298" s="605">
        <v>4</v>
      </c>
      <c r="N1298" s="866">
        <v>14.8855221333333</v>
      </c>
      <c r="O1298" s="867">
        <v>11.25</v>
      </c>
      <c r="P1298" s="867">
        <v>167.462124</v>
      </c>
    </row>
    <row r="1299" s="1" customFormat="1" spans="1:16">
      <c r="A1299" s="199" t="s">
        <v>4313</v>
      </c>
      <c r="B1299" s="890" t="s">
        <v>4314</v>
      </c>
      <c r="C1299" s="891"/>
      <c r="D1299" s="892"/>
      <c r="E1299" s="896"/>
      <c r="F1299" s="891"/>
      <c r="G1299" s="891"/>
      <c r="H1299" s="891"/>
      <c r="I1299" s="891"/>
      <c r="J1299" s="891"/>
      <c r="K1299" s="891"/>
      <c r="L1299" s="891"/>
      <c r="M1299" s="605">
        <v>6</v>
      </c>
      <c r="N1299" s="866">
        <v>22.3282832</v>
      </c>
      <c r="O1299" s="867">
        <v>11.25</v>
      </c>
      <c r="P1299" s="867">
        <v>251.193186</v>
      </c>
    </row>
    <row r="1300" s="1" customFormat="1" spans="1:16">
      <c r="A1300" s="199" t="s">
        <v>4315</v>
      </c>
      <c r="B1300" s="890" t="s">
        <v>4316</v>
      </c>
      <c r="C1300" s="891"/>
      <c r="D1300" s="892"/>
      <c r="E1300" s="896"/>
      <c r="F1300" s="891"/>
      <c r="G1300" s="891"/>
      <c r="H1300" s="891"/>
      <c r="I1300" s="891"/>
      <c r="J1300" s="891"/>
      <c r="K1300" s="891"/>
      <c r="L1300" s="891"/>
      <c r="M1300" s="605">
        <v>5</v>
      </c>
      <c r="N1300" s="866">
        <v>18.6069026666667</v>
      </c>
      <c r="O1300" s="867">
        <v>11.25</v>
      </c>
      <c r="P1300" s="867">
        <v>209.327655</v>
      </c>
    </row>
    <row r="1301" s="1" customFormat="1" spans="1:16">
      <c r="A1301" s="199" t="s">
        <v>4317</v>
      </c>
      <c r="B1301" s="890" t="s">
        <v>4318</v>
      </c>
      <c r="C1301" s="891"/>
      <c r="D1301" s="892"/>
      <c r="E1301" s="896"/>
      <c r="F1301" s="891"/>
      <c r="G1301" s="891"/>
      <c r="H1301" s="891"/>
      <c r="I1301" s="891"/>
      <c r="J1301" s="891"/>
      <c r="K1301" s="891"/>
      <c r="L1301" s="891"/>
      <c r="M1301" s="605">
        <v>6</v>
      </c>
      <c r="N1301" s="866">
        <v>22.3282832</v>
      </c>
      <c r="O1301" s="867">
        <v>11.25</v>
      </c>
      <c r="P1301" s="867">
        <v>251.193186</v>
      </c>
    </row>
    <row r="1302" s="1" customFormat="1" spans="1:16">
      <c r="A1302" s="199" t="s">
        <v>4319</v>
      </c>
      <c r="B1302" s="890" t="s">
        <v>4320</v>
      </c>
      <c r="C1302" s="891"/>
      <c r="D1302" s="892"/>
      <c r="E1302" s="896"/>
      <c r="F1302" s="891"/>
      <c r="G1302" s="891"/>
      <c r="H1302" s="891"/>
      <c r="I1302" s="891"/>
      <c r="J1302" s="891"/>
      <c r="K1302" s="891"/>
      <c r="L1302" s="891"/>
      <c r="M1302" s="605">
        <v>4</v>
      </c>
      <c r="N1302" s="866">
        <v>14.8855221333333</v>
      </c>
      <c r="O1302" s="867">
        <v>11.25</v>
      </c>
      <c r="P1302" s="867">
        <v>167.462124</v>
      </c>
    </row>
    <row r="1303" s="1" customFormat="1" spans="1:16">
      <c r="A1303" s="199" t="s">
        <v>4321</v>
      </c>
      <c r="B1303" s="890" t="s">
        <v>4322</v>
      </c>
      <c r="C1303" s="891"/>
      <c r="D1303" s="892"/>
      <c r="E1303" s="896"/>
      <c r="F1303" s="891"/>
      <c r="G1303" s="891"/>
      <c r="H1303" s="891"/>
      <c r="I1303" s="891"/>
      <c r="J1303" s="891"/>
      <c r="K1303" s="891"/>
      <c r="L1303" s="891"/>
      <c r="M1303" s="605">
        <v>5</v>
      </c>
      <c r="N1303" s="866">
        <v>18.6069026666667</v>
      </c>
      <c r="O1303" s="867">
        <v>11.25</v>
      </c>
      <c r="P1303" s="867">
        <v>209.327655</v>
      </c>
    </row>
    <row r="1304" s="1" customFormat="1" spans="1:16">
      <c r="A1304" s="199" t="s">
        <v>4323</v>
      </c>
      <c r="B1304" s="890" t="s">
        <v>4324</v>
      </c>
      <c r="C1304" s="891"/>
      <c r="D1304" s="892"/>
      <c r="E1304" s="896"/>
      <c r="F1304" s="891"/>
      <c r="G1304" s="891"/>
      <c r="H1304" s="891"/>
      <c r="I1304" s="891"/>
      <c r="J1304" s="891"/>
      <c r="K1304" s="891"/>
      <c r="L1304" s="891"/>
      <c r="M1304" s="605">
        <v>4</v>
      </c>
      <c r="N1304" s="866">
        <v>14.8855221333333</v>
      </c>
      <c r="O1304" s="867">
        <v>11.25</v>
      </c>
      <c r="P1304" s="867">
        <v>167.462124</v>
      </c>
    </row>
    <row r="1305" s="1" customFormat="1" spans="1:16">
      <c r="A1305" s="199" t="s">
        <v>4325</v>
      </c>
      <c r="B1305" s="890" t="s">
        <v>4326</v>
      </c>
      <c r="C1305" s="891"/>
      <c r="D1305" s="892"/>
      <c r="E1305" s="896"/>
      <c r="F1305" s="891"/>
      <c r="G1305" s="891"/>
      <c r="H1305" s="891"/>
      <c r="I1305" s="891"/>
      <c r="J1305" s="891"/>
      <c r="K1305" s="891"/>
      <c r="L1305" s="891"/>
      <c r="M1305" s="605">
        <v>4</v>
      </c>
      <c r="N1305" s="866">
        <v>14.8855221333333</v>
      </c>
      <c r="O1305" s="867">
        <v>11.25</v>
      </c>
      <c r="P1305" s="867">
        <v>167.462124</v>
      </c>
    </row>
    <row r="1306" s="1" customFormat="1" spans="1:16">
      <c r="A1306" s="199" t="s">
        <v>4327</v>
      </c>
      <c r="B1306" s="890" t="s">
        <v>4328</v>
      </c>
      <c r="C1306" s="891"/>
      <c r="D1306" s="892"/>
      <c r="E1306" s="896"/>
      <c r="F1306" s="891"/>
      <c r="G1306" s="891"/>
      <c r="H1306" s="891"/>
      <c r="I1306" s="891"/>
      <c r="J1306" s="891"/>
      <c r="K1306" s="891"/>
      <c r="L1306" s="891"/>
      <c r="M1306" s="605">
        <v>6</v>
      </c>
      <c r="N1306" s="866">
        <v>22.3282832</v>
      </c>
      <c r="O1306" s="867">
        <v>11.25</v>
      </c>
      <c r="P1306" s="867">
        <v>251.193186</v>
      </c>
    </row>
    <row r="1307" s="1" customFormat="1" spans="1:16">
      <c r="A1307" s="199" t="s">
        <v>4329</v>
      </c>
      <c r="B1307" s="890" t="s">
        <v>4330</v>
      </c>
      <c r="C1307" s="891"/>
      <c r="D1307" s="892"/>
      <c r="E1307" s="896"/>
      <c r="F1307" s="891"/>
      <c r="G1307" s="891"/>
      <c r="H1307" s="891"/>
      <c r="I1307" s="891"/>
      <c r="J1307" s="891"/>
      <c r="K1307" s="891"/>
      <c r="L1307" s="891"/>
      <c r="M1307" s="605">
        <v>5</v>
      </c>
      <c r="N1307" s="866">
        <v>18.6069026666667</v>
      </c>
      <c r="O1307" s="867">
        <v>11.25</v>
      </c>
      <c r="P1307" s="867">
        <v>209.327655</v>
      </c>
    </row>
    <row r="1308" s="1" customFormat="1" spans="1:16">
      <c r="A1308" s="199" t="s">
        <v>4331</v>
      </c>
      <c r="B1308" s="890" t="s">
        <v>4244</v>
      </c>
      <c r="C1308" s="891"/>
      <c r="D1308" s="892"/>
      <c r="E1308" s="896"/>
      <c r="F1308" s="891"/>
      <c r="G1308" s="891"/>
      <c r="H1308" s="891"/>
      <c r="I1308" s="891"/>
      <c r="J1308" s="891"/>
      <c r="K1308" s="891"/>
      <c r="L1308" s="891"/>
      <c r="M1308" s="605">
        <v>2</v>
      </c>
      <c r="N1308" s="866">
        <v>7.44276106666667</v>
      </c>
      <c r="O1308" s="867">
        <v>11.25</v>
      </c>
      <c r="P1308" s="867">
        <v>83.731062</v>
      </c>
    </row>
    <row r="1309" s="1" customFormat="1" spans="1:16">
      <c r="A1309" s="199" t="s">
        <v>4332</v>
      </c>
      <c r="B1309" s="890" t="s">
        <v>4333</v>
      </c>
      <c r="C1309" s="891"/>
      <c r="D1309" s="892"/>
      <c r="E1309" s="896"/>
      <c r="F1309" s="891"/>
      <c r="G1309" s="891"/>
      <c r="H1309" s="891"/>
      <c r="I1309" s="891"/>
      <c r="J1309" s="891"/>
      <c r="K1309" s="891"/>
      <c r="L1309" s="891"/>
      <c r="M1309" s="605">
        <v>3</v>
      </c>
      <c r="N1309" s="866">
        <v>11.1641416</v>
      </c>
      <c r="O1309" s="867">
        <v>11.25</v>
      </c>
      <c r="P1309" s="867">
        <v>125.596593</v>
      </c>
    </row>
    <row r="1310" s="1" customFormat="1" spans="1:16">
      <c r="A1310" s="199" t="s">
        <v>4334</v>
      </c>
      <c r="B1310" s="890" t="s">
        <v>4335</v>
      </c>
      <c r="C1310" s="891"/>
      <c r="D1310" s="892"/>
      <c r="E1310" s="896"/>
      <c r="F1310" s="891"/>
      <c r="G1310" s="891"/>
      <c r="H1310" s="891"/>
      <c r="I1310" s="891"/>
      <c r="J1310" s="891"/>
      <c r="K1310" s="891"/>
      <c r="L1310" s="891"/>
      <c r="M1310" s="605">
        <v>3</v>
      </c>
      <c r="N1310" s="866">
        <v>11.1641416</v>
      </c>
      <c r="O1310" s="867">
        <v>11.25</v>
      </c>
      <c r="P1310" s="867">
        <v>125.596593</v>
      </c>
    </row>
    <row r="1311" s="1" customFormat="1" spans="1:16">
      <c r="A1311" s="199" t="s">
        <v>2968</v>
      </c>
      <c r="B1311" s="890" t="s">
        <v>4336</v>
      </c>
      <c r="C1311" s="891"/>
      <c r="D1311" s="892"/>
      <c r="E1311" s="896"/>
      <c r="F1311" s="891"/>
      <c r="G1311" s="891"/>
      <c r="H1311" s="891"/>
      <c r="I1311" s="891"/>
      <c r="J1311" s="891"/>
      <c r="K1311" s="891"/>
      <c r="L1311" s="891"/>
      <c r="M1311" s="605">
        <v>3</v>
      </c>
      <c r="N1311" s="866">
        <v>11.1641416</v>
      </c>
      <c r="O1311" s="867">
        <v>11.25</v>
      </c>
      <c r="P1311" s="867">
        <v>125.596593</v>
      </c>
    </row>
    <row r="1312" s="1" customFormat="1" spans="1:16">
      <c r="A1312" s="199" t="s">
        <v>4337</v>
      </c>
      <c r="B1312" s="890" t="s">
        <v>4338</v>
      </c>
      <c r="C1312" s="891"/>
      <c r="D1312" s="892"/>
      <c r="E1312" s="896"/>
      <c r="F1312" s="891"/>
      <c r="G1312" s="891"/>
      <c r="H1312" s="891"/>
      <c r="I1312" s="891"/>
      <c r="J1312" s="891"/>
      <c r="K1312" s="891"/>
      <c r="L1312" s="891"/>
      <c r="M1312" s="605">
        <v>4</v>
      </c>
      <c r="N1312" s="866">
        <v>14.8855221333333</v>
      </c>
      <c r="O1312" s="867">
        <v>11.25</v>
      </c>
      <c r="P1312" s="867">
        <v>167.462124</v>
      </c>
    </row>
    <row r="1313" s="1" customFormat="1" spans="1:16">
      <c r="A1313" s="199" t="s">
        <v>4339</v>
      </c>
      <c r="B1313" s="890" t="s">
        <v>4340</v>
      </c>
      <c r="C1313" s="891"/>
      <c r="D1313" s="892"/>
      <c r="E1313" s="896"/>
      <c r="F1313" s="891"/>
      <c r="G1313" s="891"/>
      <c r="H1313" s="891"/>
      <c r="I1313" s="891"/>
      <c r="J1313" s="891"/>
      <c r="K1313" s="891"/>
      <c r="L1313" s="891"/>
      <c r="M1313" s="605">
        <v>3</v>
      </c>
      <c r="N1313" s="866">
        <v>11.1641416</v>
      </c>
      <c r="O1313" s="867">
        <v>11.25</v>
      </c>
      <c r="P1313" s="867">
        <v>125.596593</v>
      </c>
    </row>
    <row r="1314" s="1" customFormat="1" spans="1:16">
      <c r="A1314" s="199" t="s">
        <v>4341</v>
      </c>
      <c r="B1314" s="890" t="s">
        <v>4342</v>
      </c>
      <c r="C1314" s="891"/>
      <c r="D1314" s="892"/>
      <c r="E1314" s="896"/>
      <c r="F1314" s="891"/>
      <c r="G1314" s="891"/>
      <c r="H1314" s="891"/>
      <c r="I1314" s="891"/>
      <c r="J1314" s="891"/>
      <c r="K1314" s="891"/>
      <c r="L1314" s="891"/>
      <c r="M1314" s="605">
        <v>3</v>
      </c>
      <c r="N1314" s="866">
        <v>11.1641416</v>
      </c>
      <c r="O1314" s="867">
        <v>11.25</v>
      </c>
      <c r="P1314" s="867">
        <v>125.596593</v>
      </c>
    </row>
    <row r="1315" s="1" customFormat="1" spans="1:16">
      <c r="A1315" s="199" t="s">
        <v>4343</v>
      </c>
      <c r="B1315" s="890" t="s">
        <v>4344</v>
      </c>
      <c r="C1315" s="891"/>
      <c r="D1315" s="892"/>
      <c r="E1315" s="896"/>
      <c r="F1315" s="891"/>
      <c r="G1315" s="891"/>
      <c r="H1315" s="891"/>
      <c r="I1315" s="891"/>
      <c r="J1315" s="891"/>
      <c r="K1315" s="891"/>
      <c r="L1315" s="891"/>
      <c r="M1315" s="605">
        <v>2</v>
      </c>
      <c r="N1315" s="866">
        <v>7.44276106666667</v>
      </c>
      <c r="O1315" s="867">
        <v>11.25</v>
      </c>
      <c r="P1315" s="867">
        <v>83.731062</v>
      </c>
    </row>
    <row r="1316" s="1" customFormat="1" spans="1:16">
      <c r="A1316" s="199" t="s">
        <v>4345</v>
      </c>
      <c r="B1316" s="890" t="s">
        <v>4346</v>
      </c>
      <c r="C1316" s="891"/>
      <c r="D1316" s="892"/>
      <c r="E1316" s="896"/>
      <c r="F1316" s="891"/>
      <c r="G1316" s="891"/>
      <c r="H1316" s="891"/>
      <c r="I1316" s="891"/>
      <c r="J1316" s="891"/>
      <c r="K1316" s="891"/>
      <c r="L1316" s="891"/>
      <c r="M1316" s="605">
        <v>2</v>
      </c>
      <c r="N1316" s="866">
        <v>7.44276106666667</v>
      </c>
      <c r="O1316" s="867">
        <v>11.25</v>
      </c>
      <c r="P1316" s="867">
        <v>83.731062</v>
      </c>
    </row>
    <row r="1317" s="1" customFormat="1" spans="1:16">
      <c r="A1317" s="199" t="s">
        <v>4347</v>
      </c>
      <c r="B1317" s="890" t="s">
        <v>4348</v>
      </c>
      <c r="C1317" s="891"/>
      <c r="D1317" s="892"/>
      <c r="E1317" s="896"/>
      <c r="F1317" s="891"/>
      <c r="G1317" s="891"/>
      <c r="H1317" s="891"/>
      <c r="I1317" s="891"/>
      <c r="J1317" s="891"/>
      <c r="K1317" s="891"/>
      <c r="L1317" s="891"/>
      <c r="M1317" s="605">
        <v>5</v>
      </c>
      <c r="N1317" s="866">
        <v>18.6069026666667</v>
      </c>
      <c r="O1317" s="867">
        <v>11.25</v>
      </c>
      <c r="P1317" s="867">
        <v>209.327655</v>
      </c>
    </row>
    <row r="1318" s="1" customFormat="1" spans="1:16">
      <c r="A1318" s="199" t="s">
        <v>4349</v>
      </c>
      <c r="B1318" s="890" t="s">
        <v>4350</v>
      </c>
      <c r="C1318" s="891"/>
      <c r="D1318" s="892"/>
      <c r="E1318" s="896"/>
      <c r="F1318" s="891"/>
      <c r="G1318" s="891"/>
      <c r="H1318" s="891"/>
      <c r="I1318" s="891"/>
      <c r="J1318" s="891"/>
      <c r="K1318" s="891"/>
      <c r="L1318" s="891"/>
      <c r="M1318" s="605">
        <v>6</v>
      </c>
      <c r="N1318" s="866">
        <v>22.3282832</v>
      </c>
      <c r="O1318" s="867">
        <v>11.25</v>
      </c>
      <c r="P1318" s="867">
        <v>251.193186</v>
      </c>
    </row>
    <row r="1319" s="1" customFormat="1" spans="1:16">
      <c r="A1319" s="199" t="s">
        <v>4351</v>
      </c>
      <c r="B1319" s="890" t="s">
        <v>4352</v>
      </c>
      <c r="C1319" s="891"/>
      <c r="D1319" s="892"/>
      <c r="E1319" s="896"/>
      <c r="F1319" s="891"/>
      <c r="G1319" s="891"/>
      <c r="H1319" s="891"/>
      <c r="I1319" s="891"/>
      <c r="J1319" s="891"/>
      <c r="K1319" s="891"/>
      <c r="L1319" s="891"/>
      <c r="M1319" s="605">
        <v>5</v>
      </c>
      <c r="N1319" s="866">
        <v>18.6069026666667</v>
      </c>
      <c r="O1319" s="867">
        <v>11.25</v>
      </c>
      <c r="P1319" s="867">
        <v>209.327655</v>
      </c>
    </row>
    <row r="1320" s="1" customFormat="1" spans="1:16">
      <c r="A1320" s="199" t="s">
        <v>4353</v>
      </c>
      <c r="B1320" s="890" t="s">
        <v>4354</v>
      </c>
      <c r="C1320" s="891"/>
      <c r="D1320" s="892"/>
      <c r="E1320" s="896"/>
      <c r="F1320" s="891"/>
      <c r="G1320" s="891"/>
      <c r="H1320" s="891"/>
      <c r="I1320" s="891"/>
      <c r="J1320" s="891"/>
      <c r="K1320" s="891"/>
      <c r="L1320" s="891"/>
      <c r="M1320" s="605">
        <v>3</v>
      </c>
      <c r="N1320" s="866">
        <v>11.1641416</v>
      </c>
      <c r="O1320" s="867">
        <v>11.25</v>
      </c>
      <c r="P1320" s="867">
        <v>125.596593</v>
      </c>
    </row>
    <row r="1321" s="1" customFormat="1" spans="1:16">
      <c r="A1321" s="199" t="s">
        <v>4355</v>
      </c>
      <c r="B1321" s="890" t="s">
        <v>4356</v>
      </c>
      <c r="C1321" s="891"/>
      <c r="D1321" s="892"/>
      <c r="E1321" s="896"/>
      <c r="F1321" s="891"/>
      <c r="G1321" s="891"/>
      <c r="H1321" s="891"/>
      <c r="I1321" s="891"/>
      <c r="J1321" s="891"/>
      <c r="K1321" s="891"/>
      <c r="L1321" s="891"/>
      <c r="M1321" s="605">
        <v>6</v>
      </c>
      <c r="N1321" s="866">
        <v>22.3282832</v>
      </c>
      <c r="O1321" s="867">
        <v>11.25</v>
      </c>
      <c r="P1321" s="867">
        <v>251.193186</v>
      </c>
    </row>
    <row r="1322" s="1" customFormat="1" spans="1:16">
      <c r="A1322" s="199" t="s">
        <v>4357</v>
      </c>
      <c r="B1322" s="890" t="s">
        <v>4358</v>
      </c>
      <c r="C1322" s="891"/>
      <c r="D1322" s="892"/>
      <c r="E1322" s="896"/>
      <c r="F1322" s="891"/>
      <c r="G1322" s="891"/>
      <c r="H1322" s="891"/>
      <c r="I1322" s="891"/>
      <c r="J1322" s="891"/>
      <c r="K1322" s="891"/>
      <c r="L1322" s="891"/>
      <c r="M1322" s="605">
        <v>4</v>
      </c>
      <c r="N1322" s="866">
        <v>14.8855221333333</v>
      </c>
      <c r="O1322" s="867">
        <v>11.25</v>
      </c>
      <c r="P1322" s="867">
        <v>167.462124</v>
      </c>
    </row>
    <row r="1323" s="1" customFormat="1" spans="1:16">
      <c r="A1323" s="199" t="s">
        <v>4359</v>
      </c>
      <c r="B1323" s="890" t="s">
        <v>4360</v>
      </c>
      <c r="C1323" s="891"/>
      <c r="D1323" s="892"/>
      <c r="E1323" s="896"/>
      <c r="F1323" s="891"/>
      <c r="G1323" s="891"/>
      <c r="H1323" s="891"/>
      <c r="I1323" s="891"/>
      <c r="J1323" s="891"/>
      <c r="K1323" s="891"/>
      <c r="L1323" s="891"/>
      <c r="M1323" s="605">
        <v>5</v>
      </c>
      <c r="N1323" s="866">
        <v>18.6069026666667</v>
      </c>
      <c r="O1323" s="867">
        <v>11.25</v>
      </c>
      <c r="P1323" s="867">
        <v>209.327655</v>
      </c>
    </row>
    <row r="1324" s="1" customFormat="1" spans="1:16">
      <c r="A1324" s="199" t="s">
        <v>4361</v>
      </c>
      <c r="B1324" s="890" t="s">
        <v>4362</v>
      </c>
      <c r="C1324" s="891"/>
      <c r="D1324" s="892"/>
      <c r="E1324" s="896"/>
      <c r="F1324" s="891"/>
      <c r="G1324" s="891"/>
      <c r="H1324" s="891"/>
      <c r="I1324" s="891"/>
      <c r="J1324" s="891"/>
      <c r="K1324" s="891"/>
      <c r="L1324" s="891"/>
      <c r="M1324" s="605">
        <v>3</v>
      </c>
      <c r="N1324" s="866">
        <v>11.1641416</v>
      </c>
      <c r="O1324" s="867">
        <v>11.25</v>
      </c>
      <c r="P1324" s="867">
        <v>125.596593</v>
      </c>
    </row>
    <row r="1325" s="1" customFormat="1" spans="1:16">
      <c r="A1325" s="199" t="s">
        <v>4363</v>
      </c>
      <c r="B1325" s="890" t="s">
        <v>4364</v>
      </c>
      <c r="C1325" s="891"/>
      <c r="D1325" s="892"/>
      <c r="E1325" s="896"/>
      <c r="F1325" s="891"/>
      <c r="G1325" s="891"/>
      <c r="H1325" s="891"/>
      <c r="I1325" s="891"/>
      <c r="J1325" s="891"/>
      <c r="K1325" s="891"/>
      <c r="L1325" s="891"/>
      <c r="M1325" s="605">
        <v>3</v>
      </c>
      <c r="N1325" s="866">
        <v>11.1641416</v>
      </c>
      <c r="O1325" s="867">
        <v>11.25</v>
      </c>
      <c r="P1325" s="867">
        <v>125.596593</v>
      </c>
    </row>
    <row r="1326" s="1" customFormat="1" spans="1:16">
      <c r="A1326" s="199" t="s">
        <v>4365</v>
      </c>
      <c r="B1326" s="890" t="s">
        <v>4366</v>
      </c>
      <c r="C1326" s="891"/>
      <c r="D1326" s="892"/>
      <c r="E1326" s="896"/>
      <c r="F1326" s="891"/>
      <c r="G1326" s="891"/>
      <c r="H1326" s="891"/>
      <c r="I1326" s="891"/>
      <c r="J1326" s="891"/>
      <c r="K1326" s="891"/>
      <c r="L1326" s="891"/>
      <c r="M1326" s="605">
        <v>5</v>
      </c>
      <c r="N1326" s="866">
        <v>18.6069026666667</v>
      </c>
      <c r="O1326" s="867">
        <v>11.25</v>
      </c>
      <c r="P1326" s="867">
        <v>209.327655</v>
      </c>
    </row>
    <row r="1327" s="1" customFormat="1" spans="1:16">
      <c r="A1327" s="199" t="s">
        <v>4367</v>
      </c>
      <c r="B1327" s="890" t="s">
        <v>4368</v>
      </c>
      <c r="C1327" s="891"/>
      <c r="D1327" s="892"/>
      <c r="E1327" s="896"/>
      <c r="F1327" s="891"/>
      <c r="G1327" s="891"/>
      <c r="H1327" s="891"/>
      <c r="I1327" s="891"/>
      <c r="J1327" s="891"/>
      <c r="K1327" s="891"/>
      <c r="L1327" s="891"/>
      <c r="M1327" s="605">
        <v>5</v>
      </c>
      <c r="N1327" s="866">
        <v>18.6069026666667</v>
      </c>
      <c r="O1327" s="867">
        <v>11.25</v>
      </c>
      <c r="P1327" s="867">
        <v>209.327655</v>
      </c>
    </row>
    <row r="1328" s="1" customFormat="1" spans="1:16">
      <c r="A1328" s="199" t="s">
        <v>4369</v>
      </c>
      <c r="B1328" s="890" t="s">
        <v>4370</v>
      </c>
      <c r="C1328" s="891"/>
      <c r="D1328" s="892"/>
      <c r="E1328" s="896"/>
      <c r="F1328" s="891"/>
      <c r="G1328" s="891"/>
      <c r="H1328" s="891"/>
      <c r="I1328" s="891"/>
      <c r="J1328" s="891"/>
      <c r="K1328" s="891"/>
      <c r="L1328" s="891"/>
      <c r="M1328" s="605">
        <v>4</v>
      </c>
      <c r="N1328" s="866">
        <v>14.8855221333333</v>
      </c>
      <c r="O1328" s="867">
        <v>11.25</v>
      </c>
      <c r="P1328" s="867">
        <v>167.462124</v>
      </c>
    </row>
    <row r="1329" s="1" customFormat="1" spans="1:16">
      <c r="A1329" s="199" t="s">
        <v>4371</v>
      </c>
      <c r="B1329" s="890" t="s">
        <v>4372</v>
      </c>
      <c r="C1329" s="891"/>
      <c r="D1329" s="892"/>
      <c r="E1329" s="896"/>
      <c r="F1329" s="891"/>
      <c r="G1329" s="891"/>
      <c r="H1329" s="891"/>
      <c r="I1329" s="891"/>
      <c r="J1329" s="891"/>
      <c r="K1329" s="891"/>
      <c r="L1329" s="891"/>
      <c r="M1329" s="605">
        <v>4</v>
      </c>
      <c r="N1329" s="866">
        <v>14.8855221333333</v>
      </c>
      <c r="O1329" s="867">
        <v>11.25</v>
      </c>
      <c r="P1329" s="867">
        <v>167.462124</v>
      </c>
    </row>
    <row r="1330" s="1" customFormat="1" spans="1:16">
      <c r="A1330" s="199" t="s">
        <v>4373</v>
      </c>
      <c r="B1330" s="890" t="s">
        <v>4374</v>
      </c>
      <c r="C1330" s="891"/>
      <c r="D1330" s="892"/>
      <c r="E1330" s="896"/>
      <c r="F1330" s="891"/>
      <c r="G1330" s="891"/>
      <c r="H1330" s="891"/>
      <c r="I1330" s="891"/>
      <c r="J1330" s="891"/>
      <c r="K1330" s="891"/>
      <c r="L1330" s="891"/>
      <c r="M1330" s="605">
        <v>6</v>
      </c>
      <c r="N1330" s="866">
        <v>22.3282832</v>
      </c>
      <c r="O1330" s="867">
        <v>11.25</v>
      </c>
      <c r="P1330" s="867">
        <v>251.193186</v>
      </c>
    </row>
    <row r="1331" s="1" customFormat="1" spans="1:16">
      <c r="A1331" s="199" t="s">
        <v>4375</v>
      </c>
      <c r="B1331" s="890" t="s">
        <v>4376</v>
      </c>
      <c r="C1331" s="891"/>
      <c r="D1331" s="892"/>
      <c r="E1331" s="896"/>
      <c r="F1331" s="891"/>
      <c r="G1331" s="891"/>
      <c r="H1331" s="891"/>
      <c r="I1331" s="891"/>
      <c r="J1331" s="891"/>
      <c r="K1331" s="891"/>
      <c r="L1331" s="891"/>
      <c r="M1331" s="605">
        <v>4</v>
      </c>
      <c r="N1331" s="866">
        <v>14.8855221333333</v>
      </c>
      <c r="O1331" s="867">
        <v>11.25</v>
      </c>
      <c r="P1331" s="867">
        <v>167.462124</v>
      </c>
    </row>
    <row r="1332" s="1" customFormat="1" spans="1:16">
      <c r="A1332" s="199" t="s">
        <v>4377</v>
      </c>
      <c r="B1332" s="890" t="s">
        <v>4378</v>
      </c>
      <c r="C1332" s="891"/>
      <c r="D1332" s="892"/>
      <c r="E1332" s="896"/>
      <c r="F1332" s="891"/>
      <c r="G1332" s="891"/>
      <c r="H1332" s="891"/>
      <c r="I1332" s="891"/>
      <c r="J1332" s="891"/>
      <c r="K1332" s="891"/>
      <c r="L1332" s="891"/>
      <c r="M1332" s="605">
        <v>4</v>
      </c>
      <c r="N1332" s="866">
        <v>14.8855221333333</v>
      </c>
      <c r="O1332" s="867">
        <v>11.25</v>
      </c>
      <c r="P1332" s="867">
        <v>167.462124</v>
      </c>
    </row>
    <row r="1333" s="1" customFormat="1" spans="1:16">
      <c r="A1333" s="199" t="s">
        <v>4379</v>
      </c>
      <c r="B1333" s="890" t="s">
        <v>4380</v>
      </c>
      <c r="C1333" s="891"/>
      <c r="D1333" s="892"/>
      <c r="E1333" s="896"/>
      <c r="F1333" s="891"/>
      <c r="G1333" s="891"/>
      <c r="H1333" s="891"/>
      <c r="I1333" s="891"/>
      <c r="J1333" s="891"/>
      <c r="K1333" s="891"/>
      <c r="L1333" s="891"/>
      <c r="M1333" s="605">
        <v>3</v>
      </c>
      <c r="N1333" s="866">
        <v>11.1641416</v>
      </c>
      <c r="O1333" s="867">
        <v>11.25</v>
      </c>
      <c r="P1333" s="867">
        <v>125.596593</v>
      </c>
    </row>
    <row r="1334" s="1" customFormat="1" spans="1:16">
      <c r="A1334" s="199" t="s">
        <v>4381</v>
      </c>
      <c r="B1334" s="890" t="s">
        <v>4075</v>
      </c>
      <c r="C1334" s="891"/>
      <c r="D1334" s="892"/>
      <c r="E1334" s="896"/>
      <c r="F1334" s="891"/>
      <c r="G1334" s="891"/>
      <c r="H1334" s="891"/>
      <c r="I1334" s="891"/>
      <c r="J1334" s="891"/>
      <c r="K1334" s="891"/>
      <c r="L1334" s="891"/>
      <c r="M1334" s="605">
        <v>3</v>
      </c>
      <c r="N1334" s="866">
        <v>11.1641416</v>
      </c>
      <c r="O1334" s="867">
        <v>11.25</v>
      </c>
      <c r="P1334" s="867">
        <v>125.596593</v>
      </c>
    </row>
    <row r="1335" s="1" customFormat="1" spans="1:16">
      <c r="A1335" s="199" t="s">
        <v>4382</v>
      </c>
      <c r="B1335" s="890" t="s">
        <v>4383</v>
      </c>
      <c r="C1335" s="891"/>
      <c r="D1335" s="892"/>
      <c r="E1335" s="896"/>
      <c r="F1335" s="891"/>
      <c r="G1335" s="891"/>
      <c r="H1335" s="891"/>
      <c r="I1335" s="891"/>
      <c r="J1335" s="891"/>
      <c r="K1335" s="891"/>
      <c r="L1335" s="891"/>
      <c r="M1335" s="605">
        <v>7</v>
      </c>
      <c r="N1335" s="866">
        <v>26.0496637333333</v>
      </c>
      <c r="O1335" s="867">
        <v>11.25</v>
      </c>
      <c r="P1335" s="867">
        <v>293.058717</v>
      </c>
    </row>
    <row r="1336" s="1" customFormat="1" spans="1:16">
      <c r="A1336" s="199" t="s">
        <v>4384</v>
      </c>
      <c r="B1336" s="890" t="s">
        <v>4385</v>
      </c>
      <c r="C1336" s="891"/>
      <c r="D1336" s="892"/>
      <c r="E1336" s="896"/>
      <c r="F1336" s="891"/>
      <c r="G1336" s="891"/>
      <c r="H1336" s="891"/>
      <c r="I1336" s="891"/>
      <c r="J1336" s="891"/>
      <c r="K1336" s="891"/>
      <c r="L1336" s="891"/>
      <c r="M1336" s="605">
        <v>3</v>
      </c>
      <c r="N1336" s="866">
        <v>11.1641416</v>
      </c>
      <c r="O1336" s="867">
        <v>11.25</v>
      </c>
      <c r="P1336" s="867">
        <v>125.596593</v>
      </c>
    </row>
    <row r="1337" s="1" customFormat="1" spans="1:16">
      <c r="A1337" s="199" t="s">
        <v>4386</v>
      </c>
      <c r="B1337" s="890" t="s">
        <v>4387</v>
      </c>
      <c r="C1337" s="891"/>
      <c r="D1337" s="892"/>
      <c r="E1337" s="896"/>
      <c r="F1337" s="891"/>
      <c r="G1337" s="891"/>
      <c r="H1337" s="891"/>
      <c r="I1337" s="891"/>
      <c r="J1337" s="891"/>
      <c r="K1337" s="891"/>
      <c r="L1337" s="891"/>
      <c r="M1337" s="605">
        <v>4</v>
      </c>
      <c r="N1337" s="866">
        <v>14.8855221333333</v>
      </c>
      <c r="O1337" s="867">
        <v>11.25</v>
      </c>
      <c r="P1337" s="867">
        <v>167.462124</v>
      </c>
    </row>
    <row r="1338" s="1" customFormat="1" spans="1:16">
      <c r="A1338" s="199" t="s">
        <v>4388</v>
      </c>
      <c r="B1338" s="890" t="s">
        <v>4389</v>
      </c>
      <c r="C1338" s="891"/>
      <c r="D1338" s="892"/>
      <c r="E1338" s="896"/>
      <c r="F1338" s="891"/>
      <c r="G1338" s="891"/>
      <c r="H1338" s="891"/>
      <c r="I1338" s="891"/>
      <c r="J1338" s="891"/>
      <c r="K1338" s="891"/>
      <c r="L1338" s="891"/>
      <c r="M1338" s="605">
        <v>3</v>
      </c>
      <c r="N1338" s="866">
        <v>11.1641416</v>
      </c>
      <c r="O1338" s="867">
        <v>11.25</v>
      </c>
      <c r="P1338" s="867">
        <v>125.596593</v>
      </c>
    </row>
    <row r="1339" s="1" customFormat="1" spans="1:16">
      <c r="A1339" s="199" t="s">
        <v>4390</v>
      </c>
      <c r="B1339" s="890" t="s">
        <v>4391</v>
      </c>
      <c r="C1339" s="891"/>
      <c r="D1339" s="892"/>
      <c r="E1339" s="896"/>
      <c r="F1339" s="891"/>
      <c r="G1339" s="891"/>
      <c r="H1339" s="891"/>
      <c r="I1339" s="891"/>
      <c r="J1339" s="891"/>
      <c r="K1339" s="891"/>
      <c r="L1339" s="891"/>
      <c r="M1339" s="605">
        <v>4</v>
      </c>
      <c r="N1339" s="866">
        <v>14.8855221333333</v>
      </c>
      <c r="O1339" s="867">
        <v>11.25</v>
      </c>
      <c r="P1339" s="867">
        <v>167.462124</v>
      </c>
    </row>
    <row r="1340" s="1" customFormat="1" spans="1:16">
      <c r="A1340" s="199" t="s">
        <v>4392</v>
      </c>
      <c r="B1340" s="890" t="s">
        <v>4393</v>
      </c>
      <c r="C1340" s="891"/>
      <c r="D1340" s="892"/>
      <c r="E1340" s="896"/>
      <c r="F1340" s="891"/>
      <c r="G1340" s="891"/>
      <c r="H1340" s="891"/>
      <c r="I1340" s="891"/>
      <c r="J1340" s="891"/>
      <c r="K1340" s="891"/>
      <c r="L1340" s="891"/>
      <c r="M1340" s="605">
        <v>3</v>
      </c>
      <c r="N1340" s="866">
        <v>11.1641416</v>
      </c>
      <c r="O1340" s="867">
        <v>11.25</v>
      </c>
      <c r="P1340" s="867">
        <v>125.596593</v>
      </c>
    </row>
    <row r="1341" s="1" customFormat="1" spans="1:16">
      <c r="A1341" s="199" t="s">
        <v>4394</v>
      </c>
      <c r="B1341" s="890" t="s">
        <v>4395</v>
      </c>
      <c r="C1341" s="891"/>
      <c r="D1341" s="892"/>
      <c r="E1341" s="896"/>
      <c r="F1341" s="891"/>
      <c r="G1341" s="891"/>
      <c r="H1341" s="891"/>
      <c r="I1341" s="891"/>
      <c r="J1341" s="891"/>
      <c r="K1341" s="891"/>
      <c r="L1341" s="891"/>
      <c r="M1341" s="605">
        <v>1</v>
      </c>
      <c r="N1341" s="866">
        <v>3.72138053333333</v>
      </c>
      <c r="O1341" s="867">
        <v>11.25</v>
      </c>
      <c r="P1341" s="867">
        <v>41.865531</v>
      </c>
    </row>
    <row r="1342" s="1" customFormat="1" spans="1:16">
      <c r="A1342" s="199" t="s">
        <v>4396</v>
      </c>
      <c r="B1342" s="890" t="s">
        <v>4397</v>
      </c>
      <c r="C1342" s="891"/>
      <c r="D1342" s="892"/>
      <c r="E1342" s="896"/>
      <c r="F1342" s="891"/>
      <c r="G1342" s="891"/>
      <c r="H1342" s="891"/>
      <c r="I1342" s="891"/>
      <c r="J1342" s="891"/>
      <c r="K1342" s="891"/>
      <c r="L1342" s="891"/>
      <c r="M1342" s="605">
        <v>3</v>
      </c>
      <c r="N1342" s="866">
        <v>11.1641416</v>
      </c>
      <c r="O1342" s="867">
        <v>11.25</v>
      </c>
      <c r="P1342" s="867">
        <v>125.596593</v>
      </c>
    </row>
    <row r="1343" s="1" customFormat="1" spans="1:16">
      <c r="A1343" s="199" t="s">
        <v>4398</v>
      </c>
      <c r="B1343" s="890" t="s">
        <v>4399</v>
      </c>
      <c r="C1343" s="891"/>
      <c r="D1343" s="892"/>
      <c r="E1343" s="896"/>
      <c r="F1343" s="891"/>
      <c r="G1343" s="891"/>
      <c r="H1343" s="891"/>
      <c r="I1343" s="891"/>
      <c r="J1343" s="891"/>
      <c r="K1343" s="891"/>
      <c r="L1343" s="891"/>
      <c r="M1343" s="605">
        <v>4</v>
      </c>
      <c r="N1343" s="866">
        <v>14.8855221333333</v>
      </c>
      <c r="O1343" s="867">
        <v>11.25</v>
      </c>
      <c r="P1343" s="867">
        <v>167.462124</v>
      </c>
    </row>
    <row r="1344" s="1" customFormat="1" spans="1:16">
      <c r="A1344" s="199" t="s">
        <v>2842</v>
      </c>
      <c r="B1344" s="890" t="s">
        <v>4400</v>
      </c>
      <c r="C1344" s="891"/>
      <c r="D1344" s="892"/>
      <c r="E1344" s="896"/>
      <c r="F1344" s="891"/>
      <c r="G1344" s="891"/>
      <c r="H1344" s="891"/>
      <c r="I1344" s="891"/>
      <c r="J1344" s="891"/>
      <c r="K1344" s="891"/>
      <c r="L1344" s="891"/>
      <c r="M1344" s="605">
        <v>4</v>
      </c>
      <c r="N1344" s="866">
        <v>14.8855221333333</v>
      </c>
      <c r="O1344" s="867">
        <v>11.25</v>
      </c>
      <c r="P1344" s="867">
        <v>167.462124</v>
      </c>
    </row>
    <row r="1345" s="1" customFormat="1" spans="1:16">
      <c r="A1345" s="199" t="s">
        <v>4401</v>
      </c>
      <c r="B1345" s="890" t="s">
        <v>4402</v>
      </c>
      <c r="C1345" s="891"/>
      <c r="D1345" s="892"/>
      <c r="E1345" s="896"/>
      <c r="F1345" s="891"/>
      <c r="G1345" s="891"/>
      <c r="H1345" s="891"/>
      <c r="I1345" s="891"/>
      <c r="J1345" s="891"/>
      <c r="K1345" s="891"/>
      <c r="L1345" s="891"/>
      <c r="M1345" s="605">
        <v>6</v>
      </c>
      <c r="N1345" s="866">
        <v>22.3282832</v>
      </c>
      <c r="O1345" s="867">
        <v>11.25</v>
      </c>
      <c r="P1345" s="867">
        <v>251.193186</v>
      </c>
    </row>
    <row r="1346" s="1" customFormat="1" spans="1:16">
      <c r="A1346" s="199" t="s">
        <v>3102</v>
      </c>
      <c r="B1346" s="890" t="s">
        <v>4403</v>
      </c>
      <c r="C1346" s="891"/>
      <c r="D1346" s="892"/>
      <c r="E1346" s="896"/>
      <c r="F1346" s="891"/>
      <c r="G1346" s="891"/>
      <c r="H1346" s="891"/>
      <c r="I1346" s="891"/>
      <c r="J1346" s="891"/>
      <c r="K1346" s="891"/>
      <c r="L1346" s="891"/>
      <c r="M1346" s="605">
        <v>3</v>
      </c>
      <c r="N1346" s="866">
        <v>11.1641416</v>
      </c>
      <c r="O1346" s="867">
        <v>11.25</v>
      </c>
      <c r="P1346" s="867">
        <v>125.596593</v>
      </c>
    </row>
    <row r="1347" s="1" customFormat="1" spans="1:16">
      <c r="A1347" s="199" t="s">
        <v>4404</v>
      </c>
      <c r="B1347" s="890" t="s">
        <v>4405</v>
      </c>
      <c r="C1347" s="891"/>
      <c r="D1347" s="892"/>
      <c r="E1347" s="896"/>
      <c r="F1347" s="891"/>
      <c r="G1347" s="891"/>
      <c r="H1347" s="891"/>
      <c r="I1347" s="891"/>
      <c r="J1347" s="891"/>
      <c r="K1347" s="891"/>
      <c r="L1347" s="891"/>
      <c r="M1347" s="605">
        <v>4</v>
      </c>
      <c r="N1347" s="866">
        <v>14.8855221333333</v>
      </c>
      <c r="O1347" s="867">
        <v>11.25</v>
      </c>
      <c r="P1347" s="867">
        <v>167.462124</v>
      </c>
    </row>
    <row r="1348" s="1" customFormat="1" spans="1:16">
      <c r="A1348" s="199" t="s">
        <v>4406</v>
      </c>
      <c r="B1348" s="890" t="s">
        <v>4407</v>
      </c>
      <c r="C1348" s="891"/>
      <c r="D1348" s="892"/>
      <c r="E1348" s="896"/>
      <c r="F1348" s="891"/>
      <c r="G1348" s="891"/>
      <c r="H1348" s="891"/>
      <c r="I1348" s="891"/>
      <c r="J1348" s="891"/>
      <c r="K1348" s="891"/>
      <c r="L1348" s="891"/>
      <c r="M1348" s="605">
        <v>3</v>
      </c>
      <c r="N1348" s="866">
        <v>11.1641416</v>
      </c>
      <c r="O1348" s="867">
        <v>11.25</v>
      </c>
      <c r="P1348" s="867">
        <v>125.596593</v>
      </c>
    </row>
    <row r="1349" s="1" customFormat="1" spans="1:16">
      <c r="A1349" s="199" t="s">
        <v>4408</v>
      </c>
      <c r="B1349" s="890" t="s">
        <v>4409</v>
      </c>
      <c r="C1349" s="891"/>
      <c r="D1349" s="892"/>
      <c r="E1349" s="896"/>
      <c r="F1349" s="891"/>
      <c r="G1349" s="891"/>
      <c r="H1349" s="891"/>
      <c r="I1349" s="891"/>
      <c r="J1349" s="891"/>
      <c r="K1349" s="891"/>
      <c r="L1349" s="891"/>
      <c r="M1349" s="605">
        <v>7</v>
      </c>
      <c r="N1349" s="866">
        <v>26.0496637333333</v>
      </c>
      <c r="O1349" s="867">
        <v>11.25</v>
      </c>
      <c r="P1349" s="867">
        <v>293.058717</v>
      </c>
    </row>
    <row r="1350" s="1" customFormat="1" spans="1:16">
      <c r="A1350" s="199" t="s">
        <v>3964</v>
      </c>
      <c r="B1350" s="890" t="s">
        <v>4410</v>
      </c>
      <c r="C1350" s="891"/>
      <c r="D1350" s="892"/>
      <c r="E1350" s="896"/>
      <c r="F1350" s="891"/>
      <c r="G1350" s="891"/>
      <c r="H1350" s="891"/>
      <c r="I1350" s="891"/>
      <c r="J1350" s="891"/>
      <c r="K1350" s="891"/>
      <c r="L1350" s="891"/>
      <c r="M1350" s="605">
        <v>3</v>
      </c>
      <c r="N1350" s="866">
        <v>11.1641416</v>
      </c>
      <c r="O1350" s="867">
        <v>11.25</v>
      </c>
      <c r="P1350" s="867">
        <v>125.596593</v>
      </c>
    </row>
    <row r="1351" s="1" customFormat="1" spans="1:16">
      <c r="A1351" s="199" t="s">
        <v>4411</v>
      </c>
      <c r="B1351" s="890" t="s">
        <v>4412</v>
      </c>
      <c r="C1351" s="891"/>
      <c r="D1351" s="892"/>
      <c r="E1351" s="896"/>
      <c r="F1351" s="891"/>
      <c r="G1351" s="891"/>
      <c r="H1351" s="891"/>
      <c r="I1351" s="891"/>
      <c r="J1351" s="891"/>
      <c r="K1351" s="891"/>
      <c r="L1351" s="891"/>
      <c r="M1351" s="605">
        <v>2</v>
      </c>
      <c r="N1351" s="866">
        <v>7.44276106666667</v>
      </c>
      <c r="O1351" s="867">
        <v>11.25</v>
      </c>
      <c r="P1351" s="867">
        <v>83.731062</v>
      </c>
    </row>
    <row r="1352" s="1" customFormat="1" spans="1:16">
      <c r="A1352" s="199" t="s">
        <v>4413</v>
      </c>
      <c r="B1352" s="890" t="s">
        <v>4414</v>
      </c>
      <c r="C1352" s="891"/>
      <c r="D1352" s="892"/>
      <c r="E1352" s="896"/>
      <c r="F1352" s="891"/>
      <c r="G1352" s="891"/>
      <c r="H1352" s="891"/>
      <c r="I1352" s="891"/>
      <c r="J1352" s="891"/>
      <c r="K1352" s="891"/>
      <c r="L1352" s="891"/>
      <c r="M1352" s="605">
        <v>2</v>
      </c>
      <c r="N1352" s="866">
        <v>7.44276106666667</v>
      </c>
      <c r="O1352" s="867">
        <v>11.25</v>
      </c>
      <c r="P1352" s="867">
        <v>83.731062</v>
      </c>
    </row>
    <row r="1353" s="1" customFormat="1" spans="1:16">
      <c r="A1353" s="199" t="s">
        <v>4415</v>
      </c>
      <c r="B1353" s="890" t="s">
        <v>4416</v>
      </c>
      <c r="C1353" s="891"/>
      <c r="D1353" s="892"/>
      <c r="E1353" s="896"/>
      <c r="F1353" s="891"/>
      <c r="G1353" s="891"/>
      <c r="H1353" s="891"/>
      <c r="I1353" s="891"/>
      <c r="J1353" s="891"/>
      <c r="K1353" s="891"/>
      <c r="L1353" s="891"/>
      <c r="M1353" s="605">
        <v>5</v>
      </c>
      <c r="N1353" s="866">
        <v>18.6069026666667</v>
      </c>
      <c r="O1353" s="867">
        <v>11.25</v>
      </c>
      <c r="P1353" s="867">
        <v>209.327655</v>
      </c>
    </row>
    <row r="1354" s="1" customFormat="1" spans="1:16">
      <c r="A1354" s="199" t="s">
        <v>4417</v>
      </c>
      <c r="B1354" s="890" t="s">
        <v>1999</v>
      </c>
      <c r="C1354" s="891"/>
      <c r="D1354" s="892"/>
      <c r="E1354" s="896"/>
      <c r="F1354" s="891"/>
      <c r="G1354" s="891"/>
      <c r="H1354" s="891"/>
      <c r="I1354" s="891"/>
      <c r="J1354" s="891"/>
      <c r="K1354" s="891"/>
      <c r="L1354" s="891"/>
      <c r="M1354" s="605">
        <v>3</v>
      </c>
      <c r="N1354" s="866">
        <v>11.1641416</v>
      </c>
      <c r="O1354" s="867">
        <v>11.25</v>
      </c>
      <c r="P1354" s="867">
        <v>125.596593</v>
      </c>
    </row>
    <row r="1355" s="1" customFormat="1" spans="1:16">
      <c r="A1355" s="199" t="s">
        <v>4418</v>
      </c>
      <c r="B1355" s="890" t="s">
        <v>4419</v>
      </c>
      <c r="C1355" s="891"/>
      <c r="D1355" s="892"/>
      <c r="E1355" s="896"/>
      <c r="F1355" s="891"/>
      <c r="G1355" s="891"/>
      <c r="H1355" s="891"/>
      <c r="I1355" s="891"/>
      <c r="J1355" s="891"/>
      <c r="K1355" s="891"/>
      <c r="L1355" s="891"/>
      <c r="M1355" s="605">
        <v>2</v>
      </c>
      <c r="N1355" s="866">
        <v>7.44276106666667</v>
      </c>
      <c r="O1355" s="867">
        <v>11.25</v>
      </c>
      <c r="P1355" s="867">
        <v>83.731062</v>
      </c>
    </row>
    <row r="1356" s="1" customFormat="1" spans="1:16">
      <c r="A1356" s="199" t="s">
        <v>4420</v>
      </c>
      <c r="B1356" s="890" t="s">
        <v>4421</v>
      </c>
      <c r="C1356" s="891"/>
      <c r="D1356" s="892"/>
      <c r="E1356" s="896"/>
      <c r="F1356" s="891"/>
      <c r="G1356" s="891"/>
      <c r="H1356" s="891"/>
      <c r="I1356" s="891"/>
      <c r="J1356" s="891"/>
      <c r="K1356" s="891"/>
      <c r="L1356" s="891"/>
      <c r="M1356" s="605">
        <v>2</v>
      </c>
      <c r="N1356" s="866">
        <v>7.44276106666667</v>
      </c>
      <c r="O1356" s="867">
        <v>11.25</v>
      </c>
      <c r="P1356" s="867">
        <v>83.731062</v>
      </c>
    </row>
    <row r="1357" s="1" customFormat="1" spans="1:16">
      <c r="A1357" s="199" t="s">
        <v>4422</v>
      </c>
      <c r="B1357" s="890" t="s">
        <v>4423</v>
      </c>
      <c r="C1357" s="891"/>
      <c r="D1357" s="892"/>
      <c r="E1357" s="896"/>
      <c r="F1357" s="891"/>
      <c r="G1357" s="891"/>
      <c r="H1357" s="891"/>
      <c r="I1357" s="891"/>
      <c r="J1357" s="891"/>
      <c r="K1357" s="891"/>
      <c r="L1357" s="891"/>
      <c r="M1357" s="605">
        <v>4</v>
      </c>
      <c r="N1357" s="866">
        <v>14.8855221333333</v>
      </c>
      <c r="O1357" s="867">
        <v>11.25</v>
      </c>
      <c r="P1357" s="867">
        <v>167.462124</v>
      </c>
    </row>
    <row r="1358" s="1" customFormat="1" spans="1:16">
      <c r="A1358" s="199" t="s">
        <v>4424</v>
      </c>
      <c r="B1358" s="890" t="s">
        <v>4425</v>
      </c>
      <c r="C1358" s="891"/>
      <c r="D1358" s="892"/>
      <c r="E1358" s="896"/>
      <c r="F1358" s="891"/>
      <c r="G1358" s="891"/>
      <c r="H1358" s="891"/>
      <c r="I1358" s="891"/>
      <c r="J1358" s="891"/>
      <c r="K1358" s="891"/>
      <c r="L1358" s="891"/>
      <c r="M1358" s="605">
        <v>3</v>
      </c>
      <c r="N1358" s="866">
        <v>11.1641416</v>
      </c>
      <c r="O1358" s="867">
        <v>11.25</v>
      </c>
      <c r="P1358" s="867">
        <v>125.596593</v>
      </c>
    </row>
    <row r="1359" s="1" customFormat="1" spans="1:16">
      <c r="A1359" s="199" t="s">
        <v>4426</v>
      </c>
      <c r="B1359" s="890" t="s">
        <v>4427</v>
      </c>
      <c r="C1359" s="891"/>
      <c r="D1359" s="892"/>
      <c r="E1359" s="896"/>
      <c r="F1359" s="891"/>
      <c r="G1359" s="891"/>
      <c r="H1359" s="891"/>
      <c r="I1359" s="891"/>
      <c r="J1359" s="891"/>
      <c r="K1359" s="891"/>
      <c r="L1359" s="891"/>
      <c r="M1359" s="605">
        <v>3</v>
      </c>
      <c r="N1359" s="866">
        <v>11.1641416</v>
      </c>
      <c r="O1359" s="867">
        <v>11.25</v>
      </c>
      <c r="P1359" s="867">
        <v>125.596593</v>
      </c>
    </row>
    <row r="1360" s="1" customFormat="1" spans="1:16">
      <c r="A1360" s="199" t="s">
        <v>4081</v>
      </c>
      <c r="B1360" s="890" t="s">
        <v>4428</v>
      </c>
      <c r="C1360" s="891"/>
      <c r="D1360" s="892"/>
      <c r="E1360" s="896"/>
      <c r="F1360" s="891"/>
      <c r="G1360" s="891"/>
      <c r="H1360" s="891"/>
      <c r="I1360" s="891"/>
      <c r="J1360" s="891"/>
      <c r="K1360" s="891"/>
      <c r="L1360" s="891"/>
      <c r="M1360" s="605">
        <v>5</v>
      </c>
      <c r="N1360" s="866">
        <v>18.6069026666667</v>
      </c>
      <c r="O1360" s="867">
        <v>11.25</v>
      </c>
      <c r="P1360" s="867">
        <v>209.327655</v>
      </c>
    </row>
    <row r="1361" s="1" customFormat="1" spans="1:16">
      <c r="A1361" s="199" t="s">
        <v>4429</v>
      </c>
      <c r="B1361" s="890" t="s">
        <v>4430</v>
      </c>
      <c r="C1361" s="891"/>
      <c r="D1361" s="892"/>
      <c r="E1361" s="896"/>
      <c r="F1361" s="891"/>
      <c r="G1361" s="891"/>
      <c r="H1361" s="891"/>
      <c r="I1361" s="891"/>
      <c r="J1361" s="891"/>
      <c r="K1361" s="891"/>
      <c r="L1361" s="891"/>
      <c r="M1361" s="605">
        <v>3</v>
      </c>
      <c r="N1361" s="866">
        <v>11.1641416</v>
      </c>
      <c r="O1361" s="867">
        <v>11.25</v>
      </c>
      <c r="P1361" s="867">
        <v>125.596593</v>
      </c>
    </row>
    <row r="1362" s="1" customFormat="1" spans="1:16">
      <c r="A1362" s="199" t="s">
        <v>4431</v>
      </c>
      <c r="B1362" s="890" t="s">
        <v>4432</v>
      </c>
      <c r="C1362" s="891"/>
      <c r="D1362" s="892"/>
      <c r="E1362" s="896"/>
      <c r="F1362" s="891"/>
      <c r="G1362" s="891"/>
      <c r="H1362" s="891"/>
      <c r="I1362" s="891"/>
      <c r="J1362" s="891"/>
      <c r="K1362" s="891"/>
      <c r="L1362" s="891"/>
      <c r="M1362" s="605">
        <v>1</v>
      </c>
      <c r="N1362" s="866">
        <v>3.72138053333333</v>
      </c>
      <c r="O1362" s="867">
        <v>11.25</v>
      </c>
      <c r="P1362" s="867">
        <v>41.865531</v>
      </c>
    </row>
    <row r="1363" s="1" customFormat="1" spans="1:16">
      <c r="A1363" s="199" t="s">
        <v>4433</v>
      </c>
      <c r="B1363" s="890" t="s">
        <v>4434</v>
      </c>
      <c r="C1363" s="891"/>
      <c r="D1363" s="892"/>
      <c r="E1363" s="896"/>
      <c r="F1363" s="891"/>
      <c r="G1363" s="891"/>
      <c r="H1363" s="891"/>
      <c r="I1363" s="891"/>
      <c r="J1363" s="891"/>
      <c r="K1363" s="891"/>
      <c r="L1363" s="891"/>
      <c r="M1363" s="605">
        <v>4</v>
      </c>
      <c r="N1363" s="866">
        <v>14.8855221333333</v>
      </c>
      <c r="O1363" s="867">
        <v>11.25</v>
      </c>
      <c r="P1363" s="867">
        <v>167.462124</v>
      </c>
    </row>
    <row r="1364" s="1" customFormat="1" spans="1:16">
      <c r="A1364" s="199" t="s">
        <v>4435</v>
      </c>
      <c r="B1364" s="890" t="s">
        <v>4436</v>
      </c>
      <c r="C1364" s="891"/>
      <c r="D1364" s="892"/>
      <c r="E1364" s="896"/>
      <c r="F1364" s="891"/>
      <c r="G1364" s="891"/>
      <c r="H1364" s="891"/>
      <c r="I1364" s="891"/>
      <c r="J1364" s="891"/>
      <c r="K1364" s="891"/>
      <c r="L1364" s="891"/>
      <c r="M1364" s="605">
        <v>6</v>
      </c>
      <c r="N1364" s="866">
        <v>22.3282832</v>
      </c>
      <c r="O1364" s="867">
        <v>11.25</v>
      </c>
      <c r="P1364" s="867">
        <v>251.193186</v>
      </c>
    </row>
    <row r="1365" s="1" customFormat="1" spans="1:16">
      <c r="A1365" s="199" t="s">
        <v>2016</v>
      </c>
      <c r="B1365" s="890" t="s">
        <v>4437</v>
      </c>
      <c r="C1365" s="891"/>
      <c r="D1365" s="892"/>
      <c r="E1365" s="896"/>
      <c r="F1365" s="891"/>
      <c r="G1365" s="891"/>
      <c r="H1365" s="891"/>
      <c r="I1365" s="891"/>
      <c r="J1365" s="891"/>
      <c r="K1365" s="891"/>
      <c r="L1365" s="891"/>
      <c r="M1365" s="605">
        <v>7</v>
      </c>
      <c r="N1365" s="866">
        <v>26.0496637333333</v>
      </c>
      <c r="O1365" s="867">
        <v>11.25</v>
      </c>
      <c r="P1365" s="867">
        <v>293.058717</v>
      </c>
    </row>
    <row r="1366" s="1" customFormat="1" spans="1:16">
      <c r="A1366" s="199" t="s">
        <v>4438</v>
      </c>
      <c r="B1366" s="890" t="s">
        <v>4439</v>
      </c>
      <c r="C1366" s="891"/>
      <c r="D1366" s="892"/>
      <c r="E1366" s="896"/>
      <c r="F1366" s="891"/>
      <c r="G1366" s="891"/>
      <c r="H1366" s="891"/>
      <c r="I1366" s="891"/>
      <c r="J1366" s="891"/>
      <c r="K1366" s="891"/>
      <c r="L1366" s="891"/>
      <c r="M1366" s="605">
        <v>6</v>
      </c>
      <c r="N1366" s="866">
        <v>22.3282832</v>
      </c>
      <c r="O1366" s="867">
        <v>11.25</v>
      </c>
      <c r="P1366" s="867">
        <v>251.193186</v>
      </c>
    </row>
    <row r="1367" s="1" customFormat="1" spans="1:16">
      <c r="A1367" s="199" t="s">
        <v>4440</v>
      </c>
      <c r="B1367" s="890" t="s">
        <v>3566</v>
      </c>
      <c r="C1367" s="891"/>
      <c r="D1367" s="892"/>
      <c r="E1367" s="896"/>
      <c r="F1367" s="891"/>
      <c r="G1367" s="891"/>
      <c r="H1367" s="891"/>
      <c r="I1367" s="891"/>
      <c r="J1367" s="891"/>
      <c r="K1367" s="891"/>
      <c r="L1367" s="891"/>
      <c r="M1367" s="605">
        <v>4</v>
      </c>
      <c r="N1367" s="866">
        <v>14.8855221333333</v>
      </c>
      <c r="O1367" s="867">
        <v>11.25</v>
      </c>
      <c r="P1367" s="867">
        <v>167.462124</v>
      </c>
    </row>
    <row r="1368" s="1" customFormat="1" spans="1:16">
      <c r="A1368" s="199" t="s">
        <v>1938</v>
      </c>
      <c r="B1368" s="890" t="s">
        <v>4441</v>
      </c>
      <c r="C1368" s="891"/>
      <c r="D1368" s="892"/>
      <c r="E1368" s="896"/>
      <c r="F1368" s="891"/>
      <c r="G1368" s="891"/>
      <c r="H1368" s="891"/>
      <c r="I1368" s="891"/>
      <c r="J1368" s="891"/>
      <c r="K1368" s="891"/>
      <c r="L1368" s="891"/>
      <c r="M1368" s="605">
        <v>4</v>
      </c>
      <c r="N1368" s="866">
        <v>14.8855221333333</v>
      </c>
      <c r="O1368" s="867">
        <v>11.25</v>
      </c>
      <c r="P1368" s="867">
        <v>167.462124</v>
      </c>
    </row>
    <row r="1369" s="1" customFormat="1" spans="1:16">
      <c r="A1369" s="199" t="s">
        <v>4442</v>
      </c>
      <c r="B1369" s="890" t="s">
        <v>4443</v>
      </c>
      <c r="C1369" s="891"/>
      <c r="D1369" s="892"/>
      <c r="E1369" s="896"/>
      <c r="F1369" s="891"/>
      <c r="G1369" s="891"/>
      <c r="H1369" s="891"/>
      <c r="I1369" s="891"/>
      <c r="J1369" s="891"/>
      <c r="K1369" s="891"/>
      <c r="L1369" s="891"/>
      <c r="M1369" s="605">
        <v>3</v>
      </c>
      <c r="N1369" s="866">
        <v>11.1641416</v>
      </c>
      <c r="O1369" s="867">
        <v>11.25</v>
      </c>
      <c r="P1369" s="867">
        <v>125.596593</v>
      </c>
    </row>
    <row r="1370" s="1" customFormat="1" spans="1:16">
      <c r="A1370" s="199" t="s">
        <v>4444</v>
      </c>
      <c r="B1370" s="890" t="s">
        <v>4445</v>
      </c>
      <c r="C1370" s="891"/>
      <c r="D1370" s="892"/>
      <c r="E1370" s="896"/>
      <c r="F1370" s="891"/>
      <c r="G1370" s="891"/>
      <c r="H1370" s="891"/>
      <c r="I1370" s="891"/>
      <c r="J1370" s="891"/>
      <c r="K1370" s="891"/>
      <c r="L1370" s="891"/>
      <c r="M1370" s="605">
        <v>4</v>
      </c>
      <c r="N1370" s="866">
        <v>14.8855221333333</v>
      </c>
      <c r="O1370" s="867">
        <v>11.25</v>
      </c>
      <c r="P1370" s="867">
        <v>167.462124</v>
      </c>
    </row>
    <row r="1371" s="1" customFormat="1" spans="1:16">
      <c r="A1371" s="199" t="s">
        <v>4446</v>
      </c>
      <c r="B1371" s="890" t="s">
        <v>4447</v>
      </c>
      <c r="C1371" s="891"/>
      <c r="D1371" s="892"/>
      <c r="E1371" s="896"/>
      <c r="F1371" s="891"/>
      <c r="G1371" s="891"/>
      <c r="H1371" s="891"/>
      <c r="I1371" s="891"/>
      <c r="J1371" s="891"/>
      <c r="K1371" s="891"/>
      <c r="L1371" s="891"/>
      <c r="M1371" s="605">
        <v>3</v>
      </c>
      <c r="N1371" s="866">
        <v>11.1641416</v>
      </c>
      <c r="O1371" s="867">
        <v>11.25</v>
      </c>
      <c r="P1371" s="867">
        <v>125.596593</v>
      </c>
    </row>
    <row r="1372" s="1" customFormat="1" spans="1:16">
      <c r="A1372" s="199" t="s">
        <v>4448</v>
      </c>
      <c r="B1372" s="890" t="s">
        <v>4449</v>
      </c>
      <c r="C1372" s="891"/>
      <c r="D1372" s="892"/>
      <c r="E1372" s="896"/>
      <c r="F1372" s="891"/>
      <c r="G1372" s="891"/>
      <c r="H1372" s="891"/>
      <c r="I1372" s="891"/>
      <c r="J1372" s="891"/>
      <c r="K1372" s="891"/>
      <c r="L1372" s="891"/>
      <c r="M1372" s="605">
        <v>3</v>
      </c>
      <c r="N1372" s="866">
        <v>11.1641416</v>
      </c>
      <c r="O1372" s="867">
        <v>11.25</v>
      </c>
      <c r="P1372" s="867">
        <v>125.596593</v>
      </c>
    </row>
    <row r="1373" s="1" customFormat="1" spans="1:16">
      <c r="A1373" s="199" t="s">
        <v>4450</v>
      </c>
      <c r="B1373" s="890" t="s">
        <v>4451</v>
      </c>
      <c r="C1373" s="891"/>
      <c r="D1373" s="892"/>
      <c r="E1373" s="896"/>
      <c r="F1373" s="891"/>
      <c r="G1373" s="891"/>
      <c r="H1373" s="891"/>
      <c r="I1373" s="891"/>
      <c r="J1373" s="891"/>
      <c r="K1373" s="891"/>
      <c r="L1373" s="891"/>
      <c r="M1373" s="605">
        <v>4</v>
      </c>
      <c r="N1373" s="866">
        <v>14.8855221333333</v>
      </c>
      <c r="O1373" s="867">
        <v>11.25</v>
      </c>
      <c r="P1373" s="867">
        <v>167.462124</v>
      </c>
    </row>
    <row r="1374" s="1" customFormat="1" spans="1:16">
      <c r="A1374" s="199" t="s">
        <v>4452</v>
      </c>
      <c r="B1374" s="890" t="s">
        <v>4453</v>
      </c>
      <c r="C1374" s="891"/>
      <c r="D1374" s="892"/>
      <c r="E1374" s="896"/>
      <c r="F1374" s="891"/>
      <c r="G1374" s="891"/>
      <c r="H1374" s="891"/>
      <c r="I1374" s="891"/>
      <c r="J1374" s="891"/>
      <c r="K1374" s="891"/>
      <c r="L1374" s="891"/>
      <c r="M1374" s="605">
        <v>5</v>
      </c>
      <c r="N1374" s="866">
        <v>18.6069026666667</v>
      </c>
      <c r="O1374" s="867">
        <v>11.25</v>
      </c>
      <c r="P1374" s="867">
        <v>209.327655</v>
      </c>
    </row>
    <row r="1375" s="1" customFormat="1" spans="1:16">
      <c r="A1375" s="199" t="s">
        <v>4454</v>
      </c>
      <c r="B1375" s="890" t="s">
        <v>4455</v>
      </c>
      <c r="C1375" s="891"/>
      <c r="D1375" s="892"/>
      <c r="E1375" s="896"/>
      <c r="F1375" s="891"/>
      <c r="G1375" s="891"/>
      <c r="H1375" s="891"/>
      <c r="I1375" s="891"/>
      <c r="J1375" s="891"/>
      <c r="K1375" s="891"/>
      <c r="L1375" s="891"/>
      <c r="M1375" s="605">
        <v>3</v>
      </c>
      <c r="N1375" s="866">
        <v>11.1641416</v>
      </c>
      <c r="O1375" s="867">
        <v>11.25</v>
      </c>
      <c r="P1375" s="867">
        <v>125.596593</v>
      </c>
    </row>
    <row r="1376" s="1" customFormat="1" spans="1:16">
      <c r="A1376" s="199" t="s">
        <v>4456</v>
      </c>
      <c r="B1376" s="890" t="s">
        <v>4457</v>
      </c>
      <c r="C1376" s="891"/>
      <c r="D1376" s="892"/>
      <c r="E1376" s="896"/>
      <c r="F1376" s="891"/>
      <c r="G1376" s="891"/>
      <c r="H1376" s="891"/>
      <c r="I1376" s="891"/>
      <c r="J1376" s="891"/>
      <c r="K1376" s="891"/>
      <c r="L1376" s="891"/>
      <c r="M1376" s="605">
        <v>4</v>
      </c>
      <c r="N1376" s="866">
        <v>14.8855221333333</v>
      </c>
      <c r="O1376" s="867">
        <v>11.25</v>
      </c>
      <c r="P1376" s="867">
        <v>167.462124</v>
      </c>
    </row>
    <row r="1377" s="1" customFormat="1" spans="1:16">
      <c r="A1377" s="199" t="s">
        <v>4458</v>
      </c>
      <c r="B1377" s="890" t="s">
        <v>4459</v>
      </c>
      <c r="C1377" s="891"/>
      <c r="D1377" s="892"/>
      <c r="E1377" s="896"/>
      <c r="F1377" s="891"/>
      <c r="G1377" s="891"/>
      <c r="H1377" s="891"/>
      <c r="I1377" s="891"/>
      <c r="J1377" s="891"/>
      <c r="K1377" s="891"/>
      <c r="L1377" s="891"/>
      <c r="M1377" s="605">
        <v>3</v>
      </c>
      <c r="N1377" s="866">
        <v>11.1641416</v>
      </c>
      <c r="O1377" s="867">
        <v>11.25</v>
      </c>
      <c r="P1377" s="867">
        <v>125.596593</v>
      </c>
    </row>
    <row r="1378" s="1" customFormat="1" spans="1:16">
      <c r="A1378" s="199" t="s">
        <v>4460</v>
      </c>
      <c r="B1378" s="890" t="s">
        <v>4461</v>
      </c>
      <c r="C1378" s="891"/>
      <c r="D1378" s="892"/>
      <c r="E1378" s="896"/>
      <c r="F1378" s="891"/>
      <c r="G1378" s="891"/>
      <c r="H1378" s="891"/>
      <c r="I1378" s="891"/>
      <c r="J1378" s="891"/>
      <c r="K1378" s="891"/>
      <c r="L1378" s="891"/>
      <c r="M1378" s="605">
        <v>4</v>
      </c>
      <c r="N1378" s="866">
        <v>14.8855221333333</v>
      </c>
      <c r="O1378" s="867">
        <v>11.25</v>
      </c>
      <c r="P1378" s="867">
        <v>167.462124</v>
      </c>
    </row>
    <row r="1379" s="1" customFormat="1" spans="1:16">
      <c r="A1379" s="199" t="s">
        <v>4462</v>
      </c>
      <c r="B1379" s="890" t="s">
        <v>4463</v>
      </c>
      <c r="C1379" s="891"/>
      <c r="D1379" s="892"/>
      <c r="E1379" s="896"/>
      <c r="F1379" s="891"/>
      <c r="G1379" s="891"/>
      <c r="H1379" s="891"/>
      <c r="I1379" s="891"/>
      <c r="J1379" s="891"/>
      <c r="K1379" s="891"/>
      <c r="L1379" s="891"/>
      <c r="M1379" s="605">
        <v>3</v>
      </c>
      <c r="N1379" s="866">
        <v>11.1641416</v>
      </c>
      <c r="O1379" s="867">
        <v>11.25</v>
      </c>
      <c r="P1379" s="867">
        <v>125.596593</v>
      </c>
    </row>
    <row r="1380" s="1" customFormat="1" spans="1:16">
      <c r="A1380" s="199" t="s">
        <v>4464</v>
      </c>
      <c r="B1380" s="890" t="s">
        <v>4465</v>
      </c>
      <c r="C1380" s="891"/>
      <c r="D1380" s="892"/>
      <c r="E1380" s="896"/>
      <c r="F1380" s="891"/>
      <c r="G1380" s="891"/>
      <c r="H1380" s="891"/>
      <c r="I1380" s="891"/>
      <c r="J1380" s="891"/>
      <c r="K1380" s="891"/>
      <c r="L1380" s="891"/>
      <c r="M1380" s="605">
        <v>4</v>
      </c>
      <c r="N1380" s="866">
        <v>14.8855221333333</v>
      </c>
      <c r="O1380" s="867">
        <v>11.25</v>
      </c>
      <c r="P1380" s="867">
        <v>167.462124</v>
      </c>
    </row>
    <row r="1381" s="1" customFormat="1" spans="1:16">
      <c r="A1381" s="199" t="s">
        <v>3449</v>
      </c>
      <c r="B1381" s="890" t="s">
        <v>4466</v>
      </c>
      <c r="C1381" s="891"/>
      <c r="D1381" s="892"/>
      <c r="E1381" s="896"/>
      <c r="F1381" s="891"/>
      <c r="G1381" s="891"/>
      <c r="H1381" s="891"/>
      <c r="I1381" s="891"/>
      <c r="J1381" s="891"/>
      <c r="K1381" s="891"/>
      <c r="L1381" s="891"/>
      <c r="M1381" s="605">
        <v>4</v>
      </c>
      <c r="N1381" s="866">
        <v>14.8855221333333</v>
      </c>
      <c r="O1381" s="867">
        <v>11.25</v>
      </c>
      <c r="P1381" s="867">
        <v>167.462124</v>
      </c>
    </row>
    <row r="1382" s="1" customFormat="1" spans="1:16">
      <c r="A1382" s="199" t="s">
        <v>4467</v>
      </c>
      <c r="B1382" s="890" t="s">
        <v>4468</v>
      </c>
      <c r="C1382" s="891"/>
      <c r="D1382" s="892"/>
      <c r="E1382" s="896"/>
      <c r="F1382" s="891"/>
      <c r="G1382" s="891"/>
      <c r="H1382" s="891"/>
      <c r="I1382" s="891"/>
      <c r="J1382" s="891"/>
      <c r="K1382" s="891"/>
      <c r="L1382" s="891"/>
      <c r="M1382" s="605">
        <v>5</v>
      </c>
      <c r="N1382" s="866">
        <v>18.6069026666667</v>
      </c>
      <c r="O1382" s="867">
        <v>11.25</v>
      </c>
      <c r="P1382" s="867">
        <v>209.327655</v>
      </c>
    </row>
    <row r="1383" s="1" customFormat="1" spans="1:16">
      <c r="A1383" s="199" t="s">
        <v>4469</v>
      </c>
      <c r="B1383" s="890" t="s">
        <v>4470</v>
      </c>
      <c r="C1383" s="891"/>
      <c r="D1383" s="892"/>
      <c r="E1383" s="896"/>
      <c r="F1383" s="891"/>
      <c r="G1383" s="891"/>
      <c r="H1383" s="891"/>
      <c r="I1383" s="891"/>
      <c r="J1383" s="891"/>
      <c r="K1383" s="891"/>
      <c r="L1383" s="891"/>
      <c r="M1383" s="605">
        <v>2</v>
      </c>
      <c r="N1383" s="866">
        <v>7.44276106666667</v>
      </c>
      <c r="O1383" s="867">
        <v>11.25</v>
      </c>
      <c r="P1383" s="867">
        <v>83.731062</v>
      </c>
    </row>
    <row r="1384" s="1" customFormat="1" spans="1:16">
      <c r="A1384" s="199" t="s">
        <v>4471</v>
      </c>
      <c r="B1384" s="890" t="s">
        <v>4472</v>
      </c>
      <c r="C1384" s="891"/>
      <c r="D1384" s="892"/>
      <c r="E1384" s="896"/>
      <c r="F1384" s="891"/>
      <c r="G1384" s="891"/>
      <c r="H1384" s="891"/>
      <c r="I1384" s="891"/>
      <c r="J1384" s="891"/>
      <c r="K1384" s="891"/>
      <c r="L1384" s="891"/>
      <c r="M1384" s="605">
        <v>4</v>
      </c>
      <c r="N1384" s="866">
        <v>14.8855221333333</v>
      </c>
      <c r="O1384" s="867">
        <v>11.25</v>
      </c>
      <c r="P1384" s="867">
        <v>167.462124</v>
      </c>
    </row>
    <row r="1385" s="1" customFormat="1" spans="1:16">
      <c r="A1385" s="199" t="s">
        <v>4473</v>
      </c>
      <c r="B1385" s="890" t="s">
        <v>4474</v>
      </c>
      <c r="C1385" s="891"/>
      <c r="D1385" s="892"/>
      <c r="E1385" s="896"/>
      <c r="F1385" s="891"/>
      <c r="G1385" s="891"/>
      <c r="H1385" s="891"/>
      <c r="I1385" s="891"/>
      <c r="J1385" s="891"/>
      <c r="K1385" s="891"/>
      <c r="L1385" s="891"/>
      <c r="M1385" s="605">
        <v>4</v>
      </c>
      <c r="N1385" s="866">
        <v>14.8855221333333</v>
      </c>
      <c r="O1385" s="867">
        <v>11.25</v>
      </c>
      <c r="P1385" s="867">
        <v>167.462124</v>
      </c>
    </row>
    <row r="1386" s="1" customFormat="1" spans="1:16">
      <c r="A1386" s="199" t="s">
        <v>4475</v>
      </c>
      <c r="B1386" s="890" t="s">
        <v>4476</v>
      </c>
      <c r="C1386" s="891"/>
      <c r="D1386" s="892"/>
      <c r="E1386" s="896"/>
      <c r="F1386" s="891"/>
      <c r="G1386" s="891"/>
      <c r="H1386" s="891"/>
      <c r="I1386" s="891"/>
      <c r="J1386" s="891"/>
      <c r="K1386" s="891"/>
      <c r="L1386" s="891"/>
      <c r="M1386" s="605">
        <v>4</v>
      </c>
      <c r="N1386" s="866">
        <v>14.8855221333333</v>
      </c>
      <c r="O1386" s="867">
        <v>11.25</v>
      </c>
      <c r="P1386" s="867">
        <v>167.462124</v>
      </c>
    </row>
    <row r="1387" s="1" customFormat="1" spans="1:16">
      <c r="A1387" s="199" t="s">
        <v>4031</v>
      </c>
      <c r="B1387" s="890" t="s">
        <v>4477</v>
      </c>
      <c r="C1387" s="891"/>
      <c r="D1387" s="892"/>
      <c r="E1387" s="896"/>
      <c r="F1387" s="891"/>
      <c r="G1387" s="891"/>
      <c r="H1387" s="891"/>
      <c r="I1387" s="891"/>
      <c r="J1387" s="891"/>
      <c r="K1387" s="891"/>
      <c r="L1387" s="891"/>
      <c r="M1387" s="605">
        <v>5</v>
      </c>
      <c r="N1387" s="866">
        <v>18.6069026666667</v>
      </c>
      <c r="O1387" s="867">
        <v>11.25</v>
      </c>
      <c r="P1387" s="867">
        <v>209.327655</v>
      </c>
    </row>
    <row r="1388" s="1" customFormat="1" spans="1:16">
      <c r="A1388" s="199" t="s">
        <v>4478</v>
      </c>
      <c r="B1388" s="890" t="s">
        <v>4479</v>
      </c>
      <c r="C1388" s="891"/>
      <c r="D1388" s="892"/>
      <c r="E1388" s="896"/>
      <c r="F1388" s="891"/>
      <c r="G1388" s="891"/>
      <c r="H1388" s="891"/>
      <c r="I1388" s="891"/>
      <c r="J1388" s="891"/>
      <c r="K1388" s="891"/>
      <c r="L1388" s="891"/>
      <c r="M1388" s="605">
        <v>3</v>
      </c>
      <c r="N1388" s="866">
        <v>11.1641416</v>
      </c>
      <c r="O1388" s="867">
        <v>11.25</v>
      </c>
      <c r="P1388" s="867">
        <v>125.596593</v>
      </c>
    </row>
    <row r="1389" s="1" customFormat="1" spans="1:16">
      <c r="A1389" s="199" t="s">
        <v>4480</v>
      </c>
      <c r="B1389" s="890" t="s">
        <v>4481</v>
      </c>
      <c r="C1389" s="891"/>
      <c r="D1389" s="892"/>
      <c r="E1389" s="896"/>
      <c r="F1389" s="891"/>
      <c r="G1389" s="891"/>
      <c r="H1389" s="891"/>
      <c r="I1389" s="891"/>
      <c r="J1389" s="891"/>
      <c r="K1389" s="891"/>
      <c r="L1389" s="891"/>
      <c r="M1389" s="605">
        <v>4</v>
      </c>
      <c r="N1389" s="866">
        <v>14.8855221333333</v>
      </c>
      <c r="O1389" s="867">
        <v>11.25</v>
      </c>
      <c r="P1389" s="867">
        <v>167.462124</v>
      </c>
    </row>
    <row r="1390" s="1" customFormat="1" spans="1:16">
      <c r="A1390" s="199" t="s">
        <v>4482</v>
      </c>
      <c r="B1390" s="890" t="s">
        <v>4483</v>
      </c>
      <c r="C1390" s="891"/>
      <c r="D1390" s="892"/>
      <c r="E1390" s="896"/>
      <c r="F1390" s="891"/>
      <c r="G1390" s="891"/>
      <c r="H1390" s="891"/>
      <c r="I1390" s="891"/>
      <c r="J1390" s="891"/>
      <c r="K1390" s="891"/>
      <c r="L1390" s="891"/>
      <c r="M1390" s="605">
        <v>2</v>
      </c>
      <c r="N1390" s="866">
        <v>7.44276106666667</v>
      </c>
      <c r="O1390" s="867">
        <v>11.25</v>
      </c>
      <c r="P1390" s="867">
        <v>83.731062</v>
      </c>
    </row>
    <row r="1391" s="1" customFormat="1" spans="1:16">
      <c r="A1391" s="199" t="s">
        <v>4484</v>
      </c>
      <c r="B1391" s="890" t="s">
        <v>4485</v>
      </c>
      <c r="C1391" s="891"/>
      <c r="D1391" s="892"/>
      <c r="E1391" s="896"/>
      <c r="F1391" s="891"/>
      <c r="G1391" s="891"/>
      <c r="H1391" s="891"/>
      <c r="I1391" s="891"/>
      <c r="J1391" s="891"/>
      <c r="K1391" s="891"/>
      <c r="L1391" s="891"/>
      <c r="M1391" s="605">
        <v>2</v>
      </c>
      <c r="N1391" s="866">
        <v>7.44276106666667</v>
      </c>
      <c r="O1391" s="867">
        <v>11.25</v>
      </c>
      <c r="P1391" s="867">
        <v>83.731062</v>
      </c>
    </row>
    <row r="1392" s="1" customFormat="1" spans="1:16">
      <c r="A1392" s="199" t="s">
        <v>4486</v>
      </c>
      <c r="B1392" s="890" t="s">
        <v>4487</v>
      </c>
      <c r="C1392" s="891"/>
      <c r="D1392" s="892"/>
      <c r="E1392" s="896"/>
      <c r="F1392" s="891"/>
      <c r="G1392" s="891"/>
      <c r="H1392" s="891"/>
      <c r="I1392" s="891"/>
      <c r="J1392" s="891"/>
      <c r="K1392" s="891"/>
      <c r="L1392" s="891"/>
      <c r="M1392" s="605">
        <v>9</v>
      </c>
      <c r="N1392" s="866">
        <v>33.4924248</v>
      </c>
      <c r="O1392" s="867">
        <v>11.25</v>
      </c>
      <c r="P1392" s="867">
        <v>376.789779</v>
      </c>
    </row>
    <row r="1393" s="1" customFormat="1" spans="1:16">
      <c r="A1393" s="199" t="s">
        <v>4488</v>
      </c>
      <c r="B1393" s="890" t="s">
        <v>4489</v>
      </c>
      <c r="C1393" s="891"/>
      <c r="D1393" s="892"/>
      <c r="E1393" s="896"/>
      <c r="F1393" s="891"/>
      <c r="G1393" s="891"/>
      <c r="H1393" s="891"/>
      <c r="I1393" s="891"/>
      <c r="J1393" s="891"/>
      <c r="K1393" s="891"/>
      <c r="L1393" s="891"/>
      <c r="M1393" s="605">
        <v>6</v>
      </c>
      <c r="N1393" s="866">
        <v>22.3282832</v>
      </c>
      <c r="O1393" s="867">
        <v>11.25</v>
      </c>
      <c r="P1393" s="867">
        <v>251.193186</v>
      </c>
    </row>
    <row r="1394" s="1" customFormat="1" spans="1:16">
      <c r="A1394" s="199" t="s">
        <v>4490</v>
      </c>
      <c r="B1394" s="890" t="s">
        <v>4491</v>
      </c>
      <c r="C1394" s="891"/>
      <c r="D1394" s="892"/>
      <c r="E1394" s="896"/>
      <c r="F1394" s="891"/>
      <c r="G1394" s="891"/>
      <c r="H1394" s="891"/>
      <c r="I1394" s="891"/>
      <c r="J1394" s="891"/>
      <c r="K1394" s="891"/>
      <c r="L1394" s="891"/>
      <c r="M1394" s="605">
        <v>8</v>
      </c>
      <c r="N1394" s="866">
        <v>29.7710442666667</v>
      </c>
      <c r="O1394" s="867">
        <v>11.25</v>
      </c>
      <c r="P1394" s="867">
        <v>334.924248</v>
      </c>
    </row>
    <row r="1395" s="1" customFormat="1" spans="1:16">
      <c r="A1395" s="199" t="s">
        <v>4492</v>
      </c>
      <c r="B1395" s="890" t="s">
        <v>4493</v>
      </c>
      <c r="C1395" s="891"/>
      <c r="D1395" s="892"/>
      <c r="E1395" s="896"/>
      <c r="F1395" s="891"/>
      <c r="G1395" s="891"/>
      <c r="H1395" s="891"/>
      <c r="I1395" s="891"/>
      <c r="J1395" s="891"/>
      <c r="K1395" s="891"/>
      <c r="L1395" s="891"/>
      <c r="M1395" s="605">
        <v>2</v>
      </c>
      <c r="N1395" s="866">
        <v>7.44276106666667</v>
      </c>
      <c r="O1395" s="867">
        <v>11.25</v>
      </c>
      <c r="P1395" s="867">
        <v>83.731062</v>
      </c>
    </row>
    <row r="1396" s="1" customFormat="1" spans="1:16">
      <c r="A1396" s="199" t="s">
        <v>4494</v>
      </c>
      <c r="B1396" s="890" t="s">
        <v>4495</v>
      </c>
      <c r="C1396" s="891"/>
      <c r="D1396" s="892"/>
      <c r="E1396" s="896"/>
      <c r="F1396" s="891"/>
      <c r="G1396" s="891"/>
      <c r="H1396" s="891"/>
      <c r="I1396" s="891"/>
      <c r="J1396" s="891"/>
      <c r="K1396" s="891"/>
      <c r="L1396" s="891"/>
      <c r="M1396" s="605">
        <v>3</v>
      </c>
      <c r="N1396" s="866">
        <v>11.1641416</v>
      </c>
      <c r="O1396" s="867">
        <v>11.25</v>
      </c>
      <c r="P1396" s="867">
        <v>125.596593</v>
      </c>
    </row>
    <row r="1397" s="1" customFormat="1" spans="1:16">
      <c r="A1397" s="199" t="s">
        <v>4496</v>
      </c>
      <c r="B1397" s="890" t="s">
        <v>4497</v>
      </c>
      <c r="C1397" s="891"/>
      <c r="D1397" s="892"/>
      <c r="E1397" s="896"/>
      <c r="F1397" s="891"/>
      <c r="G1397" s="891"/>
      <c r="H1397" s="891"/>
      <c r="I1397" s="891"/>
      <c r="J1397" s="891"/>
      <c r="K1397" s="891"/>
      <c r="L1397" s="891"/>
      <c r="M1397" s="605">
        <v>4</v>
      </c>
      <c r="N1397" s="866">
        <v>14.8855221333333</v>
      </c>
      <c r="O1397" s="867">
        <v>11.25</v>
      </c>
      <c r="P1397" s="867">
        <v>167.462124</v>
      </c>
    </row>
    <row r="1398" s="1" customFormat="1" spans="1:16">
      <c r="A1398" s="199" t="s">
        <v>4498</v>
      </c>
      <c r="B1398" s="890" t="s">
        <v>4499</v>
      </c>
      <c r="C1398" s="891"/>
      <c r="D1398" s="892"/>
      <c r="E1398" s="896"/>
      <c r="F1398" s="891"/>
      <c r="G1398" s="891"/>
      <c r="H1398" s="891"/>
      <c r="I1398" s="891"/>
      <c r="J1398" s="891"/>
      <c r="K1398" s="891"/>
      <c r="L1398" s="891"/>
      <c r="M1398" s="605">
        <v>5</v>
      </c>
      <c r="N1398" s="866">
        <v>18.6069026666667</v>
      </c>
      <c r="O1398" s="867">
        <v>11.25</v>
      </c>
      <c r="P1398" s="867">
        <v>209.327655</v>
      </c>
    </row>
    <row r="1399" s="1" customFormat="1" spans="1:16">
      <c r="A1399" s="199" t="s">
        <v>4500</v>
      </c>
      <c r="B1399" s="890" t="s">
        <v>4501</v>
      </c>
      <c r="C1399" s="891"/>
      <c r="D1399" s="892"/>
      <c r="E1399" s="896"/>
      <c r="F1399" s="891"/>
      <c r="G1399" s="891"/>
      <c r="H1399" s="891"/>
      <c r="I1399" s="891"/>
      <c r="J1399" s="891"/>
      <c r="K1399" s="891"/>
      <c r="L1399" s="891"/>
      <c r="M1399" s="605">
        <v>3</v>
      </c>
      <c r="N1399" s="866">
        <v>11.1641416</v>
      </c>
      <c r="O1399" s="867">
        <v>11.25</v>
      </c>
      <c r="P1399" s="867">
        <v>125.596593</v>
      </c>
    </row>
    <row r="1400" s="1" customFormat="1" spans="1:16">
      <c r="A1400" s="199" t="s">
        <v>4502</v>
      </c>
      <c r="B1400" s="890" t="s">
        <v>4503</v>
      </c>
      <c r="C1400" s="891"/>
      <c r="D1400" s="892"/>
      <c r="E1400" s="896"/>
      <c r="F1400" s="891"/>
      <c r="G1400" s="891"/>
      <c r="H1400" s="891"/>
      <c r="I1400" s="891"/>
      <c r="J1400" s="891"/>
      <c r="K1400" s="891"/>
      <c r="L1400" s="891"/>
      <c r="M1400" s="605">
        <v>3</v>
      </c>
      <c r="N1400" s="866">
        <v>11.1641416</v>
      </c>
      <c r="O1400" s="867">
        <v>11.25</v>
      </c>
      <c r="P1400" s="867">
        <v>125.596593</v>
      </c>
    </row>
    <row r="1401" s="1" customFormat="1" spans="1:16">
      <c r="A1401" s="199" t="s">
        <v>4504</v>
      </c>
      <c r="B1401" s="890" t="s">
        <v>4505</v>
      </c>
      <c r="C1401" s="891"/>
      <c r="D1401" s="892"/>
      <c r="E1401" s="896"/>
      <c r="F1401" s="891"/>
      <c r="G1401" s="891"/>
      <c r="H1401" s="891"/>
      <c r="I1401" s="891"/>
      <c r="J1401" s="891"/>
      <c r="K1401" s="891"/>
      <c r="L1401" s="891"/>
      <c r="M1401" s="605">
        <v>4</v>
      </c>
      <c r="N1401" s="866">
        <v>14.8855221333333</v>
      </c>
      <c r="O1401" s="867">
        <v>11.25</v>
      </c>
      <c r="P1401" s="867">
        <v>167.462124</v>
      </c>
    </row>
    <row r="1402" s="1" customFormat="1" spans="1:16">
      <c r="A1402" s="199" t="s">
        <v>4051</v>
      </c>
      <c r="B1402" s="890" t="s">
        <v>4506</v>
      </c>
      <c r="C1402" s="891"/>
      <c r="D1402" s="892"/>
      <c r="E1402" s="896"/>
      <c r="F1402" s="891"/>
      <c r="G1402" s="891"/>
      <c r="H1402" s="891"/>
      <c r="I1402" s="891"/>
      <c r="J1402" s="891"/>
      <c r="K1402" s="891"/>
      <c r="L1402" s="891"/>
      <c r="M1402" s="605">
        <v>3</v>
      </c>
      <c r="N1402" s="866">
        <v>11.1641416</v>
      </c>
      <c r="O1402" s="867">
        <v>11.25</v>
      </c>
      <c r="P1402" s="867">
        <v>125.596593</v>
      </c>
    </row>
    <row r="1403" s="1" customFormat="1" spans="1:16">
      <c r="A1403" s="199" t="s">
        <v>4507</v>
      </c>
      <c r="B1403" s="890" t="s">
        <v>4508</v>
      </c>
      <c r="C1403" s="891"/>
      <c r="D1403" s="892"/>
      <c r="E1403" s="896"/>
      <c r="F1403" s="891"/>
      <c r="G1403" s="891"/>
      <c r="H1403" s="891"/>
      <c r="I1403" s="891"/>
      <c r="J1403" s="891"/>
      <c r="K1403" s="891"/>
      <c r="L1403" s="891"/>
      <c r="M1403" s="605">
        <v>4</v>
      </c>
      <c r="N1403" s="866">
        <v>14.8855221333333</v>
      </c>
      <c r="O1403" s="867">
        <v>11.25</v>
      </c>
      <c r="P1403" s="867">
        <v>167.462124</v>
      </c>
    </row>
    <row r="1404" s="1" customFormat="1" spans="1:16">
      <c r="A1404" s="199" t="s">
        <v>4509</v>
      </c>
      <c r="B1404" s="890" t="s">
        <v>4510</v>
      </c>
      <c r="C1404" s="891"/>
      <c r="D1404" s="892"/>
      <c r="E1404" s="896"/>
      <c r="F1404" s="891"/>
      <c r="G1404" s="891"/>
      <c r="H1404" s="891"/>
      <c r="I1404" s="891"/>
      <c r="J1404" s="891"/>
      <c r="K1404" s="891"/>
      <c r="L1404" s="891"/>
      <c r="M1404" s="605">
        <v>4</v>
      </c>
      <c r="N1404" s="866">
        <v>14.8855221333333</v>
      </c>
      <c r="O1404" s="867">
        <v>11.25</v>
      </c>
      <c r="P1404" s="867">
        <v>167.462124</v>
      </c>
    </row>
    <row r="1405" s="1" customFormat="1" spans="1:16">
      <c r="A1405" s="199" t="s">
        <v>4511</v>
      </c>
      <c r="B1405" s="890" t="s">
        <v>4512</v>
      </c>
      <c r="C1405" s="891"/>
      <c r="D1405" s="892"/>
      <c r="E1405" s="896"/>
      <c r="F1405" s="891"/>
      <c r="G1405" s="891"/>
      <c r="H1405" s="891"/>
      <c r="I1405" s="891"/>
      <c r="J1405" s="891"/>
      <c r="K1405" s="891"/>
      <c r="L1405" s="891"/>
      <c r="M1405" s="605">
        <v>2</v>
      </c>
      <c r="N1405" s="866">
        <v>7.44276106666667</v>
      </c>
      <c r="O1405" s="867">
        <v>11.25</v>
      </c>
      <c r="P1405" s="867">
        <v>83.731062</v>
      </c>
    </row>
    <row r="1406" s="1" customFormat="1" spans="1:16">
      <c r="A1406" s="199" t="s">
        <v>4513</v>
      </c>
      <c r="B1406" s="890" t="s">
        <v>4514</v>
      </c>
      <c r="C1406" s="891"/>
      <c r="D1406" s="892"/>
      <c r="E1406" s="896"/>
      <c r="F1406" s="891"/>
      <c r="G1406" s="891"/>
      <c r="H1406" s="891"/>
      <c r="I1406" s="891"/>
      <c r="J1406" s="891"/>
      <c r="K1406" s="891"/>
      <c r="L1406" s="891"/>
      <c r="M1406" s="605">
        <v>6</v>
      </c>
      <c r="N1406" s="866">
        <v>22.3282832</v>
      </c>
      <c r="O1406" s="867">
        <v>11.25</v>
      </c>
      <c r="P1406" s="867">
        <v>251.193186</v>
      </c>
    </row>
    <row r="1407" s="1" customFormat="1" spans="1:16">
      <c r="A1407" s="199" t="s">
        <v>4515</v>
      </c>
      <c r="B1407" s="890" t="s">
        <v>2558</v>
      </c>
      <c r="C1407" s="891"/>
      <c r="D1407" s="892"/>
      <c r="E1407" s="896"/>
      <c r="F1407" s="891"/>
      <c r="G1407" s="891"/>
      <c r="H1407" s="891"/>
      <c r="I1407" s="891"/>
      <c r="J1407" s="891"/>
      <c r="K1407" s="891"/>
      <c r="L1407" s="891"/>
      <c r="M1407" s="605">
        <v>4</v>
      </c>
      <c r="N1407" s="866">
        <v>14.8855221333333</v>
      </c>
      <c r="O1407" s="867">
        <v>11.25</v>
      </c>
      <c r="P1407" s="867">
        <v>167.462124</v>
      </c>
    </row>
    <row r="1408" s="1" customFormat="1" spans="1:16">
      <c r="A1408" s="199" t="s">
        <v>4516</v>
      </c>
      <c r="B1408" s="890" t="s">
        <v>4517</v>
      </c>
      <c r="C1408" s="891"/>
      <c r="D1408" s="892"/>
      <c r="E1408" s="896"/>
      <c r="F1408" s="891"/>
      <c r="G1408" s="891"/>
      <c r="H1408" s="891"/>
      <c r="I1408" s="891"/>
      <c r="J1408" s="891"/>
      <c r="K1408" s="891"/>
      <c r="L1408" s="891"/>
      <c r="M1408" s="605">
        <v>4</v>
      </c>
      <c r="N1408" s="866">
        <v>14.8855221333333</v>
      </c>
      <c r="O1408" s="867">
        <v>11.25</v>
      </c>
      <c r="P1408" s="867">
        <v>167.462124</v>
      </c>
    </row>
    <row r="1409" s="1" customFormat="1" spans="1:16">
      <c r="A1409" s="199" t="s">
        <v>4518</v>
      </c>
      <c r="B1409" s="890" t="s">
        <v>4519</v>
      </c>
      <c r="C1409" s="891"/>
      <c r="D1409" s="892"/>
      <c r="E1409" s="896"/>
      <c r="F1409" s="891"/>
      <c r="G1409" s="891"/>
      <c r="H1409" s="891"/>
      <c r="I1409" s="891"/>
      <c r="J1409" s="891"/>
      <c r="K1409" s="891"/>
      <c r="L1409" s="891"/>
      <c r="M1409" s="605">
        <v>3</v>
      </c>
      <c r="N1409" s="866">
        <v>11.1641416</v>
      </c>
      <c r="O1409" s="867">
        <v>11.25</v>
      </c>
      <c r="P1409" s="867">
        <v>125.596593</v>
      </c>
    </row>
    <row r="1410" s="1" customFormat="1" spans="1:16">
      <c r="A1410" s="199" t="s">
        <v>4520</v>
      </c>
      <c r="B1410" s="890" t="s">
        <v>4521</v>
      </c>
      <c r="C1410" s="891"/>
      <c r="D1410" s="892"/>
      <c r="E1410" s="896"/>
      <c r="F1410" s="891"/>
      <c r="G1410" s="891"/>
      <c r="H1410" s="891"/>
      <c r="I1410" s="891"/>
      <c r="J1410" s="891"/>
      <c r="K1410" s="891"/>
      <c r="L1410" s="891"/>
      <c r="M1410" s="605">
        <v>4</v>
      </c>
      <c r="N1410" s="866">
        <v>14.8855221333333</v>
      </c>
      <c r="O1410" s="867">
        <v>11.25</v>
      </c>
      <c r="P1410" s="867">
        <v>167.462124</v>
      </c>
    </row>
    <row r="1411" s="1" customFormat="1" spans="1:16">
      <c r="A1411" s="199" t="s">
        <v>4522</v>
      </c>
      <c r="B1411" s="890" t="s">
        <v>4523</v>
      </c>
      <c r="C1411" s="891"/>
      <c r="D1411" s="892"/>
      <c r="E1411" s="896"/>
      <c r="F1411" s="891"/>
      <c r="G1411" s="891"/>
      <c r="H1411" s="891"/>
      <c r="I1411" s="891"/>
      <c r="J1411" s="891"/>
      <c r="K1411" s="891"/>
      <c r="L1411" s="891"/>
      <c r="M1411" s="605">
        <v>4</v>
      </c>
      <c r="N1411" s="866">
        <v>14.8855221333333</v>
      </c>
      <c r="O1411" s="867">
        <v>11.25</v>
      </c>
      <c r="P1411" s="867">
        <v>167.462124</v>
      </c>
    </row>
    <row r="1412" s="1" customFormat="1" spans="1:16">
      <c r="A1412" s="199" t="s">
        <v>4095</v>
      </c>
      <c r="B1412" s="890" t="s">
        <v>4524</v>
      </c>
      <c r="C1412" s="891"/>
      <c r="D1412" s="892"/>
      <c r="E1412" s="896"/>
      <c r="F1412" s="891"/>
      <c r="G1412" s="891"/>
      <c r="H1412" s="891"/>
      <c r="I1412" s="891"/>
      <c r="J1412" s="891"/>
      <c r="K1412" s="891"/>
      <c r="L1412" s="891"/>
      <c r="M1412" s="605">
        <v>5</v>
      </c>
      <c r="N1412" s="866">
        <v>18.6069026666667</v>
      </c>
      <c r="O1412" s="867">
        <v>11.25</v>
      </c>
      <c r="P1412" s="867">
        <v>209.327655</v>
      </c>
    </row>
    <row r="1413" s="1" customFormat="1" spans="1:16">
      <c r="A1413" s="199" t="s">
        <v>4525</v>
      </c>
      <c r="B1413" s="890" t="s">
        <v>4526</v>
      </c>
      <c r="C1413" s="891"/>
      <c r="D1413" s="892"/>
      <c r="E1413" s="896"/>
      <c r="F1413" s="891"/>
      <c r="G1413" s="891"/>
      <c r="H1413" s="891"/>
      <c r="I1413" s="891"/>
      <c r="J1413" s="891"/>
      <c r="K1413" s="891"/>
      <c r="L1413" s="891"/>
      <c r="M1413" s="605">
        <v>3</v>
      </c>
      <c r="N1413" s="866">
        <v>11.1641416</v>
      </c>
      <c r="O1413" s="867">
        <v>11.25</v>
      </c>
      <c r="P1413" s="867">
        <v>125.596593</v>
      </c>
    </row>
    <row r="1414" s="1" customFormat="1" spans="1:16">
      <c r="A1414" s="199" t="s">
        <v>4195</v>
      </c>
      <c r="B1414" s="890" t="s">
        <v>3932</v>
      </c>
      <c r="C1414" s="891"/>
      <c r="D1414" s="892"/>
      <c r="E1414" s="896"/>
      <c r="F1414" s="891"/>
      <c r="G1414" s="891"/>
      <c r="H1414" s="891"/>
      <c r="I1414" s="891"/>
      <c r="J1414" s="891"/>
      <c r="K1414" s="891"/>
      <c r="L1414" s="891"/>
      <c r="M1414" s="605">
        <v>3</v>
      </c>
      <c r="N1414" s="866">
        <v>11.1641416</v>
      </c>
      <c r="O1414" s="867">
        <v>11.25</v>
      </c>
      <c r="P1414" s="867">
        <v>125.596593</v>
      </c>
    </row>
    <row r="1415" s="1" customFormat="1" spans="1:16">
      <c r="A1415" s="199" t="s">
        <v>4527</v>
      </c>
      <c r="B1415" s="890" t="s">
        <v>4528</v>
      </c>
      <c r="C1415" s="891"/>
      <c r="D1415" s="892"/>
      <c r="E1415" s="896"/>
      <c r="F1415" s="891"/>
      <c r="G1415" s="891"/>
      <c r="H1415" s="891"/>
      <c r="I1415" s="891"/>
      <c r="J1415" s="891"/>
      <c r="K1415" s="891"/>
      <c r="L1415" s="891"/>
      <c r="M1415" s="605">
        <v>3</v>
      </c>
      <c r="N1415" s="866">
        <v>11.1641416</v>
      </c>
      <c r="O1415" s="867">
        <v>11.25</v>
      </c>
      <c r="P1415" s="867">
        <v>125.596593</v>
      </c>
    </row>
    <row r="1416" s="1" customFormat="1" spans="1:16">
      <c r="A1416" s="199" t="s">
        <v>4529</v>
      </c>
      <c r="B1416" s="890" t="s">
        <v>4530</v>
      </c>
      <c r="C1416" s="891"/>
      <c r="D1416" s="892"/>
      <c r="E1416" s="896"/>
      <c r="F1416" s="891"/>
      <c r="G1416" s="891"/>
      <c r="H1416" s="891"/>
      <c r="I1416" s="891"/>
      <c r="J1416" s="891"/>
      <c r="K1416" s="891"/>
      <c r="L1416" s="891"/>
      <c r="M1416" s="605">
        <v>6</v>
      </c>
      <c r="N1416" s="866">
        <v>22.3282832</v>
      </c>
      <c r="O1416" s="867">
        <v>11.25</v>
      </c>
      <c r="P1416" s="867">
        <v>251.193186</v>
      </c>
    </row>
    <row r="1417" s="1" customFormat="1" spans="1:16">
      <c r="A1417" s="199" t="s">
        <v>4531</v>
      </c>
      <c r="B1417" s="890" t="s">
        <v>4532</v>
      </c>
      <c r="C1417" s="891"/>
      <c r="D1417" s="892"/>
      <c r="E1417" s="896"/>
      <c r="F1417" s="891"/>
      <c r="G1417" s="891"/>
      <c r="H1417" s="891"/>
      <c r="I1417" s="891"/>
      <c r="J1417" s="891"/>
      <c r="K1417" s="891"/>
      <c r="L1417" s="891"/>
      <c r="M1417" s="605">
        <v>5</v>
      </c>
      <c r="N1417" s="866">
        <v>18.6069026666667</v>
      </c>
      <c r="O1417" s="867">
        <v>11.25</v>
      </c>
      <c r="P1417" s="867">
        <v>209.327655</v>
      </c>
    </row>
    <row r="1418" s="1" customFormat="1" spans="1:16">
      <c r="A1418" s="199" t="s">
        <v>4533</v>
      </c>
      <c r="B1418" s="890" t="s">
        <v>4534</v>
      </c>
      <c r="C1418" s="891"/>
      <c r="D1418" s="892"/>
      <c r="E1418" s="896"/>
      <c r="F1418" s="891"/>
      <c r="G1418" s="891"/>
      <c r="H1418" s="891"/>
      <c r="I1418" s="891"/>
      <c r="J1418" s="891"/>
      <c r="K1418" s="891"/>
      <c r="L1418" s="891"/>
      <c r="M1418" s="605">
        <v>6</v>
      </c>
      <c r="N1418" s="866">
        <v>22.3282832</v>
      </c>
      <c r="O1418" s="867">
        <v>11.25</v>
      </c>
      <c r="P1418" s="867">
        <v>251.193186</v>
      </c>
    </row>
    <row r="1419" s="1" customFormat="1" spans="1:16">
      <c r="A1419" s="199" t="s">
        <v>4535</v>
      </c>
      <c r="B1419" s="890" t="s">
        <v>4536</v>
      </c>
      <c r="C1419" s="891"/>
      <c r="D1419" s="892"/>
      <c r="E1419" s="896"/>
      <c r="F1419" s="891"/>
      <c r="G1419" s="891"/>
      <c r="H1419" s="891"/>
      <c r="I1419" s="891"/>
      <c r="J1419" s="891"/>
      <c r="K1419" s="891"/>
      <c r="L1419" s="891"/>
      <c r="M1419" s="605">
        <v>3</v>
      </c>
      <c r="N1419" s="866">
        <v>11.1641416</v>
      </c>
      <c r="O1419" s="867">
        <v>11.25</v>
      </c>
      <c r="P1419" s="867">
        <v>125.596593</v>
      </c>
    </row>
    <row r="1420" s="1" customFormat="1" spans="1:16">
      <c r="A1420" s="199" t="s">
        <v>4537</v>
      </c>
      <c r="B1420" s="890" t="s">
        <v>4538</v>
      </c>
      <c r="C1420" s="891"/>
      <c r="D1420" s="892"/>
      <c r="E1420" s="896"/>
      <c r="F1420" s="891"/>
      <c r="G1420" s="891"/>
      <c r="H1420" s="891"/>
      <c r="I1420" s="891"/>
      <c r="J1420" s="891"/>
      <c r="K1420" s="891"/>
      <c r="L1420" s="891"/>
      <c r="M1420" s="605">
        <v>4</v>
      </c>
      <c r="N1420" s="866">
        <v>14.8855221333333</v>
      </c>
      <c r="O1420" s="867">
        <v>11.25</v>
      </c>
      <c r="P1420" s="867">
        <v>167.462124</v>
      </c>
    </row>
    <row r="1421" s="1" customFormat="1" spans="1:16">
      <c r="A1421" s="199" t="s">
        <v>4539</v>
      </c>
      <c r="B1421" s="890" t="s">
        <v>4279</v>
      </c>
      <c r="C1421" s="891"/>
      <c r="D1421" s="892"/>
      <c r="E1421" s="896"/>
      <c r="F1421" s="891"/>
      <c r="G1421" s="891"/>
      <c r="H1421" s="891"/>
      <c r="I1421" s="891"/>
      <c r="J1421" s="891"/>
      <c r="K1421" s="891"/>
      <c r="L1421" s="891"/>
      <c r="M1421" s="605">
        <v>5</v>
      </c>
      <c r="N1421" s="866">
        <v>18.6069026666667</v>
      </c>
      <c r="O1421" s="867">
        <v>11.25</v>
      </c>
      <c r="P1421" s="867">
        <v>209.327655</v>
      </c>
    </row>
    <row r="1422" s="1" customFormat="1" spans="1:16">
      <c r="A1422" s="199" t="s">
        <v>4540</v>
      </c>
      <c r="B1422" s="890" t="s">
        <v>4541</v>
      </c>
      <c r="C1422" s="891"/>
      <c r="D1422" s="892"/>
      <c r="E1422" s="896"/>
      <c r="F1422" s="891"/>
      <c r="G1422" s="891"/>
      <c r="H1422" s="891"/>
      <c r="I1422" s="891"/>
      <c r="J1422" s="891"/>
      <c r="K1422" s="891"/>
      <c r="L1422" s="891"/>
      <c r="M1422" s="605">
        <v>1</v>
      </c>
      <c r="N1422" s="866">
        <v>3.72138053333333</v>
      </c>
      <c r="O1422" s="867">
        <v>11.25</v>
      </c>
      <c r="P1422" s="867">
        <v>41.865531</v>
      </c>
    </row>
    <row r="1423" s="1" customFormat="1" spans="1:16">
      <c r="A1423" s="199" t="s">
        <v>4542</v>
      </c>
      <c r="B1423" s="890" t="s">
        <v>4543</v>
      </c>
      <c r="C1423" s="891"/>
      <c r="D1423" s="892"/>
      <c r="E1423" s="896"/>
      <c r="F1423" s="891"/>
      <c r="G1423" s="891"/>
      <c r="H1423" s="891"/>
      <c r="I1423" s="891"/>
      <c r="J1423" s="891"/>
      <c r="K1423" s="891"/>
      <c r="L1423" s="891"/>
      <c r="M1423" s="605">
        <v>4</v>
      </c>
      <c r="N1423" s="866">
        <v>14.8855221333333</v>
      </c>
      <c r="O1423" s="867">
        <v>11.25</v>
      </c>
      <c r="P1423" s="867">
        <v>167.462124</v>
      </c>
    </row>
    <row r="1424" s="1" customFormat="1" spans="1:16">
      <c r="A1424" s="199" t="s">
        <v>4544</v>
      </c>
      <c r="B1424" s="890" t="s">
        <v>4545</v>
      </c>
      <c r="C1424" s="891"/>
      <c r="D1424" s="892"/>
      <c r="E1424" s="896"/>
      <c r="F1424" s="891"/>
      <c r="G1424" s="891"/>
      <c r="H1424" s="891"/>
      <c r="I1424" s="891"/>
      <c r="J1424" s="891"/>
      <c r="K1424" s="891"/>
      <c r="L1424" s="891"/>
      <c r="M1424" s="605">
        <v>2</v>
      </c>
      <c r="N1424" s="866">
        <v>7.44276106666667</v>
      </c>
      <c r="O1424" s="867">
        <v>11.25</v>
      </c>
      <c r="P1424" s="867">
        <v>83.731062</v>
      </c>
    </row>
    <row r="1425" s="1" customFormat="1" spans="1:16">
      <c r="A1425" s="199" t="s">
        <v>4546</v>
      </c>
      <c r="B1425" s="890" t="s">
        <v>4547</v>
      </c>
      <c r="C1425" s="891"/>
      <c r="D1425" s="892"/>
      <c r="E1425" s="896"/>
      <c r="F1425" s="891"/>
      <c r="G1425" s="891"/>
      <c r="H1425" s="891"/>
      <c r="I1425" s="891"/>
      <c r="J1425" s="891"/>
      <c r="K1425" s="891"/>
      <c r="L1425" s="891"/>
      <c r="M1425" s="605">
        <v>3</v>
      </c>
      <c r="N1425" s="866">
        <v>11.1641416</v>
      </c>
      <c r="O1425" s="867">
        <v>11.25</v>
      </c>
      <c r="P1425" s="867">
        <v>125.596593</v>
      </c>
    </row>
    <row r="1426" s="1" customFormat="1" spans="1:16">
      <c r="A1426" s="199" t="s">
        <v>4548</v>
      </c>
      <c r="B1426" s="890" t="s">
        <v>4549</v>
      </c>
      <c r="C1426" s="891"/>
      <c r="D1426" s="892"/>
      <c r="E1426" s="896"/>
      <c r="F1426" s="891"/>
      <c r="G1426" s="891"/>
      <c r="H1426" s="891"/>
      <c r="I1426" s="891"/>
      <c r="J1426" s="891"/>
      <c r="K1426" s="891"/>
      <c r="L1426" s="891"/>
      <c r="M1426" s="605">
        <v>3</v>
      </c>
      <c r="N1426" s="866">
        <v>11.1641416</v>
      </c>
      <c r="O1426" s="867">
        <v>11.25</v>
      </c>
      <c r="P1426" s="867">
        <v>125.596593</v>
      </c>
    </row>
    <row r="1427" s="1" customFormat="1" spans="1:16">
      <c r="A1427" s="199" t="s">
        <v>4550</v>
      </c>
      <c r="B1427" s="890" t="s">
        <v>4551</v>
      </c>
      <c r="C1427" s="891"/>
      <c r="D1427" s="892"/>
      <c r="E1427" s="896"/>
      <c r="F1427" s="891"/>
      <c r="G1427" s="891"/>
      <c r="H1427" s="891"/>
      <c r="I1427" s="891"/>
      <c r="J1427" s="891"/>
      <c r="K1427" s="891"/>
      <c r="L1427" s="891"/>
      <c r="M1427" s="605">
        <v>4</v>
      </c>
      <c r="N1427" s="866">
        <v>14.8855221333333</v>
      </c>
      <c r="O1427" s="867">
        <v>11.25</v>
      </c>
      <c r="P1427" s="867">
        <v>167.462124</v>
      </c>
    </row>
    <row r="1428" s="1" customFormat="1" spans="1:16">
      <c r="A1428" s="199" t="s">
        <v>4552</v>
      </c>
      <c r="B1428" s="890" t="s">
        <v>4553</v>
      </c>
      <c r="C1428" s="891"/>
      <c r="D1428" s="892"/>
      <c r="E1428" s="896"/>
      <c r="F1428" s="891"/>
      <c r="G1428" s="891"/>
      <c r="H1428" s="891"/>
      <c r="I1428" s="891"/>
      <c r="J1428" s="891"/>
      <c r="K1428" s="891"/>
      <c r="L1428" s="891"/>
      <c r="M1428" s="605">
        <v>3</v>
      </c>
      <c r="N1428" s="866">
        <v>11.1641416</v>
      </c>
      <c r="O1428" s="867">
        <v>11.25</v>
      </c>
      <c r="P1428" s="867">
        <v>125.596593</v>
      </c>
    </row>
    <row r="1429" s="1" customFormat="1" spans="1:16">
      <c r="A1429" s="199" t="s">
        <v>4554</v>
      </c>
      <c r="B1429" s="890" t="s">
        <v>4555</v>
      </c>
      <c r="C1429" s="891"/>
      <c r="D1429" s="892"/>
      <c r="E1429" s="896"/>
      <c r="F1429" s="891"/>
      <c r="G1429" s="891"/>
      <c r="H1429" s="891"/>
      <c r="I1429" s="891"/>
      <c r="J1429" s="891"/>
      <c r="K1429" s="891"/>
      <c r="L1429" s="891"/>
      <c r="M1429" s="605">
        <v>1</v>
      </c>
      <c r="N1429" s="866">
        <v>3.72138053333333</v>
      </c>
      <c r="O1429" s="867">
        <v>11.25</v>
      </c>
      <c r="P1429" s="867">
        <v>41.865531</v>
      </c>
    </row>
    <row r="1430" s="1" customFormat="1" spans="1:16">
      <c r="A1430" s="199" t="s">
        <v>4556</v>
      </c>
      <c r="B1430" s="890" t="s">
        <v>4557</v>
      </c>
      <c r="C1430" s="891"/>
      <c r="D1430" s="892"/>
      <c r="E1430" s="896"/>
      <c r="F1430" s="891"/>
      <c r="G1430" s="891"/>
      <c r="H1430" s="891"/>
      <c r="I1430" s="891"/>
      <c r="J1430" s="891"/>
      <c r="K1430" s="891"/>
      <c r="L1430" s="891"/>
      <c r="M1430" s="605">
        <v>3</v>
      </c>
      <c r="N1430" s="866">
        <v>11.1641416</v>
      </c>
      <c r="O1430" s="867">
        <v>11.25</v>
      </c>
      <c r="P1430" s="867">
        <v>125.596593</v>
      </c>
    </row>
    <row r="1431" s="1" customFormat="1" spans="1:16">
      <c r="A1431" s="199" t="s">
        <v>4558</v>
      </c>
      <c r="B1431" s="890" t="s">
        <v>4559</v>
      </c>
      <c r="C1431" s="891"/>
      <c r="D1431" s="892"/>
      <c r="E1431" s="896"/>
      <c r="F1431" s="891"/>
      <c r="G1431" s="891"/>
      <c r="H1431" s="891"/>
      <c r="I1431" s="891"/>
      <c r="J1431" s="891"/>
      <c r="K1431" s="891"/>
      <c r="L1431" s="891"/>
      <c r="M1431" s="605">
        <v>5</v>
      </c>
      <c r="N1431" s="866">
        <v>18.6069026666667</v>
      </c>
      <c r="O1431" s="867">
        <v>11.25</v>
      </c>
      <c r="P1431" s="867">
        <v>209.327655</v>
      </c>
    </row>
    <row r="1432" s="1" customFormat="1" spans="1:16">
      <c r="A1432" s="199" t="s">
        <v>4560</v>
      </c>
      <c r="B1432" s="890" t="s">
        <v>4561</v>
      </c>
      <c r="C1432" s="891"/>
      <c r="D1432" s="892"/>
      <c r="E1432" s="896"/>
      <c r="F1432" s="891"/>
      <c r="G1432" s="891"/>
      <c r="H1432" s="891"/>
      <c r="I1432" s="891"/>
      <c r="J1432" s="891"/>
      <c r="K1432" s="891"/>
      <c r="L1432" s="891"/>
      <c r="M1432" s="605">
        <v>2</v>
      </c>
      <c r="N1432" s="866">
        <v>7.44276106666667</v>
      </c>
      <c r="O1432" s="867">
        <v>11.25</v>
      </c>
      <c r="P1432" s="867">
        <v>83.731062</v>
      </c>
    </row>
    <row r="1433" s="1" customFormat="1" spans="1:16">
      <c r="A1433" s="199" t="s">
        <v>4562</v>
      </c>
      <c r="B1433" s="890" t="s">
        <v>4563</v>
      </c>
      <c r="C1433" s="891"/>
      <c r="D1433" s="892"/>
      <c r="E1433" s="896"/>
      <c r="F1433" s="891"/>
      <c r="G1433" s="891"/>
      <c r="H1433" s="891"/>
      <c r="I1433" s="891"/>
      <c r="J1433" s="891"/>
      <c r="K1433" s="891"/>
      <c r="L1433" s="891"/>
      <c r="M1433" s="605">
        <v>4</v>
      </c>
      <c r="N1433" s="866">
        <v>14.8855221333333</v>
      </c>
      <c r="O1433" s="867">
        <v>11.25</v>
      </c>
      <c r="P1433" s="867">
        <v>167.462124</v>
      </c>
    </row>
    <row r="1434" s="1" customFormat="1" spans="1:16">
      <c r="A1434" s="199" t="s">
        <v>4564</v>
      </c>
      <c r="B1434" s="890" t="s">
        <v>4565</v>
      </c>
      <c r="C1434" s="891"/>
      <c r="D1434" s="892"/>
      <c r="E1434" s="896"/>
      <c r="F1434" s="891"/>
      <c r="G1434" s="891"/>
      <c r="H1434" s="891"/>
      <c r="I1434" s="891"/>
      <c r="J1434" s="891"/>
      <c r="K1434" s="891"/>
      <c r="L1434" s="891"/>
      <c r="M1434" s="605">
        <v>3</v>
      </c>
      <c r="N1434" s="866">
        <v>11.1641416</v>
      </c>
      <c r="O1434" s="867">
        <v>11.25</v>
      </c>
      <c r="P1434" s="867">
        <v>125.596593</v>
      </c>
    </row>
    <row r="1435" s="1" customFormat="1" spans="1:16">
      <c r="A1435" s="199" t="s">
        <v>4566</v>
      </c>
      <c r="B1435" s="890" t="s">
        <v>4567</v>
      </c>
      <c r="C1435" s="891"/>
      <c r="D1435" s="892"/>
      <c r="E1435" s="896"/>
      <c r="F1435" s="891"/>
      <c r="G1435" s="891"/>
      <c r="H1435" s="891"/>
      <c r="I1435" s="891"/>
      <c r="J1435" s="891"/>
      <c r="K1435" s="891"/>
      <c r="L1435" s="891"/>
      <c r="M1435" s="605">
        <v>6</v>
      </c>
      <c r="N1435" s="866">
        <v>22.3282832</v>
      </c>
      <c r="O1435" s="867">
        <v>11.25</v>
      </c>
      <c r="P1435" s="867">
        <v>251.193186</v>
      </c>
    </row>
    <row r="1436" s="1" customFormat="1" spans="1:16">
      <c r="A1436" s="199" t="s">
        <v>4568</v>
      </c>
      <c r="B1436" s="890" t="s">
        <v>4569</v>
      </c>
      <c r="C1436" s="891"/>
      <c r="D1436" s="892"/>
      <c r="E1436" s="896"/>
      <c r="F1436" s="891"/>
      <c r="G1436" s="891"/>
      <c r="H1436" s="891"/>
      <c r="I1436" s="891"/>
      <c r="J1436" s="891"/>
      <c r="K1436" s="891"/>
      <c r="L1436" s="891"/>
      <c r="M1436" s="605">
        <v>10</v>
      </c>
      <c r="N1436" s="866">
        <v>37.2138053333333</v>
      </c>
      <c r="O1436" s="867">
        <v>11.25</v>
      </c>
      <c r="P1436" s="867">
        <v>418.65531</v>
      </c>
    </row>
    <row r="1437" s="1" customFormat="1" spans="1:16">
      <c r="A1437" s="199" t="s">
        <v>4570</v>
      </c>
      <c r="B1437" s="890" t="s">
        <v>4571</v>
      </c>
      <c r="C1437" s="891"/>
      <c r="D1437" s="892"/>
      <c r="E1437" s="896"/>
      <c r="F1437" s="891"/>
      <c r="G1437" s="891"/>
      <c r="H1437" s="891"/>
      <c r="I1437" s="891"/>
      <c r="J1437" s="891"/>
      <c r="K1437" s="891"/>
      <c r="L1437" s="891"/>
      <c r="M1437" s="605">
        <v>6</v>
      </c>
      <c r="N1437" s="866">
        <v>22.3282832</v>
      </c>
      <c r="O1437" s="867">
        <v>11.25</v>
      </c>
      <c r="P1437" s="867">
        <v>251.193186</v>
      </c>
    </row>
    <row r="1438" s="1" customFormat="1" spans="1:16">
      <c r="A1438" s="199" t="s">
        <v>4572</v>
      </c>
      <c r="B1438" s="890" t="s">
        <v>1953</v>
      </c>
      <c r="C1438" s="891"/>
      <c r="D1438" s="892"/>
      <c r="E1438" s="896"/>
      <c r="F1438" s="891"/>
      <c r="G1438" s="891"/>
      <c r="H1438" s="891"/>
      <c r="I1438" s="891"/>
      <c r="J1438" s="891"/>
      <c r="K1438" s="891"/>
      <c r="L1438" s="891"/>
      <c r="M1438" s="605">
        <v>3</v>
      </c>
      <c r="N1438" s="866">
        <v>11.1641416</v>
      </c>
      <c r="O1438" s="867">
        <v>11.25</v>
      </c>
      <c r="P1438" s="867">
        <v>125.596593</v>
      </c>
    </row>
    <row r="1439" s="1" customFormat="1" spans="1:16">
      <c r="A1439" s="199" t="s">
        <v>4573</v>
      </c>
      <c r="B1439" s="890" t="s">
        <v>4574</v>
      </c>
      <c r="C1439" s="891"/>
      <c r="D1439" s="892"/>
      <c r="E1439" s="896"/>
      <c r="F1439" s="891"/>
      <c r="G1439" s="891"/>
      <c r="H1439" s="891"/>
      <c r="I1439" s="891"/>
      <c r="J1439" s="891"/>
      <c r="K1439" s="891"/>
      <c r="L1439" s="891"/>
      <c r="M1439" s="605">
        <v>3</v>
      </c>
      <c r="N1439" s="866">
        <v>11.1641416</v>
      </c>
      <c r="O1439" s="867">
        <v>11.25</v>
      </c>
      <c r="P1439" s="867">
        <v>125.596593</v>
      </c>
    </row>
    <row r="1440" s="1" customFormat="1" spans="1:16">
      <c r="A1440" s="199" t="s">
        <v>4575</v>
      </c>
      <c r="B1440" s="890" t="s">
        <v>4576</v>
      </c>
      <c r="C1440" s="891"/>
      <c r="D1440" s="892"/>
      <c r="E1440" s="896"/>
      <c r="F1440" s="891"/>
      <c r="G1440" s="891"/>
      <c r="H1440" s="891"/>
      <c r="I1440" s="891"/>
      <c r="J1440" s="891"/>
      <c r="K1440" s="891"/>
      <c r="L1440" s="891"/>
      <c r="M1440" s="605">
        <v>3</v>
      </c>
      <c r="N1440" s="866">
        <v>11.1641416</v>
      </c>
      <c r="O1440" s="867">
        <v>11.25</v>
      </c>
      <c r="P1440" s="867">
        <v>125.596593</v>
      </c>
    </row>
    <row r="1441" s="1" customFormat="1" spans="1:16">
      <c r="A1441" s="199" t="s">
        <v>4577</v>
      </c>
      <c r="B1441" s="890" t="s">
        <v>4578</v>
      </c>
      <c r="C1441" s="891"/>
      <c r="D1441" s="892"/>
      <c r="E1441" s="896"/>
      <c r="F1441" s="891"/>
      <c r="G1441" s="891"/>
      <c r="H1441" s="891"/>
      <c r="I1441" s="891"/>
      <c r="J1441" s="891"/>
      <c r="K1441" s="891"/>
      <c r="L1441" s="891"/>
      <c r="M1441" s="605">
        <v>2</v>
      </c>
      <c r="N1441" s="866">
        <v>7.44276106666667</v>
      </c>
      <c r="O1441" s="867">
        <v>11.25</v>
      </c>
      <c r="P1441" s="867">
        <v>83.731062</v>
      </c>
    </row>
    <row r="1442" s="1" customFormat="1" spans="1:16">
      <c r="A1442" s="199" t="s">
        <v>4579</v>
      </c>
      <c r="B1442" s="890" t="s">
        <v>4580</v>
      </c>
      <c r="C1442" s="891"/>
      <c r="D1442" s="892"/>
      <c r="E1442" s="896"/>
      <c r="F1442" s="891"/>
      <c r="G1442" s="891"/>
      <c r="H1442" s="891"/>
      <c r="I1442" s="891"/>
      <c r="J1442" s="891"/>
      <c r="K1442" s="891"/>
      <c r="L1442" s="891"/>
      <c r="M1442" s="605">
        <v>3</v>
      </c>
      <c r="N1442" s="866">
        <v>11.1641416</v>
      </c>
      <c r="O1442" s="867">
        <v>11.25</v>
      </c>
      <c r="P1442" s="867">
        <v>125.596593</v>
      </c>
    </row>
    <row r="1443" s="1" customFormat="1" spans="1:16">
      <c r="A1443" s="199" t="s">
        <v>4581</v>
      </c>
      <c r="B1443" s="890" t="s">
        <v>4582</v>
      </c>
      <c r="C1443" s="891"/>
      <c r="D1443" s="892"/>
      <c r="E1443" s="896"/>
      <c r="F1443" s="891"/>
      <c r="G1443" s="891"/>
      <c r="H1443" s="891"/>
      <c r="I1443" s="891"/>
      <c r="J1443" s="891"/>
      <c r="K1443" s="891"/>
      <c r="L1443" s="891"/>
      <c r="M1443" s="605">
        <v>1</v>
      </c>
      <c r="N1443" s="866">
        <v>3.72138053333333</v>
      </c>
      <c r="O1443" s="867">
        <v>11.25</v>
      </c>
      <c r="P1443" s="867">
        <v>41.865531</v>
      </c>
    </row>
    <row r="1444" s="1" customFormat="1" spans="1:16">
      <c r="A1444" s="199" t="s">
        <v>4583</v>
      </c>
      <c r="B1444" s="890" t="s">
        <v>4584</v>
      </c>
      <c r="C1444" s="891"/>
      <c r="D1444" s="892"/>
      <c r="E1444" s="896"/>
      <c r="F1444" s="891"/>
      <c r="G1444" s="891"/>
      <c r="H1444" s="891"/>
      <c r="I1444" s="891"/>
      <c r="J1444" s="891"/>
      <c r="K1444" s="891"/>
      <c r="L1444" s="891"/>
      <c r="M1444" s="605">
        <v>8</v>
      </c>
      <c r="N1444" s="866">
        <v>29.7710442666667</v>
      </c>
      <c r="O1444" s="867">
        <v>11.25</v>
      </c>
      <c r="P1444" s="867">
        <v>334.924248</v>
      </c>
    </row>
    <row r="1445" s="1" customFormat="1" spans="1:16">
      <c r="A1445" s="199" t="s">
        <v>4585</v>
      </c>
      <c r="B1445" s="890" t="s">
        <v>4586</v>
      </c>
      <c r="C1445" s="891"/>
      <c r="D1445" s="892"/>
      <c r="E1445" s="896"/>
      <c r="F1445" s="891"/>
      <c r="G1445" s="891"/>
      <c r="H1445" s="891"/>
      <c r="I1445" s="891"/>
      <c r="J1445" s="891"/>
      <c r="K1445" s="891"/>
      <c r="L1445" s="891"/>
      <c r="M1445" s="605">
        <v>2</v>
      </c>
      <c r="N1445" s="866">
        <v>7.44276106666667</v>
      </c>
      <c r="O1445" s="867">
        <v>11.25</v>
      </c>
      <c r="P1445" s="867">
        <v>83.731062</v>
      </c>
    </row>
    <row r="1446" s="1" customFormat="1" spans="1:16">
      <c r="A1446" s="199" t="s">
        <v>4587</v>
      </c>
      <c r="B1446" s="890" t="s">
        <v>4588</v>
      </c>
      <c r="C1446" s="891"/>
      <c r="D1446" s="892"/>
      <c r="E1446" s="896"/>
      <c r="F1446" s="891"/>
      <c r="G1446" s="891"/>
      <c r="H1446" s="891"/>
      <c r="I1446" s="891"/>
      <c r="J1446" s="891"/>
      <c r="K1446" s="891"/>
      <c r="L1446" s="891"/>
      <c r="M1446" s="605">
        <v>6</v>
      </c>
      <c r="N1446" s="866">
        <v>22.3282832</v>
      </c>
      <c r="O1446" s="867">
        <v>11.25</v>
      </c>
      <c r="P1446" s="867">
        <v>251.193186</v>
      </c>
    </row>
    <row r="1447" s="1" customFormat="1" spans="1:16">
      <c r="A1447" s="199" t="s">
        <v>4589</v>
      </c>
      <c r="B1447" s="890" t="s">
        <v>3455</v>
      </c>
      <c r="C1447" s="891"/>
      <c r="D1447" s="892"/>
      <c r="E1447" s="896"/>
      <c r="F1447" s="891"/>
      <c r="G1447" s="891"/>
      <c r="H1447" s="891"/>
      <c r="I1447" s="891"/>
      <c r="J1447" s="891"/>
      <c r="K1447" s="891"/>
      <c r="L1447" s="891"/>
      <c r="M1447" s="605">
        <v>6</v>
      </c>
      <c r="N1447" s="866">
        <v>22.3282832</v>
      </c>
      <c r="O1447" s="867">
        <v>11.25</v>
      </c>
      <c r="P1447" s="867">
        <v>251.193186</v>
      </c>
    </row>
    <row r="1448" s="1" customFormat="1" spans="1:16">
      <c r="A1448" s="199" t="s">
        <v>4590</v>
      </c>
      <c r="B1448" s="890" t="s">
        <v>4591</v>
      </c>
      <c r="C1448" s="891"/>
      <c r="D1448" s="892"/>
      <c r="E1448" s="896"/>
      <c r="F1448" s="891"/>
      <c r="G1448" s="891"/>
      <c r="H1448" s="891"/>
      <c r="I1448" s="891"/>
      <c r="J1448" s="891"/>
      <c r="K1448" s="891"/>
      <c r="L1448" s="891"/>
      <c r="M1448" s="605">
        <v>3</v>
      </c>
      <c r="N1448" s="866">
        <v>11.1641416</v>
      </c>
      <c r="O1448" s="867">
        <v>11.25</v>
      </c>
      <c r="P1448" s="867">
        <v>125.596593</v>
      </c>
    </row>
    <row r="1449" s="1" customFormat="1" spans="1:16">
      <c r="A1449" s="199" t="s">
        <v>4592</v>
      </c>
      <c r="B1449" s="890" t="s">
        <v>4593</v>
      </c>
      <c r="C1449" s="891"/>
      <c r="D1449" s="892"/>
      <c r="E1449" s="896"/>
      <c r="F1449" s="891"/>
      <c r="G1449" s="891"/>
      <c r="H1449" s="891"/>
      <c r="I1449" s="891"/>
      <c r="J1449" s="891"/>
      <c r="K1449" s="891"/>
      <c r="L1449" s="891"/>
      <c r="M1449" s="605">
        <v>3</v>
      </c>
      <c r="N1449" s="866">
        <v>11.1641416</v>
      </c>
      <c r="O1449" s="867">
        <v>11.25</v>
      </c>
      <c r="P1449" s="867">
        <v>125.596593</v>
      </c>
    </row>
    <row r="1450" s="1" customFormat="1" spans="1:16">
      <c r="A1450" s="199" t="s">
        <v>4594</v>
      </c>
      <c r="B1450" s="890" t="s">
        <v>4595</v>
      </c>
      <c r="C1450" s="891"/>
      <c r="D1450" s="892"/>
      <c r="E1450" s="896"/>
      <c r="F1450" s="891"/>
      <c r="G1450" s="891"/>
      <c r="H1450" s="891"/>
      <c r="I1450" s="891"/>
      <c r="J1450" s="891"/>
      <c r="K1450" s="891"/>
      <c r="L1450" s="891"/>
      <c r="M1450" s="605">
        <v>4</v>
      </c>
      <c r="N1450" s="866">
        <v>14.8855221333333</v>
      </c>
      <c r="O1450" s="867">
        <v>11.25</v>
      </c>
      <c r="P1450" s="867">
        <v>167.462124</v>
      </c>
    </row>
    <row r="1451" s="1" customFormat="1" spans="1:16">
      <c r="A1451" s="199" t="s">
        <v>4596</v>
      </c>
      <c r="B1451" s="890" t="s">
        <v>1875</v>
      </c>
      <c r="C1451" s="891"/>
      <c r="D1451" s="892"/>
      <c r="E1451" s="896"/>
      <c r="F1451" s="891"/>
      <c r="G1451" s="891"/>
      <c r="H1451" s="891"/>
      <c r="I1451" s="891"/>
      <c r="J1451" s="891"/>
      <c r="K1451" s="891"/>
      <c r="L1451" s="891"/>
      <c r="M1451" s="605">
        <v>4</v>
      </c>
      <c r="N1451" s="866">
        <v>14.8855221333333</v>
      </c>
      <c r="O1451" s="867">
        <v>11.25</v>
      </c>
      <c r="P1451" s="867">
        <v>167.462124</v>
      </c>
    </row>
    <row r="1452" s="1" customFormat="1" spans="1:16">
      <c r="A1452" s="199" t="s">
        <v>4597</v>
      </c>
      <c r="B1452" s="890" t="s">
        <v>4598</v>
      </c>
      <c r="C1452" s="891"/>
      <c r="D1452" s="892"/>
      <c r="E1452" s="896"/>
      <c r="F1452" s="891"/>
      <c r="G1452" s="891"/>
      <c r="H1452" s="891"/>
      <c r="I1452" s="891"/>
      <c r="J1452" s="891"/>
      <c r="K1452" s="891"/>
      <c r="L1452" s="891"/>
      <c r="M1452" s="605">
        <v>1</v>
      </c>
      <c r="N1452" s="866">
        <v>3.72138053333333</v>
      </c>
      <c r="O1452" s="867">
        <v>11.25</v>
      </c>
      <c r="P1452" s="867">
        <v>41.865531</v>
      </c>
    </row>
    <row r="1453" s="1" customFormat="1" spans="1:16">
      <c r="A1453" s="199" t="s">
        <v>4599</v>
      </c>
      <c r="B1453" s="890" t="s">
        <v>4600</v>
      </c>
      <c r="C1453" s="891"/>
      <c r="D1453" s="892"/>
      <c r="E1453" s="896"/>
      <c r="F1453" s="891"/>
      <c r="G1453" s="891"/>
      <c r="H1453" s="891"/>
      <c r="I1453" s="891"/>
      <c r="J1453" s="891"/>
      <c r="K1453" s="891"/>
      <c r="L1453" s="891"/>
      <c r="M1453" s="605">
        <v>4</v>
      </c>
      <c r="N1453" s="866">
        <v>14.8855221333333</v>
      </c>
      <c r="O1453" s="867">
        <v>11.25</v>
      </c>
      <c r="P1453" s="867">
        <v>167.462124</v>
      </c>
    </row>
    <row r="1454" s="1" customFormat="1" spans="1:16">
      <c r="A1454" s="199" t="s">
        <v>4601</v>
      </c>
      <c r="B1454" s="890" t="s">
        <v>4602</v>
      </c>
      <c r="C1454" s="891"/>
      <c r="D1454" s="892"/>
      <c r="E1454" s="896"/>
      <c r="F1454" s="891"/>
      <c r="G1454" s="891"/>
      <c r="H1454" s="891"/>
      <c r="I1454" s="891"/>
      <c r="J1454" s="891"/>
      <c r="K1454" s="891"/>
      <c r="L1454" s="891"/>
      <c r="M1454" s="605">
        <v>4</v>
      </c>
      <c r="N1454" s="866">
        <v>14.8855221333333</v>
      </c>
      <c r="O1454" s="867">
        <v>11.25</v>
      </c>
      <c r="P1454" s="867">
        <v>167.462124</v>
      </c>
    </row>
    <row r="1455" s="1" customFormat="1" spans="1:16">
      <c r="A1455" s="199" t="s">
        <v>4603</v>
      </c>
      <c r="B1455" s="890" t="s">
        <v>4604</v>
      </c>
      <c r="C1455" s="891"/>
      <c r="D1455" s="892"/>
      <c r="E1455" s="896"/>
      <c r="F1455" s="891"/>
      <c r="G1455" s="891"/>
      <c r="H1455" s="891"/>
      <c r="I1455" s="891"/>
      <c r="J1455" s="891"/>
      <c r="K1455" s="891"/>
      <c r="L1455" s="891"/>
      <c r="M1455" s="605">
        <v>5</v>
      </c>
      <c r="N1455" s="866">
        <v>18.6069026666667</v>
      </c>
      <c r="O1455" s="867">
        <v>11.25</v>
      </c>
      <c r="P1455" s="867">
        <v>209.327655</v>
      </c>
    </row>
    <row r="1456" s="1" customFormat="1" spans="1:16">
      <c r="A1456" s="199" t="s">
        <v>4605</v>
      </c>
      <c r="B1456" s="890" t="s">
        <v>4606</v>
      </c>
      <c r="C1456" s="891"/>
      <c r="D1456" s="892"/>
      <c r="E1456" s="896"/>
      <c r="F1456" s="891"/>
      <c r="G1456" s="891"/>
      <c r="H1456" s="891"/>
      <c r="I1456" s="891"/>
      <c r="J1456" s="891"/>
      <c r="K1456" s="891"/>
      <c r="L1456" s="891"/>
      <c r="M1456" s="605">
        <v>4</v>
      </c>
      <c r="N1456" s="866">
        <v>14.8855221333333</v>
      </c>
      <c r="O1456" s="867">
        <v>11.25</v>
      </c>
      <c r="P1456" s="867">
        <v>167.462124</v>
      </c>
    </row>
    <row r="1457" s="1" customFormat="1" spans="1:16">
      <c r="A1457" s="199" t="s">
        <v>4607</v>
      </c>
      <c r="B1457" s="890" t="s">
        <v>4608</v>
      </c>
      <c r="C1457" s="891"/>
      <c r="D1457" s="892"/>
      <c r="E1457" s="896"/>
      <c r="F1457" s="891"/>
      <c r="G1457" s="891"/>
      <c r="H1457" s="891"/>
      <c r="I1457" s="891"/>
      <c r="J1457" s="891"/>
      <c r="K1457" s="891"/>
      <c r="L1457" s="891"/>
      <c r="M1457" s="605">
        <v>2</v>
      </c>
      <c r="N1457" s="866">
        <v>7.44276106666667</v>
      </c>
      <c r="O1457" s="867">
        <v>11.25</v>
      </c>
      <c r="P1457" s="867">
        <v>83.731062</v>
      </c>
    </row>
    <row r="1458" s="1" customFormat="1" spans="1:16">
      <c r="A1458" s="199" t="s">
        <v>4609</v>
      </c>
      <c r="B1458" s="890" t="s">
        <v>4610</v>
      </c>
      <c r="C1458" s="891"/>
      <c r="D1458" s="892"/>
      <c r="E1458" s="896"/>
      <c r="F1458" s="891"/>
      <c r="G1458" s="891"/>
      <c r="H1458" s="891"/>
      <c r="I1458" s="891"/>
      <c r="J1458" s="891"/>
      <c r="K1458" s="891"/>
      <c r="L1458" s="891"/>
      <c r="M1458" s="605">
        <v>8</v>
      </c>
      <c r="N1458" s="866">
        <v>29.7710442666667</v>
      </c>
      <c r="O1458" s="867">
        <v>11.25</v>
      </c>
      <c r="P1458" s="867">
        <v>334.924248</v>
      </c>
    </row>
    <row r="1459" s="1" customFormat="1" spans="1:16">
      <c r="A1459" s="199" t="s">
        <v>4611</v>
      </c>
      <c r="B1459" s="890" t="s">
        <v>4612</v>
      </c>
      <c r="C1459" s="891"/>
      <c r="D1459" s="892"/>
      <c r="E1459" s="896"/>
      <c r="F1459" s="891"/>
      <c r="G1459" s="891"/>
      <c r="H1459" s="891"/>
      <c r="I1459" s="891"/>
      <c r="J1459" s="891"/>
      <c r="K1459" s="891"/>
      <c r="L1459" s="891"/>
      <c r="M1459" s="605">
        <v>5</v>
      </c>
      <c r="N1459" s="866">
        <v>18.6069026666667</v>
      </c>
      <c r="O1459" s="867">
        <v>11.25</v>
      </c>
      <c r="P1459" s="867">
        <v>209.327655</v>
      </c>
    </row>
    <row r="1460" s="1" customFormat="1" spans="1:16">
      <c r="A1460" s="199" t="s">
        <v>4613</v>
      </c>
      <c r="B1460" s="890" t="s">
        <v>4614</v>
      </c>
      <c r="C1460" s="891"/>
      <c r="D1460" s="892"/>
      <c r="E1460" s="896"/>
      <c r="F1460" s="891"/>
      <c r="G1460" s="891"/>
      <c r="H1460" s="891"/>
      <c r="I1460" s="891"/>
      <c r="J1460" s="891"/>
      <c r="K1460" s="891"/>
      <c r="L1460" s="891"/>
      <c r="M1460" s="605">
        <v>7</v>
      </c>
      <c r="N1460" s="866">
        <v>26.0496637333333</v>
      </c>
      <c r="O1460" s="867">
        <v>11.25</v>
      </c>
      <c r="P1460" s="867">
        <v>293.058717</v>
      </c>
    </row>
    <row r="1461" s="1" customFormat="1" spans="1:16">
      <c r="A1461" s="199" t="s">
        <v>4615</v>
      </c>
      <c r="B1461" s="890" t="s">
        <v>3442</v>
      </c>
      <c r="C1461" s="891"/>
      <c r="D1461" s="892"/>
      <c r="E1461" s="896"/>
      <c r="F1461" s="891"/>
      <c r="G1461" s="891"/>
      <c r="H1461" s="891"/>
      <c r="I1461" s="891"/>
      <c r="J1461" s="891"/>
      <c r="K1461" s="891"/>
      <c r="L1461" s="891"/>
      <c r="M1461" s="605">
        <v>4</v>
      </c>
      <c r="N1461" s="866">
        <v>14.8855221333333</v>
      </c>
      <c r="O1461" s="867">
        <v>11.25</v>
      </c>
      <c r="P1461" s="867">
        <v>167.462124</v>
      </c>
    </row>
    <row r="1462" s="1" customFormat="1" spans="1:16">
      <c r="A1462" s="199" t="s">
        <v>4616</v>
      </c>
      <c r="B1462" s="890" t="s">
        <v>4617</v>
      </c>
      <c r="C1462" s="891"/>
      <c r="D1462" s="892"/>
      <c r="E1462" s="896"/>
      <c r="F1462" s="891"/>
      <c r="G1462" s="891"/>
      <c r="H1462" s="891"/>
      <c r="I1462" s="891"/>
      <c r="J1462" s="891"/>
      <c r="K1462" s="891"/>
      <c r="L1462" s="891"/>
      <c r="M1462" s="605">
        <v>7</v>
      </c>
      <c r="N1462" s="866">
        <v>26.0496637333333</v>
      </c>
      <c r="O1462" s="867">
        <v>11.25</v>
      </c>
      <c r="P1462" s="867">
        <v>293.058717</v>
      </c>
    </row>
    <row r="1463" s="1" customFormat="1" spans="1:16">
      <c r="A1463" s="199" t="s">
        <v>4618</v>
      </c>
      <c r="B1463" s="890" t="s">
        <v>3934</v>
      </c>
      <c r="C1463" s="891"/>
      <c r="D1463" s="892"/>
      <c r="E1463" s="896"/>
      <c r="F1463" s="891"/>
      <c r="G1463" s="891"/>
      <c r="H1463" s="891"/>
      <c r="I1463" s="891"/>
      <c r="J1463" s="891"/>
      <c r="K1463" s="891"/>
      <c r="L1463" s="891"/>
      <c r="M1463" s="605">
        <v>4</v>
      </c>
      <c r="N1463" s="866">
        <v>14.8855221333333</v>
      </c>
      <c r="O1463" s="867">
        <v>11.25</v>
      </c>
      <c r="P1463" s="867">
        <v>167.462124</v>
      </c>
    </row>
    <row r="1464" s="1" customFormat="1" spans="1:16">
      <c r="A1464" s="199" t="s">
        <v>4619</v>
      </c>
      <c r="B1464" s="890" t="s">
        <v>4620</v>
      </c>
      <c r="C1464" s="891"/>
      <c r="D1464" s="892"/>
      <c r="E1464" s="896"/>
      <c r="F1464" s="891"/>
      <c r="G1464" s="891"/>
      <c r="H1464" s="891"/>
      <c r="I1464" s="891"/>
      <c r="J1464" s="891"/>
      <c r="K1464" s="891"/>
      <c r="L1464" s="891"/>
      <c r="M1464" s="605">
        <v>3</v>
      </c>
      <c r="N1464" s="866">
        <v>11.1641416</v>
      </c>
      <c r="O1464" s="867">
        <v>11.25</v>
      </c>
      <c r="P1464" s="867">
        <v>125.596593</v>
      </c>
    </row>
    <row r="1465" s="1" customFormat="1" spans="1:16">
      <c r="A1465" s="199" t="s">
        <v>4621</v>
      </c>
      <c r="B1465" s="890" t="s">
        <v>4622</v>
      </c>
      <c r="C1465" s="891"/>
      <c r="D1465" s="892"/>
      <c r="E1465" s="896"/>
      <c r="F1465" s="891"/>
      <c r="G1465" s="891"/>
      <c r="H1465" s="891"/>
      <c r="I1465" s="891"/>
      <c r="J1465" s="891"/>
      <c r="K1465" s="891"/>
      <c r="L1465" s="891"/>
      <c r="M1465" s="605">
        <v>5</v>
      </c>
      <c r="N1465" s="866">
        <v>18.6069026666667</v>
      </c>
      <c r="O1465" s="867">
        <v>11.25</v>
      </c>
      <c r="P1465" s="867">
        <v>209.327655</v>
      </c>
    </row>
    <row r="1466" s="1" customFormat="1" spans="1:16">
      <c r="A1466" s="199" t="s">
        <v>4623</v>
      </c>
      <c r="B1466" s="890" t="s">
        <v>4624</v>
      </c>
      <c r="C1466" s="891"/>
      <c r="D1466" s="892"/>
      <c r="E1466" s="896"/>
      <c r="F1466" s="891"/>
      <c r="G1466" s="891"/>
      <c r="H1466" s="891"/>
      <c r="I1466" s="891"/>
      <c r="J1466" s="891"/>
      <c r="K1466" s="891"/>
      <c r="L1466" s="891"/>
      <c r="M1466" s="605">
        <v>3</v>
      </c>
      <c r="N1466" s="866">
        <v>11.1641416</v>
      </c>
      <c r="O1466" s="867">
        <v>11.25</v>
      </c>
      <c r="P1466" s="867">
        <v>125.596593</v>
      </c>
    </row>
    <row r="1467" s="1" customFormat="1" spans="1:16">
      <c r="A1467" s="199" t="s">
        <v>4625</v>
      </c>
      <c r="B1467" s="890" t="s">
        <v>4626</v>
      </c>
      <c r="C1467" s="891"/>
      <c r="D1467" s="892"/>
      <c r="E1467" s="896"/>
      <c r="F1467" s="891"/>
      <c r="G1467" s="891"/>
      <c r="H1467" s="891"/>
      <c r="I1467" s="891"/>
      <c r="J1467" s="891"/>
      <c r="K1467" s="891"/>
      <c r="L1467" s="891"/>
      <c r="M1467" s="605">
        <v>7</v>
      </c>
      <c r="N1467" s="866">
        <v>26.0496637333333</v>
      </c>
      <c r="O1467" s="867">
        <v>11.25</v>
      </c>
      <c r="P1467" s="867">
        <v>293.058717</v>
      </c>
    </row>
    <row r="1468" s="1" customFormat="1" spans="1:16">
      <c r="A1468" s="199" t="s">
        <v>4627</v>
      </c>
      <c r="B1468" s="890" t="s">
        <v>4628</v>
      </c>
      <c r="C1468" s="891"/>
      <c r="D1468" s="892"/>
      <c r="E1468" s="896"/>
      <c r="F1468" s="891"/>
      <c r="G1468" s="891"/>
      <c r="H1468" s="891"/>
      <c r="I1468" s="891"/>
      <c r="J1468" s="891"/>
      <c r="K1468" s="891"/>
      <c r="L1468" s="891"/>
      <c r="M1468" s="605">
        <v>4</v>
      </c>
      <c r="N1468" s="866">
        <v>14.8855221333333</v>
      </c>
      <c r="O1468" s="867">
        <v>11.25</v>
      </c>
      <c r="P1468" s="867">
        <v>167.462124</v>
      </c>
    </row>
    <row r="1469" s="1" customFormat="1" spans="1:16">
      <c r="A1469" s="199" t="s">
        <v>4629</v>
      </c>
      <c r="B1469" s="890" t="s">
        <v>4630</v>
      </c>
      <c r="C1469" s="891"/>
      <c r="D1469" s="892"/>
      <c r="E1469" s="896"/>
      <c r="F1469" s="891"/>
      <c r="G1469" s="891"/>
      <c r="H1469" s="891"/>
      <c r="I1469" s="891"/>
      <c r="J1469" s="891"/>
      <c r="K1469" s="891"/>
      <c r="L1469" s="891"/>
      <c r="M1469" s="605">
        <v>1</v>
      </c>
      <c r="N1469" s="866">
        <v>3.72138053333333</v>
      </c>
      <c r="O1469" s="867">
        <v>11.25</v>
      </c>
      <c r="P1469" s="867">
        <v>41.865531</v>
      </c>
    </row>
    <row r="1470" s="1" customFormat="1" spans="1:16">
      <c r="A1470" s="199" t="s">
        <v>4631</v>
      </c>
      <c r="B1470" s="890" t="s">
        <v>4632</v>
      </c>
      <c r="C1470" s="891"/>
      <c r="D1470" s="892"/>
      <c r="E1470" s="896"/>
      <c r="F1470" s="891"/>
      <c r="G1470" s="891"/>
      <c r="H1470" s="891"/>
      <c r="I1470" s="891"/>
      <c r="J1470" s="891"/>
      <c r="K1470" s="891"/>
      <c r="L1470" s="891"/>
      <c r="M1470" s="605">
        <v>1</v>
      </c>
      <c r="N1470" s="866">
        <v>3.72138053333333</v>
      </c>
      <c r="O1470" s="867">
        <v>11.25</v>
      </c>
      <c r="P1470" s="867">
        <v>41.865531</v>
      </c>
    </row>
    <row r="1471" s="1" customFormat="1" spans="1:16">
      <c r="A1471" s="199" t="s">
        <v>4633</v>
      </c>
      <c r="B1471" s="890" t="s">
        <v>3725</v>
      </c>
      <c r="C1471" s="891"/>
      <c r="D1471" s="892"/>
      <c r="E1471" s="896"/>
      <c r="F1471" s="891"/>
      <c r="G1471" s="891"/>
      <c r="H1471" s="891"/>
      <c r="I1471" s="891"/>
      <c r="J1471" s="891"/>
      <c r="K1471" s="891"/>
      <c r="L1471" s="891"/>
      <c r="M1471" s="605">
        <v>7</v>
      </c>
      <c r="N1471" s="866">
        <v>26.0496637333333</v>
      </c>
      <c r="O1471" s="867">
        <v>11.25</v>
      </c>
      <c r="P1471" s="867">
        <v>293.058717</v>
      </c>
    </row>
    <row r="1472" s="1" customFormat="1" spans="1:16">
      <c r="A1472" s="199" t="s">
        <v>4634</v>
      </c>
      <c r="B1472" s="890" t="s">
        <v>4125</v>
      </c>
      <c r="C1472" s="891"/>
      <c r="D1472" s="892"/>
      <c r="E1472" s="896"/>
      <c r="F1472" s="891"/>
      <c r="G1472" s="891"/>
      <c r="H1472" s="891"/>
      <c r="I1472" s="891"/>
      <c r="J1472" s="891"/>
      <c r="K1472" s="891"/>
      <c r="L1472" s="891"/>
      <c r="M1472" s="605">
        <v>4</v>
      </c>
      <c r="N1472" s="866">
        <v>14.8855221333333</v>
      </c>
      <c r="O1472" s="867">
        <v>11.25</v>
      </c>
      <c r="P1472" s="867">
        <v>167.462124</v>
      </c>
    </row>
    <row r="1473" s="1" customFormat="1" spans="1:16">
      <c r="A1473" s="199" t="s">
        <v>4635</v>
      </c>
      <c r="B1473" s="890" t="s">
        <v>4636</v>
      </c>
      <c r="C1473" s="891"/>
      <c r="D1473" s="892"/>
      <c r="E1473" s="896"/>
      <c r="F1473" s="891"/>
      <c r="G1473" s="891"/>
      <c r="H1473" s="891"/>
      <c r="I1473" s="891"/>
      <c r="J1473" s="891"/>
      <c r="K1473" s="891"/>
      <c r="L1473" s="891"/>
      <c r="M1473" s="605">
        <v>2</v>
      </c>
      <c r="N1473" s="866">
        <v>7.44276106666667</v>
      </c>
      <c r="O1473" s="867">
        <v>11.25</v>
      </c>
      <c r="P1473" s="867">
        <v>83.731062</v>
      </c>
    </row>
    <row r="1474" s="1" customFormat="1" spans="1:16">
      <c r="A1474" s="199" t="s">
        <v>4637</v>
      </c>
      <c r="B1474" s="890" t="s">
        <v>4638</v>
      </c>
      <c r="C1474" s="891"/>
      <c r="D1474" s="892"/>
      <c r="E1474" s="896"/>
      <c r="F1474" s="891"/>
      <c r="G1474" s="891"/>
      <c r="H1474" s="891"/>
      <c r="I1474" s="891"/>
      <c r="J1474" s="891"/>
      <c r="K1474" s="891"/>
      <c r="L1474" s="891"/>
      <c r="M1474" s="605">
        <v>4</v>
      </c>
      <c r="N1474" s="866">
        <v>14.8855221333333</v>
      </c>
      <c r="O1474" s="867">
        <v>11.25</v>
      </c>
      <c r="P1474" s="867">
        <v>167.462124</v>
      </c>
    </row>
    <row r="1475" s="1" customFormat="1" spans="1:16">
      <c r="A1475" s="199" t="s">
        <v>4639</v>
      </c>
      <c r="B1475" s="890" t="s">
        <v>4640</v>
      </c>
      <c r="C1475" s="891"/>
      <c r="D1475" s="892"/>
      <c r="E1475" s="896"/>
      <c r="F1475" s="891"/>
      <c r="G1475" s="891"/>
      <c r="H1475" s="891"/>
      <c r="I1475" s="891"/>
      <c r="J1475" s="891"/>
      <c r="K1475" s="891"/>
      <c r="L1475" s="891"/>
      <c r="M1475" s="605">
        <v>1</v>
      </c>
      <c r="N1475" s="866">
        <v>3.72138053333333</v>
      </c>
      <c r="O1475" s="867">
        <v>11.25</v>
      </c>
      <c r="P1475" s="867">
        <v>41.865531</v>
      </c>
    </row>
    <row r="1476" s="1" customFormat="1" spans="1:16">
      <c r="A1476" s="199" t="s">
        <v>4641</v>
      </c>
      <c r="B1476" s="890" t="s">
        <v>4642</v>
      </c>
      <c r="C1476" s="891"/>
      <c r="D1476" s="892"/>
      <c r="E1476" s="896"/>
      <c r="F1476" s="891"/>
      <c r="G1476" s="891"/>
      <c r="H1476" s="891"/>
      <c r="I1476" s="891"/>
      <c r="J1476" s="891"/>
      <c r="K1476" s="891"/>
      <c r="L1476" s="891"/>
      <c r="M1476" s="605">
        <v>4</v>
      </c>
      <c r="N1476" s="866">
        <v>14.8855221333333</v>
      </c>
      <c r="O1476" s="867">
        <v>11.25</v>
      </c>
      <c r="P1476" s="867">
        <v>167.462124</v>
      </c>
    </row>
    <row r="1477" s="1" customFormat="1" spans="1:16">
      <c r="A1477" s="199" t="s">
        <v>4643</v>
      </c>
      <c r="B1477" s="890" t="s">
        <v>4644</v>
      </c>
      <c r="C1477" s="891"/>
      <c r="D1477" s="892"/>
      <c r="E1477" s="896"/>
      <c r="F1477" s="891"/>
      <c r="G1477" s="891"/>
      <c r="H1477" s="891"/>
      <c r="I1477" s="891"/>
      <c r="J1477" s="891"/>
      <c r="K1477" s="891"/>
      <c r="L1477" s="891"/>
      <c r="M1477" s="605">
        <v>1</v>
      </c>
      <c r="N1477" s="866">
        <v>3.72138053333333</v>
      </c>
      <c r="O1477" s="867">
        <v>11.25</v>
      </c>
      <c r="P1477" s="867">
        <v>41.865531</v>
      </c>
    </row>
    <row r="1478" s="1" customFormat="1" spans="1:16">
      <c r="A1478" s="199" t="s">
        <v>4645</v>
      </c>
      <c r="B1478" s="890" t="s">
        <v>4646</v>
      </c>
      <c r="C1478" s="891"/>
      <c r="D1478" s="892"/>
      <c r="E1478" s="896"/>
      <c r="F1478" s="891"/>
      <c r="G1478" s="891"/>
      <c r="H1478" s="891"/>
      <c r="I1478" s="891"/>
      <c r="J1478" s="891"/>
      <c r="K1478" s="891"/>
      <c r="L1478" s="891"/>
      <c r="M1478" s="605">
        <v>2</v>
      </c>
      <c r="N1478" s="866">
        <v>7.44276106666667</v>
      </c>
      <c r="O1478" s="867">
        <v>11.25</v>
      </c>
      <c r="P1478" s="867">
        <v>83.731062</v>
      </c>
    </row>
    <row r="1479" s="1" customFormat="1" spans="1:16">
      <c r="A1479" s="199" t="s">
        <v>4647</v>
      </c>
      <c r="B1479" s="890" t="s">
        <v>4648</v>
      </c>
      <c r="C1479" s="891"/>
      <c r="D1479" s="892"/>
      <c r="E1479" s="896"/>
      <c r="F1479" s="891"/>
      <c r="G1479" s="891"/>
      <c r="H1479" s="891"/>
      <c r="I1479" s="891"/>
      <c r="J1479" s="891"/>
      <c r="K1479" s="891"/>
      <c r="L1479" s="891"/>
      <c r="M1479" s="605">
        <v>9</v>
      </c>
      <c r="N1479" s="866">
        <v>33.4924248</v>
      </c>
      <c r="O1479" s="867">
        <v>11.25</v>
      </c>
      <c r="P1479" s="867">
        <v>376.789779</v>
      </c>
    </row>
    <row r="1480" s="1" customFormat="1" spans="1:16">
      <c r="A1480" s="199" t="s">
        <v>4649</v>
      </c>
      <c r="B1480" s="890" t="s">
        <v>4650</v>
      </c>
      <c r="C1480" s="891"/>
      <c r="D1480" s="892"/>
      <c r="E1480" s="896"/>
      <c r="F1480" s="891"/>
      <c r="G1480" s="891"/>
      <c r="H1480" s="891"/>
      <c r="I1480" s="891"/>
      <c r="J1480" s="891"/>
      <c r="K1480" s="891"/>
      <c r="L1480" s="891"/>
      <c r="M1480" s="605">
        <v>1</v>
      </c>
      <c r="N1480" s="866">
        <v>3.72138053333333</v>
      </c>
      <c r="O1480" s="867">
        <v>11.25</v>
      </c>
      <c r="P1480" s="867">
        <v>41.865531</v>
      </c>
    </row>
    <row r="1481" s="1" customFormat="1" spans="1:16">
      <c r="A1481" s="199" t="s">
        <v>3313</v>
      </c>
      <c r="B1481" s="890" t="s">
        <v>4651</v>
      </c>
      <c r="C1481" s="891"/>
      <c r="D1481" s="892"/>
      <c r="E1481" s="896"/>
      <c r="F1481" s="891"/>
      <c r="G1481" s="891"/>
      <c r="H1481" s="891"/>
      <c r="I1481" s="891"/>
      <c r="J1481" s="891"/>
      <c r="K1481" s="891"/>
      <c r="L1481" s="891"/>
      <c r="M1481" s="605">
        <v>7</v>
      </c>
      <c r="N1481" s="866">
        <v>26.0496637333333</v>
      </c>
      <c r="O1481" s="867">
        <v>11.25</v>
      </c>
      <c r="P1481" s="867">
        <v>293.058717</v>
      </c>
    </row>
    <row r="1482" s="1" customFormat="1" spans="1:16">
      <c r="A1482" s="199" t="s">
        <v>4652</v>
      </c>
      <c r="B1482" s="890" t="s">
        <v>4653</v>
      </c>
      <c r="C1482" s="891"/>
      <c r="D1482" s="892"/>
      <c r="E1482" s="896"/>
      <c r="F1482" s="891"/>
      <c r="G1482" s="891"/>
      <c r="H1482" s="891"/>
      <c r="I1482" s="891"/>
      <c r="J1482" s="891"/>
      <c r="K1482" s="891"/>
      <c r="L1482" s="891"/>
      <c r="M1482" s="605">
        <v>5</v>
      </c>
      <c r="N1482" s="866">
        <v>18.6069026666667</v>
      </c>
      <c r="O1482" s="867">
        <v>11.25</v>
      </c>
      <c r="P1482" s="867">
        <v>209.327655</v>
      </c>
    </row>
    <row r="1483" s="1" customFormat="1" spans="1:16">
      <c r="A1483" s="199" t="s">
        <v>4654</v>
      </c>
      <c r="B1483" s="890" t="s">
        <v>4655</v>
      </c>
      <c r="C1483" s="891"/>
      <c r="D1483" s="892"/>
      <c r="E1483" s="896"/>
      <c r="F1483" s="891"/>
      <c r="G1483" s="891"/>
      <c r="H1483" s="891"/>
      <c r="I1483" s="891"/>
      <c r="J1483" s="891"/>
      <c r="K1483" s="891"/>
      <c r="L1483" s="891"/>
      <c r="M1483" s="605">
        <v>5</v>
      </c>
      <c r="N1483" s="866">
        <v>18.6069026666667</v>
      </c>
      <c r="O1483" s="867">
        <v>11.25</v>
      </c>
      <c r="P1483" s="867">
        <v>209.327655</v>
      </c>
    </row>
    <row r="1484" s="1" customFormat="1" spans="1:16">
      <c r="A1484" s="199" t="s">
        <v>4656</v>
      </c>
      <c r="B1484" s="890" t="s">
        <v>4657</v>
      </c>
      <c r="C1484" s="891"/>
      <c r="D1484" s="892"/>
      <c r="E1484" s="896"/>
      <c r="F1484" s="891"/>
      <c r="G1484" s="891"/>
      <c r="H1484" s="891"/>
      <c r="I1484" s="891"/>
      <c r="J1484" s="891"/>
      <c r="K1484" s="891"/>
      <c r="L1484" s="891"/>
      <c r="M1484" s="605">
        <v>5</v>
      </c>
      <c r="N1484" s="866">
        <v>18.6069026666667</v>
      </c>
      <c r="O1484" s="867">
        <v>11.25</v>
      </c>
      <c r="P1484" s="867">
        <v>209.327655</v>
      </c>
    </row>
    <row r="1485" s="1" customFormat="1" spans="1:16">
      <c r="A1485" s="199" t="s">
        <v>4658</v>
      </c>
      <c r="B1485" s="890" t="s">
        <v>4659</v>
      </c>
      <c r="C1485" s="891"/>
      <c r="D1485" s="892"/>
      <c r="E1485" s="896"/>
      <c r="F1485" s="891"/>
      <c r="G1485" s="891"/>
      <c r="H1485" s="891"/>
      <c r="I1485" s="891"/>
      <c r="J1485" s="891"/>
      <c r="K1485" s="891"/>
      <c r="L1485" s="891"/>
      <c r="M1485" s="605">
        <v>5</v>
      </c>
      <c r="N1485" s="866">
        <v>18.6069026666667</v>
      </c>
      <c r="O1485" s="867">
        <v>11.25</v>
      </c>
      <c r="P1485" s="867">
        <v>209.327655</v>
      </c>
    </row>
    <row r="1486" s="1" customFormat="1" spans="1:16">
      <c r="A1486" s="199" t="s">
        <v>4660</v>
      </c>
      <c r="B1486" s="890" t="s">
        <v>4661</v>
      </c>
      <c r="C1486" s="891"/>
      <c r="D1486" s="892"/>
      <c r="E1486" s="896"/>
      <c r="F1486" s="891"/>
      <c r="G1486" s="891"/>
      <c r="H1486" s="891"/>
      <c r="I1486" s="891"/>
      <c r="J1486" s="891"/>
      <c r="K1486" s="891"/>
      <c r="L1486" s="891"/>
      <c r="M1486" s="605">
        <v>3</v>
      </c>
      <c r="N1486" s="866">
        <v>11.1641416</v>
      </c>
      <c r="O1486" s="867">
        <v>11.25</v>
      </c>
      <c r="P1486" s="867">
        <v>125.596593</v>
      </c>
    </row>
    <row r="1487" s="1" customFormat="1" spans="1:16">
      <c r="A1487" s="199" t="s">
        <v>4662</v>
      </c>
      <c r="B1487" s="890" t="s">
        <v>4663</v>
      </c>
      <c r="C1487" s="891"/>
      <c r="D1487" s="892"/>
      <c r="E1487" s="896"/>
      <c r="F1487" s="891"/>
      <c r="G1487" s="891"/>
      <c r="H1487" s="891"/>
      <c r="I1487" s="891"/>
      <c r="J1487" s="891"/>
      <c r="K1487" s="891"/>
      <c r="L1487" s="891"/>
      <c r="M1487" s="605">
        <v>2</v>
      </c>
      <c r="N1487" s="866">
        <v>7.44276106666667</v>
      </c>
      <c r="O1487" s="867">
        <v>11.25</v>
      </c>
      <c r="P1487" s="867">
        <v>83.731062</v>
      </c>
    </row>
    <row r="1488" s="1" customFormat="1" spans="1:16">
      <c r="A1488" s="199" t="s">
        <v>4664</v>
      </c>
      <c r="B1488" s="890" t="s">
        <v>4665</v>
      </c>
      <c r="C1488" s="891"/>
      <c r="D1488" s="892"/>
      <c r="E1488" s="896"/>
      <c r="F1488" s="891"/>
      <c r="G1488" s="891"/>
      <c r="H1488" s="891"/>
      <c r="I1488" s="891"/>
      <c r="J1488" s="891"/>
      <c r="K1488" s="891"/>
      <c r="L1488" s="891"/>
      <c r="M1488" s="605">
        <v>2</v>
      </c>
      <c r="N1488" s="866">
        <v>7.44276106666667</v>
      </c>
      <c r="O1488" s="867">
        <v>11.25</v>
      </c>
      <c r="P1488" s="867">
        <v>83.731062</v>
      </c>
    </row>
    <row r="1489" s="1" customFormat="1" spans="1:16">
      <c r="A1489" s="199" t="s">
        <v>4666</v>
      </c>
      <c r="B1489" s="890" t="s">
        <v>4667</v>
      </c>
      <c r="C1489" s="891"/>
      <c r="D1489" s="892"/>
      <c r="E1489" s="896"/>
      <c r="F1489" s="891"/>
      <c r="G1489" s="891"/>
      <c r="H1489" s="891"/>
      <c r="I1489" s="891"/>
      <c r="J1489" s="891"/>
      <c r="K1489" s="891"/>
      <c r="L1489" s="891"/>
      <c r="M1489" s="605">
        <v>3</v>
      </c>
      <c r="N1489" s="866">
        <v>11.1641416</v>
      </c>
      <c r="O1489" s="867">
        <v>11.25</v>
      </c>
      <c r="P1489" s="867">
        <v>125.596593</v>
      </c>
    </row>
    <row r="1490" s="1" customFormat="1" spans="1:16">
      <c r="A1490" s="199" t="s">
        <v>4668</v>
      </c>
      <c r="B1490" s="890" t="s">
        <v>4669</v>
      </c>
      <c r="C1490" s="891"/>
      <c r="D1490" s="892"/>
      <c r="E1490" s="896"/>
      <c r="F1490" s="891"/>
      <c r="G1490" s="891"/>
      <c r="H1490" s="891"/>
      <c r="I1490" s="891"/>
      <c r="J1490" s="891"/>
      <c r="K1490" s="891"/>
      <c r="L1490" s="891"/>
      <c r="M1490" s="605">
        <v>2</v>
      </c>
      <c r="N1490" s="866">
        <v>7.44276106666667</v>
      </c>
      <c r="O1490" s="867">
        <v>11.25</v>
      </c>
      <c r="P1490" s="867">
        <v>83.731062</v>
      </c>
    </row>
    <row r="1491" s="1" customFormat="1" spans="1:16">
      <c r="A1491" s="199" t="s">
        <v>4670</v>
      </c>
      <c r="B1491" s="890" t="s">
        <v>4671</v>
      </c>
      <c r="C1491" s="891"/>
      <c r="D1491" s="892"/>
      <c r="E1491" s="896"/>
      <c r="F1491" s="891"/>
      <c r="G1491" s="891"/>
      <c r="H1491" s="891"/>
      <c r="I1491" s="891"/>
      <c r="J1491" s="891"/>
      <c r="K1491" s="891"/>
      <c r="L1491" s="891"/>
      <c r="M1491" s="605">
        <v>2</v>
      </c>
      <c r="N1491" s="866">
        <v>7.44276106666667</v>
      </c>
      <c r="O1491" s="867">
        <v>11.25</v>
      </c>
      <c r="P1491" s="867">
        <v>83.731062</v>
      </c>
    </row>
    <row r="1492" s="1" customFormat="1" spans="1:16">
      <c r="A1492" s="199" t="s">
        <v>4672</v>
      </c>
      <c r="B1492" s="890" t="s">
        <v>4673</v>
      </c>
      <c r="C1492" s="891"/>
      <c r="D1492" s="892"/>
      <c r="E1492" s="896"/>
      <c r="F1492" s="891"/>
      <c r="G1492" s="891"/>
      <c r="H1492" s="891"/>
      <c r="I1492" s="891"/>
      <c r="J1492" s="891"/>
      <c r="K1492" s="891"/>
      <c r="L1492" s="891"/>
      <c r="M1492" s="605">
        <v>4</v>
      </c>
      <c r="N1492" s="866">
        <v>14.8855221333333</v>
      </c>
      <c r="O1492" s="867">
        <v>11.25</v>
      </c>
      <c r="P1492" s="867">
        <v>167.462124</v>
      </c>
    </row>
    <row r="1493" s="1" customFormat="1" spans="1:16">
      <c r="A1493" s="199" t="s">
        <v>4674</v>
      </c>
      <c r="B1493" s="890" t="s">
        <v>4675</v>
      </c>
      <c r="C1493" s="891"/>
      <c r="D1493" s="892"/>
      <c r="E1493" s="896"/>
      <c r="F1493" s="891"/>
      <c r="G1493" s="891"/>
      <c r="H1493" s="891"/>
      <c r="I1493" s="891"/>
      <c r="J1493" s="891"/>
      <c r="K1493" s="891"/>
      <c r="L1493" s="891"/>
      <c r="M1493" s="605">
        <v>4</v>
      </c>
      <c r="N1493" s="866">
        <v>14.8855221333333</v>
      </c>
      <c r="O1493" s="867">
        <v>11.25</v>
      </c>
      <c r="P1493" s="867">
        <v>167.462124</v>
      </c>
    </row>
    <row r="1494" s="1" customFormat="1" spans="1:16">
      <c r="A1494" s="199" t="s">
        <v>4676</v>
      </c>
      <c r="B1494" s="890" t="s">
        <v>3209</v>
      </c>
      <c r="C1494" s="891"/>
      <c r="D1494" s="892"/>
      <c r="E1494" s="896"/>
      <c r="F1494" s="891"/>
      <c r="G1494" s="891"/>
      <c r="H1494" s="891"/>
      <c r="I1494" s="891"/>
      <c r="J1494" s="891"/>
      <c r="K1494" s="891"/>
      <c r="L1494" s="891"/>
      <c r="M1494" s="605">
        <v>4</v>
      </c>
      <c r="N1494" s="866">
        <v>14.8855221333333</v>
      </c>
      <c r="O1494" s="867">
        <v>11.25</v>
      </c>
      <c r="P1494" s="867">
        <v>167.462124</v>
      </c>
    </row>
    <row r="1495" s="1" customFormat="1" spans="1:16">
      <c r="A1495" s="199" t="s">
        <v>4677</v>
      </c>
      <c r="B1495" s="890" t="s">
        <v>4678</v>
      </c>
      <c r="C1495" s="891"/>
      <c r="D1495" s="892"/>
      <c r="E1495" s="896"/>
      <c r="F1495" s="891"/>
      <c r="G1495" s="891"/>
      <c r="H1495" s="891"/>
      <c r="I1495" s="891"/>
      <c r="J1495" s="891"/>
      <c r="K1495" s="891"/>
      <c r="L1495" s="891"/>
      <c r="M1495" s="605">
        <v>4</v>
      </c>
      <c r="N1495" s="866">
        <v>14.8855221333333</v>
      </c>
      <c r="O1495" s="867">
        <v>11.25</v>
      </c>
      <c r="P1495" s="867">
        <v>167.462124</v>
      </c>
    </row>
    <row r="1496" s="1" customFormat="1" spans="1:16">
      <c r="A1496" s="199" t="s">
        <v>4679</v>
      </c>
      <c r="B1496" s="890" t="s">
        <v>4680</v>
      </c>
      <c r="C1496" s="891"/>
      <c r="D1496" s="892"/>
      <c r="E1496" s="896"/>
      <c r="F1496" s="891"/>
      <c r="G1496" s="891"/>
      <c r="H1496" s="891"/>
      <c r="I1496" s="891"/>
      <c r="J1496" s="891"/>
      <c r="K1496" s="891"/>
      <c r="L1496" s="891"/>
      <c r="M1496" s="605">
        <v>4</v>
      </c>
      <c r="N1496" s="866">
        <v>14.8855221333333</v>
      </c>
      <c r="O1496" s="867">
        <v>11.25</v>
      </c>
      <c r="P1496" s="867">
        <v>167.462124</v>
      </c>
    </row>
    <row r="1497" s="1" customFormat="1" spans="1:16">
      <c r="A1497" s="199" t="s">
        <v>4681</v>
      </c>
      <c r="B1497" s="890" t="s">
        <v>4682</v>
      </c>
      <c r="C1497" s="891"/>
      <c r="D1497" s="892"/>
      <c r="E1497" s="896"/>
      <c r="F1497" s="891"/>
      <c r="G1497" s="891"/>
      <c r="H1497" s="891"/>
      <c r="I1497" s="891"/>
      <c r="J1497" s="891"/>
      <c r="K1497" s="891"/>
      <c r="L1497" s="891"/>
      <c r="M1497" s="605">
        <v>4</v>
      </c>
      <c r="N1497" s="866">
        <v>14.8855221333333</v>
      </c>
      <c r="O1497" s="867">
        <v>11.25</v>
      </c>
      <c r="P1497" s="867">
        <v>167.462124</v>
      </c>
    </row>
    <row r="1498" s="1" customFormat="1" spans="1:16">
      <c r="A1498" s="199" t="s">
        <v>4683</v>
      </c>
      <c r="B1498" s="890" t="s">
        <v>4684</v>
      </c>
      <c r="C1498" s="891"/>
      <c r="D1498" s="892"/>
      <c r="E1498" s="896"/>
      <c r="F1498" s="891"/>
      <c r="G1498" s="891"/>
      <c r="H1498" s="891"/>
      <c r="I1498" s="891"/>
      <c r="J1498" s="891"/>
      <c r="K1498" s="891"/>
      <c r="L1498" s="891"/>
      <c r="M1498" s="605">
        <v>4</v>
      </c>
      <c r="N1498" s="866">
        <v>14.8855221333333</v>
      </c>
      <c r="O1498" s="867">
        <v>11.25</v>
      </c>
      <c r="P1498" s="867">
        <v>167.462124</v>
      </c>
    </row>
    <row r="1499" s="1" customFormat="1" spans="1:16">
      <c r="A1499" s="199" t="s">
        <v>4685</v>
      </c>
      <c r="B1499" s="890" t="s">
        <v>4686</v>
      </c>
      <c r="C1499" s="891"/>
      <c r="D1499" s="892"/>
      <c r="E1499" s="896"/>
      <c r="F1499" s="891"/>
      <c r="G1499" s="891"/>
      <c r="H1499" s="891"/>
      <c r="I1499" s="891"/>
      <c r="J1499" s="891"/>
      <c r="K1499" s="891"/>
      <c r="L1499" s="891"/>
      <c r="M1499" s="605">
        <v>5</v>
      </c>
      <c r="N1499" s="866">
        <v>18.6069026666667</v>
      </c>
      <c r="O1499" s="867">
        <v>11.25</v>
      </c>
      <c r="P1499" s="867">
        <v>209.327655</v>
      </c>
    </row>
    <row r="1500" s="1" customFormat="1" spans="1:16">
      <c r="A1500" s="199" t="s">
        <v>4687</v>
      </c>
      <c r="B1500" s="890" t="s">
        <v>4688</v>
      </c>
      <c r="C1500" s="891"/>
      <c r="D1500" s="892"/>
      <c r="E1500" s="896"/>
      <c r="F1500" s="891"/>
      <c r="G1500" s="891"/>
      <c r="H1500" s="891"/>
      <c r="I1500" s="891"/>
      <c r="J1500" s="891"/>
      <c r="K1500" s="891"/>
      <c r="L1500" s="891"/>
      <c r="M1500" s="605">
        <v>3</v>
      </c>
      <c r="N1500" s="866">
        <v>11.1641416</v>
      </c>
      <c r="O1500" s="867">
        <v>11.25</v>
      </c>
      <c r="P1500" s="867">
        <v>125.596593</v>
      </c>
    </row>
    <row r="1501" s="1" customFormat="1" spans="1:16">
      <c r="A1501" s="199" t="s">
        <v>4689</v>
      </c>
      <c r="B1501" s="890" t="s">
        <v>4690</v>
      </c>
      <c r="C1501" s="891"/>
      <c r="D1501" s="892"/>
      <c r="E1501" s="896"/>
      <c r="F1501" s="891"/>
      <c r="G1501" s="891"/>
      <c r="H1501" s="891"/>
      <c r="I1501" s="891"/>
      <c r="J1501" s="891"/>
      <c r="K1501" s="891"/>
      <c r="L1501" s="891"/>
      <c r="M1501" s="605">
        <v>4</v>
      </c>
      <c r="N1501" s="866">
        <v>14.8855221333333</v>
      </c>
      <c r="O1501" s="867">
        <v>11.25</v>
      </c>
      <c r="P1501" s="867">
        <v>167.462124</v>
      </c>
    </row>
    <row r="1502" s="1" customFormat="1" spans="1:16">
      <c r="A1502" s="199" t="s">
        <v>4691</v>
      </c>
      <c r="B1502" s="890" t="s">
        <v>4692</v>
      </c>
      <c r="C1502" s="891"/>
      <c r="D1502" s="892"/>
      <c r="E1502" s="896"/>
      <c r="F1502" s="891"/>
      <c r="G1502" s="891"/>
      <c r="H1502" s="891"/>
      <c r="I1502" s="891"/>
      <c r="J1502" s="891"/>
      <c r="K1502" s="891"/>
      <c r="L1502" s="891"/>
      <c r="M1502" s="605">
        <v>4</v>
      </c>
      <c r="N1502" s="866">
        <v>14.8855221333333</v>
      </c>
      <c r="O1502" s="867">
        <v>11.25</v>
      </c>
      <c r="P1502" s="867">
        <v>167.462124</v>
      </c>
    </row>
    <row r="1503" s="1" customFormat="1" spans="1:16">
      <c r="A1503" s="199" t="s">
        <v>4693</v>
      </c>
      <c r="B1503" s="890" t="s">
        <v>4694</v>
      </c>
      <c r="C1503" s="891"/>
      <c r="D1503" s="892"/>
      <c r="E1503" s="896"/>
      <c r="F1503" s="891"/>
      <c r="G1503" s="891"/>
      <c r="H1503" s="891"/>
      <c r="I1503" s="891"/>
      <c r="J1503" s="891"/>
      <c r="K1503" s="891"/>
      <c r="L1503" s="891"/>
      <c r="M1503" s="605">
        <v>2</v>
      </c>
      <c r="N1503" s="866">
        <v>7.44276106666667</v>
      </c>
      <c r="O1503" s="867">
        <v>11.25</v>
      </c>
      <c r="P1503" s="867">
        <v>83.731062</v>
      </c>
    </row>
    <row r="1504" s="1" customFormat="1" spans="1:16">
      <c r="A1504" s="199" t="s">
        <v>4695</v>
      </c>
      <c r="B1504" s="890" t="s">
        <v>4696</v>
      </c>
      <c r="C1504" s="891"/>
      <c r="D1504" s="892"/>
      <c r="E1504" s="896"/>
      <c r="F1504" s="891"/>
      <c r="G1504" s="891"/>
      <c r="H1504" s="891"/>
      <c r="I1504" s="891"/>
      <c r="J1504" s="891"/>
      <c r="K1504" s="891"/>
      <c r="L1504" s="891"/>
      <c r="M1504" s="605">
        <v>10</v>
      </c>
      <c r="N1504" s="866">
        <v>37.2138053333333</v>
      </c>
      <c r="O1504" s="867">
        <v>11.25</v>
      </c>
      <c r="P1504" s="867">
        <v>418.65531</v>
      </c>
    </row>
    <row r="1505" s="1" customFormat="1" spans="1:16">
      <c r="A1505" s="199" t="s">
        <v>4697</v>
      </c>
      <c r="B1505" s="890" t="s">
        <v>3222</v>
      </c>
      <c r="C1505" s="891"/>
      <c r="D1505" s="892"/>
      <c r="E1505" s="896"/>
      <c r="F1505" s="891"/>
      <c r="G1505" s="891"/>
      <c r="H1505" s="891"/>
      <c r="I1505" s="891"/>
      <c r="J1505" s="891"/>
      <c r="K1505" s="891"/>
      <c r="L1505" s="891"/>
      <c r="M1505" s="605">
        <v>5</v>
      </c>
      <c r="N1505" s="866">
        <v>18.6069026666667</v>
      </c>
      <c r="O1505" s="867">
        <v>11.25</v>
      </c>
      <c r="P1505" s="867">
        <v>209.327655</v>
      </c>
    </row>
    <row r="1506" s="1" customFormat="1" spans="1:16">
      <c r="A1506" s="199" t="s">
        <v>4698</v>
      </c>
      <c r="B1506" s="890" t="s">
        <v>4699</v>
      </c>
      <c r="C1506" s="891"/>
      <c r="D1506" s="892"/>
      <c r="E1506" s="896"/>
      <c r="F1506" s="891"/>
      <c r="G1506" s="891"/>
      <c r="H1506" s="891"/>
      <c r="I1506" s="891"/>
      <c r="J1506" s="891"/>
      <c r="K1506" s="891"/>
      <c r="L1506" s="891"/>
      <c r="M1506" s="605">
        <v>3</v>
      </c>
      <c r="N1506" s="866">
        <v>11.1641416</v>
      </c>
      <c r="O1506" s="867">
        <v>11.25</v>
      </c>
      <c r="P1506" s="867">
        <v>125.596593</v>
      </c>
    </row>
    <row r="1507" s="1" customFormat="1" spans="1:16">
      <c r="A1507" s="199" t="s">
        <v>4700</v>
      </c>
      <c r="B1507" s="890" t="s">
        <v>4701</v>
      </c>
      <c r="C1507" s="891"/>
      <c r="D1507" s="892"/>
      <c r="E1507" s="896"/>
      <c r="F1507" s="891"/>
      <c r="G1507" s="891"/>
      <c r="H1507" s="891"/>
      <c r="I1507" s="891"/>
      <c r="J1507" s="891"/>
      <c r="K1507" s="891"/>
      <c r="L1507" s="891"/>
      <c r="M1507" s="605">
        <v>4</v>
      </c>
      <c r="N1507" s="866">
        <v>14.8855221333333</v>
      </c>
      <c r="O1507" s="867">
        <v>11.25</v>
      </c>
      <c r="P1507" s="867">
        <v>167.462124</v>
      </c>
    </row>
    <row r="1508" s="1" customFormat="1" spans="1:16">
      <c r="A1508" s="199" t="s">
        <v>4702</v>
      </c>
      <c r="B1508" s="890" t="s">
        <v>4703</v>
      </c>
      <c r="C1508" s="891"/>
      <c r="D1508" s="892"/>
      <c r="E1508" s="896"/>
      <c r="F1508" s="891"/>
      <c r="G1508" s="891"/>
      <c r="H1508" s="891"/>
      <c r="I1508" s="891"/>
      <c r="J1508" s="891"/>
      <c r="K1508" s="891"/>
      <c r="L1508" s="891"/>
      <c r="M1508" s="605">
        <v>5</v>
      </c>
      <c r="N1508" s="866">
        <v>18.6069026666667</v>
      </c>
      <c r="O1508" s="867">
        <v>11.25</v>
      </c>
      <c r="P1508" s="867">
        <v>209.327655</v>
      </c>
    </row>
    <row r="1509" s="1" customFormat="1" spans="1:16">
      <c r="A1509" s="199" t="s">
        <v>4060</v>
      </c>
      <c r="B1509" s="890" t="s">
        <v>4704</v>
      </c>
      <c r="C1509" s="891"/>
      <c r="D1509" s="892"/>
      <c r="E1509" s="896"/>
      <c r="F1509" s="891"/>
      <c r="G1509" s="891"/>
      <c r="H1509" s="891"/>
      <c r="I1509" s="891"/>
      <c r="J1509" s="891"/>
      <c r="K1509" s="891"/>
      <c r="L1509" s="891"/>
      <c r="M1509" s="605">
        <v>4</v>
      </c>
      <c r="N1509" s="866">
        <v>14.8855221333333</v>
      </c>
      <c r="O1509" s="867">
        <v>11.25</v>
      </c>
      <c r="P1509" s="867">
        <v>167.462124</v>
      </c>
    </row>
    <row r="1510" s="1" customFormat="1" spans="1:16">
      <c r="A1510" s="199" t="s">
        <v>4705</v>
      </c>
      <c r="B1510" s="890" t="s">
        <v>4706</v>
      </c>
      <c r="C1510" s="891"/>
      <c r="D1510" s="892"/>
      <c r="E1510" s="896"/>
      <c r="F1510" s="891"/>
      <c r="G1510" s="891"/>
      <c r="H1510" s="891"/>
      <c r="I1510" s="891"/>
      <c r="J1510" s="891"/>
      <c r="K1510" s="891"/>
      <c r="L1510" s="891"/>
      <c r="M1510" s="605">
        <v>4</v>
      </c>
      <c r="N1510" s="866">
        <v>14.8855221333333</v>
      </c>
      <c r="O1510" s="867">
        <v>11.25</v>
      </c>
      <c r="P1510" s="867">
        <v>167.462124</v>
      </c>
    </row>
    <row r="1511" s="1" customFormat="1" spans="1:16">
      <c r="A1511" s="199" t="s">
        <v>4707</v>
      </c>
      <c r="B1511" s="890" t="s">
        <v>4453</v>
      </c>
      <c r="C1511" s="891"/>
      <c r="D1511" s="892"/>
      <c r="E1511" s="896"/>
      <c r="F1511" s="891"/>
      <c r="G1511" s="891"/>
      <c r="H1511" s="891"/>
      <c r="I1511" s="891"/>
      <c r="J1511" s="891"/>
      <c r="K1511" s="891"/>
      <c r="L1511" s="891"/>
      <c r="M1511" s="605">
        <v>4</v>
      </c>
      <c r="N1511" s="866">
        <v>14.8855221333333</v>
      </c>
      <c r="O1511" s="867">
        <v>11.25</v>
      </c>
      <c r="P1511" s="867">
        <v>167.462124</v>
      </c>
    </row>
    <row r="1512" s="1" customFormat="1" spans="1:16">
      <c r="A1512" s="199" t="s">
        <v>4708</v>
      </c>
      <c r="B1512" s="890" t="s">
        <v>3440</v>
      </c>
      <c r="C1512" s="891"/>
      <c r="D1512" s="892"/>
      <c r="E1512" s="896"/>
      <c r="F1512" s="891"/>
      <c r="G1512" s="891"/>
      <c r="H1512" s="891"/>
      <c r="I1512" s="891"/>
      <c r="J1512" s="891"/>
      <c r="K1512" s="891"/>
      <c r="L1512" s="891"/>
      <c r="M1512" s="605">
        <v>5</v>
      </c>
      <c r="N1512" s="866">
        <v>18.6069026666667</v>
      </c>
      <c r="O1512" s="867">
        <v>11.25</v>
      </c>
      <c r="P1512" s="867">
        <v>209.327655</v>
      </c>
    </row>
    <row r="1513" s="1" customFormat="1" spans="1:16">
      <c r="A1513" s="199" t="s">
        <v>4709</v>
      </c>
      <c r="B1513" s="890" t="s">
        <v>4710</v>
      </c>
      <c r="C1513" s="891"/>
      <c r="D1513" s="892"/>
      <c r="E1513" s="896"/>
      <c r="F1513" s="891"/>
      <c r="G1513" s="891"/>
      <c r="H1513" s="891"/>
      <c r="I1513" s="891"/>
      <c r="J1513" s="891"/>
      <c r="K1513" s="891"/>
      <c r="L1513" s="891"/>
      <c r="M1513" s="605">
        <v>1</v>
      </c>
      <c r="N1513" s="866">
        <v>3.72138053333333</v>
      </c>
      <c r="O1513" s="867">
        <v>11.25</v>
      </c>
      <c r="P1513" s="867">
        <v>41.865531</v>
      </c>
    </row>
    <row r="1514" s="1" customFormat="1" spans="1:16">
      <c r="A1514" s="199" t="s">
        <v>3277</v>
      </c>
      <c r="B1514" s="890" t="s">
        <v>4711</v>
      </c>
      <c r="C1514" s="891"/>
      <c r="D1514" s="892"/>
      <c r="E1514" s="896"/>
      <c r="F1514" s="891"/>
      <c r="G1514" s="891"/>
      <c r="H1514" s="891"/>
      <c r="I1514" s="891"/>
      <c r="J1514" s="891"/>
      <c r="K1514" s="891"/>
      <c r="L1514" s="891"/>
      <c r="M1514" s="605">
        <v>3</v>
      </c>
      <c r="N1514" s="866">
        <v>11.1641416</v>
      </c>
      <c r="O1514" s="867">
        <v>11.25</v>
      </c>
      <c r="P1514" s="867">
        <v>125.596593</v>
      </c>
    </row>
    <row r="1515" s="1" customFormat="1" spans="1:16">
      <c r="A1515" s="199" t="s">
        <v>4712</v>
      </c>
      <c r="B1515" s="890" t="s">
        <v>4713</v>
      </c>
      <c r="C1515" s="891"/>
      <c r="D1515" s="892"/>
      <c r="E1515" s="896"/>
      <c r="F1515" s="891"/>
      <c r="G1515" s="891"/>
      <c r="H1515" s="891"/>
      <c r="I1515" s="891"/>
      <c r="J1515" s="891"/>
      <c r="K1515" s="891"/>
      <c r="L1515" s="891"/>
      <c r="M1515" s="605">
        <v>3</v>
      </c>
      <c r="N1515" s="866">
        <v>11.1641416</v>
      </c>
      <c r="O1515" s="867">
        <v>11.25</v>
      </c>
      <c r="P1515" s="867">
        <v>125.596593</v>
      </c>
    </row>
    <row r="1516" s="1" customFormat="1" spans="1:16">
      <c r="A1516" s="199" t="s">
        <v>4714</v>
      </c>
      <c r="B1516" s="890" t="s">
        <v>4715</v>
      </c>
      <c r="C1516" s="891"/>
      <c r="D1516" s="892"/>
      <c r="E1516" s="896"/>
      <c r="F1516" s="891"/>
      <c r="G1516" s="891"/>
      <c r="H1516" s="891"/>
      <c r="I1516" s="891"/>
      <c r="J1516" s="891"/>
      <c r="K1516" s="891"/>
      <c r="L1516" s="891"/>
      <c r="M1516" s="605">
        <v>3</v>
      </c>
      <c r="N1516" s="866">
        <v>11.1641416</v>
      </c>
      <c r="O1516" s="867">
        <v>11.25</v>
      </c>
      <c r="P1516" s="867">
        <v>125.596593</v>
      </c>
    </row>
    <row r="1517" s="1" customFormat="1" spans="1:16">
      <c r="A1517" s="199" t="s">
        <v>4716</v>
      </c>
      <c r="B1517" s="890" t="s">
        <v>4717</v>
      </c>
      <c r="C1517" s="891"/>
      <c r="D1517" s="892"/>
      <c r="E1517" s="896"/>
      <c r="F1517" s="891"/>
      <c r="G1517" s="891"/>
      <c r="H1517" s="891"/>
      <c r="I1517" s="891"/>
      <c r="J1517" s="891"/>
      <c r="K1517" s="891"/>
      <c r="L1517" s="891"/>
      <c r="M1517" s="605">
        <v>7</v>
      </c>
      <c r="N1517" s="866">
        <v>26.0496637333333</v>
      </c>
      <c r="O1517" s="867">
        <v>11.25</v>
      </c>
      <c r="P1517" s="867">
        <v>293.058717</v>
      </c>
    </row>
    <row r="1518" s="1" customFormat="1" spans="1:16">
      <c r="A1518" s="199" t="s">
        <v>2659</v>
      </c>
      <c r="B1518" s="890" t="s">
        <v>4718</v>
      </c>
      <c r="C1518" s="891"/>
      <c r="D1518" s="892"/>
      <c r="E1518" s="896"/>
      <c r="F1518" s="891"/>
      <c r="G1518" s="891"/>
      <c r="H1518" s="891"/>
      <c r="I1518" s="891"/>
      <c r="J1518" s="891"/>
      <c r="K1518" s="891"/>
      <c r="L1518" s="891"/>
      <c r="M1518" s="605">
        <v>7</v>
      </c>
      <c r="N1518" s="866">
        <v>26.0496637333333</v>
      </c>
      <c r="O1518" s="867">
        <v>11.25</v>
      </c>
      <c r="P1518" s="867">
        <v>293.058717</v>
      </c>
    </row>
    <row r="1519" s="1" customFormat="1" spans="1:16">
      <c r="A1519" s="199" t="s">
        <v>4719</v>
      </c>
      <c r="B1519" s="890" t="s">
        <v>4720</v>
      </c>
      <c r="C1519" s="891"/>
      <c r="D1519" s="892"/>
      <c r="E1519" s="896"/>
      <c r="F1519" s="891"/>
      <c r="G1519" s="891"/>
      <c r="H1519" s="891"/>
      <c r="I1519" s="891"/>
      <c r="J1519" s="891"/>
      <c r="K1519" s="891"/>
      <c r="L1519" s="891"/>
      <c r="M1519" s="605">
        <v>4</v>
      </c>
      <c r="N1519" s="866">
        <v>14.8855221333333</v>
      </c>
      <c r="O1519" s="867">
        <v>11.25</v>
      </c>
      <c r="P1519" s="867">
        <v>167.462124</v>
      </c>
    </row>
    <row r="1520" s="1" customFormat="1" spans="1:16">
      <c r="A1520" s="199" t="s">
        <v>4721</v>
      </c>
      <c r="B1520" s="890" t="s">
        <v>4722</v>
      </c>
      <c r="C1520" s="891"/>
      <c r="D1520" s="892"/>
      <c r="E1520" s="896"/>
      <c r="F1520" s="891"/>
      <c r="G1520" s="891"/>
      <c r="H1520" s="891"/>
      <c r="I1520" s="891"/>
      <c r="J1520" s="891"/>
      <c r="K1520" s="891"/>
      <c r="L1520" s="891"/>
      <c r="M1520" s="605">
        <v>4</v>
      </c>
      <c r="N1520" s="866">
        <v>14.8855221333333</v>
      </c>
      <c r="O1520" s="867">
        <v>11.25</v>
      </c>
      <c r="P1520" s="867">
        <v>167.462124</v>
      </c>
    </row>
    <row r="1521" s="1" customFormat="1" spans="1:16">
      <c r="A1521" s="199" t="s">
        <v>4723</v>
      </c>
      <c r="B1521" s="890" t="s">
        <v>4724</v>
      </c>
      <c r="C1521" s="891"/>
      <c r="D1521" s="892"/>
      <c r="E1521" s="896"/>
      <c r="F1521" s="891"/>
      <c r="G1521" s="891"/>
      <c r="H1521" s="891"/>
      <c r="I1521" s="891"/>
      <c r="J1521" s="891"/>
      <c r="K1521" s="891"/>
      <c r="L1521" s="891"/>
      <c r="M1521" s="605">
        <v>2</v>
      </c>
      <c r="N1521" s="866">
        <v>7.44276106666667</v>
      </c>
      <c r="O1521" s="867">
        <v>11.25</v>
      </c>
      <c r="P1521" s="867">
        <v>83.731062</v>
      </c>
    </row>
    <row r="1522" s="1" customFormat="1" spans="1:16">
      <c r="A1522" s="199" t="s">
        <v>4725</v>
      </c>
      <c r="B1522" s="890" t="s">
        <v>4726</v>
      </c>
      <c r="C1522" s="891"/>
      <c r="D1522" s="892"/>
      <c r="E1522" s="896"/>
      <c r="F1522" s="891"/>
      <c r="G1522" s="891"/>
      <c r="H1522" s="891"/>
      <c r="I1522" s="891"/>
      <c r="J1522" s="891"/>
      <c r="K1522" s="891"/>
      <c r="L1522" s="891"/>
      <c r="M1522" s="605">
        <v>2</v>
      </c>
      <c r="N1522" s="866">
        <v>7.44276106666667</v>
      </c>
      <c r="O1522" s="867">
        <v>11.25</v>
      </c>
      <c r="P1522" s="867">
        <v>83.731062</v>
      </c>
    </row>
    <row r="1523" s="1" customFormat="1" spans="1:16">
      <c r="A1523" s="199" t="s">
        <v>4727</v>
      </c>
      <c r="B1523" s="890" t="s">
        <v>4728</v>
      </c>
      <c r="C1523" s="891"/>
      <c r="D1523" s="892"/>
      <c r="E1523" s="896"/>
      <c r="F1523" s="891"/>
      <c r="G1523" s="891"/>
      <c r="H1523" s="891"/>
      <c r="I1523" s="891"/>
      <c r="J1523" s="891"/>
      <c r="K1523" s="891"/>
      <c r="L1523" s="891"/>
      <c r="M1523" s="605">
        <v>1</v>
      </c>
      <c r="N1523" s="866">
        <v>3.72138053333333</v>
      </c>
      <c r="O1523" s="867">
        <v>11.25</v>
      </c>
      <c r="P1523" s="867">
        <v>41.865531</v>
      </c>
    </row>
    <row r="1524" s="1" customFormat="1" spans="1:16">
      <c r="A1524" s="199" t="s">
        <v>4729</v>
      </c>
      <c r="B1524" s="890" t="s">
        <v>3894</v>
      </c>
      <c r="C1524" s="891"/>
      <c r="D1524" s="892"/>
      <c r="E1524" s="896"/>
      <c r="F1524" s="891"/>
      <c r="G1524" s="891"/>
      <c r="H1524" s="891"/>
      <c r="I1524" s="891"/>
      <c r="J1524" s="891"/>
      <c r="K1524" s="891"/>
      <c r="L1524" s="891"/>
      <c r="M1524" s="605">
        <v>3</v>
      </c>
      <c r="N1524" s="866">
        <v>11.1641416</v>
      </c>
      <c r="O1524" s="867">
        <v>11.25</v>
      </c>
      <c r="P1524" s="867">
        <v>125.596593</v>
      </c>
    </row>
    <row r="1525" s="1" customFormat="1" spans="1:16">
      <c r="A1525" s="199" t="s">
        <v>4730</v>
      </c>
      <c r="B1525" s="890" t="s">
        <v>4731</v>
      </c>
      <c r="C1525" s="891"/>
      <c r="D1525" s="892"/>
      <c r="E1525" s="896"/>
      <c r="F1525" s="891"/>
      <c r="G1525" s="891"/>
      <c r="H1525" s="891"/>
      <c r="I1525" s="891"/>
      <c r="J1525" s="891"/>
      <c r="K1525" s="891"/>
      <c r="L1525" s="891"/>
      <c r="M1525" s="605">
        <v>4</v>
      </c>
      <c r="N1525" s="866">
        <v>14.8855221333333</v>
      </c>
      <c r="O1525" s="867">
        <v>11.25</v>
      </c>
      <c r="P1525" s="867">
        <v>167.462124</v>
      </c>
    </row>
    <row r="1526" s="1" customFormat="1" spans="1:16">
      <c r="A1526" s="199" t="s">
        <v>4732</v>
      </c>
      <c r="B1526" s="890" t="s">
        <v>4733</v>
      </c>
      <c r="C1526" s="891"/>
      <c r="D1526" s="892"/>
      <c r="E1526" s="896"/>
      <c r="F1526" s="891"/>
      <c r="G1526" s="891"/>
      <c r="H1526" s="891"/>
      <c r="I1526" s="891"/>
      <c r="J1526" s="891"/>
      <c r="K1526" s="891"/>
      <c r="L1526" s="891"/>
      <c r="M1526" s="605">
        <v>7</v>
      </c>
      <c r="N1526" s="866">
        <v>26.0496637333333</v>
      </c>
      <c r="O1526" s="867">
        <v>11.25</v>
      </c>
      <c r="P1526" s="867">
        <v>293.058717</v>
      </c>
    </row>
    <row r="1527" s="1" customFormat="1" spans="1:16">
      <c r="A1527" s="199" t="s">
        <v>4734</v>
      </c>
      <c r="B1527" s="890" t="s">
        <v>4735</v>
      </c>
      <c r="C1527" s="891"/>
      <c r="D1527" s="892"/>
      <c r="E1527" s="896"/>
      <c r="F1527" s="891"/>
      <c r="G1527" s="891"/>
      <c r="H1527" s="891"/>
      <c r="I1527" s="891"/>
      <c r="J1527" s="891"/>
      <c r="K1527" s="891"/>
      <c r="L1527" s="891"/>
      <c r="M1527" s="605">
        <v>4</v>
      </c>
      <c r="N1527" s="866">
        <v>14.8855221333333</v>
      </c>
      <c r="O1527" s="867">
        <v>11.25</v>
      </c>
      <c r="P1527" s="867">
        <v>167.462124</v>
      </c>
    </row>
    <row r="1528" s="1" customFormat="1" spans="1:16">
      <c r="A1528" s="199" t="s">
        <v>4736</v>
      </c>
      <c r="B1528" s="890" t="s">
        <v>4737</v>
      </c>
      <c r="C1528" s="891"/>
      <c r="D1528" s="892"/>
      <c r="E1528" s="896"/>
      <c r="F1528" s="891"/>
      <c r="G1528" s="891"/>
      <c r="H1528" s="891"/>
      <c r="I1528" s="891"/>
      <c r="J1528" s="891"/>
      <c r="K1528" s="891"/>
      <c r="L1528" s="891"/>
      <c r="M1528" s="605">
        <v>5</v>
      </c>
      <c r="N1528" s="866">
        <v>18.6069026666667</v>
      </c>
      <c r="O1528" s="867">
        <v>11.25</v>
      </c>
      <c r="P1528" s="867">
        <v>209.327655</v>
      </c>
    </row>
    <row r="1529" s="1" customFormat="1" spans="1:16">
      <c r="A1529" s="199" t="s">
        <v>4738</v>
      </c>
      <c r="B1529" s="890" t="s">
        <v>4704</v>
      </c>
      <c r="C1529" s="891"/>
      <c r="D1529" s="892"/>
      <c r="E1529" s="896"/>
      <c r="F1529" s="891"/>
      <c r="G1529" s="891"/>
      <c r="H1529" s="891"/>
      <c r="I1529" s="891"/>
      <c r="J1529" s="891"/>
      <c r="K1529" s="891"/>
      <c r="L1529" s="891"/>
      <c r="M1529" s="605">
        <v>3</v>
      </c>
      <c r="N1529" s="866">
        <v>11.1641416</v>
      </c>
      <c r="O1529" s="867">
        <v>11.25</v>
      </c>
      <c r="P1529" s="867">
        <v>125.596593</v>
      </c>
    </row>
    <row r="1530" s="1" customFormat="1" spans="1:16">
      <c r="A1530" s="199" t="s">
        <v>4739</v>
      </c>
      <c r="B1530" s="890" t="s">
        <v>4740</v>
      </c>
      <c r="C1530" s="891"/>
      <c r="D1530" s="892"/>
      <c r="E1530" s="896"/>
      <c r="F1530" s="891"/>
      <c r="G1530" s="891"/>
      <c r="H1530" s="891"/>
      <c r="I1530" s="891"/>
      <c r="J1530" s="891"/>
      <c r="K1530" s="891"/>
      <c r="L1530" s="891"/>
      <c r="M1530" s="605">
        <v>6</v>
      </c>
      <c r="N1530" s="866">
        <v>22.3282832</v>
      </c>
      <c r="O1530" s="867">
        <v>11.25</v>
      </c>
      <c r="P1530" s="867">
        <v>251.193186</v>
      </c>
    </row>
    <row r="1531" s="1" customFormat="1" spans="1:16">
      <c r="A1531" s="199" t="s">
        <v>4741</v>
      </c>
      <c r="B1531" s="890" t="s">
        <v>4742</v>
      </c>
      <c r="C1531" s="891"/>
      <c r="D1531" s="892"/>
      <c r="E1531" s="896"/>
      <c r="F1531" s="891"/>
      <c r="G1531" s="891"/>
      <c r="H1531" s="891"/>
      <c r="I1531" s="891"/>
      <c r="J1531" s="891"/>
      <c r="K1531" s="891"/>
      <c r="L1531" s="891"/>
      <c r="M1531" s="605">
        <v>1</v>
      </c>
      <c r="N1531" s="866">
        <v>3.72138053333333</v>
      </c>
      <c r="O1531" s="867">
        <v>11.25</v>
      </c>
      <c r="P1531" s="867">
        <v>41.865531</v>
      </c>
    </row>
    <row r="1532" s="1" customFormat="1" spans="1:16">
      <c r="A1532" s="199" t="s">
        <v>4743</v>
      </c>
      <c r="B1532" s="890" t="s">
        <v>4744</v>
      </c>
      <c r="C1532" s="891"/>
      <c r="D1532" s="892"/>
      <c r="E1532" s="896"/>
      <c r="F1532" s="891"/>
      <c r="G1532" s="891"/>
      <c r="H1532" s="891"/>
      <c r="I1532" s="891"/>
      <c r="J1532" s="891"/>
      <c r="K1532" s="891"/>
      <c r="L1532" s="891"/>
      <c r="M1532" s="605">
        <v>3</v>
      </c>
      <c r="N1532" s="866">
        <v>11.1641416</v>
      </c>
      <c r="O1532" s="867">
        <v>11.25</v>
      </c>
      <c r="P1532" s="867">
        <v>125.596593</v>
      </c>
    </row>
    <row r="1533" s="1" customFormat="1" spans="1:16">
      <c r="A1533" s="199" t="s">
        <v>4745</v>
      </c>
      <c r="B1533" s="890" t="s">
        <v>4746</v>
      </c>
      <c r="C1533" s="891"/>
      <c r="D1533" s="892"/>
      <c r="E1533" s="896"/>
      <c r="F1533" s="891"/>
      <c r="G1533" s="891"/>
      <c r="H1533" s="891"/>
      <c r="I1533" s="891"/>
      <c r="J1533" s="891"/>
      <c r="K1533" s="891"/>
      <c r="L1533" s="891"/>
      <c r="M1533" s="605">
        <v>5</v>
      </c>
      <c r="N1533" s="866">
        <v>18.6069026666667</v>
      </c>
      <c r="O1533" s="867">
        <v>11.25</v>
      </c>
      <c r="P1533" s="867">
        <v>209.327655</v>
      </c>
    </row>
    <row r="1534" s="1" customFormat="1" spans="1:16">
      <c r="A1534" s="199" t="s">
        <v>4747</v>
      </c>
      <c r="B1534" s="890" t="s">
        <v>4748</v>
      </c>
      <c r="C1534" s="891"/>
      <c r="D1534" s="892"/>
      <c r="E1534" s="896"/>
      <c r="F1534" s="891"/>
      <c r="G1534" s="891"/>
      <c r="H1534" s="891"/>
      <c r="I1534" s="891"/>
      <c r="J1534" s="891"/>
      <c r="K1534" s="891"/>
      <c r="L1534" s="891"/>
      <c r="M1534" s="605">
        <v>2</v>
      </c>
      <c r="N1534" s="866">
        <v>7.44276106666667</v>
      </c>
      <c r="O1534" s="867">
        <v>11.25</v>
      </c>
      <c r="P1534" s="867">
        <v>83.731062</v>
      </c>
    </row>
    <row r="1535" s="1" customFormat="1" spans="1:16">
      <c r="A1535" s="199" t="s">
        <v>4749</v>
      </c>
      <c r="B1535" s="890" t="s">
        <v>4750</v>
      </c>
      <c r="C1535" s="891"/>
      <c r="D1535" s="892"/>
      <c r="E1535" s="896"/>
      <c r="F1535" s="891"/>
      <c r="G1535" s="891"/>
      <c r="H1535" s="891"/>
      <c r="I1535" s="891"/>
      <c r="J1535" s="891"/>
      <c r="K1535" s="891"/>
      <c r="L1535" s="891"/>
      <c r="M1535" s="605">
        <v>8</v>
      </c>
      <c r="N1535" s="866">
        <v>29.7710442666667</v>
      </c>
      <c r="O1535" s="867">
        <v>11.25</v>
      </c>
      <c r="P1535" s="867">
        <v>334.924248</v>
      </c>
    </row>
    <row r="1536" s="1" customFormat="1" spans="1:16">
      <c r="A1536" s="199" t="s">
        <v>4751</v>
      </c>
      <c r="B1536" s="890" t="s">
        <v>4752</v>
      </c>
      <c r="C1536" s="891"/>
      <c r="D1536" s="892"/>
      <c r="E1536" s="896"/>
      <c r="F1536" s="891"/>
      <c r="G1536" s="891"/>
      <c r="H1536" s="891"/>
      <c r="I1536" s="891"/>
      <c r="J1536" s="891"/>
      <c r="K1536" s="891"/>
      <c r="L1536" s="891"/>
      <c r="M1536" s="605">
        <v>5</v>
      </c>
      <c r="N1536" s="866">
        <v>18.6069026666667</v>
      </c>
      <c r="O1536" s="867">
        <v>11.25</v>
      </c>
      <c r="P1536" s="867">
        <v>209.327655</v>
      </c>
    </row>
    <row r="1537" s="1" customFormat="1" spans="1:16">
      <c r="A1537" s="199" t="s">
        <v>4753</v>
      </c>
      <c r="B1537" s="890" t="s">
        <v>4754</v>
      </c>
      <c r="C1537" s="891"/>
      <c r="D1537" s="892"/>
      <c r="E1537" s="896"/>
      <c r="F1537" s="891"/>
      <c r="G1537" s="891"/>
      <c r="H1537" s="891"/>
      <c r="I1537" s="891"/>
      <c r="J1537" s="891"/>
      <c r="K1537" s="891"/>
      <c r="L1537" s="891"/>
      <c r="M1537" s="605">
        <v>3</v>
      </c>
      <c r="N1537" s="866">
        <v>11.1641416</v>
      </c>
      <c r="O1537" s="867">
        <v>11.25</v>
      </c>
      <c r="P1537" s="867">
        <v>125.596593</v>
      </c>
    </row>
    <row r="1538" s="1" customFormat="1" spans="1:16">
      <c r="A1538" s="199" t="s">
        <v>4755</v>
      </c>
      <c r="B1538" s="890" t="s">
        <v>4756</v>
      </c>
      <c r="C1538" s="891"/>
      <c r="D1538" s="892"/>
      <c r="E1538" s="896"/>
      <c r="F1538" s="891"/>
      <c r="G1538" s="891"/>
      <c r="H1538" s="891"/>
      <c r="I1538" s="891"/>
      <c r="J1538" s="891"/>
      <c r="K1538" s="891"/>
      <c r="L1538" s="891"/>
      <c r="M1538" s="605">
        <v>3</v>
      </c>
      <c r="N1538" s="866">
        <v>11.1641416</v>
      </c>
      <c r="O1538" s="867">
        <v>11.25</v>
      </c>
      <c r="P1538" s="867">
        <v>125.596593</v>
      </c>
    </row>
    <row r="1539" s="1" customFormat="1" spans="1:16">
      <c r="A1539" s="199" t="s">
        <v>4184</v>
      </c>
      <c r="B1539" s="890" t="s">
        <v>4757</v>
      </c>
      <c r="C1539" s="891"/>
      <c r="D1539" s="892"/>
      <c r="E1539" s="896"/>
      <c r="F1539" s="891"/>
      <c r="G1539" s="891"/>
      <c r="H1539" s="891"/>
      <c r="I1539" s="891"/>
      <c r="J1539" s="891"/>
      <c r="K1539" s="891"/>
      <c r="L1539" s="891"/>
      <c r="M1539" s="605">
        <v>6</v>
      </c>
      <c r="N1539" s="866">
        <v>22.3282832</v>
      </c>
      <c r="O1539" s="867">
        <v>11.25</v>
      </c>
      <c r="P1539" s="867">
        <v>251.193186</v>
      </c>
    </row>
    <row r="1540" s="1" customFormat="1" spans="1:16">
      <c r="A1540" s="199" t="s">
        <v>4758</v>
      </c>
      <c r="B1540" s="890" t="s">
        <v>4759</v>
      </c>
      <c r="C1540" s="891"/>
      <c r="D1540" s="892"/>
      <c r="E1540" s="896"/>
      <c r="F1540" s="891"/>
      <c r="G1540" s="891"/>
      <c r="H1540" s="891"/>
      <c r="I1540" s="891"/>
      <c r="J1540" s="891"/>
      <c r="K1540" s="891"/>
      <c r="L1540" s="891"/>
      <c r="M1540" s="605">
        <v>5</v>
      </c>
      <c r="N1540" s="866">
        <v>18.6069026666667</v>
      </c>
      <c r="O1540" s="867">
        <v>11.25</v>
      </c>
      <c r="P1540" s="867">
        <v>209.327655</v>
      </c>
    </row>
    <row r="1541" s="1" customFormat="1" spans="1:16">
      <c r="A1541" s="199" t="s">
        <v>4760</v>
      </c>
      <c r="B1541" s="890" t="s">
        <v>4761</v>
      </c>
      <c r="C1541" s="891"/>
      <c r="D1541" s="892"/>
      <c r="E1541" s="896"/>
      <c r="F1541" s="891"/>
      <c r="G1541" s="891"/>
      <c r="H1541" s="891"/>
      <c r="I1541" s="891"/>
      <c r="J1541" s="891"/>
      <c r="K1541" s="891"/>
      <c r="L1541" s="891"/>
      <c r="M1541" s="605">
        <v>4</v>
      </c>
      <c r="N1541" s="866">
        <v>14.8855221333333</v>
      </c>
      <c r="O1541" s="867">
        <v>11.25</v>
      </c>
      <c r="P1541" s="867">
        <v>167.462124</v>
      </c>
    </row>
    <row r="1542" s="1" customFormat="1" spans="1:16">
      <c r="A1542" s="199" t="s">
        <v>4762</v>
      </c>
      <c r="B1542" s="890" t="s">
        <v>1959</v>
      </c>
      <c r="C1542" s="891"/>
      <c r="D1542" s="892"/>
      <c r="E1542" s="896"/>
      <c r="F1542" s="891"/>
      <c r="G1542" s="891"/>
      <c r="H1542" s="891"/>
      <c r="I1542" s="891"/>
      <c r="J1542" s="891"/>
      <c r="K1542" s="891"/>
      <c r="L1542" s="891"/>
      <c r="M1542" s="605">
        <v>6</v>
      </c>
      <c r="N1542" s="866">
        <v>22.3282832</v>
      </c>
      <c r="O1542" s="867">
        <v>11.25</v>
      </c>
      <c r="P1542" s="867">
        <v>251.193186</v>
      </c>
    </row>
    <row r="1543" s="1" customFormat="1" spans="1:16">
      <c r="A1543" s="199" t="s">
        <v>4763</v>
      </c>
      <c r="B1543" s="890" t="s">
        <v>4764</v>
      </c>
      <c r="C1543" s="891"/>
      <c r="D1543" s="892"/>
      <c r="E1543" s="896"/>
      <c r="F1543" s="891"/>
      <c r="G1543" s="891"/>
      <c r="H1543" s="891"/>
      <c r="I1543" s="891"/>
      <c r="J1543" s="891"/>
      <c r="K1543" s="891"/>
      <c r="L1543" s="891"/>
      <c r="M1543" s="605">
        <v>6</v>
      </c>
      <c r="N1543" s="866">
        <v>22.3282832</v>
      </c>
      <c r="O1543" s="867">
        <v>11.25</v>
      </c>
      <c r="P1543" s="867">
        <v>251.193186</v>
      </c>
    </row>
    <row r="1544" s="1" customFormat="1" spans="1:16">
      <c r="A1544" s="199" t="s">
        <v>4765</v>
      </c>
      <c r="B1544" s="890" t="s">
        <v>4766</v>
      </c>
      <c r="C1544" s="891"/>
      <c r="D1544" s="892"/>
      <c r="E1544" s="896"/>
      <c r="F1544" s="891"/>
      <c r="G1544" s="891"/>
      <c r="H1544" s="891"/>
      <c r="I1544" s="891"/>
      <c r="J1544" s="891"/>
      <c r="K1544" s="891"/>
      <c r="L1544" s="891"/>
      <c r="M1544" s="605">
        <v>2</v>
      </c>
      <c r="N1544" s="866">
        <v>7.44276106666667</v>
      </c>
      <c r="O1544" s="867">
        <v>11.25</v>
      </c>
      <c r="P1544" s="867">
        <v>83.731062</v>
      </c>
    </row>
    <row r="1545" s="1" customFormat="1" spans="1:16">
      <c r="A1545" s="199" t="s">
        <v>4767</v>
      </c>
      <c r="B1545" s="890" t="s">
        <v>4768</v>
      </c>
      <c r="C1545" s="891"/>
      <c r="D1545" s="892"/>
      <c r="E1545" s="896"/>
      <c r="F1545" s="891"/>
      <c r="G1545" s="891"/>
      <c r="H1545" s="891"/>
      <c r="I1545" s="891"/>
      <c r="J1545" s="891"/>
      <c r="K1545" s="891"/>
      <c r="L1545" s="891"/>
      <c r="M1545" s="605">
        <v>6</v>
      </c>
      <c r="N1545" s="866">
        <v>22.3282832</v>
      </c>
      <c r="O1545" s="867">
        <v>11.25</v>
      </c>
      <c r="P1545" s="867">
        <v>251.193186</v>
      </c>
    </row>
    <row r="1546" s="1" customFormat="1" spans="1:16">
      <c r="A1546" s="199" t="s">
        <v>4769</v>
      </c>
      <c r="B1546" s="890" t="s">
        <v>4770</v>
      </c>
      <c r="C1546" s="891"/>
      <c r="D1546" s="892"/>
      <c r="E1546" s="896"/>
      <c r="F1546" s="891"/>
      <c r="G1546" s="891"/>
      <c r="H1546" s="891"/>
      <c r="I1546" s="891"/>
      <c r="J1546" s="891"/>
      <c r="K1546" s="891"/>
      <c r="L1546" s="891"/>
      <c r="M1546" s="605">
        <v>1</v>
      </c>
      <c r="N1546" s="866">
        <v>3.72138053333333</v>
      </c>
      <c r="O1546" s="867">
        <v>11.25</v>
      </c>
      <c r="P1546" s="867">
        <v>41.865531</v>
      </c>
    </row>
    <row r="1547" s="1" customFormat="1" spans="1:16">
      <c r="A1547" s="199" t="s">
        <v>4771</v>
      </c>
      <c r="B1547" s="890" t="s">
        <v>3273</v>
      </c>
      <c r="C1547" s="891"/>
      <c r="D1547" s="892"/>
      <c r="E1547" s="896"/>
      <c r="F1547" s="891"/>
      <c r="G1547" s="891"/>
      <c r="H1547" s="891"/>
      <c r="I1547" s="891"/>
      <c r="J1547" s="891"/>
      <c r="K1547" s="891"/>
      <c r="L1547" s="891"/>
      <c r="M1547" s="605">
        <v>2</v>
      </c>
      <c r="N1547" s="866">
        <v>7.44276106666667</v>
      </c>
      <c r="O1547" s="867">
        <v>11.25</v>
      </c>
      <c r="P1547" s="867">
        <v>83.731062</v>
      </c>
    </row>
    <row r="1548" s="1" customFormat="1" spans="1:16">
      <c r="A1548" s="199" t="s">
        <v>4772</v>
      </c>
      <c r="B1548" s="890" t="s">
        <v>4773</v>
      </c>
      <c r="C1548" s="891"/>
      <c r="D1548" s="892"/>
      <c r="E1548" s="896"/>
      <c r="F1548" s="891"/>
      <c r="G1548" s="891"/>
      <c r="H1548" s="891"/>
      <c r="I1548" s="891"/>
      <c r="J1548" s="891"/>
      <c r="K1548" s="891"/>
      <c r="L1548" s="891"/>
      <c r="M1548" s="605">
        <v>8</v>
      </c>
      <c r="N1548" s="866">
        <v>29.7710442666667</v>
      </c>
      <c r="O1548" s="867">
        <v>11.25</v>
      </c>
      <c r="P1548" s="867">
        <v>334.924248</v>
      </c>
    </row>
    <row r="1549" s="1" customFormat="1" spans="1:16">
      <c r="A1549" s="199" t="s">
        <v>4774</v>
      </c>
      <c r="B1549" s="890" t="s">
        <v>4775</v>
      </c>
      <c r="C1549" s="891"/>
      <c r="D1549" s="892"/>
      <c r="E1549" s="896"/>
      <c r="F1549" s="891"/>
      <c r="G1549" s="891"/>
      <c r="H1549" s="891"/>
      <c r="I1549" s="891"/>
      <c r="J1549" s="891"/>
      <c r="K1549" s="891"/>
      <c r="L1549" s="891"/>
      <c r="M1549" s="605">
        <v>3</v>
      </c>
      <c r="N1549" s="866">
        <v>11.1641416</v>
      </c>
      <c r="O1549" s="867">
        <v>11.25</v>
      </c>
      <c r="P1549" s="867">
        <v>125.596593</v>
      </c>
    </row>
    <row r="1550" s="1" customFormat="1" spans="1:16">
      <c r="A1550" s="199" t="s">
        <v>4776</v>
      </c>
      <c r="B1550" s="890" t="s">
        <v>4777</v>
      </c>
      <c r="C1550" s="891"/>
      <c r="D1550" s="892"/>
      <c r="E1550" s="896"/>
      <c r="F1550" s="891"/>
      <c r="G1550" s="891"/>
      <c r="H1550" s="891"/>
      <c r="I1550" s="891"/>
      <c r="J1550" s="891"/>
      <c r="K1550" s="891"/>
      <c r="L1550" s="891"/>
      <c r="M1550" s="605">
        <v>2</v>
      </c>
      <c r="N1550" s="866">
        <v>7.44276106666667</v>
      </c>
      <c r="O1550" s="867">
        <v>11.25</v>
      </c>
      <c r="P1550" s="867">
        <v>83.731062</v>
      </c>
    </row>
    <row r="1551" s="1" customFormat="1" spans="1:16">
      <c r="A1551" s="199" t="s">
        <v>4778</v>
      </c>
      <c r="B1551" s="890" t="s">
        <v>4779</v>
      </c>
      <c r="C1551" s="891"/>
      <c r="D1551" s="892"/>
      <c r="E1551" s="896"/>
      <c r="F1551" s="891"/>
      <c r="G1551" s="891"/>
      <c r="H1551" s="891"/>
      <c r="I1551" s="891"/>
      <c r="J1551" s="891"/>
      <c r="K1551" s="891"/>
      <c r="L1551" s="891"/>
      <c r="M1551" s="605">
        <v>4</v>
      </c>
      <c r="N1551" s="866">
        <v>14.8855221333333</v>
      </c>
      <c r="O1551" s="867">
        <v>11.25</v>
      </c>
      <c r="P1551" s="867">
        <v>167.462124</v>
      </c>
    </row>
    <row r="1552" s="1" customFormat="1" spans="1:16">
      <c r="A1552" s="199" t="s">
        <v>2945</v>
      </c>
      <c r="B1552" s="890" t="s">
        <v>4780</v>
      </c>
      <c r="C1552" s="891"/>
      <c r="D1552" s="892"/>
      <c r="E1552" s="896"/>
      <c r="F1552" s="891"/>
      <c r="G1552" s="891"/>
      <c r="H1552" s="891"/>
      <c r="I1552" s="891"/>
      <c r="J1552" s="891"/>
      <c r="K1552" s="891"/>
      <c r="L1552" s="891"/>
      <c r="M1552" s="605">
        <v>3</v>
      </c>
      <c r="N1552" s="866">
        <v>11.1641416</v>
      </c>
      <c r="O1552" s="867">
        <v>11.25</v>
      </c>
      <c r="P1552" s="867">
        <v>125.596593</v>
      </c>
    </row>
    <row r="1553" s="1" customFormat="1" spans="1:16">
      <c r="A1553" s="199" t="s">
        <v>4781</v>
      </c>
      <c r="B1553" s="890" t="s">
        <v>4782</v>
      </c>
      <c r="C1553" s="891"/>
      <c r="D1553" s="892"/>
      <c r="E1553" s="896"/>
      <c r="F1553" s="891"/>
      <c r="G1553" s="891"/>
      <c r="H1553" s="891"/>
      <c r="I1553" s="891"/>
      <c r="J1553" s="891"/>
      <c r="K1553" s="891"/>
      <c r="L1553" s="891"/>
      <c r="M1553" s="605">
        <v>2</v>
      </c>
      <c r="N1553" s="866">
        <v>7.44276106666667</v>
      </c>
      <c r="O1553" s="867">
        <v>11.25</v>
      </c>
      <c r="P1553" s="867">
        <v>83.731062</v>
      </c>
    </row>
    <row r="1554" s="1" customFormat="1" spans="1:16">
      <c r="A1554" s="199" t="s">
        <v>4783</v>
      </c>
      <c r="B1554" s="890" t="s">
        <v>4784</v>
      </c>
      <c r="C1554" s="891"/>
      <c r="D1554" s="892"/>
      <c r="E1554" s="896"/>
      <c r="F1554" s="891"/>
      <c r="G1554" s="891"/>
      <c r="H1554" s="891"/>
      <c r="I1554" s="891"/>
      <c r="J1554" s="891"/>
      <c r="K1554" s="891"/>
      <c r="L1554" s="891"/>
      <c r="M1554" s="605">
        <v>4</v>
      </c>
      <c r="N1554" s="866">
        <v>14.8855221333333</v>
      </c>
      <c r="O1554" s="867">
        <v>11.25</v>
      </c>
      <c r="P1554" s="867">
        <v>167.462124</v>
      </c>
    </row>
    <row r="1555" s="1" customFormat="1" spans="1:16">
      <c r="A1555" s="199" t="s">
        <v>4785</v>
      </c>
      <c r="B1555" s="890" t="s">
        <v>4786</v>
      </c>
      <c r="C1555" s="891"/>
      <c r="D1555" s="892"/>
      <c r="E1555" s="896"/>
      <c r="F1555" s="891"/>
      <c r="G1555" s="891"/>
      <c r="H1555" s="891"/>
      <c r="I1555" s="891"/>
      <c r="J1555" s="891"/>
      <c r="K1555" s="891"/>
      <c r="L1555" s="891"/>
      <c r="M1555" s="605">
        <v>4</v>
      </c>
      <c r="N1555" s="866">
        <v>14.8855221333333</v>
      </c>
      <c r="O1555" s="867">
        <v>11.25</v>
      </c>
      <c r="P1555" s="867">
        <v>167.462124</v>
      </c>
    </row>
    <row r="1556" s="1" customFormat="1" spans="1:16">
      <c r="A1556" s="199" t="s">
        <v>4787</v>
      </c>
      <c r="B1556" s="890" t="s">
        <v>4788</v>
      </c>
      <c r="C1556" s="891"/>
      <c r="D1556" s="892"/>
      <c r="E1556" s="896"/>
      <c r="F1556" s="891"/>
      <c r="G1556" s="891"/>
      <c r="H1556" s="891"/>
      <c r="I1556" s="891"/>
      <c r="J1556" s="891"/>
      <c r="K1556" s="891"/>
      <c r="L1556" s="891"/>
      <c r="M1556" s="605">
        <v>1</v>
      </c>
      <c r="N1556" s="866">
        <v>3.72138053333333</v>
      </c>
      <c r="O1556" s="867">
        <v>11.25</v>
      </c>
      <c r="P1556" s="867">
        <v>41.865531</v>
      </c>
    </row>
    <row r="1557" s="1" customFormat="1" spans="1:16">
      <c r="A1557" s="199" t="s">
        <v>4789</v>
      </c>
      <c r="B1557" s="890" t="s">
        <v>4790</v>
      </c>
      <c r="C1557" s="891"/>
      <c r="D1557" s="892"/>
      <c r="E1557" s="896"/>
      <c r="F1557" s="891"/>
      <c r="G1557" s="891"/>
      <c r="H1557" s="891"/>
      <c r="I1557" s="891"/>
      <c r="J1557" s="891"/>
      <c r="K1557" s="891"/>
      <c r="L1557" s="891"/>
      <c r="M1557" s="605">
        <v>4</v>
      </c>
      <c r="N1557" s="866">
        <v>14.8855221333333</v>
      </c>
      <c r="O1557" s="867">
        <v>11.25</v>
      </c>
      <c r="P1557" s="867">
        <v>167.462124</v>
      </c>
    </row>
    <row r="1558" s="1" customFormat="1" spans="1:16">
      <c r="A1558" s="199" t="s">
        <v>4791</v>
      </c>
      <c r="B1558" s="890" t="s">
        <v>4792</v>
      </c>
      <c r="C1558" s="891"/>
      <c r="D1558" s="892"/>
      <c r="E1558" s="896"/>
      <c r="F1558" s="891"/>
      <c r="G1558" s="891"/>
      <c r="H1558" s="891"/>
      <c r="I1558" s="891"/>
      <c r="J1558" s="891"/>
      <c r="K1558" s="891"/>
      <c r="L1558" s="891"/>
      <c r="M1558" s="605">
        <v>1</v>
      </c>
      <c r="N1558" s="866">
        <v>3.72138053333333</v>
      </c>
      <c r="O1558" s="867">
        <v>11.25</v>
      </c>
      <c r="P1558" s="867">
        <v>41.865531</v>
      </c>
    </row>
    <row r="1559" s="1" customFormat="1" spans="1:16">
      <c r="A1559" s="199" t="s">
        <v>4793</v>
      </c>
      <c r="B1559" s="890" t="s">
        <v>4794</v>
      </c>
      <c r="C1559" s="891"/>
      <c r="D1559" s="892"/>
      <c r="E1559" s="896"/>
      <c r="F1559" s="891"/>
      <c r="G1559" s="891"/>
      <c r="H1559" s="891"/>
      <c r="I1559" s="891"/>
      <c r="J1559" s="891"/>
      <c r="K1559" s="891"/>
      <c r="L1559" s="891"/>
      <c r="M1559" s="605">
        <v>3</v>
      </c>
      <c r="N1559" s="866">
        <v>11.1641416</v>
      </c>
      <c r="O1559" s="867">
        <v>11.25</v>
      </c>
      <c r="P1559" s="867">
        <v>125.596593</v>
      </c>
    </row>
    <row r="1560" s="1" customFormat="1" spans="1:16">
      <c r="A1560" s="199" t="s">
        <v>4795</v>
      </c>
      <c r="B1560" s="890" t="s">
        <v>4796</v>
      </c>
      <c r="C1560" s="891"/>
      <c r="D1560" s="892"/>
      <c r="E1560" s="896"/>
      <c r="F1560" s="891"/>
      <c r="G1560" s="891"/>
      <c r="H1560" s="891"/>
      <c r="I1560" s="891"/>
      <c r="J1560" s="891"/>
      <c r="K1560" s="891"/>
      <c r="L1560" s="891"/>
      <c r="M1560" s="605">
        <v>3</v>
      </c>
      <c r="N1560" s="866">
        <v>11.1641416</v>
      </c>
      <c r="O1560" s="867">
        <v>11.25</v>
      </c>
      <c r="P1560" s="867">
        <v>125.596593</v>
      </c>
    </row>
    <row r="1561" s="1" customFormat="1" spans="1:16">
      <c r="A1561" s="199" t="s">
        <v>4229</v>
      </c>
      <c r="B1561" s="890" t="s">
        <v>4797</v>
      </c>
      <c r="C1561" s="891"/>
      <c r="D1561" s="892"/>
      <c r="E1561" s="896"/>
      <c r="F1561" s="891"/>
      <c r="G1561" s="891"/>
      <c r="H1561" s="891"/>
      <c r="I1561" s="891"/>
      <c r="J1561" s="891"/>
      <c r="K1561" s="891"/>
      <c r="L1561" s="891"/>
      <c r="M1561" s="605">
        <v>2</v>
      </c>
      <c r="N1561" s="866">
        <v>7.44276106666667</v>
      </c>
      <c r="O1561" s="867">
        <v>11.25</v>
      </c>
      <c r="P1561" s="867">
        <v>83.731062</v>
      </c>
    </row>
    <row r="1562" s="1" customFormat="1" spans="1:16">
      <c r="A1562" s="199" t="s">
        <v>4798</v>
      </c>
      <c r="B1562" s="890" t="s">
        <v>4799</v>
      </c>
      <c r="C1562" s="891"/>
      <c r="D1562" s="892"/>
      <c r="E1562" s="896"/>
      <c r="F1562" s="891"/>
      <c r="G1562" s="891"/>
      <c r="H1562" s="891"/>
      <c r="I1562" s="891"/>
      <c r="J1562" s="891"/>
      <c r="K1562" s="891"/>
      <c r="L1562" s="891"/>
      <c r="M1562" s="605">
        <v>3</v>
      </c>
      <c r="N1562" s="866">
        <v>11.1641416</v>
      </c>
      <c r="O1562" s="867">
        <v>11.25</v>
      </c>
      <c r="P1562" s="867">
        <v>125.596593</v>
      </c>
    </row>
    <row r="1563" s="1" customFormat="1" spans="1:16">
      <c r="A1563" s="199" t="s">
        <v>4800</v>
      </c>
      <c r="B1563" s="890" t="s">
        <v>4801</v>
      </c>
      <c r="C1563" s="891"/>
      <c r="D1563" s="892"/>
      <c r="E1563" s="896"/>
      <c r="F1563" s="891"/>
      <c r="G1563" s="891"/>
      <c r="H1563" s="891"/>
      <c r="I1563" s="891"/>
      <c r="J1563" s="891"/>
      <c r="K1563" s="891"/>
      <c r="L1563" s="891"/>
      <c r="M1563" s="605">
        <v>4</v>
      </c>
      <c r="N1563" s="866">
        <v>14.8855221333333</v>
      </c>
      <c r="O1563" s="867">
        <v>11.25</v>
      </c>
      <c r="P1563" s="867">
        <v>167.462124</v>
      </c>
    </row>
    <row r="1564" s="1" customFormat="1" spans="1:16">
      <c r="A1564" s="199" t="s">
        <v>4802</v>
      </c>
      <c r="B1564" s="890" t="s">
        <v>4803</v>
      </c>
      <c r="C1564" s="891"/>
      <c r="D1564" s="892"/>
      <c r="E1564" s="896"/>
      <c r="F1564" s="891"/>
      <c r="G1564" s="891"/>
      <c r="H1564" s="891"/>
      <c r="I1564" s="891"/>
      <c r="J1564" s="891"/>
      <c r="K1564" s="891"/>
      <c r="L1564" s="891"/>
      <c r="M1564" s="605">
        <v>7</v>
      </c>
      <c r="N1564" s="866">
        <v>26.0496637333333</v>
      </c>
      <c r="O1564" s="867">
        <v>11.25</v>
      </c>
      <c r="P1564" s="867">
        <v>293.058717</v>
      </c>
    </row>
    <row r="1565" s="1" customFormat="1" spans="1:16">
      <c r="A1565" s="199" t="s">
        <v>4804</v>
      </c>
      <c r="B1565" s="890" t="s">
        <v>4805</v>
      </c>
      <c r="C1565" s="891"/>
      <c r="D1565" s="892"/>
      <c r="E1565" s="896"/>
      <c r="F1565" s="891"/>
      <c r="G1565" s="891"/>
      <c r="H1565" s="891"/>
      <c r="I1565" s="891"/>
      <c r="J1565" s="891"/>
      <c r="K1565" s="891"/>
      <c r="L1565" s="891"/>
      <c r="M1565" s="605">
        <v>2</v>
      </c>
      <c r="N1565" s="866">
        <v>7.44276106666667</v>
      </c>
      <c r="O1565" s="867">
        <v>11.25</v>
      </c>
      <c r="P1565" s="867">
        <v>83.731062</v>
      </c>
    </row>
    <row r="1566" s="1" customFormat="1" spans="1:16">
      <c r="A1566" s="199" t="s">
        <v>4806</v>
      </c>
      <c r="B1566" s="890" t="s">
        <v>4807</v>
      </c>
      <c r="C1566" s="891"/>
      <c r="D1566" s="892"/>
      <c r="E1566" s="896"/>
      <c r="F1566" s="891"/>
      <c r="G1566" s="891"/>
      <c r="H1566" s="891"/>
      <c r="I1566" s="891"/>
      <c r="J1566" s="891"/>
      <c r="K1566" s="891"/>
      <c r="L1566" s="891"/>
      <c r="M1566" s="605">
        <v>3</v>
      </c>
      <c r="N1566" s="866">
        <v>11.1641416</v>
      </c>
      <c r="O1566" s="867">
        <v>11.25</v>
      </c>
      <c r="P1566" s="867">
        <v>125.596593</v>
      </c>
    </row>
    <row r="1567" s="1" customFormat="1" spans="1:16">
      <c r="A1567" s="199" t="s">
        <v>4808</v>
      </c>
      <c r="B1567" s="890" t="s">
        <v>4809</v>
      </c>
      <c r="C1567" s="891"/>
      <c r="D1567" s="892"/>
      <c r="E1567" s="896"/>
      <c r="F1567" s="891"/>
      <c r="G1567" s="891"/>
      <c r="H1567" s="891"/>
      <c r="I1567" s="891"/>
      <c r="J1567" s="891"/>
      <c r="K1567" s="891"/>
      <c r="L1567" s="891"/>
      <c r="M1567" s="605">
        <v>4</v>
      </c>
      <c r="N1567" s="866">
        <v>14.8855221333333</v>
      </c>
      <c r="O1567" s="867">
        <v>11.25</v>
      </c>
      <c r="P1567" s="867">
        <v>167.462124</v>
      </c>
    </row>
    <row r="1568" s="1" customFormat="1" spans="1:16">
      <c r="A1568" s="199" t="s">
        <v>1856</v>
      </c>
      <c r="B1568" s="890" t="s">
        <v>4810</v>
      </c>
      <c r="C1568" s="891"/>
      <c r="D1568" s="892"/>
      <c r="E1568" s="896"/>
      <c r="F1568" s="891"/>
      <c r="G1568" s="891"/>
      <c r="H1568" s="891"/>
      <c r="I1568" s="891"/>
      <c r="J1568" s="891"/>
      <c r="K1568" s="891"/>
      <c r="L1568" s="891"/>
      <c r="M1568" s="605">
        <v>1</v>
      </c>
      <c r="N1568" s="866">
        <v>3.72138053333333</v>
      </c>
      <c r="O1568" s="867">
        <v>11.25</v>
      </c>
      <c r="P1568" s="867">
        <v>41.865531</v>
      </c>
    </row>
    <row r="1569" s="1" customFormat="1" spans="1:16">
      <c r="A1569" s="199" t="s">
        <v>4811</v>
      </c>
      <c r="B1569" s="890" t="s">
        <v>4812</v>
      </c>
      <c r="C1569" s="891"/>
      <c r="D1569" s="892"/>
      <c r="E1569" s="896"/>
      <c r="F1569" s="891"/>
      <c r="G1569" s="891"/>
      <c r="H1569" s="891"/>
      <c r="I1569" s="891"/>
      <c r="J1569" s="891"/>
      <c r="K1569" s="891"/>
      <c r="L1569" s="891"/>
      <c r="M1569" s="605">
        <v>3</v>
      </c>
      <c r="N1569" s="866">
        <v>11.1641416</v>
      </c>
      <c r="O1569" s="867">
        <v>11.25</v>
      </c>
      <c r="P1569" s="867">
        <v>125.596593</v>
      </c>
    </row>
    <row r="1570" s="1" customFormat="1" spans="1:16">
      <c r="A1570" s="199" t="s">
        <v>4813</v>
      </c>
      <c r="B1570" s="890" t="s">
        <v>4814</v>
      </c>
      <c r="C1570" s="891"/>
      <c r="D1570" s="892"/>
      <c r="E1570" s="896"/>
      <c r="F1570" s="891"/>
      <c r="G1570" s="891"/>
      <c r="H1570" s="891"/>
      <c r="I1570" s="891"/>
      <c r="J1570" s="891"/>
      <c r="K1570" s="891"/>
      <c r="L1570" s="891"/>
      <c r="M1570" s="605">
        <v>4</v>
      </c>
      <c r="N1570" s="866">
        <v>14.8855221333333</v>
      </c>
      <c r="O1570" s="867">
        <v>11.25</v>
      </c>
      <c r="P1570" s="867">
        <v>167.462124</v>
      </c>
    </row>
    <row r="1571" s="1" customFormat="1" spans="1:16">
      <c r="A1571" s="199" t="s">
        <v>4815</v>
      </c>
      <c r="B1571" s="890" t="s">
        <v>4816</v>
      </c>
      <c r="C1571" s="891"/>
      <c r="D1571" s="892"/>
      <c r="E1571" s="896"/>
      <c r="F1571" s="891"/>
      <c r="G1571" s="891"/>
      <c r="H1571" s="891"/>
      <c r="I1571" s="891"/>
      <c r="J1571" s="891"/>
      <c r="K1571" s="891"/>
      <c r="L1571" s="891"/>
      <c r="M1571" s="605">
        <v>6</v>
      </c>
      <c r="N1571" s="866">
        <v>22.3282832</v>
      </c>
      <c r="O1571" s="867">
        <v>11.25</v>
      </c>
      <c r="P1571" s="867">
        <v>251.193186</v>
      </c>
    </row>
    <row r="1572" s="1" customFormat="1" spans="1:16">
      <c r="A1572" s="199" t="s">
        <v>4817</v>
      </c>
      <c r="B1572" s="890" t="s">
        <v>4818</v>
      </c>
      <c r="C1572" s="891"/>
      <c r="D1572" s="892"/>
      <c r="E1572" s="896"/>
      <c r="F1572" s="891"/>
      <c r="G1572" s="891"/>
      <c r="H1572" s="891"/>
      <c r="I1572" s="891"/>
      <c r="J1572" s="891"/>
      <c r="K1572" s="891"/>
      <c r="L1572" s="891"/>
      <c r="M1572" s="605">
        <v>4</v>
      </c>
      <c r="N1572" s="866">
        <v>14.8855221333333</v>
      </c>
      <c r="O1572" s="867">
        <v>11.25</v>
      </c>
      <c r="P1572" s="867">
        <v>167.462124</v>
      </c>
    </row>
    <row r="1573" s="1" customFormat="1" spans="1:16">
      <c r="A1573" s="199" t="s">
        <v>4819</v>
      </c>
      <c r="B1573" s="890" t="s">
        <v>4820</v>
      </c>
      <c r="C1573" s="891"/>
      <c r="D1573" s="892"/>
      <c r="E1573" s="896"/>
      <c r="F1573" s="891"/>
      <c r="G1573" s="891"/>
      <c r="H1573" s="891"/>
      <c r="I1573" s="891"/>
      <c r="J1573" s="891"/>
      <c r="K1573" s="891"/>
      <c r="L1573" s="891"/>
      <c r="M1573" s="605">
        <v>6</v>
      </c>
      <c r="N1573" s="866">
        <v>22.3282832</v>
      </c>
      <c r="O1573" s="867">
        <v>11.25</v>
      </c>
      <c r="P1573" s="867">
        <v>251.193186</v>
      </c>
    </row>
    <row r="1574" s="1" customFormat="1" spans="1:16">
      <c r="A1574" s="199" t="s">
        <v>4821</v>
      </c>
      <c r="B1574" s="890" t="s">
        <v>4822</v>
      </c>
      <c r="C1574" s="891"/>
      <c r="D1574" s="892"/>
      <c r="E1574" s="896"/>
      <c r="F1574" s="891"/>
      <c r="G1574" s="891"/>
      <c r="H1574" s="891"/>
      <c r="I1574" s="891"/>
      <c r="J1574" s="891"/>
      <c r="K1574" s="891"/>
      <c r="L1574" s="891"/>
      <c r="M1574" s="605">
        <v>4</v>
      </c>
      <c r="N1574" s="866">
        <v>14.8855221333333</v>
      </c>
      <c r="O1574" s="867">
        <v>11.25</v>
      </c>
      <c r="P1574" s="867">
        <v>167.462124</v>
      </c>
    </row>
    <row r="1575" s="1" customFormat="1" spans="1:16">
      <c r="A1575" s="199" t="s">
        <v>4823</v>
      </c>
      <c r="B1575" s="890" t="s">
        <v>4824</v>
      </c>
      <c r="C1575" s="891"/>
      <c r="D1575" s="892"/>
      <c r="E1575" s="896"/>
      <c r="F1575" s="891"/>
      <c r="G1575" s="891"/>
      <c r="H1575" s="891"/>
      <c r="I1575" s="891"/>
      <c r="J1575" s="891"/>
      <c r="K1575" s="891"/>
      <c r="L1575" s="891"/>
      <c r="M1575" s="605">
        <v>4</v>
      </c>
      <c r="N1575" s="866">
        <v>14.8855221333333</v>
      </c>
      <c r="O1575" s="867">
        <v>11.25</v>
      </c>
      <c r="P1575" s="867">
        <v>167.462124</v>
      </c>
    </row>
    <row r="1576" s="1" customFormat="1" spans="1:16">
      <c r="A1576" s="199" t="s">
        <v>4825</v>
      </c>
      <c r="B1576" s="890" t="s">
        <v>4826</v>
      </c>
      <c r="C1576" s="891"/>
      <c r="D1576" s="892"/>
      <c r="E1576" s="896"/>
      <c r="F1576" s="891"/>
      <c r="G1576" s="891"/>
      <c r="H1576" s="891"/>
      <c r="I1576" s="891"/>
      <c r="J1576" s="891"/>
      <c r="K1576" s="891"/>
      <c r="L1576" s="891"/>
      <c r="M1576" s="605">
        <v>4</v>
      </c>
      <c r="N1576" s="866">
        <v>14.8855221333333</v>
      </c>
      <c r="O1576" s="867">
        <v>11.25</v>
      </c>
      <c r="P1576" s="867">
        <v>167.462124</v>
      </c>
    </row>
    <row r="1577" s="1" customFormat="1" spans="1:16">
      <c r="A1577" s="199" t="s">
        <v>4827</v>
      </c>
      <c r="B1577" s="890" t="s">
        <v>4828</v>
      </c>
      <c r="C1577" s="891"/>
      <c r="D1577" s="892"/>
      <c r="E1577" s="896"/>
      <c r="F1577" s="891"/>
      <c r="G1577" s="891"/>
      <c r="H1577" s="891"/>
      <c r="I1577" s="891"/>
      <c r="J1577" s="891"/>
      <c r="K1577" s="891"/>
      <c r="L1577" s="891"/>
      <c r="M1577" s="605">
        <v>7</v>
      </c>
      <c r="N1577" s="866">
        <v>26.0496637333333</v>
      </c>
      <c r="O1577" s="867">
        <v>11.25</v>
      </c>
      <c r="P1577" s="867">
        <v>293.058717</v>
      </c>
    </row>
    <row r="1578" s="1" customFormat="1" spans="1:16">
      <c r="A1578" s="199" t="s">
        <v>4829</v>
      </c>
      <c r="B1578" s="890" t="s">
        <v>4830</v>
      </c>
      <c r="C1578" s="891"/>
      <c r="D1578" s="892"/>
      <c r="E1578" s="896"/>
      <c r="F1578" s="891"/>
      <c r="G1578" s="891"/>
      <c r="H1578" s="891"/>
      <c r="I1578" s="891"/>
      <c r="J1578" s="891"/>
      <c r="K1578" s="891"/>
      <c r="L1578" s="891"/>
      <c r="M1578" s="605">
        <v>5</v>
      </c>
      <c r="N1578" s="866">
        <v>18.6069026666667</v>
      </c>
      <c r="O1578" s="867">
        <v>11.25</v>
      </c>
      <c r="P1578" s="867">
        <v>209.327655</v>
      </c>
    </row>
    <row r="1579" s="1" customFormat="1" spans="1:16">
      <c r="A1579" s="199" t="s">
        <v>4831</v>
      </c>
      <c r="B1579" s="890" t="s">
        <v>4832</v>
      </c>
      <c r="C1579" s="891"/>
      <c r="D1579" s="892"/>
      <c r="E1579" s="896"/>
      <c r="F1579" s="891"/>
      <c r="G1579" s="891"/>
      <c r="H1579" s="891"/>
      <c r="I1579" s="891"/>
      <c r="J1579" s="891"/>
      <c r="K1579" s="891"/>
      <c r="L1579" s="891"/>
      <c r="M1579" s="605">
        <v>4</v>
      </c>
      <c r="N1579" s="866">
        <v>14.8855221333333</v>
      </c>
      <c r="O1579" s="867">
        <v>11.25</v>
      </c>
      <c r="P1579" s="867">
        <v>167.462124</v>
      </c>
    </row>
    <row r="1580" s="1" customFormat="1" spans="1:16">
      <c r="A1580" s="199" t="s">
        <v>4833</v>
      </c>
      <c r="B1580" s="890" t="s">
        <v>4834</v>
      </c>
      <c r="C1580" s="891"/>
      <c r="D1580" s="892"/>
      <c r="E1580" s="896"/>
      <c r="F1580" s="891"/>
      <c r="G1580" s="891"/>
      <c r="H1580" s="891"/>
      <c r="I1580" s="891"/>
      <c r="J1580" s="891"/>
      <c r="K1580" s="891"/>
      <c r="L1580" s="891"/>
      <c r="M1580" s="605">
        <v>5</v>
      </c>
      <c r="N1580" s="866">
        <v>18.6069026666667</v>
      </c>
      <c r="O1580" s="867">
        <v>11.25</v>
      </c>
      <c r="P1580" s="867">
        <v>209.327655</v>
      </c>
    </row>
    <row r="1581" s="1" customFormat="1" spans="1:16">
      <c r="A1581" s="199" t="s">
        <v>4835</v>
      </c>
      <c r="B1581" s="890" t="s">
        <v>4389</v>
      </c>
      <c r="C1581" s="891"/>
      <c r="D1581" s="892"/>
      <c r="E1581" s="896"/>
      <c r="F1581" s="891"/>
      <c r="G1581" s="891"/>
      <c r="H1581" s="891"/>
      <c r="I1581" s="891"/>
      <c r="J1581" s="891"/>
      <c r="K1581" s="891"/>
      <c r="L1581" s="891"/>
      <c r="M1581" s="605">
        <v>4</v>
      </c>
      <c r="N1581" s="866">
        <v>14.8855221333333</v>
      </c>
      <c r="O1581" s="867">
        <v>11.25</v>
      </c>
      <c r="P1581" s="867">
        <v>167.462124</v>
      </c>
    </row>
    <row r="1582" s="1" customFormat="1" spans="1:16">
      <c r="A1582" s="199" t="s">
        <v>4836</v>
      </c>
      <c r="B1582" s="890" t="s">
        <v>4837</v>
      </c>
      <c r="C1582" s="891"/>
      <c r="D1582" s="892"/>
      <c r="E1582" s="896"/>
      <c r="F1582" s="891"/>
      <c r="G1582" s="891"/>
      <c r="H1582" s="891"/>
      <c r="I1582" s="891"/>
      <c r="J1582" s="891"/>
      <c r="K1582" s="891"/>
      <c r="L1582" s="891"/>
      <c r="M1582" s="605">
        <v>3</v>
      </c>
      <c r="N1582" s="866">
        <v>11.1641416</v>
      </c>
      <c r="O1582" s="867">
        <v>11.25</v>
      </c>
      <c r="P1582" s="867">
        <v>125.596593</v>
      </c>
    </row>
    <row r="1583" s="1" customFormat="1" spans="1:16">
      <c r="A1583" s="199" t="s">
        <v>4838</v>
      </c>
      <c r="B1583" s="890" t="s">
        <v>4839</v>
      </c>
      <c r="C1583" s="891"/>
      <c r="D1583" s="892"/>
      <c r="E1583" s="896"/>
      <c r="F1583" s="891"/>
      <c r="G1583" s="891"/>
      <c r="H1583" s="891"/>
      <c r="I1583" s="891"/>
      <c r="J1583" s="891"/>
      <c r="K1583" s="891"/>
      <c r="L1583" s="891"/>
      <c r="M1583" s="605">
        <v>5</v>
      </c>
      <c r="N1583" s="866">
        <v>18.6069026666667</v>
      </c>
      <c r="O1583" s="867">
        <v>11.25</v>
      </c>
      <c r="P1583" s="867">
        <v>209.327655</v>
      </c>
    </row>
    <row r="1584" s="1" customFormat="1" spans="1:16">
      <c r="A1584" s="199" t="s">
        <v>4840</v>
      </c>
      <c r="B1584" s="890" t="s">
        <v>4841</v>
      </c>
      <c r="C1584" s="891"/>
      <c r="D1584" s="892"/>
      <c r="E1584" s="896"/>
      <c r="F1584" s="891"/>
      <c r="G1584" s="891"/>
      <c r="H1584" s="891"/>
      <c r="I1584" s="891"/>
      <c r="J1584" s="891"/>
      <c r="K1584" s="891"/>
      <c r="L1584" s="891"/>
      <c r="M1584" s="605">
        <v>3</v>
      </c>
      <c r="N1584" s="866">
        <v>11.1641416</v>
      </c>
      <c r="O1584" s="867">
        <v>11.25</v>
      </c>
      <c r="P1584" s="867">
        <v>125.596593</v>
      </c>
    </row>
    <row r="1585" s="1" customFormat="1" spans="1:16">
      <c r="A1585" s="199" t="s">
        <v>4842</v>
      </c>
      <c r="B1585" s="890" t="s">
        <v>4843</v>
      </c>
      <c r="C1585" s="891"/>
      <c r="D1585" s="892"/>
      <c r="E1585" s="896"/>
      <c r="F1585" s="891"/>
      <c r="G1585" s="891"/>
      <c r="H1585" s="891"/>
      <c r="I1585" s="891"/>
      <c r="J1585" s="891"/>
      <c r="K1585" s="891"/>
      <c r="L1585" s="891"/>
      <c r="M1585" s="605">
        <v>1</v>
      </c>
      <c r="N1585" s="866">
        <v>3.72138053333333</v>
      </c>
      <c r="O1585" s="867">
        <v>11.25</v>
      </c>
      <c r="P1585" s="867">
        <v>41.865531</v>
      </c>
    </row>
    <row r="1586" s="1" customFormat="1" spans="1:16">
      <c r="A1586" s="199" t="s">
        <v>4844</v>
      </c>
      <c r="B1586" s="890" t="s">
        <v>4845</v>
      </c>
      <c r="C1586" s="891"/>
      <c r="D1586" s="892"/>
      <c r="E1586" s="896"/>
      <c r="F1586" s="891"/>
      <c r="G1586" s="891"/>
      <c r="H1586" s="891"/>
      <c r="I1586" s="891"/>
      <c r="J1586" s="891"/>
      <c r="K1586" s="891"/>
      <c r="L1586" s="891"/>
      <c r="M1586" s="605">
        <v>3</v>
      </c>
      <c r="N1586" s="866">
        <v>11.1641416</v>
      </c>
      <c r="O1586" s="867">
        <v>11.25</v>
      </c>
      <c r="P1586" s="867">
        <v>125.596593</v>
      </c>
    </row>
    <row r="1587" s="1" customFormat="1" spans="1:16">
      <c r="A1587" s="199" t="s">
        <v>4846</v>
      </c>
      <c r="B1587" s="890" t="s">
        <v>4847</v>
      </c>
      <c r="C1587" s="891"/>
      <c r="D1587" s="892"/>
      <c r="E1587" s="896"/>
      <c r="F1587" s="891"/>
      <c r="G1587" s="891"/>
      <c r="H1587" s="891"/>
      <c r="I1587" s="891"/>
      <c r="J1587" s="891"/>
      <c r="K1587" s="891"/>
      <c r="L1587" s="891"/>
      <c r="M1587" s="605">
        <v>4</v>
      </c>
      <c r="N1587" s="866">
        <v>14.8855221333333</v>
      </c>
      <c r="O1587" s="867">
        <v>11.25</v>
      </c>
      <c r="P1587" s="867">
        <v>167.462124</v>
      </c>
    </row>
    <row r="1588" s="1" customFormat="1" spans="1:16">
      <c r="A1588" s="199" t="s">
        <v>4769</v>
      </c>
      <c r="B1588" s="890" t="s">
        <v>4848</v>
      </c>
      <c r="C1588" s="891"/>
      <c r="D1588" s="892"/>
      <c r="E1588" s="896"/>
      <c r="F1588" s="891"/>
      <c r="G1588" s="891"/>
      <c r="H1588" s="891"/>
      <c r="I1588" s="891"/>
      <c r="J1588" s="891"/>
      <c r="K1588" s="891"/>
      <c r="L1588" s="891"/>
      <c r="M1588" s="605">
        <v>5</v>
      </c>
      <c r="N1588" s="866">
        <v>18.6069026666667</v>
      </c>
      <c r="O1588" s="867">
        <v>11.25</v>
      </c>
      <c r="P1588" s="867">
        <v>209.327655</v>
      </c>
    </row>
    <row r="1589" s="1" customFormat="1" spans="1:16">
      <c r="A1589" s="199" t="s">
        <v>4849</v>
      </c>
      <c r="B1589" s="890" t="s">
        <v>4850</v>
      </c>
      <c r="C1589" s="891"/>
      <c r="D1589" s="892"/>
      <c r="E1589" s="896"/>
      <c r="F1589" s="891"/>
      <c r="G1589" s="891"/>
      <c r="H1589" s="891"/>
      <c r="I1589" s="891"/>
      <c r="J1589" s="891"/>
      <c r="K1589" s="891"/>
      <c r="L1589" s="891"/>
      <c r="M1589" s="605">
        <v>4</v>
      </c>
      <c r="N1589" s="866">
        <v>14.8855221333333</v>
      </c>
      <c r="O1589" s="867">
        <v>11.25</v>
      </c>
      <c r="P1589" s="867">
        <v>167.462124</v>
      </c>
    </row>
    <row r="1590" s="1" customFormat="1" spans="1:16">
      <c r="A1590" s="199" t="s">
        <v>4851</v>
      </c>
      <c r="B1590" s="890" t="s">
        <v>4852</v>
      </c>
      <c r="C1590" s="891"/>
      <c r="D1590" s="892"/>
      <c r="E1590" s="896"/>
      <c r="F1590" s="891"/>
      <c r="G1590" s="891"/>
      <c r="H1590" s="891"/>
      <c r="I1590" s="891"/>
      <c r="J1590" s="891"/>
      <c r="K1590" s="891"/>
      <c r="L1590" s="891"/>
      <c r="M1590" s="605">
        <v>5</v>
      </c>
      <c r="N1590" s="866">
        <v>18.6069026666667</v>
      </c>
      <c r="O1590" s="867">
        <v>11.25</v>
      </c>
      <c r="P1590" s="867">
        <v>209.327655</v>
      </c>
    </row>
    <row r="1591" s="1" customFormat="1" spans="1:16">
      <c r="A1591" s="199" t="s">
        <v>4853</v>
      </c>
      <c r="B1591" s="890" t="s">
        <v>4854</v>
      </c>
      <c r="C1591" s="891"/>
      <c r="D1591" s="892"/>
      <c r="E1591" s="896"/>
      <c r="F1591" s="891"/>
      <c r="G1591" s="891"/>
      <c r="H1591" s="891"/>
      <c r="I1591" s="891"/>
      <c r="J1591" s="891"/>
      <c r="K1591" s="891"/>
      <c r="L1591" s="891"/>
      <c r="M1591" s="605">
        <v>4</v>
      </c>
      <c r="N1591" s="866">
        <v>14.8855221333333</v>
      </c>
      <c r="O1591" s="867">
        <v>11.25</v>
      </c>
      <c r="P1591" s="867">
        <v>167.462124</v>
      </c>
    </row>
    <row r="1592" s="1" customFormat="1" spans="1:16">
      <c r="A1592" s="199" t="s">
        <v>4855</v>
      </c>
      <c r="B1592" s="890" t="s">
        <v>4856</v>
      </c>
      <c r="C1592" s="891"/>
      <c r="D1592" s="892"/>
      <c r="E1592" s="896"/>
      <c r="F1592" s="891"/>
      <c r="G1592" s="891"/>
      <c r="H1592" s="891"/>
      <c r="I1592" s="891"/>
      <c r="J1592" s="891"/>
      <c r="K1592" s="891"/>
      <c r="L1592" s="891"/>
      <c r="M1592" s="605">
        <v>4</v>
      </c>
      <c r="N1592" s="866">
        <v>14.8855221333333</v>
      </c>
      <c r="O1592" s="867">
        <v>11.25</v>
      </c>
      <c r="P1592" s="867">
        <v>167.462124</v>
      </c>
    </row>
    <row r="1593" s="1" customFormat="1" spans="1:16">
      <c r="A1593" s="199" t="s">
        <v>4857</v>
      </c>
      <c r="B1593" s="890" t="s">
        <v>4858</v>
      </c>
      <c r="C1593" s="891"/>
      <c r="D1593" s="892"/>
      <c r="E1593" s="896"/>
      <c r="F1593" s="891"/>
      <c r="G1593" s="891"/>
      <c r="H1593" s="891"/>
      <c r="I1593" s="891"/>
      <c r="J1593" s="891"/>
      <c r="K1593" s="891"/>
      <c r="L1593" s="891"/>
      <c r="M1593" s="605">
        <v>7</v>
      </c>
      <c r="N1593" s="866">
        <v>26.0496637333333</v>
      </c>
      <c r="O1593" s="867">
        <v>11.25</v>
      </c>
      <c r="P1593" s="867">
        <v>293.058717</v>
      </c>
    </row>
    <row r="1594" s="1" customFormat="1" spans="1:16">
      <c r="A1594" s="199" t="s">
        <v>4859</v>
      </c>
      <c r="B1594" s="890" t="s">
        <v>4860</v>
      </c>
      <c r="C1594" s="891"/>
      <c r="D1594" s="892"/>
      <c r="E1594" s="896"/>
      <c r="F1594" s="891"/>
      <c r="G1594" s="891"/>
      <c r="H1594" s="891"/>
      <c r="I1594" s="891"/>
      <c r="J1594" s="891"/>
      <c r="K1594" s="891"/>
      <c r="L1594" s="891"/>
      <c r="M1594" s="605">
        <v>4</v>
      </c>
      <c r="N1594" s="866">
        <v>14.8855221333333</v>
      </c>
      <c r="O1594" s="867">
        <v>11.25</v>
      </c>
      <c r="P1594" s="867">
        <v>167.462124</v>
      </c>
    </row>
    <row r="1595" s="1" customFormat="1" spans="1:16">
      <c r="A1595" s="199" t="s">
        <v>4861</v>
      </c>
      <c r="B1595" s="890" t="s">
        <v>3756</v>
      </c>
      <c r="C1595" s="891"/>
      <c r="D1595" s="892"/>
      <c r="E1595" s="896"/>
      <c r="F1595" s="891"/>
      <c r="G1595" s="891"/>
      <c r="H1595" s="891"/>
      <c r="I1595" s="891"/>
      <c r="J1595" s="891"/>
      <c r="K1595" s="891"/>
      <c r="L1595" s="891"/>
      <c r="M1595" s="605">
        <v>4</v>
      </c>
      <c r="N1595" s="866">
        <v>14.8855221333333</v>
      </c>
      <c r="O1595" s="867">
        <v>11.25</v>
      </c>
      <c r="P1595" s="867">
        <v>167.462124</v>
      </c>
    </row>
    <row r="1596" s="1" customFormat="1" spans="1:16">
      <c r="A1596" s="199" t="s">
        <v>4862</v>
      </c>
      <c r="B1596" s="890" t="s">
        <v>4863</v>
      </c>
      <c r="C1596" s="891"/>
      <c r="D1596" s="892"/>
      <c r="E1596" s="896"/>
      <c r="F1596" s="891"/>
      <c r="G1596" s="891"/>
      <c r="H1596" s="891"/>
      <c r="I1596" s="891"/>
      <c r="J1596" s="891"/>
      <c r="K1596" s="891"/>
      <c r="L1596" s="891"/>
      <c r="M1596" s="605">
        <v>4</v>
      </c>
      <c r="N1596" s="866">
        <v>14.8855221333333</v>
      </c>
      <c r="O1596" s="867">
        <v>11.25</v>
      </c>
      <c r="P1596" s="867">
        <v>167.462124</v>
      </c>
    </row>
    <row r="1597" s="1" customFormat="1" spans="1:16">
      <c r="A1597" s="199" t="s">
        <v>4864</v>
      </c>
      <c r="B1597" s="890" t="s">
        <v>4865</v>
      </c>
      <c r="C1597" s="891"/>
      <c r="D1597" s="892"/>
      <c r="E1597" s="896"/>
      <c r="F1597" s="891"/>
      <c r="G1597" s="891"/>
      <c r="H1597" s="891"/>
      <c r="I1597" s="891"/>
      <c r="J1597" s="891"/>
      <c r="K1597" s="891"/>
      <c r="L1597" s="891"/>
      <c r="M1597" s="605">
        <v>5</v>
      </c>
      <c r="N1597" s="866">
        <v>18.6069026666667</v>
      </c>
      <c r="O1597" s="867">
        <v>11.25</v>
      </c>
      <c r="P1597" s="867">
        <v>209.327655</v>
      </c>
    </row>
    <row r="1598" s="1" customFormat="1" spans="1:16">
      <c r="A1598" s="199" t="s">
        <v>4866</v>
      </c>
      <c r="B1598" s="890" t="s">
        <v>4867</v>
      </c>
      <c r="C1598" s="891"/>
      <c r="D1598" s="892"/>
      <c r="E1598" s="896"/>
      <c r="F1598" s="891"/>
      <c r="G1598" s="891"/>
      <c r="H1598" s="891"/>
      <c r="I1598" s="891"/>
      <c r="J1598" s="891"/>
      <c r="K1598" s="891"/>
      <c r="L1598" s="891"/>
      <c r="M1598" s="605">
        <v>4</v>
      </c>
      <c r="N1598" s="866">
        <v>14.8855221333333</v>
      </c>
      <c r="O1598" s="867">
        <v>11.25</v>
      </c>
      <c r="P1598" s="867">
        <v>167.462124</v>
      </c>
    </row>
    <row r="1599" s="1" customFormat="1" spans="1:16">
      <c r="A1599" s="199" t="s">
        <v>4868</v>
      </c>
      <c r="B1599" s="890" t="s">
        <v>4869</v>
      </c>
      <c r="C1599" s="891"/>
      <c r="D1599" s="892"/>
      <c r="E1599" s="896"/>
      <c r="F1599" s="891"/>
      <c r="G1599" s="891"/>
      <c r="H1599" s="891"/>
      <c r="I1599" s="891"/>
      <c r="J1599" s="891"/>
      <c r="K1599" s="891"/>
      <c r="L1599" s="891"/>
      <c r="M1599" s="605">
        <v>2</v>
      </c>
      <c r="N1599" s="866">
        <v>7.44276106666667</v>
      </c>
      <c r="O1599" s="867">
        <v>11.25</v>
      </c>
      <c r="P1599" s="867">
        <v>83.731062</v>
      </c>
    </row>
    <row r="1600" s="1" customFormat="1" spans="1:16">
      <c r="A1600" s="199" t="s">
        <v>4870</v>
      </c>
      <c r="B1600" s="890" t="s">
        <v>4871</v>
      </c>
      <c r="C1600" s="891"/>
      <c r="D1600" s="892"/>
      <c r="E1600" s="896"/>
      <c r="F1600" s="891"/>
      <c r="G1600" s="891"/>
      <c r="H1600" s="891"/>
      <c r="I1600" s="891"/>
      <c r="J1600" s="891"/>
      <c r="K1600" s="891"/>
      <c r="L1600" s="891"/>
      <c r="M1600" s="605">
        <v>3</v>
      </c>
      <c r="N1600" s="866">
        <v>11.1641416</v>
      </c>
      <c r="O1600" s="867">
        <v>11.25</v>
      </c>
      <c r="P1600" s="867">
        <v>125.596593</v>
      </c>
    </row>
    <row r="1601" s="1" customFormat="1" spans="1:16">
      <c r="A1601" s="199" t="s">
        <v>4872</v>
      </c>
      <c r="B1601" s="890" t="s">
        <v>4873</v>
      </c>
      <c r="C1601" s="891"/>
      <c r="D1601" s="892"/>
      <c r="E1601" s="896"/>
      <c r="F1601" s="891"/>
      <c r="G1601" s="891"/>
      <c r="H1601" s="891"/>
      <c r="I1601" s="891"/>
      <c r="J1601" s="891"/>
      <c r="K1601" s="891"/>
      <c r="L1601" s="891"/>
      <c r="M1601" s="605">
        <v>5</v>
      </c>
      <c r="N1601" s="866">
        <v>18.6069026666667</v>
      </c>
      <c r="O1601" s="867">
        <v>11.25</v>
      </c>
      <c r="P1601" s="867">
        <v>209.327655</v>
      </c>
    </row>
    <row r="1602" s="1" customFormat="1" spans="1:16">
      <c r="A1602" s="199" t="s">
        <v>4874</v>
      </c>
      <c r="B1602" s="890" t="s">
        <v>4875</v>
      </c>
      <c r="C1602" s="891"/>
      <c r="D1602" s="892"/>
      <c r="E1602" s="896"/>
      <c r="F1602" s="891"/>
      <c r="G1602" s="891"/>
      <c r="H1602" s="891"/>
      <c r="I1602" s="891"/>
      <c r="J1602" s="891"/>
      <c r="K1602" s="891"/>
      <c r="L1602" s="891"/>
      <c r="M1602" s="605">
        <v>2</v>
      </c>
      <c r="N1602" s="866">
        <v>7.44276106666667</v>
      </c>
      <c r="O1602" s="867">
        <v>11.25</v>
      </c>
      <c r="P1602" s="867">
        <v>83.731062</v>
      </c>
    </row>
    <row r="1603" s="1" customFormat="1" spans="1:16">
      <c r="A1603" s="199" t="s">
        <v>4876</v>
      </c>
      <c r="B1603" s="890" t="s">
        <v>4877</v>
      </c>
      <c r="C1603" s="891"/>
      <c r="D1603" s="892"/>
      <c r="E1603" s="896"/>
      <c r="F1603" s="891"/>
      <c r="G1603" s="891"/>
      <c r="H1603" s="891"/>
      <c r="I1603" s="891"/>
      <c r="J1603" s="891"/>
      <c r="K1603" s="891"/>
      <c r="L1603" s="891"/>
      <c r="M1603" s="605">
        <v>4</v>
      </c>
      <c r="N1603" s="866">
        <v>14.8855221333333</v>
      </c>
      <c r="O1603" s="867">
        <v>11.25</v>
      </c>
      <c r="P1603" s="867">
        <v>167.462124</v>
      </c>
    </row>
    <row r="1604" s="1" customFormat="1" spans="1:16">
      <c r="A1604" s="199" t="s">
        <v>4878</v>
      </c>
      <c r="B1604" s="890" t="s">
        <v>4879</v>
      </c>
      <c r="C1604" s="891"/>
      <c r="D1604" s="892"/>
      <c r="E1604" s="896"/>
      <c r="F1604" s="891"/>
      <c r="G1604" s="891"/>
      <c r="H1604" s="891"/>
      <c r="I1604" s="891"/>
      <c r="J1604" s="891"/>
      <c r="K1604" s="891"/>
      <c r="L1604" s="891"/>
      <c r="M1604" s="605">
        <v>3</v>
      </c>
      <c r="N1604" s="866">
        <v>11.1641416</v>
      </c>
      <c r="O1604" s="867">
        <v>11.25</v>
      </c>
      <c r="P1604" s="867">
        <v>125.596593</v>
      </c>
    </row>
    <row r="1605" s="1" customFormat="1" spans="1:16">
      <c r="A1605" s="199" t="s">
        <v>4880</v>
      </c>
      <c r="B1605" s="890" t="s">
        <v>4881</v>
      </c>
      <c r="C1605" s="891"/>
      <c r="D1605" s="892"/>
      <c r="E1605" s="896"/>
      <c r="F1605" s="891"/>
      <c r="G1605" s="891"/>
      <c r="H1605" s="891"/>
      <c r="I1605" s="891"/>
      <c r="J1605" s="891"/>
      <c r="K1605" s="891"/>
      <c r="L1605" s="891"/>
      <c r="M1605" s="605">
        <v>3</v>
      </c>
      <c r="N1605" s="866">
        <v>11.1641416</v>
      </c>
      <c r="O1605" s="867">
        <v>11.25</v>
      </c>
      <c r="P1605" s="867">
        <v>125.596593</v>
      </c>
    </row>
    <row r="1606" s="1" customFormat="1" spans="1:16">
      <c r="A1606" s="199" t="s">
        <v>4882</v>
      </c>
      <c r="B1606" s="890" t="s">
        <v>4883</v>
      </c>
      <c r="C1606" s="891"/>
      <c r="D1606" s="892"/>
      <c r="E1606" s="896"/>
      <c r="F1606" s="891"/>
      <c r="G1606" s="891"/>
      <c r="H1606" s="891"/>
      <c r="I1606" s="891"/>
      <c r="J1606" s="891"/>
      <c r="K1606" s="891"/>
      <c r="L1606" s="891"/>
      <c r="M1606" s="605">
        <v>5</v>
      </c>
      <c r="N1606" s="866">
        <v>18.6069026666667</v>
      </c>
      <c r="O1606" s="867">
        <v>11.25</v>
      </c>
      <c r="P1606" s="867">
        <v>209.327655</v>
      </c>
    </row>
    <row r="1607" s="1" customFormat="1" spans="1:16">
      <c r="A1607" s="199" t="s">
        <v>4884</v>
      </c>
      <c r="B1607" s="890" t="s">
        <v>4885</v>
      </c>
      <c r="C1607" s="891"/>
      <c r="D1607" s="892"/>
      <c r="E1607" s="896"/>
      <c r="F1607" s="891"/>
      <c r="G1607" s="891"/>
      <c r="H1607" s="891"/>
      <c r="I1607" s="891"/>
      <c r="J1607" s="891"/>
      <c r="K1607" s="891"/>
      <c r="L1607" s="891"/>
      <c r="M1607" s="605">
        <v>2</v>
      </c>
      <c r="N1607" s="866">
        <v>7.44276106666667</v>
      </c>
      <c r="O1607" s="867">
        <v>11.25</v>
      </c>
      <c r="P1607" s="867">
        <v>83.731062</v>
      </c>
    </row>
    <row r="1608" s="1" customFormat="1" spans="1:16">
      <c r="A1608" s="199" t="s">
        <v>4886</v>
      </c>
      <c r="B1608" s="890" t="s">
        <v>4887</v>
      </c>
      <c r="C1608" s="891"/>
      <c r="D1608" s="892"/>
      <c r="E1608" s="896"/>
      <c r="F1608" s="891"/>
      <c r="G1608" s="891"/>
      <c r="H1608" s="891"/>
      <c r="I1608" s="891"/>
      <c r="J1608" s="891"/>
      <c r="K1608" s="891"/>
      <c r="L1608" s="891"/>
      <c r="M1608" s="605">
        <v>5</v>
      </c>
      <c r="N1608" s="866">
        <v>18.6069026666667</v>
      </c>
      <c r="O1608" s="867">
        <v>11.25</v>
      </c>
      <c r="P1608" s="867">
        <v>209.327655</v>
      </c>
    </row>
    <row r="1609" s="1" customFormat="1" spans="1:16">
      <c r="A1609" s="199" t="s">
        <v>4888</v>
      </c>
      <c r="B1609" s="890" t="s">
        <v>4889</v>
      </c>
      <c r="C1609" s="891"/>
      <c r="D1609" s="892"/>
      <c r="E1609" s="896"/>
      <c r="F1609" s="891"/>
      <c r="G1609" s="891"/>
      <c r="H1609" s="891"/>
      <c r="I1609" s="891"/>
      <c r="J1609" s="891"/>
      <c r="K1609" s="891"/>
      <c r="L1609" s="891"/>
      <c r="M1609" s="605">
        <v>4</v>
      </c>
      <c r="N1609" s="866">
        <v>14.8855221333333</v>
      </c>
      <c r="O1609" s="867">
        <v>11.25</v>
      </c>
      <c r="P1609" s="867">
        <v>167.462124</v>
      </c>
    </row>
    <row r="1610" s="1" customFormat="1" spans="1:16">
      <c r="A1610" s="199" t="s">
        <v>4890</v>
      </c>
      <c r="B1610" s="890" t="s">
        <v>4891</v>
      </c>
      <c r="C1610" s="891"/>
      <c r="D1610" s="892"/>
      <c r="E1610" s="896"/>
      <c r="F1610" s="891"/>
      <c r="G1610" s="891"/>
      <c r="H1610" s="891"/>
      <c r="I1610" s="891"/>
      <c r="J1610" s="891"/>
      <c r="K1610" s="891"/>
      <c r="L1610" s="891"/>
      <c r="M1610" s="605">
        <v>4</v>
      </c>
      <c r="N1610" s="866">
        <v>14.8855221333333</v>
      </c>
      <c r="O1610" s="867">
        <v>11.25</v>
      </c>
      <c r="P1610" s="867">
        <v>167.462124</v>
      </c>
    </row>
    <row r="1611" s="1" customFormat="1" spans="1:16">
      <c r="A1611" s="199" t="s">
        <v>4892</v>
      </c>
      <c r="B1611" s="890" t="s">
        <v>4893</v>
      </c>
      <c r="C1611" s="891"/>
      <c r="D1611" s="892"/>
      <c r="E1611" s="896"/>
      <c r="F1611" s="891"/>
      <c r="G1611" s="891"/>
      <c r="H1611" s="891"/>
      <c r="I1611" s="891"/>
      <c r="J1611" s="891"/>
      <c r="K1611" s="891"/>
      <c r="L1611" s="891"/>
      <c r="M1611" s="605">
        <v>6</v>
      </c>
      <c r="N1611" s="866">
        <v>22.3282832</v>
      </c>
      <c r="O1611" s="867">
        <v>11.25</v>
      </c>
      <c r="P1611" s="867">
        <v>251.193186</v>
      </c>
    </row>
    <row r="1612" s="1" customFormat="1" spans="1:16">
      <c r="A1612" s="199" t="s">
        <v>4894</v>
      </c>
      <c r="B1612" s="890" t="s">
        <v>4895</v>
      </c>
      <c r="C1612" s="891"/>
      <c r="D1612" s="892"/>
      <c r="E1612" s="896"/>
      <c r="F1612" s="891"/>
      <c r="G1612" s="891"/>
      <c r="H1612" s="891"/>
      <c r="I1612" s="891"/>
      <c r="J1612" s="891"/>
      <c r="K1612" s="891"/>
      <c r="L1612" s="891"/>
      <c r="M1612" s="605">
        <v>6</v>
      </c>
      <c r="N1612" s="866">
        <v>22.3282832</v>
      </c>
      <c r="O1612" s="867">
        <v>11.25</v>
      </c>
      <c r="P1612" s="867">
        <v>251.193186</v>
      </c>
    </row>
    <row r="1613" s="1" customFormat="1" spans="1:16">
      <c r="A1613" s="199" t="s">
        <v>4896</v>
      </c>
      <c r="B1613" s="890" t="s">
        <v>4897</v>
      </c>
      <c r="C1613" s="891"/>
      <c r="D1613" s="892"/>
      <c r="E1613" s="896"/>
      <c r="F1613" s="891"/>
      <c r="G1613" s="891"/>
      <c r="H1613" s="891"/>
      <c r="I1613" s="891"/>
      <c r="J1613" s="891"/>
      <c r="K1613" s="891"/>
      <c r="L1613" s="891"/>
      <c r="M1613" s="605">
        <v>3</v>
      </c>
      <c r="N1613" s="866">
        <v>11.1641416</v>
      </c>
      <c r="O1613" s="867">
        <v>11.25</v>
      </c>
      <c r="P1613" s="867">
        <v>125.596593</v>
      </c>
    </row>
    <row r="1614" s="1" customFormat="1" spans="1:16">
      <c r="A1614" s="199" t="s">
        <v>4898</v>
      </c>
      <c r="B1614" s="890" t="s">
        <v>4899</v>
      </c>
      <c r="C1614" s="891"/>
      <c r="D1614" s="892"/>
      <c r="E1614" s="896"/>
      <c r="F1614" s="891"/>
      <c r="G1614" s="891"/>
      <c r="H1614" s="891"/>
      <c r="I1614" s="891"/>
      <c r="J1614" s="891"/>
      <c r="K1614" s="891"/>
      <c r="L1614" s="891"/>
      <c r="M1614" s="605">
        <v>6</v>
      </c>
      <c r="N1614" s="866">
        <v>22.3282832</v>
      </c>
      <c r="O1614" s="867">
        <v>11.25</v>
      </c>
      <c r="P1614" s="867">
        <v>251.193186</v>
      </c>
    </row>
    <row r="1615" s="1" customFormat="1" spans="1:16">
      <c r="A1615" s="199" t="s">
        <v>4900</v>
      </c>
      <c r="B1615" s="890" t="s">
        <v>4901</v>
      </c>
      <c r="C1615" s="891"/>
      <c r="D1615" s="892"/>
      <c r="E1615" s="896"/>
      <c r="F1615" s="891"/>
      <c r="G1615" s="891"/>
      <c r="H1615" s="891"/>
      <c r="I1615" s="891"/>
      <c r="J1615" s="891"/>
      <c r="K1615" s="891"/>
      <c r="L1615" s="891"/>
      <c r="M1615" s="605">
        <v>4</v>
      </c>
      <c r="N1615" s="866">
        <v>14.8855221333333</v>
      </c>
      <c r="O1615" s="867">
        <v>11.25</v>
      </c>
      <c r="P1615" s="867">
        <v>167.462124</v>
      </c>
    </row>
    <row r="1616" s="1" customFormat="1" spans="1:16">
      <c r="A1616" s="199" t="s">
        <v>4902</v>
      </c>
      <c r="B1616" s="890" t="s">
        <v>4903</v>
      </c>
      <c r="C1616" s="891"/>
      <c r="D1616" s="892"/>
      <c r="E1616" s="896"/>
      <c r="F1616" s="891"/>
      <c r="G1616" s="891"/>
      <c r="H1616" s="891"/>
      <c r="I1616" s="891"/>
      <c r="J1616" s="891"/>
      <c r="K1616" s="891"/>
      <c r="L1616" s="891"/>
      <c r="M1616" s="605">
        <v>7</v>
      </c>
      <c r="N1616" s="866">
        <v>26.0496637333333</v>
      </c>
      <c r="O1616" s="867">
        <v>11.25</v>
      </c>
      <c r="P1616" s="867">
        <v>293.058717</v>
      </c>
    </row>
    <row r="1617" s="1" customFormat="1" spans="1:16">
      <c r="A1617" s="199" t="s">
        <v>4904</v>
      </c>
      <c r="B1617" s="890" t="s">
        <v>4905</v>
      </c>
      <c r="C1617" s="891"/>
      <c r="D1617" s="892"/>
      <c r="E1617" s="896"/>
      <c r="F1617" s="891"/>
      <c r="G1617" s="891"/>
      <c r="H1617" s="891"/>
      <c r="I1617" s="891"/>
      <c r="J1617" s="891"/>
      <c r="K1617" s="891"/>
      <c r="L1617" s="891"/>
      <c r="M1617" s="605">
        <v>4</v>
      </c>
      <c r="N1617" s="866">
        <v>14.8855221333333</v>
      </c>
      <c r="O1617" s="867">
        <v>11.25</v>
      </c>
      <c r="P1617" s="867">
        <v>167.462124</v>
      </c>
    </row>
    <row r="1618" s="1" customFormat="1" spans="1:16">
      <c r="A1618" s="199" t="s">
        <v>4906</v>
      </c>
      <c r="B1618" s="890" t="s">
        <v>4907</v>
      </c>
      <c r="C1618" s="891"/>
      <c r="D1618" s="892"/>
      <c r="E1618" s="896"/>
      <c r="F1618" s="891"/>
      <c r="G1618" s="891"/>
      <c r="H1618" s="891"/>
      <c r="I1618" s="891"/>
      <c r="J1618" s="891"/>
      <c r="K1618" s="891"/>
      <c r="L1618" s="891"/>
      <c r="M1618" s="605">
        <v>2</v>
      </c>
      <c r="N1618" s="866">
        <v>7.44276106666667</v>
      </c>
      <c r="O1618" s="867">
        <v>11.25</v>
      </c>
      <c r="P1618" s="867">
        <v>83.731062</v>
      </c>
    </row>
    <row r="1619" s="1" customFormat="1" spans="1:16">
      <c r="A1619" s="199" t="s">
        <v>1449</v>
      </c>
      <c r="B1619" s="890" t="s">
        <v>1450</v>
      </c>
      <c r="C1619" s="891"/>
      <c r="D1619" s="892"/>
      <c r="E1619" s="896"/>
      <c r="F1619" s="891"/>
      <c r="G1619" s="891"/>
      <c r="H1619" s="891"/>
      <c r="I1619" s="891"/>
      <c r="J1619" s="891"/>
      <c r="K1619" s="891"/>
      <c r="L1619" s="891"/>
      <c r="M1619" s="605">
        <v>4</v>
      </c>
      <c r="N1619" s="866">
        <v>14.8855221333333</v>
      </c>
      <c r="O1619" s="867">
        <v>11.25</v>
      </c>
      <c r="P1619" s="867">
        <v>167.462124</v>
      </c>
    </row>
    <row r="1620" s="1" customFormat="1" spans="1:16">
      <c r="A1620" s="199" t="s">
        <v>4908</v>
      </c>
      <c r="B1620" s="890" t="s">
        <v>4909</v>
      </c>
      <c r="C1620" s="891"/>
      <c r="D1620" s="892"/>
      <c r="E1620" s="896"/>
      <c r="F1620" s="891"/>
      <c r="G1620" s="891"/>
      <c r="H1620" s="891"/>
      <c r="I1620" s="891"/>
      <c r="J1620" s="891"/>
      <c r="K1620" s="891"/>
      <c r="L1620" s="891"/>
      <c r="M1620" s="605">
        <v>5</v>
      </c>
      <c r="N1620" s="866">
        <v>18.6069026666667</v>
      </c>
      <c r="O1620" s="867">
        <v>11.25</v>
      </c>
      <c r="P1620" s="867">
        <v>209.327655</v>
      </c>
    </row>
    <row r="1621" s="1" customFormat="1" spans="1:16">
      <c r="A1621" s="199" t="s">
        <v>4910</v>
      </c>
      <c r="B1621" s="890" t="s">
        <v>3227</v>
      </c>
      <c r="C1621" s="891"/>
      <c r="D1621" s="892"/>
      <c r="E1621" s="896"/>
      <c r="F1621" s="891"/>
      <c r="G1621" s="891"/>
      <c r="H1621" s="891"/>
      <c r="I1621" s="891"/>
      <c r="J1621" s="891"/>
      <c r="K1621" s="891"/>
      <c r="L1621" s="891"/>
      <c r="M1621" s="605">
        <v>4</v>
      </c>
      <c r="N1621" s="866">
        <v>14.8855221333333</v>
      </c>
      <c r="O1621" s="867">
        <v>11.25</v>
      </c>
      <c r="P1621" s="867">
        <v>167.462124</v>
      </c>
    </row>
    <row r="1622" s="1" customFormat="1" spans="1:16">
      <c r="A1622" s="199" t="s">
        <v>4911</v>
      </c>
      <c r="B1622" s="890" t="s">
        <v>4912</v>
      </c>
      <c r="C1622" s="891"/>
      <c r="D1622" s="892"/>
      <c r="E1622" s="896"/>
      <c r="F1622" s="891"/>
      <c r="G1622" s="891"/>
      <c r="H1622" s="891"/>
      <c r="I1622" s="891"/>
      <c r="J1622" s="891"/>
      <c r="K1622" s="891"/>
      <c r="L1622" s="891"/>
      <c r="M1622" s="605">
        <v>3</v>
      </c>
      <c r="N1622" s="866">
        <v>11.1641416</v>
      </c>
      <c r="O1622" s="867">
        <v>11.25</v>
      </c>
      <c r="P1622" s="867">
        <v>125.596593</v>
      </c>
    </row>
    <row r="1623" s="1" customFormat="1" spans="1:16">
      <c r="A1623" s="199" t="s">
        <v>4913</v>
      </c>
      <c r="B1623" s="890" t="s">
        <v>4914</v>
      </c>
      <c r="C1623" s="891"/>
      <c r="D1623" s="892"/>
      <c r="E1623" s="896"/>
      <c r="F1623" s="891"/>
      <c r="G1623" s="891"/>
      <c r="H1623" s="891"/>
      <c r="I1623" s="891"/>
      <c r="J1623" s="891"/>
      <c r="K1623" s="891"/>
      <c r="L1623" s="891"/>
      <c r="M1623" s="605">
        <v>4</v>
      </c>
      <c r="N1623" s="866">
        <v>14.8855221333333</v>
      </c>
      <c r="O1623" s="867">
        <v>11.25</v>
      </c>
      <c r="P1623" s="867">
        <v>167.462124</v>
      </c>
    </row>
    <row r="1624" s="1" customFormat="1" spans="1:16">
      <c r="A1624" s="199" t="s">
        <v>4915</v>
      </c>
      <c r="B1624" s="890" t="s">
        <v>4916</v>
      </c>
      <c r="C1624" s="891"/>
      <c r="D1624" s="892"/>
      <c r="E1624" s="896"/>
      <c r="F1624" s="891"/>
      <c r="G1624" s="891"/>
      <c r="H1624" s="891"/>
      <c r="I1624" s="891"/>
      <c r="J1624" s="891"/>
      <c r="K1624" s="891"/>
      <c r="L1624" s="891"/>
      <c r="M1624" s="605">
        <v>3</v>
      </c>
      <c r="N1624" s="866">
        <v>11.1641416</v>
      </c>
      <c r="O1624" s="867">
        <v>11.25</v>
      </c>
      <c r="P1624" s="867">
        <v>125.596593</v>
      </c>
    </row>
    <row r="1625" s="1" customFormat="1" spans="1:16">
      <c r="A1625" s="199" t="s">
        <v>4917</v>
      </c>
      <c r="B1625" s="890" t="s">
        <v>4918</v>
      </c>
      <c r="C1625" s="891"/>
      <c r="D1625" s="892"/>
      <c r="E1625" s="896"/>
      <c r="F1625" s="891"/>
      <c r="G1625" s="891"/>
      <c r="H1625" s="891"/>
      <c r="I1625" s="891"/>
      <c r="J1625" s="891"/>
      <c r="K1625" s="891"/>
      <c r="L1625" s="891"/>
      <c r="M1625" s="605">
        <v>1</v>
      </c>
      <c r="N1625" s="866">
        <v>3.72138053333333</v>
      </c>
      <c r="O1625" s="867">
        <v>11.25</v>
      </c>
      <c r="P1625" s="867">
        <v>41.865531</v>
      </c>
    </row>
    <row r="1626" s="1" customFormat="1" spans="1:16">
      <c r="A1626" s="199" t="s">
        <v>4919</v>
      </c>
      <c r="B1626" s="890" t="s">
        <v>4920</v>
      </c>
      <c r="C1626" s="891"/>
      <c r="D1626" s="892"/>
      <c r="E1626" s="896"/>
      <c r="F1626" s="891"/>
      <c r="G1626" s="891"/>
      <c r="H1626" s="891"/>
      <c r="I1626" s="891"/>
      <c r="J1626" s="891"/>
      <c r="K1626" s="891"/>
      <c r="L1626" s="891"/>
      <c r="M1626" s="605">
        <v>3</v>
      </c>
      <c r="N1626" s="866">
        <v>11.1641416</v>
      </c>
      <c r="O1626" s="867">
        <v>11.25</v>
      </c>
      <c r="P1626" s="867">
        <v>125.596593</v>
      </c>
    </row>
    <row r="1627" s="1" customFormat="1" spans="1:16">
      <c r="A1627" s="199" t="s">
        <v>4921</v>
      </c>
      <c r="B1627" s="890" t="s">
        <v>4922</v>
      </c>
      <c r="C1627" s="891"/>
      <c r="D1627" s="892"/>
      <c r="E1627" s="896"/>
      <c r="F1627" s="891"/>
      <c r="G1627" s="891"/>
      <c r="H1627" s="891"/>
      <c r="I1627" s="891"/>
      <c r="J1627" s="891"/>
      <c r="K1627" s="891"/>
      <c r="L1627" s="891"/>
      <c r="M1627" s="605">
        <v>6</v>
      </c>
      <c r="N1627" s="866">
        <v>22.3282832</v>
      </c>
      <c r="O1627" s="867">
        <v>11.25</v>
      </c>
      <c r="P1627" s="867">
        <v>251.193186</v>
      </c>
    </row>
    <row r="1628" s="1" customFormat="1" spans="1:16">
      <c r="A1628" s="199" t="s">
        <v>4923</v>
      </c>
      <c r="B1628" s="890" t="s">
        <v>4252</v>
      </c>
      <c r="C1628" s="891"/>
      <c r="D1628" s="892"/>
      <c r="E1628" s="896"/>
      <c r="F1628" s="891"/>
      <c r="G1628" s="891"/>
      <c r="H1628" s="891"/>
      <c r="I1628" s="891"/>
      <c r="J1628" s="891"/>
      <c r="K1628" s="891"/>
      <c r="L1628" s="891"/>
      <c r="M1628" s="605">
        <v>3</v>
      </c>
      <c r="N1628" s="866">
        <v>11.1641416</v>
      </c>
      <c r="O1628" s="867">
        <v>11.25</v>
      </c>
      <c r="P1628" s="867">
        <v>125.596593</v>
      </c>
    </row>
    <row r="1629" s="1" customFormat="1" spans="1:16">
      <c r="A1629" s="199" t="s">
        <v>4924</v>
      </c>
      <c r="B1629" s="890" t="s">
        <v>4925</v>
      </c>
      <c r="C1629" s="891"/>
      <c r="D1629" s="892"/>
      <c r="E1629" s="896"/>
      <c r="F1629" s="891"/>
      <c r="G1629" s="891"/>
      <c r="H1629" s="891"/>
      <c r="I1629" s="891"/>
      <c r="J1629" s="891"/>
      <c r="K1629" s="891"/>
      <c r="L1629" s="891"/>
      <c r="M1629" s="605">
        <v>5</v>
      </c>
      <c r="N1629" s="866">
        <v>18.6069026666667</v>
      </c>
      <c r="O1629" s="867">
        <v>11.25</v>
      </c>
      <c r="P1629" s="867">
        <v>209.327655</v>
      </c>
    </row>
    <row r="1630" s="1" customFormat="1" spans="1:16">
      <c r="A1630" s="199" t="s">
        <v>4926</v>
      </c>
      <c r="B1630" s="890" t="s">
        <v>4927</v>
      </c>
      <c r="C1630" s="891"/>
      <c r="D1630" s="892"/>
      <c r="E1630" s="896"/>
      <c r="F1630" s="891"/>
      <c r="G1630" s="891"/>
      <c r="H1630" s="891"/>
      <c r="I1630" s="891"/>
      <c r="J1630" s="891"/>
      <c r="K1630" s="891"/>
      <c r="L1630" s="891"/>
      <c r="M1630" s="605">
        <v>4</v>
      </c>
      <c r="N1630" s="866">
        <v>14.8855221333333</v>
      </c>
      <c r="O1630" s="867">
        <v>11.25</v>
      </c>
      <c r="P1630" s="867">
        <v>167.462124</v>
      </c>
    </row>
    <row r="1631" s="1" customFormat="1" spans="1:16">
      <c r="A1631" s="199" t="s">
        <v>4928</v>
      </c>
      <c r="B1631" s="890" t="s">
        <v>4929</v>
      </c>
      <c r="C1631" s="891"/>
      <c r="D1631" s="892"/>
      <c r="E1631" s="896"/>
      <c r="F1631" s="891"/>
      <c r="G1631" s="891"/>
      <c r="H1631" s="891"/>
      <c r="I1631" s="891"/>
      <c r="J1631" s="891"/>
      <c r="K1631" s="891"/>
      <c r="L1631" s="891"/>
      <c r="M1631" s="605">
        <v>2</v>
      </c>
      <c r="N1631" s="866">
        <v>7.44276106666667</v>
      </c>
      <c r="O1631" s="867">
        <v>11.25</v>
      </c>
      <c r="P1631" s="867">
        <v>83.731062</v>
      </c>
    </row>
    <row r="1632" s="1" customFormat="1" spans="1:16">
      <c r="A1632" s="199" t="s">
        <v>4930</v>
      </c>
      <c r="B1632" s="890" t="s">
        <v>4931</v>
      </c>
      <c r="C1632" s="891"/>
      <c r="D1632" s="892"/>
      <c r="E1632" s="896"/>
      <c r="F1632" s="891"/>
      <c r="G1632" s="891"/>
      <c r="H1632" s="891"/>
      <c r="I1632" s="891"/>
      <c r="J1632" s="891"/>
      <c r="K1632" s="891"/>
      <c r="L1632" s="891"/>
      <c r="M1632" s="605">
        <v>3</v>
      </c>
      <c r="N1632" s="866">
        <v>11.1641416</v>
      </c>
      <c r="O1632" s="867">
        <v>11.25</v>
      </c>
      <c r="P1632" s="867">
        <v>125.596593</v>
      </c>
    </row>
    <row r="1633" s="1" customFormat="1" spans="1:16">
      <c r="A1633" s="199" t="s">
        <v>4932</v>
      </c>
      <c r="B1633" s="890" t="s">
        <v>4477</v>
      </c>
      <c r="C1633" s="891"/>
      <c r="D1633" s="892"/>
      <c r="E1633" s="896"/>
      <c r="F1633" s="891"/>
      <c r="G1633" s="891"/>
      <c r="H1633" s="891"/>
      <c r="I1633" s="891"/>
      <c r="J1633" s="891"/>
      <c r="K1633" s="891"/>
      <c r="L1633" s="891"/>
      <c r="M1633" s="605">
        <v>2</v>
      </c>
      <c r="N1633" s="866">
        <v>7.44276106666667</v>
      </c>
      <c r="O1633" s="867">
        <v>11.25</v>
      </c>
      <c r="P1633" s="867">
        <v>83.731062</v>
      </c>
    </row>
    <row r="1634" s="1" customFormat="1" spans="1:16">
      <c r="A1634" s="199" t="s">
        <v>4933</v>
      </c>
      <c r="B1634" s="890" t="s">
        <v>4934</v>
      </c>
      <c r="C1634" s="891"/>
      <c r="D1634" s="892"/>
      <c r="E1634" s="896"/>
      <c r="F1634" s="891"/>
      <c r="G1634" s="891"/>
      <c r="H1634" s="891"/>
      <c r="I1634" s="891"/>
      <c r="J1634" s="891"/>
      <c r="K1634" s="891"/>
      <c r="L1634" s="891"/>
      <c r="M1634" s="605">
        <v>4</v>
      </c>
      <c r="N1634" s="866">
        <v>14.8855221333333</v>
      </c>
      <c r="O1634" s="867">
        <v>11.25</v>
      </c>
      <c r="P1634" s="867">
        <v>167.462124</v>
      </c>
    </row>
    <row r="1635" s="1" customFormat="1" spans="1:16">
      <c r="A1635" s="199" t="s">
        <v>4935</v>
      </c>
      <c r="B1635" s="890" t="s">
        <v>4936</v>
      </c>
      <c r="C1635" s="891"/>
      <c r="D1635" s="892"/>
      <c r="E1635" s="896"/>
      <c r="F1635" s="891"/>
      <c r="G1635" s="891"/>
      <c r="H1635" s="891"/>
      <c r="I1635" s="891"/>
      <c r="J1635" s="891"/>
      <c r="K1635" s="891"/>
      <c r="L1635" s="891"/>
      <c r="M1635" s="605">
        <v>4</v>
      </c>
      <c r="N1635" s="866">
        <v>14.8855221333333</v>
      </c>
      <c r="O1635" s="867">
        <v>11.25</v>
      </c>
      <c r="P1635" s="867">
        <v>167.462124</v>
      </c>
    </row>
    <row r="1636" s="1" customFormat="1" spans="1:16">
      <c r="A1636" s="199" t="s">
        <v>4937</v>
      </c>
      <c r="B1636" s="890" t="s">
        <v>4938</v>
      </c>
      <c r="C1636" s="891"/>
      <c r="D1636" s="892"/>
      <c r="E1636" s="896"/>
      <c r="F1636" s="891"/>
      <c r="G1636" s="891"/>
      <c r="H1636" s="891"/>
      <c r="I1636" s="891"/>
      <c r="J1636" s="891"/>
      <c r="K1636" s="891"/>
      <c r="L1636" s="891"/>
      <c r="M1636" s="605">
        <v>3</v>
      </c>
      <c r="N1636" s="866">
        <v>11.1641416</v>
      </c>
      <c r="O1636" s="867">
        <v>11.25</v>
      </c>
      <c r="P1636" s="867">
        <v>125.596593</v>
      </c>
    </row>
    <row r="1637" s="1" customFormat="1" spans="1:16">
      <c r="A1637" s="199" t="s">
        <v>4939</v>
      </c>
      <c r="B1637" s="890" t="s">
        <v>4940</v>
      </c>
      <c r="C1637" s="891"/>
      <c r="D1637" s="892"/>
      <c r="E1637" s="896"/>
      <c r="F1637" s="891"/>
      <c r="G1637" s="891"/>
      <c r="H1637" s="891"/>
      <c r="I1637" s="891"/>
      <c r="J1637" s="891"/>
      <c r="K1637" s="891"/>
      <c r="L1637" s="891"/>
      <c r="M1637" s="605">
        <v>5</v>
      </c>
      <c r="N1637" s="866">
        <v>18.6069026666667</v>
      </c>
      <c r="O1637" s="867">
        <v>11.25</v>
      </c>
      <c r="P1637" s="867">
        <v>209.327655</v>
      </c>
    </row>
    <row r="1638" s="1" customFormat="1" spans="1:16">
      <c r="A1638" s="199" t="s">
        <v>4941</v>
      </c>
      <c r="B1638" s="890" t="s">
        <v>4942</v>
      </c>
      <c r="C1638" s="891"/>
      <c r="D1638" s="892"/>
      <c r="E1638" s="896"/>
      <c r="F1638" s="891"/>
      <c r="G1638" s="891"/>
      <c r="H1638" s="891"/>
      <c r="I1638" s="891"/>
      <c r="J1638" s="891"/>
      <c r="K1638" s="891"/>
      <c r="L1638" s="891"/>
      <c r="M1638" s="605">
        <v>3</v>
      </c>
      <c r="N1638" s="866">
        <v>11.1641416</v>
      </c>
      <c r="O1638" s="867">
        <v>11.25</v>
      </c>
      <c r="P1638" s="867">
        <v>125.596593</v>
      </c>
    </row>
    <row r="1639" s="1" customFormat="1" spans="1:16">
      <c r="A1639" s="199" t="s">
        <v>4943</v>
      </c>
      <c r="B1639" s="890" t="s">
        <v>4944</v>
      </c>
      <c r="C1639" s="891"/>
      <c r="D1639" s="892"/>
      <c r="E1639" s="896"/>
      <c r="F1639" s="891"/>
      <c r="G1639" s="891"/>
      <c r="H1639" s="891"/>
      <c r="I1639" s="891"/>
      <c r="J1639" s="891"/>
      <c r="K1639" s="891"/>
      <c r="L1639" s="891"/>
      <c r="M1639" s="605">
        <v>3</v>
      </c>
      <c r="N1639" s="866">
        <v>11.1641416</v>
      </c>
      <c r="O1639" s="867">
        <v>11.25</v>
      </c>
      <c r="P1639" s="867">
        <v>125.596593</v>
      </c>
    </row>
    <row r="1640" s="1" customFormat="1" spans="1:16">
      <c r="A1640" s="199" t="s">
        <v>4945</v>
      </c>
      <c r="B1640" s="890" t="s">
        <v>4946</v>
      </c>
      <c r="C1640" s="891"/>
      <c r="D1640" s="892"/>
      <c r="E1640" s="896"/>
      <c r="F1640" s="891"/>
      <c r="G1640" s="891"/>
      <c r="H1640" s="891"/>
      <c r="I1640" s="891"/>
      <c r="J1640" s="891"/>
      <c r="K1640" s="891"/>
      <c r="L1640" s="891"/>
      <c r="M1640" s="605">
        <v>4</v>
      </c>
      <c r="N1640" s="866">
        <v>14.8855221333333</v>
      </c>
      <c r="O1640" s="867">
        <v>11.25</v>
      </c>
      <c r="P1640" s="867">
        <v>167.462124</v>
      </c>
    </row>
    <row r="1641" s="1" customFormat="1" spans="1:16">
      <c r="A1641" s="199" t="s">
        <v>4947</v>
      </c>
      <c r="B1641" s="890" t="s">
        <v>4948</v>
      </c>
      <c r="C1641" s="891"/>
      <c r="D1641" s="892"/>
      <c r="E1641" s="896"/>
      <c r="F1641" s="891"/>
      <c r="G1641" s="891"/>
      <c r="H1641" s="891"/>
      <c r="I1641" s="891"/>
      <c r="J1641" s="891"/>
      <c r="K1641" s="891"/>
      <c r="L1641" s="891"/>
      <c r="M1641" s="605">
        <v>2</v>
      </c>
      <c r="N1641" s="866">
        <v>7.44276106666667</v>
      </c>
      <c r="O1641" s="867">
        <v>11.25</v>
      </c>
      <c r="P1641" s="867">
        <v>83.731062</v>
      </c>
    </row>
    <row r="1642" s="1" customFormat="1" spans="1:16">
      <c r="A1642" s="199" t="s">
        <v>4949</v>
      </c>
      <c r="B1642" s="890" t="s">
        <v>4950</v>
      </c>
      <c r="C1642" s="891"/>
      <c r="D1642" s="892"/>
      <c r="E1642" s="896"/>
      <c r="F1642" s="891"/>
      <c r="G1642" s="891"/>
      <c r="H1642" s="891"/>
      <c r="I1642" s="891"/>
      <c r="J1642" s="891"/>
      <c r="K1642" s="891"/>
      <c r="L1642" s="891"/>
      <c r="M1642" s="605">
        <v>4</v>
      </c>
      <c r="N1642" s="866">
        <v>14.8855221333333</v>
      </c>
      <c r="O1642" s="867">
        <v>11.25</v>
      </c>
      <c r="P1642" s="867">
        <v>167.462124</v>
      </c>
    </row>
    <row r="1643" s="1" customFormat="1" spans="1:16">
      <c r="A1643" s="199" t="s">
        <v>4951</v>
      </c>
      <c r="B1643" s="890" t="s">
        <v>4952</v>
      </c>
      <c r="C1643" s="891"/>
      <c r="D1643" s="892"/>
      <c r="E1643" s="896"/>
      <c r="F1643" s="891"/>
      <c r="G1643" s="891"/>
      <c r="H1643" s="891"/>
      <c r="I1643" s="891"/>
      <c r="J1643" s="891"/>
      <c r="K1643" s="891"/>
      <c r="L1643" s="891"/>
      <c r="M1643" s="605">
        <v>6</v>
      </c>
      <c r="N1643" s="866">
        <v>22.3282832</v>
      </c>
      <c r="O1643" s="867">
        <v>11.25</v>
      </c>
      <c r="P1643" s="867">
        <v>251.193186</v>
      </c>
    </row>
    <row r="1644" s="1" customFormat="1" spans="1:16">
      <c r="A1644" s="199" t="s">
        <v>4953</v>
      </c>
      <c r="B1644" s="890" t="s">
        <v>4954</v>
      </c>
      <c r="C1644" s="891"/>
      <c r="D1644" s="892"/>
      <c r="E1644" s="896"/>
      <c r="F1644" s="891"/>
      <c r="G1644" s="891"/>
      <c r="H1644" s="891"/>
      <c r="I1644" s="891"/>
      <c r="J1644" s="891"/>
      <c r="K1644" s="891"/>
      <c r="L1644" s="891"/>
      <c r="M1644" s="605">
        <v>6</v>
      </c>
      <c r="N1644" s="866">
        <v>22.3282832</v>
      </c>
      <c r="O1644" s="867">
        <v>11.25</v>
      </c>
      <c r="P1644" s="867">
        <v>251.193186</v>
      </c>
    </row>
    <row r="1645" s="1" customFormat="1" spans="1:16">
      <c r="A1645" s="199" t="s">
        <v>4955</v>
      </c>
      <c r="B1645" s="890" t="s">
        <v>4956</v>
      </c>
      <c r="C1645" s="891"/>
      <c r="D1645" s="892"/>
      <c r="E1645" s="896"/>
      <c r="F1645" s="891"/>
      <c r="G1645" s="891"/>
      <c r="H1645" s="891"/>
      <c r="I1645" s="891"/>
      <c r="J1645" s="891"/>
      <c r="K1645" s="891"/>
      <c r="L1645" s="891"/>
      <c r="M1645" s="605">
        <v>4</v>
      </c>
      <c r="N1645" s="866">
        <v>14.8855221333333</v>
      </c>
      <c r="O1645" s="867">
        <v>11.25</v>
      </c>
      <c r="P1645" s="867">
        <v>167.462124</v>
      </c>
    </row>
    <row r="1646" s="1" customFormat="1" spans="1:16">
      <c r="A1646" s="199" t="s">
        <v>4957</v>
      </c>
      <c r="B1646" s="890" t="s">
        <v>4958</v>
      </c>
      <c r="C1646" s="891"/>
      <c r="D1646" s="892"/>
      <c r="E1646" s="896"/>
      <c r="F1646" s="891"/>
      <c r="G1646" s="891"/>
      <c r="H1646" s="891"/>
      <c r="I1646" s="891"/>
      <c r="J1646" s="891"/>
      <c r="K1646" s="891"/>
      <c r="L1646" s="891"/>
      <c r="M1646" s="605">
        <v>3</v>
      </c>
      <c r="N1646" s="866">
        <v>11.1641416</v>
      </c>
      <c r="O1646" s="867">
        <v>11.25</v>
      </c>
      <c r="P1646" s="867">
        <v>125.596593</v>
      </c>
    </row>
    <row r="1647" s="1" customFormat="1" spans="1:16">
      <c r="A1647" s="199" t="s">
        <v>4959</v>
      </c>
      <c r="B1647" s="890" t="s">
        <v>4960</v>
      </c>
      <c r="C1647" s="891"/>
      <c r="D1647" s="892"/>
      <c r="E1647" s="896"/>
      <c r="F1647" s="891"/>
      <c r="G1647" s="891"/>
      <c r="H1647" s="891"/>
      <c r="I1647" s="891"/>
      <c r="J1647" s="891"/>
      <c r="K1647" s="891"/>
      <c r="L1647" s="891"/>
      <c r="M1647" s="605">
        <v>1</v>
      </c>
      <c r="N1647" s="866">
        <v>3.72138053333333</v>
      </c>
      <c r="O1647" s="867">
        <v>11.25</v>
      </c>
      <c r="P1647" s="867">
        <v>41.865531</v>
      </c>
    </row>
    <row r="1648" s="1" customFormat="1" spans="1:16">
      <c r="A1648" s="199" t="s">
        <v>4961</v>
      </c>
      <c r="B1648" s="890" t="s">
        <v>4962</v>
      </c>
      <c r="C1648" s="891"/>
      <c r="D1648" s="892"/>
      <c r="E1648" s="896"/>
      <c r="F1648" s="891"/>
      <c r="G1648" s="891"/>
      <c r="H1648" s="891"/>
      <c r="I1648" s="891"/>
      <c r="J1648" s="891"/>
      <c r="K1648" s="891"/>
      <c r="L1648" s="891"/>
      <c r="M1648" s="605">
        <v>4</v>
      </c>
      <c r="N1648" s="866">
        <v>14.8855221333333</v>
      </c>
      <c r="O1648" s="867">
        <v>11.25</v>
      </c>
      <c r="P1648" s="867">
        <v>167.462124</v>
      </c>
    </row>
    <row r="1649" s="1" customFormat="1" spans="1:16">
      <c r="A1649" s="199" t="s">
        <v>4963</v>
      </c>
      <c r="B1649" s="890" t="s">
        <v>4964</v>
      </c>
      <c r="C1649" s="891"/>
      <c r="D1649" s="892"/>
      <c r="E1649" s="896"/>
      <c r="F1649" s="891"/>
      <c r="G1649" s="891"/>
      <c r="H1649" s="891"/>
      <c r="I1649" s="891"/>
      <c r="J1649" s="891"/>
      <c r="K1649" s="891"/>
      <c r="L1649" s="891"/>
      <c r="M1649" s="605">
        <v>6</v>
      </c>
      <c r="N1649" s="866">
        <v>22.3282832</v>
      </c>
      <c r="O1649" s="867">
        <v>11.25</v>
      </c>
      <c r="P1649" s="867">
        <v>251.193186</v>
      </c>
    </row>
    <row r="1650" s="1" customFormat="1" spans="1:16">
      <c r="A1650" s="199" t="s">
        <v>4965</v>
      </c>
      <c r="B1650" s="890" t="s">
        <v>3312</v>
      </c>
      <c r="C1650" s="891"/>
      <c r="D1650" s="892"/>
      <c r="E1650" s="896"/>
      <c r="F1650" s="891"/>
      <c r="G1650" s="891"/>
      <c r="H1650" s="891"/>
      <c r="I1650" s="891"/>
      <c r="J1650" s="891"/>
      <c r="K1650" s="891"/>
      <c r="L1650" s="891"/>
      <c r="M1650" s="605">
        <v>3</v>
      </c>
      <c r="N1650" s="866">
        <v>11.1641416</v>
      </c>
      <c r="O1650" s="867">
        <v>11.25</v>
      </c>
      <c r="P1650" s="867">
        <v>125.596593</v>
      </c>
    </row>
    <row r="1651" s="1" customFormat="1" spans="1:16">
      <c r="A1651" s="199" t="s">
        <v>4966</v>
      </c>
      <c r="B1651" s="890" t="s">
        <v>4967</v>
      </c>
      <c r="C1651" s="891"/>
      <c r="D1651" s="892"/>
      <c r="E1651" s="896"/>
      <c r="F1651" s="891"/>
      <c r="G1651" s="891"/>
      <c r="H1651" s="891"/>
      <c r="I1651" s="891"/>
      <c r="J1651" s="891"/>
      <c r="K1651" s="891"/>
      <c r="L1651" s="891"/>
      <c r="M1651" s="605">
        <v>4</v>
      </c>
      <c r="N1651" s="866">
        <v>14.8855221333333</v>
      </c>
      <c r="O1651" s="867">
        <v>11.25</v>
      </c>
      <c r="P1651" s="867">
        <v>167.462124</v>
      </c>
    </row>
    <row r="1652" s="1" customFormat="1" spans="1:16">
      <c r="A1652" s="199" t="s">
        <v>4968</v>
      </c>
      <c r="B1652" s="890" t="s">
        <v>3871</v>
      </c>
      <c r="C1652" s="891"/>
      <c r="D1652" s="892"/>
      <c r="E1652" s="896"/>
      <c r="F1652" s="891"/>
      <c r="G1652" s="891"/>
      <c r="H1652" s="891"/>
      <c r="I1652" s="891"/>
      <c r="J1652" s="891"/>
      <c r="K1652" s="891"/>
      <c r="L1652" s="891"/>
      <c r="M1652" s="605">
        <v>4</v>
      </c>
      <c r="N1652" s="866">
        <v>14.8855221333333</v>
      </c>
      <c r="O1652" s="867">
        <v>11.25</v>
      </c>
      <c r="P1652" s="867">
        <v>167.462124</v>
      </c>
    </row>
    <row r="1653" s="1" customFormat="1" spans="1:16">
      <c r="A1653" s="199" t="s">
        <v>4969</v>
      </c>
      <c r="B1653" s="890" t="s">
        <v>4970</v>
      </c>
      <c r="C1653" s="891"/>
      <c r="D1653" s="892"/>
      <c r="E1653" s="896"/>
      <c r="F1653" s="891"/>
      <c r="G1653" s="891"/>
      <c r="H1653" s="891"/>
      <c r="I1653" s="891"/>
      <c r="J1653" s="891"/>
      <c r="K1653" s="891"/>
      <c r="L1653" s="891"/>
      <c r="M1653" s="605">
        <v>1</v>
      </c>
      <c r="N1653" s="866">
        <v>3.72138053333333</v>
      </c>
      <c r="O1653" s="867">
        <v>11.25</v>
      </c>
      <c r="P1653" s="867">
        <v>41.865531</v>
      </c>
    </row>
    <row r="1654" s="1" customFormat="1" spans="1:16">
      <c r="A1654" s="199" t="s">
        <v>4039</v>
      </c>
      <c r="B1654" s="890" t="s">
        <v>4971</v>
      </c>
      <c r="C1654" s="891"/>
      <c r="D1654" s="892"/>
      <c r="E1654" s="896"/>
      <c r="F1654" s="891"/>
      <c r="G1654" s="891"/>
      <c r="H1654" s="891"/>
      <c r="I1654" s="891"/>
      <c r="J1654" s="891"/>
      <c r="K1654" s="891"/>
      <c r="L1654" s="891"/>
      <c r="M1654" s="605">
        <v>3</v>
      </c>
      <c r="N1654" s="866">
        <v>11.1641416</v>
      </c>
      <c r="O1654" s="867">
        <v>11.25</v>
      </c>
      <c r="P1654" s="867">
        <v>125.596593</v>
      </c>
    </row>
    <row r="1655" s="1" customFormat="1" spans="1:16">
      <c r="A1655" s="199" t="s">
        <v>4972</v>
      </c>
      <c r="B1655" s="890" t="s">
        <v>4973</v>
      </c>
      <c r="C1655" s="891"/>
      <c r="D1655" s="892"/>
      <c r="E1655" s="896"/>
      <c r="F1655" s="891"/>
      <c r="G1655" s="891"/>
      <c r="H1655" s="891"/>
      <c r="I1655" s="891"/>
      <c r="J1655" s="891"/>
      <c r="K1655" s="891"/>
      <c r="L1655" s="891"/>
      <c r="M1655" s="605">
        <v>4</v>
      </c>
      <c r="N1655" s="866">
        <v>14.8855221333333</v>
      </c>
      <c r="O1655" s="867">
        <v>11.25</v>
      </c>
      <c r="P1655" s="867">
        <v>167.462124</v>
      </c>
    </row>
    <row r="1656" s="1" customFormat="1" spans="1:16">
      <c r="A1656" s="199" t="s">
        <v>4974</v>
      </c>
      <c r="B1656" s="890" t="s">
        <v>4975</v>
      </c>
      <c r="C1656" s="891"/>
      <c r="D1656" s="892"/>
      <c r="E1656" s="896"/>
      <c r="F1656" s="891"/>
      <c r="G1656" s="891"/>
      <c r="H1656" s="891"/>
      <c r="I1656" s="891"/>
      <c r="J1656" s="891"/>
      <c r="K1656" s="891"/>
      <c r="L1656" s="891"/>
      <c r="M1656" s="605">
        <v>4</v>
      </c>
      <c r="N1656" s="866">
        <v>14.8855221333333</v>
      </c>
      <c r="O1656" s="867">
        <v>11.25</v>
      </c>
      <c r="P1656" s="867">
        <v>167.462124</v>
      </c>
    </row>
    <row r="1657" s="1" customFormat="1" spans="1:16">
      <c r="A1657" s="199" t="s">
        <v>4976</v>
      </c>
      <c r="B1657" s="890" t="s">
        <v>4824</v>
      </c>
      <c r="C1657" s="891"/>
      <c r="D1657" s="892"/>
      <c r="E1657" s="896"/>
      <c r="F1657" s="891"/>
      <c r="G1657" s="891"/>
      <c r="H1657" s="891"/>
      <c r="I1657" s="891"/>
      <c r="J1657" s="891"/>
      <c r="K1657" s="891"/>
      <c r="L1657" s="891"/>
      <c r="M1657" s="605">
        <v>3</v>
      </c>
      <c r="N1657" s="866">
        <v>11.1641416</v>
      </c>
      <c r="O1657" s="867">
        <v>11.25</v>
      </c>
      <c r="P1657" s="867">
        <v>125.596593</v>
      </c>
    </row>
    <row r="1658" s="1" customFormat="1" spans="1:16">
      <c r="A1658" s="199" t="s">
        <v>4977</v>
      </c>
      <c r="B1658" s="890" t="s">
        <v>4978</v>
      </c>
      <c r="C1658" s="891"/>
      <c r="D1658" s="892"/>
      <c r="E1658" s="896"/>
      <c r="F1658" s="891"/>
      <c r="G1658" s="891"/>
      <c r="H1658" s="891"/>
      <c r="I1658" s="891"/>
      <c r="J1658" s="891"/>
      <c r="K1658" s="891"/>
      <c r="L1658" s="891"/>
      <c r="M1658" s="605">
        <v>5</v>
      </c>
      <c r="N1658" s="866">
        <v>18.6069026666667</v>
      </c>
      <c r="O1658" s="867">
        <v>11.25</v>
      </c>
      <c r="P1658" s="867">
        <v>209.327655</v>
      </c>
    </row>
    <row r="1659" s="1" customFormat="1" spans="1:16">
      <c r="A1659" s="199" t="s">
        <v>4979</v>
      </c>
      <c r="B1659" s="890" t="s">
        <v>4980</v>
      </c>
      <c r="C1659" s="891"/>
      <c r="D1659" s="892"/>
      <c r="E1659" s="896"/>
      <c r="F1659" s="891"/>
      <c r="G1659" s="891"/>
      <c r="H1659" s="891"/>
      <c r="I1659" s="891"/>
      <c r="J1659" s="891"/>
      <c r="K1659" s="891"/>
      <c r="L1659" s="891"/>
      <c r="M1659" s="605">
        <v>6</v>
      </c>
      <c r="N1659" s="866">
        <v>22.3282832</v>
      </c>
      <c r="O1659" s="867">
        <v>11.25</v>
      </c>
      <c r="P1659" s="867">
        <v>251.193186</v>
      </c>
    </row>
    <row r="1660" s="1" customFormat="1" spans="1:16">
      <c r="A1660" s="199" t="s">
        <v>4981</v>
      </c>
      <c r="B1660" s="890" t="s">
        <v>4982</v>
      </c>
      <c r="C1660" s="891"/>
      <c r="D1660" s="892"/>
      <c r="E1660" s="896"/>
      <c r="F1660" s="891"/>
      <c r="G1660" s="891"/>
      <c r="H1660" s="891"/>
      <c r="I1660" s="891"/>
      <c r="J1660" s="891"/>
      <c r="K1660" s="891"/>
      <c r="L1660" s="891"/>
      <c r="M1660" s="605">
        <v>3</v>
      </c>
      <c r="N1660" s="866">
        <v>11.1641416</v>
      </c>
      <c r="O1660" s="867">
        <v>11.25</v>
      </c>
      <c r="P1660" s="867">
        <v>125.596593</v>
      </c>
    </row>
    <row r="1661" s="1" customFormat="1" spans="1:16">
      <c r="A1661" s="199" t="s">
        <v>4983</v>
      </c>
      <c r="B1661" s="890" t="s">
        <v>4984</v>
      </c>
      <c r="C1661" s="891"/>
      <c r="D1661" s="892"/>
      <c r="E1661" s="896"/>
      <c r="F1661" s="891"/>
      <c r="G1661" s="891"/>
      <c r="H1661" s="891"/>
      <c r="I1661" s="891"/>
      <c r="J1661" s="891"/>
      <c r="K1661" s="891"/>
      <c r="L1661" s="891"/>
      <c r="M1661" s="605">
        <v>2</v>
      </c>
      <c r="N1661" s="866">
        <v>7.44276106666667</v>
      </c>
      <c r="O1661" s="867">
        <v>11.25</v>
      </c>
      <c r="P1661" s="867">
        <v>83.731062</v>
      </c>
    </row>
    <row r="1662" s="1" customFormat="1" spans="1:16">
      <c r="A1662" s="199" t="s">
        <v>4985</v>
      </c>
      <c r="B1662" s="890" t="s">
        <v>4986</v>
      </c>
      <c r="C1662" s="891"/>
      <c r="D1662" s="892"/>
      <c r="E1662" s="896"/>
      <c r="F1662" s="891"/>
      <c r="G1662" s="891"/>
      <c r="H1662" s="891"/>
      <c r="I1662" s="891"/>
      <c r="J1662" s="891"/>
      <c r="K1662" s="891"/>
      <c r="L1662" s="891"/>
      <c r="M1662" s="605">
        <v>6</v>
      </c>
      <c r="N1662" s="866">
        <v>22.3282832</v>
      </c>
      <c r="O1662" s="867">
        <v>11.25</v>
      </c>
      <c r="P1662" s="867">
        <v>251.193186</v>
      </c>
    </row>
    <row r="1663" s="1" customFormat="1" spans="1:16">
      <c r="A1663" s="199" t="s">
        <v>4987</v>
      </c>
      <c r="B1663" s="890" t="s">
        <v>4988</v>
      </c>
      <c r="C1663" s="891"/>
      <c r="D1663" s="892"/>
      <c r="E1663" s="896"/>
      <c r="F1663" s="891"/>
      <c r="G1663" s="891"/>
      <c r="H1663" s="891"/>
      <c r="I1663" s="891"/>
      <c r="J1663" s="891"/>
      <c r="K1663" s="891"/>
      <c r="L1663" s="891"/>
      <c r="M1663" s="605">
        <v>2</v>
      </c>
      <c r="N1663" s="866">
        <v>7.44276106666667</v>
      </c>
      <c r="O1663" s="867">
        <v>11.25</v>
      </c>
      <c r="P1663" s="867">
        <v>83.731062</v>
      </c>
    </row>
    <row r="1664" s="1" customFormat="1" spans="1:16">
      <c r="A1664" s="199" t="s">
        <v>4989</v>
      </c>
      <c r="B1664" s="890" t="s">
        <v>3930</v>
      </c>
      <c r="C1664" s="891"/>
      <c r="D1664" s="892"/>
      <c r="E1664" s="896"/>
      <c r="F1664" s="891"/>
      <c r="G1664" s="891"/>
      <c r="H1664" s="891"/>
      <c r="I1664" s="891"/>
      <c r="J1664" s="891"/>
      <c r="K1664" s="891"/>
      <c r="L1664" s="891"/>
      <c r="M1664" s="605">
        <v>5</v>
      </c>
      <c r="N1664" s="866">
        <v>18.6069026666667</v>
      </c>
      <c r="O1664" s="867">
        <v>11.25</v>
      </c>
      <c r="P1664" s="867">
        <v>209.327655</v>
      </c>
    </row>
    <row r="1665" s="1" customFormat="1" spans="1:16">
      <c r="A1665" s="199" t="s">
        <v>4990</v>
      </c>
      <c r="B1665" s="890" t="s">
        <v>4991</v>
      </c>
      <c r="C1665" s="891"/>
      <c r="D1665" s="892"/>
      <c r="E1665" s="896"/>
      <c r="F1665" s="891"/>
      <c r="G1665" s="891"/>
      <c r="H1665" s="891"/>
      <c r="I1665" s="891"/>
      <c r="J1665" s="891"/>
      <c r="K1665" s="891"/>
      <c r="L1665" s="891"/>
      <c r="M1665" s="605">
        <v>1</v>
      </c>
      <c r="N1665" s="866">
        <v>3.72138053333333</v>
      </c>
      <c r="O1665" s="867">
        <v>11.25</v>
      </c>
      <c r="P1665" s="867">
        <v>41.865531</v>
      </c>
    </row>
    <row r="1666" s="1" customFormat="1" spans="1:16">
      <c r="A1666" s="199" t="s">
        <v>4992</v>
      </c>
      <c r="B1666" s="890" t="s">
        <v>4993</v>
      </c>
      <c r="C1666" s="891"/>
      <c r="D1666" s="892"/>
      <c r="E1666" s="896"/>
      <c r="F1666" s="891"/>
      <c r="G1666" s="891"/>
      <c r="H1666" s="891"/>
      <c r="I1666" s="891"/>
      <c r="J1666" s="891"/>
      <c r="K1666" s="891"/>
      <c r="L1666" s="891"/>
      <c r="M1666" s="605">
        <v>1</v>
      </c>
      <c r="N1666" s="866">
        <v>3.72138053333333</v>
      </c>
      <c r="O1666" s="867">
        <v>11.25</v>
      </c>
      <c r="P1666" s="867">
        <v>41.865531</v>
      </c>
    </row>
    <row r="1667" s="1" customFormat="1" spans="1:16">
      <c r="A1667" s="199" t="s">
        <v>4994</v>
      </c>
      <c r="B1667" s="890" t="s">
        <v>4995</v>
      </c>
      <c r="C1667" s="891"/>
      <c r="D1667" s="892"/>
      <c r="E1667" s="896"/>
      <c r="F1667" s="891"/>
      <c r="G1667" s="891"/>
      <c r="H1667" s="891"/>
      <c r="I1667" s="891"/>
      <c r="J1667" s="891"/>
      <c r="K1667" s="891"/>
      <c r="L1667" s="891"/>
      <c r="M1667" s="605">
        <v>4</v>
      </c>
      <c r="N1667" s="866">
        <v>14.8855221333333</v>
      </c>
      <c r="O1667" s="867">
        <v>11.25</v>
      </c>
      <c r="P1667" s="867">
        <v>167.462124</v>
      </c>
    </row>
    <row r="1668" s="1" customFormat="1" spans="1:16">
      <c r="A1668" s="199" t="s">
        <v>4996</v>
      </c>
      <c r="B1668" s="890" t="s">
        <v>4997</v>
      </c>
      <c r="C1668" s="891"/>
      <c r="D1668" s="892"/>
      <c r="E1668" s="896"/>
      <c r="F1668" s="891"/>
      <c r="G1668" s="891"/>
      <c r="H1668" s="891"/>
      <c r="I1668" s="891"/>
      <c r="J1668" s="891"/>
      <c r="K1668" s="891"/>
      <c r="L1668" s="891"/>
      <c r="M1668" s="605">
        <v>1</v>
      </c>
      <c r="N1668" s="866">
        <v>3.72138053333333</v>
      </c>
      <c r="O1668" s="867">
        <v>11.25</v>
      </c>
      <c r="P1668" s="867">
        <v>41.865531</v>
      </c>
    </row>
    <row r="1669" s="1" customFormat="1" spans="1:16">
      <c r="A1669" s="199" t="s">
        <v>4998</v>
      </c>
      <c r="B1669" s="890" t="s">
        <v>4999</v>
      </c>
      <c r="C1669" s="891"/>
      <c r="D1669" s="892"/>
      <c r="E1669" s="896"/>
      <c r="F1669" s="891"/>
      <c r="G1669" s="891"/>
      <c r="H1669" s="891"/>
      <c r="I1669" s="891"/>
      <c r="J1669" s="891"/>
      <c r="K1669" s="891"/>
      <c r="L1669" s="891"/>
      <c r="M1669" s="605">
        <v>5</v>
      </c>
      <c r="N1669" s="866">
        <v>18.6069026666667</v>
      </c>
      <c r="O1669" s="867">
        <v>11.25</v>
      </c>
      <c r="P1669" s="867">
        <v>209.327655</v>
      </c>
    </row>
    <row r="1670" s="1" customFormat="1" spans="1:16">
      <c r="A1670" s="199" t="s">
        <v>4155</v>
      </c>
      <c r="B1670" s="890" t="s">
        <v>5000</v>
      </c>
      <c r="C1670" s="891"/>
      <c r="D1670" s="892"/>
      <c r="E1670" s="896"/>
      <c r="F1670" s="891"/>
      <c r="G1670" s="891"/>
      <c r="H1670" s="891"/>
      <c r="I1670" s="891"/>
      <c r="J1670" s="891"/>
      <c r="K1670" s="891"/>
      <c r="L1670" s="891"/>
      <c r="M1670" s="605">
        <v>6</v>
      </c>
      <c r="N1670" s="866">
        <v>22.3282832</v>
      </c>
      <c r="O1670" s="867">
        <v>11.25</v>
      </c>
      <c r="P1670" s="867">
        <v>251.193186</v>
      </c>
    </row>
    <row r="1671" s="1" customFormat="1" spans="1:16">
      <c r="A1671" s="199" t="s">
        <v>4118</v>
      </c>
      <c r="B1671" s="890" t="s">
        <v>5001</v>
      </c>
      <c r="C1671" s="891"/>
      <c r="D1671" s="892"/>
      <c r="E1671" s="896"/>
      <c r="F1671" s="891"/>
      <c r="G1671" s="891"/>
      <c r="H1671" s="891"/>
      <c r="I1671" s="891"/>
      <c r="J1671" s="891"/>
      <c r="K1671" s="891"/>
      <c r="L1671" s="891"/>
      <c r="M1671" s="605">
        <v>4</v>
      </c>
      <c r="N1671" s="866">
        <v>14.8855221333333</v>
      </c>
      <c r="O1671" s="867">
        <v>11.25</v>
      </c>
      <c r="P1671" s="867">
        <v>167.462124</v>
      </c>
    </row>
    <row r="1672" s="1" customFormat="1" spans="1:16">
      <c r="A1672" s="199" t="s">
        <v>5002</v>
      </c>
      <c r="B1672" s="890" t="s">
        <v>3804</v>
      </c>
      <c r="C1672" s="891"/>
      <c r="D1672" s="892"/>
      <c r="E1672" s="896"/>
      <c r="F1672" s="891"/>
      <c r="G1672" s="891"/>
      <c r="H1672" s="891"/>
      <c r="I1672" s="891"/>
      <c r="J1672" s="891"/>
      <c r="K1672" s="891"/>
      <c r="L1672" s="891"/>
      <c r="M1672" s="605">
        <v>1</v>
      </c>
      <c r="N1672" s="866">
        <v>3.72138053333333</v>
      </c>
      <c r="O1672" s="867">
        <v>11.25</v>
      </c>
      <c r="P1672" s="867">
        <v>41.865531</v>
      </c>
    </row>
    <row r="1673" s="1" customFormat="1" spans="1:16">
      <c r="A1673" s="199" t="s">
        <v>5003</v>
      </c>
      <c r="B1673" s="890" t="s">
        <v>5004</v>
      </c>
      <c r="C1673" s="891"/>
      <c r="D1673" s="892"/>
      <c r="E1673" s="896"/>
      <c r="F1673" s="891"/>
      <c r="G1673" s="891"/>
      <c r="H1673" s="891"/>
      <c r="I1673" s="891"/>
      <c r="J1673" s="891"/>
      <c r="K1673" s="891"/>
      <c r="L1673" s="891"/>
      <c r="M1673" s="605">
        <v>1</v>
      </c>
      <c r="N1673" s="866">
        <v>3.72138053333333</v>
      </c>
      <c r="O1673" s="867">
        <v>11.25</v>
      </c>
      <c r="P1673" s="867">
        <v>41.865531</v>
      </c>
    </row>
    <row r="1674" s="1" customFormat="1" spans="1:16">
      <c r="A1674" s="199" t="s">
        <v>5005</v>
      </c>
      <c r="B1674" s="890" t="s">
        <v>5006</v>
      </c>
      <c r="C1674" s="891"/>
      <c r="D1674" s="892"/>
      <c r="E1674" s="896"/>
      <c r="F1674" s="891"/>
      <c r="G1674" s="891"/>
      <c r="H1674" s="891"/>
      <c r="I1674" s="891"/>
      <c r="J1674" s="891"/>
      <c r="K1674" s="891"/>
      <c r="L1674" s="891"/>
      <c r="M1674" s="605">
        <v>5</v>
      </c>
      <c r="N1674" s="866">
        <v>18.6069026666667</v>
      </c>
      <c r="O1674" s="867">
        <v>11.25</v>
      </c>
      <c r="P1674" s="867">
        <v>209.327655</v>
      </c>
    </row>
    <row r="1675" s="1" customFormat="1" spans="1:16">
      <c r="A1675" s="199" t="s">
        <v>5007</v>
      </c>
      <c r="B1675" s="890" t="s">
        <v>5008</v>
      </c>
      <c r="C1675" s="891"/>
      <c r="D1675" s="892"/>
      <c r="E1675" s="896"/>
      <c r="F1675" s="891"/>
      <c r="G1675" s="891"/>
      <c r="H1675" s="891"/>
      <c r="I1675" s="891"/>
      <c r="J1675" s="891"/>
      <c r="K1675" s="891"/>
      <c r="L1675" s="891"/>
      <c r="M1675" s="605">
        <v>3</v>
      </c>
      <c r="N1675" s="866">
        <v>11.1641416</v>
      </c>
      <c r="O1675" s="867">
        <v>11.25</v>
      </c>
      <c r="P1675" s="867">
        <v>125.596593</v>
      </c>
    </row>
    <row r="1676" s="1" customFormat="1" spans="1:16">
      <c r="A1676" s="199" t="s">
        <v>5009</v>
      </c>
      <c r="B1676" s="890" t="s">
        <v>5010</v>
      </c>
      <c r="C1676" s="891"/>
      <c r="D1676" s="892"/>
      <c r="E1676" s="896"/>
      <c r="F1676" s="891"/>
      <c r="G1676" s="891"/>
      <c r="H1676" s="891"/>
      <c r="I1676" s="891"/>
      <c r="J1676" s="891"/>
      <c r="K1676" s="891"/>
      <c r="L1676" s="891"/>
      <c r="M1676" s="605">
        <v>1</v>
      </c>
      <c r="N1676" s="866">
        <v>3.72138053333333</v>
      </c>
      <c r="O1676" s="867">
        <v>11.25</v>
      </c>
      <c r="P1676" s="867">
        <v>41.865531</v>
      </c>
    </row>
    <row r="1677" s="1" customFormat="1" spans="1:16">
      <c r="A1677" s="199" t="s">
        <v>5011</v>
      </c>
      <c r="B1677" s="890" t="s">
        <v>5012</v>
      </c>
      <c r="C1677" s="891"/>
      <c r="D1677" s="892"/>
      <c r="E1677" s="896"/>
      <c r="F1677" s="891"/>
      <c r="G1677" s="891"/>
      <c r="H1677" s="891"/>
      <c r="I1677" s="891"/>
      <c r="J1677" s="891"/>
      <c r="K1677" s="891"/>
      <c r="L1677" s="891"/>
      <c r="M1677" s="605">
        <v>2</v>
      </c>
      <c r="N1677" s="866">
        <v>7.44276106666667</v>
      </c>
      <c r="O1677" s="867">
        <v>11.25</v>
      </c>
      <c r="P1677" s="867">
        <v>83.731062</v>
      </c>
    </row>
    <row r="1678" s="1" customFormat="1" spans="1:16">
      <c r="A1678" s="199" t="s">
        <v>5013</v>
      </c>
      <c r="B1678" s="890" t="s">
        <v>5014</v>
      </c>
      <c r="C1678" s="891"/>
      <c r="D1678" s="892"/>
      <c r="E1678" s="896"/>
      <c r="F1678" s="891"/>
      <c r="G1678" s="891"/>
      <c r="H1678" s="891"/>
      <c r="I1678" s="891"/>
      <c r="J1678" s="891"/>
      <c r="K1678" s="891"/>
      <c r="L1678" s="891"/>
      <c r="M1678" s="605">
        <v>1</v>
      </c>
      <c r="N1678" s="866">
        <v>3.72138053333333</v>
      </c>
      <c r="O1678" s="867">
        <v>11.25</v>
      </c>
      <c r="P1678" s="867">
        <v>41.865531</v>
      </c>
    </row>
    <row r="1679" s="1" customFormat="1" spans="1:16">
      <c r="A1679" s="199" t="s">
        <v>5015</v>
      </c>
      <c r="B1679" s="890" t="s">
        <v>5016</v>
      </c>
      <c r="C1679" s="891"/>
      <c r="D1679" s="892"/>
      <c r="E1679" s="896"/>
      <c r="F1679" s="891"/>
      <c r="G1679" s="891"/>
      <c r="H1679" s="891"/>
      <c r="I1679" s="891"/>
      <c r="J1679" s="891"/>
      <c r="K1679" s="891"/>
      <c r="L1679" s="891"/>
      <c r="M1679" s="605">
        <v>3</v>
      </c>
      <c r="N1679" s="866">
        <v>11.1641416</v>
      </c>
      <c r="O1679" s="867">
        <v>11.25</v>
      </c>
      <c r="P1679" s="867">
        <v>125.596593</v>
      </c>
    </row>
    <row r="1680" s="1" customFormat="1" spans="1:16">
      <c r="A1680" s="199" t="s">
        <v>5017</v>
      </c>
      <c r="B1680" s="890" t="s">
        <v>5018</v>
      </c>
      <c r="C1680" s="891"/>
      <c r="D1680" s="892"/>
      <c r="E1680" s="896"/>
      <c r="F1680" s="891"/>
      <c r="G1680" s="891"/>
      <c r="H1680" s="891"/>
      <c r="I1680" s="891"/>
      <c r="J1680" s="891"/>
      <c r="K1680" s="891"/>
      <c r="L1680" s="891"/>
      <c r="M1680" s="605">
        <v>4</v>
      </c>
      <c r="N1680" s="866">
        <v>14.8855221333333</v>
      </c>
      <c r="O1680" s="867">
        <v>11.25</v>
      </c>
      <c r="P1680" s="867">
        <v>167.462124</v>
      </c>
    </row>
    <row r="1681" s="1" customFormat="1" spans="1:16">
      <c r="A1681" s="199" t="s">
        <v>5019</v>
      </c>
      <c r="B1681" s="890" t="s">
        <v>5020</v>
      </c>
      <c r="C1681" s="891"/>
      <c r="D1681" s="892"/>
      <c r="E1681" s="896"/>
      <c r="F1681" s="891"/>
      <c r="G1681" s="891"/>
      <c r="H1681" s="891"/>
      <c r="I1681" s="891"/>
      <c r="J1681" s="891"/>
      <c r="K1681" s="891"/>
      <c r="L1681" s="891"/>
      <c r="M1681" s="605">
        <v>3</v>
      </c>
      <c r="N1681" s="866">
        <v>11.1641416</v>
      </c>
      <c r="O1681" s="867">
        <v>11.25</v>
      </c>
      <c r="P1681" s="867">
        <v>125.596593</v>
      </c>
    </row>
    <row r="1682" s="1" customFormat="1" spans="1:16">
      <c r="A1682" s="199" t="s">
        <v>5021</v>
      </c>
      <c r="B1682" s="890" t="s">
        <v>5022</v>
      </c>
      <c r="C1682" s="891"/>
      <c r="D1682" s="892"/>
      <c r="E1682" s="896"/>
      <c r="F1682" s="891"/>
      <c r="G1682" s="891"/>
      <c r="H1682" s="891"/>
      <c r="I1682" s="891"/>
      <c r="J1682" s="891"/>
      <c r="K1682" s="891"/>
      <c r="L1682" s="891"/>
      <c r="M1682" s="605">
        <v>5</v>
      </c>
      <c r="N1682" s="866">
        <v>18.6069026666667</v>
      </c>
      <c r="O1682" s="867">
        <v>11.25</v>
      </c>
      <c r="P1682" s="867">
        <v>209.327655</v>
      </c>
    </row>
    <row r="1683" s="1" customFormat="1" spans="1:16">
      <c r="A1683" s="199" t="s">
        <v>5023</v>
      </c>
      <c r="B1683" s="890" t="s">
        <v>5024</v>
      </c>
      <c r="C1683" s="891"/>
      <c r="D1683" s="892"/>
      <c r="E1683" s="896"/>
      <c r="F1683" s="891"/>
      <c r="G1683" s="891"/>
      <c r="H1683" s="891"/>
      <c r="I1683" s="891"/>
      <c r="J1683" s="891"/>
      <c r="K1683" s="891"/>
      <c r="L1683" s="891"/>
      <c r="M1683" s="605">
        <v>4</v>
      </c>
      <c r="N1683" s="866">
        <v>14.8855221333333</v>
      </c>
      <c r="O1683" s="867">
        <v>11.25</v>
      </c>
      <c r="P1683" s="867">
        <v>167.462124</v>
      </c>
    </row>
    <row r="1684" s="1" customFormat="1" spans="1:16">
      <c r="A1684" s="199" t="s">
        <v>2250</v>
      </c>
      <c r="B1684" s="890" t="s">
        <v>5025</v>
      </c>
      <c r="C1684" s="891"/>
      <c r="D1684" s="892"/>
      <c r="E1684" s="896"/>
      <c r="F1684" s="891"/>
      <c r="G1684" s="891"/>
      <c r="H1684" s="891"/>
      <c r="I1684" s="891"/>
      <c r="J1684" s="891"/>
      <c r="K1684" s="891"/>
      <c r="L1684" s="891"/>
      <c r="M1684" s="605">
        <v>2</v>
      </c>
      <c r="N1684" s="866">
        <v>7.44276106666667</v>
      </c>
      <c r="O1684" s="867">
        <v>11.25</v>
      </c>
      <c r="P1684" s="867">
        <v>83.731062</v>
      </c>
    </row>
    <row r="1685" s="1" customFormat="1" spans="1:16">
      <c r="A1685" s="199" t="s">
        <v>5026</v>
      </c>
      <c r="B1685" s="890" t="s">
        <v>5027</v>
      </c>
      <c r="C1685" s="891"/>
      <c r="D1685" s="892"/>
      <c r="E1685" s="896"/>
      <c r="F1685" s="891"/>
      <c r="G1685" s="891"/>
      <c r="H1685" s="891"/>
      <c r="I1685" s="891"/>
      <c r="J1685" s="891"/>
      <c r="K1685" s="891"/>
      <c r="L1685" s="891"/>
      <c r="M1685" s="605">
        <v>5</v>
      </c>
      <c r="N1685" s="866">
        <v>18.6069026666667</v>
      </c>
      <c r="O1685" s="867">
        <v>11.25</v>
      </c>
      <c r="P1685" s="867">
        <v>209.327655</v>
      </c>
    </row>
    <row r="1686" s="1" customFormat="1" spans="1:16">
      <c r="A1686" s="199" t="s">
        <v>5028</v>
      </c>
      <c r="B1686" s="890" t="s">
        <v>4962</v>
      </c>
      <c r="C1686" s="891"/>
      <c r="D1686" s="892"/>
      <c r="E1686" s="896"/>
      <c r="F1686" s="891"/>
      <c r="G1686" s="891"/>
      <c r="H1686" s="891"/>
      <c r="I1686" s="891"/>
      <c r="J1686" s="891"/>
      <c r="K1686" s="891"/>
      <c r="L1686" s="891"/>
      <c r="M1686" s="605">
        <v>3</v>
      </c>
      <c r="N1686" s="866">
        <v>11.1641416</v>
      </c>
      <c r="O1686" s="867">
        <v>11.25</v>
      </c>
      <c r="P1686" s="867">
        <v>125.596593</v>
      </c>
    </row>
    <row r="1687" s="1" customFormat="1" spans="1:16">
      <c r="A1687" s="199" t="s">
        <v>5029</v>
      </c>
      <c r="B1687" s="890" t="s">
        <v>5030</v>
      </c>
      <c r="C1687" s="891"/>
      <c r="D1687" s="892"/>
      <c r="E1687" s="896"/>
      <c r="F1687" s="891"/>
      <c r="G1687" s="891"/>
      <c r="H1687" s="891"/>
      <c r="I1687" s="891"/>
      <c r="J1687" s="891"/>
      <c r="K1687" s="891"/>
      <c r="L1687" s="891"/>
      <c r="M1687" s="605">
        <v>1</v>
      </c>
      <c r="N1687" s="866">
        <v>3.72138053333333</v>
      </c>
      <c r="O1687" s="867">
        <v>11.25</v>
      </c>
      <c r="P1687" s="867">
        <v>41.865531</v>
      </c>
    </row>
    <row r="1688" s="1" customFormat="1" spans="1:16">
      <c r="A1688" s="199" t="s">
        <v>5031</v>
      </c>
      <c r="B1688" s="890" t="s">
        <v>5032</v>
      </c>
      <c r="C1688" s="891"/>
      <c r="D1688" s="892"/>
      <c r="E1688" s="896"/>
      <c r="F1688" s="891"/>
      <c r="G1688" s="891"/>
      <c r="H1688" s="891"/>
      <c r="I1688" s="891"/>
      <c r="J1688" s="891"/>
      <c r="K1688" s="891"/>
      <c r="L1688" s="891"/>
      <c r="M1688" s="605">
        <v>4</v>
      </c>
      <c r="N1688" s="866">
        <v>14.8855221333333</v>
      </c>
      <c r="O1688" s="867">
        <v>11.25</v>
      </c>
      <c r="P1688" s="867">
        <v>167.462124</v>
      </c>
    </row>
    <row r="1689" s="1" customFormat="1" spans="1:16">
      <c r="A1689" s="199" t="s">
        <v>5033</v>
      </c>
      <c r="B1689" s="890" t="s">
        <v>5034</v>
      </c>
      <c r="C1689" s="891"/>
      <c r="D1689" s="892"/>
      <c r="E1689" s="896"/>
      <c r="F1689" s="891"/>
      <c r="G1689" s="891"/>
      <c r="H1689" s="891"/>
      <c r="I1689" s="891"/>
      <c r="J1689" s="891"/>
      <c r="K1689" s="891"/>
      <c r="L1689" s="891"/>
      <c r="M1689" s="605">
        <v>3</v>
      </c>
      <c r="N1689" s="866">
        <v>11.1641416</v>
      </c>
      <c r="O1689" s="867">
        <v>11.25</v>
      </c>
      <c r="P1689" s="867">
        <v>125.596593</v>
      </c>
    </row>
    <row r="1690" s="1" customFormat="1" spans="1:16">
      <c r="A1690" s="199" t="s">
        <v>5035</v>
      </c>
      <c r="B1690" s="890" t="s">
        <v>5036</v>
      </c>
      <c r="C1690" s="891"/>
      <c r="D1690" s="892"/>
      <c r="E1690" s="896"/>
      <c r="F1690" s="891"/>
      <c r="G1690" s="891"/>
      <c r="H1690" s="891"/>
      <c r="I1690" s="891"/>
      <c r="J1690" s="891"/>
      <c r="K1690" s="891"/>
      <c r="L1690" s="891"/>
      <c r="M1690" s="605">
        <v>4</v>
      </c>
      <c r="N1690" s="866">
        <v>14.8855221333333</v>
      </c>
      <c r="O1690" s="867">
        <v>11.25</v>
      </c>
      <c r="P1690" s="867">
        <v>167.462124</v>
      </c>
    </row>
    <row r="1691" s="1" customFormat="1" spans="1:16">
      <c r="A1691" s="199" t="s">
        <v>5037</v>
      </c>
      <c r="B1691" s="890" t="s">
        <v>5038</v>
      </c>
      <c r="C1691" s="891"/>
      <c r="D1691" s="892"/>
      <c r="E1691" s="896"/>
      <c r="F1691" s="891"/>
      <c r="G1691" s="891"/>
      <c r="H1691" s="891"/>
      <c r="I1691" s="891"/>
      <c r="J1691" s="891"/>
      <c r="K1691" s="891"/>
      <c r="L1691" s="891"/>
      <c r="M1691" s="605">
        <v>3</v>
      </c>
      <c r="N1691" s="866">
        <v>11.1641416</v>
      </c>
      <c r="O1691" s="867">
        <v>11.25</v>
      </c>
      <c r="P1691" s="867">
        <v>125.596593</v>
      </c>
    </row>
    <row r="1692" s="1" customFormat="1" spans="1:16">
      <c r="A1692" s="199" t="s">
        <v>5039</v>
      </c>
      <c r="B1692" s="890" t="s">
        <v>5040</v>
      </c>
      <c r="C1692" s="891"/>
      <c r="D1692" s="892"/>
      <c r="E1692" s="896"/>
      <c r="F1692" s="891"/>
      <c r="G1692" s="891"/>
      <c r="H1692" s="891"/>
      <c r="I1692" s="891"/>
      <c r="J1692" s="891"/>
      <c r="K1692" s="891"/>
      <c r="L1692" s="891"/>
      <c r="M1692" s="605">
        <v>3</v>
      </c>
      <c r="N1692" s="866">
        <v>11.1641416</v>
      </c>
      <c r="O1692" s="867">
        <v>11.25</v>
      </c>
      <c r="P1692" s="867">
        <v>125.596593</v>
      </c>
    </row>
    <row r="1693" s="1" customFormat="1" spans="1:16">
      <c r="A1693" s="199" t="s">
        <v>5041</v>
      </c>
      <c r="B1693" s="890" t="s">
        <v>5042</v>
      </c>
      <c r="C1693" s="891"/>
      <c r="D1693" s="892"/>
      <c r="E1693" s="896"/>
      <c r="F1693" s="891"/>
      <c r="G1693" s="891"/>
      <c r="H1693" s="891"/>
      <c r="I1693" s="891"/>
      <c r="J1693" s="891"/>
      <c r="K1693" s="891"/>
      <c r="L1693" s="891"/>
      <c r="M1693" s="605">
        <v>3</v>
      </c>
      <c r="N1693" s="866">
        <v>11.1641416</v>
      </c>
      <c r="O1693" s="867">
        <v>11.25</v>
      </c>
      <c r="P1693" s="867">
        <v>125.596593</v>
      </c>
    </row>
    <row r="1694" s="1" customFormat="1" spans="1:16">
      <c r="A1694" s="199" t="s">
        <v>5043</v>
      </c>
      <c r="B1694" s="890" t="s">
        <v>5044</v>
      </c>
      <c r="C1694" s="891"/>
      <c r="D1694" s="892"/>
      <c r="E1694" s="896"/>
      <c r="F1694" s="891"/>
      <c r="G1694" s="891"/>
      <c r="H1694" s="891"/>
      <c r="I1694" s="891"/>
      <c r="J1694" s="891"/>
      <c r="K1694" s="891"/>
      <c r="L1694" s="891"/>
      <c r="M1694" s="605">
        <v>3</v>
      </c>
      <c r="N1694" s="866">
        <v>11.1641416</v>
      </c>
      <c r="O1694" s="867">
        <v>11.25</v>
      </c>
      <c r="P1694" s="867">
        <v>125.596593</v>
      </c>
    </row>
    <row r="1695" s="1" customFormat="1" spans="1:16">
      <c r="A1695" s="199" t="s">
        <v>5045</v>
      </c>
      <c r="B1695" s="890" t="s">
        <v>5046</v>
      </c>
      <c r="C1695" s="891"/>
      <c r="D1695" s="892"/>
      <c r="E1695" s="896"/>
      <c r="F1695" s="891"/>
      <c r="G1695" s="891"/>
      <c r="H1695" s="891"/>
      <c r="I1695" s="891"/>
      <c r="J1695" s="891"/>
      <c r="K1695" s="891"/>
      <c r="L1695" s="891"/>
      <c r="M1695" s="605">
        <v>6</v>
      </c>
      <c r="N1695" s="866">
        <v>22.3282832</v>
      </c>
      <c r="O1695" s="867">
        <v>11.25</v>
      </c>
      <c r="P1695" s="867">
        <v>251.193186</v>
      </c>
    </row>
    <row r="1696" s="1" customFormat="1" spans="1:16">
      <c r="A1696" s="199" t="s">
        <v>2429</v>
      </c>
      <c r="B1696" s="890" t="s">
        <v>5047</v>
      </c>
      <c r="C1696" s="891"/>
      <c r="D1696" s="892"/>
      <c r="E1696" s="896"/>
      <c r="F1696" s="891"/>
      <c r="G1696" s="891"/>
      <c r="H1696" s="891"/>
      <c r="I1696" s="891"/>
      <c r="J1696" s="891"/>
      <c r="K1696" s="891"/>
      <c r="L1696" s="891"/>
      <c r="M1696" s="605">
        <v>4</v>
      </c>
      <c r="N1696" s="866">
        <v>14.8855221333333</v>
      </c>
      <c r="O1696" s="867">
        <v>11.25</v>
      </c>
      <c r="P1696" s="867">
        <v>167.462124</v>
      </c>
    </row>
    <row r="1697" s="1" customFormat="1" spans="1:16">
      <c r="A1697" s="199" t="s">
        <v>5048</v>
      </c>
      <c r="B1697" s="890" t="s">
        <v>5049</v>
      </c>
      <c r="C1697" s="891"/>
      <c r="D1697" s="892"/>
      <c r="E1697" s="896"/>
      <c r="F1697" s="891"/>
      <c r="G1697" s="891"/>
      <c r="H1697" s="891"/>
      <c r="I1697" s="891"/>
      <c r="J1697" s="891"/>
      <c r="K1697" s="891"/>
      <c r="L1697" s="891"/>
      <c r="M1697" s="605">
        <v>4</v>
      </c>
      <c r="N1697" s="866">
        <v>14.8855221333333</v>
      </c>
      <c r="O1697" s="867">
        <v>11.25</v>
      </c>
      <c r="P1697" s="867">
        <v>167.462124</v>
      </c>
    </row>
    <row r="1698" s="1" customFormat="1" spans="1:16">
      <c r="A1698" s="199" t="s">
        <v>2147</v>
      </c>
      <c r="B1698" s="890" t="s">
        <v>5050</v>
      </c>
      <c r="C1698" s="891"/>
      <c r="D1698" s="892"/>
      <c r="E1698" s="896"/>
      <c r="F1698" s="891"/>
      <c r="G1698" s="891"/>
      <c r="H1698" s="891"/>
      <c r="I1698" s="891"/>
      <c r="J1698" s="891"/>
      <c r="K1698" s="891"/>
      <c r="L1698" s="891"/>
      <c r="M1698" s="605">
        <v>7</v>
      </c>
      <c r="N1698" s="866">
        <v>26.0496637333333</v>
      </c>
      <c r="O1698" s="867">
        <v>11.25</v>
      </c>
      <c r="P1698" s="867">
        <v>293.058717</v>
      </c>
    </row>
    <row r="1699" s="1" customFormat="1" spans="1:16">
      <c r="A1699" s="199" t="s">
        <v>5051</v>
      </c>
      <c r="B1699" s="890" t="s">
        <v>5052</v>
      </c>
      <c r="C1699" s="891"/>
      <c r="D1699" s="892"/>
      <c r="E1699" s="896"/>
      <c r="F1699" s="891"/>
      <c r="G1699" s="891"/>
      <c r="H1699" s="891"/>
      <c r="I1699" s="891"/>
      <c r="J1699" s="891"/>
      <c r="K1699" s="891"/>
      <c r="L1699" s="891"/>
      <c r="M1699" s="605">
        <v>6</v>
      </c>
      <c r="N1699" s="866">
        <v>22.3282832</v>
      </c>
      <c r="O1699" s="867">
        <v>11.25</v>
      </c>
      <c r="P1699" s="867">
        <v>251.193186</v>
      </c>
    </row>
    <row r="1700" s="1" customFormat="1" spans="1:16">
      <c r="A1700" s="199" t="s">
        <v>5053</v>
      </c>
      <c r="B1700" s="890" t="s">
        <v>5054</v>
      </c>
      <c r="C1700" s="891"/>
      <c r="D1700" s="892"/>
      <c r="E1700" s="896"/>
      <c r="F1700" s="891"/>
      <c r="G1700" s="891"/>
      <c r="H1700" s="891"/>
      <c r="I1700" s="891"/>
      <c r="J1700" s="891"/>
      <c r="K1700" s="891"/>
      <c r="L1700" s="891"/>
      <c r="M1700" s="605">
        <v>4</v>
      </c>
      <c r="N1700" s="866">
        <v>14.8855221333333</v>
      </c>
      <c r="O1700" s="867">
        <v>11.25</v>
      </c>
      <c r="P1700" s="867">
        <v>167.462124</v>
      </c>
    </row>
    <row r="1701" s="1" customFormat="1" spans="1:16">
      <c r="A1701" s="199" t="s">
        <v>5055</v>
      </c>
      <c r="B1701" s="890" t="s">
        <v>5056</v>
      </c>
      <c r="C1701" s="891"/>
      <c r="D1701" s="892"/>
      <c r="E1701" s="896"/>
      <c r="F1701" s="891"/>
      <c r="G1701" s="891"/>
      <c r="H1701" s="891"/>
      <c r="I1701" s="891"/>
      <c r="J1701" s="891"/>
      <c r="K1701" s="891"/>
      <c r="L1701" s="891"/>
      <c r="M1701" s="605">
        <v>3</v>
      </c>
      <c r="N1701" s="866">
        <v>11.1641416</v>
      </c>
      <c r="O1701" s="867">
        <v>11.25</v>
      </c>
      <c r="P1701" s="867">
        <v>125.596593</v>
      </c>
    </row>
    <row r="1702" s="1" customFormat="1" spans="1:16">
      <c r="A1702" s="199" t="s">
        <v>5057</v>
      </c>
      <c r="B1702" s="890" t="s">
        <v>2995</v>
      </c>
      <c r="C1702" s="891"/>
      <c r="D1702" s="892"/>
      <c r="E1702" s="896"/>
      <c r="F1702" s="891"/>
      <c r="G1702" s="891"/>
      <c r="H1702" s="891"/>
      <c r="I1702" s="891"/>
      <c r="J1702" s="891"/>
      <c r="K1702" s="891"/>
      <c r="L1702" s="891"/>
      <c r="M1702" s="605">
        <v>6</v>
      </c>
      <c r="N1702" s="866">
        <v>22.3282832</v>
      </c>
      <c r="O1702" s="867">
        <v>11.25</v>
      </c>
      <c r="P1702" s="867">
        <v>251.193186</v>
      </c>
    </row>
    <row r="1703" s="1" customFormat="1" spans="1:16">
      <c r="A1703" s="199" t="s">
        <v>5058</v>
      </c>
      <c r="B1703" s="890" t="s">
        <v>5059</v>
      </c>
      <c r="C1703" s="891"/>
      <c r="D1703" s="892"/>
      <c r="E1703" s="896"/>
      <c r="F1703" s="891"/>
      <c r="G1703" s="891"/>
      <c r="H1703" s="891"/>
      <c r="I1703" s="891"/>
      <c r="J1703" s="891"/>
      <c r="K1703" s="891"/>
      <c r="L1703" s="891"/>
      <c r="M1703" s="605">
        <v>4</v>
      </c>
      <c r="N1703" s="866">
        <v>14.8855221333333</v>
      </c>
      <c r="O1703" s="867">
        <v>11.25</v>
      </c>
      <c r="P1703" s="867">
        <v>167.462124</v>
      </c>
    </row>
    <row r="1704" s="1" customFormat="1" spans="1:16">
      <c r="A1704" s="199" t="s">
        <v>5060</v>
      </c>
      <c r="B1704" s="890" t="s">
        <v>5061</v>
      </c>
      <c r="C1704" s="891"/>
      <c r="D1704" s="892"/>
      <c r="E1704" s="896"/>
      <c r="F1704" s="891"/>
      <c r="G1704" s="891"/>
      <c r="H1704" s="891"/>
      <c r="I1704" s="891"/>
      <c r="J1704" s="891"/>
      <c r="K1704" s="891"/>
      <c r="L1704" s="891"/>
      <c r="M1704" s="605">
        <v>6</v>
      </c>
      <c r="N1704" s="866">
        <v>22.3282832</v>
      </c>
      <c r="O1704" s="867">
        <v>11.25</v>
      </c>
      <c r="P1704" s="867">
        <v>251.193186</v>
      </c>
    </row>
    <row r="1705" s="1" customFormat="1" spans="1:16">
      <c r="A1705" s="199" t="s">
        <v>5062</v>
      </c>
      <c r="B1705" s="890" t="s">
        <v>5063</v>
      </c>
      <c r="C1705" s="891"/>
      <c r="D1705" s="892"/>
      <c r="E1705" s="896"/>
      <c r="F1705" s="891"/>
      <c r="G1705" s="891"/>
      <c r="H1705" s="891"/>
      <c r="I1705" s="891"/>
      <c r="J1705" s="891"/>
      <c r="K1705" s="891"/>
      <c r="L1705" s="891"/>
      <c r="M1705" s="605">
        <v>5</v>
      </c>
      <c r="N1705" s="866">
        <v>18.6069026666667</v>
      </c>
      <c r="O1705" s="867">
        <v>11.25</v>
      </c>
      <c r="P1705" s="867">
        <v>209.327655</v>
      </c>
    </row>
    <row r="1706" s="1" customFormat="1" spans="1:16">
      <c r="A1706" s="199" t="s">
        <v>5064</v>
      </c>
      <c r="B1706" s="890" t="s">
        <v>4443</v>
      </c>
      <c r="C1706" s="891"/>
      <c r="D1706" s="892"/>
      <c r="E1706" s="896"/>
      <c r="F1706" s="891"/>
      <c r="G1706" s="891"/>
      <c r="H1706" s="891"/>
      <c r="I1706" s="891"/>
      <c r="J1706" s="891"/>
      <c r="K1706" s="891"/>
      <c r="L1706" s="891"/>
      <c r="M1706" s="605">
        <v>4</v>
      </c>
      <c r="N1706" s="866">
        <v>14.8855221333333</v>
      </c>
      <c r="O1706" s="867">
        <v>11.25</v>
      </c>
      <c r="P1706" s="867">
        <v>167.462124</v>
      </c>
    </row>
    <row r="1707" s="1" customFormat="1" spans="1:16">
      <c r="A1707" s="199" t="s">
        <v>5065</v>
      </c>
      <c r="B1707" s="890" t="s">
        <v>5066</v>
      </c>
      <c r="C1707" s="891"/>
      <c r="D1707" s="892"/>
      <c r="E1707" s="896"/>
      <c r="F1707" s="891"/>
      <c r="G1707" s="891"/>
      <c r="H1707" s="891"/>
      <c r="I1707" s="891"/>
      <c r="J1707" s="891"/>
      <c r="K1707" s="891"/>
      <c r="L1707" s="891"/>
      <c r="M1707" s="605">
        <v>4</v>
      </c>
      <c r="N1707" s="866">
        <v>14.8855221333333</v>
      </c>
      <c r="O1707" s="867">
        <v>11.25</v>
      </c>
      <c r="P1707" s="867">
        <v>167.462124</v>
      </c>
    </row>
    <row r="1708" s="1" customFormat="1" spans="1:16">
      <c r="A1708" s="199" t="s">
        <v>5067</v>
      </c>
      <c r="B1708" s="890" t="s">
        <v>5068</v>
      </c>
      <c r="C1708" s="891"/>
      <c r="D1708" s="892"/>
      <c r="E1708" s="896"/>
      <c r="F1708" s="891"/>
      <c r="G1708" s="891"/>
      <c r="H1708" s="891"/>
      <c r="I1708" s="891"/>
      <c r="J1708" s="891"/>
      <c r="K1708" s="891"/>
      <c r="L1708" s="891"/>
      <c r="M1708" s="605">
        <v>3</v>
      </c>
      <c r="N1708" s="866">
        <v>11.1641416</v>
      </c>
      <c r="O1708" s="867">
        <v>11.25</v>
      </c>
      <c r="P1708" s="867">
        <v>125.596593</v>
      </c>
    </row>
    <row r="1709" s="1" customFormat="1" spans="1:16">
      <c r="A1709" s="199" t="s">
        <v>5069</v>
      </c>
      <c r="B1709" s="890" t="s">
        <v>5070</v>
      </c>
      <c r="C1709" s="891"/>
      <c r="D1709" s="892"/>
      <c r="E1709" s="896"/>
      <c r="F1709" s="891"/>
      <c r="G1709" s="891"/>
      <c r="H1709" s="891"/>
      <c r="I1709" s="891"/>
      <c r="J1709" s="891"/>
      <c r="K1709" s="891"/>
      <c r="L1709" s="891"/>
      <c r="M1709" s="605">
        <v>4</v>
      </c>
      <c r="N1709" s="866">
        <v>14.8855221333333</v>
      </c>
      <c r="O1709" s="867">
        <v>11.25</v>
      </c>
      <c r="P1709" s="867">
        <v>167.462124</v>
      </c>
    </row>
    <row r="1710" s="1" customFormat="1" spans="1:16">
      <c r="A1710" s="199" t="s">
        <v>5071</v>
      </c>
      <c r="B1710" s="890" t="s">
        <v>5072</v>
      </c>
      <c r="C1710" s="891"/>
      <c r="D1710" s="892"/>
      <c r="E1710" s="896"/>
      <c r="F1710" s="891"/>
      <c r="G1710" s="891"/>
      <c r="H1710" s="891"/>
      <c r="I1710" s="891"/>
      <c r="J1710" s="891"/>
      <c r="K1710" s="891"/>
      <c r="L1710" s="891"/>
      <c r="M1710" s="605">
        <v>4</v>
      </c>
      <c r="N1710" s="866">
        <v>14.8855221333333</v>
      </c>
      <c r="O1710" s="867">
        <v>11.25</v>
      </c>
      <c r="P1710" s="867">
        <v>167.462124</v>
      </c>
    </row>
    <row r="1711" s="1" customFormat="1" spans="1:16">
      <c r="A1711" s="199" t="s">
        <v>5073</v>
      </c>
      <c r="B1711" s="890" t="s">
        <v>5074</v>
      </c>
      <c r="C1711" s="891"/>
      <c r="D1711" s="892"/>
      <c r="E1711" s="896"/>
      <c r="F1711" s="891"/>
      <c r="G1711" s="891"/>
      <c r="H1711" s="891"/>
      <c r="I1711" s="891"/>
      <c r="J1711" s="891"/>
      <c r="K1711" s="891"/>
      <c r="L1711" s="891"/>
      <c r="M1711" s="605">
        <v>4</v>
      </c>
      <c r="N1711" s="866">
        <v>14.8855221333333</v>
      </c>
      <c r="O1711" s="867">
        <v>11.25</v>
      </c>
      <c r="P1711" s="867">
        <v>167.462124</v>
      </c>
    </row>
    <row r="1712" s="1" customFormat="1" spans="1:16">
      <c r="A1712" s="199" t="s">
        <v>5075</v>
      </c>
      <c r="B1712" s="890" t="s">
        <v>5076</v>
      </c>
      <c r="C1712" s="891"/>
      <c r="D1712" s="892"/>
      <c r="E1712" s="896"/>
      <c r="F1712" s="891"/>
      <c r="G1712" s="891"/>
      <c r="H1712" s="891"/>
      <c r="I1712" s="891"/>
      <c r="J1712" s="891"/>
      <c r="K1712" s="891"/>
      <c r="L1712" s="891"/>
      <c r="M1712" s="605">
        <v>5</v>
      </c>
      <c r="N1712" s="866">
        <v>18.6069026666667</v>
      </c>
      <c r="O1712" s="867">
        <v>11.25</v>
      </c>
      <c r="P1712" s="867">
        <v>209.327655</v>
      </c>
    </row>
    <row r="1713" s="1" customFormat="1" spans="1:16">
      <c r="A1713" s="199" t="s">
        <v>5077</v>
      </c>
      <c r="B1713" s="890" t="s">
        <v>5078</v>
      </c>
      <c r="C1713" s="891"/>
      <c r="D1713" s="892"/>
      <c r="E1713" s="896"/>
      <c r="F1713" s="891"/>
      <c r="G1713" s="891"/>
      <c r="H1713" s="891"/>
      <c r="I1713" s="891"/>
      <c r="J1713" s="891"/>
      <c r="K1713" s="891"/>
      <c r="L1713" s="891"/>
      <c r="M1713" s="605">
        <v>4</v>
      </c>
      <c r="N1713" s="866">
        <v>14.8855221333333</v>
      </c>
      <c r="O1713" s="867">
        <v>11.25</v>
      </c>
      <c r="P1713" s="867">
        <v>167.462124</v>
      </c>
    </row>
    <row r="1714" s="1" customFormat="1" spans="1:16">
      <c r="A1714" s="199" t="s">
        <v>5079</v>
      </c>
      <c r="B1714" s="890" t="s">
        <v>5080</v>
      </c>
      <c r="C1714" s="891"/>
      <c r="D1714" s="892"/>
      <c r="E1714" s="896"/>
      <c r="F1714" s="891"/>
      <c r="G1714" s="891"/>
      <c r="H1714" s="891"/>
      <c r="I1714" s="891"/>
      <c r="J1714" s="891"/>
      <c r="K1714" s="891"/>
      <c r="L1714" s="891"/>
      <c r="M1714" s="605">
        <v>6</v>
      </c>
      <c r="N1714" s="866">
        <v>22.3282832</v>
      </c>
      <c r="O1714" s="867">
        <v>11.25</v>
      </c>
      <c r="P1714" s="867">
        <v>251.193186</v>
      </c>
    </row>
    <row r="1715" s="1" customFormat="1" spans="1:16">
      <c r="A1715" s="199" t="s">
        <v>5081</v>
      </c>
      <c r="B1715" s="890" t="s">
        <v>5082</v>
      </c>
      <c r="C1715" s="891"/>
      <c r="D1715" s="892"/>
      <c r="E1715" s="896"/>
      <c r="F1715" s="891"/>
      <c r="G1715" s="891"/>
      <c r="H1715" s="891"/>
      <c r="I1715" s="891"/>
      <c r="J1715" s="891"/>
      <c r="K1715" s="891"/>
      <c r="L1715" s="891"/>
      <c r="M1715" s="605">
        <v>5</v>
      </c>
      <c r="N1715" s="866">
        <v>18.6069026666667</v>
      </c>
      <c r="O1715" s="867">
        <v>11.25</v>
      </c>
      <c r="P1715" s="867">
        <v>209.327655</v>
      </c>
    </row>
    <row r="1716" s="1" customFormat="1" spans="1:16">
      <c r="A1716" s="199" t="s">
        <v>5083</v>
      </c>
      <c r="B1716" s="890" t="s">
        <v>5084</v>
      </c>
      <c r="C1716" s="891"/>
      <c r="D1716" s="892"/>
      <c r="E1716" s="896"/>
      <c r="F1716" s="891"/>
      <c r="G1716" s="891"/>
      <c r="H1716" s="891"/>
      <c r="I1716" s="891"/>
      <c r="J1716" s="891"/>
      <c r="K1716" s="891"/>
      <c r="L1716" s="891"/>
      <c r="M1716" s="605">
        <v>4</v>
      </c>
      <c r="N1716" s="866">
        <v>14.8855221333333</v>
      </c>
      <c r="O1716" s="867">
        <v>11.25</v>
      </c>
      <c r="P1716" s="867">
        <v>167.462124</v>
      </c>
    </row>
    <row r="1717" s="1" customFormat="1" spans="1:16">
      <c r="A1717" s="199" t="s">
        <v>5085</v>
      </c>
      <c r="B1717" s="890" t="s">
        <v>5086</v>
      </c>
      <c r="C1717" s="891"/>
      <c r="D1717" s="892"/>
      <c r="E1717" s="896"/>
      <c r="F1717" s="891"/>
      <c r="G1717" s="891"/>
      <c r="H1717" s="891"/>
      <c r="I1717" s="891"/>
      <c r="J1717" s="891"/>
      <c r="K1717" s="891"/>
      <c r="L1717" s="891"/>
      <c r="M1717" s="605">
        <v>3</v>
      </c>
      <c r="N1717" s="866">
        <v>11.1641416</v>
      </c>
      <c r="O1717" s="867">
        <v>11.25</v>
      </c>
      <c r="P1717" s="867">
        <v>125.596593</v>
      </c>
    </row>
    <row r="1718" s="1" customFormat="1" spans="1:16">
      <c r="A1718" s="199" t="s">
        <v>5087</v>
      </c>
      <c r="B1718" s="890" t="s">
        <v>5088</v>
      </c>
      <c r="C1718" s="891"/>
      <c r="D1718" s="892"/>
      <c r="E1718" s="896"/>
      <c r="F1718" s="891"/>
      <c r="G1718" s="891"/>
      <c r="H1718" s="891"/>
      <c r="I1718" s="891"/>
      <c r="J1718" s="891"/>
      <c r="K1718" s="891"/>
      <c r="L1718" s="891"/>
      <c r="M1718" s="605">
        <v>4</v>
      </c>
      <c r="N1718" s="866">
        <v>14.8855221333333</v>
      </c>
      <c r="O1718" s="867">
        <v>11.25</v>
      </c>
      <c r="P1718" s="867">
        <v>167.462124</v>
      </c>
    </row>
    <row r="1719" s="1" customFormat="1" spans="1:16">
      <c r="A1719" s="199" t="s">
        <v>2139</v>
      </c>
      <c r="B1719" s="890" t="s">
        <v>5089</v>
      </c>
      <c r="C1719" s="891"/>
      <c r="D1719" s="892"/>
      <c r="E1719" s="896"/>
      <c r="F1719" s="891"/>
      <c r="G1719" s="891"/>
      <c r="H1719" s="891"/>
      <c r="I1719" s="891"/>
      <c r="J1719" s="891"/>
      <c r="K1719" s="891"/>
      <c r="L1719" s="891"/>
      <c r="M1719" s="605">
        <v>5</v>
      </c>
      <c r="N1719" s="866">
        <v>18.6069026666667</v>
      </c>
      <c r="O1719" s="867">
        <v>11.25</v>
      </c>
      <c r="P1719" s="867">
        <v>209.327655</v>
      </c>
    </row>
    <row r="1720" s="1" customFormat="1" spans="1:16">
      <c r="A1720" s="199" t="s">
        <v>5090</v>
      </c>
      <c r="B1720" s="890" t="s">
        <v>5091</v>
      </c>
      <c r="C1720" s="891"/>
      <c r="D1720" s="892"/>
      <c r="E1720" s="896"/>
      <c r="F1720" s="891"/>
      <c r="G1720" s="891"/>
      <c r="H1720" s="891"/>
      <c r="I1720" s="891"/>
      <c r="J1720" s="891"/>
      <c r="K1720" s="891"/>
      <c r="L1720" s="891"/>
      <c r="M1720" s="605">
        <v>5</v>
      </c>
      <c r="N1720" s="866">
        <v>18.6069026666667</v>
      </c>
      <c r="O1720" s="867">
        <v>11.25</v>
      </c>
      <c r="P1720" s="867">
        <v>209.327655</v>
      </c>
    </row>
    <row r="1721" s="1" customFormat="1" spans="1:16">
      <c r="A1721" s="199" t="s">
        <v>4987</v>
      </c>
      <c r="B1721" s="890" t="s">
        <v>5092</v>
      </c>
      <c r="C1721" s="891"/>
      <c r="D1721" s="892"/>
      <c r="E1721" s="896"/>
      <c r="F1721" s="891"/>
      <c r="G1721" s="891"/>
      <c r="H1721" s="891"/>
      <c r="I1721" s="891"/>
      <c r="J1721" s="891"/>
      <c r="K1721" s="891"/>
      <c r="L1721" s="891"/>
      <c r="M1721" s="605">
        <v>6</v>
      </c>
      <c r="N1721" s="866">
        <v>22.3282832</v>
      </c>
      <c r="O1721" s="867">
        <v>11.25</v>
      </c>
      <c r="P1721" s="867">
        <v>251.193186</v>
      </c>
    </row>
    <row r="1722" s="1" customFormat="1" spans="1:16">
      <c r="A1722" s="199" t="s">
        <v>5093</v>
      </c>
      <c r="B1722" s="890" t="s">
        <v>5094</v>
      </c>
      <c r="C1722" s="891"/>
      <c r="D1722" s="892"/>
      <c r="E1722" s="896"/>
      <c r="F1722" s="891"/>
      <c r="G1722" s="891"/>
      <c r="H1722" s="891"/>
      <c r="I1722" s="891"/>
      <c r="J1722" s="891"/>
      <c r="K1722" s="891"/>
      <c r="L1722" s="891"/>
      <c r="M1722" s="605">
        <v>3</v>
      </c>
      <c r="N1722" s="866">
        <v>11.1641416</v>
      </c>
      <c r="O1722" s="867">
        <v>11.25</v>
      </c>
      <c r="P1722" s="867">
        <v>125.596593</v>
      </c>
    </row>
    <row r="1723" s="1" customFormat="1" spans="1:16">
      <c r="A1723" s="199" t="s">
        <v>5095</v>
      </c>
      <c r="B1723" s="890" t="s">
        <v>5096</v>
      </c>
      <c r="C1723" s="891"/>
      <c r="D1723" s="892"/>
      <c r="E1723" s="896"/>
      <c r="F1723" s="891"/>
      <c r="G1723" s="891"/>
      <c r="H1723" s="891"/>
      <c r="I1723" s="891"/>
      <c r="J1723" s="891"/>
      <c r="K1723" s="891"/>
      <c r="L1723" s="891"/>
      <c r="M1723" s="605">
        <v>2</v>
      </c>
      <c r="N1723" s="866">
        <v>7.44276106666667</v>
      </c>
      <c r="O1723" s="867">
        <v>11.25</v>
      </c>
      <c r="P1723" s="867">
        <v>83.731062</v>
      </c>
    </row>
    <row r="1724" s="1" customFormat="1" spans="1:16">
      <c r="A1724" s="199" t="s">
        <v>5097</v>
      </c>
      <c r="B1724" s="890" t="s">
        <v>5098</v>
      </c>
      <c r="C1724" s="891"/>
      <c r="D1724" s="892"/>
      <c r="E1724" s="896"/>
      <c r="F1724" s="891"/>
      <c r="G1724" s="891"/>
      <c r="H1724" s="891"/>
      <c r="I1724" s="891"/>
      <c r="J1724" s="891"/>
      <c r="K1724" s="891"/>
      <c r="L1724" s="891"/>
      <c r="M1724" s="605">
        <v>5</v>
      </c>
      <c r="N1724" s="866">
        <v>18.6069026666667</v>
      </c>
      <c r="O1724" s="867">
        <v>11.25</v>
      </c>
      <c r="P1724" s="867">
        <v>209.327655</v>
      </c>
    </row>
    <row r="1725" s="1" customFormat="1" spans="1:16">
      <c r="A1725" s="199" t="s">
        <v>5099</v>
      </c>
      <c r="B1725" s="890" t="s">
        <v>5100</v>
      </c>
      <c r="C1725" s="891"/>
      <c r="D1725" s="892"/>
      <c r="E1725" s="896"/>
      <c r="F1725" s="891"/>
      <c r="G1725" s="891"/>
      <c r="H1725" s="891"/>
      <c r="I1725" s="891"/>
      <c r="J1725" s="891"/>
      <c r="K1725" s="891"/>
      <c r="L1725" s="891"/>
      <c r="M1725" s="605">
        <v>3</v>
      </c>
      <c r="N1725" s="866">
        <v>11.1641416</v>
      </c>
      <c r="O1725" s="867">
        <v>11.25</v>
      </c>
      <c r="P1725" s="867">
        <v>125.596593</v>
      </c>
    </row>
    <row r="1726" s="1" customFormat="1" spans="1:16">
      <c r="A1726" s="199" t="s">
        <v>5101</v>
      </c>
      <c r="B1726" s="890" t="s">
        <v>5102</v>
      </c>
      <c r="C1726" s="891"/>
      <c r="D1726" s="892"/>
      <c r="E1726" s="896"/>
      <c r="F1726" s="891"/>
      <c r="G1726" s="891"/>
      <c r="H1726" s="891"/>
      <c r="I1726" s="891"/>
      <c r="J1726" s="891"/>
      <c r="K1726" s="891"/>
      <c r="L1726" s="891"/>
      <c r="M1726" s="605">
        <v>6</v>
      </c>
      <c r="N1726" s="866">
        <v>22.3282832</v>
      </c>
      <c r="O1726" s="867">
        <v>11.25</v>
      </c>
      <c r="P1726" s="867">
        <v>251.193186</v>
      </c>
    </row>
    <row r="1727" s="1" customFormat="1" spans="1:16">
      <c r="A1727" s="199" t="s">
        <v>5103</v>
      </c>
      <c r="B1727" s="890" t="s">
        <v>5104</v>
      </c>
      <c r="C1727" s="891"/>
      <c r="D1727" s="892"/>
      <c r="E1727" s="896"/>
      <c r="F1727" s="891"/>
      <c r="G1727" s="891"/>
      <c r="H1727" s="891"/>
      <c r="I1727" s="891"/>
      <c r="J1727" s="891"/>
      <c r="K1727" s="891"/>
      <c r="L1727" s="891"/>
      <c r="M1727" s="605">
        <v>5</v>
      </c>
      <c r="N1727" s="866">
        <v>18.6069026666667</v>
      </c>
      <c r="O1727" s="867">
        <v>11.25</v>
      </c>
      <c r="P1727" s="867">
        <v>209.327655</v>
      </c>
    </row>
    <row r="1728" s="1" customFormat="1" spans="1:16">
      <c r="A1728" s="199" t="s">
        <v>5105</v>
      </c>
      <c r="B1728" s="890" t="s">
        <v>5106</v>
      </c>
      <c r="C1728" s="891"/>
      <c r="D1728" s="892"/>
      <c r="E1728" s="896"/>
      <c r="F1728" s="891"/>
      <c r="G1728" s="891"/>
      <c r="H1728" s="891"/>
      <c r="I1728" s="891"/>
      <c r="J1728" s="891"/>
      <c r="K1728" s="891"/>
      <c r="L1728" s="891"/>
      <c r="M1728" s="605">
        <v>2</v>
      </c>
      <c r="N1728" s="866">
        <v>7.44276106666667</v>
      </c>
      <c r="O1728" s="867">
        <v>11.25</v>
      </c>
      <c r="P1728" s="867">
        <v>83.731062</v>
      </c>
    </row>
    <row r="1729" s="1" customFormat="1" spans="1:16">
      <c r="A1729" s="199" t="s">
        <v>5107</v>
      </c>
      <c r="B1729" s="890" t="s">
        <v>5108</v>
      </c>
      <c r="C1729" s="891"/>
      <c r="D1729" s="892"/>
      <c r="E1729" s="896"/>
      <c r="F1729" s="891"/>
      <c r="G1729" s="891"/>
      <c r="H1729" s="891"/>
      <c r="I1729" s="891"/>
      <c r="J1729" s="891"/>
      <c r="K1729" s="891"/>
      <c r="L1729" s="891"/>
      <c r="M1729" s="605">
        <v>3</v>
      </c>
      <c r="N1729" s="866">
        <v>11.1641416</v>
      </c>
      <c r="O1729" s="867">
        <v>11.25</v>
      </c>
      <c r="P1729" s="867">
        <v>125.596593</v>
      </c>
    </row>
    <row r="1730" s="1" customFormat="1" spans="1:16">
      <c r="A1730" s="199" t="s">
        <v>5109</v>
      </c>
      <c r="B1730" s="890" t="s">
        <v>5110</v>
      </c>
      <c r="C1730" s="891"/>
      <c r="D1730" s="892"/>
      <c r="E1730" s="896"/>
      <c r="F1730" s="891"/>
      <c r="G1730" s="891"/>
      <c r="H1730" s="891"/>
      <c r="I1730" s="891"/>
      <c r="J1730" s="891"/>
      <c r="K1730" s="891"/>
      <c r="L1730" s="891"/>
      <c r="M1730" s="605">
        <v>5</v>
      </c>
      <c r="N1730" s="866">
        <v>18.6069026666667</v>
      </c>
      <c r="O1730" s="867">
        <v>11.25</v>
      </c>
      <c r="P1730" s="867">
        <v>209.327655</v>
      </c>
    </row>
    <row r="1731" s="1" customFormat="1" spans="1:16">
      <c r="A1731" s="199" t="s">
        <v>5111</v>
      </c>
      <c r="B1731" s="890" t="s">
        <v>5112</v>
      </c>
      <c r="C1731" s="891"/>
      <c r="D1731" s="892"/>
      <c r="E1731" s="896"/>
      <c r="F1731" s="891"/>
      <c r="G1731" s="891"/>
      <c r="H1731" s="891"/>
      <c r="I1731" s="891"/>
      <c r="J1731" s="891"/>
      <c r="K1731" s="891"/>
      <c r="L1731" s="891"/>
      <c r="M1731" s="605">
        <v>4</v>
      </c>
      <c r="N1731" s="866">
        <v>14.8855221333333</v>
      </c>
      <c r="O1731" s="867">
        <v>11.25</v>
      </c>
      <c r="P1731" s="867">
        <v>167.462124</v>
      </c>
    </row>
    <row r="1732" s="1" customFormat="1" spans="1:16">
      <c r="A1732" s="199" t="s">
        <v>4603</v>
      </c>
      <c r="B1732" s="890" t="s">
        <v>5113</v>
      </c>
      <c r="C1732" s="891"/>
      <c r="D1732" s="892"/>
      <c r="E1732" s="896"/>
      <c r="F1732" s="891"/>
      <c r="G1732" s="891"/>
      <c r="H1732" s="891"/>
      <c r="I1732" s="891"/>
      <c r="J1732" s="891"/>
      <c r="K1732" s="891"/>
      <c r="L1732" s="891"/>
      <c r="M1732" s="605">
        <v>3</v>
      </c>
      <c r="N1732" s="866">
        <v>11.1641416</v>
      </c>
      <c r="O1732" s="867">
        <v>11.25</v>
      </c>
      <c r="P1732" s="867">
        <v>125.596593</v>
      </c>
    </row>
    <row r="1733" s="1" customFormat="1" spans="1:16">
      <c r="A1733" s="199" t="s">
        <v>5114</v>
      </c>
      <c r="B1733" s="890" t="s">
        <v>4854</v>
      </c>
      <c r="C1733" s="891"/>
      <c r="D1733" s="892"/>
      <c r="E1733" s="896"/>
      <c r="F1733" s="891"/>
      <c r="G1733" s="891"/>
      <c r="H1733" s="891"/>
      <c r="I1733" s="891"/>
      <c r="J1733" s="891"/>
      <c r="K1733" s="891"/>
      <c r="L1733" s="891"/>
      <c r="M1733" s="605">
        <v>4</v>
      </c>
      <c r="N1733" s="866">
        <v>14.8855221333333</v>
      </c>
      <c r="O1733" s="867">
        <v>11.25</v>
      </c>
      <c r="P1733" s="867">
        <v>167.462124</v>
      </c>
    </row>
    <row r="1734" s="1" customFormat="1" spans="1:16">
      <c r="A1734" s="199" t="s">
        <v>5115</v>
      </c>
      <c r="B1734" s="890" t="s">
        <v>5116</v>
      </c>
      <c r="C1734" s="891"/>
      <c r="D1734" s="892"/>
      <c r="E1734" s="896"/>
      <c r="F1734" s="891"/>
      <c r="G1734" s="891"/>
      <c r="H1734" s="891"/>
      <c r="I1734" s="891"/>
      <c r="J1734" s="891"/>
      <c r="K1734" s="891"/>
      <c r="L1734" s="891"/>
      <c r="M1734" s="605">
        <v>2</v>
      </c>
      <c r="N1734" s="866">
        <v>7.44276106666667</v>
      </c>
      <c r="O1734" s="867">
        <v>11.25</v>
      </c>
      <c r="P1734" s="867">
        <v>83.731062</v>
      </c>
    </row>
    <row r="1735" s="1" customFormat="1" spans="1:16">
      <c r="A1735" s="199" t="s">
        <v>5117</v>
      </c>
      <c r="B1735" s="890" t="s">
        <v>5118</v>
      </c>
      <c r="C1735" s="891"/>
      <c r="D1735" s="892"/>
      <c r="E1735" s="896"/>
      <c r="F1735" s="891"/>
      <c r="G1735" s="891"/>
      <c r="H1735" s="891"/>
      <c r="I1735" s="891"/>
      <c r="J1735" s="891"/>
      <c r="K1735" s="891"/>
      <c r="L1735" s="891"/>
      <c r="M1735" s="605">
        <v>5</v>
      </c>
      <c r="N1735" s="866">
        <v>18.6069026666667</v>
      </c>
      <c r="O1735" s="867">
        <v>11.25</v>
      </c>
      <c r="P1735" s="867">
        <v>209.327655</v>
      </c>
    </row>
    <row r="1736" s="1" customFormat="1" spans="1:16">
      <c r="A1736" s="199" t="s">
        <v>5119</v>
      </c>
      <c r="B1736" s="890" t="s">
        <v>5120</v>
      </c>
      <c r="C1736" s="891"/>
      <c r="D1736" s="892"/>
      <c r="E1736" s="896"/>
      <c r="F1736" s="891"/>
      <c r="G1736" s="891"/>
      <c r="H1736" s="891"/>
      <c r="I1736" s="891"/>
      <c r="J1736" s="891"/>
      <c r="K1736" s="891"/>
      <c r="L1736" s="891"/>
      <c r="M1736" s="605">
        <v>6</v>
      </c>
      <c r="N1736" s="866">
        <v>22.3282832</v>
      </c>
      <c r="O1736" s="867">
        <v>11.25</v>
      </c>
      <c r="P1736" s="867">
        <v>251.193186</v>
      </c>
    </row>
    <row r="1737" s="1" customFormat="1" spans="1:16">
      <c r="A1737" s="199" t="s">
        <v>5121</v>
      </c>
      <c r="B1737" s="890" t="s">
        <v>5122</v>
      </c>
      <c r="C1737" s="891"/>
      <c r="D1737" s="892"/>
      <c r="E1737" s="896"/>
      <c r="F1737" s="891"/>
      <c r="G1737" s="891"/>
      <c r="H1737" s="891"/>
      <c r="I1737" s="891"/>
      <c r="J1737" s="891"/>
      <c r="K1737" s="891"/>
      <c r="L1737" s="891"/>
      <c r="M1737" s="605">
        <v>4</v>
      </c>
      <c r="N1737" s="866">
        <v>14.8855221333333</v>
      </c>
      <c r="O1737" s="867">
        <v>11.25</v>
      </c>
      <c r="P1737" s="867">
        <v>167.462124</v>
      </c>
    </row>
    <row r="1738" s="1" customFormat="1" spans="1:16">
      <c r="A1738" s="199" t="s">
        <v>5123</v>
      </c>
      <c r="B1738" s="890" t="s">
        <v>5124</v>
      </c>
      <c r="C1738" s="891"/>
      <c r="D1738" s="892"/>
      <c r="E1738" s="896"/>
      <c r="F1738" s="891"/>
      <c r="G1738" s="891"/>
      <c r="H1738" s="891"/>
      <c r="I1738" s="891"/>
      <c r="J1738" s="891"/>
      <c r="K1738" s="891"/>
      <c r="L1738" s="891"/>
      <c r="M1738" s="605">
        <v>4</v>
      </c>
      <c r="N1738" s="866">
        <v>14.8855221333333</v>
      </c>
      <c r="O1738" s="867">
        <v>11.25</v>
      </c>
      <c r="P1738" s="867">
        <v>167.462124</v>
      </c>
    </row>
    <row r="1739" s="1" customFormat="1" spans="1:16">
      <c r="A1739" s="199" t="s">
        <v>5125</v>
      </c>
      <c r="B1739" s="890" t="s">
        <v>5126</v>
      </c>
      <c r="C1739" s="891"/>
      <c r="D1739" s="892"/>
      <c r="E1739" s="896"/>
      <c r="F1739" s="891"/>
      <c r="G1739" s="891"/>
      <c r="H1739" s="891"/>
      <c r="I1739" s="891"/>
      <c r="J1739" s="891"/>
      <c r="K1739" s="891"/>
      <c r="L1739" s="891"/>
      <c r="M1739" s="605">
        <v>4</v>
      </c>
      <c r="N1739" s="866">
        <v>14.8855221333333</v>
      </c>
      <c r="O1739" s="867">
        <v>11.25</v>
      </c>
      <c r="P1739" s="867">
        <v>167.462124</v>
      </c>
    </row>
    <row r="1740" s="1" customFormat="1" spans="1:16">
      <c r="A1740" s="199" t="s">
        <v>5127</v>
      </c>
      <c r="B1740" s="890" t="s">
        <v>5128</v>
      </c>
      <c r="C1740" s="891"/>
      <c r="D1740" s="892"/>
      <c r="E1740" s="896"/>
      <c r="F1740" s="891"/>
      <c r="G1740" s="891"/>
      <c r="H1740" s="891"/>
      <c r="I1740" s="891"/>
      <c r="J1740" s="891"/>
      <c r="K1740" s="891"/>
      <c r="L1740" s="891"/>
      <c r="M1740" s="605">
        <v>6</v>
      </c>
      <c r="N1740" s="866">
        <v>22.3282832</v>
      </c>
      <c r="O1740" s="867">
        <v>11.25</v>
      </c>
      <c r="P1740" s="867">
        <v>251.193186</v>
      </c>
    </row>
    <row r="1741" s="1" customFormat="1" spans="1:16">
      <c r="A1741" s="199" t="s">
        <v>5129</v>
      </c>
      <c r="B1741" s="890" t="s">
        <v>5130</v>
      </c>
      <c r="C1741" s="891"/>
      <c r="D1741" s="892"/>
      <c r="E1741" s="896"/>
      <c r="F1741" s="891"/>
      <c r="G1741" s="891"/>
      <c r="H1741" s="891"/>
      <c r="I1741" s="891"/>
      <c r="J1741" s="891"/>
      <c r="K1741" s="891"/>
      <c r="L1741" s="891"/>
      <c r="M1741" s="605">
        <v>3</v>
      </c>
      <c r="N1741" s="866">
        <v>11.1641416</v>
      </c>
      <c r="O1741" s="867">
        <v>11.25</v>
      </c>
      <c r="P1741" s="867">
        <v>125.596593</v>
      </c>
    </row>
    <row r="1742" s="1" customFormat="1" spans="1:16">
      <c r="A1742" s="199" t="s">
        <v>2879</v>
      </c>
      <c r="B1742" s="890" t="s">
        <v>5131</v>
      </c>
      <c r="C1742" s="891"/>
      <c r="D1742" s="892"/>
      <c r="E1742" s="896"/>
      <c r="F1742" s="891"/>
      <c r="G1742" s="891"/>
      <c r="H1742" s="891"/>
      <c r="I1742" s="891"/>
      <c r="J1742" s="891"/>
      <c r="K1742" s="891"/>
      <c r="L1742" s="891"/>
      <c r="M1742" s="605">
        <v>4</v>
      </c>
      <c r="N1742" s="866">
        <v>14.8855221333333</v>
      </c>
      <c r="O1742" s="867">
        <v>11.25</v>
      </c>
      <c r="P1742" s="867">
        <v>167.462124</v>
      </c>
    </row>
    <row r="1743" s="1" customFormat="1" spans="1:16">
      <c r="A1743" s="199" t="s">
        <v>5132</v>
      </c>
      <c r="B1743" s="890" t="s">
        <v>5133</v>
      </c>
      <c r="C1743" s="891"/>
      <c r="D1743" s="892"/>
      <c r="E1743" s="896"/>
      <c r="F1743" s="891"/>
      <c r="G1743" s="891"/>
      <c r="H1743" s="891"/>
      <c r="I1743" s="891"/>
      <c r="J1743" s="891"/>
      <c r="K1743" s="891"/>
      <c r="L1743" s="891"/>
      <c r="M1743" s="605">
        <v>2</v>
      </c>
      <c r="N1743" s="866">
        <v>7.44276106666667</v>
      </c>
      <c r="O1743" s="867">
        <v>11.25</v>
      </c>
      <c r="P1743" s="867">
        <v>83.731062</v>
      </c>
    </row>
    <row r="1744" s="1" customFormat="1" spans="1:16">
      <c r="A1744" s="199" t="s">
        <v>5134</v>
      </c>
      <c r="B1744" s="890" t="s">
        <v>5135</v>
      </c>
      <c r="C1744" s="891"/>
      <c r="D1744" s="892"/>
      <c r="E1744" s="896"/>
      <c r="F1744" s="891"/>
      <c r="G1744" s="891"/>
      <c r="H1744" s="891"/>
      <c r="I1744" s="891"/>
      <c r="J1744" s="891"/>
      <c r="K1744" s="891"/>
      <c r="L1744" s="891"/>
      <c r="M1744" s="605">
        <v>4</v>
      </c>
      <c r="N1744" s="866">
        <v>14.8855221333333</v>
      </c>
      <c r="O1744" s="867">
        <v>11.25</v>
      </c>
      <c r="P1744" s="867">
        <v>167.462124</v>
      </c>
    </row>
    <row r="1745" s="1" customFormat="1" spans="1:16">
      <c r="A1745" s="199" t="s">
        <v>5136</v>
      </c>
      <c r="B1745" s="890" t="s">
        <v>5137</v>
      </c>
      <c r="C1745" s="891"/>
      <c r="D1745" s="892"/>
      <c r="E1745" s="896"/>
      <c r="F1745" s="891"/>
      <c r="G1745" s="891"/>
      <c r="H1745" s="891"/>
      <c r="I1745" s="891"/>
      <c r="J1745" s="891"/>
      <c r="K1745" s="891"/>
      <c r="L1745" s="891"/>
      <c r="M1745" s="605">
        <v>4</v>
      </c>
      <c r="N1745" s="866">
        <v>14.8855221333333</v>
      </c>
      <c r="O1745" s="867">
        <v>11.25</v>
      </c>
      <c r="P1745" s="867">
        <v>167.462124</v>
      </c>
    </row>
    <row r="1746" s="1" customFormat="1" spans="1:16">
      <c r="A1746" s="199" t="s">
        <v>5138</v>
      </c>
      <c r="B1746" s="890" t="s">
        <v>3573</v>
      </c>
      <c r="C1746" s="891"/>
      <c r="D1746" s="892"/>
      <c r="E1746" s="896"/>
      <c r="F1746" s="891"/>
      <c r="G1746" s="891"/>
      <c r="H1746" s="891"/>
      <c r="I1746" s="891"/>
      <c r="J1746" s="891"/>
      <c r="K1746" s="891"/>
      <c r="L1746" s="891"/>
      <c r="M1746" s="605">
        <v>4</v>
      </c>
      <c r="N1746" s="866">
        <v>14.8855221333333</v>
      </c>
      <c r="O1746" s="867">
        <v>11.25</v>
      </c>
      <c r="P1746" s="867">
        <v>167.462124</v>
      </c>
    </row>
    <row r="1747" s="1" customFormat="1" spans="1:16">
      <c r="A1747" s="199" t="s">
        <v>5139</v>
      </c>
      <c r="B1747" s="890" t="s">
        <v>5140</v>
      </c>
      <c r="C1747" s="891"/>
      <c r="D1747" s="892"/>
      <c r="E1747" s="896"/>
      <c r="F1747" s="891"/>
      <c r="G1747" s="891"/>
      <c r="H1747" s="891"/>
      <c r="I1747" s="891"/>
      <c r="J1747" s="891"/>
      <c r="K1747" s="891"/>
      <c r="L1747" s="891"/>
      <c r="M1747" s="605">
        <v>3</v>
      </c>
      <c r="N1747" s="866">
        <v>11.1641416</v>
      </c>
      <c r="O1747" s="867">
        <v>11.25</v>
      </c>
      <c r="P1747" s="867">
        <v>125.596593</v>
      </c>
    </row>
    <row r="1748" s="1" customFormat="1" spans="1:16">
      <c r="A1748" s="199" t="s">
        <v>5141</v>
      </c>
      <c r="B1748" s="890" t="s">
        <v>5142</v>
      </c>
      <c r="C1748" s="891"/>
      <c r="D1748" s="892"/>
      <c r="E1748" s="896"/>
      <c r="F1748" s="891"/>
      <c r="G1748" s="891"/>
      <c r="H1748" s="891"/>
      <c r="I1748" s="891"/>
      <c r="J1748" s="891"/>
      <c r="K1748" s="891"/>
      <c r="L1748" s="891"/>
      <c r="M1748" s="605">
        <v>5</v>
      </c>
      <c r="N1748" s="866">
        <v>18.6069026666667</v>
      </c>
      <c r="O1748" s="867">
        <v>11.25</v>
      </c>
      <c r="P1748" s="867">
        <v>209.327655</v>
      </c>
    </row>
    <row r="1749" s="1" customFormat="1" spans="1:16">
      <c r="A1749" s="199" t="s">
        <v>5143</v>
      </c>
      <c r="B1749" s="890" t="s">
        <v>5144</v>
      </c>
      <c r="C1749" s="891"/>
      <c r="D1749" s="892"/>
      <c r="E1749" s="896"/>
      <c r="F1749" s="891"/>
      <c r="G1749" s="891"/>
      <c r="H1749" s="891"/>
      <c r="I1749" s="891"/>
      <c r="J1749" s="891"/>
      <c r="K1749" s="891"/>
      <c r="L1749" s="891"/>
      <c r="M1749" s="605">
        <v>4</v>
      </c>
      <c r="N1749" s="866">
        <v>14.8855221333333</v>
      </c>
      <c r="O1749" s="867">
        <v>11.25</v>
      </c>
      <c r="P1749" s="867">
        <v>167.462124</v>
      </c>
    </row>
    <row r="1750" s="1" customFormat="1" spans="1:16">
      <c r="A1750" s="199" t="s">
        <v>5145</v>
      </c>
      <c r="B1750" s="890" t="s">
        <v>5146</v>
      </c>
      <c r="C1750" s="891"/>
      <c r="D1750" s="892"/>
      <c r="E1750" s="896"/>
      <c r="F1750" s="891"/>
      <c r="G1750" s="891"/>
      <c r="H1750" s="891"/>
      <c r="I1750" s="891"/>
      <c r="J1750" s="891"/>
      <c r="K1750" s="891"/>
      <c r="L1750" s="891"/>
      <c r="M1750" s="605">
        <v>5</v>
      </c>
      <c r="N1750" s="866">
        <v>18.6069026666667</v>
      </c>
      <c r="O1750" s="867">
        <v>11.25</v>
      </c>
      <c r="P1750" s="867">
        <v>209.327655</v>
      </c>
    </row>
    <row r="1751" s="1" customFormat="1" spans="1:16">
      <c r="A1751" s="199" t="s">
        <v>5147</v>
      </c>
      <c r="B1751" s="890" t="s">
        <v>5148</v>
      </c>
      <c r="C1751" s="891"/>
      <c r="D1751" s="892"/>
      <c r="E1751" s="896"/>
      <c r="F1751" s="891"/>
      <c r="G1751" s="891"/>
      <c r="H1751" s="891"/>
      <c r="I1751" s="891"/>
      <c r="J1751" s="891"/>
      <c r="K1751" s="891"/>
      <c r="L1751" s="891"/>
      <c r="M1751" s="605">
        <v>3</v>
      </c>
      <c r="N1751" s="866">
        <v>11.1641416</v>
      </c>
      <c r="O1751" s="867">
        <v>11.25</v>
      </c>
      <c r="P1751" s="867">
        <v>125.596593</v>
      </c>
    </row>
    <row r="1752" s="1" customFormat="1" spans="1:16">
      <c r="A1752" s="199" t="s">
        <v>5149</v>
      </c>
      <c r="B1752" s="890" t="s">
        <v>5150</v>
      </c>
      <c r="C1752" s="891"/>
      <c r="D1752" s="892"/>
      <c r="E1752" s="896"/>
      <c r="F1752" s="891"/>
      <c r="G1752" s="891"/>
      <c r="H1752" s="891"/>
      <c r="I1752" s="891"/>
      <c r="J1752" s="891"/>
      <c r="K1752" s="891"/>
      <c r="L1752" s="891"/>
      <c r="M1752" s="605">
        <v>6</v>
      </c>
      <c r="N1752" s="866">
        <v>22.3282832</v>
      </c>
      <c r="O1752" s="867">
        <v>11.25</v>
      </c>
      <c r="P1752" s="867">
        <v>251.193186</v>
      </c>
    </row>
    <row r="1753" s="1" customFormat="1" spans="1:16">
      <c r="A1753" s="199" t="s">
        <v>5151</v>
      </c>
      <c r="B1753" s="890" t="s">
        <v>5152</v>
      </c>
      <c r="C1753" s="891"/>
      <c r="D1753" s="892"/>
      <c r="E1753" s="896"/>
      <c r="F1753" s="891"/>
      <c r="G1753" s="891"/>
      <c r="H1753" s="891"/>
      <c r="I1753" s="891"/>
      <c r="J1753" s="891"/>
      <c r="K1753" s="891"/>
      <c r="L1753" s="891"/>
      <c r="M1753" s="605">
        <v>6</v>
      </c>
      <c r="N1753" s="866">
        <v>22.3282832</v>
      </c>
      <c r="O1753" s="867">
        <v>11.25</v>
      </c>
      <c r="P1753" s="867">
        <v>251.193186</v>
      </c>
    </row>
    <row r="1754" s="1" customFormat="1" spans="1:16">
      <c r="A1754" s="199" t="s">
        <v>5153</v>
      </c>
      <c r="B1754" s="890" t="s">
        <v>5154</v>
      </c>
      <c r="C1754" s="891"/>
      <c r="D1754" s="892"/>
      <c r="E1754" s="896"/>
      <c r="F1754" s="891"/>
      <c r="G1754" s="891"/>
      <c r="H1754" s="891"/>
      <c r="I1754" s="891"/>
      <c r="J1754" s="891"/>
      <c r="K1754" s="891"/>
      <c r="L1754" s="891"/>
      <c r="M1754" s="605">
        <v>5</v>
      </c>
      <c r="N1754" s="866">
        <v>18.6069026666667</v>
      </c>
      <c r="O1754" s="867">
        <v>11.25</v>
      </c>
      <c r="P1754" s="867">
        <v>209.327655</v>
      </c>
    </row>
    <row r="1755" s="1" customFormat="1" spans="1:16">
      <c r="A1755" s="199" t="s">
        <v>5155</v>
      </c>
      <c r="B1755" s="890" t="s">
        <v>4104</v>
      </c>
      <c r="C1755" s="891"/>
      <c r="D1755" s="892"/>
      <c r="E1755" s="896"/>
      <c r="F1755" s="891"/>
      <c r="G1755" s="891"/>
      <c r="H1755" s="891"/>
      <c r="I1755" s="891"/>
      <c r="J1755" s="891"/>
      <c r="K1755" s="891"/>
      <c r="L1755" s="891"/>
      <c r="M1755" s="605">
        <v>4</v>
      </c>
      <c r="N1755" s="866">
        <v>14.8855221333333</v>
      </c>
      <c r="O1755" s="867">
        <v>11.25</v>
      </c>
      <c r="P1755" s="867">
        <v>167.462124</v>
      </c>
    </row>
    <row r="1756" s="1" customFormat="1" spans="1:16">
      <c r="A1756" s="199" t="s">
        <v>5156</v>
      </c>
      <c r="B1756" s="890" t="s">
        <v>5157</v>
      </c>
      <c r="C1756" s="891"/>
      <c r="D1756" s="892"/>
      <c r="E1756" s="896"/>
      <c r="F1756" s="891"/>
      <c r="G1756" s="891"/>
      <c r="H1756" s="891"/>
      <c r="I1756" s="891"/>
      <c r="J1756" s="891"/>
      <c r="K1756" s="891"/>
      <c r="L1756" s="891"/>
      <c r="M1756" s="605">
        <v>5</v>
      </c>
      <c r="N1756" s="866">
        <v>18.6069026666667</v>
      </c>
      <c r="O1756" s="867">
        <v>11.25</v>
      </c>
      <c r="P1756" s="867">
        <v>209.327655</v>
      </c>
    </row>
    <row r="1757" s="1" customFormat="1" spans="1:16">
      <c r="A1757" s="199" t="s">
        <v>5158</v>
      </c>
      <c r="B1757" s="890" t="s">
        <v>5159</v>
      </c>
      <c r="C1757" s="891"/>
      <c r="D1757" s="892"/>
      <c r="E1757" s="896"/>
      <c r="F1757" s="891"/>
      <c r="G1757" s="891"/>
      <c r="H1757" s="891"/>
      <c r="I1757" s="891"/>
      <c r="J1757" s="891"/>
      <c r="K1757" s="891"/>
      <c r="L1757" s="891"/>
      <c r="M1757" s="605">
        <v>2</v>
      </c>
      <c r="N1757" s="866">
        <v>7.44276106666667</v>
      </c>
      <c r="O1757" s="867">
        <v>11.25</v>
      </c>
      <c r="P1757" s="867">
        <v>83.731062</v>
      </c>
    </row>
    <row r="1758" s="1" customFormat="1" spans="1:16">
      <c r="A1758" s="199" t="s">
        <v>5160</v>
      </c>
      <c r="B1758" s="890" t="s">
        <v>5161</v>
      </c>
      <c r="C1758" s="891"/>
      <c r="D1758" s="892"/>
      <c r="E1758" s="896"/>
      <c r="F1758" s="891"/>
      <c r="G1758" s="891"/>
      <c r="H1758" s="891"/>
      <c r="I1758" s="891"/>
      <c r="J1758" s="891"/>
      <c r="K1758" s="891"/>
      <c r="L1758" s="891"/>
      <c r="M1758" s="605">
        <v>1</v>
      </c>
      <c r="N1758" s="866">
        <v>3.72138053333333</v>
      </c>
      <c r="O1758" s="867">
        <v>11.25</v>
      </c>
      <c r="P1758" s="867">
        <v>41.865531</v>
      </c>
    </row>
    <row r="1759" s="1" customFormat="1" spans="1:16">
      <c r="A1759" s="199" t="s">
        <v>5160</v>
      </c>
      <c r="B1759" s="890" t="s">
        <v>5161</v>
      </c>
      <c r="C1759" s="891"/>
      <c r="D1759" s="892"/>
      <c r="E1759" s="896"/>
      <c r="F1759" s="891"/>
      <c r="G1759" s="891"/>
      <c r="H1759" s="891"/>
      <c r="I1759" s="891"/>
      <c r="J1759" s="891"/>
      <c r="K1759" s="891"/>
      <c r="L1759" s="891"/>
      <c r="M1759" s="605">
        <v>3</v>
      </c>
      <c r="N1759" s="866">
        <v>11.1641416</v>
      </c>
      <c r="O1759" s="867">
        <v>11.25</v>
      </c>
      <c r="P1759" s="867">
        <v>125.596593</v>
      </c>
    </row>
    <row r="1760" s="1" customFormat="1" spans="1:16">
      <c r="A1760" s="199" t="s">
        <v>5162</v>
      </c>
      <c r="B1760" s="890" t="s">
        <v>3735</v>
      </c>
      <c r="C1760" s="891"/>
      <c r="D1760" s="892"/>
      <c r="E1760" s="896"/>
      <c r="F1760" s="891"/>
      <c r="G1760" s="891"/>
      <c r="H1760" s="891"/>
      <c r="I1760" s="891"/>
      <c r="J1760" s="891"/>
      <c r="K1760" s="891"/>
      <c r="L1760" s="891"/>
      <c r="M1760" s="605">
        <v>5</v>
      </c>
      <c r="N1760" s="866">
        <v>18.6069026666667</v>
      </c>
      <c r="O1760" s="867">
        <v>11.25</v>
      </c>
      <c r="P1760" s="867">
        <v>209.327655</v>
      </c>
    </row>
    <row r="1761" s="1" customFormat="1" spans="1:16">
      <c r="A1761" s="199" t="s">
        <v>5163</v>
      </c>
      <c r="B1761" s="890" t="s">
        <v>5164</v>
      </c>
      <c r="C1761" s="891"/>
      <c r="D1761" s="892"/>
      <c r="E1761" s="896"/>
      <c r="F1761" s="891"/>
      <c r="G1761" s="891"/>
      <c r="H1761" s="891"/>
      <c r="I1761" s="891"/>
      <c r="J1761" s="891"/>
      <c r="K1761" s="891"/>
      <c r="L1761" s="891"/>
      <c r="M1761" s="605">
        <v>1</v>
      </c>
      <c r="N1761" s="866">
        <v>3.72138053333333</v>
      </c>
      <c r="O1761" s="867">
        <v>11.25</v>
      </c>
      <c r="P1761" s="867">
        <v>41.865531</v>
      </c>
    </row>
    <row r="1762" s="1" customFormat="1" spans="1:16">
      <c r="A1762" s="199" t="s">
        <v>5165</v>
      </c>
      <c r="B1762" s="890" t="s">
        <v>5166</v>
      </c>
      <c r="C1762" s="891"/>
      <c r="D1762" s="892"/>
      <c r="E1762" s="896"/>
      <c r="F1762" s="891"/>
      <c r="G1762" s="891"/>
      <c r="H1762" s="891"/>
      <c r="I1762" s="891"/>
      <c r="J1762" s="891"/>
      <c r="K1762" s="891"/>
      <c r="L1762" s="891"/>
      <c r="M1762" s="605">
        <v>2</v>
      </c>
      <c r="N1762" s="866">
        <v>7.44276106666667</v>
      </c>
      <c r="O1762" s="867">
        <v>11.25</v>
      </c>
      <c r="P1762" s="867">
        <v>83.731062</v>
      </c>
    </row>
    <row r="1763" s="1" customFormat="1" spans="1:16">
      <c r="A1763" s="199" t="s">
        <v>5167</v>
      </c>
      <c r="B1763" s="890" t="s">
        <v>5168</v>
      </c>
      <c r="C1763" s="891"/>
      <c r="D1763" s="892"/>
      <c r="E1763" s="896"/>
      <c r="F1763" s="891"/>
      <c r="G1763" s="891"/>
      <c r="H1763" s="891"/>
      <c r="I1763" s="891"/>
      <c r="J1763" s="891"/>
      <c r="K1763" s="891"/>
      <c r="L1763" s="891"/>
      <c r="M1763" s="605">
        <v>2</v>
      </c>
      <c r="N1763" s="866">
        <v>7.44276106666667</v>
      </c>
      <c r="O1763" s="867">
        <v>11.25</v>
      </c>
      <c r="P1763" s="867">
        <v>83.731062</v>
      </c>
    </row>
    <row r="1764" s="1" customFormat="1" spans="1:16">
      <c r="A1764" s="199" t="s">
        <v>5169</v>
      </c>
      <c r="B1764" s="890" t="s">
        <v>5170</v>
      </c>
      <c r="C1764" s="891"/>
      <c r="D1764" s="892"/>
      <c r="E1764" s="896"/>
      <c r="F1764" s="891"/>
      <c r="G1764" s="891"/>
      <c r="H1764" s="891"/>
      <c r="I1764" s="891"/>
      <c r="J1764" s="891"/>
      <c r="K1764" s="891"/>
      <c r="L1764" s="891"/>
      <c r="M1764" s="605">
        <v>3</v>
      </c>
      <c r="N1764" s="866">
        <v>11.1641416</v>
      </c>
      <c r="O1764" s="867">
        <v>11.25</v>
      </c>
      <c r="P1764" s="867">
        <v>125.596593</v>
      </c>
    </row>
    <row r="1765" s="1" customFormat="1" spans="1:16">
      <c r="A1765" s="199" t="s">
        <v>5171</v>
      </c>
      <c r="B1765" s="890" t="s">
        <v>5172</v>
      </c>
      <c r="C1765" s="891"/>
      <c r="D1765" s="892"/>
      <c r="E1765" s="896"/>
      <c r="F1765" s="891"/>
      <c r="G1765" s="891"/>
      <c r="H1765" s="891"/>
      <c r="I1765" s="891"/>
      <c r="J1765" s="891"/>
      <c r="K1765" s="891"/>
      <c r="L1765" s="891"/>
      <c r="M1765" s="605">
        <v>3</v>
      </c>
      <c r="N1765" s="866">
        <v>11.1641416</v>
      </c>
      <c r="O1765" s="867">
        <v>11.25</v>
      </c>
      <c r="P1765" s="867">
        <v>125.596593</v>
      </c>
    </row>
    <row r="1766" s="1" customFormat="1" spans="1:16">
      <c r="A1766" s="199" t="s">
        <v>5173</v>
      </c>
      <c r="B1766" s="890" t="s">
        <v>5174</v>
      </c>
      <c r="C1766" s="891"/>
      <c r="D1766" s="892"/>
      <c r="E1766" s="896"/>
      <c r="F1766" s="891"/>
      <c r="G1766" s="891"/>
      <c r="H1766" s="891"/>
      <c r="I1766" s="891"/>
      <c r="J1766" s="891"/>
      <c r="K1766" s="891"/>
      <c r="L1766" s="891"/>
      <c r="M1766" s="605">
        <v>3</v>
      </c>
      <c r="N1766" s="866">
        <v>11.1641416</v>
      </c>
      <c r="O1766" s="867">
        <v>11.25</v>
      </c>
      <c r="P1766" s="867">
        <v>125.596593</v>
      </c>
    </row>
    <row r="1767" s="1" customFormat="1" spans="1:16">
      <c r="A1767" s="199" t="s">
        <v>5175</v>
      </c>
      <c r="B1767" s="890" t="s">
        <v>5176</v>
      </c>
      <c r="C1767" s="891"/>
      <c r="D1767" s="892"/>
      <c r="E1767" s="896"/>
      <c r="F1767" s="891"/>
      <c r="G1767" s="891"/>
      <c r="H1767" s="891"/>
      <c r="I1767" s="891"/>
      <c r="J1767" s="891"/>
      <c r="K1767" s="891"/>
      <c r="L1767" s="891"/>
      <c r="M1767" s="605">
        <v>5</v>
      </c>
      <c r="N1767" s="866">
        <v>18.6069026666667</v>
      </c>
      <c r="O1767" s="867">
        <v>11.25</v>
      </c>
      <c r="P1767" s="867">
        <v>209.327655</v>
      </c>
    </row>
    <row r="1768" s="1" customFormat="1" spans="1:16">
      <c r="A1768" s="199" t="s">
        <v>5177</v>
      </c>
      <c r="B1768" s="890" t="s">
        <v>5178</v>
      </c>
      <c r="C1768" s="891"/>
      <c r="D1768" s="892"/>
      <c r="E1768" s="896"/>
      <c r="F1768" s="891"/>
      <c r="G1768" s="891"/>
      <c r="H1768" s="891"/>
      <c r="I1768" s="891"/>
      <c r="J1768" s="891"/>
      <c r="K1768" s="891"/>
      <c r="L1768" s="891"/>
      <c r="M1768" s="605">
        <v>1</v>
      </c>
      <c r="N1768" s="866">
        <v>3.72138053333333</v>
      </c>
      <c r="O1768" s="867">
        <v>11.25</v>
      </c>
      <c r="P1768" s="867">
        <v>41.865531</v>
      </c>
    </row>
    <row r="1769" s="1" customFormat="1" spans="1:16">
      <c r="A1769" s="199" t="s">
        <v>5179</v>
      </c>
      <c r="B1769" s="890" t="s">
        <v>5180</v>
      </c>
      <c r="C1769" s="891"/>
      <c r="D1769" s="892"/>
      <c r="E1769" s="896"/>
      <c r="F1769" s="891"/>
      <c r="G1769" s="891"/>
      <c r="H1769" s="891"/>
      <c r="I1769" s="891"/>
      <c r="J1769" s="891"/>
      <c r="K1769" s="891"/>
      <c r="L1769" s="891"/>
      <c r="M1769" s="605">
        <v>5</v>
      </c>
      <c r="N1769" s="866">
        <v>18.6069026666667</v>
      </c>
      <c r="O1769" s="867">
        <v>11.25</v>
      </c>
      <c r="P1769" s="867">
        <v>209.327655</v>
      </c>
    </row>
    <row r="1770" s="1" customFormat="1" spans="1:16">
      <c r="A1770" s="199" t="s">
        <v>5181</v>
      </c>
      <c r="B1770" s="890" t="s">
        <v>5182</v>
      </c>
      <c r="C1770" s="891"/>
      <c r="D1770" s="892"/>
      <c r="E1770" s="896"/>
      <c r="F1770" s="891"/>
      <c r="G1770" s="891"/>
      <c r="H1770" s="891"/>
      <c r="I1770" s="891"/>
      <c r="J1770" s="891"/>
      <c r="K1770" s="891"/>
      <c r="L1770" s="891"/>
      <c r="M1770" s="605">
        <v>3</v>
      </c>
      <c r="N1770" s="866">
        <v>11.1641416</v>
      </c>
      <c r="O1770" s="867">
        <v>11.25</v>
      </c>
      <c r="P1770" s="867">
        <v>125.596593</v>
      </c>
    </row>
    <row r="1771" s="1" customFormat="1" spans="1:16">
      <c r="A1771" s="864" t="s">
        <v>1283</v>
      </c>
      <c r="B1771" s="869" t="s">
        <v>3</v>
      </c>
      <c r="C1771" s="897"/>
      <c r="D1771" s="898">
        <v>514.5957</v>
      </c>
      <c r="E1771" s="872"/>
      <c r="F1771" s="870"/>
      <c r="G1771" s="870"/>
      <c r="H1771" s="870"/>
      <c r="I1771" s="870"/>
      <c r="J1771" s="870"/>
      <c r="K1771" s="897"/>
      <c r="L1771" s="870"/>
      <c r="M1771" s="880">
        <v>2923</v>
      </c>
      <c r="N1771" s="881">
        <v>514.5957</v>
      </c>
      <c r="O1771" s="864">
        <v>11.25</v>
      </c>
      <c r="P1771" s="864">
        <f>D1771*O1771</f>
        <v>5789.201625</v>
      </c>
    </row>
    <row r="1772" s="1" customFormat="1" spans="1:16">
      <c r="A1772" s="899" t="s">
        <v>5183</v>
      </c>
      <c r="B1772" s="900" t="s">
        <v>5184</v>
      </c>
      <c r="C1772" s="891"/>
      <c r="D1772" s="901"/>
      <c r="E1772" s="902"/>
      <c r="F1772" s="891"/>
      <c r="G1772" s="891"/>
      <c r="H1772" s="891"/>
      <c r="I1772" s="891"/>
      <c r="J1772" s="891"/>
      <c r="K1772" s="891"/>
      <c r="L1772" s="891"/>
      <c r="M1772" s="904">
        <v>3</v>
      </c>
      <c r="N1772" s="866">
        <v>0.528156</v>
      </c>
      <c r="O1772" s="867">
        <v>11.25</v>
      </c>
      <c r="P1772" s="867">
        <f t="shared" ref="P1772:P1835" si="20">M1772*1.980585</f>
        <v>5.941755</v>
      </c>
    </row>
    <row r="1773" s="1" customFormat="1" spans="1:16">
      <c r="A1773" s="899" t="s">
        <v>5185</v>
      </c>
      <c r="B1773" s="900" t="s">
        <v>5186</v>
      </c>
      <c r="C1773" s="891"/>
      <c r="D1773" s="901"/>
      <c r="E1773" s="902"/>
      <c r="F1773" s="891"/>
      <c r="G1773" s="891"/>
      <c r="H1773" s="891"/>
      <c r="I1773" s="891"/>
      <c r="J1773" s="891"/>
      <c r="K1773" s="891"/>
      <c r="L1773" s="891"/>
      <c r="M1773" s="904">
        <v>4</v>
      </c>
      <c r="N1773" s="866">
        <v>0.704208</v>
      </c>
      <c r="O1773" s="867">
        <v>11.25</v>
      </c>
      <c r="P1773" s="867">
        <f t="shared" si="20"/>
        <v>7.92234</v>
      </c>
    </row>
    <row r="1774" s="1" customFormat="1" spans="1:16">
      <c r="A1774" s="899" t="s">
        <v>5187</v>
      </c>
      <c r="B1774" s="900" t="s">
        <v>5188</v>
      </c>
      <c r="C1774" s="891"/>
      <c r="D1774" s="901"/>
      <c r="E1774" s="902"/>
      <c r="F1774" s="891"/>
      <c r="G1774" s="891"/>
      <c r="H1774" s="891"/>
      <c r="I1774" s="891"/>
      <c r="J1774" s="891"/>
      <c r="K1774" s="891"/>
      <c r="L1774" s="891"/>
      <c r="M1774" s="904">
        <v>1</v>
      </c>
      <c r="N1774" s="866">
        <v>0.176052</v>
      </c>
      <c r="O1774" s="867">
        <v>11.25</v>
      </c>
      <c r="P1774" s="867">
        <f t="shared" si="20"/>
        <v>1.980585</v>
      </c>
    </row>
    <row r="1775" s="1" customFormat="1" spans="1:16">
      <c r="A1775" s="899" t="s">
        <v>5189</v>
      </c>
      <c r="B1775" s="900" t="s">
        <v>5190</v>
      </c>
      <c r="C1775" s="891"/>
      <c r="D1775" s="901"/>
      <c r="E1775" s="902"/>
      <c r="F1775" s="891"/>
      <c r="G1775" s="891"/>
      <c r="H1775" s="891"/>
      <c r="I1775" s="891"/>
      <c r="J1775" s="891"/>
      <c r="K1775" s="891"/>
      <c r="L1775" s="891"/>
      <c r="M1775" s="904">
        <v>3</v>
      </c>
      <c r="N1775" s="866">
        <v>0.528156</v>
      </c>
      <c r="O1775" s="867">
        <v>11.25</v>
      </c>
      <c r="P1775" s="867">
        <f t="shared" si="20"/>
        <v>5.941755</v>
      </c>
    </row>
    <row r="1776" s="1" customFormat="1" spans="1:16">
      <c r="A1776" s="899" t="s">
        <v>5191</v>
      </c>
      <c r="B1776" s="900" t="s">
        <v>5192</v>
      </c>
      <c r="C1776" s="891"/>
      <c r="D1776" s="901"/>
      <c r="E1776" s="902"/>
      <c r="F1776" s="891"/>
      <c r="G1776" s="891"/>
      <c r="H1776" s="891"/>
      <c r="I1776" s="891"/>
      <c r="J1776" s="891"/>
      <c r="K1776" s="891"/>
      <c r="L1776" s="891"/>
      <c r="M1776" s="904">
        <v>3</v>
      </c>
      <c r="N1776" s="866">
        <v>0.528156</v>
      </c>
      <c r="O1776" s="867">
        <v>11.25</v>
      </c>
      <c r="P1776" s="867">
        <f t="shared" si="20"/>
        <v>5.941755</v>
      </c>
    </row>
    <row r="1777" s="1" customFormat="1" spans="1:16">
      <c r="A1777" s="899" t="s">
        <v>5193</v>
      </c>
      <c r="B1777" s="900" t="s">
        <v>5194</v>
      </c>
      <c r="C1777" s="891"/>
      <c r="D1777" s="901"/>
      <c r="E1777" s="902"/>
      <c r="F1777" s="891"/>
      <c r="G1777" s="891"/>
      <c r="H1777" s="891"/>
      <c r="I1777" s="891"/>
      <c r="J1777" s="891"/>
      <c r="K1777" s="891"/>
      <c r="L1777" s="891"/>
      <c r="M1777" s="904">
        <v>2</v>
      </c>
      <c r="N1777" s="866">
        <v>0.352104</v>
      </c>
      <c r="O1777" s="867">
        <v>11.25</v>
      </c>
      <c r="P1777" s="867">
        <f t="shared" si="20"/>
        <v>3.96117</v>
      </c>
    </row>
    <row r="1778" s="1" customFormat="1" spans="1:16">
      <c r="A1778" s="903" t="s">
        <v>5195</v>
      </c>
      <c r="B1778" s="900" t="s">
        <v>5196</v>
      </c>
      <c r="C1778" s="891"/>
      <c r="D1778" s="901"/>
      <c r="E1778" s="902"/>
      <c r="F1778" s="891"/>
      <c r="G1778" s="891"/>
      <c r="H1778" s="891"/>
      <c r="I1778" s="891"/>
      <c r="J1778" s="891"/>
      <c r="K1778" s="891"/>
      <c r="L1778" s="891"/>
      <c r="M1778" s="904">
        <v>2</v>
      </c>
      <c r="N1778" s="866">
        <v>0.352104</v>
      </c>
      <c r="O1778" s="867">
        <v>11.25</v>
      </c>
      <c r="P1778" s="867">
        <f t="shared" si="20"/>
        <v>3.96117</v>
      </c>
    </row>
    <row r="1779" s="1" customFormat="1" spans="1:16">
      <c r="A1779" s="899" t="s">
        <v>5197</v>
      </c>
      <c r="B1779" s="900" t="s">
        <v>5198</v>
      </c>
      <c r="C1779" s="891"/>
      <c r="D1779" s="901"/>
      <c r="E1779" s="902"/>
      <c r="F1779" s="891"/>
      <c r="G1779" s="891"/>
      <c r="H1779" s="891"/>
      <c r="I1779" s="891"/>
      <c r="J1779" s="891"/>
      <c r="K1779" s="891"/>
      <c r="L1779" s="891"/>
      <c r="M1779" s="904">
        <v>2</v>
      </c>
      <c r="N1779" s="866">
        <v>0.352104</v>
      </c>
      <c r="O1779" s="867">
        <v>11.25</v>
      </c>
      <c r="P1779" s="867">
        <f t="shared" si="20"/>
        <v>3.96117</v>
      </c>
    </row>
    <row r="1780" s="1" customFormat="1" spans="1:16">
      <c r="A1780" s="899" t="s">
        <v>5199</v>
      </c>
      <c r="B1780" s="900" t="s">
        <v>5200</v>
      </c>
      <c r="C1780" s="891"/>
      <c r="D1780" s="901"/>
      <c r="E1780" s="902"/>
      <c r="F1780" s="891"/>
      <c r="G1780" s="891"/>
      <c r="H1780" s="891"/>
      <c r="I1780" s="891"/>
      <c r="J1780" s="891"/>
      <c r="K1780" s="891"/>
      <c r="L1780" s="891"/>
      <c r="M1780" s="904">
        <v>3</v>
      </c>
      <c r="N1780" s="866">
        <v>0.528156</v>
      </c>
      <c r="O1780" s="867">
        <v>11.25</v>
      </c>
      <c r="P1780" s="867">
        <f t="shared" si="20"/>
        <v>5.941755</v>
      </c>
    </row>
    <row r="1781" s="1" customFormat="1" spans="1:16">
      <c r="A1781" s="899" t="s">
        <v>5201</v>
      </c>
      <c r="B1781" s="900" t="s">
        <v>5202</v>
      </c>
      <c r="C1781" s="891"/>
      <c r="D1781" s="901"/>
      <c r="E1781" s="902"/>
      <c r="F1781" s="891"/>
      <c r="G1781" s="891"/>
      <c r="H1781" s="891"/>
      <c r="I1781" s="891"/>
      <c r="J1781" s="891"/>
      <c r="K1781" s="891"/>
      <c r="L1781" s="891"/>
      <c r="M1781" s="904">
        <v>3</v>
      </c>
      <c r="N1781" s="866">
        <v>0.528156</v>
      </c>
      <c r="O1781" s="867">
        <v>11.25</v>
      </c>
      <c r="P1781" s="867">
        <f t="shared" si="20"/>
        <v>5.941755</v>
      </c>
    </row>
    <row r="1782" s="1" customFormat="1" spans="1:16">
      <c r="A1782" s="899" t="s">
        <v>5203</v>
      </c>
      <c r="B1782" s="900" t="s">
        <v>2758</v>
      </c>
      <c r="C1782" s="891"/>
      <c r="D1782" s="901"/>
      <c r="E1782" s="902"/>
      <c r="F1782" s="891"/>
      <c r="G1782" s="891"/>
      <c r="H1782" s="891"/>
      <c r="I1782" s="891"/>
      <c r="J1782" s="891"/>
      <c r="K1782" s="891"/>
      <c r="L1782" s="891"/>
      <c r="M1782" s="904">
        <v>5</v>
      </c>
      <c r="N1782" s="866">
        <v>0.88026</v>
      </c>
      <c r="O1782" s="867">
        <v>11.25</v>
      </c>
      <c r="P1782" s="867">
        <f t="shared" si="20"/>
        <v>9.902925</v>
      </c>
    </row>
    <row r="1783" s="1" customFormat="1" spans="1:16">
      <c r="A1783" s="899" t="s">
        <v>5204</v>
      </c>
      <c r="B1783" s="900" t="s">
        <v>5205</v>
      </c>
      <c r="C1783" s="891"/>
      <c r="D1783" s="901"/>
      <c r="E1783" s="902"/>
      <c r="F1783" s="891"/>
      <c r="G1783" s="891"/>
      <c r="H1783" s="891"/>
      <c r="I1783" s="891"/>
      <c r="J1783" s="891"/>
      <c r="K1783" s="891"/>
      <c r="L1783" s="891"/>
      <c r="M1783" s="904">
        <v>4</v>
      </c>
      <c r="N1783" s="866">
        <v>0.704208</v>
      </c>
      <c r="O1783" s="867">
        <v>11.25</v>
      </c>
      <c r="P1783" s="867">
        <f t="shared" si="20"/>
        <v>7.92234</v>
      </c>
    </row>
    <row r="1784" s="1" customFormat="1" spans="1:16">
      <c r="A1784" s="899" t="s">
        <v>5206</v>
      </c>
      <c r="B1784" s="900" t="s">
        <v>5207</v>
      </c>
      <c r="C1784" s="891"/>
      <c r="D1784" s="901"/>
      <c r="E1784" s="902"/>
      <c r="F1784" s="891"/>
      <c r="G1784" s="891"/>
      <c r="H1784" s="891"/>
      <c r="I1784" s="891"/>
      <c r="J1784" s="891"/>
      <c r="K1784" s="891"/>
      <c r="L1784" s="891"/>
      <c r="M1784" s="904">
        <v>3</v>
      </c>
      <c r="N1784" s="866">
        <v>0.528156</v>
      </c>
      <c r="O1784" s="867">
        <v>11.25</v>
      </c>
      <c r="P1784" s="867">
        <f t="shared" si="20"/>
        <v>5.941755</v>
      </c>
    </row>
    <row r="1785" s="1" customFormat="1" spans="1:16">
      <c r="A1785" s="899" t="s">
        <v>5208</v>
      </c>
      <c r="B1785" s="900" t="s">
        <v>5209</v>
      </c>
      <c r="C1785" s="891"/>
      <c r="D1785" s="901"/>
      <c r="E1785" s="902"/>
      <c r="F1785" s="891"/>
      <c r="G1785" s="891"/>
      <c r="H1785" s="891"/>
      <c r="I1785" s="891"/>
      <c r="J1785" s="891"/>
      <c r="K1785" s="891"/>
      <c r="L1785" s="891"/>
      <c r="M1785" s="904">
        <v>2</v>
      </c>
      <c r="N1785" s="866">
        <v>0.352104</v>
      </c>
      <c r="O1785" s="867">
        <v>11.25</v>
      </c>
      <c r="P1785" s="867">
        <f t="shared" si="20"/>
        <v>3.96117</v>
      </c>
    </row>
    <row r="1786" s="1" customFormat="1" spans="1:16">
      <c r="A1786" s="899" t="s">
        <v>5210</v>
      </c>
      <c r="B1786" s="900" t="s">
        <v>5211</v>
      </c>
      <c r="C1786" s="891"/>
      <c r="D1786" s="901"/>
      <c r="E1786" s="902"/>
      <c r="F1786" s="891"/>
      <c r="G1786" s="891"/>
      <c r="H1786" s="891"/>
      <c r="I1786" s="891"/>
      <c r="J1786" s="891"/>
      <c r="K1786" s="891"/>
      <c r="L1786" s="891"/>
      <c r="M1786" s="904">
        <v>3</v>
      </c>
      <c r="N1786" s="866">
        <v>0.528156</v>
      </c>
      <c r="O1786" s="867">
        <v>11.25</v>
      </c>
      <c r="P1786" s="867">
        <f t="shared" si="20"/>
        <v>5.941755</v>
      </c>
    </row>
    <row r="1787" s="1" customFormat="1" spans="1:16">
      <c r="A1787" s="899" t="s">
        <v>5212</v>
      </c>
      <c r="B1787" s="900" t="s">
        <v>5213</v>
      </c>
      <c r="C1787" s="891"/>
      <c r="D1787" s="901"/>
      <c r="E1787" s="902"/>
      <c r="F1787" s="891"/>
      <c r="G1787" s="891"/>
      <c r="H1787" s="891"/>
      <c r="I1787" s="891"/>
      <c r="J1787" s="891"/>
      <c r="K1787" s="891"/>
      <c r="L1787" s="891"/>
      <c r="M1787" s="904">
        <v>4</v>
      </c>
      <c r="N1787" s="866">
        <v>0.704208</v>
      </c>
      <c r="O1787" s="867">
        <v>11.25</v>
      </c>
      <c r="P1787" s="867">
        <f t="shared" si="20"/>
        <v>7.92234</v>
      </c>
    </row>
    <row r="1788" s="1" customFormat="1" spans="1:16">
      <c r="A1788" s="899" t="s">
        <v>5214</v>
      </c>
      <c r="B1788" s="900" t="s">
        <v>5215</v>
      </c>
      <c r="C1788" s="891"/>
      <c r="D1788" s="901"/>
      <c r="E1788" s="902"/>
      <c r="F1788" s="891"/>
      <c r="G1788" s="891"/>
      <c r="H1788" s="891"/>
      <c r="I1788" s="891"/>
      <c r="J1788" s="891"/>
      <c r="K1788" s="891"/>
      <c r="L1788" s="891"/>
      <c r="M1788" s="904">
        <v>5</v>
      </c>
      <c r="N1788" s="866">
        <v>0.88026</v>
      </c>
      <c r="O1788" s="867">
        <v>11.25</v>
      </c>
      <c r="P1788" s="867">
        <f t="shared" si="20"/>
        <v>9.902925</v>
      </c>
    </row>
    <row r="1789" s="1" customFormat="1" spans="1:16">
      <c r="A1789" s="899" t="s">
        <v>5216</v>
      </c>
      <c r="B1789" s="900" t="s">
        <v>5217</v>
      </c>
      <c r="C1789" s="891"/>
      <c r="D1789" s="901"/>
      <c r="E1789" s="902"/>
      <c r="F1789" s="891"/>
      <c r="G1789" s="891"/>
      <c r="H1789" s="891"/>
      <c r="I1789" s="891"/>
      <c r="J1789" s="891"/>
      <c r="K1789" s="891"/>
      <c r="L1789" s="891"/>
      <c r="M1789" s="904">
        <v>4</v>
      </c>
      <c r="N1789" s="866">
        <v>0.704208</v>
      </c>
      <c r="O1789" s="867">
        <v>11.25</v>
      </c>
      <c r="P1789" s="867">
        <f t="shared" si="20"/>
        <v>7.92234</v>
      </c>
    </row>
    <row r="1790" s="1" customFormat="1" spans="1:16">
      <c r="A1790" s="899" t="s">
        <v>5218</v>
      </c>
      <c r="B1790" s="900" t="s">
        <v>5219</v>
      </c>
      <c r="C1790" s="891"/>
      <c r="D1790" s="901"/>
      <c r="E1790" s="902"/>
      <c r="F1790" s="891"/>
      <c r="G1790" s="891"/>
      <c r="H1790" s="891"/>
      <c r="I1790" s="891"/>
      <c r="J1790" s="891"/>
      <c r="K1790" s="891"/>
      <c r="L1790" s="891"/>
      <c r="M1790" s="904">
        <v>4</v>
      </c>
      <c r="N1790" s="866">
        <v>0.704208</v>
      </c>
      <c r="O1790" s="867">
        <v>11.25</v>
      </c>
      <c r="P1790" s="867">
        <f t="shared" si="20"/>
        <v>7.92234</v>
      </c>
    </row>
    <row r="1791" s="1" customFormat="1" spans="1:16">
      <c r="A1791" s="899" t="s">
        <v>5220</v>
      </c>
      <c r="B1791" s="900" t="s">
        <v>5221</v>
      </c>
      <c r="C1791" s="891"/>
      <c r="D1791" s="901"/>
      <c r="E1791" s="902"/>
      <c r="F1791" s="891"/>
      <c r="G1791" s="891"/>
      <c r="H1791" s="891"/>
      <c r="I1791" s="891"/>
      <c r="J1791" s="891"/>
      <c r="K1791" s="891"/>
      <c r="L1791" s="891"/>
      <c r="M1791" s="904">
        <v>4</v>
      </c>
      <c r="N1791" s="866">
        <v>0.704208</v>
      </c>
      <c r="O1791" s="867">
        <v>11.25</v>
      </c>
      <c r="P1791" s="867">
        <f t="shared" si="20"/>
        <v>7.92234</v>
      </c>
    </row>
    <row r="1792" s="1" customFormat="1" spans="1:16">
      <c r="A1792" s="899" t="s">
        <v>4363</v>
      </c>
      <c r="B1792" s="900" t="s">
        <v>5222</v>
      </c>
      <c r="C1792" s="891"/>
      <c r="D1792" s="901"/>
      <c r="E1792" s="902"/>
      <c r="F1792" s="891"/>
      <c r="G1792" s="891"/>
      <c r="H1792" s="891"/>
      <c r="I1792" s="891"/>
      <c r="J1792" s="891"/>
      <c r="K1792" s="891"/>
      <c r="L1792" s="891"/>
      <c r="M1792" s="904">
        <v>3</v>
      </c>
      <c r="N1792" s="866">
        <v>0.528156</v>
      </c>
      <c r="O1792" s="867">
        <v>11.25</v>
      </c>
      <c r="P1792" s="867">
        <f t="shared" si="20"/>
        <v>5.941755</v>
      </c>
    </row>
    <row r="1793" s="1" customFormat="1" spans="1:16">
      <c r="A1793" s="899" t="s">
        <v>5223</v>
      </c>
      <c r="B1793" s="900" t="s">
        <v>5224</v>
      </c>
      <c r="C1793" s="891"/>
      <c r="D1793" s="901"/>
      <c r="E1793" s="902"/>
      <c r="F1793" s="891"/>
      <c r="G1793" s="891"/>
      <c r="H1793" s="891"/>
      <c r="I1793" s="891"/>
      <c r="J1793" s="891"/>
      <c r="K1793" s="891"/>
      <c r="L1793" s="891"/>
      <c r="M1793" s="904">
        <v>4</v>
      </c>
      <c r="N1793" s="866">
        <v>0.704208</v>
      </c>
      <c r="O1793" s="867">
        <v>11.25</v>
      </c>
      <c r="P1793" s="867">
        <f t="shared" si="20"/>
        <v>7.92234</v>
      </c>
    </row>
    <row r="1794" s="1" customFormat="1" spans="1:16">
      <c r="A1794" s="899" t="s">
        <v>5225</v>
      </c>
      <c r="B1794" s="900" t="s">
        <v>5226</v>
      </c>
      <c r="C1794" s="891"/>
      <c r="D1794" s="901"/>
      <c r="E1794" s="902"/>
      <c r="F1794" s="891"/>
      <c r="G1794" s="891"/>
      <c r="H1794" s="891"/>
      <c r="I1794" s="891"/>
      <c r="J1794" s="891"/>
      <c r="K1794" s="891"/>
      <c r="L1794" s="891"/>
      <c r="M1794" s="904">
        <v>1</v>
      </c>
      <c r="N1794" s="866">
        <v>0.176052</v>
      </c>
      <c r="O1794" s="867">
        <v>11.25</v>
      </c>
      <c r="P1794" s="867">
        <f t="shared" si="20"/>
        <v>1.980585</v>
      </c>
    </row>
    <row r="1795" s="1" customFormat="1" spans="1:16">
      <c r="A1795" s="899" t="s">
        <v>5227</v>
      </c>
      <c r="B1795" s="900" t="s">
        <v>5228</v>
      </c>
      <c r="C1795" s="891"/>
      <c r="D1795" s="901"/>
      <c r="E1795" s="902"/>
      <c r="F1795" s="891"/>
      <c r="G1795" s="891"/>
      <c r="H1795" s="891"/>
      <c r="I1795" s="891"/>
      <c r="J1795" s="891"/>
      <c r="K1795" s="891"/>
      <c r="L1795" s="891"/>
      <c r="M1795" s="904">
        <v>4</v>
      </c>
      <c r="N1795" s="866">
        <v>0.704208</v>
      </c>
      <c r="O1795" s="867">
        <v>11.25</v>
      </c>
      <c r="P1795" s="867">
        <f t="shared" si="20"/>
        <v>7.92234</v>
      </c>
    </row>
    <row r="1796" s="1" customFormat="1" spans="1:16">
      <c r="A1796" s="899" t="s">
        <v>5229</v>
      </c>
      <c r="B1796" s="900" t="s">
        <v>5230</v>
      </c>
      <c r="C1796" s="891"/>
      <c r="D1796" s="901"/>
      <c r="E1796" s="902"/>
      <c r="F1796" s="891"/>
      <c r="G1796" s="891"/>
      <c r="H1796" s="891"/>
      <c r="I1796" s="891"/>
      <c r="J1796" s="891"/>
      <c r="K1796" s="891"/>
      <c r="L1796" s="891"/>
      <c r="M1796" s="904">
        <v>4</v>
      </c>
      <c r="N1796" s="866">
        <v>0.704208</v>
      </c>
      <c r="O1796" s="867">
        <v>11.25</v>
      </c>
      <c r="P1796" s="867">
        <f t="shared" si="20"/>
        <v>7.92234</v>
      </c>
    </row>
    <row r="1797" s="1" customFormat="1" spans="1:16">
      <c r="A1797" s="899" t="s">
        <v>5231</v>
      </c>
      <c r="B1797" s="900" t="s">
        <v>5232</v>
      </c>
      <c r="C1797" s="891"/>
      <c r="D1797" s="901"/>
      <c r="E1797" s="902"/>
      <c r="F1797" s="891"/>
      <c r="G1797" s="891"/>
      <c r="H1797" s="891"/>
      <c r="I1797" s="891"/>
      <c r="J1797" s="891"/>
      <c r="K1797" s="891"/>
      <c r="L1797" s="891"/>
      <c r="M1797" s="904">
        <v>2</v>
      </c>
      <c r="N1797" s="866">
        <v>0.352104</v>
      </c>
      <c r="O1797" s="867">
        <v>11.25</v>
      </c>
      <c r="P1797" s="867">
        <f t="shared" si="20"/>
        <v>3.96117</v>
      </c>
    </row>
    <row r="1798" s="1" customFormat="1" spans="1:16">
      <c r="A1798" s="899" t="s">
        <v>5233</v>
      </c>
      <c r="B1798" s="900" t="s">
        <v>5234</v>
      </c>
      <c r="C1798" s="891"/>
      <c r="D1798" s="901"/>
      <c r="E1798" s="902"/>
      <c r="F1798" s="891"/>
      <c r="G1798" s="891"/>
      <c r="H1798" s="891"/>
      <c r="I1798" s="891"/>
      <c r="J1798" s="891"/>
      <c r="K1798" s="891"/>
      <c r="L1798" s="891"/>
      <c r="M1798" s="904">
        <v>3</v>
      </c>
      <c r="N1798" s="866">
        <v>0.528156</v>
      </c>
      <c r="O1798" s="867">
        <v>11.25</v>
      </c>
      <c r="P1798" s="867">
        <f t="shared" si="20"/>
        <v>5.941755</v>
      </c>
    </row>
    <row r="1799" s="1" customFormat="1" spans="1:16">
      <c r="A1799" s="899" t="s">
        <v>5235</v>
      </c>
      <c r="B1799" s="900" t="s">
        <v>5236</v>
      </c>
      <c r="C1799" s="891"/>
      <c r="D1799" s="901"/>
      <c r="E1799" s="902"/>
      <c r="F1799" s="891"/>
      <c r="G1799" s="891"/>
      <c r="H1799" s="891"/>
      <c r="I1799" s="891"/>
      <c r="J1799" s="891"/>
      <c r="K1799" s="891"/>
      <c r="L1799" s="891"/>
      <c r="M1799" s="904">
        <v>1</v>
      </c>
      <c r="N1799" s="866">
        <v>0.176052</v>
      </c>
      <c r="O1799" s="867">
        <v>11.25</v>
      </c>
      <c r="P1799" s="867">
        <f t="shared" si="20"/>
        <v>1.980585</v>
      </c>
    </row>
    <row r="1800" s="1" customFormat="1" spans="1:16">
      <c r="A1800" s="899" t="s">
        <v>5237</v>
      </c>
      <c r="B1800" s="900" t="s">
        <v>5238</v>
      </c>
      <c r="C1800" s="891"/>
      <c r="D1800" s="901"/>
      <c r="E1800" s="902"/>
      <c r="F1800" s="891"/>
      <c r="G1800" s="891"/>
      <c r="H1800" s="891"/>
      <c r="I1800" s="891"/>
      <c r="J1800" s="891"/>
      <c r="K1800" s="891"/>
      <c r="L1800" s="891"/>
      <c r="M1800" s="904">
        <v>4</v>
      </c>
      <c r="N1800" s="866">
        <v>0.704208</v>
      </c>
      <c r="O1800" s="867">
        <v>11.25</v>
      </c>
      <c r="P1800" s="867">
        <f t="shared" si="20"/>
        <v>7.92234</v>
      </c>
    </row>
    <row r="1801" s="1" customFormat="1" spans="1:16">
      <c r="A1801" s="899" t="s">
        <v>5239</v>
      </c>
      <c r="B1801" s="900" t="s">
        <v>5240</v>
      </c>
      <c r="C1801" s="891"/>
      <c r="D1801" s="901"/>
      <c r="E1801" s="902"/>
      <c r="F1801" s="891"/>
      <c r="G1801" s="891"/>
      <c r="H1801" s="891"/>
      <c r="I1801" s="891"/>
      <c r="J1801" s="891"/>
      <c r="K1801" s="891"/>
      <c r="L1801" s="891"/>
      <c r="M1801" s="904">
        <v>4</v>
      </c>
      <c r="N1801" s="866">
        <v>0.704208</v>
      </c>
      <c r="O1801" s="867">
        <v>11.25</v>
      </c>
      <c r="P1801" s="867">
        <f t="shared" si="20"/>
        <v>7.92234</v>
      </c>
    </row>
    <row r="1802" s="1" customFormat="1" spans="1:16">
      <c r="A1802" s="899" t="s">
        <v>3822</v>
      </c>
      <c r="B1802" s="900" t="s">
        <v>2760</v>
      </c>
      <c r="C1802" s="891"/>
      <c r="D1802" s="901"/>
      <c r="E1802" s="902"/>
      <c r="F1802" s="891"/>
      <c r="G1802" s="891"/>
      <c r="H1802" s="891"/>
      <c r="I1802" s="891"/>
      <c r="J1802" s="891"/>
      <c r="K1802" s="891"/>
      <c r="L1802" s="891"/>
      <c r="M1802" s="904">
        <v>6</v>
      </c>
      <c r="N1802" s="866">
        <v>1.056312</v>
      </c>
      <c r="O1802" s="867">
        <v>11.25</v>
      </c>
      <c r="P1802" s="867">
        <f t="shared" si="20"/>
        <v>11.88351</v>
      </c>
    </row>
    <row r="1803" s="1" customFormat="1" spans="1:16">
      <c r="A1803" s="899" t="s">
        <v>5241</v>
      </c>
      <c r="B1803" s="900" t="s">
        <v>5242</v>
      </c>
      <c r="C1803" s="891"/>
      <c r="D1803" s="901"/>
      <c r="E1803" s="902"/>
      <c r="F1803" s="891"/>
      <c r="G1803" s="891"/>
      <c r="H1803" s="891"/>
      <c r="I1803" s="891"/>
      <c r="J1803" s="891"/>
      <c r="K1803" s="891"/>
      <c r="L1803" s="891"/>
      <c r="M1803" s="904">
        <v>6</v>
      </c>
      <c r="N1803" s="866">
        <v>1.056312</v>
      </c>
      <c r="O1803" s="867">
        <v>11.25</v>
      </c>
      <c r="P1803" s="867">
        <f t="shared" si="20"/>
        <v>11.88351</v>
      </c>
    </row>
    <row r="1804" s="1" customFormat="1" spans="1:16">
      <c r="A1804" s="899" t="s">
        <v>5243</v>
      </c>
      <c r="B1804" s="900" t="s">
        <v>5244</v>
      </c>
      <c r="C1804" s="891"/>
      <c r="D1804" s="901"/>
      <c r="E1804" s="902"/>
      <c r="F1804" s="891"/>
      <c r="G1804" s="891"/>
      <c r="H1804" s="891"/>
      <c r="I1804" s="891"/>
      <c r="J1804" s="891"/>
      <c r="K1804" s="891"/>
      <c r="L1804" s="891"/>
      <c r="M1804" s="904">
        <v>5</v>
      </c>
      <c r="N1804" s="866">
        <v>0.88026</v>
      </c>
      <c r="O1804" s="867">
        <v>11.25</v>
      </c>
      <c r="P1804" s="867">
        <f t="shared" si="20"/>
        <v>9.902925</v>
      </c>
    </row>
    <row r="1805" s="1" customFormat="1" spans="1:16">
      <c r="A1805" s="899" t="s">
        <v>5245</v>
      </c>
      <c r="B1805" s="900" t="s">
        <v>5246</v>
      </c>
      <c r="C1805" s="891"/>
      <c r="D1805" s="901"/>
      <c r="E1805" s="902"/>
      <c r="F1805" s="891"/>
      <c r="G1805" s="891"/>
      <c r="H1805" s="891"/>
      <c r="I1805" s="891"/>
      <c r="J1805" s="891"/>
      <c r="K1805" s="891"/>
      <c r="L1805" s="891"/>
      <c r="M1805" s="904">
        <v>5</v>
      </c>
      <c r="N1805" s="866">
        <v>0.88026</v>
      </c>
      <c r="O1805" s="867">
        <v>11.25</v>
      </c>
      <c r="P1805" s="867">
        <f t="shared" si="20"/>
        <v>9.902925</v>
      </c>
    </row>
    <row r="1806" s="1" customFormat="1" spans="1:16">
      <c r="A1806" s="899" t="s">
        <v>5247</v>
      </c>
      <c r="B1806" s="900" t="s">
        <v>5248</v>
      </c>
      <c r="C1806" s="891"/>
      <c r="D1806" s="901"/>
      <c r="E1806" s="902"/>
      <c r="F1806" s="891"/>
      <c r="G1806" s="891"/>
      <c r="H1806" s="891"/>
      <c r="I1806" s="891"/>
      <c r="J1806" s="891"/>
      <c r="K1806" s="891"/>
      <c r="L1806" s="891"/>
      <c r="M1806" s="904">
        <v>6</v>
      </c>
      <c r="N1806" s="866">
        <v>1.056312</v>
      </c>
      <c r="O1806" s="867">
        <v>11.25</v>
      </c>
      <c r="P1806" s="867">
        <f t="shared" si="20"/>
        <v>11.88351</v>
      </c>
    </row>
    <row r="1807" s="1" customFormat="1" spans="1:16">
      <c r="A1807" s="899" t="s">
        <v>5249</v>
      </c>
      <c r="B1807" s="900" t="s">
        <v>2802</v>
      </c>
      <c r="C1807" s="891"/>
      <c r="D1807" s="901"/>
      <c r="E1807" s="902"/>
      <c r="F1807" s="891"/>
      <c r="G1807" s="891"/>
      <c r="H1807" s="891"/>
      <c r="I1807" s="891"/>
      <c r="J1807" s="891"/>
      <c r="K1807" s="891"/>
      <c r="L1807" s="891"/>
      <c r="M1807" s="904">
        <v>4</v>
      </c>
      <c r="N1807" s="866">
        <v>0.704208</v>
      </c>
      <c r="O1807" s="867">
        <v>11.25</v>
      </c>
      <c r="P1807" s="867">
        <f t="shared" si="20"/>
        <v>7.92234</v>
      </c>
    </row>
    <row r="1808" s="1" customFormat="1" spans="1:16">
      <c r="A1808" s="899" t="s">
        <v>5250</v>
      </c>
      <c r="B1808" s="900" t="s">
        <v>5251</v>
      </c>
      <c r="C1808" s="891"/>
      <c r="D1808" s="901"/>
      <c r="E1808" s="902"/>
      <c r="F1808" s="891"/>
      <c r="G1808" s="891"/>
      <c r="H1808" s="891"/>
      <c r="I1808" s="891"/>
      <c r="J1808" s="891"/>
      <c r="K1808" s="891"/>
      <c r="L1808" s="891"/>
      <c r="M1808" s="904">
        <v>5</v>
      </c>
      <c r="N1808" s="866">
        <v>0.88026</v>
      </c>
      <c r="O1808" s="867">
        <v>11.25</v>
      </c>
      <c r="P1808" s="867">
        <f t="shared" si="20"/>
        <v>9.902925</v>
      </c>
    </row>
    <row r="1809" s="1" customFormat="1" spans="1:16">
      <c r="A1809" s="899" t="s">
        <v>5252</v>
      </c>
      <c r="B1809" s="900" t="s">
        <v>5253</v>
      </c>
      <c r="C1809" s="891"/>
      <c r="D1809" s="901"/>
      <c r="E1809" s="902"/>
      <c r="F1809" s="891"/>
      <c r="G1809" s="891"/>
      <c r="H1809" s="891"/>
      <c r="I1809" s="891"/>
      <c r="J1809" s="891"/>
      <c r="K1809" s="891"/>
      <c r="L1809" s="891"/>
      <c r="M1809" s="904">
        <v>5</v>
      </c>
      <c r="N1809" s="866">
        <v>0.88026</v>
      </c>
      <c r="O1809" s="867">
        <v>11.25</v>
      </c>
      <c r="P1809" s="867">
        <f t="shared" si="20"/>
        <v>9.902925</v>
      </c>
    </row>
    <row r="1810" s="1" customFormat="1" spans="1:16">
      <c r="A1810" s="899" t="s">
        <v>5254</v>
      </c>
      <c r="B1810" s="900" t="s">
        <v>5255</v>
      </c>
      <c r="C1810" s="891"/>
      <c r="D1810" s="901"/>
      <c r="E1810" s="902"/>
      <c r="F1810" s="891"/>
      <c r="G1810" s="891"/>
      <c r="H1810" s="891"/>
      <c r="I1810" s="891"/>
      <c r="J1810" s="891"/>
      <c r="K1810" s="891"/>
      <c r="L1810" s="891"/>
      <c r="M1810" s="904">
        <v>4</v>
      </c>
      <c r="N1810" s="866">
        <v>0.704208</v>
      </c>
      <c r="O1810" s="867">
        <v>11.25</v>
      </c>
      <c r="P1810" s="867">
        <f t="shared" si="20"/>
        <v>7.92234</v>
      </c>
    </row>
    <row r="1811" s="1" customFormat="1" spans="1:16">
      <c r="A1811" s="899" t="s">
        <v>5256</v>
      </c>
      <c r="B1811" s="900" t="s">
        <v>5257</v>
      </c>
      <c r="C1811" s="891"/>
      <c r="D1811" s="901"/>
      <c r="E1811" s="902"/>
      <c r="F1811" s="891"/>
      <c r="G1811" s="891"/>
      <c r="H1811" s="891"/>
      <c r="I1811" s="891"/>
      <c r="J1811" s="891"/>
      <c r="K1811" s="891"/>
      <c r="L1811" s="891"/>
      <c r="M1811" s="904">
        <v>3</v>
      </c>
      <c r="N1811" s="866">
        <v>0.528156</v>
      </c>
      <c r="O1811" s="867">
        <v>11.25</v>
      </c>
      <c r="P1811" s="867">
        <f t="shared" si="20"/>
        <v>5.941755</v>
      </c>
    </row>
    <row r="1812" s="1" customFormat="1" spans="1:16">
      <c r="A1812" s="899" t="s">
        <v>5258</v>
      </c>
      <c r="B1812" s="900" t="s">
        <v>5259</v>
      </c>
      <c r="C1812" s="891"/>
      <c r="D1812" s="901"/>
      <c r="E1812" s="902"/>
      <c r="F1812" s="891"/>
      <c r="G1812" s="891"/>
      <c r="H1812" s="891"/>
      <c r="I1812" s="891"/>
      <c r="J1812" s="891"/>
      <c r="K1812" s="891"/>
      <c r="L1812" s="891"/>
      <c r="M1812" s="904">
        <v>4</v>
      </c>
      <c r="N1812" s="866">
        <v>0.704208</v>
      </c>
      <c r="O1812" s="867">
        <v>11.25</v>
      </c>
      <c r="P1812" s="867">
        <f t="shared" si="20"/>
        <v>7.92234</v>
      </c>
    </row>
    <row r="1813" s="1" customFormat="1" spans="1:16">
      <c r="A1813" s="899" t="s">
        <v>5260</v>
      </c>
      <c r="B1813" s="900" t="s">
        <v>5261</v>
      </c>
      <c r="C1813" s="891"/>
      <c r="D1813" s="901"/>
      <c r="E1813" s="902"/>
      <c r="F1813" s="891"/>
      <c r="G1813" s="891"/>
      <c r="H1813" s="891"/>
      <c r="I1813" s="891"/>
      <c r="J1813" s="891"/>
      <c r="K1813" s="891"/>
      <c r="L1813" s="891"/>
      <c r="M1813" s="904">
        <v>2</v>
      </c>
      <c r="N1813" s="866">
        <v>0.352104</v>
      </c>
      <c r="O1813" s="867">
        <v>11.25</v>
      </c>
      <c r="P1813" s="867">
        <f t="shared" si="20"/>
        <v>3.96117</v>
      </c>
    </row>
    <row r="1814" s="1" customFormat="1" spans="1:16">
      <c r="A1814" s="899" t="s">
        <v>5262</v>
      </c>
      <c r="B1814" s="900" t="s">
        <v>5263</v>
      </c>
      <c r="C1814" s="891"/>
      <c r="D1814" s="901"/>
      <c r="E1814" s="902"/>
      <c r="F1814" s="891"/>
      <c r="G1814" s="891"/>
      <c r="H1814" s="891"/>
      <c r="I1814" s="891"/>
      <c r="J1814" s="891"/>
      <c r="K1814" s="891"/>
      <c r="L1814" s="891"/>
      <c r="M1814" s="904">
        <v>6</v>
      </c>
      <c r="N1814" s="866">
        <v>1.056312</v>
      </c>
      <c r="O1814" s="867">
        <v>11.25</v>
      </c>
      <c r="P1814" s="867">
        <f t="shared" si="20"/>
        <v>11.88351</v>
      </c>
    </row>
    <row r="1815" s="1" customFormat="1" spans="1:16">
      <c r="A1815" s="899" t="s">
        <v>5264</v>
      </c>
      <c r="B1815" s="900" t="s">
        <v>5265</v>
      </c>
      <c r="C1815" s="891"/>
      <c r="D1815" s="901"/>
      <c r="E1815" s="902"/>
      <c r="F1815" s="891"/>
      <c r="G1815" s="891"/>
      <c r="H1815" s="891"/>
      <c r="I1815" s="891"/>
      <c r="J1815" s="891"/>
      <c r="K1815" s="891"/>
      <c r="L1815" s="891"/>
      <c r="M1815" s="904">
        <v>6</v>
      </c>
      <c r="N1815" s="866">
        <v>1.056312</v>
      </c>
      <c r="O1815" s="867">
        <v>11.25</v>
      </c>
      <c r="P1815" s="867">
        <f t="shared" si="20"/>
        <v>11.88351</v>
      </c>
    </row>
    <row r="1816" s="1" customFormat="1" spans="1:16">
      <c r="A1816" s="899" t="s">
        <v>5266</v>
      </c>
      <c r="B1816" s="900" t="s">
        <v>5267</v>
      </c>
      <c r="C1816" s="891"/>
      <c r="D1816" s="901"/>
      <c r="E1816" s="902"/>
      <c r="F1816" s="891"/>
      <c r="G1816" s="891"/>
      <c r="H1816" s="891"/>
      <c r="I1816" s="891"/>
      <c r="J1816" s="891"/>
      <c r="K1816" s="891"/>
      <c r="L1816" s="891"/>
      <c r="M1816" s="904">
        <v>4</v>
      </c>
      <c r="N1816" s="866">
        <v>0.704208</v>
      </c>
      <c r="O1816" s="867">
        <v>11.25</v>
      </c>
      <c r="P1816" s="867">
        <f t="shared" si="20"/>
        <v>7.92234</v>
      </c>
    </row>
    <row r="1817" s="1" customFormat="1" spans="1:16">
      <c r="A1817" s="899" t="s">
        <v>5268</v>
      </c>
      <c r="B1817" s="900" t="s">
        <v>2528</v>
      </c>
      <c r="C1817" s="891"/>
      <c r="D1817" s="901"/>
      <c r="E1817" s="902"/>
      <c r="F1817" s="891"/>
      <c r="G1817" s="891"/>
      <c r="H1817" s="891"/>
      <c r="I1817" s="891"/>
      <c r="J1817" s="891"/>
      <c r="K1817" s="891"/>
      <c r="L1817" s="891"/>
      <c r="M1817" s="904">
        <v>5</v>
      </c>
      <c r="N1817" s="866">
        <v>0.88026</v>
      </c>
      <c r="O1817" s="867">
        <v>11.25</v>
      </c>
      <c r="P1817" s="867">
        <f t="shared" si="20"/>
        <v>9.902925</v>
      </c>
    </row>
    <row r="1818" s="1" customFormat="1" spans="1:16">
      <c r="A1818" s="899" t="s">
        <v>5269</v>
      </c>
      <c r="B1818" s="900" t="s">
        <v>5270</v>
      </c>
      <c r="C1818" s="891"/>
      <c r="D1818" s="901"/>
      <c r="E1818" s="902"/>
      <c r="F1818" s="891"/>
      <c r="G1818" s="891"/>
      <c r="H1818" s="891"/>
      <c r="I1818" s="891"/>
      <c r="J1818" s="891"/>
      <c r="K1818" s="891"/>
      <c r="L1818" s="891"/>
      <c r="M1818" s="904">
        <v>3</v>
      </c>
      <c r="N1818" s="866">
        <v>0.528156</v>
      </c>
      <c r="O1818" s="867">
        <v>11.25</v>
      </c>
      <c r="P1818" s="867">
        <f t="shared" si="20"/>
        <v>5.941755</v>
      </c>
    </row>
    <row r="1819" s="1" customFormat="1" spans="1:16">
      <c r="A1819" s="899" t="s">
        <v>5271</v>
      </c>
      <c r="B1819" s="900" t="s">
        <v>5272</v>
      </c>
      <c r="C1819" s="891"/>
      <c r="D1819" s="901"/>
      <c r="E1819" s="902"/>
      <c r="F1819" s="891"/>
      <c r="G1819" s="891"/>
      <c r="H1819" s="891"/>
      <c r="I1819" s="891"/>
      <c r="J1819" s="891"/>
      <c r="K1819" s="891"/>
      <c r="L1819" s="891"/>
      <c r="M1819" s="904">
        <v>6</v>
      </c>
      <c r="N1819" s="866">
        <v>1.056312</v>
      </c>
      <c r="O1819" s="867">
        <v>11.25</v>
      </c>
      <c r="P1819" s="867">
        <f t="shared" si="20"/>
        <v>11.88351</v>
      </c>
    </row>
    <row r="1820" s="1" customFormat="1" spans="1:16">
      <c r="A1820" s="899" t="s">
        <v>5273</v>
      </c>
      <c r="B1820" s="900" t="s">
        <v>5274</v>
      </c>
      <c r="C1820" s="891"/>
      <c r="D1820" s="901"/>
      <c r="E1820" s="902"/>
      <c r="F1820" s="891"/>
      <c r="G1820" s="891"/>
      <c r="H1820" s="891"/>
      <c r="I1820" s="891"/>
      <c r="J1820" s="891"/>
      <c r="K1820" s="891"/>
      <c r="L1820" s="891"/>
      <c r="M1820" s="904">
        <v>2</v>
      </c>
      <c r="N1820" s="866">
        <v>0.352104</v>
      </c>
      <c r="O1820" s="867">
        <v>11.25</v>
      </c>
      <c r="P1820" s="867">
        <f t="shared" si="20"/>
        <v>3.96117</v>
      </c>
    </row>
    <row r="1821" s="1" customFormat="1" spans="1:16">
      <c r="A1821" s="899" t="s">
        <v>5195</v>
      </c>
      <c r="B1821" s="900" t="s">
        <v>5196</v>
      </c>
      <c r="C1821" s="891"/>
      <c r="D1821" s="901"/>
      <c r="E1821" s="902"/>
      <c r="F1821" s="891"/>
      <c r="G1821" s="891"/>
      <c r="H1821" s="891"/>
      <c r="I1821" s="891"/>
      <c r="J1821" s="891"/>
      <c r="K1821" s="891"/>
      <c r="L1821" s="891"/>
      <c r="M1821" s="904">
        <v>3</v>
      </c>
      <c r="N1821" s="866">
        <v>0.528156</v>
      </c>
      <c r="O1821" s="867">
        <v>11.25</v>
      </c>
      <c r="P1821" s="867">
        <f t="shared" si="20"/>
        <v>5.941755</v>
      </c>
    </row>
    <row r="1822" s="1" customFormat="1" spans="1:16">
      <c r="A1822" s="899" t="s">
        <v>5275</v>
      </c>
      <c r="B1822" s="900" t="s">
        <v>5276</v>
      </c>
      <c r="C1822" s="891"/>
      <c r="D1822" s="901"/>
      <c r="E1822" s="902"/>
      <c r="F1822" s="891"/>
      <c r="G1822" s="891"/>
      <c r="H1822" s="891"/>
      <c r="I1822" s="891"/>
      <c r="J1822" s="891"/>
      <c r="K1822" s="891"/>
      <c r="L1822" s="891"/>
      <c r="M1822" s="904">
        <v>4</v>
      </c>
      <c r="N1822" s="866">
        <v>0.704208</v>
      </c>
      <c r="O1822" s="867">
        <v>11.25</v>
      </c>
      <c r="P1822" s="867">
        <f t="shared" si="20"/>
        <v>7.92234</v>
      </c>
    </row>
    <row r="1823" s="1" customFormat="1" spans="1:16">
      <c r="A1823" s="899" t="s">
        <v>5277</v>
      </c>
      <c r="B1823" s="900" t="s">
        <v>5278</v>
      </c>
      <c r="C1823" s="891"/>
      <c r="D1823" s="901"/>
      <c r="E1823" s="902"/>
      <c r="F1823" s="891"/>
      <c r="G1823" s="891"/>
      <c r="H1823" s="891"/>
      <c r="I1823" s="891"/>
      <c r="J1823" s="891"/>
      <c r="K1823" s="891"/>
      <c r="L1823" s="891"/>
      <c r="M1823" s="904">
        <v>6</v>
      </c>
      <c r="N1823" s="866">
        <v>1.056312</v>
      </c>
      <c r="O1823" s="867">
        <v>11.25</v>
      </c>
      <c r="P1823" s="867">
        <f t="shared" si="20"/>
        <v>11.88351</v>
      </c>
    </row>
    <row r="1824" s="1" customFormat="1" spans="1:16">
      <c r="A1824" s="899" t="s">
        <v>5279</v>
      </c>
      <c r="B1824" s="900" t="s">
        <v>5280</v>
      </c>
      <c r="C1824" s="891"/>
      <c r="D1824" s="901"/>
      <c r="E1824" s="902"/>
      <c r="F1824" s="891"/>
      <c r="G1824" s="891"/>
      <c r="H1824" s="891"/>
      <c r="I1824" s="891"/>
      <c r="J1824" s="891"/>
      <c r="K1824" s="891"/>
      <c r="L1824" s="891"/>
      <c r="M1824" s="904">
        <v>2</v>
      </c>
      <c r="N1824" s="866">
        <v>0.352104</v>
      </c>
      <c r="O1824" s="867">
        <v>11.25</v>
      </c>
      <c r="P1824" s="867">
        <f t="shared" si="20"/>
        <v>3.96117</v>
      </c>
    </row>
    <row r="1825" s="1" customFormat="1" spans="1:16">
      <c r="A1825" s="899" t="s">
        <v>5281</v>
      </c>
      <c r="B1825" s="900" t="s">
        <v>5282</v>
      </c>
      <c r="C1825" s="891"/>
      <c r="D1825" s="901"/>
      <c r="E1825" s="902"/>
      <c r="F1825" s="891"/>
      <c r="G1825" s="891"/>
      <c r="H1825" s="891"/>
      <c r="I1825" s="891"/>
      <c r="J1825" s="891"/>
      <c r="K1825" s="891"/>
      <c r="L1825" s="891"/>
      <c r="M1825" s="904">
        <v>5</v>
      </c>
      <c r="N1825" s="866">
        <v>0.88026</v>
      </c>
      <c r="O1825" s="867">
        <v>11.25</v>
      </c>
      <c r="P1825" s="867">
        <f t="shared" si="20"/>
        <v>9.902925</v>
      </c>
    </row>
    <row r="1826" s="1" customFormat="1" spans="1:16">
      <c r="A1826" s="899" t="s">
        <v>5283</v>
      </c>
      <c r="B1826" s="900" t="s">
        <v>5284</v>
      </c>
      <c r="C1826" s="891"/>
      <c r="D1826" s="901"/>
      <c r="E1826" s="902"/>
      <c r="F1826" s="891"/>
      <c r="G1826" s="891"/>
      <c r="H1826" s="891"/>
      <c r="I1826" s="891"/>
      <c r="J1826" s="891"/>
      <c r="K1826" s="891"/>
      <c r="L1826" s="891"/>
      <c r="M1826" s="904">
        <v>3</v>
      </c>
      <c r="N1826" s="866">
        <v>0.528156</v>
      </c>
      <c r="O1826" s="867">
        <v>11.25</v>
      </c>
      <c r="P1826" s="867">
        <f t="shared" si="20"/>
        <v>5.941755</v>
      </c>
    </row>
    <row r="1827" s="1" customFormat="1" spans="1:16">
      <c r="A1827" s="899" t="s">
        <v>5285</v>
      </c>
      <c r="B1827" s="900" t="s">
        <v>5286</v>
      </c>
      <c r="C1827" s="891"/>
      <c r="D1827" s="901"/>
      <c r="E1827" s="902"/>
      <c r="F1827" s="891"/>
      <c r="G1827" s="891"/>
      <c r="H1827" s="891"/>
      <c r="I1827" s="891"/>
      <c r="J1827" s="891"/>
      <c r="K1827" s="891"/>
      <c r="L1827" s="891"/>
      <c r="M1827" s="904">
        <v>3</v>
      </c>
      <c r="N1827" s="866">
        <v>0.528156</v>
      </c>
      <c r="O1827" s="867">
        <v>11.25</v>
      </c>
      <c r="P1827" s="867">
        <f t="shared" si="20"/>
        <v>5.941755</v>
      </c>
    </row>
    <row r="1828" s="1" customFormat="1" spans="1:16">
      <c r="A1828" s="899" t="s">
        <v>5287</v>
      </c>
      <c r="B1828" s="900" t="s">
        <v>5288</v>
      </c>
      <c r="C1828" s="891"/>
      <c r="D1828" s="901"/>
      <c r="E1828" s="902"/>
      <c r="F1828" s="891"/>
      <c r="G1828" s="891"/>
      <c r="H1828" s="891"/>
      <c r="I1828" s="891"/>
      <c r="J1828" s="891"/>
      <c r="K1828" s="891"/>
      <c r="L1828" s="891"/>
      <c r="M1828" s="904">
        <v>3</v>
      </c>
      <c r="N1828" s="866">
        <v>0.528156</v>
      </c>
      <c r="O1828" s="867">
        <v>11.25</v>
      </c>
      <c r="P1828" s="867">
        <f t="shared" si="20"/>
        <v>5.941755</v>
      </c>
    </row>
    <row r="1829" s="1" customFormat="1" spans="1:16">
      <c r="A1829" s="899" t="s">
        <v>5289</v>
      </c>
      <c r="B1829" s="900" t="s">
        <v>5290</v>
      </c>
      <c r="C1829" s="891"/>
      <c r="D1829" s="901"/>
      <c r="E1829" s="902"/>
      <c r="F1829" s="891"/>
      <c r="G1829" s="891"/>
      <c r="H1829" s="891"/>
      <c r="I1829" s="891"/>
      <c r="J1829" s="891"/>
      <c r="K1829" s="891"/>
      <c r="L1829" s="891"/>
      <c r="M1829" s="904">
        <v>6</v>
      </c>
      <c r="N1829" s="866">
        <v>1.056312</v>
      </c>
      <c r="O1829" s="867">
        <v>11.25</v>
      </c>
      <c r="P1829" s="867">
        <f t="shared" si="20"/>
        <v>11.88351</v>
      </c>
    </row>
    <row r="1830" s="1" customFormat="1" spans="1:16">
      <c r="A1830" s="899" t="s">
        <v>5291</v>
      </c>
      <c r="B1830" s="900" t="s">
        <v>5292</v>
      </c>
      <c r="C1830" s="891"/>
      <c r="D1830" s="901"/>
      <c r="E1830" s="902"/>
      <c r="F1830" s="891"/>
      <c r="G1830" s="891"/>
      <c r="H1830" s="891"/>
      <c r="I1830" s="891"/>
      <c r="J1830" s="891"/>
      <c r="K1830" s="891"/>
      <c r="L1830" s="891"/>
      <c r="M1830" s="904">
        <v>8</v>
      </c>
      <c r="N1830" s="866">
        <v>1.408416</v>
      </c>
      <c r="O1830" s="867">
        <v>11.25</v>
      </c>
      <c r="P1830" s="867">
        <f t="shared" si="20"/>
        <v>15.84468</v>
      </c>
    </row>
    <row r="1831" s="1" customFormat="1" spans="1:16">
      <c r="A1831" s="899" t="s">
        <v>5293</v>
      </c>
      <c r="B1831" s="900" t="s">
        <v>5294</v>
      </c>
      <c r="C1831" s="891"/>
      <c r="D1831" s="901"/>
      <c r="E1831" s="902"/>
      <c r="F1831" s="891"/>
      <c r="G1831" s="891"/>
      <c r="H1831" s="891"/>
      <c r="I1831" s="891"/>
      <c r="J1831" s="891"/>
      <c r="K1831" s="891"/>
      <c r="L1831" s="891"/>
      <c r="M1831" s="904">
        <v>5</v>
      </c>
      <c r="N1831" s="866">
        <v>0.88026</v>
      </c>
      <c r="O1831" s="867">
        <v>11.25</v>
      </c>
      <c r="P1831" s="867">
        <f t="shared" si="20"/>
        <v>9.902925</v>
      </c>
    </row>
    <row r="1832" s="1" customFormat="1" spans="1:16">
      <c r="A1832" s="899" t="s">
        <v>5295</v>
      </c>
      <c r="B1832" s="900" t="s">
        <v>5296</v>
      </c>
      <c r="C1832" s="891"/>
      <c r="D1832" s="901"/>
      <c r="E1832" s="902"/>
      <c r="F1832" s="891"/>
      <c r="G1832" s="891"/>
      <c r="H1832" s="891"/>
      <c r="I1832" s="891"/>
      <c r="J1832" s="891"/>
      <c r="K1832" s="891"/>
      <c r="L1832" s="891"/>
      <c r="M1832" s="904">
        <v>7</v>
      </c>
      <c r="N1832" s="866">
        <v>1.232364</v>
      </c>
      <c r="O1832" s="867">
        <v>11.25</v>
      </c>
      <c r="P1832" s="867">
        <f t="shared" si="20"/>
        <v>13.864095</v>
      </c>
    </row>
    <row r="1833" s="1" customFormat="1" spans="1:16">
      <c r="A1833" s="899" t="s">
        <v>5297</v>
      </c>
      <c r="B1833" s="900" t="s">
        <v>5298</v>
      </c>
      <c r="C1833" s="891"/>
      <c r="D1833" s="901"/>
      <c r="E1833" s="902"/>
      <c r="F1833" s="891"/>
      <c r="G1833" s="891"/>
      <c r="H1833" s="891"/>
      <c r="I1833" s="891"/>
      <c r="J1833" s="891"/>
      <c r="K1833" s="891"/>
      <c r="L1833" s="891"/>
      <c r="M1833" s="904">
        <v>4</v>
      </c>
      <c r="N1833" s="866">
        <v>0.704208</v>
      </c>
      <c r="O1833" s="867">
        <v>11.25</v>
      </c>
      <c r="P1833" s="867">
        <f t="shared" si="20"/>
        <v>7.92234</v>
      </c>
    </row>
    <row r="1834" s="1" customFormat="1" spans="1:16">
      <c r="A1834" s="899" t="s">
        <v>5299</v>
      </c>
      <c r="B1834" s="900" t="s">
        <v>5300</v>
      </c>
      <c r="C1834" s="891"/>
      <c r="D1834" s="901"/>
      <c r="E1834" s="902"/>
      <c r="F1834" s="891"/>
      <c r="G1834" s="891"/>
      <c r="H1834" s="891"/>
      <c r="I1834" s="891"/>
      <c r="J1834" s="891"/>
      <c r="K1834" s="891"/>
      <c r="L1834" s="891"/>
      <c r="M1834" s="904">
        <v>3</v>
      </c>
      <c r="N1834" s="866">
        <v>0.528156</v>
      </c>
      <c r="O1834" s="867">
        <v>11.25</v>
      </c>
      <c r="P1834" s="867">
        <f t="shared" si="20"/>
        <v>5.941755</v>
      </c>
    </row>
    <row r="1835" s="1" customFormat="1" spans="1:16">
      <c r="A1835" s="899" t="s">
        <v>5301</v>
      </c>
      <c r="B1835" s="900" t="s">
        <v>5302</v>
      </c>
      <c r="C1835" s="891"/>
      <c r="D1835" s="901"/>
      <c r="E1835" s="902"/>
      <c r="F1835" s="891"/>
      <c r="G1835" s="891"/>
      <c r="H1835" s="891"/>
      <c r="I1835" s="891"/>
      <c r="J1835" s="891"/>
      <c r="K1835" s="891"/>
      <c r="L1835" s="891"/>
      <c r="M1835" s="904">
        <v>6</v>
      </c>
      <c r="N1835" s="866">
        <v>1.056312</v>
      </c>
      <c r="O1835" s="867">
        <v>11.25</v>
      </c>
      <c r="P1835" s="867">
        <f t="shared" si="20"/>
        <v>11.88351</v>
      </c>
    </row>
    <row r="1836" s="1" customFormat="1" spans="1:16">
      <c r="A1836" s="899" t="s">
        <v>5227</v>
      </c>
      <c r="B1836" s="900" t="s">
        <v>5303</v>
      </c>
      <c r="C1836" s="891"/>
      <c r="D1836" s="901"/>
      <c r="E1836" s="902"/>
      <c r="F1836" s="891"/>
      <c r="G1836" s="891"/>
      <c r="H1836" s="891"/>
      <c r="I1836" s="891"/>
      <c r="J1836" s="891"/>
      <c r="K1836" s="891"/>
      <c r="L1836" s="891"/>
      <c r="M1836" s="904">
        <v>5</v>
      </c>
      <c r="N1836" s="866">
        <v>0.88026</v>
      </c>
      <c r="O1836" s="867">
        <v>11.25</v>
      </c>
      <c r="P1836" s="867">
        <f t="shared" ref="P1836:P1899" si="21">M1836*1.980585</f>
        <v>9.902925</v>
      </c>
    </row>
    <row r="1837" s="1" customFormat="1" spans="1:16">
      <c r="A1837" s="899" t="s">
        <v>5304</v>
      </c>
      <c r="B1837" s="900" t="s">
        <v>5305</v>
      </c>
      <c r="C1837" s="891"/>
      <c r="D1837" s="901"/>
      <c r="E1837" s="902"/>
      <c r="F1837" s="891"/>
      <c r="G1837" s="891"/>
      <c r="H1837" s="891"/>
      <c r="I1837" s="891"/>
      <c r="J1837" s="891"/>
      <c r="K1837" s="891"/>
      <c r="L1837" s="891"/>
      <c r="M1837" s="904">
        <v>2</v>
      </c>
      <c r="N1837" s="866">
        <v>0.352104</v>
      </c>
      <c r="O1837" s="867">
        <v>11.25</v>
      </c>
      <c r="P1837" s="867">
        <f t="shared" si="21"/>
        <v>3.96117</v>
      </c>
    </row>
    <row r="1838" s="1" customFormat="1" spans="1:16">
      <c r="A1838" s="899" t="s">
        <v>5306</v>
      </c>
      <c r="B1838" s="900" t="s">
        <v>5307</v>
      </c>
      <c r="C1838" s="891"/>
      <c r="D1838" s="901"/>
      <c r="E1838" s="902"/>
      <c r="F1838" s="891"/>
      <c r="G1838" s="891"/>
      <c r="H1838" s="891"/>
      <c r="I1838" s="891"/>
      <c r="J1838" s="891"/>
      <c r="K1838" s="891"/>
      <c r="L1838" s="891"/>
      <c r="M1838" s="904">
        <v>3</v>
      </c>
      <c r="N1838" s="866">
        <v>0.528156</v>
      </c>
      <c r="O1838" s="867">
        <v>11.25</v>
      </c>
      <c r="P1838" s="867">
        <f t="shared" si="21"/>
        <v>5.941755</v>
      </c>
    </row>
    <row r="1839" s="1" customFormat="1" spans="1:16">
      <c r="A1839" s="899" t="s">
        <v>5308</v>
      </c>
      <c r="B1839" s="900" t="s">
        <v>5309</v>
      </c>
      <c r="C1839" s="891"/>
      <c r="D1839" s="901"/>
      <c r="E1839" s="902"/>
      <c r="F1839" s="891"/>
      <c r="G1839" s="891"/>
      <c r="H1839" s="891"/>
      <c r="I1839" s="891"/>
      <c r="J1839" s="891"/>
      <c r="K1839" s="891"/>
      <c r="L1839" s="891"/>
      <c r="M1839" s="904">
        <v>3</v>
      </c>
      <c r="N1839" s="866">
        <v>0.528156</v>
      </c>
      <c r="O1839" s="867">
        <v>11.25</v>
      </c>
      <c r="P1839" s="867">
        <f t="shared" si="21"/>
        <v>5.941755</v>
      </c>
    </row>
    <row r="1840" s="1" customFormat="1" spans="1:16">
      <c r="A1840" s="903" t="s">
        <v>5310</v>
      </c>
      <c r="B1840" s="900" t="s">
        <v>5311</v>
      </c>
      <c r="C1840" s="891"/>
      <c r="D1840" s="901"/>
      <c r="E1840" s="902"/>
      <c r="F1840" s="891"/>
      <c r="G1840" s="891"/>
      <c r="H1840" s="891"/>
      <c r="I1840" s="891"/>
      <c r="J1840" s="891"/>
      <c r="K1840" s="891"/>
      <c r="L1840" s="891"/>
      <c r="M1840" s="904">
        <v>3</v>
      </c>
      <c r="N1840" s="866">
        <v>0.528156</v>
      </c>
      <c r="O1840" s="867">
        <v>11.25</v>
      </c>
      <c r="P1840" s="867">
        <f t="shared" si="21"/>
        <v>5.941755</v>
      </c>
    </row>
    <row r="1841" s="1" customFormat="1" spans="1:16">
      <c r="A1841" s="899" t="s">
        <v>5312</v>
      </c>
      <c r="B1841" s="900" t="s">
        <v>5313</v>
      </c>
      <c r="C1841" s="891"/>
      <c r="D1841" s="901"/>
      <c r="E1841" s="902"/>
      <c r="F1841" s="891"/>
      <c r="G1841" s="891"/>
      <c r="H1841" s="891"/>
      <c r="I1841" s="891"/>
      <c r="J1841" s="891"/>
      <c r="K1841" s="891"/>
      <c r="L1841" s="891"/>
      <c r="M1841" s="904">
        <v>5</v>
      </c>
      <c r="N1841" s="866">
        <v>0.88026</v>
      </c>
      <c r="O1841" s="867">
        <v>11.25</v>
      </c>
      <c r="P1841" s="867">
        <f t="shared" si="21"/>
        <v>9.902925</v>
      </c>
    </row>
    <row r="1842" s="1" customFormat="1" spans="1:16">
      <c r="A1842" s="899" t="s">
        <v>5314</v>
      </c>
      <c r="B1842" s="900" t="s">
        <v>5315</v>
      </c>
      <c r="C1842" s="891"/>
      <c r="D1842" s="901"/>
      <c r="E1842" s="902"/>
      <c r="F1842" s="891"/>
      <c r="G1842" s="891"/>
      <c r="H1842" s="891"/>
      <c r="I1842" s="891"/>
      <c r="J1842" s="891"/>
      <c r="K1842" s="891"/>
      <c r="L1842" s="891"/>
      <c r="M1842" s="904">
        <v>4</v>
      </c>
      <c r="N1842" s="866">
        <v>0.704208</v>
      </c>
      <c r="O1842" s="867">
        <v>11.25</v>
      </c>
      <c r="P1842" s="867">
        <f t="shared" si="21"/>
        <v>7.92234</v>
      </c>
    </row>
    <row r="1843" s="1" customFormat="1" spans="1:16">
      <c r="A1843" s="899" t="s">
        <v>5316</v>
      </c>
      <c r="B1843" s="900" t="s">
        <v>5317</v>
      </c>
      <c r="C1843" s="891"/>
      <c r="D1843" s="901"/>
      <c r="E1843" s="902"/>
      <c r="F1843" s="891"/>
      <c r="G1843" s="891"/>
      <c r="H1843" s="891"/>
      <c r="I1843" s="891"/>
      <c r="J1843" s="891"/>
      <c r="K1843" s="891"/>
      <c r="L1843" s="891"/>
      <c r="M1843" s="904">
        <v>4</v>
      </c>
      <c r="N1843" s="866">
        <v>0.704208</v>
      </c>
      <c r="O1843" s="867">
        <v>11.25</v>
      </c>
      <c r="P1843" s="867">
        <f t="shared" si="21"/>
        <v>7.92234</v>
      </c>
    </row>
    <row r="1844" s="1" customFormat="1" spans="1:16">
      <c r="A1844" s="899" t="s">
        <v>5318</v>
      </c>
      <c r="B1844" s="900" t="s">
        <v>5319</v>
      </c>
      <c r="C1844" s="891"/>
      <c r="D1844" s="901"/>
      <c r="E1844" s="902"/>
      <c r="F1844" s="891"/>
      <c r="G1844" s="891"/>
      <c r="H1844" s="891"/>
      <c r="I1844" s="891"/>
      <c r="J1844" s="891"/>
      <c r="K1844" s="891"/>
      <c r="L1844" s="891"/>
      <c r="M1844" s="904">
        <v>4</v>
      </c>
      <c r="N1844" s="866">
        <v>0.704208</v>
      </c>
      <c r="O1844" s="867">
        <v>11.25</v>
      </c>
      <c r="P1844" s="867">
        <f t="shared" si="21"/>
        <v>7.92234</v>
      </c>
    </row>
    <row r="1845" s="1" customFormat="1" spans="1:16">
      <c r="A1845" s="899" t="s">
        <v>5041</v>
      </c>
      <c r="B1845" s="900" t="s">
        <v>5320</v>
      </c>
      <c r="C1845" s="891"/>
      <c r="D1845" s="901"/>
      <c r="E1845" s="902"/>
      <c r="F1845" s="891"/>
      <c r="G1845" s="891"/>
      <c r="H1845" s="891"/>
      <c r="I1845" s="891"/>
      <c r="J1845" s="891"/>
      <c r="K1845" s="891"/>
      <c r="L1845" s="891"/>
      <c r="M1845" s="904">
        <v>4</v>
      </c>
      <c r="N1845" s="866">
        <v>0.704208</v>
      </c>
      <c r="O1845" s="867">
        <v>11.25</v>
      </c>
      <c r="P1845" s="867">
        <f t="shared" si="21"/>
        <v>7.92234</v>
      </c>
    </row>
    <row r="1846" s="1" customFormat="1" spans="1:16">
      <c r="A1846" s="899" t="s">
        <v>5321</v>
      </c>
      <c r="B1846" s="900" t="s">
        <v>5322</v>
      </c>
      <c r="C1846" s="891"/>
      <c r="D1846" s="901"/>
      <c r="E1846" s="902"/>
      <c r="F1846" s="891"/>
      <c r="G1846" s="891"/>
      <c r="H1846" s="891"/>
      <c r="I1846" s="891"/>
      <c r="J1846" s="891"/>
      <c r="K1846" s="891"/>
      <c r="L1846" s="891"/>
      <c r="M1846" s="904">
        <v>2</v>
      </c>
      <c r="N1846" s="866">
        <v>0.352104</v>
      </c>
      <c r="O1846" s="867">
        <v>11.25</v>
      </c>
      <c r="P1846" s="867">
        <f t="shared" si="21"/>
        <v>3.96117</v>
      </c>
    </row>
    <row r="1847" s="1" customFormat="1" spans="1:16">
      <c r="A1847" s="899" t="s">
        <v>5323</v>
      </c>
      <c r="B1847" s="900" t="s">
        <v>5324</v>
      </c>
      <c r="C1847" s="891"/>
      <c r="D1847" s="901"/>
      <c r="E1847" s="902"/>
      <c r="F1847" s="891"/>
      <c r="G1847" s="891"/>
      <c r="H1847" s="891"/>
      <c r="I1847" s="891"/>
      <c r="J1847" s="891"/>
      <c r="K1847" s="891"/>
      <c r="L1847" s="891"/>
      <c r="M1847" s="904">
        <v>2</v>
      </c>
      <c r="N1847" s="866">
        <v>0.352104</v>
      </c>
      <c r="O1847" s="867">
        <v>11.25</v>
      </c>
      <c r="P1847" s="867">
        <f t="shared" si="21"/>
        <v>3.96117</v>
      </c>
    </row>
    <row r="1848" s="1" customFormat="1" spans="1:16">
      <c r="A1848" s="899" t="s">
        <v>5325</v>
      </c>
      <c r="B1848" s="900" t="s">
        <v>5326</v>
      </c>
      <c r="C1848" s="891"/>
      <c r="D1848" s="901"/>
      <c r="E1848" s="902"/>
      <c r="F1848" s="891"/>
      <c r="G1848" s="891"/>
      <c r="H1848" s="891"/>
      <c r="I1848" s="891"/>
      <c r="J1848" s="891"/>
      <c r="K1848" s="891"/>
      <c r="L1848" s="891"/>
      <c r="M1848" s="904">
        <v>6</v>
      </c>
      <c r="N1848" s="866">
        <v>1.056312</v>
      </c>
      <c r="O1848" s="867">
        <v>11.25</v>
      </c>
      <c r="P1848" s="867">
        <f t="shared" si="21"/>
        <v>11.88351</v>
      </c>
    </row>
    <row r="1849" s="1" customFormat="1" spans="1:16">
      <c r="A1849" s="899" t="s">
        <v>5327</v>
      </c>
      <c r="B1849" s="900" t="s">
        <v>5328</v>
      </c>
      <c r="C1849" s="891"/>
      <c r="D1849" s="901"/>
      <c r="E1849" s="902"/>
      <c r="F1849" s="891"/>
      <c r="G1849" s="891"/>
      <c r="H1849" s="891"/>
      <c r="I1849" s="891"/>
      <c r="J1849" s="891"/>
      <c r="K1849" s="891"/>
      <c r="L1849" s="891"/>
      <c r="M1849" s="904">
        <v>9</v>
      </c>
      <c r="N1849" s="866">
        <v>1.584468</v>
      </c>
      <c r="O1849" s="867">
        <v>11.25</v>
      </c>
      <c r="P1849" s="867">
        <f t="shared" si="21"/>
        <v>17.825265</v>
      </c>
    </row>
    <row r="1850" s="1" customFormat="1" spans="1:16">
      <c r="A1850" s="899" t="s">
        <v>5329</v>
      </c>
      <c r="B1850" s="900" t="s">
        <v>5330</v>
      </c>
      <c r="C1850" s="891"/>
      <c r="D1850" s="901"/>
      <c r="E1850" s="902"/>
      <c r="F1850" s="891"/>
      <c r="G1850" s="891"/>
      <c r="H1850" s="891"/>
      <c r="I1850" s="891"/>
      <c r="J1850" s="891"/>
      <c r="K1850" s="891"/>
      <c r="L1850" s="891"/>
      <c r="M1850" s="904">
        <v>3</v>
      </c>
      <c r="N1850" s="866">
        <v>0.528156</v>
      </c>
      <c r="O1850" s="867">
        <v>11.25</v>
      </c>
      <c r="P1850" s="867">
        <f t="shared" si="21"/>
        <v>5.941755</v>
      </c>
    </row>
    <row r="1851" s="1" customFormat="1" spans="1:16">
      <c r="A1851" s="899" t="s">
        <v>5331</v>
      </c>
      <c r="B1851" s="900" t="s">
        <v>5332</v>
      </c>
      <c r="C1851" s="891"/>
      <c r="D1851" s="901"/>
      <c r="E1851" s="902"/>
      <c r="F1851" s="891"/>
      <c r="G1851" s="891"/>
      <c r="H1851" s="891"/>
      <c r="I1851" s="891"/>
      <c r="J1851" s="891"/>
      <c r="K1851" s="891"/>
      <c r="L1851" s="891"/>
      <c r="M1851" s="904">
        <v>2</v>
      </c>
      <c r="N1851" s="866">
        <v>0.352104</v>
      </c>
      <c r="O1851" s="867">
        <v>11.25</v>
      </c>
      <c r="P1851" s="867">
        <f t="shared" si="21"/>
        <v>3.96117</v>
      </c>
    </row>
    <row r="1852" s="1" customFormat="1" spans="1:16">
      <c r="A1852" s="899" t="s">
        <v>5333</v>
      </c>
      <c r="B1852" s="900" t="s">
        <v>5334</v>
      </c>
      <c r="C1852" s="891"/>
      <c r="D1852" s="901"/>
      <c r="E1852" s="902"/>
      <c r="F1852" s="891"/>
      <c r="G1852" s="891"/>
      <c r="H1852" s="891"/>
      <c r="I1852" s="891"/>
      <c r="J1852" s="891"/>
      <c r="K1852" s="891"/>
      <c r="L1852" s="891"/>
      <c r="M1852" s="904">
        <v>6</v>
      </c>
      <c r="N1852" s="866">
        <v>1.056312</v>
      </c>
      <c r="O1852" s="867">
        <v>11.25</v>
      </c>
      <c r="P1852" s="867">
        <f t="shared" si="21"/>
        <v>11.88351</v>
      </c>
    </row>
    <row r="1853" s="1" customFormat="1" spans="1:16">
      <c r="A1853" s="899" t="s">
        <v>5335</v>
      </c>
      <c r="B1853" s="900" t="s">
        <v>5336</v>
      </c>
      <c r="C1853" s="891"/>
      <c r="D1853" s="901"/>
      <c r="E1853" s="902"/>
      <c r="F1853" s="891"/>
      <c r="G1853" s="891"/>
      <c r="H1853" s="891"/>
      <c r="I1853" s="891"/>
      <c r="J1853" s="891"/>
      <c r="K1853" s="891"/>
      <c r="L1853" s="891"/>
      <c r="M1853" s="904">
        <v>5</v>
      </c>
      <c r="N1853" s="866">
        <v>0.88026</v>
      </c>
      <c r="O1853" s="867">
        <v>11.25</v>
      </c>
      <c r="P1853" s="867">
        <f t="shared" si="21"/>
        <v>9.902925</v>
      </c>
    </row>
    <row r="1854" s="1" customFormat="1" spans="1:16">
      <c r="A1854" s="899" t="s">
        <v>5337</v>
      </c>
      <c r="B1854" s="900" t="s">
        <v>5294</v>
      </c>
      <c r="C1854" s="891"/>
      <c r="D1854" s="901"/>
      <c r="E1854" s="902"/>
      <c r="F1854" s="891"/>
      <c r="G1854" s="891"/>
      <c r="H1854" s="891"/>
      <c r="I1854" s="891"/>
      <c r="J1854" s="891"/>
      <c r="K1854" s="891"/>
      <c r="L1854" s="891"/>
      <c r="M1854" s="904">
        <v>3</v>
      </c>
      <c r="N1854" s="866">
        <v>0.528156</v>
      </c>
      <c r="O1854" s="867">
        <v>11.25</v>
      </c>
      <c r="P1854" s="867">
        <f t="shared" si="21"/>
        <v>5.941755</v>
      </c>
    </row>
    <row r="1855" s="1" customFormat="1" spans="1:16">
      <c r="A1855" s="899" t="s">
        <v>5338</v>
      </c>
      <c r="B1855" s="900" t="s">
        <v>5339</v>
      </c>
      <c r="C1855" s="891"/>
      <c r="D1855" s="901"/>
      <c r="E1855" s="902"/>
      <c r="F1855" s="891"/>
      <c r="G1855" s="891"/>
      <c r="H1855" s="891"/>
      <c r="I1855" s="891"/>
      <c r="J1855" s="891"/>
      <c r="K1855" s="891"/>
      <c r="L1855" s="891"/>
      <c r="M1855" s="904">
        <v>5</v>
      </c>
      <c r="N1855" s="866">
        <v>0.88026</v>
      </c>
      <c r="O1855" s="867">
        <v>11.25</v>
      </c>
      <c r="P1855" s="867">
        <f t="shared" si="21"/>
        <v>9.902925</v>
      </c>
    </row>
    <row r="1856" s="1" customFormat="1" spans="1:16">
      <c r="A1856" s="899" t="s">
        <v>5340</v>
      </c>
      <c r="B1856" s="900" t="s">
        <v>5341</v>
      </c>
      <c r="C1856" s="891"/>
      <c r="D1856" s="901"/>
      <c r="E1856" s="902"/>
      <c r="F1856" s="891"/>
      <c r="G1856" s="891"/>
      <c r="H1856" s="891"/>
      <c r="I1856" s="891"/>
      <c r="J1856" s="891"/>
      <c r="K1856" s="891"/>
      <c r="L1856" s="891"/>
      <c r="M1856" s="904">
        <v>3</v>
      </c>
      <c r="N1856" s="866">
        <v>0.528156</v>
      </c>
      <c r="O1856" s="867">
        <v>11.25</v>
      </c>
      <c r="P1856" s="867">
        <f t="shared" si="21"/>
        <v>5.941755</v>
      </c>
    </row>
    <row r="1857" s="1" customFormat="1" spans="1:16">
      <c r="A1857" s="899" t="s">
        <v>5342</v>
      </c>
      <c r="B1857" s="900" t="s">
        <v>5343</v>
      </c>
      <c r="C1857" s="891"/>
      <c r="D1857" s="901"/>
      <c r="E1857" s="902"/>
      <c r="F1857" s="891"/>
      <c r="G1857" s="891"/>
      <c r="H1857" s="891"/>
      <c r="I1857" s="891"/>
      <c r="J1857" s="891"/>
      <c r="K1857" s="891"/>
      <c r="L1857" s="891"/>
      <c r="M1857" s="904">
        <v>5</v>
      </c>
      <c r="N1857" s="866">
        <v>0.88026</v>
      </c>
      <c r="O1857" s="867">
        <v>11.25</v>
      </c>
      <c r="P1857" s="867">
        <f t="shared" si="21"/>
        <v>9.902925</v>
      </c>
    </row>
    <row r="1858" s="1" customFormat="1" spans="1:16">
      <c r="A1858" s="899" t="s">
        <v>5344</v>
      </c>
      <c r="B1858" s="900" t="s">
        <v>5345</v>
      </c>
      <c r="C1858" s="891"/>
      <c r="D1858" s="901"/>
      <c r="E1858" s="902"/>
      <c r="F1858" s="891"/>
      <c r="G1858" s="891"/>
      <c r="H1858" s="891"/>
      <c r="I1858" s="891"/>
      <c r="J1858" s="891"/>
      <c r="K1858" s="891"/>
      <c r="L1858" s="891"/>
      <c r="M1858" s="904">
        <v>2</v>
      </c>
      <c r="N1858" s="866">
        <v>0.352104</v>
      </c>
      <c r="O1858" s="867">
        <v>11.25</v>
      </c>
      <c r="P1858" s="867">
        <f t="shared" si="21"/>
        <v>3.96117</v>
      </c>
    </row>
    <row r="1859" s="1" customFormat="1" spans="1:16">
      <c r="A1859" s="899" t="s">
        <v>5346</v>
      </c>
      <c r="B1859" s="900" t="s">
        <v>5347</v>
      </c>
      <c r="C1859" s="891"/>
      <c r="D1859" s="901"/>
      <c r="E1859" s="902"/>
      <c r="F1859" s="891"/>
      <c r="G1859" s="891"/>
      <c r="H1859" s="891"/>
      <c r="I1859" s="891"/>
      <c r="J1859" s="891"/>
      <c r="K1859" s="891"/>
      <c r="L1859" s="891"/>
      <c r="M1859" s="904">
        <v>2</v>
      </c>
      <c r="N1859" s="866">
        <v>0.352104</v>
      </c>
      <c r="O1859" s="867">
        <v>11.25</v>
      </c>
      <c r="P1859" s="867">
        <f t="shared" si="21"/>
        <v>3.96117</v>
      </c>
    </row>
    <row r="1860" s="1" customFormat="1" spans="1:16">
      <c r="A1860" s="899" t="s">
        <v>2191</v>
      </c>
      <c r="B1860" s="900" t="s">
        <v>5348</v>
      </c>
      <c r="C1860" s="891"/>
      <c r="D1860" s="901"/>
      <c r="E1860" s="902"/>
      <c r="F1860" s="891"/>
      <c r="G1860" s="891"/>
      <c r="H1860" s="891"/>
      <c r="I1860" s="891"/>
      <c r="J1860" s="891"/>
      <c r="K1860" s="891"/>
      <c r="L1860" s="891"/>
      <c r="M1860" s="904">
        <v>3</v>
      </c>
      <c r="N1860" s="866">
        <v>0.528156</v>
      </c>
      <c r="O1860" s="867">
        <v>11.25</v>
      </c>
      <c r="P1860" s="867">
        <f t="shared" si="21"/>
        <v>5.941755</v>
      </c>
    </row>
    <row r="1861" s="1" customFormat="1" spans="1:16">
      <c r="A1861" s="899" t="s">
        <v>5349</v>
      </c>
      <c r="B1861" s="900" t="s">
        <v>5350</v>
      </c>
      <c r="C1861" s="891"/>
      <c r="D1861" s="901"/>
      <c r="E1861" s="902"/>
      <c r="F1861" s="891"/>
      <c r="G1861" s="891"/>
      <c r="H1861" s="891"/>
      <c r="I1861" s="891"/>
      <c r="J1861" s="891"/>
      <c r="K1861" s="891"/>
      <c r="L1861" s="891"/>
      <c r="M1861" s="904">
        <v>4</v>
      </c>
      <c r="N1861" s="866">
        <v>0.704208</v>
      </c>
      <c r="O1861" s="867">
        <v>11.25</v>
      </c>
      <c r="P1861" s="867">
        <f t="shared" si="21"/>
        <v>7.92234</v>
      </c>
    </row>
    <row r="1862" s="1" customFormat="1" spans="1:16">
      <c r="A1862" s="899" t="s">
        <v>5351</v>
      </c>
      <c r="B1862" s="900" t="s">
        <v>5352</v>
      </c>
      <c r="C1862" s="891"/>
      <c r="D1862" s="901"/>
      <c r="E1862" s="902"/>
      <c r="F1862" s="891"/>
      <c r="G1862" s="891"/>
      <c r="H1862" s="891"/>
      <c r="I1862" s="891"/>
      <c r="J1862" s="891"/>
      <c r="K1862" s="891"/>
      <c r="L1862" s="891"/>
      <c r="M1862" s="904">
        <v>7</v>
      </c>
      <c r="N1862" s="866">
        <v>1.232364</v>
      </c>
      <c r="O1862" s="867">
        <v>11.25</v>
      </c>
      <c r="P1862" s="867">
        <f t="shared" si="21"/>
        <v>13.864095</v>
      </c>
    </row>
    <row r="1863" s="1" customFormat="1" spans="1:16">
      <c r="A1863" s="899" t="s">
        <v>5353</v>
      </c>
      <c r="B1863" s="900" t="s">
        <v>5354</v>
      </c>
      <c r="C1863" s="891"/>
      <c r="D1863" s="901"/>
      <c r="E1863" s="902"/>
      <c r="F1863" s="891"/>
      <c r="G1863" s="891"/>
      <c r="H1863" s="891"/>
      <c r="I1863" s="891"/>
      <c r="J1863" s="891"/>
      <c r="K1863" s="891"/>
      <c r="L1863" s="891"/>
      <c r="M1863" s="904">
        <v>5</v>
      </c>
      <c r="N1863" s="866">
        <v>0.88026</v>
      </c>
      <c r="O1863" s="867">
        <v>11.25</v>
      </c>
      <c r="P1863" s="867">
        <f t="shared" si="21"/>
        <v>9.902925</v>
      </c>
    </row>
    <row r="1864" s="1" customFormat="1" spans="1:16">
      <c r="A1864" s="899" t="s">
        <v>5355</v>
      </c>
      <c r="B1864" s="900" t="s">
        <v>5356</v>
      </c>
      <c r="C1864" s="891"/>
      <c r="D1864" s="901"/>
      <c r="E1864" s="902"/>
      <c r="F1864" s="891"/>
      <c r="G1864" s="891"/>
      <c r="H1864" s="891"/>
      <c r="I1864" s="891"/>
      <c r="J1864" s="891"/>
      <c r="K1864" s="891"/>
      <c r="L1864" s="891"/>
      <c r="M1864" s="904">
        <v>3</v>
      </c>
      <c r="N1864" s="866">
        <v>0.528156</v>
      </c>
      <c r="O1864" s="867">
        <v>11.25</v>
      </c>
      <c r="P1864" s="867">
        <f t="shared" si="21"/>
        <v>5.941755</v>
      </c>
    </row>
    <row r="1865" s="1" customFormat="1" spans="1:16">
      <c r="A1865" s="899" t="s">
        <v>5357</v>
      </c>
      <c r="B1865" s="900" t="s">
        <v>5358</v>
      </c>
      <c r="C1865" s="891"/>
      <c r="D1865" s="901"/>
      <c r="E1865" s="902"/>
      <c r="F1865" s="891"/>
      <c r="G1865" s="891"/>
      <c r="H1865" s="891"/>
      <c r="I1865" s="891"/>
      <c r="J1865" s="891"/>
      <c r="K1865" s="891"/>
      <c r="L1865" s="891"/>
      <c r="M1865" s="904">
        <v>2</v>
      </c>
      <c r="N1865" s="866">
        <v>0.352104</v>
      </c>
      <c r="O1865" s="867">
        <v>11.25</v>
      </c>
      <c r="P1865" s="867">
        <f t="shared" si="21"/>
        <v>3.96117</v>
      </c>
    </row>
    <row r="1866" s="1" customFormat="1" spans="1:16">
      <c r="A1866" s="899" t="s">
        <v>5359</v>
      </c>
      <c r="B1866" s="900" t="s">
        <v>5360</v>
      </c>
      <c r="C1866" s="891"/>
      <c r="D1866" s="901"/>
      <c r="E1866" s="902"/>
      <c r="F1866" s="891"/>
      <c r="G1866" s="891"/>
      <c r="H1866" s="891"/>
      <c r="I1866" s="891"/>
      <c r="J1866" s="891"/>
      <c r="K1866" s="891"/>
      <c r="L1866" s="891"/>
      <c r="M1866" s="904">
        <v>5</v>
      </c>
      <c r="N1866" s="866">
        <v>0.88026</v>
      </c>
      <c r="O1866" s="867">
        <v>11.25</v>
      </c>
      <c r="P1866" s="867">
        <f t="shared" si="21"/>
        <v>9.902925</v>
      </c>
    </row>
    <row r="1867" s="1" customFormat="1" spans="1:16">
      <c r="A1867" s="899" t="s">
        <v>5361</v>
      </c>
      <c r="B1867" s="900" t="s">
        <v>5362</v>
      </c>
      <c r="C1867" s="891"/>
      <c r="D1867" s="901"/>
      <c r="E1867" s="902"/>
      <c r="F1867" s="891"/>
      <c r="G1867" s="891"/>
      <c r="H1867" s="891"/>
      <c r="I1867" s="891"/>
      <c r="J1867" s="891"/>
      <c r="K1867" s="891"/>
      <c r="L1867" s="891"/>
      <c r="M1867" s="904">
        <v>4</v>
      </c>
      <c r="N1867" s="866">
        <v>0.704208</v>
      </c>
      <c r="O1867" s="867">
        <v>11.25</v>
      </c>
      <c r="P1867" s="867">
        <f t="shared" si="21"/>
        <v>7.92234</v>
      </c>
    </row>
    <row r="1868" s="1" customFormat="1" spans="1:16">
      <c r="A1868" s="899" t="s">
        <v>5363</v>
      </c>
      <c r="B1868" s="900" t="s">
        <v>5364</v>
      </c>
      <c r="C1868" s="891"/>
      <c r="D1868" s="901"/>
      <c r="E1868" s="902"/>
      <c r="F1868" s="891"/>
      <c r="G1868" s="891"/>
      <c r="H1868" s="891"/>
      <c r="I1868" s="891"/>
      <c r="J1868" s="891"/>
      <c r="K1868" s="891"/>
      <c r="L1868" s="891"/>
      <c r="M1868" s="904">
        <v>2</v>
      </c>
      <c r="N1868" s="866">
        <v>0.352104</v>
      </c>
      <c r="O1868" s="867">
        <v>11.25</v>
      </c>
      <c r="P1868" s="867">
        <f t="shared" si="21"/>
        <v>3.96117</v>
      </c>
    </row>
    <row r="1869" s="1" customFormat="1" spans="1:16">
      <c r="A1869" s="899" t="s">
        <v>5365</v>
      </c>
      <c r="B1869" s="900" t="s">
        <v>5366</v>
      </c>
      <c r="C1869" s="891"/>
      <c r="D1869" s="901"/>
      <c r="E1869" s="902"/>
      <c r="F1869" s="891"/>
      <c r="G1869" s="891"/>
      <c r="H1869" s="891"/>
      <c r="I1869" s="891"/>
      <c r="J1869" s="891"/>
      <c r="K1869" s="891"/>
      <c r="L1869" s="891"/>
      <c r="M1869" s="904">
        <v>3</v>
      </c>
      <c r="N1869" s="866">
        <v>0.528156</v>
      </c>
      <c r="O1869" s="867">
        <v>11.25</v>
      </c>
      <c r="P1869" s="867">
        <f t="shared" si="21"/>
        <v>5.941755</v>
      </c>
    </row>
    <row r="1870" s="1" customFormat="1" spans="1:16">
      <c r="A1870" s="899" t="s">
        <v>5367</v>
      </c>
      <c r="B1870" s="900" t="s">
        <v>5368</v>
      </c>
      <c r="C1870" s="891"/>
      <c r="D1870" s="901"/>
      <c r="E1870" s="902"/>
      <c r="F1870" s="891"/>
      <c r="G1870" s="891"/>
      <c r="H1870" s="891"/>
      <c r="I1870" s="891"/>
      <c r="J1870" s="891"/>
      <c r="K1870" s="891"/>
      <c r="L1870" s="891"/>
      <c r="M1870" s="904">
        <v>2</v>
      </c>
      <c r="N1870" s="866">
        <v>0.352104</v>
      </c>
      <c r="O1870" s="867">
        <v>11.25</v>
      </c>
      <c r="P1870" s="867">
        <f t="shared" si="21"/>
        <v>3.96117</v>
      </c>
    </row>
    <row r="1871" s="1" customFormat="1" spans="1:16">
      <c r="A1871" s="899" t="s">
        <v>5369</v>
      </c>
      <c r="B1871" s="900" t="s">
        <v>5370</v>
      </c>
      <c r="C1871" s="891"/>
      <c r="D1871" s="901"/>
      <c r="E1871" s="902"/>
      <c r="F1871" s="891"/>
      <c r="G1871" s="891"/>
      <c r="H1871" s="891"/>
      <c r="I1871" s="891"/>
      <c r="J1871" s="891"/>
      <c r="K1871" s="891"/>
      <c r="L1871" s="891"/>
      <c r="M1871" s="904">
        <v>3</v>
      </c>
      <c r="N1871" s="866">
        <v>0.528156</v>
      </c>
      <c r="O1871" s="867">
        <v>11.25</v>
      </c>
      <c r="P1871" s="867">
        <f t="shared" si="21"/>
        <v>5.941755</v>
      </c>
    </row>
    <row r="1872" s="1" customFormat="1" spans="1:16">
      <c r="A1872" s="899" t="s">
        <v>5371</v>
      </c>
      <c r="B1872" s="900" t="s">
        <v>5372</v>
      </c>
      <c r="C1872" s="891"/>
      <c r="D1872" s="901"/>
      <c r="E1872" s="902"/>
      <c r="F1872" s="891"/>
      <c r="G1872" s="891"/>
      <c r="H1872" s="891"/>
      <c r="I1872" s="891"/>
      <c r="J1872" s="891"/>
      <c r="K1872" s="891"/>
      <c r="L1872" s="891"/>
      <c r="M1872" s="904">
        <v>2</v>
      </c>
      <c r="N1872" s="866">
        <v>0.352104</v>
      </c>
      <c r="O1872" s="867">
        <v>11.25</v>
      </c>
      <c r="P1872" s="867">
        <f t="shared" si="21"/>
        <v>3.96117</v>
      </c>
    </row>
    <row r="1873" s="1" customFormat="1" spans="1:16">
      <c r="A1873" s="899" t="s">
        <v>5373</v>
      </c>
      <c r="B1873" s="900" t="s">
        <v>5374</v>
      </c>
      <c r="C1873" s="891"/>
      <c r="D1873" s="901"/>
      <c r="E1873" s="902"/>
      <c r="F1873" s="891"/>
      <c r="G1873" s="891"/>
      <c r="H1873" s="891"/>
      <c r="I1873" s="891"/>
      <c r="J1873" s="891"/>
      <c r="K1873" s="891"/>
      <c r="L1873" s="891"/>
      <c r="M1873" s="904">
        <v>2</v>
      </c>
      <c r="N1873" s="866">
        <v>0.352104</v>
      </c>
      <c r="O1873" s="867">
        <v>11.25</v>
      </c>
      <c r="P1873" s="867">
        <f t="shared" si="21"/>
        <v>3.96117</v>
      </c>
    </row>
    <row r="1874" s="1" customFormat="1" spans="1:16">
      <c r="A1874" s="899" t="s">
        <v>5375</v>
      </c>
      <c r="B1874" s="900" t="s">
        <v>5376</v>
      </c>
      <c r="C1874" s="891"/>
      <c r="D1874" s="901"/>
      <c r="E1874" s="902"/>
      <c r="F1874" s="891"/>
      <c r="G1874" s="891"/>
      <c r="H1874" s="891"/>
      <c r="I1874" s="891"/>
      <c r="J1874" s="891"/>
      <c r="K1874" s="891"/>
      <c r="L1874" s="891"/>
      <c r="M1874" s="904">
        <v>5</v>
      </c>
      <c r="N1874" s="866">
        <v>0.88026</v>
      </c>
      <c r="O1874" s="867">
        <v>11.25</v>
      </c>
      <c r="P1874" s="867">
        <f t="shared" si="21"/>
        <v>9.902925</v>
      </c>
    </row>
    <row r="1875" s="1" customFormat="1" spans="1:16">
      <c r="A1875" s="899" t="s">
        <v>5377</v>
      </c>
      <c r="B1875" s="900" t="s">
        <v>5378</v>
      </c>
      <c r="C1875" s="891"/>
      <c r="D1875" s="901"/>
      <c r="E1875" s="902"/>
      <c r="F1875" s="891"/>
      <c r="G1875" s="891"/>
      <c r="H1875" s="891"/>
      <c r="I1875" s="891"/>
      <c r="J1875" s="891"/>
      <c r="K1875" s="891"/>
      <c r="L1875" s="891"/>
      <c r="M1875" s="904">
        <v>2</v>
      </c>
      <c r="N1875" s="866">
        <v>0.352104</v>
      </c>
      <c r="O1875" s="867">
        <v>11.25</v>
      </c>
      <c r="P1875" s="867">
        <f t="shared" si="21"/>
        <v>3.96117</v>
      </c>
    </row>
    <row r="1876" s="1" customFormat="1" spans="1:16">
      <c r="A1876" s="899" t="s">
        <v>5379</v>
      </c>
      <c r="B1876" s="900" t="s">
        <v>2220</v>
      </c>
      <c r="C1876" s="891"/>
      <c r="D1876" s="901"/>
      <c r="E1876" s="902"/>
      <c r="F1876" s="891"/>
      <c r="G1876" s="891"/>
      <c r="H1876" s="891"/>
      <c r="I1876" s="891"/>
      <c r="J1876" s="891"/>
      <c r="K1876" s="891"/>
      <c r="L1876" s="891"/>
      <c r="M1876" s="904">
        <v>4</v>
      </c>
      <c r="N1876" s="866">
        <v>0.704208</v>
      </c>
      <c r="O1876" s="867">
        <v>11.25</v>
      </c>
      <c r="P1876" s="867">
        <f t="shared" si="21"/>
        <v>7.92234</v>
      </c>
    </row>
    <row r="1877" s="1" customFormat="1" spans="1:16">
      <c r="A1877" s="899" t="s">
        <v>5380</v>
      </c>
      <c r="B1877" s="900" t="s">
        <v>5381</v>
      </c>
      <c r="C1877" s="891"/>
      <c r="D1877" s="901"/>
      <c r="E1877" s="902"/>
      <c r="F1877" s="891"/>
      <c r="G1877" s="891"/>
      <c r="H1877" s="891"/>
      <c r="I1877" s="891"/>
      <c r="J1877" s="891"/>
      <c r="K1877" s="891"/>
      <c r="L1877" s="891"/>
      <c r="M1877" s="904">
        <v>2</v>
      </c>
      <c r="N1877" s="866">
        <v>0.352104</v>
      </c>
      <c r="O1877" s="867">
        <v>11.25</v>
      </c>
      <c r="P1877" s="867">
        <f t="shared" si="21"/>
        <v>3.96117</v>
      </c>
    </row>
    <row r="1878" s="1" customFormat="1" spans="1:16">
      <c r="A1878" s="899" t="s">
        <v>5382</v>
      </c>
      <c r="B1878" s="900" t="s">
        <v>5383</v>
      </c>
      <c r="C1878" s="891"/>
      <c r="D1878" s="901"/>
      <c r="E1878" s="902"/>
      <c r="F1878" s="891"/>
      <c r="G1878" s="891"/>
      <c r="H1878" s="891"/>
      <c r="I1878" s="891"/>
      <c r="J1878" s="891"/>
      <c r="K1878" s="891"/>
      <c r="L1878" s="891"/>
      <c r="M1878" s="904">
        <v>6</v>
      </c>
      <c r="N1878" s="866">
        <v>1.056312</v>
      </c>
      <c r="O1878" s="867">
        <v>11.25</v>
      </c>
      <c r="P1878" s="867">
        <f t="shared" si="21"/>
        <v>11.88351</v>
      </c>
    </row>
    <row r="1879" s="1" customFormat="1" spans="1:16">
      <c r="A1879" s="899" t="s">
        <v>5384</v>
      </c>
      <c r="B1879" s="900" t="s">
        <v>5385</v>
      </c>
      <c r="C1879" s="891"/>
      <c r="D1879" s="901"/>
      <c r="E1879" s="902"/>
      <c r="F1879" s="891"/>
      <c r="G1879" s="891"/>
      <c r="H1879" s="891"/>
      <c r="I1879" s="891"/>
      <c r="J1879" s="891"/>
      <c r="K1879" s="891"/>
      <c r="L1879" s="891"/>
      <c r="M1879" s="904">
        <v>1</v>
      </c>
      <c r="N1879" s="866">
        <v>0.176052</v>
      </c>
      <c r="O1879" s="867">
        <v>11.25</v>
      </c>
      <c r="P1879" s="867">
        <f t="shared" si="21"/>
        <v>1.980585</v>
      </c>
    </row>
    <row r="1880" s="1" customFormat="1" spans="1:16">
      <c r="A1880" s="899" t="s">
        <v>5386</v>
      </c>
      <c r="B1880" s="900" t="s">
        <v>5387</v>
      </c>
      <c r="C1880" s="891"/>
      <c r="D1880" s="901"/>
      <c r="E1880" s="902"/>
      <c r="F1880" s="891"/>
      <c r="G1880" s="891"/>
      <c r="H1880" s="891"/>
      <c r="I1880" s="891"/>
      <c r="J1880" s="891"/>
      <c r="K1880" s="891"/>
      <c r="L1880" s="891"/>
      <c r="M1880" s="904">
        <v>4</v>
      </c>
      <c r="N1880" s="866">
        <v>0.704208</v>
      </c>
      <c r="O1880" s="867">
        <v>11.25</v>
      </c>
      <c r="P1880" s="867">
        <f t="shared" si="21"/>
        <v>7.92234</v>
      </c>
    </row>
    <row r="1881" s="1" customFormat="1" spans="1:16">
      <c r="A1881" s="899" t="s">
        <v>5388</v>
      </c>
      <c r="B1881" s="900" t="s">
        <v>2059</v>
      </c>
      <c r="C1881" s="891"/>
      <c r="D1881" s="901"/>
      <c r="E1881" s="902"/>
      <c r="F1881" s="891"/>
      <c r="G1881" s="891"/>
      <c r="H1881" s="891"/>
      <c r="I1881" s="891"/>
      <c r="J1881" s="891"/>
      <c r="K1881" s="891"/>
      <c r="L1881" s="891"/>
      <c r="M1881" s="904">
        <v>5</v>
      </c>
      <c r="N1881" s="866">
        <v>0.88026</v>
      </c>
      <c r="O1881" s="867">
        <v>11.25</v>
      </c>
      <c r="P1881" s="867">
        <f t="shared" si="21"/>
        <v>9.902925</v>
      </c>
    </row>
    <row r="1882" s="1" customFormat="1" spans="1:16">
      <c r="A1882" s="899" t="s">
        <v>5389</v>
      </c>
      <c r="B1882" s="900" t="s">
        <v>5390</v>
      </c>
      <c r="C1882" s="891"/>
      <c r="D1882" s="901"/>
      <c r="E1882" s="902"/>
      <c r="F1882" s="891"/>
      <c r="G1882" s="891"/>
      <c r="H1882" s="891"/>
      <c r="I1882" s="891"/>
      <c r="J1882" s="891"/>
      <c r="K1882" s="891"/>
      <c r="L1882" s="891"/>
      <c r="M1882" s="904">
        <v>4</v>
      </c>
      <c r="N1882" s="866">
        <v>0.704208</v>
      </c>
      <c r="O1882" s="867">
        <v>11.25</v>
      </c>
      <c r="P1882" s="867">
        <f t="shared" si="21"/>
        <v>7.92234</v>
      </c>
    </row>
    <row r="1883" s="1" customFormat="1" spans="1:16">
      <c r="A1883" s="899" t="s">
        <v>5391</v>
      </c>
      <c r="B1883" s="900" t="s">
        <v>5392</v>
      </c>
      <c r="C1883" s="891"/>
      <c r="D1883" s="901"/>
      <c r="E1883" s="902"/>
      <c r="F1883" s="891"/>
      <c r="G1883" s="891"/>
      <c r="H1883" s="891"/>
      <c r="I1883" s="891"/>
      <c r="J1883" s="891"/>
      <c r="K1883" s="891"/>
      <c r="L1883" s="891"/>
      <c r="M1883" s="904">
        <v>1</v>
      </c>
      <c r="N1883" s="866">
        <v>0.176052</v>
      </c>
      <c r="O1883" s="867">
        <v>11.25</v>
      </c>
      <c r="P1883" s="867">
        <f t="shared" si="21"/>
        <v>1.980585</v>
      </c>
    </row>
    <row r="1884" s="1" customFormat="1" spans="1:16">
      <c r="A1884" s="899" t="s">
        <v>5393</v>
      </c>
      <c r="B1884" s="900" t="s">
        <v>5394</v>
      </c>
      <c r="C1884" s="891"/>
      <c r="D1884" s="901"/>
      <c r="E1884" s="902"/>
      <c r="F1884" s="891"/>
      <c r="G1884" s="891"/>
      <c r="H1884" s="891"/>
      <c r="I1884" s="891"/>
      <c r="J1884" s="891"/>
      <c r="K1884" s="891"/>
      <c r="L1884" s="891"/>
      <c r="M1884" s="904">
        <v>6</v>
      </c>
      <c r="N1884" s="866">
        <v>1.056312</v>
      </c>
      <c r="O1884" s="867">
        <v>11.25</v>
      </c>
      <c r="P1884" s="867">
        <f t="shared" si="21"/>
        <v>11.88351</v>
      </c>
    </row>
    <row r="1885" s="1" customFormat="1" spans="1:16">
      <c r="A1885" s="899" t="s">
        <v>5395</v>
      </c>
      <c r="B1885" s="900" t="s">
        <v>5396</v>
      </c>
      <c r="C1885" s="891"/>
      <c r="D1885" s="901"/>
      <c r="E1885" s="902"/>
      <c r="F1885" s="891"/>
      <c r="G1885" s="891"/>
      <c r="H1885" s="891"/>
      <c r="I1885" s="891"/>
      <c r="J1885" s="891"/>
      <c r="K1885" s="891"/>
      <c r="L1885" s="891"/>
      <c r="M1885" s="904">
        <v>5</v>
      </c>
      <c r="N1885" s="866">
        <v>0.88026</v>
      </c>
      <c r="O1885" s="867">
        <v>11.25</v>
      </c>
      <c r="P1885" s="867">
        <f t="shared" si="21"/>
        <v>9.902925</v>
      </c>
    </row>
    <row r="1886" s="1" customFormat="1" spans="1:16">
      <c r="A1886" s="899" t="s">
        <v>5397</v>
      </c>
      <c r="B1886" s="900" t="s">
        <v>5398</v>
      </c>
      <c r="C1886" s="891"/>
      <c r="D1886" s="901"/>
      <c r="E1886" s="902"/>
      <c r="F1886" s="891"/>
      <c r="G1886" s="891"/>
      <c r="H1886" s="891"/>
      <c r="I1886" s="891"/>
      <c r="J1886" s="891"/>
      <c r="K1886" s="891"/>
      <c r="L1886" s="891"/>
      <c r="M1886" s="904">
        <v>4</v>
      </c>
      <c r="N1886" s="866">
        <v>0.704208</v>
      </c>
      <c r="O1886" s="867">
        <v>11.25</v>
      </c>
      <c r="P1886" s="867">
        <f t="shared" si="21"/>
        <v>7.92234</v>
      </c>
    </row>
    <row r="1887" s="1" customFormat="1" spans="1:16">
      <c r="A1887" s="899" t="s">
        <v>5399</v>
      </c>
      <c r="B1887" s="900" t="s">
        <v>5400</v>
      </c>
      <c r="C1887" s="891"/>
      <c r="D1887" s="901"/>
      <c r="E1887" s="902"/>
      <c r="F1887" s="891"/>
      <c r="G1887" s="891"/>
      <c r="H1887" s="891"/>
      <c r="I1887" s="891"/>
      <c r="J1887" s="891"/>
      <c r="K1887" s="891"/>
      <c r="L1887" s="891"/>
      <c r="M1887" s="904">
        <v>4</v>
      </c>
      <c r="N1887" s="866">
        <v>0.704208</v>
      </c>
      <c r="O1887" s="867">
        <v>11.25</v>
      </c>
      <c r="P1887" s="867">
        <f t="shared" si="21"/>
        <v>7.92234</v>
      </c>
    </row>
    <row r="1888" s="1" customFormat="1" spans="1:16">
      <c r="A1888" s="899" t="s">
        <v>5401</v>
      </c>
      <c r="B1888" s="900" t="s">
        <v>5402</v>
      </c>
      <c r="C1888" s="891"/>
      <c r="D1888" s="901"/>
      <c r="E1888" s="902"/>
      <c r="F1888" s="891"/>
      <c r="G1888" s="891"/>
      <c r="H1888" s="891"/>
      <c r="I1888" s="891"/>
      <c r="J1888" s="891"/>
      <c r="K1888" s="891"/>
      <c r="L1888" s="891"/>
      <c r="M1888" s="904">
        <v>1</v>
      </c>
      <c r="N1888" s="866">
        <v>0.176052</v>
      </c>
      <c r="O1888" s="867">
        <v>11.25</v>
      </c>
      <c r="P1888" s="867">
        <f t="shared" si="21"/>
        <v>1.980585</v>
      </c>
    </row>
    <row r="1889" s="1" customFormat="1" spans="1:16">
      <c r="A1889" s="903" t="s">
        <v>5403</v>
      </c>
      <c r="B1889" s="900" t="s">
        <v>5404</v>
      </c>
      <c r="C1889" s="891"/>
      <c r="D1889" s="901"/>
      <c r="E1889" s="902"/>
      <c r="F1889" s="891"/>
      <c r="G1889" s="891"/>
      <c r="H1889" s="891"/>
      <c r="I1889" s="891"/>
      <c r="J1889" s="891"/>
      <c r="K1889" s="891"/>
      <c r="L1889" s="891"/>
      <c r="M1889" s="904">
        <v>5</v>
      </c>
      <c r="N1889" s="866">
        <v>0.88026</v>
      </c>
      <c r="O1889" s="867">
        <v>11.25</v>
      </c>
      <c r="P1889" s="867">
        <f t="shared" si="21"/>
        <v>9.902925</v>
      </c>
    </row>
    <row r="1890" s="1" customFormat="1" spans="1:16">
      <c r="A1890" s="899" t="s">
        <v>5405</v>
      </c>
      <c r="B1890" s="900" t="s">
        <v>5406</v>
      </c>
      <c r="C1890" s="891"/>
      <c r="D1890" s="901"/>
      <c r="E1890" s="902"/>
      <c r="F1890" s="891"/>
      <c r="G1890" s="891"/>
      <c r="H1890" s="891"/>
      <c r="I1890" s="891"/>
      <c r="J1890" s="891"/>
      <c r="K1890" s="891"/>
      <c r="L1890" s="891"/>
      <c r="M1890" s="904">
        <v>1</v>
      </c>
      <c r="N1890" s="866">
        <v>0.176052</v>
      </c>
      <c r="O1890" s="867">
        <v>11.25</v>
      </c>
      <c r="P1890" s="867">
        <f t="shared" si="21"/>
        <v>1.980585</v>
      </c>
    </row>
    <row r="1891" s="1" customFormat="1" spans="1:16">
      <c r="A1891" s="899" t="s">
        <v>5407</v>
      </c>
      <c r="B1891" s="900" t="s">
        <v>5408</v>
      </c>
      <c r="C1891" s="891"/>
      <c r="D1891" s="901"/>
      <c r="E1891" s="902"/>
      <c r="F1891" s="891"/>
      <c r="G1891" s="891"/>
      <c r="H1891" s="891"/>
      <c r="I1891" s="891"/>
      <c r="J1891" s="891"/>
      <c r="K1891" s="891"/>
      <c r="L1891" s="891"/>
      <c r="M1891" s="904">
        <v>2</v>
      </c>
      <c r="N1891" s="866">
        <v>0.352104</v>
      </c>
      <c r="O1891" s="867">
        <v>11.25</v>
      </c>
      <c r="P1891" s="867">
        <f t="shared" si="21"/>
        <v>3.96117</v>
      </c>
    </row>
    <row r="1892" s="1" customFormat="1" spans="1:16">
      <c r="A1892" s="899" t="s">
        <v>5409</v>
      </c>
      <c r="B1892" s="900" t="s">
        <v>5410</v>
      </c>
      <c r="C1892" s="891"/>
      <c r="D1892" s="901"/>
      <c r="E1892" s="902"/>
      <c r="F1892" s="891"/>
      <c r="G1892" s="891"/>
      <c r="H1892" s="891"/>
      <c r="I1892" s="891"/>
      <c r="J1892" s="891"/>
      <c r="K1892" s="891"/>
      <c r="L1892" s="891"/>
      <c r="M1892" s="904">
        <v>5</v>
      </c>
      <c r="N1892" s="866">
        <v>0.88026</v>
      </c>
      <c r="O1892" s="867">
        <v>11.25</v>
      </c>
      <c r="P1892" s="867">
        <f t="shared" si="21"/>
        <v>9.902925</v>
      </c>
    </row>
    <row r="1893" s="1" customFormat="1" spans="1:16">
      <c r="A1893" s="899" t="s">
        <v>5199</v>
      </c>
      <c r="B1893" s="900" t="s">
        <v>5411</v>
      </c>
      <c r="C1893" s="891"/>
      <c r="D1893" s="901"/>
      <c r="E1893" s="902"/>
      <c r="F1893" s="891"/>
      <c r="G1893" s="891"/>
      <c r="H1893" s="891"/>
      <c r="I1893" s="891"/>
      <c r="J1893" s="891"/>
      <c r="K1893" s="891"/>
      <c r="L1893" s="891"/>
      <c r="M1893" s="904">
        <v>4</v>
      </c>
      <c r="N1893" s="866">
        <v>0.704208</v>
      </c>
      <c r="O1893" s="867">
        <v>11.25</v>
      </c>
      <c r="P1893" s="867">
        <f t="shared" si="21"/>
        <v>7.92234</v>
      </c>
    </row>
    <row r="1894" s="1" customFormat="1" spans="1:16">
      <c r="A1894" s="899" t="s">
        <v>5412</v>
      </c>
      <c r="B1894" s="900" t="s">
        <v>5413</v>
      </c>
      <c r="C1894" s="891"/>
      <c r="D1894" s="901"/>
      <c r="E1894" s="902"/>
      <c r="F1894" s="891"/>
      <c r="G1894" s="891"/>
      <c r="H1894" s="891"/>
      <c r="I1894" s="891"/>
      <c r="J1894" s="891"/>
      <c r="K1894" s="891"/>
      <c r="L1894" s="891"/>
      <c r="M1894" s="904">
        <v>3</v>
      </c>
      <c r="N1894" s="866">
        <v>0.528156</v>
      </c>
      <c r="O1894" s="867">
        <v>11.25</v>
      </c>
      <c r="P1894" s="867">
        <f t="shared" si="21"/>
        <v>5.941755</v>
      </c>
    </row>
    <row r="1895" s="1" customFormat="1" spans="1:16">
      <c r="A1895" s="899" t="s">
        <v>5414</v>
      </c>
      <c r="B1895" s="900" t="s">
        <v>5415</v>
      </c>
      <c r="C1895" s="891"/>
      <c r="D1895" s="901"/>
      <c r="E1895" s="902"/>
      <c r="F1895" s="891"/>
      <c r="G1895" s="891"/>
      <c r="H1895" s="891"/>
      <c r="I1895" s="891"/>
      <c r="J1895" s="891"/>
      <c r="K1895" s="891"/>
      <c r="L1895" s="891"/>
      <c r="M1895" s="904">
        <v>3</v>
      </c>
      <c r="N1895" s="866">
        <v>0.528156</v>
      </c>
      <c r="O1895" s="867">
        <v>11.25</v>
      </c>
      <c r="P1895" s="867">
        <f t="shared" si="21"/>
        <v>5.941755</v>
      </c>
    </row>
    <row r="1896" s="1" customFormat="1" spans="1:16">
      <c r="A1896" s="899" t="s">
        <v>5416</v>
      </c>
      <c r="B1896" s="900" t="s">
        <v>5417</v>
      </c>
      <c r="C1896" s="891"/>
      <c r="D1896" s="901"/>
      <c r="E1896" s="902"/>
      <c r="F1896" s="891"/>
      <c r="G1896" s="891"/>
      <c r="H1896" s="891"/>
      <c r="I1896" s="891"/>
      <c r="J1896" s="891"/>
      <c r="K1896" s="891"/>
      <c r="L1896" s="891"/>
      <c r="M1896" s="904">
        <v>4</v>
      </c>
      <c r="N1896" s="866">
        <v>0.704208</v>
      </c>
      <c r="O1896" s="867">
        <v>11.25</v>
      </c>
      <c r="P1896" s="867">
        <f t="shared" si="21"/>
        <v>7.92234</v>
      </c>
    </row>
    <row r="1897" s="1" customFormat="1" spans="1:16">
      <c r="A1897" s="899" t="s">
        <v>5418</v>
      </c>
      <c r="B1897" s="900" t="s">
        <v>5419</v>
      </c>
      <c r="C1897" s="891"/>
      <c r="D1897" s="901"/>
      <c r="E1897" s="902"/>
      <c r="F1897" s="891"/>
      <c r="G1897" s="891"/>
      <c r="H1897" s="891"/>
      <c r="I1897" s="891"/>
      <c r="J1897" s="891"/>
      <c r="K1897" s="891"/>
      <c r="L1897" s="891"/>
      <c r="M1897" s="904">
        <v>3</v>
      </c>
      <c r="N1897" s="866">
        <v>0.528156</v>
      </c>
      <c r="O1897" s="867">
        <v>11.25</v>
      </c>
      <c r="P1897" s="867">
        <f t="shared" si="21"/>
        <v>5.941755</v>
      </c>
    </row>
    <row r="1898" s="1" customFormat="1" spans="1:16">
      <c r="A1898" s="899" t="s">
        <v>5420</v>
      </c>
      <c r="B1898" s="900" t="s">
        <v>5421</v>
      </c>
      <c r="C1898" s="891"/>
      <c r="D1898" s="901"/>
      <c r="E1898" s="902"/>
      <c r="F1898" s="891"/>
      <c r="G1898" s="891"/>
      <c r="H1898" s="891"/>
      <c r="I1898" s="891"/>
      <c r="J1898" s="891"/>
      <c r="K1898" s="891"/>
      <c r="L1898" s="891"/>
      <c r="M1898" s="904">
        <v>3</v>
      </c>
      <c r="N1898" s="866">
        <v>0.528156</v>
      </c>
      <c r="O1898" s="867">
        <v>11.25</v>
      </c>
      <c r="P1898" s="867">
        <f t="shared" si="21"/>
        <v>5.941755</v>
      </c>
    </row>
    <row r="1899" s="1" customFormat="1" spans="1:16">
      <c r="A1899" s="899" t="s">
        <v>5422</v>
      </c>
      <c r="B1899" s="900" t="s">
        <v>5423</v>
      </c>
      <c r="C1899" s="891"/>
      <c r="D1899" s="901"/>
      <c r="E1899" s="902"/>
      <c r="F1899" s="891"/>
      <c r="G1899" s="891"/>
      <c r="H1899" s="891"/>
      <c r="I1899" s="891"/>
      <c r="J1899" s="891"/>
      <c r="K1899" s="891"/>
      <c r="L1899" s="891"/>
      <c r="M1899" s="904">
        <v>2</v>
      </c>
      <c r="N1899" s="866">
        <v>0.352104</v>
      </c>
      <c r="O1899" s="867">
        <v>11.25</v>
      </c>
      <c r="P1899" s="867">
        <f t="shared" si="21"/>
        <v>3.96117</v>
      </c>
    </row>
    <row r="1900" s="1" customFormat="1" spans="1:16">
      <c r="A1900" s="899" t="s">
        <v>5424</v>
      </c>
      <c r="B1900" s="900" t="s">
        <v>2556</v>
      </c>
      <c r="C1900" s="891"/>
      <c r="D1900" s="901"/>
      <c r="E1900" s="902"/>
      <c r="F1900" s="891"/>
      <c r="G1900" s="891"/>
      <c r="H1900" s="891"/>
      <c r="I1900" s="891"/>
      <c r="J1900" s="891"/>
      <c r="K1900" s="891"/>
      <c r="L1900" s="891"/>
      <c r="M1900" s="904">
        <v>6</v>
      </c>
      <c r="N1900" s="866">
        <v>1.056312</v>
      </c>
      <c r="O1900" s="867">
        <v>11.25</v>
      </c>
      <c r="P1900" s="867">
        <f t="shared" ref="P1900:P1963" si="22">M1900*1.980585</f>
        <v>11.88351</v>
      </c>
    </row>
    <row r="1901" s="1" customFormat="1" spans="1:16">
      <c r="A1901" s="899" t="s">
        <v>5425</v>
      </c>
      <c r="B1901" s="900" t="s">
        <v>5426</v>
      </c>
      <c r="C1901" s="891"/>
      <c r="D1901" s="901"/>
      <c r="E1901" s="902"/>
      <c r="F1901" s="891"/>
      <c r="G1901" s="891"/>
      <c r="H1901" s="891"/>
      <c r="I1901" s="891"/>
      <c r="J1901" s="891"/>
      <c r="K1901" s="891"/>
      <c r="L1901" s="891"/>
      <c r="M1901" s="904">
        <v>9</v>
      </c>
      <c r="N1901" s="866">
        <v>1.584468</v>
      </c>
      <c r="O1901" s="867">
        <v>11.25</v>
      </c>
      <c r="P1901" s="867">
        <f t="shared" si="22"/>
        <v>17.825265</v>
      </c>
    </row>
    <row r="1902" s="1" customFormat="1" spans="1:16">
      <c r="A1902" s="899" t="s">
        <v>5427</v>
      </c>
      <c r="B1902" s="900" t="s">
        <v>5428</v>
      </c>
      <c r="C1902" s="891"/>
      <c r="D1902" s="901"/>
      <c r="E1902" s="902"/>
      <c r="F1902" s="891"/>
      <c r="G1902" s="891"/>
      <c r="H1902" s="891"/>
      <c r="I1902" s="891"/>
      <c r="J1902" s="891"/>
      <c r="K1902" s="891"/>
      <c r="L1902" s="891"/>
      <c r="M1902" s="904">
        <v>6</v>
      </c>
      <c r="N1902" s="866">
        <v>1.056312</v>
      </c>
      <c r="O1902" s="867">
        <v>11.25</v>
      </c>
      <c r="P1902" s="867">
        <f t="shared" si="22"/>
        <v>11.88351</v>
      </c>
    </row>
    <row r="1903" s="1" customFormat="1" spans="1:16">
      <c r="A1903" s="899" t="s">
        <v>5429</v>
      </c>
      <c r="B1903" s="900" t="s">
        <v>5430</v>
      </c>
      <c r="C1903" s="891"/>
      <c r="D1903" s="901"/>
      <c r="E1903" s="902"/>
      <c r="F1903" s="891"/>
      <c r="G1903" s="891"/>
      <c r="H1903" s="891"/>
      <c r="I1903" s="891"/>
      <c r="J1903" s="891"/>
      <c r="K1903" s="891"/>
      <c r="L1903" s="891"/>
      <c r="M1903" s="904">
        <v>5</v>
      </c>
      <c r="N1903" s="866">
        <v>0.88026</v>
      </c>
      <c r="O1903" s="867">
        <v>11.25</v>
      </c>
      <c r="P1903" s="867">
        <f t="shared" si="22"/>
        <v>9.902925</v>
      </c>
    </row>
    <row r="1904" s="1" customFormat="1" spans="1:16">
      <c r="A1904" s="899" t="s">
        <v>5431</v>
      </c>
      <c r="B1904" s="900" t="s">
        <v>5432</v>
      </c>
      <c r="C1904" s="891"/>
      <c r="D1904" s="901"/>
      <c r="E1904" s="902"/>
      <c r="F1904" s="891"/>
      <c r="G1904" s="891"/>
      <c r="H1904" s="891"/>
      <c r="I1904" s="891"/>
      <c r="J1904" s="891"/>
      <c r="K1904" s="891"/>
      <c r="L1904" s="891"/>
      <c r="M1904" s="904">
        <v>3</v>
      </c>
      <c r="N1904" s="866">
        <v>0.528156</v>
      </c>
      <c r="O1904" s="867">
        <v>11.25</v>
      </c>
      <c r="P1904" s="867">
        <f t="shared" si="22"/>
        <v>5.941755</v>
      </c>
    </row>
    <row r="1905" s="1" customFormat="1" spans="1:16">
      <c r="A1905" s="899" t="s">
        <v>5433</v>
      </c>
      <c r="B1905" s="900" t="s">
        <v>5434</v>
      </c>
      <c r="C1905" s="891"/>
      <c r="D1905" s="901"/>
      <c r="E1905" s="902"/>
      <c r="F1905" s="891"/>
      <c r="G1905" s="891"/>
      <c r="H1905" s="891"/>
      <c r="I1905" s="891"/>
      <c r="J1905" s="891"/>
      <c r="K1905" s="891"/>
      <c r="L1905" s="891"/>
      <c r="M1905" s="904">
        <v>5</v>
      </c>
      <c r="N1905" s="866">
        <v>0.88026</v>
      </c>
      <c r="O1905" s="867">
        <v>11.25</v>
      </c>
      <c r="P1905" s="867">
        <f t="shared" si="22"/>
        <v>9.902925</v>
      </c>
    </row>
    <row r="1906" s="1" customFormat="1" spans="1:16">
      <c r="A1906" s="899" t="s">
        <v>5435</v>
      </c>
      <c r="B1906" s="900" t="s">
        <v>5436</v>
      </c>
      <c r="C1906" s="891"/>
      <c r="D1906" s="901"/>
      <c r="E1906" s="902"/>
      <c r="F1906" s="891"/>
      <c r="G1906" s="891"/>
      <c r="H1906" s="891"/>
      <c r="I1906" s="891"/>
      <c r="J1906" s="891"/>
      <c r="K1906" s="891"/>
      <c r="L1906" s="891"/>
      <c r="M1906" s="904">
        <v>2</v>
      </c>
      <c r="N1906" s="866">
        <v>0.352104</v>
      </c>
      <c r="O1906" s="867">
        <v>11.25</v>
      </c>
      <c r="P1906" s="867">
        <f t="shared" si="22"/>
        <v>3.96117</v>
      </c>
    </row>
    <row r="1907" s="1" customFormat="1" spans="1:16">
      <c r="A1907" s="899" t="s">
        <v>5437</v>
      </c>
      <c r="B1907" s="900" t="s">
        <v>5438</v>
      </c>
      <c r="C1907" s="891"/>
      <c r="D1907" s="901"/>
      <c r="E1907" s="902"/>
      <c r="F1907" s="891"/>
      <c r="G1907" s="891"/>
      <c r="H1907" s="891"/>
      <c r="I1907" s="891"/>
      <c r="J1907" s="891"/>
      <c r="K1907" s="891"/>
      <c r="L1907" s="891"/>
      <c r="M1907" s="904">
        <v>5</v>
      </c>
      <c r="N1907" s="866">
        <v>0.88026</v>
      </c>
      <c r="O1907" s="867">
        <v>11.25</v>
      </c>
      <c r="P1907" s="867">
        <f t="shared" si="22"/>
        <v>9.902925</v>
      </c>
    </row>
    <row r="1908" s="1" customFormat="1" spans="1:16">
      <c r="A1908" s="903" t="s">
        <v>5439</v>
      </c>
      <c r="B1908" s="900" t="s">
        <v>5440</v>
      </c>
      <c r="C1908" s="891"/>
      <c r="D1908" s="901"/>
      <c r="E1908" s="902"/>
      <c r="F1908" s="891"/>
      <c r="G1908" s="891"/>
      <c r="H1908" s="891"/>
      <c r="I1908" s="891"/>
      <c r="J1908" s="891"/>
      <c r="K1908" s="891"/>
      <c r="L1908" s="891"/>
      <c r="M1908" s="904">
        <v>9</v>
      </c>
      <c r="N1908" s="866">
        <v>1.584468</v>
      </c>
      <c r="O1908" s="867">
        <v>11.25</v>
      </c>
      <c r="P1908" s="867">
        <f t="shared" si="22"/>
        <v>17.825265</v>
      </c>
    </row>
    <row r="1909" s="1" customFormat="1" spans="1:16">
      <c r="A1909" s="899" t="s">
        <v>5441</v>
      </c>
      <c r="B1909" s="900" t="s">
        <v>5442</v>
      </c>
      <c r="C1909" s="891"/>
      <c r="D1909" s="901"/>
      <c r="E1909" s="902"/>
      <c r="F1909" s="891"/>
      <c r="G1909" s="891"/>
      <c r="H1909" s="891"/>
      <c r="I1909" s="891"/>
      <c r="J1909" s="891"/>
      <c r="K1909" s="891"/>
      <c r="L1909" s="891"/>
      <c r="M1909" s="904">
        <v>1</v>
      </c>
      <c r="N1909" s="866">
        <v>0.176052</v>
      </c>
      <c r="O1909" s="867">
        <v>11.25</v>
      </c>
      <c r="P1909" s="867">
        <f t="shared" si="22"/>
        <v>1.980585</v>
      </c>
    </row>
    <row r="1910" s="1" customFormat="1" spans="1:16">
      <c r="A1910" s="899" t="s">
        <v>5443</v>
      </c>
      <c r="B1910" s="900" t="s">
        <v>5444</v>
      </c>
      <c r="C1910" s="891"/>
      <c r="D1910" s="901"/>
      <c r="E1910" s="902"/>
      <c r="F1910" s="891"/>
      <c r="G1910" s="891"/>
      <c r="H1910" s="891"/>
      <c r="I1910" s="891"/>
      <c r="J1910" s="891"/>
      <c r="K1910" s="891"/>
      <c r="L1910" s="891"/>
      <c r="M1910" s="904">
        <v>3</v>
      </c>
      <c r="N1910" s="866">
        <v>0.528156</v>
      </c>
      <c r="O1910" s="867">
        <v>11.25</v>
      </c>
      <c r="P1910" s="867">
        <f t="shared" si="22"/>
        <v>5.941755</v>
      </c>
    </row>
    <row r="1911" s="1" customFormat="1" spans="1:16">
      <c r="A1911" s="899" t="s">
        <v>5445</v>
      </c>
      <c r="B1911" s="900" t="s">
        <v>5446</v>
      </c>
      <c r="C1911" s="891"/>
      <c r="D1911" s="901"/>
      <c r="E1911" s="902"/>
      <c r="F1911" s="891"/>
      <c r="G1911" s="891"/>
      <c r="H1911" s="891"/>
      <c r="I1911" s="891"/>
      <c r="J1911" s="891"/>
      <c r="K1911" s="891"/>
      <c r="L1911" s="891"/>
      <c r="M1911" s="904">
        <v>3</v>
      </c>
      <c r="N1911" s="866">
        <v>0.528156</v>
      </c>
      <c r="O1911" s="867">
        <v>11.25</v>
      </c>
      <c r="P1911" s="867">
        <f t="shared" si="22"/>
        <v>5.941755</v>
      </c>
    </row>
    <row r="1912" s="1" customFormat="1" spans="1:16">
      <c r="A1912" s="899" t="s">
        <v>5447</v>
      </c>
      <c r="B1912" s="900" t="s">
        <v>5448</v>
      </c>
      <c r="C1912" s="891"/>
      <c r="D1912" s="901"/>
      <c r="E1912" s="902"/>
      <c r="F1912" s="891"/>
      <c r="G1912" s="891"/>
      <c r="H1912" s="891"/>
      <c r="I1912" s="891"/>
      <c r="J1912" s="891"/>
      <c r="K1912" s="891"/>
      <c r="L1912" s="891"/>
      <c r="M1912" s="904">
        <v>3</v>
      </c>
      <c r="N1912" s="866">
        <v>0.528156</v>
      </c>
      <c r="O1912" s="867">
        <v>11.25</v>
      </c>
      <c r="P1912" s="867">
        <f t="shared" si="22"/>
        <v>5.941755</v>
      </c>
    </row>
    <row r="1913" s="1" customFormat="1" spans="1:16">
      <c r="A1913" s="899" t="s">
        <v>5449</v>
      </c>
      <c r="B1913" s="900" t="s">
        <v>5450</v>
      </c>
      <c r="C1913" s="891"/>
      <c r="D1913" s="901"/>
      <c r="E1913" s="902"/>
      <c r="F1913" s="891"/>
      <c r="G1913" s="891"/>
      <c r="H1913" s="891"/>
      <c r="I1913" s="891"/>
      <c r="J1913" s="891"/>
      <c r="K1913" s="891"/>
      <c r="L1913" s="891"/>
      <c r="M1913" s="904">
        <v>4</v>
      </c>
      <c r="N1913" s="866">
        <v>0.704208</v>
      </c>
      <c r="O1913" s="867">
        <v>11.25</v>
      </c>
      <c r="P1913" s="867">
        <f t="shared" si="22"/>
        <v>7.92234</v>
      </c>
    </row>
    <row r="1914" s="1" customFormat="1" spans="1:16">
      <c r="A1914" s="899" t="s">
        <v>5451</v>
      </c>
      <c r="B1914" s="900" t="s">
        <v>5452</v>
      </c>
      <c r="C1914" s="891"/>
      <c r="D1914" s="901"/>
      <c r="E1914" s="902"/>
      <c r="F1914" s="891"/>
      <c r="G1914" s="891"/>
      <c r="H1914" s="891"/>
      <c r="I1914" s="891"/>
      <c r="J1914" s="891"/>
      <c r="K1914" s="891"/>
      <c r="L1914" s="891"/>
      <c r="M1914" s="904">
        <v>6</v>
      </c>
      <c r="N1914" s="866">
        <v>1.056312</v>
      </c>
      <c r="O1914" s="867">
        <v>11.25</v>
      </c>
      <c r="P1914" s="867">
        <f t="shared" si="22"/>
        <v>11.88351</v>
      </c>
    </row>
    <row r="1915" s="1" customFormat="1" spans="1:16">
      <c r="A1915" s="899" t="s">
        <v>5453</v>
      </c>
      <c r="B1915" s="900" t="s">
        <v>2033</v>
      </c>
      <c r="C1915" s="891"/>
      <c r="D1915" s="901"/>
      <c r="E1915" s="902"/>
      <c r="F1915" s="891"/>
      <c r="G1915" s="891"/>
      <c r="H1915" s="891"/>
      <c r="I1915" s="891"/>
      <c r="J1915" s="891"/>
      <c r="K1915" s="891"/>
      <c r="L1915" s="891"/>
      <c r="M1915" s="904">
        <v>3</v>
      </c>
      <c r="N1915" s="866">
        <v>0.528156</v>
      </c>
      <c r="O1915" s="867">
        <v>11.25</v>
      </c>
      <c r="P1915" s="867">
        <f t="shared" si="22"/>
        <v>5.941755</v>
      </c>
    </row>
    <row r="1916" s="1" customFormat="1" spans="1:16">
      <c r="A1916" s="899" t="s">
        <v>5454</v>
      </c>
      <c r="B1916" s="900" t="s">
        <v>5455</v>
      </c>
      <c r="C1916" s="891"/>
      <c r="D1916" s="901"/>
      <c r="E1916" s="902"/>
      <c r="F1916" s="891"/>
      <c r="G1916" s="891"/>
      <c r="H1916" s="891"/>
      <c r="I1916" s="891"/>
      <c r="J1916" s="891"/>
      <c r="K1916" s="891"/>
      <c r="L1916" s="891"/>
      <c r="M1916" s="904">
        <v>5</v>
      </c>
      <c r="N1916" s="866">
        <v>0.88026</v>
      </c>
      <c r="O1916" s="867">
        <v>11.25</v>
      </c>
      <c r="P1916" s="867">
        <f t="shared" si="22"/>
        <v>9.902925</v>
      </c>
    </row>
    <row r="1917" s="1" customFormat="1" spans="1:16">
      <c r="A1917" s="899" t="s">
        <v>5456</v>
      </c>
      <c r="B1917" s="900" t="s">
        <v>5457</v>
      </c>
      <c r="C1917" s="891"/>
      <c r="D1917" s="901"/>
      <c r="E1917" s="902"/>
      <c r="F1917" s="891"/>
      <c r="G1917" s="891"/>
      <c r="H1917" s="891"/>
      <c r="I1917" s="891"/>
      <c r="J1917" s="891"/>
      <c r="K1917" s="891"/>
      <c r="L1917" s="891"/>
      <c r="M1917" s="904">
        <v>3</v>
      </c>
      <c r="N1917" s="866">
        <v>0.528156</v>
      </c>
      <c r="O1917" s="867">
        <v>11.25</v>
      </c>
      <c r="P1917" s="867">
        <f t="shared" si="22"/>
        <v>5.941755</v>
      </c>
    </row>
    <row r="1918" s="1" customFormat="1" spans="1:16">
      <c r="A1918" s="899" t="s">
        <v>5458</v>
      </c>
      <c r="B1918" s="900" t="s">
        <v>5459</v>
      </c>
      <c r="C1918" s="891"/>
      <c r="D1918" s="901"/>
      <c r="E1918" s="902"/>
      <c r="F1918" s="891"/>
      <c r="G1918" s="891"/>
      <c r="H1918" s="891"/>
      <c r="I1918" s="891"/>
      <c r="J1918" s="891"/>
      <c r="K1918" s="891"/>
      <c r="L1918" s="891"/>
      <c r="M1918" s="904">
        <v>6</v>
      </c>
      <c r="N1918" s="866">
        <v>1.056312</v>
      </c>
      <c r="O1918" s="867">
        <v>11.25</v>
      </c>
      <c r="P1918" s="867">
        <f t="shared" si="22"/>
        <v>11.88351</v>
      </c>
    </row>
    <row r="1919" s="1" customFormat="1" spans="1:16">
      <c r="A1919" s="899" t="s">
        <v>5460</v>
      </c>
      <c r="B1919" s="900" t="s">
        <v>5461</v>
      </c>
      <c r="C1919" s="891"/>
      <c r="D1919" s="901"/>
      <c r="E1919" s="902"/>
      <c r="F1919" s="891"/>
      <c r="G1919" s="891"/>
      <c r="H1919" s="891"/>
      <c r="I1919" s="891"/>
      <c r="J1919" s="891"/>
      <c r="K1919" s="891"/>
      <c r="L1919" s="891"/>
      <c r="M1919" s="904">
        <v>5</v>
      </c>
      <c r="N1919" s="866">
        <v>0.88026</v>
      </c>
      <c r="O1919" s="867">
        <v>11.25</v>
      </c>
      <c r="P1919" s="867">
        <f t="shared" si="22"/>
        <v>9.902925</v>
      </c>
    </row>
    <row r="1920" s="1" customFormat="1" spans="1:16">
      <c r="A1920" s="899" t="s">
        <v>5462</v>
      </c>
      <c r="B1920" s="900" t="s">
        <v>5463</v>
      </c>
      <c r="C1920" s="891"/>
      <c r="D1920" s="901"/>
      <c r="E1920" s="902"/>
      <c r="F1920" s="891"/>
      <c r="G1920" s="891"/>
      <c r="H1920" s="891"/>
      <c r="I1920" s="891"/>
      <c r="J1920" s="891"/>
      <c r="K1920" s="891"/>
      <c r="L1920" s="891"/>
      <c r="M1920" s="904">
        <v>2</v>
      </c>
      <c r="N1920" s="866">
        <v>0.352104</v>
      </c>
      <c r="O1920" s="867">
        <v>11.25</v>
      </c>
      <c r="P1920" s="867">
        <f t="shared" si="22"/>
        <v>3.96117</v>
      </c>
    </row>
    <row r="1921" s="1" customFormat="1" spans="1:16">
      <c r="A1921" s="899" t="s">
        <v>5464</v>
      </c>
      <c r="B1921" s="900" t="s">
        <v>5465</v>
      </c>
      <c r="C1921" s="891"/>
      <c r="D1921" s="901"/>
      <c r="E1921" s="902"/>
      <c r="F1921" s="891"/>
      <c r="G1921" s="891"/>
      <c r="H1921" s="891"/>
      <c r="I1921" s="891"/>
      <c r="J1921" s="891"/>
      <c r="K1921" s="891"/>
      <c r="L1921" s="891"/>
      <c r="M1921" s="904">
        <v>3</v>
      </c>
      <c r="N1921" s="866">
        <v>0.528156</v>
      </c>
      <c r="O1921" s="867">
        <v>11.25</v>
      </c>
      <c r="P1921" s="867">
        <f t="shared" si="22"/>
        <v>5.941755</v>
      </c>
    </row>
    <row r="1922" s="1" customFormat="1" spans="1:16">
      <c r="A1922" s="899" t="s">
        <v>5466</v>
      </c>
      <c r="B1922" s="900" t="s">
        <v>5467</v>
      </c>
      <c r="C1922" s="891"/>
      <c r="D1922" s="901"/>
      <c r="E1922" s="902"/>
      <c r="F1922" s="891"/>
      <c r="G1922" s="891"/>
      <c r="H1922" s="891"/>
      <c r="I1922" s="891"/>
      <c r="J1922" s="891"/>
      <c r="K1922" s="891"/>
      <c r="L1922" s="891"/>
      <c r="M1922" s="904">
        <v>6</v>
      </c>
      <c r="N1922" s="866">
        <v>1.056312</v>
      </c>
      <c r="O1922" s="867">
        <v>11.25</v>
      </c>
      <c r="P1922" s="867">
        <f t="shared" si="22"/>
        <v>11.88351</v>
      </c>
    </row>
    <row r="1923" s="1" customFormat="1" spans="1:16">
      <c r="A1923" s="899" t="s">
        <v>5468</v>
      </c>
      <c r="B1923" s="900" t="s">
        <v>5469</v>
      </c>
      <c r="C1923" s="891"/>
      <c r="D1923" s="901"/>
      <c r="E1923" s="902"/>
      <c r="F1923" s="891"/>
      <c r="G1923" s="891"/>
      <c r="H1923" s="891"/>
      <c r="I1923" s="891"/>
      <c r="J1923" s="891"/>
      <c r="K1923" s="891"/>
      <c r="L1923" s="891"/>
      <c r="M1923" s="904">
        <v>5</v>
      </c>
      <c r="N1923" s="866">
        <v>0.88026</v>
      </c>
      <c r="O1923" s="867">
        <v>11.25</v>
      </c>
      <c r="P1923" s="867">
        <f t="shared" si="22"/>
        <v>9.902925</v>
      </c>
    </row>
    <row r="1924" s="1" customFormat="1" spans="1:16">
      <c r="A1924" s="899" t="s">
        <v>5470</v>
      </c>
      <c r="B1924" s="900" t="s">
        <v>5471</v>
      </c>
      <c r="C1924" s="891"/>
      <c r="D1924" s="901"/>
      <c r="E1924" s="902"/>
      <c r="F1924" s="891"/>
      <c r="G1924" s="891"/>
      <c r="H1924" s="891"/>
      <c r="I1924" s="891"/>
      <c r="J1924" s="891"/>
      <c r="K1924" s="891"/>
      <c r="L1924" s="891"/>
      <c r="M1924" s="904">
        <v>5</v>
      </c>
      <c r="N1924" s="866">
        <v>0.88026</v>
      </c>
      <c r="O1924" s="867">
        <v>11.25</v>
      </c>
      <c r="P1924" s="867">
        <f t="shared" si="22"/>
        <v>9.902925</v>
      </c>
    </row>
    <row r="1925" s="1" customFormat="1" spans="1:16">
      <c r="A1925" s="899" t="s">
        <v>5472</v>
      </c>
      <c r="B1925" s="900" t="s">
        <v>5473</v>
      </c>
      <c r="C1925" s="891"/>
      <c r="D1925" s="901"/>
      <c r="E1925" s="902"/>
      <c r="F1925" s="891"/>
      <c r="G1925" s="891"/>
      <c r="H1925" s="891"/>
      <c r="I1925" s="891"/>
      <c r="J1925" s="891"/>
      <c r="K1925" s="891"/>
      <c r="L1925" s="891"/>
      <c r="M1925" s="904">
        <v>5</v>
      </c>
      <c r="N1925" s="866">
        <v>0.88026</v>
      </c>
      <c r="O1925" s="867">
        <v>11.25</v>
      </c>
      <c r="P1925" s="867">
        <f t="shared" si="22"/>
        <v>9.902925</v>
      </c>
    </row>
    <row r="1926" s="1" customFormat="1" spans="1:16">
      <c r="A1926" s="899" t="s">
        <v>5474</v>
      </c>
      <c r="B1926" s="900" t="s">
        <v>5475</v>
      </c>
      <c r="C1926" s="891"/>
      <c r="D1926" s="901"/>
      <c r="E1926" s="902"/>
      <c r="F1926" s="891"/>
      <c r="G1926" s="891"/>
      <c r="H1926" s="891"/>
      <c r="I1926" s="891"/>
      <c r="J1926" s="891"/>
      <c r="K1926" s="891"/>
      <c r="L1926" s="891"/>
      <c r="M1926" s="904">
        <v>4</v>
      </c>
      <c r="N1926" s="866">
        <v>0.704208</v>
      </c>
      <c r="O1926" s="867">
        <v>11.25</v>
      </c>
      <c r="P1926" s="867">
        <f t="shared" si="22"/>
        <v>7.92234</v>
      </c>
    </row>
    <row r="1927" s="1" customFormat="1" spans="1:16">
      <c r="A1927" s="899" t="s">
        <v>5476</v>
      </c>
      <c r="B1927" s="900" t="s">
        <v>5477</v>
      </c>
      <c r="C1927" s="891"/>
      <c r="D1927" s="901"/>
      <c r="E1927" s="902"/>
      <c r="F1927" s="891"/>
      <c r="G1927" s="891"/>
      <c r="H1927" s="891"/>
      <c r="I1927" s="891"/>
      <c r="J1927" s="891"/>
      <c r="K1927" s="891"/>
      <c r="L1927" s="891"/>
      <c r="M1927" s="904">
        <v>2</v>
      </c>
      <c r="N1927" s="866">
        <v>0.352104</v>
      </c>
      <c r="O1927" s="867">
        <v>11.25</v>
      </c>
      <c r="P1927" s="867">
        <f t="shared" si="22"/>
        <v>3.96117</v>
      </c>
    </row>
    <row r="1928" s="1" customFormat="1" spans="1:16">
      <c r="A1928" s="899" t="s">
        <v>5478</v>
      </c>
      <c r="B1928" s="900" t="s">
        <v>5479</v>
      </c>
      <c r="C1928" s="891"/>
      <c r="D1928" s="901"/>
      <c r="E1928" s="902"/>
      <c r="F1928" s="891"/>
      <c r="G1928" s="891"/>
      <c r="H1928" s="891"/>
      <c r="I1928" s="891"/>
      <c r="J1928" s="891"/>
      <c r="K1928" s="891"/>
      <c r="L1928" s="891"/>
      <c r="M1928" s="904">
        <v>5</v>
      </c>
      <c r="N1928" s="866">
        <v>0.88026</v>
      </c>
      <c r="O1928" s="867">
        <v>11.25</v>
      </c>
      <c r="P1928" s="867">
        <f t="shared" si="22"/>
        <v>9.902925</v>
      </c>
    </row>
    <row r="1929" s="1" customFormat="1" spans="1:16">
      <c r="A1929" s="899" t="s">
        <v>5480</v>
      </c>
      <c r="B1929" s="900" t="s">
        <v>5481</v>
      </c>
      <c r="C1929" s="891"/>
      <c r="D1929" s="901"/>
      <c r="E1929" s="902"/>
      <c r="F1929" s="891"/>
      <c r="G1929" s="891"/>
      <c r="H1929" s="891"/>
      <c r="I1929" s="891"/>
      <c r="J1929" s="891"/>
      <c r="K1929" s="891"/>
      <c r="L1929" s="891"/>
      <c r="M1929" s="904">
        <v>6</v>
      </c>
      <c r="N1929" s="866">
        <v>1.056312</v>
      </c>
      <c r="O1929" s="867">
        <v>11.25</v>
      </c>
      <c r="P1929" s="867">
        <f t="shared" si="22"/>
        <v>11.88351</v>
      </c>
    </row>
    <row r="1930" s="1" customFormat="1" spans="1:16">
      <c r="A1930" s="899" t="s">
        <v>5482</v>
      </c>
      <c r="B1930" s="905" t="s">
        <v>5483</v>
      </c>
      <c r="C1930" s="891"/>
      <c r="D1930" s="901"/>
      <c r="E1930" s="902"/>
      <c r="F1930" s="891"/>
      <c r="G1930" s="891"/>
      <c r="H1930" s="891"/>
      <c r="I1930" s="891"/>
      <c r="J1930" s="891"/>
      <c r="K1930" s="891"/>
      <c r="L1930" s="891"/>
      <c r="M1930" s="904">
        <v>4</v>
      </c>
      <c r="N1930" s="866">
        <v>0.704208</v>
      </c>
      <c r="O1930" s="867">
        <v>11.25</v>
      </c>
      <c r="P1930" s="867">
        <f t="shared" si="22"/>
        <v>7.92234</v>
      </c>
    </row>
    <row r="1931" s="1" customFormat="1" spans="1:16">
      <c r="A1931" s="903" t="s">
        <v>5484</v>
      </c>
      <c r="B1931" s="900" t="s">
        <v>5485</v>
      </c>
      <c r="C1931" s="891"/>
      <c r="D1931" s="901"/>
      <c r="E1931" s="902"/>
      <c r="F1931" s="891"/>
      <c r="G1931" s="891"/>
      <c r="H1931" s="891"/>
      <c r="I1931" s="891"/>
      <c r="J1931" s="891"/>
      <c r="K1931" s="891"/>
      <c r="L1931" s="891"/>
      <c r="M1931" s="904">
        <v>9</v>
      </c>
      <c r="N1931" s="866">
        <v>1.584468</v>
      </c>
      <c r="O1931" s="867">
        <v>11.25</v>
      </c>
      <c r="P1931" s="867">
        <f t="shared" si="22"/>
        <v>17.825265</v>
      </c>
    </row>
    <row r="1932" s="1" customFormat="1" spans="1:16">
      <c r="A1932" s="899" t="s">
        <v>5486</v>
      </c>
      <c r="B1932" s="900" t="s">
        <v>5487</v>
      </c>
      <c r="C1932" s="891"/>
      <c r="D1932" s="901"/>
      <c r="E1932" s="902"/>
      <c r="F1932" s="891"/>
      <c r="G1932" s="891"/>
      <c r="H1932" s="891"/>
      <c r="I1932" s="891"/>
      <c r="J1932" s="891"/>
      <c r="K1932" s="891"/>
      <c r="L1932" s="891"/>
      <c r="M1932" s="904">
        <v>2</v>
      </c>
      <c r="N1932" s="866">
        <v>0.352104</v>
      </c>
      <c r="O1932" s="867">
        <v>11.25</v>
      </c>
      <c r="P1932" s="867">
        <f t="shared" si="22"/>
        <v>3.96117</v>
      </c>
    </row>
    <row r="1933" s="1" customFormat="1" spans="1:16">
      <c r="A1933" s="899" t="s">
        <v>5488</v>
      </c>
      <c r="B1933" s="900" t="s">
        <v>5489</v>
      </c>
      <c r="C1933" s="891"/>
      <c r="D1933" s="901"/>
      <c r="E1933" s="902"/>
      <c r="F1933" s="891"/>
      <c r="G1933" s="891"/>
      <c r="H1933" s="891"/>
      <c r="I1933" s="891"/>
      <c r="J1933" s="891"/>
      <c r="K1933" s="891"/>
      <c r="L1933" s="891"/>
      <c r="M1933" s="904">
        <v>2</v>
      </c>
      <c r="N1933" s="866">
        <v>0.352104</v>
      </c>
      <c r="O1933" s="867">
        <v>11.25</v>
      </c>
      <c r="P1933" s="867">
        <f t="shared" si="22"/>
        <v>3.96117</v>
      </c>
    </row>
    <row r="1934" s="1" customFormat="1" spans="1:16">
      <c r="A1934" s="899" t="s">
        <v>5490</v>
      </c>
      <c r="B1934" s="900" t="s">
        <v>5491</v>
      </c>
      <c r="C1934" s="891"/>
      <c r="D1934" s="901"/>
      <c r="E1934" s="902"/>
      <c r="F1934" s="891"/>
      <c r="G1934" s="891"/>
      <c r="H1934" s="891"/>
      <c r="I1934" s="891"/>
      <c r="J1934" s="891"/>
      <c r="K1934" s="891"/>
      <c r="L1934" s="891"/>
      <c r="M1934" s="904">
        <v>2</v>
      </c>
      <c r="N1934" s="866">
        <v>0.352104</v>
      </c>
      <c r="O1934" s="867">
        <v>11.25</v>
      </c>
      <c r="P1934" s="867">
        <f t="shared" si="22"/>
        <v>3.96117</v>
      </c>
    </row>
    <row r="1935" s="1" customFormat="1" spans="1:16">
      <c r="A1935" s="899" t="s">
        <v>5492</v>
      </c>
      <c r="B1935" s="900" t="s">
        <v>5493</v>
      </c>
      <c r="C1935" s="891"/>
      <c r="D1935" s="901"/>
      <c r="E1935" s="902"/>
      <c r="F1935" s="891"/>
      <c r="G1935" s="891"/>
      <c r="H1935" s="891"/>
      <c r="I1935" s="891"/>
      <c r="J1935" s="891"/>
      <c r="K1935" s="891"/>
      <c r="L1935" s="891"/>
      <c r="M1935" s="904">
        <v>3</v>
      </c>
      <c r="N1935" s="866">
        <v>0.528156</v>
      </c>
      <c r="O1935" s="867">
        <v>11.25</v>
      </c>
      <c r="P1935" s="867">
        <f t="shared" si="22"/>
        <v>5.941755</v>
      </c>
    </row>
    <row r="1936" s="1" customFormat="1" spans="1:16">
      <c r="A1936" s="899" t="s">
        <v>5494</v>
      </c>
      <c r="B1936" s="900" t="s">
        <v>5495</v>
      </c>
      <c r="C1936" s="891"/>
      <c r="D1936" s="901"/>
      <c r="E1936" s="902"/>
      <c r="F1936" s="891"/>
      <c r="G1936" s="891"/>
      <c r="H1936" s="891"/>
      <c r="I1936" s="891"/>
      <c r="J1936" s="891"/>
      <c r="K1936" s="891"/>
      <c r="L1936" s="891"/>
      <c r="M1936" s="904">
        <v>6</v>
      </c>
      <c r="N1936" s="866">
        <v>1.056312</v>
      </c>
      <c r="O1936" s="867">
        <v>11.25</v>
      </c>
      <c r="P1936" s="867">
        <f t="shared" si="22"/>
        <v>11.88351</v>
      </c>
    </row>
    <row r="1937" s="1" customFormat="1" spans="1:16">
      <c r="A1937" s="899" t="s">
        <v>5496</v>
      </c>
      <c r="B1937" s="900" t="s">
        <v>5497</v>
      </c>
      <c r="C1937" s="891"/>
      <c r="D1937" s="901"/>
      <c r="E1937" s="902"/>
      <c r="F1937" s="891"/>
      <c r="G1937" s="891"/>
      <c r="H1937" s="891"/>
      <c r="I1937" s="891"/>
      <c r="J1937" s="891"/>
      <c r="K1937" s="891"/>
      <c r="L1937" s="891"/>
      <c r="M1937" s="904">
        <v>8</v>
      </c>
      <c r="N1937" s="866">
        <v>1.408416</v>
      </c>
      <c r="O1937" s="867">
        <v>11.25</v>
      </c>
      <c r="P1937" s="867">
        <f t="shared" si="22"/>
        <v>15.84468</v>
      </c>
    </row>
    <row r="1938" s="1" customFormat="1" spans="1:16">
      <c r="A1938" s="899" t="s">
        <v>5498</v>
      </c>
      <c r="B1938" s="900" t="s">
        <v>2297</v>
      </c>
      <c r="C1938" s="891"/>
      <c r="D1938" s="901"/>
      <c r="E1938" s="902"/>
      <c r="F1938" s="891"/>
      <c r="G1938" s="891"/>
      <c r="H1938" s="891"/>
      <c r="I1938" s="891"/>
      <c r="J1938" s="891"/>
      <c r="K1938" s="891"/>
      <c r="L1938" s="891"/>
      <c r="M1938" s="904">
        <v>5</v>
      </c>
      <c r="N1938" s="866">
        <v>0.88026</v>
      </c>
      <c r="O1938" s="867">
        <v>11.25</v>
      </c>
      <c r="P1938" s="867">
        <f t="shared" si="22"/>
        <v>9.902925</v>
      </c>
    </row>
    <row r="1939" s="1" customFormat="1" spans="1:16">
      <c r="A1939" s="899" t="s">
        <v>5499</v>
      </c>
      <c r="B1939" s="900" t="s">
        <v>5500</v>
      </c>
      <c r="C1939" s="891"/>
      <c r="D1939" s="901"/>
      <c r="E1939" s="902"/>
      <c r="F1939" s="891"/>
      <c r="G1939" s="891"/>
      <c r="H1939" s="891"/>
      <c r="I1939" s="891"/>
      <c r="J1939" s="891"/>
      <c r="K1939" s="891"/>
      <c r="L1939" s="891"/>
      <c r="M1939" s="904">
        <v>4</v>
      </c>
      <c r="N1939" s="866">
        <v>0.704208</v>
      </c>
      <c r="O1939" s="867">
        <v>11.25</v>
      </c>
      <c r="P1939" s="867">
        <f t="shared" si="22"/>
        <v>7.92234</v>
      </c>
    </row>
    <row r="1940" s="1" customFormat="1" spans="1:16">
      <c r="A1940" s="899" t="s">
        <v>5501</v>
      </c>
      <c r="B1940" s="900" t="s">
        <v>5502</v>
      </c>
      <c r="C1940" s="891"/>
      <c r="D1940" s="901"/>
      <c r="E1940" s="902"/>
      <c r="F1940" s="891"/>
      <c r="G1940" s="891"/>
      <c r="H1940" s="891"/>
      <c r="I1940" s="891"/>
      <c r="J1940" s="891"/>
      <c r="K1940" s="891"/>
      <c r="L1940" s="891"/>
      <c r="M1940" s="904">
        <v>2</v>
      </c>
      <c r="N1940" s="866">
        <v>0.352104</v>
      </c>
      <c r="O1940" s="867">
        <v>11.25</v>
      </c>
      <c r="P1940" s="867">
        <f t="shared" si="22"/>
        <v>3.96117</v>
      </c>
    </row>
    <row r="1941" s="1" customFormat="1" spans="1:16">
      <c r="A1941" s="899" t="s">
        <v>5503</v>
      </c>
      <c r="B1941" s="900" t="s">
        <v>5504</v>
      </c>
      <c r="C1941" s="891"/>
      <c r="D1941" s="901"/>
      <c r="E1941" s="902"/>
      <c r="F1941" s="891"/>
      <c r="G1941" s="891"/>
      <c r="H1941" s="891"/>
      <c r="I1941" s="891"/>
      <c r="J1941" s="891"/>
      <c r="K1941" s="891"/>
      <c r="L1941" s="891"/>
      <c r="M1941" s="904">
        <v>6</v>
      </c>
      <c r="N1941" s="866">
        <v>1.056312</v>
      </c>
      <c r="O1941" s="867">
        <v>11.25</v>
      </c>
      <c r="P1941" s="867">
        <f t="shared" si="22"/>
        <v>11.88351</v>
      </c>
    </row>
    <row r="1942" s="1" customFormat="1" spans="1:16">
      <c r="A1942" s="899" t="s">
        <v>5505</v>
      </c>
      <c r="B1942" s="900" t="s">
        <v>5506</v>
      </c>
      <c r="C1942" s="891"/>
      <c r="D1942" s="901"/>
      <c r="E1942" s="902"/>
      <c r="F1942" s="891"/>
      <c r="G1942" s="891"/>
      <c r="H1942" s="891"/>
      <c r="I1942" s="891"/>
      <c r="J1942" s="891"/>
      <c r="K1942" s="891"/>
      <c r="L1942" s="891"/>
      <c r="M1942" s="904">
        <v>4</v>
      </c>
      <c r="N1942" s="866">
        <v>0.704208</v>
      </c>
      <c r="O1942" s="867">
        <v>11.25</v>
      </c>
      <c r="P1942" s="867">
        <f t="shared" si="22"/>
        <v>7.92234</v>
      </c>
    </row>
    <row r="1943" s="1" customFormat="1" spans="1:16">
      <c r="A1943" s="899" t="s">
        <v>5507</v>
      </c>
      <c r="B1943" s="900" t="s">
        <v>5508</v>
      </c>
      <c r="C1943" s="891"/>
      <c r="D1943" s="901"/>
      <c r="E1943" s="902"/>
      <c r="F1943" s="891"/>
      <c r="G1943" s="891"/>
      <c r="H1943" s="891"/>
      <c r="I1943" s="891"/>
      <c r="J1943" s="891"/>
      <c r="K1943" s="891"/>
      <c r="L1943" s="891"/>
      <c r="M1943" s="904">
        <v>3</v>
      </c>
      <c r="N1943" s="866">
        <v>0.528156</v>
      </c>
      <c r="O1943" s="867">
        <v>11.25</v>
      </c>
      <c r="P1943" s="867">
        <f t="shared" si="22"/>
        <v>5.941755</v>
      </c>
    </row>
    <row r="1944" s="1" customFormat="1" spans="1:16">
      <c r="A1944" s="899" t="s">
        <v>5509</v>
      </c>
      <c r="B1944" s="900" t="s">
        <v>5510</v>
      </c>
      <c r="C1944" s="891"/>
      <c r="D1944" s="901"/>
      <c r="E1944" s="902"/>
      <c r="F1944" s="891"/>
      <c r="G1944" s="891"/>
      <c r="H1944" s="891"/>
      <c r="I1944" s="891"/>
      <c r="J1944" s="891"/>
      <c r="K1944" s="891"/>
      <c r="L1944" s="891"/>
      <c r="M1944" s="904">
        <v>3</v>
      </c>
      <c r="N1944" s="866">
        <v>0.528156</v>
      </c>
      <c r="O1944" s="867">
        <v>11.25</v>
      </c>
      <c r="P1944" s="867">
        <f t="shared" si="22"/>
        <v>5.941755</v>
      </c>
    </row>
    <row r="1945" s="1" customFormat="1" spans="1:16">
      <c r="A1945" s="899" t="s">
        <v>5511</v>
      </c>
      <c r="B1945" s="900" t="s">
        <v>5512</v>
      </c>
      <c r="C1945" s="891"/>
      <c r="D1945" s="901"/>
      <c r="E1945" s="902"/>
      <c r="F1945" s="891"/>
      <c r="G1945" s="891"/>
      <c r="H1945" s="891"/>
      <c r="I1945" s="891"/>
      <c r="J1945" s="891"/>
      <c r="K1945" s="891"/>
      <c r="L1945" s="891"/>
      <c r="M1945" s="904">
        <v>6</v>
      </c>
      <c r="N1945" s="866">
        <v>1.056312</v>
      </c>
      <c r="O1945" s="867">
        <v>11.25</v>
      </c>
      <c r="P1945" s="867">
        <f t="shared" si="22"/>
        <v>11.88351</v>
      </c>
    </row>
    <row r="1946" s="1" customFormat="1" spans="1:16">
      <c r="A1946" s="899" t="s">
        <v>5513</v>
      </c>
      <c r="B1946" s="900" t="s">
        <v>2609</v>
      </c>
      <c r="C1946" s="891"/>
      <c r="D1946" s="901"/>
      <c r="E1946" s="902"/>
      <c r="F1946" s="891"/>
      <c r="G1946" s="891"/>
      <c r="H1946" s="891"/>
      <c r="I1946" s="891"/>
      <c r="J1946" s="891"/>
      <c r="K1946" s="891"/>
      <c r="L1946" s="891"/>
      <c r="M1946" s="904">
        <v>5</v>
      </c>
      <c r="N1946" s="866">
        <v>0.88026</v>
      </c>
      <c r="O1946" s="867">
        <v>11.25</v>
      </c>
      <c r="P1946" s="867">
        <f t="shared" si="22"/>
        <v>9.902925</v>
      </c>
    </row>
    <row r="1947" s="1" customFormat="1" spans="1:16">
      <c r="A1947" s="899" t="s">
        <v>5514</v>
      </c>
      <c r="B1947" s="900" t="s">
        <v>5515</v>
      </c>
      <c r="C1947" s="891"/>
      <c r="D1947" s="901"/>
      <c r="E1947" s="902"/>
      <c r="F1947" s="891"/>
      <c r="G1947" s="891"/>
      <c r="H1947" s="891"/>
      <c r="I1947" s="891"/>
      <c r="J1947" s="891"/>
      <c r="K1947" s="891"/>
      <c r="L1947" s="891"/>
      <c r="M1947" s="904">
        <v>3</v>
      </c>
      <c r="N1947" s="866">
        <v>0.528156</v>
      </c>
      <c r="O1947" s="867">
        <v>11.25</v>
      </c>
      <c r="P1947" s="867">
        <f t="shared" si="22"/>
        <v>5.941755</v>
      </c>
    </row>
    <row r="1948" s="1" customFormat="1" spans="1:16">
      <c r="A1948" s="899" t="s">
        <v>5516</v>
      </c>
      <c r="B1948" s="900" t="s">
        <v>5517</v>
      </c>
      <c r="C1948" s="891"/>
      <c r="D1948" s="901"/>
      <c r="E1948" s="902"/>
      <c r="F1948" s="891"/>
      <c r="G1948" s="891"/>
      <c r="H1948" s="891"/>
      <c r="I1948" s="891"/>
      <c r="J1948" s="891"/>
      <c r="K1948" s="891"/>
      <c r="L1948" s="891"/>
      <c r="M1948" s="904">
        <v>3</v>
      </c>
      <c r="N1948" s="866">
        <v>0.528156</v>
      </c>
      <c r="O1948" s="867">
        <v>11.25</v>
      </c>
      <c r="P1948" s="867">
        <f t="shared" si="22"/>
        <v>5.941755</v>
      </c>
    </row>
    <row r="1949" s="1" customFormat="1" spans="1:16">
      <c r="A1949" s="899" t="s">
        <v>5518</v>
      </c>
      <c r="B1949" s="900" t="s">
        <v>5519</v>
      </c>
      <c r="C1949" s="891"/>
      <c r="D1949" s="901"/>
      <c r="E1949" s="902"/>
      <c r="F1949" s="891"/>
      <c r="G1949" s="891"/>
      <c r="H1949" s="891"/>
      <c r="I1949" s="891"/>
      <c r="J1949" s="891"/>
      <c r="K1949" s="891"/>
      <c r="L1949" s="891"/>
      <c r="M1949" s="904">
        <v>6</v>
      </c>
      <c r="N1949" s="866">
        <v>1.056312</v>
      </c>
      <c r="O1949" s="867">
        <v>11.25</v>
      </c>
      <c r="P1949" s="867">
        <f t="shared" si="22"/>
        <v>11.88351</v>
      </c>
    </row>
    <row r="1950" s="1" customFormat="1" spans="1:16">
      <c r="A1950" s="899" t="s">
        <v>5220</v>
      </c>
      <c r="B1950" s="900" t="s">
        <v>5520</v>
      </c>
      <c r="C1950" s="891"/>
      <c r="D1950" s="901"/>
      <c r="E1950" s="902"/>
      <c r="F1950" s="891"/>
      <c r="G1950" s="891"/>
      <c r="H1950" s="891"/>
      <c r="I1950" s="891"/>
      <c r="J1950" s="891"/>
      <c r="K1950" s="891"/>
      <c r="L1950" s="891"/>
      <c r="M1950" s="904">
        <v>5</v>
      </c>
      <c r="N1950" s="866">
        <v>0.88026</v>
      </c>
      <c r="O1950" s="867">
        <v>11.25</v>
      </c>
      <c r="P1950" s="867">
        <f t="shared" si="22"/>
        <v>9.902925</v>
      </c>
    </row>
    <row r="1951" s="1" customFormat="1" spans="1:16">
      <c r="A1951" s="899" t="s">
        <v>5521</v>
      </c>
      <c r="B1951" s="900" t="s">
        <v>5522</v>
      </c>
      <c r="C1951" s="891"/>
      <c r="D1951" s="901"/>
      <c r="E1951" s="902"/>
      <c r="F1951" s="891"/>
      <c r="G1951" s="891"/>
      <c r="H1951" s="891"/>
      <c r="I1951" s="891"/>
      <c r="J1951" s="891"/>
      <c r="K1951" s="891"/>
      <c r="L1951" s="891"/>
      <c r="M1951" s="904">
        <v>6</v>
      </c>
      <c r="N1951" s="866">
        <v>1.056312</v>
      </c>
      <c r="O1951" s="867">
        <v>11.25</v>
      </c>
      <c r="P1951" s="867">
        <f t="shared" si="22"/>
        <v>11.88351</v>
      </c>
    </row>
    <row r="1952" s="1" customFormat="1" spans="1:16">
      <c r="A1952" s="899" t="s">
        <v>5523</v>
      </c>
      <c r="B1952" s="900" t="s">
        <v>5524</v>
      </c>
      <c r="C1952" s="891"/>
      <c r="D1952" s="901"/>
      <c r="E1952" s="902"/>
      <c r="F1952" s="891"/>
      <c r="G1952" s="891"/>
      <c r="H1952" s="891"/>
      <c r="I1952" s="891"/>
      <c r="J1952" s="891"/>
      <c r="K1952" s="891"/>
      <c r="L1952" s="891"/>
      <c r="M1952" s="904">
        <v>2</v>
      </c>
      <c r="N1952" s="866">
        <v>0.352104</v>
      </c>
      <c r="O1952" s="867">
        <v>11.25</v>
      </c>
      <c r="P1952" s="867">
        <f t="shared" si="22"/>
        <v>3.96117</v>
      </c>
    </row>
    <row r="1953" s="1" customFormat="1" spans="1:16">
      <c r="A1953" s="899" t="s">
        <v>5525</v>
      </c>
      <c r="B1953" s="900" t="s">
        <v>5526</v>
      </c>
      <c r="C1953" s="891"/>
      <c r="D1953" s="901"/>
      <c r="E1953" s="902"/>
      <c r="F1953" s="891"/>
      <c r="G1953" s="891"/>
      <c r="H1953" s="891"/>
      <c r="I1953" s="891"/>
      <c r="J1953" s="891"/>
      <c r="K1953" s="891"/>
      <c r="L1953" s="891"/>
      <c r="M1953" s="904">
        <v>4</v>
      </c>
      <c r="N1953" s="866">
        <v>0.704208</v>
      </c>
      <c r="O1953" s="867">
        <v>11.25</v>
      </c>
      <c r="P1953" s="867">
        <f t="shared" si="22"/>
        <v>7.92234</v>
      </c>
    </row>
    <row r="1954" s="1" customFormat="1" spans="1:16">
      <c r="A1954" s="899" t="s">
        <v>5527</v>
      </c>
      <c r="B1954" s="900" t="s">
        <v>5528</v>
      </c>
      <c r="C1954" s="891"/>
      <c r="D1954" s="901"/>
      <c r="E1954" s="902"/>
      <c r="F1954" s="891"/>
      <c r="G1954" s="891"/>
      <c r="H1954" s="891"/>
      <c r="I1954" s="891"/>
      <c r="J1954" s="891"/>
      <c r="K1954" s="891"/>
      <c r="L1954" s="891"/>
      <c r="M1954" s="904">
        <v>4</v>
      </c>
      <c r="N1954" s="866">
        <v>0.704208</v>
      </c>
      <c r="O1954" s="867">
        <v>11.25</v>
      </c>
      <c r="P1954" s="867">
        <f t="shared" si="22"/>
        <v>7.92234</v>
      </c>
    </row>
    <row r="1955" s="1" customFormat="1" spans="1:16">
      <c r="A1955" s="899" t="s">
        <v>5529</v>
      </c>
      <c r="B1955" s="900" t="s">
        <v>5530</v>
      </c>
      <c r="C1955" s="891"/>
      <c r="D1955" s="901"/>
      <c r="E1955" s="902"/>
      <c r="F1955" s="891"/>
      <c r="G1955" s="891"/>
      <c r="H1955" s="891"/>
      <c r="I1955" s="891"/>
      <c r="J1955" s="891"/>
      <c r="K1955" s="891"/>
      <c r="L1955" s="891"/>
      <c r="M1955" s="904">
        <v>5</v>
      </c>
      <c r="N1955" s="866">
        <v>0.88026</v>
      </c>
      <c r="O1955" s="867">
        <v>11.25</v>
      </c>
      <c r="P1955" s="867">
        <f t="shared" si="22"/>
        <v>9.902925</v>
      </c>
    </row>
    <row r="1956" s="1" customFormat="1" spans="1:16">
      <c r="A1956" s="899" t="s">
        <v>5531</v>
      </c>
      <c r="B1956" s="900" t="s">
        <v>5532</v>
      </c>
      <c r="C1956" s="891"/>
      <c r="D1956" s="901"/>
      <c r="E1956" s="902"/>
      <c r="F1956" s="891"/>
      <c r="G1956" s="891"/>
      <c r="H1956" s="891"/>
      <c r="I1956" s="891"/>
      <c r="J1956" s="891"/>
      <c r="K1956" s="891"/>
      <c r="L1956" s="891"/>
      <c r="M1956" s="904">
        <v>1</v>
      </c>
      <c r="N1956" s="866">
        <v>0.176052</v>
      </c>
      <c r="O1956" s="867">
        <v>11.25</v>
      </c>
      <c r="P1956" s="867">
        <f t="shared" si="22"/>
        <v>1.980585</v>
      </c>
    </row>
    <row r="1957" s="1" customFormat="1" spans="1:16">
      <c r="A1957" s="899" t="s">
        <v>5533</v>
      </c>
      <c r="B1957" s="900" t="s">
        <v>5534</v>
      </c>
      <c r="C1957" s="891"/>
      <c r="D1957" s="901"/>
      <c r="E1957" s="902"/>
      <c r="F1957" s="891"/>
      <c r="G1957" s="891"/>
      <c r="H1957" s="891"/>
      <c r="I1957" s="891"/>
      <c r="J1957" s="891"/>
      <c r="K1957" s="891"/>
      <c r="L1957" s="891"/>
      <c r="M1957" s="904">
        <v>5</v>
      </c>
      <c r="N1957" s="866">
        <v>0.88026</v>
      </c>
      <c r="O1957" s="867">
        <v>11.25</v>
      </c>
      <c r="P1957" s="867">
        <f t="shared" si="22"/>
        <v>9.902925</v>
      </c>
    </row>
    <row r="1958" s="1" customFormat="1" spans="1:16">
      <c r="A1958" s="899" t="s">
        <v>5535</v>
      </c>
      <c r="B1958" s="900" t="s">
        <v>5536</v>
      </c>
      <c r="C1958" s="891"/>
      <c r="D1958" s="901"/>
      <c r="E1958" s="902"/>
      <c r="F1958" s="891"/>
      <c r="G1958" s="891"/>
      <c r="H1958" s="891"/>
      <c r="I1958" s="891"/>
      <c r="J1958" s="891"/>
      <c r="K1958" s="891"/>
      <c r="L1958" s="891"/>
      <c r="M1958" s="904">
        <v>4</v>
      </c>
      <c r="N1958" s="866">
        <v>0.704208</v>
      </c>
      <c r="O1958" s="867">
        <v>11.25</v>
      </c>
      <c r="P1958" s="867">
        <f t="shared" si="22"/>
        <v>7.92234</v>
      </c>
    </row>
    <row r="1959" s="1" customFormat="1" spans="1:16">
      <c r="A1959" s="899" t="s">
        <v>5537</v>
      </c>
      <c r="B1959" s="900" t="s">
        <v>5538</v>
      </c>
      <c r="C1959" s="891"/>
      <c r="D1959" s="901"/>
      <c r="E1959" s="902"/>
      <c r="F1959" s="891"/>
      <c r="G1959" s="891"/>
      <c r="H1959" s="891"/>
      <c r="I1959" s="891"/>
      <c r="J1959" s="891"/>
      <c r="K1959" s="891"/>
      <c r="L1959" s="891"/>
      <c r="M1959" s="904">
        <v>5</v>
      </c>
      <c r="N1959" s="866">
        <v>0.88026</v>
      </c>
      <c r="O1959" s="867">
        <v>11.25</v>
      </c>
      <c r="P1959" s="867">
        <f t="shared" si="22"/>
        <v>9.902925</v>
      </c>
    </row>
    <row r="1960" s="1" customFormat="1" spans="1:16">
      <c r="A1960" s="899" t="s">
        <v>5539</v>
      </c>
      <c r="B1960" s="900" t="s">
        <v>5540</v>
      </c>
      <c r="C1960" s="891"/>
      <c r="D1960" s="901"/>
      <c r="E1960" s="902"/>
      <c r="F1960" s="891"/>
      <c r="G1960" s="891"/>
      <c r="H1960" s="891"/>
      <c r="I1960" s="891"/>
      <c r="J1960" s="891"/>
      <c r="K1960" s="891"/>
      <c r="L1960" s="891"/>
      <c r="M1960" s="904">
        <v>3</v>
      </c>
      <c r="N1960" s="866">
        <v>0.528156</v>
      </c>
      <c r="O1960" s="867">
        <v>11.25</v>
      </c>
      <c r="P1960" s="867">
        <f t="shared" si="22"/>
        <v>5.941755</v>
      </c>
    </row>
    <row r="1961" s="1" customFormat="1" spans="1:16">
      <c r="A1961" s="899" t="s">
        <v>3641</v>
      </c>
      <c r="B1961" s="900" t="s">
        <v>5541</v>
      </c>
      <c r="C1961" s="891"/>
      <c r="D1961" s="901"/>
      <c r="E1961" s="902"/>
      <c r="F1961" s="891"/>
      <c r="G1961" s="891"/>
      <c r="H1961" s="891"/>
      <c r="I1961" s="891"/>
      <c r="J1961" s="891"/>
      <c r="K1961" s="891"/>
      <c r="L1961" s="891"/>
      <c r="M1961" s="904">
        <v>3</v>
      </c>
      <c r="N1961" s="866">
        <v>0.528156</v>
      </c>
      <c r="O1961" s="867">
        <v>11.25</v>
      </c>
      <c r="P1961" s="867">
        <f t="shared" si="22"/>
        <v>5.941755</v>
      </c>
    </row>
    <row r="1962" s="1" customFormat="1" spans="1:16">
      <c r="A1962" s="899" t="s">
        <v>5542</v>
      </c>
      <c r="B1962" s="900" t="s">
        <v>5543</v>
      </c>
      <c r="C1962" s="891"/>
      <c r="D1962" s="901"/>
      <c r="E1962" s="902"/>
      <c r="F1962" s="891"/>
      <c r="G1962" s="891"/>
      <c r="H1962" s="891"/>
      <c r="I1962" s="891"/>
      <c r="J1962" s="891"/>
      <c r="K1962" s="891"/>
      <c r="L1962" s="891"/>
      <c r="M1962" s="904">
        <v>4</v>
      </c>
      <c r="N1962" s="866">
        <v>0.704208</v>
      </c>
      <c r="O1962" s="867">
        <v>11.25</v>
      </c>
      <c r="P1962" s="867">
        <f t="shared" si="22"/>
        <v>7.92234</v>
      </c>
    </row>
    <row r="1963" s="1" customFormat="1" spans="1:16">
      <c r="A1963" s="899" t="s">
        <v>4981</v>
      </c>
      <c r="B1963" s="900" t="s">
        <v>5544</v>
      </c>
      <c r="C1963" s="891"/>
      <c r="D1963" s="901"/>
      <c r="E1963" s="902"/>
      <c r="F1963" s="891"/>
      <c r="G1963" s="891"/>
      <c r="H1963" s="891"/>
      <c r="I1963" s="891"/>
      <c r="J1963" s="891"/>
      <c r="K1963" s="891"/>
      <c r="L1963" s="891"/>
      <c r="M1963" s="904">
        <v>2</v>
      </c>
      <c r="N1963" s="866">
        <v>0.352104</v>
      </c>
      <c r="O1963" s="867">
        <v>11.25</v>
      </c>
      <c r="P1963" s="867">
        <f t="shared" si="22"/>
        <v>3.96117</v>
      </c>
    </row>
    <row r="1964" s="1" customFormat="1" spans="1:16">
      <c r="A1964" s="899" t="s">
        <v>5476</v>
      </c>
      <c r="B1964" s="900" t="s">
        <v>5545</v>
      </c>
      <c r="C1964" s="891"/>
      <c r="D1964" s="901"/>
      <c r="E1964" s="902"/>
      <c r="F1964" s="891"/>
      <c r="G1964" s="891"/>
      <c r="H1964" s="891"/>
      <c r="I1964" s="891"/>
      <c r="J1964" s="891"/>
      <c r="K1964" s="891"/>
      <c r="L1964" s="891"/>
      <c r="M1964" s="904">
        <v>7</v>
      </c>
      <c r="N1964" s="866">
        <v>1.232364</v>
      </c>
      <c r="O1964" s="867">
        <v>11.25</v>
      </c>
      <c r="P1964" s="867">
        <f t="shared" ref="P1964:P2027" si="23">M1964*1.980585</f>
        <v>13.864095</v>
      </c>
    </row>
    <row r="1965" s="1" customFormat="1" spans="1:16">
      <c r="A1965" s="899" t="s">
        <v>5546</v>
      </c>
      <c r="B1965" s="900" t="s">
        <v>5547</v>
      </c>
      <c r="C1965" s="891"/>
      <c r="D1965" s="901"/>
      <c r="E1965" s="902"/>
      <c r="F1965" s="891"/>
      <c r="G1965" s="891"/>
      <c r="H1965" s="891"/>
      <c r="I1965" s="891"/>
      <c r="J1965" s="891"/>
      <c r="K1965" s="891"/>
      <c r="L1965" s="891"/>
      <c r="M1965" s="904">
        <v>3</v>
      </c>
      <c r="N1965" s="866">
        <v>0.528156</v>
      </c>
      <c r="O1965" s="867">
        <v>11.25</v>
      </c>
      <c r="P1965" s="867">
        <f t="shared" si="23"/>
        <v>5.941755</v>
      </c>
    </row>
    <row r="1966" s="1" customFormat="1" spans="1:16">
      <c r="A1966" s="899" t="s">
        <v>5548</v>
      </c>
      <c r="B1966" s="900" t="s">
        <v>5549</v>
      </c>
      <c r="C1966" s="891"/>
      <c r="D1966" s="901"/>
      <c r="E1966" s="902"/>
      <c r="F1966" s="891"/>
      <c r="G1966" s="891"/>
      <c r="H1966" s="891"/>
      <c r="I1966" s="891"/>
      <c r="J1966" s="891"/>
      <c r="K1966" s="891"/>
      <c r="L1966" s="891"/>
      <c r="M1966" s="904">
        <v>2</v>
      </c>
      <c r="N1966" s="866">
        <v>0.352104</v>
      </c>
      <c r="O1966" s="867">
        <v>11.25</v>
      </c>
      <c r="P1966" s="867">
        <f t="shared" si="23"/>
        <v>3.96117</v>
      </c>
    </row>
    <row r="1967" s="1" customFormat="1" spans="1:16">
      <c r="A1967" s="899" t="s">
        <v>5550</v>
      </c>
      <c r="B1967" s="900" t="s">
        <v>5551</v>
      </c>
      <c r="C1967" s="891"/>
      <c r="D1967" s="901"/>
      <c r="E1967" s="902"/>
      <c r="F1967" s="891"/>
      <c r="G1967" s="891"/>
      <c r="H1967" s="891"/>
      <c r="I1967" s="891"/>
      <c r="J1967" s="891"/>
      <c r="K1967" s="891"/>
      <c r="L1967" s="891"/>
      <c r="M1967" s="904">
        <v>4</v>
      </c>
      <c r="N1967" s="866">
        <v>0.704208</v>
      </c>
      <c r="O1967" s="867">
        <v>11.25</v>
      </c>
      <c r="P1967" s="867">
        <f t="shared" si="23"/>
        <v>7.92234</v>
      </c>
    </row>
    <row r="1968" s="1" customFormat="1" spans="1:16">
      <c r="A1968" s="899" t="s">
        <v>5552</v>
      </c>
      <c r="B1968" s="900" t="s">
        <v>5553</v>
      </c>
      <c r="C1968" s="891"/>
      <c r="D1968" s="901"/>
      <c r="E1968" s="902"/>
      <c r="F1968" s="891"/>
      <c r="G1968" s="891"/>
      <c r="H1968" s="891"/>
      <c r="I1968" s="891"/>
      <c r="J1968" s="891"/>
      <c r="K1968" s="891"/>
      <c r="L1968" s="891"/>
      <c r="M1968" s="904">
        <v>1</v>
      </c>
      <c r="N1968" s="866">
        <v>0.176052</v>
      </c>
      <c r="O1968" s="867">
        <v>11.25</v>
      </c>
      <c r="P1968" s="867">
        <f t="shared" si="23"/>
        <v>1.980585</v>
      </c>
    </row>
    <row r="1969" s="1" customFormat="1" spans="1:16">
      <c r="A1969" s="899" t="s">
        <v>5554</v>
      </c>
      <c r="B1969" s="900" t="s">
        <v>5555</v>
      </c>
      <c r="C1969" s="891"/>
      <c r="D1969" s="901"/>
      <c r="E1969" s="902"/>
      <c r="F1969" s="891"/>
      <c r="G1969" s="891"/>
      <c r="H1969" s="891"/>
      <c r="I1969" s="891"/>
      <c r="J1969" s="891"/>
      <c r="K1969" s="891"/>
      <c r="L1969" s="891"/>
      <c r="M1969" s="904">
        <v>2</v>
      </c>
      <c r="N1969" s="866">
        <v>0.352104</v>
      </c>
      <c r="O1969" s="867">
        <v>11.25</v>
      </c>
      <c r="P1969" s="867">
        <f t="shared" si="23"/>
        <v>3.96117</v>
      </c>
    </row>
    <row r="1970" s="1" customFormat="1" spans="1:16">
      <c r="A1970" s="899" t="s">
        <v>5556</v>
      </c>
      <c r="B1970" s="900" t="s">
        <v>4387</v>
      </c>
      <c r="C1970" s="891"/>
      <c r="D1970" s="901"/>
      <c r="E1970" s="902"/>
      <c r="F1970" s="891"/>
      <c r="G1970" s="891"/>
      <c r="H1970" s="891"/>
      <c r="I1970" s="891"/>
      <c r="J1970" s="891"/>
      <c r="K1970" s="891"/>
      <c r="L1970" s="891"/>
      <c r="M1970" s="904">
        <v>4</v>
      </c>
      <c r="N1970" s="866">
        <v>0.704208</v>
      </c>
      <c r="O1970" s="867">
        <v>11.25</v>
      </c>
      <c r="P1970" s="867">
        <f t="shared" si="23"/>
        <v>7.92234</v>
      </c>
    </row>
    <row r="1971" s="1" customFormat="1" spans="1:16">
      <c r="A1971" s="899" t="s">
        <v>4915</v>
      </c>
      <c r="B1971" s="900" t="s">
        <v>5557</v>
      </c>
      <c r="C1971" s="891"/>
      <c r="D1971" s="901"/>
      <c r="E1971" s="902"/>
      <c r="F1971" s="891"/>
      <c r="G1971" s="891"/>
      <c r="H1971" s="891"/>
      <c r="I1971" s="891"/>
      <c r="J1971" s="891"/>
      <c r="K1971" s="891"/>
      <c r="L1971" s="891"/>
      <c r="M1971" s="904">
        <v>1</v>
      </c>
      <c r="N1971" s="866">
        <v>0.176052</v>
      </c>
      <c r="O1971" s="867">
        <v>11.25</v>
      </c>
      <c r="P1971" s="867">
        <f t="shared" si="23"/>
        <v>1.980585</v>
      </c>
    </row>
    <row r="1972" s="1" customFormat="1" spans="1:16">
      <c r="A1972" s="899" t="s">
        <v>5558</v>
      </c>
      <c r="B1972" s="900" t="s">
        <v>5559</v>
      </c>
      <c r="C1972" s="891"/>
      <c r="D1972" s="901"/>
      <c r="E1972" s="902"/>
      <c r="F1972" s="891"/>
      <c r="G1972" s="891"/>
      <c r="H1972" s="891"/>
      <c r="I1972" s="891"/>
      <c r="J1972" s="891"/>
      <c r="K1972" s="891"/>
      <c r="L1972" s="891"/>
      <c r="M1972" s="904">
        <v>6</v>
      </c>
      <c r="N1972" s="866">
        <v>1.056312</v>
      </c>
      <c r="O1972" s="867">
        <v>11.25</v>
      </c>
      <c r="P1972" s="867">
        <f t="shared" si="23"/>
        <v>11.88351</v>
      </c>
    </row>
    <row r="1973" s="1" customFormat="1" spans="1:16">
      <c r="A1973" s="899" t="s">
        <v>5560</v>
      </c>
      <c r="B1973" s="900" t="s">
        <v>5561</v>
      </c>
      <c r="C1973" s="891"/>
      <c r="D1973" s="901"/>
      <c r="E1973" s="902"/>
      <c r="F1973" s="891"/>
      <c r="G1973" s="891"/>
      <c r="H1973" s="891"/>
      <c r="I1973" s="891"/>
      <c r="J1973" s="891"/>
      <c r="K1973" s="891"/>
      <c r="L1973" s="891"/>
      <c r="M1973" s="904">
        <v>4</v>
      </c>
      <c r="N1973" s="866">
        <v>0.704208</v>
      </c>
      <c r="O1973" s="867">
        <v>11.25</v>
      </c>
      <c r="P1973" s="867">
        <f t="shared" si="23"/>
        <v>7.92234</v>
      </c>
    </row>
    <row r="1974" s="1" customFormat="1" spans="1:16">
      <c r="A1974" s="899" t="s">
        <v>5562</v>
      </c>
      <c r="B1974" s="900" t="s">
        <v>5563</v>
      </c>
      <c r="C1974" s="891"/>
      <c r="D1974" s="901"/>
      <c r="E1974" s="902"/>
      <c r="F1974" s="891"/>
      <c r="G1974" s="891"/>
      <c r="H1974" s="891"/>
      <c r="I1974" s="891"/>
      <c r="J1974" s="891"/>
      <c r="K1974" s="891"/>
      <c r="L1974" s="891"/>
      <c r="M1974" s="904">
        <v>6</v>
      </c>
      <c r="N1974" s="866">
        <v>1.056312</v>
      </c>
      <c r="O1974" s="867">
        <v>11.25</v>
      </c>
      <c r="P1974" s="867">
        <f t="shared" si="23"/>
        <v>11.88351</v>
      </c>
    </row>
    <row r="1975" s="1" customFormat="1" spans="1:16">
      <c r="A1975" s="899" t="s">
        <v>5564</v>
      </c>
      <c r="B1975" s="900" t="s">
        <v>5565</v>
      </c>
      <c r="C1975" s="891"/>
      <c r="D1975" s="901"/>
      <c r="E1975" s="902"/>
      <c r="F1975" s="891"/>
      <c r="G1975" s="891"/>
      <c r="H1975" s="891"/>
      <c r="I1975" s="891"/>
      <c r="J1975" s="891"/>
      <c r="K1975" s="891"/>
      <c r="L1975" s="891"/>
      <c r="M1975" s="904">
        <v>5</v>
      </c>
      <c r="N1975" s="866">
        <v>0.88026</v>
      </c>
      <c r="O1975" s="867">
        <v>11.25</v>
      </c>
      <c r="P1975" s="867">
        <f t="shared" si="23"/>
        <v>9.902925</v>
      </c>
    </row>
    <row r="1976" s="1" customFormat="1" spans="1:16">
      <c r="A1976" s="899" t="s">
        <v>5566</v>
      </c>
      <c r="B1976" s="900" t="s">
        <v>5567</v>
      </c>
      <c r="C1976" s="891"/>
      <c r="D1976" s="901"/>
      <c r="E1976" s="902"/>
      <c r="F1976" s="891"/>
      <c r="G1976" s="891"/>
      <c r="H1976" s="891"/>
      <c r="I1976" s="891"/>
      <c r="J1976" s="891"/>
      <c r="K1976" s="891"/>
      <c r="L1976" s="891"/>
      <c r="M1976" s="904">
        <v>5</v>
      </c>
      <c r="N1976" s="866">
        <v>0.88026</v>
      </c>
      <c r="O1976" s="867">
        <v>11.25</v>
      </c>
      <c r="P1976" s="867">
        <f t="shared" si="23"/>
        <v>9.902925</v>
      </c>
    </row>
    <row r="1977" s="1" customFormat="1" spans="1:16">
      <c r="A1977" s="899" t="s">
        <v>5568</v>
      </c>
      <c r="B1977" s="900" t="s">
        <v>5569</v>
      </c>
      <c r="C1977" s="891"/>
      <c r="D1977" s="901"/>
      <c r="E1977" s="902"/>
      <c r="F1977" s="891"/>
      <c r="G1977" s="891"/>
      <c r="H1977" s="891"/>
      <c r="I1977" s="891"/>
      <c r="J1977" s="891"/>
      <c r="K1977" s="891"/>
      <c r="L1977" s="891"/>
      <c r="M1977" s="904">
        <v>3</v>
      </c>
      <c r="N1977" s="866">
        <v>0.528156</v>
      </c>
      <c r="O1977" s="867">
        <v>11.25</v>
      </c>
      <c r="P1977" s="867">
        <f t="shared" si="23"/>
        <v>5.941755</v>
      </c>
    </row>
    <row r="1978" s="1" customFormat="1" spans="1:16">
      <c r="A1978" s="899" t="s">
        <v>5570</v>
      </c>
      <c r="B1978" s="900" t="s">
        <v>5571</v>
      </c>
      <c r="C1978" s="891"/>
      <c r="D1978" s="901"/>
      <c r="E1978" s="902"/>
      <c r="F1978" s="891"/>
      <c r="G1978" s="891"/>
      <c r="H1978" s="891"/>
      <c r="I1978" s="891"/>
      <c r="J1978" s="891"/>
      <c r="K1978" s="891"/>
      <c r="L1978" s="891"/>
      <c r="M1978" s="904">
        <v>1</v>
      </c>
      <c r="N1978" s="866">
        <v>0.176052</v>
      </c>
      <c r="O1978" s="867">
        <v>11.25</v>
      </c>
      <c r="P1978" s="867">
        <f t="shared" si="23"/>
        <v>1.980585</v>
      </c>
    </row>
    <row r="1979" s="1" customFormat="1" spans="1:16">
      <c r="A1979" s="906" t="s">
        <v>5572</v>
      </c>
      <c r="B1979" s="900" t="s">
        <v>5573</v>
      </c>
      <c r="C1979" s="891"/>
      <c r="D1979" s="901"/>
      <c r="E1979" s="902"/>
      <c r="F1979" s="891"/>
      <c r="G1979" s="891"/>
      <c r="H1979" s="891"/>
      <c r="I1979" s="891"/>
      <c r="J1979" s="891"/>
      <c r="K1979" s="891"/>
      <c r="L1979" s="891"/>
      <c r="M1979" s="904">
        <v>5</v>
      </c>
      <c r="N1979" s="866">
        <v>0.88026</v>
      </c>
      <c r="O1979" s="867">
        <v>11.25</v>
      </c>
      <c r="P1979" s="867">
        <f t="shared" si="23"/>
        <v>9.902925</v>
      </c>
    </row>
    <row r="1980" s="1" customFormat="1" spans="1:16">
      <c r="A1980" s="899" t="s">
        <v>5574</v>
      </c>
      <c r="B1980" s="900" t="s">
        <v>5294</v>
      </c>
      <c r="C1980" s="891"/>
      <c r="D1980" s="901"/>
      <c r="E1980" s="902"/>
      <c r="F1980" s="891"/>
      <c r="G1980" s="891"/>
      <c r="H1980" s="891"/>
      <c r="I1980" s="891"/>
      <c r="J1980" s="891"/>
      <c r="K1980" s="891"/>
      <c r="L1980" s="891"/>
      <c r="M1980" s="904">
        <v>4</v>
      </c>
      <c r="N1980" s="866">
        <v>0.704208</v>
      </c>
      <c r="O1980" s="867">
        <v>11.25</v>
      </c>
      <c r="P1980" s="867">
        <f t="shared" si="23"/>
        <v>7.92234</v>
      </c>
    </row>
    <row r="1981" s="1" customFormat="1" spans="1:16">
      <c r="A1981" s="899" t="s">
        <v>5575</v>
      </c>
      <c r="B1981" s="900" t="s">
        <v>5576</v>
      </c>
      <c r="C1981" s="891"/>
      <c r="D1981" s="901"/>
      <c r="E1981" s="902"/>
      <c r="F1981" s="891"/>
      <c r="G1981" s="891"/>
      <c r="H1981" s="891"/>
      <c r="I1981" s="891"/>
      <c r="J1981" s="891"/>
      <c r="K1981" s="891"/>
      <c r="L1981" s="891"/>
      <c r="M1981" s="904">
        <v>4</v>
      </c>
      <c r="N1981" s="866">
        <v>0.704208</v>
      </c>
      <c r="O1981" s="867">
        <v>11.25</v>
      </c>
      <c r="P1981" s="867">
        <f t="shared" si="23"/>
        <v>7.92234</v>
      </c>
    </row>
    <row r="1982" s="1" customFormat="1" spans="1:16">
      <c r="A1982" s="899" t="s">
        <v>5577</v>
      </c>
      <c r="B1982" s="900" t="s">
        <v>5578</v>
      </c>
      <c r="C1982" s="891"/>
      <c r="D1982" s="901"/>
      <c r="E1982" s="902"/>
      <c r="F1982" s="891"/>
      <c r="G1982" s="891"/>
      <c r="H1982" s="891"/>
      <c r="I1982" s="891"/>
      <c r="J1982" s="891"/>
      <c r="K1982" s="891"/>
      <c r="L1982" s="891"/>
      <c r="M1982" s="904">
        <v>5</v>
      </c>
      <c r="N1982" s="866">
        <v>0.88026</v>
      </c>
      <c r="O1982" s="867">
        <v>11.25</v>
      </c>
      <c r="P1982" s="867">
        <f t="shared" si="23"/>
        <v>9.902925</v>
      </c>
    </row>
    <row r="1983" s="1" customFormat="1" spans="1:16">
      <c r="A1983" s="899" t="s">
        <v>5579</v>
      </c>
      <c r="B1983" s="900" t="s">
        <v>5580</v>
      </c>
      <c r="C1983" s="891"/>
      <c r="D1983" s="901"/>
      <c r="E1983" s="902"/>
      <c r="F1983" s="891"/>
      <c r="G1983" s="891"/>
      <c r="H1983" s="891"/>
      <c r="I1983" s="891"/>
      <c r="J1983" s="891"/>
      <c r="K1983" s="891"/>
      <c r="L1983" s="891"/>
      <c r="M1983" s="904">
        <v>5</v>
      </c>
      <c r="N1983" s="866">
        <v>0.88026</v>
      </c>
      <c r="O1983" s="867">
        <v>11.25</v>
      </c>
      <c r="P1983" s="867">
        <f t="shared" si="23"/>
        <v>9.902925</v>
      </c>
    </row>
    <row r="1984" s="1" customFormat="1" spans="1:16">
      <c r="A1984" s="899" t="s">
        <v>5581</v>
      </c>
      <c r="B1984" s="900" t="s">
        <v>5582</v>
      </c>
      <c r="C1984" s="891"/>
      <c r="D1984" s="901"/>
      <c r="E1984" s="902"/>
      <c r="F1984" s="891"/>
      <c r="G1984" s="891"/>
      <c r="H1984" s="891"/>
      <c r="I1984" s="891"/>
      <c r="J1984" s="891"/>
      <c r="K1984" s="891"/>
      <c r="L1984" s="891"/>
      <c r="M1984" s="904">
        <v>4</v>
      </c>
      <c r="N1984" s="866">
        <v>0.704208</v>
      </c>
      <c r="O1984" s="867">
        <v>11.25</v>
      </c>
      <c r="P1984" s="867">
        <f t="shared" si="23"/>
        <v>7.92234</v>
      </c>
    </row>
    <row r="1985" s="1" customFormat="1" spans="1:16">
      <c r="A1985" s="899" t="s">
        <v>5583</v>
      </c>
      <c r="B1985" s="900" t="s">
        <v>5584</v>
      </c>
      <c r="C1985" s="891"/>
      <c r="D1985" s="901"/>
      <c r="E1985" s="902"/>
      <c r="F1985" s="891"/>
      <c r="G1985" s="891"/>
      <c r="H1985" s="891"/>
      <c r="I1985" s="891"/>
      <c r="J1985" s="891"/>
      <c r="K1985" s="891"/>
      <c r="L1985" s="891"/>
      <c r="M1985" s="904">
        <v>8</v>
      </c>
      <c r="N1985" s="866">
        <v>1.408416</v>
      </c>
      <c r="O1985" s="867">
        <v>11.25</v>
      </c>
      <c r="P1985" s="867">
        <f t="shared" si="23"/>
        <v>15.84468</v>
      </c>
    </row>
    <row r="1986" s="1" customFormat="1" spans="1:16">
      <c r="A1986" s="899" t="s">
        <v>5585</v>
      </c>
      <c r="B1986" s="900" t="s">
        <v>5586</v>
      </c>
      <c r="C1986" s="891"/>
      <c r="D1986" s="901"/>
      <c r="E1986" s="902"/>
      <c r="F1986" s="891"/>
      <c r="G1986" s="891"/>
      <c r="H1986" s="891"/>
      <c r="I1986" s="891"/>
      <c r="J1986" s="891"/>
      <c r="K1986" s="891"/>
      <c r="L1986" s="891"/>
      <c r="M1986" s="904">
        <v>3</v>
      </c>
      <c r="N1986" s="866">
        <v>0.528156</v>
      </c>
      <c r="O1986" s="867">
        <v>11.25</v>
      </c>
      <c r="P1986" s="867">
        <f t="shared" si="23"/>
        <v>5.941755</v>
      </c>
    </row>
    <row r="1987" s="1" customFormat="1" spans="1:16">
      <c r="A1987" s="899" t="s">
        <v>5587</v>
      </c>
      <c r="B1987" s="900" t="s">
        <v>5588</v>
      </c>
      <c r="C1987" s="891"/>
      <c r="D1987" s="901"/>
      <c r="E1987" s="902"/>
      <c r="F1987" s="891"/>
      <c r="G1987" s="891"/>
      <c r="H1987" s="891"/>
      <c r="I1987" s="891"/>
      <c r="J1987" s="891"/>
      <c r="K1987" s="891"/>
      <c r="L1987" s="891"/>
      <c r="M1987" s="904">
        <v>6</v>
      </c>
      <c r="N1987" s="866">
        <v>1.056312</v>
      </c>
      <c r="O1987" s="867">
        <v>11.25</v>
      </c>
      <c r="P1987" s="867">
        <f t="shared" si="23"/>
        <v>11.88351</v>
      </c>
    </row>
    <row r="1988" s="1" customFormat="1" spans="1:16">
      <c r="A1988" s="899" t="s">
        <v>5589</v>
      </c>
      <c r="B1988" s="900" t="s">
        <v>5590</v>
      </c>
      <c r="C1988" s="891"/>
      <c r="D1988" s="901"/>
      <c r="E1988" s="902"/>
      <c r="F1988" s="891"/>
      <c r="G1988" s="891"/>
      <c r="H1988" s="891"/>
      <c r="I1988" s="891"/>
      <c r="J1988" s="891"/>
      <c r="K1988" s="891"/>
      <c r="L1988" s="891"/>
      <c r="M1988" s="904">
        <v>5</v>
      </c>
      <c r="N1988" s="866">
        <v>0.88026</v>
      </c>
      <c r="O1988" s="867">
        <v>11.25</v>
      </c>
      <c r="P1988" s="867">
        <f t="shared" si="23"/>
        <v>9.902925</v>
      </c>
    </row>
    <row r="1989" s="1" customFormat="1" spans="1:16">
      <c r="A1989" s="899" t="s">
        <v>5591</v>
      </c>
      <c r="B1989" s="900" t="s">
        <v>5592</v>
      </c>
      <c r="C1989" s="891"/>
      <c r="D1989" s="901"/>
      <c r="E1989" s="902"/>
      <c r="F1989" s="891"/>
      <c r="G1989" s="891"/>
      <c r="H1989" s="891"/>
      <c r="I1989" s="891"/>
      <c r="J1989" s="891"/>
      <c r="K1989" s="891"/>
      <c r="L1989" s="891"/>
      <c r="M1989" s="904">
        <v>2</v>
      </c>
      <c r="N1989" s="866">
        <v>0.352104</v>
      </c>
      <c r="O1989" s="867">
        <v>11.25</v>
      </c>
      <c r="P1989" s="867">
        <f t="shared" si="23"/>
        <v>3.96117</v>
      </c>
    </row>
    <row r="1990" s="1" customFormat="1" spans="1:16">
      <c r="A1990" s="899" t="s">
        <v>5593</v>
      </c>
      <c r="B1990" s="900" t="s">
        <v>5594</v>
      </c>
      <c r="C1990" s="891"/>
      <c r="D1990" s="901"/>
      <c r="E1990" s="902"/>
      <c r="F1990" s="891"/>
      <c r="G1990" s="891"/>
      <c r="H1990" s="891"/>
      <c r="I1990" s="891"/>
      <c r="J1990" s="891"/>
      <c r="K1990" s="891"/>
      <c r="L1990" s="891"/>
      <c r="M1990" s="904">
        <v>5</v>
      </c>
      <c r="N1990" s="866">
        <v>0.88026</v>
      </c>
      <c r="O1990" s="867">
        <v>11.25</v>
      </c>
      <c r="P1990" s="867">
        <f t="shared" si="23"/>
        <v>9.902925</v>
      </c>
    </row>
    <row r="1991" s="1" customFormat="1" spans="1:16">
      <c r="A1991" s="899" t="s">
        <v>5595</v>
      </c>
      <c r="B1991" s="900" t="s">
        <v>5596</v>
      </c>
      <c r="C1991" s="891"/>
      <c r="D1991" s="901"/>
      <c r="E1991" s="902"/>
      <c r="F1991" s="891"/>
      <c r="G1991" s="891"/>
      <c r="H1991" s="891"/>
      <c r="I1991" s="891"/>
      <c r="J1991" s="891"/>
      <c r="K1991" s="891"/>
      <c r="L1991" s="891"/>
      <c r="M1991" s="904">
        <v>4</v>
      </c>
      <c r="N1991" s="866">
        <v>0.704208</v>
      </c>
      <c r="O1991" s="867">
        <v>11.25</v>
      </c>
      <c r="P1991" s="867">
        <f t="shared" si="23"/>
        <v>7.92234</v>
      </c>
    </row>
    <row r="1992" s="1" customFormat="1" spans="1:16">
      <c r="A1992" s="899" t="s">
        <v>5597</v>
      </c>
      <c r="B1992" s="900" t="s">
        <v>5598</v>
      </c>
      <c r="C1992" s="891"/>
      <c r="D1992" s="901"/>
      <c r="E1992" s="902"/>
      <c r="F1992" s="891"/>
      <c r="G1992" s="891"/>
      <c r="H1992" s="891"/>
      <c r="I1992" s="891"/>
      <c r="J1992" s="891"/>
      <c r="K1992" s="891"/>
      <c r="L1992" s="891"/>
      <c r="M1992" s="904">
        <v>8</v>
      </c>
      <c r="N1992" s="866">
        <v>1.408416</v>
      </c>
      <c r="O1992" s="867">
        <v>11.25</v>
      </c>
      <c r="P1992" s="867">
        <f t="shared" si="23"/>
        <v>15.84468</v>
      </c>
    </row>
    <row r="1993" s="1" customFormat="1" spans="1:16">
      <c r="A1993" s="899" t="s">
        <v>5599</v>
      </c>
      <c r="B1993" s="900" t="s">
        <v>5600</v>
      </c>
      <c r="C1993" s="891"/>
      <c r="D1993" s="901"/>
      <c r="E1993" s="902"/>
      <c r="F1993" s="891"/>
      <c r="G1993" s="891"/>
      <c r="H1993" s="891"/>
      <c r="I1993" s="891"/>
      <c r="J1993" s="891"/>
      <c r="K1993" s="891"/>
      <c r="L1993" s="891"/>
      <c r="M1993" s="904">
        <v>1</v>
      </c>
      <c r="N1993" s="866">
        <v>0.176052</v>
      </c>
      <c r="O1993" s="867">
        <v>11.25</v>
      </c>
      <c r="P1993" s="867">
        <f t="shared" si="23"/>
        <v>1.980585</v>
      </c>
    </row>
    <row r="1994" s="1" customFormat="1" spans="1:16">
      <c r="A1994" s="899" t="s">
        <v>5601</v>
      </c>
      <c r="B1994" s="900" t="s">
        <v>5602</v>
      </c>
      <c r="C1994" s="891"/>
      <c r="D1994" s="901"/>
      <c r="E1994" s="902"/>
      <c r="F1994" s="891"/>
      <c r="G1994" s="891"/>
      <c r="H1994" s="891"/>
      <c r="I1994" s="891"/>
      <c r="J1994" s="891"/>
      <c r="K1994" s="891"/>
      <c r="L1994" s="891"/>
      <c r="M1994" s="904">
        <v>2</v>
      </c>
      <c r="N1994" s="866">
        <v>0.352104</v>
      </c>
      <c r="O1994" s="867">
        <v>11.25</v>
      </c>
      <c r="P1994" s="867">
        <f t="shared" si="23"/>
        <v>3.96117</v>
      </c>
    </row>
    <row r="1995" s="1" customFormat="1" spans="1:16">
      <c r="A1995" s="899" t="s">
        <v>5603</v>
      </c>
      <c r="B1995" s="900" t="s">
        <v>5604</v>
      </c>
      <c r="C1995" s="891"/>
      <c r="D1995" s="901"/>
      <c r="E1995" s="902"/>
      <c r="F1995" s="891"/>
      <c r="G1995" s="891"/>
      <c r="H1995" s="891"/>
      <c r="I1995" s="891"/>
      <c r="J1995" s="891"/>
      <c r="K1995" s="891"/>
      <c r="L1995" s="891"/>
      <c r="M1995" s="904">
        <v>4</v>
      </c>
      <c r="N1995" s="866">
        <v>0.704208</v>
      </c>
      <c r="O1995" s="867">
        <v>11.25</v>
      </c>
      <c r="P1995" s="867">
        <f t="shared" si="23"/>
        <v>7.92234</v>
      </c>
    </row>
    <row r="1996" s="1" customFormat="1" spans="1:16">
      <c r="A1996" s="899" t="s">
        <v>5605</v>
      </c>
      <c r="B1996" s="900" t="s">
        <v>5606</v>
      </c>
      <c r="C1996" s="891"/>
      <c r="D1996" s="901"/>
      <c r="E1996" s="902"/>
      <c r="F1996" s="891"/>
      <c r="G1996" s="891"/>
      <c r="H1996" s="891"/>
      <c r="I1996" s="891"/>
      <c r="J1996" s="891"/>
      <c r="K1996" s="891"/>
      <c r="L1996" s="891"/>
      <c r="M1996" s="904">
        <v>5</v>
      </c>
      <c r="N1996" s="866">
        <v>0.88026</v>
      </c>
      <c r="O1996" s="867">
        <v>11.25</v>
      </c>
      <c r="P1996" s="867">
        <f t="shared" si="23"/>
        <v>9.902925</v>
      </c>
    </row>
    <row r="1997" s="1" customFormat="1" spans="1:16">
      <c r="A1997" s="899" t="s">
        <v>5607</v>
      </c>
      <c r="B1997" s="900" t="s">
        <v>5608</v>
      </c>
      <c r="C1997" s="891"/>
      <c r="D1997" s="901"/>
      <c r="E1997" s="902"/>
      <c r="F1997" s="891"/>
      <c r="G1997" s="891"/>
      <c r="H1997" s="891"/>
      <c r="I1997" s="891"/>
      <c r="J1997" s="891"/>
      <c r="K1997" s="891"/>
      <c r="L1997" s="891"/>
      <c r="M1997" s="904">
        <v>5</v>
      </c>
      <c r="N1997" s="866">
        <v>0.88026</v>
      </c>
      <c r="O1997" s="867">
        <v>11.25</v>
      </c>
      <c r="P1997" s="867">
        <f t="shared" si="23"/>
        <v>9.902925</v>
      </c>
    </row>
    <row r="1998" s="1" customFormat="1" spans="1:16">
      <c r="A1998" s="899" t="s">
        <v>5609</v>
      </c>
      <c r="B1998" s="900" t="s">
        <v>5610</v>
      </c>
      <c r="C1998" s="891"/>
      <c r="D1998" s="901"/>
      <c r="E1998" s="902"/>
      <c r="F1998" s="891"/>
      <c r="G1998" s="891"/>
      <c r="H1998" s="891"/>
      <c r="I1998" s="891"/>
      <c r="J1998" s="891"/>
      <c r="K1998" s="891"/>
      <c r="L1998" s="891"/>
      <c r="M1998" s="904">
        <v>3</v>
      </c>
      <c r="N1998" s="866">
        <v>0.528156</v>
      </c>
      <c r="O1998" s="867">
        <v>11.25</v>
      </c>
      <c r="P1998" s="867">
        <f t="shared" si="23"/>
        <v>5.941755</v>
      </c>
    </row>
    <row r="1999" s="1" customFormat="1" spans="1:16">
      <c r="A1999" s="899" t="s">
        <v>5611</v>
      </c>
      <c r="B1999" s="900" t="s">
        <v>5612</v>
      </c>
      <c r="C1999" s="891"/>
      <c r="D1999" s="901"/>
      <c r="E1999" s="902"/>
      <c r="F1999" s="891"/>
      <c r="G1999" s="891"/>
      <c r="H1999" s="891"/>
      <c r="I1999" s="891"/>
      <c r="J1999" s="891"/>
      <c r="K1999" s="891"/>
      <c r="L1999" s="891"/>
      <c r="M1999" s="904">
        <v>4</v>
      </c>
      <c r="N1999" s="866">
        <v>0.704208</v>
      </c>
      <c r="O1999" s="867">
        <v>11.25</v>
      </c>
      <c r="P1999" s="867">
        <f t="shared" si="23"/>
        <v>7.92234</v>
      </c>
    </row>
    <row r="2000" s="1" customFormat="1" spans="1:16">
      <c r="A2000" s="899" t="s">
        <v>5613</v>
      </c>
      <c r="B2000" s="900" t="s">
        <v>2140</v>
      </c>
      <c r="C2000" s="891"/>
      <c r="D2000" s="901"/>
      <c r="E2000" s="902"/>
      <c r="F2000" s="891"/>
      <c r="G2000" s="891"/>
      <c r="H2000" s="891"/>
      <c r="I2000" s="891"/>
      <c r="J2000" s="891"/>
      <c r="K2000" s="891"/>
      <c r="L2000" s="891"/>
      <c r="M2000" s="904">
        <v>9</v>
      </c>
      <c r="N2000" s="866">
        <v>1.584468</v>
      </c>
      <c r="O2000" s="867">
        <v>11.25</v>
      </c>
      <c r="P2000" s="867">
        <f t="shared" si="23"/>
        <v>17.825265</v>
      </c>
    </row>
    <row r="2001" s="1" customFormat="1" spans="1:16">
      <c r="A2001" s="899" t="s">
        <v>5614</v>
      </c>
      <c r="B2001" s="900" t="s">
        <v>5615</v>
      </c>
      <c r="C2001" s="891"/>
      <c r="D2001" s="901"/>
      <c r="E2001" s="902"/>
      <c r="F2001" s="891"/>
      <c r="G2001" s="891"/>
      <c r="H2001" s="891"/>
      <c r="I2001" s="891"/>
      <c r="J2001" s="891"/>
      <c r="K2001" s="891"/>
      <c r="L2001" s="891"/>
      <c r="M2001" s="904">
        <v>5</v>
      </c>
      <c r="N2001" s="866">
        <v>0.88026</v>
      </c>
      <c r="O2001" s="867">
        <v>11.25</v>
      </c>
      <c r="P2001" s="867">
        <f t="shared" si="23"/>
        <v>9.902925</v>
      </c>
    </row>
    <row r="2002" s="1" customFormat="1" spans="1:16">
      <c r="A2002" s="899" t="s">
        <v>5616</v>
      </c>
      <c r="B2002" s="900" t="s">
        <v>5617</v>
      </c>
      <c r="C2002" s="891"/>
      <c r="D2002" s="901"/>
      <c r="E2002" s="902"/>
      <c r="F2002" s="891"/>
      <c r="G2002" s="891"/>
      <c r="H2002" s="891"/>
      <c r="I2002" s="891"/>
      <c r="J2002" s="891"/>
      <c r="K2002" s="891"/>
      <c r="L2002" s="891"/>
      <c r="M2002" s="904">
        <v>3</v>
      </c>
      <c r="N2002" s="866">
        <v>0.528156</v>
      </c>
      <c r="O2002" s="867">
        <v>11.25</v>
      </c>
      <c r="P2002" s="867">
        <f t="shared" si="23"/>
        <v>5.941755</v>
      </c>
    </row>
    <row r="2003" s="1" customFormat="1" spans="1:16">
      <c r="A2003" s="899" t="s">
        <v>4932</v>
      </c>
      <c r="B2003" s="900" t="s">
        <v>5618</v>
      </c>
      <c r="C2003" s="891"/>
      <c r="D2003" s="901"/>
      <c r="E2003" s="902"/>
      <c r="F2003" s="891"/>
      <c r="G2003" s="891"/>
      <c r="H2003" s="891"/>
      <c r="I2003" s="891"/>
      <c r="J2003" s="891"/>
      <c r="K2003" s="891"/>
      <c r="L2003" s="891"/>
      <c r="M2003" s="904">
        <v>2</v>
      </c>
      <c r="N2003" s="866">
        <v>0.352104</v>
      </c>
      <c r="O2003" s="867">
        <v>11.25</v>
      </c>
      <c r="P2003" s="867">
        <f t="shared" si="23"/>
        <v>3.96117</v>
      </c>
    </row>
    <row r="2004" s="1" customFormat="1" spans="1:16">
      <c r="A2004" s="899" t="s">
        <v>5619</v>
      </c>
      <c r="B2004" s="900" t="s">
        <v>5620</v>
      </c>
      <c r="C2004" s="891"/>
      <c r="D2004" s="901"/>
      <c r="E2004" s="902"/>
      <c r="F2004" s="891"/>
      <c r="G2004" s="891"/>
      <c r="H2004" s="891"/>
      <c r="I2004" s="891"/>
      <c r="J2004" s="891"/>
      <c r="K2004" s="891"/>
      <c r="L2004" s="891"/>
      <c r="M2004" s="904">
        <v>3</v>
      </c>
      <c r="N2004" s="866">
        <v>0.528156</v>
      </c>
      <c r="O2004" s="867">
        <v>11.25</v>
      </c>
      <c r="P2004" s="867">
        <f t="shared" si="23"/>
        <v>5.941755</v>
      </c>
    </row>
    <row r="2005" s="1" customFormat="1" spans="1:16">
      <c r="A2005" s="899" t="s">
        <v>5621</v>
      </c>
      <c r="B2005" s="900" t="s">
        <v>5622</v>
      </c>
      <c r="C2005" s="891"/>
      <c r="D2005" s="901"/>
      <c r="E2005" s="902"/>
      <c r="F2005" s="891"/>
      <c r="G2005" s="891"/>
      <c r="H2005" s="891"/>
      <c r="I2005" s="891"/>
      <c r="J2005" s="891"/>
      <c r="K2005" s="891"/>
      <c r="L2005" s="891"/>
      <c r="M2005" s="904">
        <v>5</v>
      </c>
      <c r="N2005" s="866">
        <v>0.88026</v>
      </c>
      <c r="O2005" s="867">
        <v>11.25</v>
      </c>
      <c r="P2005" s="867">
        <f t="shared" si="23"/>
        <v>9.902925</v>
      </c>
    </row>
    <row r="2006" s="1" customFormat="1" spans="1:16">
      <c r="A2006" s="899" t="s">
        <v>5623</v>
      </c>
      <c r="B2006" s="900" t="s">
        <v>5624</v>
      </c>
      <c r="C2006" s="891"/>
      <c r="D2006" s="901"/>
      <c r="E2006" s="902"/>
      <c r="F2006" s="891"/>
      <c r="G2006" s="891"/>
      <c r="H2006" s="891"/>
      <c r="I2006" s="891"/>
      <c r="J2006" s="891"/>
      <c r="K2006" s="891"/>
      <c r="L2006" s="891"/>
      <c r="M2006" s="904">
        <v>2</v>
      </c>
      <c r="N2006" s="866">
        <v>0.352104</v>
      </c>
      <c r="O2006" s="867">
        <v>11.25</v>
      </c>
      <c r="P2006" s="867">
        <f t="shared" si="23"/>
        <v>3.96117</v>
      </c>
    </row>
    <row r="2007" s="1" customFormat="1" spans="1:16">
      <c r="A2007" s="903" t="s">
        <v>5625</v>
      </c>
      <c r="B2007" s="900" t="s">
        <v>5626</v>
      </c>
      <c r="C2007" s="891"/>
      <c r="D2007" s="901"/>
      <c r="E2007" s="902"/>
      <c r="F2007" s="891"/>
      <c r="G2007" s="891"/>
      <c r="H2007" s="891"/>
      <c r="I2007" s="891"/>
      <c r="J2007" s="891"/>
      <c r="K2007" s="891"/>
      <c r="L2007" s="891"/>
      <c r="M2007" s="904">
        <v>9</v>
      </c>
      <c r="N2007" s="866">
        <v>1.584468</v>
      </c>
      <c r="O2007" s="867">
        <v>11.25</v>
      </c>
      <c r="P2007" s="867">
        <f t="shared" si="23"/>
        <v>17.825265</v>
      </c>
    </row>
    <row r="2008" s="1" customFormat="1" spans="1:16">
      <c r="A2008" s="899" t="s">
        <v>5627</v>
      </c>
      <c r="B2008" s="900" t="s">
        <v>5628</v>
      </c>
      <c r="C2008" s="907"/>
      <c r="D2008" s="901"/>
      <c r="E2008" s="902"/>
      <c r="F2008" s="907"/>
      <c r="G2008" s="907"/>
      <c r="H2008" s="907"/>
      <c r="I2008" s="907"/>
      <c r="J2008" s="907"/>
      <c r="K2008" s="907"/>
      <c r="L2008" s="907"/>
      <c r="M2008" s="904">
        <v>6</v>
      </c>
      <c r="N2008" s="866">
        <v>1.056312</v>
      </c>
      <c r="O2008" s="867">
        <v>11.25</v>
      </c>
      <c r="P2008" s="867">
        <f t="shared" si="23"/>
        <v>11.88351</v>
      </c>
    </row>
    <row r="2009" s="1" customFormat="1" spans="1:16">
      <c r="A2009" s="899" t="s">
        <v>5629</v>
      </c>
      <c r="B2009" s="900" t="s">
        <v>5630</v>
      </c>
      <c r="C2009" s="907"/>
      <c r="D2009" s="901"/>
      <c r="E2009" s="902"/>
      <c r="F2009" s="907"/>
      <c r="G2009" s="907"/>
      <c r="H2009" s="907"/>
      <c r="I2009" s="907"/>
      <c r="J2009" s="907"/>
      <c r="K2009" s="907"/>
      <c r="L2009" s="907"/>
      <c r="M2009" s="904">
        <v>4</v>
      </c>
      <c r="N2009" s="866">
        <v>0.704208</v>
      </c>
      <c r="O2009" s="867">
        <v>11.25</v>
      </c>
      <c r="P2009" s="867">
        <f t="shared" si="23"/>
        <v>7.92234</v>
      </c>
    </row>
    <row r="2010" s="1" customFormat="1" spans="1:16">
      <c r="A2010" s="899" t="s">
        <v>5631</v>
      </c>
      <c r="B2010" s="908" t="s">
        <v>5632</v>
      </c>
      <c r="C2010" s="909"/>
      <c r="D2010" s="901"/>
      <c r="E2010" s="902"/>
      <c r="F2010" s="907"/>
      <c r="G2010" s="907"/>
      <c r="H2010" s="907"/>
      <c r="I2010" s="907"/>
      <c r="J2010" s="907"/>
      <c r="K2010" s="907"/>
      <c r="L2010" s="907"/>
      <c r="M2010" s="904">
        <v>4</v>
      </c>
      <c r="N2010" s="866">
        <v>0.704208</v>
      </c>
      <c r="O2010" s="867">
        <v>11.25</v>
      </c>
      <c r="P2010" s="867">
        <f t="shared" si="23"/>
        <v>7.92234</v>
      </c>
    </row>
    <row r="2011" s="1" customFormat="1" spans="1:16">
      <c r="A2011" s="899" t="s">
        <v>5633</v>
      </c>
      <c r="B2011" s="908" t="s">
        <v>5634</v>
      </c>
      <c r="C2011" s="909"/>
      <c r="D2011" s="901"/>
      <c r="E2011" s="902"/>
      <c r="F2011" s="907"/>
      <c r="G2011" s="907"/>
      <c r="H2011" s="907"/>
      <c r="I2011" s="907"/>
      <c r="J2011" s="907"/>
      <c r="K2011" s="907"/>
      <c r="L2011" s="907"/>
      <c r="M2011" s="904">
        <v>3</v>
      </c>
      <c r="N2011" s="866">
        <v>0.528156</v>
      </c>
      <c r="O2011" s="867">
        <v>11.25</v>
      </c>
      <c r="P2011" s="867">
        <f t="shared" si="23"/>
        <v>5.941755</v>
      </c>
    </row>
    <row r="2012" s="1" customFormat="1" spans="1:16">
      <c r="A2012" s="899" t="s">
        <v>5635</v>
      </c>
      <c r="B2012" s="900" t="s">
        <v>5636</v>
      </c>
      <c r="C2012" s="907"/>
      <c r="D2012" s="901"/>
      <c r="E2012" s="902"/>
      <c r="F2012" s="907"/>
      <c r="G2012" s="907"/>
      <c r="H2012" s="907"/>
      <c r="I2012" s="907"/>
      <c r="J2012" s="907"/>
      <c r="K2012" s="907"/>
      <c r="L2012" s="907"/>
      <c r="M2012" s="904">
        <v>4</v>
      </c>
      <c r="N2012" s="866">
        <v>0.704208</v>
      </c>
      <c r="O2012" s="867">
        <v>11.25</v>
      </c>
      <c r="P2012" s="867">
        <f t="shared" si="23"/>
        <v>7.92234</v>
      </c>
    </row>
    <row r="2013" s="1" customFormat="1" spans="1:16">
      <c r="A2013" s="899" t="s">
        <v>5637</v>
      </c>
      <c r="B2013" s="900" t="s">
        <v>5638</v>
      </c>
      <c r="C2013" s="907"/>
      <c r="D2013" s="901"/>
      <c r="E2013" s="902"/>
      <c r="F2013" s="907"/>
      <c r="G2013" s="907"/>
      <c r="H2013" s="907"/>
      <c r="I2013" s="907"/>
      <c r="J2013" s="907"/>
      <c r="K2013" s="907"/>
      <c r="L2013" s="907"/>
      <c r="M2013" s="904">
        <v>6</v>
      </c>
      <c r="N2013" s="866">
        <v>1.056312</v>
      </c>
      <c r="O2013" s="867">
        <v>11.25</v>
      </c>
      <c r="P2013" s="867">
        <f t="shared" si="23"/>
        <v>11.88351</v>
      </c>
    </row>
    <row r="2014" s="1" customFormat="1" spans="1:16">
      <c r="A2014" s="899" t="s">
        <v>5639</v>
      </c>
      <c r="B2014" s="900" t="s">
        <v>5640</v>
      </c>
      <c r="C2014" s="891"/>
      <c r="D2014" s="901"/>
      <c r="E2014" s="902"/>
      <c r="F2014" s="891"/>
      <c r="G2014" s="891"/>
      <c r="H2014" s="891"/>
      <c r="I2014" s="891"/>
      <c r="J2014" s="891"/>
      <c r="K2014" s="891"/>
      <c r="L2014" s="891"/>
      <c r="M2014" s="904">
        <v>5</v>
      </c>
      <c r="N2014" s="866">
        <v>0.88026</v>
      </c>
      <c r="O2014" s="867">
        <v>11.25</v>
      </c>
      <c r="P2014" s="867">
        <f t="shared" si="23"/>
        <v>9.902925</v>
      </c>
    </row>
    <row r="2015" s="1" customFormat="1" spans="1:16">
      <c r="A2015" s="899" t="s">
        <v>5641</v>
      </c>
      <c r="B2015" s="900" t="s">
        <v>5642</v>
      </c>
      <c r="C2015" s="891"/>
      <c r="D2015" s="901"/>
      <c r="E2015" s="902"/>
      <c r="F2015" s="891"/>
      <c r="G2015" s="891"/>
      <c r="H2015" s="891"/>
      <c r="I2015" s="891"/>
      <c r="J2015" s="891"/>
      <c r="K2015" s="891"/>
      <c r="L2015" s="891"/>
      <c r="M2015" s="904">
        <v>4</v>
      </c>
      <c r="N2015" s="866">
        <v>0.704208</v>
      </c>
      <c r="O2015" s="867">
        <v>11.25</v>
      </c>
      <c r="P2015" s="867">
        <f t="shared" si="23"/>
        <v>7.92234</v>
      </c>
    </row>
    <row r="2016" s="1" customFormat="1" spans="1:16">
      <c r="A2016" s="899" t="s">
        <v>5643</v>
      </c>
      <c r="B2016" s="900" t="s">
        <v>5644</v>
      </c>
      <c r="C2016" s="891"/>
      <c r="D2016" s="901"/>
      <c r="E2016" s="902"/>
      <c r="F2016" s="891"/>
      <c r="G2016" s="891"/>
      <c r="H2016" s="891"/>
      <c r="I2016" s="891"/>
      <c r="J2016" s="891"/>
      <c r="K2016" s="891"/>
      <c r="L2016" s="891"/>
      <c r="M2016" s="904">
        <v>4</v>
      </c>
      <c r="N2016" s="866">
        <v>0.704208</v>
      </c>
      <c r="O2016" s="867">
        <v>11.25</v>
      </c>
      <c r="P2016" s="867">
        <f t="shared" si="23"/>
        <v>7.92234</v>
      </c>
    </row>
    <row r="2017" s="1" customFormat="1" spans="1:16">
      <c r="A2017" s="899" t="s">
        <v>5645</v>
      </c>
      <c r="B2017" s="900" t="s">
        <v>5646</v>
      </c>
      <c r="C2017" s="891"/>
      <c r="D2017" s="901"/>
      <c r="E2017" s="902"/>
      <c r="F2017" s="891"/>
      <c r="G2017" s="891"/>
      <c r="H2017" s="891"/>
      <c r="I2017" s="891"/>
      <c r="J2017" s="891"/>
      <c r="K2017" s="891"/>
      <c r="L2017" s="891"/>
      <c r="M2017" s="904">
        <v>5</v>
      </c>
      <c r="N2017" s="866">
        <v>0.88026</v>
      </c>
      <c r="O2017" s="867">
        <v>11.25</v>
      </c>
      <c r="P2017" s="867">
        <f t="shared" si="23"/>
        <v>9.902925</v>
      </c>
    </row>
    <row r="2018" s="1" customFormat="1" spans="1:16">
      <c r="A2018" s="899" t="s">
        <v>5647</v>
      </c>
      <c r="B2018" s="900" t="s">
        <v>5648</v>
      </c>
      <c r="C2018" s="891"/>
      <c r="D2018" s="901"/>
      <c r="E2018" s="902"/>
      <c r="F2018" s="891"/>
      <c r="G2018" s="891"/>
      <c r="H2018" s="891"/>
      <c r="I2018" s="891"/>
      <c r="J2018" s="891"/>
      <c r="K2018" s="891"/>
      <c r="L2018" s="891"/>
      <c r="M2018" s="904">
        <v>6</v>
      </c>
      <c r="N2018" s="866">
        <v>1.056312</v>
      </c>
      <c r="O2018" s="867">
        <v>11.25</v>
      </c>
      <c r="P2018" s="867">
        <f t="shared" si="23"/>
        <v>11.88351</v>
      </c>
    </row>
    <row r="2019" s="1" customFormat="1" spans="1:16">
      <c r="A2019" s="899" t="s">
        <v>5649</v>
      </c>
      <c r="B2019" s="900" t="s">
        <v>5650</v>
      </c>
      <c r="C2019" s="891"/>
      <c r="D2019" s="901"/>
      <c r="E2019" s="902"/>
      <c r="F2019" s="891"/>
      <c r="G2019" s="891"/>
      <c r="H2019" s="891"/>
      <c r="I2019" s="891"/>
      <c r="J2019" s="891"/>
      <c r="K2019" s="891"/>
      <c r="L2019" s="891"/>
      <c r="M2019" s="904">
        <v>5</v>
      </c>
      <c r="N2019" s="866">
        <v>0.88026</v>
      </c>
      <c r="O2019" s="867">
        <v>11.25</v>
      </c>
      <c r="P2019" s="867">
        <f t="shared" si="23"/>
        <v>9.902925</v>
      </c>
    </row>
    <row r="2020" s="1" customFormat="1" spans="1:16">
      <c r="A2020" s="899" t="s">
        <v>5651</v>
      </c>
      <c r="B2020" s="900" t="s">
        <v>5652</v>
      </c>
      <c r="C2020" s="891"/>
      <c r="D2020" s="901"/>
      <c r="E2020" s="902"/>
      <c r="F2020" s="891"/>
      <c r="G2020" s="891"/>
      <c r="H2020" s="891"/>
      <c r="I2020" s="891"/>
      <c r="J2020" s="891"/>
      <c r="K2020" s="891"/>
      <c r="L2020" s="891"/>
      <c r="M2020" s="904">
        <v>3</v>
      </c>
      <c r="N2020" s="866">
        <v>0.528156</v>
      </c>
      <c r="O2020" s="867">
        <v>11.25</v>
      </c>
      <c r="P2020" s="867">
        <f t="shared" si="23"/>
        <v>5.941755</v>
      </c>
    </row>
    <row r="2021" s="1" customFormat="1" spans="1:16">
      <c r="A2021" s="899" t="s">
        <v>5653</v>
      </c>
      <c r="B2021" s="900" t="s">
        <v>5654</v>
      </c>
      <c r="C2021" s="891"/>
      <c r="D2021" s="901"/>
      <c r="E2021" s="902"/>
      <c r="F2021" s="891"/>
      <c r="G2021" s="891"/>
      <c r="H2021" s="891"/>
      <c r="I2021" s="891"/>
      <c r="J2021" s="891"/>
      <c r="K2021" s="891"/>
      <c r="L2021" s="891"/>
      <c r="M2021" s="904">
        <v>7</v>
      </c>
      <c r="N2021" s="866">
        <v>1.232364</v>
      </c>
      <c r="O2021" s="867">
        <v>11.25</v>
      </c>
      <c r="P2021" s="867">
        <f t="shared" si="23"/>
        <v>13.864095</v>
      </c>
    </row>
    <row r="2022" s="1" customFormat="1" spans="1:16">
      <c r="A2022" s="899" t="s">
        <v>5655</v>
      </c>
      <c r="B2022" s="900" t="s">
        <v>5656</v>
      </c>
      <c r="C2022" s="891"/>
      <c r="D2022" s="901"/>
      <c r="E2022" s="902"/>
      <c r="F2022" s="891"/>
      <c r="G2022" s="891"/>
      <c r="H2022" s="891"/>
      <c r="I2022" s="891"/>
      <c r="J2022" s="891"/>
      <c r="K2022" s="891"/>
      <c r="L2022" s="891"/>
      <c r="M2022" s="904">
        <v>3</v>
      </c>
      <c r="N2022" s="866">
        <v>0.528156</v>
      </c>
      <c r="O2022" s="867">
        <v>11.25</v>
      </c>
      <c r="P2022" s="867">
        <f t="shared" si="23"/>
        <v>5.941755</v>
      </c>
    </row>
    <row r="2023" s="1" customFormat="1" spans="1:16">
      <c r="A2023" s="899" t="s">
        <v>5657</v>
      </c>
      <c r="B2023" s="900" t="s">
        <v>5658</v>
      </c>
      <c r="C2023" s="891"/>
      <c r="D2023" s="901"/>
      <c r="E2023" s="902"/>
      <c r="F2023" s="891"/>
      <c r="G2023" s="891"/>
      <c r="H2023" s="891"/>
      <c r="I2023" s="891"/>
      <c r="J2023" s="891"/>
      <c r="K2023" s="891"/>
      <c r="L2023" s="891"/>
      <c r="M2023" s="904">
        <v>7</v>
      </c>
      <c r="N2023" s="866">
        <v>1.232364</v>
      </c>
      <c r="O2023" s="867">
        <v>11.25</v>
      </c>
      <c r="P2023" s="867">
        <f t="shared" si="23"/>
        <v>13.864095</v>
      </c>
    </row>
    <row r="2024" s="1" customFormat="1" spans="1:16">
      <c r="A2024" s="899" t="s">
        <v>5659</v>
      </c>
      <c r="B2024" s="900" t="s">
        <v>5660</v>
      </c>
      <c r="C2024" s="891"/>
      <c r="D2024" s="901"/>
      <c r="E2024" s="902"/>
      <c r="F2024" s="891"/>
      <c r="G2024" s="891"/>
      <c r="H2024" s="891"/>
      <c r="I2024" s="891"/>
      <c r="J2024" s="891"/>
      <c r="K2024" s="891"/>
      <c r="L2024" s="891"/>
      <c r="M2024" s="904">
        <v>4</v>
      </c>
      <c r="N2024" s="866">
        <v>0.704208</v>
      </c>
      <c r="O2024" s="867">
        <v>11.25</v>
      </c>
      <c r="P2024" s="867">
        <f t="shared" si="23"/>
        <v>7.92234</v>
      </c>
    </row>
    <row r="2025" s="1" customFormat="1" spans="1:16">
      <c r="A2025" s="899" t="s">
        <v>5661</v>
      </c>
      <c r="B2025" s="900" t="s">
        <v>5662</v>
      </c>
      <c r="C2025" s="891"/>
      <c r="D2025" s="901"/>
      <c r="E2025" s="902"/>
      <c r="F2025" s="891"/>
      <c r="G2025" s="891"/>
      <c r="H2025" s="891"/>
      <c r="I2025" s="891"/>
      <c r="J2025" s="891"/>
      <c r="K2025" s="891"/>
      <c r="L2025" s="891"/>
      <c r="M2025" s="904">
        <v>2</v>
      </c>
      <c r="N2025" s="866">
        <v>0.352104</v>
      </c>
      <c r="O2025" s="867">
        <v>11.25</v>
      </c>
      <c r="P2025" s="867">
        <f t="shared" si="23"/>
        <v>3.96117</v>
      </c>
    </row>
    <row r="2026" s="1" customFormat="1" spans="1:16">
      <c r="A2026" s="899" t="s">
        <v>5663</v>
      </c>
      <c r="B2026" s="900" t="s">
        <v>2339</v>
      </c>
      <c r="C2026" s="891"/>
      <c r="D2026" s="901"/>
      <c r="E2026" s="902"/>
      <c r="F2026" s="891"/>
      <c r="G2026" s="891"/>
      <c r="H2026" s="891"/>
      <c r="I2026" s="891"/>
      <c r="J2026" s="891"/>
      <c r="K2026" s="891"/>
      <c r="L2026" s="891"/>
      <c r="M2026" s="904">
        <v>3</v>
      </c>
      <c r="N2026" s="866">
        <v>0.528156</v>
      </c>
      <c r="O2026" s="867">
        <v>11.25</v>
      </c>
      <c r="P2026" s="867">
        <f t="shared" si="23"/>
        <v>5.941755</v>
      </c>
    </row>
    <row r="2027" s="1" customFormat="1" spans="1:16">
      <c r="A2027" s="899" t="s">
        <v>5664</v>
      </c>
      <c r="B2027" s="900" t="s">
        <v>5665</v>
      </c>
      <c r="C2027" s="891"/>
      <c r="D2027" s="901"/>
      <c r="E2027" s="902"/>
      <c r="F2027" s="891"/>
      <c r="G2027" s="891"/>
      <c r="H2027" s="891"/>
      <c r="I2027" s="891"/>
      <c r="J2027" s="891"/>
      <c r="K2027" s="891"/>
      <c r="L2027" s="891"/>
      <c r="M2027" s="904">
        <v>5</v>
      </c>
      <c r="N2027" s="866">
        <v>0.88026</v>
      </c>
      <c r="O2027" s="867">
        <v>11.25</v>
      </c>
      <c r="P2027" s="867">
        <f t="shared" si="23"/>
        <v>9.902925</v>
      </c>
    </row>
    <row r="2028" s="1" customFormat="1" spans="1:16">
      <c r="A2028" s="899" t="s">
        <v>5666</v>
      </c>
      <c r="B2028" s="900" t="s">
        <v>5667</v>
      </c>
      <c r="C2028" s="891"/>
      <c r="D2028" s="901"/>
      <c r="E2028" s="902"/>
      <c r="F2028" s="891"/>
      <c r="G2028" s="891"/>
      <c r="H2028" s="891"/>
      <c r="I2028" s="891"/>
      <c r="J2028" s="891"/>
      <c r="K2028" s="891"/>
      <c r="L2028" s="891"/>
      <c r="M2028" s="904">
        <v>6</v>
      </c>
      <c r="N2028" s="866">
        <v>1.056312</v>
      </c>
      <c r="O2028" s="867">
        <v>11.25</v>
      </c>
      <c r="P2028" s="867">
        <f t="shared" ref="P2028:P2091" si="24">M2028*1.980585</f>
        <v>11.88351</v>
      </c>
    </row>
    <row r="2029" s="1" customFormat="1" spans="1:16">
      <c r="A2029" s="899" t="s">
        <v>5668</v>
      </c>
      <c r="B2029" s="900" t="s">
        <v>5669</v>
      </c>
      <c r="C2029" s="891"/>
      <c r="D2029" s="901"/>
      <c r="E2029" s="902"/>
      <c r="F2029" s="891"/>
      <c r="G2029" s="891"/>
      <c r="H2029" s="891"/>
      <c r="I2029" s="891"/>
      <c r="J2029" s="891"/>
      <c r="K2029" s="891"/>
      <c r="L2029" s="891"/>
      <c r="M2029" s="904">
        <v>1</v>
      </c>
      <c r="N2029" s="866">
        <v>0.176052</v>
      </c>
      <c r="O2029" s="867">
        <v>11.25</v>
      </c>
      <c r="P2029" s="867">
        <f t="shared" si="24"/>
        <v>1.980585</v>
      </c>
    </row>
    <row r="2030" s="1" customFormat="1" spans="1:16">
      <c r="A2030" s="899" t="s">
        <v>5670</v>
      </c>
      <c r="B2030" s="900" t="s">
        <v>5671</v>
      </c>
      <c r="C2030" s="891"/>
      <c r="D2030" s="901"/>
      <c r="E2030" s="902"/>
      <c r="F2030" s="891"/>
      <c r="G2030" s="891"/>
      <c r="H2030" s="891"/>
      <c r="I2030" s="891"/>
      <c r="J2030" s="891"/>
      <c r="K2030" s="891"/>
      <c r="L2030" s="891"/>
      <c r="M2030" s="904">
        <v>4</v>
      </c>
      <c r="N2030" s="866">
        <v>0.704208</v>
      </c>
      <c r="O2030" s="867">
        <v>11.25</v>
      </c>
      <c r="P2030" s="867">
        <f t="shared" si="24"/>
        <v>7.92234</v>
      </c>
    </row>
    <row r="2031" s="1" customFormat="1" spans="1:16">
      <c r="A2031" s="903" t="s">
        <v>5672</v>
      </c>
      <c r="B2031" s="900" t="s">
        <v>5673</v>
      </c>
      <c r="C2031" s="891"/>
      <c r="D2031" s="901"/>
      <c r="E2031" s="902"/>
      <c r="F2031" s="891"/>
      <c r="G2031" s="891"/>
      <c r="H2031" s="891"/>
      <c r="I2031" s="891"/>
      <c r="J2031" s="891"/>
      <c r="K2031" s="891"/>
      <c r="L2031" s="891"/>
      <c r="M2031" s="904">
        <v>6</v>
      </c>
      <c r="N2031" s="866">
        <v>1.056312</v>
      </c>
      <c r="O2031" s="867">
        <v>11.25</v>
      </c>
      <c r="P2031" s="867">
        <f t="shared" si="24"/>
        <v>11.88351</v>
      </c>
    </row>
    <row r="2032" s="1" customFormat="1" spans="1:16">
      <c r="A2032" s="899" t="s">
        <v>5674</v>
      </c>
      <c r="B2032" s="900" t="s">
        <v>5675</v>
      </c>
      <c r="C2032" s="891"/>
      <c r="D2032" s="901"/>
      <c r="E2032" s="902"/>
      <c r="F2032" s="891"/>
      <c r="G2032" s="891"/>
      <c r="H2032" s="891"/>
      <c r="I2032" s="891"/>
      <c r="J2032" s="891"/>
      <c r="K2032" s="891"/>
      <c r="L2032" s="891"/>
      <c r="M2032" s="904">
        <v>3</v>
      </c>
      <c r="N2032" s="866">
        <v>0.528156</v>
      </c>
      <c r="O2032" s="867">
        <v>11.25</v>
      </c>
      <c r="P2032" s="867">
        <f t="shared" si="24"/>
        <v>5.941755</v>
      </c>
    </row>
    <row r="2033" s="1" customFormat="1" spans="1:16">
      <c r="A2033" s="899" t="s">
        <v>5676</v>
      </c>
      <c r="B2033" s="900" t="s">
        <v>5677</v>
      </c>
      <c r="C2033" s="891"/>
      <c r="D2033" s="901"/>
      <c r="E2033" s="902"/>
      <c r="F2033" s="891"/>
      <c r="G2033" s="891"/>
      <c r="H2033" s="891"/>
      <c r="I2033" s="891"/>
      <c r="J2033" s="891"/>
      <c r="K2033" s="891"/>
      <c r="L2033" s="891"/>
      <c r="M2033" s="904">
        <v>2</v>
      </c>
      <c r="N2033" s="866">
        <v>0.352104</v>
      </c>
      <c r="O2033" s="867">
        <v>11.25</v>
      </c>
      <c r="P2033" s="867">
        <f t="shared" si="24"/>
        <v>3.96117</v>
      </c>
    </row>
    <row r="2034" s="1" customFormat="1" spans="1:16">
      <c r="A2034" s="899" t="s">
        <v>5678</v>
      </c>
      <c r="B2034" s="900" t="s">
        <v>5679</v>
      </c>
      <c r="C2034" s="891"/>
      <c r="D2034" s="901"/>
      <c r="E2034" s="902"/>
      <c r="F2034" s="891"/>
      <c r="G2034" s="891"/>
      <c r="H2034" s="891"/>
      <c r="I2034" s="891"/>
      <c r="J2034" s="891"/>
      <c r="K2034" s="891"/>
      <c r="L2034" s="891"/>
      <c r="M2034" s="904">
        <v>4</v>
      </c>
      <c r="N2034" s="866">
        <v>0.704208</v>
      </c>
      <c r="O2034" s="867">
        <v>11.25</v>
      </c>
      <c r="P2034" s="867">
        <f t="shared" si="24"/>
        <v>7.92234</v>
      </c>
    </row>
    <row r="2035" s="1" customFormat="1" spans="1:16">
      <c r="A2035" s="899" t="s">
        <v>5680</v>
      </c>
      <c r="B2035" s="900" t="s">
        <v>5681</v>
      </c>
      <c r="C2035" s="891"/>
      <c r="D2035" s="901"/>
      <c r="E2035" s="902"/>
      <c r="F2035" s="891"/>
      <c r="G2035" s="891"/>
      <c r="H2035" s="891"/>
      <c r="I2035" s="891"/>
      <c r="J2035" s="891"/>
      <c r="K2035" s="891"/>
      <c r="L2035" s="891"/>
      <c r="M2035" s="904">
        <v>6</v>
      </c>
      <c r="N2035" s="866">
        <v>1.056312</v>
      </c>
      <c r="O2035" s="867">
        <v>11.25</v>
      </c>
      <c r="P2035" s="867">
        <f t="shared" si="24"/>
        <v>11.88351</v>
      </c>
    </row>
    <row r="2036" s="1" customFormat="1" spans="1:16">
      <c r="A2036" s="899" t="s">
        <v>5682</v>
      </c>
      <c r="B2036" s="900" t="s">
        <v>5683</v>
      </c>
      <c r="C2036" s="891"/>
      <c r="D2036" s="901"/>
      <c r="E2036" s="902"/>
      <c r="F2036" s="891"/>
      <c r="G2036" s="891"/>
      <c r="H2036" s="891"/>
      <c r="I2036" s="891"/>
      <c r="J2036" s="891"/>
      <c r="K2036" s="891"/>
      <c r="L2036" s="891"/>
      <c r="M2036" s="904">
        <v>4</v>
      </c>
      <c r="N2036" s="866">
        <v>0.704208</v>
      </c>
      <c r="O2036" s="867">
        <v>11.25</v>
      </c>
      <c r="P2036" s="867">
        <f t="shared" si="24"/>
        <v>7.92234</v>
      </c>
    </row>
    <row r="2037" s="1" customFormat="1" spans="1:16">
      <c r="A2037" s="899" t="s">
        <v>5684</v>
      </c>
      <c r="B2037" s="900" t="s">
        <v>5685</v>
      </c>
      <c r="C2037" s="891"/>
      <c r="D2037" s="901"/>
      <c r="E2037" s="902"/>
      <c r="F2037" s="891"/>
      <c r="G2037" s="891"/>
      <c r="H2037" s="891"/>
      <c r="I2037" s="891"/>
      <c r="J2037" s="891"/>
      <c r="K2037" s="891"/>
      <c r="L2037" s="891"/>
      <c r="M2037" s="904">
        <v>1</v>
      </c>
      <c r="N2037" s="866">
        <v>0.176052</v>
      </c>
      <c r="O2037" s="867">
        <v>11.25</v>
      </c>
      <c r="P2037" s="867">
        <f t="shared" si="24"/>
        <v>1.980585</v>
      </c>
    </row>
    <row r="2038" s="1" customFormat="1" spans="1:16">
      <c r="A2038" s="899" t="s">
        <v>5686</v>
      </c>
      <c r="B2038" s="900" t="s">
        <v>5687</v>
      </c>
      <c r="C2038" s="891"/>
      <c r="D2038" s="901"/>
      <c r="E2038" s="902"/>
      <c r="F2038" s="891"/>
      <c r="G2038" s="891"/>
      <c r="H2038" s="891"/>
      <c r="I2038" s="891"/>
      <c r="J2038" s="891"/>
      <c r="K2038" s="891"/>
      <c r="L2038" s="891"/>
      <c r="M2038" s="904">
        <v>8</v>
      </c>
      <c r="N2038" s="866">
        <v>1.408416</v>
      </c>
      <c r="O2038" s="867">
        <v>11.25</v>
      </c>
      <c r="P2038" s="867">
        <f t="shared" si="24"/>
        <v>15.84468</v>
      </c>
    </row>
    <row r="2039" s="1" customFormat="1" spans="1:16">
      <c r="A2039" s="899" t="s">
        <v>5688</v>
      </c>
      <c r="B2039" s="900" t="s">
        <v>5689</v>
      </c>
      <c r="C2039" s="891"/>
      <c r="D2039" s="901"/>
      <c r="E2039" s="902"/>
      <c r="F2039" s="891"/>
      <c r="G2039" s="891"/>
      <c r="H2039" s="891"/>
      <c r="I2039" s="891"/>
      <c r="J2039" s="891"/>
      <c r="K2039" s="891"/>
      <c r="L2039" s="891"/>
      <c r="M2039" s="904">
        <v>4</v>
      </c>
      <c r="N2039" s="866">
        <v>0.704208</v>
      </c>
      <c r="O2039" s="867">
        <v>11.25</v>
      </c>
      <c r="P2039" s="867">
        <f t="shared" si="24"/>
        <v>7.92234</v>
      </c>
    </row>
    <row r="2040" s="1" customFormat="1" spans="1:16">
      <c r="A2040" s="899" t="s">
        <v>5690</v>
      </c>
      <c r="B2040" s="900" t="s">
        <v>5691</v>
      </c>
      <c r="C2040" s="891"/>
      <c r="D2040" s="901"/>
      <c r="E2040" s="902"/>
      <c r="F2040" s="891"/>
      <c r="G2040" s="891"/>
      <c r="H2040" s="891"/>
      <c r="I2040" s="891"/>
      <c r="J2040" s="891"/>
      <c r="K2040" s="891"/>
      <c r="L2040" s="891"/>
      <c r="M2040" s="904">
        <v>3</v>
      </c>
      <c r="N2040" s="866">
        <v>0.528156</v>
      </c>
      <c r="O2040" s="867">
        <v>11.25</v>
      </c>
      <c r="P2040" s="867">
        <f t="shared" si="24"/>
        <v>5.941755</v>
      </c>
    </row>
    <row r="2041" s="1" customFormat="1" spans="1:16">
      <c r="A2041" s="899" t="s">
        <v>5692</v>
      </c>
      <c r="B2041" s="900" t="s">
        <v>5693</v>
      </c>
      <c r="C2041" s="891"/>
      <c r="D2041" s="901"/>
      <c r="E2041" s="902"/>
      <c r="F2041" s="891"/>
      <c r="G2041" s="891"/>
      <c r="H2041" s="891"/>
      <c r="I2041" s="891"/>
      <c r="J2041" s="891"/>
      <c r="K2041" s="891"/>
      <c r="L2041" s="891"/>
      <c r="M2041" s="904">
        <v>5</v>
      </c>
      <c r="N2041" s="866">
        <v>0.88026</v>
      </c>
      <c r="O2041" s="867">
        <v>11.25</v>
      </c>
      <c r="P2041" s="867">
        <f t="shared" si="24"/>
        <v>9.902925</v>
      </c>
    </row>
    <row r="2042" s="1" customFormat="1" spans="1:16">
      <c r="A2042" s="899" t="s">
        <v>5694</v>
      </c>
      <c r="B2042" s="900" t="s">
        <v>5695</v>
      </c>
      <c r="C2042" s="891"/>
      <c r="D2042" s="901"/>
      <c r="E2042" s="902"/>
      <c r="F2042" s="891"/>
      <c r="G2042" s="891"/>
      <c r="H2042" s="891"/>
      <c r="I2042" s="891"/>
      <c r="J2042" s="891"/>
      <c r="K2042" s="891"/>
      <c r="L2042" s="891"/>
      <c r="M2042" s="904">
        <v>9</v>
      </c>
      <c r="N2042" s="866">
        <v>1.584468</v>
      </c>
      <c r="O2042" s="867">
        <v>11.25</v>
      </c>
      <c r="P2042" s="867">
        <f t="shared" si="24"/>
        <v>17.825265</v>
      </c>
    </row>
    <row r="2043" s="1" customFormat="1" spans="1:16">
      <c r="A2043" s="899" t="s">
        <v>5696</v>
      </c>
      <c r="B2043" s="900" t="s">
        <v>5697</v>
      </c>
      <c r="C2043" s="891"/>
      <c r="D2043" s="901"/>
      <c r="E2043" s="902"/>
      <c r="F2043" s="891"/>
      <c r="G2043" s="891"/>
      <c r="H2043" s="891"/>
      <c r="I2043" s="891"/>
      <c r="J2043" s="891"/>
      <c r="K2043" s="891"/>
      <c r="L2043" s="891"/>
      <c r="M2043" s="904">
        <v>4</v>
      </c>
      <c r="N2043" s="866">
        <v>0.704208</v>
      </c>
      <c r="O2043" s="867">
        <v>11.25</v>
      </c>
      <c r="P2043" s="867">
        <f t="shared" si="24"/>
        <v>7.92234</v>
      </c>
    </row>
    <row r="2044" s="1" customFormat="1" spans="1:16">
      <c r="A2044" s="899" t="s">
        <v>5698</v>
      </c>
      <c r="B2044" s="900" t="s">
        <v>5699</v>
      </c>
      <c r="C2044" s="891"/>
      <c r="D2044" s="901"/>
      <c r="E2044" s="902"/>
      <c r="F2044" s="891"/>
      <c r="G2044" s="891"/>
      <c r="H2044" s="891"/>
      <c r="I2044" s="891"/>
      <c r="J2044" s="891"/>
      <c r="K2044" s="891"/>
      <c r="L2044" s="891"/>
      <c r="M2044" s="904">
        <v>5</v>
      </c>
      <c r="N2044" s="866">
        <v>0.88026</v>
      </c>
      <c r="O2044" s="867">
        <v>11.25</v>
      </c>
      <c r="P2044" s="867">
        <f t="shared" si="24"/>
        <v>9.902925</v>
      </c>
    </row>
    <row r="2045" s="1" customFormat="1" spans="1:16">
      <c r="A2045" s="899" t="s">
        <v>5700</v>
      </c>
      <c r="B2045" s="900" t="s">
        <v>5701</v>
      </c>
      <c r="C2045" s="891"/>
      <c r="D2045" s="901"/>
      <c r="E2045" s="902"/>
      <c r="F2045" s="891"/>
      <c r="G2045" s="891"/>
      <c r="H2045" s="891"/>
      <c r="I2045" s="891"/>
      <c r="J2045" s="891"/>
      <c r="K2045" s="891"/>
      <c r="L2045" s="891"/>
      <c r="M2045" s="904">
        <v>3</v>
      </c>
      <c r="N2045" s="866">
        <v>0.528156</v>
      </c>
      <c r="O2045" s="867">
        <v>11.25</v>
      </c>
      <c r="P2045" s="867">
        <f t="shared" si="24"/>
        <v>5.941755</v>
      </c>
    </row>
    <row r="2046" s="1" customFormat="1" spans="1:16">
      <c r="A2046" s="899" t="s">
        <v>5702</v>
      </c>
      <c r="B2046" s="900" t="s">
        <v>5703</v>
      </c>
      <c r="C2046" s="891"/>
      <c r="D2046" s="901"/>
      <c r="E2046" s="902"/>
      <c r="F2046" s="891"/>
      <c r="G2046" s="891"/>
      <c r="H2046" s="891"/>
      <c r="I2046" s="891"/>
      <c r="J2046" s="891"/>
      <c r="K2046" s="891"/>
      <c r="L2046" s="891"/>
      <c r="M2046" s="904">
        <v>6</v>
      </c>
      <c r="N2046" s="866">
        <v>1.056312</v>
      </c>
      <c r="O2046" s="867">
        <v>11.25</v>
      </c>
      <c r="P2046" s="867">
        <f t="shared" si="24"/>
        <v>11.88351</v>
      </c>
    </row>
    <row r="2047" s="1" customFormat="1" spans="1:16">
      <c r="A2047" s="899" t="s">
        <v>3356</v>
      </c>
      <c r="B2047" s="900" t="s">
        <v>5704</v>
      </c>
      <c r="C2047" s="891"/>
      <c r="D2047" s="901"/>
      <c r="E2047" s="902"/>
      <c r="F2047" s="891"/>
      <c r="G2047" s="891"/>
      <c r="H2047" s="891"/>
      <c r="I2047" s="891"/>
      <c r="J2047" s="891"/>
      <c r="K2047" s="891"/>
      <c r="L2047" s="891"/>
      <c r="M2047" s="904">
        <v>4</v>
      </c>
      <c r="N2047" s="866">
        <v>0.704208</v>
      </c>
      <c r="O2047" s="867">
        <v>11.25</v>
      </c>
      <c r="P2047" s="867">
        <f t="shared" si="24"/>
        <v>7.92234</v>
      </c>
    </row>
    <row r="2048" s="1" customFormat="1" spans="1:16">
      <c r="A2048" s="899" t="s">
        <v>5705</v>
      </c>
      <c r="B2048" s="900" t="s">
        <v>2839</v>
      </c>
      <c r="C2048" s="891"/>
      <c r="D2048" s="901"/>
      <c r="E2048" s="902"/>
      <c r="F2048" s="891"/>
      <c r="G2048" s="891"/>
      <c r="H2048" s="891"/>
      <c r="I2048" s="891"/>
      <c r="J2048" s="891"/>
      <c r="K2048" s="891"/>
      <c r="L2048" s="891"/>
      <c r="M2048" s="904">
        <v>3</v>
      </c>
      <c r="N2048" s="866">
        <v>0.528156</v>
      </c>
      <c r="O2048" s="867">
        <v>11.25</v>
      </c>
      <c r="P2048" s="867">
        <f t="shared" si="24"/>
        <v>5.941755</v>
      </c>
    </row>
    <row r="2049" s="1" customFormat="1" spans="1:16">
      <c r="A2049" s="899" t="s">
        <v>5706</v>
      </c>
      <c r="B2049" s="900" t="s">
        <v>2548</v>
      </c>
      <c r="C2049" s="891"/>
      <c r="D2049" s="901"/>
      <c r="E2049" s="902"/>
      <c r="F2049" s="891"/>
      <c r="G2049" s="891"/>
      <c r="H2049" s="891"/>
      <c r="I2049" s="891"/>
      <c r="J2049" s="891"/>
      <c r="K2049" s="891"/>
      <c r="L2049" s="891"/>
      <c r="M2049" s="904">
        <v>4</v>
      </c>
      <c r="N2049" s="866">
        <v>0.704208</v>
      </c>
      <c r="O2049" s="867">
        <v>11.25</v>
      </c>
      <c r="P2049" s="867">
        <f t="shared" si="24"/>
        <v>7.92234</v>
      </c>
    </row>
    <row r="2050" s="1" customFormat="1" spans="1:16">
      <c r="A2050" s="899" t="s">
        <v>5707</v>
      </c>
      <c r="B2050" s="900" t="s">
        <v>5708</v>
      </c>
      <c r="C2050" s="891"/>
      <c r="D2050" s="901"/>
      <c r="E2050" s="902"/>
      <c r="F2050" s="891"/>
      <c r="G2050" s="891"/>
      <c r="H2050" s="891"/>
      <c r="I2050" s="891"/>
      <c r="J2050" s="891"/>
      <c r="K2050" s="891"/>
      <c r="L2050" s="891"/>
      <c r="M2050" s="904">
        <v>3</v>
      </c>
      <c r="N2050" s="866">
        <v>0.528156</v>
      </c>
      <c r="O2050" s="867">
        <v>11.25</v>
      </c>
      <c r="P2050" s="867">
        <f t="shared" si="24"/>
        <v>5.941755</v>
      </c>
    </row>
    <row r="2051" s="1" customFormat="1" spans="1:16">
      <c r="A2051" s="899" t="s">
        <v>5709</v>
      </c>
      <c r="B2051" s="900" t="s">
        <v>5710</v>
      </c>
      <c r="C2051" s="891"/>
      <c r="D2051" s="901"/>
      <c r="E2051" s="902"/>
      <c r="F2051" s="891"/>
      <c r="G2051" s="891"/>
      <c r="H2051" s="891"/>
      <c r="I2051" s="891"/>
      <c r="J2051" s="891"/>
      <c r="K2051" s="891"/>
      <c r="L2051" s="891"/>
      <c r="M2051" s="904">
        <v>3</v>
      </c>
      <c r="N2051" s="866">
        <v>0.528156</v>
      </c>
      <c r="O2051" s="867">
        <v>11.25</v>
      </c>
      <c r="P2051" s="867">
        <f t="shared" si="24"/>
        <v>5.941755</v>
      </c>
    </row>
    <row r="2052" s="1" customFormat="1" spans="1:16">
      <c r="A2052" s="899" t="s">
        <v>5711</v>
      </c>
      <c r="B2052" s="900" t="s">
        <v>2172</v>
      </c>
      <c r="C2052" s="891"/>
      <c r="D2052" s="901"/>
      <c r="E2052" s="902"/>
      <c r="F2052" s="891"/>
      <c r="G2052" s="891"/>
      <c r="H2052" s="891"/>
      <c r="I2052" s="891"/>
      <c r="J2052" s="891"/>
      <c r="K2052" s="891"/>
      <c r="L2052" s="891"/>
      <c r="M2052" s="904">
        <v>5</v>
      </c>
      <c r="N2052" s="866">
        <v>0.88026</v>
      </c>
      <c r="O2052" s="867">
        <v>11.25</v>
      </c>
      <c r="P2052" s="867">
        <f t="shared" si="24"/>
        <v>9.902925</v>
      </c>
    </row>
    <row r="2053" s="1" customFormat="1" spans="1:16">
      <c r="A2053" s="899" t="s">
        <v>5712</v>
      </c>
      <c r="B2053" s="900" t="s">
        <v>5713</v>
      </c>
      <c r="C2053" s="891"/>
      <c r="D2053" s="901"/>
      <c r="E2053" s="902"/>
      <c r="F2053" s="891"/>
      <c r="G2053" s="891"/>
      <c r="H2053" s="891"/>
      <c r="I2053" s="891"/>
      <c r="J2053" s="891"/>
      <c r="K2053" s="891"/>
      <c r="L2053" s="891"/>
      <c r="M2053" s="904">
        <v>4</v>
      </c>
      <c r="N2053" s="866">
        <v>0.704208</v>
      </c>
      <c r="O2053" s="867">
        <v>11.25</v>
      </c>
      <c r="P2053" s="867">
        <f t="shared" si="24"/>
        <v>7.92234</v>
      </c>
    </row>
    <row r="2054" s="1" customFormat="1" spans="1:16">
      <c r="A2054" s="899" t="s">
        <v>5714</v>
      </c>
      <c r="B2054" s="900" t="s">
        <v>5715</v>
      </c>
      <c r="C2054" s="891"/>
      <c r="D2054" s="901"/>
      <c r="E2054" s="902"/>
      <c r="F2054" s="891"/>
      <c r="G2054" s="891"/>
      <c r="H2054" s="891"/>
      <c r="I2054" s="891"/>
      <c r="J2054" s="891"/>
      <c r="K2054" s="891"/>
      <c r="L2054" s="891"/>
      <c r="M2054" s="904">
        <v>3</v>
      </c>
      <c r="N2054" s="866">
        <v>0.528156</v>
      </c>
      <c r="O2054" s="867">
        <v>11.25</v>
      </c>
      <c r="P2054" s="867">
        <f t="shared" si="24"/>
        <v>5.941755</v>
      </c>
    </row>
    <row r="2055" s="1" customFormat="1" spans="1:16">
      <c r="A2055" s="899" t="s">
        <v>5716</v>
      </c>
      <c r="B2055" s="900" t="s">
        <v>5717</v>
      </c>
      <c r="C2055" s="891"/>
      <c r="D2055" s="901"/>
      <c r="E2055" s="902"/>
      <c r="F2055" s="891"/>
      <c r="G2055" s="891"/>
      <c r="H2055" s="891"/>
      <c r="I2055" s="891"/>
      <c r="J2055" s="891"/>
      <c r="K2055" s="891"/>
      <c r="L2055" s="891"/>
      <c r="M2055" s="904">
        <v>3</v>
      </c>
      <c r="N2055" s="866">
        <v>0.528156</v>
      </c>
      <c r="O2055" s="867">
        <v>11.25</v>
      </c>
      <c r="P2055" s="867">
        <f t="shared" si="24"/>
        <v>5.941755</v>
      </c>
    </row>
    <row r="2056" s="1" customFormat="1" spans="1:16">
      <c r="A2056" s="899" t="s">
        <v>3870</v>
      </c>
      <c r="B2056" s="900" t="s">
        <v>2363</v>
      </c>
      <c r="C2056" s="891"/>
      <c r="D2056" s="901"/>
      <c r="E2056" s="902"/>
      <c r="F2056" s="891"/>
      <c r="G2056" s="891"/>
      <c r="H2056" s="891"/>
      <c r="I2056" s="891"/>
      <c r="J2056" s="891"/>
      <c r="K2056" s="891"/>
      <c r="L2056" s="891"/>
      <c r="M2056" s="904">
        <v>5</v>
      </c>
      <c r="N2056" s="866">
        <v>0.88026</v>
      </c>
      <c r="O2056" s="867">
        <v>11.25</v>
      </c>
      <c r="P2056" s="867">
        <f t="shared" si="24"/>
        <v>9.902925</v>
      </c>
    </row>
    <row r="2057" s="1" customFormat="1" spans="1:16">
      <c r="A2057" s="899" t="s">
        <v>2484</v>
      </c>
      <c r="B2057" s="900" t="s">
        <v>5582</v>
      </c>
      <c r="C2057" s="891"/>
      <c r="D2057" s="901"/>
      <c r="E2057" s="902"/>
      <c r="F2057" s="891"/>
      <c r="G2057" s="891"/>
      <c r="H2057" s="891"/>
      <c r="I2057" s="891"/>
      <c r="J2057" s="891"/>
      <c r="K2057" s="891"/>
      <c r="L2057" s="891"/>
      <c r="M2057" s="904">
        <v>3</v>
      </c>
      <c r="N2057" s="866">
        <v>0.528156</v>
      </c>
      <c r="O2057" s="867">
        <v>11.25</v>
      </c>
      <c r="P2057" s="867">
        <f t="shared" si="24"/>
        <v>5.941755</v>
      </c>
    </row>
    <row r="2058" s="1" customFormat="1" spans="1:16">
      <c r="A2058" s="899" t="s">
        <v>5718</v>
      </c>
      <c r="B2058" s="900" t="s">
        <v>5719</v>
      </c>
      <c r="C2058" s="891"/>
      <c r="D2058" s="901"/>
      <c r="E2058" s="902"/>
      <c r="F2058" s="891"/>
      <c r="G2058" s="891"/>
      <c r="H2058" s="891"/>
      <c r="I2058" s="891"/>
      <c r="J2058" s="891"/>
      <c r="K2058" s="891"/>
      <c r="L2058" s="891"/>
      <c r="M2058" s="904">
        <v>6</v>
      </c>
      <c r="N2058" s="866">
        <v>1.056312</v>
      </c>
      <c r="O2058" s="867">
        <v>11.25</v>
      </c>
      <c r="P2058" s="867">
        <f t="shared" si="24"/>
        <v>11.88351</v>
      </c>
    </row>
    <row r="2059" s="1" customFormat="1" spans="1:16">
      <c r="A2059" s="899" t="s">
        <v>5720</v>
      </c>
      <c r="B2059" s="900" t="s">
        <v>5721</v>
      </c>
      <c r="C2059" s="891"/>
      <c r="D2059" s="901"/>
      <c r="E2059" s="902"/>
      <c r="F2059" s="891"/>
      <c r="G2059" s="891"/>
      <c r="H2059" s="891"/>
      <c r="I2059" s="891"/>
      <c r="J2059" s="891"/>
      <c r="K2059" s="891"/>
      <c r="L2059" s="891"/>
      <c r="M2059" s="904">
        <v>5</v>
      </c>
      <c r="N2059" s="866">
        <v>0.88026</v>
      </c>
      <c r="O2059" s="867">
        <v>11.25</v>
      </c>
      <c r="P2059" s="867">
        <f t="shared" si="24"/>
        <v>9.902925</v>
      </c>
    </row>
    <row r="2060" s="1" customFormat="1" spans="1:16">
      <c r="A2060" s="899" t="s">
        <v>5722</v>
      </c>
      <c r="B2060" s="900" t="s">
        <v>5723</v>
      </c>
      <c r="C2060" s="891"/>
      <c r="D2060" s="901"/>
      <c r="E2060" s="902"/>
      <c r="F2060" s="891"/>
      <c r="G2060" s="891"/>
      <c r="H2060" s="891"/>
      <c r="I2060" s="891"/>
      <c r="J2060" s="891"/>
      <c r="K2060" s="891"/>
      <c r="L2060" s="891"/>
      <c r="M2060" s="904">
        <v>4</v>
      </c>
      <c r="N2060" s="866">
        <v>0.704208</v>
      </c>
      <c r="O2060" s="867">
        <v>11.25</v>
      </c>
      <c r="P2060" s="867">
        <f t="shared" si="24"/>
        <v>7.92234</v>
      </c>
    </row>
    <row r="2061" s="1" customFormat="1" spans="1:16">
      <c r="A2061" s="899" t="s">
        <v>2879</v>
      </c>
      <c r="B2061" s="900" t="s">
        <v>5724</v>
      </c>
      <c r="C2061" s="891"/>
      <c r="D2061" s="901"/>
      <c r="E2061" s="902"/>
      <c r="F2061" s="891"/>
      <c r="G2061" s="891"/>
      <c r="H2061" s="891"/>
      <c r="I2061" s="891"/>
      <c r="J2061" s="891"/>
      <c r="K2061" s="891"/>
      <c r="L2061" s="891"/>
      <c r="M2061" s="904">
        <v>5</v>
      </c>
      <c r="N2061" s="866">
        <v>0.88026</v>
      </c>
      <c r="O2061" s="867">
        <v>11.25</v>
      </c>
      <c r="P2061" s="867">
        <f t="shared" si="24"/>
        <v>9.902925</v>
      </c>
    </row>
    <row r="2062" s="1" customFormat="1" spans="1:16">
      <c r="A2062" s="899" t="s">
        <v>5725</v>
      </c>
      <c r="B2062" s="900" t="s">
        <v>5726</v>
      </c>
      <c r="C2062" s="891"/>
      <c r="D2062" s="901"/>
      <c r="E2062" s="902"/>
      <c r="F2062" s="891"/>
      <c r="G2062" s="891"/>
      <c r="H2062" s="891"/>
      <c r="I2062" s="891"/>
      <c r="J2062" s="891"/>
      <c r="K2062" s="891"/>
      <c r="L2062" s="891"/>
      <c r="M2062" s="904">
        <v>3</v>
      </c>
      <c r="N2062" s="866">
        <v>0.528156</v>
      </c>
      <c r="O2062" s="867">
        <v>11.25</v>
      </c>
      <c r="P2062" s="867">
        <f t="shared" si="24"/>
        <v>5.941755</v>
      </c>
    </row>
    <row r="2063" s="1" customFormat="1" spans="1:16">
      <c r="A2063" s="899" t="s">
        <v>5727</v>
      </c>
      <c r="B2063" s="900" t="s">
        <v>5728</v>
      </c>
      <c r="C2063" s="891"/>
      <c r="D2063" s="901"/>
      <c r="E2063" s="902"/>
      <c r="F2063" s="891"/>
      <c r="G2063" s="891"/>
      <c r="H2063" s="891"/>
      <c r="I2063" s="891"/>
      <c r="J2063" s="891"/>
      <c r="K2063" s="891"/>
      <c r="L2063" s="891"/>
      <c r="M2063" s="904">
        <v>3</v>
      </c>
      <c r="N2063" s="866">
        <v>0.528156</v>
      </c>
      <c r="O2063" s="867">
        <v>11.25</v>
      </c>
      <c r="P2063" s="867">
        <f t="shared" si="24"/>
        <v>5.941755</v>
      </c>
    </row>
    <row r="2064" s="1" customFormat="1" spans="1:16">
      <c r="A2064" s="899" t="s">
        <v>5729</v>
      </c>
      <c r="B2064" s="900" t="s">
        <v>5730</v>
      </c>
      <c r="C2064" s="891"/>
      <c r="D2064" s="901"/>
      <c r="E2064" s="902"/>
      <c r="F2064" s="891"/>
      <c r="G2064" s="891"/>
      <c r="H2064" s="891"/>
      <c r="I2064" s="891"/>
      <c r="J2064" s="891"/>
      <c r="K2064" s="891"/>
      <c r="L2064" s="891"/>
      <c r="M2064" s="904">
        <v>5</v>
      </c>
      <c r="N2064" s="866">
        <v>0.88026</v>
      </c>
      <c r="O2064" s="867">
        <v>11.25</v>
      </c>
      <c r="P2064" s="867">
        <f t="shared" si="24"/>
        <v>9.902925</v>
      </c>
    </row>
    <row r="2065" s="1" customFormat="1" spans="1:16">
      <c r="A2065" s="899" t="s">
        <v>5731</v>
      </c>
      <c r="B2065" s="900" t="s">
        <v>5732</v>
      </c>
      <c r="C2065" s="891"/>
      <c r="D2065" s="901"/>
      <c r="E2065" s="902"/>
      <c r="F2065" s="891"/>
      <c r="G2065" s="891"/>
      <c r="H2065" s="891"/>
      <c r="I2065" s="891"/>
      <c r="J2065" s="891"/>
      <c r="K2065" s="891"/>
      <c r="L2065" s="891"/>
      <c r="M2065" s="904">
        <v>3</v>
      </c>
      <c r="N2065" s="866">
        <v>0.528156</v>
      </c>
      <c r="O2065" s="867">
        <v>11.25</v>
      </c>
      <c r="P2065" s="867">
        <f t="shared" si="24"/>
        <v>5.941755</v>
      </c>
    </row>
    <row r="2066" s="1" customFormat="1" spans="1:16">
      <c r="A2066" s="899" t="s">
        <v>5733</v>
      </c>
      <c r="B2066" s="900" t="s">
        <v>5734</v>
      </c>
      <c r="C2066" s="891"/>
      <c r="D2066" s="901"/>
      <c r="E2066" s="902"/>
      <c r="F2066" s="891"/>
      <c r="G2066" s="891"/>
      <c r="H2066" s="891"/>
      <c r="I2066" s="891"/>
      <c r="J2066" s="891"/>
      <c r="K2066" s="891"/>
      <c r="L2066" s="891"/>
      <c r="M2066" s="904">
        <v>3</v>
      </c>
      <c r="N2066" s="866">
        <v>0.528156</v>
      </c>
      <c r="O2066" s="867">
        <v>11.25</v>
      </c>
      <c r="P2066" s="867">
        <f t="shared" si="24"/>
        <v>5.941755</v>
      </c>
    </row>
    <row r="2067" s="1" customFormat="1" spans="1:16">
      <c r="A2067" s="899" t="s">
        <v>5735</v>
      </c>
      <c r="B2067" s="900" t="s">
        <v>5736</v>
      </c>
      <c r="C2067" s="891"/>
      <c r="D2067" s="901"/>
      <c r="E2067" s="902"/>
      <c r="F2067" s="891"/>
      <c r="G2067" s="891"/>
      <c r="H2067" s="891"/>
      <c r="I2067" s="891"/>
      <c r="J2067" s="891"/>
      <c r="K2067" s="891"/>
      <c r="L2067" s="891"/>
      <c r="M2067" s="904">
        <v>4</v>
      </c>
      <c r="N2067" s="866">
        <v>0.704208</v>
      </c>
      <c r="O2067" s="867">
        <v>11.25</v>
      </c>
      <c r="P2067" s="867">
        <f t="shared" si="24"/>
        <v>7.92234</v>
      </c>
    </row>
    <row r="2068" s="1" customFormat="1" spans="1:16">
      <c r="A2068" s="899" t="s">
        <v>5737</v>
      </c>
      <c r="B2068" s="900" t="s">
        <v>5738</v>
      </c>
      <c r="C2068" s="891"/>
      <c r="D2068" s="901"/>
      <c r="E2068" s="902"/>
      <c r="F2068" s="891"/>
      <c r="G2068" s="891"/>
      <c r="H2068" s="891"/>
      <c r="I2068" s="891"/>
      <c r="J2068" s="891"/>
      <c r="K2068" s="891"/>
      <c r="L2068" s="891"/>
      <c r="M2068" s="904">
        <v>3</v>
      </c>
      <c r="N2068" s="866">
        <v>0.528156</v>
      </c>
      <c r="O2068" s="867">
        <v>11.25</v>
      </c>
      <c r="P2068" s="867">
        <f t="shared" si="24"/>
        <v>5.941755</v>
      </c>
    </row>
    <row r="2069" s="1" customFormat="1" spans="1:16">
      <c r="A2069" s="899" t="s">
        <v>5739</v>
      </c>
      <c r="B2069" s="900" t="s">
        <v>5740</v>
      </c>
      <c r="C2069" s="891"/>
      <c r="D2069" s="901"/>
      <c r="E2069" s="902"/>
      <c r="F2069" s="891"/>
      <c r="G2069" s="891"/>
      <c r="H2069" s="891"/>
      <c r="I2069" s="891"/>
      <c r="J2069" s="891"/>
      <c r="K2069" s="891"/>
      <c r="L2069" s="891"/>
      <c r="M2069" s="904">
        <v>1</v>
      </c>
      <c r="N2069" s="866">
        <v>0.176052</v>
      </c>
      <c r="O2069" s="867">
        <v>11.25</v>
      </c>
      <c r="P2069" s="867">
        <f t="shared" si="24"/>
        <v>1.980585</v>
      </c>
    </row>
    <row r="2070" s="1" customFormat="1" spans="1:16">
      <c r="A2070" s="899" t="s">
        <v>5741</v>
      </c>
      <c r="B2070" s="900" t="s">
        <v>5742</v>
      </c>
      <c r="C2070" s="891"/>
      <c r="D2070" s="901"/>
      <c r="E2070" s="902"/>
      <c r="F2070" s="891"/>
      <c r="G2070" s="891"/>
      <c r="H2070" s="891"/>
      <c r="I2070" s="891"/>
      <c r="J2070" s="891"/>
      <c r="K2070" s="891"/>
      <c r="L2070" s="891"/>
      <c r="M2070" s="904">
        <v>3</v>
      </c>
      <c r="N2070" s="866">
        <v>0.528156</v>
      </c>
      <c r="O2070" s="867">
        <v>11.25</v>
      </c>
      <c r="P2070" s="867">
        <f t="shared" si="24"/>
        <v>5.941755</v>
      </c>
    </row>
    <row r="2071" s="1" customFormat="1" spans="1:16">
      <c r="A2071" s="899" t="s">
        <v>5743</v>
      </c>
      <c r="B2071" s="900" t="s">
        <v>5744</v>
      </c>
      <c r="C2071" s="891"/>
      <c r="D2071" s="901"/>
      <c r="E2071" s="902"/>
      <c r="F2071" s="891"/>
      <c r="G2071" s="891"/>
      <c r="H2071" s="891"/>
      <c r="I2071" s="891"/>
      <c r="J2071" s="891"/>
      <c r="K2071" s="891"/>
      <c r="L2071" s="891"/>
      <c r="M2071" s="904">
        <v>4</v>
      </c>
      <c r="N2071" s="866">
        <v>0.704208</v>
      </c>
      <c r="O2071" s="867">
        <v>11.25</v>
      </c>
      <c r="P2071" s="867">
        <f t="shared" si="24"/>
        <v>7.92234</v>
      </c>
    </row>
    <row r="2072" s="1" customFormat="1" spans="1:16">
      <c r="A2072" s="899" t="s">
        <v>5745</v>
      </c>
      <c r="B2072" s="900" t="s">
        <v>5746</v>
      </c>
      <c r="C2072" s="891"/>
      <c r="D2072" s="901"/>
      <c r="E2072" s="902"/>
      <c r="F2072" s="891"/>
      <c r="G2072" s="891"/>
      <c r="H2072" s="891"/>
      <c r="I2072" s="891"/>
      <c r="J2072" s="891"/>
      <c r="K2072" s="891"/>
      <c r="L2072" s="891"/>
      <c r="M2072" s="904">
        <v>5</v>
      </c>
      <c r="N2072" s="866">
        <v>0.88026</v>
      </c>
      <c r="O2072" s="867">
        <v>11.25</v>
      </c>
      <c r="P2072" s="867">
        <f t="shared" si="24"/>
        <v>9.902925</v>
      </c>
    </row>
    <row r="2073" s="1" customFormat="1" spans="1:16">
      <c r="A2073" s="899" t="s">
        <v>5747</v>
      </c>
      <c r="B2073" s="900" t="s">
        <v>5430</v>
      </c>
      <c r="C2073" s="891"/>
      <c r="D2073" s="901"/>
      <c r="E2073" s="902"/>
      <c r="F2073" s="891"/>
      <c r="G2073" s="891"/>
      <c r="H2073" s="891"/>
      <c r="I2073" s="891"/>
      <c r="J2073" s="891"/>
      <c r="K2073" s="891"/>
      <c r="L2073" s="891"/>
      <c r="M2073" s="904">
        <v>4</v>
      </c>
      <c r="N2073" s="866">
        <v>0.704208</v>
      </c>
      <c r="O2073" s="867">
        <v>11.25</v>
      </c>
      <c r="P2073" s="867">
        <f t="shared" si="24"/>
        <v>7.92234</v>
      </c>
    </row>
    <row r="2074" s="1" customFormat="1" spans="1:16">
      <c r="A2074" s="899" t="s">
        <v>5672</v>
      </c>
      <c r="B2074" s="900" t="s">
        <v>5673</v>
      </c>
      <c r="C2074" s="891"/>
      <c r="D2074" s="901"/>
      <c r="E2074" s="902"/>
      <c r="F2074" s="891"/>
      <c r="G2074" s="891"/>
      <c r="H2074" s="891"/>
      <c r="I2074" s="891"/>
      <c r="J2074" s="891"/>
      <c r="K2074" s="891"/>
      <c r="L2074" s="891"/>
      <c r="M2074" s="904">
        <v>4</v>
      </c>
      <c r="N2074" s="866">
        <v>0.704208</v>
      </c>
      <c r="O2074" s="867">
        <v>11.25</v>
      </c>
      <c r="P2074" s="867">
        <f t="shared" si="24"/>
        <v>7.92234</v>
      </c>
    </row>
    <row r="2075" s="1" customFormat="1" spans="1:16">
      <c r="A2075" s="899" t="s">
        <v>5748</v>
      </c>
      <c r="B2075" s="900" t="s">
        <v>5749</v>
      </c>
      <c r="C2075" s="891"/>
      <c r="D2075" s="901"/>
      <c r="E2075" s="902"/>
      <c r="F2075" s="891"/>
      <c r="G2075" s="891"/>
      <c r="H2075" s="891"/>
      <c r="I2075" s="891"/>
      <c r="J2075" s="891"/>
      <c r="K2075" s="891"/>
      <c r="L2075" s="891"/>
      <c r="M2075" s="904">
        <v>3</v>
      </c>
      <c r="N2075" s="866">
        <v>0.528156</v>
      </c>
      <c r="O2075" s="867">
        <v>11.25</v>
      </c>
      <c r="P2075" s="867">
        <f t="shared" si="24"/>
        <v>5.941755</v>
      </c>
    </row>
    <row r="2076" s="1" customFormat="1" spans="1:16">
      <c r="A2076" s="899" t="s">
        <v>5750</v>
      </c>
      <c r="B2076" s="900" t="s">
        <v>5751</v>
      </c>
      <c r="C2076" s="891"/>
      <c r="D2076" s="901"/>
      <c r="E2076" s="902"/>
      <c r="F2076" s="891"/>
      <c r="G2076" s="891"/>
      <c r="H2076" s="891"/>
      <c r="I2076" s="891"/>
      <c r="J2076" s="891"/>
      <c r="K2076" s="891"/>
      <c r="L2076" s="891"/>
      <c r="M2076" s="904">
        <v>4</v>
      </c>
      <c r="N2076" s="866">
        <v>0.704208</v>
      </c>
      <c r="O2076" s="867">
        <v>11.25</v>
      </c>
      <c r="P2076" s="867">
        <f t="shared" si="24"/>
        <v>7.92234</v>
      </c>
    </row>
    <row r="2077" s="1" customFormat="1" spans="1:16">
      <c r="A2077" s="899" t="s">
        <v>5752</v>
      </c>
      <c r="B2077" s="900" t="s">
        <v>5753</v>
      </c>
      <c r="C2077" s="891"/>
      <c r="D2077" s="901"/>
      <c r="E2077" s="902"/>
      <c r="F2077" s="891"/>
      <c r="G2077" s="891"/>
      <c r="H2077" s="891"/>
      <c r="I2077" s="891"/>
      <c r="J2077" s="891"/>
      <c r="K2077" s="891"/>
      <c r="L2077" s="891"/>
      <c r="M2077" s="904">
        <v>3</v>
      </c>
      <c r="N2077" s="866">
        <v>0.528156</v>
      </c>
      <c r="O2077" s="867">
        <v>11.25</v>
      </c>
      <c r="P2077" s="867">
        <f t="shared" si="24"/>
        <v>5.941755</v>
      </c>
    </row>
    <row r="2078" s="1" customFormat="1" spans="1:16">
      <c r="A2078" s="899" t="s">
        <v>5754</v>
      </c>
      <c r="B2078" s="900" t="s">
        <v>5604</v>
      </c>
      <c r="C2078" s="891"/>
      <c r="D2078" s="901"/>
      <c r="E2078" s="902"/>
      <c r="F2078" s="891"/>
      <c r="G2078" s="891"/>
      <c r="H2078" s="891"/>
      <c r="I2078" s="891"/>
      <c r="J2078" s="891"/>
      <c r="K2078" s="891"/>
      <c r="L2078" s="891"/>
      <c r="M2078" s="904">
        <v>4</v>
      </c>
      <c r="N2078" s="866">
        <v>0.704208</v>
      </c>
      <c r="O2078" s="867">
        <v>11.25</v>
      </c>
      <c r="P2078" s="867">
        <f t="shared" si="24"/>
        <v>7.92234</v>
      </c>
    </row>
    <row r="2079" s="1" customFormat="1" spans="1:16">
      <c r="A2079" s="899" t="s">
        <v>5755</v>
      </c>
      <c r="B2079" s="900" t="s">
        <v>5756</v>
      </c>
      <c r="C2079" s="891"/>
      <c r="D2079" s="901"/>
      <c r="E2079" s="902"/>
      <c r="F2079" s="891"/>
      <c r="G2079" s="891"/>
      <c r="H2079" s="891"/>
      <c r="I2079" s="891"/>
      <c r="J2079" s="891"/>
      <c r="K2079" s="891"/>
      <c r="L2079" s="891"/>
      <c r="M2079" s="904">
        <v>4</v>
      </c>
      <c r="N2079" s="866">
        <v>0.704208</v>
      </c>
      <c r="O2079" s="867">
        <v>11.25</v>
      </c>
      <c r="P2079" s="867">
        <f t="shared" si="24"/>
        <v>7.92234</v>
      </c>
    </row>
    <row r="2080" s="1" customFormat="1" spans="1:16">
      <c r="A2080" s="899" t="s">
        <v>5757</v>
      </c>
      <c r="B2080" s="900" t="s">
        <v>5758</v>
      </c>
      <c r="C2080" s="891"/>
      <c r="D2080" s="901"/>
      <c r="E2080" s="902"/>
      <c r="F2080" s="891"/>
      <c r="G2080" s="891"/>
      <c r="H2080" s="891"/>
      <c r="I2080" s="891"/>
      <c r="J2080" s="891"/>
      <c r="K2080" s="891"/>
      <c r="L2080" s="891"/>
      <c r="M2080" s="904">
        <v>4</v>
      </c>
      <c r="N2080" s="866">
        <v>0.704208</v>
      </c>
      <c r="O2080" s="867">
        <v>11.25</v>
      </c>
      <c r="P2080" s="867">
        <f t="shared" si="24"/>
        <v>7.92234</v>
      </c>
    </row>
    <row r="2081" s="1" customFormat="1" spans="1:16">
      <c r="A2081" s="899" t="s">
        <v>5759</v>
      </c>
      <c r="B2081" s="900" t="s">
        <v>5760</v>
      </c>
      <c r="C2081" s="891"/>
      <c r="D2081" s="901"/>
      <c r="E2081" s="902"/>
      <c r="F2081" s="891"/>
      <c r="G2081" s="891"/>
      <c r="H2081" s="891"/>
      <c r="I2081" s="891"/>
      <c r="J2081" s="891"/>
      <c r="K2081" s="891"/>
      <c r="L2081" s="891"/>
      <c r="M2081" s="904">
        <v>4</v>
      </c>
      <c r="N2081" s="866">
        <v>0.704208</v>
      </c>
      <c r="O2081" s="867">
        <v>11.25</v>
      </c>
      <c r="P2081" s="867">
        <f t="shared" si="24"/>
        <v>7.92234</v>
      </c>
    </row>
    <row r="2082" s="1" customFormat="1" spans="1:16">
      <c r="A2082" s="899" t="s">
        <v>5761</v>
      </c>
      <c r="B2082" s="900" t="s">
        <v>5762</v>
      </c>
      <c r="C2082" s="891"/>
      <c r="D2082" s="901"/>
      <c r="E2082" s="902"/>
      <c r="F2082" s="891"/>
      <c r="G2082" s="891"/>
      <c r="H2082" s="891"/>
      <c r="I2082" s="891"/>
      <c r="J2082" s="891"/>
      <c r="K2082" s="891"/>
      <c r="L2082" s="891"/>
      <c r="M2082" s="904">
        <v>3</v>
      </c>
      <c r="N2082" s="866">
        <v>0.528156</v>
      </c>
      <c r="O2082" s="867">
        <v>11.25</v>
      </c>
      <c r="P2082" s="867">
        <f t="shared" si="24"/>
        <v>5.941755</v>
      </c>
    </row>
    <row r="2083" s="1" customFormat="1" spans="1:16">
      <c r="A2083" s="899" t="s">
        <v>5763</v>
      </c>
      <c r="B2083" s="900" t="s">
        <v>5764</v>
      </c>
      <c r="C2083" s="891"/>
      <c r="D2083" s="901"/>
      <c r="E2083" s="902"/>
      <c r="F2083" s="891"/>
      <c r="G2083" s="891"/>
      <c r="H2083" s="891"/>
      <c r="I2083" s="891"/>
      <c r="J2083" s="891"/>
      <c r="K2083" s="891"/>
      <c r="L2083" s="891"/>
      <c r="M2083" s="904">
        <v>6</v>
      </c>
      <c r="N2083" s="866">
        <v>1.056312</v>
      </c>
      <c r="O2083" s="867">
        <v>11.25</v>
      </c>
      <c r="P2083" s="867">
        <f t="shared" si="24"/>
        <v>11.88351</v>
      </c>
    </row>
    <row r="2084" s="1" customFormat="1" spans="1:16">
      <c r="A2084" s="899" t="s">
        <v>5765</v>
      </c>
      <c r="B2084" s="900" t="s">
        <v>5766</v>
      </c>
      <c r="C2084" s="891"/>
      <c r="D2084" s="901"/>
      <c r="E2084" s="902"/>
      <c r="F2084" s="891"/>
      <c r="G2084" s="891"/>
      <c r="H2084" s="891"/>
      <c r="I2084" s="891"/>
      <c r="J2084" s="891"/>
      <c r="K2084" s="891"/>
      <c r="L2084" s="891"/>
      <c r="M2084" s="904">
        <v>8</v>
      </c>
      <c r="N2084" s="866">
        <v>1.408416</v>
      </c>
      <c r="O2084" s="867">
        <v>11.25</v>
      </c>
      <c r="P2084" s="867">
        <f t="shared" si="24"/>
        <v>15.84468</v>
      </c>
    </row>
    <row r="2085" s="1" customFormat="1" spans="1:16">
      <c r="A2085" s="899" t="s">
        <v>5767</v>
      </c>
      <c r="B2085" s="900" t="s">
        <v>5768</v>
      </c>
      <c r="C2085" s="891"/>
      <c r="D2085" s="901"/>
      <c r="E2085" s="902"/>
      <c r="F2085" s="891"/>
      <c r="G2085" s="891"/>
      <c r="H2085" s="891"/>
      <c r="I2085" s="891"/>
      <c r="J2085" s="891"/>
      <c r="K2085" s="891"/>
      <c r="L2085" s="891"/>
      <c r="M2085" s="904">
        <v>4</v>
      </c>
      <c r="N2085" s="866">
        <v>0.704208</v>
      </c>
      <c r="O2085" s="867">
        <v>11.25</v>
      </c>
      <c r="P2085" s="867">
        <f t="shared" si="24"/>
        <v>7.92234</v>
      </c>
    </row>
    <row r="2086" s="1" customFormat="1" spans="1:16">
      <c r="A2086" s="899" t="s">
        <v>5769</v>
      </c>
      <c r="B2086" s="900" t="s">
        <v>5770</v>
      </c>
      <c r="C2086" s="891"/>
      <c r="D2086" s="901"/>
      <c r="E2086" s="902"/>
      <c r="F2086" s="891"/>
      <c r="G2086" s="891"/>
      <c r="H2086" s="891"/>
      <c r="I2086" s="891"/>
      <c r="J2086" s="891"/>
      <c r="K2086" s="891"/>
      <c r="L2086" s="891"/>
      <c r="M2086" s="904">
        <v>6</v>
      </c>
      <c r="N2086" s="866">
        <v>1.056312</v>
      </c>
      <c r="O2086" s="867">
        <v>11.25</v>
      </c>
      <c r="P2086" s="867">
        <f t="shared" si="24"/>
        <v>11.88351</v>
      </c>
    </row>
    <row r="2087" s="1" customFormat="1" spans="1:16">
      <c r="A2087" s="899" t="s">
        <v>5771</v>
      </c>
      <c r="B2087" s="900" t="s">
        <v>5772</v>
      </c>
      <c r="C2087" s="891"/>
      <c r="D2087" s="901"/>
      <c r="E2087" s="902"/>
      <c r="F2087" s="891"/>
      <c r="G2087" s="891"/>
      <c r="H2087" s="891"/>
      <c r="I2087" s="891"/>
      <c r="J2087" s="891"/>
      <c r="K2087" s="891"/>
      <c r="L2087" s="891"/>
      <c r="M2087" s="904">
        <v>2</v>
      </c>
      <c r="N2087" s="866">
        <v>0.352104</v>
      </c>
      <c r="O2087" s="867">
        <v>11.25</v>
      </c>
      <c r="P2087" s="867">
        <f t="shared" si="24"/>
        <v>3.96117</v>
      </c>
    </row>
    <row r="2088" s="1" customFormat="1" spans="1:16">
      <c r="A2088" s="899" t="s">
        <v>5773</v>
      </c>
      <c r="B2088" s="900" t="s">
        <v>5774</v>
      </c>
      <c r="C2088" s="891"/>
      <c r="D2088" s="901"/>
      <c r="E2088" s="902"/>
      <c r="F2088" s="891"/>
      <c r="G2088" s="891"/>
      <c r="H2088" s="891"/>
      <c r="I2088" s="891"/>
      <c r="J2088" s="891"/>
      <c r="K2088" s="891"/>
      <c r="L2088" s="891"/>
      <c r="M2088" s="904">
        <v>4</v>
      </c>
      <c r="N2088" s="866">
        <v>0.704208</v>
      </c>
      <c r="O2088" s="867">
        <v>11.25</v>
      </c>
      <c r="P2088" s="867">
        <f t="shared" si="24"/>
        <v>7.92234</v>
      </c>
    </row>
    <row r="2089" s="1" customFormat="1" spans="1:16">
      <c r="A2089" s="899" t="s">
        <v>5775</v>
      </c>
      <c r="B2089" s="900" t="s">
        <v>5776</v>
      </c>
      <c r="C2089" s="891"/>
      <c r="D2089" s="901"/>
      <c r="E2089" s="902"/>
      <c r="F2089" s="891"/>
      <c r="G2089" s="891"/>
      <c r="H2089" s="891"/>
      <c r="I2089" s="891"/>
      <c r="J2089" s="891"/>
      <c r="K2089" s="891"/>
      <c r="L2089" s="891"/>
      <c r="M2089" s="904">
        <v>6</v>
      </c>
      <c r="N2089" s="866">
        <v>1.056312</v>
      </c>
      <c r="O2089" s="867">
        <v>11.25</v>
      </c>
      <c r="P2089" s="867">
        <f t="shared" si="24"/>
        <v>11.88351</v>
      </c>
    </row>
    <row r="2090" s="1" customFormat="1" spans="1:16">
      <c r="A2090" s="899" t="s">
        <v>5777</v>
      </c>
      <c r="B2090" s="900" t="s">
        <v>5778</v>
      </c>
      <c r="C2090" s="891"/>
      <c r="D2090" s="901"/>
      <c r="E2090" s="902"/>
      <c r="F2090" s="891"/>
      <c r="G2090" s="891"/>
      <c r="H2090" s="891"/>
      <c r="I2090" s="891"/>
      <c r="J2090" s="891"/>
      <c r="K2090" s="891"/>
      <c r="L2090" s="891"/>
      <c r="M2090" s="904">
        <v>6</v>
      </c>
      <c r="N2090" s="866">
        <v>1.056312</v>
      </c>
      <c r="O2090" s="867">
        <v>11.25</v>
      </c>
      <c r="P2090" s="867">
        <f t="shared" si="24"/>
        <v>11.88351</v>
      </c>
    </row>
    <row r="2091" s="1" customFormat="1" spans="1:16">
      <c r="A2091" s="899" t="s">
        <v>5779</v>
      </c>
      <c r="B2091" s="900" t="s">
        <v>5780</v>
      </c>
      <c r="C2091" s="891"/>
      <c r="D2091" s="901"/>
      <c r="E2091" s="902"/>
      <c r="F2091" s="891"/>
      <c r="G2091" s="891"/>
      <c r="H2091" s="891"/>
      <c r="I2091" s="891"/>
      <c r="J2091" s="891"/>
      <c r="K2091" s="891"/>
      <c r="L2091" s="891"/>
      <c r="M2091" s="904">
        <v>5</v>
      </c>
      <c r="N2091" s="866">
        <v>0.88026</v>
      </c>
      <c r="O2091" s="867">
        <v>11.25</v>
      </c>
      <c r="P2091" s="867">
        <f t="shared" si="24"/>
        <v>9.902925</v>
      </c>
    </row>
    <row r="2092" s="1" customFormat="1" spans="1:16">
      <c r="A2092" s="899" t="s">
        <v>5781</v>
      </c>
      <c r="B2092" s="900" t="s">
        <v>5782</v>
      </c>
      <c r="C2092" s="891"/>
      <c r="D2092" s="901"/>
      <c r="E2092" s="902"/>
      <c r="F2092" s="891"/>
      <c r="G2092" s="891"/>
      <c r="H2092" s="891"/>
      <c r="I2092" s="891"/>
      <c r="J2092" s="891"/>
      <c r="K2092" s="891"/>
      <c r="L2092" s="891"/>
      <c r="M2092" s="904">
        <v>5</v>
      </c>
      <c r="N2092" s="866">
        <v>0.88026</v>
      </c>
      <c r="O2092" s="867">
        <v>11.25</v>
      </c>
      <c r="P2092" s="867">
        <f t="shared" ref="P2092:P2155" si="25">M2092*1.980585</f>
        <v>9.902925</v>
      </c>
    </row>
    <row r="2093" s="1" customFormat="1" spans="1:16">
      <c r="A2093" s="899" t="s">
        <v>5783</v>
      </c>
      <c r="B2093" s="900" t="s">
        <v>5784</v>
      </c>
      <c r="C2093" s="891"/>
      <c r="D2093" s="901"/>
      <c r="E2093" s="902"/>
      <c r="F2093" s="891"/>
      <c r="G2093" s="891"/>
      <c r="H2093" s="891"/>
      <c r="I2093" s="891"/>
      <c r="J2093" s="891"/>
      <c r="K2093" s="891"/>
      <c r="L2093" s="891"/>
      <c r="M2093" s="904">
        <v>4</v>
      </c>
      <c r="N2093" s="866">
        <v>0.704208</v>
      </c>
      <c r="O2093" s="867">
        <v>11.25</v>
      </c>
      <c r="P2093" s="867">
        <f t="shared" si="25"/>
        <v>7.92234</v>
      </c>
    </row>
    <row r="2094" s="1" customFormat="1" spans="1:16">
      <c r="A2094" s="899" t="s">
        <v>5785</v>
      </c>
      <c r="B2094" s="900" t="s">
        <v>2770</v>
      </c>
      <c r="C2094" s="891"/>
      <c r="D2094" s="901"/>
      <c r="E2094" s="902"/>
      <c r="F2094" s="891"/>
      <c r="G2094" s="891"/>
      <c r="H2094" s="891"/>
      <c r="I2094" s="891"/>
      <c r="J2094" s="891"/>
      <c r="K2094" s="891"/>
      <c r="L2094" s="891"/>
      <c r="M2094" s="904">
        <v>3</v>
      </c>
      <c r="N2094" s="866">
        <v>0.528156</v>
      </c>
      <c r="O2094" s="867">
        <v>11.25</v>
      </c>
      <c r="P2094" s="867">
        <f t="shared" si="25"/>
        <v>5.941755</v>
      </c>
    </row>
    <row r="2095" s="1" customFormat="1" spans="1:16">
      <c r="A2095" s="899" t="s">
        <v>5786</v>
      </c>
      <c r="B2095" s="900" t="s">
        <v>5787</v>
      </c>
      <c r="C2095" s="891"/>
      <c r="D2095" s="901"/>
      <c r="E2095" s="902"/>
      <c r="F2095" s="891"/>
      <c r="G2095" s="891"/>
      <c r="H2095" s="891"/>
      <c r="I2095" s="891"/>
      <c r="J2095" s="891"/>
      <c r="K2095" s="891"/>
      <c r="L2095" s="891"/>
      <c r="M2095" s="904">
        <v>5</v>
      </c>
      <c r="N2095" s="866">
        <v>0.88026</v>
      </c>
      <c r="O2095" s="867">
        <v>11.25</v>
      </c>
      <c r="P2095" s="867">
        <f t="shared" si="25"/>
        <v>9.902925</v>
      </c>
    </row>
    <row r="2096" s="1" customFormat="1" spans="1:16">
      <c r="A2096" s="899" t="s">
        <v>5788</v>
      </c>
      <c r="B2096" s="900" t="s">
        <v>5789</v>
      </c>
      <c r="C2096" s="891"/>
      <c r="D2096" s="901"/>
      <c r="E2096" s="902"/>
      <c r="F2096" s="891"/>
      <c r="G2096" s="891"/>
      <c r="H2096" s="891"/>
      <c r="I2096" s="891"/>
      <c r="J2096" s="891"/>
      <c r="K2096" s="891"/>
      <c r="L2096" s="891"/>
      <c r="M2096" s="904">
        <v>5</v>
      </c>
      <c r="N2096" s="866">
        <v>0.88026</v>
      </c>
      <c r="O2096" s="867">
        <v>11.25</v>
      </c>
      <c r="P2096" s="867">
        <f t="shared" si="25"/>
        <v>9.902925</v>
      </c>
    </row>
    <row r="2097" s="1" customFormat="1" spans="1:16">
      <c r="A2097" s="903" t="s">
        <v>5790</v>
      </c>
      <c r="B2097" s="900" t="s">
        <v>5791</v>
      </c>
      <c r="C2097" s="891"/>
      <c r="D2097" s="901"/>
      <c r="E2097" s="902"/>
      <c r="F2097" s="891"/>
      <c r="G2097" s="891"/>
      <c r="H2097" s="891"/>
      <c r="I2097" s="891"/>
      <c r="J2097" s="891"/>
      <c r="K2097" s="891"/>
      <c r="L2097" s="891"/>
      <c r="M2097" s="904">
        <v>3</v>
      </c>
      <c r="N2097" s="866">
        <v>0.528156</v>
      </c>
      <c r="O2097" s="867">
        <v>11.25</v>
      </c>
      <c r="P2097" s="867">
        <f t="shared" si="25"/>
        <v>5.941755</v>
      </c>
    </row>
    <row r="2098" s="1" customFormat="1" spans="1:16">
      <c r="A2098" s="899" t="s">
        <v>5792</v>
      </c>
      <c r="B2098" s="900" t="s">
        <v>5793</v>
      </c>
      <c r="C2098" s="891"/>
      <c r="D2098" s="901"/>
      <c r="E2098" s="902"/>
      <c r="F2098" s="891"/>
      <c r="G2098" s="891"/>
      <c r="H2098" s="891"/>
      <c r="I2098" s="891"/>
      <c r="J2098" s="891"/>
      <c r="K2098" s="891"/>
      <c r="L2098" s="891"/>
      <c r="M2098" s="904">
        <v>1</v>
      </c>
      <c r="N2098" s="866">
        <v>0.176052</v>
      </c>
      <c r="O2098" s="867">
        <v>11.25</v>
      </c>
      <c r="P2098" s="867">
        <f t="shared" si="25"/>
        <v>1.980585</v>
      </c>
    </row>
    <row r="2099" s="1" customFormat="1" spans="1:16">
      <c r="A2099" s="899" t="s">
        <v>5794</v>
      </c>
      <c r="B2099" s="900" t="s">
        <v>5795</v>
      </c>
      <c r="C2099" s="891"/>
      <c r="D2099" s="901"/>
      <c r="E2099" s="902"/>
      <c r="F2099" s="891"/>
      <c r="G2099" s="891"/>
      <c r="H2099" s="891"/>
      <c r="I2099" s="891"/>
      <c r="J2099" s="891"/>
      <c r="K2099" s="891"/>
      <c r="L2099" s="891"/>
      <c r="M2099" s="904">
        <v>4</v>
      </c>
      <c r="N2099" s="866">
        <v>0.704208</v>
      </c>
      <c r="O2099" s="867">
        <v>11.25</v>
      </c>
      <c r="P2099" s="867">
        <f t="shared" si="25"/>
        <v>7.92234</v>
      </c>
    </row>
    <row r="2100" s="1" customFormat="1" spans="1:16">
      <c r="A2100" s="899" t="s">
        <v>5796</v>
      </c>
      <c r="B2100" s="900" t="s">
        <v>5797</v>
      </c>
      <c r="C2100" s="891"/>
      <c r="D2100" s="901"/>
      <c r="E2100" s="902"/>
      <c r="F2100" s="891"/>
      <c r="G2100" s="891"/>
      <c r="H2100" s="891"/>
      <c r="I2100" s="891"/>
      <c r="J2100" s="891"/>
      <c r="K2100" s="891"/>
      <c r="L2100" s="891"/>
      <c r="M2100" s="904">
        <v>3</v>
      </c>
      <c r="N2100" s="866">
        <v>0.528156</v>
      </c>
      <c r="O2100" s="867">
        <v>11.25</v>
      </c>
      <c r="P2100" s="867">
        <f t="shared" si="25"/>
        <v>5.941755</v>
      </c>
    </row>
    <row r="2101" s="1" customFormat="1" spans="1:16">
      <c r="A2101" s="899" t="s">
        <v>5509</v>
      </c>
      <c r="B2101" s="900" t="s">
        <v>5798</v>
      </c>
      <c r="C2101" s="891"/>
      <c r="D2101" s="901"/>
      <c r="E2101" s="902"/>
      <c r="F2101" s="891"/>
      <c r="G2101" s="891"/>
      <c r="H2101" s="891"/>
      <c r="I2101" s="891"/>
      <c r="J2101" s="891"/>
      <c r="K2101" s="891"/>
      <c r="L2101" s="891"/>
      <c r="M2101" s="904">
        <v>7</v>
      </c>
      <c r="N2101" s="866">
        <v>1.232364</v>
      </c>
      <c r="O2101" s="867">
        <v>11.25</v>
      </c>
      <c r="P2101" s="867">
        <f t="shared" si="25"/>
        <v>13.864095</v>
      </c>
    </row>
    <row r="2102" s="1" customFormat="1" spans="1:16">
      <c r="A2102" s="899" t="s">
        <v>5799</v>
      </c>
      <c r="B2102" s="900" t="s">
        <v>5800</v>
      </c>
      <c r="C2102" s="891"/>
      <c r="D2102" s="901"/>
      <c r="E2102" s="902"/>
      <c r="F2102" s="891"/>
      <c r="G2102" s="891"/>
      <c r="H2102" s="891"/>
      <c r="I2102" s="891"/>
      <c r="J2102" s="891"/>
      <c r="K2102" s="891"/>
      <c r="L2102" s="891"/>
      <c r="M2102" s="904">
        <v>5</v>
      </c>
      <c r="N2102" s="866">
        <v>0.88026</v>
      </c>
      <c r="O2102" s="867">
        <v>11.25</v>
      </c>
      <c r="P2102" s="867">
        <f t="shared" si="25"/>
        <v>9.902925</v>
      </c>
    </row>
    <row r="2103" s="1" customFormat="1" spans="1:16">
      <c r="A2103" s="899" t="s">
        <v>5801</v>
      </c>
      <c r="B2103" s="900" t="s">
        <v>5802</v>
      </c>
      <c r="C2103" s="891"/>
      <c r="D2103" s="901"/>
      <c r="E2103" s="902"/>
      <c r="F2103" s="891"/>
      <c r="G2103" s="891"/>
      <c r="H2103" s="891"/>
      <c r="I2103" s="891"/>
      <c r="J2103" s="891"/>
      <c r="K2103" s="891"/>
      <c r="L2103" s="891"/>
      <c r="M2103" s="904">
        <v>3</v>
      </c>
      <c r="N2103" s="866">
        <v>0.528156</v>
      </c>
      <c r="O2103" s="867">
        <v>11.25</v>
      </c>
      <c r="P2103" s="867">
        <f t="shared" si="25"/>
        <v>5.941755</v>
      </c>
    </row>
    <row r="2104" s="1" customFormat="1" spans="1:16">
      <c r="A2104" s="899" t="s">
        <v>5803</v>
      </c>
      <c r="B2104" s="900" t="s">
        <v>5804</v>
      </c>
      <c r="C2104" s="891"/>
      <c r="D2104" s="901"/>
      <c r="E2104" s="902"/>
      <c r="F2104" s="891"/>
      <c r="G2104" s="891"/>
      <c r="H2104" s="891"/>
      <c r="I2104" s="891"/>
      <c r="J2104" s="891"/>
      <c r="K2104" s="891"/>
      <c r="L2104" s="891"/>
      <c r="M2104" s="904">
        <v>5</v>
      </c>
      <c r="N2104" s="866">
        <v>0.88026</v>
      </c>
      <c r="O2104" s="867">
        <v>11.25</v>
      </c>
      <c r="P2104" s="867">
        <f t="shared" si="25"/>
        <v>9.902925</v>
      </c>
    </row>
    <row r="2105" s="1" customFormat="1" spans="1:16">
      <c r="A2105" s="899" t="s">
        <v>5805</v>
      </c>
      <c r="B2105" s="900" t="s">
        <v>5806</v>
      </c>
      <c r="C2105" s="891"/>
      <c r="D2105" s="901"/>
      <c r="E2105" s="902"/>
      <c r="F2105" s="891"/>
      <c r="G2105" s="891"/>
      <c r="H2105" s="891"/>
      <c r="I2105" s="891"/>
      <c r="J2105" s="891"/>
      <c r="K2105" s="891"/>
      <c r="L2105" s="891"/>
      <c r="M2105" s="904">
        <v>3</v>
      </c>
      <c r="N2105" s="866">
        <v>0.528156</v>
      </c>
      <c r="O2105" s="867">
        <v>11.25</v>
      </c>
      <c r="P2105" s="867">
        <f t="shared" si="25"/>
        <v>5.941755</v>
      </c>
    </row>
    <row r="2106" s="1" customFormat="1" spans="1:16">
      <c r="A2106" s="899" t="s">
        <v>5807</v>
      </c>
      <c r="B2106" s="900" t="s">
        <v>5808</v>
      </c>
      <c r="C2106" s="891"/>
      <c r="D2106" s="901"/>
      <c r="E2106" s="902"/>
      <c r="F2106" s="891"/>
      <c r="G2106" s="891"/>
      <c r="H2106" s="891"/>
      <c r="I2106" s="891"/>
      <c r="J2106" s="891"/>
      <c r="K2106" s="891"/>
      <c r="L2106" s="891"/>
      <c r="M2106" s="904">
        <v>5</v>
      </c>
      <c r="N2106" s="866">
        <v>0.88026</v>
      </c>
      <c r="O2106" s="867">
        <v>11.25</v>
      </c>
      <c r="P2106" s="867">
        <f t="shared" si="25"/>
        <v>9.902925</v>
      </c>
    </row>
    <row r="2107" s="1" customFormat="1" spans="1:16">
      <c r="A2107" s="899" t="s">
        <v>5809</v>
      </c>
      <c r="B2107" s="900" t="s">
        <v>5810</v>
      </c>
      <c r="C2107" s="891"/>
      <c r="D2107" s="901"/>
      <c r="E2107" s="902"/>
      <c r="F2107" s="891"/>
      <c r="G2107" s="891"/>
      <c r="H2107" s="891"/>
      <c r="I2107" s="891"/>
      <c r="J2107" s="891"/>
      <c r="K2107" s="891"/>
      <c r="L2107" s="891"/>
      <c r="M2107" s="904">
        <v>5</v>
      </c>
      <c r="N2107" s="866">
        <v>0.88026</v>
      </c>
      <c r="O2107" s="867">
        <v>11.25</v>
      </c>
      <c r="P2107" s="867">
        <f t="shared" si="25"/>
        <v>9.902925</v>
      </c>
    </row>
    <row r="2108" s="1" customFormat="1" spans="1:16">
      <c r="A2108" s="899" t="s">
        <v>5811</v>
      </c>
      <c r="B2108" s="900" t="s">
        <v>5812</v>
      </c>
      <c r="C2108" s="891"/>
      <c r="D2108" s="901"/>
      <c r="E2108" s="902"/>
      <c r="F2108" s="891"/>
      <c r="G2108" s="891"/>
      <c r="H2108" s="891"/>
      <c r="I2108" s="891"/>
      <c r="J2108" s="891"/>
      <c r="K2108" s="891"/>
      <c r="L2108" s="891"/>
      <c r="M2108" s="904">
        <v>5</v>
      </c>
      <c r="N2108" s="866">
        <v>0.88026</v>
      </c>
      <c r="O2108" s="867">
        <v>11.25</v>
      </c>
      <c r="P2108" s="867">
        <f t="shared" si="25"/>
        <v>9.902925</v>
      </c>
    </row>
    <row r="2109" s="1" customFormat="1" spans="1:16">
      <c r="A2109" s="899" t="s">
        <v>5813</v>
      </c>
      <c r="B2109" s="900" t="s">
        <v>5814</v>
      </c>
      <c r="C2109" s="891"/>
      <c r="D2109" s="901"/>
      <c r="E2109" s="902"/>
      <c r="F2109" s="891"/>
      <c r="G2109" s="891"/>
      <c r="H2109" s="891"/>
      <c r="I2109" s="891"/>
      <c r="J2109" s="891"/>
      <c r="K2109" s="891"/>
      <c r="L2109" s="891"/>
      <c r="M2109" s="904">
        <v>6</v>
      </c>
      <c r="N2109" s="866">
        <v>1.056312</v>
      </c>
      <c r="O2109" s="867">
        <v>11.25</v>
      </c>
      <c r="P2109" s="867">
        <f t="shared" si="25"/>
        <v>11.88351</v>
      </c>
    </row>
    <row r="2110" s="1" customFormat="1" spans="1:16">
      <c r="A2110" s="899" t="s">
        <v>5815</v>
      </c>
      <c r="B2110" s="900" t="s">
        <v>5816</v>
      </c>
      <c r="C2110" s="891"/>
      <c r="D2110" s="901"/>
      <c r="E2110" s="902"/>
      <c r="F2110" s="891"/>
      <c r="G2110" s="891"/>
      <c r="H2110" s="891"/>
      <c r="I2110" s="891"/>
      <c r="J2110" s="891"/>
      <c r="K2110" s="891"/>
      <c r="L2110" s="891"/>
      <c r="M2110" s="904">
        <v>2</v>
      </c>
      <c r="N2110" s="866">
        <v>0.352104</v>
      </c>
      <c r="O2110" s="867">
        <v>11.25</v>
      </c>
      <c r="P2110" s="867">
        <f t="shared" si="25"/>
        <v>3.96117</v>
      </c>
    </row>
    <row r="2111" s="1" customFormat="1" spans="1:16">
      <c r="A2111" s="899" t="s">
        <v>5817</v>
      </c>
      <c r="B2111" s="900" t="s">
        <v>5818</v>
      </c>
      <c r="C2111" s="891"/>
      <c r="D2111" s="901"/>
      <c r="E2111" s="902"/>
      <c r="F2111" s="891"/>
      <c r="G2111" s="891"/>
      <c r="H2111" s="891"/>
      <c r="I2111" s="891"/>
      <c r="J2111" s="891"/>
      <c r="K2111" s="891"/>
      <c r="L2111" s="891"/>
      <c r="M2111" s="904">
        <v>3</v>
      </c>
      <c r="N2111" s="866">
        <v>0.528156</v>
      </c>
      <c r="O2111" s="867">
        <v>11.25</v>
      </c>
      <c r="P2111" s="867">
        <f t="shared" si="25"/>
        <v>5.941755</v>
      </c>
    </row>
    <row r="2112" s="1" customFormat="1" spans="1:16">
      <c r="A2112" s="899" t="s">
        <v>5819</v>
      </c>
      <c r="B2112" s="900" t="s">
        <v>5820</v>
      </c>
      <c r="C2112" s="891"/>
      <c r="D2112" s="901"/>
      <c r="E2112" s="902"/>
      <c r="F2112" s="891"/>
      <c r="G2112" s="891"/>
      <c r="H2112" s="891"/>
      <c r="I2112" s="891"/>
      <c r="J2112" s="891"/>
      <c r="K2112" s="891"/>
      <c r="L2112" s="891"/>
      <c r="M2112" s="904">
        <v>6</v>
      </c>
      <c r="N2112" s="866">
        <v>1.056312</v>
      </c>
      <c r="O2112" s="867">
        <v>11.25</v>
      </c>
      <c r="P2112" s="867">
        <f t="shared" si="25"/>
        <v>11.88351</v>
      </c>
    </row>
    <row r="2113" s="1" customFormat="1" spans="1:16">
      <c r="A2113" s="899" t="s">
        <v>5821</v>
      </c>
      <c r="B2113" s="900" t="s">
        <v>5822</v>
      </c>
      <c r="C2113" s="891"/>
      <c r="D2113" s="901"/>
      <c r="E2113" s="902"/>
      <c r="F2113" s="891"/>
      <c r="G2113" s="891"/>
      <c r="H2113" s="891"/>
      <c r="I2113" s="891"/>
      <c r="J2113" s="891"/>
      <c r="K2113" s="891"/>
      <c r="L2113" s="891"/>
      <c r="M2113" s="904">
        <v>5</v>
      </c>
      <c r="N2113" s="866">
        <v>0.88026</v>
      </c>
      <c r="O2113" s="867">
        <v>11.25</v>
      </c>
      <c r="P2113" s="867">
        <f t="shared" si="25"/>
        <v>9.902925</v>
      </c>
    </row>
    <row r="2114" s="1" customFormat="1" spans="1:16">
      <c r="A2114" s="899" t="s">
        <v>5823</v>
      </c>
      <c r="B2114" s="900" t="s">
        <v>5824</v>
      </c>
      <c r="C2114" s="891"/>
      <c r="D2114" s="901"/>
      <c r="E2114" s="902"/>
      <c r="F2114" s="891"/>
      <c r="G2114" s="891"/>
      <c r="H2114" s="891"/>
      <c r="I2114" s="891"/>
      <c r="J2114" s="891"/>
      <c r="K2114" s="891"/>
      <c r="L2114" s="891"/>
      <c r="M2114" s="904">
        <v>1</v>
      </c>
      <c r="N2114" s="866">
        <v>0.176052</v>
      </c>
      <c r="O2114" s="867">
        <v>11.25</v>
      </c>
      <c r="P2114" s="867">
        <f t="shared" si="25"/>
        <v>1.980585</v>
      </c>
    </row>
    <row r="2115" s="1" customFormat="1" spans="1:16">
      <c r="A2115" s="899" t="s">
        <v>5825</v>
      </c>
      <c r="B2115" s="900" t="s">
        <v>5362</v>
      </c>
      <c r="C2115" s="891"/>
      <c r="D2115" s="901"/>
      <c r="E2115" s="902"/>
      <c r="F2115" s="891"/>
      <c r="G2115" s="891"/>
      <c r="H2115" s="891"/>
      <c r="I2115" s="891"/>
      <c r="J2115" s="891"/>
      <c r="K2115" s="891"/>
      <c r="L2115" s="891"/>
      <c r="M2115" s="904">
        <v>4</v>
      </c>
      <c r="N2115" s="866">
        <v>0.704208</v>
      </c>
      <c r="O2115" s="867">
        <v>11.25</v>
      </c>
      <c r="P2115" s="867">
        <f t="shared" si="25"/>
        <v>7.92234</v>
      </c>
    </row>
    <row r="2116" s="1" customFormat="1" spans="1:16">
      <c r="A2116" s="899" t="s">
        <v>5826</v>
      </c>
      <c r="B2116" s="900" t="s">
        <v>5827</v>
      </c>
      <c r="C2116" s="891"/>
      <c r="D2116" s="901"/>
      <c r="E2116" s="902"/>
      <c r="F2116" s="891"/>
      <c r="G2116" s="891"/>
      <c r="H2116" s="891"/>
      <c r="I2116" s="891"/>
      <c r="J2116" s="891"/>
      <c r="K2116" s="891"/>
      <c r="L2116" s="891"/>
      <c r="M2116" s="904">
        <v>3</v>
      </c>
      <c r="N2116" s="866">
        <v>0.528156</v>
      </c>
      <c r="O2116" s="867">
        <v>11.25</v>
      </c>
      <c r="P2116" s="867">
        <f t="shared" si="25"/>
        <v>5.941755</v>
      </c>
    </row>
    <row r="2117" s="1" customFormat="1" spans="1:16">
      <c r="A2117" s="899" t="s">
        <v>5828</v>
      </c>
      <c r="B2117" s="900" t="s">
        <v>5829</v>
      </c>
      <c r="C2117" s="891"/>
      <c r="D2117" s="901"/>
      <c r="E2117" s="902"/>
      <c r="F2117" s="891"/>
      <c r="G2117" s="891"/>
      <c r="H2117" s="891"/>
      <c r="I2117" s="891"/>
      <c r="J2117" s="891"/>
      <c r="K2117" s="891"/>
      <c r="L2117" s="891"/>
      <c r="M2117" s="904">
        <v>3</v>
      </c>
      <c r="N2117" s="866">
        <v>0.528156</v>
      </c>
      <c r="O2117" s="867">
        <v>11.25</v>
      </c>
      <c r="P2117" s="867">
        <f t="shared" si="25"/>
        <v>5.941755</v>
      </c>
    </row>
    <row r="2118" s="1" customFormat="1" spans="1:16">
      <c r="A2118" s="899" t="s">
        <v>5830</v>
      </c>
      <c r="B2118" s="900" t="s">
        <v>5831</v>
      </c>
      <c r="C2118" s="891"/>
      <c r="D2118" s="901"/>
      <c r="E2118" s="902"/>
      <c r="F2118" s="891"/>
      <c r="G2118" s="891"/>
      <c r="H2118" s="891"/>
      <c r="I2118" s="891"/>
      <c r="J2118" s="891"/>
      <c r="K2118" s="891"/>
      <c r="L2118" s="891"/>
      <c r="M2118" s="904">
        <v>2</v>
      </c>
      <c r="N2118" s="866">
        <v>0.352104</v>
      </c>
      <c r="O2118" s="867">
        <v>11.25</v>
      </c>
      <c r="P2118" s="867">
        <f t="shared" si="25"/>
        <v>3.96117</v>
      </c>
    </row>
    <row r="2119" s="1" customFormat="1" spans="1:16">
      <c r="A2119" s="899" t="s">
        <v>5790</v>
      </c>
      <c r="B2119" s="900" t="s">
        <v>5791</v>
      </c>
      <c r="C2119" s="891"/>
      <c r="D2119" s="901"/>
      <c r="E2119" s="902"/>
      <c r="F2119" s="891"/>
      <c r="G2119" s="891"/>
      <c r="H2119" s="891"/>
      <c r="I2119" s="891"/>
      <c r="J2119" s="891"/>
      <c r="K2119" s="891"/>
      <c r="L2119" s="891"/>
      <c r="M2119" s="904">
        <v>3</v>
      </c>
      <c r="N2119" s="866">
        <v>0.528156</v>
      </c>
      <c r="O2119" s="867">
        <v>11.25</v>
      </c>
      <c r="P2119" s="867">
        <f t="shared" si="25"/>
        <v>5.941755</v>
      </c>
    </row>
    <row r="2120" s="1" customFormat="1" spans="1:16">
      <c r="A2120" s="899" t="s">
        <v>5832</v>
      </c>
      <c r="B2120" s="900" t="s">
        <v>5833</v>
      </c>
      <c r="C2120" s="891"/>
      <c r="D2120" s="901"/>
      <c r="E2120" s="902"/>
      <c r="F2120" s="891"/>
      <c r="G2120" s="891"/>
      <c r="H2120" s="891"/>
      <c r="I2120" s="891"/>
      <c r="J2120" s="891"/>
      <c r="K2120" s="891"/>
      <c r="L2120" s="891"/>
      <c r="M2120" s="904">
        <v>4</v>
      </c>
      <c r="N2120" s="866">
        <v>0.704208</v>
      </c>
      <c r="O2120" s="867">
        <v>11.25</v>
      </c>
      <c r="P2120" s="867">
        <f t="shared" si="25"/>
        <v>7.92234</v>
      </c>
    </row>
    <row r="2121" s="1" customFormat="1" spans="1:16">
      <c r="A2121" s="899" t="s">
        <v>5834</v>
      </c>
      <c r="B2121" s="900" t="s">
        <v>5835</v>
      </c>
      <c r="C2121" s="891"/>
      <c r="D2121" s="901"/>
      <c r="E2121" s="902"/>
      <c r="F2121" s="891"/>
      <c r="G2121" s="891"/>
      <c r="H2121" s="891"/>
      <c r="I2121" s="891"/>
      <c r="J2121" s="891"/>
      <c r="K2121" s="891"/>
      <c r="L2121" s="891"/>
      <c r="M2121" s="904">
        <v>2</v>
      </c>
      <c r="N2121" s="866">
        <v>0.352104</v>
      </c>
      <c r="O2121" s="867">
        <v>11.25</v>
      </c>
      <c r="P2121" s="867">
        <f t="shared" si="25"/>
        <v>3.96117</v>
      </c>
    </row>
    <row r="2122" s="1" customFormat="1" spans="1:16">
      <c r="A2122" s="899" t="s">
        <v>5836</v>
      </c>
      <c r="B2122" s="900" t="s">
        <v>5837</v>
      </c>
      <c r="C2122" s="891"/>
      <c r="D2122" s="901"/>
      <c r="E2122" s="902"/>
      <c r="F2122" s="891"/>
      <c r="G2122" s="891"/>
      <c r="H2122" s="891"/>
      <c r="I2122" s="891"/>
      <c r="J2122" s="891"/>
      <c r="K2122" s="891"/>
      <c r="L2122" s="891"/>
      <c r="M2122" s="904">
        <v>5</v>
      </c>
      <c r="N2122" s="866">
        <v>0.88026</v>
      </c>
      <c r="O2122" s="867">
        <v>11.25</v>
      </c>
      <c r="P2122" s="867">
        <f t="shared" si="25"/>
        <v>9.902925</v>
      </c>
    </row>
    <row r="2123" s="1" customFormat="1" spans="1:16">
      <c r="A2123" s="899" t="s">
        <v>5838</v>
      </c>
      <c r="B2123" s="900" t="s">
        <v>5839</v>
      </c>
      <c r="C2123" s="891"/>
      <c r="D2123" s="901"/>
      <c r="E2123" s="902"/>
      <c r="F2123" s="891"/>
      <c r="G2123" s="891"/>
      <c r="H2123" s="891"/>
      <c r="I2123" s="891"/>
      <c r="J2123" s="891"/>
      <c r="K2123" s="891"/>
      <c r="L2123" s="891"/>
      <c r="M2123" s="904">
        <v>7</v>
      </c>
      <c r="N2123" s="866">
        <v>1.232364</v>
      </c>
      <c r="O2123" s="867">
        <v>11.25</v>
      </c>
      <c r="P2123" s="867">
        <f t="shared" si="25"/>
        <v>13.864095</v>
      </c>
    </row>
    <row r="2124" s="1" customFormat="1" spans="1:16">
      <c r="A2124" s="899" t="s">
        <v>5416</v>
      </c>
      <c r="B2124" s="900" t="s">
        <v>5840</v>
      </c>
      <c r="C2124" s="891"/>
      <c r="D2124" s="901"/>
      <c r="E2124" s="902"/>
      <c r="F2124" s="891"/>
      <c r="G2124" s="891"/>
      <c r="H2124" s="891"/>
      <c r="I2124" s="891"/>
      <c r="J2124" s="891"/>
      <c r="K2124" s="891"/>
      <c r="L2124" s="891"/>
      <c r="M2124" s="904">
        <v>3</v>
      </c>
      <c r="N2124" s="866">
        <v>0.528156</v>
      </c>
      <c r="O2124" s="867">
        <v>11.25</v>
      </c>
      <c r="P2124" s="867">
        <f t="shared" si="25"/>
        <v>5.941755</v>
      </c>
    </row>
    <row r="2125" s="1" customFormat="1" spans="1:16">
      <c r="A2125" s="899" t="s">
        <v>5841</v>
      </c>
      <c r="B2125" s="900" t="s">
        <v>5842</v>
      </c>
      <c r="C2125" s="891"/>
      <c r="D2125" s="901"/>
      <c r="E2125" s="902"/>
      <c r="F2125" s="891"/>
      <c r="G2125" s="891"/>
      <c r="H2125" s="891"/>
      <c r="I2125" s="891"/>
      <c r="J2125" s="891"/>
      <c r="K2125" s="891"/>
      <c r="L2125" s="891"/>
      <c r="M2125" s="904">
        <v>3</v>
      </c>
      <c r="N2125" s="866">
        <v>0.528156</v>
      </c>
      <c r="O2125" s="867">
        <v>11.25</v>
      </c>
      <c r="P2125" s="867">
        <f t="shared" si="25"/>
        <v>5.941755</v>
      </c>
    </row>
    <row r="2126" s="1" customFormat="1" spans="1:16">
      <c r="A2126" s="899" t="s">
        <v>5843</v>
      </c>
      <c r="B2126" s="900" t="s">
        <v>5844</v>
      </c>
      <c r="C2126" s="891"/>
      <c r="D2126" s="901"/>
      <c r="E2126" s="902"/>
      <c r="F2126" s="891"/>
      <c r="G2126" s="891"/>
      <c r="H2126" s="891"/>
      <c r="I2126" s="891"/>
      <c r="J2126" s="891"/>
      <c r="K2126" s="891"/>
      <c r="L2126" s="891"/>
      <c r="M2126" s="904">
        <v>4</v>
      </c>
      <c r="N2126" s="866">
        <v>0.704208</v>
      </c>
      <c r="O2126" s="867">
        <v>11.25</v>
      </c>
      <c r="P2126" s="867">
        <f t="shared" si="25"/>
        <v>7.92234</v>
      </c>
    </row>
    <row r="2127" s="1" customFormat="1" spans="1:16">
      <c r="A2127" s="899" t="s">
        <v>5845</v>
      </c>
      <c r="B2127" s="900" t="s">
        <v>5846</v>
      </c>
      <c r="C2127" s="891"/>
      <c r="D2127" s="901"/>
      <c r="E2127" s="902"/>
      <c r="F2127" s="891"/>
      <c r="G2127" s="891"/>
      <c r="H2127" s="891"/>
      <c r="I2127" s="891"/>
      <c r="J2127" s="891"/>
      <c r="K2127" s="891"/>
      <c r="L2127" s="891"/>
      <c r="M2127" s="904">
        <v>4</v>
      </c>
      <c r="N2127" s="866">
        <v>0.704208</v>
      </c>
      <c r="O2127" s="867">
        <v>11.25</v>
      </c>
      <c r="P2127" s="867">
        <f t="shared" si="25"/>
        <v>7.92234</v>
      </c>
    </row>
    <row r="2128" s="1" customFormat="1" spans="1:16">
      <c r="A2128" s="899" t="s">
        <v>2878</v>
      </c>
      <c r="B2128" s="900" t="s">
        <v>5847</v>
      </c>
      <c r="C2128" s="891"/>
      <c r="D2128" s="901"/>
      <c r="E2128" s="902"/>
      <c r="F2128" s="891"/>
      <c r="G2128" s="891"/>
      <c r="H2128" s="891"/>
      <c r="I2128" s="891"/>
      <c r="J2128" s="891"/>
      <c r="K2128" s="891"/>
      <c r="L2128" s="891"/>
      <c r="M2128" s="904">
        <v>4</v>
      </c>
      <c r="N2128" s="866">
        <v>0.704208</v>
      </c>
      <c r="O2128" s="867">
        <v>11.25</v>
      </c>
      <c r="P2128" s="867">
        <f t="shared" si="25"/>
        <v>7.92234</v>
      </c>
    </row>
    <row r="2129" s="1" customFormat="1" spans="1:16">
      <c r="A2129" s="899" t="s">
        <v>734</v>
      </c>
      <c r="B2129" s="900" t="s">
        <v>5848</v>
      </c>
      <c r="C2129" s="891"/>
      <c r="D2129" s="901"/>
      <c r="E2129" s="902"/>
      <c r="F2129" s="891"/>
      <c r="G2129" s="891"/>
      <c r="H2129" s="891"/>
      <c r="I2129" s="891"/>
      <c r="J2129" s="891"/>
      <c r="K2129" s="891"/>
      <c r="L2129" s="891"/>
      <c r="M2129" s="904">
        <v>4</v>
      </c>
      <c r="N2129" s="866">
        <v>0.704208</v>
      </c>
      <c r="O2129" s="867">
        <v>11.25</v>
      </c>
      <c r="P2129" s="867">
        <f t="shared" si="25"/>
        <v>7.92234</v>
      </c>
    </row>
    <row r="2130" s="1" customFormat="1" spans="1:16">
      <c r="A2130" s="899" t="s">
        <v>5849</v>
      </c>
      <c r="B2130" s="900" t="s">
        <v>5850</v>
      </c>
      <c r="C2130" s="891"/>
      <c r="D2130" s="901"/>
      <c r="E2130" s="902"/>
      <c r="F2130" s="891"/>
      <c r="G2130" s="891"/>
      <c r="H2130" s="891"/>
      <c r="I2130" s="891"/>
      <c r="J2130" s="891"/>
      <c r="K2130" s="891"/>
      <c r="L2130" s="891"/>
      <c r="M2130" s="904">
        <v>5</v>
      </c>
      <c r="N2130" s="866">
        <v>0.88026</v>
      </c>
      <c r="O2130" s="867">
        <v>11.25</v>
      </c>
      <c r="P2130" s="867">
        <f t="shared" si="25"/>
        <v>9.902925</v>
      </c>
    </row>
    <row r="2131" s="1" customFormat="1" spans="1:16">
      <c r="A2131" s="899" t="s">
        <v>5851</v>
      </c>
      <c r="B2131" s="900" t="s">
        <v>5852</v>
      </c>
      <c r="C2131" s="891"/>
      <c r="D2131" s="901"/>
      <c r="E2131" s="902"/>
      <c r="F2131" s="891"/>
      <c r="G2131" s="891"/>
      <c r="H2131" s="891"/>
      <c r="I2131" s="891"/>
      <c r="J2131" s="891"/>
      <c r="K2131" s="891"/>
      <c r="L2131" s="891"/>
      <c r="M2131" s="904">
        <v>3</v>
      </c>
      <c r="N2131" s="866">
        <v>0.528156</v>
      </c>
      <c r="O2131" s="867">
        <v>11.25</v>
      </c>
      <c r="P2131" s="867">
        <f t="shared" si="25"/>
        <v>5.941755</v>
      </c>
    </row>
    <row r="2132" s="1" customFormat="1" spans="1:16">
      <c r="A2132" s="899" t="s">
        <v>5853</v>
      </c>
      <c r="B2132" s="900" t="s">
        <v>5854</v>
      </c>
      <c r="C2132" s="891"/>
      <c r="D2132" s="901"/>
      <c r="E2132" s="902"/>
      <c r="F2132" s="891"/>
      <c r="G2132" s="891"/>
      <c r="H2132" s="891"/>
      <c r="I2132" s="891"/>
      <c r="J2132" s="891"/>
      <c r="K2132" s="891"/>
      <c r="L2132" s="891"/>
      <c r="M2132" s="904">
        <v>6</v>
      </c>
      <c r="N2132" s="866">
        <v>1.056312</v>
      </c>
      <c r="O2132" s="867">
        <v>11.25</v>
      </c>
      <c r="P2132" s="867">
        <f t="shared" si="25"/>
        <v>11.88351</v>
      </c>
    </row>
    <row r="2133" s="1" customFormat="1" spans="1:16">
      <c r="A2133" s="899" t="s">
        <v>5855</v>
      </c>
      <c r="B2133" s="900" t="s">
        <v>5856</v>
      </c>
      <c r="C2133" s="891"/>
      <c r="D2133" s="901"/>
      <c r="E2133" s="902"/>
      <c r="F2133" s="891"/>
      <c r="G2133" s="891"/>
      <c r="H2133" s="891"/>
      <c r="I2133" s="891"/>
      <c r="J2133" s="891"/>
      <c r="K2133" s="891"/>
      <c r="L2133" s="891"/>
      <c r="M2133" s="904">
        <v>3</v>
      </c>
      <c r="N2133" s="866">
        <v>0.528156</v>
      </c>
      <c r="O2133" s="867">
        <v>11.25</v>
      </c>
      <c r="P2133" s="867">
        <f t="shared" si="25"/>
        <v>5.941755</v>
      </c>
    </row>
    <row r="2134" s="1" customFormat="1" spans="1:16">
      <c r="A2134" s="899" t="s">
        <v>5857</v>
      </c>
      <c r="B2134" s="900" t="s">
        <v>5858</v>
      </c>
      <c r="C2134" s="891"/>
      <c r="D2134" s="901"/>
      <c r="E2134" s="902"/>
      <c r="F2134" s="891"/>
      <c r="G2134" s="891"/>
      <c r="H2134" s="891"/>
      <c r="I2134" s="891"/>
      <c r="J2134" s="891"/>
      <c r="K2134" s="891"/>
      <c r="L2134" s="891"/>
      <c r="M2134" s="904">
        <v>1</v>
      </c>
      <c r="N2134" s="866">
        <v>0.176052</v>
      </c>
      <c r="O2134" s="867">
        <v>11.25</v>
      </c>
      <c r="P2134" s="867">
        <f t="shared" si="25"/>
        <v>1.980585</v>
      </c>
    </row>
    <row r="2135" s="1" customFormat="1" spans="1:16">
      <c r="A2135" s="899" t="s">
        <v>5859</v>
      </c>
      <c r="B2135" s="900" t="s">
        <v>5860</v>
      </c>
      <c r="C2135" s="891"/>
      <c r="D2135" s="901"/>
      <c r="E2135" s="902"/>
      <c r="F2135" s="891"/>
      <c r="G2135" s="891"/>
      <c r="H2135" s="891"/>
      <c r="I2135" s="891"/>
      <c r="J2135" s="891"/>
      <c r="K2135" s="891"/>
      <c r="L2135" s="891"/>
      <c r="M2135" s="904">
        <v>3</v>
      </c>
      <c r="N2135" s="866">
        <v>0.528156</v>
      </c>
      <c r="O2135" s="867">
        <v>11.25</v>
      </c>
      <c r="P2135" s="867">
        <f t="shared" si="25"/>
        <v>5.941755</v>
      </c>
    </row>
    <row r="2136" s="1" customFormat="1" spans="1:16">
      <c r="A2136" s="899" t="s">
        <v>5861</v>
      </c>
      <c r="B2136" s="900" t="s">
        <v>5862</v>
      </c>
      <c r="C2136" s="891"/>
      <c r="D2136" s="901"/>
      <c r="E2136" s="902"/>
      <c r="F2136" s="891"/>
      <c r="G2136" s="891"/>
      <c r="H2136" s="891"/>
      <c r="I2136" s="891"/>
      <c r="J2136" s="891"/>
      <c r="K2136" s="891"/>
      <c r="L2136" s="891"/>
      <c r="M2136" s="904">
        <v>2</v>
      </c>
      <c r="N2136" s="866">
        <v>0.352104</v>
      </c>
      <c r="O2136" s="867">
        <v>11.25</v>
      </c>
      <c r="P2136" s="867">
        <f t="shared" si="25"/>
        <v>3.96117</v>
      </c>
    </row>
    <row r="2137" s="1" customFormat="1" spans="1:16">
      <c r="A2137" s="899" t="s">
        <v>5863</v>
      </c>
      <c r="B2137" s="900" t="s">
        <v>5864</v>
      </c>
      <c r="C2137" s="891"/>
      <c r="D2137" s="901"/>
      <c r="E2137" s="902"/>
      <c r="F2137" s="891"/>
      <c r="G2137" s="891"/>
      <c r="H2137" s="891"/>
      <c r="I2137" s="891"/>
      <c r="J2137" s="891"/>
      <c r="K2137" s="891"/>
      <c r="L2137" s="891"/>
      <c r="M2137" s="904">
        <v>2</v>
      </c>
      <c r="N2137" s="866">
        <v>0.352104</v>
      </c>
      <c r="O2137" s="867">
        <v>11.25</v>
      </c>
      <c r="P2137" s="867">
        <f t="shared" si="25"/>
        <v>3.96117</v>
      </c>
    </row>
    <row r="2138" s="1" customFormat="1" spans="1:16">
      <c r="A2138" s="899" t="s">
        <v>5865</v>
      </c>
      <c r="B2138" s="900" t="s">
        <v>5866</v>
      </c>
      <c r="C2138" s="891"/>
      <c r="D2138" s="901"/>
      <c r="E2138" s="902"/>
      <c r="F2138" s="891"/>
      <c r="G2138" s="891"/>
      <c r="H2138" s="891"/>
      <c r="I2138" s="891"/>
      <c r="J2138" s="891"/>
      <c r="K2138" s="891"/>
      <c r="L2138" s="891"/>
      <c r="M2138" s="904">
        <v>2</v>
      </c>
      <c r="N2138" s="866">
        <v>0.352104</v>
      </c>
      <c r="O2138" s="867">
        <v>11.25</v>
      </c>
      <c r="P2138" s="867">
        <f t="shared" si="25"/>
        <v>3.96117</v>
      </c>
    </row>
    <row r="2139" s="1" customFormat="1" spans="1:16">
      <c r="A2139" s="899" t="s">
        <v>5867</v>
      </c>
      <c r="B2139" s="900" t="s">
        <v>2144</v>
      </c>
      <c r="C2139" s="891"/>
      <c r="D2139" s="901"/>
      <c r="E2139" s="902"/>
      <c r="F2139" s="891"/>
      <c r="G2139" s="891"/>
      <c r="H2139" s="891"/>
      <c r="I2139" s="891"/>
      <c r="J2139" s="891"/>
      <c r="K2139" s="891"/>
      <c r="L2139" s="891"/>
      <c r="M2139" s="904">
        <v>5</v>
      </c>
      <c r="N2139" s="866">
        <v>0.88026</v>
      </c>
      <c r="O2139" s="867">
        <v>11.25</v>
      </c>
      <c r="P2139" s="867">
        <f t="shared" si="25"/>
        <v>9.902925</v>
      </c>
    </row>
    <row r="2140" s="1" customFormat="1" spans="1:16">
      <c r="A2140" s="899" t="s">
        <v>5868</v>
      </c>
      <c r="B2140" s="900" t="s">
        <v>5869</v>
      </c>
      <c r="C2140" s="891"/>
      <c r="D2140" s="901"/>
      <c r="E2140" s="902"/>
      <c r="F2140" s="891"/>
      <c r="G2140" s="891"/>
      <c r="H2140" s="891"/>
      <c r="I2140" s="891"/>
      <c r="J2140" s="891"/>
      <c r="K2140" s="891"/>
      <c r="L2140" s="891"/>
      <c r="M2140" s="904">
        <v>4</v>
      </c>
      <c r="N2140" s="866">
        <v>0.704208</v>
      </c>
      <c r="O2140" s="867">
        <v>11.25</v>
      </c>
      <c r="P2140" s="867">
        <f t="shared" si="25"/>
        <v>7.92234</v>
      </c>
    </row>
    <row r="2141" s="1" customFormat="1" spans="1:16">
      <c r="A2141" s="899" t="s">
        <v>5870</v>
      </c>
      <c r="B2141" s="900" t="s">
        <v>5871</v>
      </c>
      <c r="C2141" s="891"/>
      <c r="D2141" s="901"/>
      <c r="E2141" s="902"/>
      <c r="F2141" s="891"/>
      <c r="G2141" s="891"/>
      <c r="H2141" s="891"/>
      <c r="I2141" s="891"/>
      <c r="J2141" s="891"/>
      <c r="K2141" s="891"/>
      <c r="L2141" s="891"/>
      <c r="M2141" s="904">
        <v>7</v>
      </c>
      <c r="N2141" s="866">
        <v>1.232364</v>
      </c>
      <c r="O2141" s="867">
        <v>11.25</v>
      </c>
      <c r="P2141" s="867">
        <f t="shared" si="25"/>
        <v>13.864095</v>
      </c>
    </row>
    <row r="2142" s="1" customFormat="1" spans="1:16">
      <c r="A2142" s="899" t="s">
        <v>5872</v>
      </c>
      <c r="B2142" s="900" t="s">
        <v>5873</v>
      </c>
      <c r="C2142" s="891"/>
      <c r="D2142" s="901"/>
      <c r="E2142" s="902"/>
      <c r="F2142" s="891"/>
      <c r="G2142" s="891"/>
      <c r="H2142" s="891"/>
      <c r="I2142" s="891"/>
      <c r="J2142" s="891"/>
      <c r="K2142" s="891"/>
      <c r="L2142" s="891"/>
      <c r="M2142" s="904">
        <v>5</v>
      </c>
      <c r="N2142" s="866">
        <v>0.88026</v>
      </c>
      <c r="O2142" s="867">
        <v>11.25</v>
      </c>
      <c r="P2142" s="867">
        <f t="shared" si="25"/>
        <v>9.902925</v>
      </c>
    </row>
    <row r="2143" s="1" customFormat="1" spans="1:16">
      <c r="A2143" s="899" t="s">
        <v>5874</v>
      </c>
      <c r="B2143" s="900" t="s">
        <v>5875</v>
      </c>
      <c r="C2143" s="891"/>
      <c r="D2143" s="901"/>
      <c r="E2143" s="902"/>
      <c r="F2143" s="891"/>
      <c r="G2143" s="891"/>
      <c r="H2143" s="891"/>
      <c r="I2143" s="891"/>
      <c r="J2143" s="891"/>
      <c r="K2143" s="891"/>
      <c r="L2143" s="891"/>
      <c r="M2143" s="904">
        <v>4</v>
      </c>
      <c r="N2143" s="866">
        <v>0.704208</v>
      </c>
      <c r="O2143" s="867">
        <v>11.25</v>
      </c>
      <c r="P2143" s="867">
        <f t="shared" si="25"/>
        <v>7.92234</v>
      </c>
    </row>
    <row r="2144" s="1" customFormat="1" spans="1:16">
      <c r="A2144" s="903" t="s">
        <v>5876</v>
      </c>
      <c r="B2144" s="900" t="s">
        <v>5877</v>
      </c>
      <c r="C2144" s="891"/>
      <c r="D2144" s="901"/>
      <c r="E2144" s="902"/>
      <c r="F2144" s="891"/>
      <c r="G2144" s="891"/>
      <c r="H2144" s="891"/>
      <c r="I2144" s="891"/>
      <c r="J2144" s="891"/>
      <c r="K2144" s="891"/>
      <c r="L2144" s="891"/>
      <c r="M2144" s="904">
        <v>5</v>
      </c>
      <c r="N2144" s="866">
        <v>0.88026</v>
      </c>
      <c r="O2144" s="867">
        <v>11.25</v>
      </c>
      <c r="P2144" s="867">
        <f t="shared" si="25"/>
        <v>9.902925</v>
      </c>
    </row>
    <row r="2145" s="1" customFormat="1" spans="1:16">
      <c r="A2145" s="899" t="s">
        <v>5878</v>
      </c>
      <c r="B2145" s="900" t="s">
        <v>5879</v>
      </c>
      <c r="C2145" s="891"/>
      <c r="D2145" s="901"/>
      <c r="E2145" s="902"/>
      <c r="F2145" s="891"/>
      <c r="G2145" s="891"/>
      <c r="H2145" s="891"/>
      <c r="I2145" s="891"/>
      <c r="J2145" s="891"/>
      <c r="K2145" s="891"/>
      <c r="L2145" s="891"/>
      <c r="M2145" s="904">
        <v>8</v>
      </c>
      <c r="N2145" s="866">
        <v>1.408416</v>
      </c>
      <c r="O2145" s="867">
        <v>11.25</v>
      </c>
      <c r="P2145" s="867">
        <f t="shared" si="25"/>
        <v>15.84468</v>
      </c>
    </row>
    <row r="2146" s="1" customFormat="1" spans="1:16">
      <c r="A2146" s="903" t="s">
        <v>2878</v>
      </c>
      <c r="B2146" s="900" t="s">
        <v>5847</v>
      </c>
      <c r="C2146" s="891"/>
      <c r="D2146" s="901"/>
      <c r="E2146" s="902"/>
      <c r="F2146" s="891"/>
      <c r="G2146" s="891"/>
      <c r="H2146" s="891"/>
      <c r="I2146" s="891"/>
      <c r="J2146" s="891"/>
      <c r="K2146" s="891"/>
      <c r="L2146" s="891"/>
      <c r="M2146" s="904">
        <v>5</v>
      </c>
      <c r="N2146" s="866">
        <v>0.88026</v>
      </c>
      <c r="O2146" s="867">
        <v>11.25</v>
      </c>
      <c r="P2146" s="867">
        <f t="shared" si="25"/>
        <v>9.902925</v>
      </c>
    </row>
    <row r="2147" s="1" customFormat="1" spans="1:16">
      <c r="A2147" s="899" t="s">
        <v>5880</v>
      </c>
      <c r="B2147" s="900" t="s">
        <v>2454</v>
      </c>
      <c r="C2147" s="891"/>
      <c r="D2147" s="901"/>
      <c r="E2147" s="902"/>
      <c r="F2147" s="891"/>
      <c r="G2147" s="891"/>
      <c r="H2147" s="891"/>
      <c r="I2147" s="891"/>
      <c r="J2147" s="891"/>
      <c r="K2147" s="891"/>
      <c r="L2147" s="891"/>
      <c r="M2147" s="904">
        <v>3</v>
      </c>
      <c r="N2147" s="866">
        <v>0.528156</v>
      </c>
      <c r="O2147" s="867">
        <v>11.25</v>
      </c>
      <c r="P2147" s="867">
        <f t="shared" si="25"/>
        <v>5.941755</v>
      </c>
    </row>
    <row r="2148" s="1" customFormat="1" spans="1:16">
      <c r="A2148" s="903" t="s">
        <v>5881</v>
      </c>
      <c r="B2148" s="900" t="s">
        <v>5882</v>
      </c>
      <c r="C2148" s="891"/>
      <c r="D2148" s="901"/>
      <c r="E2148" s="902"/>
      <c r="F2148" s="891"/>
      <c r="G2148" s="891"/>
      <c r="H2148" s="891"/>
      <c r="I2148" s="891"/>
      <c r="J2148" s="891"/>
      <c r="K2148" s="891"/>
      <c r="L2148" s="891"/>
      <c r="M2148" s="904">
        <v>5</v>
      </c>
      <c r="N2148" s="866">
        <v>0.88026</v>
      </c>
      <c r="O2148" s="867">
        <v>11.25</v>
      </c>
      <c r="P2148" s="867">
        <f t="shared" si="25"/>
        <v>9.902925</v>
      </c>
    </row>
    <row r="2149" s="1" customFormat="1" spans="1:16">
      <c r="A2149" s="903" t="s">
        <v>5883</v>
      </c>
      <c r="B2149" s="900" t="s">
        <v>5884</v>
      </c>
      <c r="C2149" s="891"/>
      <c r="D2149" s="901"/>
      <c r="E2149" s="902"/>
      <c r="F2149" s="891"/>
      <c r="G2149" s="891"/>
      <c r="H2149" s="891"/>
      <c r="I2149" s="891"/>
      <c r="J2149" s="891"/>
      <c r="K2149" s="891"/>
      <c r="L2149" s="891"/>
      <c r="M2149" s="904">
        <v>6</v>
      </c>
      <c r="N2149" s="866">
        <v>1.056312</v>
      </c>
      <c r="O2149" s="867">
        <v>11.25</v>
      </c>
      <c r="P2149" s="867">
        <f t="shared" si="25"/>
        <v>11.88351</v>
      </c>
    </row>
    <row r="2150" s="1" customFormat="1" spans="1:16">
      <c r="A2150" s="899" t="s">
        <v>5885</v>
      </c>
      <c r="B2150" s="900" t="s">
        <v>5886</v>
      </c>
      <c r="C2150" s="891"/>
      <c r="D2150" s="901"/>
      <c r="E2150" s="902"/>
      <c r="F2150" s="891"/>
      <c r="G2150" s="891"/>
      <c r="H2150" s="891"/>
      <c r="I2150" s="891"/>
      <c r="J2150" s="891"/>
      <c r="K2150" s="891"/>
      <c r="L2150" s="891"/>
      <c r="M2150" s="904">
        <v>6</v>
      </c>
      <c r="N2150" s="866">
        <v>1.056312</v>
      </c>
      <c r="O2150" s="867">
        <v>11.25</v>
      </c>
      <c r="P2150" s="867">
        <f t="shared" si="25"/>
        <v>11.88351</v>
      </c>
    </row>
    <row r="2151" s="1" customFormat="1" spans="1:16">
      <c r="A2151" s="899" t="s">
        <v>5887</v>
      </c>
      <c r="B2151" s="900" t="s">
        <v>5888</v>
      </c>
      <c r="C2151" s="891"/>
      <c r="D2151" s="901"/>
      <c r="E2151" s="902"/>
      <c r="F2151" s="891"/>
      <c r="G2151" s="891"/>
      <c r="H2151" s="891"/>
      <c r="I2151" s="891"/>
      <c r="J2151" s="891"/>
      <c r="K2151" s="891"/>
      <c r="L2151" s="891"/>
      <c r="M2151" s="904">
        <v>2</v>
      </c>
      <c r="N2151" s="866">
        <v>0.352104</v>
      </c>
      <c r="O2151" s="867">
        <v>11.25</v>
      </c>
      <c r="P2151" s="867">
        <f t="shared" si="25"/>
        <v>3.96117</v>
      </c>
    </row>
    <row r="2152" s="1" customFormat="1" spans="1:16">
      <c r="A2152" s="899" t="s">
        <v>5889</v>
      </c>
      <c r="B2152" s="900" t="s">
        <v>5890</v>
      </c>
      <c r="C2152" s="891"/>
      <c r="D2152" s="901"/>
      <c r="E2152" s="902"/>
      <c r="F2152" s="891"/>
      <c r="G2152" s="891"/>
      <c r="H2152" s="891"/>
      <c r="I2152" s="891"/>
      <c r="J2152" s="891"/>
      <c r="K2152" s="891"/>
      <c r="L2152" s="891"/>
      <c r="M2152" s="904">
        <v>4</v>
      </c>
      <c r="N2152" s="866">
        <v>0.704208</v>
      </c>
      <c r="O2152" s="867">
        <v>11.25</v>
      </c>
      <c r="P2152" s="867">
        <f t="shared" si="25"/>
        <v>7.92234</v>
      </c>
    </row>
    <row r="2153" s="1" customFormat="1" spans="1:16">
      <c r="A2153" s="899" t="s">
        <v>5891</v>
      </c>
      <c r="B2153" s="900" t="s">
        <v>5892</v>
      </c>
      <c r="C2153" s="891"/>
      <c r="D2153" s="901"/>
      <c r="E2153" s="902"/>
      <c r="F2153" s="891"/>
      <c r="G2153" s="891"/>
      <c r="H2153" s="891"/>
      <c r="I2153" s="891"/>
      <c r="J2153" s="891"/>
      <c r="K2153" s="891"/>
      <c r="L2153" s="891"/>
      <c r="M2153" s="904">
        <v>5</v>
      </c>
      <c r="N2153" s="866">
        <v>0.88026</v>
      </c>
      <c r="O2153" s="867">
        <v>11.25</v>
      </c>
      <c r="P2153" s="867">
        <f t="shared" si="25"/>
        <v>9.902925</v>
      </c>
    </row>
    <row r="2154" s="1" customFormat="1" spans="1:16">
      <c r="A2154" s="899" t="s">
        <v>5893</v>
      </c>
      <c r="B2154" s="900" t="s">
        <v>5894</v>
      </c>
      <c r="C2154" s="891"/>
      <c r="D2154" s="901"/>
      <c r="E2154" s="902"/>
      <c r="F2154" s="891"/>
      <c r="G2154" s="891"/>
      <c r="H2154" s="891"/>
      <c r="I2154" s="891"/>
      <c r="J2154" s="891"/>
      <c r="K2154" s="891"/>
      <c r="L2154" s="891"/>
      <c r="M2154" s="904">
        <v>3</v>
      </c>
      <c r="N2154" s="866">
        <v>0.528156</v>
      </c>
      <c r="O2154" s="867">
        <v>11.25</v>
      </c>
      <c r="P2154" s="867">
        <f t="shared" si="25"/>
        <v>5.941755</v>
      </c>
    </row>
    <row r="2155" s="1" customFormat="1" spans="1:16">
      <c r="A2155" s="899" t="s">
        <v>5895</v>
      </c>
      <c r="B2155" s="900" t="s">
        <v>5896</v>
      </c>
      <c r="C2155" s="891"/>
      <c r="D2155" s="901"/>
      <c r="E2155" s="902"/>
      <c r="F2155" s="891"/>
      <c r="G2155" s="891"/>
      <c r="H2155" s="891"/>
      <c r="I2155" s="891"/>
      <c r="J2155" s="891"/>
      <c r="K2155" s="891"/>
      <c r="L2155" s="891"/>
      <c r="M2155" s="904">
        <v>4</v>
      </c>
      <c r="N2155" s="866">
        <v>0.704208</v>
      </c>
      <c r="O2155" s="867">
        <v>11.25</v>
      </c>
      <c r="P2155" s="867">
        <f t="shared" si="25"/>
        <v>7.92234</v>
      </c>
    </row>
    <row r="2156" s="1" customFormat="1" spans="1:16">
      <c r="A2156" s="899" t="s">
        <v>5897</v>
      </c>
      <c r="B2156" s="900" t="s">
        <v>5898</v>
      </c>
      <c r="C2156" s="891"/>
      <c r="D2156" s="901"/>
      <c r="E2156" s="902"/>
      <c r="F2156" s="891"/>
      <c r="G2156" s="891"/>
      <c r="H2156" s="891"/>
      <c r="I2156" s="891"/>
      <c r="J2156" s="891"/>
      <c r="K2156" s="891"/>
      <c r="L2156" s="891"/>
      <c r="M2156" s="904">
        <v>4</v>
      </c>
      <c r="N2156" s="866">
        <v>0.704208</v>
      </c>
      <c r="O2156" s="867">
        <v>11.25</v>
      </c>
      <c r="P2156" s="867">
        <f t="shared" ref="P2156:P2219" si="26">M2156*1.980585</f>
        <v>7.92234</v>
      </c>
    </row>
    <row r="2157" s="1" customFormat="1" spans="1:16">
      <c r="A2157" s="899" t="s">
        <v>5899</v>
      </c>
      <c r="B2157" s="900" t="s">
        <v>5900</v>
      </c>
      <c r="C2157" s="891"/>
      <c r="D2157" s="901"/>
      <c r="E2157" s="902"/>
      <c r="F2157" s="891"/>
      <c r="G2157" s="891"/>
      <c r="H2157" s="891"/>
      <c r="I2157" s="891"/>
      <c r="J2157" s="891"/>
      <c r="K2157" s="891"/>
      <c r="L2157" s="891"/>
      <c r="M2157" s="904">
        <v>3</v>
      </c>
      <c r="N2157" s="866">
        <v>0.528156</v>
      </c>
      <c r="O2157" s="867">
        <v>11.25</v>
      </c>
      <c r="P2157" s="867">
        <f t="shared" si="26"/>
        <v>5.941755</v>
      </c>
    </row>
    <row r="2158" s="1" customFormat="1" spans="1:16">
      <c r="A2158" s="899" t="s">
        <v>5901</v>
      </c>
      <c r="B2158" s="900" t="s">
        <v>5902</v>
      </c>
      <c r="C2158" s="891"/>
      <c r="D2158" s="901"/>
      <c r="E2158" s="902"/>
      <c r="F2158" s="891"/>
      <c r="G2158" s="891"/>
      <c r="H2158" s="891"/>
      <c r="I2158" s="891"/>
      <c r="J2158" s="891"/>
      <c r="K2158" s="891"/>
      <c r="L2158" s="891"/>
      <c r="M2158" s="904">
        <v>7</v>
      </c>
      <c r="N2158" s="866">
        <v>1.232364</v>
      </c>
      <c r="O2158" s="867">
        <v>11.25</v>
      </c>
      <c r="P2158" s="867">
        <f t="shared" si="26"/>
        <v>13.864095</v>
      </c>
    </row>
    <row r="2159" s="1" customFormat="1" spans="1:16">
      <c r="A2159" s="899" t="s">
        <v>5903</v>
      </c>
      <c r="B2159" s="900" t="s">
        <v>5904</v>
      </c>
      <c r="C2159" s="891"/>
      <c r="D2159" s="901"/>
      <c r="E2159" s="902"/>
      <c r="F2159" s="891"/>
      <c r="G2159" s="891"/>
      <c r="H2159" s="891"/>
      <c r="I2159" s="891"/>
      <c r="J2159" s="891"/>
      <c r="K2159" s="891"/>
      <c r="L2159" s="891"/>
      <c r="M2159" s="904">
        <v>6</v>
      </c>
      <c r="N2159" s="866">
        <v>1.056312</v>
      </c>
      <c r="O2159" s="867">
        <v>11.25</v>
      </c>
      <c r="P2159" s="867">
        <f t="shared" si="26"/>
        <v>11.88351</v>
      </c>
    </row>
    <row r="2160" s="1" customFormat="1" spans="1:16">
      <c r="A2160" s="899" t="s">
        <v>5645</v>
      </c>
      <c r="B2160" s="900" t="s">
        <v>5905</v>
      </c>
      <c r="C2160" s="891"/>
      <c r="D2160" s="901"/>
      <c r="E2160" s="902"/>
      <c r="F2160" s="891"/>
      <c r="G2160" s="891"/>
      <c r="H2160" s="891"/>
      <c r="I2160" s="891"/>
      <c r="J2160" s="891"/>
      <c r="K2160" s="891"/>
      <c r="L2160" s="891"/>
      <c r="M2160" s="904">
        <v>6</v>
      </c>
      <c r="N2160" s="866">
        <v>1.056312</v>
      </c>
      <c r="O2160" s="867">
        <v>11.25</v>
      </c>
      <c r="P2160" s="867">
        <f t="shared" si="26"/>
        <v>11.88351</v>
      </c>
    </row>
    <row r="2161" s="1" customFormat="1" spans="1:16">
      <c r="A2161" s="899" t="s">
        <v>5906</v>
      </c>
      <c r="B2161" s="900" t="s">
        <v>5907</v>
      </c>
      <c r="C2161" s="891"/>
      <c r="D2161" s="901"/>
      <c r="E2161" s="902"/>
      <c r="F2161" s="891"/>
      <c r="G2161" s="891"/>
      <c r="H2161" s="891"/>
      <c r="I2161" s="891"/>
      <c r="J2161" s="891"/>
      <c r="K2161" s="891"/>
      <c r="L2161" s="891"/>
      <c r="M2161" s="904">
        <v>4</v>
      </c>
      <c r="N2161" s="866">
        <v>0.704208</v>
      </c>
      <c r="O2161" s="867">
        <v>11.25</v>
      </c>
      <c r="P2161" s="867">
        <f t="shared" si="26"/>
        <v>7.92234</v>
      </c>
    </row>
    <row r="2162" s="1" customFormat="1" spans="1:16">
      <c r="A2162" s="899" t="s">
        <v>5908</v>
      </c>
      <c r="B2162" s="900" t="s">
        <v>5483</v>
      </c>
      <c r="C2162" s="891"/>
      <c r="D2162" s="901"/>
      <c r="E2162" s="902"/>
      <c r="F2162" s="891"/>
      <c r="G2162" s="891"/>
      <c r="H2162" s="891"/>
      <c r="I2162" s="891"/>
      <c r="J2162" s="891"/>
      <c r="K2162" s="891"/>
      <c r="L2162" s="891"/>
      <c r="M2162" s="904">
        <v>4</v>
      </c>
      <c r="N2162" s="866">
        <v>0.704208</v>
      </c>
      <c r="O2162" s="867">
        <v>11.25</v>
      </c>
      <c r="P2162" s="867">
        <f t="shared" si="26"/>
        <v>7.92234</v>
      </c>
    </row>
    <row r="2163" s="1" customFormat="1" spans="1:16">
      <c r="A2163" s="899" t="s">
        <v>5909</v>
      </c>
      <c r="B2163" s="900" t="s">
        <v>5408</v>
      </c>
      <c r="C2163" s="891"/>
      <c r="D2163" s="901"/>
      <c r="E2163" s="902"/>
      <c r="F2163" s="891"/>
      <c r="G2163" s="891"/>
      <c r="H2163" s="891"/>
      <c r="I2163" s="891"/>
      <c r="J2163" s="891"/>
      <c r="K2163" s="891"/>
      <c r="L2163" s="891"/>
      <c r="M2163" s="904">
        <v>5</v>
      </c>
      <c r="N2163" s="866">
        <v>0.88026</v>
      </c>
      <c r="O2163" s="867">
        <v>11.25</v>
      </c>
      <c r="P2163" s="867">
        <f t="shared" si="26"/>
        <v>9.902925</v>
      </c>
    </row>
    <row r="2164" s="1" customFormat="1" spans="1:16">
      <c r="A2164" s="899" t="s">
        <v>5910</v>
      </c>
      <c r="B2164" s="900" t="s">
        <v>5911</v>
      </c>
      <c r="C2164" s="891"/>
      <c r="D2164" s="901"/>
      <c r="E2164" s="902"/>
      <c r="F2164" s="891"/>
      <c r="G2164" s="891"/>
      <c r="H2164" s="891"/>
      <c r="I2164" s="891"/>
      <c r="J2164" s="891"/>
      <c r="K2164" s="891"/>
      <c r="L2164" s="891"/>
      <c r="M2164" s="904">
        <v>5</v>
      </c>
      <c r="N2164" s="866">
        <v>0.88026</v>
      </c>
      <c r="O2164" s="867">
        <v>11.25</v>
      </c>
      <c r="P2164" s="867">
        <f t="shared" si="26"/>
        <v>9.902925</v>
      </c>
    </row>
    <row r="2165" s="1" customFormat="1" spans="1:16">
      <c r="A2165" s="899" t="s">
        <v>5912</v>
      </c>
      <c r="B2165" s="900" t="s">
        <v>5913</v>
      </c>
      <c r="C2165" s="891"/>
      <c r="D2165" s="901"/>
      <c r="E2165" s="902"/>
      <c r="F2165" s="891"/>
      <c r="G2165" s="891"/>
      <c r="H2165" s="891"/>
      <c r="I2165" s="891"/>
      <c r="J2165" s="891"/>
      <c r="K2165" s="891"/>
      <c r="L2165" s="891"/>
      <c r="M2165" s="904">
        <v>7</v>
      </c>
      <c r="N2165" s="866">
        <v>1.232364</v>
      </c>
      <c r="O2165" s="867">
        <v>11.25</v>
      </c>
      <c r="P2165" s="867">
        <f t="shared" si="26"/>
        <v>13.864095</v>
      </c>
    </row>
    <row r="2166" s="1" customFormat="1" spans="1:16">
      <c r="A2166" s="899" t="s">
        <v>5914</v>
      </c>
      <c r="B2166" s="900" t="s">
        <v>5915</v>
      </c>
      <c r="C2166" s="891"/>
      <c r="D2166" s="901"/>
      <c r="E2166" s="902"/>
      <c r="F2166" s="891"/>
      <c r="G2166" s="891"/>
      <c r="H2166" s="891"/>
      <c r="I2166" s="891"/>
      <c r="J2166" s="891"/>
      <c r="K2166" s="891"/>
      <c r="L2166" s="891"/>
      <c r="M2166" s="904">
        <v>4</v>
      </c>
      <c r="N2166" s="866">
        <v>0.704208</v>
      </c>
      <c r="O2166" s="867">
        <v>11.25</v>
      </c>
      <c r="P2166" s="867">
        <f t="shared" si="26"/>
        <v>7.92234</v>
      </c>
    </row>
    <row r="2167" s="1" customFormat="1" spans="1:16">
      <c r="A2167" s="899" t="s">
        <v>5916</v>
      </c>
      <c r="B2167" s="900" t="s">
        <v>2311</v>
      </c>
      <c r="C2167" s="891"/>
      <c r="D2167" s="901"/>
      <c r="E2167" s="902"/>
      <c r="F2167" s="891"/>
      <c r="G2167" s="891"/>
      <c r="H2167" s="891"/>
      <c r="I2167" s="891"/>
      <c r="J2167" s="891"/>
      <c r="K2167" s="891"/>
      <c r="L2167" s="891"/>
      <c r="M2167" s="904">
        <v>5</v>
      </c>
      <c r="N2167" s="866">
        <v>0.88026</v>
      </c>
      <c r="O2167" s="867">
        <v>11.25</v>
      </c>
      <c r="P2167" s="867">
        <f t="shared" si="26"/>
        <v>9.902925</v>
      </c>
    </row>
    <row r="2168" s="1" customFormat="1" spans="1:16">
      <c r="A2168" s="899" t="s">
        <v>5917</v>
      </c>
      <c r="B2168" s="900" t="s">
        <v>5918</v>
      </c>
      <c r="C2168" s="891"/>
      <c r="D2168" s="901"/>
      <c r="E2168" s="902"/>
      <c r="F2168" s="891"/>
      <c r="G2168" s="891"/>
      <c r="H2168" s="891"/>
      <c r="I2168" s="891"/>
      <c r="J2168" s="891"/>
      <c r="K2168" s="891"/>
      <c r="L2168" s="891"/>
      <c r="M2168" s="904">
        <v>4</v>
      </c>
      <c r="N2168" s="866">
        <v>0.704208</v>
      </c>
      <c r="O2168" s="867">
        <v>11.25</v>
      </c>
      <c r="P2168" s="867">
        <f t="shared" si="26"/>
        <v>7.92234</v>
      </c>
    </row>
    <row r="2169" s="1" customFormat="1" spans="1:16">
      <c r="A2169" s="899" t="s">
        <v>5919</v>
      </c>
      <c r="B2169" s="900" t="s">
        <v>5920</v>
      </c>
      <c r="C2169" s="891"/>
      <c r="D2169" s="901"/>
      <c r="E2169" s="902"/>
      <c r="F2169" s="891"/>
      <c r="G2169" s="891"/>
      <c r="H2169" s="891"/>
      <c r="I2169" s="891"/>
      <c r="J2169" s="891"/>
      <c r="K2169" s="891"/>
      <c r="L2169" s="891"/>
      <c r="M2169" s="904">
        <v>4</v>
      </c>
      <c r="N2169" s="866">
        <v>0.704208</v>
      </c>
      <c r="O2169" s="867">
        <v>11.25</v>
      </c>
      <c r="P2169" s="867">
        <f t="shared" si="26"/>
        <v>7.92234</v>
      </c>
    </row>
    <row r="2170" s="1" customFormat="1" spans="1:16">
      <c r="A2170" s="899" t="s">
        <v>5921</v>
      </c>
      <c r="B2170" s="900" t="s">
        <v>5922</v>
      </c>
      <c r="C2170" s="891"/>
      <c r="D2170" s="901"/>
      <c r="E2170" s="902"/>
      <c r="F2170" s="891"/>
      <c r="G2170" s="891"/>
      <c r="H2170" s="891"/>
      <c r="I2170" s="891"/>
      <c r="J2170" s="891"/>
      <c r="K2170" s="891"/>
      <c r="L2170" s="891"/>
      <c r="M2170" s="904">
        <v>4</v>
      </c>
      <c r="N2170" s="866">
        <v>0.704208</v>
      </c>
      <c r="O2170" s="867">
        <v>11.25</v>
      </c>
      <c r="P2170" s="867">
        <f t="shared" si="26"/>
        <v>7.92234</v>
      </c>
    </row>
    <row r="2171" s="1" customFormat="1" spans="1:16">
      <c r="A2171" s="899" t="s">
        <v>2475</v>
      </c>
      <c r="B2171" s="900" t="s">
        <v>5923</v>
      </c>
      <c r="C2171" s="891"/>
      <c r="D2171" s="901"/>
      <c r="E2171" s="902"/>
      <c r="F2171" s="891"/>
      <c r="G2171" s="891"/>
      <c r="H2171" s="891"/>
      <c r="I2171" s="891"/>
      <c r="J2171" s="891"/>
      <c r="K2171" s="891"/>
      <c r="L2171" s="891"/>
      <c r="M2171" s="904">
        <v>4</v>
      </c>
      <c r="N2171" s="866">
        <v>0.704208</v>
      </c>
      <c r="O2171" s="867">
        <v>11.25</v>
      </c>
      <c r="P2171" s="867">
        <f t="shared" si="26"/>
        <v>7.92234</v>
      </c>
    </row>
    <row r="2172" s="1" customFormat="1" spans="1:16">
      <c r="A2172" s="899" t="s">
        <v>5924</v>
      </c>
      <c r="B2172" s="900" t="s">
        <v>5925</v>
      </c>
      <c r="C2172" s="891"/>
      <c r="D2172" s="901"/>
      <c r="E2172" s="902"/>
      <c r="F2172" s="891"/>
      <c r="G2172" s="891"/>
      <c r="H2172" s="891"/>
      <c r="I2172" s="891"/>
      <c r="J2172" s="891"/>
      <c r="K2172" s="891"/>
      <c r="L2172" s="891"/>
      <c r="M2172" s="904">
        <v>1</v>
      </c>
      <c r="N2172" s="866">
        <v>0.176052</v>
      </c>
      <c r="O2172" s="867">
        <v>11.25</v>
      </c>
      <c r="P2172" s="867">
        <f t="shared" si="26"/>
        <v>1.980585</v>
      </c>
    </row>
    <row r="2173" s="1" customFormat="1" spans="1:16">
      <c r="A2173" s="899" t="s">
        <v>5926</v>
      </c>
      <c r="B2173" s="900" t="s">
        <v>5927</v>
      </c>
      <c r="C2173" s="891"/>
      <c r="D2173" s="901"/>
      <c r="E2173" s="902"/>
      <c r="F2173" s="891"/>
      <c r="G2173" s="891"/>
      <c r="H2173" s="891"/>
      <c r="I2173" s="891"/>
      <c r="J2173" s="891"/>
      <c r="K2173" s="891"/>
      <c r="L2173" s="891"/>
      <c r="M2173" s="904">
        <v>4</v>
      </c>
      <c r="N2173" s="866">
        <v>0.704208</v>
      </c>
      <c r="O2173" s="867">
        <v>11.25</v>
      </c>
      <c r="P2173" s="867">
        <f t="shared" si="26"/>
        <v>7.92234</v>
      </c>
    </row>
    <row r="2174" s="1" customFormat="1" spans="1:16">
      <c r="A2174" s="899" t="s">
        <v>5928</v>
      </c>
      <c r="B2174" s="900" t="s">
        <v>5929</v>
      </c>
      <c r="C2174" s="891"/>
      <c r="D2174" s="901"/>
      <c r="E2174" s="902"/>
      <c r="F2174" s="891"/>
      <c r="G2174" s="891"/>
      <c r="H2174" s="891"/>
      <c r="I2174" s="891"/>
      <c r="J2174" s="891"/>
      <c r="K2174" s="891"/>
      <c r="L2174" s="891"/>
      <c r="M2174" s="904">
        <v>4</v>
      </c>
      <c r="N2174" s="866">
        <v>0.704208</v>
      </c>
      <c r="O2174" s="867">
        <v>11.25</v>
      </c>
      <c r="P2174" s="867">
        <f t="shared" si="26"/>
        <v>7.92234</v>
      </c>
    </row>
    <row r="2175" s="1" customFormat="1" spans="1:16">
      <c r="A2175" s="899" t="s">
        <v>5930</v>
      </c>
      <c r="B2175" s="900" t="s">
        <v>5931</v>
      </c>
      <c r="C2175" s="891"/>
      <c r="D2175" s="901"/>
      <c r="E2175" s="902"/>
      <c r="F2175" s="891"/>
      <c r="G2175" s="891"/>
      <c r="H2175" s="891"/>
      <c r="I2175" s="891"/>
      <c r="J2175" s="891"/>
      <c r="K2175" s="891"/>
      <c r="L2175" s="891"/>
      <c r="M2175" s="904">
        <v>4</v>
      </c>
      <c r="N2175" s="866">
        <v>0.704208</v>
      </c>
      <c r="O2175" s="867">
        <v>11.25</v>
      </c>
      <c r="P2175" s="867">
        <f t="shared" si="26"/>
        <v>7.92234</v>
      </c>
    </row>
    <row r="2176" s="1" customFormat="1" spans="1:16">
      <c r="A2176" s="899" t="s">
        <v>5932</v>
      </c>
      <c r="B2176" s="900" t="s">
        <v>5933</v>
      </c>
      <c r="C2176" s="891"/>
      <c r="D2176" s="901"/>
      <c r="E2176" s="902"/>
      <c r="F2176" s="891"/>
      <c r="G2176" s="891"/>
      <c r="H2176" s="891"/>
      <c r="I2176" s="891"/>
      <c r="J2176" s="891"/>
      <c r="K2176" s="891"/>
      <c r="L2176" s="891"/>
      <c r="M2176" s="904">
        <v>6</v>
      </c>
      <c r="N2176" s="866">
        <v>1.056312</v>
      </c>
      <c r="O2176" s="867">
        <v>11.25</v>
      </c>
      <c r="P2176" s="867">
        <f t="shared" si="26"/>
        <v>11.88351</v>
      </c>
    </row>
    <row r="2177" s="1" customFormat="1" spans="1:16">
      <c r="A2177" s="899" t="s">
        <v>5934</v>
      </c>
      <c r="B2177" s="900" t="s">
        <v>5935</v>
      </c>
      <c r="C2177" s="891"/>
      <c r="D2177" s="901"/>
      <c r="E2177" s="902"/>
      <c r="F2177" s="891"/>
      <c r="G2177" s="891"/>
      <c r="H2177" s="891"/>
      <c r="I2177" s="891"/>
      <c r="J2177" s="891"/>
      <c r="K2177" s="891"/>
      <c r="L2177" s="891"/>
      <c r="M2177" s="904">
        <v>4</v>
      </c>
      <c r="N2177" s="866">
        <v>0.704208</v>
      </c>
      <c r="O2177" s="867">
        <v>11.25</v>
      </c>
      <c r="P2177" s="867">
        <f t="shared" si="26"/>
        <v>7.92234</v>
      </c>
    </row>
    <row r="2178" s="1" customFormat="1" spans="1:16">
      <c r="A2178" s="899" t="s">
        <v>2988</v>
      </c>
      <c r="B2178" s="900" t="s">
        <v>5936</v>
      </c>
      <c r="C2178" s="891"/>
      <c r="D2178" s="901"/>
      <c r="E2178" s="902"/>
      <c r="F2178" s="891"/>
      <c r="G2178" s="891"/>
      <c r="H2178" s="891"/>
      <c r="I2178" s="891"/>
      <c r="J2178" s="891"/>
      <c r="K2178" s="891"/>
      <c r="L2178" s="891"/>
      <c r="M2178" s="904">
        <v>5</v>
      </c>
      <c r="N2178" s="866">
        <v>0.88026</v>
      </c>
      <c r="O2178" s="867">
        <v>11.25</v>
      </c>
      <c r="P2178" s="867">
        <f t="shared" si="26"/>
        <v>9.902925</v>
      </c>
    </row>
    <row r="2179" s="1" customFormat="1" spans="1:16">
      <c r="A2179" s="899" t="s">
        <v>5937</v>
      </c>
      <c r="B2179" s="900" t="s">
        <v>5938</v>
      </c>
      <c r="C2179" s="891"/>
      <c r="D2179" s="901"/>
      <c r="E2179" s="902"/>
      <c r="F2179" s="891"/>
      <c r="G2179" s="891"/>
      <c r="H2179" s="891"/>
      <c r="I2179" s="891"/>
      <c r="J2179" s="891"/>
      <c r="K2179" s="891"/>
      <c r="L2179" s="891"/>
      <c r="M2179" s="904">
        <v>6</v>
      </c>
      <c r="N2179" s="866">
        <v>1.056312</v>
      </c>
      <c r="O2179" s="867">
        <v>11.25</v>
      </c>
      <c r="P2179" s="867">
        <f t="shared" si="26"/>
        <v>11.88351</v>
      </c>
    </row>
    <row r="2180" s="1" customFormat="1" spans="1:16">
      <c r="A2180" s="899" t="s">
        <v>5939</v>
      </c>
      <c r="B2180" s="900" t="s">
        <v>5940</v>
      </c>
      <c r="C2180" s="891"/>
      <c r="D2180" s="901"/>
      <c r="E2180" s="902"/>
      <c r="F2180" s="891"/>
      <c r="G2180" s="891"/>
      <c r="H2180" s="891"/>
      <c r="I2180" s="891"/>
      <c r="J2180" s="891"/>
      <c r="K2180" s="891"/>
      <c r="L2180" s="891"/>
      <c r="M2180" s="904">
        <v>4</v>
      </c>
      <c r="N2180" s="866">
        <v>0.704208</v>
      </c>
      <c r="O2180" s="867">
        <v>11.25</v>
      </c>
      <c r="P2180" s="867">
        <f t="shared" si="26"/>
        <v>7.92234</v>
      </c>
    </row>
    <row r="2181" s="1" customFormat="1" spans="1:16">
      <c r="A2181" s="899" t="s">
        <v>5941</v>
      </c>
      <c r="B2181" s="900" t="s">
        <v>5942</v>
      </c>
      <c r="C2181" s="891"/>
      <c r="D2181" s="901"/>
      <c r="E2181" s="902"/>
      <c r="F2181" s="891"/>
      <c r="G2181" s="891"/>
      <c r="H2181" s="891"/>
      <c r="I2181" s="891"/>
      <c r="J2181" s="891"/>
      <c r="K2181" s="891"/>
      <c r="L2181" s="891"/>
      <c r="M2181" s="904">
        <v>5</v>
      </c>
      <c r="N2181" s="866">
        <v>0.88026</v>
      </c>
      <c r="O2181" s="867">
        <v>11.25</v>
      </c>
      <c r="P2181" s="867">
        <f t="shared" si="26"/>
        <v>9.902925</v>
      </c>
    </row>
    <row r="2182" s="1" customFormat="1" spans="1:16">
      <c r="A2182" s="899" t="s">
        <v>5943</v>
      </c>
      <c r="B2182" s="900" t="s">
        <v>5944</v>
      </c>
      <c r="C2182" s="891"/>
      <c r="D2182" s="901"/>
      <c r="E2182" s="902"/>
      <c r="F2182" s="891"/>
      <c r="G2182" s="891"/>
      <c r="H2182" s="891"/>
      <c r="I2182" s="891"/>
      <c r="J2182" s="891"/>
      <c r="K2182" s="891"/>
      <c r="L2182" s="891"/>
      <c r="M2182" s="904">
        <v>6</v>
      </c>
      <c r="N2182" s="866">
        <v>1.056312</v>
      </c>
      <c r="O2182" s="867">
        <v>11.25</v>
      </c>
      <c r="P2182" s="867">
        <f t="shared" si="26"/>
        <v>11.88351</v>
      </c>
    </row>
    <row r="2183" s="1" customFormat="1" spans="1:16">
      <c r="A2183" s="899" t="s">
        <v>5945</v>
      </c>
      <c r="B2183" s="900" t="s">
        <v>5946</v>
      </c>
      <c r="C2183" s="891"/>
      <c r="D2183" s="901"/>
      <c r="E2183" s="902"/>
      <c r="F2183" s="891"/>
      <c r="G2183" s="891"/>
      <c r="H2183" s="891"/>
      <c r="I2183" s="891"/>
      <c r="J2183" s="891"/>
      <c r="K2183" s="891"/>
      <c r="L2183" s="891"/>
      <c r="M2183" s="904">
        <v>3</v>
      </c>
      <c r="N2183" s="866">
        <v>0.528156</v>
      </c>
      <c r="O2183" s="867">
        <v>11.25</v>
      </c>
      <c r="P2183" s="867">
        <f t="shared" si="26"/>
        <v>5.941755</v>
      </c>
    </row>
    <row r="2184" s="1" customFormat="1" spans="1:16">
      <c r="A2184" s="899" t="s">
        <v>5947</v>
      </c>
      <c r="B2184" s="900" t="s">
        <v>5948</v>
      </c>
      <c r="C2184" s="891"/>
      <c r="D2184" s="901"/>
      <c r="E2184" s="902"/>
      <c r="F2184" s="891"/>
      <c r="G2184" s="891"/>
      <c r="H2184" s="891"/>
      <c r="I2184" s="891"/>
      <c r="J2184" s="891"/>
      <c r="K2184" s="891"/>
      <c r="L2184" s="891"/>
      <c r="M2184" s="904">
        <v>2</v>
      </c>
      <c r="N2184" s="866">
        <v>0.352104</v>
      </c>
      <c r="O2184" s="867">
        <v>11.25</v>
      </c>
      <c r="P2184" s="867">
        <f t="shared" si="26"/>
        <v>3.96117</v>
      </c>
    </row>
    <row r="2185" s="1" customFormat="1" spans="1:16">
      <c r="A2185" s="899" t="s">
        <v>5949</v>
      </c>
      <c r="B2185" s="900" t="s">
        <v>5950</v>
      </c>
      <c r="C2185" s="891"/>
      <c r="D2185" s="901"/>
      <c r="E2185" s="902"/>
      <c r="F2185" s="891"/>
      <c r="G2185" s="891"/>
      <c r="H2185" s="891"/>
      <c r="I2185" s="891"/>
      <c r="J2185" s="891"/>
      <c r="K2185" s="891"/>
      <c r="L2185" s="891"/>
      <c r="M2185" s="904">
        <v>6</v>
      </c>
      <c r="N2185" s="866">
        <v>1.056312</v>
      </c>
      <c r="O2185" s="867">
        <v>11.25</v>
      </c>
      <c r="P2185" s="867">
        <f t="shared" si="26"/>
        <v>11.88351</v>
      </c>
    </row>
    <row r="2186" s="1" customFormat="1" spans="1:16">
      <c r="A2186" s="899" t="s">
        <v>5951</v>
      </c>
      <c r="B2186" s="900" t="s">
        <v>5952</v>
      </c>
      <c r="C2186" s="891"/>
      <c r="D2186" s="901"/>
      <c r="E2186" s="902"/>
      <c r="F2186" s="891"/>
      <c r="G2186" s="891"/>
      <c r="H2186" s="891"/>
      <c r="I2186" s="891"/>
      <c r="J2186" s="891"/>
      <c r="K2186" s="891"/>
      <c r="L2186" s="891"/>
      <c r="M2186" s="904">
        <v>4</v>
      </c>
      <c r="N2186" s="866">
        <v>0.704208</v>
      </c>
      <c r="O2186" s="867">
        <v>11.25</v>
      </c>
      <c r="P2186" s="867">
        <f t="shared" si="26"/>
        <v>7.92234</v>
      </c>
    </row>
    <row r="2187" s="1" customFormat="1" spans="1:16">
      <c r="A2187" s="899" t="s">
        <v>5953</v>
      </c>
      <c r="B2187" s="905" t="s">
        <v>5954</v>
      </c>
      <c r="C2187" s="891"/>
      <c r="D2187" s="901"/>
      <c r="E2187" s="902"/>
      <c r="F2187" s="891"/>
      <c r="G2187" s="891"/>
      <c r="H2187" s="891"/>
      <c r="I2187" s="891"/>
      <c r="J2187" s="891"/>
      <c r="K2187" s="891"/>
      <c r="L2187" s="891"/>
      <c r="M2187" s="904">
        <v>4</v>
      </c>
      <c r="N2187" s="866">
        <v>0.704208</v>
      </c>
      <c r="O2187" s="867">
        <v>11.25</v>
      </c>
      <c r="P2187" s="867">
        <f t="shared" si="26"/>
        <v>7.92234</v>
      </c>
    </row>
    <row r="2188" s="1" customFormat="1" spans="1:16">
      <c r="A2188" s="899" t="s">
        <v>5955</v>
      </c>
      <c r="B2188" s="900" t="s">
        <v>2493</v>
      </c>
      <c r="C2188" s="891"/>
      <c r="D2188" s="901"/>
      <c r="E2188" s="902"/>
      <c r="F2188" s="891"/>
      <c r="G2188" s="891"/>
      <c r="H2188" s="891"/>
      <c r="I2188" s="891"/>
      <c r="J2188" s="891"/>
      <c r="K2188" s="891"/>
      <c r="L2188" s="891"/>
      <c r="M2188" s="904">
        <v>4</v>
      </c>
      <c r="N2188" s="866">
        <v>0.704208</v>
      </c>
      <c r="O2188" s="867">
        <v>11.25</v>
      </c>
      <c r="P2188" s="867">
        <f t="shared" si="26"/>
        <v>7.92234</v>
      </c>
    </row>
    <row r="2189" s="1" customFormat="1" spans="1:16">
      <c r="A2189" s="899" t="s">
        <v>5956</v>
      </c>
      <c r="B2189" s="900" t="s">
        <v>5957</v>
      </c>
      <c r="C2189" s="891"/>
      <c r="D2189" s="901"/>
      <c r="E2189" s="902"/>
      <c r="F2189" s="891"/>
      <c r="G2189" s="891"/>
      <c r="H2189" s="891"/>
      <c r="I2189" s="891"/>
      <c r="J2189" s="891"/>
      <c r="K2189" s="891"/>
      <c r="L2189" s="891"/>
      <c r="M2189" s="904">
        <v>3</v>
      </c>
      <c r="N2189" s="866">
        <v>0.528156</v>
      </c>
      <c r="O2189" s="867">
        <v>11.25</v>
      </c>
      <c r="P2189" s="867">
        <f t="shared" si="26"/>
        <v>5.941755</v>
      </c>
    </row>
    <row r="2190" s="1" customFormat="1" spans="1:16">
      <c r="A2190" s="899" t="s">
        <v>5958</v>
      </c>
      <c r="B2190" s="900" t="s">
        <v>5959</v>
      </c>
      <c r="C2190" s="891"/>
      <c r="D2190" s="901"/>
      <c r="E2190" s="902"/>
      <c r="F2190" s="891"/>
      <c r="G2190" s="891"/>
      <c r="H2190" s="891"/>
      <c r="I2190" s="891"/>
      <c r="J2190" s="891"/>
      <c r="K2190" s="891"/>
      <c r="L2190" s="891"/>
      <c r="M2190" s="904">
        <v>3</v>
      </c>
      <c r="N2190" s="866">
        <v>0.528156</v>
      </c>
      <c r="O2190" s="867">
        <v>11.25</v>
      </c>
      <c r="P2190" s="867">
        <f t="shared" si="26"/>
        <v>5.941755</v>
      </c>
    </row>
    <row r="2191" s="1" customFormat="1" spans="1:16">
      <c r="A2191" s="899" t="s">
        <v>5960</v>
      </c>
      <c r="B2191" s="900" t="s">
        <v>5961</v>
      </c>
      <c r="C2191" s="891"/>
      <c r="D2191" s="901"/>
      <c r="E2191" s="902"/>
      <c r="F2191" s="891"/>
      <c r="G2191" s="891"/>
      <c r="H2191" s="891"/>
      <c r="I2191" s="891"/>
      <c r="J2191" s="891"/>
      <c r="K2191" s="891"/>
      <c r="L2191" s="891"/>
      <c r="M2191" s="904">
        <v>4</v>
      </c>
      <c r="N2191" s="866">
        <v>0.704208</v>
      </c>
      <c r="O2191" s="867">
        <v>11.25</v>
      </c>
      <c r="P2191" s="867">
        <f t="shared" si="26"/>
        <v>7.92234</v>
      </c>
    </row>
    <row r="2192" s="1" customFormat="1" spans="1:16">
      <c r="A2192" s="899" t="s">
        <v>3673</v>
      </c>
      <c r="B2192" s="900" t="s">
        <v>5962</v>
      </c>
      <c r="C2192" s="891"/>
      <c r="D2192" s="901"/>
      <c r="E2192" s="902"/>
      <c r="F2192" s="891"/>
      <c r="G2192" s="891"/>
      <c r="H2192" s="891"/>
      <c r="I2192" s="891"/>
      <c r="J2192" s="891"/>
      <c r="K2192" s="891"/>
      <c r="L2192" s="891"/>
      <c r="M2192" s="904">
        <v>4</v>
      </c>
      <c r="N2192" s="866">
        <v>0.704208</v>
      </c>
      <c r="O2192" s="867">
        <v>11.25</v>
      </c>
      <c r="P2192" s="867">
        <f t="shared" si="26"/>
        <v>7.92234</v>
      </c>
    </row>
    <row r="2193" s="1" customFormat="1" spans="1:16">
      <c r="A2193" s="899" t="s">
        <v>5963</v>
      </c>
      <c r="B2193" s="900" t="s">
        <v>5964</v>
      </c>
      <c r="C2193" s="891"/>
      <c r="D2193" s="901"/>
      <c r="E2193" s="902"/>
      <c r="F2193" s="891"/>
      <c r="G2193" s="891"/>
      <c r="H2193" s="891"/>
      <c r="I2193" s="891"/>
      <c r="J2193" s="891"/>
      <c r="K2193" s="891"/>
      <c r="L2193" s="891"/>
      <c r="M2193" s="904">
        <v>2</v>
      </c>
      <c r="N2193" s="866">
        <v>0.352104</v>
      </c>
      <c r="O2193" s="867">
        <v>11.25</v>
      </c>
      <c r="P2193" s="867">
        <f t="shared" si="26"/>
        <v>3.96117</v>
      </c>
    </row>
    <row r="2194" s="1" customFormat="1" spans="1:16">
      <c r="A2194" s="899" t="s">
        <v>3497</v>
      </c>
      <c r="B2194" s="900" t="s">
        <v>5965</v>
      </c>
      <c r="C2194" s="891"/>
      <c r="D2194" s="901"/>
      <c r="E2194" s="902"/>
      <c r="F2194" s="891"/>
      <c r="G2194" s="891"/>
      <c r="H2194" s="891"/>
      <c r="I2194" s="891"/>
      <c r="J2194" s="891"/>
      <c r="K2194" s="891"/>
      <c r="L2194" s="891"/>
      <c r="M2194" s="904">
        <v>4</v>
      </c>
      <c r="N2194" s="866">
        <v>0.704208</v>
      </c>
      <c r="O2194" s="867">
        <v>11.25</v>
      </c>
      <c r="P2194" s="867">
        <f t="shared" si="26"/>
        <v>7.92234</v>
      </c>
    </row>
    <row r="2195" s="1" customFormat="1" spans="1:16">
      <c r="A2195" s="899" t="s">
        <v>5966</v>
      </c>
      <c r="B2195" s="900" t="s">
        <v>5967</v>
      </c>
      <c r="C2195" s="891"/>
      <c r="D2195" s="901"/>
      <c r="E2195" s="902"/>
      <c r="F2195" s="891"/>
      <c r="G2195" s="891"/>
      <c r="H2195" s="891"/>
      <c r="I2195" s="891"/>
      <c r="J2195" s="891"/>
      <c r="K2195" s="891"/>
      <c r="L2195" s="891"/>
      <c r="M2195" s="904">
        <v>4</v>
      </c>
      <c r="N2195" s="866">
        <v>0.704208</v>
      </c>
      <c r="O2195" s="867">
        <v>11.25</v>
      </c>
      <c r="P2195" s="867">
        <f t="shared" si="26"/>
        <v>7.92234</v>
      </c>
    </row>
    <row r="2196" s="1" customFormat="1" spans="1:16">
      <c r="A2196" s="899" t="s">
        <v>5968</v>
      </c>
      <c r="B2196" s="900" t="s">
        <v>5969</v>
      </c>
      <c r="C2196" s="891"/>
      <c r="D2196" s="901"/>
      <c r="E2196" s="902"/>
      <c r="F2196" s="891"/>
      <c r="G2196" s="891"/>
      <c r="H2196" s="891"/>
      <c r="I2196" s="891"/>
      <c r="J2196" s="891"/>
      <c r="K2196" s="891"/>
      <c r="L2196" s="891"/>
      <c r="M2196" s="904">
        <v>4</v>
      </c>
      <c r="N2196" s="866">
        <v>0.704208</v>
      </c>
      <c r="O2196" s="867">
        <v>11.25</v>
      </c>
      <c r="P2196" s="867">
        <f t="shared" si="26"/>
        <v>7.92234</v>
      </c>
    </row>
    <row r="2197" s="1" customFormat="1" spans="1:16">
      <c r="A2197" s="899" t="s">
        <v>5970</v>
      </c>
      <c r="B2197" s="900" t="s">
        <v>5971</v>
      </c>
      <c r="C2197" s="891"/>
      <c r="D2197" s="901"/>
      <c r="E2197" s="902"/>
      <c r="F2197" s="891"/>
      <c r="G2197" s="891"/>
      <c r="H2197" s="891"/>
      <c r="I2197" s="891"/>
      <c r="J2197" s="891"/>
      <c r="K2197" s="891"/>
      <c r="L2197" s="891"/>
      <c r="M2197" s="904">
        <v>5</v>
      </c>
      <c r="N2197" s="866">
        <v>0.88026</v>
      </c>
      <c r="O2197" s="867">
        <v>11.25</v>
      </c>
      <c r="P2197" s="867">
        <f t="shared" si="26"/>
        <v>9.902925</v>
      </c>
    </row>
    <row r="2198" s="1" customFormat="1" spans="1:16">
      <c r="A2198" s="899" t="s">
        <v>3964</v>
      </c>
      <c r="B2198" s="900" t="s">
        <v>5972</v>
      </c>
      <c r="C2198" s="891"/>
      <c r="D2198" s="901"/>
      <c r="E2198" s="902"/>
      <c r="F2198" s="891"/>
      <c r="G2198" s="891"/>
      <c r="H2198" s="891"/>
      <c r="I2198" s="891"/>
      <c r="J2198" s="891"/>
      <c r="K2198" s="891"/>
      <c r="L2198" s="891"/>
      <c r="M2198" s="904">
        <v>4</v>
      </c>
      <c r="N2198" s="866">
        <v>0.704208</v>
      </c>
      <c r="O2198" s="867">
        <v>11.25</v>
      </c>
      <c r="P2198" s="867">
        <f t="shared" si="26"/>
        <v>7.92234</v>
      </c>
    </row>
    <row r="2199" s="1" customFormat="1" spans="1:16">
      <c r="A2199" s="899" t="s">
        <v>4994</v>
      </c>
      <c r="B2199" s="900" t="s">
        <v>5973</v>
      </c>
      <c r="C2199" s="891"/>
      <c r="D2199" s="901"/>
      <c r="E2199" s="902"/>
      <c r="F2199" s="891"/>
      <c r="G2199" s="891"/>
      <c r="H2199" s="891"/>
      <c r="I2199" s="891"/>
      <c r="J2199" s="891"/>
      <c r="K2199" s="891"/>
      <c r="L2199" s="891"/>
      <c r="M2199" s="904">
        <v>5</v>
      </c>
      <c r="N2199" s="866">
        <v>0.88026</v>
      </c>
      <c r="O2199" s="867">
        <v>11.25</v>
      </c>
      <c r="P2199" s="867">
        <f t="shared" si="26"/>
        <v>9.902925</v>
      </c>
    </row>
    <row r="2200" s="1" customFormat="1" spans="1:16">
      <c r="A2200" s="899" t="s">
        <v>5974</v>
      </c>
      <c r="B2200" s="900" t="s">
        <v>5975</v>
      </c>
      <c r="C2200" s="891"/>
      <c r="D2200" s="901"/>
      <c r="E2200" s="902"/>
      <c r="F2200" s="891"/>
      <c r="G2200" s="891"/>
      <c r="H2200" s="891"/>
      <c r="I2200" s="891"/>
      <c r="J2200" s="891"/>
      <c r="K2200" s="891"/>
      <c r="L2200" s="891"/>
      <c r="M2200" s="904">
        <v>3</v>
      </c>
      <c r="N2200" s="866">
        <v>0.528156</v>
      </c>
      <c r="O2200" s="867">
        <v>11.25</v>
      </c>
      <c r="P2200" s="867">
        <f t="shared" si="26"/>
        <v>5.941755</v>
      </c>
    </row>
    <row r="2201" s="1" customFormat="1" spans="1:16">
      <c r="A2201" s="899" t="s">
        <v>5976</v>
      </c>
      <c r="B2201" s="900" t="s">
        <v>5977</v>
      </c>
      <c r="C2201" s="891"/>
      <c r="D2201" s="901"/>
      <c r="E2201" s="902"/>
      <c r="F2201" s="891"/>
      <c r="G2201" s="891"/>
      <c r="H2201" s="891"/>
      <c r="I2201" s="891"/>
      <c r="J2201" s="891"/>
      <c r="K2201" s="891"/>
      <c r="L2201" s="891"/>
      <c r="M2201" s="904">
        <v>5</v>
      </c>
      <c r="N2201" s="866">
        <v>0.88026</v>
      </c>
      <c r="O2201" s="867">
        <v>11.25</v>
      </c>
      <c r="P2201" s="867">
        <f t="shared" si="26"/>
        <v>9.902925</v>
      </c>
    </row>
    <row r="2202" s="1" customFormat="1" spans="1:16">
      <c r="A2202" s="899" t="s">
        <v>5978</v>
      </c>
      <c r="B2202" s="900" t="s">
        <v>5979</v>
      </c>
      <c r="C2202" s="891"/>
      <c r="D2202" s="901"/>
      <c r="E2202" s="902"/>
      <c r="F2202" s="891"/>
      <c r="G2202" s="891"/>
      <c r="H2202" s="891"/>
      <c r="I2202" s="891"/>
      <c r="J2202" s="891"/>
      <c r="K2202" s="891"/>
      <c r="L2202" s="891"/>
      <c r="M2202" s="904">
        <v>3</v>
      </c>
      <c r="N2202" s="866">
        <v>0.528156</v>
      </c>
      <c r="O2202" s="867">
        <v>11.25</v>
      </c>
      <c r="P2202" s="867">
        <f t="shared" si="26"/>
        <v>5.941755</v>
      </c>
    </row>
    <row r="2203" s="1" customFormat="1" spans="1:16">
      <c r="A2203" s="899" t="s">
        <v>5980</v>
      </c>
      <c r="B2203" s="900" t="s">
        <v>5981</v>
      </c>
      <c r="C2203" s="891"/>
      <c r="D2203" s="901"/>
      <c r="E2203" s="902"/>
      <c r="F2203" s="891"/>
      <c r="G2203" s="891"/>
      <c r="H2203" s="891"/>
      <c r="I2203" s="891"/>
      <c r="J2203" s="891"/>
      <c r="K2203" s="891"/>
      <c r="L2203" s="891"/>
      <c r="M2203" s="904">
        <v>5</v>
      </c>
      <c r="N2203" s="866">
        <v>0.88026</v>
      </c>
      <c r="O2203" s="867">
        <v>11.25</v>
      </c>
      <c r="P2203" s="867">
        <f t="shared" si="26"/>
        <v>9.902925</v>
      </c>
    </row>
    <row r="2204" s="1" customFormat="1" spans="1:16">
      <c r="A2204" s="899" t="s">
        <v>5982</v>
      </c>
      <c r="B2204" s="900" t="s">
        <v>5983</v>
      </c>
      <c r="C2204" s="891"/>
      <c r="D2204" s="901"/>
      <c r="E2204" s="902"/>
      <c r="F2204" s="891"/>
      <c r="G2204" s="891"/>
      <c r="H2204" s="891"/>
      <c r="I2204" s="891"/>
      <c r="J2204" s="891"/>
      <c r="K2204" s="891"/>
      <c r="L2204" s="891"/>
      <c r="M2204" s="904">
        <v>2</v>
      </c>
      <c r="N2204" s="866">
        <v>0.352104</v>
      </c>
      <c r="O2204" s="867">
        <v>11.25</v>
      </c>
      <c r="P2204" s="867">
        <f t="shared" si="26"/>
        <v>3.96117</v>
      </c>
    </row>
    <row r="2205" s="1" customFormat="1" spans="1:16">
      <c r="A2205" s="899" t="s">
        <v>5984</v>
      </c>
      <c r="B2205" s="900" t="s">
        <v>5985</v>
      </c>
      <c r="C2205" s="891"/>
      <c r="D2205" s="901"/>
      <c r="E2205" s="902"/>
      <c r="F2205" s="891"/>
      <c r="G2205" s="891"/>
      <c r="H2205" s="891"/>
      <c r="I2205" s="891"/>
      <c r="J2205" s="891"/>
      <c r="K2205" s="891"/>
      <c r="L2205" s="891"/>
      <c r="M2205" s="904">
        <v>3</v>
      </c>
      <c r="N2205" s="866">
        <v>0.528156</v>
      </c>
      <c r="O2205" s="867">
        <v>11.25</v>
      </c>
      <c r="P2205" s="867">
        <f t="shared" si="26"/>
        <v>5.941755</v>
      </c>
    </row>
    <row r="2206" s="1" customFormat="1" spans="1:16">
      <c r="A2206" s="899" t="s">
        <v>5986</v>
      </c>
      <c r="B2206" s="900" t="s">
        <v>5473</v>
      </c>
      <c r="C2206" s="891"/>
      <c r="D2206" s="901"/>
      <c r="E2206" s="902"/>
      <c r="F2206" s="891"/>
      <c r="G2206" s="891"/>
      <c r="H2206" s="891"/>
      <c r="I2206" s="891"/>
      <c r="J2206" s="891"/>
      <c r="K2206" s="891"/>
      <c r="L2206" s="891"/>
      <c r="M2206" s="904">
        <v>4</v>
      </c>
      <c r="N2206" s="866">
        <v>0.704208</v>
      </c>
      <c r="O2206" s="867">
        <v>11.25</v>
      </c>
      <c r="P2206" s="867">
        <f t="shared" si="26"/>
        <v>7.92234</v>
      </c>
    </row>
    <row r="2207" s="1" customFormat="1" spans="1:16">
      <c r="A2207" s="899" t="s">
        <v>5987</v>
      </c>
      <c r="B2207" s="900" t="s">
        <v>5988</v>
      </c>
      <c r="C2207" s="891"/>
      <c r="D2207" s="901"/>
      <c r="E2207" s="902"/>
      <c r="F2207" s="891"/>
      <c r="G2207" s="891"/>
      <c r="H2207" s="891"/>
      <c r="I2207" s="891"/>
      <c r="J2207" s="891"/>
      <c r="K2207" s="891"/>
      <c r="L2207" s="891"/>
      <c r="M2207" s="904">
        <v>1</v>
      </c>
      <c r="N2207" s="866">
        <v>0.176052</v>
      </c>
      <c r="O2207" s="867">
        <v>11.25</v>
      </c>
      <c r="P2207" s="867">
        <f t="shared" si="26"/>
        <v>1.980585</v>
      </c>
    </row>
    <row r="2208" s="1" customFormat="1" spans="1:16">
      <c r="A2208" s="899" t="s">
        <v>5989</v>
      </c>
      <c r="B2208" s="900" t="s">
        <v>5990</v>
      </c>
      <c r="C2208" s="891"/>
      <c r="D2208" s="901"/>
      <c r="E2208" s="902"/>
      <c r="F2208" s="891"/>
      <c r="G2208" s="891"/>
      <c r="H2208" s="891"/>
      <c r="I2208" s="891"/>
      <c r="J2208" s="891"/>
      <c r="K2208" s="891"/>
      <c r="L2208" s="891"/>
      <c r="M2208" s="904">
        <v>5</v>
      </c>
      <c r="N2208" s="866">
        <v>0.88026</v>
      </c>
      <c r="O2208" s="867">
        <v>11.25</v>
      </c>
      <c r="P2208" s="867">
        <f t="shared" si="26"/>
        <v>9.902925</v>
      </c>
    </row>
    <row r="2209" s="1" customFormat="1" spans="1:16">
      <c r="A2209" s="899" t="s">
        <v>5991</v>
      </c>
      <c r="B2209" s="900" t="s">
        <v>5992</v>
      </c>
      <c r="C2209" s="891"/>
      <c r="D2209" s="901"/>
      <c r="E2209" s="902"/>
      <c r="F2209" s="891"/>
      <c r="G2209" s="891"/>
      <c r="H2209" s="891"/>
      <c r="I2209" s="891"/>
      <c r="J2209" s="891"/>
      <c r="K2209" s="891"/>
      <c r="L2209" s="891"/>
      <c r="M2209" s="904">
        <v>3</v>
      </c>
      <c r="N2209" s="866">
        <v>0.528156</v>
      </c>
      <c r="O2209" s="867">
        <v>11.25</v>
      </c>
      <c r="P2209" s="867">
        <f t="shared" si="26"/>
        <v>5.941755</v>
      </c>
    </row>
    <row r="2210" s="1" customFormat="1" spans="1:16">
      <c r="A2210" s="899" t="s">
        <v>5993</v>
      </c>
      <c r="B2210" s="900" t="s">
        <v>5994</v>
      </c>
      <c r="C2210" s="891"/>
      <c r="D2210" s="901"/>
      <c r="E2210" s="902"/>
      <c r="F2210" s="891"/>
      <c r="G2210" s="891"/>
      <c r="H2210" s="891"/>
      <c r="I2210" s="891"/>
      <c r="J2210" s="891"/>
      <c r="K2210" s="891"/>
      <c r="L2210" s="891"/>
      <c r="M2210" s="904">
        <v>3</v>
      </c>
      <c r="N2210" s="866">
        <v>0.528156</v>
      </c>
      <c r="O2210" s="867">
        <v>11.25</v>
      </c>
      <c r="P2210" s="867">
        <f t="shared" si="26"/>
        <v>5.941755</v>
      </c>
    </row>
    <row r="2211" s="1" customFormat="1" spans="1:16">
      <c r="A2211" s="899" t="s">
        <v>5995</v>
      </c>
      <c r="B2211" s="900" t="s">
        <v>5996</v>
      </c>
      <c r="C2211" s="891"/>
      <c r="D2211" s="901"/>
      <c r="E2211" s="902"/>
      <c r="F2211" s="891"/>
      <c r="G2211" s="891"/>
      <c r="H2211" s="891"/>
      <c r="I2211" s="891"/>
      <c r="J2211" s="891"/>
      <c r="K2211" s="891"/>
      <c r="L2211" s="891"/>
      <c r="M2211" s="904">
        <v>4</v>
      </c>
      <c r="N2211" s="866">
        <v>0.704208</v>
      </c>
      <c r="O2211" s="867">
        <v>11.25</v>
      </c>
      <c r="P2211" s="867">
        <f t="shared" si="26"/>
        <v>7.92234</v>
      </c>
    </row>
    <row r="2212" s="1" customFormat="1" spans="1:16">
      <c r="A2212" s="899" t="s">
        <v>5997</v>
      </c>
      <c r="B2212" s="900" t="s">
        <v>5998</v>
      </c>
      <c r="C2212" s="891"/>
      <c r="D2212" s="901"/>
      <c r="E2212" s="902"/>
      <c r="F2212" s="891"/>
      <c r="G2212" s="891"/>
      <c r="H2212" s="891"/>
      <c r="I2212" s="891"/>
      <c r="J2212" s="891"/>
      <c r="K2212" s="891"/>
      <c r="L2212" s="891"/>
      <c r="M2212" s="904">
        <v>5</v>
      </c>
      <c r="N2212" s="866">
        <v>0.88026</v>
      </c>
      <c r="O2212" s="867">
        <v>11.25</v>
      </c>
      <c r="P2212" s="867">
        <f t="shared" si="26"/>
        <v>9.902925</v>
      </c>
    </row>
    <row r="2213" s="1" customFormat="1" spans="1:16">
      <c r="A2213" s="899" t="s">
        <v>5999</v>
      </c>
      <c r="B2213" s="900" t="s">
        <v>6000</v>
      </c>
      <c r="C2213" s="891"/>
      <c r="D2213" s="901"/>
      <c r="E2213" s="902"/>
      <c r="F2213" s="891"/>
      <c r="G2213" s="891"/>
      <c r="H2213" s="891"/>
      <c r="I2213" s="891"/>
      <c r="J2213" s="891"/>
      <c r="K2213" s="891"/>
      <c r="L2213" s="891"/>
      <c r="M2213" s="904">
        <v>10</v>
      </c>
      <c r="N2213" s="866">
        <v>1.76052</v>
      </c>
      <c r="O2213" s="867">
        <v>11.25</v>
      </c>
      <c r="P2213" s="867">
        <f t="shared" si="26"/>
        <v>19.80585</v>
      </c>
    </row>
    <row r="2214" s="1" customFormat="1" spans="1:16">
      <c r="A2214" s="899" t="s">
        <v>6001</v>
      </c>
      <c r="B2214" s="900" t="s">
        <v>6002</v>
      </c>
      <c r="C2214" s="891"/>
      <c r="D2214" s="901"/>
      <c r="E2214" s="902"/>
      <c r="F2214" s="891"/>
      <c r="G2214" s="891"/>
      <c r="H2214" s="891"/>
      <c r="I2214" s="891"/>
      <c r="J2214" s="891"/>
      <c r="K2214" s="891"/>
      <c r="L2214" s="891"/>
      <c r="M2214" s="904">
        <v>2</v>
      </c>
      <c r="N2214" s="866">
        <v>0.352104</v>
      </c>
      <c r="O2214" s="867">
        <v>11.25</v>
      </c>
      <c r="P2214" s="867">
        <f t="shared" si="26"/>
        <v>3.96117</v>
      </c>
    </row>
    <row r="2215" s="1" customFormat="1" spans="1:16">
      <c r="A2215" s="899" t="s">
        <v>6003</v>
      </c>
      <c r="B2215" s="900" t="s">
        <v>6004</v>
      </c>
      <c r="C2215" s="891"/>
      <c r="D2215" s="901"/>
      <c r="E2215" s="902"/>
      <c r="F2215" s="891"/>
      <c r="G2215" s="891"/>
      <c r="H2215" s="891"/>
      <c r="I2215" s="891"/>
      <c r="J2215" s="891"/>
      <c r="K2215" s="891"/>
      <c r="L2215" s="891"/>
      <c r="M2215" s="904">
        <v>4</v>
      </c>
      <c r="N2215" s="866">
        <v>0.704208</v>
      </c>
      <c r="O2215" s="867">
        <v>11.25</v>
      </c>
      <c r="P2215" s="867">
        <f t="shared" si="26"/>
        <v>7.92234</v>
      </c>
    </row>
    <row r="2216" s="1" customFormat="1" spans="1:16">
      <c r="A2216" s="899" t="s">
        <v>6005</v>
      </c>
      <c r="B2216" s="900" t="s">
        <v>6006</v>
      </c>
      <c r="C2216" s="891"/>
      <c r="D2216" s="901"/>
      <c r="E2216" s="902"/>
      <c r="F2216" s="891"/>
      <c r="G2216" s="891"/>
      <c r="H2216" s="891"/>
      <c r="I2216" s="891"/>
      <c r="J2216" s="891"/>
      <c r="K2216" s="891"/>
      <c r="L2216" s="891"/>
      <c r="M2216" s="904">
        <v>2</v>
      </c>
      <c r="N2216" s="866">
        <v>0.352104</v>
      </c>
      <c r="O2216" s="867">
        <v>11.25</v>
      </c>
      <c r="P2216" s="867">
        <f t="shared" si="26"/>
        <v>3.96117</v>
      </c>
    </row>
    <row r="2217" s="1" customFormat="1" spans="1:16">
      <c r="A2217" s="899" t="s">
        <v>6007</v>
      </c>
      <c r="B2217" s="900" t="s">
        <v>6008</v>
      </c>
      <c r="C2217" s="891"/>
      <c r="D2217" s="901"/>
      <c r="E2217" s="902"/>
      <c r="F2217" s="891"/>
      <c r="G2217" s="891"/>
      <c r="H2217" s="891"/>
      <c r="I2217" s="891"/>
      <c r="J2217" s="891"/>
      <c r="K2217" s="891"/>
      <c r="L2217" s="891"/>
      <c r="M2217" s="904">
        <v>5</v>
      </c>
      <c r="N2217" s="866">
        <v>0.88026</v>
      </c>
      <c r="O2217" s="867">
        <v>11.25</v>
      </c>
      <c r="P2217" s="867">
        <f t="shared" si="26"/>
        <v>9.902925</v>
      </c>
    </row>
    <row r="2218" s="1" customFormat="1" spans="1:16">
      <c r="A2218" s="903" t="s">
        <v>6009</v>
      </c>
      <c r="B2218" s="900" t="s">
        <v>6010</v>
      </c>
      <c r="C2218" s="891"/>
      <c r="D2218" s="901"/>
      <c r="E2218" s="902"/>
      <c r="F2218" s="891"/>
      <c r="G2218" s="891"/>
      <c r="H2218" s="891"/>
      <c r="I2218" s="891"/>
      <c r="J2218" s="891"/>
      <c r="K2218" s="891"/>
      <c r="L2218" s="891"/>
      <c r="M2218" s="904">
        <v>9</v>
      </c>
      <c r="N2218" s="866">
        <v>1.584468</v>
      </c>
      <c r="O2218" s="867">
        <v>11.25</v>
      </c>
      <c r="P2218" s="867">
        <f t="shared" si="26"/>
        <v>17.825265</v>
      </c>
    </row>
    <row r="2219" s="1" customFormat="1" spans="1:16">
      <c r="A2219" s="899" t="s">
        <v>6011</v>
      </c>
      <c r="B2219" s="900" t="s">
        <v>6012</v>
      </c>
      <c r="C2219" s="891"/>
      <c r="D2219" s="901"/>
      <c r="E2219" s="902"/>
      <c r="F2219" s="891"/>
      <c r="G2219" s="891"/>
      <c r="H2219" s="891"/>
      <c r="I2219" s="891"/>
      <c r="J2219" s="891"/>
      <c r="K2219" s="891"/>
      <c r="L2219" s="891"/>
      <c r="M2219" s="904">
        <v>2</v>
      </c>
      <c r="N2219" s="866">
        <v>0.352104</v>
      </c>
      <c r="O2219" s="867">
        <v>11.25</v>
      </c>
      <c r="P2219" s="867">
        <f t="shared" si="26"/>
        <v>3.96117</v>
      </c>
    </row>
    <row r="2220" s="1" customFormat="1" spans="1:16">
      <c r="A2220" s="899" t="s">
        <v>6013</v>
      </c>
      <c r="B2220" s="900" t="s">
        <v>6014</v>
      </c>
      <c r="C2220" s="891"/>
      <c r="D2220" s="901"/>
      <c r="E2220" s="902"/>
      <c r="F2220" s="891"/>
      <c r="G2220" s="891"/>
      <c r="H2220" s="891"/>
      <c r="I2220" s="891"/>
      <c r="J2220" s="891"/>
      <c r="K2220" s="891"/>
      <c r="L2220" s="891"/>
      <c r="M2220" s="904">
        <v>6</v>
      </c>
      <c r="N2220" s="866">
        <v>1.056312</v>
      </c>
      <c r="O2220" s="867">
        <v>11.25</v>
      </c>
      <c r="P2220" s="867">
        <f t="shared" ref="P2220:P2283" si="27">M2220*1.980585</f>
        <v>11.88351</v>
      </c>
    </row>
    <row r="2221" s="1" customFormat="1" spans="1:16">
      <c r="A2221" s="899" t="s">
        <v>3698</v>
      </c>
      <c r="B2221" s="900" t="s">
        <v>6015</v>
      </c>
      <c r="C2221" s="891"/>
      <c r="D2221" s="901"/>
      <c r="E2221" s="902"/>
      <c r="F2221" s="891"/>
      <c r="G2221" s="891"/>
      <c r="H2221" s="891"/>
      <c r="I2221" s="891"/>
      <c r="J2221" s="891"/>
      <c r="K2221" s="891"/>
      <c r="L2221" s="891"/>
      <c r="M2221" s="904">
        <v>1</v>
      </c>
      <c r="N2221" s="866">
        <v>0.176052</v>
      </c>
      <c r="O2221" s="867">
        <v>11.25</v>
      </c>
      <c r="P2221" s="867">
        <f t="shared" si="27"/>
        <v>1.980585</v>
      </c>
    </row>
    <row r="2222" s="1" customFormat="1" spans="1:16">
      <c r="A2222" s="899" t="s">
        <v>6016</v>
      </c>
      <c r="B2222" s="900" t="s">
        <v>6017</v>
      </c>
      <c r="C2222" s="891"/>
      <c r="D2222" s="901"/>
      <c r="E2222" s="902"/>
      <c r="F2222" s="891"/>
      <c r="G2222" s="891"/>
      <c r="H2222" s="891"/>
      <c r="I2222" s="891"/>
      <c r="J2222" s="891"/>
      <c r="K2222" s="891"/>
      <c r="L2222" s="891"/>
      <c r="M2222" s="904">
        <v>5</v>
      </c>
      <c r="N2222" s="866">
        <v>0.88026</v>
      </c>
      <c r="O2222" s="867">
        <v>11.25</v>
      </c>
      <c r="P2222" s="867">
        <f t="shared" si="27"/>
        <v>9.902925</v>
      </c>
    </row>
    <row r="2223" s="1" customFormat="1" spans="1:16">
      <c r="A2223" s="899" t="s">
        <v>6018</v>
      </c>
      <c r="B2223" s="900" t="s">
        <v>6019</v>
      </c>
      <c r="C2223" s="891"/>
      <c r="D2223" s="901"/>
      <c r="E2223" s="902"/>
      <c r="F2223" s="891"/>
      <c r="G2223" s="891"/>
      <c r="H2223" s="891"/>
      <c r="I2223" s="891"/>
      <c r="J2223" s="891"/>
      <c r="K2223" s="891"/>
      <c r="L2223" s="891"/>
      <c r="M2223" s="904">
        <v>2</v>
      </c>
      <c r="N2223" s="866">
        <v>0.352104</v>
      </c>
      <c r="O2223" s="867">
        <v>11.25</v>
      </c>
      <c r="P2223" s="867">
        <f t="shared" si="27"/>
        <v>3.96117</v>
      </c>
    </row>
    <row r="2224" s="1" customFormat="1" spans="1:16">
      <c r="A2224" s="899" t="s">
        <v>6020</v>
      </c>
      <c r="B2224" s="900" t="s">
        <v>6021</v>
      </c>
      <c r="C2224" s="891"/>
      <c r="D2224" s="901"/>
      <c r="E2224" s="902"/>
      <c r="F2224" s="891"/>
      <c r="G2224" s="891"/>
      <c r="H2224" s="891"/>
      <c r="I2224" s="891"/>
      <c r="J2224" s="891"/>
      <c r="K2224" s="891"/>
      <c r="L2224" s="891"/>
      <c r="M2224" s="904">
        <v>2</v>
      </c>
      <c r="N2224" s="866">
        <v>0.352104</v>
      </c>
      <c r="O2224" s="867">
        <v>11.25</v>
      </c>
      <c r="P2224" s="867">
        <f t="shared" si="27"/>
        <v>3.96117</v>
      </c>
    </row>
    <row r="2225" s="1" customFormat="1" spans="1:16">
      <c r="A2225" s="899" t="s">
        <v>6022</v>
      </c>
      <c r="B2225" s="900" t="s">
        <v>6023</v>
      </c>
      <c r="C2225" s="891"/>
      <c r="D2225" s="901"/>
      <c r="E2225" s="902"/>
      <c r="F2225" s="891"/>
      <c r="G2225" s="891"/>
      <c r="H2225" s="891"/>
      <c r="I2225" s="891"/>
      <c r="J2225" s="891"/>
      <c r="K2225" s="891"/>
      <c r="L2225" s="891"/>
      <c r="M2225" s="904">
        <v>1</v>
      </c>
      <c r="N2225" s="866">
        <v>0.176052</v>
      </c>
      <c r="O2225" s="867">
        <v>11.25</v>
      </c>
      <c r="P2225" s="867">
        <f t="shared" si="27"/>
        <v>1.980585</v>
      </c>
    </row>
    <row r="2226" s="1" customFormat="1" spans="1:16">
      <c r="A2226" s="899" t="s">
        <v>6024</v>
      </c>
      <c r="B2226" s="900" t="s">
        <v>6025</v>
      </c>
      <c r="C2226" s="891"/>
      <c r="D2226" s="901"/>
      <c r="E2226" s="902"/>
      <c r="F2226" s="891"/>
      <c r="G2226" s="891"/>
      <c r="H2226" s="891"/>
      <c r="I2226" s="891"/>
      <c r="J2226" s="891"/>
      <c r="K2226" s="891"/>
      <c r="L2226" s="891"/>
      <c r="M2226" s="904">
        <v>3</v>
      </c>
      <c r="N2226" s="866">
        <v>0.528156</v>
      </c>
      <c r="O2226" s="867">
        <v>11.25</v>
      </c>
      <c r="P2226" s="867">
        <f t="shared" si="27"/>
        <v>5.941755</v>
      </c>
    </row>
    <row r="2227" s="1" customFormat="1" spans="1:16">
      <c r="A2227" s="899" t="s">
        <v>6026</v>
      </c>
      <c r="B2227" s="900" t="s">
        <v>6027</v>
      </c>
      <c r="C2227" s="891"/>
      <c r="D2227" s="901"/>
      <c r="E2227" s="902"/>
      <c r="F2227" s="891"/>
      <c r="G2227" s="891"/>
      <c r="H2227" s="891"/>
      <c r="I2227" s="891"/>
      <c r="J2227" s="891"/>
      <c r="K2227" s="891"/>
      <c r="L2227" s="891"/>
      <c r="M2227" s="904">
        <v>4</v>
      </c>
      <c r="N2227" s="866">
        <v>0.704208</v>
      </c>
      <c r="O2227" s="867">
        <v>11.25</v>
      </c>
      <c r="P2227" s="867">
        <f t="shared" si="27"/>
        <v>7.92234</v>
      </c>
    </row>
    <row r="2228" s="1" customFormat="1" spans="1:16">
      <c r="A2228" s="899" t="s">
        <v>6028</v>
      </c>
      <c r="B2228" s="900" t="s">
        <v>6029</v>
      </c>
      <c r="C2228" s="891"/>
      <c r="D2228" s="901"/>
      <c r="E2228" s="902"/>
      <c r="F2228" s="891"/>
      <c r="G2228" s="891"/>
      <c r="H2228" s="891"/>
      <c r="I2228" s="891"/>
      <c r="J2228" s="891"/>
      <c r="K2228" s="891"/>
      <c r="L2228" s="891"/>
      <c r="M2228" s="904">
        <v>5</v>
      </c>
      <c r="N2228" s="866">
        <v>0.88026</v>
      </c>
      <c r="O2228" s="867">
        <v>11.25</v>
      </c>
      <c r="P2228" s="867">
        <f t="shared" si="27"/>
        <v>9.902925</v>
      </c>
    </row>
    <row r="2229" s="1" customFormat="1" spans="1:16">
      <c r="A2229" s="899" t="s">
        <v>6030</v>
      </c>
      <c r="B2229" s="900" t="s">
        <v>6031</v>
      </c>
      <c r="C2229" s="891"/>
      <c r="D2229" s="901"/>
      <c r="E2229" s="902"/>
      <c r="F2229" s="891"/>
      <c r="G2229" s="891"/>
      <c r="H2229" s="891"/>
      <c r="I2229" s="891"/>
      <c r="J2229" s="891"/>
      <c r="K2229" s="891"/>
      <c r="L2229" s="891"/>
      <c r="M2229" s="904">
        <v>5</v>
      </c>
      <c r="N2229" s="866">
        <v>0.88026</v>
      </c>
      <c r="O2229" s="867">
        <v>11.25</v>
      </c>
      <c r="P2229" s="867">
        <f t="shared" si="27"/>
        <v>9.902925</v>
      </c>
    </row>
    <row r="2230" s="1" customFormat="1" spans="1:16">
      <c r="A2230" s="899" t="s">
        <v>6032</v>
      </c>
      <c r="B2230" s="900" t="s">
        <v>6033</v>
      </c>
      <c r="C2230" s="891"/>
      <c r="D2230" s="901"/>
      <c r="E2230" s="902"/>
      <c r="F2230" s="891"/>
      <c r="G2230" s="891"/>
      <c r="H2230" s="891"/>
      <c r="I2230" s="891"/>
      <c r="J2230" s="891"/>
      <c r="K2230" s="891"/>
      <c r="L2230" s="891"/>
      <c r="M2230" s="904">
        <v>4</v>
      </c>
      <c r="N2230" s="866">
        <v>0.704208</v>
      </c>
      <c r="O2230" s="867">
        <v>11.25</v>
      </c>
      <c r="P2230" s="867">
        <f t="shared" si="27"/>
        <v>7.92234</v>
      </c>
    </row>
    <row r="2231" s="1" customFormat="1" spans="1:16">
      <c r="A2231" s="899" t="s">
        <v>6034</v>
      </c>
      <c r="B2231" s="900" t="s">
        <v>6035</v>
      </c>
      <c r="C2231" s="891"/>
      <c r="D2231" s="901"/>
      <c r="E2231" s="902"/>
      <c r="F2231" s="891"/>
      <c r="G2231" s="891"/>
      <c r="H2231" s="891"/>
      <c r="I2231" s="891"/>
      <c r="J2231" s="891"/>
      <c r="K2231" s="891"/>
      <c r="L2231" s="891"/>
      <c r="M2231" s="904">
        <v>3</v>
      </c>
      <c r="N2231" s="866">
        <v>0.528156</v>
      </c>
      <c r="O2231" s="867">
        <v>11.25</v>
      </c>
      <c r="P2231" s="867">
        <f t="shared" si="27"/>
        <v>5.941755</v>
      </c>
    </row>
    <row r="2232" s="1" customFormat="1" spans="1:16">
      <c r="A2232" s="899" t="s">
        <v>6036</v>
      </c>
      <c r="B2232" s="900" t="s">
        <v>2839</v>
      </c>
      <c r="C2232" s="891"/>
      <c r="D2232" s="901"/>
      <c r="E2232" s="902"/>
      <c r="F2232" s="891"/>
      <c r="G2232" s="891"/>
      <c r="H2232" s="891"/>
      <c r="I2232" s="891"/>
      <c r="J2232" s="891"/>
      <c r="K2232" s="891"/>
      <c r="L2232" s="891"/>
      <c r="M2232" s="904">
        <v>4</v>
      </c>
      <c r="N2232" s="866">
        <v>0.704208</v>
      </c>
      <c r="O2232" s="867">
        <v>11.25</v>
      </c>
      <c r="P2232" s="867">
        <f t="shared" si="27"/>
        <v>7.92234</v>
      </c>
    </row>
    <row r="2233" s="1" customFormat="1" spans="1:16">
      <c r="A2233" s="899" t="s">
        <v>6037</v>
      </c>
      <c r="B2233" s="900" t="s">
        <v>6038</v>
      </c>
      <c r="C2233" s="891"/>
      <c r="D2233" s="901"/>
      <c r="E2233" s="902"/>
      <c r="F2233" s="891"/>
      <c r="G2233" s="891"/>
      <c r="H2233" s="891"/>
      <c r="I2233" s="891"/>
      <c r="J2233" s="891"/>
      <c r="K2233" s="891"/>
      <c r="L2233" s="891"/>
      <c r="M2233" s="904">
        <v>3</v>
      </c>
      <c r="N2233" s="866">
        <v>0.528156</v>
      </c>
      <c r="O2233" s="867">
        <v>11.25</v>
      </c>
      <c r="P2233" s="867">
        <f t="shared" si="27"/>
        <v>5.941755</v>
      </c>
    </row>
    <row r="2234" s="1" customFormat="1" spans="1:16">
      <c r="A2234" s="903" t="s">
        <v>6039</v>
      </c>
      <c r="B2234" s="900" t="s">
        <v>6040</v>
      </c>
      <c r="C2234" s="891"/>
      <c r="D2234" s="901"/>
      <c r="E2234" s="902"/>
      <c r="F2234" s="891"/>
      <c r="G2234" s="891"/>
      <c r="H2234" s="891"/>
      <c r="I2234" s="891"/>
      <c r="J2234" s="891"/>
      <c r="K2234" s="891"/>
      <c r="L2234" s="891"/>
      <c r="M2234" s="904">
        <v>4</v>
      </c>
      <c r="N2234" s="866">
        <v>0.704208</v>
      </c>
      <c r="O2234" s="867">
        <v>11.25</v>
      </c>
      <c r="P2234" s="867">
        <f t="shared" si="27"/>
        <v>7.92234</v>
      </c>
    </row>
    <row r="2235" s="1" customFormat="1" spans="1:16">
      <c r="A2235" s="899" t="s">
        <v>6041</v>
      </c>
      <c r="B2235" s="900" t="s">
        <v>6042</v>
      </c>
      <c r="C2235" s="891"/>
      <c r="D2235" s="901"/>
      <c r="E2235" s="902"/>
      <c r="F2235" s="891"/>
      <c r="G2235" s="891"/>
      <c r="H2235" s="891"/>
      <c r="I2235" s="891"/>
      <c r="J2235" s="891"/>
      <c r="K2235" s="891"/>
      <c r="L2235" s="891"/>
      <c r="M2235" s="904">
        <v>4</v>
      </c>
      <c r="N2235" s="866">
        <v>0.704208</v>
      </c>
      <c r="O2235" s="867">
        <v>11.25</v>
      </c>
      <c r="P2235" s="867">
        <f t="shared" si="27"/>
        <v>7.92234</v>
      </c>
    </row>
    <row r="2236" s="1" customFormat="1" spans="1:16">
      <c r="A2236" s="899" t="s">
        <v>6043</v>
      </c>
      <c r="B2236" s="900" t="s">
        <v>6044</v>
      </c>
      <c r="C2236" s="891"/>
      <c r="D2236" s="901"/>
      <c r="E2236" s="902"/>
      <c r="F2236" s="891"/>
      <c r="G2236" s="891"/>
      <c r="H2236" s="891"/>
      <c r="I2236" s="891"/>
      <c r="J2236" s="891"/>
      <c r="K2236" s="891"/>
      <c r="L2236" s="891"/>
      <c r="M2236" s="904">
        <v>6</v>
      </c>
      <c r="N2236" s="866">
        <v>1.056312</v>
      </c>
      <c r="O2236" s="867">
        <v>11.25</v>
      </c>
      <c r="P2236" s="867">
        <f t="shared" si="27"/>
        <v>11.88351</v>
      </c>
    </row>
    <row r="2237" s="1" customFormat="1" spans="1:16">
      <c r="A2237" s="899" t="s">
        <v>6045</v>
      </c>
      <c r="B2237" s="900" t="s">
        <v>6046</v>
      </c>
      <c r="C2237" s="891"/>
      <c r="D2237" s="901"/>
      <c r="E2237" s="902"/>
      <c r="F2237" s="891"/>
      <c r="G2237" s="891"/>
      <c r="H2237" s="891"/>
      <c r="I2237" s="891"/>
      <c r="J2237" s="891"/>
      <c r="K2237" s="891"/>
      <c r="L2237" s="891"/>
      <c r="M2237" s="904">
        <v>4</v>
      </c>
      <c r="N2237" s="866">
        <v>0.704208</v>
      </c>
      <c r="O2237" s="867">
        <v>11.25</v>
      </c>
      <c r="P2237" s="867">
        <f t="shared" si="27"/>
        <v>7.92234</v>
      </c>
    </row>
    <row r="2238" s="1" customFormat="1" spans="1:16">
      <c r="A2238" s="899" t="s">
        <v>2084</v>
      </c>
      <c r="B2238" s="900" t="s">
        <v>6047</v>
      </c>
      <c r="C2238" s="891"/>
      <c r="D2238" s="901"/>
      <c r="E2238" s="902"/>
      <c r="F2238" s="891"/>
      <c r="G2238" s="891"/>
      <c r="H2238" s="891"/>
      <c r="I2238" s="891"/>
      <c r="J2238" s="891"/>
      <c r="K2238" s="891"/>
      <c r="L2238" s="891"/>
      <c r="M2238" s="904">
        <v>5</v>
      </c>
      <c r="N2238" s="866">
        <v>0.88026</v>
      </c>
      <c r="O2238" s="867">
        <v>11.25</v>
      </c>
      <c r="P2238" s="867">
        <f t="shared" si="27"/>
        <v>9.902925</v>
      </c>
    </row>
    <row r="2239" s="1" customFormat="1" spans="1:16">
      <c r="A2239" s="899" t="s">
        <v>6048</v>
      </c>
      <c r="B2239" s="900" t="s">
        <v>6049</v>
      </c>
      <c r="C2239" s="891"/>
      <c r="D2239" s="901"/>
      <c r="E2239" s="902"/>
      <c r="F2239" s="891"/>
      <c r="G2239" s="891"/>
      <c r="H2239" s="891"/>
      <c r="I2239" s="891"/>
      <c r="J2239" s="891"/>
      <c r="K2239" s="891"/>
      <c r="L2239" s="891"/>
      <c r="M2239" s="904">
        <v>6</v>
      </c>
      <c r="N2239" s="866">
        <v>1.056312</v>
      </c>
      <c r="O2239" s="867">
        <v>11.25</v>
      </c>
      <c r="P2239" s="867">
        <f t="shared" si="27"/>
        <v>11.88351</v>
      </c>
    </row>
    <row r="2240" s="1" customFormat="1" spans="1:16">
      <c r="A2240" s="899" t="s">
        <v>6050</v>
      </c>
      <c r="B2240" s="900" t="s">
        <v>2738</v>
      </c>
      <c r="C2240" s="891"/>
      <c r="D2240" s="901"/>
      <c r="E2240" s="902"/>
      <c r="F2240" s="891"/>
      <c r="G2240" s="891"/>
      <c r="H2240" s="891"/>
      <c r="I2240" s="891"/>
      <c r="J2240" s="891"/>
      <c r="K2240" s="891"/>
      <c r="L2240" s="891"/>
      <c r="M2240" s="904">
        <v>6</v>
      </c>
      <c r="N2240" s="866">
        <v>1.056312</v>
      </c>
      <c r="O2240" s="867">
        <v>11.25</v>
      </c>
      <c r="P2240" s="867">
        <f t="shared" si="27"/>
        <v>11.88351</v>
      </c>
    </row>
    <row r="2241" s="1" customFormat="1" spans="1:16">
      <c r="A2241" s="899" t="s">
        <v>6051</v>
      </c>
      <c r="B2241" s="900" t="s">
        <v>6052</v>
      </c>
      <c r="C2241" s="891"/>
      <c r="D2241" s="901"/>
      <c r="E2241" s="902"/>
      <c r="F2241" s="891"/>
      <c r="G2241" s="891"/>
      <c r="H2241" s="891"/>
      <c r="I2241" s="891"/>
      <c r="J2241" s="891"/>
      <c r="K2241" s="891"/>
      <c r="L2241" s="891"/>
      <c r="M2241" s="904">
        <v>2</v>
      </c>
      <c r="N2241" s="866">
        <v>0.352104</v>
      </c>
      <c r="O2241" s="867">
        <v>11.25</v>
      </c>
      <c r="P2241" s="867">
        <f t="shared" si="27"/>
        <v>3.96117</v>
      </c>
    </row>
    <row r="2242" s="1" customFormat="1" spans="1:16">
      <c r="A2242" s="899" t="s">
        <v>6053</v>
      </c>
      <c r="B2242" s="900" t="s">
        <v>5636</v>
      </c>
      <c r="C2242" s="891"/>
      <c r="D2242" s="901"/>
      <c r="E2242" s="902"/>
      <c r="F2242" s="891"/>
      <c r="G2242" s="891"/>
      <c r="H2242" s="891"/>
      <c r="I2242" s="891"/>
      <c r="J2242" s="891"/>
      <c r="K2242" s="891"/>
      <c r="L2242" s="891"/>
      <c r="M2242" s="904">
        <v>3</v>
      </c>
      <c r="N2242" s="866">
        <v>0.528156</v>
      </c>
      <c r="O2242" s="867">
        <v>11.25</v>
      </c>
      <c r="P2242" s="867">
        <f t="shared" si="27"/>
        <v>5.941755</v>
      </c>
    </row>
    <row r="2243" s="1" customFormat="1" spans="1:16">
      <c r="A2243" s="899" t="s">
        <v>6054</v>
      </c>
      <c r="B2243" s="900" t="s">
        <v>6055</v>
      </c>
      <c r="C2243" s="891"/>
      <c r="D2243" s="901"/>
      <c r="E2243" s="902"/>
      <c r="F2243" s="891"/>
      <c r="G2243" s="891"/>
      <c r="H2243" s="891"/>
      <c r="I2243" s="891"/>
      <c r="J2243" s="891"/>
      <c r="K2243" s="891"/>
      <c r="L2243" s="891"/>
      <c r="M2243" s="904">
        <v>2</v>
      </c>
      <c r="N2243" s="866">
        <v>0.352104</v>
      </c>
      <c r="O2243" s="867">
        <v>11.25</v>
      </c>
      <c r="P2243" s="867">
        <f t="shared" si="27"/>
        <v>3.96117</v>
      </c>
    </row>
    <row r="2244" s="1" customFormat="1" spans="1:16">
      <c r="A2244" s="899" t="s">
        <v>6056</v>
      </c>
      <c r="B2244" s="900" t="s">
        <v>6057</v>
      </c>
      <c r="C2244" s="891"/>
      <c r="D2244" s="901"/>
      <c r="E2244" s="902"/>
      <c r="F2244" s="891"/>
      <c r="G2244" s="891"/>
      <c r="H2244" s="891"/>
      <c r="I2244" s="891"/>
      <c r="J2244" s="891"/>
      <c r="K2244" s="891"/>
      <c r="L2244" s="891"/>
      <c r="M2244" s="904">
        <v>3</v>
      </c>
      <c r="N2244" s="866">
        <v>0.528156</v>
      </c>
      <c r="O2244" s="867">
        <v>11.25</v>
      </c>
      <c r="P2244" s="867">
        <f t="shared" si="27"/>
        <v>5.941755</v>
      </c>
    </row>
    <row r="2245" s="1" customFormat="1" spans="1:16">
      <c r="A2245" s="899" t="s">
        <v>6058</v>
      </c>
      <c r="B2245" s="900" t="s">
        <v>6059</v>
      </c>
      <c r="C2245" s="891"/>
      <c r="D2245" s="901"/>
      <c r="E2245" s="902"/>
      <c r="F2245" s="891"/>
      <c r="G2245" s="891"/>
      <c r="H2245" s="891"/>
      <c r="I2245" s="891"/>
      <c r="J2245" s="891"/>
      <c r="K2245" s="891"/>
      <c r="L2245" s="891"/>
      <c r="M2245" s="904">
        <v>3</v>
      </c>
      <c r="N2245" s="866">
        <v>0.528156</v>
      </c>
      <c r="O2245" s="867">
        <v>11.25</v>
      </c>
      <c r="P2245" s="867">
        <f t="shared" si="27"/>
        <v>5.941755</v>
      </c>
    </row>
    <row r="2246" s="1" customFormat="1" spans="1:16">
      <c r="A2246" s="899" t="s">
        <v>6060</v>
      </c>
      <c r="B2246" s="900" t="s">
        <v>6061</v>
      </c>
      <c r="C2246" s="891"/>
      <c r="D2246" s="901"/>
      <c r="E2246" s="902"/>
      <c r="F2246" s="891"/>
      <c r="G2246" s="891"/>
      <c r="H2246" s="891"/>
      <c r="I2246" s="891"/>
      <c r="J2246" s="891"/>
      <c r="K2246" s="891"/>
      <c r="L2246" s="891"/>
      <c r="M2246" s="904">
        <v>3</v>
      </c>
      <c r="N2246" s="866">
        <v>0.528156</v>
      </c>
      <c r="O2246" s="867">
        <v>11.25</v>
      </c>
      <c r="P2246" s="867">
        <f t="shared" si="27"/>
        <v>5.941755</v>
      </c>
    </row>
    <row r="2247" s="1" customFormat="1" spans="1:16">
      <c r="A2247" s="899" t="s">
        <v>6062</v>
      </c>
      <c r="B2247" s="900" t="s">
        <v>6063</v>
      </c>
      <c r="C2247" s="891"/>
      <c r="D2247" s="901"/>
      <c r="E2247" s="902"/>
      <c r="F2247" s="891"/>
      <c r="G2247" s="891"/>
      <c r="H2247" s="891"/>
      <c r="I2247" s="891"/>
      <c r="J2247" s="891"/>
      <c r="K2247" s="891"/>
      <c r="L2247" s="891"/>
      <c r="M2247" s="904">
        <v>5</v>
      </c>
      <c r="N2247" s="866">
        <v>0.88026</v>
      </c>
      <c r="O2247" s="867">
        <v>11.25</v>
      </c>
      <c r="P2247" s="867">
        <f t="shared" si="27"/>
        <v>9.902925</v>
      </c>
    </row>
    <row r="2248" s="1" customFormat="1" spans="1:16">
      <c r="A2248" s="899" t="s">
        <v>6064</v>
      </c>
      <c r="B2248" s="900" t="s">
        <v>6065</v>
      </c>
      <c r="C2248" s="891"/>
      <c r="D2248" s="901"/>
      <c r="E2248" s="902"/>
      <c r="F2248" s="891"/>
      <c r="G2248" s="891"/>
      <c r="H2248" s="891"/>
      <c r="I2248" s="891"/>
      <c r="J2248" s="891"/>
      <c r="K2248" s="891"/>
      <c r="L2248" s="891"/>
      <c r="M2248" s="904">
        <v>1</v>
      </c>
      <c r="N2248" s="866">
        <v>0.176052</v>
      </c>
      <c r="O2248" s="867">
        <v>11.25</v>
      </c>
      <c r="P2248" s="867">
        <f t="shared" si="27"/>
        <v>1.980585</v>
      </c>
    </row>
    <row r="2249" s="1" customFormat="1" spans="1:16">
      <c r="A2249" s="899" t="s">
        <v>3344</v>
      </c>
      <c r="B2249" s="900" t="s">
        <v>6066</v>
      </c>
      <c r="C2249" s="891"/>
      <c r="D2249" s="901"/>
      <c r="E2249" s="902"/>
      <c r="F2249" s="891"/>
      <c r="G2249" s="891"/>
      <c r="H2249" s="891"/>
      <c r="I2249" s="891"/>
      <c r="J2249" s="891"/>
      <c r="K2249" s="891"/>
      <c r="L2249" s="891"/>
      <c r="M2249" s="904">
        <v>3</v>
      </c>
      <c r="N2249" s="866">
        <v>0.528156</v>
      </c>
      <c r="O2249" s="867">
        <v>11.25</v>
      </c>
      <c r="P2249" s="867">
        <f t="shared" si="27"/>
        <v>5.941755</v>
      </c>
    </row>
    <row r="2250" s="1" customFormat="1" spans="1:16">
      <c r="A2250" s="899" t="s">
        <v>6067</v>
      </c>
      <c r="B2250" s="900" t="s">
        <v>6068</v>
      </c>
      <c r="C2250" s="891"/>
      <c r="D2250" s="901"/>
      <c r="E2250" s="902"/>
      <c r="F2250" s="891"/>
      <c r="G2250" s="891"/>
      <c r="H2250" s="891"/>
      <c r="I2250" s="891"/>
      <c r="J2250" s="891"/>
      <c r="K2250" s="891"/>
      <c r="L2250" s="891"/>
      <c r="M2250" s="904">
        <v>6</v>
      </c>
      <c r="N2250" s="866">
        <v>1.056312</v>
      </c>
      <c r="O2250" s="867">
        <v>11.25</v>
      </c>
      <c r="P2250" s="867">
        <f t="shared" si="27"/>
        <v>11.88351</v>
      </c>
    </row>
    <row r="2251" s="1" customFormat="1" spans="1:16">
      <c r="A2251" s="899" t="s">
        <v>6069</v>
      </c>
      <c r="B2251" s="900" t="s">
        <v>6070</v>
      </c>
      <c r="C2251" s="891"/>
      <c r="D2251" s="901"/>
      <c r="E2251" s="902"/>
      <c r="F2251" s="891"/>
      <c r="G2251" s="891"/>
      <c r="H2251" s="891"/>
      <c r="I2251" s="891"/>
      <c r="J2251" s="891"/>
      <c r="K2251" s="891"/>
      <c r="L2251" s="891"/>
      <c r="M2251" s="904">
        <v>5</v>
      </c>
      <c r="N2251" s="866">
        <v>0.88026</v>
      </c>
      <c r="O2251" s="867">
        <v>11.25</v>
      </c>
      <c r="P2251" s="867">
        <f t="shared" si="27"/>
        <v>9.902925</v>
      </c>
    </row>
    <row r="2252" s="1" customFormat="1" spans="1:16">
      <c r="A2252" s="899" t="s">
        <v>6071</v>
      </c>
      <c r="B2252" s="900" t="s">
        <v>6072</v>
      </c>
      <c r="C2252" s="891"/>
      <c r="D2252" s="901"/>
      <c r="E2252" s="902"/>
      <c r="F2252" s="891"/>
      <c r="G2252" s="891"/>
      <c r="H2252" s="891"/>
      <c r="I2252" s="891"/>
      <c r="J2252" s="891"/>
      <c r="K2252" s="891"/>
      <c r="L2252" s="891"/>
      <c r="M2252" s="904">
        <v>3</v>
      </c>
      <c r="N2252" s="866">
        <v>0.528156</v>
      </c>
      <c r="O2252" s="867">
        <v>11.25</v>
      </c>
      <c r="P2252" s="867">
        <f t="shared" si="27"/>
        <v>5.941755</v>
      </c>
    </row>
    <row r="2253" s="1" customFormat="1" spans="1:16">
      <c r="A2253" s="899" t="s">
        <v>4679</v>
      </c>
      <c r="B2253" s="900" t="s">
        <v>6073</v>
      </c>
      <c r="C2253" s="891"/>
      <c r="D2253" s="901"/>
      <c r="E2253" s="902"/>
      <c r="F2253" s="891"/>
      <c r="G2253" s="891"/>
      <c r="H2253" s="891"/>
      <c r="I2253" s="891"/>
      <c r="J2253" s="891"/>
      <c r="K2253" s="891"/>
      <c r="L2253" s="891"/>
      <c r="M2253" s="904">
        <v>4</v>
      </c>
      <c r="N2253" s="866">
        <v>0.704208</v>
      </c>
      <c r="O2253" s="867">
        <v>11.25</v>
      </c>
      <c r="P2253" s="867">
        <f t="shared" si="27"/>
        <v>7.92234</v>
      </c>
    </row>
    <row r="2254" s="1" customFormat="1" spans="1:16">
      <c r="A2254" s="899" t="s">
        <v>2892</v>
      </c>
      <c r="B2254" s="900" t="s">
        <v>6074</v>
      </c>
      <c r="C2254" s="891"/>
      <c r="D2254" s="901"/>
      <c r="E2254" s="902"/>
      <c r="F2254" s="891"/>
      <c r="G2254" s="891"/>
      <c r="H2254" s="891"/>
      <c r="I2254" s="891"/>
      <c r="J2254" s="891"/>
      <c r="K2254" s="891"/>
      <c r="L2254" s="891"/>
      <c r="M2254" s="904">
        <v>3</v>
      </c>
      <c r="N2254" s="866">
        <v>0.528156</v>
      </c>
      <c r="O2254" s="867">
        <v>11.25</v>
      </c>
      <c r="P2254" s="867">
        <f t="shared" si="27"/>
        <v>5.941755</v>
      </c>
    </row>
    <row r="2255" s="1" customFormat="1" spans="1:16">
      <c r="A2255" s="899" t="s">
        <v>6075</v>
      </c>
      <c r="B2255" s="900" t="s">
        <v>6076</v>
      </c>
      <c r="C2255" s="891"/>
      <c r="D2255" s="901"/>
      <c r="E2255" s="902"/>
      <c r="F2255" s="891"/>
      <c r="G2255" s="891"/>
      <c r="H2255" s="891"/>
      <c r="I2255" s="891"/>
      <c r="J2255" s="891"/>
      <c r="K2255" s="891"/>
      <c r="L2255" s="891"/>
      <c r="M2255" s="904">
        <v>4</v>
      </c>
      <c r="N2255" s="866">
        <v>0.704208</v>
      </c>
      <c r="O2255" s="867">
        <v>11.25</v>
      </c>
      <c r="P2255" s="867">
        <f t="shared" si="27"/>
        <v>7.92234</v>
      </c>
    </row>
    <row r="2256" s="1" customFormat="1" spans="1:16">
      <c r="A2256" s="899" t="s">
        <v>6077</v>
      </c>
      <c r="B2256" s="900" t="s">
        <v>5744</v>
      </c>
      <c r="C2256" s="891"/>
      <c r="D2256" s="901"/>
      <c r="E2256" s="902"/>
      <c r="F2256" s="891"/>
      <c r="G2256" s="891"/>
      <c r="H2256" s="891"/>
      <c r="I2256" s="891"/>
      <c r="J2256" s="891"/>
      <c r="K2256" s="891"/>
      <c r="L2256" s="891"/>
      <c r="M2256" s="904">
        <v>5</v>
      </c>
      <c r="N2256" s="866">
        <v>0.88026</v>
      </c>
      <c r="O2256" s="867">
        <v>11.25</v>
      </c>
      <c r="P2256" s="867">
        <f t="shared" si="27"/>
        <v>9.902925</v>
      </c>
    </row>
    <row r="2257" s="1" customFormat="1" spans="1:16">
      <c r="A2257" s="899" t="s">
        <v>6078</v>
      </c>
      <c r="B2257" s="900" t="s">
        <v>6079</v>
      </c>
      <c r="C2257" s="891"/>
      <c r="D2257" s="901"/>
      <c r="E2257" s="902"/>
      <c r="F2257" s="891"/>
      <c r="G2257" s="891"/>
      <c r="H2257" s="891"/>
      <c r="I2257" s="891"/>
      <c r="J2257" s="891"/>
      <c r="K2257" s="891"/>
      <c r="L2257" s="891"/>
      <c r="M2257" s="904">
        <v>6</v>
      </c>
      <c r="N2257" s="866">
        <v>1.056312</v>
      </c>
      <c r="O2257" s="867">
        <v>11.25</v>
      </c>
      <c r="P2257" s="867">
        <f t="shared" si="27"/>
        <v>11.88351</v>
      </c>
    </row>
    <row r="2258" s="1" customFormat="1" spans="1:16">
      <c r="A2258" s="899" t="s">
        <v>6080</v>
      </c>
      <c r="B2258" s="900" t="s">
        <v>6081</v>
      </c>
      <c r="C2258" s="891"/>
      <c r="D2258" s="901"/>
      <c r="E2258" s="902"/>
      <c r="F2258" s="891"/>
      <c r="G2258" s="891"/>
      <c r="H2258" s="891"/>
      <c r="I2258" s="891"/>
      <c r="J2258" s="891"/>
      <c r="K2258" s="891"/>
      <c r="L2258" s="891"/>
      <c r="M2258" s="904">
        <v>3</v>
      </c>
      <c r="N2258" s="866">
        <v>0.528156</v>
      </c>
      <c r="O2258" s="867">
        <v>11.25</v>
      </c>
      <c r="P2258" s="867">
        <f t="shared" si="27"/>
        <v>5.941755</v>
      </c>
    </row>
    <row r="2259" s="1" customFormat="1" spans="1:16">
      <c r="A2259" s="899" t="s">
        <v>6082</v>
      </c>
      <c r="B2259" s="900" t="s">
        <v>5847</v>
      </c>
      <c r="C2259" s="891"/>
      <c r="D2259" s="901"/>
      <c r="E2259" s="902"/>
      <c r="F2259" s="891"/>
      <c r="G2259" s="891"/>
      <c r="H2259" s="891"/>
      <c r="I2259" s="891"/>
      <c r="J2259" s="891"/>
      <c r="K2259" s="891"/>
      <c r="L2259" s="891"/>
      <c r="M2259" s="904">
        <v>3</v>
      </c>
      <c r="N2259" s="866">
        <v>0.528156</v>
      </c>
      <c r="O2259" s="867">
        <v>11.25</v>
      </c>
      <c r="P2259" s="867">
        <f t="shared" si="27"/>
        <v>5.941755</v>
      </c>
    </row>
    <row r="2260" s="1" customFormat="1" spans="1:16">
      <c r="A2260" s="899" t="s">
        <v>4401</v>
      </c>
      <c r="B2260" s="900" t="s">
        <v>6083</v>
      </c>
      <c r="C2260" s="891"/>
      <c r="D2260" s="901"/>
      <c r="E2260" s="902"/>
      <c r="F2260" s="891"/>
      <c r="G2260" s="891"/>
      <c r="H2260" s="891"/>
      <c r="I2260" s="891"/>
      <c r="J2260" s="891"/>
      <c r="K2260" s="891"/>
      <c r="L2260" s="891"/>
      <c r="M2260" s="904">
        <v>5</v>
      </c>
      <c r="N2260" s="866">
        <v>0.88026</v>
      </c>
      <c r="O2260" s="867">
        <v>11.25</v>
      </c>
      <c r="P2260" s="867">
        <f t="shared" si="27"/>
        <v>9.902925</v>
      </c>
    </row>
    <row r="2261" s="1" customFormat="1" spans="1:16">
      <c r="A2261" s="899" t="s">
        <v>3530</v>
      </c>
      <c r="B2261" s="900" t="s">
        <v>6084</v>
      </c>
      <c r="C2261" s="891"/>
      <c r="D2261" s="901"/>
      <c r="E2261" s="902"/>
      <c r="F2261" s="891"/>
      <c r="G2261" s="891"/>
      <c r="H2261" s="891"/>
      <c r="I2261" s="891"/>
      <c r="J2261" s="891"/>
      <c r="K2261" s="891"/>
      <c r="L2261" s="891"/>
      <c r="M2261" s="904">
        <v>5</v>
      </c>
      <c r="N2261" s="866">
        <v>0.88026</v>
      </c>
      <c r="O2261" s="867">
        <v>11.25</v>
      </c>
      <c r="P2261" s="867">
        <f t="shared" si="27"/>
        <v>9.902925</v>
      </c>
    </row>
    <row r="2262" s="1" customFormat="1" spans="1:16">
      <c r="A2262" s="899" t="s">
        <v>6085</v>
      </c>
      <c r="B2262" s="900" t="s">
        <v>6086</v>
      </c>
      <c r="C2262" s="891"/>
      <c r="D2262" s="901"/>
      <c r="E2262" s="902"/>
      <c r="F2262" s="891"/>
      <c r="G2262" s="891"/>
      <c r="H2262" s="891"/>
      <c r="I2262" s="891"/>
      <c r="J2262" s="891"/>
      <c r="K2262" s="891"/>
      <c r="L2262" s="891"/>
      <c r="M2262" s="904">
        <v>6</v>
      </c>
      <c r="N2262" s="866">
        <v>1.056312</v>
      </c>
      <c r="O2262" s="867">
        <v>11.25</v>
      </c>
      <c r="P2262" s="867">
        <f t="shared" si="27"/>
        <v>11.88351</v>
      </c>
    </row>
    <row r="2263" s="1" customFormat="1" spans="1:16">
      <c r="A2263" s="899" t="s">
        <v>6087</v>
      </c>
      <c r="B2263" s="900" t="s">
        <v>6088</v>
      </c>
      <c r="C2263" s="891"/>
      <c r="D2263" s="901"/>
      <c r="E2263" s="902"/>
      <c r="F2263" s="891"/>
      <c r="G2263" s="891"/>
      <c r="H2263" s="891"/>
      <c r="I2263" s="891"/>
      <c r="J2263" s="891"/>
      <c r="K2263" s="891"/>
      <c r="L2263" s="891"/>
      <c r="M2263" s="904">
        <v>1</v>
      </c>
      <c r="N2263" s="866">
        <v>0.176052</v>
      </c>
      <c r="O2263" s="867">
        <v>11.25</v>
      </c>
      <c r="P2263" s="867">
        <f t="shared" si="27"/>
        <v>1.980585</v>
      </c>
    </row>
    <row r="2264" s="1" customFormat="1" spans="1:16">
      <c r="A2264" s="899" t="s">
        <v>6089</v>
      </c>
      <c r="B2264" s="900" t="s">
        <v>2476</v>
      </c>
      <c r="C2264" s="891"/>
      <c r="D2264" s="901"/>
      <c r="E2264" s="902"/>
      <c r="F2264" s="891"/>
      <c r="G2264" s="891"/>
      <c r="H2264" s="891"/>
      <c r="I2264" s="891"/>
      <c r="J2264" s="891"/>
      <c r="K2264" s="891"/>
      <c r="L2264" s="891"/>
      <c r="M2264" s="904">
        <v>4</v>
      </c>
      <c r="N2264" s="866">
        <v>0.704208</v>
      </c>
      <c r="O2264" s="867">
        <v>11.25</v>
      </c>
      <c r="P2264" s="867">
        <f t="shared" si="27"/>
        <v>7.92234</v>
      </c>
    </row>
    <row r="2265" s="1" customFormat="1" spans="1:16">
      <c r="A2265" s="899" t="s">
        <v>6090</v>
      </c>
      <c r="B2265" s="900" t="s">
        <v>6091</v>
      </c>
      <c r="C2265" s="891"/>
      <c r="D2265" s="901"/>
      <c r="E2265" s="902"/>
      <c r="F2265" s="891"/>
      <c r="G2265" s="891"/>
      <c r="H2265" s="891"/>
      <c r="I2265" s="891"/>
      <c r="J2265" s="891"/>
      <c r="K2265" s="891"/>
      <c r="L2265" s="891"/>
      <c r="M2265" s="904">
        <v>3</v>
      </c>
      <c r="N2265" s="866">
        <v>0.528156</v>
      </c>
      <c r="O2265" s="867">
        <v>11.25</v>
      </c>
      <c r="P2265" s="867">
        <f t="shared" si="27"/>
        <v>5.941755</v>
      </c>
    </row>
    <row r="2266" s="1" customFormat="1" spans="1:16">
      <c r="A2266" s="899" t="s">
        <v>4666</v>
      </c>
      <c r="B2266" s="900" t="s">
        <v>6092</v>
      </c>
      <c r="C2266" s="891"/>
      <c r="D2266" s="901"/>
      <c r="E2266" s="902"/>
      <c r="F2266" s="891"/>
      <c r="G2266" s="891"/>
      <c r="H2266" s="891"/>
      <c r="I2266" s="891"/>
      <c r="J2266" s="891"/>
      <c r="K2266" s="891"/>
      <c r="L2266" s="891"/>
      <c r="M2266" s="904">
        <v>5</v>
      </c>
      <c r="N2266" s="866">
        <v>0.88026</v>
      </c>
      <c r="O2266" s="867">
        <v>11.25</v>
      </c>
      <c r="P2266" s="867">
        <f t="shared" si="27"/>
        <v>9.902925</v>
      </c>
    </row>
    <row r="2267" s="1" customFormat="1" spans="1:16">
      <c r="A2267" s="899" t="s">
        <v>6093</v>
      </c>
      <c r="B2267" s="900" t="s">
        <v>6094</v>
      </c>
      <c r="C2267" s="891"/>
      <c r="D2267" s="901"/>
      <c r="E2267" s="902"/>
      <c r="F2267" s="891"/>
      <c r="G2267" s="891"/>
      <c r="H2267" s="891"/>
      <c r="I2267" s="891"/>
      <c r="J2267" s="891"/>
      <c r="K2267" s="891"/>
      <c r="L2267" s="891"/>
      <c r="M2267" s="904">
        <v>4</v>
      </c>
      <c r="N2267" s="866">
        <v>0.704208</v>
      </c>
      <c r="O2267" s="867">
        <v>11.25</v>
      </c>
      <c r="P2267" s="867">
        <f t="shared" si="27"/>
        <v>7.92234</v>
      </c>
    </row>
    <row r="2268" s="1" customFormat="1" spans="1:16">
      <c r="A2268" s="899" t="s">
        <v>6095</v>
      </c>
      <c r="B2268" s="900" t="s">
        <v>6096</v>
      </c>
      <c r="C2268" s="891"/>
      <c r="D2268" s="901"/>
      <c r="E2268" s="902"/>
      <c r="F2268" s="891"/>
      <c r="G2268" s="891"/>
      <c r="H2268" s="891"/>
      <c r="I2268" s="891"/>
      <c r="J2268" s="891"/>
      <c r="K2268" s="891"/>
      <c r="L2268" s="891"/>
      <c r="M2268" s="904">
        <v>5</v>
      </c>
      <c r="N2268" s="866">
        <v>0.88026</v>
      </c>
      <c r="O2268" s="867">
        <v>11.25</v>
      </c>
      <c r="P2268" s="867">
        <f t="shared" si="27"/>
        <v>9.902925</v>
      </c>
    </row>
    <row r="2269" s="1" customFormat="1" spans="1:16">
      <c r="A2269" s="899" t="s">
        <v>6097</v>
      </c>
      <c r="B2269" s="900" t="s">
        <v>6098</v>
      </c>
      <c r="C2269" s="891"/>
      <c r="D2269" s="901"/>
      <c r="E2269" s="902"/>
      <c r="F2269" s="891"/>
      <c r="G2269" s="891"/>
      <c r="H2269" s="891"/>
      <c r="I2269" s="891"/>
      <c r="J2269" s="891"/>
      <c r="K2269" s="891"/>
      <c r="L2269" s="891"/>
      <c r="M2269" s="904">
        <v>3</v>
      </c>
      <c r="N2269" s="866">
        <v>0.528156</v>
      </c>
      <c r="O2269" s="867">
        <v>11.25</v>
      </c>
      <c r="P2269" s="867">
        <f t="shared" si="27"/>
        <v>5.941755</v>
      </c>
    </row>
    <row r="2270" s="1" customFormat="1" spans="1:16">
      <c r="A2270" s="899" t="s">
        <v>6099</v>
      </c>
      <c r="B2270" s="900" t="s">
        <v>6100</v>
      </c>
      <c r="C2270" s="891"/>
      <c r="D2270" s="901"/>
      <c r="E2270" s="902"/>
      <c r="F2270" s="891"/>
      <c r="G2270" s="891"/>
      <c r="H2270" s="891"/>
      <c r="I2270" s="891"/>
      <c r="J2270" s="891"/>
      <c r="K2270" s="891"/>
      <c r="L2270" s="891"/>
      <c r="M2270" s="904">
        <v>3</v>
      </c>
      <c r="N2270" s="866">
        <v>0.528156</v>
      </c>
      <c r="O2270" s="867">
        <v>11.25</v>
      </c>
      <c r="P2270" s="867">
        <f t="shared" si="27"/>
        <v>5.941755</v>
      </c>
    </row>
    <row r="2271" s="1" customFormat="1" spans="1:16">
      <c r="A2271" s="899" t="s">
        <v>6101</v>
      </c>
      <c r="B2271" s="900" t="s">
        <v>6102</v>
      </c>
      <c r="C2271" s="891"/>
      <c r="D2271" s="901"/>
      <c r="E2271" s="902"/>
      <c r="F2271" s="891"/>
      <c r="G2271" s="891"/>
      <c r="H2271" s="891"/>
      <c r="I2271" s="891"/>
      <c r="J2271" s="891"/>
      <c r="K2271" s="891"/>
      <c r="L2271" s="891"/>
      <c r="M2271" s="904">
        <v>7</v>
      </c>
      <c r="N2271" s="866">
        <v>1.232364</v>
      </c>
      <c r="O2271" s="867">
        <v>11.25</v>
      </c>
      <c r="P2271" s="867">
        <f t="shared" si="27"/>
        <v>13.864095</v>
      </c>
    </row>
    <row r="2272" s="1" customFormat="1" spans="1:16">
      <c r="A2272" s="899" t="s">
        <v>6103</v>
      </c>
      <c r="B2272" s="900" t="s">
        <v>6104</v>
      </c>
      <c r="C2272" s="891"/>
      <c r="D2272" s="901"/>
      <c r="E2272" s="902"/>
      <c r="F2272" s="891"/>
      <c r="G2272" s="891"/>
      <c r="H2272" s="891"/>
      <c r="I2272" s="891"/>
      <c r="J2272" s="891"/>
      <c r="K2272" s="891"/>
      <c r="L2272" s="891"/>
      <c r="M2272" s="904">
        <v>1</v>
      </c>
      <c r="N2272" s="866">
        <v>0.176052</v>
      </c>
      <c r="O2272" s="867">
        <v>11.25</v>
      </c>
      <c r="P2272" s="867">
        <f t="shared" si="27"/>
        <v>1.980585</v>
      </c>
    </row>
    <row r="2273" s="1" customFormat="1" spans="1:16">
      <c r="A2273" s="899" t="s">
        <v>6105</v>
      </c>
      <c r="B2273" s="900" t="s">
        <v>6106</v>
      </c>
      <c r="C2273" s="891"/>
      <c r="D2273" s="901"/>
      <c r="E2273" s="902"/>
      <c r="F2273" s="891"/>
      <c r="G2273" s="891"/>
      <c r="H2273" s="891"/>
      <c r="I2273" s="891"/>
      <c r="J2273" s="891"/>
      <c r="K2273" s="891"/>
      <c r="L2273" s="891"/>
      <c r="M2273" s="904">
        <v>1</v>
      </c>
      <c r="N2273" s="866">
        <v>0.176052</v>
      </c>
      <c r="O2273" s="867">
        <v>11.25</v>
      </c>
      <c r="P2273" s="867">
        <f t="shared" si="27"/>
        <v>1.980585</v>
      </c>
    </row>
    <row r="2274" s="1" customFormat="1" spans="1:16">
      <c r="A2274" s="899" t="s">
        <v>6107</v>
      </c>
      <c r="B2274" s="900" t="s">
        <v>6108</v>
      </c>
      <c r="C2274" s="891"/>
      <c r="D2274" s="901"/>
      <c r="E2274" s="902"/>
      <c r="F2274" s="891"/>
      <c r="G2274" s="891"/>
      <c r="H2274" s="891"/>
      <c r="I2274" s="891"/>
      <c r="J2274" s="891"/>
      <c r="K2274" s="891"/>
      <c r="L2274" s="891"/>
      <c r="M2274" s="904">
        <v>3</v>
      </c>
      <c r="N2274" s="866">
        <v>0.528156</v>
      </c>
      <c r="O2274" s="867">
        <v>11.25</v>
      </c>
      <c r="P2274" s="867">
        <f t="shared" si="27"/>
        <v>5.941755</v>
      </c>
    </row>
    <row r="2275" s="1" customFormat="1" spans="1:16">
      <c r="A2275" s="899" t="s">
        <v>6109</v>
      </c>
      <c r="B2275" s="900" t="s">
        <v>6110</v>
      </c>
      <c r="C2275" s="891"/>
      <c r="D2275" s="901"/>
      <c r="E2275" s="902"/>
      <c r="F2275" s="891"/>
      <c r="G2275" s="891"/>
      <c r="H2275" s="891"/>
      <c r="I2275" s="891"/>
      <c r="J2275" s="891"/>
      <c r="K2275" s="891"/>
      <c r="L2275" s="891"/>
      <c r="M2275" s="904">
        <v>1</v>
      </c>
      <c r="N2275" s="866">
        <v>0.176052</v>
      </c>
      <c r="O2275" s="867">
        <v>11.25</v>
      </c>
      <c r="P2275" s="867">
        <f t="shared" si="27"/>
        <v>1.980585</v>
      </c>
    </row>
    <row r="2276" s="1" customFormat="1" spans="1:16">
      <c r="A2276" s="899" t="s">
        <v>6111</v>
      </c>
      <c r="B2276" s="900" t="s">
        <v>6112</v>
      </c>
      <c r="C2276" s="891"/>
      <c r="D2276" s="901"/>
      <c r="E2276" s="902"/>
      <c r="F2276" s="891"/>
      <c r="G2276" s="891"/>
      <c r="H2276" s="891"/>
      <c r="I2276" s="891"/>
      <c r="J2276" s="891"/>
      <c r="K2276" s="891"/>
      <c r="L2276" s="891"/>
      <c r="M2276" s="904">
        <v>5</v>
      </c>
      <c r="N2276" s="866">
        <v>0.88026</v>
      </c>
      <c r="O2276" s="867">
        <v>11.25</v>
      </c>
      <c r="P2276" s="867">
        <f t="shared" si="27"/>
        <v>9.902925</v>
      </c>
    </row>
    <row r="2277" s="1" customFormat="1" spans="1:16">
      <c r="A2277" s="899" t="s">
        <v>6113</v>
      </c>
      <c r="B2277" s="900" t="s">
        <v>6114</v>
      </c>
      <c r="C2277" s="891"/>
      <c r="D2277" s="901"/>
      <c r="E2277" s="902"/>
      <c r="F2277" s="891"/>
      <c r="G2277" s="891"/>
      <c r="H2277" s="891"/>
      <c r="I2277" s="891"/>
      <c r="J2277" s="891"/>
      <c r="K2277" s="891"/>
      <c r="L2277" s="891"/>
      <c r="M2277" s="904">
        <v>5</v>
      </c>
      <c r="N2277" s="866">
        <v>0.88026</v>
      </c>
      <c r="O2277" s="867">
        <v>11.25</v>
      </c>
      <c r="P2277" s="867">
        <f t="shared" si="27"/>
        <v>9.902925</v>
      </c>
    </row>
    <row r="2278" s="1" customFormat="1" spans="1:16">
      <c r="A2278" s="899" t="s">
        <v>6115</v>
      </c>
      <c r="B2278" s="900" t="s">
        <v>6116</v>
      </c>
      <c r="C2278" s="891"/>
      <c r="D2278" s="901"/>
      <c r="E2278" s="902"/>
      <c r="F2278" s="891"/>
      <c r="G2278" s="891"/>
      <c r="H2278" s="891"/>
      <c r="I2278" s="891"/>
      <c r="J2278" s="891"/>
      <c r="K2278" s="891"/>
      <c r="L2278" s="891"/>
      <c r="M2278" s="904">
        <v>3</v>
      </c>
      <c r="N2278" s="866">
        <v>0.528156</v>
      </c>
      <c r="O2278" s="867">
        <v>11.25</v>
      </c>
      <c r="P2278" s="867">
        <f t="shared" si="27"/>
        <v>5.941755</v>
      </c>
    </row>
    <row r="2279" s="1" customFormat="1" spans="1:16">
      <c r="A2279" s="899" t="s">
        <v>6117</v>
      </c>
      <c r="B2279" s="900" t="s">
        <v>6118</v>
      </c>
      <c r="C2279" s="891"/>
      <c r="D2279" s="901"/>
      <c r="E2279" s="902"/>
      <c r="F2279" s="891"/>
      <c r="G2279" s="891"/>
      <c r="H2279" s="891"/>
      <c r="I2279" s="891"/>
      <c r="J2279" s="891"/>
      <c r="K2279" s="891"/>
      <c r="L2279" s="891"/>
      <c r="M2279" s="904">
        <v>3</v>
      </c>
      <c r="N2279" s="866">
        <v>0.528156</v>
      </c>
      <c r="O2279" s="867">
        <v>11.25</v>
      </c>
      <c r="P2279" s="867">
        <f t="shared" si="27"/>
        <v>5.941755</v>
      </c>
    </row>
    <row r="2280" s="1" customFormat="1" spans="1:16">
      <c r="A2280" s="899" t="s">
        <v>6119</v>
      </c>
      <c r="B2280" s="900" t="s">
        <v>6120</v>
      </c>
      <c r="C2280" s="891"/>
      <c r="D2280" s="901"/>
      <c r="E2280" s="902"/>
      <c r="F2280" s="891"/>
      <c r="G2280" s="891"/>
      <c r="H2280" s="891"/>
      <c r="I2280" s="891"/>
      <c r="J2280" s="891"/>
      <c r="K2280" s="891"/>
      <c r="L2280" s="891"/>
      <c r="M2280" s="904">
        <v>6</v>
      </c>
      <c r="N2280" s="866">
        <v>1.056312</v>
      </c>
      <c r="O2280" s="867">
        <v>11.25</v>
      </c>
      <c r="P2280" s="867">
        <f t="shared" si="27"/>
        <v>11.88351</v>
      </c>
    </row>
    <row r="2281" s="1" customFormat="1" spans="1:16">
      <c r="A2281" s="899" t="s">
        <v>6121</v>
      </c>
      <c r="B2281" s="900" t="s">
        <v>6122</v>
      </c>
      <c r="C2281" s="891"/>
      <c r="D2281" s="901"/>
      <c r="E2281" s="902"/>
      <c r="F2281" s="891"/>
      <c r="G2281" s="891"/>
      <c r="H2281" s="891"/>
      <c r="I2281" s="891"/>
      <c r="J2281" s="891"/>
      <c r="K2281" s="891"/>
      <c r="L2281" s="891"/>
      <c r="M2281" s="904">
        <v>5</v>
      </c>
      <c r="N2281" s="866">
        <v>0.88026</v>
      </c>
      <c r="O2281" s="867">
        <v>11.25</v>
      </c>
      <c r="P2281" s="867">
        <f t="shared" si="27"/>
        <v>9.902925</v>
      </c>
    </row>
    <row r="2282" s="1" customFormat="1" spans="1:16">
      <c r="A2282" s="899" t="s">
        <v>6123</v>
      </c>
      <c r="B2282" s="900" t="s">
        <v>6124</v>
      </c>
      <c r="C2282" s="891"/>
      <c r="D2282" s="901"/>
      <c r="E2282" s="902"/>
      <c r="F2282" s="891"/>
      <c r="G2282" s="891"/>
      <c r="H2282" s="891"/>
      <c r="I2282" s="891"/>
      <c r="J2282" s="891"/>
      <c r="K2282" s="891"/>
      <c r="L2282" s="891"/>
      <c r="M2282" s="904">
        <v>4</v>
      </c>
      <c r="N2282" s="866">
        <v>0.704208</v>
      </c>
      <c r="O2282" s="867">
        <v>11.25</v>
      </c>
      <c r="P2282" s="867">
        <f t="shared" si="27"/>
        <v>7.92234</v>
      </c>
    </row>
    <row r="2283" s="1" customFormat="1" spans="1:16">
      <c r="A2283" s="899" t="s">
        <v>6125</v>
      </c>
      <c r="B2283" s="900" t="s">
        <v>6126</v>
      </c>
      <c r="C2283" s="891"/>
      <c r="D2283" s="901"/>
      <c r="E2283" s="902"/>
      <c r="F2283" s="891"/>
      <c r="G2283" s="891"/>
      <c r="H2283" s="891"/>
      <c r="I2283" s="891"/>
      <c r="J2283" s="891"/>
      <c r="K2283" s="891"/>
      <c r="L2283" s="891"/>
      <c r="M2283" s="904">
        <v>4</v>
      </c>
      <c r="N2283" s="866">
        <v>0.704208</v>
      </c>
      <c r="O2283" s="867">
        <v>11.25</v>
      </c>
      <c r="P2283" s="867">
        <f t="shared" si="27"/>
        <v>7.92234</v>
      </c>
    </row>
    <row r="2284" s="1" customFormat="1" spans="1:16">
      <c r="A2284" s="899" t="s">
        <v>6127</v>
      </c>
      <c r="B2284" s="900" t="s">
        <v>6128</v>
      </c>
      <c r="C2284" s="891"/>
      <c r="D2284" s="901"/>
      <c r="E2284" s="902"/>
      <c r="F2284" s="891"/>
      <c r="G2284" s="891"/>
      <c r="H2284" s="891"/>
      <c r="I2284" s="891"/>
      <c r="J2284" s="891"/>
      <c r="K2284" s="891"/>
      <c r="L2284" s="891"/>
      <c r="M2284" s="904">
        <v>4</v>
      </c>
      <c r="N2284" s="866">
        <v>0.704208</v>
      </c>
      <c r="O2284" s="867">
        <v>11.25</v>
      </c>
      <c r="P2284" s="867">
        <f t="shared" ref="P2284:P2347" si="28">M2284*1.980585</f>
        <v>7.92234</v>
      </c>
    </row>
    <row r="2285" s="1" customFormat="1" spans="1:16">
      <c r="A2285" s="899" t="s">
        <v>6129</v>
      </c>
      <c r="B2285" s="900" t="s">
        <v>6130</v>
      </c>
      <c r="C2285" s="891"/>
      <c r="D2285" s="901"/>
      <c r="E2285" s="902"/>
      <c r="F2285" s="891"/>
      <c r="G2285" s="891"/>
      <c r="H2285" s="891"/>
      <c r="I2285" s="891"/>
      <c r="J2285" s="891"/>
      <c r="K2285" s="891"/>
      <c r="L2285" s="891"/>
      <c r="M2285" s="904">
        <v>4</v>
      </c>
      <c r="N2285" s="866">
        <v>0.704208</v>
      </c>
      <c r="O2285" s="867">
        <v>11.25</v>
      </c>
      <c r="P2285" s="867">
        <f t="shared" si="28"/>
        <v>7.92234</v>
      </c>
    </row>
    <row r="2286" s="1" customFormat="1" spans="1:16">
      <c r="A2286" s="899" t="s">
        <v>6131</v>
      </c>
      <c r="B2286" s="900" t="s">
        <v>6132</v>
      </c>
      <c r="C2286" s="891"/>
      <c r="D2286" s="901"/>
      <c r="E2286" s="902"/>
      <c r="F2286" s="891"/>
      <c r="G2286" s="891"/>
      <c r="H2286" s="891"/>
      <c r="I2286" s="891"/>
      <c r="J2286" s="891"/>
      <c r="K2286" s="891"/>
      <c r="L2286" s="891"/>
      <c r="M2286" s="904">
        <v>5</v>
      </c>
      <c r="N2286" s="866">
        <v>0.88026</v>
      </c>
      <c r="O2286" s="867">
        <v>11.25</v>
      </c>
      <c r="P2286" s="867">
        <f t="shared" si="28"/>
        <v>9.902925</v>
      </c>
    </row>
    <row r="2287" s="1" customFormat="1" spans="1:16">
      <c r="A2287" s="899" t="s">
        <v>6133</v>
      </c>
      <c r="B2287" s="900" t="s">
        <v>6134</v>
      </c>
      <c r="C2287" s="891"/>
      <c r="D2287" s="901"/>
      <c r="E2287" s="902"/>
      <c r="F2287" s="891"/>
      <c r="G2287" s="891"/>
      <c r="H2287" s="891"/>
      <c r="I2287" s="891"/>
      <c r="J2287" s="891"/>
      <c r="K2287" s="891"/>
      <c r="L2287" s="891"/>
      <c r="M2287" s="904">
        <v>2</v>
      </c>
      <c r="N2287" s="866">
        <v>0.352104</v>
      </c>
      <c r="O2287" s="867">
        <v>11.25</v>
      </c>
      <c r="P2287" s="867">
        <f t="shared" si="28"/>
        <v>3.96117</v>
      </c>
    </row>
    <row r="2288" s="1" customFormat="1" spans="1:16">
      <c r="A2288" s="899" t="s">
        <v>6135</v>
      </c>
      <c r="B2288" s="900" t="s">
        <v>6136</v>
      </c>
      <c r="C2288" s="891"/>
      <c r="D2288" s="901"/>
      <c r="E2288" s="902"/>
      <c r="F2288" s="891"/>
      <c r="G2288" s="891"/>
      <c r="H2288" s="891"/>
      <c r="I2288" s="891"/>
      <c r="J2288" s="891"/>
      <c r="K2288" s="891"/>
      <c r="L2288" s="891"/>
      <c r="M2288" s="904">
        <v>4</v>
      </c>
      <c r="N2288" s="866">
        <v>0.704208</v>
      </c>
      <c r="O2288" s="867">
        <v>11.25</v>
      </c>
      <c r="P2288" s="867">
        <f t="shared" si="28"/>
        <v>7.92234</v>
      </c>
    </row>
    <row r="2289" s="1" customFormat="1" spans="1:16">
      <c r="A2289" s="899" t="s">
        <v>6137</v>
      </c>
      <c r="B2289" s="900" t="s">
        <v>6138</v>
      </c>
      <c r="C2289" s="891"/>
      <c r="D2289" s="901"/>
      <c r="E2289" s="902"/>
      <c r="F2289" s="891"/>
      <c r="G2289" s="891"/>
      <c r="H2289" s="891"/>
      <c r="I2289" s="891"/>
      <c r="J2289" s="891"/>
      <c r="K2289" s="891"/>
      <c r="L2289" s="891"/>
      <c r="M2289" s="904">
        <v>2</v>
      </c>
      <c r="N2289" s="866">
        <v>0.352104</v>
      </c>
      <c r="O2289" s="867">
        <v>11.25</v>
      </c>
      <c r="P2289" s="867">
        <f t="shared" si="28"/>
        <v>3.96117</v>
      </c>
    </row>
    <row r="2290" s="1" customFormat="1" spans="1:16">
      <c r="A2290" s="899" t="s">
        <v>6139</v>
      </c>
      <c r="B2290" s="900" t="s">
        <v>6140</v>
      </c>
      <c r="C2290" s="891"/>
      <c r="D2290" s="901"/>
      <c r="E2290" s="902"/>
      <c r="F2290" s="891"/>
      <c r="G2290" s="891"/>
      <c r="H2290" s="891"/>
      <c r="I2290" s="891"/>
      <c r="J2290" s="891"/>
      <c r="K2290" s="891"/>
      <c r="L2290" s="891"/>
      <c r="M2290" s="904">
        <v>4</v>
      </c>
      <c r="N2290" s="866">
        <v>0.704208</v>
      </c>
      <c r="O2290" s="867">
        <v>11.25</v>
      </c>
      <c r="P2290" s="867">
        <f t="shared" si="28"/>
        <v>7.92234</v>
      </c>
    </row>
    <row r="2291" s="1" customFormat="1" spans="1:16">
      <c r="A2291" s="899" t="s">
        <v>5243</v>
      </c>
      <c r="B2291" s="900" t="s">
        <v>6141</v>
      </c>
      <c r="C2291" s="891"/>
      <c r="D2291" s="901"/>
      <c r="E2291" s="902"/>
      <c r="F2291" s="891"/>
      <c r="G2291" s="891"/>
      <c r="H2291" s="891"/>
      <c r="I2291" s="891"/>
      <c r="J2291" s="891"/>
      <c r="K2291" s="891"/>
      <c r="L2291" s="891"/>
      <c r="M2291" s="904">
        <v>4</v>
      </c>
      <c r="N2291" s="866">
        <v>0.704208</v>
      </c>
      <c r="O2291" s="867">
        <v>11.25</v>
      </c>
      <c r="P2291" s="867">
        <f t="shared" si="28"/>
        <v>7.92234</v>
      </c>
    </row>
    <row r="2292" s="1" customFormat="1" spans="1:16">
      <c r="A2292" s="899" t="s">
        <v>6142</v>
      </c>
      <c r="B2292" s="900" t="s">
        <v>6143</v>
      </c>
      <c r="C2292" s="891"/>
      <c r="D2292" s="901"/>
      <c r="E2292" s="902"/>
      <c r="F2292" s="891"/>
      <c r="G2292" s="891"/>
      <c r="H2292" s="891"/>
      <c r="I2292" s="891"/>
      <c r="J2292" s="891"/>
      <c r="K2292" s="891"/>
      <c r="L2292" s="891"/>
      <c r="M2292" s="904">
        <v>3</v>
      </c>
      <c r="N2292" s="866">
        <v>0.528156</v>
      </c>
      <c r="O2292" s="867">
        <v>11.25</v>
      </c>
      <c r="P2292" s="867">
        <f t="shared" si="28"/>
        <v>5.941755</v>
      </c>
    </row>
    <row r="2293" s="1" customFormat="1" spans="1:16">
      <c r="A2293" s="899" t="s">
        <v>6144</v>
      </c>
      <c r="B2293" s="900" t="s">
        <v>6145</v>
      </c>
      <c r="C2293" s="891"/>
      <c r="D2293" s="901"/>
      <c r="E2293" s="902"/>
      <c r="F2293" s="891"/>
      <c r="G2293" s="891"/>
      <c r="H2293" s="891"/>
      <c r="I2293" s="891"/>
      <c r="J2293" s="891"/>
      <c r="K2293" s="891"/>
      <c r="L2293" s="891"/>
      <c r="M2293" s="904">
        <v>1</v>
      </c>
      <c r="N2293" s="866">
        <v>0.176052</v>
      </c>
      <c r="O2293" s="867">
        <v>11.25</v>
      </c>
      <c r="P2293" s="867">
        <f t="shared" si="28"/>
        <v>1.980585</v>
      </c>
    </row>
    <row r="2294" s="1" customFormat="1" spans="1:16">
      <c r="A2294" s="899" t="s">
        <v>6146</v>
      </c>
      <c r="B2294" s="900" t="s">
        <v>6147</v>
      </c>
      <c r="C2294" s="891"/>
      <c r="D2294" s="901"/>
      <c r="E2294" s="902"/>
      <c r="F2294" s="891"/>
      <c r="G2294" s="891"/>
      <c r="H2294" s="891"/>
      <c r="I2294" s="891"/>
      <c r="J2294" s="891"/>
      <c r="K2294" s="891"/>
      <c r="L2294" s="891"/>
      <c r="M2294" s="904">
        <v>6</v>
      </c>
      <c r="N2294" s="866">
        <v>1.056312</v>
      </c>
      <c r="O2294" s="867">
        <v>11.25</v>
      </c>
      <c r="P2294" s="867">
        <f t="shared" si="28"/>
        <v>11.88351</v>
      </c>
    </row>
    <row r="2295" s="1" customFormat="1" spans="1:16">
      <c r="A2295" s="899" t="s">
        <v>6148</v>
      </c>
      <c r="B2295" s="900" t="s">
        <v>6149</v>
      </c>
      <c r="C2295" s="891"/>
      <c r="D2295" s="901"/>
      <c r="E2295" s="902"/>
      <c r="F2295" s="891"/>
      <c r="G2295" s="891"/>
      <c r="H2295" s="891"/>
      <c r="I2295" s="891"/>
      <c r="J2295" s="891"/>
      <c r="K2295" s="891"/>
      <c r="L2295" s="891"/>
      <c r="M2295" s="904">
        <v>5</v>
      </c>
      <c r="N2295" s="866">
        <v>0.88026</v>
      </c>
      <c r="O2295" s="867">
        <v>11.25</v>
      </c>
      <c r="P2295" s="867">
        <f t="shared" si="28"/>
        <v>9.902925</v>
      </c>
    </row>
    <row r="2296" s="1" customFormat="1" spans="1:16">
      <c r="A2296" s="899" t="s">
        <v>6150</v>
      </c>
      <c r="B2296" s="900" t="s">
        <v>6151</v>
      </c>
      <c r="C2296" s="891"/>
      <c r="D2296" s="901"/>
      <c r="E2296" s="902"/>
      <c r="F2296" s="891"/>
      <c r="G2296" s="891"/>
      <c r="H2296" s="891"/>
      <c r="I2296" s="891"/>
      <c r="J2296" s="891"/>
      <c r="K2296" s="891"/>
      <c r="L2296" s="891"/>
      <c r="M2296" s="904">
        <v>4</v>
      </c>
      <c r="N2296" s="866">
        <v>0.704208</v>
      </c>
      <c r="O2296" s="867">
        <v>11.25</v>
      </c>
      <c r="P2296" s="867">
        <f t="shared" si="28"/>
        <v>7.92234</v>
      </c>
    </row>
    <row r="2297" s="1" customFormat="1" spans="1:16">
      <c r="A2297" s="899" t="s">
        <v>6152</v>
      </c>
      <c r="B2297" s="900" t="s">
        <v>6153</v>
      </c>
      <c r="C2297" s="891"/>
      <c r="D2297" s="901"/>
      <c r="E2297" s="902"/>
      <c r="F2297" s="891"/>
      <c r="G2297" s="891"/>
      <c r="H2297" s="891"/>
      <c r="I2297" s="891"/>
      <c r="J2297" s="891"/>
      <c r="K2297" s="891"/>
      <c r="L2297" s="891"/>
      <c r="M2297" s="904">
        <v>4</v>
      </c>
      <c r="N2297" s="866">
        <v>0.704208</v>
      </c>
      <c r="O2297" s="867">
        <v>11.25</v>
      </c>
      <c r="P2297" s="867">
        <f t="shared" si="28"/>
        <v>7.92234</v>
      </c>
    </row>
    <row r="2298" s="1" customFormat="1" spans="1:16">
      <c r="A2298" s="899" t="s">
        <v>6154</v>
      </c>
      <c r="B2298" s="900" t="s">
        <v>6155</v>
      </c>
      <c r="C2298" s="891"/>
      <c r="D2298" s="901"/>
      <c r="E2298" s="902"/>
      <c r="F2298" s="891"/>
      <c r="G2298" s="891"/>
      <c r="H2298" s="891"/>
      <c r="I2298" s="891"/>
      <c r="J2298" s="891"/>
      <c r="K2298" s="891"/>
      <c r="L2298" s="891"/>
      <c r="M2298" s="904">
        <v>3</v>
      </c>
      <c r="N2298" s="866">
        <v>0.528156</v>
      </c>
      <c r="O2298" s="867">
        <v>11.25</v>
      </c>
      <c r="P2298" s="867">
        <f t="shared" si="28"/>
        <v>5.941755</v>
      </c>
    </row>
    <row r="2299" s="1" customFormat="1" spans="1:16">
      <c r="A2299" s="899" t="s">
        <v>6156</v>
      </c>
      <c r="B2299" s="900" t="s">
        <v>6157</v>
      </c>
      <c r="C2299" s="891"/>
      <c r="D2299" s="901"/>
      <c r="E2299" s="902"/>
      <c r="F2299" s="891"/>
      <c r="G2299" s="891"/>
      <c r="H2299" s="891"/>
      <c r="I2299" s="891"/>
      <c r="J2299" s="891"/>
      <c r="K2299" s="891"/>
      <c r="L2299" s="891"/>
      <c r="M2299" s="904">
        <v>5</v>
      </c>
      <c r="N2299" s="866">
        <v>0.88026</v>
      </c>
      <c r="O2299" s="867">
        <v>11.25</v>
      </c>
      <c r="P2299" s="867">
        <f t="shared" si="28"/>
        <v>9.902925</v>
      </c>
    </row>
    <row r="2300" s="1" customFormat="1" spans="1:16">
      <c r="A2300" s="899" t="s">
        <v>6158</v>
      </c>
      <c r="B2300" s="900" t="s">
        <v>6159</v>
      </c>
      <c r="C2300" s="891"/>
      <c r="D2300" s="901"/>
      <c r="E2300" s="902"/>
      <c r="F2300" s="891"/>
      <c r="G2300" s="891"/>
      <c r="H2300" s="891"/>
      <c r="I2300" s="891"/>
      <c r="J2300" s="891"/>
      <c r="K2300" s="891"/>
      <c r="L2300" s="891"/>
      <c r="M2300" s="904">
        <v>3</v>
      </c>
      <c r="N2300" s="866">
        <v>0.528156</v>
      </c>
      <c r="O2300" s="867">
        <v>11.25</v>
      </c>
      <c r="P2300" s="867">
        <f t="shared" si="28"/>
        <v>5.941755</v>
      </c>
    </row>
    <row r="2301" s="1" customFormat="1" spans="1:16">
      <c r="A2301" s="899" t="s">
        <v>6160</v>
      </c>
      <c r="B2301" s="900" t="s">
        <v>6161</v>
      </c>
      <c r="C2301" s="891"/>
      <c r="D2301" s="901"/>
      <c r="E2301" s="902"/>
      <c r="F2301" s="891"/>
      <c r="G2301" s="891"/>
      <c r="H2301" s="891"/>
      <c r="I2301" s="891"/>
      <c r="J2301" s="891"/>
      <c r="K2301" s="891"/>
      <c r="L2301" s="891"/>
      <c r="M2301" s="904">
        <v>4</v>
      </c>
      <c r="N2301" s="866">
        <v>0.704208</v>
      </c>
      <c r="O2301" s="867">
        <v>11.25</v>
      </c>
      <c r="P2301" s="867">
        <f t="shared" si="28"/>
        <v>7.92234</v>
      </c>
    </row>
    <row r="2302" s="1" customFormat="1" spans="1:16">
      <c r="A2302" s="899" t="s">
        <v>6162</v>
      </c>
      <c r="B2302" s="900" t="s">
        <v>6163</v>
      </c>
      <c r="C2302" s="891"/>
      <c r="D2302" s="901"/>
      <c r="E2302" s="902"/>
      <c r="F2302" s="891"/>
      <c r="G2302" s="891"/>
      <c r="H2302" s="891"/>
      <c r="I2302" s="891"/>
      <c r="J2302" s="891"/>
      <c r="K2302" s="891"/>
      <c r="L2302" s="891"/>
      <c r="M2302" s="904">
        <v>9</v>
      </c>
      <c r="N2302" s="866">
        <v>1.584468</v>
      </c>
      <c r="O2302" s="867">
        <v>11.25</v>
      </c>
      <c r="P2302" s="867">
        <f t="shared" si="28"/>
        <v>17.825265</v>
      </c>
    </row>
    <row r="2303" s="1" customFormat="1" spans="1:16">
      <c r="A2303" s="899" t="s">
        <v>6164</v>
      </c>
      <c r="B2303" s="900" t="s">
        <v>6165</v>
      </c>
      <c r="C2303" s="891"/>
      <c r="D2303" s="901"/>
      <c r="E2303" s="902"/>
      <c r="F2303" s="891"/>
      <c r="G2303" s="891"/>
      <c r="H2303" s="891"/>
      <c r="I2303" s="891"/>
      <c r="J2303" s="891"/>
      <c r="K2303" s="891"/>
      <c r="L2303" s="891"/>
      <c r="M2303" s="904">
        <v>6</v>
      </c>
      <c r="N2303" s="866">
        <v>1.056312</v>
      </c>
      <c r="O2303" s="867">
        <v>11.25</v>
      </c>
      <c r="P2303" s="867">
        <f t="shared" si="28"/>
        <v>11.88351</v>
      </c>
    </row>
    <row r="2304" s="1" customFormat="1" spans="1:16">
      <c r="A2304" s="899" t="s">
        <v>6166</v>
      </c>
      <c r="B2304" s="900" t="s">
        <v>6167</v>
      </c>
      <c r="C2304" s="891"/>
      <c r="D2304" s="901"/>
      <c r="E2304" s="902"/>
      <c r="F2304" s="891"/>
      <c r="G2304" s="891"/>
      <c r="H2304" s="891"/>
      <c r="I2304" s="891"/>
      <c r="J2304" s="891"/>
      <c r="K2304" s="891"/>
      <c r="L2304" s="891"/>
      <c r="M2304" s="904">
        <v>4</v>
      </c>
      <c r="N2304" s="866">
        <v>0.704208</v>
      </c>
      <c r="O2304" s="867">
        <v>11.25</v>
      </c>
      <c r="P2304" s="867">
        <f t="shared" si="28"/>
        <v>7.92234</v>
      </c>
    </row>
    <row r="2305" s="1" customFormat="1" spans="1:16">
      <c r="A2305" s="899" t="s">
        <v>6168</v>
      </c>
      <c r="B2305" s="900" t="s">
        <v>6169</v>
      </c>
      <c r="C2305" s="891"/>
      <c r="D2305" s="901"/>
      <c r="E2305" s="902"/>
      <c r="F2305" s="891"/>
      <c r="G2305" s="891"/>
      <c r="H2305" s="891"/>
      <c r="I2305" s="891"/>
      <c r="J2305" s="891"/>
      <c r="K2305" s="891"/>
      <c r="L2305" s="891"/>
      <c r="M2305" s="904">
        <v>6</v>
      </c>
      <c r="N2305" s="866">
        <v>1.056312</v>
      </c>
      <c r="O2305" s="867">
        <v>11.25</v>
      </c>
      <c r="P2305" s="867">
        <f t="shared" si="28"/>
        <v>11.88351</v>
      </c>
    </row>
    <row r="2306" s="1" customFormat="1" spans="1:16">
      <c r="A2306" s="899" t="s">
        <v>6170</v>
      </c>
      <c r="B2306" s="900" t="s">
        <v>2269</v>
      </c>
      <c r="C2306" s="891"/>
      <c r="D2306" s="901"/>
      <c r="E2306" s="902"/>
      <c r="F2306" s="891"/>
      <c r="G2306" s="891"/>
      <c r="H2306" s="891"/>
      <c r="I2306" s="891"/>
      <c r="J2306" s="891"/>
      <c r="K2306" s="891"/>
      <c r="L2306" s="891"/>
      <c r="M2306" s="904">
        <v>5</v>
      </c>
      <c r="N2306" s="866">
        <v>0.88026</v>
      </c>
      <c r="O2306" s="867">
        <v>11.25</v>
      </c>
      <c r="P2306" s="867">
        <f t="shared" si="28"/>
        <v>9.902925</v>
      </c>
    </row>
    <row r="2307" s="1" customFormat="1" spans="1:16">
      <c r="A2307" s="899" t="s">
        <v>6171</v>
      </c>
      <c r="B2307" s="900" t="s">
        <v>5483</v>
      </c>
      <c r="C2307" s="891"/>
      <c r="D2307" s="901"/>
      <c r="E2307" s="902"/>
      <c r="F2307" s="891"/>
      <c r="G2307" s="891"/>
      <c r="H2307" s="891"/>
      <c r="I2307" s="891"/>
      <c r="J2307" s="891"/>
      <c r="K2307" s="891"/>
      <c r="L2307" s="891"/>
      <c r="M2307" s="904">
        <v>4</v>
      </c>
      <c r="N2307" s="866">
        <v>0.704208</v>
      </c>
      <c r="O2307" s="867">
        <v>11.25</v>
      </c>
      <c r="P2307" s="867">
        <f t="shared" si="28"/>
        <v>7.92234</v>
      </c>
    </row>
    <row r="2308" s="1" customFormat="1" spans="1:16">
      <c r="A2308" s="899" t="s">
        <v>6172</v>
      </c>
      <c r="B2308" s="900" t="s">
        <v>6173</v>
      </c>
      <c r="C2308" s="891"/>
      <c r="D2308" s="901"/>
      <c r="E2308" s="902"/>
      <c r="F2308" s="891"/>
      <c r="G2308" s="891"/>
      <c r="H2308" s="891"/>
      <c r="I2308" s="891"/>
      <c r="J2308" s="891"/>
      <c r="K2308" s="891"/>
      <c r="L2308" s="891"/>
      <c r="M2308" s="904">
        <v>4</v>
      </c>
      <c r="N2308" s="866">
        <v>0.704208</v>
      </c>
      <c r="O2308" s="867">
        <v>11.25</v>
      </c>
      <c r="P2308" s="867">
        <f t="shared" si="28"/>
        <v>7.92234</v>
      </c>
    </row>
    <row r="2309" s="1" customFormat="1" spans="1:16">
      <c r="A2309" s="899" t="s">
        <v>6174</v>
      </c>
      <c r="B2309" s="900" t="s">
        <v>6175</v>
      </c>
      <c r="C2309" s="891"/>
      <c r="D2309" s="901"/>
      <c r="E2309" s="902"/>
      <c r="F2309" s="891"/>
      <c r="G2309" s="891"/>
      <c r="H2309" s="891"/>
      <c r="I2309" s="891"/>
      <c r="J2309" s="891"/>
      <c r="K2309" s="891"/>
      <c r="L2309" s="891"/>
      <c r="M2309" s="904">
        <v>2</v>
      </c>
      <c r="N2309" s="866">
        <v>0.352104</v>
      </c>
      <c r="O2309" s="867">
        <v>11.25</v>
      </c>
      <c r="P2309" s="867">
        <f t="shared" si="28"/>
        <v>3.96117</v>
      </c>
    </row>
    <row r="2310" s="1" customFormat="1" spans="1:16">
      <c r="A2310" s="899" t="s">
        <v>6176</v>
      </c>
      <c r="B2310" s="900" t="s">
        <v>6177</v>
      </c>
      <c r="C2310" s="891"/>
      <c r="D2310" s="901"/>
      <c r="E2310" s="902"/>
      <c r="F2310" s="891"/>
      <c r="G2310" s="891"/>
      <c r="H2310" s="891"/>
      <c r="I2310" s="891"/>
      <c r="J2310" s="891"/>
      <c r="K2310" s="891"/>
      <c r="L2310" s="891"/>
      <c r="M2310" s="904">
        <v>4</v>
      </c>
      <c r="N2310" s="866">
        <v>0.704208</v>
      </c>
      <c r="O2310" s="867">
        <v>11.25</v>
      </c>
      <c r="P2310" s="867">
        <f t="shared" si="28"/>
        <v>7.92234</v>
      </c>
    </row>
    <row r="2311" s="1" customFormat="1" spans="1:16">
      <c r="A2311" s="899" t="s">
        <v>6178</v>
      </c>
      <c r="B2311" s="900" t="s">
        <v>6179</v>
      </c>
      <c r="C2311" s="891"/>
      <c r="D2311" s="901"/>
      <c r="E2311" s="902"/>
      <c r="F2311" s="891"/>
      <c r="G2311" s="891"/>
      <c r="H2311" s="891"/>
      <c r="I2311" s="891"/>
      <c r="J2311" s="891"/>
      <c r="K2311" s="891"/>
      <c r="L2311" s="891"/>
      <c r="M2311" s="904">
        <v>1</v>
      </c>
      <c r="N2311" s="866">
        <v>0.176052</v>
      </c>
      <c r="O2311" s="867">
        <v>11.25</v>
      </c>
      <c r="P2311" s="867">
        <f t="shared" si="28"/>
        <v>1.980585</v>
      </c>
    </row>
    <row r="2312" s="1" customFormat="1" spans="1:16">
      <c r="A2312" s="899" t="s">
        <v>6180</v>
      </c>
      <c r="B2312" s="900" t="s">
        <v>6181</v>
      </c>
      <c r="C2312" s="891"/>
      <c r="D2312" s="901"/>
      <c r="E2312" s="902"/>
      <c r="F2312" s="891"/>
      <c r="G2312" s="891"/>
      <c r="H2312" s="891"/>
      <c r="I2312" s="891"/>
      <c r="J2312" s="891"/>
      <c r="K2312" s="891"/>
      <c r="L2312" s="891"/>
      <c r="M2312" s="904">
        <v>2</v>
      </c>
      <c r="N2312" s="866">
        <v>0.352104</v>
      </c>
      <c r="O2312" s="867">
        <v>11.25</v>
      </c>
      <c r="P2312" s="867">
        <f t="shared" si="28"/>
        <v>3.96117</v>
      </c>
    </row>
    <row r="2313" s="1" customFormat="1" spans="1:16">
      <c r="A2313" s="899" t="s">
        <v>6182</v>
      </c>
      <c r="B2313" s="900" t="s">
        <v>6183</v>
      </c>
      <c r="C2313" s="891"/>
      <c r="D2313" s="901"/>
      <c r="E2313" s="902"/>
      <c r="F2313" s="891"/>
      <c r="G2313" s="891"/>
      <c r="H2313" s="891"/>
      <c r="I2313" s="891"/>
      <c r="J2313" s="891"/>
      <c r="K2313" s="891"/>
      <c r="L2313" s="891"/>
      <c r="M2313" s="904">
        <v>3</v>
      </c>
      <c r="N2313" s="866">
        <v>0.528156</v>
      </c>
      <c r="O2313" s="867">
        <v>11.25</v>
      </c>
      <c r="P2313" s="867">
        <f t="shared" si="28"/>
        <v>5.941755</v>
      </c>
    </row>
    <row r="2314" s="1" customFormat="1" spans="1:16">
      <c r="A2314" s="899" t="s">
        <v>6184</v>
      </c>
      <c r="B2314" s="900" t="s">
        <v>6185</v>
      </c>
      <c r="C2314" s="891"/>
      <c r="D2314" s="901"/>
      <c r="E2314" s="902"/>
      <c r="F2314" s="891"/>
      <c r="G2314" s="891"/>
      <c r="H2314" s="891"/>
      <c r="I2314" s="891"/>
      <c r="J2314" s="891"/>
      <c r="K2314" s="891"/>
      <c r="L2314" s="891"/>
      <c r="M2314" s="904">
        <v>4</v>
      </c>
      <c r="N2314" s="866">
        <v>0.704208</v>
      </c>
      <c r="O2314" s="867">
        <v>11.25</v>
      </c>
      <c r="P2314" s="867">
        <f t="shared" si="28"/>
        <v>7.92234</v>
      </c>
    </row>
    <row r="2315" s="1" customFormat="1" spans="1:16">
      <c r="A2315" s="899" t="s">
        <v>6186</v>
      </c>
      <c r="B2315" s="900" t="s">
        <v>2546</v>
      </c>
      <c r="C2315" s="891"/>
      <c r="D2315" s="901"/>
      <c r="E2315" s="902"/>
      <c r="F2315" s="891"/>
      <c r="G2315" s="891"/>
      <c r="H2315" s="891"/>
      <c r="I2315" s="891"/>
      <c r="J2315" s="891"/>
      <c r="K2315" s="891"/>
      <c r="L2315" s="891"/>
      <c r="M2315" s="904">
        <v>3</v>
      </c>
      <c r="N2315" s="866">
        <v>0.528156</v>
      </c>
      <c r="O2315" s="867">
        <v>11.25</v>
      </c>
      <c r="P2315" s="867">
        <f t="shared" si="28"/>
        <v>5.941755</v>
      </c>
    </row>
    <row r="2316" s="1" customFormat="1" spans="1:16">
      <c r="A2316" s="899" t="s">
        <v>6187</v>
      </c>
      <c r="B2316" s="900" t="s">
        <v>6188</v>
      </c>
      <c r="C2316" s="891"/>
      <c r="D2316" s="901"/>
      <c r="E2316" s="902"/>
      <c r="F2316" s="891"/>
      <c r="G2316" s="891"/>
      <c r="H2316" s="891"/>
      <c r="I2316" s="891"/>
      <c r="J2316" s="891"/>
      <c r="K2316" s="891"/>
      <c r="L2316" s="891"/>
      <c r="M2316" s="904">
        <v>2</v>
      </c>
      <c r="N2316" s="866">
        <v>0.352104</v>
      </c>
      <c r="O2316" s="867">
        <v>11.25</v>
      </c>
      <c r="P2316" s="867">
        <f t="shared" si="28"/>
        <v>3.96117</v>
      </c>
    </row>
    <row r="2317" s="1" customFormat="1" spans="1:16">
      <c r="A2317" s="899" t="s">
        <v>6189</v>
      </c>
      <c r="B2317" s="900" t="s">
        <v>6190</v>
      </c>
      <c r="C2317" s="891"/>
      <c r="D2317" s="901"/>
      <c r="E2317" s="902"/>
      <c r="F2317" s="891"/>
      <c r="G2317" s="891"/>
      <c r="H2317" s="891"/>
      <c r="I2317" s="891"/>
      <c r="J2317" s="891"/>
      <c r="K2317" s="891"/>
      <c r="L2317" s="891"/>
      <c r="M2317" s="904">
        <v>4</v>
      </c>
      <c r="N2317" s="866">
        <v>0.704208</v>
      </c>
      <c r="O2317" s="867">
        <v>11.25</v>
      </c>
      <c r="P2317" s="867">
        <f t="shared" si="28"/>
        <v>7.92234</v>
      </c>
    </row>
    <row r="2318" s="1" customFormat="1" spans="1:16">
      <c r="A2318" s="899" t="s">
        <v>6191</v>
      </c>
      <c r="B2318" s="900" t="s">
        <v>6192</v>
      </c>
      <c r="C2318" s="891"/>
      <c r="D2318" s="901"/>
      <c r="E2318" s="902"/>
      <c r="F2318" s="891"/>
      <c r="G2318" s="891"/>
      <c r="H2318" s="891"/>
      <c r="I2318" s="891"/>
      <c r="J2318" s="891"/>
      <c r="K2318" s="891"/>
      <c r="L2318" s="891"/>
      <c r="M2318" s="904">
        <v>5</v>
      </c>
      <c r="N2318" s="866">
        <v>0.88026</v>
      </c>
      <c r="O2318" s="867">
        <v>11.25</v>
      </c>
      <c r="P2318" s="867">
        <f t="shared" si="28"/>
        <v>9.902925</v>
      </c>
    </row>
    <row r="2319" s="1" customFormat="1" spans="1:16">
      <c r="A2319" s="899" t="s">
        <v>6193</v>
      </c>
      <c r="B2319" s="900" t="s">
        <v>6194</v>
      </c>
      <c r="C2319" s="891"/>
      <c r="D2319" s="901"/>
      <c r="E2319" s="902"/>
      <c r="F2319" s="891"/>
      <c r="G2319" s="891"/>
      <c r="H2319" s="891"/>
      <c r="I2319" s="891"/>
      <c r="J2319" s="891"/>
      <c r="K2319" s="891"/>
      <c r="L2319" s="891"/>
      <c r="M2319" s="904">
        <v>4</v>
      </c>
      <c r="N2319" s="866">
        <v>0.704208</v>
      </c>
      <c r="O2319" s="867">
        <v>11.25</v>
      </c>
      <c r="P2319" s="867">
        <f t="shared" si="28"/>
        <v>7.92234</v>
      </c>
    </row>
    <row r="2320" s="1" customFormat="1" spans="1:16">
      <c r="A2320" s="899" t="s">
        <v>6195</v>
      </c>
      <c r="B2320" s="900" t="s">
        <v>6196</v>
      </c>
      <c r="C2320" s="891"/>
      <c r="D2320" s="901"/>
      <c r="E2320" s="902"/>
      <c r="F2320" s="891"/>
      <c r="G2320" s="891"/>
      <c r="H2320" s="891"/>
      <c r="I2320" s="891"/>
      <c r="J2320" s="891"/>
      <c r="K2320" s="891"/>
      <c r="L2320" s="891"/>
      <c r="M2320" s="904">
        <v>5</v>
      </c>
      <c r="N2320" s="866">
        <v>0.88026</v>
      </c>
      <c r="O2320" s="867">
        <v>11.25</v>
      </c>
      <c r="P2320" s="867">
        <f t="shared" si="28"/>
        <v>9.902925</v>
      </c>
    </row>
    <row r="2321" s="1" customFormat="1" spans="1:16">
      <c r="A2321" s="899" t="s">
        <v>6197</v>
      </c>
      <c r="B2321" s="900" t="s">
        <v>6198</v>
      </c>
      <c r="C2321" s="891"/>
      <c r="D2321" s="901"/>
      <c r="E2321" s="902"/>
      <c r="F2321" s="891"/>
      <c r="G2321" s="891"/>
      <c r="H2321" s="891"/>
      <c r="I2321" s="891"/>
      <c r="J2321" s="891"/>
      <c r="K2321" s="891"/>
      <c r="L2321" s="891"/>
      <c r="M2321" s="904">
        <v>5</v>
      </c>
      <c r="N2321" s="866">
        <v>0.88026</v>
      </c>
      <c r="O2321" s="867">
        <v>11.25</v>
      </c>
      <c r="P2321" s="867">
        <f t="shared" si="28"/>
        <v>9.902925</v>
      </c>
    </row>
    <row r="2322" s="1" customFormat="1" spans="1:16">
      <c r="A2322" s="899" t="s">
        <v>6199</v>
      </c>
      <c r="B2322" s="900" t="s">
        <v>6200</v>
      </c>
      <c r="C2322" s="891"/>
      <c r="D2322" s="901"/>
      <c r="E2322" s="902"/>
      <c r="F2322" s="891"/>
      <c r="G2322" s="891"/>
      <c r="H2322" s="891"/>
      <c r="I2322" s="891"/>
      <c r="J2322" s="891"/>
      <c r="K2322" s="891"/>
      <c r="L2322" s="891"/>
      <c r="M2322" s="904">
        <v>6</v>
      </c>
      <c r="N2322" s="866">
        <v>1.056312</v>
      </c>
      <c r="O2322" s="867">
        <v>11.25</v>
      </c>
      <c r="P2322" s="867">
        <f t="shared" si="28"/>
        <v>11.88351</v>
      </c>
    </row>
    <row r="2323" s="1" customFormat="1" spans="1:16">
      <c r="A2323" s="899" t="s">
        <v>6201</v>
      </c>
      <c r="B2323" s="900" t="s">
        <v>6202</v>
      </c>
      <c r="C2323" s="891"/>
      <c r="D2323" s="901"/>
      <c r="E2323" s="902"/>
      <c r="F2323" s="891"/>
      <c r="G2323" s="891"/>
      <c r="H2323" s="891"/>
      <c r="I2323" s="891"/>
      <c r="J2323" s="891"/>
      <c r="K2323" s="891"/>
      <c r="L2323" s="891"/>
      <c r="M2323" s="904">
        <v>3</v>
      </c>
      <c r="N2323" s="866">
        <v>0.528156</v>
      </c>
      <c r="O2323" s="867">
        <v>11.25</v>
      </c>
      <c r="P2323" s="867">
        <f t="shared" si="28"/>
        <v>5.941755</v>
      </c>
    </row>
    <row r="2324" s="1" customFormat="1" spans="1:16">
      <c r="A2324" s="899" t="s">
        <v>6203</v>
      </c>
      <c r="B2324" s="900" t="s">
        <v>6204</v>
      </c>
      <c r="C2324" s="891"/>
      <c r="D2324" s="901"/>
      <c r="E2324" s="902"/>
      <c r="F2324" s="891"/>
      <c r="G2324" s="891"/>
      <c r="H2324" s="891"/>
      <c r="I2324" s="891"/>
      <c r="J2324" s="891"/>
      <c r="K2324" s="891"/>
      <c r="L2324" s="891"/>
      <c r="M2324" s="904">
        <v>4</v>
      </c>
      <c r="N2324" s="866">
        <v>0.704208</v>
      </c>
      <c r="O2324" s="867">
        <v>11.25</v>
      </c>
      <c r="P2324" s="867">
        <f t="shared" si="28"/>
        <v>7.92234</v>
      </c>
    </row>
    <row r="2325" s="1" customFormat="1" spans="1:16">
      <c r="A2325" s="899" t="s">
        <v>6205</v>
      </c>
      <c r="B2325" s="900" t="s">
        <v>6206</v>
      </c>
      <c r="C2325" s="891"/>
      <c r="D2325" s="901"/>
      <c r="E2325" s="902"/>
      <c r="F2325" s="891"/>
      <c r="G2325" s="891"/>
      <c r="H2325" s="891"/>
      <c r="I2325" s="891"/>
      <c r="J2325" s="891"/>
      <c r="K2325" s="891"/>
      <c r="L2325" s="891"/>
      <c r="M2325" s="904">
        <v>5</v>
      </c>
      <c r="N2325" s="866">
        <v>0.88026</v>
      </c>
      <c r="O2325" s="867">
        <v>11.25</v>
      </c>
      <c r="P2325" s="867">
        <f t="shared" si="28"/>
        <v>9.902925</v>
      </c>
    </row>
    <row r="2326" s="1" customFormat="1" spans="1:16">
      <c r="A2326" s="899" t="s">
        <v>5870</v>
      </c>
      <c r="B2326" s="900" t="s">
        <v>6207</v>
      </c>
      <c r="C2326" s="891"/>
      <c r="D2326" s="901"/>
      <c r="E2326" s="902"/>
      <c r="F2326" s="891"/>
      <c r="G2326" s="891"/>
      <c r="H2326" s="891"/>
      <c r="I2326" s="891"/>
      <c r="J2326" s="891"/>
      <c r="K2326" s="891"/>
      <c r="L2326" s="891"/>
      <c r="M2326" s="904">
        <v>5</v>
      </c>
      <c r="N2326" s="866">
        <v>0.88026</v>
      </c>
      <c r="O2326" s="867">
        <v>11.25</v>
      </c>
      <c r="P2326" s="867">
        <f t="shared" si="28"/>
        <v>9.902925</v>
      </c>
    </row>
    <row r="2327" s="1" customFormat="1" spans="1:16">
      <c r="A2327" s="899" t="s">
        <v>6208</v>
      </c>
      <c r="B2327" s="900" t="s">
        <v>6209</v>
      </c>
      <c r="C2327" s="891"/>
      <c r="D2327" s="901"/>
      <c r="E2327" s="902"/>
      <c r="F2327" s="891"/>
      <c r="G2327" s="891"/>
      <c r="H2327" s="891"/>
      <c r="I2327" s="891"/>
      <c r="J2327" s="891"/>
      <c r="K2327" s="891"/>
      <c r="L2327" s="891"/>
      <c r="M2327" s="904">
        <v>3</v>
      </c>
      <c r="N2327" s="866">
        <v>0.528156</v>
      </c>
      <c r="O2327" s="867">
        <v>11.25</v>
      </c>
      <c r="P2327" s="867">
        <f t="shared" si="28"/>
        <v>5.941755</v>
      </c>
    </row>
    <row r="2328" s="1" customFormat="1" spans="1:16">
      <c r="A2328" s="899" t="s">
        <v>403</v>
      </c>
      <c r="B2328" s="900" t="s">
        <v>2043</v>
      </c>
      <c r="C2328" s="891"/>
      <c r="D2328" s="901"/>
      <c r="E2328" s="902"/>
      <c r="F2328" s="891"/>
      <c r="G2328" s="891"/>
      <c r="H2328" s="891"/>
      <c r="I2328" s="891"/>
      <c r="J2328" s="891"/>
      <c r="K2328" s="891"/>
      <c r="L2328" s="891"/>
      <c r="M2328" s="904">
        <v>2</v>
      </c>
      <c r="N2328" s="866">
        <v>0.352104</v>
      </c>
      <c r="O2328" s="867">
        <v>11.25</v>
      </c>
      <c r="P2328" s="867">
        <f t="shared" si="28"/>
        <v>3.96117</v>
      </c>
    </row>
    <row r="2329" s="1" customFormat="1" spans="1:16">
      <c r="A2329" s="899" t="s">
        <v>6210</v>
      </c>
      <c r="B2329" s="900" t="s">
        <v>6211</v>
      </c>
      <c r="C2329" s="891"/>
      <c r="D2329" s="901"/>
      <c r="E2329" s="902"/>
      <c r="F2329" s="891"/>
      <c r="G2329" s="891"/>
      <c r="H2329" s="891"/>
      <c r="I2329" s="891"/>
      <c r="J2329" s="891"/>
      <c r="K2329" s="891"/>
      <c r="L2329" s="891"/>
      <c r="M2329" s="904">
        <v>3</v>
      </c>
      <c r="N2329" s="866">
        <v>0.528156</v>
      </c>
      <c r="O2329" s="867">
        <v>11.25</v>
      </c>
      <c r="P2329" s="867">
        <f t="shared" si="28"/>
        <v>5.941755</v>
      </c>
    </row>
    <row r="2330" s="1" customFormat="1" spans="1:16">
      <c r="A2330" s="899" t="s">
        <v>6212</v>
      </c>
      <c r="B2330" s="900" t="s">
        <v>6213</v>
      </c>
      <c r="C2330" s="891"/>
      <c r="D2330" s="901"/>
      <c r="E2330" s="902"/>
      <c r="F2330" s="891"/>
      <c r="G2330" s="891"/>
      <c r="H2330" s="891"/>
      <c r="I2330" s="891"/>
      <c r="J2330" s="891"/>
      <c r="K2330" s="891"/>
      <c r="L2330" s="891"/>
      <c r="M2330" s="904">
        <v>5</v>
      </c>
      <c r="N2330" s="866">
        <v>0.88026</v>
      </c>
      <c r="O2330" s="867">
        <v>11.25</v>
      </c>
      <c r="P2330" s="867">
        <f t="shared" si="28"/>
        <v>9.902925</v>
      </c>
    </row>
    <row r="2331" s="1" customFormat="1" spans="1:16">
      <c r="A2331" s="899" t="s">
        <v>6214</v>
      </c>
      <c r="B2331" s="900" t="s">
        <v>6215</v>
      </c>
      <c r="C2331" s="891"/>
      <c r="D2331" s="901"/>
      <c r="E2331" s="902"/>
      <c r="F2331" s="891"/>
      <c r="G2331" s="891"/>
      <c r="H2331" s="891"/>
      <c r="I2331" s="891"/>
      <c r="J2331" s="891"/>
      <c r="K2331" s="891"/>
      <c r="L2331" s="891"/>
      <c r="M2331" s="904">
        <v>3</v>
      </c>
      <c r="N2331" s="866">
        <v>0.528156</v>
      </c>
      <c r="O2331" s="867">
        <v>11.25</v>
      </c>
      <c r="P2331" s="867">
        <f t="shared" si="28"/>
        <v>5.941755</v>
      </c>
    </row>
    <row r="2332" s="1" customFormat="1" spans="1:16">
      <c r="A2332" s="899" t="s">
        <v>6216</v>
      </c>
      <c r="B2332" s="900" t="s">
        <v>6217</v>
      </c>
      <c r="C2332" s="891"/>
      <c r="D2332" s="901"/>
      <c r="E2332" s="902"/>
      <c r="F2332" s="891"/>
      <c r="G2332" s="891"/>
      <c r="H2332" s="891"/>
      <c r="I2332" s="891"/>
      <c r="J2332" s="891"/>
      <c r="K2332" s="891"/>
      <c r="L2332" s="891"/>
      <c r="M2332" s="904">
        <v>5</v>
      </c>
      <c r="N2332" s="866">
        <v>0.88026</v>
      </c>
      <c r="O2332" s="867">
        <v>11.25</v>
      </c>
      <c r="P2332" s="867">
        <f t="shared" si="28"/>
        <v>9.902925</v>
      </c>
    </row>
    <row r="2333" s="1" customFormat="1" spans="1:16">
      <c r="A2333" s="899" t="s">
        <v>6218</v>
      </c>
      <c r="B2333" s="900" t="s">
        <v>2510</v>
      </c>
      <c r="C2333" s="891"/>
      <c r="D2333" s="901"/>
      <c r="E2333" s="902"/>
      <c r="F2333" s="891"/>
      <c r="G2333" s="891"/>
      <c r="H2333" s="891"/>
      <c r="I2333" s="891"/>
      <c r="J2333" s="891"/>
      <c r="K2333" s="891"/>
      <c r="L2333" s="891"/>
      <c r="M2333" s="904">
        <v>2</v>
      </c>
      <c r="N2333" s="866">
        <v>0.352104</v>
      </c>
      <c r="O2333" s="867">
        <v>11.25</v>
      </c>
      <c r="P2333" s="867">
        <f t="shared" si="28"/>
        <v>3.96117</v>
      </c>
    </row>
    <row r="2334" s="1" customFormat="1" spans="1:16">
      <c r="A2334" s="899" t="s">
        <v>6219</v>
      </c>
      <c r="B2334" s="900" t="s">
        <v>6220</v>
      </c>
      <c r="C2334" s="891"/>
      <c r="D2334" s="901"/>
      <c r="E2334" s="902"/>
      <c r="F2334" s="891"/>
      <c r="G2334" s="891"/>
      <c r="H2334" s="891"/>
      <c r="I2334" s="891"/>
      <c r="J2334" s="891"/>
      <c r="K2334" s="891"/>
      <c r="L2334" s="891"/>
      <c r="M2334" s="904">
        <v>1</v>
      </c>
      <c r="N2334" s="866">
        <v>0.176052</v>
      </c>
      <c r="O2334" s="867">
        <v>11.25</v>
      </c>
      <c r="P2334" s="867">
        <f t="shared" si="28"/>
        <v>1.980585</v>
      </c>
    </row>
    <row r="2335" s="1" customFormat="1" spans="1:16">
      <c r="A2335" s="899" t="s">
        <v>6221</v>
      </c>
      <c r="B2335" s="900" t="s">
        <v>6222</v>
      </c>
      <c r="C2335" s="891"/>
      <c r="D2335" s="901"/>
      <c r="E2335" s="902"/>
      <c r="F2335" s="891"/>
      <c r="G2335" s="891"/>
      <c r="H2335" s="891"/>
      <c r="I2335" s="891"/>
      <c r="J2335" s="891"/>
      <c r="K2335" s="891"/>
      <c r="L2335" s="891"/>
      <c r="M2335" s="904">
        <v>4</v>
      </c>
      <c r="N2335" s="866">
        <v>0.704208</v>
      </c>
      <c r="O2335" s="867">
        <v>11.25</v>
      </c>
      <c r="P2335" s="867">
        <f t="shared" si="28"/>
        <v>7.92234</v>
      </c>
    </row>
    <row r="2336" s="1" customFormat="1" spans="1:16">
      <c r="A2336" s="899" t="s">
        <v>6223</v>
      </c>
      <c r="B2336" s="900" t="s">
        <v>6224</v>
      </c>
      <c r="C2336" s="891"/>
      <c r="D2336" s="901"/>
      <c r="E2336" s="902"/>
      <c r="F2336" s="891"/>
      <c r="G2336" s="891"/>
      <c r="H2336" s="891"/>
      <c r="I2336" s="891"/>
      <c r="J2336" s="891"/>
      <c r="K2336" s="891"/>
      <c r="L2336" s="891"/>
      <c r="M2336" s="904">
        <v>5</v>
      </c>
      <c r="N2336" s="866">
        <v>0.88026</v>
      </c>
      <c r="O2336" s="867">
        <v>11.25</v>
      </c>
      <c r="P2336" s="867">
        <f t="shared" si="28"/>
        <v>9.902925</v>
      </c>
    </row>
    <row r="2337" s="1" customFormat="1" spans="1:16">
      <c r="A2337" s="899" t="s">
        <v>6225</v>
      </c>
      <c r="B2337" s="900" t="s">
        <v>6226</v>
      </c>
      <c r="C2337" s="891"/>
      <c r="D2337" s="901"/>
      <c r="E2337" s="902"/>
      <c r="F2337" s="891"/>
      <c r="G2337" s="891"/>
      <c r="H2337" s="891"/>
      <c r="I2337" s="891"/>
      <c r="J2337" s="891"/>
      <c r="K2337" s="891"/>
      <c r="L2337" s="891"/>
      <c r="M2337" s="904">
        <v>3</v>
      </c>
      <c r="N2337" s="866">
        <v>0.528156</v>
      </c>
      <c r="O2337" s="867">
        <v>11.25</v>
      </c>
      <c r="P2337" s="867">
        <f t="shared" si="28"/>
        <v>5.941755</v>
      </c>
    </row>
    <row r="2338" s="1" customFormat="1" spans="1:16">
      <c r="A2338" s="899" t="s">
        <v>6227</v>
      </c>
      <c r="B2338" s="900" t="s">
        <v>6228</v>
      </c>
      <c r="C2338" s="891"/>
      <c r="D2338" s="901"/>
      <c r="E2338" s="902"/>
      <c r="F2338" s="891"/>
      <c r="G2338" s="891"/>
      <c r="H2338" s="891"/>
      <c r="I2338" s="891"/>
      <c r="J2338" s="891"/>
      <c r="K2338" s="891"/>
      <c r="L2338" s="891"/>
      <c r="M2338" s="904">
        <v>1</v>
      </c>
      <c r="N2338" s="866">
        <v>0.176052</v>
      </c>
      <c r="O2338" s="867">
        <v>11.25</v>
      </c>
      <c r="P2338" s="867">
        <f t="shared" si="28"/>
        <v>1.980585</v>
      </c>
    </row>
    <row r="2339" s="1" customFormat="1" spans="1:16">
      <c r="A2339" s="899" t="s">
        <v>6229</v>
      </c>
      <c r="B2339" s="900" t="s">
        <v>6230</v>
      </c>
      <c r="C2339" s="891"/>
      <c r="D2339" s="901"/>
      <c r="E2339" s="902"/>
      <c r="F2339" s="891"/>
      <c r="G2339" s="891"/>
      <c r="H2339" s="891"/>
      <c r="I2339" s="891"/>
      <c r="J2339" s="891"/>
      <c r="K2339" s="891"/>
      <c r="L2339" s="891"/>
      <c r="M2339" s="904">
        <v>1</v>
      </c>
      <c r="N2339" s="866">
        <v>0.176052</v>
      </c>
      <c r="O2339" s="867">
        <v>11.25</v>
      </c>
      <c r="P2339" s="867">
        <f t="shared" si="28"/>
        <v>1.980585</v>
      </c>
    </row>
    <row r="2340" s="1" customFormat="1" spans="1:16">
      <c r="A2340" s="899" t="s">
        <v>6231</v>
      </c>
      <c r="B2340" s="900" t="s">
        <v>6232</v>
      </c>
      <c r="C2340" s="891"/>
      <c r="D2340" s="901"/>
      <c r="E2340" s="902"/>
      <c r="F2340" s="891"/>
      <c r="G2340" s="891"/>
      <c r="H2340" s="891"/>
      <c r="I2340" s="891"/>
      <c r="J2340" s="891"/>
      <c r="K2340" s="891"/>
      <c r="L2340" s="891"/>
      <c r="M2340" s="904">
        <v>6</v>
      </c>
      <c r="N2340" s="866">
        <v>1.056312</v>
      </c>
      <c r="O2340" s="867">
        <v>11.25</v>
      </c>
      <c r="P2340" s="867">
        <f t="shared" si="28"/>
        <v>11.88351</v>
      </c>
    </row>
    <row r="2341" s="1" customFormat="1" spans="1:16">
      <c r="A2341" s="899" t="s">
        <v>6233</v>
      </c>
      <c r="B2341" s="900" t="s">
        <v>5573</v>
      </c>
      <c r="C2341" s="891"/>
      <c r="D2341" s="901"/>
      <c r="E2341" s="902"/>
      <c r="F2341" s="891"/>
      <c r="G2341" s="891"/>
      <c r="H2341" s="891"/>
      <c r="I2341" s="891"/>
      <c r="J2341" s="891"/>
      <c r="K2341" s="891"/>
      <c r="L2341" s="891"/>
      <c r="M2341" s="904">
        <v>4</v>
      </c>
      <c r="N2341" s="866">
        <v>0.704208</v>
      </c>
      <c r="O2341" s="867">
        <v>11.25</v>
      </c>
      <c r="P2341" s="867">
        <f t="shared" si="28"/>
        <v>7.92234</v>
      </c>
    </row>
    <row r="2342" s="1" customFormat="1" spans="1:16">
      <c r="A2342" s="899" t="s">
        <v>6234</v>
      </c>
      <c r="B2342" s="900" t="s">
        <v>6235</v>
      </c>
      <c r="C2342" s="891"/>
      <c r="D2342" s="901"/>
      <c r="E2342" s="902"/>
      <c r="F2342" s="891"/>
      <c r="G2342" s="891"/>
      <c r="H2342" s="891"/>
      <c r="I2342" s="891"/>
      <c r="J2342" s="891"/>
      <c r="K2342" s="891"/>
      <c r="L2342" s="891"/>
      <c r="M2342" s="904">
        <v>1</v>
      </c>
      <c r="N2342" s="866">
        <v>0.176052</v>
      </c>
      <c r="O2342" s="867">
        <v>11.25</v>
      </c>
      <c r="P2342" s="867">
        <f t="shared" si="28"/>
        <v>1.980585</v>
      </c>
    </row>
    <row r="2343" s="1" customFormat="1" spans="1:16">
      <c r="A2343" s="899" t="s">
        <v>6236</v>
      </c>
      <c r="B2343" s="900" t="s">
        <v>5650</v>
      </c>
      <c r="C2343" s="891"/>
      <c r="D2343" s="901"/>
      <c r="E2343" s="902"/>
      <c r="F2343" s="891"/>
      <c r="G2343" s="891"/>
      <c r="H2343" s="891"/>
      <c r="I2343" s="891"/>
      <c r="J2343" s="891"/>
      <c r="K2343" s="891"/>
      <c r="L2343" s="891"/>
      <c r="M2343" s="904">
        <v>6</v>
      </c>
      <c r="N2343" s="866">
        <v>1.056312</v>
      </c>
      <c r="O2343" s="867">
        <v>11.25</v>
      </c>
      <c r="P2343" s="867">
        <f t="shared" si="28"/>
        <v>11.88351</v>
      </c>
    </row>
    <row r="2344" s="1" customFormat="1" spans="1:16">
      <c r="A2344" s="899" t="s">
        <v>6237</v>
      </c>
      <c r="B2344" s="900" t="s">
        <v>6238</v>
      </c>
      <c r="C2344" s="891"/>
      <c r="D2344" s="901"/>
      <c r="E2344" s="902"/>
      <c r="F2344" s="891"/>
      <c r="G2344" s="891"/>
      <c r="H2344" s="891"/>
      <c r="I2344" s="891"/>
      <c r="J2344" s="891"/>
      <c r="K2344" s="891"/>
      <c r="L2344" s="891"/>
      <c r="M2344" s="904">
        <v>5</v>
      </c>
      <c r="N2344" s="866">
        <v>0.88026</v>
      </c>
      <c r="O2344" s="867">
        <v>11.25</v>
      </c>
      <c r="P2344" s="867">
        <f t="shared" si="28"/>
        <v>9.902925</v>
      </c>
    </row>
    <row r="2345" s="1" customFormat="1" spans="1:16">
      <c r="A2345" s="899" t="s">
        <v>6239</v>
      </c>
      <c r="B2345" s="900" t="s">
        <v>6240</v>
      </c>
      <c r="C2345" s="891"/>
      <c r="D2345" s="901"/>
      <c r="E2345" s="902"/>
      <c r="F2345" s="891"/>
      <c r="G2345" s="891"/>
      <c r="H2345" s="891"/>
      <c r="I2345" s="891"/>
      <c r="J2345" s="891"/>
      <c r="K2345" s="891"/>
      <c r="L2345" s="891"/>
      <c r="M2345" s="904">
        <v>1</v>
      </c>
      <c r="N2345" s="866">
        <v>0.176052</v>
      </c>
      <c r="O2345" s="867">
        <v>11.25</v>
      </c>
      <c r="P2345" s="867">
        <f t="shared" si="28"/>
        <v>1.980585</v>
      </c>
    </row>
    <row r="2346" s="1" customFormat="1" spans="1:16">
      <c r="A2346" s="899" t="s">
        <v>6241</v>
      </c>
      <c r="B2346" s="900" t="s">
        <v>6242</v>
      </c>
      <c r="C2346" s="891"/>
      <c r="D2346" s="901"/>
      <c r="E2346" s="902"/>
      <c r="F2346" s="891"/>
      <c r="G2346" s="891"/>
      <c r="H2346" s="891"/>
      <c r="I2346" s="891"/>
      <c r="J2346" s="891"/>
      <c r="K2346" s="891"/>
      <c r="L2346" s="891"/>
      <c r="M2346" s="904">
        <v>1</v>
      </c>
      <c r="N2346" s="866">
        <v>0.176052</v>
      </c>
      <c r="O2346" s="867">
        <v>11.25</v>
      </c>
      <c r="P2346" s="867">
        <f t="shared" si="28"/>
        <v>1.980585</v>
      </c>
    </row>
    <row r="2347" s="1" customFormat="1" spans="1:16">
      <c r="A2347" s="899" t="s">
        <v>6243</v>
      </c>
      <c r="B2347" s="900" t="s">
        <v>6181</v>
      </c>
      <c r="C2347" s="891"/>
      <c r="D2347" s="901"/>
      <c r="E2347" s="902"/>
      <c r="F2347" s="891"/>
      <c r="G2347" s="891"/>
      <c r="H2347" s="891"/>
      <c r="I2347" s="891"/>
      <c r="J2347" s="891"/>
      <c r="K2347" s="891"/>
      <c r="L2347" s="891"/>
      <c r="M2347" s="904">
        <v>2</v>
      </c>
      <c r="N2347" s="866">
        <v>0.352104</v>
      </c>
      <c r="O2347" s="867">
        <v>11.25</v>
      </c>
      <c r="P2347" s="867">
        <f t="shared" si="28"/>
        <v>3.96117</v>
      </c>
    </row>
    <row r="2348" s="1" customFormat="1" spans="1:16">
      <c r="A2348" s="899" t="s">
        <v>6244</v>
      </c>
      <c r="B2348" s="900" t="s">
        <v>6245</v>
      </c>
      <c r="C2348" s="891"/>
      <c r="D2348" s="901"/>
      <c r="E2348" s="902"/>
      <c r="F2348" s="891"/>
      <c r="G2348" s="891"/>
      <c r="H2348" s="891"/>
      <c r="I2348" s="891"/>
      <c r="J2348" s="891"/>
      <c r="K2348" s="891"/>
      <c r="L2348" s="891"/>
      <c r="M2348" s="904">
        <v>1</v>
      </c>
      <c r="N2348" s="866">
        <v>0.176052</v>
      </c>
      <c r="O2348" s="867">
        <v>11.25</v>
      </c>
      <c r="P2348" s="867">
        <f t="shared" ref="P2348:P2411" si="29">M2348*1.980585</f>
        <v>1.980585</v>
      </c>
    </row>
    <row r="2349" s="1" customFormat="1" spans="1:16">
      <c r="A2349" s="899" t="s">
        <v>6246</v>
      </c>
      <c r="B2349" s="900" t="s">
        <v>6247</v>
      </c>
      <c r="C2349" s="891"/>
      <c r="D2349" s="901"/>
      <c r="E2349" s="902"/>
      <c r="F2349" s="891"/>
      <c r="G2349" s="891"/>
      <c r="H2349" s="891"/>
      <c r="I2349" s="891"/>
      <c r="J2349" s="891"/>
      <c r="K2349" s="891"/>
      <c r="L2349" s="891"/>
      <c r="M2349" s="904">
        <v>4</v>
      </c>
      <c r="N2349" s="866">
        <v>0.704208</v>
      </c>
      <c r="O2349" s="867">
        <v>11.25</v>
      </c>
      <c r="P2349" s="867">
        <f t="shared" si="29"/>
        <v>7.92234</v>
      </c>
    </row>
    <row r="2350" s="1" customFormat="1" spans="1:16">
      <c r="A2350" s="899" t="s">
        <v>6248</v>
      </c>
      <c r="B2350" s="900" t="s">
        <v>6249</v>
      </c>
      <c r="C2350" s="891"/>
      <c r="D2350" s="901"/>
      <c r="E2350" s="902"/>
      <c r="F2350" s="891"/>
      <c r="G2350" s="891"/>
      <c r="H2350" s="891"/>
      <c r="I2350" s="891"/>
      <c r="J2350" s="891"/>
      <c r="K2350" s="891"/>
      <c r="L2350" s="891"/>
      <c r="M2350" s="904">
        <v>4</v>
      </c>
      <c r="N2350" s="866">
        <v>0.704208</v>
      </c>
      <c r="O2350" s="867">
        <v>11.25</v>
      </c>
      <c r="P2350" s="867">
        <f t="shared" si="29"/>
        <v>7.92234</v>
      </c>
    </row>
    <row r="2351" s="1" customFormat="1" spans="1:16">
      <c r="A2351" s="906" t="s">
        <v>6250</v>
      </c>
      <c r="B2351" s="900" t="s">
        <v>6251</v>
      </c>
      <c r="C2351" s="891"/>
      <c r="D2351" s="901"/>
      <c r="E2351" s="902"/>
      <c r="F2351" s="891"/>
      <c r="G2351" s="891"/>
      <c r="H2351" s="891"/>
      <c r="I2351" s="891"/>
      <c r="J2351" s="891"/>
      <c r="K2351" s="891"/>
      <c r="L2351" s="891"/>
      <c r="M2351" s="904">
        <v>1</v>
      </c>
      <c r="N2351" s="866">
        <v>0.176052</v>
      </c>
      <c r="O2351" s="867">
        <v>11.25</v>
      </c>
      <c r="P2351" s="867">
        <f t="shared" si="29"/>
        <v>1.980585</v>
      </c>
    </row>
    <row r="2352" s="1" customFormat="1" spans="1:16">
      <c r="A2352" s="899" t="s">
        <v>6252</v>
      </c>
      <c r="B2352" s="900" t="s">
        <v>6253</v>
      </c>
      <c r="C2352" s="891"/>
      <c r="D2352" s="901"/>
      <c r="E2352" s="902"/>
      <c r="F2352" s="891"/>
      <c r="G2352" s="891"/>
      <c r="H2352" s="891"/>
      <c r="I2352" s="891"/>
      <c r="J2352" s="891"/>
      <c r="K2352" s="891"/>
      <c r="L2352" s="891"/>
      <c r="M2352" s="904">
        <v>4</v>
      </c>
      <c r="N2352" s="866">
        <v>0.704208</v>
      </c>
      <c r="O2352" s="867">
        <v>11.25</v>
      </c>
      <c r="P2352" s="867">
        <f t="shared" si="29"/>
        <v>7.92234</v>
      </c>
    </row>
    <row r="2353" s="1" customFormat="1" spans="1:16">
      <c r="A2353" s="899" t="s">
        <v>6254</v>
      </c>
      <c r="B2353" s="900" t="s">
        <v>6255</v>
      </c>
      <c r="C2353" s="891"/>
      <c r="D2353" s="901"/>
      <c r="E2353" s="902"/>
      <c r="F2353" s="891"/>
      <c r="G2353" s="891"/>
      <c r="H2353" s="891"/>
      <c r="I2353" s="891"/>
      <c r="J2353" s="891"/>
      <c r="K2353" s="891"/>
      <c r="L2353" s="891"/>
      <c r="M2353" s="904">
        <v>4</v>
      </c>
      <c r="N2353" s="866">
        <v>0.704208</v>
      </c>
      <c r="O2353" s="867">
        <v>11.25</v>
      </c>
      <c r="P2353" s="867">
        <f t="shared" si="29"/>
        <v>7.92234</v>
      </c>
    </row>
    <row r="2354" s="1" customFormat="1" spans="1:16">
      <c r="A2354" s="899" t="s">
        <v>6256</v>
      </c>
      <c r="B2354" s="900" t="s">
        <v>6257</v>
      </c>
      <c r="C2354" s="891"/>
      <c r="D2354" s="901"/>
      <c r="E2354" s="902"/>
      <c r="F2354" s="891"/>
      <c r="G2354" s="891"/>
      <c r="H2354" s="891"/>
      <c r="I2354" s="891"/>
      <c r="J2354" s="891"/>
      <c r="K2354" s="891"/>
      <c r="L2354" s="891"/>
      <c r="M2354" s="904">
        <v>3</v>
      </c>
      <c r="N2354" s="866">
        <v>0.528156</v>
      </c>
      <c r="O2354" s="867">
        <v>11.25</v>
      </c>
      <c r="P2354" s="867">
        <f t="shared" si="29"/>
        <v>5.941755</v>
      </c>
    </row>
    <row r="2355" s="1" customFormat="1" spans="1:16">
      <c r="A2355" s="899" t="s">
        <v>6258</v>
      </c>
      <c r="B2355" s="900" t="s">
        <v>6259</v>
      </c>
      <c r="C2355" s="891"/>
      <c r="D2355" s="901"/>
      <c r="E2355" s="902"/>
      <c r="F2355" s="891"/>
      <c r="G2355" s="891"/>
      <c r="H2355" s="891"/>
      <c r="I2355" s="891"/>
      <c r="J2355" s="891"/>
      <c r="K2355" s="891"/>
      <c r="L2355" s="891"/>
      <c r="M2355" s="904">
        <v>3</v>
      </c>
      <c r="N2355" s="866">
        <v>0.528156</v>
      </c>
      <c r="O2355" s="867">
        <v>11.25</v>
      </c>
      <c r="P2355" s="867">
        <f t="shared" si="29"/>
        <v>5.941755</v>
      </c>
    </row>
    <row r="2356" s="1" customFormat="1" spans="1:16">
      <c r="A2356" s="899" t="s">
        <v>6260</v>
      </c>
      <c r="B2356" s="900" t="s">
        <v>6261</v>
      </c>
      <c r="C2356" s="891"/>
      <c r="D2356" s="901"/>
      <c r="E2356" s="902"/>
      <c r="F2356" s="891"/>
      <c r="G2356" s="891"/>
      <c r="H2356" s="891"/>
      <c r="I2356" s="891"/>
      <c r="J2356" s="891"/>
      <c r="K2356" s="891"/>
      <c r="L2356" s="891"/>
      <c r="M2356" s="904">
        <v>6</v>
      </c>
      <c r="N2356" s="866">
        <v>1.056312</v>
      </c>
      <c r="O2356" s="867">
        <v>11.25</v>
      </c>
      <c r="P2356" s="867">
        <f t="shared" si="29"/>
        <v>11.88351</v>
      </c>
    </row>
    <row r="2357" s="1" customFormat="1" spans="1:16">
      <c r="A2357" s="899" t="s">
        <v>6262</v>
      </c>
      <c r="B2357" s="900" t="s">
        <v>5820</v>
      </c>
      <c r="C2357" s="891"/>
      <c r="D2357" s="901"/>
      <c r="E2357" s="902"/>
      <c r="F2357" s="891"/>
      <c r="G2357" s="891"/>
      <c r="H2357" s="891"/>
      <c r="I2357" s="891"/>
      <c r="J2357" s="891"/>
      <c r="K2357" s="891"/>
      <c r="L2357" s="891"/>
      <c r="M2357" s="904">
        <v>6</v>
      </c>
      <c r="N2357" s="866">
        <v>1.056312</v>
      </c>
      <c r="O2357" s="867">
        <v>11.25</v>
      </c>
      <c r="P2357" s="867">
        <f t="shared" si="29"/>
        <v>11.88351</v>
      </c>
    </row>
    <row r="2358" s="1" customFormat="1" spans="1:16">
      <c r="A2358" s="899" t="s">
        <v>6263</v>
      </c>
      <c r="B2358" s="900" t="s">
        <v>6264</v>
      </c>
      <c r="C2358" s="891"/>
      <c r="D2358" s="901"/>
      <c r="E2358" s="902"/>
      <c r="F2358" s="891"/>
      <c r="G2358" s="891"/>
      <c r="H2358" s="891"/>
      <c r="I2358" s="891"/>
      <c r="J2358" s="891"/>
      <c r="K2358" s="891"/>
      <c r="L2358" s="891"/>
      <c r="M2358" s="904">
        <v>5</v>
      </c>
      <c r="N2358" s="866">
        <v>0.88026</v>
      </c>
      <c r="O2358" s="867">
        <v>11.25</v>
      </c>
      <c r="P2358" s="867">
        <f t="shared" si="29"/>
        <v>9.902925</v>
      </c>
    </row>
    <row r="2359" s="1" customFormat="1" spans="1:16">
      <c r="A2359" s="899" t="s">
        <v>6265</v>
      </c>
      <c r="B2359" s="900" t="s">
        <v>6266</v>
      </c>
      <c r="C2359" s="891"/>
      <c r="D2359" s="901"/>
      <c r="E2359" s="902"/>
      <c r="F2359" s="891"/>
      <c r="G2359" s="891"/>
      <c r="H2359" s="891"/>
      <c r="I2359" s="891"/>
      <c r="J2359" s="891"/>
      <c r="K2359" s="891"/>
      <c r="L2359" s="891"/>
      <c r="M2359" s="904">
        <v>4</v>
      </c>
      <c r="N2359" s="866">
        <v>0.704208</v>
      </c>
      <c r="O2359" s="867">
        <v>11.25</v>
      </c>
      <c r="P2359" s="867">
        <f t="shared" si="29"/>
        <v>7.92234</v>
      </c>
    </row>
    <row r="2360" s="1" customFormat="1" spans="1:16">
      <c r="A2360" s="899" t="s">
        <v>6267</v>
      </c>
      <c r="B2360" s="900" t="s">
        <v>6268</v>
      </c>
      <c r="C2360" s="891"/>
      <c r="D2360" s="901"/>
      <c r="E2360" s="902"/>
      <c r="F2360" s="891"/>
      <c r="G2360" s="891"/>
      <c r="H2360" s="891"/>
      <c r="I2360" s="891"/>
      <c r="J2360" s="891"/>
      <c r="K2360" s="891"/>
      <c r="L2360" s="891"/>
      <c r="M2360" s="904">
        <v>4</v>
      </c>
      <c r="N2360" s="866">
        <v>0.704208</v>
      </c>
      <c r="O2360" s="867">
        <v>11.25</v>
      </c>
      <c r="P2360" s="867">
        <f t="shared" si="29"/>
        <v>7.92234</v>
      </c>
    </row>
    <row r="2361" s="1" customFormat="1" spans="1:16">
      <c r="A2361" s="899" t="s">
        <v>6269</v>
      </c>
      <c r="B2361" s="900" t="s">
        <v>6270</v>
      </c>
      <c r="C2361" s="891"/>
      <c r="D2361" s="901"/>
      <c r="E2361" s="902"/>
      <c r="F2361" s="891"/>
      <c r="G2361" s="891"/>
      <c r="H2361" s="891"/>
      <c r="I2361" s="891"/>
      <c r="J2361" s="891"/>
      <c r="K2361" s="891"/>
      <c r="L2361" s="891"/>
      <c r="M2361" s="904">
        <v>4</v>
      </c>
      <c r="N2361" s="866">
        <v>0.704208</v>
      </c>
      <c r="O2361" s="867">
        <v>11.25</v>
      </c>
      <c r="P2361" s="867">
        <f t="shared" si="29"/>
        <v>7.92234</v>
      </c>
    </row>
    <row r="2362" s="1" customFormat="1" spans="1:16">
      <c r="A2362" s="899" t="s">
        <v>6271</v>
      </c>
      <c r="B2362" s="900" t="s">
        <v>6272</v>
      </c>
      <c r="C2362" s="891"/>
      <c r="D2362" s="901"/>
      <c r="E2362" s="902"/>
      <c r="F2362" s="891"/>
      <c r="G2362" s="891"/>
      <c r="H2362" s="891"/>
      <c r="I2362" s="891"/>
      <c r="J2362" s="891"/>
      <c r="K2362" s="891"/>
      <c r="L2362" s="891"/>
      <c r="M2362" s="904">
        <v>5</v>
      </c>
      <c r="N2362" s="866">
        <v>0.88026</v>
      </c>
      <c r="O2362" s="867">
        <v>11.25</v>
      </c>
      <c r="P2362" s="867">
        <f t="shared" si="29"/>
        <v>9.902925</v>
      </c>
    </row>
    <row r="2363" s="1" customFormat="1" spans="1:16">
      <c r="A2363" s="899" t="s">
        <v>6273</v>
      </c>
      <c r="B2363" s="900" t="s">
        <v>6274</v>
      </c>
      <c r="C2363" s="891"/>
      <c r="D2363" s="901"/>
      <c r="E2363" s="902"/>
      <c r="F2363" s="891"/>
      <c r="G2363" s="891"/>
      <c r="H2363" s="891"/>
      <c r="I2363" s="891"/>
      <c r="J2363" s="891"/>
      <c r="K2363" s="891"/>
      <c r="L2363" s="891"/>
      <c r="M2363" s="904">
        <v>4</v>
      </c>
      <c r="N2363" s="866">
        <v>0.704208</v>
      </c>
      <c r="O2363" s="867">
        <v>11.25</v>
      </c>
      <c r="P2363" s="867">
        <f t="shared" si="29"/>
        <v>7.92234</v>
      </c>
    </row>
    <row r="2364" s="1" customFormat="1" spans="1:16">
      <c r="A2364" s="899" t="s">
        <v>6275</v>
      </c>
      <c r="B2364" s="900" t="s">
        <v>6276</v>
      </c>
      <c r="C2364" s="891"/>
      <c r="D2364" s="901"/>
      <c r="E2364" s="902"/>
      <c r="F2364" s="891"/>
      <c r="G2364" s="891"/>
      <c r="H2364" s="891"/>
      <c r="I2364" s="891"/>
      <c r="J2364" s="891"/>
      <c r="K2364" s="891"/>
      <c r="L2364" s="891"/>
      <c r="M2364" s="904">
        <v>7</v>
      </c>
      <c r="N2364" s="866">
        <v>1.232364</v>
      </c>
      <c r="O2364" s="867">
        <v>11.25</v>
      </c>
      <c r="P2364" s="867">
        <f t="shared" si="29"/>
        <v>13.864095</v>
      </c>
    </row>
    <row r="2365" s="1" customFormat="1" spans="1:16">
      <c r="A2365" s="899" t="s">
        <v>1914</v>
      </c>
      <c r="B2365" s="900" t="s">
        <v>6277</v>
      </c>
      <c r="C2365" s="891"/>
      <c r="D2365" s="901"/>
      <c r="E2365" s="902"/>
      <c r="F2365" s="891"/>
      <c r="G2365" s="891"/>
      <c r="H2365" s="891"/>
      <c r="I2365" s="891"/>
      <c r="J2365" s="891"/>
      <c r="K2365" s="891"/>
      <c r="L2365" s="891"/>
      <c r="M2365" s="904">
        <v>1</v>
      </c>
      <c r="N2365" s="866">
        <v>0.176052</v>
      </c>
      <c r="O2365" s="867">
        <v>11.25</v>
      </c>
      <c r="P2365" s="867">
        <f t="shared" si="29"/>
        <v>1.980585</v>
      </c>
    </row>
    <row r="2366" s="1" customFormat="1" spans="1:16">
      <c r="A2366" s="899" t="s">
        <v>6278</v>
      </c>
      <c r="B2366" s="900" t="s">
        <v>6279</v>
      </c>
      <c r="C2366" s="891"/>
      <c r="D2366" s="901"/>
      <c r="E2366" s="902"/>
      <c r="F2366" s="891"/>
      <c r="G2366" s="891"/>
      <c r="H2366" s="891"/>
      <c r="I2366" s="891"/>
      <c r="J2366" s="891"/>
      <c r="K2366" s="891"/>
      <c r="L2366" s="891"/>
      <c r="M2366" s="904">
        <v>6</v>
      </c>
      <c r="N2366" s="866">
        <v>1.056312</v>
      </c>
      <c r="O2366" s="867">
        <v>11.25</v>
      </c>
      <c r="P2366" s="867">
        <f t="shared" si="29"/>
        <v>11.88351</v>
      </c>
    </row>
    <row r="2367" s="1" customFormat="1" spans="1:16">
      <c r="A2367" s="899" t="s">
        <v>6280</v>
      </c>
      <c r="B2367" s="900" t="s">
        <v>2249</v>
      </c>
      <c r="C2367" s="891"/>
      <c r="D2367" s="901"/>
      <c r="E2367" s="902"/>
      <c r="F2367" s="891"/>
      <c r="G2367" s="891"/>
      <c r="H2367" s="891"/>
      <c r="I2367" s="891"/>
      <c r="J2367" s="891"/>
      <c r="K2367" s="891"/>
      <c r="L2367" s="891"/>
      <c r="M2367" s="904">
        <v>3</v>
      </c>
      <c r="N2367" s="866">
        <v>0.528156</v>
      </c>
      <c r="O2367" s="867">
        <v>11.25</v>
      </c>
      <c r="P2367" s="867">
        <f t="shared" si="29"/>
        <v>5.941755</v>
      </c>
    </row>
    <row r="2368" s="1" customFormat="1" spans="1:16">
      <c r="A2368" s="899" t="s">
        <v>6281</v>
      </c>
      <c r="B2368" s="900" t="s">
        <v>6282</v>
      </c>
      <c r="C2368" s="891"/>
      <c r="D2368" s="901"/>
      <c r="E2368" s="902"/>
      <c r="F2368" s="891"/>
      <c r="G2368" s="891"/>
      <c r="H2368" s="891"/>
      <c r="I2368" s="891"/>
      <c r="J2368" s="891"/>
      <c r="K2368" s="891"/>
      <c r="L2368" s="891"/>
      <c r="M2368" s="904">
        <v>6</v>
      </c>
      <c r="N2368" s="866">
        <v>1.056312</v>
      </c>
      <c r="O2368" s="867">
        <v>11.25</v>
      </c>
      <c r="P2368" s="867">
        <f t="shared" si="29"/>
        <v>11.88351</v>
      </c>
    </row>
    <row r="2369" s="1" customFormat="1" spans="1:16">
      <c r="A2369" s="899" t="s">
        <v>6283</v>
      </c>
      <c r="B2369" s="900" t="s">
        <v>6284</v>
      </c>
      <c r="C2369" s="891"/>
      <c r="D2369" s="901"/>
      <c r="E2369" s="902"/>
      <c r="F2369" s="891"/>
      <c r="G2369" s="891"/>
      <c r="H2369" s="891"/>
      <c r="I2369" s="891"/>
      <c r="J2369" s="891"/>
      <c r="K2369" s="891"/>
      <c r="L2369" s="891"/>
      <c r="M2369" s="904">
        <v>1</v>
      </c>
      <c r="N2369" s="866">
        <v>0.176052</v>
      </c>
      <c r="O2369" s="867">
        <v>11.25</v>
      </c>
      <c r="P2369" s="867">
        <f t="shared" si="29"/>
        <v>1.980585</v>
      </c>
    </row>
    <row r="2370" s="1" customFormat="1" spans="1:16">
      <c r="A2370" s="899" t="s">
        <v>6285</v>
      </c>
      <c r="B2370" s="900" t="s">
        <v>6286</v>
      </c>
      <c r="C2370" s="891"/>
      <c r="D2370" s="901"/>
      <c r="E2370" s="902"/>
      <c r="F2370" s="891"/>
      <c r="G2370" s="891"/>
      <c r="H2370" s="891"/>
      <c r="I2370" s="891"/>
      <c r="J2370" s="891"/>
      <c r="K2370" s="891"/>
      <c r="L2370" s="891"/>
      <c r="M2370" s="904">
        <v>1</v>
      </c>
      <c r="N2370" s="866">
        <v>0.176052</v>
      </c>
      <c r="O2370" s="867">
        <v>11.25</v>
      </c>
      <c r="P2370" s="867">
        <f t="shared" si="29"/>
        <v>1.980585</v>
      </c>
    </row>
    <row r="2371" s="1" customFormat="1" spans="1:16">
      <c r="A2371" s="899" t="s">
        <v>6287</v>
      </c>
      <c r="B2371" s="900" t="s">
        <v>6288</v>
      </c>
      <c r="C2371" s="891"/>
      <c r="D2371" s="901"/>
      <c r="E2371" s="902"/>
      <c r="F2371" s="891"/>
      <c r="G2371" s="891"/>
      <c r="H2371" s="891"/>
      <c r="I2371" s="891"/>
      <c r="J2371" s="891"/>
      <c r="K2371" s="891"/>
      <c r="L2371" s="891"/>
      <c r="M2371" s="904">
        <v>5</v>
      </c>
      <c r="N2371" s="866">
        <v>0.88026</v>
      </c>
      <c r="O2371" s="867">
        <v>11.25</v>
      </c>
      <c r="P2371" s="867">
        <f t="shared" si="29"/>
        <v>9.902925</v>
      </c>
    </row>
    <row r="2372" s="1" customFormat="1" spans="1:16">
      <c r="A2372" s="899" t="s">
        <v>6289</v>
      </c>
      <c r="B2372" s="900" t="s">
        <v>6290</v>
      </c>
      <c r="C2372" s="891"/>
      <c r="D2372" s="901"/>
      <c r="E2372" s="902"/>
      <c r="F2372" s="891"/>
      <c r="G2372" s="891"/>
      <c r="H2372" s="891"/>
      <c r="I2372" s="891"/>
      <c r="J2372" s="891"/>
      <c r="K2372" s="891"/>
      <c r="L2372" s="891"/>
      <c r="M2372" s="904">
        <v>4</v>
      </c>
      <c r="N2372" s="866">
        <v>0.704208</v>
      </c>
      <c r="O2372" s="867">
        <v>11.25</v>
      </c>
      <c r="P2372" s="867">
        <f t="shared" si="29"/>
        <v>7.92234</v>
      </c>
    </row>
    <row r="2373" s="1" customFormat="1" spans="1:16">
      <c r="A2373" s="899" t="s">
        <v>6291</v>
      </c>
      <c r="B2373" s="900" t="s">
        <v>6292</v>
      </c>
      <c r="C2373" s="891"/>
      <c r="D2373" s="901"/>
      <c r="E2373" s="902"/>
      <c r="F2373" s="891"/>
      <c r="G2373" s="891"/>
      <c r="H2373" s="891"/>
      <c r="I2373" s="891"/>
      <c r="J2373" s="891"/>
      <c r="K2373" s="891"/>
      <c r="L2373" s="891"/>
      <c r="M2373" s="904">
        <v>3</v>
      </c>
      <c r="N2373" s="866">
        <v>0.528156</v>
      </c>
      <c r="O2373" s="867">
        <v>11.25</v>
      </c>
      <c r="P2373" s="867">
        <f t="shared" si="29"/>
        <v>5.941755</v>
      </c>
    </row>
    <row r="2374" s="1" customFormat="1" spans="1:16">
      <c r="A2374" s="899" t="s">
        <v>6293</v>
      </c>
      <c r="B2374" s="900" t="s">
        <v>6294</v>
      </c>
      <c r="C2374" s="891"/>
      <c r="D2374" s="901"/>
      <c r="E2374" s="902"/>
      <c r="F2374" s="891"/>
      <c r="G2374" s="891"/>
      <c r="H2374" s="891"/>
      <c r="I2374" s="891"/>
      <c r="J2374" s="891"/>
      <c r="K2374" s="891"/>
      <c r="L2374" s="891"/>
      <c r="M2374" s="904">
        <v>4</v>
      </c>
      <c r="N2374" s="866">
        <v>0.704208</v>
      </c>
      <c r="O2374" s="867">
        <v>11.25</v>
      </c>
      <c r="P2374" s="867">
        <f t="shared" si="29"/>
        <v>7.92234</v>
      </c>
    </row>
    <row r="2375" s="1" customFormat="1" spans="1:16">
      <c r="A2375" s="899" t="s">
        <v>6295</v>
      </c>
      <c r="B2375" s="900" t="s">
        <v>6296</v>
      </c>
      <c r="C2375" s="891"/>
      <c r="D2375" s="901"/>
      <c r="E2375" s="902"/>
      <c r="F2375" s="891"/>
      <c r="G2375" s="891"/>
      <c r="H2375" s="891"/>
      <c r="I2375" s="891"/>
      <c r="J2375" s="891"/>
      <c r="K2375" s="891"/>
      <c r="L2375" s="891"/>
      <c r="M2375" s="904">
        <v>4</v>
      </c>
      <c r="N2375" s="866">
        <v>0.704208</v>
      </c>
      <c r="O2375" s="867">
        <v>11.25</v>
      </c>
      <c r="P2375" s="867">
        <f t="shared" si="29"/>
        <v>7.92234</v>
      </c>
    </row>
    <row r="2376" s="1" customFormat="1" spans="1:16">
      <c r="A2376" s="899" t="s">
        <v>6297</v>
      </c>
      <c r="B2376" s="900" t="s">
        <v>6298</v>
      </c>
      <c r="C2376" s="891"/>
      <c r="D2376" s="901"/>
      <c r="E2376" s="902"/>
      <c r="F2376" s="891"/>
      <c r="G2376" s="891"/>
      <c r="H2376" s="891"/>
      <c r="I2376" s="891"/>
      <c r="J2376" s="891"/>
      <c r="K2376" s="891"/>
      <c r="L2376" s="891"/>
      <c r="M2376" s="904">
        <v>3</v>
      </c>
      <c r="N2376" s="866">
        <v>0.528156</v>
      </c>
      <c r="O2376" s="867">
        <v>11.25</v>
      </c>
      <c r="P2376" s="867">
        <f t="shared" si="29"/>
        <v>5.941755</v>
      </c>
    </row>
    <row r="2377" s="1" customFormat="1" spans="1:16">
      <c r="A2377" s="899" t="s">
        <v>6299</v>
      </c>
      <c r="B2377" s="900" t="s">
        <v>6300</v>
      </c>
      <c r="C2377" s="891"/>
      <c r="D2377" s="901"/>
      <c r="E2377" s="902"/>
      <c r="F2377" s="891"/>
      <c r="G2377" s="891"/>
      <c r="H2377" s="891"/>
      <c r="I2377" s="891"/>
      <c r="J2377" s="891"/>
      <c r="K2377" s="891"/>
      <c r="L2377" s="891"/>
      <c r="M2377" s="904">
        <v>8</v>
      </c>
      <c r="N2377" s="866">
        <v>1.408416</v>
      </c>
      <c r="O2377" s="867">
        <v>11.25</v>
      </c>
      <c r="P2377" s="867">
        <f t="shared" si="29"/>
        <v>15.84468</v>
      </c>
    </row>
    <row r="2378" s="1" customFormat="1" spans="1:16">
      <c r="A2378" s="899" t="s">
        <v>6301</v>
      </c>
      <c r="B2378" s="900" t="s">
        <v>6017</v>
      </c>
      <c r="C2378" s="891"/>
      <c r="D2378" s="901"/>
      <c r="E2378" s="902"/>
      <c r="F2378" s="891"/>
      <c r="G2378" s="891"/>
      <c r="H2378" s="891"/>
      <c r="I2378" s="891"/>
      <c r="J2378" s="891"/>
      <c r="K2378" s="891"/>
      <c r="L2378" s="891"/>
      <c r="M2378" s="904">
        <v>5</v>
      </c>
      <c r="N2378" s="866">
        <v>0.88026</v>
      </c>
      <c r="O2378" s="867">
        <v>11.25</v>
      </c>
      <c r="P2378" s="867">
        <f t="shared" si="29"/>
        <v>9.902925</v>
      </c>
    </row>
    <row r="2379" s="1" customFormat="1" spans="1:16">
      <c r="A2379" s="899" t="s">
        <v>6302</v>
      </c>
      <c r="B2379" s="900" t="s">
        <v>6303</v>
      </c>
      <c r="C2379" s="891"/>
      <c r="D2379" s="901"/>
      <c r="E2379" s="902"/>
      <c r="F2379" s="891"/>
      <c r="G2379" s="891"/>
      <c r="H2379" s="891"/>
      <c r="I2379" s="891"/>
      <c r="J2379" s="891"/>
      <c r="K2379" s="891"/>
      <c r="L2379" s="891"/>
      <c r="M2379" s="904">
        <v>4</v>
      </c>
      <c r="N2379" s="866">
        <v>0.704208</v>
      </c>
      <c r="O2379" s="867">
        <v>11.25</v>
      </c>
      <c r="P2379" s="867">
        <f t="shared" si="29"/>
        <v>7.92234</v>
      </c>
    </row>
    <row r="2380" s="1" customFormat="1" spans="1:16">
      <c r="A2380" s="899" t="s">
        <v>6304</v>
      </c>
      <c r="B2380" s="900" t="s">
        <v>6305</v>
      </c>
      <c r="C2380" s="891"/>
      <c r="D2380" s="901"/>
      <c r="E2380" s="902"/>
      <c r="F2380" s="891"/>
      <c r="G2380" s="891"/>
      <c r="H2380" s="891"/>
      <c r="I2380" s="891"/>
      <c r="J2380" s="891"/>
      <c r="K2380" s="891"/>
      <c r="L2380" s="891"/>
      <c r="M2380" s="904">
        <v>3</v>
      </c>
      <c r="N2380" s="866">
        <v>0.528156</v>
      </c>
      <c r="O2380" s="867">
        <v>11.25</v>
      </c>
      <c r="P2380" s="867">
        <f t="shared" si="29"/>
        <v>5.941755</v>
      </c>
    </row>
    <row r="2381" s="1" customFormat="1" spans="1:16">
      <c r="A2381" s="899" t="s">
        <v>6306</v>
      </c>
      <c r="B2381" s="900" t="s">
        <v>6307</v>
      </c>
      <c r="C2381" s="891"/>
      <c r="D2381" s="901"/>
      <c r="E2381" s="902"/>
      <c r="F2381" s="891"/>
      <c r="G2381" s="891"/>
      <c r="H2381" s="891"/>
      <c r="I2381" s="891"/>
      <c r="J2381" s="891"/>
      <c r="K2381" s="891"/>
      <c r="L2381" s="891"/>
      <c r="M2381" s="904">
        <v>1</v>
      </c>
      <c r="N2381" s="866">
        <v>0.176052</v>
      </c>
      <c r="O2381" s="867">
        <v>11.25</v>
      </c>
      <c r="P2381" s="867">
        <f t="shared" si="29"/>
        <v>1.980585</v>
      </c>
    </row>
    <row r="2382" s="1" customFormat="1" spans="1:16">
      <c r="A2382" s="899" t="s">
        <v>5853</v>
      </c>
      <c r="B2382" s="900" t="s">
        <v>6308</v>
      </c>
      <c r="C2382" s="891"/>
      <c r="D2382" s="901"/>
      <c r="E2382" s="902"/>
      <c r="F2382" s="891"/>
      <c r="G2382" s="891"/>
      <c r="H2382" s="891"/>
      <c r="I2382" s="891"/>
      <c r="J2382" s="891"/>
      <c r="K2382" s="891"/>
      <c r="L2382" s="891"/>
      <c r="M2382" s="904">
        <v>3</v>
      </c>
      <c r="N2382" s="866">
        <v>0.528156</v>
      </c>
      <c r="O2382" s="867">
        <v>11.25</v>
      </c>
      <c r="P2382" s="867">
        <f t="shared" si="29"/>
        <v>5.941755</v>
      </c>
    </row>
    <row r="2383" s="1" customFormat="1" spans="1:16">
      <c r="A2383" s="899" t="s">
        <v>6309</v>
      </c>
      <c r="B2383" s="900" t="s">
        <v>6310</v>
      </c>
      <c r="C2383" s="891"/>
      <c r="D2383" s="901"/>
      <c r="E2383" s="902"/>
      <c r="F2383" s="891"/>
      <c r="G2383" s="891"/>
      <c r="H2383" s="891"/>
      <c r="I2383" s="891"/>
      <c r="J2383" s="891"/>
      <c r="K2383" s="891"/>
      <c r="L2383" s="891"/>
      <c r="M2383" s="904">
        <v>5</v>
      </c>
      <c r="N2383" s="866">
        <v>0.88026</v>
      </c>
      <c r="O2383" s="867">
        <v>11.25</v>
      </c>
      <c r="P2383" s="867">
        <f t="shared" si="29"/>
        <v>9.902925</v>
      </c>
    </row>
    <row r="2384" s="1" customFormat="1" spans="1:16">
      <c r="A2384" s="899" t="s">
        <v>6311</v>
      </c>
      <c r="B2384" s="900" t="s">
        <v>6310</v>
      </c>
      <c r="C2384" s="891"/>
      <c r="D2384" s="901"/>
      <c r="E2384" s="902"/>
      <c r="F2384" s="891"/>
      <c r="G2384" s="891"/>
      <c r="H2384" s="891"/>
      <c r="I2384" s="891"/>
      <c r="J2384" s="891"/>
      <c r="K2384" s="891"/>
      <c r="L2384" s="891"/>
      <c r="M2384" s="904">
        <v>4</v>
      </c>
      <c r="N2384" s="866">
        <v>0.704208</v>
      </c>
      <c r="O2384" s="867">
        <v>11.25</v>
      </c>
      <c r="P2384" s="867">
        <f t="shared" si="29"/>
        <v>7.92234</v>
      </c>
    </row>
    <row r="2385" s="1" customFormat="1" spans="1:16">
      <c r="A2385" s="899" t="s">
        <v>6312</v>
      </c>
      <c r="B2385" s="900" t="s">
        <v>6313</v>
      </c>
      <c r="C2385" s="891"/>
      <c r="D2385" s="901"/>
      <c r="E2385" s="902"/>
      <c r="F2385" s="891"/>
      <c r="G2385" s="891"/>
      <c r="H2385" s="891"/>
      <c r="I2385" s="891"/>
      <c r="J2385" s="891"/>
      <c r="K2385" s="891"/>
      <c r="L2385" s="891"/>
      <c r="M2385" s="904">
        <v>6</v>
      </c>
      <c r="N2385" s="866">
        <v>1.056312</v>
      </c>
      <c r="O2385" s="867">
        <v>11.25</v>
      </c>
      <c r="P2385" s="867">
        <f t="shared" si="29"/>
        <v>11.88351</v>
      </c>
    </row>
    <row r="2386" s="1" customFormat="1" spans="1:16">
      <c r="A2386" s="899" t="s">
        <v>6314</v>
      </c>
      <c r="B2386" s="900" t="s">
        <v>6315</v>
      </c>
      <c r="C2386" s="891"/>
      <c r="D2386" s="901"/>
      <c r="E2386" s="902"/>
      <c r="F2386" s="891"/>
      <c r="G2386" s="891"/>
      <c r="H2386" s="891"/>
      <c r="I2386" s="891"/>
      <c r="J2386" s="891"/>
      <c r="K2386" s="891"/>
      <c r="L2386" s="891"/>
      <c r="M2386" s="904">
        <v>6</v>
      </c>
      <c r="N2386" s="866">
        <v>1.056312</v>
      </c>
      <c r="O2386" s="867">
        <v>11.25</v>
      </c>
      <c r="P2386" s="867">
        <f t="shared" si="29"/>
        <v>11.88351</v>
      </c>
    </row>
    <row r="2387" s="1" customFormat="1" spans="1:16">
      <c r="A2387" s="899" t="s">
        <v>6316</v>
      </c>
      <c r="B2387" s="900" t="s">
        <v>6317</v>
      </c>
      <c r="C2387" s="891"/>
      <c r="D2387" s="901"/>
      <c r="E2387" s="902"/>
      <c r="F2387" s="891"/>
      <c r="G2387" s="891"/>
      <c r="H2387" s="891"/>
      <c r="I2387" s="891"/>
      <c r="J2387" s="891"/>
      <c r="K2387" s="891"/>
      <c r="L2387" s="891"/>
      <c r="M2387" s="904">
        <v>6</v>
      </c>
      <c r="N2387" s="866">
        <v>1.056312</v>
      </c>
      <c r="O2387" s="867">
        <v>11.25</v>
      </c>
      <c r="P2387" s="867">
        <f t="shared" si="29"/>
        <v>11.88351</v>
      </c>
    </row>
    <row r="2388" s="1" customFormat="1" spans="1:16">
      <c r="A2388" s="899" t="s">
        <v>6318</v>
      </c>
      <c r="B2388" s="900" t="s">
        <v>6319</v>
      </c>
      <c r="C2388" s="891"/>
      <c r="D2388" s="901"/>
      <c r="E2388" s="902"/>
      <c r="F2388" s="891"/>
      <c r="G2388" s="891"/>
      <c r="H2388" s="891"/>
      <c r="I2388" s="891"/>
      <c r="J2388" s="891"/>
      <c r="K2388" s="891"/>
      <c r="L2388" s="891"/>
      <c r="M2388" s="904">
        <v>8</v>
      </c>
      <c r="N2388" s="866">
        <v>1.408416</v>
      </c>
      <c r="O2388" s="867">
        <v>11.25</v>
      </c>
      <c r="P2388" s="867">
        <f t="shared" si="29"/>
        <v>15.84468</v>
      </c>
    </row>
    <row r="2389" s="1" customFormat="1" spans="1:16">
      <c r="A2389" s="899" t="s">
        <v>6320</v>
      </c>
      <c r="B2389" s="900" t="s">
        <v>6321</v>
      </c>
      <c r="C2389" s="891"/>
      <c r="D2389" s="901"/>
      <c r="E2389" s="902"/>
      <c r="F2389" s="891"/>
      <c r="G2389" s="891"/>
      <c r="H2389" s="891"/>
      <c r="I2389" s="891"/>
      <c r="J2389" s="891"/>
      <c r="K2389" s="891"/>
      <c r="L2389" s="891"/>
      <c r="M2389" s="904">
        <v>4</v>
      </c>
      <c r="N2389" s="866">
        <v>0.704208</v>
      </c>
      <c r="O2389" s="867">
        <v>11.25</v>
      </c>
      <c r="P2389" s="867">
        <f t="shared" si="29"/>
        <v>7.92234</v>
      </c>
    </row>
    <row r="2390" s="1" customFormat="1" spans="1:16">
      <c r="A2390" s="899" t="s">
        <v>6322</v>
      </c>
      <c r="B2390" s="900" t="s">
        <v>6323</v>
      </c>
      <c r="C2390" s="891"/>
      <c r="D2390" s="901"/>
      <c r="E2390" s="902"/>
      <c r="F2390" s="891"/>
      <c r="G2390" s="891"/>
      <c r="H2390" s="891"/>
      <c r="I2390" s="891"/>
      <c r="J2390" s="891"/>
      <c r="K2390" s="891"/>
      <c r="L2390" s="891"/>
      <c r="M2390" s="904">
        <v>5</v>
      </c>
      <c r="N2390" s="866">
        <v>0.88026</v>
      </c>
      <c r="O2390" s="867">
        <v>11.25</v>
      </c>
      <c r="P2390" s="867">
        <f t="shared" si="29"/>
        <v>9.902925</v>
      </c>
    </row>
    <row r="2391" s="1" customFormat="1" spans="1:16">
      <c r="A2391" s="899" t="s">
        <v>6324</v>
      </c>
      <c r="B2391" s="900" t="s">
        <v>6325</v>
      </c>
      <c r="C2391" s="891"/>
      <c r="D2391" s="901"/>
      <c r="E2391" s="902"/>
      <c r="F2391" s="891"/>
      <c r="G2391" s="891"/>
      <c r="H2391" s="891"/>
      <c r="I2391" s="891"/>
      <c r="J2391" s="891"/>
      <c r="K2391" s="891"/>
      <c r="L2391" s="891"/>
      <c r="M2391" s="904">
        <v>3</v>
      </c>
      <c r="N2391" s="866">
        <v>0.528156</v>
      </c>
      <c r="O2391" s="867">
        <v>11.25</v>
      </c>
      <c r="P2391" s="867">
        <f t="shared" si="29"/>
        <v>5.941755</v>
      </c>
    </row>
    <row r="2392" s="1" customFormat="1" spans="1:16">
      <c r="A2392" s="899" t="s">
        <v>6326</v>
      </c>
      <c r="B2392" s="900" t="s">
        <v>6327</v>
      </c>
      <c r="C2392" s="891"/>
      <c r="D2392" s="901"/>
      <c r="E2392" s="902"/>
      <c r="F2392" s="891"/>
      <c r="G2392" s="891"/>
      <c r="H2392" s="891"/>
      <c r="I2392" s="891"/>
      <c r="J2392" s="891"/>
      <c r="K2392" s="891"/>
      <c r="L2392" s="891"/>
      <c r="M2392" s="904">
        <v>5</v>
      </c>
      <c r="N2392" s="866">
        <v>0.88026</v>
      </c>
      <c r="O2392" s="867">
        <v>11.25</v>
      </c>
      <c r="P2392" s="867">
        <f t="shared" si="29"/>
        <v>9.902925</v>
      </c>
    </row>
    <row r="2393" s="1" customFormat="1" spans="1:16">
      <c r="A2393" s="899" t="s">
        <v>6328</v>
      </c>
      <c r="B2393" s="900" t="s">
        <v>6329</v>
      </c>
      <c r="C2393" s="891"/>
      <c r="D2393" s="901"/>
      <c r="E2393" s="902"/>
      <c r="F2393" s="891"/>
      <c r="G2393" s="891"/>
      <c r="H2393" s="891"/>
      <c r="I2393" s="891"/>
      <c r="J2393" s="891"/>
      <c r="K2393" s="891"/>
      <c r="L2393" s="891"/>
      <c r="M2393" s="904">
        <v>5</v>
      </c>
      <c r="N2393" s="866">
        <v>0.88026</v>
      </c>
      <c r="O2393" s="867">
        <v>11.25</v>
      </c>
      <c r="P2393" s="867">
        <f t="shared" si="29"/>
        <v>9.902925</v>
      </c>
    </row>
    <row r="2394" s="1" customFormat="1" spans="1:16">
      <c r="A2394" s="899" t="s">
        <v>4793</v>
      </c>
      <c r="B2394" s="900" t="s">
        <v>5298</v>
      </c>
      <c r="C2394" s="891"/>
      <c r="D2394" s="901"/>
      <c r="E2394" s="902"/>
      <c r="F2394" s="891"/>
      <c r="G2394" s="891"/>
      <c r="H2394" s="891"/>
      <c r="I2394" s="891"/>
      <c r="J2394" s="891"/>
      <c r="K2394" s="891"/>
      <c r="L2394" s="891"/>
      <c r="M2394" s="904">
        <v>4</v>
      </c>
      <c r="N2394" s="866">
        <v>0.704208</v>
      </c>
      <c r="O2394" s="867">
        <v>11.25</v>
      </c>
      <c r="P2394" s="867">
        <f t="shared" si="29"/>
        <v>7.92234</v>
      </c>
    </row>
    <row r="2395" s="1" customFormat="1" spans="1:16">
      <c r="A2395" s="899" t="s">
        <v>6330</v>
      </c>
      <c r="B2395" s="900" t="s">
        <v>6331</v>
      </c>
      <c r="C2395" s="891"/>
      <c r="D2395" s="901"/>
      <c r="E2395" s="902"/>
      <c r="F2395" s="891"/>
      <c r="G2395" s="891"/>
      <c r="H2395" s="891"/>
      <c r="I2395" s="891"/>
      <c r="J2395" s="891"/>
      <c r="K2395" s="891"/>
      <c r="L2395" s="891"/>
      <c r="M2395" s="904">
        <v>4</v>
      </c>
      <c r="N2395" s="866">
        <v>0.704208</v>
      </c>
      <c r="O2395" s="867">
        <v>11.25</v>
      </c>
      <c r="P2395" s="867">
        <f t="shared" si="29"/>
        <v>7.92234</v>
      </c>
    </row>
    <row r="2396" s="1" customFormat="1" spans="1:16">
      <c r="A2396" s="903" t="s">
        <v>6252</v>
      </c>
      <c r="B2396" s="900" t="s">
        <v>6253</v>
      </c>
      <c r="C2396" s="891"/>
      <c r="D2396" s="901"/>
      <c r="E2396" s="902"/>
      <c r="F2396" s="891"/>
      <c r="G2396" s="891"/>
      <c r="H2396" s="891"/>
      <c r="I2396" s="891"/>
      <c r="J2396" s="891"/>
      <c r="K2396" s="891"/>
      <c r="L2396" s="891"/>
      <c r="M2396" s="904">
        <v>1</v>
      </c>
      <c r="N2396" s="866">
        <v>0.176052</v>
      </c>
      <c r="O2396" s="867">
        <v>11.25</v>
      </c>
      <c r="P2396" s="867">
        <f t="shared" si="29"/>
        <v>1.980585</v>
      </c>
    </row>
    <row r="2397" s="1" customFormat="1" spans="1:16">
      <c r="A2397" s="899" t="s">
        <v>6332</v>
      </c>
      <c r="B2397" s="900" t="s">
        <v>6333</v>
      </c>
      <c r="C2397" s="891"/>
      <c r="D2397" s="901"/>
      <c r="E2397" s="902"/>
      <c r="F2397" s="891"/>
      <c r="G2397" s="891"/>
      <c r="H2397" s="891"/>
      <c r="I2397" s="891"/>
      <c r="J2397" s="891"/>
      <c r="K2397" s="891"/>
      <c r="L2397" s="891"/>
      <c r="M2397" s="904">
        <v>4</v>
      </c>
      <c r="N2397" s="866">
        <v>0.704208</v>
      </c>
      <c r="O2397" s="867">
        <v>11.25</v>
      </c>
      <c r="P2397" s="867">
        <f t="shared" si="29"/>
        <v>7.92234</v>
      </c>
    </row>
    <row r="2398" s="1" customFormat="1" spans="1:16">
      <c r="A2398" s="899" t="s">
        <v>6334</v>
      </c>
      <c r="B2398" s="900" t="s">
        <v>6335</v>
      </c>
      <c r="C2398" s="891"/>
      <c r="D2398" s="901"/>
      <c r="E2398" s="902"/>
      <c r="F2398" s="891"/>
      <c r="G2398" s="891"/>
      <c r="H2398" s="891"/>
      <c r="I2398" s="891"/>
      <c r="J2398" s="891"/>
      <c r="K2398" s="891"/>
      <c r="L2398" s="891"/>
      <c r="M2398" s="904">
        <v>4</v>
      </c>
      <c r="N2398" s="866">
        <v>0.704208</v>
      </c>
      <c r="O2398" s="867">
        <v>11.25</v>
      </c>
      <c r="P2398" s="867">
        <f t="shared" si="29"/>
        <v>7.92234</v>
      </c>
    </row>
    <row r="2399" s="1" customFormat="1" spans="1:16">
      <c r="A2399" s="906" t="s">
        <v>6336</v>
      </c>
      <c r="B2399" s="900" t="s">
        <v>6337</v>
      </c>
      <c r="C2399" s="891"/>
      <c r="D2399" s="901"/>
      <c r="E2399" s="902"/>
      <c r="F2399" s="891"/>
      <c r="G2399" s="891"/>
      <c r="H2399" s="891"/>
      <c r="I2399" s="891"/>
      <c r="J2399" s="891"/>
      <c r="K2399" s="891"/>
      <c r="L2399" s="891"/>
      <c r="M2399" s="904">
        <v>6</v>
      </c>
      <c r="N2399" s="866">
        <v>1.056312</v>
      </c>
      <c r="O2399" s="867">
        <v>11.25</v>
      </c>
      <c r="P2399" s="867">
        <f t="shared" si="29"/>
        <v>11.88351</v>
      </c>
    </row>
    <row r="2400" s="1" customFormat="1" spans="1:16">
      <c r="A2400" s="899" t="s">
        <v>6338</v>
      </c>
      <c r="B2400" s="900" t="s">
        <v>6339</v>
      </c>
      <c r="C2400" s="891"/>
      <c r="D2400" s="901"/>
      <c r="E2400" s="902"/>
      <c r="F2400" s="891"/>
      <c r="G2400" s="891"/>
      <c r="H2400" s="891"/>
      <c r="I2400" s="891"/>
      <c r="J2400" s="891"/>
      <c r="K2400" s="891"/>
      <c r="L2400" s="891"/>
      <c r="M2400" s="904">
        <v>4</v>
      </c>
      <c r="N2400" s="866">
        <v>0.704208</v>
      </c>
      <c r="O2400" s="867">
        <v>11.25</v>
      </c>
      <c r="P2400" s="867">
        <f t="shared" si="29"/>
        <v>7.92234</v>
      </c>
    </row>
    <row r="2401" s="1" customFormat="1" spans="1:16">
      <c r="A2401" s="899" t="s">
        <v>6340</v>
      </c>
      <c r="B2401" s="900" t="s">
        <v>5988</v>
      </c>
      <c r="C2401" s="891"/>
      <c r="D2401" s="901"/>
      <c r="E2401" s="902"/>
      <c r="F2401" s="891"/>
      <c r="G2401" s="891"/>
      <c r="H2401" s="891"/>
      <c r="I2401" s="891"/>
      <c r="J2401" s="891"/>
      <c r="K2401" s="891"/>
      <c r="L2401" s="891"/>
      <c r="M2401" s="904">
        <v>7</v>
      </c>
      <c r="N2401" s="866">
        <v>1.232364</v>
      </c>
      <c r="O2401" s="867">
        <v>11.25</v>
      </c>
      <c r="P2401" s="867">
        <f t="shared" si="29"/>
        <v>13.864095</v>
      </c>
    </row>
    <row r="2402" s="1" customFormat="1" spans="1:16">
      <c r="A2402" s="899" t="s">
        <v>6341</v>
      </c>
      <c r="B2402" s="905" t="s">
        <v>6342</v>
      </c>
      <c r="C2402" s="891"/>
      <c r="D2402" s="901"/>
      <c r="E2402" s="902"/>
      <c r="F2402" s="891"/>
      <c r="G2402" s="891"/>
      <c r="H2402" s="891"/>
      <c r="I2402" s="891"/>
      <c r="J2402" s="891"/>
      <c r="K2402" s="891"/>
      <c r="L2402" s="891"/>
      <c r="M2402" s="904">
        <v>4</v>
      </c>
      <c r="N2402" s="866">
        <v>0.704208</v>
      </c>
      <c r="O2402" s="867">
        <v>11.25</v>
      </c>
      <c r="P2402" s="867">
        <f t="shared" si="29"/>
        <v>7.92234</v>
      </c>
    </row>
    <row r="2403" s="1" customFormat="1" spans="1:16">
      <c r="A2403" s="899" t="s">
        <v>6343</v>
      </c>
      <c r="B2403" s="905" t="s">
        <v>6344</v>
      </c>
      <c r="C2403" s="891"/>
      <c r="D2403" s="901"/>
      <c r="E2403" s="902"/>
      <c r="F2403" s="891"/>
      <c r="G2403" s="891"/>
      <c r="H2403" s="891"/>
      <c r="I2403" s="891"/>
      <c r="J2403" s="891"/>
      <c r="K2403" s="891"/>
      <c r="L2403" s="891"/>
      <c r="M2403" s="904">
        <v>3</v>
      </c>
      <c r="N2403" s="866">
        <v>0.528156</v>
      </c>
      <c r="O2403" s="867">
        <v>11.25</v>
      </c>
      <c r="P2403" s="867">
        <f t="shared" si="29"/>
        <v>5.941755</v>
      </c>
    </row>
    <row r="2404" s="1" customFormat="1" spans="1:16">
      <c r="A2404" s="899" t="s">
        <v>6345</v>
      </c>
      <c r="B2404" s="900" t="s">
        <v>6346</v>
      </c>
      <c r="C2404" s="891"/>
      <c r="D2404" s="901"/>
      <c r="E2404" s="902"/>
      <c r="F2404" s="891"/>
      <c r="G2404" s="891"/>
      <c r="H2404" s="891"/>
      <c r="I2404" s="891"/>
      <c r="J2404" s="891"/>
      <c r="K2404" s="891"/>
      <c r="L2404" s="891"/>
      <c r="M2404" s="904">
        <v>6</v>
      </c>
      <c r="N2404" s="866">
        <v>1.056312</v>
      </c>
      <c r="O2404" s="867">
        <v>11.25</v>
      </c>
      <c r="P2404" s="867">
        <f t="shared" si="29"/>
        <v>11.88351</v>
      </c>
    </row>
    <row r="2405" s="1" customFormat="1" spans="1:16">
      <c r="A2405" s="899" t="s">
        <v>6347</v>
      </c>
      <c r="B2405" s="900" t="s">
        <v>6348</v>
      </c>
      <c r="C2405" s="891"/>
      <c r="D2405" s="901"/>
      <c r="E2405" s="902"/>
      <c r="F2405" s="891"/>
      <c r="G2405" s="891"/>
      <c r="H2405" s="891"/>
      <c r="I2405" s="891"/>
      <c r="J2405" s="891"/>
      <c r="K2405" s="891"/>
      <c r="L2405" s="891"/>
      <c r="M2405" s="904">
        <v>4</v>
      </c>
      <c r="N2405" s="866">
        <v>0.704208</v>
      </c>
      <c r="O2405" s="867">
        <v>11.25</v>
      </c>
      <c r="P2405" s="867">
        <f t="shared" si="29"/>
        <v>7.92234</v>
      </c>
    </row>
    <row r="2406" s="1" customFormat="1" spans="1:16">
      <c r="A2406" s="899" t="s">
        <v>6349</v>
      </c>
      <c r="B2406" s="900" t="s">
        <v>6350</v>
      </c>
      <c r="C2406" s="891"/>
      <c r="D2406" s="901"/>
      <c r="E2406" s="902"/>
      <c r="F2406" s="891"/>
      <c r="G2406" s="891"/>
      <c r="H2406" s="891"/>
      <c r="I2406" s="891"/>
      <c r="J2406" s="891"/>
      <c r="K2406" s="891"/>
      <c r="L2406" s="891"/>
      <c r="M2406" s="904">
        <v>3</v>
      </c>
      <c r="N2406" s="866">
        <v>0.528156</v>
      </c>
      <c r="O2406" s="867">
        <v>11.25</v>
      </c>
      <c r="P2406" s="867">
        <f t="shared" si="29"/>
        <v>5.941755</v>
      </c>
    </row>
    <row r="2407" s="1" customFormat="1" spans="1:16">
      <c r="A2407" s="899" t="s">
        <v>6351</v>
      </c>
      <c r="B2407" s="900" t="s">
        <v>6352</v>
      </c>
      <c r="C2407" s="891"/>
      <c r="D2407" s="901"/>
      <c r="E2407" s="902"/>
      <c r="F2407" s="891"/>
      <c r="G2407" s="891"/>
      <c r="H2407" s="891"/>
      <c r="I2407" s="891"/>
      <c r="J2407" s="891"/>
      <c r="K2407" s="891"/>
      <c r="L2407" s="891"/>
      <c r="M2407" s="904">
        <v>3</v>
      </c>
      <c r="N2407" s="866">
        <v>0.528156</v>
      </c>
      <c r="O2407" s="867">
        <v>11.25</v>
      </c>
      <c r="P2407" s="867">
        <f t="shared" si="29"/>
        <v>5.941755</v>
      </c>
    </row>
    <row r="2408" s="1" customFormat="1" spans="1:16">
      <c r="A2408" s="899" t="s">
        <v>6353</v>
      </c>
      <c r="B2408" s="900" t="s">
        <v>5184</v>
      </c>
      <c r="C2408" s="891"/>
      <c r="D2408" s="901"/>
      <c r="E2408" s="902"/>
      <c r="F2408" s="891"/>
      <c r="G2408" s="891"/>
      <c r="H2408" s="891"/>
      <c r="I2408" s="891"/>
      <c r="J2408" s="891"/>
      <c r="K2408" s="891"/>
      <c r="L2408" s="891"/>
      <c r="M2408" s="904">
        <v>3</v>
      </c>
      <c r="N2408" s="866">
        <v>0.528156</v>
      </c>
      <c r="O2408" s="867">
        <v>11.25</v>
      </c>
      <c r="P2408" s="867">
        <f t="shared" si="29"/>
        <v>5.941755</v>
      </c>
    </row>
    <row r="2409" s="1" customFormat="1" spans="1:16">
      <c r="A2409" s="899" t="s">
        <v>6354</v>
      </c>
      <c r="B2409" s="900" t="s">
        <v>6355</v>
      </c>
      <c r="C2409" s="891"/>
      <c r="D2409" s="901"/>
      <c r="E2409" s="902"/>
      <c r="F2409" s="891"/>
      <c r="G2409" s="891"/>
      <c r="H2409" s="891"/>
      <c r="I2409" s="891"/>
      <c r="J2409" s="891"/>
      <c r="K2409" s="891"/>
      <c r="L2409" s="891"/>
      <c r="M2409" s="904">
        <v>5</v>
      </c>
      <c r="N2409" s="866">
        <v>0.88026</v>
      </c>
      <c r="O2409" s="867">
        <v>11.25</v>
      </c>
      <c r="P2409" s="867">
        <f t="shared" si="29"/>
        <v>9.902925</v>
      </c>
    </row>
    <row r="2410" s="1" customFormat="1" spans="1:16">
      <c r="A2410" s="903" t="s">
        <v>6356</v>
      </c>
      <c r="B2410" s="900" t="s">
        <v>6357</v>
      </c>
      <c r="C2410" s="891"/>
      <c r="D2410" s="901"/>
      <c r="E2410" s="902"/>
      <c r="F2410" s="891"/>
      <c r="G2410" s="891"/>
      <c r="H2410" s="891"/>
      <c r="I2410" s="891"/>
      <c r="J2410" s="891"/>
      <c r="K2410" s="891"/>
      <c r="L2410" s="891"/>
      <c r="M2410" s="904">
        <v>5</v>
      </c>
      <c r="N2410" s="866">
        <v>0.88026</v>
      </c>
      <c r="O2410" s="867">
        <v>11.25</v>
      </c>
      <c r="P2410" s="867">
        <f t="shared" si="29"/>
        <v>9.902925</v>
      </c>
    </row>
    <row r="2411" s="1" customFormat="1" spans="1:16">
      <c r="A2411" s="899" t="s">
        <v>6358</v>
      </c>
      <c r="B2411" s="900" t="s">
        <v>6359</v>
      </c>
      <c r="C2411" s="891"/>
      <c r="D2411" s="901"/>
      <c r="E2411" s="902"/>
      <c r="F2411" s="891"/>
      <c r="G2411" s="891"/>
      <c r="H2411" s="891"/>
      <c r="I2411" s="891"/>
      <c r="J2411" s="891"/>
      <c r="K2411" s="891"/>
      <c r="L2411" s="891"/>
      <c r="M2411" s="904">
        <v>4</v>
      </c>
      <c r="N2411" s="866">
        <v>0.704208</v>
      </c>
      <c r="O2411" s="867">
        <v>11.25</v>
      </c>
      <c r="P2411" s="867">
        <f t="shared" si="29"/>
        <v>7.92234</v>
      </c>
    </row>
    <row r="2412" s="1" customFormat="1" spans="1:16">
      <c r="A2412" s="899" t="s">
        <v>6360</v>
      </c>
      <c r="B2412" s="900" t="s">
        <v>6361</v>
      </c>
      <c r="C2412" s="891"/>
      <c r="D2412" s="901"/>
      <c r="E2412" s="902"/>
      <c r="F2412" s="891"/>
      <c r="G2412" s="891"/>
      <c r="H2412" s="891"/>
      <c r="I2412" s="891"/>
      <c r="J2412" s="891"/>
      <c r="K2412" s="891"/>
      <c r="L2412" s="891"/>
      <c r="M2412" s="904">
        <v>3</v>
      </c>
      <c r="N2412" s="866">
        <v>0.528156</v>
      </c>
      <c r="O2412" s="867">
        <v>11.25</v>
      </c>
      <c r="P2412" s="867">
        <f t="shared" ref="P2412:P2456" si="30">M2412*1.980585</f>
        <v>5.941755</v>
      </c>
    </row>
    <row r="2413" s="1" customFormat="1" spans="1:16">
      <c r="A2413" s="899" t="s">
        <v>6362</v>
      </c>
      <c r="B2413" s="900" t="s">
        <v>6363</v>
      </c>
      <c r="C2413" s="891"/>
      <c r="D2413" s="901"/>
      <c r="E2413" s="902"/>
      <c r="F2413" s="891"/>
      <c r="G2413" s="891"/>
      <c r="H2413" s="891"/>
      <c r="I2413" s="891"/>
      <c r="J2413" s="891"/>
      <c r="K2413" s="891"/>
      <c r="L2413" s="891"/>
      <c r="M2413" s="904">
        <v>1</v>
      </c>
      <c r="N2413" s="866">
        <v>0.176052</v>
      </c>
      <c r="O2413" s="867">
        <v>11.25</v>
      </c>
      <c r="P2413" s="867">
        <f t="shared" si="30"/>
        <v>1.980585</v>
      </c>
    </row>
    <row r="2414" s="1" customFormat="1" spans="1:16">
      <c r="A2414" s="899" t="s">
        <v>3346</v>
      </c>
      <c r="B2414" s="900" t="s">
        <v>6364</v>
      </c>
      <c r="C2414" s="891"/>
      <c r="D2414" s="901"/>
      <c r="E2414" s="902"/>
      <c r="F2414" s="891"/>
      <c r="G2414" s="891"/>
      <c r="H2414" s="891"/>
      <c r="I2414" s="891"/>
      <c r="J2414" s="891"/>
      <c r="K2414" s="891"/>
      <c r="L2414" s="891"/>
      <c r="M2414" s="904">
        <v>5</v>
      </c>
      <c r="N2414" s="866">
        <v>0.88026</v>
      </c>
      <c r="O2414" s="867">
        <v>11.25</v>
      </c>
      <c r="P2414" s="867">
        <f t="shared" si="30"/>
        <v>9.902925</v>
      </c>
    </row>
    <row r="2415" s="1" customFormat="1" spans="1:16">
      <c r="A2415" s="899" t="s">
        <v>6365</v>
      </c>
      <c r="B2415" s="900" t="s">
        <v>6366</v>
      </c>
      <c r="C2415" s="891"/>
      <c r="D2415" s="901"/>
      <c r="E2415" s="902"/>
      <c r="F2415" s="891"/>
      <c r="G2415" s="891"/>
      <c r="H2415" s="891"/>
      <c r="I2415" s="891"/>
      <c r="J2415" s="891"/>
      <c r="K2415" s="891"/>
      <c r="L2415" s="891"/>
      <c r="M2415" s="904">
        <v>3</v>
      </c>
      <c r="N2415" s="866">
        <v>0.528156</v>
      </c>
      <c r="O2415" s="867">
        <v>11.25</v>
      </c>
      <c r="P2415" s="867">
        <f t="shared" si="30"/>
        <v>5.941755</v>
      </c>
    </row>
    <row r="2416" s="1" customFormat="1" spans="1:16">
      <c r="A2416" s="899" t="s">
        <v>6367</v>
      </c>
      <c r="B2416" s="900" t="s">
        <v>6368</v>
      </c>
      <c r="C2416" s="891"/>
      <c r="D2416" s="901"/>
      <c r="E2416" s="902"/>
      <c r="F2416" s="891"/>
      <c r="G2416" s="891"/>
      <c r="H2416" s="891"/>
      <c r="I2416" s="891"/>
      <c r="J2416" s="891"/>
      <c r="K2416" s="891"/>
      <c r="L2416" s="891"/>
      <c r="M2416" s="904">
        <v>5</v>
      </c>
      <c r="N2416" s="866">
        <v>0.88026</v>
      </c>
      <c r="O2416" s="867">
        <v>11.25</v>
      </c>
      <c r="P2416" s="867">
        <f t="shared" si="30"/>
        <v>9.902925</v>
      </c>
    </row>
    <row r="2417" s="1" customFormat="1" spans="1:16">
      <c r="A2417" s="899" t="s">
        <v>6369</v>
      </c>
      <c r="B2417" s="900" t="s">
        <v>6370</v>
      </c>
      <c r="C2417" s="891"/>
      <c r="D2417" s="901"/>
      <c r="E2417" s="902"/>
      <c r="F2417" s="891"/>
      <c r="G2417" s="891"/>
      <c r="H2417" s="891"/>
      <c r="I2417" s="891"/>
      <c r="J2417" s="891"/>
      <c r="K2417" s="891"/>
      <c r="L2417" s="891"/>
      <c r="M2417" s="904">
        <v>6</v>
      </c>
      <c r="N2417" s="866">
        <v>1.056312</v>
      </c>
      <c r="O2417" s="867">
        <v>11.25</v>
      </c>
      <c r="P2417" s="867">
        <f t="shared" si="30"/>
        <v>11.88351</v>
      </c>
    </row>
    <row r="2418" s="1" customFormat="1" spans="1:16">
      <c r="A2418" s="899" t="s">
        <v>6371</v>
      </c>
      <c r="B2418" s="900" t="s">
        <v>6372</v>
      </c>
      <c r="C2418" s="891"/>
      <c r="D2418" s="901"/>
      <c r="E2418" s="902"/>
      <c r="F2418" s="891"/>
      <c r="G2418" s="891"/>
      <c r="H2418" s="891"/>
      <c r="I2418" s="891"/>
      <c r="J2418" s="891"/>
      <c r="K2418" s="891"/>
      <c r="L2418" s="891"/>
      <c r="M2418" s="904">
        <v>4</v>
      </c>
      <c r="N2418" s="866">
        <v>0.704208</v>
      </c>
      <c r="O2418" s="867">
        <v>11.25</v>
      </c>
      <c r="P2418" s="867">
        <f t="shared" si="30"/>
        <v>7.92234</v>
      </c>
    </row>
    <row r="2419" s="1" customFormat="1" spans="1:16">
      <c r="A2419" s="899" t="s">
        <v>6373</v>
      </c>
      <c r="B2419" s="900" t="s">
        <v>6374</v>
      </c>
      <c r="C2419" s="891"/>
      <c r="D2419" s="901"/>
      <c r="E2419" s="902"/>
      <c r="F2419" s="891"/>
      <c r="G2419" s="891"/>
      <c r="H2419" s="891"/>
      <c r="I2419" s="891"/>
      <c r="J2419" s="891"/>
      <c r="K2419" s="891"/>
      <c r="L2419" s="891"/>
      <c r="M2419" s="904">
        <v>3</v>
      </c>
      <c r="N2419" s="866">
        <v>0.528156</v>
      </c>
      <c r="O2419" s="867">
        <v>11.25</v>
      </c>
      <c r="P2419" s="867">
        <f t="shared" si="30"/>
        <v>5.941755</v>
      </c>
    </row>
    <row r="2420" s="1" customFormat="1" spans="1:16">
      <c r="A2420" s="899" t="s">
        <v>6375</v>
      </c>
      <c r="B2420" s="900" t="s">
        <v>6376</v>
      </c>
      <c r="C2420" s="891"/>
      <c r="D2420" s="901"/>
      <c r="E2420" s="902"/>
      <c r="F2420" s="891"/>
      <c r="G2420" s="891"/>
      <c r="H2420" s="891"/>
      <c r="I2420" s="891"/>
      <c r="J2420" s="891"/>
      <c r="K2420" s="891"/>
      <c r="L2420" s="891"/>
      <c r="M2420" s="904">
        <v>5</v>
      </c>
      <c r="N2420" s="866">
        <v>0.88026</v>
      </c>
      <c r="O2420" s="867">
        <v>11.25</v>
      </c>
      <c r="P2420" s="867">
        <f t="shared" si="30"/>
        <v>9.902925</v>
      </c>
    </row>
    <row r="2421" s="1" customFormat="1" spans="1:16">
      <c r="A2421" s="899" t="s">
        <v>6377</v>
      </c>
      <c r="B2421" s="900" t="s">
        <v>6378</v>
      </c>
      <c r="C2421" s="891"/>
      <c r="D2421" s="901"/>
      <c r="E2421" s="902"/>
      <c r="F2421" s="891"/>
      <c r="G2421" s="891"/>
      <c r="H2421" s="891"/>
      <c r="I2421" s="891"/>
      <c r="J2421" s="891"/>
      <c r="K2421" s="891"/>
      <c r="L2421" s="891"/>
      <c r="M2421" s="904">
        <v>3</v>
      </c>
      <c r="N2421" s="866">
        <v>0.528156</v>
      </c>
      <c r="O2421" s="867">
        <v>11.25</v>
      </c>
      <c r="P2421" s="867">
        <f t="shared" si="30"/>
        <v>5.941755</v>
      </c>
    </row>
    <row r="2422" s="1" customFormat="1" spans="1:16">
      <c r="A2422" s="899" t="s">
        <v>6379</v>
      </c>
      <c r="B2422" s="900" t="s">
        <v>6380</v>
      </c>
      <c r="C2422" s="891"/>
      <c r="D2422" s="901"/>
      <c r="E2422" s="902"/>
      <c r="F2422" s="891"/>
      <c r="G2422" s="891"/>
      <c r="H2422" s="891"/>
      <c r="I2422" s="891"/>
      <c r="J2422" s="891"/>
      <c r="K2422" s="891"/>
      <c r="L2422" s="891"/>
      <c r="M2422" s="904">
        <v>3</v>
      </c>
      <c r="N2422" s="866">
        <v>0.528156</v>
      </c>
      <c r="O2422" s="867">
        <v>11.25</v>
      </c>
      <c r="P2422" s="867">
        <f t="shared" si="30"/>
        <v>5.941755</v>
      </c>
    </row>
    <row r="2423" s="1" customFormat="1" spans="1:16">
      <c r="A2423" s="899" t="s">
        <v>6381</v>
      </c>
      <c r="B2423" s="900" t="s">
        <v>6382</v>
      </c>
      <c r="C2423" s="891"/>
      <c r="D2423" s="901"/>
      <c r="E2423" s="902"/>
      <c r="F2423" s="891"/>
      <c r="G2423" s="891"/>
      <c r="H2423" s="891"/>
      <c r="I2423" s="891"/>
      <c r="J2423" s="891"/>
      <c r="K2423" s="891"/>
      <c r="L2423" s="891"/>
      <c r="M2423" s="904">
        <v>5</v>
      </c>
      <c r="N2423" s="866">
        <v>0.88026</v>
      </c>
      <c r="O2423" s="867">
        <v>11.25</v>
      </c>
      <c r="P2423" s="867">
        <f t="shared" si="30"/>
        <v>9.902925</v>
      </c>
    </row>
    <row r="2424" s="1" customFormat="1" spans="1:16">
      <c r="A2424" s="899" t="s">
        <v>6383</v>
      </c>
      <c r="B2424" s="900" t="s">
        <v>6384</v>
      </c>
      <c r="C2424" s="891"/>
      <c r="D2424" s="901"/>
      <c r="E2424" s="902"/>
      <c r="F2424" s="891"/>
      <c r="G2424" s="891"/>
      <c r="H2424" s="891"/>
      <c r="I2424" s="891"/>
      <c r="J2424" s="891"/>
      <c r="K2424" s="891"/>
      <c r="L2424" s="891"/>
      <c r="M2424" s="904">
        <v>4</v>
      </c>
      <c r="N2424" s="866">
        <v>0.704208</v>
      </c>
      <c r="O2424" s="867">
        <v>11.25</v>
      </c>
      <c r="P2424" s="867">
        <f t="shared" si="30"/>
        <v>7.92234</v>
      </c>
    </row>
    <row r="2425" s="1" customFormat="1" spans="1:16">
      <c r="A2425" s="899" t="s">
        <v>6385</v>
      </c>
      <c r="B2425" s="900" t="s">
        <v>6386</v>
      </c>
      <c r="C2425" s="891"/>
      <c r="D2425" s="901"/>
      <c r="E2425" s="902"/>
      <c r="F2425" s="891"/>
      <c r="G2425" s="891"/>
      <c r="H2425" s="891"/>
      <c r="I2425" s="891"/>
      <c r="J2425" s="891"/>
      <c r="K2425" s="891"/>
      <c r="L2425" s="891"/>
      <c r="M2425" s="904">
        <v>6</v>
      </c>
      <c r="N2425" s="866">
        <v>1.056312</v>
      </c>
      <c r="O2425" s="867">
        <v>11.25</v>
      </c>
      <c r="P2425" s="867">
        <f t="shared" si="30"/>
        <v>11.88351</v>
      </c>
    </row>
    <row r="2426" s="1" customFormat="1" spans="1:16">
      <c r="A2426" s="899" t="s">
        <v>6387</v>
      </c>
      <c r="B2426" s="900" t="s">
        <v>2168</v>
      </c>
      <c r="C2426" s="891"/>
      <c r="D2426" s="901"/>
      <c r="E2426" s="902"/>
      <c r="F2426" s="891"/>
      <c r="G2426" s="891"/>
      <c r="H2426" s="891"/>
      <c r="I2426" s="891"/>
      <c r="J2426" s="891"/>
      <c r="K2426" s="891"/>
      <c r="L2426" s="891"/>
      <c r="M2426" s="904">
        <v>4</v>
      </c>
      <c r="N2426" s="866">
        <v>0.704208</v>
      </c>
      <c r="O2426" s="867">
        <v>11.25</v>
      </c>
      <c r="P2426" s="867">
        <f t="shared" si="30"/>
        <v>7.92234</v>
      </c>
    </row>
    <row r="2427" s="1" customFormat="1" spans="1:16">
      <c r="A2427" s="899" t="s">
        <v>6388</v>
      </c>
      <c r="B2427" s="900" t="s">
        <v>6389</v>
      </c>
      <c r="C2427" s="891"/>
      <c r="D2427" s="901"/>
      <c r="E2427" s="902"/>
      <c r="F2427" s="891"/>
      <c r="G2427" s="891"/>
      <c r="H2427" s="891"/>
      <c r="I2427" s="891"/>
      <c r="J2427" s="891"/>
      <c r="K2427" s="891"/>
      <c r="L2427" s="891"/>
      <c r="M2427" s="904">
        <v>6</v>
      </c>
      <c r="N2427" s="866">
        <v>1.056312</v>
      </c>
      <c r="O2427" s="867">
        <v>11.25</v>
      </c>
      <c r="P2427" s="867">
        <f t="shared" si="30"/>
        <v>11.88351</v>
      </c>
    </row>
    <row r="2428" s="1" customFormat="1" spans="1:16">
      <c r="A2428" s="899" t="s">
        <v>6390</v>
      </c>
      <c r="B2428" s="900" t="s">
        <v>6391</v>
      </c>
      <c r="C2428" s="891"/>
      <c r="D2428" s="901"/>
      <c r="E2428" s="902"/>
      <c r="F2428" s="891"/>
      <c r="G2428" s="891"/>
      <c r="H2428" s="891"/>
      <c r="I2428" s="891"/>
      <c r="J2428" s="891"/>
      <c r="K2428" s="891"/>
      <c r="L2428" s="891"/>
      <c r="M2428" s="904">
        <v>2</v>
      </c>
      <c r="N2428" s="866">
        <v>0.352104</v>
      </c>
      <c r="O2428" s="867">
        <v>11.25</v>
      </c>
      <c r="P2428" s="867">
        <f t="shared" si="30"/>
        <v>3.96117</v>
      </c>
    </row>
    <row r="2429" s="1" customFormat="1" spans="1:16">
      <c r="A2429" s="899" t="s">
        <v>6392</v>
      </c>
      <c r="B2429" s="900" t="s">
        <v>6393</v>
      </c>
      <c r="C2429" s="891"/>
      <c r="D2429" s="901"/>
      <c r="E2429" s="902"/>
      <c r="F2429" s="891"/>
      <c r="G2429" s="891"/>
      <c r="H2429" s="891"/>
      <c r="I2429" s="891"/>
      <c r="J2429" s="891"/>
      <c r="K2429" s="891"/>
      <c r="L2429" s="891"/>
      <c r="M2429" s="904">
        <v>5</v>
      </c>
      <c r="N2429" s="866">
        <v>0.88026</v>
      </c>
      <c r="O2429" s="867">
        <v>11.25</v>
      </c>
      <c r="P2429" s="867">
        <f t="shared" si="30"/>
        <v>9.902925</v>
      </c>
    </row>
    <row r="2430" s="1" customFormat="1" spans="1:16">
      <c r="A2430" s="899" t="s">
        <v>6394</v>
      </c>
      <c r="B2430" s="900" t="s">
        <v>6395</v>
      </c>
      <c r="C2430" s="891"/>
      <c r="D2430" s="901"/>
      <c r="E2430" s="902"/>
      <c r="F2430" s="891"/>
      <c r="G2430" s="891"/>
      <c r="H2430" s="891"/>
      <c r="I2430" s="891"/>
      <c r="J2430" s="891"/>
      <c r="K2430" s="891"/>
      <c r="L2430" s="891"/>
      <c r="M2430" s="904">
        <v>3</v>
      </c>
      <c r="N2430" s="866">
        <v>0.528156</v>
      </c>
      <c r="O2430" s="867">
        <v>11.25</v>
      </c>
      <c r="P2430" s="867">
        <f t="shared" si="30"/>
        <v>5.941755</v>
      </c>
    </row>
    <row r="2431" s="1" customFormat="1" spans="1:16">
      <c r="A2431" s="899" t="s">
        <v>6396</v>
      </c>
      <c r="B2431" s="900" t="s">
        <v>6397</v>
      </c>
      <c r="C2431" s="891"/>
      <c r="D2431" s="901"/>
      <c r="E2431" s="902"/>
      <c r="F2431" s="891"/>
      <c r="G2431" s="891"/>
      <c r="H2431" s="891"/>
      <c r="I2431" s="891"/>
      <c r="J2431" s="891"/>
      <c r="K2431" s="891"/>
      <c r="L2431" s="891"/>
      <c r="M2431" s="904">
        <v>1</v>
      </c>
      <c r="N2431" s="866">
        <v>0.176052</v>
      </c>
      <c r="O2431" s="867">
        <v>11.25</v>
      </c>
      <c r="P2431" s="867">
        <f t="shared" si="30"/>
        <v>1.980585</v>
      </c>
    </row>
    <row r="2432" s="1" customFormat="1" spans="1:16">
      <c r="A2432" s="899" t="s">
        <v>6398</v>
      </c>
      <c r="B2432" s="900" t="s">
        <v>6399</v>
      </c>
      <c r="C2432" s="891"/>
      <c r="D2432" s="901"/>
      <c r="E2432" s="902"/>
      <c r="F2432" s="891"/>
      <c r="G2432" s="891"/>
      <c r="H2432" s="891"/>
      <c r="I2432" s="891"/>
      <c r="J2432" s="891"/>
      <c r="K2432" s="891"/>
      <c r="L2432" s="891"/>
      <c r="M2432" s="904">
        <v>4</v>
      </c>
      <c r="N2432" s="866">
        <v>0.704208</v>
      </c>
      <c r="O2432" s="867">
        <v>11.25</v>
      </c>
      <c r="P2432" s="867">
        <f t="shared" si="30"/>
        <v>7.92234</v>
      </c>
    </row>
    <row r="2433" s="1" customFormat="1" spans="1:16">
      <c r="A2433" s="899" t="s">
        <v>6400</v>
      </c>
      <c r="B2433" s="900" t="s">
        <v>6401</v>
      </c>
      <c r="C2433" s="891"/>
      <c r="D2433" s="901"/>
      <c r="E2433" s="902"/>
      <c r="F2433" s="891"/>
      <c r="G2433" s="891"/>
      <c r="H2433" s="891"/>
      <c r="I2433" s="891"/>
      <c r="J2433" s="891"/>
      <c r="K2433" s="891"/>
      <c r="L2433" s="891"/>
      <c r="M2433" s="904">
        <v>3</v>
      </c>
      <c r="N2433" s="866">
        <v>0.528156</v>
      </c>
      <c r="O2433" s="867">
        <v>11.25</v>
      </c>
      <c r="P2433" s="867">
        <f t="shared" si="30"/>
        <v>5.941755</v>
      </c>
    </row>
    <row r="2434" s="1" customFormat="1" spans="1:16">
      <c r="A2434" s="899" t="s">
        <v>6402</v>
      </c>
      <c r="B2434" s="900" t="s">
        <v>6403</v>
      </c>
      <c r="C2434" s="891"/>
      <c r="D2434" s="901"/>
      <c r="E2434" s="902"/>
      <c r="F2434" s="891"/>
      <c r="G2434" s="891"/>
      <c r="H2434" s="891"/>
      <c r="I2434" s="891"/>
      <c r="J2434" s="891"/>
      <c r="K2434" s="891"/>
      <c r="L2434" s="891"/>
      <c r="M2434" s="904">
        <v>3</v>
      </c>
      <c r="N2434" s="866">
        <v>0.528156</v>
      </c>
      <c r="O2434" s="867">
        <v>11.25</v>
      </c>
      <c r="P2434" s="867">
        <f t="shared" si="30"/>
        <v>5.941755</v>
      </c>
    </row>
    <row r="2435" s="1" customFormat="1" spans="1:16">
      <c r="A2435" s="899" t="s">
        <v>6404</v>
      </c>
      <c r="B2435" s="900" t="s">
        <v>6405</v>
      </c>
      <c r="C2435" s="891"/>
      <c r="D2435" s="901"/>
      <c r="E2435" s="902"/>
      <c r="F2435" s="891"/>
      <c r="G2435" s="891"/>
      <c r="H2435" s="891"/>
      <c r="I2435" s="891"/>
      <c r="J2435" s="891"/>
      <c r="K2435" s="891"/>
      <c r="L2435" s="891"/>
      <c r="M2435" s="904">
        <v>5</v>
      </c>
      <c r="N2435" s="866">
        <v>0.88026</v>
      </c>
      <c r="O2435" s="867">
        <v>11.25</v>
      </c>
      <c r="P2435" s="867">
        <f t="shared" si="30"/>
        <v>9.902925</v>
      </c>
    </row>
    <row r="2436" s="1" customFormat="1" spans="1:16">
      <c r="A2436" s="899" t="s">
        <v>6406</v>
      </c>
      <c r="B2436" s="900" t="s">
        <v>6407</v>
      </c>
      <c r="C2436" s="891"/>
      <c r="D2436" s="901"/>
      <c r="E2436" s="902"/>
      <c r="F2436" s="891"/>
      <c r="G2436" s="891"/>
      <c r="H2436" s="891"/>
      <c r="I2436" s="891"/>
      <c r="J2436" s="891"/>
      <c r="K2436" s="891"/>
      <c r="L2436" s="891"/>
      <c r="M2436" s="904">
        <v>3</v>
      </c>
      <c r="N2436" s="866">
        <v>0.528156</v>
      </c>
      <c r="O2436" s="867">
        <v>11.25</v>
      </c>
      <c r="P2436" s="867">
        <f t="shared" si="30"/>
        <v>5.941755</v>
      </c>
    </row>
    <row r="2437" s="1" customFormat="1" spans="1:16">
      <c r="A2437" s="899" t="s">
        <v>6408</v>
      </c>
      <c r="B2437" s="900" t="s">
        <v>6409</v>
      </c>
      <c r="C2437" s="891"/>
      <c r="D2437" s="901"/>
      <c r="E2437" s="902"/>
      <c r="F2437" s="891"/>
      <c r="G2437" s="891"/>
      <c r="H2437" s="891"/>
      <c r="I2437" s="891"/>
      <c r="J2437" s="891"/>
      <c r="K2437" s="891"/>
      <c r="L2437" s="891"/>
      <c r="M2437" s="904">
        <v>6</v>
      </c>
      <c r="N2437" s="866">
        <v>1.056312</v>
      </c>
      <c r="O2437" s="867">
        <v>11.25</v>
      </c>
      <c r="P2437" s="867">
        <f t="shared" si="30"/>
        <v>11.88351</v>
      </c>
    </row>
    <row r="2438" s="1" customFormat="1" spans="1:16">
      <c r="A2438" s="899" t="s">
        <v>6410</v>
      </c>
      <c r="B2438" s="900" t="s">
        <v>6411</v>
      </c>
      <c r="C2438" s="891"/>
      <c r="D2438" s="901"/>
      <c r="E2438" s="902"/>
      <c r="F2438" s="891"/>
      <c r="G2438" s="891"/>
      <c r="H2438" s="891"/>
      <c r="I2438" s="891"/>
      <c r="J2438" s="891"/>
      <c r="K2438" s="891"/>
      <c r="L2438" s="891"/>
      <c r="M2438" s="904">
        <v>4</v>
      </c>
      <c r="N2438" s="866">
        <v>0.704208</v>
      </c>
      <c r="O2438" s="867">
        <v>11.25</v>
      </c>
      <c r="P2438" s="867">
        <f t="shared" si="30"/>
        <v>7.92234</v>
      </c>
    </row>
    <row r="2439" s="1" customFormat="1" spans="1:16">
      <c r="A2439" s="899" t="s">
        <v>6412</v>
      </c>
      <c r="B2439" s="900" t="s">
        <v>6413</v>
      </c>
      <c r="C2439" s="891"/>
      <c r="D2439" s="901"/>
      <c r="E2439" s="902"/>
      <c r="F2439" s="891"/>
      <c r="G2439" s="891"/>
      <c r="H2439" s="891"/>
      <c r="I2439" s="891"/>
      <c r="J2439" s="891"/>
      <c r="K2439" s="891"/>
      <c r="L2439" s="891"/>
      <c r="M2439" s="904">
        <v>4</v>
      </c>
      <c r="N2439" s="866">
        <v>0.704208</v>
      </c>
      <c r="O2439" s="867">
        <v>11.25</v>
      </c>
      <c r="P2439" s="867">
        <f t="shared" si="30"/>
        <v>7.92234</v>
      </c>
    </row>
    <row r="2440" s="1" customFormat="1" spans="1:16">
      <c r="A2440" s="899" t="s">
        <v>6414</v>
      </c>
      <c r="B2440" s="900" t="s">
        <v>6415</v>
      </c>
      <c r="C2440" s="891"/>
      <c r="D2440" s="901"/>
      <c r="E2440" s="902"/>
      <c r="F2440" s="891"/>
      <c r="G2440" s="891"/>
      <c r="H2440" s="891"/>
      <c r="I2440" s="891"/>
      <c r="J2440" s="891"/>
      <c r="K2440" s="891"/>
      <c r="L2440" s="891"/>
      <c r="M2440" s="904">
        <v>9</v>
      </c>
      <c r="N2440" s="866">
        <v>1.584468</v>
      </c>
      <c r="O2440" s="867">
        <v>11.25</v>
      </c>
      <c r="P2440" s="867">
        <f t="shared" si="30"/>
        <v>17.825265</v>
      </c>
    </row>
    <row r="2441" s="1" customFormat="1" spans="1:16">
      <c r="A2441" s="899" t="s">
        <v>6416</v>
      </c>
      <c r="B2441" s="900" t="s">
        <v>6417</v>
      </c>
      <c r="C2441" s="891"/>
      <c r="D2441" s="901"/>
      <c r="E2441" s="902"/>
      <c r="F2441" s="891"/>
      <c r="G2441" s="891"/>
      <c r="H2441" s="891"/>
      <c r="I2441" s="891"/>
      <c r="J2441" s="891"/>
      <c r="K2441" s="891"/>
      <c r="L2441" s="891"/>
      <c r="M2441" s="904">
        <v>5</v>
      </c>
      <c r="N2441" s="866">
        <v>0.88026</v>
      </c>
      <c r="O2441" s="867">
        <v>11.25</v>
      </c>
      <c r="P2441" s="867">
        <f t="shared" si="30"/>
        <v>9.902925</v>
      </c>
    </row>
    <row r="2442" s="1" customFormat="1" spans="1:16">
      <c r="A2442" s="903" t="s">
        <v>3447</v>
      </c>
      <c r="B2442" s="900" t="s">
        <v>6418</v>
      </c>
      <c r="C2442" s="891"/>
      <c r="D2442" s="901"/>
      <c r="E2442" s="902"/>
      <c r="F2442" s="891"/>
      <c r="G2442" s="891"/>
      <c r="H2442" s="891"/>
      <c r="I2442" s="891"/>
      <c r="J2442" s="891"/>
      <c r="K2442" s="891"/>
      <c r="L2442" s="891"/>
      <c r="M2442" s="904">
        <v>2</v>
      </c>
      <c r="N2442" s="866">
        <v>0.352104</v>
      </c>
      <c r="O2442" s="867">
        <v>11.25</v>
      </c>
      <c r="P2442" s="867">
        <f t="shared" si="30"/>
        <v>3.96117</v>
      </c>
    </row>
    <row r="2443" s="1" customFormat="1" spans="1:16">
      <c r="A2443" s="899" t="s">
        <v>6419</v>
      </c>
      <c r="B2443" s="900" t="s">
        <v>6420</v>
      </c>
      <c r="C2443" s="891"/>
      <c r="D2443" s="901"/>
      <c r="E2443" s="902"/>
      <c r="F2443" s="891"/>
      <c r="G2443" s="891"/>
      <c r="H2443" s="891"/>
      <c r="I2443" s="891"/>
      <c r="J2443" s="891"/>
      <c r="K2443" s="891"/>
      <c r="L2443" s="891"/>
      <c r="M2443" s="904">
        <v>8</v>
      </c>
      <c r="N2443" s="866">
        <v>1.408416</v>
      </c>
      <c r="O2443" s="867">
        <v>11.25</v>
      </c>
      <c r="P2443" s="867">
        <f t="shared" si="30"/>
        <v>15.84468</v>
      </c>
    </row>
    <row r="2444" s="1" customFormat="1" spans="1:16">
      <c r="A2444" s="899" t="s">
        <v>6421</v>
      </c>
      <c r="B2444" s="900" t="s">
        <v>6422</v>
      </c>
      <c r="C2444" s="891"/>
      <c r="D2444" s="901"/>
      <c r="E2444" s="902"/>
      <c r="F2444" s="891"/>
      <c r="G2444" s="891"/>
      <c r="H2444" s="891"/>
      <c r="I2444" s="891"/>
      <c r="J2444" s="891"/>
      <c r="K2444" s="891"/>
      <c r="L2444" s="891"/>
      <c r="M2444" s="904">
        <v>6</v>
      </c>
      <c r="N2444" s="866">
        <v>1.056312</v>
      </c>
      <c r="O2444" s="867">
        <v>11.25</v>
      </c>
      <c r="P2444" s="867">
        <f t="shared" si="30"/>
        <v>11.88351</v>
      </c>
    </row>
    <row r="2445" s="1" customFormat="1" spans="1:16">
      <c r="A2445" s="899" t="s">
        <v>6423</v>
      </c>
      <c r="B2445" s="900" t="s">
        <v>2402</v>
      </c>
      <c r="C2445" s="891"/>
      <c r="D2445" s="901"/>
      <c r="E2445" s="902"/>
      <c r="F2445" s="891"/>
      <c r="G2445" s="891"/>
      <c r="H2445" s="891"/>
      <c r="I2445" s="891"/>
      <c r="J2445" s="891"/>
      <c r="K2445" s="891"/>
      <c r="L2445" s="891"/>
      <c r="M2445" s="904">
        <v>3</v>
      </c>
      <c r="N2445" s="866">
        <v>0.528156</v>
      </c>
      <c r="O2445" s="867">
        <v>11.25</v>
      </c>
      <c r="P2445" s="867">
        <f t="shared" si="30"/>
        <v>5.941755</v>
      </c>
    </row>
    <row r="2446" s="1" customFormat="1" spans="1:16">
      <c r="A2446" s="899" t="s">
        <v>6424</v>
      </c>
      <c r="B2446" s="900" t="s">
        <v>6425</v>
      </c>
      <c r="C2446" s="891"/>
      <c r="D2446" s="901"/>
      <c r="E2446" s="902"/>
      <c r="F2446" s="891"/>
      <c r="G2446" s="891"/>
      <c r="H2446" s="891"/>
      <c r="I2446" s="891"/>
      <c r="J2446" s="891"/>
      <c r="K2446" s="891"/>
      <c r="L2446" s="891"/>
      <c r="M2446" s="904">
        <v>4</v>
      </c>
      <c r="N2446" s="866">
        <v>0.704208</v>
      </c>
      <c r="O2446" s="867">
        <v>11.25</v>
      </c>
      <c r="P2446" s="867">
        <f t="shared" si="30"/>
        <v>7.92234</v>
      </c>
    </row>
    <row r="2447" s="1" customFormat="1" spans="1:16">
      <c r="A2447" s="899" t="s">
        <v>6426</v>
      </c>
      <c r="B2447" s="900" t="s">
        <v>6427</v>
      </c>
      <c r="C2447" s="891"/>
      <c r="D2447" s="901"/>
      <c r="E2447" s="902"/>
      <c r="F2447" s="891"/>
      <c r="G2447" s="891"/>
      <c r="H2447" s="891"/>
      <c r="I2447" s="891"/>
      <c r="J2447" s="891"/>
      <c r="K2447" s="891"/>
      <c r="L2447" s="891"/>
      <c r="M2447" s="904">
        <v>4</v>
      </c>
      <c r="N2447" s="866">
        <v>0.704208</v>
      </c>
      <c r="O2447" s="867">
        <v>11.25</v>
      </c>
      <c r="P2447" s="867">
        <f t="shared" si="30"/>
        <v>7.92234</v>
      </c>
    </row>
    <row r="2448" s="1" customFormat="1" spans="1:16">
      <c r="A2448" s="899" t="s">
        <v>6428</v>
      </c>
      <c r="B2448" s="900" t="s">
        <v>6429</v>
      </c>
      <c r="C2448" s="891"/>
      <c r="D2448" s="901"/>
      <c r="E2448" s="902"/>
      <c r="F2448" s="891"/>
      <c r="G2448" s="891"/>
      <c r="H2448" s="891"/>
      <c r="I2448" s="891"/>
      <c r="J2448" s="891"/>
      <c r="K2448" s="891"/>
      <c r="L2448" s="891"/>
      <c r="M2448" s="904">
        <v>4</v>
      </c>
      <c r="N2448" s="866">
        <v>0.704208</v>
      </c>
      <c r="O2448" s="867">
        <v>11.25</v>
      </c>
      <c r="P2448" s="867">
        <f t="shared" si="30"/>
        <v>7.92234</v>
      </c>
    </row>
    <row r="2449" s="1" customFormat="1" spans="1:16">
      <c r="A2449" s="899" t="s">
        <v>6430</v>
      </c>
      <c r="B2449" s="900" t="s">
        <v>6431</v>
      </c>
      <c r="C2449" s="891"/>
      <c r="D2449" s="901"/>
      <c r="E2449" s="902"/>
      <c r="F2449" s="891"/>
      <c r="G2449" s="891"/>
      <c r="H2449" s="891"/>
      <c r="I2449" s="891"/>
      <c r="J2449" s="891"/>
      <c r="K2449" s="891"/>
      <c r="L2449" s="891"/>
      <c r="M2449" s="904">
        <v>3</v>
      </c>
      <c r="N2449" s="866">
        <v>0.528156</v>
      </c>
      <c r="O2449" s="867">
        <v>11.25</v>
      </c>
      <c r="P2449" s="867">
        <f t="shared" si="30"/>
        <v>5.941755</v>
      </c>
    </row>
    <row r="2450" s="1" customFormat="1" spans="1:16">
      <c r="A2450" s="899" t="s">
        <v>6432</v>
      </c>
      <c r="B2450" s="900" t="s">
        <v>6433</v>
      </c>
      <c r="C2450" s="891"/>
      <c r="D2450" s="901"/>
      <c r="E2450" s="902"/>
      <c r="F2450" s="891"/>
      <c r="G2450" s="891"/>
      <c r="H2450" s="891"/>
      <c r="I2450" s="891"/>
      <c r="J2450" s="891"/>
      <c r="K2450" s="891"/>
      <c r="L2450" s="891"/>
      <c r="M2450" s="904">
        <v>1</v>
      </c>
      <c r="N2450" s="866">
        <v>0.176052</v>
      </c>
      <c r="O2450" s="867">
        <v>11.25</v>
      </c>
      <c r="P2450" s="867">
        <f t="shared" si="30"/>
        <v>1.980585</v>
      </c>
    </row>
    <row r="2451" s="1" customFormat="1" spans="1:16">
      <c r="A2451" s="899" t="s">
        <v>6162</v>
      </c>
      <c r="B2451" s="900" t="s">
        <v>6433</v>
      </c>
      <c r="C2451" s="891"/>
      <c r="D2451" s="901"/>
      <c r="E2451" s="902"/>
      <c r="F2451" s="891"/>
      <c r="G2451" s="891"/>
      <c r="H2451" s="891"/>
      <c r="I2451" s="891"/>
      <c r="J2451" s="891"/>
      <c r="K2451" s="891"/>
      <c r="L2451" s="891"/>
      <c r="M2451" s="904">
        <v>4</v>
      </c>
      <c r="N2451" s="866">
        <v>0.704208</v>
      </c>
      <c r="O2451" s="867">
        <v>11.25</v>
      </c>
      <c r="P2451" s="867">
        <f t="shared" si="30"/>
        <v>7.92234</v>
      </c>
    </row>
    <row r="2452" s="1" customFormat="1" spans="1:16">
      <c r="A2452" s="899" t="s">
        <v>6434</v>
      </c>
      <c r="B2452" s="900" t="s">
        <v>6435</v>
      </c>
      <c r="C2452" s="891"/>
      <c r="D2452" s="901"/>
      <c r="E2452" s="902"/>
      <c r="F2452" s="891"/>
      <c r="G2452" s="891"/>
      <c r="H2452" s="891"/>
      <c r="I2452" s="891"/>
      <c r="J2452" s="891"/>
      <c r="K2452" s="891"/>
      <c r="L2452" s="891"/>
      <c r="M2452" s="904">
        <v>4</v>
      </c>
      <c r="N2452" s="866">
        <v>0.704208</v>
      </c>
      <c r="O2452" s="867">
        <v>11.25</v>
      </c>
      <c r="P2452" s="867">
        <f t="shared" si="30"/>
        <v>7.92234</v>
      </c>
    </row>
    <row r="2453" s="1" customFormat="1" spans="1:16">
      <c r="A2453" s="899" t="s">
        <v>6436</v>
      </c>
      <c r="B2453" s="900" t="s">
        <v>6437</v>
      </c>
      <c r="C2453" s="891"/>
      <c r="D2453" s="901"/>
      <c r="E2453" s="902"/>
      <c r="F2453" s="891"/>
      <c r="G2453" s="891"/>
      <c r="H2453" s="891"/>
      <c r="I2453" s="891"/>
      <c r="J2453" s="891"/>
      <c r="K2453" s="891"/>
      <c r="L2453" s="891"/>
      <c r="M2453" s="904">
        <v>3</v>
      </c>
      <c r="N2453" s="866">
        <v>0.528156</v>
      </c>
      <c r="O2453" s="867">
        <v>11.25</v>
      </c>
      <c r="P2453" s="867">
        <f t="shared" si="30"/>
        <v>5.941755</v>
      </c>
    </row>
    <row r="2454" s="1" customFormat="1" spans="1:16">
      <c r="A2454" s="899" t="s">
        <v>6438</v>
      </c>
      <c r="B2454" s="900" t="s">
        <v>6439</v>
      </c>
      <c r="C2454" s="891"/>
      <c r="D2454" s="901"/>
      <c r="E2454" s="902"/>
      <c r="F2454" s="891"/>
      <c r="G2454" s="891"/>
      <c r="H2454" s="891"/>
      <c r="I2454" s="891"/>
      <c r="J2454" s="891"/>
      <c r="K2454" s="891"/>
      <c r="L2454" s="891"/>
      <c r="M2454" s="904">
        <v>4</v>
      </c>
      <c r="N2454" s="866">
        <v>0.704208</v>
      </c>
      <c r="O2454" s="867">
        <v>11.25</v>
      </c>
      <c r="P2454" s="867">
        <f t="shared" si="30"/>
        <v>7.92234</v>
      </c>
    </row>
    <row r="2455" s="1" customFormat="1" spans="1:16">
      <c r="A2455" s="899" t="s">
        <v>6440</v>
      </c>
      <c r="B2455" s="900" t="s">
        <v>6441</v>
      </c>
      <c r="C2455" s="891"/>
      <c r="D2455" s="901"/>
      <c r="E2455" s="902"/>
      <c r="F2455" s="891"/>
      <c r="G2455" s="891"/>
      <c r="H2455" s="891"/>
      <c r="I2455" s="891"/>
      <c r="J2455" s="891"/>
      <c r="K2455" s="891"/>
      <c r="L2455" s="891"/>
      <c r="M2455" s="904">
        <v>4</v>
      </c>
      <c r="N2455" s="866">
        <v>0.704208</v>
      </c>
      <c r="O2455" s="867">
        <v>11.25</v>
      </c>
      <c r="P2455" s="867">
        <f t="shared" si="30"/>
        <v>7.92234</v>
      </c>
    </row>
    <row r="2456" s="1" customFormat="1" spans="1:16">
      <c r="A2456" s="899" t="s">
        <v>6442</v>
      </c>
      <c r="B2456" s="900" t="s">
        <v>6443</v>
      </c>
      <c r="C2456" s="891"/>
      <c r="D2456" s="901"/>
      <c r="E2456" s="902"/>
      <c r="F2456" s="891"/>
      <c r="G2456" s="891"/>
      <c r="H2456" s="891"/>
      <c r="I2456" s="891"/>
      <c r="J2456" s="891"/>
      <c r="K2456" s="891"/>
      <c r="L2456" s="891"/>
      <c r="M2456" s="904">
        <v>7</v>
      </c>
      <c r="N2456" s="866">
        <v>1.232364</v>
      </c>
      <c r="O2456" s="867">
        <v>11.25</v>
      </c>
      <c r="P2456" s="867">
        <f t="shared" si="30"/>
        <v>13.864095</v>
      </c>
    </row>
    <row r="2457" s="1" customFormat="1" spans="1:16">
      <c r="A2457" s="899" t="s">
        <v>5310</v>
      </c>
      <c r="B2457" s="900" t="s">
        <v>6444</v>
      </c>
      <c r="C2457" s="891"/>
      <c r="D2457" s="901"/>
      <c r="E2457" s="902"/>
      <c r="F2457" s="891"/>
      <c r="G2457" s="891"/>
      <c r="H2457" s="891"/>
      <c r="I2457" s="891"/>
      <c r="J2457" s="891"/>
      <c r="K2457" s="891"/>
      <c r="L2457" s="891"/>
      <c r="M2457" s="904" t="s">
        <v>2416</v>
      </c>
      <c r="N2457" s="866">
        <v>0</v>
      </c>
      <c r="O2457" s="867">
        <v>11.25</v>
      </c>
      <c r="P2457" s="867"/>
    </row>
    <row r="2458" s="1" customFormat="1" spans="1:16">
      <c r="A2458" s="899" t="s">
        <v>5019</v>
      </c>
      <c r="B2458" s="900" t="s">
        <v>5500</v>
      </c>
      <c r="C2458" s="891"/>
      <c r="D2458" s="901"/>
      <c r="E2458" s="902"/>
      <c r="F2458" s="891"/>
      <c r="G2458" s="891"/>
      <c r="H2458" s="891"/>
      <c r="I2458" s="891"/>
      <c r="J2458" s="891"/>
      <c r="K2458" s="891"/>
      <c r="L2458" s="891"/>
      <c r="M2458" s="904">
        <v>4</v>
      </c>
      <c r="N2458" s="866">
        <v>0.704208</v>
      </c>
      <c r="O2458" s="867">
        <v>11.25</v>
      </c>
      <c r="P2458" s="867">
        <f t="shared" ref="P2458:P2505" si="31">M2458*1.980585</f>
        <v>7.92234</v>
      </c>
    </row>
    <row r="2459" s="1" customFormat="1" spans="1:16">
      <c r="A2459" s="899" t="s">
        <v>6445</v>
      </c>
      <c r="B2459" s="900" t="s">
        <v>6446</v>
      </c>
      <c r="C2459" s="891"/>
      <c r="D2459" s="901"/>
      <c r="E2459" s="902"/>
      <c r="F2459" s="891"/>
      <c r="G2459" s="891"/>
      <c r="H2459" s="891"/>
      <c r="I2459" s="891"/>
      <c r="J2459" s="891"/>
      <c r="K2459" s="891"/>
      <c r="L2459" s="891"/>
      <c r="M2459" s="904">
        <v>3</v>
      </c>
      <c r="N2459" s="866">
        <v>0.528156</v>
      </c>
      <c r="O2459" s="867">
        <v>11.25</v>
      </c>
      <c r="P2459" s="867">
        <f t="shared" si="31"/>
        <v>5.941755</v>
      </c>
    </row>
    <row r="2460" s="1" customFormat="1" spans="1:16">
      <c r="A2460" s="899" t="s">
        <v>6447</v>
      </c>
      <c r="B2460" s="900" t="s">
        <v>6448</v>
      </c>
      <c r="C2460" s="891"/>
      <c r="D2460" s="901"/>
      <c r="E2460" s="902"/>
      <c r="F2460" s="891"/>
      <c r="G2460" s="891"/>
      <c r="H2460" s="891"/>
      <c r="I2460" s="891"/>
      <c r="J2460" s="891"/>
      <c r="K2460" s="891"/>
      <c r="L2460" s="891"/>
      <c r="M2460" s="904">
        <v>4</v>
      </c>
      <c r="N2460" s="866">
        <v>0.704208</v>
      </c>
      <c r="O2460" s="867">
        <v>11.25</v>
      </c>
      <c r="P2460" s="867">
        <f t="shared" si="31"/>
        <v>7.92234</v>
      </c>
    </row>
    <row r="2461" s="1" customFormat="1" spans="1:16">
      <c r="A2461" s="899" t="s">
        <v>6449</v>
      </c>
      <c r="B2461" s="900" t="s">
        <v>6450</v>
      </c>
      <c r="C2461" s="891"/>
      <c r="D2461" s="901"/>
      <c r="E2461" s="902"/>
      <c r="F2461" s="891"/>
      <c r="G2461" s="891"/>
      <c r="H2461" s="891"/>
      <c r="I2461" s="891"/>
      <c r="J2461" s="891"/>
      <c r="K2461" s="891"/>
      <c r="L2461" s="891"/>
      <c r="M2461" s="904">
        <v>3</v>
      </c>
      <c r="N2461" s="866">
        <v>0.528156</v>
      </c>
      <c r="O2461" s="867">
        <v>11.25</v>
      </c>
      <c r="P2461" s="867">
        <f t="shared" si="31"/>
        <v>5.941755</v>
      </c>
    </row>
    <row r="2462" s="1" customFormat="1" spans="1:16">
      <c r="A2462" s="899" t="s">
        <v>6451</v>
      </c>
      <c r="B2462" s="900" t="s">
        <v>6452</v>
      </c>
      <c r="C2462" s="891"/>
      <c r="D2462" s="901"/>
      <c r="E2462" s="902"/>
      <c r="F2462" s="891"/>
      <c r="G2462" s="891"/>
      <c r="H2462" s="891"/>
      <c r="I2462" s="891"/>
      <c r="J2462" s="891"/>
      <c r="K2462" s="891"/>
      <c r="L2462" s="891"/>
      <c r="M2462" s="904">
        <v>9</v>
      </c>
      <c r="N2462" s="866">
        <v>1.584468</v>
      </c>
      <c r="O2462" s="867">
        <v>11.25</v>
      </c>
      <c r="P2462" s="867">
        <f t="shared" si="31"/>
        <v>17.825265</v>
      </c>
    </row>
    <row r="2463" s="1" customFormat="1" spans="1:16">
      <c r="A2463" s="899" t="s">
        <v>6453</v>
      </c>
      <c r="B2463" s="900" t="s">
        <v>6454</v>
      </c>
      <c r="C2463" s="891"/>
      <c r="D2463" s="901"/>
      <c r="E2463" s="902"/>
      <c r="F2463" s="891"/>
      <c r="G2463" s="891"/>
      <c r="H2463" s="891"/>
      <c r="I2463" s="891"/>
      <c r="J2463" s="891"/>
      <c r="K2463" s="891"/>
      <c r="L2463" s="891"/>
      <c r="M2463" s="904">
        <v>6</v>
      </c>
      <c r="N2463" s="866">
        <v>1.056312</v>
      </c>
      <c r="O2463" s="867">
        <v>11.25</v>
      </c>
      <c r="P2463" s="867">
        <f t="shared" si="31"/>
        <v>11.88351</v>
      </c>
    </row>
    <row r="2464" s="1" customFormat="1" spans="1:16">
      <c r="A2464" s="899" t="s">
        <v>6455</v>
      </c>
      <c r="B2464" s="900" t="s">
        <v>6456</v>
      </c>
      <c r="C2464" s="891"/>
      <c r="D2464" s="901"/>
      <c r="E2464" s="902"/>
      <c r="F2464" s="891"/>
      <c r="G2464" s="891"/>
      <c r="H2464" s="891"/>
      <c r="I2464" s="891"/>
      <c r="J2464" s="891"/>
      <c r="K2464" s="891"/>
      <c r="L2464" s="891"/>
      <c r="M2464" s="904">
        <v>6</v>
      </c>
      <c r="N2464" s="866">
        <v>1.056312</v>
      </c>
      <c r="O2464" s="867">
        <v>11.25</v>
      </c>
      <c r="P2464" s="867">
        <f t="shared" si="31"/>
        <v>11.88351</v>
      </c>
    </row>
    <row r="2465" s="1" customFormat="1" spans="1:16">
      <c r="A2465" s="899" t="s">
        <v>6457</v>
      </c>
      <c r="B2465" s="900" t="s">
        <v>6458</v>
      </c>
      <c r="C2465" s="891"/>
      <c r="D2465" s="901"/>
      <c r="E2465" s="902"/>
      <c r="F2465" s="891"/>
      <c r="G2465" s="891"/>
      <c r="H2465" s="891"/>
      <c r="I2465" s="891"/>
      <c r="J2465" s="891"/>
      <c r="K2465" s="891"/>
      <c r="L2465" s="891"/>
      <c r="M2465" s="904">
        <v>1</v>
      </c>
      <c r="N2465" s="866">
        <v>0.176052</v>
      </c>
      <c r="O2465" s="867">
        <v>11.25</v>
      </c>
      <c r="P2465" s="867">
        <f t="shared" si="31"/>
        <v>1.980585</v>
      </c>
    </row>
    <row r="2466" s="1" customFormat="1" spans="1:16">
      <c r="A2466" s="899" t="s">
        <v>6459</v>
      </c>
      <c r="B2466" s="900" t="s">
        <v>6460</v>
      </c>
      <c r="C2466" s="891"/>
      <c r="D2466" s="901"/>
      <c r="E2466" s="902"/>
      <c r="F2466" s="891"/>
      <c r="G2466" s="891"/>
      <c r="H2466" s="891"/>
      <c r="I2466" s="891"/>
      <c r="J2466" s="891"/>
      <c r="K2466" s="891"/>
      <c r="L2466" s="891"/>
      <c r="M2466" s="904">
        <v>4</v>
      </c>
      <c r="N2466" s="866">
        <v>0.704208</v>
      </c>
      <c r="O2466" s="867">
        <v>11.25</v>
      </c>
      <c r="P2466" s="867">
        <f t="shared" si="31"/>
        <v>7.92234</v>
      </c>
    </row>
    <row r="2467" s="1" customFormat="1" spans="1:16">
      <c r="A2467" s="899" t="s">
        <v>5968</v>
      </c>
      <c r="B2467" s="900" t="s">
        <v>6461</v>
      </c>
      <c r="C2467" s="891"/>
      <c r="D2467" s="901"/>
      <c r="E2467" s="902"/>
      <c r="F2467" s="891"/>
      <c r="G2467" s="891"/>
      <c r="H2467" s="891"/>
      <c r="I2467" s="891"/>
      <c r="J2467" s="891"/>
      <c r="K2467" s="891"/>
      <c r="L2467" s="891"/>
      <c r="M2467" s="904">
        <v>3</v>
      </c>
      <c r="N2467" s="866">
        <v>0.528156</v>
      </c>
      <c r="O2467" s="867">
        <v>11.25</v>
      </c>
      <c r="P2467" s="867">
        <f t="shared" si="31"/>
        <v>5.941755</v>
      </c>
    </row>
    <row r="2468" s="1" customFormat="1" spans="1:16">
      <c r="A2468" s="899" t="s">
        <v>6462</v>
      </c>
      <c r="B2468" s="900" t="s">
        <v>6463</v>
      </c>
      <c r="C2468" s="891"/>
      <c r="D2468" s="901"/>
      <c r="E2468" s="902"/>
      <c r="F2468" s="891"/>
      <c r="G2468" s="891"/>
      <c r="H2468" s="891"/>
      <c r="I2468" s="891"/>
      <c r="J2468" s="891"/>
      <c r="K2468" s="891"/>
      <c r="L2468" s="891"/>
      <c r="M2468" s="904">
        <v>6</v>
      </c>
      <c r="N2468" s="866">
        <v>1.056312</v>
      </c>
      <c r="O2468" s="867">
        <v>11.25</v>
      </c>
      <c r="P2468" s="867">
        <f t="shared" si="31"/>
        <v>11.88351</v>
      </c>
    </row>
    <row r="2469" s="1" customFormat="1" spans="1:16">
      <c r="A2469" s="899" t="s">
        <v>6464</v>
      </c>
      <c r="B2469" s="900" t="s">
        <v>5465</v>
      </c>
      <c r="C2469" s="891"/>
      <c r="D2469" s="901"/>
      <c r="E2469" s="902"/>
      <c r="F2469" s="891"/>
      <c r="G2469" s="891"/>
      <c r="H2469" s="891"/>
      <c r="I2469" s="891"/>
      <c r="J2469" s="891"/>
      <c r="K2469" s="891"/>
      <c r="L2469" s="891"/>
      <c r="M2469" s="904">
        <v>4</v>
      </c>
      <c r="N2469" s="866">
        <v>0.704208</v>
      </c>
      <c r="O2469" s="867">
        <v>11.25</v>
      </c>
      <c r="P2469" s="867">
        <f t="shared" si="31"/>
        <v>7.92234</v>
      </c>
    </row>
    <row r="2470" s="1" customFormat="1" spans="1:16">
      <c r="A2470" s="899" t="s">
        <v>6465</v>
      </c>
      <c r="B2470" s="900" t="s">
        <v>6466</v>
      </c>
      <c r="C2470" s="891"/>
      <c r="D2470" s="901"/>
      <c r="E2470" s="902"/>
      <c r="F2470" s="891"/>
      <c r="G2470" s="891"/>
      <c r="H2470" s="891"/>
      <c r="I2470" s="891"/>
      <c r="J2470" s="891"/>
      <c r="K2470" s="891"/>
      <c r="L2470" s="891"/>
      <c r="M2470" s="904">
        <v>1</v>
      </c>
      <c r="N2470" s="866">
        <v>0.176052</v>
      </c>
      <c r="O2470" s="867">
        <v>11.25</v>
      </c>
      <c r="P2470" s="867">
        <f t="shared" si="31"/>
        <v>1.980585</v>
      </c>
    </row>
    <row r="2471" s="1" customFormat="1" spans="1:16">
      <c r="A2471" s="899" t="s">
        <v>6467</v>
      </c>
      <c r="B2471" s="900" t="s">
        <v>5632</v>
      </c>
      <c r="C2471" s="891"/>
      <c r="D2471" s="901"/>
      <c r="E2471" s="902"/>
      <c r="F2471" s="891"/>
      <c r="G2471" s="891"/>
      <c r="H2471" s="891"/>
      <c r="I2471" s="891"/>
      <c r="J2471" s="891"/>
      <c r="K2471" s="891"/>
      <c r="L2471" s="891"/>
      <c r="M2471" s="904">
        <v>4</v>
      </c>
      <c r="N2471" s="866">
        <v>0.704208</v>
      </c>
      <c r="O2471" s="867">
        <v>11.25</v>
      </c>
      <c r="P2471" s="867">
        <f t="shared" si="31"/>
        <v>7.92234</v>
      </c>
    </row>
    <row r="2472" s="1" customFormat="1" spans="1:16">
      <c r="A2472" s="899" t="s">
        <v>6468</v>
      </c>
      <c r="B2472" s="900" t="s">
        <v>6469</v>
      </c>
      <c r="C2472" s="891"/>
      <c r="D2472" s="901"/>
      <c r="E2472" s="902"/>
      <c r="F2472" s="891"/>
      <c r="G2472" s="891"/>
      <c r="H2472" s="891"/>
      <c r="I2472" s="891"/>
      <c r="J2472" s="891"/>
      <c r="K2472" s="891"/>
      <c r="L2472" s="891"/>
      <c r="M2472" s="904">
        <v>6</v>
      </c>
      <c r="N2472" s="866">
        <v>1.056312</v>
      </c>
      <c r="O2472" s="867">
        <v>11.25</v>
      </c>
      <c r="P2472" s="867">
        <f t="shared" si="31"/>
        <v>11.88351</v>
      </c>
    </row>
    <row r="2473" s="1" customFormat="1" spans="1:16">
      <c r="A2473" s="899" t="s">
        <v>6470</v>
      </c>
      <c r="B2473" s="900" t="s">
        <v>6471</v>
      </c>
      <c r="C2473" s="891"/>
      <c r="D2473" s="901"/>
      <c r="E2473" s="902"/>
      <c r="F2473" s="891"/>
      <c r="G2473" s="891"/>
      <c r="H2473" s="891"/>
      <c r="I2473" s="891"/>
      <c r="J2473" s="891"/>
      <c r="K2473" s="891"/>
      <c r="L2473" s="891"/>
      <c r="M2473" s="904">
        <v>4</v>
      </c>
      <c r="N2473" s="866">
        <v>0.704208</v>
      </c>
      <c r="O2473" s="867">
        <v>11.25</v>
      </c>
      <c r="P2473" s="867">
        <f t="shared" si="31"/>
        <v>7.92234</v>
      </c>
    </row>
    <row r="2474" s="1" customFormat="1" spans="1:16">
      <c r="A2474" s="899" t="s">
        <v>6472</v>
      </c>
      <c r="B2474" s="900" t="s">
        <v>6473</v>
      </c>
      <c r="C2474" s="891"/>
      <c r="D2474" s="901"/>
      <c r="E2474" s="902"/>
      <c r="F2474" s="891"/>
      <c r="G2474" s="891"/>
      <c r="H2474" s="891"/>
      <c r="I2474" s="891"/>
      <c r="J2474" s="891"/>
      <c r="K2474" s="891"/>
      <c r="L2474" s="891"/>
      <c r="M2474" s="904">
        <v>1</v>
      </c>
      <c r="N2474" s="866">
        <v>0.176052</v>
      </c>
      <c r="O2474" s="867">
        <v>11.25</v>
      </c>
      <c r="P2474" s="867">
        <f t="shared" si="31"/>
        <v>1.980585</v>
      </c>
    </row>
    <row r="2475" s="1" customFormat="1" spans="1:16">
      <c r="A2475" s="899" t="s">
        <v>6474</v>
      </c>
      <c r="B2475" s="900" t="s">
        <v>6475</v>
      </c>
      <c r="C2475" s="891"/>
      <c r="D2475" s="901"/>
      <c r="E2475" s="902"/>
      <c r="F2475" s="891"/>
      <c r="G2475" s="891"/>
      <c r="H2475" s="891"/>
      <c r="I2475" s="891"/>
      <c r="J2475" s="891"/>
      <c r="K2475" s="891"/>
      <c r="L2475" s="891"/>
      <c r="M2475" s="904">
        <v>2</v>
      </c>
      <c r="N2475" s="866">
        <v>0.352104</v>
      </c>
      <c r="O2475" s="867">
        <v>11.25</v>
      </c>
      <c r="P2475" s="867">
        <f t="shared" si="31"/>
        <v>3.96117</v>
      </c>
    </row>
    <row r="2476" s="1" customFormat="1" spans="1:16">
      <c r="A2476" s="899" t="s">
        <v>6476</v>
      </c>
      <c r="B2476" s="900" t="s">
        <v>6477</v>
      </c>
      <c r="C2476" s="891"/>
      <c r="D2476" s="901"/>
      <c r="E2476" s="902"/>
      <c r="F2476" s="891"/>
      <c r="G2476" s="891"/>
      <c r="H2476" s="891"/>
      <c r="I2476" s="891"/>
      <c r="J2476" s="891"/>
      <c r="K2476" s="891"/>
      <c r="L2476" s="891"/>
      <c r="M2476" s="904">
        <v>2</v>
      </c>
      <c r="N2476" s="866">
        <v>0.352104</v>
      </c>
      <c r="O2476" s="867">
        <v>11.25</v>
      </c>
      <c r="P2476" s="867">
        <f t="shared" si="31"/>
        <v>3.96117</v>
      </c>
    </row>
    <row r="2477" s="1" customFormat="1" spans="1:16">
      <c r="A2477" s="899" t="s">
        <v>6478</v>
      </c>
      <c r="B2477" s="900" t="s">
        <v>6479</v>
      </c>
      <c r="C2477" s="891"/>
      <c r="D2477" s="901"/>
      <c r="E2477" s="902"/>
      <c r="F2477" s="891"/>
      <c r="G2477" s="891"/>
      <c r="H2477" s="891"/>
      <c r="I2477" s="891"/>
      <c r="J2477" s="891"/>
      <c r="K2477" s="891"/>
      <c r="L2477" s="891"/>
      <c r="M2477" s="904">
        <v>3</v>
      </c>
      <c r="N2477" s="866">
        <v>0.528156</v>
      </c>
      <c r="O2477" s="867">
        <v>11.25</v>
      </c>
      <c r="P2477" s="867">
        <f t="shared" si="31"/>
        <v>5.941755</v>
      </c>
    </row>
    <row r="2478" s="1" customFormat="1" spans="1:16">
      <c r="A2478" s="899" t="s">
        <v>6480</v>
      </c>
      <c r="B2478" s="900" t="s">
        <v>6481</v>
      </c>
      <c r="C2478" s="891"/>
      <c r="D2478" s="901"/>
      <c r="E2478" s="902"/>
      <c r="F2478" s="891"/>
      <c r="G2478" s="891"/>
      <c r="H2478" s="891"/>
      <c r="I2478" s="891"/>
      <c r="J2478" s="891"/>
      <c r="K2478" s="891"/>
      <c r="L2478" s="891"/>
      <c r="M2478" s="904">
        <v>6</v>
      </c>
      <c r="N2478" s="866">
        <v>1.056312</v>
      </c>
      <c r="O2478" s="867">
        <v>11.25</v>
      </c>
      <c r="P2478" s="867">
        <f t="shared" si="31"/>
        <v>11.88351</v>
      </c>
    </row>
    <row r="2479" s="1" customFormat="1" spans="1:16">
      <c r="A2479" s="899" t="s">
        <v>6482</v>
      </c>
      <c r="B2479" s="900" t="s">
        <v>6483</v>
      </c>
      <c r="C2479" s="891"/>
      <c r="D2479" s="901"/>
      <c r="E2479" s="902"/>
      <c r="F2479" s="891"/>
      <c r="G2479" s="891"/>
      <c r="H2479" s="891"/>
      <c r="I2479" s="891"/>
      <c r="J2479" s="891"/>
      <c r="K2479" s="891"/>
      <c r="L2479" s="891"/>
      <c r="M2479" s="904">
        <v>4</v>
      </c>
      <c r="N2479" s="866">
        <v>0.704208</v>
      </c>
      <c r="O2479" s="867">
        <v>11.25</v>
      </c>
      <c r="P2479" s="867">
        <f t="shared" si="31"/>
        <v>7.92234</v>
      </c>
    </row>
    <row r="2480" s="1" customFormat="1" spans="1:16">
      <c r="A2480" s="899" t="s">
        <v>6484</v>
      </c>
      <c r="B2480" s="900" t="s">
        <v>5358</v>
      </c>
      <c r="C2480" s="891"/>
      <c r="D2480" s="901"/>
      <c r="E2480" s="902"/>
      <c r="F2480" s="891"/>
      <c r="G2480" s="891"/>
      <c r="H2480" s="891"/>
      <c r="I2480" s="891"/>
      <c r="J2480" s="891"/>
      <c r="K2480" s="891"/>
      <c r="L2480" s="891"/>
      <c r="M2480" s="904">
        <v>2</v>
      </c>
      <c r="N2480" s="866">
        <v>0.352104</v>
      </c>
      <c r="O2480" s="867">
        <v>11.25</v>
      </c>
      <c r="P2480" s="867">
        <f t="shared" si="31"/>
        <v>3.96117</v>
      </c>
    </row>
    <row r="2481" s="1" customFormat="1" spans="1:16">
      <c r="A2481" s="899" t="s">
        <v>2892</v>
      </c>
      <c r="B2481" s="900" t="s">
        <v>6485</v>
      </c>
      <c r="C2481" s="891"/>
      <c r="D2481" s="901"/>
      <c r="E2481" s="902"/>
      <c r="F2481" s="891"/>
      <c r="G2481" s="891"/>
      <c r="H2481" s="891"/>
      <c r="I2481" s="891"/>
      <c r="J2481" s="891"/>
      <c r="K2481" s="891"/>
      <c r="L2481" s="891"/>
      <c r="M2481" s="904">
        <v>3</v>
      </c>
      <c r="N2481" s="866">
        <v>0.528156</v>
      </c>
      <c r="O2481" s="867">
        <v>11.25</v>
      </c>
      <c r="P2481" s="867">
        <f t="shared" si="31"/>
        <v>5.941755</v>
      </c>
    </row>
    <row r="2482" s="1" customFormat="1" spans="1:16">
      <c r="A2482" s="899" t="s">
        <v>6486</v>
      </c>
      <c r="B2482" s="900" t="s">
        <v>6487</v>
      </c>
      <c r="C2482" s="891"/>
      <c r="D2482" s="901"/>
      <c r="E2482" s="902"/>
      <c r="F2482" s="891"/>
      <c r="G2482" s="891"/>
      <c r="H2482" s="891"/>
      <c r="I2482" s="891"/>
      <c r="J2482" s="891"/>
      <c r="K2482" s="891"/>
      <c r="L2482" s="891"/>
      <c r="M2482" s="904">
        <v>2</v>
      </c>
      <c r="N2482" s="866">
        <v>0.352104</v>
      </c>
      <c r="O2482" s="867">
        <v>11.25</v>
      </c>
      <c r="P2482" s="867">
        <f t="shared" si="31"/>
        <v>3.96117</v>
      </c>
    </row>
    <row r="2483" s="1" customFormat="1" spans="1:16">
      <c r="A2483" s="899" t="s">
        <v>6488</v>
      </c>
      <c r="B2483" s="900" t="s">
        <v>6489</v>
      </c>
      <c r="C2483" s="891"/>
      <c r="D2483" s="901"/>
      <c r="E2483" s="902"/>
      <c r="F2483" s="891"/>
      <c r="G2483" s="891"/>
      <c r="H2483" s="891"/>
      <c r="I2483" s="891"/>
      <c r="J2483" s="891"/>
      <c r="K2483" s="891"/>
      <c r="L2483" s="891"/>
      <c r="M2483" s="904">
        <v>4</v>
      </c>
      <c r="N2483" s="866">
        <v>0.704208</v>
      </c>
      <c r="O2483" s="867">
        <v>11.25</v>
      </c>
      <c r="P2483" s="867">
        <f t="shared" si="31"/>
        <v>7.92234</v>
      </c>
    </row>
    <row r="2484" s="1" customFormat="1" spans="1:16">
      <c r="A2484" s="899" t="s">
        <v>6490</v>
      </c>
      <c r="B2484" s="900" t="s">
        <v>6491</v>
      </c>
      <c r="C2484" s="891"/>
      <c r="D2484" s="901"/>
      <c r="E2484" s="902"/>
      <c r="F2484" s="891"/>
      <c r="G2484" s="891"/>
      <c r="H2484" s="891"/>
      <c r="I2484" s="891"/>
      <c r="J2484" s="891"/>
      <c r="K2484" s="891"/>
      <c r="L2484" s="891"/>
      <c r="M2484" s="904">
        <v>2</v>
      </c>
      <c r="N2484" s="866">
        <v>0.352104</v>
      </c>
      <c r="O2484" s="867">
        <v>11.25</v>
      </c>
      <c r="P2484" s="867">
        <f t="shared" si="31"/>
        <v>3.96117</v>
      </c>
    </row>
    <row r="2485" s="1" customFormat="1" spans="1:16">
      <c r="A2485" s="899" t="s">
        <v>6492</v>
      </c>
      <c r="B2485" s="900" t="s">
        <v>6493</v>
      </c>
      <c r="C2485" s="891"/>
      <c r="D2485" s="901"/>
      <c r="E2485" s="902"/>
      <c r="F2485" s="891"/>
      <c r="G2485" s="891"/>
      <c r="H2485" s="891"/>
      <c r="I2485" s="891"/>
      <c r="J2485" s="891"/>
      <c r="K2485" s="891"/>
      <c r="L2485" s="891"/>
      <c r="M2485" s="904">
        <v>5</v>
      </c>
      <c r="N2485" s="866">
        <v>0.88026</v>
      </c>
      <c r="O2485" s="867">
        <v>11.25</v>
      </c>
      <c r="P2485" s="867">
        <f t="shared" si="31"/>
        <v>9.902925</v>
      </c>
    </row>
    <row r="2486" s="1" customFormat="1" spans="1:16">
      <c r="A2486" s="899" t="s">
        <v>6494</v>
      </c>
      <c r="B2486" s="900" t="s">
        <v>6495</v>
      </c>
      <c r="C2486" s="891"/>
      <c r="D2486" s="901"/>
      <c r="E2486" s="902"/>
      <c r="F2486" s="891"/>
      <c r="G2486" s="891"/>
      <c r="H2486" s="891"/>
      <c r="I2486" s="891"/>
      <c r="J2486" s="891"/>
      <c r="K2486" s="891"/>
      <c r="L2486" s="891"/>
      <c r="M2486" s="904">
        <v>1</v>
      </c>
      <c r="N2486" s="866">
        <v>0.176052</v>
      </c>
      <c r="O2486" s="867">
        <v>11.25</v>
      </c>
      <c r="P2486" s="867">
        <f t="shared" si="31"/>
        <v>1.980585</v>
      </c>
    </row>
    <row r="2487" s="1" customFormat="1" spans="1:16">
      <c r="A2487" s="899" t="s">
        <v>6496</v>
      </c>
      <c r="B2487" s="900" t="s">
        <v>6497</v>
      </c>
      <c r="C2487" s="891"/>
      <c r="D2487" s="901"/>
      <c r="E2487" s="902"/>
      <c r="F2487" s="891"/>
      <c r="G2487" s="891"/>
      <c r="H2487" s="891"/>
      <c r="I2487" s="891"/>
      <c r="J2487" s="891"/>
      <c r="K2487" s="891"/>
      <c r="L2487" s="891"/>
      <c r="M2487" s="904">
        <v>2</v>
      </c>
      <c r="N2487" s="866">
        <v>0.352104</v>
      </c>
      <c r="O2487" s="867">
        <v>11.25</v>
      </c>
      <c r="P2487" s="867">
        <f t="shared" si="31"/>
        <v>3.96117</v>
      </c>
    </row>
    <row r="2488" s="1" customFormat="1" spans="1:16">
      <c r="A2488" s="899" t="s">
        <v>6498</v>
      </c>
      <c r="B2488" s="900" t="s">
        <v>6499</v>
      </c>
      <c r="C2488" s="891"/>
      <c r="D2488" s="901"/>
      <c r="E2488" s="902"/>
      <c r="F2488" s="891"/>
      <c r="G2488" s="891"/>
      <c r="H2488" s="891"/>
      <c r="I2488" s="891"/>
      <c r="J2488" s="891"/>
      <c r="K2488" s="891"/>
      <c r="L2488" s="891"/>
      <c r="M2488" s="904">
        <v>7</v>
      </c>
      <c r="N2488" s="866">
        <v>1.232364</v>
      </c>
      <c r="O2488" s="867">
        <v>11.25</v>
      </c>
      <c r="P2488" s="867">
        <f t="shared" si="31"/>
        <v>13.864095</v>
      </c>
    </row>
    <row r="2489" s="1" customFormat="1" spans="1:16">
      <c r="A2489" s="899" t="s">
        <v>6500</v>
      </c>
      <c r="B2489" s="900" t="s">
        <v>2904</v>
      </c>
      <c r="C2489" s="891"/>
      <c r="D2489" s="901"/>
      <c r="E2489" s="902"/>
      <c r="F2489" s="891"/>
      <c r="G2489" s="891"/>
      <c r="H2489" s="891"/>
      <c r="I2489" s="891"/>
      <c r="J2489" s="891"/>
      <c r="K2489" s="891"/>
      <c r="L2489" s="891"/>
      <c r="M2489" s="904">
        <v>2</v>
      </c>
      <c r="N2489" s="866">
        <v>0.352104</v>
      </c>
      <c r="O2489" s="867">
        <v>11.25</v>
      </c>
      <c r="P2489" s="867">
        <f t="shared" si="31"/>
        <v>3.96117</v>
      </c>
    </row>
    <row r="2490" s="1" customFormat="1" spans="1:16">
      <c r="A2490" s="899" t="s">
        <v>6501</v>
      </c>
      <c r="B2490" s="900" t="s">
        <v>6502</v>
      </c>
      <c r="C2490" s="891"/>
      <c r="D2490" s="901"/>
      <c r="E2490" s="902"/>
      <c r="F2490" s="891"/>
      <c r="G2490" s="891"/>
      <c r="H2490" s="891"/>
      <c r="I2490" s="891"/>
      <c r="J2490" s="891"/>
      <c r="K2490" s="891"/>
      <c r="L2490" s="891"/>
      <c r="M2490" s="904">
        <v>3</v>
      </c>
      <c r="N2490" s="866">
        <v>0.528156</v>
      </c>
      <c r="O2490" s="867">
        <v>11.25</v>
      </c>
      <c r="P2490" s="867">
        <f t="shared" si="31"/>
        <v>5.941755</v>
      </c>
    </row>
    <row r="2491" s="1" customFormat="1" spans="1:16">
      <c r="A2491" s="899" t="s">
        <v>3951</v>
      </c>
      <c r="B2491" s="900" t="s">
        <v>6503</v>
      </c>
      <c r="C2491" s="891"/>
      <c r="D2491" s="901"/>
      <c r="E2491" s="902"/>
      <c r="F2491" s="891"/>
      <c r="G2491" s="891"/>
      <c r="H2491" s="891"/>
      <c r="I2491" s="891"/>
      <c r="J2491" s="891"/>
      <c r="K2491" s="891"/>
      <c r="L2491" s="891"/>
      <c r="M2491" s="904">
        <v>3</v>
      </c>
      <c r="N2491" s="866">
        <v>0.528156</v>
      </c>
      <c r="O2491" s="867">
        <v>11.25</v>
      </c>
      <c r="P2491" s="867">
        <f t="shared" si="31"/>
        <v>5.941755</v>
      </c>
    </row>
    <row r="2492" s="1" customFormat="1" spans="1:16">
      <c r="A2492" s="899" t="s">
        <v>6504</v>
      </c>
      <c r="B2492" s="900" t="s">
        <v>6505</v>
      </c>
      <c r="C2492" s="891"/>
      <c r="D2492" s="901"/>
      <c r="E2492" s="902"/>
      <c r="F2492" s="891"/>
      <c r="G2492" s="891"/>
      <c r="H2492" s="891"/>
      <c r="I2492" s="891"/>
      <c r="J2492" s="891"/>
      <c r="K2492" s="891"/>
      <c r="L2492" s="891"/>
      <c r="M2492" s="904">
        <v>3</v>
      </c>
      <c r="N2492" s="866">
        <v>0.528156</v>
      </c>
      <c r="O2492" s="867">
        <v>11.25</v>
      </c>
      <c r="P2492" s="867">
        <f t="shared" si="31"/>
        <v>5.941755</v>
      </c>
    </row>
    <row r="2493" s="1" customFormat="1" spans="1:16">
      <c r="A2493" s="899" t="s">
        <v>6506</v>
      </c>
      <c r="B2493" s="900" t="s">
        <v>6507</v>
      </c>
      <c r="C2493" s="891"/>
      <c r="D2493" s="901"/>
      <c r="E2493" s="902"/>
      <c r="F2493" s="891"/>
      <c r="G2493" s="891"/>
      <c r="H2493" s="891"/>
      <c r="I2493" s="891"/>
      <c r="J2493" s="891"/>
      <c r="K2493" s="891"/>
      <c r="L2493" s="891"/>
      <c r="M2493" s="904">
        <v>2</v>
      </c>
      <c r="N2493" s="866">
        <v>0.352104</v>
      </c>
      <c r="O2493" s="867">
        <v>11.25</v>
      </c>
      <c r="P2493" s="867">
        <f t="shared" si="31"/>
        <v>3.96117</v>
      </c>
    </row>
    <row r="2494" s="1" customFormat="1" spans="1:16">
      <c r="A2494" s="899" t="s">
        <v>6508</v>
      </c>
      <c r="B2494" s="900" t="s">
        <v>6509</v>
      </c>
      <c r="C2494" s="891"/>
      <c r="D2494" s="901"/>
      <c r="E2494" s="902"/>
      <c r="F2494" s="891"/>
      <c r="G2494" s="891"/>
      <c r="H2494" s="891"/>
      <c r="I2494" s="891"/>
      <c r="J2494" s="891"/>
      <c r="K2494" s="891"/>
      <c r="L2494" s="891"/>
      <c r="M2494" s="904">
        <v>3</v>
      </c>
      <c r="N2494" s="866">
        <v>0.528156</v>
      </c>
      <c r="O2494" s="867">
        <v>11.25</v>
      </c>
      <c r="P2494" s="867">
        <f t="shared" si="31"/>
        <v>5.941755</v>
      </c>
    </row>
    <row r="2495" s="1" customFormat="1" spans="1:16">
      <c r="A2495" s="899" t="s">
        <v>6510</v>
      </c>
      <c r="B2495" s="900" t="s">
        <v>6511</v>
      </c>
      <c r="C2495" s="891"/>
      <c r="D2495" s="901"/>
      <c r="E2495" s="902"/>
      <c r="F2495" s="891"/>
      <c r="G2495" s="891"/>
      <c r="H2495" s="891"/>
      <c r="I2495" s="891"/>
      <c r="J2495" s="891"/>
      <c r="K2495" s="891"/>
      <c r="L2495" s="891"/>
      <c r="M2495" s="904">
        <v>1</v>
      </c>
      <c r="N2495" s="866">
        <v>0.176052</v>
      </c>
      <c r="O2495" s="867">
        <v>11.25</v>
      </c>
      <c r="P2495" s="867">
        <f t="shared" si="31"/>
        <v>1.980585</v>
      </c>
    </row>
    <row r="2496" s="1" customFormat="1" spans="1:16">
      <c r="A2496" s="899" t="s">
        <v>6512</v>
      </c>
      <c r="B2496" s="900" t="s">
        <v>6513</v>
      </c>
      <c r="C2496" s="891"/>
      <c r="D2496" s="901"/>
      <c r="E2496" s="902"/>
      <c r="F2496" s="891"/>
      <c r="G2496" s="891"/>
      <c r="H2496" s="891"/>
      <c r="I2496" s="891"/>
      <c r="J2496" s="891"/>
      <c r="K2496" s="891"/>
      <c r="L2496" s="891"/>
      <c r="M2496" s="904">
        <v>5</v>
      </c>
      <c r="N2496" s="866">
        <v>0.88026</v>
      </c>
      <c r="O2496" s="867">
        <v>11.25</v>
      </c>
      <c r="P2496" s="867">
        <f t="shared" si="31"/>
        <v>9.902925</v>
      </c>
    </row>
    <row r="2497" s="1" customFormat="1" spans="1:16">
      <c r="A2497" s="899" t="s">
        <v>6514</v>
      </c>
      <c r="B2497" s="900" t="s">
        <v>6515</v>
      </c>
      <c r="C2497" s="891"/>
      <c r="D2497" s="901"/>
      <c r="E2497" s="902"/>
      <c r="F2497" s="891"/>
      <c r="G2497" s="891"/>
      <c r="H2497" s="891"/>
      <c r="I2497" s="891"/>
      <c r="J2497" s="891"/>
      <c r="K2497" s="891"/>
      <c r="L2497" s="891"/>
      <c r="M2497" s="904">
        <v>3</v>
      </c>
      <c r="N2497" s="866">
        <v>0.528156</v>
      </c>
      <c r="O2497" s="867">
        <v>11.25</v>
      </c>
      <c r="P2497" s="867">
        <f t="shared" si="31"/>
        <v>5.941755</v>
      </c>
    </row>
    <row r="2498" s="1" customFormat="1" spans="1:16">
      <c r="A2498" s="899" t="s">
        <v>6516</v>
      </c>
      <c r="B2498" s="900" t="s">
        <v>6517</v>
      </c>
      <c r="C2498" s="891"/>
      <c r="D2498" s="901"/>
      <c r="E2498" s="902"/>
      <c r="F2498" s="891"/>
      <c r="G2498" s="891"/>
      <c r="H2498" s="891"/>
      <c r="I2498" s="891"/>
      <c r="J2498" s="891"/>
      <c r="K2498" s="891"/>
      <c r="L2498" s="891"/>
      <c r="M2498" s="904">
        <v>5</v>
      </c>
      <c r="N2498" s="866">
        <v>0.88026</v>
      </c>
      <c r="O2498" s="867">
        <v>11.25</v>
      </c>
      <c r="P2498" s="867">
        <f t="shared" si="31"/>
        <v>9.902925</v>
      </c>
    </row>
    <row r="2499" s="1" customFormat="1" spans="1:16">
      <c r="A2499" s="899" t="s">
        <v>6518</v>
      </c>
      <c r="B2499" s="900" t="s">
        <v>6519</v>
      </c>
      <c r="C2499" s="891"/>
      <c r="D2499" s="901"/>
      <c r="E2499" s="902"/>
      <c r="F2499" s="891"/>
      <c r="G2499" s="891"/>
      <c r="H2499" s="891"/>
      <c r="I2499" s="891"/>
      <c r="J2499" s="891"/>
      <c r="K2499" s="891"/>
      <c r="L2499" s="891"/>
      <c r="M2499" s="904">
        <v>5</v>
      </c>
      <c r="N2499" s="866">
        <v>0.88026</v>
      </c>
      <c r="O2499" s="867">
        <v>11.25</v>
      </c>
      <c r="P2499" s="867">
        <f t="shared" si="31"/>
        <v>9.902925</v>
      </c>
    </row>
    <row r="2500" s="1" customFormat="1" spans="1:16">
      <c r="A2500" s="899" t="s">
        <v>6520</v>
      </c>
      <c r="B2500" s="900" t="s">
        <v>6521</v>
      </c>
      <c r="C2500" s="891"/>
      <c r="D2500" s="901"/>
      <c r="E2500" s="902"/>
      <c r="F2500" s="891"/>
      <c r="G2500" s="891"/>
      <c r="H2500" s="891"/>
      <c r="I2500" s="891"/>
      <c r="J2500" s="891"/>
      <c r="K2500" s="891"/>
      <c r="L2500" s="891"/>
      <c r="M2500" s="904">
        <v>5</v>
      </c>
      <c r="N2500" s="866">
        <v>0.88026</v>
      </c>
      <c r="O2500" s="867">
        <v>11.25</v>
      </c>
      <c r="P2500" s="867">
        <f t="shared" si="31"/>
        <v>9.902925</v>
      </c>
    </row>
    <row r="2501" s="1" customFormat="1" spans="1:16">
      <c r="A2501" s="899" t="s">
        <v>6522</v>
      </c>
      <c r="B2501" s="900" t="s">
        <v>6523</v>
      </c>
      <c r="C2501" s="891"/>
      <c r="D2501" s="901"/>
      <c r="E2501" s="902"/>
      <c r="F2501" s="891"/>
      <c r="G2501" s="891"/>
      <c r="H2501" s="891"/>
      <c r="I2501" s="891"/>
      <c r="J2501" s="891"/>
      <c r="K2501" s="891"/>
      <c r="L2501" s="891"/>
      <c r="M2501" s="904">
        <v>3</v>
      </c>
      <c r="N2501" s="866">
        <v>0.528156</v>
      </c>
      <c r="O2501" s="867">
        <v>11.25</v>
      </c>
      <c r="P2501" s="867">
        <f t="shared" si="31"/>
        <v>5.941755</v>
      </c>
    </row>
    <row r="2502" s="1" customFormat="1" spans="1:16">
      <c r="A2502" s="899" t="s">
        <v>6524</v>
      </c>
      <c r="B2502" s="900" t="s">
        <v>6525</v>
      </c>
      <c r="C2502" s="891"/>
      <c r="D2502" s="901"/>
      <c r="E2502" s="902"/>
      <c r="F2502" s="891"/>
      <c r="G2502" s="891"/>
      <c r="H2502" s="891"/>
      <c r="I2502" s="891"/>
      <c r="J2502" s="891"/>
      <c r="K2502" s="891"/>
      <c r="L2502" s="891"/>
      <c r="M2502" s="904">
        <v>8</v>
      </c>
      <c r="N2502" s="866">
        <v>1.408416</v>
      </c>
      <c r="O2502" s="867">
        <v>11.25</v>
      </c>
      <c r="P2502" s="867">
        <f t="shared" si="31"/>
        <v>15.84468</v>
      </c>
    </row>
    <row r="2503" s="1" customFormat="1" spans="1:16">
      <c r="A2503" s="899" t="s">
        <v>6526</v>
      </c>
      <c r="B2503" s="900" t="s">
        <v>6527</v>
      </c>
      <c r="C2503" s="891"/>
      <c r="D2503" s="901"/>
      <c r="E2503" s="902"/>
      <c r="F2503" s="891"/>
      <c r="G2503" s="891"/>
      <c r="H2503" s="891"/>
      <c r="I2503" s="891"/>
      <c r="J2503" s="891"/>
      <c r="K2503" s="891"/>
      <c r="L2503" s="891"/>
      <c r="M2503" s="904">
        <v>5</v>
      </c>
      <c r="N2503" s="866">
        <v>0.88026</v>
      </c>
      <c r="O2503" s="867">
        <v>11.25</v>
      </c>
      <c r="P2503" s="867">
        <f t="shared" si="31"/>
        <v>9.902925</v>
      </c>
    </row>
    <row r="2504" s="1" customFormat="1" spans="1:16">
      <c r="A2504" s="899" t="s">
        <v>6528</v>
      </c>
      <c r="B2504" s="900" t="s">
        <v>5580</v>
      </c>
      <c r="C2504" s="891"/>
      <c r="D2504" s="901"/>
      <c r="E2504" s="902"/>
      <c r="F2504" s="891"/>
      <c r="G2504" s="891"/>
      <c r="H2504" s="891"/>
      <c r="I2504" s="891"/>
      <c r="J2504" s="891"/>
      <c r="K2504" s="891"/>
      <c r="L2504" s="891"/>
      <c r="M2504" s="904">
        <v>6</v>
      </c>
      <c r="N2504" s="866">
        <v>1.056312</v>
      </c>
      <c r="O2504" s="867">
        <v>11.25</v>
      </c>
      <c r="P2504" s="867">
        <f t="shared" si="31"/>
        <v>11.88351</v>
      </c>
    </row>
    <row r="2505" s="1" customFormat="1" spans="1:16">
      <c r="A2505" s="899" t="s">
        <v>6529</v>
      </c>
      <c r="B2505" s="900" t="s">
        <v>6530</v>
      </c>
      <c r="C2505" s="891"/>
      <c r="D2505" s="901"/>
      <c r="E2505" s="902"/>
      <c r="F2505" s="891"/>
      <c r="G2505" s="891"/>
      <c r="H2505" s="891"/>
      <c r="I2505" s="891"/>
      <c r="J2505" s="891"/>
      <c r="K2505" s="891"/>
      <c r="L2505" s="891"/>
      <c r="M2505" s="904">
        <v>3</v>
      </c>
      <c r="N2505" s="866">
        <v>0.528156</v>
      </c>
      <c r="O2505" s="867">
        <v>11.25</v>
      </c>
      <c r="P2505" s="867">
        <f t="shared" si="31"/>
        <v>5.941755</v>
      </c>
    </row>
    <row r="2506" s="1" customFormat="1" spans="1:16">
      <c r="A2506" s="841" t="s">
        <v>1279</v>
      </c>
      <c r="B2506" s="869" t="s">
        <v>3</v>
      </c>
      <c r="C2506" s="870"/>
      <c r="D2506" s="910">
        <v>319.31827</v>
      </c>
      <c r="E2506" s="842"/>
      <c r="F2506" s="897"/>
      <c r="G2506" s="897"/>
      <c r="H2506" s="897"/>
      <c r="I2506" s="897"/>
      <c r="J2506" s="897"/>
      <c r="K2506" s="897"/>
      <c r="L2506" s="897"/>
      <c r="M2506" s="880">
        <v>1443</v>
      </c>
      <c r="N2506" s="881">
        <v>319.31827</v>
      </c>
      <c r="O2506" s="864">
        <v>11.25</v>
      </c>
      <c r="P2506" s="864">
        <f>D2506*11.25</f>
        <v>3592.3305375</v>
      </c>
    </row>
    <row r="2507" s="1" customFormat="1" spans="1:16">
      <c r="A2507" s="911" t="s">
        <v>5019</v>
      </c>
      <c r="B2507" s="912" t="s">
        <v>6531</v>
      </c>
      <c r="C2507" s="891"/>
      <c r="D2507" s="913"/>
      <c r="E2507" s="914"/>
      <c r="F2507" s="891"/>
      <c r="G2507" s="891"/>
      <c r="H2507" s="891"/>
      <c r="I2507" s="891"/>
      <c r="J2507" s="891"/>
      <c r="K2507" s="891"/>
      <c r="L2507" s="891"/>
      <c r="M2507" s="917">
        <v>5</v>
      </c>
      <c r="N2507" s="866">
        <v>1.10643871111111</v>
      </c>
      <c r="O2507" s="867">
        <v>11.25</v>
      </c>
      <c r="P2507" s="867">
        <f t="shared" ref="P2507:P2570" si="32">M2507*2.4894871</f>
        <v>12.4474355</v>
      </c>
    </row>
    <row r="2508" s="1" customFormat="1" spans="1:16">
      <c r="A2508" s="911" t="s">
        <v>6532</v>
      </c>
      <c r="B2508" s="912" t="s">
        <v>6533</v>
      </c>
      <c r="C2508" s="891"/>
      <c r="D2508" s="913"/>
      <c r="E2508" s="914"/>
      <c r="F2508" s="891"/>
      <c r="G2508" s="891"/>
      <c r="H2508" s="891"/>
      <c r="I2508" s="891"/>
      <c r="J2508" s="891"/>
      <c r="K2508" s="891"/>
      <c r="L2508" s="891"/>
      <c r="M2508" s="917">
        <v>4</v>
      </c>
      <c r="N2508" s="866">
        <v>0.885150968888889</v>
      </c>
      <c r="O2508" s="867">
        <v>11.25</v>
      </c>
      <c r="P2508" s="867">
        <f t="shared" si="32"/>
        <v>9.9579484</v>
      </c>
    </row>
    <row r="2509" s="1" customFormat="1" spans="1:16">
      <c r="A2509" s="911" t="s">
        <v>6534</v>
      </c>
      <c r="B2509" s="912" t="s">
        <v>3165</v>
      </c>
      <c r="C2509" s="891"/>
      <c r="D2509" s="913"/>
      <c r="E2509" s="914"/>
      <c r="F2509" s="891"/>
      <c r="G2509" s="891"/>
      <c r="H2509" s="891"/>
      <c r="I2509" s="891"/>
      <c r="J2509" s="891"/>
      <c r="K2509" s="891"/>
      <c r="L2509" s="891"/>
      <c r="M2509" s="917">
        <v>3</v>
      </c>
      <c r="N2509" s="866">
        <v>0.663863226666667</v>
      </c>
      <c r="O2509" s="867">
        <v>11.25</v>
      </c>
      <c r="P2509" s="867">
        <f t="shared" si="32"/>
        <v>7.4684613</v>
      </c>
    </row>
    <row r="2510" s="1" customFormat="1" spans="1:16">
      <c r="A2510" s="911" t="s">
        <v>6535</v>
      </c>
      <c r="B2510" s="912" t="s">
        <v>6536</v>
      </c>
      <c r="C2510" s="891"/>
      <c r="D2510" s="913"/>
      <c r="E2510" s="914"/>
      <c r="F2510" s="891"/>
      <c r="G2510" s="891"/>
      <c r="H2510" s="891"/>
      <c r="I2510" s="891"/>
      <c r="J2510" s="891"/>
      <c r="K2510" s="891"/>
      <c r="L2510" s="891"/>
      <c r="M2510" s="917">
        <v>2</v>
      </c>
      <c r="N2510" s="866">
        <v>0.442575484444444</v>
      </c>
      <c r="O2510" s="867">
        <v>11.25</v>
      </c>
      <c r="P2510" s="867">
        <f t="shared" si="32"/>
        <v>4.9789742</v>
      </c>
    </row>
    <row r="2511" s="1" customFormat="1" spans="1:16">
      <c r="A2511" s="911" t="s">
        <v>6537</v>
      </c>
      <c r="B2511" s="912" t="s">
        <v>6538</v>
      </c>
      <c r="C2511" s="891"/>
      <c r="D2511" s="913"/>
      <c r="E2511" s="914"/>
      <c r="F2511" s="891"/>
      <c r="G2511" s="891"/>
      <c r="H2511" s="891"/>
      <c r="I2511" s="891"/>
      <c r="J2511" s="891"/>
      <c r="K2511" s="891"/>
      <c r="L2511" s="891"/>
      <c r="M2511" s="917">
        <v>4</v>
      </c>
      <c r="N2511" s="866">
        <v>0.885150968888889</v>
      </c>
      <c r="O2511" s="867">
        <v>11.25</v>
      </c>
      <c r="P2511" s="867">
        <f t="shared" si="32"/>
        <v>9.9579484</v>
      </c>
    </row>
    <row r="2512" s="1" customFormat="1" spans="1:16">
      <c r="A2512" s="911" t="s">
        <v>6539</v>
      </c>
      <c r="B2512" s="912" t="s">
        <v>3711</v>
      </c>
      <c r="C2512" s="891"/>
      <c r="D2512" s="913"/>
      <c r="E2512" s="914"/>
      <c r="F2512" s="891"/>
      <c r="G2512" s="891"/>
      <c r="H2512" s="891"/>
      <c r="I2512" s="891"/>
      <c r="J2512" s="891"/>
      <c r="K2512" s="891"/>
      <c r="L2512" s="891"/>
      <c r="M2512" s="917">
        <v>7</v>
      </c>
      <c r="N2512" s="866">
        <v>1.54901419555556</v>
      </c>
      <c r="O2512" s="867">
        <v>11.25</v>
      </c>
      <c r="P2512" s="867">
        <f t="shared" si="32"/>
        <v>17.4264097</v>
      </c>
    </row>
    <row r="2513" s="1" customFormat="1" spans="1:16">
      <c r="A2513" s="911" t="s">
        <v>6540</v>
      </c>
      <c r="B2513" s="912" t="s">
        <v>6541</v>
      </c>
      <c r="C2513" s="891"/>
      <c r="D2513" s="913"/>
      <c r="E2513" s="914"/>
      <c r="F2513" s="891"/>
      <c r="G2513" s="891"/>
      <c r="H2513" s="891"/>
      <c r="I2513" s="891"/>
      <c r="J2513" s="891"/>
      <c r="K2513" s="891"/>
      <c r="L2513" s="891"/>
      <c r="M2513" s="917">
        <v>4</v>
      </c>
      <c r="N2513" s="866">
        <v>0.885150968888889</v>
      </c>
      <c r="O2513" s="867">
        <v>11.25</v>
      </c>
      <c r="P2513" s="867">
        <f t="shared" si="32"/>
        <v>9.9579484</v>
      </c>
    </row>
    <row r="2514" s="1" customFormat="1" spans="1:16">
      <c r="A2514" s="911" t="s">
        <v>6542</v>
      </c>
      <c r="B2514" s="912" t="s">
        <v>6543</v>
      </c>
      <c r="C2514" s="891"/>
      <c r="D2514" s="913"/>
      <c r="E2514" s="914"/>
      <c r="F2514" s="891"/>
      <c r="G2514" s="891"/>
      <c r="H2514" s="891"/>
      <c r="I2514" s="891"/>
      <c r="J2514" s="891"/>
      <c r="K2514" s="891"/>
      <c r="L2514" s="891"/>
      <c r="M2514" s="917">
        <v>3</v>
      </c>
      <c r="N2514" s="866">
        <v>0.663863226666667</v>
      </c>
      <c r="O2514" s="867">
        <v>11.25</v>
      </c>
      <c r="P2514" s="867">
        <f t="shared" si="32"/>
        <v>7.4684613</v>
      </c>
    </row>
    <row r="2515" s="1" customFormat="1" spans="1:16">
      <c r="A2515" s="911" t="s">
        <v>6544</v>
      </c>
      <c r="B2515" s="912" t="s">
        <v>4571</v>
      </c>
      <c r="C2515" s="891"/>
      <c r="D2515" s="913"/>
      <c r="E2515" s="914"/>
      <c r="F2515" s="891"/>
      <c r="G2515" s="891"/>
      <c r="H2515" s="891"/>
      <c r="I2515" s="891"/>
      <c r="J2515" s="891"/>
      <c r="K2515" s="891"/>
      <c r="L2515" s="891"/>
      <c r="M2515" s="917">
        <v>3</v>
      </c>
      <c r="N2515" s="866">
        <v>0.663863226666667</v>
      </c>
      <c r="O2515" s="867">
        <v>11.25</v>
      </c>
      <c r="P2515" s="867">
        <f t="shared" si="32"/>
        <v>7.4684613</v>
      </c>
    </row>
    <row r="2516" s="1" customFormat="1" spans="1:16">
      <c r="A2516" s="911" t="s">
        <v>6545</v>
      </c>
      <c r="B2516" s="912" t="s">
        <v>6546</v>
      </c>
      <c r="C2516" s="891"/>
      <c r="D2516" s="913"/>
      <c r="E2516" s="914"/>
      <c r="F2516" s="891"/>
      <c r="G2516" s="891"/>
      <c r="H2516" s="891"/>
      <c r="I2516" s="891"/>
      <c r="J2516" s="891"/>
      <c r="K2516" s="891"/>
      <c r="L2516" s="891"/>
      <c r="M2516" s="917">
        <v>3</v>
      </c>
      <c r="N2516" s="866">
        <v>0.663863226666667</v>
      </c>
      <c r="O2516" s="867">
        <v>11.25</v>
      </c>
      <c r="P2516" s="867">
        <f t="shared" si="32"/>
        <v>7.4684613</v>
      </c>
    </row>
    <row r="2517" s="1" customFormat="1" spans="1:16">
      <c r="A2517" s="911" t="s">
        <v>6547</v>
      </c>
      <c r="B2517" s="912" t="s">
        <v>6548</v>
      </c>
      <c r="C2517" s="891"/>
      <c r="D2517" s="913"/>
      <c r="E2517" s="914"/>
      <c r="F2517" s="891"/>
      <c r="G2517" s="891"/>
      <c r="H2517" s="891"/>
      <c r="I2517" s="891"/>
      <c r="J2517" s="891"/>
      <c r="K2517" s="891"/>
      <c r="L2517" s="891"/>
      <c r="M2517" s="917">
        <v>4</v>
      </c>
      <c r="N2517" s="866">
        <v>0.885150968888889</v>
      </c>
      <c r="O2517" s="867">
        <v>11.25</v>
      </c>
      <c r="P2517" s="867">
        <f t="shared" si="32"/>
        <v>9.9579484</v>
      </c>
    </row>
    <row r="2518" s="1" customFormat="1" spans="1:16">
      <c r="A2518" s="911" t="s">
        <v>6549</v>
      </c>
      <c r="B2518" s="912" t="s">
        <v>6550</v>
      </c>
      <c r="C2518" s="891"/>
      <c r="D2518" s="913"/>
      <c r="E2518" s="914"/>
      <c r="F2518" s="891"/>
      <c r="G2518" s="891"/>
      <c r="H2518" s="891"/>
      <c r="I2518" s="891"/>
      <c r="J2518" s="891"/>
      <c r="K2518" s="891"/>
      <c r="L2518" s="891"/>
      <c r="M2518" s="917">
        <v>4</v>
      </c>
      <c r="N2518" s="866">
        <v>0.885150968888889</v>
      </c>
      <c r="O2518" s="867">
        <v>11.25</v>
      </c>
      <c r="P2518" s="867">
        <f t="shared" si="32"/>
        <v>9.9579484</v>
      </c>
    </row>
    <row r="2519" s="1" customFormat="1" spans="1:16">
      <c r="A2519" s="911" t="s">
        <v>6551</v>
      </c>
      <c r="B2519" s="912" t="s">
        <v>6552</v>
      </c>
      <c r="C2519" s="891"/>
      <c r="D2519" s="913"/>
      <c r="E2519" s="914"/>
      <c r="F2519" s="891"/>
      <c r="G2519" s="891"/>
      <c r="H2519" s="891"/>
      <c r="I2519" s="891"/>
      <c r="J2519" s="891"/>
      <c r="K2519" s="891"/>
      <c r="L2519" s="891"/>
      <c r="M2519" s="917">
        <v>4</v>
      </c>
      <c r="N2519" s="866">
        <v>0.885150968888889</v>
      </c>
      <c r="O2519" s="867">
        <v>11.25</v>
      </c>
      <c r="P2519" s="867">
        <f t="shared" si="32"/>
        <v>9.9579484</v>
      </c>
    </row>
    <row r="2520" s="1" customFormat="1" spans="1:16">
      <c r="A2520" s="911" t="s">
        <v>6553</v>
      </c>
      <c r="B2520" s="912" t="s">
        <v>6554</v>
      </c>
      <c r="C2520" s="891"/>
      <c r="D2520" s="913"/>
      <c r="E2520" s="914"/>
      <c r="F2520" s="891"/>
      <c r="G2520" s="891"/>
      <c r="H2520" s="891"/>
      <c r="I2520" s="891"/>
      <c r="J2520" s="891"/>
      <c r="K2520" s="891"/>
      <c r="L2520" s="891"/>
      <c r="M2520" s="917">
        <v>3</v>
      </c>
      <c r="N2520" s="866">
        <v>0.663863226666667</v>
      </c>
      <c r="O2520" s="867">
        <v>11.25</v>
      </c>
      <c r="P2520" s="867">
        <f t="shared" si="32"/>
        <v>7.4684613</v>
      </c>
    </row>
    <row r="2521" s="1" customFormat="1" spans="1:16">
      <c r="A2521" s="911" t="s">
        <v>6555</v>
      </c>
      <c r="B2521" s="912" t="s">
        <v>6556</v>
      </c>
      <c r="C2521" s="891"/>
      <c r="D2521" s="913"/>
      <c r="E2521" s="914"/>
      <c r="F2521" s="891"/>
      <c r="G2521" s="891"/>
      <c r="H2521" s="891"/>
      <c r="I2521" s="891"/>
      <c r="J2521" s="891"/>
      <c r="K2521" s="891"/>
      <c r="L2521" s="891"/>
      <c r="M2521" s="917">
        <v>4</v>
      </c>
      <c r="N2521" s="866">
        <v>0.885150968888889</v>
      </c>
      <c r="O2521" s="867">
        <v>11.25</v>
      </c>
      <c r="P2521" s="867">
        <f t="shared" si="32"/>
        <v>9.9579484</v>
      </c>
    </row>
    <row r="2522" s="1" customFormat="1" spans="1:16">
      <c r="A2522" s="911" t="s">
        <v>6557</v>
      </c>
      <c r="B2522" s="912" t="s">
        <v>6558</v>
      </c>
      <c r="C2522" s="891"/>
      <c r="D2522" s="913"/>
      <c r="E2522" s="914"/>
      <c r="F2522" s="891"/>
      <c r="G2522" s="891"/>
      <c r="H2522" s="891"/>
      <c r="I2522" s="891"/>
      <c r="J2522" s="891"/>
      <c r="K2522" s="891"/>
      <c r="L2522" s="891"/>
      <c r="M2522" s="917">
        <v>4</v>
      </c>
      <c r="N2522" s="866">
        <v>0.885150968888889</v>
      </c>
      <c r="O2522" s="867">
        <v>11.25</v>
      </c>
      <c r="P2522" s="867">
        <f t="shared" si="32"/>
        <v>9.9579484</v>
      </c>
    </row>
    <row r="2523" s="1" customFormat="1" spans="1:16">
      <c r="A2523" s="911" t="s">
        <v>6559</v>
      </c>
      <c r="B2523" s="912" t="s">
        <v>6560</v>
      </c>
      <c r="C2523" s="891"/>
      <c r="D2523" s="913"/>
      <c r="E2523" s="914"/>
      <c r="F2523" s="891"/>
      <c r="G2523" s="891"/>
      <c r="H2523" s="891"/>
      <c r="I2523" s="891"/>
      <c r="J2523" s="891"/>
      <c r="K2523" s="891"/>
      <c r="L2523" s="891"/>
      <c r="M2523" s="917">
        <v>1</v>
      </c>
      <c r="N2523" s="866">
        <v>0.221287742222222</v>
      </c>
      <c r="O2523" s="867">
        <v>11.25</v>
      </c>
      <c r="P2523" s="867">
        <f t="shared" si="32"/>
        <v>2.4894871</v>
      </c>
    </row>
    <row r="2524" s="1" customFormat="1" spans="1:16">
      <c r="A2524" s="911" t="s">
        <v>6561</v>
      </c>
      <c r="B2524" s="912" t="s">
        <v>6562</v>
      </c>
      <c r="C2524" s="891"/>
      <c r="D2524" s="913"/>
      <c r="E2524" s="914"/>
      <c r="F2524" s="891"/>
      <c r="G2524" s="891"/>
      <c r="H2524" s="891"/>
      <c r="I2524" s="891"/>
      <c r="J2524" s="891"/>
      <c r="K2524" s="891"/>
      <c r="L2524" s="891"/>
      <c r="M2524" s="917">
        <v>3</v>
      </c>
      <c r="N2524" s="866">
        <v>0.663863226666667</v>
      </c>
      <c r="O2524" s="867">
        <v>11.25</v>
      </c>
      <c r="P2524" s="867">
        <f t="shared" si="32"/>
        <v>7.4684613</v>
      </c>
    </row>
    <row r="2525" s="1" customFormat="1" spans="1:16">
      <c r="A2525" s="911" t="s">
        <v>6563</v>
      </c>
      <c r="B2525" s="912" t="s">
        <v>6564</v>
      </c>
      <c r="C2525" s="891"/>
      <c r="D2525" s="913"/>
      <c r="E2525" s="914"/>
      <c r="F2525" s="891"/>
      <c r="G2525" s="891"/>
      <c r="H2525" s="891"/>
      <c r="I2525" s="891"/>
      <c r="J2525" s="891"/>
      <c r="K2525" s="891"/>
      <c r="L2525" s="891"/>
      <c r="M2525" s="917">
        <v>6</v>
      </c>
      <c r="N2525" s="866">
        <v>1.32772645333333</v>
      </c>
      <c r="O2525" s="867">
        <v>11.25</v>
      </c>
      <c r="P2525" s="867">
        <f t="shared" si="32"/>
        <v>14.9369226</v>
      </c>
    </row>
    <row r="2526" s="1" customFormat="1" spans="1:16">
      <c r="A2526" s="911" t="s">
        <v>6565</v>
      </c>
      <c r="B2526" s="912" t="s">
        <v>4523</v>
      </c>
      <c r="C2526" s="891"/>
      <c r="D2526" s="913"/>
      <c r="E2526" s="914"/>
      <c r="F2526" s="891"/>
      <c r="G2526" s="891"/>
      <c r="H2526" s="891"/>
      <c r="I2526" s="891"/>
      <c r="J2526" s="891"/>
      <c r="K2526" s="891"/>
      <c r="L2526" s="891"/>
      <c r="M2526" s="917">
        <v>1</v>
      </c>
      <c r="N2526" s="866">
        <v>0.221287742222222</v>
      </c>
      <c r="O2526" s="867">
        <v>11.25</v>
      </c>
      <c r="P2526" s="867">
        <f t="shared" si="32"/>
        <v>2.4894871</v>
      </c>
    </row>
    <row r="2527" s="1" customFormat="1" spans="1:16">
      <c r="A2527" s="911" t="s">
        <v>6566</v>
      </c>
      <c r="B2527" s="912" t="s">
        <v>6567</v>
      </c>
      <c r="C2527" s="891"/>
      <c r="D2527" s="913"/>
      <c r="E2527" s="914"/>
      <c r="F2527" s="891"/>
      <c r="G2527" s="891"/>
      <c r="H2527" s="891"/>
      <c r="I2527" s="891"/>
      <c r="J2527" s="891"/>
      <c r="K2527" s="891"/>
      <c r="L2527" s="891"/>
      <c r="M2527" s="917">
        <v>2</v>
      </c>
      <c r="N2527" s="866">
        <v>0.442575484444444</v>
      </c>
      <c r="O2527" s="867">
        <v>11.25</v>
      </c>
      <c r="P2527" s="867">
        <f t="shared" si="32"/>
        <v>4.9789742</v>
      </c>
    </row>
    <row r="2528" s="1" customFormat="1" spans="1:16">
      <c r="A2528" s="911" t="s">
        <v>6568</v>
      </c>
      <c r="B2528" s="912" t="s">
        <v>6569</v>
      </c>
      <c r="C2528" s="891"/>
      <c r="D2528" s="913"/>
      <c r="E2528" s="914"/>
      <c r="F2528" s="891"/>
      <c r="G2528" s="891"/>
      <c r="H2528" s="891"/>
      <c r="I2528" s="891"/>
      <c r="J2528" s="891"/>
      <c r="K2528" s="891"/>
      <c r="L2528" s="891"/>
      <c r="M2528" s="917">
        <v>4</v>
      </c>
      <c r="N2528" s="866">
        <v>0.885150968888889</v>
      </c>
      <c r="O2528" s="867">
        <v>11.25</v>
      </c>
      <c r="P2528" s="867">
        <f t="shared" si="32"/>
        <v>9.9579484</v>
      </c>
    </row>
    <row r="2529" s="1" customFormat="1" spans="1:16">
      <c r="A2529" s="911" t="s">
        <v>6570</v>
      </c>
      <c r="B2529" s="912" t="s">
        <v>6571</v>
      </c>
      <c r="C2529" s="891"/>
      <c r="D2529" s="913"/>
      <c r="E2529" s="914"/>
      <c r="F2529" s="891"/>
      <c r="G2529" s="891"/>
      <c r="H2529" s="891"/>
      <c r="I2529" s="891"/>
      <c r="J2529" s="891"/>
      <c r="K2529" s="891"/>
      <c r="L2529" s="891"/>
      <c r="M2529" s="917">
        <v>1</v>
      </c>
      <c r="N2529" s="866">
        <v>0.221287742222222</v>
      </c>
      <c r="O2529" s="867">
        <v>11.25</v>
      </c>
      <c r="P2529" s="867">
        <f t="shared" si="32"/>
        <v>2.4894871</v>
      </c>
    </row>
    <row r="2530" s="1" customFormat="1" spans="1:16">
      <c r="A2530" s="911" t="s">
        <v>6572</v>
      </c>
      <c r="B2530" s="912" t="s">
        <v>6573</v>
      </c>
      <c r="C2530" s="891"/>
      <c r="D2530" s="913"/>
      <c r="E2530" s="914"/>
      <c r="F2530" s="891"/>
      <c r="G2530" s="891"/>
      <c r="H2530" s="891"/>
      <c r="I2530" s="891"/>
      <c r="J2530" s="891"/>
      <c r="K2530" s="891"/>
      <c r="L2530" s="891"/>
      <c r="M2530" s="917">
        <v>6</v>
      </c>
      <c r="N2530" s="866">
        <v>1.32772645333333</v>
      </c>
      <c r="O2530" s="867">
        <v>11.25</v>
      </c>
      <c r="P2530" s="867">
        <f t="shared" si="32"/>
        <v>14.9369226</v>
      </c>
    </row>
    <row r="2531" s="1" customFormat="1" spans="1:16">
      <c r="A2531" s="911" t="s">
        <v>6574</v>
      </c>
      <c r="B2531" s="912" t="s">
        <v>6575</v>
      </c>
      <c r="C2531" s="891"/>
      <c r="D2531" s="913"/>
      <c r="E2531" s="914"/>
      <c r="F2531" s="891"/>
      <c r="G2531" s="891"/>
      <c r="H2531" s="891"/>
      <c r="I2531" s="891"/>
      <c r="J2531" s="891"/>
      <c r="K2531" s="891"/>
      <c r="L2531" s="891"/>
      <c r="M2531" s="917">
        <v>4</v>
      </c>
      <c r="N2531" s="866">
        <v>0.885150968888889</v>
      </c>
      <c r="O2531" s="867">
        <v>11.25</v>
      </c>
      <c r="P2531" s="867">
        <f t="shared" si="32"/>
        <v>9.9579484</v>
      </c>
    </row>
    <row r="2532" s="1" customFormat="1" spans="1:16">
      <c r="A2532" s="911" t="s">
        <v>6576</v>
      </c>
      <c r="B2532" s="912" t="s">
        <v>6577</v>
      </c>
      <c r="C2532" s="891"/>
      <c r="D2532" s="913"/>
      <c r="E2532" s="914"/>
      <c r="F2532" s="891"/>
      <c r="G2532" s="891"/>
      <c r="H2532" s="891"/>
      <c r="I2532" s="891"/>
      <c r="J2532" s="891"/>
      <c r="K2532" s="891"/>
      <c r="L2532" s="891"/>
      <c r="M2532" s="917">
        <v>6</v>
      </c>
      <c r="N2532" s="866">
        <v>1.32772645333333</v>
      </c>
      <c r="O2532" s="867">
        <v>11.25</v>
      </c>
      <c r="P2532" s="867">
        <f t="shared" si="32"/>
        <v>14.9369226</v>
      </c>
    </row>
    <row r="2533" s="1" customFormat="1" spans="1:16">
      <c r="A2533" s="911" t="s">
        <v>6578</v>
      </c>
      <c r="B2533" s="912" t="s">
        <v>6579</v>
      </c>
      <c r="C2533" s="891"/>
      <c r="D2533" s="913"/>
      <c r="E2533" s="914"/>
      <c r="F2533" s="891"/>
      <c r="G2533" s="891"/>
      <c r="H2533" s="891"/>
      <c r="I2533" s="891"/>
      <c r="J2533" s="891"/>
      <c r="K2533" s="891"/>
      <c r="L2533" s="891"/>
      <c r="M2533" s="917">
        <v>4</v>
      </c>
      <c r="N2533" s="866">
        <v>0.885150968888889</v>
      </c>
      <c r="O2533" s="867">
        <v>11.25</v>
      </c>
      <c r="P2533" s="867">
        <f t="shared" si="32"/>
        <v>9.9579484</v>
      </c>
    </row>
    <row r="2534" s="1" customFormat="1" spans="1:16">
      <c r="A2534" s="911" t="s">
        <v>2090</v>
      </c>
      <c r="B2534" s="912" t="s">
        <v>6580</v>
      </c>
      <c r="C2534" s="891"/>
      <c r="D2534" s="913"/>
      <c r="E2534" s="914"/>
      <c r="F2534" s="891"/>
      <c r="G2534" s="891"/>
      <c r="H2534" s="891"/>
      <c r="I2534" s="891"/>
      <c r="J2534" s="891"/>
      <c r="K2534" s="891"/>
      <c r="L2534" s="891"/>
      <c r="M2534" s="917">
        <v>4</v>
      </c>
      <c r="N2534" s="866">
        <v>0.885150968888889</v>
      </c>
      <c r="O2534" s="867">
        <v>11.25</v>
      </c>
      <c r="P2534" s="867">
        <f t="shared" si="32"/>
        <v>9.9579484</v>
      </c>
    </row>
    <row r="2535" s="1" customFormat="1" spans="1:16">
      <c r="A2535" s="911" t="s">
        <v>6492</v>
      </c>
      <c r="B2535" s="912" t="s">
        <v>4342</v>
      </c>
      <c r="C2535" s="891"/>
      <c r="D2535" s="913"/>
      <c r="E2535" s="914"/>
      <c r="F2535" s="891"/>
      <c r="G2535" s="891"/>
      <c r="H2535" s="891"/>
      <c r="I2535" s="891"/>
      <c r="J2535" s="891"/>
      <c r="K2535" s="891"/>
      <c r="L2535" s="891"/>
      <c r="M2535" s="917">
        <v>3</v>
      </c>
      <c r="N2535" s="866">
        <v>0.663863226666667</v>
      </c>
      <c r="O2535" s="867">
        <v>11.25</v>
      </c>
      <c r="P2535" s="867">
        <f t="shared" si="32"/>
        <v>7.4684613</v>
      </c>
    </row>
    <row r="2536" s="1" customFormat="1" spans="1:16">
      <c r="A2536" s="911" t="s">
        <v>6581</v>
      </c>
      <c r="B2536" s="912" t="s">
        <v>6582</v>
      </c>
      <c r="C2536" s="891"/>
      <c r="D2536" s="913"/>
      <c r="E2536" s="914"/>
      <c r="F2536" s="891"/>
      <c r="G2536" s="891"/>
      <c r="H2536" s="891"/>
      <c r="I2536" s="891"/>
      <c r="J2536" s="891"/>
      <c r="K2536" s="891"/>
      <c r="L2536" s="891"/>
      <c r="M2536" s="917">
        <v>4</v>
      </c>
      <c r="N2536" s="866">
        <v>0.885150968888889</v>
      </c>
      <c r="O2536" s="867">
        <v>11.25</v>
      </c>
      <c r="P2536" s="867">
        <f t="shared" si="32"/>
        <v>9.9579484</v>
      </c>
    </row>
    <row r="2537" s="1" customFormat="1" spans="1:16">
      <c r="A2537" s="911" t="s">
        <v>6583</v>
      </c>
      <c r="B2537" s="912" t="s">
        <v>6584</v>
      </c>
      <c r="C2537" s="891"/>
      <c r="D2537" s="913"/>
      <c r="E2537" s="914"/>
      <c r="F2537" s="891"/>
      <c r="G2537" s="891"/>
      <c r="H2537" s="891"/>
      <c r="I2537" s="891"/>
      <c r="J2537" s="891"/>
      <c r="K2537" s="891"/>
      <c r="L2537" s="891"/>
      <c r="M2537" s="917">
        <v>4</v>
      </c>
      <c r="N2537" s="866">
        <v>0.885150968888889</v>
      </c>
      <c r="O2537" s="867">
        <v>11.25</v>
      </c>
      <c r="P2537" s="867">
        <f t="shared" si="32"/>
        <v>9.9579484</v>
      </c>
    </row>
    <row r="2538" s="1" customFormat="1" spans="1:16">
      <c r="A2538" s="915" t="s">
        <v>6585</v>
      </c>
      <c r="B2538" s="916" t="s">
        <v>6586</v>
      </c>
      <c r="C2538" s="891"/>
      <c r="D2538" s="913"/>
      <c r="E2538" s="914"/>
      <c r="F2538" s="891"/>
      <c r="G2538" s="891"/>
      <c r="H2538" s="891"/>
      <c r="I2538" s="891"/>
      <c r="J2538" s="891"/>
      <c r="K2538" s="891"/>
      <c r="L2538" s="891"/>
      <c r="M2538" s="918">
        <v>3</v>
      </c>
      <c r="N2538" s="866">
        <v>0.663863226666667</v>
      </c>
      <c r="O2538" s="867">
        <v>11.25</v>
      </c>
      <c r="P2538" s="867">
        <f t="shared" si="32"/>
        <v>7.4684613</v>
      </c>
    </row>
    <row r="2539" s="1" customFormat="1" spans="1:16">
      <c r="A2539" s="911" t="s">
        <v>6587</v>
      </c>
      <c r="B2539" s="912" t="s">
        <v>6588</v>
      </c>
      <c r="C2539" s="891"/>
      <c r="D2539" s="913"/>
      <c r="E2539" s="914"/>
      <c r="F2539" s="891"/>
      <c r="G2539" s="891"/>
      <c r="H2539" s="891"/>
      <c r="I2539" s="891"/>
      <c r="J2539" s="891"/>
      <c r="K2539" s="891"/>
      <c r="L2539" s="891"/>
      <c r="M2539" s="917">
        <v>2</v>
      </c>
      <c r="N2539" s="866">
        <v>0.442575484444444</v>
      </c>
      <c r="O2539" s="867">
        <v>11.25</v>
      </c>
      <c r="P2539" s="867">
        <f t="shared" si="32"/>
        <v>4.9789742</v>
      </c>
    </row>
    <row r="2540" s="1" customFormat="1" spans="1:16">
      <c r="A2540" s="911" t="s">
        <v>6589</v>
      </c>
      <c r="B2540" s="912" t="s">
        <v>6590</v>
      </c>
      <c r="C2540" s="891"/>
      <c r="D2540" s="913"/>
      <c r="E2540" s="914"/>
      <c r="F2540" s="891"/>
      <c r="G2540" s="891"/>
      <c r="H2540" s="891"/>
      <c r="I2540" s="891"/>
      <c r="J2540" s="891"/>
      <c r="K2540" s="891"/>
      <c r="L2540" s="891"/>
      <c r="M2540" s="917">
        <v>4</v>
      </c>
      <c r="N2540" s="866">
        <v>0.885150968888889</v>
      </c>
      <c r="O2540" s="867">
        <v>11.25</v>
      </c>
      <c r="P2540" s="867">
        <f t="shared" si="32"/>
        <v>9.9579484</v>
      </c>
    </row>
    <row r="2541" s="1" customFormat="1" spans="1:16">
      <c r="A2541" s="911" t="s">
        <v>6591</v>
      </c>
      <c r="B2541" s="912" t="s">
        <v>6592</v>
      </c>
      <c r="C2541" s="891"/>
      <c r="D2541" s="913"/>
      <c r="E2541" s="914"/>
      <c r="F2541" s="891"/>
      <c r="G2541" s="891"/>
      <c r="H2541" s="891"/>
      <c r="I2541" s="891"/>
      <c r="J2541" s="891"/>
      <c r="K2541" s="891"/>
      <c r="L2541" s="891"/>
      <c r="M2541" s="917">
        <v>4</v>
      </c>
      <c r="N2541" s="866">
        <v>0.885150968888889</v>
      </c>
      <c r="O2541" s="867">
        <v>11.25</v>
      </c>
      <c r="P2541" s="867">
        <f t="shared" si="32"/>
        <v>9.9579484</v>
      </c>
    </row>
    <row r="2542" s="1" customFormat="1" spans="1:16">
      <c r="A2542" s="911" t="s">
        <v>6593</v>
      </c>
      <c r="B2542" s="912" t="s">
        <v>6594</v>
      </c>
      <c r="C2542" s="891"/>
      <c r="D2542" s="913"/>
      <c r="E2542" s="914"/>
      <c r="F2542" s="891"/>
      <c r="G2542" s="891"/>
      <c r="H2542" s="891"/>
      <c r="I2542" s="891"/>
      <c r="J2542" s="891"/>
      <c r="K2542" s="891"/>
      <c r="L2542" s="891"/>
      <c r="M2542" s="917">
        <v>4</v>
      </c>
      <c r="N2542" s="866">
        <v>0.885150968888889</v>
      </c>
      <c r="O2542" s="867">
        <v>11.25</v>
      </c>
      <c r="P2542" s="867">
        <f t="shared" si="32"/>
        <v>9.9579484</v>
      </c>
    </row>
    <row r="2543" s="1" customFormat="1" spans="1:16">
      <c r="A2543" s="911" t="s">
        <v>6595</v>
      </c>
      <c r="B2543" s="912" t="s">
        <v>6596</v>
      </c>
      <c r="C2543" s="891"/>
      <c r="D2543" s="913"/>
      <c r="E2543" s="914"/>
      <c r="F2543" s="891"/>
      <c r="G2543" s="891"/>
      <c r="H2543" s="891"/>
      <c r="I2543" s="891"/>
      <c r="J2543" s="891"/>
      <c r="K2543" s="891"/>
      <c r="L2543" s="891"/>
      <c r="M2543" s="917">
        <v>3</v>
      </c>
      <c r="N2543" s="866">
        <v>0.663863226666667</v>
      </c>
      <c r="O2543" s="867">
        <v>11.25</v>
      </c>
      <c r="P2543" s="867">
        <f t="shared" si="32"/>
        <v>7.4684613</v>
      </c>
    </row>
    <row r="2544" s="1" customFormat="1" spans="1:16">
      <c r="A2544" s="911" t="s">
        <v>6597</v>
      </c>
      <c r="B2544" s="912" t="s">
        <v>6598</v>
      </c>
      <c r="C2544" s="891"/>
      <c r="D2544" s="913"/>
      <c r="E2544" s="914"/>
      <c r="F2544" s="891"/>
      <c r="G2544" s="891"/>
      <c r="H2544" s="891"/>
      <c r="I2544" s="891"/>
      <c r="J2544" s="891"/>
      <c r="K2544" s="891"/>
      <c r="L2544" s="891"/>
      <c r="M2544" s="917">
        <v>5</v>
      </c>
      <c r="N2544" s="866">
        <v>1.10643871111111</v>
      </c>
      <c r="O2544" s="867">
        <v>11.25</v>
      </c>
      <c r="P2544" s="867">
        <f t="shared" si="32"/>
        <v>12.4474355</v>
      </c>
    </row>
    <row r="2545" s="1" customFormat="1" spans="1:16">
      <c r="A2545" s="911" t="s">
        <v>6599</v>
      </c>
      <c r="B2545" s="912" t="s">
        <v>4364</v>
      </c>
      <c r="C2545" s="891"/>
      <c r="D2545" s="913"/>
      <c r="E2545" s="914"/>
      <c r="F2545" s="891"/>
      <c r="G2545" s="891"/>
      <c r="H2545" s="891"/>
      <c r="I2545" s="891"/>
      <c r="J2545" s="891"/>
      <c r="K2545" s="891"/>
      <c r="L2545" s="891"/>
      <c r="M2545" s="917">
        <v>1</v>
      </c>
      <c r="N2545" s="866">
        <v>0.221287742222222</v>
      </c>
      <c r="O2545" s="867">
        <v>11.25</v>
      </c>
      <c r="P2545" s="867">
        <f t="shared" si="32"/>
        <v>2.4894871</v>
      </c>
    </row>
    <row r="2546" s="1" customFormat="1" spans="1:16">
      <c r="A2546" s="911" t="s">
        <v>6600</v>
      </c>
      <c r="B2546" s="912" t="s">
        <v>6601</v>
      </c>
      <c r="C2546" s="891"/>
      <c r="D2546" s="913"/>
      <c r="E2546" s="914"/>
      <c r="F2546" s="891"/>
      <c r="G2546" s="891"/>
      <c r="H2546" s="891"/>
      <c r="I2546" s="891"/>
      <c r="J2546" s="891"/>
      <c r="K2546" s="891"/>
      <c r="L2546" s="891"/>
      <c r="M2546" s="917">
        <v>3</v>
      </c>
      <c r="N2546" s="866">
        <v>0.663863226666667</v>
      </c>
      <c r="O2546" s="867">
        <v>11.25</v>
      </c>
      <c r="P2546" s="867">
        <f t="shared" si="32"/>
        <v>7.4684613</v>
      </c>
    </row>
    <row r="2547" s="1" customFormat="1" spans="1:16">
      <c r="A2547" s="911" t="s">
        <v>6602</v>
      </c>
      <c r="B2547" s="912" t="s">
        <v>4936</v>
      </c>
      <c r="C2547" s="891"/>
      <c r="D2547" s="913"/>
      <c r="E2547" s="914"/>
      <c r="F2547" s="891"/>
      <c r="G2547" s="891"/>
      <c r="H2547" s="891"/>
      <c r="I2547" s="891"/>
      <c r="J2547" s="891"/>
      <c r="K2547" s="891"/>
      <c r="L2547" s="891"/>
      <c r="M2547" s="917">
        <v>2</v>
      </c>
      <c r="N2547" s="866">
        <v>0.442575484444444</v>
      </c>
      <c r="O2547" s="867">
        <v>11.25</v>
      </c>
      <c r="P2547" s="867">
        <f t="shared" si="32"/>
        <v>4.9789742</v>
      </c>
    </row>
    <row r="2548" s="1" customFormat="1" spans="1:16">
      <c r="A2548" s="915" t="s">
        <v>6603</v>
      </c>
      <c r="B2548" s="916" t="s">
        <v>6604</v>
      </c>
      <c r="C2548" s="891"/>
      <c r="D2548" s="913"/>
      <c r="E2548" s="914"/>
      <c r="F2548" s="891"/>
      <c r="G2548" s="891"/>
      <c r="H2548" s="891"/>
      <c r="I2548" s="891"/>
      <c r="J2548" s="891"/>
      <c r="K2548" s="891"/>
      <c r="L2548" s="891"/>
      <c r="M2548" s="918">
        <v>1</v>
      </c>
      <c r="N2548" s="866">
        <v>0.221287742222222</v>
      </c>
      <c r="O2548" s="867">
        <v>11.25</v>
      </c>
      <c r="P2548" s="867">
        <f t="shared" si="32"/>
        <v>2.4894871</v>
      </c>
    </row>
    <row r="2549" s="1" customFormat="1" spans="1:16">
      <c r="A2549" s="915" t="s">
        <v>2141</v>
      </c>
      <c r="B2549" s="916" t="s">
        <v>6605</v>
      </c>
      <c r="C2549" s="891"/>
      <c r="D2549" s="913"/>
      <c r="E2549" s="914"/>
      <c r="F2549" s="891"/>
      <c r="G2549" s="891"/>
      <c r="H2549" s="891"/>
      <c r="I2549" s="891"/>
      <c r="J2549" s="891"/>
      <c r="K2549" s="891"/>
      <c r="L2549" s="891"/>
      <c r="M2549" s="918">
        <v>2</v>
      </c>
      <c r="N2549" s="866">
        <v>0.442575484444444</v>
      </c>
      <c r="O2549" s="867">
        <v>11.25</v>
      </c>
      <c r="P2549" s="867">
        <f t="shared" si="32"/>
        <v>4.9789742</v>
      </c>
    </row>
    <row r="2550" s="1" customFormat="1" spans="1:16">
      <c r="A2550" s="911" t="s">
        <v>6606</v>
      </c>
      <c r="B2550" s="912" t="s">
        <v>6607</v>
      </c>
      <c r="C2550" s="891"/>
      <c r="D2550" s="913"/>
      <c r="E2550" s="914"/>
      <c r="F2550" s="891"/>
      <c r="G2550" s="891"/>
      <c r="H2550" s="891"/>
      <c r="I2550" s="891"/>
      <c r="J2550" s="891"/>
      <c r="K2550" s="891"/>
      <c r="L2550" s="891"/>
      <c r="M2550" s="917">
        <v>4</v>
      </c>
      <c r="N2550" s="866">
        <v>0.885150968888889</v>
      </c>
      <c r="O2550" s="867">
        <v>11.25</v>
      </c>
      <c r="P2550" s="867">
        <f t="shared" si="32"/>
        <v>9.9579484</v>
      </c>
    </row>
    <row r="2551" s="1" customFormat="1" spans="1:16">
      <c r="A2551" s="911" t="s">
        <v>6608</v>
      </c>
      <c r="B2551" s="912" t="s">
        <v>6609</v>
      </c>
      <c r="C2551" s="891"/>
      <c r="D2551" s="913"/>
      <c r="E2551" s="914"/>
      <c r="F2551" s="891"/>
      <c r="G2551" s="891"/>
      <c r="H2551" s="891"/>
      <c r="I2551" s="891"/>
      <c r="J2551" s="891"/>
      <c r="K2551" s="891"/>
      <c r="L2551" s="891"/>
      <c r="M2551" s="917">
        <v>3</v>
      </c>
      <c r="N2551" s="866">
        <v>0.663863226666667</v>
      </c>
      <c r="O2551" s="867">
        <v>11.25</v>
      </c>
      <c r="P2551" s="867">
        <f t="shared" si="32"/>
        <v>7.4684613</v>
      </c>
    </row>
    <row r="2552" s="1" customFormat="1" spans="1:16">
      <c r="A2552" s="911" t="s">
        <v>6610</v>
      </c>
      <c r="B2552" s="912" t="s">
        <v>6611</v>
      </c>
      <c r="C2552" s="891"/>
      <c r="D2552" s="913"/>
      <c r="E2552" s="914"/>
      <c r="F2552" s="891"/>
      <c r="G2552" s="891"/>
      <c r="H2552" s="891"/>
      <c r="I2552" s="891"/>
      <c r="J2552" s="891"/>
      <c r="K2552" s="891"/>
      <c r="L2552" s="891"/>
      <c r="M2552" s="917">
        <v>3</v>
      </c>
      <c r="N2552" s="866">
        <v>0.663863226666667</v>
      </c>
      <c r="O2552" s="867">
        <v>11.25</v>
      </c>
      <c r="P2552" s="867">
        <f t="shared" si="32"/>
        <v>7.4684613</v>
      </c>
    </row>
    <row r="2553" s="1" customFormat="1" spans="1:16">
      <c r="A2553" s="911" t="s">
        <v>6612</v>
      </c>
      <c r="B2553" s="912" t="s">
        <v>6613</v>
      </c>
      <c r="C2553" s="891"/>
      <c r="D2553" s="913"/>
      <c r="E2553" s="914"/>
      <c r="F2553" s="891"/>
      <c r="G2553" s="891"/>
      <c r="H2553" s="891"/>
      <c r="I2553" s="891"/>
      <c r="J2553" s="891"/>
      <c r="K2553" s="891"/>
      <c r="L2553" s="891"/>
      <c r="M2553" s="917">
        <v>1</v>
      </c>
      <c r="N2553" s="866">
        <v>0.221287742222222</v>
      </c>
      <c r="O2553" s="867">
        <v>11.25</v>
      </c>
      <c r="P2553" s="867">
        <f t="shared" si="32"/>
        <v>2.4894871</v>
      </c>
    </row>
    <row r="2554" s="1" customFormat="1" spans="1:16">
      <c r="A2554" s="911" t="s">
        <v>6614</v>
      </c>
      <c r="B2554" s="912" t="s">
        <v>6615</v>
      </c>
      <c r="C2554" s="891"/>
      <c r="D2554" s="913"/>
      <c r="E2554" s="914"/>
      <c r="F2554" s="891"/>
      <c r="G2554" s="891"/>
      <c r="H2554" s="891"/>
      <c r="I2554" s="891"/>
      <c r="J2554" s="891"/>
      <c r="K2554" s="891"/>
      <c r="L2554" s="891"/>
      <c r="M2554" s="917">
        <v>1</v>
      </c>
      <c r="N2554" s="866">
        <v>0.221287742222222</v>
      </c>
      <c r="O2554" s="867">
        <v>11.25</v>
      </c>
      <c r="P2554" s="867">
        <f t="shared" si="32"/>
        <v>2.4894871</v>
      </c>
    </row>
    <row r="2555" s="1" customFormat="1" spans="1:16">
      <c r="A2555" s="911" t="s">
        <v>6616</v>
      </c>
      <c r="B2555" s="912" t="s">
        <v>6617</v>
      </c>
      <c r="C2555" s="891"/>
      <c r="D2555" s="913"/>
      <c r="E2555" s="914"/>
      <c r="F2555" s="891"/>
      <c r="G2555" s="891"/>
      <c r="H2555" s="891"/>
      <c r="I2555" s="891"/>
      <c r="J2555" s="891"/>
      <c r="K2555" s="891"/>
      <c r="L2555" s="891"/>
      <c r="M2555" s="917">
        <v>2</v>
      </c>
      <c r="N2555" s="866">
        <v>0.442575484444444</v>
      </c>
      <c r="O2555" s="867">
        <v>11.25</v>
      </c>
      <c r="P2555" s="867">
        <f t="shared" si="32"/>
        <v>4.9789742</v>
      </c>
    </row>
    <row r="2556" s="1" customFormat="1" spans="1:16">
      <c r="A2556" s="911" t="s">
        <v>6618</v>
      </c>
      <c r="B2556" s="912" t="s">
        <v>6619</v>
      </c>
      <c r="C2556" s="891"/>
      <c r="D2556" s="913"/>
      <c r="E2556" s="914"/>
      <c r="F2556" s="891"/>
      <c r="G2556" s="891"/>
      <c r="H2556" s="891"/>
      <c r="I2556" s="891"/>
      <c r="J2556" s="891"/>
      <c r="K2556" s="891"/>
      <c r="L2556" s="891"/>
      <c r="M2556" s="917">
        <v>3</v>
      </c>
      <c r="N2556" s="866">
        <v>0.663863226666667</v>
      </c>
      <c r="O2556" s="867">
        <v>11.25</v>
      </c>
      <c r="P2556" s="867">
        <f t="shared" si="32"/>
        <v>7.4684613</v>
      </c>
    </row>
    <row r="2557" s="1" customFormat="1" spans="1:16">
      <c r="A2557" s="911" t="s">
        <v>6620</v>
      </c>
      <c r="B2557" s="912" t="s">
        <v>6621</v>
      </c>
      <c r="C2557" s="891"/>
      <c r="D2557" s="913"/>
      <c r="E2557" s="914"/>
      <c r="F2557" s="891"/>
      <c r="G2557" s="891"/>
      <c r="H2557" s="891"/>
      <c r="I2557" s="891"/>
      <c r="J2557" s="891"/>
      <c r="K2557" s="891"/>
      <c r="L2557" s="891"/>
      <c r="M2557" s="917">
        <v>1</v>
      </c>
      <c r="N2557" s="866">
        <v>0.221287742222222</v>
      </c>
      <c r="O2557" s="867">
        <v>11.25</v>
      </c>
      <c r="P2557" s="867">
        <f t="shared" si="32"/>
        <v>2.4894871</v>
      </c>
    </row>
    <row r="2558" s="1" customFormat="1" spans="1:16">
      <c r="A2558" s="911" t="s">
        <v>6622</v>
      </c>
      <c r="B2558" s="912" t="s">
        <v>6623</v>
      </c>
      <c r="C2558" s="891"/>
      <c r="D2558" s="913"/>
      <c r="E2558" s="914"/>
      <c r="F2558" s="891"/>
      <c r="G2558" s="891"/>
      <c r="H2558" s="891"/>
      <c r="I2558" s="891"/>
      <c r="J2558" s="891"/>
      <c r="K2558" s="891"/>
      <c r="L2558" s="891"/>
      <c r="M2558" s="917">
        <v>4</v>
      </c>
      <c r="N2558" s="866">
        <v>0.885150968888889</v>
      </c>
      <c r="O2558" s="867">
        <v>11.25</v>
      </c>
      <c r="P2558" s="867">
        <f t="shared" si="32"/>
        <v>9.9579484</v>
      </c>
    </row>
    <row r="2559" s="1" customFormat="1" spans="1:16">
      <c r="A2559" s="911" t="s">
        <v>6624</v>
      </c>
      <c r="B2559" s="912" t="s">
        <v>6625</v>
      </c>
      <c r="C2559" s="891"/>
      <c r="D2559" s="913"/>
      <c r="E2559" s="914"/>
      <c r="F2559" s="891"/>
      <c r="G2559" s="891"/>
      <c r="H2559" s="891"/>
      <c r="I2559" s="891"/>
      <c r="J2559" s="891"/>
      <c r="K2559" s="891"/>
      <c r="L2559" s="891"/>
      <c r="M2559" s="917">
        <v>4</v>
      </c>
      <c r="N2559" s="866">
        <v>0.885150968888889</v>
      </c>
      <c r="O2559" s="867">
        <v>11.25</v>
      </c>
      <c r="P2559" s="867">
        <f t="shared" si="32"/>
        <v>9.9579484</v>
      </c>
    </row>
    <row r="2560" s="1" customFormat="1" spans="1:16">
      <c r="A2560" s="915" t="s">
        <v>1938</v>
      </c>
      <c r="B2560" s="916" t="s">
        <v>6626</v>
      </c>
      <c r="C2560" s="891"/>
      <c r="D2560" s="913"/>
      <c r="E2560" s="914"/>
      <c r="F2560" s="891"/>
      <c r="G2560" s="891"/>
      <c r="H2560" s="891"/>
      <c r="I2560" s="891"/>
      <c r="J2560" s="891"/>
      <c r="K2560" s="891"/>
      <c r="L2560" s="891"/>
      <c r="M2560" s="918">
        <v>1</v>
      </c>
      <c r="N2560" s="866">
        <v>0.221287742222222</v>
      </c>
      <c r="O2560" s="867">
        <v>11.25</v>
      </c>
      <c r="P2560" s="867">
        <f t="shared" si="32"/>
        <v>2.4894871</v>
      </c>
    </row>
    <row r="2561" s="1" customFormat="1" spans="1:16">
      <c r="A2561" s="911" t="s">
        <v>6627</v>
      </c>
      <c r="B2561" s="912" t="s">
        <v>6628</v>
      </c>
      <c r="C2561" s="891"/>
      <c r="D2561" s="913"/>
      <c r="E2561" s="914"/>
      <c r="F2561" s="891"/>
      <c r="G2561" s="891"/>
      <c r="H2561" s="891"/>
      <c r="I2561" s="891"/>
      <c r="J2561" s="891"/>
      <c r="K2561" s="891"/>
      <c r="L2561" s="891"/>
      <c r="M2561" s="917">
        <v>5</v>
      </c>
      <c r="N2561" s="866">
        <v>1.10643871111111</v>
      </c>
      <c r="O2561" s="867">
        <v>11.25</v>
      </c>
      <c r="P2561" s="867">
        <f t="shared" si="32"/>
        <v>12.4474355</v>
      </c>
    </row>
    <row r="2562" s="1" customFormat="1" spans="1:16">
      <c r="A2562" s="911" t="s">
        <v>6629</v>
      </c>
      <c r="B2562" s="912" t="s">
        <v>6630</v>
      </c>
      <c r="C2562" s="891"/>
      <c r="D2562" s="913"/>
      <c r="E2562" s="914"/>
      <c r="F2562" s="891"/>
      <c r="G2562" s="891"/>
      <c r="H2562" s="891"/>
      <c r="I2562" s="891"/>
      <c r="J2562" s="891"/>
      <c r="K2562" s="891"/>
      <c r="L2562" s="891"/>
      <c r="M2562" s="917">
        <v>5</v>
      </c>
      <c r="N2562" s="866">
        <v>1.10643871111111</v>
      </c>
      <c r="O2562" s="867">
        <v>11.25</v>
      </c>
      <c r="P2562" s="867">
        <f t="shared" si="32"/>
        <v>12.4474355</v>
      </c>
    </row>
    <row r="2563" s="1" customFormat="1" spans="1:16">
      <c r="A2563" s="911" t="s">
        <v>6631</v>
      </c>
      <c r="B2563" s="912" t="s">
        <v>6632</v>
      </c>
      <c r="C2563" s="891"/>
      <c r="D2563" s="913"/>
      <c r="E2563" s="914"/>
      <c r="F2563" s="891"/>
      <c r="G2563" s="891"/>
      <c r="H2563" s="891"/>
      <c r="I2563" s="891"/>
      <c r="J2563" s="891"/>
      <c r="K2563" s="891"/>
      <c r="L2563" s="891"/>
      <c r="M2563" s="917">
        <v>5</v>
      </c>
      <c r="N2563" s="866">
        <v>1.10643871111111</v>
      </c>
      <c r="O2563" s="867">
        <v>11.25</v>
      </c>
      <c r="P2563" s="867">
        <f t="shared" si="32"/>
        <v>12.4474355</v>
      </c>
    </row>
    <row r="2564" s="1" customFormat="1" spans="1:16">
      <c r="A2564" s="911" t="s">
        <v>6633</v>
      </c>
      <c r="B2564" s="912" t="s">
        <v>6634</v>
      </c>
      <c r="C2564" s="891"/>
      <c r="D2564" s="913"/>
      <c r="E2564" s="914"/>
      <c r="F2564" s="891"/>
      <c r="G2564" s="891"/>
      <c r="H2564" s="891"/>
      <c r="I2564" s="891"/>
      <c r="J2564" s="891"/>
      <c r="K2564" s="891"/>
      <c r="L2564" s="891"/>
      <c r="M2564" s="917">
        <v>5</v>
      </c>
      <c r="N2564" s="866">
        <v>1.10643871111111</v>
      </c>
      <c r="O2564" s="867">
        <v>11.25</v>
      </c>
      <c r="P2564" s="867">
        <f t="shared" si="32"/>
        <v>12.4474355</v>
      </c>
    </row>
    <row r="2565" s="1" customFormat="1" spans="1:16">
      <c r="A2565" s="911" t="s">
        <v>6635</v>
      </c>
      <c r="B2565" s="912" t="s">
        <v>6636</v>
      </c>
      <c r="C2565" s="891"/>
      <c r="D2565" s="913"/>
      <c r="E2565" s="914"/>
      <c r="F2565" s="891"/>
      <c r="G2565" s="891"/>
      <c r="H2565" s="891"/>
      <c r="I2565" s="891"/>
      <c r="J2565" s="891"/>
      <c r="K2565" s="891"/>
      <c r="L2565" s="891"/>
      <c r="M2565" s="917">
        <v>4</v>
      </c>
      <c r="N2565" s="866">
        <v>0.885150968888889</v>
      </c>
      <c r="O2565" s="867">
        <v>11.25</v>
      </c>
      <c r="P2565" s="867">
        <f t="shared" si="32"/>
        <v>9.9579484</v>
      </c>
    </row>
    <row r="2566" s="1" customFormat="1" spans="1:16">
      <c r="A2566" s="911" t="s">
        <v>6637</v>
      </c>
      <c r="B2566" s="912" t="s">
        <v>6638</v>
      </c>
      <c r="C2566" s="891"/>
      <c r="D2566" s="913"/>
      <c r="E2566" s="914"/>
      <c r="F2566" s="891"/>
      <c r="G2566" s="891"/>
      <c r="H2566" s="891"/>
      <c r="I2566" s="891"/>
      <c r="J2566" s="891"/>
      <c r="K2566" s="891"/>
      <c r="L2566" s="891"/>
      <c r="M2566" s="917">
        <v>4</v>
      </c>
      <c r="N2566" s="866">
        <v>0.885150968888889</v>
      </c>
      <c r="O2566" s="867">
        <v>11.25</v>
      </c>
      <c r="P2566" s="867">
        <f t="shared" si="32"/>
        <v>9.9579484</v>
      </c>
    </row>
    <row r="2567" s="1" customFormat="1" spans="1:16">
      <c r="A2567" s="911" t="s">
        <v>6639</v>
      </c>
      <c r="B2567" s="912" t="s">
        <v>6640</v>
      </c>
      <c r="C2567" s="891"/>
      <c r="D2567" s="913"/>
      <c r="E2567" s="914"/>
      <c r="F2567" s="891"/>
      <c r="G2567" s="891"/>
      <c r="H2567" s="891"/>
      <c r="I2567" s="891"/>
      <c r="J2567" s="891"/>
      <c r="K2567" s="891"/>
      <c r="L2567" s="891"/>
      <c r="M2567" s="917">
        <v>4</v>
      </c>
      <c r="N2567" s="866">
        <v>0.885150968888889</v>
      </c>
      <c r="O2567" s="867">
        <v>11.25</v>
      </c>
      <c r="P2567" s="867">
        <f t="shared" si="32"/>
        <v>9.9579484</v>
      </c>
    </row>
    <row r="2568" s="1" customFormat="1" spans="1:16">
      <c r="A2568" s="911" t="s">
        <v>6641</v>
      </c>
      <c r="B2568" s="912" t="s">
        <v>6642</v>
      </c>
      <c r="C2568" s="891"/>
      <c r="D2568" s="913"/>
      <c r="E2568" s="914"/>
      <c r="F2568" s="891"/>
      <c r="G2568" s="891"/>
      <c r="H2568" s="891"/>
      <c r="I2568" s="891"/>
      <c r="J2568" s="891"/>
      <c r="K2568" s="891"/>
      <c r="L2568" s="891"/>
      <c r="M2568" s="917">
        <v>4</v>
      </c>
      <c r="N2568" s="866">
        <v>0.885150968888889</v>
      </c>
      <c r="O2568" s="867">
        <v>11.25</v>
      </c>
      <c r="P2568" s="867">
        <f t="shared" si="32"/>
        <v>9.9579484</v>
      </c>
    </row>
    <row r="2569" s="1" customFormat="1" spans="1:16">
      <c r="A2569" s="911" t="s">
        <v>6643</v>
      </c>
      <c r="B2569" s="912" t="s">
        <v>6644</v>
      </c>
      <c r="C2569" s="891"/>
      <c r="D2569" s="913"/>
      <c r="E2569" s="914"/>
      <c r="F2569" s="891"/>
      <c r="G2569" s="891"/>
      <c r="H2569" s="891"/>
      <c r="I2569" s="891"/>
      <c r="J2569" s="891"/>
      <c r="K2569" s="891"/>
      <c r="L2569" s="891"/>
      <c r="M2569" s="917">
        <v>3</v>
      </c>
      <c r="N2569" s="866">
        <v>0.663863226666667</v>
      </c>
      <c r="O2569" s="867">
        <v>11.25</v>
      </c>
      <c r="P2569" s="867">
        <f t="shared" si="32"/>
        <v>7.4684613</v>
      </c>
    </row>
    <row r="2570" s="1" customFormat="1" spans="1:16">
      <c r="A2570" s="911" t="s">
        <v>6645</v>
      </c>
      <c r="B2570" s="912" t="s">
        <v>6646</v>
      </c>
      <c r="C2570" s="891"/>
      <c r="D2570" s="913"/>
      <c r="E2570" s="914"/>
      <c r="F2570" s="891"/>
      <c r="G2570" s="891"/>
      <c r="H2570" s="891"/>
      <c r="I2570" s="891"/>
      <c r="J2570" s="891"/>
      <c r="K2570" s="891"/>
      <c r="L2570" s="891"/>
      <c r="M2570" s="917">
        <v>3</v>
      </c>
      <c r="N2570" s="866">
        <v>0.663863226666667</v>
      </c>
      <c r="O2570" s="867">
        <v>11.25</v>
      </c>
      <c r="P2570" s="867">
        <f t="shared" si="32"/>
        <v>7.4684613</v>
      </c>
    </row>
    <row r="2571" s="1" customFormat="1" spans="1:16">
      <c r="A2571" s="911" t="s">
        <v>6647</v>
      </c>
      <c r="B2571" s="912" t="s">
        <v>4318</v>
      </c>
      <c r="C2571" s="891"/>
      <c r="D2571" s="913"/>
      <c r="E2571" s="914"/>
      <c r="F2571" s="891"/>
      <c r="G2571" s="891"/>
      <c r="H2571" s="891"/>
      <c r="I2571" s="891"/>
      <c r="J2571" s="891"/>
      <c r="K2571" s="891"/>
      <c r="L2571" s="891"/>
      <c r="M2571" s="917">
        <v>4</v>
      </c>
      <c r="N2571" s="866">
        <v>0.885150968888889</v>
      </c>
      <c r="O2571" s="867">
        <v>11.25</v>
      </c>
      <c r="P2571" s="867">
        <f t="shared" ref="P2571:P2634" si="33">M2571*2.4894871</f>
        <v>9.9579484</v>
      </c>
    </row>
    <row r="2572" s="1" customFormat="1" spans="1:16">
      <c r="A2572" s="911" t="s">
        <v>6648</v>
      </c>
      <c r="B2572" s="912" t="s">
        <v>6649</v>
      </c>
      <c r="C2572" s="891"/>
      <c r="D2572" s="913"/>
      <c r="E2572" s="914"/>
      <c r="F2572" s="891"/>
      <c r="G2572" s="891"/>
      <c r="H2572" s="891"/>
      <c r="I2572" s="891"/>
      <c r="J2572" s="891"/>
      <c r="K2572" s="891"/>
      <c r="L2572" s="891"/>
      <c r="M2572" s="917">
        <v>5</v>
      </c>
      <c r="N2572" s="866">
        <v>1.10643871111111</v>
      </c>
      <c r="O2572" s="867">
        <v>11.25</v>
      </c>
      <c r="P2572" s="867">
        <f t="shared" si="33"/>
        <v>12.4474355</v>
      </c>
    </row>
    <row r="2573" s="1" customFormat="1" spans="1:16">
      <c r="A2573" s="911" t="s">
        <v>6650</v>
      </c>
      <c r="B2573" s="912" t="s">
        <v>6651</v>
      </c>
      <c r="C2573" s="891"/>
      <c r="D2573" s="913"/>
      <c r="E2573" s="914"/>
      <c r="F2573" s="891"/>
      <c r="G2573" s="891"/>
      <c r="H2573" s="891"/>
      <c r="I2573" s="891"/>
      <c r="J2573" s="891"/>
      <c r="K2573" s="891"/>
      <c r="L2573" s="891"/>
      <c r="M2573" s="917">
        <v>5</v>
      </c>
      <c r="N2573" s="866">
        <v>1.10643871111111</v>
      </c>
      <c r="O2573" s="867">
        <v>11.25</v>
      </c>
      <c r="P2573" s="867">
        <f t="shared" si="33"/>
        <v>12.4474355</v>
      </c>
    </row>
    <row r="2574" s="1" customFormat="1" spans="1:16">
      <c r="A2574" s="911" t="s">
        <v>6652</v>
      </c>
      <c r="B2574" s="912" t="s">
        <v>6653</v>
      </c>
      <c r="C2574" s="891"/>
      <c r="D2574" s="913"/>
      <c r="E2574" s="914"/>
      <c r="F2574" s="891"/>
      <c r="G2574" s="891"/>
      <c r="H2574" s="891"/>
      <c r="I2574" s="891"/>
      <c r="J2574" s="891"/>
      <c r="K2574" s="891"/>
      <c r="L2574" s="891"/>
      <c r="M2574" s="917">
        <v>5</v>
      </c>
      <c r="N2574" s="866">
        <v>1.10643871111111</v>
      </c>
      <c r="O2574" s="867">
        <v>11.25</v>
      </c>
      <c r="P2574" s="867">
        <f t="shared" si="33"/>
        <v>12.4474355</v>
      </c>
    </row>
    <row r="2575" s="1" customFormat="1" spans="1:16">
      <c r="A2575" s="911" t="s">
        <v>6654</v>
      </c>
      <c r="B2575" s="912" t="s">
        <v>6655</v>
      </c>
      <c r="C2575" s="891"/>
      <c r="D2575" s="913"/>
      <c r="E2575" s="914"/>
      <c r="F2575" s="891"/>
      <c r="G2575" s="891"/>
      <c r="H2575" s="891"/>
      <c r="I2575" s="891"/>
      <c r="J2575" s="891"/>
      <c r="K2575" s="891"/>
      <c r="L2575" s="891"/>
      <c r="M2575" s="917">
        <v>5</v>
      </c>
      <c r="N2575" s="866">
        <v>1.10643871111111</v>
      </c>
      <c r="O2575" s="867">
        <v>11.25</v>
      </c>
      <c r="P2575" s="867">
        <f t="shared" si="33"/>
        <v>12.4474355</v>
      </c>
    </row>
    <row r="2576" s="1" customFormat="1" spans="1:16">
      <c r="A2576" s="911" t="s">
        <v>6656</v>
      </c>
      <c r="B2576" s="912" t="s">
        <v>6657</v>
      </c>
      <c r="C2576" s="891"/>
      <c r="D2576" s="913"/>
      <c r="E2576" s="914"/>
      <c r="F2576" s="891"/>
      <c r="G2576" s="891"/>
      <c r="H2576" s="891"/>
      <c r="I2576" s="891"/>
      <c r="J2576" s="891"/>
      <c r="K2576" s="891"/>
      <c r="L2576" s="891"/>
      <c r="M2576" s="917">
        <v>4</v>
      </c>
      <c r="N2576" s="866">
        <v>0.885150968888889</v>
      </c>
      <c r="O2576" s="867">
        <v>11.25</v>
      </c>
      <c r="P2576" s="867">
        <f t="shared" si="33"/>
        <v>9.9579484</v>
      </c>
    </row>
    <row r="2577" s="1" customFormat="1" spans="1:16">
      <c r="A2577" s="915" t="s">
        <v>6658</v>
      </c>
      <c r="B2577" s="916" t="s">
        <v>6659</v>
      </c>
      <c r="C2577" s="891"/>
      <c r="D2577" s="913"/>
      <c r="E2577" s="914"/>
      <c r="F2577" s="891"/>
      <c r="G2577" s="891"/>
      <c r="H2577" s="891"/>
      <c r="I2577" s="891"/>
      <c r="J2577" s="891"/>
      <c r="K2577" s="891"/>
      <c r="L2577" s="891"/>
      <c r="M2577" s="918">
        <v>4</v>
      </c>
      <c r="N2577" s="866">
        <v>0.885150968888889</v>
      </c>
      <c r="O2577" s="867">
        <v>11.25</v>
      </c>
      <c r="P2577" s="867">
        <f t="shared" si="33"/>
        <v>9.9579484</v>
      </c>
    </row>
    <row r="2578" s="1" customFormat="1" spans="1:16">
      <c r="A2578" s="911" t="s">
        <v>6660</v>
      </c>
      <c r="B2578" s="912" t="s">
        <v>6661</v>
      </c>
      <c r="C2578" s="891"/>
      <c r="D2578" s="913"/>
      <c r="E2578" s="914"/>
      <c r="F2578" s="891"/>
      <c r="G2578" s="891"/>
      <c r="H2578" s="891"/>
      <c r="I2578" s="891"/>
      <c r="J2578" s="891"/>
      <c r="K2578" s="891"/>
      <c r="L2578" s="891"/>
      <c r="M2578" s="917">
        <v>3</v>
      </c>
      <c r="N2578" s="866">
        <v>0.663863226666667</v>
      </c>
      <c r="O2578" s="867">
        <v>11.25</v>
      </c>
      <c r="P2578" s="867">
        <f t="shared" si="33"/>
        <v>7.4684613</v>
      </c>
    </row>
    <row r="2579" s="1" customFormat="1" spans="1:16">
      <c r="A2579" s="911" t="s">
        <v>6662</v>
      </c>
      <c r="B2579" s="912" t="s">
        <v>6663</v>
      </c>
      <c r="C2579" s="891"/>
      <c r="D2579" s="913"/>
      <c r="E2579" s="914"/>
      <c r="F2579" s="891"/>
      <c r="G2579" s="891"/>
      <c r="H2579" s="891"/>
      <c r="I2579" s="891"/>
      <c r="J2579" s="891"/>
      <c r="K2579" s="891"/>
      <c r="L2579" s="891"/>
      <c r="M2579" s="917">
        <v>4</v>
      </c>
      <c r="N2579" s="866">
        <v>0.885150968888889</v>
      </c>
      <c r="O2579" s="867">
        <v>11.25</v>
      </c>
      <c r="P2579" s="867">
        <f t="shared" si="33"/>
        <v>9.9579484</v>
      </c>
    </row>
    <row r="2580" s="1" customFormat="1" spans="1:16">
      <c r="A2580" s="911" t="s">
        <v>6664</v>
      </c>
      <c r="B2580" s="912" t="s">
        <v>6665</v>
      </c>
      <c r="C2580" s="891"/>
      <c r="D2580" s="913"/>
      <c r="E2580" s="914"/>
      <c r="F2580" s="891"/>
      <c r="G2580" s="891"/>
      <c r="H2580" s="891"/>
      <c r="I2580" s="891"/>
      <c r="J2580" s="891"/>
      <c r="K2580" s="891"/>
      <c r="L2580" s="891"/>
      <c r="M2580" s="917">
        <v>1</v>
      </c>
      <c r="N2580" s="866">
        <v>0.221287742222222</v>
      </c>
      <c r="O2580" s="867">
        <v>11.25</v>
      </c>
      <c r="P2580" s="867">
        <f t="shared" si="33"/>
        <v>2.4894871</v>
      </c>
    </row>
    <row r="2581" s="1" customFormat="1" spans="1:16">
      <c r="A2581" s="911" t="s">
        <v>6666</v>
      </c>
      <c r="B2581" s="912" t="s">
        <v>6667</v>
      </c>
      <c r="C2581" s="891"/>
      <c r="D2581" s="913"/>
      <c r="E2581" s="914"/>
      <c r="F2581" s="891"/>
      <c r="G2581" s="891"/>
      <c r="H2581" s="891"/>
      <c r="I2581" s="891"/>
      <c r="J2581" s="891"/>
      <c r="K2581" s="891"/>
      <c r="L2581" s="891"/>
      <c r="M2581" s="917">
        <v>3</v>
      </c>
      <c r="N2581" s="866">
        <v>0.663863226666667</v>
      </c>
      <c r="O2581" s="867">
        <v>11.25</v>
      </c>
      <c r="P2581" s="867">
        <f t="shared" si="33"/>
        <v>7.4684613</v>
      </c>
    </row>
    <row r="2582" s="1" customFormat="1" spans="1:16">
      <c r="A2582" s="911" t="s">
        <v>6668</v>
      </c>
      <c r="B2582" s="912" t="s">
        <v>6669</v>
      </c>
      <c r="C2582" s="891"/>
      <c r="D2582" s="913"/>
      <c r="E2582" s="914"/>
      <c r="F2582" s="891"/>
      <c r="G2582" s="891"/>
      <c r="H2582" s="891"/>
      <c r="I2582" s="891"/>
      <c r="J2582" s="891"/>
      <c r="K2582" s="891"/>
      <c r="L2582" s="891"/>
      <c r="M2582" s="917">
        <v>4</v>
      </c>
      <c r="N2582" s="866">
        <v>0.885150968888889</v>
      </c>
      <c r="O2582" s="867">
        <v>11.25</v>
      </c>
      <c r="P2582" s="867">
        <f t="shared" si="33"/>
        <v>9.9579484</v>
      </c>
    </row>
    <row r="2583" s="1" customFormat="1" spans="1:16">
      <c r="A2583" s="911" t="s">
        <v>6670</v>
      </c>
      <c r="B2583" s="912" t="s">
        <v>6671</v>
      </c>
      <c r="C2583" s="891"/>
      <c r="D2583" s="913"/>
      <c r="E2583" s="914"/>
      <c r="F2583" s="891"/>
      <c r="G2583" s="891"/>
      <c r="H2583" s="891"/>
      <c r="I2583" s="891"/>
      <c r="J2583" s="891"/>
      <c r="K2583" s="891"/>
      <c r="L2583" s="891"/>
      <c r="M2583" s="917">
        <v>2</v>
      </c>
      <c r="N2583" s="866">
        <v>0.442575484444444</v>
      </c>
      <c r="O2583" s="867">
        <v>11.25</v>
      </c>
      <c r="P2583" s="867">
        <f t="shared" si="33"/>
        <v>4.9789742</v>
      </c>
    </row>
    <row r="2584" s="1" customFormat="1" spans="1:16">
      <c r="A2584" s="911" t="s">
        <v>6672</v>
      </c>
      <c r="B2584" s="912" t="s">
        <v>6673</v>
      </c>
      <c r="C2584" s="891"/>
      <c r="D2584" s="913"/>
      <c r="E2584" s="914"/>
      <c r="F2584" s="891"/>
      <c r="G2584" s="891"/>
      <c r="H2584" s="891"/>
      <c r="I2584" s="891"/>
      <c r="J2584" s="891"/>
      <c r="K2584" s="891"/>
      <c r="L2584" s="891"/>
      <c r="M2584" s="917">
        <v>3</v>
      </c>
      <c r="N2584" s="866">
        <v>0.663863226666667</v>
      </c>
      <c r="O2584" s="867">
        <v>11.25</v>
      </c>
      <c r="P2584" s="867">
        <f t="shared" si="33"/>
        <v>7.4684613</v>
      </c>
    </row>
    <row r="2585" s="1" customFormat="1" spans="1:16">
      <c r="A2585" s="911" t="s">
        <v>6674</v>
      </c>
      <c r="B2585" s="912" t="s">
        <v>6675</v>
      </c>
      <c r="C2585" s="891"/>
      <c r="D2585" s="913"/>
      <c r="E2585" s="914"/>
      <c r="F2585" s="891"/>
      <c r="G2585" s="891"/>
      <c r="H2585" s="891"/>
      <c r="I2585" s="891"/>
      <c r="J2585" s="891"/>
      <c r="K2585" s="891"/>
      <c r="L2585" s="891"/>
      <c r="M2585" s="917">
        <v>6</v>
      </c>
      <c r="N2585" s="866">
        <v>1.32772645333333</v>
      </c>
      <c r="O2585" s="867">
        <v>11.25</v>
      </c>
      <c r="P2585" s="867">
        <f t="shared" si="33"/>
        <v>14.9369226</v>
      </c>
    </row>
    <row r="2586" s="1" customFormat="1" spans="1:16">
      <c r="A2586" s="911" t="s">
        <v>6676</v>
      </c>
      <c r="B2586" s="912" t="s">
        <v>6677</v>
      </c>
      <c r="C2586" s="891"/>
      <c r="D2586" s="913"/>
      <c r="E2586" s="914"/>
      <c r="F2586" s="891"/>
      <c r="G2586" s="891"/>
      <c r="H2586" s="891"/>
      <c r="I2586" s="891"/>
      <c r="J2586" s="891"/>
      <c r="K2586" s="891"/>
      <c r="L2586" s="891"/>
      <c r="M2586" s="917">
        <v>6</v>
      </c>
      <c r="N2586" s="866">
        <v>1.32772645333333</v>
      </c>
      <c r="O2586" s="867">
        <v>11.25</v>
      </c>
      <c r="P2586" s="867">
        <f t="shared" si="33"/>
        <v>14.9369226</v>
      </c>
    </row>
    <row r="2587" s="1" customFormat="1" spans="1:16">
      <c r="A2587" s="911" t="s">
        <v>6678</v>
      </c>
      <c r="B2587" s="912" t="s">
        <v>6679</v>
      </c>
      <c r="C2587" s="891"/>
      <c r="D2587" s="913"/>
      <c r="E2587" s="914"/>
      <c r="F2587" s="891"/>
      <c r="G2587" s="891"/>
      <c r="H2587" s="891"/>
      <c r="I2587" s="891"/>
      <c r="J2587" s="891"/>
      <c r="K2587" s="891"/>
      <c r="L2587" s="891"/>
      <c r="M2587" s="917">
        <v>1</v>
      </c>
      <c r="N2587" s="866">
        <v>0.221287742222222</v>
      </c>
      <c r="O2587" s="867">
        <v>11.25</v>
      </c>
      <c r="P2587" s="867">
        <f t="shared" si="33"/>
        <v>2.4894871</v>
      </c>
    </row>
    <row r="2588" s="1" customFormat="1" spans="1:16">
      <c r="A2588" s="911" t="s">
        <v>6680</v>
      </c>
      <c r="B2588" s="912" t="s">
        <v>6681</v>
      </c>
      <c r="C2588" s="891"/>
      <c r="D2588" s="913"/>
      <c r="E2588" s="914"/>
      <c r="F2588" s="891"/>
      <c r="G2588" s="891"/>
      <c r="H2588" s="891"/>
      <c r="I2588" s="891"/>
      <c r="J2588" s="891"/>
      <c r="K2588" s="891"/>
      <c r="L2588" s="891"/>
      <c r="M2588" s="917">
        <v>4</v>
      </c>
      <c r="N2588" s="866">
        <v>0.885150968888889</v>
      </c>
      <c r="O2588" s="867">
        <v>11.25</v>
      </c>
      <c r="P2588" s="867">
        <f t="shared" si="33"/>
        <v>9.9579484</v>
      </c>
    </row>
    <row r="2589" s="1" customFormat="1" spans="1:16">
      <c r="A2589" s="911" t="s">
        <v>6682</v>
      </c>
      <c r="B2589" s="912" t="s">
        <v>6683</v>
      </c>
      <c r="C2589" s="891"/>
      <c r="D2589" s="913"/>
      <c r="E2589" s="914"/>
      <c r="F2589" s="891"/>
      <c r="G2589" s="891"/>
      <c r="H2589" s="891"/>
      <c r="I2589" s="891"/>
      <c r="J2589" s="891"/>
      <c r="K2589" s="891"/>
      <c r="L2589" s="891"/>
      <c r="M2589" s="917">
        <v>2</v>
      </c>
      <c r="N2589" s="866">
        <v>0.442575484444444</v>
      </c>
      <c r="O2589" s="867">
        <v>11.25</v>
      </c>
      <c r="P2589" s="867">
        <f t="shared" si="33"/>
        <v>4.9789742</v>
      </c>
    </row>
    <row r="2590" s="1" customFormat="1" spans="1:16">
      <c r="A2590" s="911" t="s">
        <v>6684</v>
      </c>
      <c r="B2590" s="912" t="s">
        <v>6685</v>
      </c>
      <c r="C2590" s="891"/>
      <c r="D2590" s="913"/>
      <c r="E2590" s="914"/>
      <c r="F2590" s="891"/>
      <c r="G2590" s="891"/>
      <c r="H2590" s="891"/>
      <c r="I2590" s="891"/>
      <c r="J2590" s="891"/>
      <c r="K2590" s="891"/>
      <c r="L2590" s="891"/>
      <c r="M2590" s="917">
        <v>4</v>
      </c>
      <c r="N2590" s="866">
        <v>0.885150968888889</v>
      </c>
      <c r="O2590" s="867">
        <v>11.25</v>
      </c>
      <c r="P2590" s="867">
        <f t="shared" si="33"/>
        <v>9.9579484</v>
      </c>
    </row>
    <row r="2591" s="1" customFormat="1" spans="1:16">
      <c r="A2591" s="911" t="s">
        <v>6686</v>
      </c>
      <c r="B2591" s="912" t="s">
        <v>6687</v>
      </c>
      <c r="C2591" s="891"/>
      <c r="D2591" s="913"/>
      <c r="E2591" s="914"/>
      <c r="F2591" s="891"/>
      <c r="G2591" s="891"/>
      <c r="H2591" s="891"/>
      <c r="I2591" s="891"/>
      <c r="J2591" s="891"/>
      <c r="K2591" s="891"/>
      <c r="L2591" s="891"/>
      <c r="M2591" s="917">
        <v>2</v>
      </c>
      <c r="N2591" s="866">
        <v>0.442575484444444</v>
      </c>
      <c r="O2591" s="867">
        <v>11.25</v>
      </c>
      <c r="P2591" s="867">
        <f t="shared" si="33"/>
        <v>4.9789742</v>
      </c>
    </row>
    <row r="2592" s="1" customFormat="1" spans="1:16">
      <c r="A2592" s="911" t="s">
        <v>6688</v>
      </c>
      <c r="B2592" s="912" t="s">
        <v>6689</v>
      </c>
      <c r="C2592" s="891"/>
      <c r="D2592" s="913"/>
      <c r="E2592" s="914"/>
      <c r="F2592" s="891"/>
      <c r="G2592" s="891"/>
      <c r="H2592" s="891"/>
      <c r="I2592" s="891"/>
      <c r="J2592" s="891"/>
      <c r="K2592" s="891"/>
      <c r="L2592" s="891"/>
      <c r="M2592" s="917">
        <v>2</v>
      </c>
      <c r="N2592" s="866">
        <v>0.442575484444444</v>
      </c>
      <c r="O2592" s="867">
        <v>11.25</v>
      </c>
      <c r="P2592" s="867">
        <f t="shared" si="33"/>
        <v>4.9789742</v>
      </c>
    </row>
    <row r="2593" s="1" customFormat="1" spans="1:16">
      <c r="A2593" s="911" t="s">
        <v>6690</v>
      </c>
      <c r="B2593" s="912" t="s">
        <v>6691</v>
      </c>
      <c r="C2593" s="891"/>
      <c r="D2593" s="913"/>
      <c r="E2593" s="914"/>
      <c r="F2593" s="891"/>
      <c r="G2593" s="891"/>
      <c r="H2593" s="891"/>
      <c r="I2593" s="891"/>
      <c r="J2593" s="891"/>
      <c r="K2593" s="891"/>
      <c r="L2593" s="891"/>
      <c r="M2593" s="917">
        <v>4</v>
      </c>
      <c r="N2593" s="866">
        <v>0.885150968888889</v>
      </c>
      <c r="O2593" s="867">
        <v>11.25</v>
      </c>
      <c r="P2593" s="867">
        <f t="shared" si="33"/>
        <v>9.9579484</v>
      </c>
    </row>
    <row r="2594" s="1" customFormat="1" spans="1:16">
      <c r="A2594" s="911" t="s">
        <v>6692</v>
      </c>
      <c r="B2594" s="912" t="s">
        <v>6693</v>
      </c>
      <c r="C2594" s="891"/>
      <c r="D2594" s="913"/>
      <c r="E2594" s="914"/>
      <c r="F2594" s="891"/>
      <c r="G2594" s="891"/>
      <c r="H2594" s="891"/>
      <c r="I2594" s="891"/>
      <c r="J2594" s="891"/>
      <c r="K2594" s="891"/>
      <c r="L2594" s="891"/>
      <c r="M2594" s="917">
        <v>3</v>
      </c>
      <c r="N2594" s="866">
        <v>0.663863226666667</v>
      </c>
      <c r="O2594" s="867">
        <v>11.25</v>
      </c>
      <c r="P2594" s="867">
        <f t="shared" si="33"/>
        <v>7.4684613</v>
      </c>
    </row>
    <row r="2595" s="1" customFormat="1" spans="1:16">
      <c r="A2595" s="911" t="s">
        <v>6694</v>
      </c>
      <c r="B2595" s="912" t="s">
        <v>6695</v>
      </c>
      <c r="C2595" s="891"/>
      <c r="D2595" s="913"/>
      <c r="E2595" s="914"/>
      <c r="F2595" s="891"/>
      <c r="G2595" s="891"/>
      <c r="H2595" s="891"/>
      <c r="I2595" s="891"/>
      <c r="J2595" s="891"/>
      <c r="K2595" s="891"/>
      <c r="L2595" s="891"/>
      <c r="M2595" s="917">
        <v>4</v>
      </c>
      <c r="N2595" s="866">
        <v>0.885150968888889</v>
      </c>
      <c r="O2595" s="867">
        <v>11.25</v>
      </c>
      <c r="P2595" s="867">
        <f t="shared" si="33"/>
        <v>9.9579484</v>
      </c>
    </row>
    <row r="2596" s="1" customFormat="1" spans="1:16">
      <c r="A2596" s="911" t="s">
        <v>6696</v>
      </c>
      <c r="B2596" s="912" t="s">
        <v>6697</v>
      </c>
      <c r="C2596" s="891"/>
      <c r="D2596" s="913"/>
      <c r="E2596" s="914"/>
      <c r="F2596" s="891"/>
      <c r="G2596" s="891"/>
      <c r="H2596" s="891"/>
      <c r="I2596" s="891"/>
      <c r="J2596" s="891"/>
      <c r="K2596" s="891"/>
      <c r="L2596" s="891"/>
      <c r="M2596" s="917">
        <v>2</v>
      </c>
      <c r="N2596" s="866">
        <v>0.442575484444444</v>
      </c>
      <c r="O2596" s="867">
        <v>11.25</v>
      </c>
      <c r="P2596" s="867">
        <f t="shared" si="33"/>
        <v>4.9789742</v>
      </c>
    </row>
    <row r="2597" s="1" customFormat="1" spans="1:16">
      <c r="A2597" s="911" t="s">
        <v>6698</v>
      </c>
      <c r="B2597" s="912" t="s">
        <v>6699</v>
      </c>
      <c r="C2597" s="891"/>
      <c r="D2597" s="913"/>
      <c r="E2597" s="914"/>
      <c r="F2597" s="891"/>
      <c r="G2597" s="891"/>
      <c r="H2597" s="891"/>
      <c r="I2597" s="891"/>
      <c r="J2597" s="891"/>
      <c r="K2597" s="891"/>
      <c r="L2597" s="891"/>
      <c r="M2597" s="917">
        <v>4</v>
      </c>
      <c r="N2597" s="866">
        <v>0.885150968888889</v>
      </c>
      <c r="O2597" s="867">
        <v>11.25</v>
      </c>
      <c r="P2597" s="867">
        <f t="shared" si="33"/>
        <v>9.9579484</v>
      </c>
    </row>
    <row r="2598" s="1" customFormat="1" spans="1:16">
      <c r="A2598" s="911" t="s">
        <v>6700</v>
      </c>
      <c r="B2598" s="912" t="s">
        <v>6701</v>
      </c>
      <c r="C2598" s="891"/>
      <c r="D2598" s="913"/>
      <c r="E2598" s="914"/>
      <c r="F2598" s="891"/>
      <c r="G2598" s="891"/>
      <c r="H2598" s="891"/>
      <c r="I2598" s="891"/>
      <c r="J2598" s="891"/>
      <c r="K2598" s="891"/>
      <c r="L2598" s="891"/>
      <c r="M2598" s="917">
        <v>3</v>
      </c>
      <c r="N2598" s="866">
        <v>0.663863226666667</v>
      </c>
      <c r="O2598" s="867">
        <v>11.25</v>
      </c>
      <c r="P2598" s="867">
        <f t="shared" si="33"/>
        <v>7.4684613</v>
      </c>
    </row>
    <row r="2599" s="1" customFormat="1" spans="1:16">
      <c r="A2599" s="911" t="s">
        <v>6702</v>
      </c>
      <c r="B2599" s="912" t="s">
        <v>6703</v>
      </c>
      <c r="C2599" s="891"/>
      <c r="D2599" s="913"/>
      <c r="E2599" s="914"/>
      <c r="F2599" s="891"/>
      <c r="G2599" s="891"/>
      <c r="H2599" s="891"/>
      <c r="I2599" s="891"/>
      <c r="J2599" s="891"/>
      <c r="K2599" s="891"/>
      <c r="L2599" s="891"/>
      <c r="M2599" s="917">
        <v>1</v>
      </c>
      <c r="N2599" s="866">
        <v>0.221287742222222</v>
      </c>
      <c r="O2599" s="867">
        <v>11.25</v>
      </c>
      <c r="P2599" s="867">
        <f t="shared" si="33"/>
        <v>2.4894871</v>
      </c>
    </row>
    <row r="2600" s="1" customFormat="1" spans="1:16">
      <c r="A2600" s="911" t="s">
        <v>6704</v>
      </c>
      <c r="B2600" s="912" t="s">
        <v>6703</v>
      </c>
      <c r="C2600" s="891"/>
      <c r="D2600" s="913"/>
      <c r="E2600" s="914"/>
      <c r="F2600" s="891"/>
      <c r="G2600" s="891"/>
      <c r="H2600" s="891"/>
      <c r="I2600" s="891"/>
      <c r="J2600" s="891"/>
      <c r="K2600" s="891"/>
      <c r="L2600" s="891"/>
      <c r="M2600" s="917">
        <v>4</v>
      </c>
      <c r="N2600" s="866">
        <v>0.885150968888889</v>
      </c>
      <c r="O2600" s="867">
        <v>11.25</v>
      </c>
      <c r="P2600" s="867">
        <f t="shared" si="33"/>
        <v>9.9579484</v>
      </c>
    </row>
    <row r="2601" s="1" customFormat="1" spans="1:16">
      <c r="A2601" s="911" t="s">
        <v>6705</v>
      </c>
      <c r="B2601" s="912" t="s">
        <v>6706</v>
      </c>
      <c r="C2601" s="891"/>
      <c r="D2601" s="913"/>
      <c r="E2601" s="914"/>
      <c r="F2601" s="891"/>
      <c r="G2601" s="891"/>
      <c r="H2601" s="891"/>
      <c r="I2601" s="891"/>
      <c r="J2601" s="891"/>
      <c r="K2601" s="891"/>
      <c r="L2601" s="891"/>
      <c r="M2601" s="917">
        <v>5</v>
      </c>
      <c r="N2601" s="866">
        <v>1.10643871111111</v>
      </c>
      <c r="O2601" s="867">
        <v>11.25</v>
      </c>
      <c r="P2601" s="867">
        <f t="shared" si="33"/>
        <v>12.4474355</v>
      </c>
    </row>
    <row r="2602" s="1" customFormat="1" spans="1:16">
      <c r="A2602" s="911" t="s">
        <v>6707</v>
      </c>
      <c r="B2602" s="912" t="s">
        <v>6708</v>
      </c>
      <c r="C2602" s="891"/>
      <c r="D2602" s="913"/>
      <c r="E2602" s="914"/>
      <c r="F2602" s="891"/>
      <c r="G2602" s="891"/>
      <c r="H2602" s="891"/>
      <c r="I2602" s="891"/>
      <c r="J2602" s="891"/>
      <c r="K2602" s="891"/>
      <c r="L2602" s="891"/>
      <c r="M2602" s="917">
        <v>4</v>
      </c>
      <c r="N2602" s="866">
        <v>0.885150968888889</v>
      </c>
      <c r="O2602" s="867">
        <v>11.25</v>
      </c>
      <c r="P2602" s="867">
        <f t="shared" si="33"/>
        <v>9.9579484</v>
      </c>
    </row>
    <row r="2603" s="1" customFormat="1" spans="1:16">
      <c r="A2603" s="911" t="s">
        <v>6709</v>
      </c>
      <c r="B2603" s="912" t="s">
        <v>6710</v>
      </c>
      <c r="C2603" s="891"/>
      <c r="D2603" s="913"/>
      <c r="E2603" s="914"/>
      <c r="F2603" s="891"/>
      <c r="G2603" s="891"/>
      <c r="H2603" s="891"/>
      <c r="I2603" s="891"/>
      <c r="J2603" s="891"/>
      <c r="K2603" s="891"/>
      <c r="L2603" s="891"/>
      <c r="M2603" s="917">
        <v>3</v>
      </c>
      <c r="N2603" s="866">
        <v>0.663863226666667</v>
      </c>
      <c r="O2603" s="867">
        <v>11.25</v>
      </c>
      <c r="P2603" s="867">
        <f t="shared" si="33"/>
        <v>7.4684613</v>
      </c>
    </row>
    <row r="2604" s="1" customFormat="1" spans="1:16">
      <c r="A2604" s="911" t="s">
        <v>6711</v>
      </c>
      <c r="B2604" s="912" t="s">
        <v>6712</v>
      </c>
      <c r="C2604" s="891"/>
      <c r="D2604" s="913"/>
      <c r="E2604" s="914"/>
      <c r="F2604" s="891"/>
      <c r="G2604" s="891"/>
      <c r="H2604" s="891"/>
      <c r="I2604" s="891"/>
      <c r="J2604" s="891"/>
      <c r="K2604" s="891"/>
      <c r="L2604" s="891"/>
      <c r="M2604" s="917">
        <v>4</v>
      </c>
      <c r="N2604" s="866">
        <v>0.885150968888889</v>
      </c>
      <c r="O2604" s="867">
        <v>11.25</v>
      </c>
      <c r="P2604" s="867">
        <f t="shared" si="33"/>
        <v>9.9579484</v>
      </c>
    </row>
    <row r="2605" s="1" customFormat="1" spans="1:16">
      <c r="A2605" s="911" t="s">
        <v>6713</v>
      </c>
      <c r="B2605" s="912" t="s">
        <v>6714</v>
      </c>
      <c r="C2605" s="891"/>
      <c r="D2605" s="913"/>
      <c r="E2605" s="914"/>
      <c r="F2605" s="891"/>
      <c r="G2605" s="891"/>
      <c r="H2605" s="891"/>
      <c r="I2605" s="891"/>
      <c r="J2605" s="891"/>
      <c r="K2605" s="891"/>
      <c r="L2605" s="891"/>
      <c r="M2605" s="917">
        <v>2</v>
      </c>
      <c r="N2605" s="866">
        <v>0.442575484444444</v>
      </c>
      <c r="O2605" s="867">
        <v>11.25</v>
      </c>
      <c r="P2605" s="867">
        <f t="shared" si="33"/>
        <v>4.9789742</v>
      </c>
    </row>
    <row r="2606" s="1" customFormat="1" spans="1:16">
      <c r="A2606" s="911" t="s">
        <v>6715</v>
      </c>
      <c r="B2606" s="912" t="s">
        <v>6714</v>
      </c>
      <c r="C2606" s="891"/>
      <c r="D2606" s="913"/>
      <c r="E2606" s="914"/>
      <c r="F2606" s="891"/>
      <c r="G2606" s="891"/>
      <c r="H2606" s="891"/>
      <c r="I2606" s="891"/>
      <c r="J2606" s="891"/>
      <c r="K2606" s="891"/>
      <c r="L2606" s="891"/>
      <c r="M2606" s="917">
        <v>3</v>
      </c>
      <c r="N2606" s="866">
        <v>0.663863226666667</v>
      </c>
      <c r="O2606" s="867">
        <v>11.25</v>
      </c>
      <c r="P2606" s="867">
        <f t="shared" si="33"/>
        <v>7.4684613</v>
      </c>
    </row>
    <row r="2607" s="1" customFormat="1" spans="1:16">
      <c r="A2607" s="911" t="s">
        <v>6716</v>
      </c>
      <c r="B2607" s="912" t="s">
        <v>6717</v>
      </c>
      <c r="C2607" s="891"/>
      <c r="D2607" s="913"/>
      <c r="E2607" s="914"/>
      <c r="F2607" s="891"/>
      <c r="G2607" s="891"/>
      <c r="H2607" s="891"/>
      <c r="I2607" s="891"/>
      <c r="J2607" s="891"/>
      <c r="K2607" s="891"/>
      <c r="L2607" s="891"/>
      <c r="M2607" s="917">
        <v>6</v>
      </c>
      <c r="N2607" s="866">
        <v>1.32772645333333</v>
      </c>
      <c r="O2607" s="867">
        <v>11.25</v>
      </c>
      <c r="P2607" s="867">
        <f t="shared" si="33"/>
        <v>14.9369226</v>
      </c>
    </row>
    <row r="2608" s="1" customFormat="1" spans="1:16">
      <c r="A2608" s="911" t="s">
        <v>6718</v>
      </c>
      <c r="B2608" s="912" t="s">
        <v>6719</v>
      </c>
      <c r="C2608" s="891"/>
      <c r="D2608" s="913"/>
      <c r="E2608" s="914"/>
      <c r="F2608" s="891"/>
      <c r="G2608" s="891"/>
      <c r="H2608" s="891"/>
      <c r="I2608" s="891"/>
      <c r="J2608" s="891"/>
      <c r="K2608" s="891"/>
      <c r="L2608" s="891"/>
      <c r="M2608" s="917">
        <v>3</v>
      </c>
      <c r="N2608" s="866">
        <v>0.663863226666667</v>
      </c>
      <c r="O2608" s="867">
        <v>11.25</v>
      </c>
      <c r="P2608" s="867">
        <f t="shared" si="33"/>
        <v>7.4684613</v>
      </c>
    </row>
    <row r="2609" s="1" customFormat="1" spans="1:16">
      <c r="A2609" s="911" t="s">
        <v>6720</v>
      </c>
      <c r="B2609" s="912" t="s">
        <v>6721</v>
      </c>
      <c r="C2609" s="891"/>
      <c r="D2609" s="913"/>
      <c r="E2609" s="914"/>
      <c r="F2609" s="891"/>
      <c r="G2609" s="891"/>
      <c r="H2609" s="891"/>
      <c r="I2609" s="891"/>
      <c r="J2609" s="891"/>
      <c r="K2609" s="891"/>
      <c r="L2609" s="891"/>
      <c r="M2609" s="917">
        <v>5</v>
      </c>
      <c r="N2609" s="866">
        <v>1.10643871111111</v>
      </c>
      <c r="O2609" s="867">
        <v>11.25</v>
      </c>
      <c r="P2609" s="867">
        <f t="shared" si="33"/>
        <v>12.4474355</v>
      </c>
    </row>
    <row r="2610" s="1" customFormat="1" spans="1:16">
      <c r="A2610" s="911" t="s">
        <v>6722</v>
      </c>
      <c r="B2610" s="912" t="s">
        <v>6723</v>
      </c>
      <c r="C2610" s="891"/>
      <c r="D2610" s="913"/>
      <c r="E2610" s="914"/>
      <c r="F2610" s="891"/>
      <c r="G2610" s="891"/>
      <c r="H2610" s="891"/>
      <c r="I2610" s="891"/>
      <c r="J2610" s="891"/>
      <c r="K2610" s="891"/>
      <c r="L2610" s="891"/>
      <c r="M2610" s="917">
        <v>3</v>
      </c>
      <c r="N2610" s="866">
        <v>0.663863226666667</v>
      </c>
      <c r="O2610" s="867">
        <v>11.25</v>
      </c>
      <c r="P2610" s="867">
        <f t="shared" si="33"/>
        <v>7.4684613</v>
      </c>
    </row>
    <row r="2611" s="1" customFormat="1" spans="1:16">
      <c r="A2611" s="915" t="s">
        <v>6724</v>
      </c>
      <c r="B2611" s="916" t="s">
        <v>6725</v>
      </c>
      <c r="C2611" s="891"/>
      <c r="D2611" s="913"/>
      <c r="E2611" s="914"/>
      <c r="F2611" s="891"/>
      <c r="G2611" s="891"/>
      <c r="H2611" s="891"/>
      <c r="I2611" s="891"/>
      <c r="J2611" s="891"/>
      <c r="K2611" s="891"/>
      <c r="L2611" s="891"/>
      <c r="M2611" s="918">
        <v>4</v>
      </c>
      <c r="N2611" s="866">
        <v>0.885150968888889</v>
      </c>
      <c r="O2611" s="867">
        <v>11.25</v>
      </c>
      <c r="P2611" s="867">
        <f t="shared" si="33"/>
        <v>9.9579484</v>
      </c>
    </row>
    <row r="2612" s="1" customFormat="1" spans="1:16">
      <c r="A2612" s="911" t="s">
        <v>6726</v>
      </c>
      <c r="B2612" s="912" t="s">
        <v>6727</v>
      </c>
      <c r="C2612" s="891"/>
      <c r="D2612" s="913"/>
      <c r="E2612" s="914"/>
      <c r="F2612" s="891"/>
      <c r="G2612" s="891"/>
      <c r="H2612" s="891"/>
      <c r="I2612" s="891"/>
      <c r="J2612" s="891"/>
      <c r="K2612" s="891"/>
      <c r="L2612" s="891"/>
      <c r="M2612" s="917">
        <v>4</v>
      </c>
      <c r="N2612" s="866">
        <v>0.885150968888889</v>
      </c>
      <c r="O2612" s="867">
        <v>11.25</v>
      </c>
      <c r="P2612" s="867">
        <f t="shared" si="33"/>
        <v>9.9579484</v>
      </c>
    </row>
    <row r="2613" s="1" customFormat="1" spans="1:16">
      <c r="A2613" s="915" t="s">
        <v>6728</v>
      </c>
      <c r="B2613" s="916" t="s">
        <v>6729</v>
      </c>
      <c r="C2613" s="891"/>
      <c r="D2613" s="913"/>
      <c r="E2613" s="914"/>
      <c r="F2613" s="891"/>
      <c r="G2613" s="891"/>
      <c r="H2613" s="891"/>
      <c r="I2613" s="891"/>
      <c r="J2613" s="891"/>
      <c r="K2613" s="891"/>
      <c r="L2613" s="891"/>
      <c r="M2613" s="918">
        <v>4</v>
      </c>
      <c r="N2613" s="866">
        <v>0.885150968888889</v>
      </c>
      <c r="O2613" s="867">
        <v>11.25</v>
      </c>
      <c r="P2613" s="867">
        <f t="shared" si="33"/>
        <v>9.9579484</v>
      </c>
    </row>
    <row r="2614" s="1" customFormat="1" spans="1:16">
      <c r="A2614" s="911" t="s">
        <v>6730</v>
      </c>
      <c r="B2614" s="912" t="s">
        <v>6731</v>
      </c>
      <c r="C2614" s="891"/>
      <c r="D2614" s="913"/>
      <c r="E2614" s="914"/>
      <c r="F2614" s="891"/>
      <c r="G2614" s="891"/>
      <c r="H2614" s="891"/>
      <c r="I2614" s="891"/>
      <c r="J2614" s="891"/>
      <c r="K2614" s="891"/>
      <c r="L2614" s="891"/>
      <c r="M2614" s="917">
        <v>1</v>
      </c>
      <c r="N2614" s="866">
        <v>0.221287742222222</v>
      </c>
      <c r="O2614" s="867">
        <v>11.25</v>
      </c>
      <c r="P2614" s="867">
        <f t="shared" si="33"/>
        <v>2.4894871</v>
      </c>
    </row>
    <row r="2615" s="1" customFormat="1" spans="1:16">
      <c r="A2615" s="911" t="s">
        <v>6732</v>
      </c>
      <c r="B2615" s="912" t="s">
        <v>6733</v>
      </c>
      <c r="C2615" s="891"/>
      <c r="D2615" s="913"/>
      <c r="E2615" s="914"/>
      <c r="F2615" s="891"/>
      <c r="G2615" s="891"/>
      <c r="H2615" s="891"/>
      <c r="I2615" s="891"/>
      <c r="J2615" s="891"/>
      <c r="K2615" s="891"/>
      <c r="L2615" s="891"/>
      <c r="M2615" s="917">
        <v>4</v>
      </c>
      <c r="N2615" s="866">
        <v>0.885150968888889</v>
      </c>
      <c r="O2615" s="867">
        <v>11.25</v>
      </c>
      <c r="P2615" s="867">
        <f t="shared" si="33"/>
        <v>9.9579484</v>
      </c>
    </row>
    <row r="2616" s="1" customFormat="1" spans="1:16">
      <c r="A2616" s="911" t="s">
        <v>6734</v>
      </c>
      <c r="B2616" s="912" t="s">
        <v>6735</v>
      </c>
      <c r="C2616" s="891"/>
      <c r="D2616" s="913"/>
      <c r="E2616" s="914"/>
      <c r="F2616" s="891"/>
      <c r="G2616" s="891"/>
      <c r="H2616" s="891"/>
      <c r="I2616" s="891"/>
      <c r="J2616" s="891"/>
      <c r="K2616" s="891"/>
      <c r="L2616" s="891"/>
      <c r="M2616" s="917">
        <v>4</v>
      </c>
      <c r="N2616" s="866">
        <v>0.885150968888889</v>
      </c>
      <c r="O2616" s="867">
        <v>11.25</v>
      </c>
      <c r="P2616" s="867">
        <f t="shared" si="33"/>
        <v>9.9579484</v>
      </c>
    </row>
    <row r="2617" s="1" customFormat="1" spans="1:16">
      <c r="A2617" s="911" t="s">
        <v>6736</v>
      </c>
      <c r="B2617" s="912" t="s">
        <v>6737</v>
      </c>
      <c r="C2617" s="891"/>
      <c r="D2617" s="913"/>
      <c r="E2617" s="914"/>
      <c r="F2617" s="891"/>
      <c r="G2617" s="891"/>
      <c r="H2617" s="891"/>
      <c r="I2617" s="891"/>
      <c r="J2617" s="891"/>
      <c r="K2617" s="891"/>
      <c r="L2617" s="891"/>
      <c r="M2617" s="917">
        <v>3</v>
      </c>
      <c r="N2617" s="866">
        <v>0.663863226666667</v>
      </c>
      <c r="O2617" s="867">
        <v>11.25</v>
      </c>
      <c r="P2617" s="867">
        <f t="shared" si="33"/>
        <v>7.4684613</v>
      </c>
    </row>
    <row r="2618" s="1" customFormat="1" spans="1:16">
      <c r="A2618" s="911" t="s">
        <v>6738</v>
      </c>
      <c r="B2618" s="912" t="s">
        <v>6739</v>
      </c>
      <c r="C2618" s="891"/>
      <c r="D2618" s="913"/>
      <c r="E2618" s="914"/>
      <c r="F2618" s="891"/>
      <c r="G2618" s="891"/>
      <c r="H2618" s="891"/>
      <c r="I2618" s="891"/>
      <c r="J2618" s="891"/>
      <c r="K2618" s="891"/>
      <c r="L2618" s="891"/>
      <c r="M2618" s="917">
        <v>4</v>
      </c>
      <c r="N2618" s="866">
        <v>0.885150968888889</v>
      </c>
      <c r="O2618" s="867">
        <v>11.25</v>
      </c>
      <c r="P2618" s="867">
        <f t="shared" si="33"/>
        <v>9.9579484</v>
      </c>
    </row>
    <row r="2619" s="1" customFormat="1" spans="1:16">
      <c r="A2619" s="911" t="s">
        <v>6740</v>
      </c>
      <c r="B2619" s="912" t="s">
        <v>6741</v>
      </c>
      <c r="C2619" s="891"/>
      <c r="D2619" s="913"/>
      <c r="E2619" s="914"/>
      <c r="F2619" s="891"/>
      <c r="G2619" s="891"/>
      <c r="H2619" s="891"/>
      <c r="I2619" s="891"/>
      <c r="J2619" s="891"/>
      <c r="K2619" s="891"/>
      <c r="L2619" s="891"/>
      <c r="M2619" s="917">
        <v>4</v>
      </c>
      <c r="N2619" s="866">
        <v>0.885150968888889</v>
      </c>
      <c r="O2619" s="867">
        <v>11.25</v>
      </c>
      <c r="P2619" s="867">
        <f t="shared" si="33"/>
        <v>9.9579484</v>
      </c>
    </row>
    <row r="2620" s="1" customFormat="1" spans="1:16">
      <c r="A2620" s="911" t="s">
        <v>6742</v>
      </c>
      <c r="B2620" s="912" t="s">
        <v>3031</v>
      </c>
      <c r="C2620" s="891"/>
      <c r="D2620" s="913"/>
      <c r="E2620" s="914"/>
      <c r="F2620" s="891"/>
      <c r="G2620" s="891"/>
      <c r="H2620" s="891"/>
      <c r="I2620" s="891"/>
      <c r="J2620" s="891"/>
      <c r="K2620" s="891"/>
      <c r="L2620" s="891"/>
      <c r="M2620" s="917">
        <v>4</v>
      </c>
      <c r="N2620" s="866">
        <v>0.885150968888889</v>
      </c>
      <c r="O2620" s="867">
        <v>11.25</v>
      </c>
      <c r="P2620" s="867">
        <f t="shared" si="33"/>
        <v>9.9579484</v>
      </c>
    </row>
    <row r="2621" s="1" customFormat="1" spans="1:16">
      <c r="A2621" s="911" t="s">
        <v>6743</v>
      </c>
      <c r="B2621" s="912" t="s">
        <v>6744</v>
      </c>
      <c r="C2621" s="891"/>
      <c r="D2621" s="913"/>
      <c r="E2621" s="914"/>
      <c r="F2621" s="891"/>
      <c r="G2621" s="891"/>
      <c r="H2621" s="891"/>
      <c r="I2621" s="891"/>
      <c r="J2621" s="891"/>
      <c r="K2621" s="891"/>
      <c r="L2621" s="891"/>
      <c r="M2621" s="917">
        <v>2</v>
      </c>
      <c r="N2621" s="866">
        <v>0.442575484444444</v>
      </c>
      <c r="O2621" s="867">
        <v>11.25</v>
      </c>
      <c r="P2621" s="867">
        <f t="shared" si="33"/>
        <v>4.9789742</v>
      </c>
    </row>
    <row r="2622" s="1" customFormat="1" spans="1:16">
      <c r="A2622" s="911" t="s">
        <v>3822</v>
      </c>
      <c r="B2622" s="912" t="s">
        <v>6745</v>
      </c>
      <c r="C2622" s="891"/>
      <c r="D2622" s="913"/>
      <c r="E2622" s="914"/>
      <c r="F2622" s="891"/>
      <c r="G2622" s="891"/>
      <c r="H2622" s="891"/>
      <c r="I2622" s="891"/>
      <c r="J2622" s="891"/>
      <c r="K2622" s="891"/>
      <c r="L2622" s="891"/>
      <c r="M2622" s="917">
        <v>5</v>
      </c>
      <c r="N2622" s="866">
        <v>1.10643871111111</v>
      </c>
      <c r="O2622" s="867">
        <v>11.25</v>
      </c>
      <c r="P2622" s="867">
        <f t="shared" si="33"/>
        <v>12.4474355</v>
      </c>
    </row>
    <row r="2623" s="1" customFormat="1" spans="1:16">
      <c r="A2623" s="911" t="s">
        <v>6746</v>
      </c>
      <c r="B2623" s="912" t="s">
        <v>6747</v>
      </c>
      <c r="C2623" s="891"/>
      <c r="D2623" s="913"/>
      <c r="E2623" s="914"/>
      <c r="F2623" s="891"/>
      <c r="G2623" s="891"/>
      <c r="H2623" s="891"/>
      <c r="I2623" s="891"/>
      <c r="J2623" s="891"/>
      <c r="K2623" s="891"/>
      <c r="L2623" s="891"/>
      <c r="M2623" s="917">
        <v>4</v>
      </c>
      <c r="N2623" s="866">
        <v>0.885150968888889</v>
      </c>
      <c r="O2623" s="867">
        <v>11.25</v>
      </c>
      <c r="P2623" s="867">
        <f t="shared" si="33"/>
        <v>9.9579484</v>
      </c>
    </row>
    <row r="2624" s="1" customFormat="1" spans="1:16">
      <c r="A2624" s="911" t="s">
        <v>6748</v>
      </c>
      <c r="B2624" s="912" t="s">
        <v>6749</v>
      </c>
      <c r="C2624" s="891"/>
      <c r="D2624" s="913"/>
      <c r="E2624" s="914"/>
      <c r="F2624" s="891"/>
      <c r="G2624" s="891"/>
      <c r="H2624" s="891"/>
      <c r="I2624" s="891"/>
      <c r="J2624" s="891"/>
      <c r="K2624" s="891"/>
      <c r="L2624" s="891"/>
      <c r="M2624" s="917">
        <v>2</v>
      </c>
      <c r="N2624" s="866">
        <v>0.442575484444444</v>
      </c>
      <c r="O2624" s="867">
        <v>11.25</v>
      </c>
      <c r="P2624" s="867">
        <f t="shared" si="33"/>
        <v>4.9789742</v>
      </c>
    </row>
    <row r="2625" s="1" customFormat="1" spans="1:16">
      <c r="A2625" s="911" t="s">
        <v>6750</v>
      </c>
      <c r="B2625" s="912" t="s">
        <v>6751</v>
      </c>
      <c r="C2625" s="891"/>
      <c r="D2625" s="913"/>
      <c r="E2625" s="914"/>
      <c r="F2625" s="891"/>
      <c r="G2625" s="891"/>
      <c r="H2625" s="891"/>
      <c r="I2625" s="891"/>
      <c r="J2625" s="891"/>
      <c r="K2625" s="891"/>
      <c r="L2625" s="891"/>
      <c r="M2625" s="917">
        <v>4</v>
      </c>
      <c r="N2625" s="866">
        <v>0.885150968888889</v>
      </c>
      <c r="O2625" s="867">
        <v>11.25</v>
      </c>
      <c r="P2625" s="867">
        <f t="shared" si="33"/>
        <v>9.9579484</v>
      </c>
    </row>
    <row r="2626" s="1" customFormat="1" spans="1:16">
      <c r="A2626" s="911" t="s">
        <v>6752</v>
      </c>
      <c r="B2626" s="912" t="s">
        <v>6753</v>
      </c>
      <c r="C2626" s="891"/>
      <c r="D2626" s="913"/>
      <c r="E2626" s="914"/>
      <c r="F2626" s="891"/>
      <c r="G2626" s="891"/>
      <c r="H2626" s="891"/>
      <c r="I2626" s="891"/>
      <c r="J2626" s="891"/>
      <c r="K2626" s="891"/>
      <c r="L2626" s="891"/>
      <c r="M2626" s="917">
        <v>2</v>
      </c>
      <c r="N2626" s="866">
        <v>0.442575484444444</v>
      </c>
      <c r="O2626" s="867">
        <v>11.25</v>
      </c>
      <c r="P2626" s="867">
        <f t="shared" si="33"/>
        <v>4.9789742</v>
      </c>
    </row>
    <row r="2627" s="1" customFormat="1" spans="1:16">
      <c r="A2627" s="911" t="s">
        <v>6754</v>
      </c>
      <c r="B2627" s="912" t="s">
        <v>6755</v>
      </c>
      <c r="C2627" s="891"/>
      <c r="D2627" s="913"/>
      <c r="E2627" s="914"/>
      <c r="F2627" s="891"/>
      <c r="G2627" s="891"/>
      <c r="H2627" s="891"/>
      <c r="I2627" s="891"/>
      <c r="J2627" s="891"/>
      <c r="K2627" s="891"/>
      <c r="L2627" s="891"/>
      <c r="M2627" s="917">
        <v>1</v>
      </c>
      <c r="N2627" s="866">
        <v>0.221287742222222</v>
      </c>
      <c r="O2627" s="867">
        <v>11.25</v>
      </c>
      <c r="P2627" s="867">
        <f t="shared" si="33"/>
        <v>2.4894871</v>
      </c>
    </row>
    <row r="2628" s="1" customFormat="1" spans="1:16">
      <c r="A2628" s="911" t="s">
        <v>6756</v>
      </c>
      <c r="B2628" s="912" t="s">
        <v>6757</v>
      </c>
      <c r="C2628" s="891"/>
      <c r="D2628" s="913"/>
      <c r="E2628" s="914"/>
      <c r="F2628" s="891"/>
      <c r="G2628" s="891"/>
      <c r="H2628" s="891"/>
      <c r="I2628" s="891"/>
      <c r="J2628" s="891"/>
      <c r="K2628" s="891"/>
      <c r="L2628" s="891"/>
      <c r="M2628" s="917">
        <v>3</v>
      </c>
      <c r="N2628" s="866">
        <v>0.663863226666667</v>
      </c>
      <c r="O2628" s="867">
        <v>11.25</v>
      </c>
      <c r="P2628" s="867">
        <f t="shared" si="33"/>
        <v>7.4684613</v>
      </c>
    </row>
    <row r="2629" s="1" customFormat="1" spans="1:16">
      <c r="A2629" s="911" t="s">
        <v>6758</v>
      </c>
      <c r="B2629" s="912" t="s">
        <v>6759</v>
      </c>
      <c r="C2629" s="891"/>
      <c r="D2629" s="913"/>
      <c r="E2629" s="914"/>
      <c r="F2629" s="891"/>
      <c r="G2629" s="891"/>
      <c r="H2629" s="891"/>
      <c r="I2629" s="891"/>
      <c r="J2629" s="891"/>
      <c r="K2629" s="891"/>
      <c r="L2629" s="891"/>
      <c r="M2629" s="917">
        <v>4</v>
      </c>
      <c r="N2629" s="866">
        <v>0.885150968888889</v>
      </c>
      <c r="O2629" s="867">
        <v>11.25</v>
      </c>
      <c r="P2629" s="867">
        <f t="shared" si="33"/>
        <v>9.9579484</v>
      </c>
    </row>
    <row r="2630" s="1" customFormat="1" spans="1:16">
      <c r="A2630" s="911" t="s">
        <v>6760</v>
      </c>
      <c r="B2630" s="912" t="s">
        <v>6761</v>
      </c>
      <c r="C2630" s="891"/>
      <c r="D2630" s="913"/>
      <c r="E2630" s="914"/>
      <c r="F2630" s="891"/>
      <c r="G2630" s="891"/>
      <c r="H2630" s="891"/>
      <c r="I2630" s="891"/>
      <c r="J2630" s="891"/>
      <c r="K2630" s="891"/>
      <c r="L2630" s="891"/>
      <c r="M2630" s="917">
        <v>3</v>
      </c>
      <c r="N2630" s="866">
        <v>0.663863226666667</v>
      </c>
      <c r="O2630" s="867">
        <v>11.25</v>
      </c>
      <c r="P2630" s="867">
        <f t="shared" si="33"/>
        <v>7.4684613</v>
      </c>
    </row>
    <row r="2631" s="1" customFormat="1" spans="1:16">
      <c r="A2631" s="911" t="s">
        <v>6762</v>
      </c>
      <c r="B2631" s="912" t="s">
        <v>6763</v>
      </c>
      <c r="C2631" s="891"/>
      <c r="D2631" s="913"/>
      <c r="E2631" s="914"/>
      <c r="F2631" s="891"/>
      <c r="G2631" s="891"/>
      <c r="H2631" s="891"/>
      <c r="I2631" s="891"/>
      <c r="J2631" s="891"/>
      <c r="K2631" s="891"/>
      <c r="L2631" s="891"/>
      <c r="M2631" s="917">
        <v>3</v>
      </c>
      <c r="N2631" s="866">
        <v>0.663863226666667</v>
      </c>
      <c r="O2631" s="867">
        <v>11.25</v>
      </c>
      <c r="P2631" s="867">
        <f t="shared" si="33"/>
        <v>7.4684613</v>
      </c>
    </row>
    <row r="2632" s="1" customFormat="1" spans="1:16">
      <c r="A2632" s="915" t="s">
        <v>6764</v>
      </c>
      <c r="B2632" s="916" t="s">
        <v>6765</v>
      </c>
      <c r="C2632" s="891"/>
      <c r="D2632" s="913"/>
      <c r="E2632" s="914"/>
      <c r="F2632" s="891"/>
      <c r="G2632" s="891"/>
      <c r="H2632" s="891"/>
      <c r="I2632" s="891"/>
      <c r="J2632" s="891"/>
      <c r="K2632" s="891"/>
      <c r="L2632" s="891"/>
      <c r="M2632" s="918">
        <v>5</v>
      </c>
      <c r="N2632" s="866">
        <v>1.10643871111111</v>
      </c>
      <c r="O2632" s="867">
        <v>11.25</v>
      </c>
      <c r="P2632" s="867">
        <f t="shared" si="33"/>
        <v>12.4474355</v>
      </c>
    </row>
    <row r="2633" s="1" customFormat="1" spans="1:16">
      <c r="A2633" s="911" t="s">
        <v>6766</v>
      </c>
      <c r="B2633" s="912" t="s">
        <v>6767</v>
      </c>
      <c r="C2633" s="891"/>
      <c r="D2633" s="913"/>
      <c r="E2633" s="914"/>
      <c r="F2633" s="891"/>
      <c r="G2633" s="891"/>
      <c r="H2633" s="891"/>
      <c r="I2633" s="891"/>
      <c r="J2633" s="891"/>
      <c r="K2633" s="891"/>
      <c r="L2633" s="891"/>
      <c r="M2633" s="917">
        <v>2</v>
      </c>
      <c r="N2633" s="866">
        <v>0.442575484444444</v>
      </c>
      <c r="O2633" s="867">
        <v>11.25</v>
      </c>
      <c r="P2633" s="867">
        <f t="shared" si="33"/>
        <v>4.9789742</v>
      </c>
    </row>
    <row r="2634" s="1" customFormat="1" spans="1:16">
      <c r="A2634" s="911" t="s">
        <v>6768</v>
      </c>
      <c r="B2634" s="912" t="s">
        <v>6769</v>
      </c>
      <c r="C2634" s="891"/>
      <c r="D2634" s="913"/>
      <c r="E2634" s="914"/>
      <c r="F2634" s="891"/>
      <c r="G2634" s="891"/>
      <c r="H2634" s="891"/>
      <c r="I2634" s="891"/>
      <c r="J2634" s="891"/>
      <c r="K2634" s="891"/>
      <c r="L2634" s="891"/>
      <c r="M2634" s="917">
        <v>2</v>
      </c>
      <c r="N2634" s="866">
        <v>0.442575484444444</v>
      </c>
      <c r="O2634" s="867">
        <v>11.25</v>
      </c>
      <c r="P2634" s="867">
        <f t="shared" si="33"/>
        <v>4.9789742</v>
      </c>
    </row>
    <row r="2635" s="1" customFormat="1" spans="1:16">
      <c r="A2635" s="911" t="s">
        <v>6770</v>
      </c>
      <c r="B2635" s="912" t="s">
        <v>6769</v>
      </c>
      <c r="C2635" s="891"/>
      <c r="D2635" s="913"/>
      <c r="E2635" s="914"/>
      <c r="F2635" s="891"/>
      <c r="G2635" s="891"/>
      <c r="H2635" s="891"/>
      <c r="I2635" s="891"/>
      <c r="J2635" s="891"/>
      <c r="K2635" s="891"/>
      <c r="L2635" s="891"/>
      <c r="M2635" s="917">
        <v>3</v>
      </c>
      <c r="N2635" s="866">
        <v>0.663863226666667</v>
      </c>
      <c r="O2635" s="867">
        <v>11.25</v>
      </c>
      <c r="P2635" s="867">
        <f t="shared" ref="P2635:P2698" si="34">M2635*2.4894871</f>
        <v>7.4684613</v>
      </c>
    </row>
    <row r="2636" s="1" customFormat="1" spans="1:16">
      <c r="A2636" s="911" t="s">
        <v>6771</v>
      </c>
      <c r="B2636" s="912" t="s">
        <v>6772</v>
      </c>
      <c r="C2636" s="891"/>
      <c r="D2636" s="913"/>
      <c r="E2636" s="914"/>
      <c r="F2636" s="891"/>
      <c r="G2636" s="891"/>
      <c r="H2636" s="891"/>
      <c r="I2636" s="891"/>
      <c r="J2636" s="891"/>
      <c r="K2636" s="891"/>
      <c r="L2636" s="891"/>
      <c r="M2636" s="917">
        <v>3</v>
      </c>
      <c r="N2636" s="866">
        <v>0.663863226666667</v>
      </c>
      <c r="O2636" s="867">
        <v>11.25</v>
      </c>
      <c r="P2636" s="867">
        <f t="shared" si="34"/>
        <v>7.4684613</v>
      </c>
    </row>
    <row r="2637" s="1" customFormat="1" spans="1:16">
      <c r="A2637" s="911" t="s">
        <v>6773</v>
      </c>
      <c r="B2637" s="912" t="s">
        <v>6774</v>
      </c>
      <c r="C2637" s="891"/>
      <c r="D2637" s="913"/>
      <c r="E2637" s="914"/>
      <c r="F2637" s="891"/>
      <c r="G2637" s="891"/>
      <c r="H2637" s="891"/>
      <c r="I2637" s="891"/>
      <c r="J2637" s="891"/>
      <c r="K2637" s="891"/>
      <c r="L2637" s="891"/>
      <c r="M2637" s="917">
        <v>1</v>
      </c>
      <c r="N2637" s="866">
        <v>0.221287742222222</v>
      </c>
      <c r="O2637" s="867">
        <v>11.25</v>
      </c>
      <c r="P2637" s="867">
        <f t="shared" si="34"/>
        <v>2.4894871</v>
      </c>
    </row>
    <row r="2638" s="1" customFormat="1" spans="1:16">
      <c r="A2638" s="912" t="s">
        <v>6775</v>
      </c>
      <c r="B2638" s="912" t="s">
        <v>6733</v>
      </c>
      <c r="C2638" s="891"/>
      <c r="D2638" s="913"/>
      <c r="E2638" s="914"/>
      <c r="F2638" s="891"/>
      <c r="G2638" s="891"/>
      <c r="H2638" s="891"/>
      <c r="I2638" s="891"/>
      <c r="J2638" s="891"/>
      <c r="K2638" s="891"/>
      <c r="L2638" s="891"/>
      <c r="M2638" s="917">
        <v>5</v>
      </c>
      <c r="N2638" s="866">
        <v>1.10643871111111</v>
      </c>
      <c r="O2638" s="867">
        <v>11.25</v>
      </c>
      <c r="P2638" s="867">
        <f t="shared" si="34"/>
        <v>12.4474355</v>
      </c>
    </row>
    <row r="2639" s="1" customFormat="1" spans="1:16">
      <c r="A2639" s="911" t="s">
        <v>6776</v>
      </c>
      <c r="B2639" s="912" t="s">
        <v>6777</v>
      </c>
      <c r="C2639" s="891"/>
      <c r="D2639" s="913"/>
      <c r="E2639" s="914"/>
      <c r="F2639" s="891"/>
      <c r="G2639" s="891"/>
      <c r="H2639" s="891"/>
      <c r="I2639" s="891"/>
      <c r="J2639" s="891"/>
      <c r="K2639" s="891"/>
      <c r="L2639" s="891"/>
      <c r="M2639" s="917">
        <v>3</v>
      </c>
      <c r="N2639" s="866">
        <v>0.663863226666667</v>
      </c>
      <c r="O2639" s="867">
        <v>11.25</v>
      </c>
      <c r="P2639" s="867">
        <f t="shared" si="34"/>
        <v>7.4684613</v>
      </c>
    </row>
    <row r="2640" s="1" customFormat="1" spans="1:16">
      <c r="A2640" s="911" t="s">
        <v>6778</v>
      </c>
      <c r="B2640" s="912" t="s">
        <v>6721</v>
      </c>
      <c r="C2640" s="891"/>
      <c r="D2640" s="913"/>
      <c r="E2640" s="914"/>
      <c r="F2640" s="891"/>
      <c r="G2640" s="891"/>
      <c r="H2640" s="891"/>
      <c r="I2640" s="891"/>
      <c r="J2640" s="891"/>
      <c r="K2640" s="891"/>
      <c r="L2640" s="891"/>
      <c r="M2640" s="917">
        <v>4</v>
      </c>
      <c r="N2640" s="866">
        <v>0.885150968888889</v>
      </c>
      <c r="O2640" s="867">
        <v>11.25</v>
      </c>
      <c r="P2640" s="867">
        <f t="shared" si="34"/>
        <v>9.9579484</v>
      </c>
    </row>
    <row r="2641" s="1" customFormat="1" spans="1:16">
      <c r="A2641" s="911" t="s">
        <v>6779</v>
      </c>
      <c r="B2641" s="912" t="s">
        <v>4950</v>
      </c>
      <c r="C2641" s="891"/>
      <c r="D2641" s="913"/>
      <c r="E2641" s="914"/>
      <c r="F2641" s="891"/>
      <c r="G2641" s="891"/>
      <c r="H2641" s="891"/>
      <c r="I2641" s="891"/>
      <c r="J2641" s="891"/>
      <c r="K2641" s="891"/>
      <c r="L2641" s="891"/>
      <c r="M2641" s="917">
        <v>2</v>
      </c>
      <c r="N2641" s="866">
        <v>0.442575484444444</v>
      </c>
      <c r="O2641" s="867">
        <v>11.25</v>
      </c>
      <c r="P2641" s="867">
        <f t="shared" si="34"/>
        <v>4.9789742</v>
      </c>
    </row>
    <row r="2642" s="1" customFormat="1" spans="1:16">
      <c r="A2642" s="911" t="s">
        <v>4037</v>
      </c>
      <c r="B2642" s="912" t="s">
        <v>6780</v>
      </c>
      <c r="C2642" s="891"/>
      <c r="D2642" s="913"/>
      <c r="E2642" s="914"/>
      <c r="F2642" s="891"/>
      <c r="G2642" s="891"/>
      <c r="H2642" s="891"/>
      <c r="I2642" s="891"/>
      <c r="J2642" s="891"/>
      <c r="K2642" s="891"/>
      <c r="L2642" s="891"/>
      <c r="M2642" s="917">
        <v>1</v>
      </c>
      <c r="N2642" s="866">
        <v>0.221287742222222</v>
      </c>
      <c r="O2642" s="867">
        <v>11.25</v>
      </c>
      <c r="P2642" s="867">
        <f t="shared" si="34"/>
        <v>2.4894871</v>
      </c>
    </row>
    <row r="2643" s="1" customFormat="1" spans="1:16">
      <c r="A2643" s="911" t="s">
        <v>6781</v>
      </c>
      <c r="B2643" s="912" t="s">
        <v>6782</v>
      </c>
      <c r="C2643" s="891"/>
      <c r="D2643" s="913"/>
      <c r="E2643" s="914"/>
      <c r="F2643" s="891"/>
      <c r="G2643" s="891"/>
      <c r="H2643" s="891"/>
      <c r="I2643" s="891"/>
      <c r="J2643" s="891"/>
      <c r="K2643" s="891"/>
      <c r="L2643" s="891"/>
      <c r="M2643" s="917">
        <v>3</v>
      </c>
      <c r="N2643" s="866">
        <v>0.663863226666667</v>
      </c>
      <c r="O2643" s="867">
        <v>11.25</v>
      </c>
      <c r="P2643" s="867">
        <f t="shared" si="34"/>
        <v>7.4684613</v>
      </c>
    </row>
    <row r="2644" s="1" customFormat="1" spans="1:16">
      <c r="A2644" s="915" t="s">
        <v>6783</v>
      </c>
      <c r="B2644" s="916" t="s">
        <v>6784</v>
      </c>
      <c r="C2644" s="891"/>
      <c r="D2644" s="913"/>
      <c r="E2644" s="914"/>
      <c r="F2644" s="891"/>
      <c r="G2644" s="891"/>
      <c r="H2644" s="891"/>
      <c r="I2644" s="891"/>
      <c r="J2644" s="891"/>
      <c r="K2644" s="891"/>
      <c r="L2644" s="891"/>
      <c r="M2644" s="918">
        <v>4</v>
      </c>
      <c r="N2644" s="866">
        <v>0.885150968888889</v>
      </c>
      <c r="O2644" s="867">
        <v>11.25</v>
      </c>
      <c r="P2644" s="867">
        <f t="shared" si="34"/>
        <v>9.9579484</v>
      </c>
    </row>
    <row r="2645" s="1" customFormat="1" spans="1:16">
      <c r="A2645" s="911" t="s">
        <v>6785</v>
      </c>
      <c r="B2645" s="912" t="s">
        <v>1004</v>
      </c>
      <c r="C2645" s="891"/>
      <c r="D2645" s="913"/>
      <c r="E2645" s="914"/>
      <c r="F2645" s="891"/>
      <c r="G2645" s="891"/>
      <c r="H2645" s="891"/>
      <c r="I2645" s="891"/>
      <c r="J2645" s="891"/>
      <c r="K2645" s="891"/>
      <c r="L2645" s="891"/>
      <c r="M2645" s="917">
        <v>3</v>
      </c>
      <c r="N2645" s="866">
        <v>0.663863226666667</v>
      </c>
      <c r="O2645" s="867">
        <v>11.25</v>
      </c>
      <c r="P2645" s="867">
        <f t="shared" si="34"/>
        <v>7.4684613</v>
      </c>
    </row>
    <row r="2646" s="1" customFormat="1" spans="1:16">
      <c r="A2646" s="911" t="s">
        <v>6786</v>
      </c>
      <c r="B2646" s="912" t="s">
        <v>6787</v>
      </c>
      <c r="C2646" s="891"/>
      <c r="D2646" s="913"/>
      <c r="E2646" s="914"/>
      <c r="F2646" s="891"/>
      <c r="G2646" s="891"/>
      <c r="H2646" s="891"/>
      <c r="I2646" s="891"/>
      <c r="J2646" s="891"/>
      <c r="K2646" s="891"/>
      <c r="L2646" s="891"/>
      <c r="M2646" s="917">
        <v>3</v>
      </c>
      <c r="N2646" s="866">
        <v>0.663863226666667</v>
      </c>
      <c r="O2646" s="867">
        <v>11.25</v>
      </c>
      <c r="P2646" s="867">
        <f t="shared" si="34"/>
        <v>7.4684613</v>
      </c>
    </row>
    <row r="2647" s="1" customFormat="1" spans="1:16">
      <c r="A2647" s="911" t="s">
        <v>6788</v>
      </c>
      <c r="B2647" s="912" t="s">
        <v>6789</v>
      </c>
      <c r="C2647" s="891"/>
      <c r="D2647" s="913"/>
      <c r="E2647" s="914"/>
      <c r="F2647" s="891"/>
      <c r="G2647" s="891"/>
      <c r="H2647" s="891"/>
      <c r="I2647" s="891"/>
      <c r="J2647" s="891"/>
      <c r="K2647" s="891"/>
      <c r="L2647" s="891"/>
      <c r="M2647" s="917">
        <v>4</v>
      </c>
      <c r="N2647" s="866">
        <v>0.885150968888889</v>
      </c>
      <c r="O2647" s="867">
        <v>11.25</v>
      </c>
      <c r="P2647" s="867">
        <f t="shared" si="34"/>
        <v>9.9579484</v>
      </c>
    </row>
    <row r="2648" s="1" customFormat="1" spans="1:16">
      <c r="A2648" s="911" t="s">
        <v>6790</v>
      </c>
      <c r="B2648" s="912" t="s">
        <v>6791</v>
      </c>
      <c r="C2648" s="891"/>
      <c r="D2648" s="913"/>
      <c r="E2648" s="914"/>
      <c r="F2648" s="891"/>
      <c r="G2648" s="891"/>
      <c r="H2648" s="891"/>
      <c r="I2648" s="891"/>
      <c r="J2648" s="891"/>
      <c r="K2648" s="891"/>
      <c r="L2648" s="891"/>
      <c r="M2648" s="917">
        <v>3</v>
      </c>
      <c r="N2648" s="866">
        <v>0.663863226666667</v>
      </c>
      <c r="O2648" s="867">
        <v>11.25</v>
      </c>
      <c r="P2648" s="867">
        <f t="shared" si="34"/>
        <v>7.4684613</v>
      </c>
    </row>
    <row r="2649" s="1" customFormat="1" spans="1:16">
      <c r="A2649" s="911" t="s">
        <v>6792</v>
      </c>
      <c r="B2649" s="912" t="s">
        <v>6793</v>
      </c>
      <c r="C2649" s="891"/>
      <c r="D2649" s="913"/>
      <c r="E2649" s="914"/>
      <c r="F2649" s="891"/>
      <c r="G2649" s="891"/>
      <c r="H2649" s="891"/>
      <c r="I2649" s="891"/>
      <c r="J2649" s="891"/>
      <c r="K2649" s="891"/>
      <c r="L2649" s="891"/>
      <c r="M2649" s="917">
        <v>3</v>
      </c>
      <c r="N2649" s="866">
        <v>0.663863226666667</v>
      </c>
      <c r="O2649" s="867">
        <v>11.25</v>
      </c>
      <c r="P2649" s="867">
        <f t="shared" si="34"/>
        <v>7.4684613</v>
      </c>
    </row>
    <row r="2650" s="1" customFormat="1" spans="1:16">
      <c r="A2650" s="911" t="s">
        <v>6794</v>
      </c>
      <c r="B2650" s="912" t="s">
        <v>6795</v>
      </c>
      <c r="C2650" s="891"/>
      <c r="D2650" s="913"/>
      <c r="E2650" s="914"/>
      <c r="F2650" s="891"/>
      <c r="G2650" s="891"/>
      <c r="H2650" s="891"/>
      <c r="I2650" s="891"/>
      <c r="J2650" s="891"/>
      <c r="K2650" s="891"/>
      <c r="L2650" s="891"/>
      <c r="M2650" s="917">
        <v>6</v>
      </c>
      <c r="N2650" s="866">
        <v>1.32772645333333</v>
      </c>
      <c r="O2650" s="867">
        <v>11.25</v>
      </c>
      <c r="P2650" s="867">
        <f t="shared" si="34"/>
        <v>14.9369226</v>
      </c>
    </row>
    <row r="2651" s="1" customFormat="1" spans="1:16">
      <c r="A2651" s="911" t="s">
        <v>6796</v>
      </c>
      <c r="B2651" s="912" t="s">
        <v>6797</v>
      </c>
      <c r="C2651" s="891"/>
      <c r="D2651" s="913"/>
      <c r="E2651" s="914"/>
      <c r="F2651" s="891"/>
      <c r="G2651" s="891"/>
      <c r="H2651" s="891"/>
      <c r="I2651" s="891"/>
      <c r="J2651" s="891"/>
      <c r="K2651" s="891"/>
      <c r="L2651" s="891"/>
      <c r="M2651" s="917">
        <v>3</v>
      </c>
      <c r="N2651" s="866">
        <v>0.663863226666667</v>
      </c>
      <c r="O2651" s="867">
        <v>11.25</v>
      </c>
      <c r="P2651" s="867">
        <f t="shared" si="34"/>
        <v>7.4684613</v>
      </c>
    </row>
    <row r="2652" s="1" customFormat="1" spans="1:16">
      <c r="A2652" s="911" t="s">
        <v>6798</v>
      </c>
      <c r="B2652" s="912" t="s">
        <v>6799</v>
      </c>
      <c r="C2652" s="891"/>
      <c r="D2652" s="913"/>
      <c r="E2652" s="914"/>
      <c r="F2652" s="891"/>
      <c r="G2652" s="891"/>
      <c r="H2652" s="891"/>
      <c r="I2652" s="891"/>
      <c r="J2652" s="891"/>
      <c r="K2652" s="891"/>
      <c r="L2652" s="891"/>
      <c r="M2652" s="917">
        <v>2</v>
      </c>
      <c r="N2652" s="866">
        <v>0.442575484444444</v>
      </c>
      <c r="O2652" s="867">
        <v>11.25</v>
      </c>
      <c r="P2652" s="867">
        <f t="shared" si="34"/>
        <v>4.9789742</v>
      </c>
    </row>
    <row r="2653" s="1" customFormat="1" spans="1:16">
      <c r="A2653" s="911" t="s">
        <v>6800</v>
      </c>
      <c r="B2653" s="912" t="s">
        <v>6801</v>
      </c>
      <c r="C2653" s="891"/>
      <c r="D2653" s="913"/>
      <c r="E2653" s="914"/>
      <c r="F2653" s="891"/>
      <c r="G2653" s="891"/>
      <c r="H2653" s="891"/>
      <c r="I2653" s="891"/>
      <c r="J2653" s="891"/>
      <c r="K2653" s="891"/>
      <c r="L2653" s="891"/>
      <c r="M2653" s="917">
        <v>3</v>
      </c>
      <c r="N2653" s="866">
        <v>0.663863226666667</v>
      </c>
      <c r="O2653" s="867">
        <v>11.25</v>
      </c>
      <c r="P2653" s="867">
        <f t="shared" si="34"/>
        <v>7.4684613</v>
      </c>
    </row>
    <row r="2654" s="1" customFormat="1" spans="1:16">
      <c r="A2654" s="911" t="s">
        <v>6802</v>
      </c>
      <c r="B2654" s="912" t="s">
        <v>3837</v>
      </c>
      <c r="C2654" s="891"/>
      <c r="D2654" s="913"/>
      <c r="E2654" s="914"/>
      <c r="F2654" s="891"/>
      <c r="G2654" s="891"/>
      <c r="H2654" s="891"/>
      <c r="I2654" s="891"/>
      <c r="J2654" s="891"/>
      <c r="K2654" s="891"/>
      <c r="L2654" s="891"/>
      <c r="M2654" s="917">
        <v>5</v>
      </c>
      <c r="N2654" s="866">
        <v>1.10643871111111</v>
      </c>
      <c r="O2654" s="867">
        <v>11.25</v>
      </c>
      <c r="P2654" s="867">
        <f t="shared" si="34"/>
        <v>12.4474355</v>
      </c>
    </row>
    <row r="2655" s="1" customFormat="1" spans="1:16">
      <c r="A2655" s="911" t="s">
        <v>6803</v>
      </c>
      <c r="B2655" s="912" t="s">
        <v>6804</v>
      </c>
      <c r="C2655" s="891"/>
      <c r="D2655" s="913"/>
      <c r="E2655" s="914"/>
      <c r="F2655" s="891"/>
      <c r="G2655" s="891"/>
      <c r="H2655" s="891"/>
      <c r="I2655" s="891"/>
      <c r="J2655" s="891"/>
      <c r="K2655" s="891"/>
      <c r="L2655" s="891"/>
      <c r="M2655" s="917">
        <v>8</v>
      </c>
      <c r="N2655" s="866">
        <v>1.77030193777778</v>
      </c>
      <c r="O2655" s="867">
        <v>11.25</v>
      </c>
      <c r="P2655" s="867">
        <f t="shared" si="34"/>
        <v>19.9158968</v>
      </c>
    </row>
    <row r="2656" s="1" customFormat="1" spans="1:16">
      <c r="A2656" s="911" t="s">
        <v>6805</v>
      </c>
      <c r="B2656" s="912" t="s">
        <v>6806</v>
      </c>
      <c r="C2656" s="891"/>
      <c r="D2656" s="913"/>
      <c r="E2656" s="914"/>
      <c r="F2656" s="891"/>
      <c r="G2656" s="891"/>
      <c r="H2656" s="891"/>
      <c r="I2656" s="891"/>
      <c r="J2656" s="891"/>
      <c r="K2656" s="891"/>
      <c r="L2656" s="891"/>
      <c r="M2656" s="917">
        <v>2</v>
      </c>
      <c r="N2656" s="866">
        <v>0.442575484444444</v>
      </c>
      <c r="O2656" s="867">
        <v>11.25</v>
      </c>
      <c r="P2656" s="867">
        <f t="shared" si="34"/>
        <v>4.9789742</v>
      </c>
    </row>
    <row r="2657" s="1" customFormat="1" spans="1:16">
      <c r="A2657" s="911" t="s">
        <v>6807</v>
      </c>
      <c r="B2657" s="912" t="s">
        <v>6808</v>
      </c>
      <c r="C2657" s="891"/>
      <c r="D2657" s="913"/>
      <c r="E2657" s="914"/>
      <c r="F2657" s="891"/>
      <c r="G2657" s="891"/>
      <c r="H2657" s="891"/>
      <c r="I2657" s="891"/>
      <c r="J2657" s="891"/>
      <c r="K2657" s="891"/>
      <c r="L2657" s="891"/>
      <c r="M2657" s="917">
        <v>5</v>
      </c>
      <c r="N2657" s="866">
        <v>1.10643871111111</v>
      </c>
      <c r="O2657" s="867">
        <v>11.25</v>
      </c>
      <c r="P2657" s="867">
        <f t="shared" si="34"/>
        <v>12.4474355</v>
      </c>
    </row>
    <row r="2658" s="1" customFormat="1" spans="1:16">
      <c r="A2658" s="911" t="s">
        <v>6809</v>
      </c>
      <c r="B2658" s="912" t="s">
        <v>6810</v>
      </c>
      <c r="C2658" s="891"/>
      <c r="D2658" s="913"/>
      <c r="E2658" s="914"/>
      <c r="F2658" s="891"/>
      <c r="G2658" s="891"/>
      <c r="H2658" s="891"/>
      <c r="I2658" s="891"/>
      <c r="J2658" s="891"/>
      <c r="K2658" s="891"/>
      <c r="L2658" s="891"/>
      <c r="M2658" s="917">
        <v>3</v>
      </c>
      <c r="N2658" s="866">
        <v>0.663863226666667</v>
      </c>
      <c r="O2658" s="867">
        <v>11.25</v>
      </c>
      <c r="P2658" s="867">
        <f t="shared" si="34"/>
        <v>7.4684613</v>
      </c>
    </row>
    <row r="2659" s="1" customFormat="1" spans="1:16">
      <c r="A2659" s="911" t="s">
        <v>6811</v>
      </c>
      <c r="B2659" s="912" t="s">
        <v>6812</v>
      </c>
      <c r="C2659" s="891"/>
      <c r="D2659" s="913"/>
      <c r="E2659" s="914"/>
      <c r="F2659" s="891"/>
      <c r="G2659" s="891"/>
      <c r="H2659" s="891"/>
      <c r="I2659" s="891"/>
      <c r="J2659" s="891"/>
      <c r="K2659" s="891"/>
      <c r="L2659" s="891"/>
      <c r="M2659" s="917">
        <v>4</v>
      </c>
      <c r="N2659" s="866">
        <v>0.885150968888889</v>
      </c>
      <c r="O2659" s="867">
        <v>11.25</v>
      </c>
      <c r="P2659" s="867">
        <f t="shared" si="34"/>
        <v>9.9579484</v>
      </c>
    </row>
    <row r="2660" s="1" customFormat="1" spans="1:16">
      <c r="A2660" s="911" t="s">
        <v>6813</v>
      </c>
      <c r="B2660" s="912" t="s">
        <v>6814</v>
      </c>
      <c r="C2660" s="891"/>
      <c r="D2660" s="913"/>
      <c r="E2660" s="914"/>
      <c r="F2660" s="891"/>
      <c r="G2660" s="891"/>
      <c r="H2660" s="891"/>
      <c r="I2660" s="891"/>
      <c r="J2660" s="891"/>
      <c r="K2660" s="891"/>
      <c r="L2660" s="891"/>
      <c r="M2660" s="917">
        <v>3</v>
      </c>
      <c r="N2660" s="866">
        <v>0.663863226666667</v>
      </c>
      <c r="O2660" s="867">
        <v>11.25</v>
      </c>
      <c r="P2660" s="867">
        <f t="shared" si="34"/>
        <v>7.4684613</v>
      </c>
    </row>
    <row r="2661" s="1" customFormat="1" spans="1:16">
      <c r="A2661" s="911" t="s">
        <v>6815</v>
      </c>
      <c r="B2661" s="912" t="s">
        <v>6816</v>
      </c>
      <c r="C2661" s="891"/>
      <c r="D2661" s="913"/>
      <c r="E2661" s="914"/>
      <c r="F2661" s="891"/>
      <c r="G2661" s="891"/>
      <c r="H2661" s="891"/>
      <c r="I2661" s="891"/>
      <c r="J2661" s="891"/>
      <c r="K2661" s="891"/>
      <c r="L2661" s="891"/>
      <c r="M2661" s="917">
        <v>1</v>
      </c>
      <c r="N2661" s="866">
        <v>0.221287742222222</v>
      </c>
      <c r="O2661" s="867">
        <v>11.25</v>
      </c>
      <c r="P2661" s="867">
        <f t="shared" si="34"/>
        <v>2.4894871</v>
      </c>
    </row>
    <row r="2662" s="1" customFormat="1" spans="1:16">
      <c r="A2662" s="911" t="s">
        <v>6817</v>
      </c>
      <c r="B2662" s="912" t="s">
        <v>6816</v>
      </c>
      <c r="C2662" s="891"/>
      <c r="D2662" s="913"/>
      <c r="E2662" s="914"/>
      <c r="F2662" s="891"/>
      <c r="G2662" s="891"/>
      <c r="H2662" s="891"/>
      <c r="I2662" s="891"/>
      <c r="J2662" s="891"/>
      <c r="K2662" s="891"/>
      <c r="L2662" s="891"/>
      <c r="M2662" s="917">
        <v>5</v>
      </c>
      <c r="N2662" s="866">
        <v>1.10643871111111</v>
      </c>
      <c r="O2662" s="867">
        <v>11.25</v>
      </c>
      <c r="P2662" s="867">
        <f t="shared" si="34"/>
        <v>12.4474355</v>
      </c>
    </row>
    <row r="2663" s="1" customFormat="1" spans="1:16">
      <c r="A2663" s="911" t="s">
        <v>6818</v>
      </c>
      <c r="B2663" s="912" t="s">
        <v>4854</v>
      </c>
      <c r="C2663" s="891"/>
      <c r="D2663" s="913"/>
      <c r="E2663" s="914"/>
      <c r="F2663" s="891"/>
      <c r="G2663" s="891"/>
      <c r="H2663" s="891"/>
      <c r="I2663" s="891"/>
      <c r="J2663" s="891"/>
      <c r="K2663" s="891"/>
      <c r="L2663" s="891"/>
      <c r="M2663" s="917">
        <v>5</v>
      </c>
      <c r="N2663" s="866">
        <v>1.10643871111111</v>
      </c>
      <c r="O2663" s="867">
        <v>11.25</v>
      </c>
      <c r="P2663" s="867">
        <f t="shared" si="34"/>
        <v>12.4474355</v>
      </c>
    </row>
    <row r="2664" s="1" customFormat="1" spans="1:16">
      <c r="A2664" s="911" t="s">
        <v>6819</v>
      </c>
      <c r="B2664" s="912" t="s">
        <v>6820</v>
      </c>
      <c r="C2664" s="891"/>
      <c r="D2664" s="913"/>
      <c r="E2664" s="914"/>
      <c r="F2664" s="891"/>
      <c r="G2664" s="891"/>
      <c r="H2664" s="891"/>
      <c r="I2664" s="891"/>
      <c r="J2664" s="891"/>
      <c r="K2664" s="891"/>
      <c r="L2664" s="891"/>
      <c r="M2664" s="917">
        <v>5</v>
      </c>
      <c r="N2664" s="866">
        <v>1.10643871111111</v>
      </c>
      <c r="O2664" s="867">
        <v>11.25</v>
      </c>
      <c r="P2664" s="867">
        <f t="shared" si="34"/>
        <v>12.4474355</v>
      </c>
    </row>
    <row r="2665" s="1" customFormat="1" spans="1:16">
      <c r="A2665" s="911" t="s">
        <v>6821</v>
      </c>
      <c r="B2665" s="912" t="s">
        <v>6822</v>
      </c>
      <c r="C2665" s="891"/>
      <c r="D2665" s="913"/>
      <c r="E2665" s="914"/>
      <c r="F2665" s="891"/>
      <c r="G2665" s="891"/>
      <c r="H2665" s="891"/>
      <c r="I2665" s="891"/>
      <c r="J2665" s="891"/>
      <c r="K2665" s="891"/>
      <c r="L2665" s="891"/>
      <c r="M2665" s="917">
        <v>1</v>
      </c>
      <c r="N2665" s="866">
        <v>0.221287742222222</v>
      </c>
      <c r="O2665" s="867">
        <v>11.25</v>
      </c>
      <c r="P2665" s="867">
        <f t="shared" si="34"/>
        <v>2.4894871</v>
      </c>
    </row>
    <row r="2666" s="1" customFormat="1" spans="1:16">
      <c r="A2666" s="911" t="s">
        <v>6823</v>
      </c>
      <c r="B2666" s="912" t="s">
        <v>6824</v>
      </c>
      <c r="C2666" s="891"/>
      <c r="D2666" s="913"/>
      <c r="E2666" s="914"/>
      <c r="F2666" s="891"/>
      <c r="G2666" s="891"/>
      <c r="H2666" s="891"/>
      <c r="I2666" s="891"/>
      <c r="J2666" s="891"/>
      <c r="K2666" s="891"/>
      <c r="L2666" s="891"/>
      <c r="M2666" s="917">
        <v>2</v>
      </c>
      <c r="N2666" s="866">
        <v>0.442575484444444</v>
      </c>
      <c r="O2666" s="867">
        <v>11.25</v>
      </c>
      <c r="P2666" s="867">
        <f t="shared" si="34"/>
        <v>4.9789742</v>
      </c>
    </row>
    <row r="2667" s="1" customFormat="1" spans="1:16">
      <c r="A2667" s="911" t="s">
        <v>6825</v>
      </c>
      <c r="B2667" s="912" t="s">
        <v>6826</v>
      </c>
      <c r="C2667" s="891"/>
      <c r="D2667" s="913"/>
      <c r="E2667" s="914"/>
      <c r="F2667" s="891"/>
      <c r="G2667" s="891"/>
      <c r="H2667" s="891"/>
      <c r="I2667" s="891"/>
      <c r="J2667" s="891"/>
      <c r="K2667" s="891"/>
      <c r="L2667" s="891"/>
      <c r="M2667" s="917">
        <v>3</v>
      </c>
      <c r="N2667" s="866">
        <v>0.663863226666667</v>
      </c>
      <c r="O2667" s="867">
        <v>11.25</v>
      </c>
      <c r="P2667" s="867">
        <f t="shared" si="34"/>
        <v>7.4684613</v>
      </c>
    </row>
    <row r="2668" s="1" customFormat="1" spans="1:16">
      <c r="A2668" s="911" t="s">
        <v>6105</v>
      </c>
      <c r="B2668" s="912" t="s">
        <v>6827</v>
      </c>
      <c r="C2668" s="891"/>
      <c r="D2668" s="913"/>
      <c r="E2668" s="914"/>
      <c r="F2668" s="891"/>
      <c r="G2668" s="891"/>
      <c r="H2668" s="891"/>
      <c r="I2668" s="891"/>
      <c r="J2668" s="891"/>
      <c r="K2668" s="891"/>
      <c r="L2668" s="891"/>
      <c r="M2668" s="917">
        <v>2</v>
      </c>
      <c r="N2668" s="866">
        <v>0.442575484444444</v>
      </c>
      <c r="O2668" s="867">
        <v>11.25</v>
      </c>
      <c r="P2668" s="867">
        <f t="shared" si="34"/>
        <v>4.9789742</v>
      </c>
    </row>
    <row r="2669" s="1" customFormat="1" spans="1:16">
      <c r="A2669" s="911" t="s">
        <v>6828</v>
      </c>
      <c r="B2669" s="912" t="s">
        <v>6829</v>
      </c>
      <c r="C2669" s="891"/>
      <c r="D2669" s="913"/>
      <c r="E2669" s="914"/>
      <c r="F2669" s="891"/>
      <c r="G2669" s="891"/>
      <c r="H2669" s="891"/>
      <c r="I2669" s="891"/>
      <c r="J2669" s="891"/>
      <c r="K2669" s="891"/>
      <c r="L2669" s="891"/>
      <c r="M2669" s="917">
        <v>2</v>
      </c>
      <c r="N2669" s="866">
        <v>0.442575484444444</v>
      </c>
      <c r="O2669" s="867">
        <v>11.25</v>
      </c>
      <c r="P2669" s="867">
        <f t="shared" si="34"/>
        <v>4.9789742</v>
      </c>
    </row>
    <row r="2670" s="1" customFormat="1" spans="1:16">
      <c r="A2670" s="911" t="s">
        <v>5635</v>
      </c>
      <c r="B2670" s="912" t="s">
        <v>6830</v>
      </c>
      <c r="C2670" s="891"/>
      <c r="D2670" s="913"/>
      <c r="E2670" s="914"/>
      <c r="F2670" s="891"/>
      <c r="G2670" s="891"/>
      <c r="H2670" s="891"/>
      <c r="I2670" s="891"/>
      <c r="J2670" s="891"/>
      <c r="K2670" s="891"/>
      <c r="L2670" s="891"/>
      <c r="M2670" s="917">
        <v>4</v>
      </c>
      <c r="N2670" s="866">
        <v>0.885150968888889</v>
      </c>
      <c r="O2670" s="867">
        <v>11.25</v>
      </c>
      <c r="P2670" s="867">
        <f t="shared" si="34"/>
        <v>9.9579484</v>
      </c>
    </row>
    <row r="2671" s="1" customFormat="1" spans="1:16">
      <c r="A2671" s="911" t="s">
        <v>6831</v>
      </c>
      <c r="B2671" s="912" t="s">
        <v>6832</v>
      </c>
      <c r="C2671" s="891"/>
      <c r="D2671" s="913"/>
      <c r="E2671" s="914"/>
      <c r="F2671" s="891"/>
      <c r="G2671" s="891"/>
      <c r="H2671" s="891"/>
      <c r="I2671" s="891"/>
      <c r="J2671" s="891"/>
      <c r="K2671" s="891"/>
      <c r="L2671" s="891"/>
      <c r="M2671" s="917">
        <v>4</v>
      </c>
      <c r="N2671" s="866">
        <v>0.885150968888889</v>
      </c>
      <c r="O2671" s="867">
        <v>11.25</v>
      </c>
      <c r="P2671" s="867">
        <f t="shared" si="34"/>
        <v>9.9579484</v>
      </c>
    </row>
    <row r="2672" s="1" customFormat="1" spans="1:16">
      <c r="A2672" s="911" t="s">
        <v>6833</v>
      </c>
      <c r="B2672" s="912" t="s">
        <v>6834</v>
      </c>
      <c r="C2672" s="891"/>
      <c r="D2672" s="913"/>
      <c r="E2672" s="914"/>
      <c r="F2672" s="891"/>
      <c r="G2672" s="891"/>
      <c r="H2672" s="891"/>
      <c r="I2672" s="891"/>
      <c r="J2672" s="891"/>
      <c r="K2672" s="891"/>
      <c r="L2672" s="891"/>
      <c r="M2672" s="917">
        <v>3</v>
      </c>
      <c r="N2672" s="866">
        <v>0.663863226666667</v>
      </c>
      <c r="O2672" s="867">
        <v>11.25</v>
      </c>
      <c r="P2672" s="867">
        <f t="shared" si="34"/>
        <v>7.4684613</v>
      </c>
    </row>
    <row r="2673" s="1" customFormat="1" spans="1:16">
      <c r="A2673" s="911" t="s">
        <v>6835</v>
      </c>
      <c r="B2673" s="912" t="s">
        <v>6836</v>
      </c>
      <c r="C2673" s="891"/>
      <c r="D2673" s="913"/>
      <c r="E2673" s="914"/>
      <c r="F2673" s="891"/>
      <c r="G2673" s="891"/>
      <c r="H2673" s="891"/>
      <c r="I2673" s="891"/>
      <c r="J2673" s="891"/>
      <c r="K2673" s="891"/>
      <c r="L2673" s="891"/>
      <c r="M2673" s="917">
        <v>3</v>
      </c>
      <c r="N2673" s="866">
        <v>0.663863226666667</v>
      </c>
      <c r="O2673" s="867">
        <v>11.25</v>
      </c>
      <c r="P2673" s="867">
        <f t="shared" si="34"/>
        <v>7.4684613</v>
      </c>
    </row>
    <row r="2674" s="1" customFormat="1" spans="1:16">
      <c r="A2674" s="911" t="s">
        <v>6837</v>
      </c>
      <c r="B2674" s="912" t="s">
        <v>6838</v>
      </c>
      <c r="C2674" s="891"/>
      <c r="D2674" s="913"/>
      <c r="E2674" s="914"/>
      <c r="F2674" s="891"/>
      <c r="G2674" s="891"/>
      <c r="H2674" s="891"/>
      <c r="I2674" s="891"/>
      <c r="J2674" s="891"/>
      <c r="K2674" s="891"/>
      <c r="L2674" s="891"/>
      <c r="M2674" s="917">
        <v>2</v>
      </c>
      <c r="N2674" s="866">
        <v>0.442575484444444</v>
      </c>
      <c r="O2674" s="867">
        <v>11.25</v>
      </c>
      <c r="P2674" s="867">
        <f t="shared" si="34"/>
        <v>4.9789742</v>
      </c>
    </row>
    <row r="2675" s="1" customFormat="1" spans="1:16">
      <c r="A2675" s="911" t="s">
        <v>6839</v>
      </c>
      <c r="B2675" s="912" t="s">
        <v>6840</v>
      </c>
      <c r="C2675" s="891"/>
      <c r="D2675" s="913"/>
      <c r="E2675" s="914"/>
      <c r="F2675" s="891"/>
      <c r="G2675" s="891"/>
      <c r="H2675" s="891"/>
      <c r="I2675" s="891"/>
      <c r="J2675" s="891"/>
      <c r="K2675" s="891"/>
      <c r="L2675" s="891"/>
      <c r="M2675" s="917">
        <v>3</v>
      </c>
      <c r="N2675" s="866">
        <v>0.663863226666667</v>
      </c>
      <c r="O2675" s="867">
        <v>11.25</v>
      </c>
      <c r="P2675" s="867">
        <f t="shared" si="34"/>
        <v>7.4684613</v>
      </c>
    </row>
    <row r="2676" s="1" customFormat="1" spans="1:16">
      <c r="A2676" s="911" t="s">
        <v>6841</v>
      </c>
      <c r="B2676" s="912" t="s">
        <v>6842</v>
      </c>
      <c r="C2676" s="891"/>
      <c r="D2676" s="913"/>
      <c r="E2676" s="914"/>
      <c r="F2676" s="891"/>
      <c r="G2676" s="891"/>
      <c r="H2676" s="891"/>
      <c r="I2676" s="891"/>
      <c r="J2676" s="891"/>
      <c r="K2676" s="891"/>
      <c r="L2676" s="891"/>
      <c r="M2676" s="917">
        <v>4</v>
      </c>
      <c r="N2676" s="866">
        <v>0.885150968888889</v>
      </c>
      <c r="O2676" s="867">
        <v>11.25</v>
      </c>
      <c r="P2676" s="867">
        <f t="shared" si="34"/>
        <v>9.9579484</v>
      </c>
    </row>
    <row r="2677" s="1" customFormat="1" spans="1:16">
      <c r="A2677" s="911" t="s">
        <v>6843</v>
      </c>
      <c r="B2677" s="912" t="s">
        <v>6735</v>
      </c>
      <c r="C2677" s="891"/>
      <c r="D2677" s="913"/>
      <c r="E2677" s="914"/>
      <c r="F2677" s="891"/>
      <c r="G2677" s="891"/>
      <c r="H2677" s="891"/>
      <c r="I2677" s="891"/>
      <c r="J2677" s="891"/>
      <c r="K2677" s="891"/>
      <c r="L2677" s="891"/>
      <c r="M2677" s="917">
        <v>1</v>
      </c>
      <c r="N2677" s="866">
        <v>0.221287742222222</v>
      </c>
      <c r="O2677" s="867">
        <v>11.25</v>
      </c>
      <c r="P2677" s="867">
        <f t="shared" si="34"/>
        <v>2.4894871</v>
      </c>
    </row>
    <row r="2678" s="1" customFormat="1" spans="1:16">
      <c r="A2678" s="911" t="s">
        <v>6844</v>
      </c>
      <c r="B2678" s="912" t="s">
        <v>6845</v>
      </c>
      <c r="C2678" s="891"/>
      <c r="D2678" s="913"/>
      <c r="E2678" s="914"/>
      <c r="F2678" s="891"/>
      <c r="G2678" s="891"/>
      <c r="H2678" s="891"/>
      <c r="I2678" s="891"/>
      <c r="J2678" s="891"/>
      <c r="K2678" s="891"/>
      <c r="L2678" s="891"/>
      <c r="M2678" s="917">
        <v>1</v>
      </c>
      <c r="N2678" s="866">
        <v>0.221287742222222</v>
      </c>
      <c r="O2678" s="867">
        <v>11.25</v>
      </c>
      <c r="P2678" s="867">
        <f t="shared" si="34"/>
        <v>2.4894871</v>
      </c>
    </row>
    <row r="2679" s="1" customFormat="1" spans="1:16">
      <c r="A2679" s="911" t="s">
        <v>6846</v>
      </c>
      <c r="B2679" s="912" t="s">
        <v>6847</v>
      </c>
      <c r="C2679" s="891"/>
      <c r="D2679" s="913"/>
      <c r="E2679" s="914"/>
      <c r="F2679" s="891"/>
      <c r="G2679" s="891"/>
      <c r="H2679" s="891"/>
      <c r="I2679" s="891"/>
      <c r="J2679" s="891"/>
      <c r="K2679" s="891"/>
      <c r="L2679" s="891"/>
      <c r="M2679" s="917">
        <v>3</v>
      </c>
      <c r="N2679" s="866">
        <v>0.663863226666667</v>
      </c>
      <c r="O2679" s="867">
        <v>11.25</v>
      </c>
      <c r="P2679" s="867">
        <f t="shared" si="34"/>
        <v>7.4684613</v>
      </c>
    </row>
    <row r="2680" s="1" customFormat="1" spans="1:16">
      <c r="A2680" s="911" t="s">
        <v>6848</v>
      </c>
      <c r="B2680" s="912" t="s">
        <v>6849</v>
      </c>
      <c r="C2680" s="891"/>
      <c r="D2680" s="913"/>
      <c r="E2680" s="914"/>
      <c r="F2680" s="891"/>
      <c r="G2680" s="891"/>
      <c r="H2680" s="891"/>
      <c r="I2680" s="891"/>
      <c r="J2680" s="891"/>
      <c r="K2680" s="891"/>
      <c r="L2680" s="891"/>
      <c r="M2680" s="917">
        <v>4</v>
      </c>
      <c r="N2680" s="866">
        <v>0.885150968888889</v>
      </c>
      <c r="O2680" s="867">
        <v>11.25</v>
      </c>
      <c r="P2680" s="867">
        <f t="shared" si="34"/>
        <v>9.9579484</v>
      </c>
    </row>
    <row r="2681" s="1" customFormat="1" spans="1:16">
      <c r="A2681" s="911" t="s">
        <v>6850</v>
      </c>
      <c r="B2681" s="912" t="s">
        <v>6769</v>
      </c>
      <c r="C2681" s="891"/>
      <c r="D2681" s="913"/>
      <c r="E2681" s="914"/>
      <c r="F2681" s="891"/>
      <c r="G2681" s="891"/>
      <c r="H2681" s="891"/>
      <c r="I2681" s="891"/>
      <c r="J2681" s="891"/>
      <c r="K2681" s="891"/>
      <c r="L2681" s="891"/>
      <c r="M2681" s="917">
        <v>4</v>
      </c>
      <c r="N2681" s="866">
        <v>0.885150968888889</v>
      </c>
      <c r="O2681" s="867">
        <v>11.25</v>
      </c>
      <c r="P2681" s="867">
        <f t="shared" si="34"/>
        <v>9.9579484</v>
      </c>
    </row>
    <row r="2682" s="1" customFormat="1" spans="1:16">
      <c r="A2682" s="911" t="s">
        <v>6851</v>
      </c>
      <c r="B2682" s="912" t="s">
        <v>6852</v>
      </c>
      <c r="C2682" s="891"/>
      <c r="D2682" s="913"/>
      <c r="E2682" s="914"/>
      <c r="F2682" s="891"/>
      <c r="G2682" s="891"/>
      <c r="H2682" s="891"/>
      <c r="I2682" s="891"/>
      <c r="J2682" s="891"/>
      <c r="K2682" s="891"/>
      <c r="L2682" s="891"/>
      <c r="M2682" s="917">
        <v>6</v>
      </c>
      <c r="N2682" s="866">
        <v>1.32772645333333</v>
      </c>
      <c r="O2682" s="867">
        <v>11.25</v>
      </c>
      <c r="P2682" s="867">
        <f t="shared" si="34"/>
        <v>14.9369226</v>
      </c>
    </row>
    <row r="2683" s="1" customFormat="1" spans="1:16">
      <c r="A2683" s="911" t="s">
        <v>2038</v>
      </c>
      <c r="B2683" s="912" t="s">
        <v>6737</v>
      </c>
      <c r="C2683" s="891"/>
      <c r="D2683" s="913"/>
      <c r="E2683" s="914"/>
      <c r="F2683" s="891"/>
      <c r="G2683" s="891"/>
      <c r="H2683" s="891"/>
      <c r="I2683" s="891"/>
      <c r="J2683" s="891"/>
      <c r="K2683" s="891"/>
      <c r="L2683" s="891"/>
      <c r="M2683" s="917">
        <v>4</v>
      </c>
      <c r="N2683" s="866">
        <v>0.885150968888889</v>
      </c>
      <c r="O2683" s="867">
        <v>11.25</v>
      </c>
      <c r="P2683" s="867">
        <f t="shared" si="34"/>
        <v>9.9579484</v>
      </c>
    </row>
    <row r="2684" s="1" customFormat="1" spans="1:16">
      <c r="A2684" s="911" t="s">
        <v>6853</v>
      </c>
      <c r="B2684" s="912" t="s">
        <v>6854</v>
      </c>
      <c r="C2684" s="891"/>
      <c r="D2684" s="913"/>
      <c r="E2684" s="914"/>
      <c r="F2684" s="891"/>
      <c r="G2684" s="891"/>
      <c r="H2684" s="891"/>
      <c r="I2684" s="891"/>
      <c r="J2684" s="891"/>
      <c r="K2684" s="891"/>
      <c r="L2684" s="891"/>
      <c r="M2684" s="917">
        <v>2</v>
      </c>
      <c r="N2684" s="866">
        <v>0.442575484444444</v>
      </c>
      <c r="O2684" s="867">
        <v>11.25</v>
      </c>
      <c r="P2684" s="867">
        <f t="shared" si="34"/>
        <v>4.9789742</v>
      </c>
    </row>
    <row r="2685" s="1" customFormat="1" spans="1:16">
      <c r="A2685" s="911" t="s">
        <v>6855</v>
      </c>
      <c r="B2685" s="912" t="s">
        <v>6856</v>
      </c>
      <c r="C2685" s="891"/>
      <c r="D2685" s="913"/>
      <c r="E2685" s="914"/>
      <c r="F2685" s="891"/>
      <c r="G2685" s="891"/>
      <c r="H2685" s="891"/>
      <c r="I2685" s="891"/>
      <c r="J2685" s="891"/>
      <c r="K2685" s="891"/>
      <c r="L2685" s="891"/>
      <c r="M2685" s="917">
        <v>3</v>
      </c>
      <c r="N2685" s="866">
        <v>0.663863226666667</v>
      </c>
      <c r="O2685" s="867">
        <v>11.25</v>
      </c>
      <c r="P2685" s="867">
        <f t="shared" si="34"/>
        <v>7.4684613</v>
      </c>
    </row>
    <row r="2686" s="1" customFormat="1" spans="1:16">
      <c r="A2686" s="911" t="s">
        <v>6857</v>
      </c>
      <c r="B2686" s="912" t="s">
        <v>6858</v>
      </c>
      <c r="C2686" s="891"/>
      <c r="D2686" s="913"/>
      <c r="E2686" s="914"/>
      <c r="F2686" s="891"/>
      <c r="G2686" s="891"/>
      <c r="H2686" s="891"/>
      <c r="I2686" s="891"/>
      <c r="J2686" s="891"/>
      <c r="K2686" s="891"/>
      <c r="L2686" s="891"/>
      <c r="M2686" s="917">
        <v>3</v>
      </c>
      <c r="N2686" s="866">
        <v>0.663863226666667</v>
      </c>
      <c r="O2686" s="867">
        <v>11.25</v>
      </c>
      <c r="P2686" s="867">
        <f t="shared" si="34"/>
        <v>7.4684613</v>
      </c>
    </row>
    <row r="2687" s="1" customFormat="1" spans="1:16">
      <c r="A2687" s="911" t="s">
        <v>3951</v>
      </c>
      <c r="B2687" s="912" t="s">
        <v>6859</v>
      </c>
      <c r="C2687" s="891"/>
      <c r="D2687" s="913"/>
      <c r="E2687" s="914"/>
      <c r="F2687" s="891"/>
      <c r="G2687" s="891"/>
      <c r="H2687" s="891"/>
      <c r="I2687" s="891"/>
      <c r="J2687" s="891"/>
      <c r="K2687" s="891"/>
      <c r="L2687" s="891"/>
      <c r="M2687" s="917">
        <v>3</v>
      </c>
      <c r="N2687" s="866">
        <v>0.663863226666667</v>
      </c>
      <c r="O2687" s="867">
        <v>11.25</v>
      </c>
      <c r="P2687" s="867">
        <f t="shared" si="34"/>
        <v>7.4684613</v>
      </c>
    </row>
    <row r="2688" s="1" customFormat="1" spans="1:16">
      <c r="A2688" s="911" t="s">
        <v>6860</v>
      </c>
      <c r="B2688" s="912" t="s">
        <v>6861</v>
      </c>
      <c r="C2688" s="891"/>
      <c r="D2688" s="913"/>
      <c r="E2688" s="914"/>
      <c r="F2688" s="891"/>
      <c r="G2688" s="891"/>
      <c r="H2688" s="891"/>
      <c r="I2688" s="891"/>
      <c r="J2688" s="891"/>
      <c r="K2688" s="891"/>
      <c r="L2688" s="891"/>
      <c r="M2688" s="917">
        <v>4</v>
      </c>
      <c r="N2688" s="866">
        <v>0.885150968888889</v>
      </c>
      <c r="O2688" s="867">
        <v>11.25</v>
      </c>
      <c r="P2688" s="867">
        <f t="shared" si="34"/>
        <v>9.9579484</v>
      </c>
    </row>
    <row r="2689" s="1" customFormat="1" spans="1:16">
      <c r="A2689" s="911" t="s">
        <v>6862</v>
      </c>
      <c r="B2689" s="912" t="s">
        <v>6863</v>
      </c>
      <c r="C2689" s="891"/>
      <c r="D2689" s="913"/>
      <c r="E2689" s="914"/>
      <c r="F2689" s="891"/>
      <c r="G2689" s="891"/>
      <c r="H2689" s="891"/>
      <c r="I2689" s="891"/>
      <c r="J2689" s="891"/>
      <c r="K2689" s="891"/>
      <c r="L2689" s="891"/>
      <c r="M2689" s="917">
        <v>3</v>
      </c>
      <c r="N2689" s="866">
        <v>0.663863226666667</v>
      </c>
      <c r="O2689" s="867">
        <v>11.25</v>
      </c>
      <c r="P2689" s="867">
        <f t="shared" si="34"/>
        <v>7.4684613</v>
      </c>
    </row>
    <row r="2690" s="1" customFormat="1" spans="1:16">
      <c r="A2690" s="911" t="s">
        <v>6864</v>
      </c>
      <c r="B2690" s="912" t="s">
        <v>6865</v>
      </c>
      <c r="C2690" s="891"/>
      <c r="D2690" s="913"/>
      <c r="E2690" s="914"/>
      <c r="F2690" s="891"/>
      <c r="G2690" s="891"/>
      <c r="H2690" s="891"/>
      <c r="I2690" s="891"/>
      <c r="J2690" s="891"/>
      <c r="K2690" s="891"/>
      <c r="L2690" s="891"/>
      <c r="M2690" s="917">
        <v>3</v>
      </c>
      <c r="N2690" s="866">
        <v>0.663863226666667</v>
      </c>
      <c r="O2690" s="867">
        <v>11.25</v>
      </c>
      <c r="P2690" s="867">
        <f t="shared" si="34"/>
        <v>7.4684613</v>
      </c>
    </row>
    <row r="2691" s="1" customFormat="1" spans="1:16">
      <c r="A2691" s="911" t="s">
        <v>6866</v>
      </c>
      <c r="B2691" s="912" t="s">
        <v>6867</v>
      </c>
      <c r="C2691" s="891"/>
      <c r="D2691" s="913"/>
      <c r="E2691" s="914"/>
      <c r="F2691" s="891"/>
      <c r="G2691" s="891"/>
      <c r="H2691" s="891"/>
      <c r="I2691" s="891"/>
      <c r="J2691" s="891"/>
      <c r="K2691" s="891"/>
      <c r="L2691" s="891"/>
      <c r="M2691" s="917">
        <v>3</v>
      </c>
      <c r="N2691" s="866">
        <v>0.663863226666667</v>
      </c>
      <c r="O2691" s="867">
        <v>11.25</v>
      </c>
      <c r="P2691" s="867">
        <f t="shared" si="34"/>
        <v>7.4684613</v>
      </c>
    </row>
    <row r="2692" s="1" customFormat="1" spans="1:16">
      <c r="A2692" s="911" t="s">
        <v>6868</v>
      </c>
      <c r="B2692" s="912" t="s">
        <v>6869</v>
      </c>
      <c r="C2692" s="891"/>
      <c r="D2692" s="913"/>
      <c r="E2692" s="914"/>
      <c r="F2692" s="891"/>
      <c r="G2692" s="891"/>
      <c r="H2692" s="891"/>
      <c r="I2692" s="891"/>
      <c r="J2692" s="891"/>
      <c r="K2692" s="891"/>
      <c r="L2692" s="891"/>
      <c r="M2692" s="917">
        <v>4</v>
      </c>
      <c r="N2692" s="866">
        <v>0.885150968888889</v>
      </c>
      <c r="O2692" s="867">
        <v>11.25</v>
      </c>
      <c r="P2692" s="867">
        <f t="shared" si="34"/>
        <v>9.9579484</v>
      </c>
    </row>
    <row r="2693" s="1" customFormat="1" spans="1:16">
      <c r="A2693" s="911" t="s">
        <v>6870</v>
      </c>
      <c r="B2693" s="912" t="s">
        <v>6871</v>
      </c>
      <c r="C2693" s="891"/>
      <c r="D2693" s="913"/>
      <c r="E2693" s="914"/>
      <c r="F2693" s="891"/>
      <c r="G2693" s="891"/>
      <c r="H2693" s="891"/>
      <c r="I2693" s="891"/>
      <c r="J2693" s="891"/>
      <c r="K2693" s="891"/>
      <c r="L2693" s="891"/>
      <c r="M2693" s="917">
        <v>4</v>
      </c>
      <c r="N2693" s="866">
        <v>0.885150968888889</v>
      </c>
      <c r="O2693" s="867">
        <v>11.25</v>
      </c>
      <c r="P2693" s="867">
        <f t="shared" si="34"/>
        <v>9.9579484</v>
      </c>
    </row>
    <row r="2694" s="1" customFormat="1" spans="1:16">
      <c r="A2694" s="911" t="s">
        <v>6872</v>
      </c>
      <c r="B2694" s="912" t="s">
        <v>6873</v>
      </c>
      <c r="C2694" s="891"/>
      <c r="D2694" s="913"/>
      <c r="E2694" s="914"/>
      <c r="F2694" s="891"/>
      <c r="G2694" s="891"/>
      <c r="H2694" s="891"/>
      <c r="I2694" s="891"/>
      <c r="J2694" s="891"/>
      <c r="K2694" s="891"/>
      <c r="L2694" s="891"/>
      <c r="M2694" s="917">
        <v>1</v>
      </c>
      <c r="N2694" s="866">
        <v>0.221287742222222</v>
      </c>
      <c r="O2694" s="867">
        <v>11.25</v>
      </c>
      <c r="P2694" s="867">
        <f t="shared" si="34"/>
        <v>2.4894871</v>
      </c>
    </row>
    <row r="2695" s="1" customFormat="1" spans="1:16">
      <c r="A2695" s="915" t="s">
        <v>6874</v>
      </c>
      <c r="B2695" s="916" t="s">
        <v>6875</v>
      </c>
      <c r="C2695" s="891"/>
      <c r="D2695" s="913"/>
      <c r="E2695" s="914"/>
      <c r="F2695" s="891"/>
      <c r="G2695" s="891"/>
      <c r="H2695" s="891"/>
      <c r="I2695" s="891"/>
      <c r="J2695" s="891"/>
      <c r="K2695" s="891"/>
      <c r="L2695" s="891"/>
      <c r="M2695" s="918">
        <v>1</v>
      </c>
      <c r="N2695" s="866">
        <v>0.221287742222222</v>
      </c>
      <c r="O2695" s="867">
        <v>11.25</v>
      </c>
      <c r="P2695" s="867">
        <f t="shared" si="34"/>
        <v>2.4894871</v>
      </c>
    </row>
    <row r="2696" s="1" customFormat="1" spans="1:16">
      <c r="A2696" s="911" t="s">
        <v>6876</v>
      </c>
      <c r="B2696" s="912" t="s">
        <v>6877</v>
      </c>
      <c r="C2696" s="891"/>
      <c r="D2696" s="913"/>
      <c r="E2696" s="914"/>
      <c r="F2696" s="891"/>
      <c r="G2696" s="891"/>
      <c r="H2696" s="891"/>
      <c r="I2696" s="891"/>
      <c r="J2696" s="891"/>
      <c r="K2696" s="891"/>
      <c r="L2696" s="891"/>
      <c r="M2696" s="917">
        <v>4</v>
      </c>
      <c r="N2696" s="866">
        <v>0.885150968888889</v>
      </c>
      <c r="O2696" s="867">
        <v>11.25</v>
      </c>
      <c r="P2696" s="867">
        <f t="shared" si="34"/>
        <v>9.9579484</v>
      </c>
    </row>
    <row r="2697" s="1" customFormat="1" spans="1:16">
      <c r="A2697" s="911" t="s">
        <v>6878</v>
      </c>
      <c r="B2697" s="912" t="s">
        <v>6879</v>
      </c>
      <c r="C2697" s="891"/>
      <c r="D2697" s="913"/>
      <c r="E2697" s="914"/>
      <c r="F2697" s="891"/>
      <c r="G2697" s="891"/>
      <c r="H2697" s="891"/>
      <c r="I2697" s="891"/>
      <c r="J2697" s="891"/>
      <c r="K2697" s="891"/>
      <c r="L2697" s="891"/>
      <c r="M2697" s="917">
        <v>5</v>
      </c>
      <c r="N2697" s="866">
        <v>1.10643871111111</v>
      </c>
      <c r="O2697" s="867">
        <v>11.25</v>
      </c>
      <c r="P2697" s="867">
        <f t="shared" si="34"/>
        <v>12.4474355</v>
      </c>
    </row>
    <row r="2698" s="1" customFormat="1" spans="1:16">
      <c r="A2698" s="911" t="s">
        <v>6880</v>
      </c>
      <c r="B2698" s="912" t="s">
        <v>6881</v>
      </c>
      <c r="C2698" s="891"/>
      <c r="D2698" s="913"/>
      <c r="E2698" s="914"/>
      <c r="F2698" s="891"/>
      <c r="G2698" s="891"/>
      <c r="H2698" s="891"/>
      <c r="I2698" s="891"/>
      <c r="J2698" s="891"/>
      <c r="K2698" s="891"/>
      <c r="L2698" s="891"/>
      <c r="M2698" s="917">
        <v>4</v>
      </c>
      <c r="N2698" s="866">
        <v>0.885150968888889</v>
      </c>
      <c r="O2698" s="867">
        <v>11.25</v>
      </c>
      <c r="P2698" s="867">
        <f t="shared" si="34"/>
        <v>9.9579484</v>
      </c>
    </row>
    <row r="2699" s="1" customFormat="1" spans="1:16">
      <c r="A2699" s="911" t="s">
        <v>6882</v>
      </c>
      <c r="B2699" s="912" t="s">
        <v>6883</v>
      </c>
      <c r="C2699" s="891"/>
      <c r="D2699" s="913"/>
      <c r="E2699" s="914"/>
      <c r="F2699" s="891"/>
      <c r="G2699" s="891"/>
      <c r="H2699" s="891"/>
      <c r="I2699" s="891"/>
      <c r="J2699" s="891"/>
      <c r="K2699" s="891"/>
      <c r="L2699" s="891"/>
      <c r="M2699" s="917">
        <v>2</v>
      </c>
      <c r="N2699" s="866">
        <v>0.442575484444444</v>
      </c>
      <c r="O2699" s="867">
        <v>11.25</v>
      </c>
      <c r="P2699" s="867">
        <f t="shared" ref="P2699:P2762" si="35">M2699*2.4894871</f>
        <v>4.9789742</v>
      </c>
    </row>
    <row r="2700" s="1" customFormat="1" spans="1:16">
      <c r="A2700" s="911" t="s">
        <v>6884</v>
      </c>
      <c r="B2700" s="912" t="s">
        <v>4372</v>
      </c>
      <c r="C2700" s="891"/>
      <c r="D2700" s="913"/>
      <c r="E2700" s="914"/>
      <c r="F2700" s="891"/>
      <c r="G2700" s="891"/>
      <c r="H2700" s="891"/>
      <c r="I2700" s="891"/>
      <c r="J2700" s="891"/>
      <c r="K2700" s="891"/>
      <c r="L2700" s="891"/>
      <c r="M2700" s="917">
        <v>4</v>
      </c>
      <c r="N2700" s="866">
        <v>0.885150968888889</v>
      </c>
      <c r="O2700" s="867">
        <v>11.25</v>
      </c>
      <c r="P2700" s="867">
        <f t="shared" si="35"/>
        <v>9.9579484</v>
      </c>
    </row>
    <row r="2701" s="1" customFormat="1" spans="1:16">
      <c r="A2701" s="911" t="s">
        <v>6885</v>
      </c>
      <c r="B2701" s="912" t="s">
        <v>6886</v>
      </c>
      <c r="C2701" s="891"/>
      <c r="D2701" s="913"/>
      <c r="E2701" s="914"/>
      <c r="F2701" s="891"/>
      <c r="G2701" s="891"/>
      <c r="H2701" s="891"/>
      <c r="I2701" s="891"/>
      <c r="J2701" s="891"/>
      <c r="K2701" s="891"/>
      <c r="L2701" s="891"/>
      <c r="M2701" s="917">
        <v>2</v>
      </c>
      <c r="N2701" s="866">
        <v>0.442575484444444</v>
      </c>
      <c r="O2701" s="867">
        <v>11.25</v>
      </c>
      <c r="P2701" s="867">
        <f t="shared" si="35"/>
        <v>4.9789742</v>
      </c>
    </row>
    <row r="2702" s="1" customFormat="1" spans="1:16">
      <c r="A2702" s="911" t="s">
        <v>6887</v>
      </c>
      <c r="B2702" s="912" t="s">
        <v>6888</v>
      </c>
      <c r="C2702" s="891"/>
      <c r="D2702" s="913"/>
      <c r="E2702" s="914"/>
      <c r="F2702" s="891"/>
      <c r="G2702" s="891"/>
      <c r="H2702" s="891"/>
      <c r="I2702" s="891"/>
      <c r="J2702" s="891"/>
      <c r="K2702" s="891"/>
      <c r="L2702" s="891"/>
      <c r="M2702" s="917">
        <v>4</v>
      </c>
      <c r="N2702" s="866">
        <v>0.885150968888889</v>
      </c>
      <c r="O2702" s="867">
        <v>11.25</v>
      </c>
      <c r="P2702" s="867">
        <f t="shared" si="35"/>
        <v>9.9579484</v>
      </c>
    </row>
    <row r="2703" s="1" customFormat="1" spans="1:16">
      <c r="A2703" s="911" t="s">
        <v>6889</v>
      </c>
      <c r="B2703" s="912" t="s">
        <v>6890</v>
      </c>
      <c r="C2703" s="891"/>
      <c r="D2703" s="913"/>
      <c r="E2703" s="914"/>
      <c r="F2703" s="891"/>
      <c r="G2703" s="891"/>
      <c r="H2703" s="891"/>
      <c r="I2703" s="891"/>
      <c r="J2703" s="891"/>
      <c r="K2703" s="891"/>
      <c r="L2703" s="891"/>
      <c r="M2703" s="917">
        <v>6</v>
      </c>
      <c r="N2703" s="866">
        <v>1.32772645333333</v>
      </c>
      <c r="O2703" s="867">
        <v>11.25</v>
      </c>
      <c r="P2703" s="867">
        <f t="shared" si="35"/>
        <v>14.9369226</v>
      </c>
    </row>
    <row r="2704" s="1" customFormat="1" spans="1:16">
      <c r="A2704" s="911" t="s">
        <v>6891</v>
      </c>
      <c r="B2704" s="912" t="s">
        <v>6892</v>
      </c>
      <c r="C2704" s="891"/>
      <c r="D2704" s="913"/>
      <c r="E2704" s="914"/>
      <c r="F2704" s="891"/>
      <c r="G2704" s="891"/>
      <c r="H2704" s="891"/>
      <c r="I2704" s="891"/>
      <c r="J2704" s="891"/>
      <c r="K2704" s="891"/>
      <c r="L2704" s="891"/>
      <c r="M2704" s="917">
        <v>1</v>
      </c>
      <c r="N2704" s="866">
        <v>0.221287742222222</v>
      </c>
      <c r="O2704" s="867">
        <v>11.25</v>
      </c>
      <c r="P2704" s="867">
        <f t="shared" si="35"/>
        <v>2.4894871</v>
      </c>
    </row>
    <row r="2705" s="1" customFormat="1" spans="1:16">
      <c r="A2705" s="915" t="s">
        <v>6893</v>
      </c>
      <c r="B2705" s="916" t="s">
        <v>6894</v>
      </c>
      <c r="C2705" s="891"/>
      <c r="D2705" s="913"/>
      <c r="E2705" s="914"/>
      <c r="F2705" s="891"/>
      <c r="G2705" s="891"/>
      <c r="H2705" s="891"/>
      <c r="I2705" s="891"/>
      <c r="J2705" s="891"/>
      <c r="K2705" s="891"/>
      <c r="L2705" s="891"/>
      <c r="M2705" s="918">
        <v>2</v>
      </c>
      <c r="N2705" s="866">
        <v>0.442575484444444</v>
      </c>
      <c r="O2705" s="867">
        <v>11.25</v>
      </c>
      <c r="P2705" s="867">
        <f t="shared" si="35"/>
        <v>4.9789742</v>
      </c>
    </row>
    <row r="2706" s="1" customFormat="1" spans="1:16">
      <c r="A2706" s="911" t="s">
        <v>6895</v>
      </c>
      <c r="B2706" s="912" t="s">
        <v>6896</v>
      </c>
      <c r="C2706" s="891"/>
      <c r="D2706" s="913"/>
      <c r="E2706" s="914"/>
      <c r="F2706" s="891"/>
      <c r="G2706" s="891"/>
      <c r="H2706" s="891"/>
      <c r="I2706" s="891"/>
      <c r="J2706" s="891"/>
      <c r="K2706" s="891"/>
      <c r="L2706" s="891"/>
      <c r="M2706" s="917">
        <v>5</v>
      </c>
      <c r="N2706" s="866">
        <v>1.10643871111111</v>
      </c>
      <c r="O2706" s="867">
        <v>11.25</v>
      </c>
      <c r="P2706" s="867">
        <f t="shared" si="35"/>
        <v>12.4474355</v>
      </c>
    </row>
    <row r="2707" s="1" customFormat="1" spans="1:16">
      <c r="A2707" s="911" t="s">
        <v>6897</v>
      </c>
      <c r="B2707" s="912" t="s">
        <v>3286</v>
      </c>
      <c r="C2707" s="891"/>
      <c r="D2707" s="913"/>
      <c r="E2707" s="914"/>
      <c r="F2707" s="891"/>
      <c r="G2707" s="891"/>
      <c r="H2707" s="891"/>
      <c r="I2707" s="891"/>
      <c r="J2707" s="891"/>
      <c r="K2707" s="891"/>
      <c r="L2707" s="891"/>
      <c r="M2707" s="917">
        <v>2</v>
      </c>
      <c r="N2707" s="866">
        <v>0.442575484444444</v>
      </c>
      <c r="O2707" s="867">
        <v>11.25</v>
      </c>
      <c r="P2707" s="867">
        <f t="shared" si="35"/>
        <v>4.9789742</v>
      </c>
    </row>
    <row r="2708" s="1" customFormat="1" spans="1:16">
      <c r="A2708" s="911" t="s">
        <v>6898</v>
      </c>
      <c r="B2708" s="912" t="s">
        <v>6899</v>
      </c>
      <c r="C2708" s="891"/>
      <c r="D2708" s="913"/>
      <c r="E2708" s="914"/>
      <c r="F2708" s="891"/>
      <c r="G2708" s="891"/>
      <c r="H2708" s="891"/>
      <c r="I2708" s="891"/>
      <c r="J2708" s="891"/>
      <c r="K2708" s="891"/>
      <c r="L2708" s="891"/>
      <c r="M2708" s="917">
        <v>1</v>
      </c>
      <c r="N2708" s="866">
        <v>0.221287742222222</v>
      </c>
      <c r="O2708" s="867">
        <v>11.25</v>
      </c>
      <c r="P2708" s="867">
        <f t="shared" si="35"/>
        <v>2.4894871</v>
      </c>
    </row>
    <row r="2709" s="1" customFormat="1" spans="1:16">
      <c r="A2709" s="911" t="s">
        <v>6900</v>
      </c>
      <c r="B2709" s="912" t="s">
        <v>6691</v>
      </c>
      <c r="C2709" s="891"/>
      <c r="D2709" s="913"/>
      <c r="E2709" s="914"/>
      <c r="F2709" s="891"/>
      <c r="G2709" s="891"/>
      <c r="H2709" s="891"/>
      <c r="I2709" s="891"/>
      <c r="J2709" s="891"/>
      <c r="K2709" s="891"/>
      <c r="L2709" s="891"/>
      <c r="M2709" s="917">
        <v>3</v>
      </c>
      <c r="N2709" s="866">
        <v>0.663863226666667</v>
      </c>
      <c r="O2709" s="867">
        <v>11.25</v>
      </c>
      <c r="P2709" s="867">
        <f t="shared" si="35"/>
        <v>7.4684613</v>
      </c>
    </row>
    <row r="2710" s="1" customFormat="1" spans="1:16">
      <c r="A2710" s="911" t="s">
        <v>6901</v>
      </c>
      <c r="B2710" s="912" t="s">
        <v>6902</v>
      </c>
      <c r="C2710" s="891"/>
      <c r="D2710" s="913"/>
      <c r="E2710" s="914"/>
      <c r="F2710" s="891"/>
      <c r="G2710" s="891"/>
      <c r="H2710" s="891"/>
      <c r="I2710" s="891"/>
      <c r="J2710" s="891"/>
      <c r="K2710" s="891"/>
      <c r="L2710" s="891"/>
      <c r="M2710" s="917">
        <v>1</v>
      </c>
      <c r="N2710" s="866">
        <v>0.221287742222222</v>
      </c>
      <c r="O2710" s="867">
        <v>11.25</v>
      </c>
      <c r="P2710" s="867">
        <f t="shared" si="35"/>
        <v>2.4894871</v>
      </c>
    </row>
    <row r="2711" s="1" customFormat="1" spans="1:16">
      <c r="A2711" s="911" t="s">
        <v>6903</v>
      </c>
      <c r="B2711" s="912" t="s">
        <v>3599</v>
      </c>
      <c r="C2711" s="891"/>
      <c r="D2711" s="913"/>
      <c r="E2711" s="914"/>
      <c r="F2711" s="891"/>
      <c r="G2711" s="891"/>
      <c r="H2711" s="891"/>
      <c r="I2711" s="891"/>
      <c r="J2711" s="891"/>
      <c r="K2711" s="891"/>
      <c r="L2711" s="891"/>
      <c r="M2711" s="917">
        <v>6</v>
      </c>
      <c r="N2711" s="866">
        <v>1.32772645333333</v>
      </c>
      <c r="O2711" s="867">
        <v>11.25</v>
      </c>
      <c r="P2711" s="867">
        <f t="shared" si="35"/>
        <v>14.9369226</v>
      </c>
    </row>
    <row r="2712" s="1" customFormat="1" spans="1:16">
      <c r="A2712" s="911" t="s">
        <v>6904</v>
      </c>
      <c r="B2712" s="912" t="s">
        <v>6905</v>
      </c>
      <c r="C2712" s="891"/>
      <c r="D2712" s="913"/>
      <c r="E2712" s="914"/>
      <c r="F2712" s="891"/>
      <c r="G2712" s="891"/>
      <c r="H2712" s="891"/>
      <c r="I2712" s="891"/>
      <c r="J2712" s="891"/>
      <c r="K2712" s="891"/>
      <c r="L2712" s="891"/>
      <c r="M2712" s="917">
        <v>2</v>
      </c>
      <c r="N2712" s="866">
        <v>0.442575484444444</v>
      </c>
      <c r="O2712" s="867">
        <v>11.25</v>
      </c>
      <c r="P2712" s="867">
        <f t="shared" si="35"/>
        <v>4.9789742</v>
      </c>
    </row>
    <row r="2713" s="1" customFormat="1" spans="1:16">
      <c r="A2713" s="911" t="s">
        <v>6906</v>
      </c>
      <c r="B2713" s="912" t="s">
        <v>6907</v>
      </c>
      <c r="C2713" s="891"/>
      <c r="D2713" s="913"/>
      <c r="E2713" s="914"/>
      <c r="F2713" s="891"/>
      <c r="G2713" s="891"/>
      <c r="H2713" s="891"/>
      <c r="I2713" s="891"/>
      <c r="J2713" s="891"/>
      <c r="K2713" s="891"/>
      <c r="L2713" s="891"/>
      <c r="M2713" s="917">
        <v>3</v>
      </c>
      <c r="N2713" s="866">
        <v>0.663863226666667</v>
      </c>
      <c r="O2713" s="867">
        <v>11.25</v>
      </c>
      <c r="P2713" s="867">
        <f t="shared" si="35"/>
        <v>7.4684613</v>
      </c>
    </row>
    <row r="2714" s="1" customFormat="1" spans="1:16">
      <c r="A2714" s="911" t="s">
        <v>6908</v>
      </c>
      <c r="B2714" s="912" t="s">
        <v>6909</v>
      </c>
      <c r="C2714" s="891"/>
      <c r="D2714" s="913"/>
      <c r="E2714" s="914"/>
      <c r="F2714" s="891"/>
      <c r="G2714" s="891"/>
      <c r="H2714" s="891"/>
      <c r="I2714" s="891"/>
      <c r="J2714" s="891"/>
      <c r="K2714" s="891"/>
      <c r="L2714" s="891"/>
      <c r="M2714" s="917">
        <v>8</v>
      </c>
      <c r="N2714" s="866">
        <v>1.77030193777778</v>
      </c>
      <c r="O2714" s="867">
        <v>11.25</v>
      </c>
      <c r="P2714" s="867">
        <f t="shared" si="35"/>
        <v>19.9158968</v>
      </c>
    </row>
    <row r="2715" s="1" customFormat="1" spans="1:16">
      <c r="A2715" s="911" t="s">
        <v>6910</v>
      </c>
      <c r="B2715" s="912" t="s">
        <v>6911</v>
      </c>
      <c r="C2715" s="891"/>
      <c r="D2715" s="913"/>
      <c r="E2715" s="914"/>
      <c r="F2715" s="891"/>
      <c r="G2715" s="891"/>
      <c r="H2715" s="891"/>
      <c r="I2715" s="891"/>
      <c r="J2715" s="891"/>
      <c r="K2715" s="891"/>
      <c r="L2715" s="891"/>
      <c r="M2715" s="917">
        <v>4</v>
      </c>
      <c r="N2715" s="866">
        <v>0.885150968888889</v>
      </c>
      <c r="O2715" s="867">
        <v>11.25</v>
      </c>
      <c r="P2715" s="867">
        <f t="shared" si="35"/>
        <v>9.9579484</v>
      </c>
    </row>
    <row r="2716" s="1" customFormat="1" spans="1:16">
      <c r="A2716" s="911" t="s">
        <v>6912</v>
      </c>
      <c r="B2716" s="912" t="s">
        <v>3857</v>
      </c>
      <c r="C2716" s="891"/>
      <c r="D2716" s="913"/>
      <c r="E2716" s="914"/>
      <c r="F2716" s="891"/>
      <c r="G2716" s="891"/>
      <c r="H2716" s="891"/>
      <c r="I2716" s="891"/>
      <c r="J2716" s="891"/>
      <c r="K2716" s="891"/>
      <c r="L2716" s="891"/>
      <c r="M2716" s="917">
        <v>5</v>
      </c>
      <c r="N2716" s="866">
        <v>1.10643871111111</v>
      </c>
      <c r="O2716" s="867">
        <v>11.25</v>
      </c>
      <c r="P2716" s="867">
        <f t="shared" si="35"/>
        <v>12.4474355</v>
      </c>
    </row>
    <row r="2717" s="1" customFormat="1" spans="1:16">
      <c r="A2717" s="911" t="s">
        <v>6913</v>
      </c>
      <c r="B2717" s="912" t="s">
        <v>4086</v>
      </c>
      <c r="C2717" s="891"/>
      <c r="D2717" s="913"/>
      <c r="E2717" s="914"/>
      <c r="F2717" s="891"/>
      <c r="G2717" s="891"/>
      <c r="H2717" s="891"/>
      <c r="I2717" s="891"/>
      <c r="J2717" s="891"/>
      <c r="K2717" s="891"/>
      <c r="L2717" s="891"/>
      <c r="M2717" s="917">
        <v>3</v>
      </c>
      <c r="N2717" s="866">
        <v>0.663863226666667</v>
      </c>
      <c r="O2717" s="867">
        <v>11.25</v>
      </c>
      <c r="P2717" s="867">
        <f t="shared" si="35"/>
        <v>7.4684613</v>
      </c>
    </row>
    <row r="2718" s="1" customFormat="1" spans="1:16">
      <c r="A2718" s="911" t="s">
        <v>6914</v>
      </c>
      <c r="B2718" s="912" t="s">
        <v>6915</v>
      </c>
      <c r="C2718" s="891"/>
      <c r="D2718" s="913"/>
      <c r="E2718" s="914"/>
      <c r="F2718" s="891"/>
      <c r="G2718" s="891"/>
      <c r="H2718" s="891"/>
      <c r="I2718" s="891"/>
      <c r="J2718" s="891"/>
      <c r="K2718" s="891"/>
      <c r="L2718" s="891"/>
      <c r="M2718" s="917">
        <v>3</v>
      </c>
      <c r="N2718" s="866">
        <v>0.663863226666667</v>
      </c>
      <c r="O2718" s="867">
        <v>11.25</v>
      </c>
      <c r="P2718" s="867">
        <f t="shared" si="35"/>
        <v>7.4684613</v>
      </c>
    </row>
    <row r="2719" s="1" customFormat="1" spans="1:16">
      <c r="A2719" s="911" t="s">
        <v>2084</v>
      </c>
      <c r="B2719" s="912" t="s">
        <v>6916</v>
      </c>
      <c r="C2719" s="891"/>
      <c r="D2719" s="913"/>
      <c r="E2719" s="914"/>
      <c r="F2719" s="891"/>
      <c r="G2719" s="891"/>
      <c r="H2719" s="891"/>
      <c r="I2719" s="891"/>
      <c r="J2719" s="891"/>
      <c r="K2719" s="891"/>
      <c r="L2719" s="891"/>
      <c r="M2719" s="917">
        <v>4</v>
      </c>
      <c r="N2719" s="866">
        <v>0.885150968888889</v>
      </c>
      <c r="O2719" s="867">
        <v>11.25</v>
      </c>
      <c r="P2719" s="867">
        <f t="shared" si="35"/>
        <v>9.9579484</v>
      </c>
    </row>
    <row r="2720" s="1" customFormat="1" spans="1:16">
      <c r="A2720" s="911" t="s">
        <v>6917</v>
      </c>
      <c r="B2720" s="912" t="s">
        <v>6918</v>
      </c>
      <c r="C2720" s="891"/>
      <c r="D2720" s="913"/>
      <c r="E2720" s="914"/>
      <c r="F2720" s="891"/>
      <c r="G2720" s="891"/>
      <c r="H2720" s="891"/>
      <c r="I2720" s="891"/>
      <c r="J2720" s="891"/>
      <c r="K2720" s="891"/>
      <c r="L2720" s="891"/>
      <c r="M2720" s="917">
        <v>1</v>
      </c>
      <c r="N2720" s="866">
        <v>0.221287742222222</v>
      </c>
      <c r="O2720" s="867">
        <v>11.25</v>
      </c>
      <c r="P2720" s="867">
        <f t="shared" si="35"/>
        <v>2.4894871</v>
      </c>
    </row>
    <row r="2721" s="1" customFormat="1" spans="1:16">
      <c r="A2721" s="911" t="s">
        <v>6919</v>
      </c>
      <c r="B2721" s="912" t="s">
        <v>6920</v>
      </c>
      <c r="C2721" s="891"/>
      <c r="D2721" s="913"/>
      <c r="E2721" s="914"/>
      <c r="F2721" s="891"/>
      <c r="G2721" s="891"/>
      <c r="H2721" s="891"/>
      <c r="I2721" s="891"/>
      <c r="J2721" s="891"/>
      <c r="K2721" s="891"/>
      <c r="L2721" s="891"/>
      <c r="M2721" s="917">
        <v>4</v>
      </c>
      <c r="N2721" s="866">
        <v>0.885150968888889</v>
      </c>
      <c r="O2721" s="867">
        <v>11.25</v>
      </c>
      <c r="P2721" s="867">
        <f t="shared" si="35"/>
        <v>9.9579484</v>
      </c>
    </row>
    <row r="2722" s="1" customFormat="1" spans="1:16">
      <c r="A2722" s="911" t="s">
        <v>6921</v>
      </c>
      <c r="B2722" s="912" t="s">
        <v>6922</v>
      </c>
      <c r="C2722" s="891"/>
      <c r="D2722" s="913"/>
      <c r="E2722" s="914"/>
      <c r="F2722" s="891"/>
      <c r="G2722" s="891"/>
      <c r="H2722" s="891"/>
      <c r="I2722" s="891"/>
      <c r="J2722" s="891"/>
      <c r="K2722" s="891"/>
      <c r="L2722" s="891"/>
      <c r="M2722" s="917">
        <v>4</v>
      </c>
      <c r="N2722" s="866">
        <v>0.885150968888889</v>
      </c>
      <c r="O2722" s="867">
        <v>11.25</v>
      </c>
      <c r="P2722" s="867">
        <f t="shared" si="35"/>
        <v>9.9579484</v>
      </c>
    </row>
    <row r="2723" s="1" customFormat="1" spans="1:16">
      <c r="A2723" s="911" t="s">
        <v>6923</v>
      </c>
      <c r="B2723" s="912" t="s">
        <v>6924</v>
      </c>
      <c r="C2723" s="891"/>
      <c r="D2723" s="913"/>
      <c r="E2723" s="914"/>
      <c r="F2723" s="891"/>
      <c r="G2723" s="891"/>
      <c r="H2723" s="891"/>
      <c r="I2723" s="891"/>
      <c r="J2723" s="891"/>
      <c r="K2723" s="891"/>
      <c r="L2723" s="891"/>
      <c r="M2723" s="917">
        <v>3</v>
      </c>
      <c r="N2723" s="866">
        <v>0.663863226666667</v>
      </c>
      <c r="O2723" s="867">
        <v>11.25</v>
      </c>
      <c r="P2723" s="867">
        <f t="shared" si="35"/>
        <v>7.4684613</v>
      </c>
    </row>
    <row r="2724" s="1" customFormat="1" spans="1:16">
      <c r="A2724" s="911" t="s">
        <v>6925</v>
      </c>
      <c r="B2724" s="912" t="s">
        <v>6926</v>
      </c>
      <c r="C2724" s="891"/>
      <c r="D2724" s="913"/>
      <c r="E2724" s="914"/>
      <c r="F2724" s="891"/>
      <c r="G2724" s="891"/>
      <c r="H2724" s="891"/>
      <c r="I2724" s="891"/>
      <c r="J2724" s="891"/>
      <c r="K2724" s="891"/>
      <c r="L2724" s="891"/>
      <c r="M2724" s="917">
        <v>6</v>
      </c>
      <c r="N2724" s="866">
        <v>1.32772645333333</v>
      </c>
      <c r="O2724" s="867">
        <v>11.25</v>
      </c>
      <c r="P2724" s="867">
        <f t="shared" si="35"/>
        <v>14.9369226</v>
      </c>
    </row>
    <row r="2725" s="1" customFormat="1" spans="1:16">
      <c r="A2725" s="911" t="s">
        <v>6927</v>
      </c>
      <c r="B2725" s="912" t="s">
        <v>6928</v>
      </c>
      <c r="C2725" s="891"/>
      <c r="D2725" s="913"/>
      <c r="E2725" s="914"/>
      <c r="F2725" s="891"/>
      <c r="G2725" s="891"/>
      <c r="H2725" s="891"/>
      <c r="I2725" s="891"/>
      <c r="J2725" s="891"/>
      <c r="K2725" s="891"/>
      <c r="L2725" s="891"/>
      <c r="M2725" s="917">
        <v>4</v>
      </c>
      <c r="N2725" s="866">
        <v>0.885150968888889</v>
      </c>
      <c r="O2725" s="867">
        <v>11.25</v>
      </c>
      <c r="P2725" s="867">
        <f t="shared" si="35"/>
        <v>9.9579484</v>
      </c>
    </row>
    <row r="2726" s="1" customFormat="1" spans="1:16">
      <c r="A2726" s="911" t="s">
        <v>6929</v>
      </c>
      <c r="B2726" s="912" t="s">
        <v>6930</v>
      </c>
      <c r="C2726" s="891"/>
      <c r="D2726" s="913"/>
      <c r="E2726" s="914"/>
      <c r="F2726" s="891"/>
      <c r="G2726" s="891"/>
      <c r="H2726" s="891"/>
      <c r="I2726" s="891"/>
      <c r="J2726" s="891"/>
      <c r="K2726" s="891"/>
      <c r="L2726" s="891"/>
      <c r="M2726" s="917">
        <v>8</v>
      </c>
      <c r="N2726" s="866">
        <v>1.77030193777778</v>
      </c>
      <c r="O2726" s="867">
        <v>11.25</v>
      </c>
      <c r="P2726" s="867">
        <f t="shared" si="35"/>
        <v>19.9158968</v>
      </c>
    </row>
    <row r="2727" s="1" customFormat="1" spans="1:16">
      <c r="A2727" s="911" t="s">
        <v>6931</v>
      </c>
      <c r="B2727" s="912" t="s">
        <v>6932</v>
      </c>
      <c r="C2727" s="891"/>
      <c r="D2727" s="913"/>
      <c r="E2727" s="914"/>
      <c r="F2727" s="891"/>
      <c r="G2727" s="891"/>
      <c r="H2727" s="891"/>
      <c r="I2727" s="891"/>
      <c r="J2727" s="891"/>
      <c r="K2727" s="891"/>
      <c r="L2727" s="891"/>
      <c r="M2727" s="917">
        <v>2</v>
      </c>
      <c r="N2727" s="866">
        <v>0.442575484444444</v>
      </c>
      <c r="O2727" s="867">
        <v>11.25</v>
      </c>
      <c r="P2727" s="867">
        <f t="shared" si="35"/>
        <v>4.9789742</v>
      </c>
    </row>
    <row r="2728" s="1" customFormat="1" spans="1:16">
      <c r="A2728" s="911" t="s">
        <v>6933</v>
      </c>
      <c r="B2728" s="912" t="s">
        <v>6934</v>
      </c>
      <c r="C2728" s="891"/>
      <c r="D2728" s="913"/>
      <c r="E2728" s="914"/>
      <c r="F2728" s="891"/>
      <c r="G2728" s="891"/>
      <c r="H2728" s="891"/>
      <c r="I2728" s="891"/>
      <c r="J2728" s="891"/>
      <c r="K2728" s="891"/>
      <c r="L2728" s="891"/>
      <c r="M2728" s="917">
        <v>5</v>
      </c>
      <c r="N2728" s="866">
        <v>1.10643871111111</v>
      </c>
      <c r="O2728" s="867">
        <v>11.25</v>
      </c>
      <c r="P2728" s="867">
        <f t="shared" si="35"/>
        <v>12.4474355</v>
      </c>
    </row>
    <row r="2729" s="1" customFormat="1" spans="1:16">
      <c r="A2729" s="911" t="s">
        <v>6935</v>
      </c>
      <c r="B2729" s="912" t="s">
        <v>6936</v>
      </c>
      <c r="C2729" s="891"/>
      <c r="D2729" s="913"/>
      <c r="E2729" s="914"/>
      <c r="F2729" s="891"/>
      <c r="G2729" s="891"/>
      <c r="H2729" s="891"/>
      <c r="I2729" s="891"/>
      <c r="J2729" s="891"/>
      <c r="K2729" s="891"/>
      <c r="L2729" s="891"/>
      <c r="M2729" s="917">
        <v>3</v>
      </c>
      <c r="N2729" s="866">
        <v>0.663863226666667</v>
      </c>
      <c r="O2729" s="867">
        <v>11.25</v>
      </c>
      <c r="P2729" s="867">
        <f t="shared" si="35"/>
        <v>7.4684613</v>
      </c>
    </row>
    <row r="2730" s="1" customFormat="1" spans="1:16">
      <c r="A2730" s="911" t="s">
        <v>6937</v>
      </c>
      <c r="B2730" s="912" t="s">
        <v>6938</v>
      </c>
      <c r="C2730" s="891"/>
      <c r="D2730" s="913"/>
      <c r="E2730" s="914"/>
      <c r="F2730" s="891"/>
      <c r="G2730" s="891"/>
      <c r="H2730" s="891"/>
      <c r="I2730" s="891"/>
      <c r="J2730" s="891"/>
      <c r="K2730" s="891"/>
      <c r="L2730" s="891"/>
      <c r="M2730" s="917">
        <v>3</v>
      </c>
      <c r="N2730" s="866">
        <v>0.663863226666667</v>
      </c>
      <c r="O2730" s="867">
        <v>11.25</v>
      </c>
      <c r="P2730" s="867">
        <f t="shared" si="35"/>
        <v>7.4684613</v>
      </c>
    </row>
    <row r="2731" s="1" customFormat="1" spans="1:16">
      <c r="A2731" s="911" t="s">
        <v>6939</v>
      </c>
      <c r="B2731" s="912" t="s">
        <v>6940</v>
      </c>
      <c r="C2731" s="891"/>
      <c r="D2731" s="913"/>
      <c r="E2731" s="914"/>
      <c r="F2731" s="891"/>
      <c r="G2731" s="891"/>
      <c r="H2731" s="891"/>
      <c r="I2731" s="891"/>
      <c r="J2731" s="891"/>
      <c r="K2731" s="891"/>
      <c r="L2731" s="891"/>
      <c r="M2731" s="917">
        <v>2</v>
      </c>
      <c r="N2731" s="866">
        <v>0.442575484444444</v>
      </c>
      <c r="O2731" s="867">
        <v>11.25</v>
      </c>
      <c r="P2731" s="867">
        <f t="shared" si="35"/>
        <v>4.9789742</v>
      </c>
    </row>
    <row r="2732" s="1" customFormat="1" spans="1:16">
      <c r="A2732" s="911" t="s">
        <v>6941</v>
      </c>
      <c r="B2732" s="912" t="s">
        <v>6942</v>
      </c>
      <c r="C2732" s="891"/>
      <c r="D2732" s="913"/>
      <c r="E2732" s="914"/>
      <c r="F2732" s="891"/>
      <c r="G2732" s="891"/>
      <c r="H2732" s="891"/>
      <c r="I2732" s="891"/>
      <c r="J2732" s="891"/>
      <c r="K2732" s="891"/>
      <c r="L2732" s="891"/>
      <c r="M2732" s="917">
        <v>4</v>
      </c>
      <c r="N2732" s="866">
        <v>0.885150968888889</v>
      </c>
      <c r="O2732" s="867">
        <v>11.25</v>
      </c>
      <c r="P2732" s="867">
        <f t="shared" si="35"/>
        <v>9.9579484</v>
      </c>
    </row>
    <row r="2733" s="1" customFormat="1" spans="1:16">
      <c r="A2733" s="911" t="s">
        <v>6943</v>
      </c>
      <c r="B2733" s="912" t="s">
        <v>6944</v>
      </c>
      <c r="C2733" s="891"/>
      <c r="D2733" s="913"/>
      <c r="E2733" s="914"/>
      <c r="F2733" s="891"/>
      <c r="G2733" s="891"/>
      <c r="H2733" s="891"/>
      <c r="I2733" s="891"/>
      <c r="J2733" s="891"/>
      <c r="K2733" s="891"/>
      <c r="L2733" s="891"/>
      <c r="M2733" s="917">
        <v>1</v>
      </c>
      <c r="N2733" s="866">
        <v>0.221287742222222</v>
      </c>
      <c r="O2733" s="867">
        <v>11.25</v>
      </c>
      <c r="P2733" s="867">
        <f t="shared" si="35"/>
        <v>2.4894871</v>
      </c>
    </row>
    <row r="2734" s="1" customFormat="1" spans="1:16">
      <c r="A2734" s="911" t="s">
        <v>6945</v>
      </c>
      <c r="B2734" s="912" t="s">
        <v>6946</v>
      </c>
      <c r="C2734" s="891"/>
      <c r="D2734" s="913"/>
      <c r="E2734" s="914"/>
      <c r="F2734" s="891"/>
      <c r="G2734" s="891"/>
      <c r="H2734" s="891"/>
      <c r="I2734" s="891"/>
      <c r="J2734" s="891"/>
      <c r="K2734" s="891"/>
      <c r="L2734" s="891"/>
      <c r="M2734" s="917">
        <v>4</v>
      </c>
      <c r="N2734" s="866">
        <v>0.885150968888889</v>
      </c>
      <c r="O2734" s="867">
        <v>11.25</v>
      </c>
      <c r="P2734" s="867">
        <f t="shared" si="35"/>
        <v>9.9579484</v>
      </c>
    </row>
    <row r="2735" s="1" customFormat="1" spans="1:16">
      <c r="A2735" s="911" t="s">
        <v>6947</v>
      </c>
      <c r="B2735" s="912" t="s">
        <v>6948</v>
      </c>
      <c r="C2735" s="891"/>
      <c r="D2735" s="913"/>
      <c r="E2735" s="914"/>
      <c r="F2735" s="891"/>
      <c r="G2735" s="891"/>
      <c r="H2735" s="891"/>
      <c r="I2735" s="891"/>
      <c r="J2735" s="891"/>
      <c r="K2735" s="891"/>
      <c r="L2735" s="891"/>
      <c r="M2735" s="917">
        <v>3</v>
      </c>
      <c r="N2735" s="866">
        <v>0.663863226666667</v>
      </c>
      <c r="O2735" s="867">
        <v>11.25</v>
      </c>
      <c r="P2735" s="867">
        <f t="shared" si="35"/>
        <v>7.4684613</v>
      </c>
    </row>
    <row r="2736" s="1" customFormat="1" spans="1:16">
      <c r="A2736" s="911" t="s">
        <v>6949</v>
      </c>
      <c r="B2736" s="912" t="s">
        <v>4177</v>
      </c>
      <c r="C2736" s="891"/>
      <c r="D2736" s="913"/>
      <c r="E2736" s="914"/>
      <c r="F2736" s="891"/>
      <c r="G2736" s="891"/>
      <c r="H2736" s="891"/>
      <c r="I2736" s="891"/>
      <c r="J2736" s="891"/>
      <c r="K2736" s="891"/>
      <c r="L2736" s="891"/>
      <c r="M2736" s="917">
        <v>1</v>
      </c>
      <c r="N2736" s="866">
        <v>0.221287742222222</v>
      </c>
      <c r="O2736" s="867">
        <v>11.25</v>
      </c>
      <c r="P2736" s="867">
        <f t="shared" si="35"/>
        <v>2.4894871</v>
      </c>
    </row>
    <row r="2737" s="1" customFormat="1" spans="1:16">
      <c r="A2737" s="911" t="s">
        <v>6950</v>
      </c>
      <c r="B2737" s="912" t="s">
        <v>6951</v>
      </c>
      <c r="C2737" s="891"/>
      <c r="D2737" s="913"/>
      <c r="E2737" s="914"/>
      <c r="F2737" s="891"/>
      <c r="G2737" s="891"/>
      <c r="H2737" s="891"/>
      <c r="I2737" s="891"/>
      <c r="J2737" s="891"/>
      <c r="K2737" s="891"/>
      <c r="L2737" s="891"/>
      <c r="M2737" s="917">
        <v>4</v>
      </c>
      <c r="N2737" s="866">
        <v>0.885150968888889</v>
      </c>
      <c r="O2737" s="867">
        <v>11.25</v>
      </c>
      <c r="P2737" s="867">
        <f t="shared" si="35"/>
        <v>9.9579484</v>
      </c>
    </row>
    <row r="2738" s="1" customFormat="1" spans="1:16">
      <c r="A2738" s="911" t="s">
        <v>6952</v>
      </c>
      <c r="B2738" s="912" t="s">
        <v>6953</v>
      </c>
      <c r="C2738" s="891"/>
      <c r="D2738" s="913"/>
      <c r="E2738" s="914"/>
      <c r="F2738" s="891"/>
      <c r="G2738" s="891"/>
      <c r="H2738" s="891"/>
      <c r="I2738" s="891"/>
      <c r="J2738" s="891"/>
      <c r="K2738" s="891"/>
      <c r="L2738" s="891"/>
      <c r="M2738" s="917">
        <v>4</v>
      </c>
      <c r="N2738" s="866">
        <v>0.885150968888889</v>
      </c>
      <c r="O2738" s="867">
        <v>11.25</v>
      </c>
      <c r="P2738" s="867">
        <f t="shared" si="35"/>
        <v>9.9579484</v>
      </c>
    </row>
    <row r="2739" s="1" customFormat="1" spans="1:16">
      <c r="A2739" s="911" t="s">
        <v>6954</v>
      </c>
      <c r="B2739" s="912" t="s">
        <v>6955</v>
      </c>
      <c r="C2739" s="891"/>
      <c r="D2739" s="913"/>
      <c r="E2739" s="914"/>
      <c r="F2739" s="891"/>
      <c r="G2739" s="891"/>
      <c r="H2739" s="891"/>
      <c r="I2739" s="891"/>
      <c r="J2739" s="891"/>
      <c r="K2739" s="891"/>
      <c r="L2739" s="891"/>
      <c r="M2739" s="917">
        <v>1</v>
      </c>
      <c r="N2739" s="866">
        <v>0.221287742222222</v>
      </c>
      <c r="O2739" s="867">
        <v>11.25</v>
      </c>
      <c r="P2739" s="867">
        <f t="shared" si="35"/>
        <v>2.4894871</v>
      </c>
    </row>
    <row r="2740" s="1" customFormat="1" spans="1:16">
      <c r="A2740" s="911" t="s">
        <v>6956</v>
      </c>
      <c r="B2740" s="912" t="s">
        <v>6957</v>
      </c>
      <c r="C2740" s="891"/>
      <c r="D2740" s="913"/>
      <c r="E2740" s="914"/>
      <c r="F2740" s="891"/>
      <c r="G2740" s="891"/>
      <c r="H2740" s="891"/>
      <c r="I2740" s="891"/>
      <c r="J2740" s="891"/>
      <c r="K2740" s="891"/>
      <c r="L2740" s="891"/>
      <c r="M2740" s="917">
        <v>3</v>
      </c>
      <c r="N2740" s="866">
        <v>0.663863226666667</v>
      </c>
      <c r="O2740" s="867">
        <v>11.25</v>
      </c>
      <c r="P2740" s="867">
        <f t="shared" si="35"/>
        <v>7.4684613</v>
      </c>
    </row>
    <row r="2741" s="1" customFormat="1" spans="1:16">
      <c r="A2741" s="911" t="s">
        <v>6958</v>
      </c>
      <c r="B2741" s="912" t="s">
        <v>6959</v>
      </c>
      <c r="C2741" s="891"/>
      <c r="D2741" s="913"/>
      <c r="E2741" s="914"/>
      <c r="F2741" s="891"/>
      <c r="G2741" s="891"/>
      <c r="H2741" s="891"/>
      <c r="I2741" s="891"/>
      <c r="J2741" s="891"/>
      <c r="K2741" s="891"/>
      <c r="L2741" s="891"/>
      <c r="M2741" s="917">
        <v>2</v>
      </c>
      <c r="N2741" s="866">
        <v>0.442575484444444</v>
      </c>
      <c r="O2741" s="867">
        <v>11.25</v>
      </c>
      <c r="P2741" s="867">
        <f t="shared" si="35"/>
        <v>4.9789742</v>
      </c>
    </row>
    <row r="2742" s="1" customFormat="1" spans="1:16">
      <c r="A2742" s="911" t="s">
        <v>6960</v>
      </c>
      <c r="B2742" s="912" t="s">
        <v>6961</v>
      </c>
      <c r="C2742" s="891"/>
      <c r="D2742" s="913"/>
      <c r="E2742" s="914"/>
      <c r="F2742" s="891"/>
      <c r="G2742" s="891"/>
      <c r="H2742" s="891"/>
      <c r="I2742" s="891"/>
      <c r="J2742" s="891"/>
      <c r="K2742" s="891"/>
      <c r="L2742" s="891"/>
      <c r="M2742" s="917">
        <v>4</v>
      </c>
      <c r="N2742" s="866">
        <v>0.885150968888889</v>
      </c>
      <c r="O2742" s="867">
        <v>11.25</v>
      </c>
      <c r="P2742" s="867">
        <f t="shared" si="35"/>
        <v>9.9579484</v>
      </c>
    </row>
    <row r="2743" s="1" customFormat="1" spans="1:16">
      <c r="A2743" s="911" t="s">
        <v>6962</v>
      </c>
      <c r="B2743" s="912" t="s">
        <v>6963</v>
      </c>
      <c r="C2743" s="891"/>
      <c r="D2743" s="913"/>
      <c r="E2743" s="914"/>
      <c r="F2743" s="891"/>
      <c r="G2743" s="891"/>
      <c r="H2743" s="891"/>
      <c r="I2743" s="891"/>
      <c r="J2743" s="891"/>
      <c r="K2743" s="891"/>
      <c r="L2743" s="891"/>
      <c r="M2743" s="917">
        <v>4</v>
      </c>
      <c r="N2743" s="866">
        <v>0.885150968888889</v>
      </c>
      <c r="O2743" s="867">
        <v>11.25</v>
      </c>
      <c r="P2743" s="867">
        <f t="shared" si="35"/>
        <v>9.9579484</v>
      </c>
    </row>
    <row r="2744" s="1" customFormat="1" spans="1:16">
      <c r="A2744" s="911" t="s">
        <v>6964</v>
      </c>
      <c r="B2744" s="912" t="s">
        <v>6965</v>
      </c>
      <c r="C2744" s="891"/>
      <c r="D2744" s="913"/>
      <c r="E2744" s="914"/>
      <c r="F2744" s="891"/>
      <c r="G2744" s="891"/>
      <c r="H2744" s="891"/>
      <c r="I2744" s="891"/>
      <c r="J2744" s="891"/>
      <c r="K2744" s="891"/>
      <c r="L2744" s="891"/>
      <c r="M2744" s="917">
        <v>3</v>
      </c>
      <c r="N2744" s="866">
        <v>0.663863226666667</v>
      </c>
      <c r="O2744" s="867">
        <v>11.25</v>
      </c>
      <c r="P2744" s="867">
        <f t="shared" si="35"/>
        <v>7.4684613</v>
      </c>
    </row>
    <row r="2745" s="1" customFormat="1" spans="1:16">
      <c r="A2745" s="911" t="s">
        <v>6966</v>
      </c>
      <c r="B2745" s="912" t="s">
        <v>6967</v>
      </c>
      <c r="C2745" s="891"/>
      <c r="D2745" s="913"/>
      <c r="E2745" s="914"/>
      <c r="F2745" s="891"/>
      <c r="G2745" s="891"/>
      <c r="H2745" s="891"/>
      <c r="I2745" s="891"/>
      <c r="J2745" s="891"/>
      <c r="K2745" s="891"/>
      <c r="L2745" s="891"/>
      <c r="M2745" s="917">
        <v>2</v>
      </c>
      <c r="N2745" s="866">
        <v>0.442575484444444</v>
      </c>
      <c r="O2745" s="867">
        <v>11.25</v>
      </c>
      <c r="P2745" s="867">
        <f t="shared" si="35"/>
        <v>4.9789742</v>
      </c>
    </row>
    <row r="2746" s="1" customFormat="1" spans="1:16">
      <c r="A2746" s="911" t="s">
        <v>6968</v>
      </c>
      <c r="B2746" s="912" t="s">
        <v>6969</v>
      </c>
      <c r="C2746" s="891"/>
      <c r="D2746" s="913"/>
      <c r="E2746" s="914"/>
      <c r="F2746" s="891"/>
      <c r="G2746" s="891"/>
      <c r="H2746" s="891"/>
      <c r="I2746" s="891"/>
      <c r="J2746" s="891"/>
      <c r="K2746" s="891"/>
      <c r="L2746" s="891"/>
      <c r="M2746" s="917">
        <v>3</v>
      </c>
      <c r="N2746" s="866">
        <v>0.663863226666667</v>
      </c>
      <c r="O2746" s="867">
        <v>11.25</v>
      </c>
      <c r="P2746" s="867">
        <f t="shared" si="35"/>
        <v>7.4684613</v>
      </c>
    </row>
    <row r="2747" s="1" customFormat="1" spans="1:16">
      <c r="A2747" s="911" t="s">
        <v>6970</v>
      </c>
      <c r="B2747" s="912" t="s">
        <v>6971</v>
      </c>
      <c r="C2747" s="891"/>
      <c r="D2747" s="913"/>
      <c r="E2747" s="914"/>
      <c r="F2747" s="891"/>
      <c r="G2747" s="891"/>
      <c r="H2747" s="891"/>
      <c r="I2747" s="891"/>
      <c r="J2747" s="891"/>
      <c r="K2747" s="891"/>
      <c r="L2747" s="891"/>
      <c r="M2747" s="917">
        <v>3</v>
      </c>
      <c r="N2747" s="866">
        <v>0.663863226666667</v>
      </c>
      <c r="O2747" s="867">
        <v>11.25</v>
      </c>
      <c r="P2747" s="867">
        <f t="shared" si="35"/>
        <v>7.4684613</v>
      </c>
    </row>
    <row r="2748" s="1" customFormat="1" spans="1:16">
      <c r="A2748" s="911" t="s">
        <v>6972</v>
      </c>
      <c r="B2748" s="912" t="s">
        <v>6973</v>
      </c>
      <c r="C2748" s="891"/>
      <c r="D2748" s="913"/>
      <c r="E2748" s="914"/>
      <c r="F2748" s="891"/>
      <c r="G2748" s="891"/>
      <c r="H2748" s="891"/>
      <c r="I2748" s="891"/>
      <c r="J2748" s="891"/>
      <c r="K2748" s="891"/>
      <c r="L2748" s="891"/>
      <c r="M2748" s="917">
        <v>1</v>
      </c>
      <c r="N2748" s="866">
        <v>0.221287742222222</v>
      </c>
      <c r="O2748" s="867">
        <v>11.25</v>
      </c>
      <c r="P2748" s="867">
        <f t="shared" si="35"/>
        <v>2.4894871</v>
      </c>
    </row>
    <row r="2749" s="1" customFormat="1" spans="1:16">
      <c r="A2749" s="911" t="s">
        <v>6974</v>
      </c>
      <c r="B2749" s="912" t="s">
        <v>738</v>
      </c>
      <c r="C2749" s="891"/>
      <c r="D2749" s="913"/>
      <c r="E2749" s="914"/>
      <c r="F2749" s="891"/>
      <c r="G2749" s="891"/>
      <c r="H2749" s="891"/>
      <c r="I2749" s="891"/>
      <c r="J2749" s="891"/>
      <c r="K2749" s="891"/>
      <c r="L2749" s="891"/>
      <c r="M2749" s="917">
        <v>3</v>
      </c>
      <c r="N2749" s="866">
        <v>0.663863226666667</v>
      </c>
      <c r="O2749" s="867">
        <v>11.25</v>
      </c>
      <c r="P2749" s="867">
        <f t="shared" si="35"/>
        <v>7.4684613</v>
      </c>
    </row>
    <row r="2750" s="1" customFormat="1" spans="1:16">
      <c r="A2750" s="911" t="s">
        <v>6064</v>
      </c>
      <c r="B2750" s="912" t="s">
        <v>6975</v>
      </c>
      <c r="C2750" s="891"/>
      <c r="D2750" s="913"/>
      <c r="E2750" s="914"/>
      <c r="F2750" s="891"/>
      <c r="G2750" s="891"/>
      <c r="H2750" s="891"/>
      <c r="I2750" s="891"/>
      <c r="J2750" s="891"/>
      <c r="K2750" s="891"/>
      <c r="L2750" s="891"/>
      <c r="M2750" s="917">
        <v>4</v>
      </c>
      <c r="N2750" s="866">
        <v>0.885150968888889</v>
      </c>
      <c r="O2750" s="867">
        <v>11.25</v>
      </c>
      <c r="P2750" s="867">
        <f t="shared" si="35"/>
        <v>9.9579484</v>
      </c>
    </row>
    <row r="2751" s="1" customFormat="1" spans="1:16">
      <c r="A2751" s="911" t="s">
        <v>6976</v>
      </c>
      <c r="B2751" s="912" t="s">
        <v>3464</v>
      </c>
      <c r="C2751" s="891"/>
      <c r="D2751" s="913"/>
      <c r="E2751" s="914"/>
      <c r="F2751" s="891"/>
      <c r="G2751" s="891"/>
      <c r="H2751" s="891"/>
      <c r="I2751" s="891"/>
      <c r="J2751" s="891"/>
      <c r="K2751" s="891"/>
      <c r="L2751" s="891"/>
      <c r="M2751" s="917">
        <v>5</v>
      </c>
      <c r="N2751" s="866">
        <v>1.10643871111111</v>
      </c>
      <c r="O2751" s="867">
        <v>11.25</v>
      </c>
      <c r="P2751" s="867">
        <f t="shared" si="35"/>
        <v>12.4474355</v>
      </c>
    </row>
    <row r="2752" s="1" customFormat="1" spans="1:16">
      <c r="A2752" s="911" t="s">
        <v>6977</v>
      </c>
      <c r="B2752" s="912" t="s">
        <v>6978</v>
      </c>
      <c r="C2752" s="891"/>
      <c r="D2752" s="913"/>
      <c r="E2752" s="914"/>
      <c r="F2752" s="891"/>
      <c r="G2752" s="891"/>
      <c r="H2752" s="891"/>
      <c r="I2752" s="891"/>
      <c r="J2752" s="891"/>
      <c r="K2752" s="891"/>
      <c r="L2752" s="891"/>
      <c r="M2752" s="917">
        <v>4</v>
      </c>
      <c r="N2752" s="866">
        <v>0.885150968888889</v>
      </c>
      <c r="O2752" s="867">
        <v>11.25</v>
      </c>
      <c r="P2752" s="867">
        <f t="shared" si="35"/>
        <v>9.9579484</v>
      </c>
    </row>
    <row r="2753" s="1" customFormat="1" spans="1:16">
      <c r="A2753" s="911" t="s">
        <v>6979</v>
      </c>
      <c r="B2753" s="912" t="s">
        <v>5049</v>
      </c>
      <c r="C2753" s="891"/>
      <c r="D2753" s="913"/>
      <c r="E2753" s="914"/>
      <c r="F2753" s="891"/>
      <c r="G2753" s="891"/>
      <c r="H2753" s="891"/>
      <c r="I2753" s="891"/>
      <c r="J2753" s="891"/>
      <c r="K2753" s="891"/>
      <c r="L2753" s="891"/>
      <c r="M2753" s="917">
        <v>1</v>
      </c>
      <c r="N2753" s="866">
        <v>0.221287742222222</v>
      </c>
      <c r="O2753" s="867">
        <v>11.25</v>
      </c>
      <c r="P2753" s="867">
        <f t="shared" si="35"/>
        <v>2.4894871</v>
      </c>
    </row>
    <row r="2754" s="1" customFormat="1" spans="1:16">
      <c r="A2754" s="911" t="s">
        <v>6980</v>
      </c>
      <c r="B2754" s="912" t="s">
        <v>6981</v>
      </c>
      <c r="C2754" s="891"/>
      <c r="D2754" s="913"/>
      <c r="E2754" s="914"/>
      <c r="F2754" s="891"/>
      <c r="G2754" s="891"/>
      <c r="H2754" s="891"/>
      <c r="I2754" s="891"/>
      <c r="J2754" s="891"/>
      <c r="K2754" s="891"/>
      <c r="L2754" s="891"/>
      <c r="M2754" s="917">
        <v>1</v>
      </c>
      <c r="N2754" s="866">
        <v>0.221287742222222</v>
      </c>
      <c r="O2754" s="867">
        <v>11.25</v>
      </c>
      <c r="P2754" s="867">
        <f t="shared" si="35"/>
        <v>2.4894871</v>
      </c>
    </row>
    <row r="2755" s="1" customFormat="1" spans="1:16">
      <c r="A2755" s="911" t="s">
        <v>6982</v>
      </c>
      <c r="B2755" s="912" t="s">
        <v>6983</v>
      </c>
      <c r="C2755" s="891"/>
      <c r="D2755" s="913"/>
      <c r="E2755" s="914"/>
      <c r="F2755" s="891"/>
      <c r="G2755" s="891"/>
      <c r="H2755" s="891"/>
      <c r="I2755" s="891"/>
      <c r="J2755" s="891"/>
      <c r="K2755" s="891"/>
      <c r="L2755" s="891"/>
      <c r="M2755" s="917">
        <v>5</v>
      </c>
      <c r="N2755" s="866">
        <v>1.10643871111111</v>
      </c>
      <c r="O2755" s="867">
        <v>11.25</v>
      </c>
      <c r="P2755" s="867">
        <f t="shared" si="35"/>
        <v>12.4474355</v>
      </c>
    </row>
    <row r="2756" s="1" customFormat="1" spans="1:16">
      <c r="A2756" s="911" t="s">
        <v>6984</v>
      </c>
      <c r="B2756" s="912" t="s">
        <v>6985</v>
      </c>
      <c r="C2756" s="891"/>
      <c r="D2756" s="913"/>
      <c r="E2756" s="914"/>
      <c r="F2756" s="891"/>
      <c r="G2756" s="891"/>
      <c r="H2756" s="891"/>
      <c r="I2756" s="891"/>
      <c r="J2756" s="891"/>
      <c r="K2756" s="891"/>
      <c r="L2756" s="891"/>
      <c r="M2756" s="917">
        <v>3</v>
      </c>
      <c r="N2756" s="866">
        <v>0.663863226666667</v>
      </c>
      <c r="O2756" s="867">
        <v>11.25</v>
      </c>
      <c r="P2756" s="867">
        <f t="shared" si="35"/>
        <v>7.4684613</v>
      </c>
    </row>
    <row r="2757" s="1" customFormat="1" spans="1:16">
      <c r="A2757" s="911" t="s">
        <v>6986</v>
      </c>
      <c r="B2757" s="912" t="s">
        <v>6987</v>
      </c>
      <c r="C2757" s="891"/>
      <c r="D2757" s="913"/>
      <c r="E2757" s="914"/>
      <c r="F2757" s="891"/>
      <c r="G2757" s="891"/>
      <c r="H2757" s="891"/>
      <c r="I2757" s="891"/>
      <c r="J2757" s="891"/>
      <c r="K2757" s="891"/>
      <c r="L2757" s="891"/>
      <c r="M2757" s="917">
        <v>4</v>
      </c>
      <c r="N2757" s="866">
        <v>0.885150968888889</v>
      </c>
      <c r="O2757" s="867">
        <v>11.25</v>
      </c>
      <c r="P2757" s="867">
        <f t="shared" si="35"/>
        <v>9.9579484</v>
      </c>
    </row>
    <row r="2758" s="1" customFormat="1" spans="1:16">
      <c r="A2758" s="911" t="s">
        <v>6988</v>
      </c>
      <c r="B2758" s="912" t="s">
        <v>6989</v>
      </c>
      <c r="C2758" s="891"/>
      <c r="D2758" s="913"/>
      <c r="E2758" s="914"/>
      <c r="F2758" s="891"/>
      <c r="G2758" s="891"/>
      <c r="H2758" s="891"/>
      <c r="I2758" s="891"/>
      <c r="J2758" s="891"/>
      <c r="K2758" s="891"/>
      <c r="L2758" s="891"/>
      <c r="M2758" s="917">
        <v>4</v>
      </c>
      <c r="N2758" s="866">
        <v>0.885150968888889</v>
      </c>
      <c r="O2758" s="867">
        <v>11.25</v>
      </c>
      <c r="P2758" s="867">
        <f t="shared" si="35"/>
        <v>9.9579484</v>
      </c>
    </row>
    <row r="2759" s="1" customFormat="1" spans="1:16">
      <c r="A2759" s="911" t="s">
        <v>6990</v>
      </c>
      <c r="B2759" s="912" t="s">
        <v>4187</v>
      </c>
      <c r="C2759" s="891"/>
      <c r="D2759" s="913"/>
      <c r="E2759" s="914"/>
      <c r="F2759" s="891"/>
      <c r="G2759" s="891"/>
      <c r="H2759" s="891"/>
      <c r="I2759" s="891"/>
      <c r="J2759" s="891"/>
      <c r="K2759" s="891"/>
      <c r="L2759" s="891"/>
      <c r="M2759" s="917">
        <v>5</v>
      </c>
      <c r="N2759" s="866">
        <v>1.10643871111111</v>
      </c>
      <c r="O2759" s="867">
        <v>11.25</v>
      </c>
      <c r="P2759" s="867">
        <f t="shared" si="35"/>
        <v>12.4474355</v>
      </c>
    </row>
    <row r="2760" s="1" customFormat="1" spans="1:16">
      <c r="A2760" s="911" t="s">
        <v>6991</v>
      </c>
      <c r="B2760" s="912" t="s">
        <v>6992</v>
      </c>
      <c r="C2760" s="891"/>
      <c r="D2760" s="913"/>
      <c r="E2760" s="914"/>
      <c r="F2760" s="891"/>
      <c r="G2760" s="891"/>
      <c r="H2760" s="891"/>
      <c r="I2760" s="891"/>
      <c r="J2760" s="891"/>
      <c r="K2760" s="891"/>
      <c r="L2760" s="891"/>
      <c r="M2760" s="917">
        <v>5</v>
      </c>
      <c r="N2760" s="866">
        <v>1.10643871111111</v>
      </c>
      <c r="O2760" s="867">
        <v>11.25</v>
      </c>
      <c r="P2760" s="867">
        <f t="shared" si="35"/>
        <v>12.4474355</v>
      </c>
    </row>
    <row r="2761" s="1" customFormat="1" spans="1:16">
      <c r="A2761" s="911" t="s">
        <v>6993</v>
      </c>
      <c r="B2761" s="912" t="s">
        <v>6994</v>
      </c>
      <c r="C2761" s="891"/>
      <c r="D2761" s="913"/>
      <c r="E2761" s="914"/>
      <c r="F2761" s="891"/>
      <c r="G2761" s="891"/>
      <c r="H2761" s="891"/>
      <c r="I2761" s="891"/>
      <c r="J2761" s="891"/>
      <c r="K2761" s="891"/>
      <c r="L2761" s="891"/>
      <c r="M2761" s="917">
        <v>1</v>
      </c>
      <c r="N2761" s="866">
        <v>0.221287742222222</v>
      </c>
      <c r="O2761" s="867">
        <v>11.25</v>
      </c>
      <c r="P2761" s="867">
        <f t="shared" si="35"/>
        <v>2.4894871</v>
      </c>
    </row>
    <row r="2762" s="1" customFormat="1" spans="1:16">
      <c r="A2762" s="911" t="s">
        <v>6995</v>
      </c>
      <c r="B2762" s="912" t="s">
        <v>6996</v>
      </c>
      <c r="C2762" s="891"/>
      <c r="D2762" s="913"/>
      <c r="E2762" s="914"/>
      <c r="F2762" s="891"/>
      <c r="G2762" s="891"/>
      <c r="H2762" s="891"/>
      <c r="I2762" s="891"/>
      <c r="J2762" s="891"/>
      <c r="K2762" s="891"/>
      <c r="L2762" s="891"/>
      <c r="M2762" s="917">
        <v>3</v>
      </c>
      <c r="N2762" s="866">
        <v>0.663863226666667</v>
      </c>
      <c r="O2762" s="867">
        <v>11.25</v>
      </c>
      <c r="P2762" s="867">
        <f t="shared" si="35"/>
        <v>7.4684613</v>
      </c>
    </row>
    <row r="2763" s="1" customFormat="1" spans="1:16">
      <c r="A2763" s="911" t="s">
        <v>6997</v>
      </c>
      <c r="B2763" s="912" t="s">
        <v>6998</v>
      </c>
      <c r="C2763" s="891"/>
      <c r="D2763" s="913"/>
      <c r="E2763" s="914"/>
      <c r="F2763" s="891"/>
      <c r="G2763" s="891"/>
      <c r="H2763" s="891"/>
      <c r="I2763" s="891"/>
      <c r="J2763" s="891"/>
      <c r="K2763" s="891"/>
      <c r="L2763" s="891"/>
      <c r="M2763" s="917">
        <v>5</v>
      </c>
      <c r="N2763" s="866">
        <v>1.10643871111111</v>
      </c>
      <c r="O2763" s="867">
        <v>11.25</v>
      </c>
      <c r="P2763" s="867">
        <f t="shared" ref="P2763:P2826" si="36">M2763*2.4894871</f>
        <v>12.4474355</v>
      </c>
    </row>
    <row r="2764" s="1" customFormat="1" spans="1:16">
      <c r="A2764" s="911" t="s">
        <v>4132</v>
      </c>
      <c r="B2764" s="912" t="s">
        <v>6999</v>
      </c>
      <c r="C2764" s="891"/>
      <c r="D2764" s="913"/>
      <c r="E2764" s="914"/>
      <c r="F2764" s="891"/>
      <c r="G2764" s="891"/>
      <c r="H2764" s="891"/>
      <c r="I2764" s="891"/>
      <c r="J2764" s="891"/>
      <c r="K2764" s="891"/>
      <c r="L2764" s="891"/>
      <c r="M2764" s="917">
        <v>4</v>
      </c>
      <c r="N2764" s="866">
        <v>0.885150968888889</v>
      </c>
      <c r="O2764" s="867">
        <v>11.25</v>
      </c>
      <c r="P2764" s="867">
        <f t="shared" si="36"/>
        <v>9.9579484</v>
      </c>
    </row>
    <row r="2765" s="1" customFormat="1" spans="1:16">
      <c r="A2765" s="911" t="s">
        <v>7000</v>
      </c>
      <c r="B2765" s="912" t="s">
        <v>3077</v>
      </c>
      <c r="C2765" s="891"/>
      <c r="D2765" s="913"/>
      <c r="E2765" s="914"/>
      <c r="F2765" s="891"/>
      <c r="G2765" s="891"/>
      <c r="H2765" s="891"/>
      <c r="I2765" s="891"/>
      <c r="J2765" s="891"/>
      <c r="K2765" s="891"/>
      <c r="L2765" s="891"/>
      <c r="M2765" s="917">
        <v>5</v>
      </c>
      <c r="N2765" s="866">
        <v>1.10643871111111</v>
      </c>
      <c r="O2765" s="867">
        <v>11.25</v>
      </c>
      <c r="P2765" s="867">
        <f t="shared" si="36"/>
        <v>12.4474355</v>
      </c>
    </row>
    <row r="2766" s="1" customFormat="1" spans="1:16">
      <c r="A2766" s="911" t="s">
        <v>7001</v>
      </c>
      <c r="B2766" s="912" t="s">
        <v>6918</v>
      </c>
      <c r="C2766" s="891"/>
      <c r="D2766" s="913"/>
      <c r="E2766" s="914"/>
      <c r="F2766" s="891"/>
      <c r="G2766" s="891"/>
      <c r="H2766" s="891"/>
      <c r="I2766" s="891"/>
      <c r="J2766" s="891"/>
      <c r="K2766" s="891"/>
      <c r="L2766" s="891"/>
      <c r="M2766" s="917">
        <v>5</v>
      </c>
      <c r="N2766" s="866">
        <v>1.10643871111111</v>
      </c>
      <c r="O2766" s="867">
        <v>11.25</v>
      </c>
      <c r="P2766" s="867">
        <f t="shared" si="36"/>
        <v>12.4474355</v>
      </c>
    </row>
    <row r="2767" s="1" customFormat="1" spans="1:16">
      <c r="A2767" s="911" t="s">
        <v>7002</v>
      </c>
      <c r="B2767" s="912" t="s">
        <v>7003</v>
      </c>
      <c r="C2767" s="891"/>
      <c r="D2767" s="913"/>
      <c r="E2767" s="914"/>
      <c r="F2767" s="891"/>
      <c r="G2767" s="891"/>
      <c r="H2767" s="891"/>
      <c r="I2767" s="891"/>
      <c r="J2767" s="891"/>
      <c r="K2767" s="891"/>
      <c r="L2767" s="891"/>
      <c r="M2767" s="917">
        <v>3</v>
      </c>
      <c r="N2767" s="866">
        <v>0.663863226666667</v>
      </c>
      <c r="O2767" s="867">
        <v>11.25</v>
      </c>
      <c r="P2767" s="867">
        <f t="shared" si="36"/>
        <v>7.4684613</v>
      </c>
    </row>
    <row r="2768" s="1" customFormat="1" spans="1:16">
      <c r="A2768" s="911" t="s">
        <v>2659</v>
      </c>
      <c r="B2768" s="912" t="s">
        <v>4636</v>
      </c>
      <c r="C2768" s="891"/>
      <c r="D2768" s="913"/>
      <c r="E2768" s="914"/>
      <c r="F2768" s="891"/>
      <c r="G2768" s="891"/>
      <c r="H2768" s="891"/>
      <c r="I2768" s="891"/>
      <c r="J2768" s="891"/>
      <c r="K2768" s="891"/>
      <c r="L2768" s="891"/>
      <c r="M2768" s="917">
        <v>4</v>
      </c>
      <c r="N2768" s="866">
        <v>0.885150968888889</v>
      </c>
      <c r="O2768" s="867">
        <v>11.25</v>
      </c>
      <c r="P2768" s="867">
        <f t="shared" si="36"/>
        <v>9.9579484</v>
      </c>
    </row>
    <row r="2769" s="1" customFormat="1" spans="1:16">
      <c r="A2769" s="911" t="s">
        <v>7004</v>
      </c>
      <c r="B2769" s="912" t="s">
        <v>3211</v>
      </c>
      <c r="C2769" s="891"/>
      <c r="D2769" s="913"/>
      <c r="E2769" s="914"/>
      <c r="F2769" s="891"/>
      <c r="G2769" s="891"/>
      <c r="H2769" s="891"/>
      <c r="I2769" s="891"/>
      <c r="J2769" s="891"/>
      <c r="K2769" s="891"/>
      <c r="L2769" s="891"/>
      <c r="M2769" s="917">
        <v>5</v>
      </c>
      <c r="N2769" s="866">
        <v>1.10643871111111</v>
      </c>
      <c r="O2769" s="867">
        <v>11.25</v>
      </c>
      <c r="P2769" s="867">
        <f t="shared" si="36"/>
        <v>12.4474355</v>
      </c>
    </row>
    <row r="2770" s="1" customFormat="1" spans="1:16">
      <c r="A2770" s="911" t="s">
        <v>7005</v>
      </c>
      <c r="B2770" s="912" t="s">
        <v>7006</v>
      </c>
      <c r="C2770" s="891"/>
      <c r="D2770" s="913"/>
      <c r="E2770" s="914"/>
      <c r="F2770" s="891"/>
      <c r="G2770" s="891"/>
      <c r="H2770" s="891"/>
      <c r="I2770" s="891"/>
      <c r="J2770" s="891"/>
      <c r="K2770" s="891"/>
      <c r="L2770" s="891"/>
      <c r="M2770" s="917">
        <v>5</v>
      </c>
      <c r="N2770" s="866">
        <v>1.10643871111111</v>
      </c>
      <c r="O2770" s="867">
        <v>11.25</v>
      </c>
      <c r="P2770" s="867">
        <f t="shared" si="36"/>
        <v>12.4474355</v>
      </c>
    </row>
    <row r="2771" s="1" customFormat="1" spans="1:16">
      <c r="A2771" s="911" t="s">
        <v>7007</v>
      </c>
      <c r="B2771" s="912" t="s">
        <v>7008</v>
      </c>
      <c r="C2771" s="891"/>
      <c r="D2771" s="913"/>
      <c r="E2771" s="914"/>
      <c r="F2771" s="891"/>
      <c r="G2771" s="891"/>
      <c r="H2771" s="891"/>
      <c r="I2771" s="891"/>
      <c r="J2771" s="891"/>
      <c r="K2771" s="891"/>
      <c r="L2771" s="891"/>
      <c r="M2771" s="917">
        <v>4</v>
      </c>
      <c r="N2771" s="866">
        <v>0.885150968888889</v>
      </c>
      <c r="O2771" s="867">
        <v>11.25</v>
      </c>
      <c r="P2771" s="867">
        <f t="shared" si="36"/>
        <v>9.9579484</v>
      </c>
    </row>
    <row r="2772" s="1" customFormat="1" spans="1:16">
      <c r="A2772" s="911" t="s">
        <v>7009</v>
      </c>
      <c r="B2772" s="912" t="s">
        <v>7010</v>
      </c>
      <c r="C2772" s="891"/>
      <c r="D2772" s="913"/>
      <c r="E2772" s="914"/>
      <c r="F2772" s="891"/>
      <c r="G2772" s="891"/>
      <c r="H2772" s="891"/>
      <c r="I2772" s="891"/>
      <c r="J2772" s="891"/>
      <c r="K2772" s="891"/>
      <c r="L2772" s="891"/>
      <c r="M2772" s="917">
        <v>3</v>
      </c>
      <c r="N2772" s="866">
        <v>0.663863226666667</v>
      </c>
      <c r="O2772" s="867">
        <v>11.25</v>
      </c>
      <c r="P2772" s="867">
        <f t="shared" si="36"/>
        <v>7.4684613</v>
      </c>
    </row>
    <row r="2773" s="1" customFormat="1" spans="1:16">
      <c r="A2773" s="911" t="s">
        <v>7011</v>
      </c>
      <c r="B2773" s="912" t="s">
        <v>7012</v>
      </c>
      <c r="C2773" s="891"/>
      <c r="D2773" s="913"/>
      <c r="E2773" s="914"/>
      <c r="F2773" s="891"/>
      <c r="G2773" s="891"/>
      <c r="H2773" s="891"/>
      <c r="I2773" s="891"/>
      <c r="J2773" s="891"/>
      <c r="K2773" s="891"/>
      <c r="L2773" s="891"/>
      <c r="M2773" s="917">
        <v>5</v>
      </c>
      <c r="N2773" s="866">
        <v>1.10643871111111</v>
      </c>
      <c r="O2773" s="867">
        <v>11.25</v>
      </c>
      <c r="P2773" s="867">
        <f t="shared" si="36"/>
        <v>12.4474355</v>
      </c>
    </row>
    <row r="2774" s="1" customFormat="1" spans="1:16">
      <c r="A2774" s="911" t="s">
        <v>7013</v>
      </c>
      <c r="B2774" s="912" t="s">
        <v>7014</v>
      </c>
      <c r="C2774" s="891"/>
      <c r="D2774" s="913"/>
      <c r="E2774" s="914"/>
      <c r="F2774" s="891"/>
      <c r="G2774" s="891"/>
      <c r="H2774" s="891"/>
      <c r="I2774" s="891"/>
      <c r="J2774" s="891"/>
      <c r="K2774" s="891"/>
      <c r="L2774" s="891"/>
      <c r="M2774" s="917">
        <v>4</v>
      </c>
      <c r="N2774" s="866">
        <v>0.885150968888889</v>
      </c>
      <c r="O2774" s="867">
        <v>11.25</v>
      </c>
      <c r="P2774" s="867">
        <f t="shared" si="36"/>
        <v>9.9579484</v>
      </c>
    </row>
    <row r="2775" s="1" customFormat="1" spans="1:16">
      <c r="A2775" s="911" t="s">
        <v>7015</v>
      </c>
      <c r="B2775" s="912" t="s">
        <v>7016</v>
      </c>
      <c r="C2775" s="891"/>
      <c r="D2775" s="913"/>
      <c r="E2775" s="914"/>
      <c r="F2775" s="891"/>
      <c r="G2775" s="891"/>
      <c r="H2775" s="891"/>
      <c r="I2775" s="891"/>
      <c r="J2775" s="891"/>
      <c r="K2775" s="891"/>
      <c r="L2775" s="891"/>
      <c r="M2775" s="917">
        <v>4</v>
      </c>
      <c r="N2775" s="866">
        <v>0.885150968888889</v>
      </c>
      <c r="O2775" s="867">
        <v>11.25</v>
      </c>
      <c r="P2775" s="867">
        <f t="shared" si="36"/>
        <v>9.9579484</v>
      </c>
    </row>
    <row r="2776" s="1" customFormat="1" spans="1:16">
      <c r="A2776" s="911" t="s">
        <v>7017</v>
      </c>
      <c r="B2776" s="912" t="s">
        <v>7018</v>
      </c>
      <c r="C2776" s="891"/>
      <c r="D2776" s="913"/>
      <c r="E2776" s="914"/>
      <c r="F2776" s="891"/>
      <c r="G2776" s="891"/>
      <c r="H2776" s="891"/>
      <c r="I2776" s="891"/>
      <c r="J2776" s="891"/>
      <c r="K2776" s="891"/>
      <c r="L2776" s="891"/>
      <c r="M2776" s="917">
        <v>1</v>
      </c>
      <c r="N2776" s="866">
        <v>0.221287742222222</v>
      </c>
      <c r="O2776" s="867">
        <v>11.25</v>
      </c>
      <c r="P2776" s="867">
        <f t="shared" si="36"/>
        <v>2.4894871</v>
      </c>
    </row>
    <row r="2777" s="1" customFormat="1" spans="1:16">
      <c r="A2777" s="911" t="s">
        <v>7019</v>
      </c>
      <c r="B2777" s="912" t="s">
        <v>7020</v>
      </c>
      <c r="C2777" s="891"/>
      <c r="D2777" s="913"/>
      <c r="E2777" s="914"/>
      <c r="F2777" s="891"/>
      <c r="G2777" s="891"/>
      <c r="H2777" s="891"/>
      <c r="I2777" s="891"/>
      <c r="J2777" s="891"/>
      <c r="K2777" s="891"/>
      <c r="L2777" s="891"/>
      <c r="M2777" s="917">
        <v>4</v>
      </c>
      <c r="N2777" s="866">
        <v>0.885150968888889</v>
      </c>
      <c r="O2777" s="867">
        <v>11.25</v>
      </c>
      <c r="P2777" s="867">
        <f t="shared" si="36"/>
        <v>9.9579484</v>
      </c>
    </row>
    <row r="2778" s="1" customFormat="1" spans="1:16">
      <c r="A2778" s="911" t="s">
        <v>3994</v>
      </c>
      <c r="B2778" s="912" t="s">
        <v>7021</v>
      </c>
      <c r="C2778" s="891"/>
      <c r="D2778" s="913"/>
      <c r="E2778" s="914"/>
      <c r="F2778" s="891"/>
      <c r="G2778" s="891"/>
      <c r="H2778" s="891"/>
      <c r="I2778" s="891"/>
      <c r="J2778" s="891"/>
      <c r="K2778" s="891"/>
      <c r="L2778" s="891"/>
      <c r="M2778" s="917">
        <v>3</v>
      </c>
      <c r="N2778" s="866">
        <v>0.663863226666667</v>
      </c>
      <c r="O2778" s="867">
        <v>11.25</v>
      </c>
      <c r="P2778" s="867">
        <f t="shared" si="36"/>
        <v>7.4684613</v>
      </c>
    </row>
    <row r="2779" s="1" customFormat="1" spans="1:16">
      <c r="A2779" s="911" t="s">
        <v>7022</v>
      </c>
      <c r="B2779" s="912" t="s">
        <v>7023</v>
      </c>
      <c r="C2779" s="891"/>
      <c r="D2779" s="913"/>
      <c r="E2779" s="914"/>
      <c r="F2779" s="891"/>
      <c r="G2779" s="891"/>
      <c r="H2779" s="891"/>
      <c r="I2779" s="891"/>
      <c r="J2779" s="891"/>
      <c r="K2779" s="891"/>
      <c r="L2779" s="891"/>
      <c r="M2779" s="917">
        <v>3</v>
      </c>
      <c r="N2779" s="866">
        <v>0.663863226666667</v>
      </c>
      <c r="O2779" s="867">
        <v>11.25</v>
      </c>
      <c r="P2779" s="867">
        <f t="shared" si="36"/>
        <v>7.4684613</v>
      </c>
    </row>
    <row r="2780" s="1" customFormat="1" spans="1:16">
      <c r="A2780" s="911" t="s">
        <v>7024</v>
      </c>
      <c r="B2780" s="912" t="s">
        <v>3959</v>
      </c>
      <c r="C2780" s="891"/>
      <c r="D2780" s="913"/>
      <c r="E2780" s="914"/>
      <c r="F2780" s="891"/>
      <c r="G2780" s="891"/>
      <c r="H2780" s="891"/>
      <c r="I2780" s="891"/>
      <c r="J2780" s="891"/>
      <c r="K2780" s="891"/>
      <c r="L2780" s="891"/>
      <c r="M2780" s="917">
        <v>3</v>
      </c>
      <c r="N2780" s="866">
        <v>0.663863226666667</v>
      </c>
      <c r="O2780" s="867">
        <v>11.25</v>
      </c>
      <c r="P2780" s="867">
        <f t="shared" si="36"/>
        <v>7.4684613</v>
      </c>
    </row>
    <row r="2781" s="1" customFormat="1" spans="1:16">
      <c r="A2781" s="911" t="s">
        <v>7025</v>
      </c>
      <c r="B2781" s="912" t="s">
        <v>7026</v>
      </c>
      <c r="C2781" s="891"/>
      <c r="D2781" s="913"/>
      <c r="E2781" s="914"/>
      <c r="F2781" s="891"/>
      <c r="G2781" s="891"/>
      <c r="H2781" s="891"/>
      <c r="I2781" s="891"/>
      <c r="J2781" s="891"/>
      <c r="K2781" s="891"/>
      <c r="L2781" s="891"/>
      <c r="M2781" s="917">
        <v>2</v>
      </c>
      <c r="N2781" s="866">
        <v>0.442575484444444</v>
      </c>
      <c r="O2781" s="867">
        <v>11.25</v>
      </c>
      <c r="P2781" s="867">
        <f t="shared" si="36"/>
        <v>4.9789742</v>
      </c>
    </row>
    <row r="2782" s="1" customFormat="1" spans="1:16">
      <c r="A2782" s="911" t="s">
        <v>7027</v>
      </c>
      <c r="B2782" s="912" t="s">
        <v>7028</v>
      </c>
      <c r="C2782" s="891"/>
      <c r="D2782" s="913"/>
      <c r="E2782" s="914"/>
      <c r="F2782" s="891"/>
      <c r="G2782" s="891"/>
      <c r="H2782" s="891"/>
      <c r="I2782" s="891"/>
      <c r="J2782" s="891"/>
      <c r="K2782" s="891"/>
      <c r="L2782" s="891"/>
      <c r="M2782" s="917">
        <v>4</v>
      </c>
      <c r="N2782" s="866">
        <v>0.885150968888889</v>
      </c>
      <c r="O2782" s="867">
        <v>11.25</v>
      </c>
      <c r="P2782" s="867">
        <f t="shared" si="36"/>
        <v>9.9579484</v>
      </c>
    </row>
    <row r="2783" s="1" customFormat="1" spans="1:16">
      <c r="A2783" s="911" t="s">
        <v>7029</v>
      </c>
      <c r="B2783" s="912" t="s">
        <v>7030</v>
      </c>
      <c r="C2783" s="891"/>
      <c r="D2783" s="913"/>
      <c r="E2783" s="914"/>
      <c r="F2783" s="891"/>
      <c r="G2783" s="891"/>
      <c r="H2783" s="891"/>
      <c r="I2783" s="891"/>
      <c r="J2783" s="891"/>
      <c r="K2783" s="891"/>
      <c r="L2783" s="891"/>
      <c r="M2783" s="917">
        <v>5</v>
      </c>
      <c r="N2783" s="866">
        <v>1.10643871111111</v>
      </c>
      <c r="O2783" s="867">
        <v>11.25</v>
      </c>
      <c r="P2783" s="867">
        <f t="shared" si="36"/>
        <v>12.4474355</v>
      </c>
    </row>
    <row r="2784" s="1" customFormat="1" spans="1:16">
      <c r="A2784" s="911" t="s">
        <v>7031</v>
      </c>
      <c r="B2784" s="912" t="s">
        <v>7032</v>
      </c>
      <c r="C2784" s="891"/>
      <c r="D2784" s="913"/>
      <c r="E2784" s="914"/>
      <c r="F2784" s="891"/>
      <c r="G2784" s="891"/>
      <c r="H2784" s="891"/>
      <c r="I2784" s="891"/>
      <c r="J2784" s="891"/>
      <c r="K2784" s="891"/>
      <c r="L2784" s="891"/>
      <c r="M2784" s="917">
        <v>4</v>
      </c>
      <c r="N2784" s="866">
        <v>0.885150968888889</v>
      </c>
      <c r="O2784" s="867">
        <v>11.25</v>
      </c>
      <c r="P2784" s="867">
        <f t="shared" si="36"/>
        <v>9.9579484</v>
      </c>
    </row>
    <row r="2785" s="1" customFormat="1" spans="1:16">
      <c r="A2785" s="911" t="s">
        <v>7033</v>
      </c>
      <c r="B2785" s="912" t="s">
        <v>6719</v>
      </c>
      <c r="C2785" s="891"/>
      <c r="D2785" s="913"/>
      <c r="E2785" s="914"/>
      <c r="F2785" s="891"/>
      <c r="G2785" s="891"/>
      <c r="H2785" s="891"/>
      <c r="I2785" s="891"/>
      <c r="J2785" s="891"/>
      <c r="K2785" s="891"/>
      <c r="L2785" s="891"/>
      <c r="M2785" s="917">
        <v>6</v>
      </c>
      <c r="N2785" s="866">
        <v>1.32772645333333</v>
      </c>
      <c r="O2785" s="867">
        <v>11.25</v>
      </c>
      <c r="P2785" s="867">
        <f t="shared" si="36"/>
        <v>14.9369226</v>
      </c>
    </row>
    <row r="2786" s="1" customFormat="1" spans="1:16">
      <c r="A2786" s="911" t="s">
        <v>7034</v>
      </c>
      <c r="B2786" s="912" t="s">
        <v>7035</v>
      </c>
      <c r="C2786" s="891"/>
      <c r="D2786" s="913"/>
      <c r="E2786" s="914"/>
      <c r="F2786" s="891"/>
      <c r="G2786" s="891"/>
      <c r="H2786" s="891"/>
      <c r="I2786" s="891"/>
      <c r="J2786" s="891"/>
      <c r="K2786" s="891"/>
      <c r="L2786" s="891"/>
      <c r="M2786" s="917">
        <v>5</v>
      </c>
      <c r="N2786" s="866">
        <v>1.10643871111111</v>
      </c>
      <c r="O2786" s="867">
        <v>11.25</v>
      </c>
      <c r="P2786" s="867">
        <f t="shared" si="36"/>
        <v>12.4474355</v>
      </c>
    </row>
    <row r="2787" s="1" customFormat="1" spans="1:16">
      <c r="A2787" s="911" t="s">
        <v>7036</v>
      </c>
      <c r="B2787" s="912" t="s">
        <v>7037</v>
      </c>
      <c r="C2787" s="891"/>
      <c r="D2787" s="913"/>
      <c r="E2787" s="914"/>
      <c r="F2787" s="891"/>
      <c r="G2787" s="891"/>
      <c r="H2787" s="891"/>
      <c r="I2787" s="891"/>
      <c r="J2787" s="891"/>
      <c r="K2787" s="891"/>
      <c r="L2787" s="891"/>
      <c r="M2787" s="917">
        <v>3</v>
      </c>
      <c r="N2787" s="866">
        <v>0.663863226666667</v>
      </c>
      <c r="O2787" s="867">
        <v>11.25</v>
      </c>
      <c r="P2787" s="867">
        <f t="shared" si="36"/>
        <v>7.4684613</v>
      </c>
    </row>
    <row r="2788" s="1" customFormat="1" spans="1:16">
      <c r="A2788" s="911" t="s">
        <v>7038</v>
      </c>
      <c r="B2788" s="912" t="s">
        <v>7039</v>
      </c>
      <c r="C2788" s="891"/>
      <c r="D2788" s="913"/>
      <c r="E2788" s="914"/>
      <c r="F2788" s="891"/>
      <c r="G2788" s="891"/>
      <c r="H2788" s="891"/>
      <c r="I2788" s="891"/>
      <c r="J2788" s="891"/>
      <c r="K2788" s="891"/>
      <c r="L2788" s="891"/>
      <c r="M2788" s="917">
        <v>5</v>
      </c>
      <c r="N2788" s="866">
        <v>1.10643871111111</v>
      </c>
      <c r="O2788" s="867">
        <v>11.25</v>
      </c>
      <c r="P2788" s="867">
        <f t="shared" si="36"/>
        <v>12.4474355</v>
      </c>
    </row>
    <row r="2789" s="1" customFormat="1" spans="1:16">
      <c r="A2789" s="911" t="s">
        <v>7040</v>
      </c>
      <c r="B2789" s="912" t="s">
        <v>7041</v>
      </c>
      <c r="C2789" s="891"/>
      <c r="D2789" s="913"/>
      <c r="E2789" s="914"/>
      <c r="F2789" s="891"/>
      <c r="G2789" s="891"/>
      <c r="H2789" s="891"/>
      <c r="I2789" s="891"/>
      <c r="J2789" s="891"/>
      <c r="K2789" s="891"/>
      <c r="L2789" s="891"/>
      <c r="M2789" s="917">
        <v>4</v>
      </c>
      <c r="N2789" s="866">
        <v>0.885150968888889</v>
      </c>
      <c r="O2789" s="867">
        <v>11.25</v>
      </c>
      <c r="P2789" s="867">
        <f t="shared" si="36"/>
        <v>9.9579484</v>
      </c>
    </row>
    <row r="2790" s="1" customFormat="1" spans="1:16">
      <c r="A2790" s="911" t="s">
        <v>6652</v>
      </c>
      <c r="B2790" s="912" t="s">
        <v>7042</v>
      </c>
      <c r="C2790" s="891"/>
      <c r="D2790" s="913"/>
      <c r="E2790" s="914"/>
      <c r="F2790" s="891"/>
      <c r="G2790" s="891"/>
      <c r="H2790" s="891"/>
      <c r="I2790" s="891"/>
      <c r="J2790" s="891"/>
      <c r="K2790" s="891"/>
      <c r="L2790" s="891"/>
      <c r="M2790" s="917">
        <v>3</v>
      </c>
      <c r="N2790" s="866">
        <v>0.663863226666667</v>
      </c>
      <c r="O2790" s="867">
        <v>11.25</v>
      </c>
      <c r="P2790" s="867">
        <f t="shared" si="36"/>
        <v>7.4684613</v>
      </c>
    </row>
    <row r="2791" s="1" customFormat="1" spans="1:16">
      <c r="A2791" s="911" t="s">
        <v>7043</v>
      </c>
      <c r="B2791" s="912" t="s">
        <v>7044</v>
      </c>
      <c r="C2791" s="891"/>
      <c r="D2791" s="913"/>
      <c r="E2791" s="914"/>
      <c r="F2791" s="891"/>
      <c r="G2791" s="891"/>
      <c r="H2791" s="891"/>
      <c r="I2791" s="891"/>
      <c r="J2791" s="891"/>
      <c r="K2791" s="891"/>
      <c r="L2791" s="891"/>
      <c r="M2791" s="917">
        <v>6</v>
      </c>
      <c r="N2791" s="866">
        <v>1.32772645333333</v>
      </c>
      <c r="O2791" s="867">
        <v>11.25</v>
      </c>
      <c r="P2791" s="867">
        <f t="shared" si="36"/>
        <v>14.9369226</v>
      </c>
    </row>
    <row r="2792" s="1" customFormat="1" spans="1:16">
      <c r="A2792" s="911" t="s">
        <v>7045</v>
      </c>
      <c r="B2792" s="912" t="s">
        <v>7046</v>
      </c>
      <c r="C2792" s="891"/>
      <c r="D2792" s="913"/>
      <c r="E2792" s="914"/>
      <c r="F2792" s="891"/>
      <c r="G2792" s="891"/>
      <c r="H2792" s="891"/>
      <c r="I2792" s="891"/>
      <c r="J2792" s="891"/>
      <c r="K2792" s="891"/>
      <c r="L2792" s="891"/>
      <c r="M2792" s="917">
        <v>4</v>
      </c>
      <c r="N2792" s="866">
        <v>0.885150968888889</v>
      </c>
      <c r="O2792" s="867">
        <v>11.25</v>
      </c>
      <c r="P2792" s="867">
        <f t="shared" si="36"/>
        <v>9.9579484</v>
      </c>
    </row>
    <row r="2793" s="1" customFormat="1" spans="1:16">
      <c r="A2793" s="915" t="s">
        <v>7047</v>
      </c>
      <c r="B2793" s="916" t="s">
        <v>7048</v>
      </c>
      <c r="C2793" s="891"/>
      <c r="D2793" s="913"/>
      <c r="E2793" s="914"/>
      <c r="F2793" s="891"/>
      <c r="G2793" s="891"/>
      <c r="H2793" s="891"/>
      <c r="I2793" s="891"/>
      <c r="J2793" s="891"/>
      <c r="K2793" s="891"/>
      <c r="L2793" s="891"/>
      <c r="M2793" s="918">
        <v>2</v>
      </c>
      <c r="N2793" s="866">
        <v>0.442575484444444</v>
      </c>
      <c r="O2793" s="867">
        <v>11.25</v>
      </c>
      <c r="P2793" s="867">
        <f t="shared" si="36"/>
        <v>4.9789742</v>
      </c>
    </row>
    <row r="2794" s="1" customFormat="1" spans="1:16">
      <c r="A2794" s="911" t="s">
        <v>7049</v>
      </c>
      <c r="B2794" s="912" t="s">
        <v>7050</v>
      </c>
      <c r="C2794" s="891"/>
      <c r="D2794" s="913"/>
      <c r="E2794" s="914"/>
      <c r="F2794" s="891"/>
      <c r="G2794" s="891"/>
      <c r="H2794" s="891"/>
      <c r="I2794" s="891"/>
      <c r="J2794" s="891"/>
      <c r="K2794" s="891"/>
      <c r="L2794" s="891"/>
      <c r="M2794" s="917">
        <v>4</v>
      </c>
      <c r="N2794" s="866">
        <v>0.885150968888889</v>
      </c>
      <c r="O2794" s="867">
        <v>11.25</v>
      </c>
      <c r="P2794" s="867">
        <f t="shared" si="36"/>
        <v>9.9579484</v>
      </c>
    </row>
    <row r="2795" s="1" customFormat="1" spans="1:16">
      <c r="A2795" s="911" t="s">
        <v>7051</v>
      </c>
      <c r="B2795" s="912" t="s">
        <v>7052</v>
      </c>
      <c r="C2795" s="891"/>
      <c r="D2795" s="913"/>
      <c r="E2795" s="914"/>
      <c r="F2795" s="891"/>
      <c r="G2795" s="891"/>
      <c r="H2795" s="891"/>
      <c r="I2795" s="891"/>
      <c r="J2795" s="891"/>
      <c r="K2795" s="891"/>
      <c r="L2795" s="891"/>
      <c r="M2795" s="917">
        <v>4</v>
      </c>
      <c r="N2795" s="866">
        <v>0.885150968888889</v>
      </c>
      <c r="O2795" s="867">
        <v>11.25</v>
      </c>
      <c r="P2795" s="867">
        <f t="shared" si="36"/>
        <v>9.9579484</v>
      </c>
    </row>
    <row r="2796" s="1" customFormat="1" spans="1:16">
      <c r="A2796" s="911" t="s">
        <v>7053</v>
      </c>
      <c r="B2796" s="912" t="s">
        <v>7054</v>
      </c>
      <c r="C2796" s="891"/>
      <c r="D2796" s="913"/>
      <c r="E2796" s="914"/>
      <c r="F2796" s="891"/>
      <c r="G2796" s="891"/>
      <c r="H2796" s="891"/>
      <c r="I2796" s="891"/>
      <c r="J2796" s="891"/>
      <c r="K2796" s="891"/>
      <c r="L2796" s="891"/>
      <c r="M2796" s="917">
        <v>4</v>
      </c>
      <c r="N2796" s="866">
        <v>0.885150968888889</v>
      </c>
      <c r="O2796" s="867">
        <v>11.25</v>
      </c>
      <c r="P2796" s="867">
        <f t="shared" si="36"/>
        <v>9.9579484</v>
      </c>
    </row>
    <row r="2797" s="1" customFormat="1" spans="1:16">
      <c r="A2797" s="911" t="s">
        <v>7055</v>
      </c>
      <c r="B2797" s="912" t="s">
        <v>7056</v>
      </c>
      <c r="C2797" s="891"/>
      <c r="D2797" s="913"/>
      <c r="E2797" s="914"/>
      <c r="F2797" s="891"/>
      <c r="G2797" s="891"/>
      <c r="H2797" s="891"/>
      <c r="I2797" s="891"/>
      <c r="J2797" s="891"/>
      <c r="K2797" s="891"/>
      <c r="L2797" s="891"/>
      <c r="M2797" s="917">
        <v>4</v>
      </c>
      <c r="N2797" s="866">
        <v>0.885150968888889</v>
      </c>
      <c r="O2797" s="867">
        <v>11.25</v>
      </c>
      <c r="P2797" s="867">
        <f t="shared" si="36"/>
        <v>9.9579484</v>
      </c>
    </row>
    <row r="2798" s="1" customFormat="1" spans="1:16">
      <c r="A2798" s="911" t="s">
        <v>7057</v>
      </c>
      <c r="B2798" s="912" t="s">
        <v>7058</v>
      </c>
      <c r="C2798" s="891"/>
      <c r="D2798" s="913"/>
      <c r="E2798" s="914"/>
      <c r="F2798" s="891"/>
      <c r="G2798" s="891"/>
      <c r="H2798" s="891"/>
      <c r="I2798" s="891"/>
      <c r="J2798" s="891"/>
      <c r="K2798" s="891"/>
      <c r="L2798" s="891"/>
      <c r="M2798" s="917">
        <v>2</v>
      </c>
      <c r="N2798" s="866">
        <v>0.442575484444444</v>
      </c>
      <c r="O2798" s="867">
        <v>11.25</v>
      </c>
      <c r="P2798" s="867">
        <f t="shared" si="36"/>
        <v>4.9789742</v>
      </c>
    </row>
    <row r="2799" s="1" customFormat="1" spans="1:16">
      <c r="A2799" s="911" t="s">
        <v>5363</v>
      </c>
      <c r="B2799" s="912" t="s">
        <v>7056</v>
      </c>
      <c r="C2799" s="891"/>
      <c r="D2799" s="913"/>
      <c r="E2799" s="914"/>
      <c r="F2799" s="891"/>
      <c r="G2799" s="891"/>
      <c r="H2799" s="891"/>
      <c r="I2799" s="891"/>
      <c r="J2799" s="891"/>
      <c r="K2799" s="891"/>
      <c r="L2799" s="891"/>
      <c r="M2799" s="917">
        <v>2</v>
      </c>
      <c r="N2799" s="866">
        <v>0.442575484444444</v>
      </c>
      <c r="O2799" s="867">
        <v>11.25</v>
      </c>
      <c r="P2799" s="867">
        <f t="shared" si="36"/>
        <v>4.9789742</v>
      </c>
    </row>
    <row r="2800" s="1" customFormat="1" spans="1:16">
      <c r="A2800" s="911" t="s">
        <v>2553</v>
      </c>
      <c r="B2800" s="912" t="s">
        <v>7056</v>
      </c>
      <c r="C2800" s="891"/>
      <c r="D2800" s="913"/>
      <c r="E2800" s="914"/>
      <c r="F2800" s="891"/>
      <c r="G2800" s="891"/>
      <c r="H2800" s="891"/>
      <c r="I2800" s="891"/>
      <c r="J2800" s="891"/>
      <c r="K2800" s="891"/>
      <c r="L2800" s="891"/>
      <c r="M2800" s="917">
        <v>5</v>
      </c>
      <c r="N2800" s="866">
        <v>1.10643871111111</v>
      </c>
      <c r="O2800" s="867">
        <v>11.25</v>
      </c>
      <c r="P2800" s="867">
        <f t="shared" si="36"/>
        <v>12.4474355</v>
      </c>
    </row>
    <row r="2801" s="1" customFormat="1" spans="1:16">
      <c r="A2801" s="911" t="s">
        <v>7059</v>
      </c>
      <c r="B2801" s="912" t="s">
        <v>7056</v>
      </c>
      <c r="C2801" s="891"/>
      <c r="D2801" s="913"/>
      <c r="E2801" s="914"/>
      <c r="F2801" s="891"/>
      <c r="G2801" s="891"/>
      <c r="H2801" s="891"/>
      <c r="I2801" s="891"/>
      <c r="J2801" s="891"/>
      <c r="K2801" s="891"/>
      <c r="L2801" s="891"/>
      <c r="M2801" s="917">
        <v>4</v>
      </c>
      <c r="N2801" s="866">
        <v>0.885150968888889</v>
      </c>
      <c r="O2801" s="867">
        <v>11.25</v>
      </c>
      <c r="P2801" s="867">
        <f t="shared" si="36"/>
        <v>9.9579484</v>
      </c>
    </row>
    <row r="2802" s="1" customFormat="1" spans="1:16">
      <c r="A2802" s="911" t="s">
        <v>7060</v>
      </c>
      <c r="B2802" s="912" t="s">
        <v>1980</v>
      </c>
      <c r="C2802" s="891"/>
      <c r="D2802" s="913"/>
      <c r="E2802" s="914"/>
      <c r="F2802" s="891"/>
      <c r="G2802" s="891"/>
      <c r="H2802" s="891"/>
      <c r="I2802" s="891"/>
      <c r="J2802" s="891"/>
      <c r="K2802" s="891"/>
      <c r="L2802" s="891"/>
      <c r="M2802" s="917">
        <v>4</v>
      </c>
      <c r="N2802" s="866">
        <v>0.885150968888889</v>
      </c>
      <c r="O2802" s="867">
        <v>11.25</v>
      </c>
      <c r="P2802" s="867">
        <f t="shared" si="36"/>
        <v>9.9579484</v>
      </c>
    </row>
    <row r="2803" s="1" customFormat="1" spans="1:16">
      <c r="A2803" s="911" t="s">
        <v>7061</v>
      </c>
      <c r="B2803" s="912" t="s">
        <v>7062</v>
      </c>
      <c r="C2803" s="891"/>
      <c r="D2803" s="913"/>
      <c r="E2803" s="914"/>
      <c r="F2803" s="891"/>
      <c r="G2803" s="891"/>
      <c r="H2803" s="891"/>
      <c r="I2803" s="891"/>
      <c r="J2803" s="891"/>
      <c r="K2803" s="891"/>
      <c r="L2803" s="891"/>
      <c r="M2803" s="917">
        <v>6</v>
      </c>
      <c r="N2803" s="866">
        <v>1.32772645333333</v>
      </c>
      <c r="O2803" s="867">
        <v>11.25</v>
      </c>
      <c r="P2803" s="867">
        <f t="shared" si="36"/>
        <v>14.9369226</v>
      </c>
    </row>
    <row r="2804" s="1" customFormat="1" spans="1:16">
      <c r="A2804" s="911" t="s">
        <v>7063</v>
      </c>
      <c r="B2804" s="912" t="s">
        <v>7064</v>
      </c>
      <c r="C2804" s="891"/>
      <c r="D2804" s="913"/>
      <c r="E2804" s="914"/>
      <c r="F2804" s="891"/>
      <c r="G2804" s="891"/>
      <c r="H2804" s="891"/>
      <c r="I2804" s="891"/>
      <c r="J2804" s="891"/>
      <c r="K2804" s="891"/>
      <c r="L2804" s="891"/>
      <c r="M2804" s="917">
        <v>5</v>
      </c>
      <c r="N2804" s="866">
        <v>1.10643871111111</v>
      </c>
      <c r="O2804" s="867">
        <v>11.25</v>
      </c>
      <c r="P2804" s="867">
        <f t="shared" si="36"/>
        <v>12.4474355</v>
      </c>
    </row>
    <row r="2805" s="1" customFormat="1" spans="1:16">
      <c r="A2805" s="911" t="s">
        <v>7065</v>
      </c>
      <c r="B2805" s="912" t="s">
        <v>7066</v>
      </c>
      <c r="C2805" s="891"/>
      <c r="D2805" s="913"/>
      <c r="E2805" s="914"/>
      <c r="F2805" s="891"/>
      <c r="G2805" s="891"/>
      <c r="H2805" s="891"/>
      <c r="I2805" s="891"/>
      <c r="J2805" s="891"/>
      <c r="K2805" s="891"/>
      <c r="L2805" s="891"/>
      <c r="M2805" s="917">
        <v>5</v>
      </c>
      <c r="N2805" s="866">
        <v>1.10643871111111</v>
      </c>
      <c r="O2805" s="867">
        <v>11.25</v>
      </c>
      <c r="P2805" s="867">
        <f t="shared" si="36"/>
        <v>12.4474355</v>
      </c>
    </row>
    <row r="2806" s="1" customFormat="1" spans="1:16">
      <c r="A2806" s="911" t="s">
        <v>7067</v>
      </c>
      <c r="B2806" s="912" t="s">
        <v>7068</v>
      </c>
      <c r="C2806" s="891"/>
      <c r="D2806" s="913"/>
      <c r="E2806" s="914"/>
      <c r="F2806" s="891"/>
      <c r="G2806" s="891"/>
      <c r="H2806" s="891"/>
      <c r="I2806" s="891"/>
      <c r="J2806" s="891"/>
      <c r="K2806" s="891"/>
      <c r="L2806" s="891"/>
      <c r="M2806" s="917">
        <v>6</v>
      </c>
      <c r="N2806" s="866">
        <v>1.32772645333333</v>
      </c>
      <c r="O2806" s="867">
        <v>11.25</v>
      </c>
      <c r="P2806" s="867">
        <f t="shared" si="36"/>
        <v>14.9369226</v>
      </c>
    </row>
    <row r="2807" s="1" customFormat="1" spans="1:16">
      <c r="A2807" s="911" t="s">
        <v>7069</v>
      </c>
      <c r="B2807" s="912" t="s">
        <v>7070</v>
      </c>
      <c r="C2807" s="891"/>
      <c r="D2807" s="913"/>
      <c r="E2807" s="914"/>
      <c r="F2807" s="891"/>
      <c r="G2807" s="891"/>
      <c r="H2807" s="891"/>
      <c r="I2807" s="891"/>
      <c r="J2807" s="891"/>
      <c r="K2807" s="891"/>
      <c r="L2807" s="891"/>
      <c r="M2807" s="917">
        <v>4</v>
      </c>
      <c r="N2807" s="866">
        <v>0.885150968888889</v>
      </c>
      <c r="O2807" s="867">
        <v>11.25</v>
      </c>
      <c r="P2807" s="867">
        <f t="shared" si="36"/>
        <v>9.9579484</v>
      </c>
    </row>
    <row r="2808" s="1" customFormat="1" spans="1:16">
      <c r="A2808" s="911" t="s">
        <v>7071</v>
      </c>
      <c r="B2808" s="912" t="s">
        <v>7072</v>
      </c>
      <c r="C2808" s="891"/>
      <c r="D2808" s="913"/>
      <c r="E2808" s="914"/>
      <c r="F2808" s="891"/>
      <c r="G2808" s="891"/>
      <c r="H2808" s="891"/>
      <c r="I2808" s="891"/>
      <c r="J2808" s="891"/>
      <c r="K2808" s="891"/>
      <c r="L2808" s="891"/>
      <c r="M2808" s="917">
        <v>2</v>
      </c>
      <c r="N2808" s="866">
        <v>0.442575484444444</v>
      </c>
      <c r="O2808" s="867">
        <v>11.25</v>
      </c>
      <c r="P2808" s="867">
        <f t="shared" si="36"/>
        <v>4.9789742</v>
      </c>
    </row>
    <row r="2809" s="1" customFormat="1" spans="1:16">
      <c r="A2809" s="911" t="s">
        <v>7073</v>
      </c>
      <c r="B2809" s="912" t="s">
        <v>7074</v>
      </c>
      <c r="C2809" s="891"/>
      <c r="D2809" s="913"/>
      <c r="E2809" s="914"/>
      <c r="F2809" s="891"/>
      <c r="G2809" s="891"/>
      <c r="H2809" s="891"/>
      <c r="I2809" s="891"/>
      <c r="J2809" s="891"/>
      <c r="K2809" s="891"/>
      <c r="L2809" s="891"/>
      <c r="M2809" s="917">
        <v>3</v>
      </c>
      <c r="N2809" s="866">
        <v>0.663863226666667</v>
      </c>
      <c r="O2809" s="867">
        <v>11.25</v>
      </c>
      <c r="P2809" s="867">
        <f t="shared" si="36"/>
        <v>7.4684613</v>
      </c>
    </row>
    <row r="2810" s="1" customFormat="1" spans="1:16">
      <c r="A2810" s="911" t="s">
        <v>2139</v>
      </c>
      <c r="B2810" s="912" t="s">
        <v>7075</v>
      </c>
      <c r="C2810" s="891"/>
      <c r="D2810" s="913"/>
      <c r="E2810" s="914"/>
      <c r="F2810" s="891"/>
      <c r="G2810" s="891"/>
      <c r="H2810" s="891"/>
      <c r="I2810" s="891"/>
      <c r="J2810" s="891"/>
      <c r="K2810" s="891"/>
      <c r="L2810" s="891"/>
      <c r="M2810" s="917">
        <v>3</v>
      </c>
      <c r="N2810" s="866">
        <v>0.663863226666667</v>
      </c>
      <c r="O2810" s="867">
        <v>11.25</v>
      </c>
      <c r="P2810" s="867">
        <f t="shared" si="36"/>
        <v>7.4684613</v>
      </c>
    </row>
    <row r="2811" s="1" customFormat="1" spans="1:16">
      <c r="A2811" s="911" t="s">
        <v>7076</v>
      </c>
      <c r="B2811" s="912" t="s">
        <v>7077</v>
      </c>
      <c r="C2811" s="891"/>
      <c r="D2811" s="913"/>
      <c r="E2811" s="914"/>
      <c r="F2811" s="891"/>
      <c r="G2811" s="891"/>
      <c r="H2811" s="891"/>
      <c r="I2811" s="891"/>
      <c r="J2811" s="891"/>
      <c r="K2811" s="891"/>
      <c r="L2811" s="891"/>
      <c r="M2811" s="917">
        <v>5</v>
      </c>
      <c r="N2811" s="866">
        <v>1.10643871111111</v>
      </c>
      <c r="O2811" s="867">
        <v>11.25</v>
      </c>
      <c r="P2811" s="867">
        <f t="shared" si="36"/>
        <v>12.4474355</v>
      </c>
    </row>
    <row r="2812" s="1" customFormat="1" spans="1:16">
      <c r="A2812" s="911" t="s">
        <v>7078</v>
      </c>
      <c r="B2812" s="912" t="s">
        <v>7079</v>
      </c>
      <c r="C2812" s="891"/>
      <c r="D2812" s="913"/>
      <c r="E2812" s="914"/>
      <c r="F2812" s="891"/>
      <c r="G2812" s="891"/>
      <c r="H2812" s="891"/>
      <c r="I2812" s="891"/>
      <c r="J2812" s="891"/>
      <c r="K2812" s="891"/>
      <c r="L2812" s="891"/>
      <c r="M2812" s="917">
        <v>2</v>
      </c>
      <c r="N2812" s="866">
        <v>0.442575484444444</v>
      </c>
      <c r="O2812" s="867">
        <v>11.25</v>
      </c>
      <c r="P2812" s="867">
        <f t="shared" si="36"/>
        <v>4.9789742</v>
      </c>
    </row>
    <row r="2813" s="1" customFormat="1" spans="1:16">
      <c r="A2813" s="911" t="s">
        <v>7080</v>
      </c>
      <c r="B2813" s="912" t="s">
        <v>7081</v>
      </c>
      <c r="C2813" s="891"/>
      <c r="D2813" s="913"/>
      <c r="E2813" s="914"/>
      <c r="F2813" s="891"/>
      <c r="G2813" s="891"/>
      <c r="H2813" s="891"/>
      <c r="I2813" s="891"/>
      <c r="J2813" s="891"/>
      <c r="K2813" s="891"/>
      <c r="L2813" s="891"/>
      <c r="M2813" s="917">
        <v>4</v>
      </c>
      <c r="N2813" s="866">
        <v>0.885150968888889</v>
      </c>
      <c r="O2813" s="867">
        <v>11.25</v>
      </c>
      <c r="P2813" s="867">
        <f t="shared" si="36"/>
        <v>9.9579484</v>
      </c>
    </row>
    <row r="2814" s="1" customFormat="1" spans="1:16">
      <c r="A2814" s="911" t="s">
        <v>7082</v>
      </c>
      <c r="B2814" s="912" t="s">
        <v>7083</v>
      </c>
      <c r="C2814" s="891"/>
      <c r="D2814" s="913"/>
      <c r="E2814" s="914"/>
      <c r="F2814" s="891"/>
      <c r="G2814" s="891"/>
      <c r="H2814" s="891"/>
      <c r="I2814" s="891"/>
      <c r="J2814" s="891"/>
      <c r="K2814" s="891"/>
      <c r="L2814" s="891"/>
      <c r="M2814" s="917">
        <v>2</v>
      </c>
      <c r="N2814" s="866">
        <v>0.442575484444444</v>
      </c>
      <c r="O2814" s="867">
        <v>11.25</v>
      </c>
      <c r="P2814" s="867">
        <f t="shared" si="36"/>
        <v>4.9789742</v>
      </c>
    </row>
    <row r="2815" s="1" customFormat="1" spans="1:16">
      <c r="A2815" s="911" t="s">
        <v>7084</v>
      </c>
      <c r="B2815" s="912" t="s">
        <v>7085</v>
      </c>
      <c r="C2815" s="891"/>
      <c r="D2815" s="913"/>
      <c r="E2815" s="914"/>
      <c r="F2815" s="891"/>
      <c r="G2815" s="891"/>
      <c r="H2815" s="891"/>
      <c r="I2815" s="891"/>
      <c r="J2815" s="891"/>
      <c r="K2815" s="891"/>
      <c r="L2815" s="891"/>
      <c r="M2815" s="917">
        <v>4</v>
      </c>
      <c r="N2815" s="866">
        <v>0.885150968888889</v>
      </c>
      <c r="O2815" s="867">
        <v>11.25</v>
      </c>
      <c r="P2815" s="867">
        <f t="shared" si="36"/>
        <v>9.9579484</v>
      </c>
    </row>
    <row r="2816" s="1" customFormat="1" spans="1:16">
      <c r="A2816" s="911" t="s">
        <v>7086</v>
      </c>
      <c r="B2816" s="912" t="s">
        <v>7087</v>
      </c>
      <c r="C2816" s="891"/>
      <c r="D2816" s="913"/>
      <c r="E2816" s="914"/>
      <c r="F2816" s="891"/>
      <c r="G2816" s="891"/>
      <c r="H2816" s="891"/>
      <c r="I2816" s="891"/>
      <c r="J2816" s="891"/>
      <c r="K2816" s="891"/>
      <c r="L2816" s="891"/>
      <c r="M2816" s="917">
        <v>3</v>
      </c>
      <c r="N2816" s="866">
        <v>0.663863226666667</v>
      </c>
      <c r="O2816" s="867">
        <v>11.25</v>
      </c>
      <c r="P2816" s="867">
        <f t="shared" si="36"/>
        <v>7.4684613</v>
      </c>
    </row>
    <row r="2817" s="1" customFormat="1" spans="1:16">
      <c r="A2817" s="911" t="s">
        <v>7088</v>
      </c>
      <c r="B2817" s="912" t="s">
        <v>7089</v>
      </c>
      <c r="C2817" s="891"/>
      <c r="D2817" s="913"/>
      <c r="E2817" s="914"/>
      <c r="F2817" s="891"/>
      <c r="G2817" s="891"/>
      <c r="H2817" s="891"/>
      <c r="I2817" s="891"/>
      <c r="J2817" s="891"/>
      <c r="K2817" s="891"/>
      <c r="L2817" s="891"/>
      <c r="M2817" s="917">
        <v>4</v>
      </c>
      <c r="N2817" s="866">
        <v>0.885150968888889</v>
      </c>
      <c r="O2817" s="867">
        <v>11.25</v>
      </c>
      <c r="P2817" s="867">
        <f t="shared" si="36"/>
        <v>9.9579484</v>
      </c>
    </row>
    <row r="2818" s="1" customFormat="1" spans="1:16">
      <c r="A2818" s="911" t="s">
        <v>7090</v>
      </c>
      <c r="B2818" s="912" t="s">
        <v>7091</v>
      </c>
      <c r="C2818" s="891"/>
      <c r="D2818" s="913"/>
      <c r="E2818" s="914"/>
      <c r="F2818" s="891"/>
      <c r="G2818" s="891"/>
      <c r="H2818" s="891"/>
      <c r="I2818" s="891"/>
      <c r="J2818" s="891"/>
      <c r="K2818" s="891"/>
      <c r="L2818" s="891"/>
      <c r="M2818" s="917">
        <v>1</v>
      </c>
      <c r="N2818" s="866">
        <v>0.221287742222222</v>
      </c>
      <c r="O2818" s="867">
        <v>11.25</v>
      </c>
      <c r="P2818" s="867">
        <f t="shared" si="36"/>
        <v>2.4894871</v>
      </c>
    </row>
    <row r="2819" s="1" customFormat="1" spans="1:16">
      <c r="A2819" s="911" t="s">
        <v>7092</v>
      </c>
      <c r="B2819" s="912" t="s">
        <v>7093</v>
      </c>
      <c r="C2819" s="891"/>
      <c r="D2819" s="913"/>
      <c r="E2819" s="914"/>
      <c r="F2819" s="891"/>
      <c r="G2819" s="891"/>
      <c r="H2819" s="891"/>
      <c r="I2819" s="891"/>
      <c r="J2819" s="891"/>
      <c r="K2819" s="891"/>
      <c r="L2819" s="891"/>
      <c r="M2819" s="917">
        <v>4</v>
      </c>
      <c r="N2819" s="866">
        <v>0.885150968888889</v>
      </c>
      <c r="O2819" s="867">
        <v>11.25</v>
      </c>
      <c r="P2819" s="867">
        <f t="shared" si="36"/>
        <v>9.9579484</v>
      </c>
    </row>
    <row r="2820" s="1" customFormat="1" spans="1:16">
      <c r="A2820" s="911" t="s">
        <v>7094</v>
      </c>
      <c r="B2820" s="912" t="s">
        <v>7095</v>
      </c>
      <c r="C2820" s="891"/>
      <c r="D2820" s="913"/>
      <c r="E2820" s="914"/>
      <c r="F2820" s="891"/>
      <c r="G2820" s="891"/>
      <c r="H2820" s="891"/>
      <c r="I2820" s="891"/>
      <c r="J2820" s="891"/>
      <c r="K2820" s="891"/>
      <c r="L2820" s="891"/>
      <c r="M2820" s="917">
        <v>3</v>
      </c>
      <c r="N2820" s="866">
        <v>0.663863226666667</v>
      </c>
      <c r="O2820" s="867">
        <v>11.25</v>
      </c>
      <c r="P2820" s="867">
        <f t="shared" si="36"/>
        <v>7.4684613</v>
      </c>
    </row>
    <row r="2821" s="1" customFormat="1" spans="1:16">
      <c r="A2821" s="911" t="s">
        <v>7096</v>
      </c>
      <c r="B2821" s="912" t="s">
        <v>7097</v>
      </c>
      <c r="C2821" s="891"/>
      <c r="D2821" s="913"/>
      <c r="E2821" s="914"/>
      <c r="F2821" s="891"/>
      <c r="G2821" s="891"/>
      <c r="H2821" s="891"/>
      <c r="I2821" s="891"/>
      <c r="J2821" s="891"/>
      <c r="K2821" s="891"/>
      <c r="L2821" s="891"/>
      <c r="M2821" s="917">
        <v>3</v>
      </c>
      <c r="N2821" s="866">
        <v>0.663863226666667</v>
      </c>
      <c r="O2821" s="867">
        <v>11.25</v>
      </c>
      <c r="P2821" s="867">
        <f t="shared" si="36"/>
        <v>7.4684613</v>
      </c>
    </row>
    <row r="2822" s="1" customFormat="1" spans="1:16">
      <c r="A2822" s="911" t="s">
        <v>4022</v>
      </c>
      <c r="B2822" s="912" t="s">
        <v>7098</v>
      </c>
      <c r="C2822" s="891"/>
      <c r="D2822" s="913"/>
      <c r="E2822" s="914"/>
      <c r="F2822" s="891"/>
      <c r="G2822" s="891"/>
      <c r="H2822" s="891"/>
      <c r="I2822" s="891"/>
      <c r="J2822" s="891"/>
      <c r="K2822" s="891"/>
      <c r="L2822" s="891"/>
      <c r="M2822" s="917">
        <v>1</v>
      </c>
      <c r="N2822" s="866">
        <v>0.221287742222222</v>
      </c>
      <c r="O2822" s="867">
        <v>11.25</v>
      </c>
      <c r="P2822" s="867">
        <f t="shared" si="36"/>
        <v>2.4894871</v>
      </c>
    </row>
    <row r="2823" s="1" customFormat="1" spans="1:16">
      <c r="A2823" s="911" t="s">
        <v>7099</v>
      </c>
      <c r="B2823" s="912" t="s">
        <v>7100</v>
      </c>
      <c r="C2823" s="891"/>
      <c r="D2823" s="913"/>
      <c r="E2823" s="914"/>
      <c r="F2823" s="891"/>
      <c r="G2823" s="891"/>
      <c r="H2823" s="891"/>
      <c r="I2823" s="891"/>
      <c r="J2823" s="891"/>
      <c r="K2823" s="891"/>
      <c r="L2823" s="891"/>
      <c r="M2823" s="917">
        <v>1</v>
      </c>
      <c r="N2823" s="866">
        <v>0.221287742222222</v>
      </c>
      <c r="O2823" s="867">
        <v>11.25</v>
      </c>
      <c r="P2823" s="867">
        <f t="shared" si="36"/>
        <v>2.4894871</v>
      </c>
    </row>
    <row r="2824" s="1" customFormat="1" spans="1:16">
      <c r="A2824" s="911" t="s">
        <v>7101</v>
      </c>
      <c r="B2824" s="912" t="s">
        <v>7102</v>
      </c>
      <c r="C2824" s="891"/>
      <c r="D2824" s="913"/>
      <c r="E2824" s="914"/>
      <c r="F2824" s="891"/>
      <c r="G2824" s="891"/>
      <c r="H2824" s="891"/>
      <c r="I2824" s="891"/>
      <c r="J2824" s="891"/>
      <c r="K2824" s="891"/>
      <c r="L2824" s="891"/>
      <c r="M2824" s="917">
        <v>2</v>
      </c>
      <c r="N2824" s="866">
        <v>0.442575484444444</v>
      </c>
      <c r="O2824" s="867">
        <v>11.25</v>
      </c>
      <c r="P2824" s="867">
        <f t="shared" si="36"/>
        <v>4.9789742</v>
      </c>
    </row>
    <row r="2825" s="1" customFormat="1" spans="1:16">
      <c r="A2825" s="911" t="s">
        <v>7103</v>
      </c>
      <c r="B2825" s="912" t="s">
        <v>7104</v>
      </c>
      <c r="C2825" s="891"/>
      <c r="D2825" s="913"/>
      <c r="E2825" s="914"/>
      <c r="F2825" s="891"/>
      <c r="G2825" s="891"/>
      <c r="H2825" s="891"/>
      <c r="I2825" s="891"/>
      <c r="J2825" s="891"/>
      <c r="K2825" s="891"/>
      <c r="L2825" s="891"/>
      <c r="M2825" s="917">
        <v>1</v>
      </c>
      <c r="N2825" s="866">
        <v>0.221287742222222</v>
      </c>
      <c r="O2825" s="867">
        <v>11.25</v>
      </c>
      <c r="P2825" s="867">
        <f t="shared" si="36"/>
        <v>2.4894871</v>
      </c>
    </row>
    <row r="2826" s="1" customFormat="1" spans="1:16">
      <c r="A2826" s="911" t="s">
        <v>7105</v>
      </c>
      <c r="B2826" s="912" t="s">
        <v>7106</v>
      </c>
      <c r="C2826" s="891"/>
      <c r="D2826" s="913"/>
      <c r="E2826" s="914"/>
      <c r="F2826" s="891"/>
      <c r="G2826" s="891"/>
      <c r="H2826" s="891"/>
      <c r="I2826" s="891"/>
      <c r="J2826" s="891"/>
      <c r="K2826" s="891"/>
      <c r="L2826" s="891"/>
      <c r="M2826" s="917">
        <v>1</v>
      </c>
      <c r="N2826" s="866">
        <v>0.221287742222222</v>
      </c>
      <c r="O2826" s="867">
        <v>11.25</v>
      </c>
      <c r="P2826" s="867">
        <f t="shared" si="36"/>
        <v>2.4894871</v>
      </c>
    </row>
    <row r="2827" s="1" customFormat="1" spans="1:16">
      <c r="A2827" s="911" t="s">
        <v>7107</v>
      </c>
      <c r="B2827" s="912" t="s">
        <v>7108</v>
      </c>
      <c r="C2827" s="891"/>
      <c r="D2827" s="913"/>
      <c r="E2827" s="914"/>
      <c r="F2827" s="891"/>
      <c r="G2827" s="891"/>
      <c r="H2827" s="891"/>
      <c r="I2827" s="891"/>
      <c r="J2827" s="891"/>
      <c r="K2827" s="891"/>
      <c r="L2827" s="891"/>
      <c r="M2827" s="917">
        <v>2</v>
      </c>
      <c r="N2827" s="866">
        <v>0.442575484444444</v>
      </c>
      <c r="O2827" s="867">
        <v>11.25</v>
      </c>
      <c r="P2827" s="867">
        <f t="shared" ref="P2827:P2890" si="37">M2827*2.4894871</f>
        <v>4.9789742</v>
      </c>
    </row>
    <row r="2828" s="1" customFormat="1" spans="1:16">
      <c r="A2828" s="911" t="s">
        <v>7109</v>
      </c>
      <c r="B2828" s="912" t="s">
        <v>7110</v>
      </c>
      <c r="C2828" s="891"/>
      <c r="D2828" s="913"/>
      <c r="E2828" s="914"/>
      <c r="F2828" s="891"/>
      <c r="G2828" s="891"/>
      <c r="H2828" s="891"/>
      <c r="I2828" s="891"/>
      <c r="J2828" s="891"/>
      <c r="K2828" s="891"/>
      <c r="L2828" s="891"/>
      <c r="M2828" s="917">
        <v>3</v>
      </c>
      <c r="N2828" s="866">
        <v>0.663863226666667</v>
      </c>
      <c r="O2828" s="867">
        <v>11.25</v>
      </c>
      <c r="P2828" s="867">
        <f t="shared" si="37"/>
        <v>7.4684613</v>
      </c>
    </row>
    <row r="2829" s="1" customFormat="1" spans="1:16">
      <c r="A2829" s="911" t="s">
        <v>7111</v>
      </c>
      <c r="B2829" s="912" t="s">
        <v>7112</v>
      </c>
      <c r="C2829" s="891"/>
      <c r="D2829" s="913"/>
      <c r="E2829" s="914"/>
      <c r="F2829" s="891"/>
      <c r="G2829" s="891"/>
      <c r="H2829" s="891"/>
      <c r="I2829" s="891"/>
      <c r="J2829" s="891"/>
      <c r="K2829" s="891"/>
      <c r="L2829" s="891"/>
      <c r="M2829" s="917">
        <v>1</v>
      </c>
      <c r="N2829" s="866">
        <v>0.221287742222222</v>
      </c>
      <c r="O2829" s="867">
        <v>11.25</v>
      </c>
      <c r="P2829" s="867">
        <f t="shared" si="37"/>
        <v>2.4894871</v>
      </c>
    </row>
    <row r="2830" s="1" customFormat="1" spans="1:16">
      <c r="A2830" s="911" t="s">
        <v>6412</v>
      </c>
      <c r="B2830" s="912" t="s">
        <v>7113</v>
      </c>
      <c r="C2830" s="891"/>
      <c r="D2830" s="913"/>
      <c r="E2830" s="914"/>
      <c r="F2830" s="891"/>
      <c r="G2830" s="891"/>
      <c r="H2830" s="891"/>
      <c r="I2830" s="891"/>
      <c r="J2830" s="891"/>
      <c r="K2830" s="891"/>
      <c r="L2830" s="891"/>
      <c r="M2830" s="917">
        <v>4</v>
      </c>
      <c r="N2830" s="866">
        <v>0.885150968888889</v>
      </c>
      <c r="O2830" s="867">
        <v>11.25</v>
      </c>
      <c r="P2830" s="867">
        <f t="shared" si="37"/>
        <v>9.9579484</v>
      </c>
    </row>
    <row r="2831" s="1" customFormat="1" spans="1:16">
      <c r="A2831" s="911" t="s">
        <v>7114</v>
      </c>
      <c r="B2831" s="912" t="s">
        <v>7115</v>
      </c>
      <c r="C2831" s="891"/>
      <c r="D2831" s="913"/>
      <c r="E2831" s="914"/>
      <c r="F2831" s="891"/>
      <c r="G2831" s="891"/>
      <c r="H2831" s="891"/>
      <c r="I2831" s="891"/>
      <c r="J2831" s="891"/>
      <c r="K2831" s="891"/>
      <c r="L2831" s="891"/>
      <c r="M2831" s="917">
        <v>3</v>
      </c>
      <c r="N2831" s="866">
        <v>0.663863226666667</v>
      </c>
      <c r="O2831" s="867">
        <v>11.25</v>
      </c>
      <c r="P2831" s="867">
        <f t="shared" si="37"/>
        <v>7.4684613</v>
      </c>
    </row>
    <row r="2832" s="1" customFormat="1" spans="1:16">
      <c r="A2832" s="911" t="s">
        <v>7116</v>
      </c>
      <c r="B2832" s="912" t="s">
        <v>7117</v>
      </c>
      <c r="C2832" s="891"/>
      <c r="D2832" s="913"/>
      <c r="E2832" s="914"/>
      <c r="F2832" s="891"/>
      <c r="G2832" s="891"/>
      <c r="H2832" s="891"/>
      <c r="I2832" s="891"/>
      <c r="J2832" s="891"/>
      <c r="K2832" s="891"/>
      <c r="L2832" s="891"/>
      <c r="M2832" s="917">
        <v>2</v>
      </c>
      <c r="N2832" s="866">
        <v>0.442575484444444</v>
      </c>
      <c r="O2832" s="867">
        <v>11.25</v>
      </c>
      <c r="P2832" s="867">
        <f t="shared" si="37"/>
        <v>4.9789742</v>
      </c>
    </row>
    <row r="2833" s="1" customFormat="1" spans="1:16">
      <c r="A2833" s="911" t="s">
        <v>6048</v>
      </c>
      <c r="B2833" s="912" t="s">
        <v>7118</v>
      </c>
      <c r="C2833" s="891"/>
      <c r="D2833" s="913"/>
      <c r="E2833" s="914"/>
      <c r="F2833" s="891"/>
      <c r="G2833" s="891"/>
      <c r="H2833" s="891"/>
      <c r="I2833" s="891"/>
      <c r="J2833" s="891"/>
      <c r="K2833" s="891"/>
      <c r="L2833" s="891"/>
      <c r="M2833" s="917">
        <v>3</v>
      </c>
      <c r="N2833" s="866">
        <v>0.663863226666667</v>
      </c>
      <c r="O2833" s="867">
        <v>11.25</v>
      </c>
      <c r="P2833" s="867">
        <f t="shared" si="37"/>
        <v>7.4684613</v>
      </c>
    </row>
    <row r="2834" s="1" customFormat="1" spans="1:16">
      <c r="A2834" s="911" t="s">
        <v>7119</v>
      </c>
      <c r="B2834" s="912" t="s">
        <v>7120</v>
      </c>
      <c r="C2834" s="891"/>
      <c r="D2834" s="913"/>
      <c r="E2834" s="914"/>
      <c r="F2834" s="891"/>
      <c r="G2834" s="891"/>
      <c r="H2834" s="891"/>
      <c r="I2834" s="891"/>
      <c r="J2834" s="891"/>
      <c r="K2834" s="891"/>
      <c r="L2834" s="891"/>
      <c r="M2834" s="917">
        <v>4</v>
      </c>
      <c r="N2834" s="866">
        <v>0.885150968888889</v>
      </c>
      <c r="O2834" s="867">
        <v>11.25</v>
      </c>
      <c r="P2834" s="867">
        <f t="shared" si="37"/>
        <v>9.9579484</v>
      </c>
    </row>
    <row r="2835" s="1" customFormat="1" spans="1:16">
      <c r="A2835" s="911" t="s">
        <v>7121</v>
      </c>
      <c r="B2835" s="912" t="s">
        <v>4139</v>
      </c>
      <c r="C2835" s="891"/>
      <c r="D2835" s="913"/>
      <c r="E2835" s="914"/>
      <c r="F2835" s="891"/>
      <c r="G2835" s="891"/>
      <c r="H2835" s="891"/>
      <c r="I2835" s="891"/>
      <c r="J2835" s="891"/>
      <c r="K2835" s="891"/>
      <c r="L2835" s="891"/>
      <c r="M2835" s="917">
        <v>4</v>
      </c>
      <c r="N2835" s="866">
        <v>0.885150968888889</v>
      </c>
      <c r="O2835" s="867">
        <v>11.25</v>
      </c>
      <c r="P2835" s="867">
        <f t="shared" si="37"/>
        <v>9.9579484</v>
      </c>
    </row>
    <row r="2836" s="1" customFormat="1" spans="1:16">
      <c r="A2836" s="911" t="s">
        <v>7122</v>
      </c>
      <c r="B2836" s="912" t="s">
        <v>7123</v>
      </c>
      <c r="C2836" s="891"/>
      <c r="D2836" s="913"/>
      <c r="E2836" s="914"/>
      <c r="F2836" s="891"/>
      <c r="G2836" s="891"/>
      <c r="H2836" s="891"/>
      <c r="I2836" s="891"/>
      <c r="J2836" s="891"/>
      <c r="K2836" s="891"/>
      <c r="L2836" s="891"/>
      <c r="M2836" s="917">
        <v>5</v>
      </c>
      <c r="N2836" s="866">
        <v>1.10643871111111</v>
      </c>
      <c r="O2836" s="867">
        <v>11.25</v>
      </c>
      <c r="P2836" s="867">
        <f t="shared" si="37"/>
        <v>12.4474355</v>
      </c>
    </row>
    <row r="2837" s="1" customFormat="1" spans="1:16">
      <c r="A2837" s="911" t="s">
        <v>7124</v>
      </c>
      <c r="B2837" s="912" t="s">
        <v>7125</v>
      </c>
      <c r="C2837" s="891"/>
      <c r="D2837" s="913"/>
      <c r="E2837" s="914"/>
      <c r="F2837" s="891"/>
      <c r="G2837" s="891"/>
      <c r="H2837" s="891"/>
      <c r="I2837" s="891"/>
      <c r="J2837" s="891"/>
      <c r="K2837" s="891"/>
      <c r="L2837" s="891"/>
      <c r="M2837" s="917">
        <v>4</v>
      </c>
      <c r="N2837" s="866">
        <v>0.885150968888889</v>
      </c>
      <c r="O2837" s="867">
        <v>11.25</v>
      </c>
      <c r="P2837" s="867">
        <f t="shared" si="37"/>
        <v>9.9579484</v>
      </c>
    </row>
    <row r="2838" s="1" customFormat="1" spans="1:16">
      <c r="A2838" s="911" t="s">
        <v>7126</v>
      </c>
      <c r="B2838" s="912" t="s">
        <v>7127</v>
      </c>
      <c r="C2838" s="891"/>
      <c r="D2838" s="913"/>
      <c r="E2838" s="914"/>
      <c r="F2838" s="891"/>
      <c r="G2838" s="891"/>
      <c r="H2838" s="891"/>
      <c r="I2838" s="891"/>
      <c r="J2838" s="891"/>
      <c r="K2838" s="891"/>
      <c r="L2838" s="891"/>
      <c r="M2838" s="917">
        <v>1</v>
      </c>
      <c r="N2838" s="866">
        <v>0.221287742222222</v>
      </c>
      <c r="O2838" s="867">
        <v>11.25</v>
      </c>
      <c r="P2838" s="867">
        <f t="shared" si="37"/>
        <v>2.4894871</v>
      </c>
    </row>
    <row r="2839" s="1" customFormat="1" spans="1:16">
      <c r="A2839" s="911" t="s">
        <v>7128</v>
      </c>
      <c r="B2839" s="912" t="s">
        <v>7129</v>
      </c>
      <c r="C2839" s="891"/>
      <c r="D2839" s="913"/>
      <c r="E2839" s="914"/>
      <c r="F2839" s="891"/>
      <c r="G2839" s="891"/>
      <c r="H2839" s="891"/>
      <c r="I2839" s="891"/>
      <c r="J2839" s="891"/>
      <c r="K2839" s="891"/>
      <c r="L2839" s="891"/>
      <c r="M2839" s="917">
        <v>1</v>
      </c>
      <c r="N2839" s="866">
        <v>0.221287742222222</v>
      </c>
      <c r="O2839" s="867">
        <v>11.25</v>
      </c>
      <c r="P2839" s="867">
        <f t="shared" si="37"/>
        <v>2.4894871</v>
      </c>
    </row>
    <row r="2840" s="1" customFormat="1" spans="1:16">
      <c r="A2840" s="911" t="s">
        <v>7130</v>
      </c>
      <c r="B2840" s="912" t="s">
        <v>7131</v>
      </c>
      <c r="C2840" s="891"/>
      <c r="D2840" s="913"/>
      <c r="E2840" s="914"/>
      <c r="F2840" s="891"/>
      <c r="G2840" s="891"/>
      <c r="H2840" s="891"/>
      <c r="I2840" s="891"/>
      <c r="J2840" s="891"/>
      <c r="K2840" s="891"/>
      <c r="L2840" s="891"/>
      <c r="M2840" s="917">
        <v>3</v>
      </c>
      <c r="N2840" s="866">
        <v>0.663863226666667</v>
      </c>
      <c r="O2840" s="867">
        <v>11.25</v>
      </c>
      <c r="P2840" s="867">
        <f t="shared" si="37"/>
        <v>7.4684613</v>
      </c>
    </row>
    <row r="2841" s="1" customFormat="1" spans="1:16">
      <c r="A2841" s="911" t="s">
        <v>7132</v>
      </c>
      <c r="B2841" s="912" t="s">
        <v>7133</v>
      </c>
      <c r="C2841" s="891"/>
      <c r="D2841" s="913"/>
      <c r="E2841" s="914"/>
      <c r="F2841" s="891"/>
      <c r="G2841" s="891"/>
      <c r="H2841" s="891"/>
      <c r="I2841" s="891"/>
      <c r="J2841" s="891"/>
      <c r="K2841" s="891"/>
      <c r="L2841" s="891"/>
      <c r="M2841" s="917">
        <v>3</v>
      </c>
      <c r="N2841" s="866">
        <v>0.663863226666667</v>
      </c>
      <c r="O2841" s="867">
        <v>11.25</v>
      </c>
      <c r="P2841" s="867">
        <f t="shared" si="37"/>
        <v>7.4684613</v>
      </c>
    </row>
    <row r="2842" s="1" customFormat="1" spans="1:16">
      <c r="A2842" s="911" t="s">
        <v>7134</v>
      </c>
      <c r="B2842" s="912" t="s">
        <v>7135</v>
      </c>
      <c r="C2842" s="891"/>
      <c r="D2842" s="913"/>
      <c r="E2842" s="914"/>
      <c r="F2842" s="891"/>
      <c r="G2842" s="891"/>
      <c r="H2842" s="891"/>
      <c r="I2842" s="891"/>
      <c r="J2842" s="891"/>
      <c r="K2842" s="891"/>
      <c r="L2842" s="891"/>
      <c r="M2842" s="917">
        <v>4</v>
      </c>
      <c r="N2842" s="866">
        <v>0.885150968888889</v>
      </c>
      <c r="O2842" s="867">
        <v>11.25</v>
      </c>
      <c r="P2842" s="867">
        <f t="shared" si="37"/>
        <v>9.9579484</v>
      </c>
    </row>
    <row r="2843" s="1" customFormat="1" spans="1:16">
      <c r="A2843" s="911" t="s">
        <v>7136</v>
      </c>
      <c r="B2843" s="912" t="s">
        <v>7137</v>
      </c>
      <c r="C2843" s="891"/>
      <c r="D2843" s="913"/>
      <c r="E2843" s="914"/>
      <c r="F2843" s="891"/>
      <c r="G2843" s="891"/>
      <c r="H2843" s="891"/>
      <c r="I2843" s="891"/>
      <c r="J2843" s="891"/>
      <c r="K2843" s="891"/>
      <c r="L2843" s="891"/>
      <c r="M2843" s="917">
        <v>4</v>
      </c>
      <c r="N2843" s="866">
        <v>0.885150968888889</v>
      </c>
      <c r="O2843" s="867">
        <v>11.25</v>
      </c>
      <c r="P2843" s="867">
        <f t="shared" si="37"/>
        <v>9.9579484</v>
      </c>
    </row>
    <row r="2844" s="1" customFormat="1" spans="1:16">
      <c r="A2844" s="911" t="s">
        <v>2892</v>
      </c>
      <c r="B2844" s="912" t="s">
        <v>7138</v>
      </c>
      <c r="C2844" s="891"/>
      <c r="D2844" s="913"/>
      <c r="E2844" s="914"/>
      <c r="F2844" s="891"/>
      <c r="G2844" s="891"/>
      <c r="H2844" s="891"/>
      <c r="I2844" s="891"/>
      <c r="J2844" s="891"/>
      <c r="K2844" s="891"/>
      <c r="L2844" s="891"/>
      <c r="M2844" s="917">
        <v>5</v>
      </c>
      <c r="N2844" s="866">
        <v>1.10643871111111</v>
      </c>
      <c r="O2844" s="867">
        <v>11.25</v>
      </c>
      <c r="P2844" s="867">
        <f t="shared" si="37"/>
        <v>12.4474355</v>
      </c>
    </row>
    <row r="2845" s="1" customFormat="1" spans="1:16">
      <c r="A2845" s="911" t="s">
        <v>7139</v>
      </c>
      <c r="B2845" s="912" t="s">
        <v>7140</v>
      </c>
      <c r="C2845" s="891"/>
      <c r="D2845" s="913"/>
      <c r="E2845" s="914"/>
      <c r="F2845" s="891"/>
      <c r="G2845" s="891"/>
      <c r="H2845" s="891"/>
      <c r="I2845" s="891"/>
      <c r="J2845" s="891"/>
      <c r="K2845" s="891"/>
      <c r="L2845" s="891"/>
      <c r="M2845" s="917">
        <v>3</v>
      </c>
      <c r="N2845" s="866">
        <v>0.663863226666667</v>
      </c>
      <c r="O2845" s="867">
        <v>11.25</v>
      </c>
      <c r="P2845" s="867">
        <f t="shared" si="37"/>
        <v>7.4684613</v>
      </c>
    </row>
    <row r="2846" s="1" customFormat="1" spans="1:16">
      <c r="A2846" s="911" t="s">
        <v>7141</v>
      </c>
      <c r="B2846" s="912" t="s">
        <v>7142</v>
      </c>
      <c r="C2846" s="891"/>
      <c r="D2846" s="913"/>
      <c r="E2846" s="914"/>
      <c r="F2846" s="891"/>
      <c r="G2846" s="891"/>
      <c r="H2846" s="891"/>
      <c r="I2846" s="891"/>
      <c r="J2846" s="891"/>
      <c r="K2846" s="891"/>
      <c r="L2846" s="891"/>
      <c r="M2846" s="917">
        <v>5</v>
      </c>
      <c r="N2846" s="866">
        <v>1.10643871111111</v>
      </c>
      <c r="O2846" s="867">
        <v>11.25</v>
      </c>
      <c r="P2846" s="867">
        <f t="shared" si="37"/>
        <v>12.4474355</v>
      </c>
    </row>
    <row r="2847" s="1" customFormat="1" spans="1:16">
      <c r="A2847" s="911" t="s">
        <v>7143</v>
      </c>
      <c r="B2847" s="912" t="s">
        <v>7144</v>
      </c>
      <c r="C2847" s="891"/>
      <c r="D2847" s="913"/>
      <c r="E2847" s="914"/>
      <c r="F2847" s="891"/>
      <c r="G2847" s="891"/>
      <c r="H2847" s="891"/>
      <c r="I2847" s="891"/>
      <c r="J2847" s="891"/>
      <c r="K2847" s="891"/>
      <c r="L2847" s="891"/>
      <c r="M2847" s="917">
        <v>1</v>
      </c>
      <c r="N2847" s="866">
        <v>0.221287742222222</v>
      </c>
      <c r="O2847" s="867">
        <v>11.25</v>
      </c>
      <c r="P2847" s="867">
        <f t="shared" si="37"/>
        <v>2.4894871</v>
      </c>
    </row>
    <row r="2848" s="1" customFormat="1" spans="1:16">
      <c r="A2848" s="911" t="s">
        <v>7145</v>
      </c>
      <c r="B2848" s="912" t="s">
        <v>7146</v>
      </c>
      <c r="C2848" s="891"/>
      <c r="D2848" s="913"/>
      <c r="E2848" s="914"/>
      <c r="F2848" s="891"/>
      <c r="G2848" s="891"/>
      <c r="H2848" s="891"/>
      <c r="I2848" s="891"/>
      <c r="J2848" s="891"/>
      <c r="K2848" s="891"/>
      <c r="L2848" s="891"/>
      <c r="M2848" s="917">
        <v>3</v>
      </c>
      <c r="N2848" s="866">
        <v>0.663863226666667</v>
      </c>
      <c r="O2848" s="867">
        <v>11.25</v>
      </c>
      <c r="P2848" s="867">
        <f t="shared" si="37"/>
        <v>7.4684613</v>
      </c>
    </row>
    <row r="2849" s="1" customFormat="1" spans="1:16">
      <c r="A2849" s="911" t="s">
        <v>7147</v>
      </c>
      <c r="B2849" s="912" t="s">
        <v>7148</v>
      </c>
      <c r="C2849" s="891"/>
      <c r="D2849" s="913"/>
      <c r="E2849" s="914"/>
      <c r="F2849" s="891"/>
      <c r="G2849" s="891"/>
      <c r="H2849" s="891"/>
      <c r="I2849" s="891"/>
      <c r="J2849" s="891"/>
      <c r="K2849" s="891"/>
      <c r="L2849" s="891"/>
      <c r="M2849" s="917">
        <v>3</v>
      </c>
      <c r="N2849" s="866">
        <v>0.663863226666667</v>
      </c>
      <c r="O2849" s="867">
        <v>11.25</v>
      </c>
      <c r="P2849" s="867">
        <f t="shared" si="37"/>
        <v>7.4684613</v>
      </c>
    </row>
    <row r="2850" s="1" customFormat="1" spans="1:16">
      <c r="A2850" s="911" t="s">
        <v>7149</v>
      </c>
      <c r="B2850" s="912" t="s">
        <v>7150</v>
      </c>
      <c r="C2850" s="891"/>
      <c r="D2850" s="913"/>
      <c r="E2850" s="914"/>
      <c r="F2850" s="891"/>
      <c r="G2850" s="891"/>
      <c r="H2850" s="891"/>
      <c r="I2850" s="891"/>
      <c r="J2850" s="891"/>
      <c r="K2850" s="891"/>
      <c r="L2850" s="891"/>
      <c r="M2850" s="917">
        <v>6</v>
      </c>
      <c r="N2850" s="866">
        <v>1.32772645333333</v>
      </c>
      <c r="O2850" s="867">
        <v>11.25</v>
      </c>
      <c r="P2850" s="867">
        <f t="shared" si="37"/>
        <v>14.9369226</v>
      </c>
    </row>
    <row r="2851" s="1" customFormat="1" spans="1:16">
      <c r="A2851" s="911" t="s">
        <v>7151</v>
      </c>
      <c r="B2851" s="912" t="s">
        <v>6640</v>
      </c>
      <c r="C2851" s="891"/>
      <c r="D2851" s="913"/>
      <c r="E2851" s="914"/>
      <c r="F2851" s="891"/>
      <c r="G2851" s="891"/>
      <c r="H2851" s="891"/>
      <c r="I2851" s="891"/>
      <c r="J2851" s="891"/>
      <c r="K2851" s="891"/>
      <c r="L2851" s="891"/>
      <c r="M2851" s="917">
        <v>5</v>
      </c>
      <c r="N2851" s="866">
        <v>1.10643871111111</v>
      </c>
      <c r="O2851" s="867">
        <v>11.25</v>
      </c>
      <c r="P2851" s="867">
        <f t="shared" si="37"/>
        <v>12.4474355</v>
      </c>
    </row>
    <row r="2852" s="1" customFormat="1" spans="1:16">
      <c r="A2852" s="911" t="s">
        <v>7152</v>
      </c>
      <c r="B2852" s="912" t="s">
        <v>7153</v>
      </c>
      <c r="C2852" s="891"/>
      <c r="D2852" s="913"/>
      <c r="E2852" s="914"/>
      <c r="F2852" s="891"/>
      <c r="G2852" s="891"/>
      <c r="H2852" s="891"/>
      <c r="I2852" s="891"/>
      <c r="J2852" s="891"/>
      <c r="K2852" s="891"/>
      <c r="L2852" s="891"/>
      <c r="M2852" s="917">
        <v>6</v>
      </c>
      <c r="N2852" s="866">
        <v>1.32772645333333</v>
      </c>
      <c r="O2852" s="867">
        <v>11.25</v>
      </c>
      <c r="P2852" s="867">
        <f t="shared" si="37"/>
        <v>14.9369226</v>
      </c>
    </row>
    <row r="2853" s="1" customFormat="1" spans="1:16">
      <c r="A2853" s="911" t="s">
        <v>7154</v>
      </c>
      <c r="B2853" s="912" t="s">
        <v>7155</v>
      </c>
      <c r="C2853" s="891"/>
      <c r="D2853" s="913"/>
      <c r="E2853" s="914"/>
      <c r="F2853" s="891"/>
      <c r="G2853" s="891"/>
      <c r="H2853" s="891"/>
      <c r="I2853" s="891"/>
      <c r="J2853" s="891"/>
      <c r="K2853" s="891"/>
      <c r="L2853" s="891"/>
      <c r="M2853" s="917">
        <v>3</v>
      </c>
      <c r="N2853" s="866">
        <v>0.663863226666667</v>
      </c>
      <c r="O2853" s="867">
        <v>11.25</v>
      </c>
      <c r="P2853" s="867">
        <f t="shared" si="37"/>
        <v>7.4684613</v>
      </c>
    </row>
    <row r="2854" s="1" customFormat="1" spans="1:16">
      <c r="A2854" s="911" t="s">
        <v>7156</v>
      </c>
      <c r="B2854" s="912" t="s">
        <v>7157</v>
      </c>
      <c r="C2854" s="891"/>
      <c r="D2854" s="913"/>
      <c r="E2854" s="914"/>
      <c r="F2854" s="891"/>
      <c r="G2854" s="891"/>
      <c r="H2854" s="891"/>
      <c r="I2854" s="891"/>
      <c r="J2854" s="891"/>
      <c r="K2854" s="891"/>
      <c r="L2854" s="891"/>
      <c r="M2854" s="917">
        <v>2</v>
      </c>
      <c r="N2854" s="866">
        <v>0.442575484444444</v>
      </c>
      <c r="O2854" s="867">
        <v>11.25</v>
      </c>
      <c r="P2854" s="867">
        <f t="shared" si="37"/>
        <v>4.9789742</v>
      </c>
    </row>
    <row r="2855" s="1" customFormat="1" spans="1:16">
      <c r="A2855" s="911" t="s">
        <v>7158</v>
      </c>
      <c r="B2855" s="912" t="s">
        <v>7159</v>
      </c>
      <c r="C2855" s="891"/>
      <c r="D2855" s="913"/>
      <c r="E2855" s="914"/>
      <c r="F2855" s="891"/>
      <c r="G2855" s="891"/>
      <c r="H2855" s="891"/>
      <c r="I2855" s="891"/>
      <c r="J2855" s="891"/>
      <c r="K2855" s="891"/>
      <c r="L2855" s="891"/>
      <c r="M2855" s="917">
        <v>4</v>
      </c>
      <c r="N2855" s="866">
        <v>0.885150968888889</v>
      </c>
      <c r="O2855" s="867">
        <v>11.25</v>
      </c>
      <c r="P2855" s="867">
        <f t="shared" si="37"/>
        <v>9.9579484</v>
      </c>
    </row>
    <row r="2856" s="1" customFormat="1" spans="1:16">
      <c r="A2856" s="911" t="s">
        <v>7160</v>
      </c>
      <c r="B2856" s="912" t="s">
        <v>7161</v>
      </c>
      <c r="C2856" s="891"/>
      <c r="D2856" s="913"/>
      <c r="E2856" s="914"/>
      <c r="F2856" s="891"/>
      <c r="G2856" s="891"/>
      <c r="H2856" s="891"/>
      <c r="I2856" s="891"/>
      <c r="J2856" s="891"/>
      <c r="K2856" s="891"/>
      <c r="L2856" s="891"/>
      <c r="M2856" s="917">
        <v>2</v>
      </c>
      <c r="N2856" s="866">
        <v>0.442575484444444</v>
      </c>
      <c r="O2856" s="867">
        <v>11.25</v>
      </c>
      <c r="P2856" s="867">
        <f t="shared" si="37"/>
        <v>4.9789742</v>
      </c>
    </row>
    <row r="2857" s="1" customFormat="1" spans="1:16">
      <c r="A2857" s="911" t="s">
        <v>7162</v>
      </c>
      <c r="B2857" s="912" t="s">
        <v>3787</v>
      </c>
      <c r="C2857" s="891"/>
      <c r="D2857" s="913"/>
      <c r="E2857" s="914"/>
      <c r="F2857" s="891"/>
      <c r="G2857" s="891"/>
      <c r="H2857" s="891"/>
      <c r="I2857" s="891"/>
      <c r="J2857" s="891"/>
      <c r="K2857" s="891"/>
      <c r="L2857" s="891"/>
      <c r="M2857" s="917">
        <v>6</v>
      </c>
      <c r="N2857" s="866">
        <v>1.32772645333333</v>
      </c>
      <c r="O2857" s="867">
        <v>11.25</v>
      </c>
      <c r="P2857" s="867">
        <f t="shared" si="37"/>
        <v>14.9369226</v>
      </c>
    </row>
    <row r="2858" s="1" customFormat="1" spans="1:16">
      <c r="A2858" s="911" t="s">
        <v>7163</v>
      </c>
      <c r="B2858" s="912" t="s">
        <v>3845</v>
      </c>
      <c r="C2858" s="891"/>
      <c r="D2858" s="913"/>
      <c r="E2858" s="914"/>
      <c r="F2858" s="891"/>
      <c r="G2858" s="891"/>
      <c r="H2858" s="891"/>
      <c r="I2858" s="891"/>
      <c r="J2858" s="891"/>
      <c r="K2858" s="891"/>
      <c r="L2858" s="891"/>
      <c r="M2858" s="917">
        <v>3</v>
      </c>
      <c r="N2858" s="866">
        <v>0.663863226666667</v>
      </c>
      <c r="O2858" s="867">
        <v>11.25</v>
      </c>
      <c r="P2858" s="867">
        <f t="shared" si="37"/>
        <v>7.4684613</v>
      </c>
    </row>
    <row r="2859" s="1" customFormat="1" spans="1:16">
      <c r="A2859" s="911" t="s">
        <v>7164</v>
      </c>
      <c r="B2859" s="912" t="s">
        <v>7165</v>
      </c>
      <c r="C2859" s="891"/>
      <c r="D2859" s="913"/>
      <c r="E2859" s="914"/>
      <c r="F2859" s="891"/>
      <c r="G2859" s="891"/>
      <c r="H2859" s="891"/>
      <c r="I2859" s="891"/>
      <c r="J2859" s="891"/>
      <c r="K2859" s="891"/>
      <c r="L2859" s="891"/>
      <c r="M2859" s="917">
        <v>4</v>
      </c>
      <c r="N2859" s="866">
        <v>0.885150968888889</v>
      </c>
      <c r="O2859" s="867">
        <v>11.25</v>
      </c>
      <c r="P2859" s="867">
        <f t="shared" si="37"/>
        <v>9.9579484</v>
      </c>
    </row>
    <row r="2860" s="1" customFormat="1" spans="1:16">
      <c r="A2860" s="911" t="s">
        <v>7166</v>
      </c>
      <c r="B2860" s="912" t="s">
        <v>7167</v>
      </c>
      <c r="C2860" s="891"/>
      <c r="D2860" s="913"/>
      <c r="E2860" s="914"/>
      <c r="F2860" s="891"/>
      <c r="G2860" s="891"/>
      <c r="H2860" s="891"/>
      <c r="I2860" s="891"/>
      <c r="J2860" s="891"/>
      <c r="K2860" s="891"/>
      <c r="L2860" s="891"/>
      <c r="M2860" s="917">
        <v>5</v>
      </c>
      <c r="N2860" s="866">
        <v>1.10643871111111</v>
      </c>
      <c r="O2860" s="867">
        <v>11.25</v>
      </c>
      <c r="P2860" s="867">
        <f t="shared" si="37"/>
        <v>12.4474355</v>
      </c>
    </row>
    <row r="2861" s="1" customFormat="1" spans="1:16">
      <c r="A2861" s="911" t="s">
        <v>7168</v>
      </c>
      <c r="B2861" s="912" t="s">
        <v>7169</v>
      </c>
      <c r="C2861" s="891"/>
      <c r="D2861" s="913"/>
      <c r="E2861" s="914"/>
      <c r="F2861" s="891"/>
      <c r="G2861" s="891"/>
      <c r="H2861" s="891"/>
      <c r="I2861" s="891"/>
      <c r="J2861" s="891"/>
      <c r="K2861" s="891"/>
      <c r="L2861" s="891"/>
      <c r="M2861" s="917">
        <v>4</v>
      </c>
      <c r="N2861" s="866">
        <v>0.885150968888889</v>
      </c>
      <c r="O2861" s="867">
        <v>11.25</v>
      </c>
      <c r="P2861" s="867">
        <f t="shared" si="37"/>
        <v>9.9579484</v>
      </c>
    </row>
    <row r="2862" s="1" customFormat="1" spans="1:16">
      <c r="A2862" s="911" t="s">
        <v>7170</v>
      </c>
      <c r="B2862" s="912" t="s">
        <v>7171</v>
      </c>
      <c r="C2862" s="891"/>
      <c r="D2862" s="913"/>
      <c r="E2862" s="914"/>
      <c r="F2862" s="891"/>
      <c r="G2862" s="891"/>
      <c r="H2862" s="891"/>
      <c r="I2862" s="891"/>
      <c r="J2862" s="891"/>
      <c r="K2862" s="891"/>
      <c r="L2862" s="891"/>
      <c r="M2862" s="917">
        <v>5</v>
      </c>
      <c r="N2862" s="866">
        <v>1.10643871111111</v>
      </c>
      <c r="O2862" s="867">
        <v>11.25</v>
      </c>
      <c r="P2862" s="867">
        <f t="shared" si="37"/>
        <v>12.4474355</v>
      </c>
    </row>
    <row r="2863" s="1" customFormat="1" spans="1:16">
      <c r="A2863" s="911" t="s">
        <v>7172</v>
      </c>
      <c r="B2863" s="912" t="s">
        <v>7173</v>
      </c>
      <c r="C2863" s="891"/>
      <c r="D2863" s="913"/>
      <c r="E2863" s="914"/>
      <c r="F2863" s="891"/>
      <c r="G2863" s="891"/>
      <c r="H2863" s="891"/>
      <c r="I2863" s="891"/>
      <c r="J2863" s="891"/>
      <c r="K2863" s="891"/>
      <c r="L2863" s="891"/>
      <c r="M2863" s="917">
        <v>3</v>
      </c>
      <c r="N2863" s="866">
        <v>0.663863226666667</v>
      </c>
      <c r="O2863" s="867">
        <v>11.25</v>
      </c>
      <c r="P2863" s="867">
        <f t="shared" si="37"/>
        <v>7.4684613</v>
      </c>
    </row>
    <row r="2864" s="1" customFormat="1" spans="1:16">
      <c r="A2864" s="911" t="s">
        <v>7174</v>
      </c>
      <c r="B2864" s="912" t="s">
        <v>7175</v>
      </c>
      <c r="C2864" s="891"/>
      <c r="D2864" s="913"/>
      <c r="E2864" s="914"/>
      <c r="F2864" s="891"/>
      <c r="G2864" s="891"/>
      <c r="H2864" s="891"/>
      <c r="I2864" s="891"/>
      <c r="J2864" s="891"/>
      <c r="K2864" s="891"/>
      <c r="L2864" s="891"/>
      <c r="M2864" s="917">
        <v>4</v>
      </c>
      <c r="N2864" s="866">
        <v>0.885150968888889</v>
      </c>
      <c r="O2864" s="867">
        <v>11.25</v>
      </c>
      <c r="P2864" s="867">
        <f t="shared" si="37"/>
        <v>9.9579484</v>
      </c>
    </row>
    <row r="2865" s="1" customFormat="1" spans="1:16">
      <c r="A2865" s="911" t="s">
        <v>7176</v>
      </c>
      <c r="B2865" s="912" t="s">
        <v>7177</v>
      </c>
      <c r="C2865" s="891"/>
      <c r="D2865" s="913"/>
      <c r="E2865" s="914"/>
      <c r="F2865" s="891"/>
      <c r="G2865" s="891"/>
      <c r="H2865" s="891"/>
      <c r="I2865" s="891"/>
      <c r="J2865" s="891"/>
      <c r="K2865" s="891"/>
      <c r="L2865" s="891"/>
      <c r="M2865" s="917">
        <v>4</v>
      </c>
      <c r="N2865" s="866">
        <v>0.885150968888889</v>
      </c>
      <c r="O2865" s="867">
        <v>11.25</v>
      </c>
      <c r="P2865" s="867">
        <f t="shared" si="37"/>
        <v>9.9579484</v>
      </c>
    </row>
    <row r="2866" s="1" customFormat="1" spans="1:16">
      <c r="A2866" s="911" t="s">
        <v>7178</v>
      </c>
      <c r="B2866" s="912" t="s">
        <v>7179</v>
      </c>
      <c r="C2866" s="891"/>
      <c r="D2866" s="913"/>
      <c r="E2866" s="914"/>
      <c r="F2866" s="891"/>
      <c r="G2866" s="891"/>
      <c r="H2866" s="891"/>
      <c r="I2866" s="891"/>
      <c r="J2866" s="891"/>
      <c r="K2866" s="891"/>
      <c r="L2866" s="891"/>
      <c r="M2866" s="917">
        <v>4</v>
      </c>
      <c r="N2866" s="866">
        <v>0.885150968888889</v>
      </c>
      <c r="O2866" s="867">
        <v>11.25</v>
      </c>
      <c r="P2866" s="867">
        <f t="shared" si="37"/>
        <v>9.9579484</v>
      </c>
    </row>
    <row r="2867" s="1" customFormat="1" spans="1:16">
      <c r="A2867" s="911" t="s">
        <v>7180</v>
      </c>
      <c r="B2867" s="912" t="s">
        <v>7181</v>
      </c>
      <c r="C2867" s="891"/>
      <c r="D2867" s="913"/>
      <c r="E2867" s="914"/>
      <c r="F2867" s="891"/>
      <c r="G2867" s="891"/>
      <c r="H2867" s="891"/>
      <c r="I2867" s="891"/>
      <c r="J2867" s="891"/>
      <c r="K2867" s="891"/>
      <c r="L2867" s="891"/>
      <c r="M2867" s="917">
        <v>4</v>
      </c>
      <c r="N2867" s="866">
        <v>0.885150968888889</v>
      </c>
      <c r="O2867" s="867">
        <v>11.25</v>
      </c>
      <c r="P2867" s="867">
        <f t="shared" si="37"/>
        <v>9.9579484</v>
      </c>
    </row>
    <row r="2868" s="1" customFormat="1" spans="1:16">
      <c r="A2868" s="911" t="s">
        <v>7182</v>
      </c>
      <c r="B2868" s="912" t="s">
        <v>1907</v>
      </c>
      <c r="C2868" s="891"/>
      <c r="D2868" s="913"/>
      <c r="E2868" s="914"/>
      <c r="F2868" s="891"/>
      <c r="G2868" s="891"/>
      <c r="H2868" s="891"/>
      <c r="I2868" s="891"/>
      <c r="J2868" s="891"/>
      <c r="K2868" s="891"/>
      <c r="L2868" s="891"/>
      <c r="M2868" s="917">
        <v>4</v>
      </c>
      <c r="N2868" s="866">
        <v>0.885150968888889</v>
      </c>
      <c r="O2868" s="867">
        <v>11.25</v>
      </c>
      <c r="P2868" s="867">
        <f t="shared" si="37"/>
        <v>9.9579484</v>
      </c>
    </row>
    <row r="2869" s="1" customFormat="1" spans="1:16">
      <c r="A2869" s="911" t="s">
        <v>7183</v>
      </c>
      <c r="B2869" s="912" t="s">
        <v>3494</v>
      </c>
      <c r="C2869" s="891"/>
      <c r="D2869" s="913"/>
      <c r="E2869" s="914"/>
      <c r="F2869" s="891"/>
      <c r="G2869" s="891"/>
      <c r="H2869" s="891"/>
      <c r="I2869" s="891"/>
      <c r="J2869" s="891"/>
      <c r="K2869" s="891"/>
      <c r="L2869" s="891"/>
      <c r="M2869" s="917">
        <v>2</v>
      </c>
      <c r="N2869" s="866">
        <v>0.442575484444444</v>
      </c>
      <c r="O2869" s="867">
        <v>11.25</v>
      </c>
      <c r="P2869" s="867">
        <f t="shared" si="37"/>
        <v>4.9789742</v>
      </c>
    </row>
    <row r="2870" s="1" customFormat="1" spans="1:16">
      <c r="A2870" s="911" t="s">
        <v>7184</v>
      </c>
      <c r="B2870" s="912" t="s">
        <v>7185</v>
      </c>
      <c r="C2870" s="891"/>
      <c r="D2870" s="913"/>
      <c r="E2870" s="914"/>
      <c r="F2870" s="891"/>
      <c r="G2870" s="891"/>
      <c r="H2870" s="891"/>
      <c r="I2870" s="891"/>
      <c r="J2870" s="891"/>
      <c r="K2870" s="891"/>
      <c r="L2870" s="891"/>
      <c r="M2870" s="917">
        <v>2</v>
      </c>
      <c r="N2870" s="866">
        <v>0.442575484444444</v>
      </c>
      <c r="O2870" s="867">
        <v>11.25</v>
      </c>
      <c r="P2870" s="867">
        <f t="shared" si="37"/>
        <v>4.9789742</v>
      </c>
    </row>
    <row r="2871" s="1" customFormat="1" spans="1:16">
      <c r="A2871" s="911" t="s">
        <v>7186</v>
      </c>
      <c r="B2871" s="912" t="s">
        <v>7187</v>
      </c>
      <c r="C2871" s="891"/>
      <c r="D2871" s="913"/>
      <c r="E2871" s="914"/>
      <c r="F2871" s="891"/>
      <c r="G2871" s="891"/>
      <c r="H2871" s="891"/>
      <c r="I2871" s="891"/>
      <c r="J2871" s="891"/>
      <c r="K2871" s="891"/>
      <c r="L2871" s="891"/>
      <c r="M2871" s="917">
        <v>6</v>
      </c>
      <c r="N2871" s="866">
        <v>1.32772645333333</v>
      </c>
      <c r="O2871" s="867">
        <v>11.25</v>
      </c>
      <c r="P2871" s="867">
        <f t="shared" si="37"/>
        <v>14.9369226</v>
      </c>
    </row>
    <row r="2872" s="1" customFormat="1" spans="1:16">
      <c r="A2872" s="911" t="s">
        <v>7188</v>
      </c>
      <c r="B2872" s="912" t="s">
        <v>7189</v>
      </c>
      <c r="C2872" s="891"/>
      <c r="D2872" s="913"/>
      <c r="E2872" s="914"/>
      <c r="F2872" s="891"/>
      <c r="G2872" s="891"/>
      <c r="H2872" s="891"/>
      <c r="I2872" s="891"/>
      <c r="J2872" s="891"/>
      <c r="K2872" s="891"/>
      <c r="L2872" s="891"/>
      <c r="M2872" s="917">
        <v>6</v>
      </c>
      <c r="N2872" s="866">
        <v>1.32772645333333</v>
      </c>
      <c r="O2872" s="867">
        <v>11.25</v>
      </c>
      <c r="P2872" s="867">
        <f t="shared" si="37"/>
        <v>14.9369226</v>
      </c>
    </row>
    <row r="2873" s="1" customFormat="1" spans="1:16">
      <c r="A2873" s="911" t="s">
        <v>7190</v>
      </c>
      <c r="B2873" s="912" t="s">
        <v>7191</v>
      </c>
      <c r="C2873" s="891"/>
      <c r="D2873" s="913"/>
      <c r="E2873" s="914"/>
      <c r="F2873" s="891"/>
      <c r="G2873" s="891"/>
      <c r="H2873" s="891"/>
      <c r="I2873" s="891"/>
      <c r="J2873" s="891"/>
      <c r="K2873" s="891"/>
      <c r="L2873" s="891"/>
      <c r="M2873" s="917">
        <v>4</v>
      </c>
      <c r="N2873" s="866">
        <v>0.885150968888889</v>
      </c>
      <c r="O2873" s="867">
        <v>11.25</v>
      </c>
      <c r="P2873" s="867">
        <f t="shared" si="37"/>
        <v>9.9579484</v>
      </c>
    </row>
    <row r="2874" s="1" customFormat="1" spans="1:16">
      <c r="A2874" s="911" t="s">
        <v>7192</v>
      </c>
      <c r="B2874" s="912" t="s">
        <v>7193</v>
      </c>
      <c r="C2874" s="891"/>
      <c r="D2874" s="913"/>
      <c r="E2874" s="914"/>
      <c r="F2874" s="891"/>
      <c r="G2874" s="891"/>
      <c r="H2874" s="891"/>
      <c r="I2874" s="891"/>
      <c r="J2874" s="891"/>
      <c r="K2874" s="891"/>
      <c r="L2874" s="891"/>
      <c r="M2874" s="917">
        <v>6</v>
      </c>
      <c r="N2874" s="866">
        <v>1.32772645333333</v>
      </c>
      <c r="O2874" s="867">
        <v>11.25</v>
      </c>
      <c r="P2874" s="867">
        <f t="shared" si="37"/>
        <v>14.9369226</v>
      </c>
    </row>
    <row r="2875" s="1" customFormat="1" spans="1:16">
      <c r="A2875" s="911" t="s">
        <v>7194</v>
      </c>
      <c r="B2875" s="912" t="s">
        <v>4860</v>
      </c>
      <c r="C2875" s="891"/>
      <c r="D2875" s="913"/>
      <c r="E2875" s="914"/>
      <c r="F2875" s="891"/>
      <c r="G2875" s="891"/>
      <c r="H2875" s="891"/>
      <c r="I2875" s="891"/>
      <c r="J2875" s="891"/>
      <c r="K2875" s="891"/>
      <c r="L2875" s="891"/>
      <c r="M2875" s="917">
        <v>3</v>
      </c>
      <c r="N2875" s="866">
        <v>0.663863226666667</v>
      </c>
      <c r="O2875" s="867">
        <v>11.25</v>
      </c>
      <c r="P2875" s="867">
        <f t="shared" si="37"/>
        <v>7.4684613</v>
      </c>
    </row>
    <row r="2876" s="1" customFormat="1" spans="1:16">
      <c r="A2876" s="911" t="s">
        <v>7195</v>
      </c>
      <c r="B2876" s="912" t="s">
        <v>7196</v>
      </c>
      <c r="C2876" s="891"/>
      <c r="D2876" s="913"/>
      <c r="E2876" s="914"/>
      <c r="F2876" s="891"/>
      <c r="G2876" s="891"/>
      <c r="H2876" s="891"/>
      <c r="I2876" s="891"/>
      <c r="J2876" s="891"/>
      <c r="K2876" s="891"/>
      <c r="L2876" s="891"/>
      <c r="M2876" s="917">
        <v>4</v>
      </c>
      <c r="N2876" s="866">
        <v>0.885150968888889</v>
      </c>
      <c r="O2876" s="867">
        <v>11.25</v>
      </c>
      <c r="P2876" s="867">
        <f t="shared" si="37"/>
        <v>9.9579484</v>
      </c>
    </row>
    <row r="2877" s="1" customFormat="1" spans="1:16">
      <c r="A2877" s="911" t="s">
        <v>7197</v>
      </c>
      <c r="B2877" s="912" t="s">
        <v>7198</v>
      </c>
      <c r="C2877" s="891"/>
      <c r="D2877" s="913"/>
      <c r="E2877" s="914"/>
      <c r="F2877" s="891"/>
      <c r="G2877" s="891"/>
      <c r="H2877" s="891"/>
      <c r="I2877" s="891"/>
      <c r="J2877" s="891"/>
      <c r="K2877" s="891"/>
      <c r="L2877" s="891"/>
      <c r="M2877" s="917">
        <v>1</v>
      </c>
      <c r="N2877" s="866">
        <v>0.221287742222222</v>
      </c>
      <c r="O2877" s="867">
        <v>11.25</v>
      </c>
      <c r="P2877" s="867">
        <f t="shared" si="37"/>
        <v>2.4894871</v>
      </c>
    </row>
    <row r="2878" s="1" customFormat="1" spans="1:16">
      <c r="A2878" s="911" t="s">
        <v>7199</v>
      </c>
      <c r="B2878" s="912" t="s">
        <v>7200</v>
      </c>
      <c r="C2878" s="891"/>
      <c r="D2878" s="913"/>
      <c r="E2878" s="914"/>
      <c r="F2878" s="891"/>
      <c r="G2878" s="891"/>
      <c r="H2878" s="891"/>
      <c r="I2878" s="891"/>
      <c r="J2878" s="891"/>
      <c r="K2878" s="891"/>
      <c r="L2878" s="891"/>
      <c r="M2878" s="917">
        <v>5</v>
      </c>
      <c r="N2878" s="866">
        <v>1.10643871111111</v>
      </c>
      <c r="O2878" s="867">
        <v>11.25</v>
      </c>
      <c r="P2878" s="867">
        <f t="shared" si="37"/>
        <v>12.4474355</v>
      </c>
    </row>
    <row r="2879" s="1" customFormat="1" spans="1:16">
      <c r="A2879" s="911" t="s">
        <v>4351</v>
      </c>
      <c r="B2879" s="912" t="s">
        <v>7201</v>
      </c>
      <c r="C2879" s="891"/>
      <c r="D2879" s="913"/>
      <c r="E2879" s="914"/>
      <c r="F2879" s="891"/>
      <c r="G2879" s="891"/>
      <c r="H2879" s="891"/>
      <c r="I2879" s="891"/>
      <c r="J2879" s="891"/>
      <c r="K2879" s="891"/>
      <c r="L2879" s="891"/>
      <c r="M2879" s="917">
        <v>4</v>
      </c>
      <c r="N2879" s="866">
        <v>0.885150968888889</v>
      </c>
      <c r="O2879" s="867">
        <v>11.25</v>
      </c>
      <c r="P2879" s="867">
        <f t="shared" si="37"/>
        <v>9.9579484</v>
      </c>
    </row>
    <row r="2880" s="1" customFormat="1" spans="1:16">
      <c r="A2880" s="911" t="s">
        <v>7202</v>
      </c>
      <c r="B2880" s="912" t="s">
        <v>7203</v>
      </c>
      <c r="C2880" s="891"/>
      <c r="D2880" s="913"/>
      <c r="E2880" s="914"/>
      <c r="F2880" s="891"/>
      <c r="G2880" s="891"/>
      <c r="H2880" s="891"/>
      <c r="I2880" s="891"/>
      <c r="J2880" s="891"/>
      <c r="K2880" s="891"/>
      <c r="L2880" s="891"/>
      <c r="M2880" s="917">
        <v>6</v>
      </c>
      <c r="N2880" s="866">
        <v>1.32772645333333</v>
      </c>
      <c r="O2880" s="867">
        <v>11.25</v>
      </c>
      <c r="P2880" s="867">
        <f t="shared" si="37"/>
        <v>14.9369226</v>
      </c>
    </row>
    <row r="2881" s="1" customFormat="1" spans="1:16">
      <c r="A2881" s="911" t="s">
        <v>2469</v>
      </c>
      <c r="B2881" s="912" t="s">
        <v>7204</v>
      </c>
      <c r="C2881" s="891"/>
      <c r="D2881" s="913"/>
      <c r="E2881" s="914"/>
      <c r="F2881" s="891"/>
      <c r="G2881" s="891"/>
      <c r="H2881" s="891"/>
      <c r="I2881" s="891"/>
      <c r="J2881" s="891"/>
      <c r="K2881" s="891"/>
      <c r="L2881" s="891"/>
      <c r="M2881" s="917">
        <v>4</v>
      </c>
      <c r="N2881" s="866">
        <v>0.885150968888889</v>
      </c>
      <c r="O2881" s="867">
        <v>11.25</v>
      </c>
      <c r="P2881" s="867">
        <f t="shared" si="37"/>
        <v>9.9579484</v>
      </c>
    </row>
    <row r="2882" s="1" customFormat="1" spans="1:16">
      <c r="A2882" s="911" t="s">
        <v>7205</v>
      </c>
      <c r="B2882" s="912" t="s">
        <v>7206</v>
      </c>
      <c r="C2882" s="891"/>
      <c r="D2882" s="913"/>
      <c r="E2882" s="914"/>
      <c r="F2882" s="891"/>
      <c r="G2882" s="891"/>
      <c r="H2882" s="891"/>
      <c r="I2882" s="891"/>
      <c r="J2882" s="891"/>
      <c r="K2882" s="891"/>
      <c r="L2882" s="891"/>
      <c r="M2882" s="917">
        <v>6</v>
      </c>
      <c r="N2882" s="866">
        <v>1.32772645333333</v>
      </c>
      <c r="O2882" s="867">
        <v>11.25</v>
      </c>
      <c r="P2882" s="867">
        <f t="shared" si="37"/>
        <v>14.9369226</v>
      </c>
    </row>
    <row r="2883" s="1" customFormat="1" spans="1:16">
      <c r="A2883" s="911" t="s">
        <v>7207</v>
      </c>
      <c r="B2883" s="912" t="s">
        <v>7208</v>
      </c>
      <c r="C2883" s="891"/>
      <c r="D2883" s="913"/>
      <c r="E2883" s="914"/>
      <c r="F2883" s="891"/>
      <c r="G2883" s="891"/>
      <c r="H2883" s="891"/>
      <c r="I2883" s="891"/>
      <c r="J2883" s="891"/>
      <c r="K2883" s="891"/>
      <c r="L2883" s="891"/>
      <c r="M2883" s="917">
        <v>3</v>
      </c>
      <c r="N2883" s="866">
        <v>0.663863226666667</v>
      </c>
      <c r="O2883" s="867">
        <v>11.25</v>
      </c>
      <c r="P2883" s="867">
        <f t="shared" si="37"/>
        <v>7.4684613</v>
      </c>
    </row>
    <row r="2884" s="1" customFormat="1" spans="1:16">
      <c r="A2884" s="911" t="s">
        <v>7209</v>
      </c>
      <c r="B2884" s="912" t="s">
        <v>7210</v>
      </c>
      <c r="C2884" s="891"/>
      <c r="D2884" s="913"/>
      <c r="E2884" s="914"/>
      <c r="F2884" s="891"/>
      <c r="G2884" s="891"/>
      <c r="H2884" s="891"/>
      <c r="I2884" s="891"/>
      <c r="J2884" s="891"/>
      <c r="K2884" s="891"/>
      <c r="L2884" s="891"/>
      <c r="M2884" s="917">
        <v>3</v>
      </c>
      <c r="N2884" s="866">
        <v>0.663863226666667</v>
      </c>
      <c r="O2884" s="867">
        <v>11.25</v>
      </c>
      <c r="P2884" s="867">
        <f t="shared" si="37"/>
        <v>7.4684613</v>
      </c>
    </row>
    <row r="2885" s="1" customFormat="1" spans="1:16">
      <c r="A2885" s="911" t="s">
        <v>6917</v>
      </c>
      <c r="B2885" s="912" t="s">
        <v>6918</v>
      </c>
      <c r="C2885" s="891"/>
      <c r="D2885" s="913"/>
      <c r="E2885" s="914"/>
      <c r="F2885" s="891"/>
      <c r="G2885" s="891"/>
      <c r="H2885" s="891"/>
      <c r="I2885" s="891"/>
      <c r="J2885" s="891"/>
      <c r="K2885" s="891"/>
      <c r="L2885" s="891"/>
      <c r="M2885" s="917">
        <v>1</v>
      </c>
      <c r="N2885" s="866">
        <v>0.221287742222222</v>
      </c>
      <c r="O2885" s="867">
        <v>11.25</v>
      </c>
      <c r="P2885" s="867">
        <f t="shared" si="37"/>
        <v>2.4894871</v>
      </c>
    </row>
    <row r="2886" s="1" customFormat="1" spans="1:16">
      <c r="A2886" s="911" t="s">
        <v>7211</v>
      </c>
      <c r="B2886" s="912" t="s">
        <v>7212</v>
      </c>
      <c r="C2886" s="891"/>
      <c r="D2886" s="913"/>
      <c r="E2886" s="914"/>
      <c r="F2886" s="891"/>
      <c r="G2886" s="891"/>
      <c r="H2886" s="891"/>
      <c r="I2886" s="891"/>
      <c r="J2886" s="891"/>
      <c r="K2886" s="891"/>
      <c r="L2886" s="891"/>
      <c r="M2886" s="917">
        <v>4</v>
      </c>
      <c r="N2886" s="866">
        <v>0.885150968888889</v>
      </c>
      <c r="O2886" s="867">
        <v>11.25</v>
      </c>
      <c r="P2886" s="867">
        <f t="shared" si="37"/>
        <v>9.9579484</v>
      </c>
    </row>
    <row r="2887" s="1" customFormat="1" spans="1:16">
      <c r="A2887" s="911" t="s">
        <v>7213</v>
      </c>
      <c r="B2887" s="912" t="s">
        <v>7214</v>
      </c>
      <c r="C2887" s="891"/>
      <c r="D2887" s="913"/>
      <c r="E2887" s="914"/>
      <c r="F2887" s="891"/>
      <c r="G2887" s="891"/>
      <c r="H2887" s="891"/>
      <c r="I2887" s="891"/>
      <c r="J2887" s="891"/>
      <c r="K2887" s="891"/>
      <c r="L2887" s="891"/>
      <c r="M2887" s="917">
        <v>2</v>
      </c>
      <c r="N2887" s="866">
        <v>0.442575484444444</v>
      </c>
      <c r="O2887" s="867">
        <v>11.25</v>
      </c>
      <c r="P2887" s="867">
        <f t="shared" si="37"/>
        <v>4.9789742</v>
      </c>
    </row>
    <row r="2888" s="1" customFormat="1" spans="1:16">
      <c r="A2888" s="911" t="s">
        <v>7215</v>
      </c>
      <c r="B2888" s="912" t="s">
        <v>7216</v>
      </c>
      <c r="C2888" s="891"/>
      <c r="D2888" s="913"/>
      <c r="E2888" s="914"/>
      <c r="F2888" s="891"/>
      <c r="G2888" s="891"/>
      <c r="H2888" s="891"/>
      <c r="I2888" s="891"/>
      <c r="J2888" s="891"/>
      <c r="K2888" s="891"/>
      <c r="L2888" s="891"/>
      <c r="M2888" s="917">
        <v>3</v>
      </c>
      <c r="N2888" s="866">
        <v>0.663863226666667</v>
      </c>
      <c r="O2888" s="867">
        <v>11.25</v>
      </c>
      <c r="P2888" s="867">
        <f t="shared" si="37"/>
        <v>7.4684613</v>
      </c>
    </row>
    <row r="2889" s="1" customFormat="1" spans="1:16">
      <c r="A2889" s="911" t="s">
        <v>7217</v>
      </c>
      <c r="B2889" s="912" t="s">
        <v>7218</v>
      </c>
      <c r="C2889" s="891"/>
      <c r="D2889" s="913"/>
      <c r="E2889" s="914"/>
      <c r="F2889" s="891"/>
      <c r="G2889" s="891"/>
      <c r="H2889" s="891"/>
      <c r="I2889" s="891"/>
      <c r="J2889" s="891"/>
      <c r="K2889" s="891"/>
      <c r="L2889" s="891"/>
      <c r="M2889" s="917">
        <v>2</v>
      </c>
      <c r="N2889" s="866">
        <v>0.442575484444444</v>
      </c>
      <c r="O2889" s="867">
        <v>11.25</v>
      </c>
      <c r="P2889" s="867">
        <f t="shared" si="37"/>
        <v>4.9789742</v>
      </c>
    </row>
    <row r="2890" s="1" customFormat="1" spans="1:16">
      <c r="A2890" s="911" t="s">
        <v>7219</v>
      </c>
      <c r="B2890" s="912" t="s">
        <v>7220</v>
      </c>
      <c r="C2890" s="891"/>
      <c r="D2890" s="913"/>
      <c r="E2890" s="914"/>
      <c r="F2890" s="891"/>
      <c r="G2890" s="891"/>
      <c r="H2890" s="891"/>
      <c r="I2890" s="891"/>
      <c r="J2890" s="891"/>
      <c r="K2890" s="891"/>
      <c r="L2890" s="891"/>
      <c r="M2890" s="917">
        <v>4</v>
      </c>
      <c r="N2890" s="866">
        <v>0.885150968888889</v>
      </c>
      <c r="O2890" s="867">
        <v>11.25</v>
      </c>
      <c r="P2890" s="867">
        <f t="shared" si="37"/>
        <v>9.9579484</v>
      </c>
    </row>
    <row r="2891" s="1" customFormat="1" spans="1:16">
      <c r="A2891" s="911" t="s">
        <v>7221</v>
      </c>
      <c r="B2891" s="912" t="s">
        <v>7222</v>
      </c>
      <c r="C2891" s="891"/>
      <c r="D2891" s="913"/>
      <c r="E2891" s="914"/>
      <c r="F2891" s="891"/>
      <c r="G2891" s="891"/>
      <c r="H2891" s="891"/>
      <c r="I2891" s="891"/>
      <c r="J2891" s="891"/>
      <c r="K2891" s="891"/>
      <c r="L2891" s="891"/>
      <c r="M2891" s="917">
        <v>3</v>
      </c>
      <c r="N2891" s="866">
        <v>0.663863226666667</v>
      </c>
      <c r="O2891" s="867">
        <v>11.25</v>
      </c>
      <c r="P2891" s="867">
        <f t="shared" ref="P2891:P2934" si="38">M2891*2.4894871</f>
        <v>7.4684613</v>
      </c>
    </row>
    <row r="2892" s="1" customFormat="1" spans="1:16">
      <c r="A2892" s="911" t="s">
        <v>7223</v>
      </c>
      <c r="B2892" s="912" t="s">
        <v>7224</v>
      </c>
      <c r="C2892" s="891"/>
      <c r="D2892" s="913"/>
      <c r="E2892" s="914"/>
      <c r="F2892" s="891"/>
      <c r="G2892" s="891"/>
      <c r="H2892" s="891"/>
      <c r="I2892" s="891"/>
      <c r="J2892" s="891"/>
      <c r="K2892" s="891"/>
      <c r="L2892" s="891"/>
      <c r="M2892" s="917">
        <v>3</v>
      </c>
      <c r="N2892" s="866">
        <v>0.663863226666667</v>
      </c>
      <c r="O2892" s="867">
        <v>11.25</v>
      </c>
      <c r="P2892" s="867">
        <f t="shared" si="38"/>
        <v>7.4684613</v>
      </c>
    </row>
    <row r="2893" s="1" customFormat="1" spans="1:16">
      <c r="A2893" s="911" t="s">
        <v>7225</v>
      </c>
      <c r="B2893" s="912" t="s">
        <v>7226</v>
      </c>
      <c r="C2893" s="891"/>
      <c r="D2893" s="913"/>
      <c r="E2893" s="914"/>
      <c r="F2893" s="891"/>
      <c r="G2893" s="891"/>
      <c r="H2893" s="891"/>
      <c r="I2893" s="891"/>
      <c r="J2893" s="891"/>
      <c r="K2893" s="891"/>
      <c r="L2893" s="891"/>
      <c r="M2893" s="917">
        <v>4</v>
      </c>
      <c r="N2893" s="866">
        <v>0.885150968888889</v>
      </c>
      <c r="O2893" s="867">
        <v>11.25</v>
      </c>
      <c r="P2893" s="867">
        <f t="shared" si="38"/>
        <v>9.9579484</v>
      </c>
    </row>
    <row r="2894" s="1" customFormat="1" spans="1:16">
      <c r="A2894" s="911" t="s">
        <v>7227</v>
      </c>
      <c r="B2894" s="912" t="s">
        <v>7228</v>
      </c>
      <c r="C2894" s="891"/>
      <c r="D2894" s="913"/>
      <c r="E2894" s="914"/>
      <c r="F2894" s="891"/>
      <c r="G2894" s="891"/>
      <c r="H2894" s="891"/>
      <c r="I2894" s="891"/>
      <c r="J2894" s="891"/>
      <c r="K2894" s="891"/>
      <c r="L2894" s="891"/>
      <c r="M2894" s="917">
        <v>3</v>
      </c>
      <c r="N2894" s="866">
        <v>0.663863226666667</v>
      </c>
      <c r="O2894" s="867">
        <v>11.25</v>
      </c>
      <c r="P2894" s="867">
        <f t="shared" si="38"/>
        <v>7.4684613</v>
      </c>
    </row>
    <row r="2895" s="1" customFormat="1" spans="1:16">
      <c r="A2895" s="911" t="s">
        <v>7229</v>
      </c>
      <c r="B2895" s="912" t="s">
        <v>7230</v>
      </c>
      <c r="C2895" s="891"/>
      <c r="D2895" s="913"/>
      <c r="E2895" s="914"/>
      <c r="F2895" s="891"/>
      <c r="G2895" s="891"/>
      <c r="H2895" s="891"/>
      <c r="I2895" s="891"/>
      <c r="J2895" s="891"/>
      <c r="K2895" s="891"/>
      <c r="L2895" s="891"/>
      <c r="M2895" s="917">
        <v>1</v>
      </c>
      <c r="N2895" s="866">
        <v>0.221287742222222</v>
      </c>
      <c r="O2895" s="867">
        <v>11.25</v>
      </c>
      <c r="P2895" s="867">
        <f t="shared" si="38"/>
        <v>2.4894871</v>
      </c>
    </row>
    <row r="2896" s="1" customFormat="1" spans="1:16">
      <c r="A2896" s="911" t="s">
        <v>7231</v>
      </c>
      <c r="B2896" s="912" t="s">
        <v>7232</v>
      </c>
      <c r="C2896" s="891"/>
      <c r="D2896" s="913"/>
      <c r="E2896" s="914"/>
      <c r="F2896" s="891"/>
      <c r="G2896" s="891"/>
      <c r="H2896" s="891"/>
      <c r="I2896" s="891"/>
      <c r="J2896" s="891"/>
      <c r="K2896" s="891"/>
      <c r="L2896" s="891"/>
      <c r="M2896" s="917">
        <v>1</v>
      </c>
      <c r="N2896" s="866">
        <v>0.221287742222222</v>
      </c>
      <c r="O2896" s="867">
        <v>11.25</v>
      </c>
      <c r="P2896" s="867">
        <f t="shared" si="38"/>
        <v>2.4894871</v>
      </c>
    </row>
    <row r="2897" s="1" customFormat="1" spans="1:16">
      <c r="A2897" s="911" t="s">
        <v>7233</v>
      </c>
      <c r="B2897" s="912" t="s">
        <v>3691</v>
      </c>
      <c r="C2897" s="891"/>
      <c r="D2897" s="913"/>
      <c r="E2897" s="914"/>
      <c r="F2897" s="891"/>
      <c r="G2897" s="891"/>
      <c r="H2897" s="891"/>
      <c r="I2897" s="891"/>
      <c r="J2897" s="891"/>
      <c r="K2897" s="891"/>
      <c r="L2897" s="891"/>
      <c r="M2897" s="917">
        <v>1</v>
      </c>
      <c r="N2897" s="866">
        <v>0.221287742222222</v>
      </c>
      <c r="O2897" s="867">
        <v>11.25</v>
      </c>
      <c r="P2897" s="867">
        <f t="shared" si="38"/>
        <v>2.4894871</v>
      </c>
    </row>
    <row r="2898" s="1" customFormat="1" spans="1:16">
      <c r="A2898" s="911" t="s">
        <v>6771</v>
      </c>
      <c r="B2898" s="912" t="s">
        <v>7020</v>
      </c>
      <c r="C2898" s="891"/>
      <c r="D2898" s="913"/>
      <c r="E2898" s="914"/>
      <c r="F2898" s="891"/>
      <c r="G2898" s="891"/>
      <c r="H2898" s="891"/>
      <c r="I2898" s="891"/>
      <c r="J2898" s="891"/>
      <c r="K2898" s="891"/>
      <c r="L2898" s="891"/>
      <c r="M2898" s="917">
        <v>4</v>
      </c>
      <c r="N2898" s="866">
        <v>0.885150968888889</v>
      </c>
      <c r="O2898" s="867">
        <v>11.25</v>
      </c>
      <c r="P2898" s="867">
        <f t="shared" si="38"/>
        <v>9.9579484</v>
      </c>
    </row>
    <row r="2899" s="1" customFormat="1" spans="1:16">
      <c r="A2899" s="911" t="s">
        <v>7234</v>
      </c>
      <c r="B2899" s="912" t="s">
        <v>7235</v>
      </c>
      <c r="C2899" s="891"/>
      <c r="D2899" s="913"/>
      <c r="E2899" s="914"/>
      <c r="F2899" s="891"/>
      <c r="G2899" s="891"/>
      <c r="H2899" s="891"/>
      <c r="I2899" s="891"/>
      <c r="J2899" s="891"/>
      <c r="K2899" s="891"/>
      <c r="L2899" s="891"/>
      <c r="M2899" s="917">
        <v>5</v>
      </c>
      <c r="N2899" s="866">
        <v>1.10643871111111</v>
      </c>
      <c r="O2899" s="867">
        <v>11.25</v>
      </c>
      <c r="P2899" s="867">
        <f t="shared" si="38"/>
        <v>12.4474355</v>
      </c>
    </row>
    <row r="2900" s="1" customFormat="1" spans="1:16">
      <c r="A2900" s="911" t="s">
        <v>7236</v>
      </c>
      <c r="B2900" s="912" t="s">
        <v>7237</v>
      </c>
      <c r="C2900" s="891"/>
      <c r="D2900" s="913"/>
      <c r="E2900" s="914"/>
      <c r="F2900" s="891"/>
      <c r="G2900" s="891"/>
      <c r="H2900" s="891"/>
      <c r="I2900" s="891"/>
      <c r="J2900" s="891"/>
      <c r="K2900" s="891"/>
      <c r="L2900" s="891"/>
      <c r="M2900" s="917">
        <v>4</v>
      </c>
      <c r="N2900" s="866">
        <v>0.885150968888889</v>
      </c>
      <c r="O2900" s="867">
        <v>11.25</v>
      </c>
      <c r="P2900" s="867">
        <f t="shared" si="38"/>
        <v>9.9579484</v>
      </c>
    </row>
    <row r="2901" s="1" customFormat="1" spans="1:16">
      <c r="A2901" s="911" t="s">
        <v>7238</v>
      </c>
      <c r="B2901" s="912" t="s">
        <v>7239</v>
      </c>
      <c r="C2901" s="891"/>
      <c r="D2901" s="913"/>
      <c r="E2901" s="914"/>
      <c r="F2901" s="891"/>
      <c r="G2901" s="891"/>
      <c r="H2901" s="891"/>
      <c r="I2901" s="891"/>
      <c r="J2901" s="891"/>
      <c r="K2901" s="891"/>
      <c r="L2901" s="891"/>
      <c r="M2901" s="917">
        <v>4</v>
      </c>
      <c r="N2901" s="866">
        <v>0.885150968888889</v>
      </c>
      <c r="O2901" s="867">
        <v>11.25</v>
      </c>
      <c r="P2901" s="867">
        <f t="shared" si="38"/>
        <v>9.9579484</v>
      </c>
    </row>
    <row r="2902" s="1" customFormat="1" spans="1:16">
      <c r="A2902" s="915" t="s">
        <v>7240</v>
      </c>
      <c r="B2902" s="916" t="s">
        <v>7241</v>
      </c>
      <c r="C2902" s="891"/>
      <c r="D2902" s="913"/>
      <c r="E2902" s="914"/>
      <c r="F2902" s="891"/>
      <c r="G2902" s="891"/>
      <c r="H2902" s="891"/>
      <c r="I2902" s="891"/>
      <c r="J2902" s="891"/>
      <c r="K2902" s="891"/>
      <c r="L2902" s="891"/>
      <c r="M2902" s="918">
        <v>5</v>
      </c>
      <c r="N2902" s="866">
        <v>1.10643871111111</v>
      </c>
      <c r="O2902" s="867">
        <v>11.25</v>
      </c>
      <c r="P2902" s="867">
        <f t="shared" si="38"/>
        <v>12.4474355</v>
      </c>
    </row>
    <row r="2903" s="1" customFormat="1" spans="1:16">
      <c r="A2903" s="915" t="s">
        <v>7242</v>
      </c>
      <c r="B2903" s="916" t="s">
        <v>7243</v>
      </c>
      <c r="C2903" s="891"/>
      <c r="D2903" s="913"/>
      <c r="E2903" s="914"/>
      <c r="F2903" s="891"/>
      <c r="G2903" s="891"/>
      <c r="H2903" s="891"/>
      <c r="I2903" s="891"/>
      <c r="J2903" s="891"/>
      <c r="K2903" s="891"/>
      <c r="L2903" s="891"/>
      <c r="M2903" s="918">
        <v>5</v>
      </c>
      <c r="N2903" s="866">
        <v>1.10643871111111</v>
      </c>
      <c r="O2903" s="867">
        <v>11.25</v>
      </c>
      <c r="P2903" s="867">
        <f t="shared" si="38"/>
        <v>12.4474355</v>
      </c>
    </row>
    <row r="2904" s="1" customFormat="1" spans="1:16">
      <c r="A2904" s="911" t="s">
        <v>7244</v>
      </c>
      <c r="B2904" s="912" t="s">
        <v>7245</v>
      </c>
      <c r="C2904" s="891"/>
      <c r="D2904" s="913"/>
      <c r="E2904" s="914"/>
      <c r="F2904" s="891"/>
      <c r="G2904" s="891"/>
      <c r="H2904" s="891"/>
      <c r="I2904" s="891"/>
      <c r="J2904" s="891"/>
      <c r="K2904" s="891"/>
      <c r="L2904" s="891"/>
      <c r="M2904" s="917">
        <v>1</v>
      </c>
      <c r="N2904" s="866">
        <v>0.221287742222222</v>
      </c>
      <c r="O2904" s="867">
        <v>11.25</v>
      </c>
      <c r="P2904" s="867">
        <f t="shared" si="38"/>
        <v>2.4894871</v>
      </c>
    </row>
    <row r="2905" s="1" customFormat="1" spans="1:16">
      <c r="A2905" s="911" t="s">
        <v>7246</v>
      </c>
      <c r="B2905" s="912" t="s">
        <v>7247</v>
      </c>
      <c r="C2905" s="891"/>
      <c r="D2905" s="913"/>
      <c r="E2905" s="914"/>
      <c r="F2905" s="891"/>
      <c r="G2905" s="891"/>
      <c r="H2905" s="891"/>
      <c r="I2905" s="891"/>
      <c r="J2905" s="891"/>
      <c r="K2905" s="891"/>
      <c r="L2905" s="891"/>
      <c r="M2905" s="917">
        <v>1</v>
      </c>
      <c r="N2905" s="866">
        <v>0.221287742222222</v>
      </c>
      <c r="O2905" s="867">
        <v>11.25</v>
      </c>
      <c r="P2905" s="867">
        <f t="shared" si="38"/>
        <v>2.4894871</v>
      </c>
    </row>
    <row r="2906" s="1" customFormat="1" spans="1:16">
      <c r="A2906" s="911" t="s">
        <v>7248</v>
      </c>
      <c r="B2906" s="912" t="s">
        <v>7249</v>
      </c>
      <c r="C2906" s="891"/>
      <c r="D2906" s="913"/>
      <c r="E2906" s="914"/>
      <c r="F2906" s="891"/>
      <c r="G2906" s="891"/>
      <c r="H2906" s="891"/>
      <c r="I2906" s="891"/>
      <c r="J2906" s="891"/>
      <c r="K2906" s="891"/>
      <c r="L2906" s="891"/>
      <c r="M2906" s="917">
        <v>4</v>
      </c>
      <c r="N2906" s="866">
        <v>0.885150968888889</v>
      </c>
      <c r="O2906" s="867">
        <v>11.25</v>
      </c>
      <c r="P2906" s="867">
        <f t="shared" si="38"/>
        <v>9.9579484</v>
      </c>
    </row>
    <row r="2907" s="1" customFormat="1" spans="1:16">
      <c r="A2907" s="911" t="s">
        <v>7250</v>
      </c>
      <c r="B2907" s="912" t="s">
        <v>7251</v>
      </c>
      <c r="C2907" s="891"/>
      <c r="D2907" s="913"/>
      <c r="E2907" s="914"/>
      <c r="F2907" s="891"/>
      <c r="G2907" s="891"/>
      <c r="H2907" s="891"/>
      <c r="I2907" s="891"/>
      <c r="J2907" s="891"/>
      <c r="K2907" s="891"/>
      <c r="L2907" s="891"/>
      <c r="M2907" s="917">
        <v>3</v>
      </c>
      <c r="N2907" s="866">
        <v>0.663863226666667</v>
      </c>
      <c r="O2907" s="867">
        <v>11.25</v>
      </c>
      <c r="P2907" s="867">
        <f t="shared" si="38"/>
        <v>7.4684613</v>
      </c>
    </row>
    <row r="2908" s="1" customFormat="1" spans="1:16">
      <c r="A2908" s="911" t="s">
        <v>7252</v>
      </c>
      <c r="B2908" s="912" t="s">
        <v>7253</v>
      </c>
      <c r="C2908" s="891"/>
      <c r="D2908" s="913"/>
      <c r="E2908" s="914"/>
      <c r="F2908" s="891"/>
      <c r="G2908" s="891"/>
      <c r="H2908" s="891"/>
      <c r="I2908" s="891"/>
      <c r="J2908" s="891"/>
      <c r="K2908" s="891"/>
      <c r="L2908" s="891"/>
      <c r="M2908" s="917">
        <v>4</v>
      </c>
      <c r="N2908" s="866">
        <v>0.885150968888889</v>
      </c>
      <c r="O2908" s="867">
        <v>11.25</v>
      </c>
      <c r="P2908" s="867">
        <f t="shared" si="38"/>
        <v>9.9579484</v>
      </c>
    </row>
    <row r="2909" s="1" customFormat="1" spans="1:16">
      <c r="A2909" s="911" t="s">
        <v>7254</v>
      </c>
      <c r="B2909" s="912" t="s">
        <v>7255</v>
      </c>
      <c r="C2909" s="891"/>
      <c r="D2909" s="913"/>
      <c r="E2909" s="914"/>
      <c r="F2909" s="891"/>
      <c r="G2909" s="891"/>
      <c r="H2909" s="891"/>
      <c r="I2909" s="891"/>
      <c r="J2909" s="891"/>
      <c r="K2909" s="891"/>
      <c r="L2909" s="891"/>
      <c r="M2909" s="917">
        <v>2</v>
      </c>
      <c r="N2909" s="866">
        <v>0.442575484444444</v>
      </c>
      <c r="O2909" s="867">
        <v>11.25</v>
      </c>
      <c r="P2909" s="867">
        <f t="shared" si="38"/>
        <v>4.9789742</v>
      </c>
    </row>
    <row r="2910" s="1" customFormat="1" spans="1:16">
      <c r="A2910" s="911" t="s">
        <v>7256</v>
      </c>
      <c r="B2910" s="912" t="s">
        <v>6946</v>
      </c>
      <c r="C2910" s="891"/>
      <c r="D2910" s="913"/>
      <c r="E2910" s="914"/>
      <c r="F2910" s="891"/>
      <c r="G2910" s="891"/>
      <c r="H2910" s="891"/>
      <c r="I2910" s="891"/>
      <c r="J2910" s="891"/>
      <c r="K2910" s="891"/>
      <c r="L2910" s="891"/>
      <c r="M2910" s="917">
        <v>4</v>
      </c>
      <c r="N2910" s="866">
        <v>0.885150968888889</v>
      </c>
      <c r="O2910" s="867">
        <v>11.25</v>
      </c>
      <c r="P2910" s="867">
        <f t="shared" si="38"/>
        <v>9.9579484</v>
      </c>
    </row>
    <row r="2911" s="1" customFormat="1" spans="1:16">
      <c r="A2911" s="911" t="s">
        <v>7257</v>
      </c>
      <c r="B2911" s="912" t="s">
        <v>7258</v>
      </c>
      <c r="C2911" s="891"/>
      <c r="D2911" s="913"/>
      <c r="E2911" s="914"/>
      <c r="F2911" s="891"/>
      <c r="G2911" s="891"/>
      <c r="H2911" s="891"/>
      <c r="I2911" s="891"/>
      <c r="J2911" s="891"/>
      <c r="K2911" s="891"/>
      <c r="L2911" s="891"/>
      <c r="M2911" s="917">
        <v>5</v>
      </c>
      <c r="N2911" s="866">
        <v>1.10643871111111</v>
      </c>
      <c r="O2911" s="867">
        <v>11.25</v>
      </c>
      <c r="P2911" s="867">
        <f t="shared" si="38"/>
        <v>12.4474355</v>
      </c>
    </row>
    <row r="2912" s="1" customFormat="1" spans="1:16">
      <c r="A2912" s="911" t="s">
        <v>7259</v>
      </c>
      <c r="B2912" s="912" t="s">
        <v>3256</v>
      </c>
      <c r="C2912" s="891"/>
      <c r="D2912" s="913"/>
      <c r="E2912" s="914"/>
      <c r="F2912" s="891"/>
      <c r="G2912" s="891"/>
      <c r="H2912" s="891"/>
      <c r="I2912" s="891"/>
      <c r="J2912" s="891"/>
      <c r="K2912" s="891"/>
      <c r="L2912" s="891"/>
      <c r="M2912" s="917">
        <v>4</v>
      </c>
      <c r="N2912" s="866">
        <v>0.885150968888889</v>
      </c>
      <c r="O2912" s="867">
        <v>11.25</v>
      </c>
      <c r="P2912" s="867">
        <f t="shared" si="38"/>
        <v>9.9579484</v>
      </c>
    </row>
    <row r="2913" s="1" customFormat="1" spans="1:16">
      <c r="A2913" s="911" t="s">
        <v>7260</v>
      </c>
      <c r="B2913" s="912" t="s">
        <v>7261</v>
      </c>
      <c r="C2913" s="891"/>
      <c r="D2913" s="913"/>
      <c r="E2913" s="914"/>
      <c r="F2913" s="891"/>
      <c r="G2913" s="891"/>
      <c r="H2913" s="891"/>
      <c r="I2913" s="891"/>
      <c r="J2913" s="891"/>
      <c r="K2913" s="891"/>
      <c r="L2913" s="891"/>
      <c r="M2913" s="917">
        <v>1</v>
      </c>
      <c r="N2913" s="866">
        <v>0.221287742222222</v>
      </c>
      <c r="O2913" s="867">
        <v>11.25</v>
      </c>
      <c r="P2913" s="867">
        <f t="shared" si="38"/>
        <v>2.4894871</v>
      </c>
    </row>
    <row r="2914" s="1" customFormat="1" spans="1:16">
      <c r="A2914" s="911" t="s">
        <v>7262</v>
      </c>
      <c r="B2914" s="912" t="s">
        <v>7263</v>
      </c>
      <c r="C2914" s="891"/>
      <c r="D2914" s="913"/>
      <c r="E2914" s="914"/>
      <c r="F2914" s="891"/>
      <c r="G2914" s="891"/>
      <c r="H2914" s="891"/>
      <c r="I2914" s="891"/>
      <c r="J2914" s="891"/>
      <c r="K2914" s="891"/>
      <c r="L2914" s="891"/>
      <c r="M2914" s="917">
        <v>1</v>
      </c>
      <c r="N2914" s="866">
        <v>0.221287742222222</v>
      </c>
      <c r="O2914" s="867">
        <v>11.25</v>
      </c>
      <c r="P2914" s="867">
        <f t="shared" si="38"/>
        <v>2.4894871</v>
      </c>
    </row>
    <row r="2915" s="1" customFormat="1" spans="1:16">
      <c r="A2915" s="911" t="s">
        <v>7264</v>
      </c>
      <c r="B2915" s="912" t="s">
        <v>7265</v>
      </c>
      <c r="C2915" s="891"/>
      <c r="D2915" s="913"/>
      <c r="E2915" s="914"/>
      <c r="F2915" s="891"/>
      <c r="G2915" s="891"/>
      <c r="H2915" s="891"/>
      <c r="I2915" s="891"/>
      <c r="J2915" s="891"/>
      <c r="K2915" s="891"/>
      <c r="L2915" s="891"/>
      <c r="M2915" s="917">
        <v>2</v>
      </c>
      <c r="N2915" s="866">
        <v>0.442575484444444</v>
      </c>
      <c r="O2915" s="867">
        <v>11.25</v>
      </c>
      <c r="P2915" s="867">
        <f t="shared" si="38"/>
        <v>4.9789742</v>
      </c>
    </row>
    <row r="2916" s="1" customFormat="1" spans="1:16">
      <c r="A2916" s="911" t="s">
        <v>7266</v>
      </c>
      <c r="B2916" s="912" t="s">
        <v>7267</v>
      </c>
      <c r="C2916" s="891"/>
      <c r="D2916" s="913"/>
      <c r="E2916" s="914"/>
      <c r="F2916" s="891"/>
      <c r="G2916" s="891"/>
      <c r="H2916" s="891"/>
      <c r="I2916" s="891"/>
      <c r="J2916" s="891"/>
      <c r="K2916" s="891"/>
      <c r="L2916" s="891"/>
      <c r="M2916" s="917">
        <v>3</v>
      </c>
      <c r="N2916" s="866">
        <v>0.663863226666667</v>
      </c>
      <c r="O2916" s="867">
        <v>11.25</v>
      </c>
      <c r="P2916" s="867">
        <f t="shared" si="38"/>
        <v>7.4684613</v>
      </c>
    </row>
    <row r="2917" s="1" customFormat="1" spans="1:16">
      <c r="A2917" s="911" t="s">
        <v>7268</v>
      </c>
      <c r="B2917" s="912" t="s">
        <v>7269</v>
      </c>
      <c r="C2917" s="891"/>
      <c r="D2917" s="913"/>
      <c r="E2917" s="914"/>
      <c r="F2917" s="891"/>
      <c r="G2917" s="891"/>
      <c r="H2917" s="891"/>
      <c r="I2917" s="891"/>
      <c r="J2917" s="891"/>
      <c r="K2917" s="891"/>
      <c r="L2917" s="891"/>
      <c r="M2917" s="917">
        <v>3</v>
      </c>
      <c r="N2917" s="866">
        <v>0.663863226666667</v>
      </c>
      <c r="O2917" s="867">
        <v>11.25</v>
      </c>
      <c r="P2917" s="867">
        <f t="shared" si="38"/>
        <v>7.4684613</v>
      </c>
    </row>
    <row r="2918" s="1" customFormat="1" spans="1:16">
      <c r="A2918" s="911" t="s">
        <v>7270</v>
      </c>
      <c r="B2918" s="912" t="s">
        <v>7089</v>
      </c>
      <c r="C2918" s="891"/>
      <c r="D2918" s="913"/>
      <c r="E2918" s="914"/>
      <c r="F2918" s="891"/>
      <c r="G2918" s="891"/>
      <c r="H2918" s="891"/>
      <c r="I2918" s="891"/>
      <c r="J2918" s="891"/>
      <c r="K2918" s="891"/>
      <c r="L2918" s="891"/>
      <c r="M2918" s="917">
        <v>3</v>
      </c>
      <c r="N2918" s="866">
        <v>0.663863226666667</v>
      </c>
      <c r="O2918" s="867">
        <v>11.25</v>
      </c>
      <c r="P2918" s="867">
        <f t="shared" si="38"/>
        <v>7.4684613</v>
      </c>
    </row>
    <row r="2919" s="1" customFormat="1" spans="1:16">
      <c r="A2919" s="911" t="s">
        <v>7271</v>
      </c>
      <c r="B2919" s="912" t="s">
        <v>7272</v>
      </c>
      <c r="C2919" s="891"/>
      <c r="D2919" s="913"/>
      <c r="E2919" s="914"/>
      <c r="F2919" s="891"/>
      <c r="G2919" s="891"/>
      <c r="H2919" s="891"/>
      <c r="I2919" s="891"/>
      <c r="J2919" s="891"/>
      <c r="K2919" s="891"/>
      <c r="L2919" s="891"/>
      <c r="M2919" s="917">
        <v>2</v>
      </c>
      <c r="N2919" s="866">
        <v>0.442575484444444</v>
      </c>
      <c r="O2919" s="867">
        <v>11.25</v>
      </c>
      <c r="P2919" s="867">
        <f t="shared" si="38"/>
        <v>4.9789742</v>
      </c>
    </row>
    <row r="2920" s="1" customFormat="1" spans="1:16">
      <c r="A2920" s="911" t="s">
        <v>7273</v>
      </c>
      <c r="B2920" s="912" t="s">
        <v>7274</v>
      </c>
      <c r="C2920" s="891"/>
      <c r="D2920" s="913"/>
      <c r="E2920" s="914"/>
      <c r="F2920" s="891"/>
      <c r="G2920" s="891"/>
      <c r="H2920" s="891"/>
      <c r="I2920" s="891"/>
      <c r="J2920" s="891"/>
      <c r="K2920" s="891"/>
      <c r="L2920" s="891"/>
      <c r="M2920" s="917">
        <v>3</v>
      </c>
      <c r="N2920" s="866">
        <v>0.663863226666667</v>
      </c>
      <c r="O2920" s="867">
        <v>11.25</v>
      </c>
      <c r="P2920" s="867">
        <f t="shared" si="38"/>
        <v>7.4684613</v>
      </c>
    </row>
    <row r="2921" s="1" customFormat="1" spans="1:16">
      <c r="A2921" s="911" t="s">
        <v>4937</v>
      </c>
      <c r="B2921" s="912" t="s">
        <v>7275</v>
      </c>
      <c r="C2921" s="891"/>
      <c r="D2921" s="913"/>
      <c r="E2921" s="914"/>
      <c r="F2921" s="891"/>
      <c r="G2921" s="891"/>
      <c r="H2921" s="891"/>
      <c r="I2921" s="891"/>
      <c r="J2921" s="891"/>
      <c r="K2921" s="891"/>
      <c r="L2921" s="891"/>
      <c r="M2921" s="917">
        <v>5</v>
      </c>
      <c r="N2921" s="866">
        <v>1.10643871111111</v>
      </c>
      <c r="O2921" s="867">
        <v>11.25</v>
      </c>
      <c r="P2921" s="867">
        <f t="shared" si="38"/>
        <v>12.4474355</v>
      </c>
    </row>
    <row r="2922" s="1" customFormat="1" spans="1:16">
      <c r="A2922" s="911" t="s">
        <v>7276</v>
      </c>
      <c r="B2922" s="912" t="s">
        <v>7277</v>
      </c>
      <c r="C2922" s="891"/>
      <c r="D2922" s="913"/>
      <c r="E2922" s="914"/>
      <c r="F2922" s="891"/>
      <c r="G2922" s="891"/>
      <c r="H2922" s="891"/>
      <c r="I2922" s="891"/>
      <c r="J2922" s="891"/>
      <c r="K2922" s="891"/>
      <c r="L2922" s="891"/>
      <c r="M2922" s="917">
        <v>3</v>
      </c>
      <c r="N2922" s="866">
        <v>0.663863226666667</v>
      </c>
      <c r="O2922" s="867">
        <v>11.25</v>
      </c>
      <c r="P2922" s="867">
        <f t="shared" si="38"/>
        <v>7.4684613</v>
      </c>
    </row>
    <row r="2923" s="1" customFormat="1" spans="1:16">
      <c r="A2923" s="911" t="s">
        <v>7278</v>
      </c>
      <c r="B2923" s="912" t="s">
        <v>7279</v>
      </c>
      <c r="C2923" s="891"/>
      <c r="D2923" s="913"/>
      <c r="E2923" s="914"/>
      <c r="F2923" s="891"/>
      <c r="G2923" s="891"/>
      <c r="H2923" s="891"/>
      <c r="I2923" s="891"/>
      <c r="J2923" s="891"/>
      <c r="K2923" s="891"/>
      <c r="L2923" s="891"/>
      <c r="M2923" s="917">
        <v>2</v>
      </c>
      <c r="N2923" s="866">
        <v>0.442575484444444</v>
      </c>
      <c r="O2923" s="867">
        <v>11.25</v>
      </c>
      <c r="P2923" s="867">
        <f t="shared" si="38"/>
        <v>4.9789742</v>
      </c>
    </row>
    <row r="2924" s="1" customFormat="1" spans="1:16">
      <c r="A2924" s="911" t="s">
        <v>7280</v>
      </c>
      <c r="B2924" s="912" t="s">
        <v>7281</v>
      </c>
      <c r="C2924" s="891"/>
      <c r="D2924" s="913"/>
      <c r="E2924" s="914"/>
      <c r="F2924" s="891"/>
      <c r="G2924" s="891"/>
      <c r="H2924" s="891"/>
      <c r="I2924" s="891"/>
      <c r="J2924" s="891"/>
      <c r="K2924" s="891"/>
      <c r="L2924" s="891"/>
      <c r="M2924" s="917">
        <v>3</v>
      </c>
      <c r="N2924" s="866">
        <v>0.663863226666667</v>
      </c>
      <c r="O2924" s="867">
        <v>11.25</v>
      </c>
      <c r="P2924" s="867">
        <f t="shared" si="38"/>
        <v>7.4684613</v>
      </c>
    </row>
    <row r="2925" s="1" customFormat="1" spans="1:16">
      <c r="A2925" s="911" t="s">
        <v>7282</v>
      </c>
      <c r="B2925" s="912" t="s">
        <v>7283</v>
      </c>
      <c r="C2925" s="891"/>
      <c r="D2925" s="913"/>
      <c r="E2925" s="914"/>
      <c r="F2925" s="891"/>
      <c r="G2925" s="891"/>
      <c r="H2925" s="891"/>
      <c r="I2925" s="891"/>
      <c r="J2925" s="891"/>
      <c r="K2925" s="891"/>
      <c r="L2925" s="891"/>
      <c r="M2925" s="917">
        <v>2</v>
      </c>
      <c r="N2925" s="866">
        <v>0.442575484444444</v>
      </c>
      <c r="O2925" s="867">
        <v>11.25</v>
      </c>
      <c r="P2925" s="867">
        <f t="shared" si="38"/>
        <v>4.9789742</v>
      </c>
    </row>
    <row r="2926" s="1" customFormat="1" spans="1:16">
      <c r="A2926" s="911" t="s">
        <v>7284</v>
      </c>
      <c r="B2926" s="912" t="s">
        <v>7285</v>
      </c>
      <c r="C2926" s="891"/>
      <c r="D2926" s="913"/>
      <c r="E2926" s="914"/>
      <c r="F2926" s="891"/>
      <c r="G2926" s="891"/>
      <c r="H2926" s="891"/>
      <c r="I2926" s="891"/>
      <c r="J2926" s="891"/>
      <c r="K2926" s="891"/>
      <c r="L2926" s="891"/>
      <c r="M2926" s="917">
        <v>3</v>
      </c>
      <c r="N2926" s="866">
        <v>0.663863226666667</v>
      </c>
      <c r="O2926" s="867">
        <v>11.25</v>
      </c>
      <c r="P2926" s="867">
        <f t="shared" si="38"/>
        <v>7.4684613</v>
      </c>
    </row>
    <row r="2927" s="1" customFormat="1" spans="1:16">
      <c r="A2927" s="911" t="s">
        <v>7286</v>
      </c>
      <c r="B2927" s="912" t="s">
        <v>7287</v>
      </c>
      <c r="C2927" s="891"/>
      <c r="D2927" s="913"/>
      <c r="E2927" s="914"/>
      <c r="F2927" s="891"/>
      <c r="G2927" s="891"/>
      <c r="H2927" s="891"/>
      <c r="I2927" s="891"/>
      <c r="J2927" s="891"/>
      <c r="K2927" s="891"/>
      <c r="L2927" s="891"/>
      <c r="M2927" s="917">
        <v>2</v>
      </c>
      <c r="N2927" s="866">
        <v>0.442575484444444</v>
      </c>
      <c r="O2927" s="867">
        <v>11.25</v>
      </c>
      <c r="P2927" s="867">
        <f t="shared" si="38"/>
        <v>4.9789742</v>
      </c>
    </row>
    <row r="2928" s="1" customFormat="1" spans="1:16">
      <c r="A2928" s="911" t="s">
        <v>7288</v>
      </c>
      <c r="B2928" s="912" t="s">
        <v>3781</v>
      </c>
      <c r="C2928" s="891"/>
      <c r="D2928" s="913"/>
      <c r="E2928" s="914"/>
      <c r="F2928" s="891"/>
      <c r="G2928" s="891"/>
      <c r="H2928" s="891"/>
      <c r="I2928" s="891"/>
      <c r="J2928" s="891"/>
      <c r="K2928" s="891"/>
      <c r="L2928" s="891"/>
      <c r="M2928" s="917">
        <v>1</v>
      </c>
      <c r="N2928" s="866">
        <v>0.221287742222222</v>
      </c>
      <c r="O2928" s="867">
        <v>11.25</v>
      </c>
      <c r="P2928" s="867">
        <f t="shared" si="38"/>
        <v>2.4894871</v>
      </c>
    </row>
    <row r="2929" s="1" customFormat="1" spans="1:16">
      <c r="A2929" s="911" t="s">
        <v>7289</v>
      </c>
      <c r="B2929" s="912" t="s">
        <v>7290</v>
      </c>
      <c r="C2929" s="891"/>
      <c r="D2929" s="913"/>
      <c r="E2929" s="914"/>
      <c r="F2929" s="891"/>
      <c r="G2929" s="891"/>
      <c r="H2929" s="891"/>
      <c r="I2929" s="891"/>
      <c r="J2929" s="891"/>
      <c r="K2929" s="891"/>
      <c r="L2929" s="891"/>
      <c r="M2929" s="917">
        <v>3</v>
      </c>
      <c r="N2929" s="866">
        <v>0.663863226666667</v>
      </c>
      <c r="O2929" s="867">
        <v>11.25</v>
      </c>
      <c r="P2929" s="867">
        <f t="shared" si="38"/>
        <v>7.4684613</v>
      </c>
    </row>
    <row r="2930" s="1" customFormat="1" spans="1:16">
      <c r="A2930" s="911" t="s">
        <v>7291</v>
      </c>
      <c r="B2930" s="912" t="s">
        <v>7292</v>
      </c>
      <c r="C2930" s="891"/>
      <c r="D2930" s="913"/>
      <c r="E2930" s="914"/>
      <c r="F2930" s="891"/>
      <c r="G2930" s="891"/>
      <c r="H2930" s="891"/>
      <c r="I2930" s="891"/>
      <c r="J2930" s="891"/>
      <c r="K2930" s="891"/>
      <c r="L2930" s="891"/>
      <c r="M2930" s="917">
        <v>6</v>
      </c>
      <c r="N2930" s="866">
        <v>1.32772645333333</v>
      </c>
      <c r="O2930" s="867">
        <v>11.25</v>
      </c>
      <c r="P2930" s="867">
        <f t="shared" si="38"/>
        <v>14.9369226</v>
      </c>
    </row>
    <row r="2931" s="1" customFormat="1" spans="1:16">
      <c r="A2931" s="911" t="s">
        <v>7293</v>
      </c>
      <c r="B2931" s="912" t="s">
        <v>7294</v>
      </c>
      <c r="C2931" s="891"/>
      <c r="D2931" s="913"/>
      <c r="E2931" s="914"/>
      <c r="F2931" s="891"/>
      <c r="G2931" s="891"/>
      <c r="H2931" s="891"/>
      <c r="I2931" s="891"/>
      <c r="J2931" s="891"/>
      <c r="K2931" s="891"/>
      <c r="L2931" s="891"/>
      <c r="M2931" s="917">
        <v>3</v>
      </c>
      <c r="N2931" s="866">
        <v>0.663863226666667</v>
      </c>
      <c r="O2931" s="867">
        <v>11.25</v>
      </c>
      <c r="P2931" s="867">
        <f t="shared" si="38"/>
        <v>7.4684613</v>
      </c>
    </row>
    <row r="2932" s="1" customFormat="1" spans="1:16">
      <c r="A2932" s="911" t="s">
        <v>7295</v>
      </c>
      <c r="B2932" s="912" t="s">
        <v>7296</v>
      </c>
      <c r="C2932" s="891"/>
      <c r="D2932" s="913"/>
      <c r="E2932" s="914"/>
      <c r="F2932" s="891"/>
      <c r="G2932" s="891"/>
      <c r="H2932" s="891"/>
      <c r="I2932" s="891"/>
      <c r="J2932" s="891"/>
      <c r="K2932" s="891"/>
      <c r="L2932" s="891"/>
      <c r="M2932" s="917">
        <v>1</v>
      </c>
      <c r="N2932" s="866">
        <v>0.221287742222222</v>
      </c>
      <c r="O2932" s="867">
        <v>11.25</v>
      </c>
      <c r="P2932" s="867">
        <f t="shared" si="38"/>
        <v>2.4894871</v>
      </c>
    </row>
    <row r="2933" s="1" customFormat="1" spans="1:16">
      <c r="A2933" s="911" t="s">
        <v>7297</v>
      </c>
      <c r="B2933" s="912" t="s">
        <v>7298</v>
      </c>
      <c r="C2933" s="891"/>
      <c r="D2933" s="913"/>
      <c r="E2933" s="914"/>
      <c r="F2933" s="891"/>
      <c r="G2933" s="891"/>
      <c r="H2933" s="891"/>
      <c r="I2933" s="891"/>
      <c r="J2933" s="891"/>
      <c r="K2933" s="891"/>
      <c r="L2933" s="891"/>
      <c r="M2933" s="917">
        <v>1</v>
      </c>
      <c r="N2933" s="866">
        <v>0.221287742222222</v>
      </c>
      <c r="O2933" s="867">
        <v>11.25</v>
      </c>
      <c r="P2933" s="867">
        <f t="shared" si="38"/>
        <v>2.4894871</v>
      </c>
    </row>
    <row r="2934" s="1" customFormat="1" spans="1:16">
      <c r="A2934" s="911" t="s">
        <v>7299</v>
      </c>
      <c r="B2934" s="912" t="s">
        <v>7300</v>
      </c>
      <c r="C2934" s="891"/>
      <c r="D2934" s="913"/>
      <c r="E2934" s="914"/>
      <c r="F2934" s="891"/>
      <c r="G2934" s="891"/>
      <c r="H2934" s="891"/>
      <c r="I2934" s="891"/>
      <c r="J2934" s="891"/>
      <c r="K2934" s="891"/>
      <c r="L2934" s="891"/>
      <c r="M2934" s="917">
        <v>2</v>
      </c>
      <c r="N2934" s="866">
        <v>0.442575484444444</v>
      </c>
      <c r="O2934" s="867">
        <v>11.25</v>
      </c>
      <c r="P2934" s="867">
        <f t="shared" si="38"/>
        <v>4.9789742</v>
      </c>
    </row>
    <row r="2935" s="1" customFormat="1" spans="1:16">
      <c r="A2935" s="841" t="s">
        <v>1280</v>
      </c>
      <c r="B2935" s="919" t="s">
        <v>3</v>
      </c>
      <c r="C2935" s="897"/>
      <c r="D2935" s="843">
        <v>2622.3189</v>
      </c>
      <c r="E2935" s="842"/>
      <c r="F2935" s="897"/>
      <c r="G2935" s="897"/>
      <c r="H2935" s="897"/>
      <c r="I2935" s="897"/>
      <c r="J2935" s="897"/>
      <c r="K2935" s="897"/>
      <c r="L2935" s="897"/>
      <c r="M2935" s="880">
        <v>3894</v>
      </c>
      <c r="N2935" s="881">
        <v>2622.3189</v>
      </c>
      <c r="O2935" s="864">
        <v>11.25</v>
      </c>
      <c r="P2935" s="864">
        <f>D2935*11.25</f>
        <v>29501.087625</v>
      </c>
    </row>
    <row r="2936" s="1" customFormat="1" spans="1:16">
      <c r="A2936" s="920" t="s">
        <v>7301</v>
      </c>
      <c r="B2936" s="921" t="s">
        <v>7302</v>
      </c>
      <c r="C2936" s="891"/>
      <c r="D2936" s="555"/>
      <c r="E2936" s="922"/>
      <c r="F2936" s="891"/>
      <c r="G2936" s="891"/>
      <c r="H2936" s="891"/>
      <c r="I2936" s="891"/>
      <c r="J2936" s="891"/>
      <c r="K2936" s="891"/>
      <c r="L2936" s="891"/>
      <c r="M2936" s="925">
        <v>1</v>
      </c>
      <c r="N2936" s="866">
        <v>0.673425546666667</v>
      </c>
      <c r="O2936" s="867">
        <v>11.25</v>
      </c>
      <c r="P2936" s="867">
        <f t="shared" ref="P2936:P2999" si="39">M2936*7.5760374</f>
        <v>7.5760374</v>
      </c>
    </row>
    <row r="2937" s="1" customFormat="1" spans="1:16">
      <c r="A2937" s="920" t="s">
        <v>7303</v>
      </c>
      <c r="B2937" s="921" t="s">
        <v>7304</v>
      </c>
      <c r="C2937" s="891"/>
      <c r="D2937" s="555"/>
      <c r="E2937" s="922"/>
      <c r="F2937" s="891"/>
      <c r="G2937" s="891"/>
      <c r="H2937" s="891"/>
      <c r="I2937" s="891"/>
      <c r="J2937" s="891"/>
      <c r="K2937" s="891"/>
      <c r="L2937" s="891"/>
      <c r="M2937" s="925">
        <v>1</v>
      </c>
      <c r="N2937" s="866">
        <v>0.673425546666667</v>
      </c>
      <c r="O2937" s="867">
        <v>11.25</v>
      </c>
      <c r="P2937" s="867">
        <f t="shared" si="39"/>
        <v>7.5760374</v>
      </c>
    </row>
    <row r="2938" s="1" customFormat="1" spans="1:16">
      <c r="A2938" s="920" t="s">
        <v>7305</v>
      </c>
      <c r="B2938" s="921" t="s">
        <v>4952</v>
      </c>
      <c r="C2938" s="891"/>
      <c r="D2938" s="555"/>
      <c r="E2938" s="922"/>
      <c r="F2938" s="891"/>
      <c r="G2938" s="891"/>
      <c r="H2938" s="891"/>
      <c r="I2938" s="891"/>
      <c r="J2938" s="891"/>
      <c r="K2938" s="891"/>
      <c r="L2938" s="891"/>
      <c r="M2938" s="925">
        <v>3</v>
      </c>
      <c r="N2938" s="866">
        <v>2.02027664</v>
      </c>
      <c r="O2938" s="867">
        <v>11.25</v>
      </c>
      <c r="P2938" s="867">
        <f t="shared" si="39"/>
        <v>22.7281122</v>
      </c>
    </row>
    <row r="2939" s="1" customFormat="1" ht="21" spans="1:16">
      <c r="A2939" s="923" t="s">
        <v>7306</v>
      </c>
      <c r="B2939" s="924" t="s">
        <v>7307</v>
      </c>
      <c r="C2939" s="891"/>
      <c r="D2939" s="555"/>
      <c r="E2939" s="922"/>
      <c r="F2939" s="891"/>
      <c r="G2939" s="891"/>
      <c r="H2939" s="891"/>
      <c r="I2939" s="891"/>
      <c r="J2939" s="891"/>
      <c r="K2939" s="891"/>
      <c r="L2939" s="891"/>
      <c r="M2939" s="925">
        <v>1</v>
      </c>
      <c r="N2939" s="866">
        <v>0.673425546666667</v>
      </c>
      <c r="O2939" s="867">
        <v>11.25</v>
      </c>
      <c r="P2939" s="867">
        <f t="shared" si="39"/>
        <v>7.5760374</v>
      </c>
    </row>
    <row r="2940" s="1" customFormat="1" spans="1:16">
      <c r="A2940" s="920" t="s">
        <v>7308</v>
      </c>
      <c r="B2940" s="921" t="s">
        <v>7309</v>
      </c>
      <c r="C2940" s="891"/>
      <c r="D2940" s="555"/>
      <c r="E2940" s="922"/>
      <c r="F2940" s="891"/>
      <c r="G2940" s="891"/>
      <c r="H2940" s="891"/>
      <c r="I2940" s="891"/>
      <c r="J2940" s="891"/>
      <c r="K2940" s="891"/>
      <c r="L2940" s="891"/>
      <c r="M2940" s="925">
        <v>3</v>
      </c>
      <c r="N2940" s="866">
        <v>2.02027664</v>
      </c>
      <c r="O2940" s="867">
        <v>11.25</v>
      </c>
      <c r="P2940" s="867">
        <f t="shared" si="39"/>
        <v>22.7281122</v>
      </c>
    </row>
    <row r="2941" s="1" customFormat="1" spans="1:16">
      <c r="A2941" s="920" t="s">
        <v>7310</v>
      </c>
      <c r="B2941" s="921" t="s">
        <v>7311</v>
      </c>
      <c r="C2941" s="891"/>
      <c r="D2941" s="555"/>
      <c r="E2941" s="922"/>
      <c r="F2941" s="891"/>
      <c r="G2941" s="891"/>
      <c r="H2941" s="891"/>
      <c r="I2941" s="891"/>
      <c r="J2941" s="891"/>
      <c r="K2941" s="891"/>
      <c r="L2941" s="891"/>
      <c r="M2941" s="925">
        <v>1</v>
      </c>
      <c r="N2941" s="866">
        <v>0.673425546666667</v>
      </c>
      <c r="O2941" s="867">
        <v>11.25</v>
      </c>
      <c r="P2941" s="867">
        <f t="shared" si="39"/>
        <v>7.5760374</v>
      </c>
    </row>
    <row r="2942" s="1" customFormat="1" spans="1:16">
      <c r="A2942" s="920" t="s">
        <v>7312</v>
      </c>
      <c r="B2942" s="921" t="s">
        <v>7313</v>
      </c>
      <c r="C2942" s="891"/>
      <c r="D2942" s="555"/>
      <c r="E2942" s="922"/>
      <c r="F2942" s="891"/>
      <c r="G2942" s="891"/>
      <c r="H2942" s="891"/>
      <c r="I2942" s="891"/>
      <c r="J2942" s="891"/>
      <c r="K2942" s="891"/>
      <c r="L2942" s="891"/>
      <c r="M2942" s="925">
        <v>3</v>
      </c>
      <c r="N2942" s="866">
        <v>2.02027664</v>
      </c>
      <c r="O2942" s="867">
        <v>11.25</v>
      </c>
      <c r="P2942" s="867">
        <f t="shared" si="39"/>
        <v>22.7281122</v>
      </c>
    </row>
    <row r="2943" s="1" customFormat="1" spans="1:16">
      <c r="A2943" s="920" t="s">
        <v>7314</v>
      </c>
      <c r="B2943" s="921" t="s">
        <v>7315</v>
      </c>
      <c r="C2943" s="891"/>
      <c r="D2943" s="555"/>
      <c r="E2943" s="922"/>
      <c r="F2943" s="891"/>
      <c r="G2943" s="891"/>
      <c r="H2943" s="891"/>
      <c r="I2943" s="891"/>
      <c r="J2943" s="891"/>
      <c r="K2943" s="891"/>
      <c r="L2943" s="891"/>
      <c r="M2943" s="925">
        <v>3</v>
      </c>
      <c r="N2943" s="866">
        <v>2.02027664</v>
      </c>
      <c r="O2943" s="867">
        <v>11.25</v>
      </c>
      <c r="P2943" s="867">
        <f t="shared" si="39"/>
        <v>22.7281122</v>
      </c>
    </row>
    <row r="2944" s="1" customFormat="1" spans="1:16">
      <c r="A2944" s="920" t="s">
        <v>2608</v>
      </c>
      <c r="B2944" s="921" t="s">
        <v>7316</v>
      </c>
      <c r="C2944" s="891"/>
      <c r="D2944" s="555"/>
      <c r="E2944" s="922"/>
      <c r="F2944" s="891"/>
      <c r="G2944" s="891"/>
      <c r="H2944" s="891"/>
      <c r="I2944" s="891"/>
      <c r="J2944" s="891"/>
      <c r="K2944" s="891"/>
      <c r="L2944" s="891"/>
      <c r="M2944" s="925">
        <v>5</v>
      </c>
      <c r="N2944" s="866">
        <v>3.36712773333333</v>
      </c>
      <c r="O2944" s="867">
        <v>11.25</v>
      </c>
      <c r="P2944" s="867">
        <f t="shared" si="39"/>
        <v>37.880187</v>
      </c>
    </row>
    <row r="2945" s="1" customFormat="1" spans="1:16">
      <c r="A2945" s="920" t="s">
        <v>2028</v>
      </c>
      <c r="B2945" s="921" t="s">
        <v>7317</v>
      </c>
      <c r="C2945" s="891"/>
      <c r="D2945" s="555"/>
      <c r="E2945" s="922"/>
      <c r="F2945" s="891"/>
      <c r="G2945" s="891"/>
      <c r="H2945" s="891"/>
      <c r="I2945" s="891"/>
      <c r="J2945" s="891"/>
      <c r="K2945" s="891"/>
      <c r="L2945" s="891"/>
      <c r="M2945" s="925">
        <v>4</v>
      </c>
      <c r="N2945" s="866">
        <v>2.69370218666667</v>
      </c>
      <c r="O2945" s="867">
        <v>11.25</v>
      </c>
      <c r="P2945" s="867">
        <f t="shared" si="39"/>
        <v>30.3041496</v>
      </c>
    </row>
    <row r="2946" s="1" customFormat="1" spans="1:16">
      <c r="A2946" s="920" t="s">
        <v>7318</v>
      </c>
      <c r="B2946" s="921" t="s">
        <v>7319</v>
      </c>
      <c r="C2946" s="891"/>
      <c r="D2946" s="555"/>
      <c r="E2946" s="922"/>
      <c r="F2946" s="891"/>
      <c r="G2946" s="891"/>
      <c r="H2946" s="891"/>
      <c r="I2946" s="891"/>
      <c r="J2946" s="891"/>
      <c r="K2946" s="891"/>
      <c r="L2946" s="891"/>
      <c r="M2946" s="925">
        <v>3</v>
      </c>
      <c r="N2946" s="866">
        <v>2.02027664</v>
      </c>
      <c r="O2946" s="867">
        <v>11.25</v>
      </c>
      <c r="P2946" s="867">
        <f t="shared" si="39"/>
        <v>22.7281122</v>
      </c>
    </row>
    <row r="2947" s="1" customFormat="1" spans="1:16">
      <c r="A2947" s="920" t="s">
        <v>7320</v>
      </c>
      <c r="B2947" s="921" t="s">
        <v>4148</v>
      </c>
      <c r="C2947" s="891"/>
      <c r="D2947" s="555"/>
      <c r="E2947" s="922"/>
      <c r="F2947" s="891"/>
      <c r="G2947" s="891"/>
      <c r="H2947" s="891"/>
      <c r="I2947" s="891"/>
      <c r="J2947" s="891"/>
      <c r="K2947" s="891"/>
      <c r="L2947" s="891"/>
      <c r="M2947" s="925">
        <v>1</v>
      </c>
      <c r="N2947" s="866">
        <v>0.673425546666667</v>
      </c>
      <c r="O2947" s="867">
        <v>11.25</v>
      </c>
      <c r="P2947" s="867">
        <f t="shared" si="39"/>
        <v>7.5760374</v>
      </c>
    </row>
    <row r="2948" s="1" customFormat="1" spans="1:16">
      <c r="A2948" s="920" t="s">
        <v>7321</v>
      </c>
      <c r="B2948" s="921" t="s">
        <v>7322</v>
      </c>
      <c r="C2948" s="891"/>
      <c r="D2948" s="555"/>
      <c r="E2948" s="922"/>
      <c r="F2948" s="891"/>
      <c r="G2948" s="891"/>
      <c r="H2948" s="891"/>
      <c r="I2948" s="891"/>
      <c r="J2948" s="891"/>
      <c r="K2948" s="891"/>
      <c r="L2948" s="891"/>
      <c r="M2948" s="925">
        <v>6</v>
      </c>
      <c r="N2948" s="866">
        <v>4.04055328</v>
      </c>
      <c r="O2948" s="867">
        <v>11.25</v>
      </c>
      <c r="P2948" s="867">
        <f t="shared" si="39"/>
        <v>45.4562244</v>
      </c>
    </row>
    <row r="2949" s="1" customFormat="1" spans="1:16">
      <c r="A2949" s="920" t="s">
        <v>7323</v>
      </c>
      <c r="B2949" s="921" t="s">
        <v>7324</v>
      </c>
      <c r="C2949" s="891"/>
      <c r="D2949" s="555"/>
      <c r="E2949" s="922"/>
      <c r="F2949" s="891"/>
      <c r="G2949" s="891"/>
      <c r="H2949" s="891"/>
      <c r="I2949" s="891"/>
      <c r="J2949" s="891"/>
      <c r="K2949" s="891"/>
      <c r="L2949" s="891"/>
      <c r="M2949" s="925">
        <v>6</v>
      </c>
      <c r="N2949" s="866">
        <v>4.04055328</v>
      </c>
      <c r="O2949" s="867">
        <v>11.25</v>
      </c>
      <c r="P2949" s="867">
        <f t="shared" si="39"/>
        <v>45.4562244</v>
      </c>
    </row>
    <row r="2950" s="1" customFormat="1" spans="1:16">
      <c r="A2950" s="920" t="s">
        <v>7325</v>
      </c>
      <c r="B2950" s="921" t="s">
        <v>4620</v>
      </c>
      <c r="C2950" s="891"/>
      <c r="D2950" s="555"/>
      <c r="E2950" s="922"/>
      <c r="F2950" s="891"/>
      <c r="G2950" s="891"/>
      <c r="H2950" s="891"/>
      <c r="I2950" s="891"/>
      <c r="J2950" s="891"/>
      <c r="K2950" s="891"/>
      <c r="L2950" s="891"/>
      <c r="M2950" s="925">
        <v>5</v>
      </c>
      <c r="N2950" s="866">
        <v>3.36712773333333</v>
      </c>
      <c r="O2950" s="867">
        <v>11.25</v>
      </c>
      <c r="P2950" s="867">
        <f t="shared" si="39"/>
        <v>37.880187</v>
      </c>
    </row>
    <row r="2951" s="1" customFormat="1" spans="1:16">
      <c r="A2951" s="920" t="s">
        <v>7326</v>
      </c>
      <c r="B2951" s="921" t="s">
        <v>7327</v>
      </c>
      <c r="C2951" s="891"/>
      <c r="D2951" s="555"/>
      <c r="E2951" s="922"/>
      <c r="F2951" s="891"/>
      <c r="G2951" s="891"/>
      <c r="H2951" s="891"/>
      <c r="I2951" s="891"/>
      <c r="J2951" s="891"/>
      <c r="K2951" s="891"/>
      <c r="L2951" s="891"/>
      <c r="M2951" s="925">
        <v>4</v>
      </c>
      <c r="N2951" s="866">
        <v>2.69370218666667</v>
      </c>
      <c r="O2951" s="867">
        <v>11.25</v>
      </c>
      <c r="P2951" s="867">
        <f t="shared" si="39"/>
        <v>30.3041496</v>
      </c>
    </row>
    <row r="2952" s="1" customFormat="1" spans="1:16">
      <c r="A2952" s="920" t="s">
        <v>7328</v>
      </c>
      <c r="B2952" s="921" t="s">
        <v>7329</v>
      </c>
      <c r="C2952" s="891"/>
      <c r="D2952" s="555"/>
      <c r="E2952" s="922"/>
      <c r="F2952" s="891"/>
      <c r="G2952" s="891"/>
      <c r="H2952" s="891"/>
      <c r="I2952" s="891"/>
      <c r="J2952" s="891"/>
      <c r="K2952" s="891"/>
      <c r="L2952" s="891"/>
      <c r="M2952" s="925">
        <v>3</v>
      </c>
      <c r="N2952" s="866">
        <v>2.02027664</v>
      </c>
      <c r="O2952" s="867">
        <v>11.25</v>
      </c>
      <c r="P2952" s="867">
        <f t="shared" si="39"/>
        <v>22.7281122</v>
      </c>
    </row>
    <row r="2953" s="1" customFormat="1" spans="1:16">
      <c r="A2953" s="920" t="s">
        <v>7330</v>
      </c>
      <c r="B2953" s="921" t="s">
        <v>7331</v>
      </c>
      <c r="C2953" s="891"/>
      <c r="D2953" s="555"/>
      <c r="E2953" s="922"/>
      <c r="F2953" s="891"/>
      <c r="G2953" s="891"/>
      <c r="H2953" s="891"/>
      <c r="I2953" s="891"/>
      <c r="J2953" s="891"/>
      <c r="K2953" s="891"/>
      <c r="L2953" s="891"/>
      <c r="M2953" s="925">
        <v>5</v>
      </c>
      <c r="N2953" s="866">
        <v>3.36712773333333</v>
      </c>
      <c r="O2953" s="867">
        <v>11.25</v>
      </c>
      <c r="P2953" s="867">
        <f t="shared" si="39"/>
        <v>37.880187</v>
      </c>
    </row>
    <row r="2954" s="1" customFormat="1" spans="1:16">
      <c r="A2954" s="920" t="s">
        <v>7332</v>
      </c>
      <c r="B2954" s="921" t="s">
        <v>7333</v>
      </c>
      <c r="C2954" s="891"/>
      <c r="D2954" s="555"/>
      <c r="E2954" s="922"/>
      <c r="F2954" s="891"/>
      <c r="G2954" s="891"/>
      <c r="H2954" s="891"/>
      <c r="I2954" s="891"/>
      <c r="J2954" s="891"/>
      <c r="K2954" s="891"/>
      <c r="L2954" s="891"/>
      <c r="M2954" s="925">
        <v>3</v>
      </c>
      <c r="N2954" s="866">
        <v>2.02027664</v>
      </c>
      <c r="O2954" s="867">
        <v>11.25</v>
      </c>
      <c r="P2954" s="867">
        <f t="shared" si="39"/>
        <v>22.7281122</v>
      </c>
    </row>
    <row r="2955" s="1" customFormat="1" spans="1:16">
      <c r="A2955" s="920" t="s">
        <v>7334</v>
      </c>
      <c r="B2955" s="921" t="s">
        <v>7335</v>
      </c>
      <c r="C2955" s="891"/>
      <c r="D2955" s="555"/>
      <c r="E2955" s="922"/>
      <c r="F2955" s="891"/>
      <c r="G2955" s="891"/>
      <c r="H2955" s="891"/>
      <c r="I2955" s="891"/>
      <c r="J2955" s="891"/>
      <c r="K2955" s="891"/>
      <c r="L2955" s="891"/>
      <c r="M2955" s="925">
        <v>5</v>
      </c>
      <c r="N2955" s="866">
        <v>3.36712773333333</v>
      </c>
      <c r="O2955" s="867">
        <v>11.25</v>
      </c>
      <c r="P2955" s="867">
        <f t="shared" si="39"/>
        <v>37.880187</v>
      </c>
    </row>
    <row r="2956" s="1" customFormat="1" spans="1:16">
      <c r="A2956" s="920" t="s">
        <v>7336</v>
      </c>
      <c r="B2956" s="921" t="s">
        <v>7337</v>
      </c>
      <c r="C2956" s="891"/>
      <c r="D2956" s="555"/>
      <c r="E2956" s="922"/>
      <c r="F2956" s="891"/>
      <c r="G2956" s="891"/>
      <c r="H2956" s="891"/>
      <c r="I2956" s="891"/>
      <c r="J2956" s="891"/>
      <c r="K2956" s="891"/>
      <c r="L2956" s="891"/>
      <c r="M2956" s="925">
        <v>1</v>
      </c>
      <c r="N2956" s="866">
        <v>0.673425546666667</v>
      </c>
      <c r="O2956" s="867">
        <v>11.25</v>
      </c>
      <c r="P2956" s="867">
        <f t="shared" si="39"/>
        <v>7.5760374</v>
      </c>
    </row>
    <row r="2957" s="1" customFormat="1" spans="1:16">
      <c r="A2957" s="920" t="s">
        <v>7338</v>
      </c>
      <c r="B2957" s="921" t="s">
        <v>7339</v>
      </c>
      <c r="C2957" s="891"/>
      <c r="D2957" s="555"/>
      <c r="E2957" s="922"/>
      <c r="F2957" s="891"/>
      <c r="G2957" s="891"/>
      <c r="H2957" s="891"/>
      <c r="I2957" s="891"/>
      <c r="J2957" s="891"/>
      <c r="K2957" s="891"/>
      <c r="L2957" s="891"/>
      <c r="M2957" s="925">
        <v>3</v>
      </c>
      <c r="N2957" s="866">
        <v>2.02027664</v>
      </c>
      <c r="O2957" s="867">
        <v>11.25</v>
      </c>
      <c r="P2957" s="867">
        <f t="shared" si="39"/>
        <v>22.7281122</v>
      </c>
    </row>
    <row r="2958" s="1" customFormat="1" spans="1:16">
      <c r="A2958" s="920" t="s">
        <v>7340</v>
      </c>
      <c r="B2958" s="921" t="s">
        <v>7341</v>
      </c>
      <c r="C2958" s="891"/>
      <c r="D2958" s="555"/>
      <c r="E2958" s="922"/>
      <c r="F2958" s="891"/>
      <c r="G2958" s="891"/>
      <c r="H2958" s="891"/>
      <c r="I2958" s="891"/>
      <c r="J2958" s="891"/>
      <c r="K2958" s="891"/>
      <c r="L2958" s="891"/>
      <c r="M2958" s="925">
        <v>5</v>
      </c>
      <c r="N2958" s="866">
        <v>3.36712773333333</v>
      </c>
      <c r="O2958" s="867">
        <v>11.25</v>
      </c>
      <c r="P2958" s="867">
        <f t="shared" si="39"/>
        <v>37.880187</v>
      </c>
    </row>
    <row r="2959" s="1" customFormat="1" spans="1:16">
      <c r="A2959" s="920" t="s">
        <v>7342</v>
      </c>
      <c r="B2959" s="921" t="s">
        <v>7343</v>
      </c>
      <c r="C2959" s="891"/>
      <c r="D2959" s="555"/>
      <c r="E2959" s="922"/>
      <c r="F2959" s="891"/>
      <c r="G2959" s="891"/>
      <c r="H2959" s="891"/>
      <c r="I2959" s="891"/>
      <c r="J2959" s="891"/>
      <c r="K2959" s="891"/>
      <c r="L2959" s="891"/>
      <c r="M2959" s="925">
        <v>4</v>
      </c>
      <c r="N2959" s="866">
        <v>2.69370218666667</v>
      </c>
      <c r="O2959" s="867">
        <v>11.25</v>
      </c>
      <c r="P2959" s="867">
        <f t="shared" si="39"/>
        <v>30.3041496</v>
      </c>
    </row>
    <row r="2960" s="1" customFormat="1" spans="1:16">
      <c r="A2960" s="920" t="s">
        <v>7344</v>
      </c>
      <c r="B2960" s="921" t="s">
        <v>7345</v>
      </c>
      <c r="C2960" s="891"/>
      <c r="D2960" s="555"/>
      <c r="E2960" s="922"/>
      <c r="F2960" s="891"/>
      <c r="G2960" s="891"/>
      <c r="H2960" s="891"/>
      <c r="I2960" s="891"/>
      <c r="J2960" s="891"/>
      <c r="K2960" s="891"/>
      <c r="L2960" s="891"/>
      <c r="M2960" s="925">
        <v>6</v>
      </c>
      <c r="N2960" s="866">
        <v>4.04055328</v>
      </c>
      <c r="O2960" s="867">
        <v>11.25</v>
      </c>
      <c r="P2960" s="867">
        <f t="shared" si="39"/>
        <v>45.4562244</v>
      </c>
    </row>
    <row r="2961" s="1" customFormat="1" spans="1:16">
      <c r="A2961" s="920" t="s">
        <v>6950</v>
      </c>
      <c r="B2961" s="921" t="s">
        <v>7346</v>
      </c>
      <c r="C2961" s="891"/>
      <c r="D2961" s="555"/>
      <c r="E2961" s="922"/>
      <c r="F2961" s="891"/>
      <c r="G2961" s="891"/>
      <c r="H2961" s="891"/>
      <c r="I2961" s="891"/>
      <c r="J2961" s="891"/>
      <c r="K2961" s="891"/>
      <c r="L2961" s="891"/>
      <c r="M2961" s="925">
        <v>5</v>
      </c>
      <c r="N2961" s="866">
        <v>3.36712773333333</v>
      </c>
      <c r="O2961" s="867">
        <v>11.25</v>
      </c>
      <c r="P2961" s="867">
        <f t="shared" si="39"/>
        <v>37.880187</v>
      </c>
    </row>
    <row r="2962" s="1" customFormat="1" spans="1:16">
      <c r="A2962" s="920" t="s">
        <v>7347</v>
      </c>
      <c r="B2962" s="921" t="s">
        <v>5066</v>
      </c>
      <c r="C2962" s="891"/>
      <c r="D2962" s="555"/>
      <c r="E2962" s="922"/>
      <c r="F2962" s="891"/>
      <c r="G2962" s="891"/>
      <c r="H2962" s="891"/>
      <c r="I2962" s="891"/>
      <c r="J2962" s="891"/>
      <c r="K2962" s="891"/>
      <c r="L2962" s="891"/>
      <c r="M2962" s="925">
        <v>4</v>
      </c>
      <c r="N2962" s="866">
        <v>2.69370218666667</v>
      </c>
      <c r="O2962" s="867">
        <v>11.25</v>
      </c>
      <c r="P2962" s="867">
        <f t="shared" si="39"/>
        <v>30.3041496</v>
      </c>
    </row>
    <row r="2963" s="1" customFormat="1" spans="1:16">
      <c r="A2963" s="920" t="s">
        <v>7348</v>
      </c>
      <c r="B2963" s="921" t="s">
        <v>5061</v>
      </c>
      <c r="C2963" s="891"/>
      <c r="D2963" s="555"/>
      <c r="E2963" s="922"/>
      <c r="F2963" s="891"/>
      <c r="G2963" s="891"/>
      <c r="H2963" s="891"/>
      <c r="I2963" s="891"/>
      <c r="J2963" s="891"/>
      <c r="K2963" s="891"/>
      <c r="L2963" s="891"/>
      <c r="M2963" s="925">
        <v>7</v>
      </c>
      <c r="N2963" s="866">
        <v>4.71397882666667</v>
      </c>
      <c r="O2963" s="867">
        <v>11.25</v>
      </c>
      <c r="P2963" s="867">
        <f t="shared" si="39"/>
        <v>53.0322618</v>
      </c>
    </row>
    <row r="2964" s="1" customFormat="1" spans="1:16">
      <c r="A2964" s="920" t="s">
        <v>7349</v>
      </c>
      <c r="B2964" s="921" t="s">
        <v>7350</v>
      </c>
      <c r="C2964" s="891"/>
      <c r="D2964" s="555"/>
      <c r="E2964" s="922"/>
      <c r="F2964" s="891"/>
      <c r="G2964" s="891"/>
      <c r="H2964" s="891"/>
      <c r="I2964" s="891"/>
      <c r="J2964" s="891"/>
      <c r="K2964" s="891"/>
      <c r="L2964" s="891"/>
      <c r="M2964" s="925">
        <v>2</v>
      </c>
      <c r="N2964" s="866">
        <v>1.34685109333333</v>
      </c>
      <c r="O2964" s="867">
        <v>11.25</v>
      </c>
      <c r="P2964" s="867">
        <f t="shared" si="39"/>
        <v>15.1520748</v>
      </c>
    </row>
    <row r="2965" s="1" customFormat="1" spans="1:16">
      <c r="A2965" s="920" t="s">
        <v>7351</v>
      </c>
      <c r="B2965" s="921" t="s">
        <v>7352</v>
      </c>
      <c r="C2965" s="891"/>
      <c r="D2965" s="555"/>
      <c r="E2965" s="922"/>
      <c r="F2965" s="891"/>
      <c r="G2965" s="891"/>
      <c r="H2965" s="891"/>
      <c r="I2965" s="891"/>
      <c r="J2965" s="891"/>
      <c r="K2965" s="891"/>
      <c r="L2965" s="891"/>
      <c r="M2965" s="925">
        <v>4</v>
      </c>
      <c r="N2965" s="866">
        <v>2.69370218666667</v>
      </c>
      <c r="O2965" s="867">
        <v>11.25</v>
      </c>
      <c r="P2965" s="867">
        <f t="shared" si="39"/>
        <v>30.3041496</v>
      </c>
    </row>
    <row r="2966" s="1" customFormat="1" spans="1:16">
      <c r="A2966" s="920" t="s">
        <v>7353</v>
      </c>
      <c r="B2966" s="921" t="s">
        <v>7354</v>
      </c>
      <c r="C2966" s="891"/>
      <c r="D2966" s="555"/>
      <c r="E2966" s="922"/>
      <c r="F2966" s="891"/>
      <c r="G2966" s="891"/>
      <c r="H2966" s="891"/>
      <c r="I2966" s="891"/>
      <c r="J2966" s="891"/>
      <c r="K2966" s="891"/>
      <c r="L2966" s="891"/>
      <c r="M2966" s="925">
        <v>6</v>
      </c>
      <c r="N2966" s="866">
        <v>4.04055328</v>
      </c>
      <c r="O2966" s="867">
        <v>11.25</v>
      </c>
      <c r="P2966" s="867">
        <f t="shared" si="39"/>
        <v>45.4562244</v>
      </c>
    </row>
    <row r="2967" s="1" customFormat="1" spans="1:16">
      <c r="A2967" s="920" t="s">
        <v>7355</v>
      </c>
      <c r="B2967" s="921" t="s">
        <v>7356</v>
      </c>
      <c r="C2967" s="891"/>
      <c r="D2967" s="555"/>
      <c r="E2967" s="922"/>
      <c r="F2967" s="891"/>
      <c r="G2967" s="891"/>
      <c r="H2967" s="891"/>
      <c r="I2967" s="891"/>
      <c r="J2967" s="891"/>
      <c r="K2967" s="891"/>
      <c r="L2967" s="891"/>
      <c r="M2967" s="925">
        <v>7</v>
      </c>
      <c r="N2967" s="866">
        <v>4.71397882666667</v>
      </c>
      <c r="O2967" s="867">
        <v>11.25</v>
      </c>
      <c r="P2967" s="867">
        <f t="shared" si="39"/>
        <v>53.0322618</v>
      </c>
    </row>
    <row r="2968" s="1" customFormat="1" spans="1:16">
      <c r="A2968" s="920" t="s">
        <v>7357</v>
      </c>
      <c r="B2968" s="921" t="s">
        <v>7358</v>
      </c>
      <c r="C2968" s="891"/>
      <c r="D2968" s="555"/>
      <c r="E2968" s="922"/>
      <c r="F2968" s="891"/>
      <c r="G2968" s="891"/>
      <c r="H2968" s="891"/>
      <c r="I2968" s="891"/>
      <c r="J2968" s="891"/>
      <c r="K2968" s="891"/>
      <c r="L2968" s="891"/>
      <c r="M2968" s="925">
        <v>5</v>
      </c>
      <c r="N2968" s="866">
        <v>3.36712773333333</v>
      </c>
      <c r="O2968" s="867">
        <v>11.25</v>
      </c>
      <c r="P2968" s="867">
        <f t="shared" si="39"/>
        <v>37.880187</v>
      </c>
    </row>
    <row r="2969" s="1" customFormat="1" spans="1:16">
      <c r="A2969" s="920" t="s">
        <v>2084</v>
      </c>
      <c r="B2969" s="921" t="s">
        <v>7359</v>
      </c>
      <c r="C2969" s="891"/>
      <c r="D2969" s="555"/>
      <c r="E2969" s="922"/>
      <c r="F2969" s="891"/>
      <c r="G2969" s="891"/>
      <c r="H2969" s="891"/>
      <c r="I2969" s="891"/>
      <c r="J2969" s="891"/>
      <c r="K2969" s="891"/>
      <c r="L2969" s="891"/>
      <c r="M2969" s="925">
        <v>4</v>
      </c>
      <c r="N2969" s="866">
        <v>2.69370218666667</v>
      </c>
      <c r="O2969" s="867">
        <v>11.25</v>
      </c>
      <c r="P2969" s="867">
        <f t="shared" si="39"/>
        <v>30.3041496</v>
      </c>
    </row>
    <row r="2970" s="1" customFormat="1" spans="1:16">
      <c r="A2970" s="920" t="s">
        <v>7360</v>
      </c>
      <c r="B2970" s="921" t="s">
        <v>7361</v>
      </c>
      <c r="C2970" s="891"/>
      <c r="D2970" s="555"/>
      <c r="E2970" s="922"/>
      <c r="F2970" s="891"/>
      <c r="G2970" s="891"/>
      <c r="H2970" s="891"/>
      <c r="I2970" s="891"/>
      <c r="J2970" s="891"/>
      <c r="K2970" s="891"/>
      <c r="L2970" s="891"/>
      <c r="M2970" s="925">
        <v>2</v>
      </c>
      <c r="N2970" s="866">
        <v>1.34685109333333</v>
      </c>
      <c r="O2970" s="867">
        <v>11.25</v>
      </c>
      <c r="P2970" s="867">
        <f t="shared" si="39"/>
        <v>15.1520748</v>
      </c>
    </row>
    <row r="2971" s="1" customFormat="1" spans="1:16">
      <c r="A2971" s="920" t="s">
        <v>7362</v>
      </c>
      <c r="B2971" s="921" t="s">
        <v>7363</v>
      </c>
      <c r="C2971" s="891"/>
      <c r="D2971" s="555"/>
      <c r="E2971" s="922"/>
      <c r="F2971" s="891"/>
      <c r="G2971" s="891"/>
      <c r="H2971" s="891"/>
      <c r="I2971" s="891"/>
      <c r="J2971" s="891"/>
      <c r="K2971" s="891"/>
      <c r="L2971" s="891"/>
      <c r="M2971" s="925">
        <v>5</v>
      </c>
      <c r="N2971" s="866">
        <v>3.36712773333333</v>
      </c>
      <c r="O2971" s="867">
        <v>11.25</v>
      </c>
      <c r="P2971" s="867">
        <f t="shared" si="39"/>
        <v>37.880187</v>
      </c>
    </row>
    <row r="2972" s="1" customFormat="1" spans="1:16">
      <c r="A2972" s="920" t="s">
        <v>2153</v>
      </c>
      <c r="B2972" s="921" t="s">
        <v>7364</v>
      </c>
      <c r="C2972" s="891"/>
      <c r="D2972" s="555"/>
      <c r="E2972" s="922"/>
      <c r="F2972" s="891"/>
      <c r="G2972" s="891"/>
      <c r="H2972" s="891"/>
      <c r="I2972" s="891"/>
      <c r="J2972" s="891"/>
      <c r="K2972" s="891"/>
      <c r="L2972" s="891"/>
      <c r="M2972" s="925">
        <v>2</v>
      </c>
      <c r="N2972" s="866">
        <v>1.34685109333333</v>
      </c>
      <c r="O2972" s="867">
        <v>11.25</v>
      </c>
      <c r="P2972" s="867">
        <f t="shared" si="39"/>
        <v>15.1520748</v>
      </c>
    </row>
    <row r="2973" s="1" customFormat="1" spans="1:16">
      <c r="A2973" s="920" t="s">
        <v>7365</v>
      </c>
      <c r="B2973" s="921" t="s">
        <v>7366</v>
      </c>
      <c r="C2973" s="891"/>
      <c r="D2973" s="555"/>
      <c r="E2973" s="922"/>
      <c r="F2973" s="891"/>
      <c r="G2973" s="891"/>
      <c r="H2973" s="891"/>
      <c r="I2973" s="891"/>
      <c r="J2973" s="891"/>
      <c r="K2973" s="891"/>
      <c r="L2973" s="891"/>
      <c r="M2973" s="925">
        <v>4</v>
      </c>
      <c r="N2973" s="866">
        <v>2.69370218666667</v>
      </c>
      <c r="O2973" s="867">
        <v>11.25</v>
      </c>
      <c r="P2973" s="867">
        <f t="shared" si="39"/>
        <v>30.3041496</v>
      </c>
    </row>
    <row r="2974" s="1" customFormat="1" spans="1:16">
      <c r="A2974" s="920" t="s">
        <v>7367</v>
      </c>
      <c r="B2974" s="921" t="s">
        <v>7368</v>
      </c>
      <c r="C2974" s="891"/>
      <c r="D2974" s="555"/>
      <c r="E2974" s="922"/>
      <c r="F2974" s="891"/>
      <c r="G2974" s="891"/>
      <c r="H2974" s="891"/>
      <c r="I2974" s="891"/>
      <c r="J2974" s="891"/>
      <c r="K2974" s="891"/>
      <c r="L2974" s="891"/>
      <c r="M2974" s="925">
        <v>2</v>
      </c>
      <c r="N2974" s="866">
        <v>1.34685109333333</v>
      </c>
      <c r="O2974" s="867">
        <v>11.25</v>
      </c>
      <c r="P2974" s="867">
        <f t="shared" si="39"/>
        <v>15.1520748</v>
      </c>
    </row>
    <row r="2975" s="1" customFormat="1" spans="1:16">
      <c r="A2975" s="920" t="s">
        <v>7369</v>
      </c>
      <c r="B2975" s="921" t="s">
        <v>7370</v>
      </c>
      <c r="C2975" s="891"/>
      <c r="D2975" s="555"/>
      <c r="E2975" s="922"/>
      <c r="F2975" s="891"/>
      <c r="G2975" s="891"/>
      <c r="H2975" s="891"/>
      <c r="I2975" s="891"/>
      <c r="J2975" s="891"/>
      <c r="K2975" s="891"/>
      <c r="L2975" s="891"/>
      <c r="M2975" s="925">
        <v>3</v>
      </c>
      <c r="N2975" s="866">
        <v>2.02027664</v>
      </c>
      <c r="O2975" s="867">
        <v>11.25</v>
      </c>
      <c r="P2975" s="867">
        <f t="shared" si="39"/>
        <v>22.7281122</v>
      </c>
    </row>
    <row r="2976" s="1" customFormat="1" spans="1:16">
      <c r="A2976" s="920" t="s">
        <v>7371</v>
      </c>
      <c r="B2976" s="921" t="s">
        <v>7372</v>
      </c>
      <c r="C2976" s="891"/>
      <c r="D2976" s="555"/>
      <c r="E2976" s="922"/>
      <c r="F2976" s="891"/>
      <c r="G2976" s="891"/>
      <c r="H2976" s="891"/>
      <c r="I2976" s="891"/>
      <c r="J2976" s="891"/>
      <c r="K2976" s="891"/>
      <c r="L2976" s="891"/>
      <c r="M2976" s="925">
        <v>6</v>
      </c>
      <c r="N2976" s="866">
        <v>4.04055328</v>
      </c>
      <c r="O2976" s="867">
        <v>11.25</v>
      </c>
      <c r="P2976" s="867">
        <f t="shared" si="39"/>
        <v>45.4562244</v>
      </c>
    </row>
    <row r="2977" s="1" customFormat="1" spans="1:16">
      <c r="A2977" s="920" t="s">
        <v>7373</v>
      </c>
      <c r="B2977" s="921" t="s">
        <v>7374</v>
      </c>
      <c r="C2977" s="891"/>
      <c r="D2977" s="555"/>
      <c r="E2977" s="922"/>
      <c r="F2977" s="891"/>
      <c r="G2977" s="891"/>
      <c r="H2977" s="891"/>
      <c r="I2977" s="891"/>
      <c r="J2977" s="891"/>
      <c r="K2977" s="891"/>
      <c r="L2977" s="891"/>
      <c r="M2977" s="925">
        <v>8</v>
      </c>
      <c r="N2977" s="866">
        <v>5.38740437333333</v>
      </c>
      <c r="O2977" s="867">
        <v>11.25</v>
      </c>
      <c r="P2977" s="867">
        <f t="shared" si="39"/>
        <v>60.6082992</v>
      </c>
    </row>
    <row r="2978" s="1" customFormat="1" spans="1:16">
      <c r="A2978" s="920" t="s">
        <v>7375</v>
      </c>
      <c r="B2978" s="921" t="s">
        <v>7376</v>
      </c>
      <c r="C2978" s="891"/>
      <c r="D2978" s="555"/>
      <c r="E2978" s="922"/>
      <c r="F2978" s="891"/>
      <c r="G2978" s="891"/>
      <c r="H2978" s="891"/>
      <c r="I2978" s="891"/>
      <c r="J2978" s="891"/>
      <c r="K2978" s="891"/>
      <c r="L2978" s="891"/>
      <c r="M2978" s="925">
        <v>4</v>
      </c>
      <c r="N2978" s="866">
        <v>2.69370218666667</v>
      </c>
      <c r="O2978" s="867">
        <v>11.25</v>
      </c>
      <c r="P2978" s="867">
        <f t="shared" si="39"/>
        <v>30.3041496</v>
      </c>
    </row>
    <row r="2979" s="1" customFormat="1" spans="1:16">
      <c r="A2979" s="920" t="s">
        <v>7377</v>
      </c>
      <c r="B2979" s="921" t="s">
        <v>7378</v>
      </c>
      <c r="C2979" s="891"/>
      <c r="D2979" s="555"/>
      <c r="E2979" s="922"/>
      <c r="F2979" s="891"/>
      <c r="G2979" s="891"/>
      <c r="H2979" s="891"/>
      <c r="I2979" s="891"/>
      <c r="J2979" s="891"/>
      <c r="K2979" s="891"/>
      <c r="L2979" s="891"/>
      <c r="M2979" s="925">
        <v>6</v>
      </c>
      <c r="N2979" s="866">
        <v>4.04055328</v>
      </c>
      <c r="O2979" s="867">
        <v>11.25</v>
      </c>
      <c r="P2979" s="867">
        <f t="shared" si="39"/>
        <v>45.4562244</v>
      </c>
    </row>
    <row r="2980" s="1" customFormat="1" spans="1:16">
      <c r="A2980" s="920" t="s">
        <v>7379</v>
      </c>
      <c r="B2980" s="921" t="s">
        <v>7380</v>
      </c>
      <c r="C2980" s="891"/>
      <c r="D2980" s="555"/>
      <c r="E2980" s="922"/>
      <c r="F2980" s="891"/>
      <c r="G2980" s="891"/>
      <c r="H2980" s="891"/>
      <c r="I2980" s="891"/>
      <c r="J2980" s="891"/>
      <c r="K2980" s="891"/>
      <c r="L2980" s="891"/>
      <c r="M2980" s="925">
        <v>2</v>
      </c>
      <c r="N2980" s="866">
        <v>1.34685109333333</v>
      </c>
      <c r="O2980" s="867">
        <v>11.25</v>
      </c>
      <c r="P2980" s="867">
        <f t="shared" si="39"/>
        <v>15.1520748</v>
      </c>
    </row>
    <row r="2981" s="1" customFormat="1" spans="1:16">
      <c r="A2981" s="920" t="s">
        <v>7381</v>
      </c>
      <c r="B2981" s="921" t="s">
        <v>7382</v>
      </c>
      <c r="C2981" s="891"/>
      <c r="D2981" s="555"/>
      <c r="E2981" s="922"/>
      <c r="F2981" s="891"/>
      <c r="G2981" s="891"/>
      <c r="H2981" s="891"/>
      <c r="I2981" s="891"/>
      <c r="J2981" s="891"/>
      <c r="K2981" s="891"/>
      <c r="L2981" s="891"/>
      <c r="M2981" s="925">
        <v>3</v>
      </c>
      <c r="N2981" s="866">
        <v>2.02027664</v>
      </c>
      <c r="O2981" s="867">
        <v>11.25</v>
      </c>
      <c r="P2981" s="867">
        <f t="shared" si="39"/>
        <v>22.7281122</v>
      </c>
    </row>
    <row r="2982" s="1" customFormat="1" spans="1:16">
      <c r="A2982" s="920" t="s">
        <v>7383</v>
      </c>
      <c r="B2982" s="921" t="s">
        <v>7384</v>
      </c>
      <c r="C2982" s="891"/>
      <c r="D2982" s="555"/>
      <c r="E2982" s="922"/>
      <c r="F2982" s="891"/>
      <c r="G2982" s="891"/>
      <c r="H2982" s="891"/>
      <c r="I2982" s="891"/>
      <c r="J2982" s="891"/>
      <c r="K2982" s="891"/>
      <c r="L2982" s="891"/>
      <c r="M2982" s="925">
        <v>6</v>
      </c>
      <c r="N2982" s="866">
        <v>4.04055328</v>
      </c>
      <c r="O2982" s="867">
        <v>11.25</v>
      </c>
      <c r="P2982" s="867">
        <f t="shared" si="39"/>
        <v>45.4562244</v>
      </c>
    </row>
    <row r="2983" s="1" customFormat="1" spans="1:16">
      <c r="A2983" s="920" t="s">
        <v>7385</v>
      </c>
      <c r="B2983" s="921" t="s">
        <v>7386</v>
      </c>
      <c r="C2983" s="891"/>
      <c r="D2983" s="555"/>
      <c r="E2983" s="922"/>
      <c r="F2983" s="891"/>
      <c r="G2983" s="891"/>
      <c r="H2983" s="891"/>
      <c r="I2983" s="891"/>
      <c r="J2983" s="891"/>
      <c r="K2983" s="891"/>
      <c r="L2983" s="891"/>
      <c r="M2983" s="925">
        <v>6</v>
      </c>
      <c r="N2983" s="866">
        <v>4.04055328</v>
      </c>
      <c r="O2983" s="867">
        <v>11.25</v>
      </c>
      <c r="P2983" s="867">
        <f t="shared" si="39"/>
        <v>45.4562244</v>
      </c>
    </row>
    <row r="2984" s="1" customFormat="1" spans="1:16">
      <c r="A2984" s="920" t="s">
        <v>7387</v>
      </c>
      <c r="B2984" s="921" t="s">
        <v>7388</v>
      </c>
      <c r="C2984" s="891"/>
      <c r="D2984" s="555"/>
      <c r="E2984" s="922"/>
      <c r="F2984" s="891"/>
      <c r="G2984" s="891"/>
      <c r="H2984" s="891"/>
      <c r="I2984" s="891"/>
      <c r="J2984" s="891"/>
      <c r="K2984" s="891"/>
      <c r="L2984" s="891"/>
      <c r="M2984" s="925">
        <v>3</v>
      </c>
      <c r="N2984" s="866">
        <v>2.02027664</v>
      </c>
      <c r="O2984" s="867">
        <v>11.25</v>
      </c>
      <c r="P2984" s="867">
        <f t="shared" si="39"/>
        <v>22.7281122</v>
      </c>
    </row>
    <row r="2985" s="1" customFormat="1" spans="1:16">
      <c r="A2985" s="920" t="s">
        <v>2252</v>
      </c>
      <c r="B2985" s="921" t="s">
        <v>7389</v>
      </c>
      <c r="C2985" s="891"/>
      <c r="D2985" s="555"/>
      <c r="E2985" s="922"/>
      <c r="F2985" s="891"/>
      <c r="G2985" s="891"/>
      <c r="H2985" s="891"/>
      <c r="I2985" s="891"/>
      <c r="J2985" s="891"/>
      <c r="K2985" s="891"/>
      <c r="L2985" s="891"/>
      <c r="M2985" s="925">
        <v>5</v>
      </c>
      <c r="N2985" s="866">
        <v>3.36712773333333</v>
      </c>
      <c r="O2985" s="867">
        <v>11.25</v>
      </c>
      <c r="P2985" s="867">
        <f t="shared" si="39"/>
        <v>37.880187</v>
      </c>
    </row>
    <row r="2986" s="1" customFormat="1" spans="1:16">
      <c r="A2986" s="920" t="s">
        <v>1862</v>
      </c>
      <c r="B2986" s="921" t="s">
        <v>1980</v>
      </c>
      <c r="C2986" s="891"/>
      <c r="D2986" s="555"/>
      <c r="E2986" s="922"/>
      <c r="F2986" s="891"/>
      <c r="G2986" s="891"/>
      <c r="H2986" s="891"/>
      <c r="I2986" s="891"/>
      <c r="J2986" s="891"/>
      <c r="K2986" s="891"/>
      <c r="L2986" s="891"/>
      <c r="M2986" s="925">
        <v>5</v>
      </c>
      <c r="N2986" s="866">
        <v>3.36712773333333</v>
      </c>
      <c r="O2986" s="867">
        <v>11.25</v>
      </c>
      <c r="P2986" s="867">
        <f t="shared" si="39"/>
        <v>37.880187</v>
      </c>
    </row>
    <row r="2987" s="1" customFormat="1" spans="1:16">
      <c r="A2987" s="920" t="s">
        <v>7390</v>
      </c>
      <c r="B2987" s="921" t="s">
        <v>7391</v>
      </c>
      <c r="C2987" s="891"/>
      <c r="D2987" s="555"/>
      <c r="E2987" s="922"/>
      <c r="F2987" s="891"/>
      <c r="G2987" s="891"/>
      <c r="H2987" s="891"/>
      <c r="I2987" s="891"/>
      <c r="J2987" s="891"/>
      <c r="K2987" s="891"/>
      <c r="L2987" s="891"/>
      <c r="M2987" s="925">
        <v>7</v>
      </c>
      <c r="N2987" s="866">
        <v>4.71397882666667</v>
      </c>
      <c r="O2987" s="867">
        <v>11.25</v>
      </c>
      <c r="P2987" s="867">
        <f t="shared" si="39"/>
        <v>53.0322618</v>
      </c>
    </row>
    <row r="2988" s="1" customFormat="1" spans="1:16">
      <c r="A2988" s="920" t="s">
        <v>7392</v>
      </c>
      <c r="B2988" s="921" t="s">
        <v>7393</v>
      </c>
      <c r="C2988" s="891"/>
      <c r="D2988" s="555"/>
      <c r="E2988" s="922"/>
      <c r="F2988" s="891"/>
      <c r="G2988" s="891"/>
      <c r="H2988" s="891"/>
      <c r="I2988" s="891"/>
      <c r="J2988" s="891"/>
      <c r="K2988" s="891"/>
      <c r="L2988" s="891"/>
      <c r="M2988" s="925">
        <v>2</v>
      </c>
      <c r="N2988" s="866">
        <v>1.34685109333333</v>
      </c>
      <c r="O2988" s="867">
        <v>11.25</v>
      </c>
      <c r="P2988" s="867">
        <f t="shared" si="39"/>
        <v>15.1520748</v>
      </c>
    </row>
    <row r="2989" s="1" customFormat="1" spans="1:16">
      <c r="A2989" s="920" t="s">
        <v>7394</v>
      </c>
      <c r="B2989" s="921" t="s">
        <v>7395</v>
      </c>
      <c r="C2989" s="891"/>
      <c r="D2989" s="555"/>
      <c r="E2989" s="922"/>
      <c r="F2989" s="891"/>
      <c r="G2989" s="891"/>
      <c r="H2989" s="891"/>
      <c r="I2989" s="891"/>
      <c r="J2989" s="891"/>
      <c r="K2989" s="891"/>
      <c r="L2989" s="891"/>
      <c r="M2989" s="925">
        <v>3</v>
      </c>
      <c r="N2989" s="866">
        <v>2.02027664</v>
      </c>
      <c r="O2989" s="867">
        <v>11.25</v>
      </c>
      <c r="P2989" s="867">
        <f t="shared" si="39"/>
        <v>22.7281122</v>
      </c>
    </row>
    <row r="2990" s="1" customFormat="1" spans="1:16">
      <c r="A2990" s="920" t="s">
        <v>7396</v>
      </c>
      <c r="B2990" s="921" t="s">
        <v>7397</v>
      </c>
      <c r="C2990" s="891"/>
      <c r="D2990" s="555"/>
      <c r="E2990" s="922"/>
      <c r="F2990" s="891"/>
      <c r="G2990" s="891"/>
      <c r="H2990" s="891"/>
      <c r="I2990" s="891"/>
      <c r="J2990" s="891"/>
      <c r="K2990" s="891"/>
      <c r="L2990" s="891"/>
      <c r="M2990" s="925">
        <v>4</v>
      </c>
      <c r="N2990" s="866">
        <v>2.69370218666667</v>
      </c>
      <c r="O2990" s="867">
        <v>11.25</v>
      </c>
      <c r="P2990" s="867">
        <f t="shared" si="39"/>
        <v>30.3041496</v>
      </c>
    </row>
    <row r="2991" s="1" customFormat="1" spans="1:16">
      <c r="A2991" s="920" t="s">
        <v>7398</v>
      </c>
      <c r="B2991" s="921" t="s">
        <v>7399</v>
      </c>
      <c r="C2991" s="891"/>
      <c r="D2991" s="555"/>
      <c r="E2991" s="922"/>
      <c r="F2991" s="891"/>
      <c r="G2991" s="891"/>
      <c r="H2991" s="891"/>
      <c r="I2991" s="891"/>
      <c r="J2991" s="891"/>
      <c r="K2991" s="891"/>
      <c r="L2991" s="891"/>
      <c r="M2991" s="925">
        <v>6</v>
      </c>
      <c r="N2991" s="866">
        <v>4.04055328</v>
      </c>
      <c r="O2991" s="867">
        <v>11.25</v>
      </c>
      <c r="P2991" s="867">
        <f t="shared" si="39"/>
        <v>45.4562244</v>
      </c>
    </row>
    <row r="2992" s="1" customFormat="1" spans="1:16">
      <c r="A2992" s="920" t="s">
        <v>7400</v>
      </c>
      <c r="B2992" s="921" t="s">
        <v>7401</v>
      </c>
      <c r="C2992" s="891"/>
      <c r="D2992" s="555"/>
      <c r="E2992" s="922"/>
      <c r="F2992" s="891"/>
      <c r="G2992" s="891"/>
      <c r="H2992" s="891"/>
      <c r="I2992" s="891"/>
      <c r="J2992" s="891"/>
      <c r="K2992" s="891"/>
      <c r="L2992" s="891"/>
      <c r="M2992" s="925">
        <v>6</v>
      </c>
      <c r="N2992" s="866">
        <v>4.04055328</v>
      </c>
      <c r="O2992" s="867">
        <v>11.25</v>
      </c>
      <c r="P2992" s="867">
        <f t="shared" si="39"/>
        <v>45.4562244</v>
      </c>
    </row>
    <row r="2993" s="1" customFormat="1" spans="1:16">
      <c r="A2993" s="920" t="s">
        <v>7402</v>
      </c>
      <c r="B2993" s="921" t="s">
        <v>7403</v>
      </c>
      <c r="C2993" s="891"/>
      <c r="D2993" s="555"/>
      <c r="E2993" s="922"/>
      <c r="F2993" s="891"/>
      <c r="G2993" s="891"/>
      <c r="H2993" s="891"/>
      <c r="I2993" s="891"/>
      <c r="J2993" s="891"/>
      <c r="K2993" s="891"/>
      <c r="L2993" s="891"/>
      <c r="M2993" s="925">
        <v>1</v>
      </c>
      <c r="N2993" s="866">
        <v>0.673425546666667</v>
      </c>
      <c r="O2993" s="867">
        <v>11.25</v>
      </c>
      <c r="P2993" s="867">
        <f t="shared" si="39"/>
        <v>7.5760374</v>
      </c>
    </row>
    <row r="2994" s="1" customFormat="1" spans="1:16">
      <c r="A2994" s="920" t="s">
        <v>7404</v>
      </c>
      <c r="B2994" s="921" t="s">
        <v>7405</v>
      </c>
      <c r="C2994" s="891"/>
      <c r="D2994" s="555"/>
      <c r="E2994" s="922"/>
      <c r="F2994" s="891"/>
      <c r="G2994" s="891"/>
      <c r="H2994" s="891"/>
      <c r="I2994" s="891"/>
      <c r="J2994" s="891"/>
      <c r="K2994" s="891"/>
      <c r="L2994" s="891"/>
      <c r="M2994" s="925">
        <v>7</v>
      </c>
      <c r="N2994" s="866">
        <v>4.71397882666667</v>
      </c>
      <c r="O2994" s="867">
        <v>11.25</v>
      </c>
      <c r="P2994" s="867">
        <f t="shared" si="39"/>
        <v>53.0322618</v>
      </c>
    </row>
    <row r="2995" s="1" customFormat="1" spans="1:16">
      <c r="A2995" s="920" t="s">
        <v>7406</v>
      </c>
      <c r="B2995" s="921" t="s">
        <v>7407</v>
      </c>
      <c r="C2995" s="891"/>
      <c r="D2995" s="555"/>
      <c r="E2995" s="922"/>
      <c r="F2995" s="891"/>
      <c r="G2995" s="891"/>
      <c r="H2995" s="891"/>
      <c r="I2995" s="891"/>
      <c r="J2995" s="891"/>
      <c r="K2995" s="891"/>
      <c r="L2995" s="891"/>
      <c r="M2995" s="925">
        <v>4</v>
      </c>
      <c r="N2995" s="866">
        <v>2.69370218666667</v>
      </c>
      <c r="O2995" s="867">
        <v>11.25</v>
      </c>
      <c r="P2995" s="867">
        <f t="shared" si="39"/>
        <v>30.3041496</v>
      </c>
    </row>
    <row r="2996" s="1" customFormat="1" spans="1:16">
      <c r="A2996" s="920" t="s">
        <v>7408</v>
      </c>
      <c r="B2996" s="921" t="s">
        <v>7409</v>
      </c>
      <c r="C2996" s="891"/>
      <c r="D2996" s="555"/>
      <c r="E2996" s="922"/>
      <c r="F2996" s="891"/>
      <c r="G2996" s="891"/>
      <c r="H2996" s="891"/>
      <c r="I2996" s="891"/>
      <c r="J2996" s="891"/>
      <c r="K2996" s="891"/>
      <c r="L2996" s="891"/>
      <c r="M2996" s="925">
        <v>5</v>
      </c>
      <c r="N2996" s="866">
        <v>3.36712773333333</v>
      </c>
      <c r="O2996" s="867">
        <v>11.25</v>
      </c>
      <c r="P2996" s="867">
        <f t="shared" si="39"/>
        <v>37.880187</v>
      </c>
    </row>
    <row r="2997" s="1" customFormat="1" spans="1:16">
      <c r="A2997" s="920" t="s">
        <v>7410</v>
      </c>
      <c r="B2997" s="921" t="s">
        <v>7411</v>
      </c>
      <c r="C2997" s="891"/>
      <c r="D2997" s="555"/>
      <c r="E2997" s="922"/>
      <c r="F2997" s="891"/>
      <c r="G2997" s="891"/>
      <c r="H2997" s="891"/>
      <c r="I2997" s="891"/>
      <c r="J2997" s="891"/>
      <c r="K2997" s="891"/>
      <c r="L2997" s="891"/>
      <c r="M2997" s="925">
        <v>2</v>
      </c>
      <c r="N2997" s="866">
        <v>1.34685109333333</v>
      </c>
      <c r="O2997" s="867">
        <v>11.25</v>
      </c>
      <c r="P2997" s="867">
        <f t="shared" si="39"/>
        <v>15.1520748</v>
      </c>
    </row>
    <row r="2998" s="1" customFormat="1" spans="1:16">
      <c r="A2998" s="920" t="s">
        <v>7412</v>
      </c>
      <c r="B2998" s="921" t="s">
        <v>7413</v>
      </c>
      <c r="C2998" s="891"/>
      <c r="D2998" s="555"/>
      <c r="E2998" s="922"/>
      <c r="F2998" s="891"/>
      <c r="G2998" s="891"/>
      <c r="H2998" s="891"/>
      <c r="I2998" s="891"/>
      <c r="J2998" s="891"/>
      <c r="K2998" s="891"/>
      <c r="L2998" s="891"/>
      <c r="M2998" s="925">
        <v>8</v>
      </c>
      <c r="N2998" s="866">
        <v>5.38740437333333</v>
      </c>
      <c r="O2998" s="867">
        <v>11.25</v>
      </c>
      <c r="P2998" s="867">
        <f t="shared" si="39"/>
        <v>60.6082992</v>
      </c>
    </row>
    <row r="2999" s="1" customFormat="1" spans="1:16">
      <c r="A2999" s="920" t="s">
        <v>7414</v>
      </c>
      <c r="B2999" s="921" t="s">
        <v>7415</v>
      </c>
      <c r="C2999" s="891"/>
      <c r="D2999" s="555"/>
      <c r="E2999" s="922"/>
      <c r="F2999" s="891"/>
      <c r="G2999" s="891"/>
      <c r="H2999" s="891"/>
      <c r="I2999" s="891"/>
      <c r="J2999" s="891"/>
      <c r="K2999" s="891"/>
      <c r="L2999" s="891"/>
      <c r="M2999" s="925">
        <v>4</v>
      </c>
      <c r="N2999" s="866">
        <v>2.69370218666667</v>
      </c>
      <c r="O2999" s="867">
        <v>11.25</v>
      </c>
      <c r="P2999" s="867">
        <f t="shared" si="39"/>
        <v>30.3041496</v>
      </c>
    </row>
    <row r="3000" s="1" customFormat="1" spans="1:16">
      <c r="A3000" s="920" t="s">
        <v>7416</v>
      </c>
      <c r="B3000" s="921" t="s">
        <v>7417</v>
      </c>
      <c r="C3000" s="891"/>
      <c r="D3000" s="555"/>
      <c r="E3000" s="922"/>
      <c r="F3000" s="891"/>
      <c r="G3000" s="891"/>
      <c r="H3000" s="891"/>
      <c r="I3000" s="891"/>
      <c r="J3000" s="891"/>
      <c r="K3000" s="891"/>
      <c r="L3000" s="891"/>
      <c r="M3000" s="925">
        <v>5</v>
      </c>
      <c r="N3000" s="866">
        <v>3.36712773333333</v>
      </c>
      <c r="O3000" s="867">
        <v>11.25</v>
      </c>
      <c r="P3000" s="867">
        <f t="shared" ref="P3000:P3063" si="40">M3000*7.5760374</f>
        <v>37.880187</v>
      </c>
    </row>
    <row r="3001" s="1" customFormat="1" spans="1:16">
      <c r="A3001" s="920" t="s">
        <v>7418</v>
      </c>
      <c r="B3001" s="921" t="s">
        <v>7419</v>
      </c>
      <c r="C3001" s="891"/>
      <c r="D3001" s="555"/>
      <c r="E3001" s="922"/>
      <c r="F3001" s="891"/>
      <c r="G3001" s="891"/>
      <c r="H3001" s="891"/>
      <c r="I3001" s="891"/>
      <c r="J3001" s="891"/>
      <c r="K3001" s="891"/>
      <c r="L3001" s="891"/>
      <c r="M3001" s="925">
        <v>8</v>
      </c>
      <c r="N3001" s="866">
        <v>5.38740437333333</v>
      </c>
      <c r="O3001" s="867">
        <v>11.25</v>
      </c>
      <c r="P3001" s="867">
        <f t="shared" si="40"/>
        <v>60.6082992</v>
      </c>
    </row>
    <row r="3002" s="1" customFormat="1" spans="1:16">
      <c r="A3002" s="920" t="s">
        <v>7420</v>
      </c>
      <c r="B3002" s="921" t="s">
        <v>7421</v>
      </c>
      <c r="C3002" s="891"/>
      <c r="D3002" s="555"/>
      <c r="E3002" s="922"/>
      <c r="F3002" s="891"/>
      <c r="G3002" s="891"/>
      <c r="H3002" s="891"/>
      <c r="I3002" s="891"/>
      <c r="J3002" s="891"/>
      <c r="K3002" s="891"/>
      <c r="L3002" s="891"/>
      <c r="M3002" s="925">
        <v>1</v>
      </c>
      <c r="N3002" s="866">
        <v>0.673425546666667</v>
      </c>
      <c r="O3002" s="867">
        <v>11.25</v>
      </c>
      <c r="P3002" s="867">
        <f t="shared" si="40"/>
        <v>7.5760374</v>
      </c>
    </row>
    <row r="3003" s="1" customFormat="1" spans="1:16">
      <c r="A3003" s="920" t="s">
        <v>7422</v>
      </c>
      <c r="B3003" s="921" t="s">
        <v>7423</v>
      </c>
      <c r="C3003" s="891"/>
      <c r="D3003" s="555"/>
      <c r="E3003" s="922"/>
      <c r="F3003" s="891"/>
      <c r="G3003" s="891"/>
      <c r="H3003" s="891"/>
      <c r="I3003" s="891"/>
      <c r="J3003" s="891"/>
      <c r="K3003" s="891"/>
      <c r="L3003" s="891"/>
      <c r="M3003" s="925">
        <v>4</v>
      </c>
      <c r="N3003" s="866">
        <v>2.69370218666667</v>
      </c>
      <c r="O3003" s="867">
        <v>11.25</v>
      </c>
      <c r="P3003" s="867">
        <f t="shared" si="40"/>
        <v>30.3041496</v>
      </c>
    </row>
    <row r="3004" s="1" customFormat="1" spans="1:16">
      <c r="A3004" s="920" t="s">
        <v>7424</v>
      </c>
      <c r="B3004" s="921" t="s">
        <v>7425</v>
      </c>
      <c r="C3004" s="891"/>
      <c r="D3004" s="555"/>
      <c r="E3004" s="922"/>
      <c r="F3004" s="891"/>
      <c r="G3004" s="891"/>
      <c r="H3004" s="891"/>
      <c r="I3004" s="891"/>
      <c r="J3004" s="891"/>
      <c r="K3004" s="891"/>
      <c r="L3004" s="891"/>
      <c r="M3004" s="925">
        <v>5</v>
      </c>
      <c r="N3004" s="866">
        <v>3.36712773333333</v>
      </c>
      <c r="O3004" s="867">
        <v>11.25</v>
      </c>
      <c r="P3004" s="867">
        <f t="shared" si="40"/>
        <v>37.880187</v>
      </c>
    </row>
    <row r="3005" s="1" customFormat="1" spans="1:16">
      <c r="A3005" s="920" t="s">
        <v>7426</v>
      </c>
      <c r="B3005" s="921" t="s">
        <v>7427</v>
      </c>
      <c r="C3005" s="891"/>
      <c r="D3005" s="555"/>
      <c r="E3005" s="922"/>
      <c r="F3005" s="891"/>
      <c r="G3005" s="891"/>
      <c r="H3005" s="891"/>
      <c r="I3005" s="891"/>
      <c r="J3005" s="891"/>
      <c r="K3005" s="891"/>
      <c r="L3005" s="891"/>
      <c r="M3005" s="925">
        <v>4</v>
      </c>
      <c r="N3005" s="866">
        <v>2.69370218666667</v>
      </c>
      <c r="O3005" s="867">
        <v>11.25</v>
      </c>
      <c r="P3005" s="867">
        <f t="shared" si="40"/>
        <v>30.3041496</v>
      </c>
    </row>
    <row r="3006" s="1" customFormat="1" spans="1:16">
      <c r="A3006" s="920" t="s">
        <v>7428</v>
      </c>
      <c r="B3006" s="921" t="s">
        <v>7429</v>
      </c>
      <c r="C3006" s="891"/>
      <c r="D3006" s="555"/>
      <c r="E3006" s="922"/>
      <c r="F3006" s="891"/>
      <c r="G3006" s="891"/>
      <c r="H3006" s="891"/>
      <c r="I3006" s="891"/>
      <c r="J3006" s="891"/>
      <c r="K3006" s="891"/>
      <c r="L3006" s="891"/>
      <c r="M3006" s="925">
        <v>4</v>
      </c>
      <c r="N3006" s="866">
        <v>2.69370218666667</v>
      </c>
      <c r="O3006" s="867">
        <v>11.25</v>
      </c>
      <c r="P3006" s="867">
        <f t="shared" si="40"/>
        <v>30.3041496</v>
      </c>
    </row>
    <row r="3007" s="1" customFormat="1" spans="1:16">
      <c r="A3007" s="920" t="s">
        <v>7430</v>
      </c>
      <c r="B3007" s="921" t="s">
        <v>7023</v>
      </c>
      <c r="C3007" s="891"/>
      <c r="D3007" s="555"/>
      <c r="E3007" s="922"/>
      <c r="F3007" s="891"/>
      <c r="G3007" s="891"/>
      <c r="H3007" s="891"/>
      <c r="I3007" s="891"/>
      <c r="J3007" s="891"/>
      <c r="K3007" s="891"/>
      <c r="L3007" s="891"/>
      <c r="M3007" s="925">
        <v>2</v>
      </c>
      <c r="N3007" s="866">
        <v>1.34685109333333</v>
      </c>
      <c r="O3007" s="867">
        <v>11.25</v>
      </c>
      <c r="P3007" s="867">
        <f t="shared" si="40"/>
        <v>15.1520748</v>
      </c>
    </row>
    <row r="3008" s="1" customFormat="1" spans="1:16">
      <c r="A3008" s="920" t="s">
        <v>7431</v>
      </c>
      <c r="B3008" s="921" t="s">
        <v>7432</v>
      </c>
      <c r="C3008" s="891"/>
      <c r="D3008" s="555"/>
      <c r="E3008" s="922"/>
      <c r="F3008" s="891"/>
      <c r="G3008" s="891"/>
      <c r="H3008" s="891"/>
      <c r="I3008" s="891"/>
      <c r="J3008" s="891"/>
      <c r="K3008" s="891"/>
      <c r="L3008" s="891"/>
      <c r="M3008" s="925">
        <v>4</v>
      </c>
      <c r="N3008" s="866">
        <v>2.69370218666667</v>
      </c>
      <c r="O3008" s="867">
        <v>11.25</v>
      </c>
      <c r="P3008" s="867">
        <f t="shared" si="40"/>
        <v>30.3041496</v>
      </c>
    </row>
    <row r="3009" s="1" customFormat="1" spans="1:16">
      <c r="A3009" s="920" t="s">
        <v>7433</v>
      </c>
      <c r="B3009" s="921" t="s">
        <v>7434</v>
      </c>
      <c r="C3009" s="891"/>
      <c r="D3009" s="555"/>
      <c r="E3009" s="922"/>
      <c r="F3009" s="891"/>
      <c r="G3009" s="891"/>
      <c r="H3009" s="891"/>
      <c r="I3009" s="891"/>
      <c r="J3009" s="891"/>
      <c r="K3009" s="891"/>
      <c r="L3009" s="891"/>
      <c r="M3009" s="925">
        <v>2</v>
      </c>
      <c r="N3009" s="866">
        <v>1.34685109333333</v>
      </c>
      <c r="O3009" s="867">
        <v>11.25</v>
      </c>
      <c r="P3009" s="867">
        <f t="shared" si="40"/>
        <v>15.1520748</v>
      </c>
    </row>
    <row r="3010" s="1" customFormat="1" spans="1:16">
      <c r="A3010" s="920" t="s">
        <v>7435</v>
      </c>
      <c r="B3010" s="921" t="s">
        <v>7436</v>
      </c>
      <c r="C3010" s="891"/>
      <c r="D3010" s="555"/>
      <c r="E3010" s="922"/>
      <c r="F3010" s="891"/>
      <c r="G3010" s="891"/>
      <c r="H3010" s="891"/>
      <c r="I3010" s="891"/>
      <c r="J3010" s="891"/>
      <c r="K3010" s="891"/>
      <c r="L3010" s="891"/>
      <c r="M3010" s="925">
        <v>4</v>
      </c>
      <c r="N3010" s="866">
        <v>2.69370218666667</v>
      </c>
      <c r="O3010" s="867">
        <v>11.25</v>
      </c>
      <c r="P3010" s="867">
        <f t="shared" si="40"/>
        <v>30.3041496</v>
      </c>
    </row>
    <row r="3011" s="1" customFormat="1" spans="1:16">
      <c r="A3011" s="920" t="s">
        <v>7437</v>
      </c>
      <c r="B3011" s="921" t="s">
        <v>7438</v>
      </c>
      <c r="C3011" s="891"/>
      <c r="D3011" s="555"/>
      <c r="E3011" s="922"/>
      <c r="F3011" s="891"/>
      <c r="G3011" s="891"/>
      <c r="H3011" s="891"/>
      <c r="I3011" s="891"/>
      <c r="J3011" s="891"/>
      <c r="K3011" s="891"/>
      <c r="L3011" s="891"/>
      <c r="M3011" s="925">
        <v>1</v>
      </c>
      <c r="N3011" s="866">
        <v>0.673425546666667</v>
      </c>
      <c r="O3011" s="867">
        <v>11.25</v>
      </c>
      <c r="P3011" s="867">
        <f t="shared" si="40"/>
        <v>7.5760374</v>
      </c>
    </row>
    <row r="3012" s="1" customFormat="1" spans="1:16">
      <c r="A3012" s="920" t="s">
        <v>7439</v>
      </c>
      <c r="B3012" s="921" t="s">
        <v>7440</v>
      </c>
      <c r="C3012" s="891"/>
      <c r="D3012" s="555"/>
      <c r="E3012" s="922"/>
      <c r="F3012" s="891"/>
      <c r="G3012" s="891"/>
      <c r="H3012" s="891"/>
      <c r="I3012" s="891"/>
      <c r="J3012" s="891"/>
      <c r="K3012" s="891"/>
      <c r="L3012" s="891"/>
      <c r="M3012" s="925">
        <v>5</v>
      </c>
      <c r="N3012" s="866">
        <v>3.36712773333333</v>
      </c>
      <c r="O3012" s="867">
        <v>11.25</v>
      </c>
      <c r="P3012" s="867">
        <f t="shared" si="40"/>
        <v>37.880187</v>
      </c>
    </row>
    <row r="3013" s="1" customFormat="1" spans="1:16">
      <c r="A3013" s="920" t="s">
        <v>7441</v>
      </c>
      <c r="B3013" s="921" t="s">
        <v>7442</v>
      </c>
      <c r="C3013" s="891"/>
      <c r="D3013" s="555"/>
      <c r="E3013" s="922"/>
      <c r="F3013" s="891"/>
      <c r="G3013" s="891"/>
      <c r="H3013" s="891"/>
      <c r="I3013" s="891"/>
      <c r="J3013" s="891"/>
      <c r="K3013" s="891"/>
      <c r="L3013" s="891"/>
      <c r="M3013" s="925">
        <v>1</v>
      </c>
      <c r="N3013" s="866">
        <v>0.673425546666667</v>
      </c>
      <c r="O3013" s="867">
        <v>11.25</v>
      </c>
      <c r="P3013" s="867">
        <f t="shared" si="40"/>
        <v>7.5760374</v>
      </c>
    </row>
    <row r="3014" s="1" customFormat="1" spans="1:16">
      <c r="A3014" s="920" t="s">
        <v>7443</v>
      </c>
      <c r="B3014" s="921" t="s">
        <v>3266</v>
      </c>
      <c r="C3014" s="891"/>
      <c r="D3014" s="555"/>
      <c r="E3014" s="922"/>
      <c r="F3014" s="891"/>
      <c r="G3014" s="891"/>
      <c r="H3014" s="891"/>
      <c r="I3014" s="891"/>
      <c r="J3014" s="891"/>
      <c r="K3014" s="891"/>
      <c r="L3014" s="891"/>
      <c r="M3014" s="925">
        <v>4</v>
      </c>
      <c r="N3014" s="866">
        <v>2.69370218666667</v>
      </c>
      <c r="O3014" s="867">
        <v>11.25</v>
      </c>
      <c r="P3014" s="867">
        <f t="shared" si="40"/>
        <v>30.3041496</v>
      </c>
    </row>
    <row r="3015" s="1" customFormat="1" spans="1:16">
      <c r="A3015" s="920" t="s">
        <v>7444</v>
      </c>
      <c r="B3015" s="921" t="s">
        <v>7445</v>
      </c>
      <c r="C3015" s="891"/>
      <c r="D3015" s="555"/>
      <c r="E3015" s="922"/>
      <c r="F3015" s="891"/>
      <c r="G3015" s="891"/>
      <c r="H3015" s="891"/>
      <c r="I3015" s="891"/>
      <c r="J3015" s="891"/>
      <c r="K3015" s="891"/>
      <c r="L3015" s="891"/>
      <c r="M3015" s="925">
        <v>3</v>
      </c>
      <c r="N3015" s="866">
        <v>2.02027664</v>
      </c>
      <c r="O3015" s="867">
        <v>11.25</v>
      </c>
      <c r="P3015" s="867">
        <f t="shared" si="40"/>
        <v>22.7281122</v>
      </c>
    </row>
    <row r="3016" s="1" customFormat="1" spans="1:16">
      <c r="A3016" s="920" t="s">
        <v>7446</v>
      </c>
      <c r="B3016" s="921" t="s">
        <v>7447</v>
      </c>
      <c r="C3016" s="891"/>
      <c r="D3016" s="555"/>
      <c r="E3016" s="922"/>
      <c r="F3016" s="891"/>
      <c r="G3016" s="891"/>
      <c r="H3016" s="891"/>
      <c r="I3016" s="891"/>
      <c r="J3016" s="891"/>
      <c r="K3016" s="891"/>
      <c r="L3016" s="891"/>
      <c r="M3016" s="925">
        <v>3</v>
      </c>
      <c r="N3016" s="866">
        <v>2.02027664</v>
      </c>
      <c r="O3016" s="867">
        <v>11.25</v>
      </c>
      <c r="P3016" s="867">
        <f t="shared" si="40"/>
        <v>22.7281122</v>
      </c>
    </row>
    <row r="3017" s="1" customFormat="1" spans="1:16">
      <c r="A3017" s="920" t="s">
        <v>7448</v>
      </c>
      <c r="B3017" s="921" t="s">
        <v>7449</v>
      </c>
      <c r="C3017" s="891"/>
      <c r="D3017" s="555"/>
      <c r="E3017" s="922"/>
      <c r="F3017" s="891"/>
      <c r="G3017" s="891"/>
      <c r="H3017" s="891"/>
      <c r="I3017" s="891"/>
      <c r="J3017" s="891"/>
      <c r="K3017" s="891"/>
      <c r="L3017" s="891"/>
      <c r="M3017" s="925">
        <v>3</v>
      </c>
      <c r="N3017" s="866">
        <v>2.02027664</v>
      </c>
      <c r="O3017" s="867">
        <v>11.25</v>
      </c>
      <c r="P3017" s="867">
        <f t="shared" si="40"/>
        <v>22.7281122</v>
      </c>
    </row>
    <row r="3018" s="1" customFormat="1" spans="1:16">
      <c r="A3018" s="920" t="s">
        <v>7450</v>
      </c>
      <c r="B3018" s="921" t="s">
        <v>7451</v>
      </c>
      <c r="C3018" s="891"/>
      <c r="D3018" s="555"/>
      <c r="E3018" s="922"/>
      <c r="F3018" s="891"/>
      <c r="G3018" s="891"/>
      <c r="H3018" s="891"/>
      <c r="I3018" s="891"/>
      <c r="J3018" s="891"/>
      <c r="K3018" s="891"/>
      <c r="L3018" s="891"/>
      <c r="M3018" s="925">
        <v>3</v>
      </c>
      <c r="N3018" s="866">
        <v>2.02027664</v>
      </c>
      <c r="O3018" s="867">
        <v>11.25</v>
      </c>
      <c r="P3018" s="867">
        <f t="shared" si="40"/>
        <v>22.7281122</v>
      </c>
    </row>
    <row r="3019" s="1" customFormat="1" spans="1:16">
      <c r="A3019" s="920" t="s">
        <v>7452</v>
      </c>
      <c r="B3019" s="921" t="s">
        <v>7453</v>
      </c>
      <c r="C3019" s="891"/>
      <c r="D3019" s="555"/>
      <c r="E3019" s="922"/>
      <c r="F3019" s="891"/>
      <c r="G3019" s="891"/>
      <c r="H3019" s="891"/>
      <c r="I3019" s="891"/>
      <c r="J3019" s="891"/>
      <c r="K3019" s="891"/>
      <c r="L3019" s="891"/>
      <c r="M3019" s="925">
        <v>5</v>
      </c>
      <c r="N3019" s="866">
        <v>3.36712773333333</v>
      </c>
      <c r="O3019" s="867">
        <v>11.25</v>
      </c>
      <c r="P3019" s="867">
        <f t="shared" si="40"/>
        <v>37.880187</v>
      </c>
    </row>
    <row r="3020" s="1" customFormat="1" spans="1:16">
      <c r="A3020" s="920" t="s">
        <v>7454</v>
      </c>
      <c r="B3020" s="921" t="s">
        <v>2009</v>
      </c>
      <c r="C3020" s="891"/>
      <c r="D3020" s="555"/>
      <c r="E3020" s="922"/>
      <c r="F3020" s="891"/>
      <c r="G3020" s="891"/>
      <c r="H3020" s="891"/>
      <c r="I3020" s="891"/>
      <c r="J3020" s="891"/>
      <c r="K3020" s="891"/>
      <c r="L3020" s="891"/>
      <c r="M3020" s="925">
        <v>3</v>
      </c>
      <c r="N3020" s="866">
        <v>2.02027664</v>
      </c>
      <c r="O3020" s="867">
        <v>11.25</v>
      </c>
      <c r="P3020" s="867">
        <f t="shared" si="40"/>
        <v>22.7281122</v>
      </c>
    </row>
    <row r="3021" s="1" customFormat="1" spans="1:16">
      <c r="A3021" s="920" t="s">
        <v>7455</v>
      </c>
      <c r="B3021" s="921" t="s">
        <v>7456</v>
      </c>
      <c r="C3021" s="891"/>
      <c r="D3021" s="555"/>
      <c r="E3021" s="922"/>
      <c r="F3021" s="891"/>
      <c r="G3021" s="891"/>
      <c r="H3021" s="891"/>
      <c r="I3021" s="891"/>
      <c r="J3021" s="891"/>
      <c r="K3021" s="891"/>
      <c r="L3021" s="891"/>
      <c r="M3021" s="925">
        <v>4</v>
      </c>
      <c r="N3021" s="866">
        <v>2.69370218666667</v>
      </c>
      <c r="O3021" s="867">
        <v>11.25</v>
      </c>
      <c r="P3021" s="867">
        <f t="shared" si="40"/>
        <v>30.3041496</v>
      </c>
    </row>
    <row r="3022" s="1" customFormat="1" spans="1:16">
      <c r="A3022" s="920" t="s">
        <v>7457</v>
      </c>
      <c r="B3022" s="921" t="s">
        <v>7458</v>
      </c>
      <c r="C3022" s="891"/>
      <c r="D3022" s="555"/>
      <c r="E3022" s="922"/>
      <c r="F3022" s="891"/>
      <c r="G3022" s="891"/>
      <c r="H3022" s="891"/>
      <c r="I3022" s="891"/>
      <c r="J3022" s="891"/>
      <c r="K3022" s="891"/>
      <c r="L3022" s="891"/>
      <c r="M3022" s="925">
        <v>2</v>
      </c>
      <c r="N3022" s="866">
        <v>1.34685109333333</v>
      </c>
      <c r="O3022" s="867">
        <v>11.25</v>
      </c>
      <c r="P3022" s="867">
        <f t="shared" si="40"/>
        <v>15.1520748</v>
      </c>
    </row>
    <row r="3023" s="1" customFormat="1" spans="1:16">
      <c r="A3023" s="920" t="s">
        <v>7459</v>
      </c>
      <c r="B3023" s="921" t="s">
        <v>7460</v>
      </c>
      <c r="C3023" s="891"/>
      <c r="D3023" s="555"/>
      <c r="E3023" s="922"/>
      <c r="F3023" s="891"/>
      <c r="G3023" s="891"/>
      <c r="H3023" s="891"/>
      <c r="I3023" s="891"/>
      <c r="J3023" s="891"/>
      <c r="K3023" s="891"/>
      <c r="L3023" s="891"/>
      <c r="M3023" s="925">
        <v>3</v>
      </c>
      <c r="N3023" s="866">
        <v>2.02027664</v>
      </c>
      <c r="O3023" s="867">
        <v>11.25</v>
      </c>
      <c r="P3023" s="867">
        <f t="shared" si="40"/>
        <v>22.7281122</v>
      </c>
    </row>
    <row r="3024" s="1" customFormat="1" spans="1:16">
      <c r="A3024" s="920" t="s">
        <v>7461</v>
      </c>
      <c r="B3024" s="921" t="s">
        <v>7462</v>
      </c>
      <c r="C3024" s="891"/>
      <c r="D3024" s="555"/>
      <c r="E3024" s="922"/>
      <c r="F3024" s="891"/>
      <c r="G3024" s="891"/>
      <c r="H3024" s="891"/>
      <c r="I3024" s="891"/>
      <c r="J3024" s="891"/>
      <c r="K3024" s="891"/>
      <c r="L3024" s="891"/>
      <c r="M3024" s="925">
        <v>9</v>
      </c>
      <c r="N3024" s="866">
        <v>6.06082992</v>
      </c>
      <c r="O3024" s="867">
        <v>11.25</v>
      </c>
      <c r="P3024" s="867">
        <f t="shared" si="40"/>
        <v>68.1843366</v>
      </c>
    </row>
    <row r="3025" s="1" customFormat="1" spans="1:16">
      <c r="A3025" s="920" t="s">
        <v>7463</v>
      </c>
      <c r="B3025" s="921" t="s">
        <v>7464</v>
      </c>
      <c r="C3025" s="891"/>
      <c r="D3025" s="555"/>
      <c r="E3025" s="922"/>
      <c r="F3025" s="891"/>
      <c r="G3025" s="891"/>
      <c r="H3025" s="891"/>
      <c r="I3025" s="891"/>
      <c r="J3025" s="891"/>
      <c r="K3025" s="891"/>
      <c r="L3025" s="891"/>
      <c r="M3025" s="925">
        <v>3</v>
      </c>
      <c r="N3025" s="866">
        <v>2.02027664</v>
      </c>
      <c r="O3025" s="867">
        <v>11.25</v>
      </c>
      <c r="P3025" s="867">
        <f t="shared" si="40"/>
        <v>22.7281122</v>
      </c>
    </row>
    <row r="3026" s="1" customFormat="1" spans="1:16">
      <c r="A3026" s="920" t="s">
        <v>7465</v>
      </c>
      <c r="B3026" s="921" t="s">
        <v>7466</v>
      </c>
      <c r="C3026" s="891"/>
      <c r="D3026" s="555"/>
      <c r="E3026" s="922"/>
      <c r="F3026" s="891"/>
      <c r="G3026" s="891"/>
      <c r="H3026" s="891"/>
      <c r="I3026" s="891"/>
      <c r="J3026" s="891"/>
      <c r="K3026" s="891"/>
      <c r="L3026" s="891"/>
      <c r="M3026" s="925">
        <v>4</v>
      </c>
      <c r="N3026" s="866">
        <v>2.69370218666667</v>
      </c>
      <c r="O3026" s="867">
        <v>11.25</v>
      </c>
      <c r="P3026" s="867">
        <f t="shared" si="40"/>
        <v>30.3041496</v>
      </c>
    </row>
    <row r="3027" s="1" customFormat="1" spans="1:16">
      <c r="A3027" s="920" t="s">
        <v>7467</v>
      </c>
      <c r="B3027" s="921" t="s">
        <v>7468</v>
      </c>
      <c r="C3027" s="891"/>
      <c r="D3027" s="555"/>
      <c r="E3027" s="922"/>
      <c r="F3027" s="891"/>
      <c r="G3027" s="891"/>
      <c r="H3027" s="891"/>
      <c r="I3027" s="891"/>
      <c r="J3027" s="891"/>
      <c r="K3027" s="891"/>
      <c r="L3027" s="891"/>
      <c r="M3027" s="925">
        <v>4</v>
      </c>
      <c r="N3027" s="866">
        <v>2.69370218666667</v>
      </c>
      <c r="O3027" s="867">
        <v>11.25</v>
      </c>
      <c r="P3027" s="867">
        <f t="shared" si="40"/>
        <v>30.3041496</v>
      </c>
    </row>
    <row r="3028" s="1" customFormat="1" spans="1:16">
      <c r="A3028" s="920" t="s">
        <v>7469</v>
      </c>
      <c r="B3028" s="921" t="s">
        <v>7470</v>
      </c>
      <c r="C3028" s="891"/>
      <c r="D3028" s="555"/>
      <c r="E3028" s="922"/>
      <c r="F3028" s="891"/>
      <c r="G3028" s="891"/>
      <c r="H3028" s="891"/>
      <c r="I3028" s="891"/>
      <c r="J3028" s="891"/>
      <c r="K3028" s="891"/>
      <c r="L3028" s="891"/>
      <c r="M3028" s="925">
        <v>2</v>
      </c>
      <c r="N3028" s="866">
        <v>1.34685109333333</v>
      </c>
      <c r="O3028" s="867">
        <v>11.25</v>
      </c>
      <c r="P3028" s="867">
        <f t="shared" si="40"/>
        <v>15.1520748</v>
      </c>
    </row>
    <row r="3029" s="1" customFormat="1" spans="1:16">
      <c r="A3029" s="920" t="s">
        <v>7471</v>
      </c>
      <c r="B3029" s="921" t="s">
        <v>7472</v>
      </c>
      <c r="C3029" s="891"/>
      <c r="D3029" s="555"/>
      <c r="E3029" s="922"/>
      <c r="F3029" s="891"/>
      <c r="G3029" s="891"/>
      <c r="H3029" s="891"/>
      <c r="I3029" s="891"/>
      <c r="J3029" s="891"/>
      <c r="K3029" s="891"/>
      <c r="L3029" s="891"/>
      <c r="M3029" s="925">
        <v>4</v>
      </c>
      <c r="N3029" s="866">
        <v>2.69370218666667</v>
      </c>
      <c r="O3029" s="867">
        <v>11.25</v>
      </c>
      <c r="P3029" s="867">
        <f t="shared" si="40"/>
        <v>30.3041496</v>
      </c>
    </row>
    <row r="3030" s="1" customFormat="1" spans="1:16">
      <c r="A3030" s="920" t="s">
        <v>3753</v>
      </c>
      <c r="B3030" s="921" t="s">
        <v>7473</v>
      </c>
      <c r="C3030" s="891"/>
      <c r="D3030" s="555"/>
      <c r="E3030" s="922"/>
      <c r="F3030" s="891"/>
      <c r="G3030" s="891"/>
      <c r="H3030" s="891"/>
      <c r="I3030" s="891"/>
      <c r="J3030" s="891"/>
      <c r="K3030" s="891"/>
      <c r="L3030" s="891"/>
      <c r="M3030" s="925">
        <v>3</v>
      </c>
      <c r="N3030" s="866">
        <v>2.02027664</v>
      </c>
      <c r="O3030" s="867">
        <v>11.25</v>
      </c>
      <c r="P3030" s="867">
        <f t="shared" si="40"/>
        <v>22.7281122</v>
      </c>
    </row>
    <row r="3031" s="1" customFormat="1" spans="1:16">
      <c r="A3031" s="920" t="s">
        <v>7474</v>
      </c>
      <c r="B3031" s="921" t="s">
        <v>7475</v>
      </c>
      <c r="C3031" s="891"/>
      <c r="D3031" s="555"/>
      <c r="E3031" s="922"/>
      <c r="F3031" s="891"/>
      <c r="G3031" s="891"/>
      <c r="H3031" s="891"/>
      <c r="I3031" s="891"/>
      <c r="J3031" s="891"/>
      <c r="K3031" s="891"/>
      <c r="L3031" s="891"/>
      <c r="M3031" s="925">
        <v>3</v>
      </c>
      <c r="N3031" s="866">
        <v>2.02027664</v>
      </c>
      <c r="O3031" s="867">
        <v>11.25</v>
      </c>
      <c r="P3031" s="867">
        <f t="shared" si="40"/>
        <v>22.7281122</v>
      </c>
    </row>
    <row r="3032" s="1" customFormat="1" spans="1:16">
      <c r="A3032" s="920" t="s">
        <v>7476</v>
      </c>
      <c r="B3032" s="921" t="s">
        <v>7477</v>
      </c>
      <c r="C3032" s="891"/>
      <c r="D3032" s="555"/>
      <c r="E3032" s="922"/>
      <c r="F3032" s="891"/>
      <c r="G3032" s="891"/>
      <c r="H3032" s="891"/>
      <c r="I3032" s="891"/>
      <c r="J3032" s="891"/>
      <c r="K3032" s="891"/>
      <c r="L3032" s="891"/>
      <c r="M3032" s="925">
        <v>3</v>
      </c>
      <c r="N3032" s="866">
        <v>2.02027664</v>
      </c>
      <c r="O3032" s="867">
        <v>11.25</v>
      </c>
      <c r="P3032" s="867">
        <f t="shared" si="40"/>
        <v>22.7281122</v>
      </c>
    </row>
    <row r="3033" s="1" customFormat="1" spans="1:16">
      <c r="A3033" s="920" t="s">
        <v>7478</v>
      </c>
      <c r="B3033" s="921" t="s">
        <v>7479</v>
      </c>
      <c r="C3033" s="891"/>
      <c r="D3033" s="555"/>
      <c r="E3033" s="922"/>
      <c r="F3033" s="891"/>
      <c r="G3033" s="891"/>
      <c r="H3033" s="891"/>
      <c r="I3033" s="891"/>
      <c r="J3033" s="891"/>
      <c r="K3033" s="891"/>
      <c r="L3033" s="891"/>
      <c r="M3033" s="925">
        <v>3</v>
      </c>
      <c r="N3033" s="866">
        <v>2.02027664</v>
      </c>
      <c r="O3033" s="867">
        <v>11.25</v>
      </c>
      <c r="P3033" s="867">
        <f t="shared" si="40"/>
        <v>22.7281122</v>
      </c>
    </row>
    <row r="3034" s="1" customFormat="1" spans="1:16">
      <c r="A3034" s="920" t="s">
        <v>7480</v>
      </c>
      <c r="B3034" s="921" t="s">
        <v>7481</v>
      </c>
      <c r="C3034" s="891"/>
      <c r="D3034" s="555"/>
      <c r="E3034" s="922"/>
      <c r="F3034" s="891"/>
      <c r="G3034" s="891"/>
      <c r="H3034" s="891"/>
      <c r="I3034" s="891"/>
      <c r="J3034" s="891"/>
      <c r="K3034" s="891"/>
      <c r="L3034" s="891"/>
      <c r="M3034" s="925">
        <v>3</v>
      </c>
      <c r="N3034" s="866">
        <v>2.02027664</v>
      </c>
      <c r="O3034" s="867">
        <v>11.25</v>
      </c>
      <c r="P3034" s="867">
        <f t="shared" si="40"/>
        <v>22.7281122</v>
      </c>
    </row>
    <row r="3035" s="1" customFormat="1" spans="1:16">
      <c r="A3035" s="920" t="s">
        <v>7482</v>
      </c>
      <c r="B3035" s="921" t="s">
        <v>7483</v>
      </c>
      <c r="C3035" s="891"/>
      <c r="D3035" s="555"/>
      <c r="E3035" s="922"/>
      <c r="F3035" s="891"/>
      <c r="G3035" s="891"/>
      <c r="H3035" s="891"/>
      <c r="I3035" s="891"/>
      <c r="J3035" s="891"/>
      <c r="K3035" s="891"/>
      <c r="L3035" s="891"/>
      <c r="M3035" s="925">
        <v>1</v>
      </c>
      <c r="N3035" s="866">
        <v>0.673425546666667</v>
      </c>
      <c r="O3035" s="867">
        <v>11.25</v>
      </c>
      <c r="P3035" s="867">
        <f t="shared" si="40"/>
        <v>7.5760374</v>
      </c>
    </row>
    <row r="3036" s="1" customFormat="1" spans="1:16">
      <c r="A3036" s="920" t="s">
        <v>7484</v>
      </c>
      <c r="B3036" s="921" t="s">
        <v>7485</v>
      </c>
      <c r="C3036" s="891"/>
      <c r="D3036" s="555"/>
      <c r="E3036" s="922"/>
      <c r="F3036" s="891"/>
      <c r="G3036" s="891"/>
      <c r="H3036" s="891"/>
      <c r="I3036" s="891"/>
      <c r="J3036" s="891"/>
      <c r="K3036" s="891"/>
      <c r="L3036" s="891"/>
      <c r="M3036" s="925">
        <v>3</v>
      </c>
      <c r="N3036" s="866">
        <v>2.02027664</v>
      </c>
      <c r="O3036" s="867">
        <v>11.25</v>
      </c>
      <c r="P3036" s="867">
        <f t="shared" si="40"/>
        <v>22.7281122</v>
      </c>
    </row>
    <row r="3037" s="1" customFormat="1" spans="1:16">
      <c r="A3037" s="920" t="s">
        <v>7486</v>
      </c>
      <c r="B3037" s="921" t="s">
        <v>5020</v>
      </c>
      <c r="C3037" s="891"/>
      <c r="D3037" s="555"/>
      <c r="E3037" s="922"/>
      <c r="F3037" s="891"/>
      <c r="G3037" s="891"/>
      <c r="H3037" s="891"/>
      <c r="I3037" s="891"/>
      <c r="J3037" s="891"/>
      <c r="K3037" s="891"/>
      <c r="L3037" s="891"/>
      <c r="M3037" s="925">
        <v>2</v>
      </c>
      <c r="N3037" s="866">
        <v>1.34685109333333</v>
      </c>
      <c r="O3037" s="867">
        <v>11.25</v>
      </c>
      <c r="P3037" s="867">
        <f t="shared" si="40"/>
        <v>15.1520748</v>
      </c>
    </row>
    <row r="3038" s="1" customFormat="1" spans="1:16">
      <c r="A3038" s="920" t="s">
        <v>7487</v>
      </c>
      <c r="B3038" s="921" t="s">
        <v>7488</v>
      </c>
      <c r="C3038" s="891"/>
      <c r="D3038" s="555"/>
      <c r="E3038" s="922"/>
      <c r="F3038" s="891"/>
      <c r="G3038" s="891"/>
      <c r="H3038" s="891"/>
      <c r="I3038" s="891"/>
      <c r="J3038" s="891"/>
      <c r="K3038" s="891"/>
      <c r="L3038" s="891"/>
      <c r="M3038" s="925">
        <v>3</v>
      </c>
      <c r="N3038" s="866">
        <v>2.02027664</v>
      </c>
      <c r="O3038" s="867">
        <v>11.25</v>
      </c>
      <c r="P3038" s="867">
        <f t="shared" si="40"/>
        <v>22.7281122</v>
      </c>
    </row>
    <row r="3039" s="1" customFormat="1" spans="1:16">
      <c r="A3039" s="920" t="s">
        <v>7489</v>
      </c>
      <c r="B3039" s="921" t="s">
        <v>7490</v>
      </c>
      <c r="C3039" s="891"/>
      <c r="D3039" s="555"/>
      <c r="E3039" s="922"/>
      <c r="F3039" s="891"/>
      <c r="G3039" s="891"/>
      <c r="H3039" s="891"/>
      <c r="I3039" s="891"/>
      <c r="J3039" s="891"/>
      <c r="K3039" s="891"/>
      <c r="L3039" s="891"/>
      <c r="M3039" s="925">
        <v>3</v>
      </c>
      <c r="N3039" s="866">
        <v>2.02027664</v>
      </c>
      <c r="O3039" s="867">
        <v>11.25</v>
      </c>
      <c r="P3039" s="867">
        <f t="shared" si="40"/>
        <v>22.7281122</v>
      </c>
    </row>
    <row r="3040" s="1" customFormat="1" spans="1:16">
      <c r="A3040" s="920" t="s">
        <v>7491</v>
      </c>
      <c r="B3040" s="921" t="s">
        <v>7492</v>
      </c>
      <c r="C3040" s="891"/>
      <c r="D3040" s="555"/>
      <c r="E3040" s="922"/>
      <c r="F3040" s="891"/>
      <c r="G3040" s="891"/>
      <c r="H3040" s="891"/>
      <c r="I3040" s="891"/>
      <c r="J3040" s="891"/>
      <c r="K3040" s="891"/>
      <c r="L3040" s="891"/>
      <c r="M3040" s="925">
        <v>3</v>
      </c>
      <c r="N3040" s="866">
        <v>2.02027664</v>
      </c>
      <c r="O3040" s="867">
        <v>11.25</v>
      </c>
      <c r="P3040" s="867">
        <f t="shared" si="40"/>
        <v>22.7281122</v>
      </c>
    </row>
    <row r="3041" s="1" customFormat="1" spans="1:16">
      <c r="A3041" s="920" t="s">
        <v>7493</v>
      </c>
      <c r="B3041" s="921" t="s">
        <v>7494</v>
      </c>
      <c r="C3041" s="891"/>
      <c r="D3041" s="555"/>
      <c r="E3041" s="922"/>
      <c r="F3041" s="891"/>
      <c r="G3041" s="891"/>
      <c r="H3041" s="891"/>
      <c r="I3041" s="891"/>
      <c r="J3041" s="891"/>
      <c r="K3041" s="891"/>
      <c r="L3041" s="891"/>
      <c r="M3041" s="925">
        <v>3</v>
      </c>
      <c r="N3041" s="866">
        <v>2.02027664</v>
      </c>
      <c r="O3041" s="867">
        <v>11.25</v>
      </c>
      <c r="P3041" s="867">
        <f t="shared" si="40"/>
        <v>22.7281122</v>
      </c>
    </row>
    <row r="3042" s="1" customFormat="1" spans="1:16">
      <c r="A3042" s="920" t="s">
        <v>7495</v>
      </c>
      <c r="B3042" s="921" t="s">
        <v>7496</v>
      </c>
      <c r="C3042" s="891"/>
      <c r="D3042" s="555"/>
      <c r="E3042" s="922"/>
      <c r="F3042" s="891"/>
      <c r="G3042" s="891"/>
      <c r="H3042" s="891"/>
      <c r="I3042" s="891"/>
      <c r="J3042" s="891"/>
      <c r="K3042" s="891"/>
      <c r="L3042" s="891"/>
      <c r="M3042" s="925">
        <v>1</v>
      </c>
      <c r="N3042" s="866">
        <v>0.673425546666667</v>
      </c>
      <c r="O3042" s="867">
        <v>11.25</v>
      </c>
      <c r="P3042" s="867">
        <f t="shared" si="40"/>
        <v>7.5760374</v>
      </c>
    </row>
    <row r="3043" s="1" customFormat="1" spans="1:16">
      <c r="A3043" s="920" t="s">
        <v>7497</v>
      </c>
      <c r="B3043" s="921" t="s">
        <v>7498</v>
      </c>
      <c r="C3043" s="891"/>
      <c r="D3043" s="555"/>
      <c r="E3043" s="922"/>
      <c r="F3043" s="891"/>
      <c r="G3043" s="891"/>
      <c r="H3043" s="891"/>
      <c r="I3043" s="891"/>
      <c r="J3043" s="891"/>
      <c r="K3043" s="891"/>
      <c r="L3043" s="891"/>
      <c r="M3043" s="925">
        <v>2</v>
      </c>
      <c r="N3043" s="866">
        <v>1.34685109333333</v>
      </c>
      <c r="O3043" s="867">
        <v>11.25</v>
      </c>
      <c r="P3043" s="867">
        <f t="shared" si="40"/>
        <v>15.1520748</v>
      </c>
    </row>
    <row r="3044" s="1" customFormat="1" spans="1:16">
      <c r="A3044" s="920" t="s">
        <v>7499</v>
      </c>
      <c r="B3044" s="921" t="s">
        <v>7500</v>
      </c>
      <c r="C3044" s="891"/>
      <c r="D3044" s="555"/>
      <c r="E3044" s="922"/>
      <c r="F3044" s="891"/>
      <c r="G3044" s="891"/>
      <c r="H3044" s="891"/>
      <c r="I3044" s="891"/>
      <c r="J3044" s="891"/>
      <c r="K3044" s="891"/>
      <c r="L3044" s="891"/>
      <c r="M3044" s="925">
        <v>5</v>
      </c>
      <c r="N3044" s="866">
        <v>3.36712773333333</v>
      </c>
      <c r="O3044" s="867">
        <v>11.25</v>
      </c>
      <c r="P3044" s="867">
        <f t="shared" si="40"/>
        <v>37.880187</v>
      </c>
    </row>
    <row r="3045" s="1" customFormat="1" spans="1:16">
      <c r="A3045" s="920" t="s">
        <v>7501</v>
      </c>
      <c r="B3045" s="921" t="s">
        <v>7502</v>
      </c>
      <c r="C3045" s="891"/>
      <c r="D3045" s="555"/>
      <c r="E3045" s="922"/>
      <c r="F3045" s="891"/>
      <c r="G3045" s="891"/>
      <c r="H3045" s="891"/>
      <c r="I3045" s="891"/>
      <c r="J3045" s="891"/>
      <c r="K3045" s="891"/>
      <c r="L3045" s="891"/>
      <c r="M3045" s="925">
        <v>3</v>
      </c>
      <c r="N3045" s="866">
        <v>2.02027664</v>
      </c>
      <c r="O3045" s="867">
        <v>11.25</v>
      </c>
      <c r="P3045" s="867">
        <f t="shared" si="40"/>
        <v>22.7281122</v>
      </c>
    </row>
    <row r="3046" s="1" customFormat="1" spans="1:16">
      <c r="A3046" s="920" t="s">
        <v>7503</v>
      </c>
      <c r="B3046" s="921" t="s">
        <v>7504</v>
      </c>
      <c r="C3046" s="891"/>
      <c r="D3046" s="555"/>
      <c r="E3046" s="922"/>
      <c r="F3046" s="891"/>
      <c r="G3046" s="891"/>
      <c r="H3046" s="891"/>
      <c r="I3046" s="891"/>
      <c r="J3046" s="891"/>
      <c r="K3046" s="891"/>
      <c r="L3046" s="891"/>
      <c r="M3046" s="925">
        <v>3</v>
      </c>
      <c r="N3046" s="866">
        <v>2.02027664</v>
      </c>
      <c r="O3046" s="867">
        <v>11.25</v>
      </c>
      <c r="P3046" s="867">
        <f t="shared" si="40"/>
        <v>22.7281122</v>
      </c>
    </row>
    <row r="3047" s="1" customFormat="1" spans="1:16">
      <c r="A3047" s="920" t="s">
        <v>7505</v>
      </c>
      <c r="B3047" s="921" t="s">
        <v>7506</v>
      </c>
      <c r="C3047" s="891"/>
      <c r="D3047" s="555"/>
      <c r="E3047" s="922"/>
      <c r="F3047" s="891"/>
      <c r="G3047" s="891"/>
      <c r="H3047" s="891"/>
      <c r="I3047" s="891"/>
      <c r="J3047" s="891"/>
      <c r="K3047" s="891"/>
      <c r="L3047" s="891"/>
      <c r="M3047" s="925">
        <v>1</v>
      </c>
      <c r="N3047" s="866">
        <v>0.673425546666667</v>
      </c>
      <c r="O3047" s="867">
        <v>11.25</v>
      </c>
      <c r="P3047" s="867">
        <f t="shared" si="40"/>
        <v>7.5760374</v>
      </c>
    </row>
    <row r="3048" s="1" customFormat="1" spans="1:16">
      <c r="A3048" s="920" t="s">
        <v>7507</v>
      </c>
      <c r="B3048" s="921" t="s">
        <v>7508</v>
      </c>
      <c r="C3048" s="891"/>
      <c r="D3048" s="555"/>
      <c r="E3048" s="922"/>
      <c r="F3048" s="891"/>
      <c r="G3048" s="891"/>
      <c r="H3048" s="891"/>
      <c r="I3048" s="891"/>
      <c r="J3048" s="891"/>
      <c r="K3048" s="891"/>
      <c r="L3048" s="891"/>
      <c r="M3048" s="925">
        <v>2</v>
      </c>
      <c r="N3048" s="866">
        <v>1.34685109333333</v>
      </c>
      <c r="O3048" s="867">
        <v>11.25</v>
      </c>
      <c r="P3048" s="867">
        <f t="shared" si="40"/>
        <v>15.1520748</v>
      </c>
    </row>
    <row r="3049" s="1" customFormat="1" spans="1:16">
      <c r="A3049" s="920" t="s">
        <v>7509</v>
      </c>
      <c r="B3049" s="921" t="s">
        <v>7510</v>
      </c>
      <c r="C3049" s="891"/>
      <c r="D3049" s="555"/>
      <c r="E3049" s="922"/>
      <c r="F3049" s="891"/>
      <c r="G3049" s="891"/>
      <c r="H3049" s="891"/>
      <c r="I3049" s="891"/>
      <c r="J3049" s="891"/>
      <c r="K3049" s="891"/>
      <c r="L3049" s="891"/>
      <c r="M3049" s="925">
        <v>2</v>
      </c>
      <c r="N3049" s="866">
        <v>1.34685109333333</v>
      </c>
      <c r="O3049" s="867">
        <v>11.25</v>
      </c>
      <c r="P3049" s="867">
        <f t="shared" si="40"/>
        <v>15.1520748</v>
      </c>
    </row>
    <row r="3050" s="1" customFormat="1" spans="1:16">
      <c r="A3050" s="920" t="s">
        <v>7511</v>
      </c>
      <c r="B3050" s="921" t="s">
        <v>7512</v>
      </c>
      <c r="C3050" s="891"/>
      <c r="D3050" s="555"/>
      <c r="E3050" s="922"/>
      <c r="F3050" s="891"/>
      <c r="G3050" s="891"/>
      <c r="H3050" s="891"/>
      <c r="I3050" s="891"/>
      <c r="J3050" s="891"/>
      <c r="K3050" s="891"/>
      <c r="L3050" s="891"/>
      <c r="M3050" s="925">
        <v>2</v>
      </c>
      <c r="N3050" s="866">
        <v>1.34685109333333</v>
      </c>
      <c r="O3050" s="867">
        <v>11.25</v>
      </c>
      <c r="P3050" s="867">
        <f t="shared" si="40"/>
        <v>15.1520748</v>
      </c>
    </row>
    <row r="3051" s="1" customFormat="1" spans="1:16">
      <c r="A3051" s="920" t="s">
        <v>7513</v>
      </c>
      <c r="B3051" s="921" t="s">
        <v>7514</v>
      </c>
      <c r="C3051" s="891"/>
      <c r="D3051" s="555"/>
      <c r="E3051" s="922"/>
      <c r="F3051" s="891"/>
      <c r="G3051" s="891"/>
      <c r="H3051" s="891"/>
      <c r="I3051" s="891"/>
      <c r="J3051" s="891"/>
      <c r="K3051" s="891"/>
      <c r="L3051" s="891"/>
      <c r="M3051" s="925">
        <v>4</v>
      </c>
      <c r="N3051" s="866">
        <v>2.69370218666667</v>
      </c>
      <c r="O3051" s="867">
        <v>11.25</v>
      </c>
      <c r="P3051" s="867">
        <f t="shared" si="40"/>
        <v>30.3041496</v>
      </c>
    </row>
    <row r="3052" s="1" customFormat="1" spans="1:16">
      <c r="A3052" s="920" t="s">
        <v>7515</v>
      </c>
      <c r="B3052" s="921" t="s">
        <v>7516</v>
      </c>
      <c r="C3052" s="891"/>
      <c r="D3052" s="555"/>
      <c r="E3052" s="922"/>
      <c r="F3052" s="891"/>
      <c r="G3052" s="891"/>
      <c r="H3052" s="891"/>
      <c r="I3052" s="891"/>
      <c r="J3052" s="891"/>
      <c r="K3052" s="891"/>
      <c r="L3052" s="891"/>
      <c r="M3052" s="925">
        <v>5</v>
      </c>
      <c r="N3052" s="866">
        <v>3.36712773333333</v>
      </c>
      <c r="O3052" s="867">
        <v>11.25</v>
      </c>
      <c r="P3052" s="867">
        <f t="shared" si="40"/>
        <v>37.880187</v>
      </c>
    </row>
    <row r="3053" s="1" customFormat="1" spans="1:16">
      <c r="A3053" s="920" t="s">
        <v>7517</v>
      </c>
      <c r="B3053" s="921" t="s">
        <v>7518</v>
      </c>
      <c r="C3053" s="891"/>
      <c r="D3053" s="555"/>
      <c r="E3053" s="922"/>
      <c r="F3053" s="891"/>
      <c r="G3053" s="891"/>
      <c r="H3053" s="891"/>
      <c r="I3053" s="891"/>
      <c r="J3053" s="891"/>
      <c r="K3053" s="891"/>
      <c r="L3053" s="891"/>
      <c r="M3053" s="925">
        <v>2</v>
      </c>
      <c r="N3053" s="866">
        <v>1.34685109333333</v>
      </c>
      <c r="O3053" s="867">
        <v>11.25</v>
      </c>
      <c r="P3053" s="867">
        <f t="shared" si="40"/>
        <v>15.1520748</v>
      </c>
    </row>
    <row r="3054" s="1" customFormat="1" spans="1:16">
      <c r="A3054" s="920" t="s">
        <v>7519</v>
      </c>
      <c r="B3054" s="921" t="s">
        <v>7520</v>
      </c>
      <c r="C3054" s="891"/>
      <c r="D3054" s="555"/>
      <c r="E3054" s="922"/>
      <c r="F3054" s="891"/>
      <c r="G3054" s="891"/>
      <c r="H3054" s="891"/>
      <c r="I3054" s="891"/>
      <c r="J3054" s="891"/>
      <c r="K3054" s="891"/>
      <c r="L3054" s="891"/>
      <c r="M3054" s="925">
        <v>2</v>
      </c>
      <c r="N3054" s="866">
        <v>1.34685109333333</v>
      </c>
      <c r="O3054" s="867">
        <v>11.25</v>
      </c>
      <c r="P3054" s="867">
        <f t="shared" si="40"/>
        <v>15.1520748</v>
      </c>
    </row>
    <row r="3055" s="1" customFormat="1" spans="1:16">
      <c r="A3055" s="920" t="s">
        <v>7521</v>
      </c>
      <c r="B3055" s="921" t="s">
        <v>7522</v>
      </c>
      <c r="C3055" s="891"/>
      <c r="D3055" s="555"/>
      <c r="E3055" s="922"/>
      <c r="F3055" s="891"/>
      <c r="G3055" s="891"/>
      <c r="H3055" s="891"/>
      <c r="I3055" s="891"/>
      <c r="J3055" s="891"/>
      <c r="K3055" s="891"/>
      <c r="L3055" s="891"/>
      <c r="M3055" s="925">
        <v>1</v>
      </c>
      <c r="N3055" s="866">
        <v>0.673425546666667</v>
      </c>
      <c r="O3055" s="867">
        <v>11.25</v>
      </c>
      <c r="P3055" s="867">
        <f t="shared" si="40"/>
        <v>7.5760374</v>
      </c>
    </row>
    <row r="3056" s="1" customFormat="1" spans="1:16">
      <c r="A3056" s="920" t="s">
        <v>7523</v>
      </c>
      <c r="B3056" s="921" t="s">
        <v>3732</v>
      </c>
      <c r="C3056" s="891"/>
      <c r="D3056" s="555"/>
      <c r="E3056" s="922"/>
      <c r="F3056" s="891"/>
      <c r="G3056" s="891"/>
      <c r="H3056" s="891"/>
      <c r="I3056" s="891"/>
      <c r="J3056" s="891"/>
      <c r="K3056" s="891"/>
      <c r="L3056" s="891"/>
      <c r="M3056" s="925">
        <v>2</v>
      </c>
      <c r="N3056" s="866">
        <v>1.34685109333333</v>
      </c>
      <c r="O3056" s="867">
        <v>11.25</v>
      </c>
      <c r="P3056" s="867">
        <f t="shared" si="40"/>
        <v>15.1520748</v>
      </c>
    </row>
    <row r="3057" s="1" customFormat="1" spans="1:16">
      <c r="A3057" s="920" t="s">
        <v>7524</v>
      </c>
      <c r="B3057" s="921" t="s">
        <v>7525</v>
      </c>
      <c r="C3057" s="891"/>
      <c r="D3057" s="555"/>
      <c r="E3057" s="922"/>
      <c r="F3057" s="891"/>
      <c r="G3057" s="891"/>
      <c r="H3057" s="891"/>
      <c r="I3057" s="891"/>
      <c r="J3057" s="891"/>
      <c r="K3057" s="891"/>
      <c r="L3057" s="891"/>
      <c r="M3057" s="925">
        <v>2</v>
      </c>
      <c r="N3057" s="866">
        <v>1.34685109333333</v>
      </c>
      <c r="O3057" s="867">
        <v>11.25</v>
      </c>
      <c r="P3057" s="867">
        <f t="shared" si="40"/>
        <v>15.1520748</v>
      </c>
    </row>
    <row r="3058" s="1" customFormat="1" spans="1:16">
      <c r="A3058" s="920" t="s">
        <v>7526</v>
      </c>
      <c r="B3058" s="921" t="s">
        <v>7527</v>
      </c>
      <c r="C3058" s="891"/>
      <c r="D3058" s="555"/>
      <c r="E3058" s="922"/>
      <c r="F3058" s="891"/>
      <c r="G3058" s="891"/>
      <c r="H3058" s="891"/>
      <c r="I3058" s="891"/>
      <c r="J3058" s="891"/>
      <c r="K3058" s="891"/>
      <c r="L3058" s="891"/>
      <c r="M3058" s="925">
        <v>2</v>
      </c>
      <c r="N3058" s="866">
        <v>1.34685109333333</v>
      </c>
      <c r="O3058" s="867">
        <v>11.25</v>
      </c>
      <c r="P3058" s="867">
        <f t="shared" si="40"/>
        <v>15.1520748</v>
      </c>
    </row>
    <row r="3059" s="1" customFormat="1" spans="1:16">
      <c r="A3059" s="920" t="s">
        <v>7528</v>
      </c>
      <c r="B3059" s="921" t="s">
        <v>7529</v>
      </c>
      <c r="C3059" s="891"/>
      <c r="D3059" s="555"/>
      <c r="E3059" s="922"/>
      <c r="F3059" s="891"/>
      <c r="G3059" s="891"/>
      <c r="H3059" s="891"/>
      <c r="I3059" s="891"/>
      <c r="J3059" s="891"/>
      <c r="K3059" s="891"/>
      <c r="L3059" s="891"/>
      <c r="M3059" s="925">
        <v>2</v>
      </c>
      <c r="N3059" s="866">
        <v>1.34685109333333</v>
      </c>
      <c r="O3059" s="867">
        <v>11.25</v>
      </c>
      <c r="P3059" s="867">
        <f t="shared" si="40"/>
        <v>15.1520748</v>
      </c>
    </row>
    <row r="3060" s="1" customFormat="1" spans="1:16">
      <c r="A3060" s="920" t="s">
        <v>7530</v>
      </c>
      <c r="B3060" s="921" t="s">
        <v>7531</v>
      </c>
      <c r="C3060" s="891"/>
      <c r="D3060" s="555"/>
      <c r="E3060" s="922"/>
      <c r="F3060" s="891"/>
      <c r="G3060" s="891"/>
      <c r="H3060" s="891"/>
      <c r="I3060" s="891"/>
      <c r="J3060" s="891"/>
      <c r="K3060" s="891"/>
      <c r="L3060" s="891"/>
      <c r="M3060" s="925">
        <v>3</v>
      </c>
      <c r="N3060" s="866">
        <v>2.02027664</v>
      </c>
      <c r="O3060" s="867">
        <v>11.25</v>
      </c>
      <c r="P3060" s="867">
        <f t="shared" si="40"/>
        <v>22.7281122</v>
      </c>
    </row>
    <row r="3061" s="1" customFormat="1" spans="1:16">
      <c r="A3061" s="920" t="s">
        <v>7532</v>
      </c>
      <c r="B3061" s="921" t="s">
        <v>3133</v>
      </c>
      <c r="C3061" s="891"/>
      <c r="D3061" s="555"/>
      <c r="E3061" s="922"/>
      <c r="F3061" s="891"/>
      <c r="G3061" s="891"/>
      <c r="H3061" s="891"/>
      <c r="I3061" s="891"/>
      <c r="J3061" s="891"/>
      <c r="K3061" s="891"/>
      <c r="L3061" s="891"/>
      <c r="M3061" s="925">
        <v>2</v>
      </c>
      <c r="N3061" s="866">
        <v>1.34685109333333</v>
      </c>
      <c r="O3061" s="867">
        <v>11.25</v>
      </c>
      <c r="P3061" s="867">
        <f t="shared" si="40"/>
        <v>15.1520748</v>
      </c>
    </row>
    <row r="3062" s="1" customFormat="1" spans="1:16">
      <c r="A3062" s="920" t="s">
        <v>7533</v>
      </c>
      <c r="B3062" s="921" t="s">
        <v>7534</v>
      </c>
      <c r="C3062" s="891"/>
      <c r="D3062" s="555"/>
      <c r="E3062" s="922"/>
      <c r="F3062" s="891"/>
      <c r="G3062" s="891"/>
      <c r="H3062" s="891"/>
      <c r="I3062" s="891"/>
      <c r="J3062" s="891"/>
      <c r="K3062" s="891"/>
      <c r="L3062" s="891"/>
      <c r="M3062" s="925">
        <v>3</v>
      </c>
      <c r="N3062" s="866">
        <v>2.02027664</v>
      </c>
      <c r="O3062" s="867">
        <v>11.25</v>
      </c>
      <c r="P3062" s="867">
        <f t="shared" si="40"/>
        <v>22.7281122</v>
      </c>
    </row>
    <row r="3063" s="1" customFormat="1" spans="1:16">
      <c r="A3063" s="920" t="s">
        <v>7535</v>
      </c>
      <c r="B3063" s="921" t="s">
        <v>7536</v>
      </c>
      <c r="C3063" s="891"/>
      <c r="D3063" s="555"/>
      <c r="E3063" s="922"/>
      <c r="F3063" s="891"/>
      <c r="G3063" s="891"/>
      <c r="H3063" s="891"/>
      <c r="I3063" s="891"/>
      <c r="J3063" s="891"/>
      <c r="K3063" s="891"/>
      <c r="L3063" s="891"/>
      <c r="M3063" s="925">
        <v>2</v>
      </c>
      <c r="N3063" s="866">
        <v>1.34685109333333</v>
      </c>
      <c r="O3063" s="867">
        <v>11.25</v>
      </c>
      <c r="P3063" s="867">
        <f t="shared" si="40"/>
        <v>15.1520748</v>
      </c>
    </row>
    <row r="3064" s="1" customFormat="1" spans="1:16">
      <c r="A3064" s="920" t="s">
        <v>7537</v>
      </c>
      <c r="B3064" s="921" t="s">
        <v>7538</v>
      </c>
      <c r="C3064" s="891"/>
      <c r="D3064" s="555"/>
      <c r="E3064" s="922"/>
      <c r="F3064" s="891"/>
      <c r="G3064" s="891"/>
      <c r="H3064" s="891"/>
      <c r="I3064" s="891"/>
      <c r="J3064" s="891"/>
      <c r="K3064" s="891"/>
      <c r="L3064" s="891"/>
      <c r="M3064" s="925">
        <v>3</v>
      </c>
      <c r="N3064" s="866">
        <v>2.02027664</v>
      </c>
      <c r="O3064" s="867">
        <v>11.25</v>
      </c>
      <c r="P3064" s="867">
        <f t="shared" ref="P3064:P3127" si="41">M3064*7.5760374</f>
        <v>22.7281122</v>
      </c>
    </row>
    <row r="3065" s="1" customFormat="1" spans="1:16">
      <c r="A3065" s="926" t="s">
        <v>7539</v>
      </c>
      <c r="B3065" s="921" t="s">
        <v>7540</v>
      </c>
      <c r="C3065" s="891"/>
      <c r="D3065" s="555"/>
      <c r="E3065" s="922"/>
      <c r="F3065" s="891"/>
      <c r="G3065" s="891"/>
      <c r="H3065" s="891"/>
      <c r="I3065" s="891"/>
      <c r="J3065" s="891"/>
      <c r="K3065" s="891"/>
      <c r="L3065" s="891"/>
      <c r="M3065" s="925">
        <v>2</v>
      </c>
      <c r="N3065" s="866">
        <v>1.34685109333333</v>
      </c>
      <c r="O3065" s="867">
        <v>11.25</v>
      </c>
      <c r="P3065" s="867">
        <f t="shared" si="41"/>
        <v>15.1520748</v>
      </c>
    </row>
    <row r="3066" s="1" customFormat="1" spans="1:16">
      <c r="A3066" s="926" t="s">
        <v>7541</v>
      </c>
      <c r="B3066" s="921" t="s">
        <v>7542</v>
      </c>
      <c r="C3066" s="891"/>
      <c r="D3066" s="555"/>
      <c r="E3066" s="922"/>
      <c r="F3066" s="891"/>
      <c r="G3066" s="891"/>
      <c r="H3066" s="891"/>
      <c r="I3066" s="891"/>
      <c r="J3066" s="891"/>
      <c r="K3066" s="891"/>
      <c r="L3066" s="891"/>
      <c r="M3066" s="925">
        <v>2</v>
      </c>
      <c r="N3066" s="866">
        <v>1.34685109333333</v>
      </c>
      <c r="O3066" s="867">
        <v>11.25</v>
      </c>
      <c r="P3066" s="867">
        <f t="shared" si="41"/>
        <v>15.1520748</v>
      </c>
    </row>
    <row r="3067" s="1" customFormat="1" spans="1:16">
      <c r="A3067" s="926" t="s">
        <v>7543</v>
      </c>
      <c r="B3067" s="921" t="s">
        <v>7544</v>
      </c>
      <c r="C3067" s="891"/>
      <c r="D3067" s="555"/>
      <c r="E3067" s="922"/>
      <c r="F3067" s="891"/>
      <c r="G3067" s="891"/>
      <c r="H3067" s="891"/>
      <c r="I3067" s="891"/>
      <c r="J3067" s="891"/>
      <c r="K3067" s="891"/>
      <c r="L3067" s="891"/>
      <c r="M3067" s="925">
        <v>6</v>
      </c>
      <c r="N3067" s="866">
        <v>4.04055328</v>
      </c>
      <c r="O3067" s="867">
        <v>11.25</v>
      </c>
      <c r="P3067" s="867">
        <f t="shared" si="41"/>
        <v>45.4562244</v>
      </c>
    </row>
    <row r="3068" s="1" customFormat="1" spans="1:16">
      <c r="A3068" s="926" t="s">
        <v>7545</v>
      </c>
      <c r="B3068" s="921" t="s">
        <v>7546</v>
      </c>
      <c r="C3068" s="891"/>
      <c r="D3068" s="555"/>
      <c r="E3068" s="922"/>
      <c r="F3068" s="891"/>
      <c r="G3068" s="891"/>
      <c r="H3068" s="891"/>
      <c r="I3068" s="891"/>
      <c r="J3068" s="891"/>
      <c r="K3068" s="891"/>
      <c r="L3068" s="891"/>
      <c r="M3068" s="925">
        <v>3</v>
      </c>
      <c r="N3068" s="866">
        <v>2.02027664</v>
      </c>
      <c r="O3068" s="867">
        <v>11.25</v>
      </c>
      <c r="P3068" s="867">
        <f t="shared" si="41"/>
        <v>22.7281122</v>
      </c>
    </row>
    <row r="3069" s="1" customFormat="1" spans="1:16">
      <c r="A3069" s="926" t="s">
        <v>7547</v>
      </c>
      <c r="B3069" s="921" t="s">
        <v>7548</v>
      </c>
      <c r="C3069" s="891"/>
      <c r="D3069" s="555"/>
      <c r="E3069" s="922"/>
      <c r="F3069" s="891"/>
      <c r="G3069" s="891"/>
      <c r="H3069" s="891"/>
      <c r="I3069" s="891"/>
      <c r="J3069" s="891"/>
      <c r="K3069" s="891"/>
      <c r="L3069" s="891"/>
      <c r="M3069" s="925">
        <v>5</v>
      </c>
      <c r="N3069" s="866">
        <v>3.36712773333333</v>
      </c>
      <c r="O3069" s="867">
        <v>11.25</v>
      </c>
      <c r="P3069" s="867">
        <f t="shared" si="41"/>
        <v>37.880187</v>
      </c>
    </row>
    <row r="3070" s="1" customFormat="1" spans="1:16">
      <c r="A3070" s="926" t="s">
        <v>7549</v>
      </c>
      <c r="B3070" s="921" t="s">
        <v>7550</v>
      </c>
      <c r="C3070" s="891"/>
      <c r="D3070" s="555"/>
      <c r="E3070" s="922"/>
      <c r="F3070" s="891"/>
      <c r="G3070" s="891"/>
      <c r="H3070" s="891"/>
      <c r="I3070" s="891"/>
      <c r="J3070" s="891"/>
      <c r="K3070" s="891"/>
      <c r="L3070" s="891"/>
      <c r="M3070" s="925">
        <v>5</v>
      </c>
      <c r="N3070" s="866">
        <v>3.36712773333333</v>
      </c>
      <c r="O3070" s="867">
        <v>11.25</v>
      </c>
      <c r="P3070" s="867">
        <f t="shared" si="41"/>
        <v>37.880187</v>
      </c>
    </row>
    <row r="3071" s="1" customFormat="1" spans="1:16">
      <c r="A3071" s="926" t="s">
        <v>7551</v>
      </c>
      <c r="B3071" s="921" t="s">
        <v>7552</v>
      </c>
      <c r="C3071" s="891"/>
      <c r="D3071" s="555"/>
      <c r="E3071" s="922"/>
      <c r="F3071" s="891"/>
      <c r="G3071" s="891"/>
      <c r="H3071" s="891"/>
      <c r="I3071" s="891"/>
      <c r="J3071" s="891"/>
      <c r="K3071" s="891"/>
      <c r="L3071" s="891"/>
      <c r="M3071" s="925">
        <v>3</v>
      </c>
      <c r="N3071" s="866">
        <v>2.02027664</v>
      </c>
      <c r="O3071" s="867">
        <v>11.25</v>
      </c>
      <c r="P3071" s="867">
        <f t="shared" si="41"/>
        <v>22.7281122</v>
      </c>
    </row>
    <row r="3072" s="1" customFormat="1" spans="1:16">
      <c r="A3072" s="926" t="s">
        <v>7553</v>
      </c>
      <c r="B3072" s="921" t="s">
        <v>7008</v>
      </c>
      <c r="C3072" s="891"/>
      <c r="D3072" s="555"/>
      <c r="E3072" s="922"/>
      <c r="F3072" s="891"/>
      <c r="G3072" s="891"/>
      <c r="H3072" s="891"/>
      <c r="I3072" s="891"/>
      <c r="J3072" s="891"/>
      <c r="K3072" s="891"/>
      <c r="L3072" s="891"/>
      <c r="M3072" s="925">
        <v>5</v>
      </c>
      <c r="N3072" s="866">
        <v>3.36712773333333</v>
      </c>
      <c r="O3072" s="867">
        <v>11.25</v>
      </c>
      <c r="P3072" s="867">
        <f t="shared" si="41"/>
        <v>37.880187</v>
      </c>
    </row>
    <row r="3073" s="1" customFormat="1" spans="1:16">
      <c r="A3073" s="920" t="s">
        <v>2129</v>
      </c>
      <c r="B3073" s="921" t="s">
        <v>7554</v>
      </c>
      <c r="C3073" s="891"/>
      <c r="D3073" s="555"/>
      <c r="E3073" s="922"/>
      <c r="F3073" s="891"/>
      <c r="G3073" s="891"/>
      <c r="H3073" s="891"/>
      <c r="I3073" s="891"/>
      <c r="J3073" s="891"/>
      <c r="K3073" s="891"/>
      <c r="L3073" s="891"/>
      <c r="M3073" s="925">
        <v>4</v>
      </c>
      <c r="N3073" s="866">
        <v>2.69370218666667</v>
      </c>
      <c r="O3073" s="867">
        <v>11.25</v>
      </c>
      <c r="P3073" s="867">
        <f t="shared" si="41"/>
        <v>30.3041496</v>
      </c>
    </row>
    <row r="3074" s="1" customFormat="1" spans="1:16">
      <c r="A3074" s="926" t="s">
        <v>7555</v>
      </c>
      <c r="B3074" s="921" t="s">
        <v>7556</v>
      </c>
      <c r="C3074" s="891"/>
      <c r="D3074" s="555"/>
      <c r="E3074" s="922"/>
      <c r="F3074" s="891"/>
      <c r="G3074" s="891"/>
      <c r="H3074" s="891"/>
      <c r="I3074" s="891"/>
      <c r="J3074" s="891"/>
      <c r="K3074" s="891"/>
      <c r="L3074" s="891"/>
      <c r="M3074" s="925">
        <v>3</v>
      </c>
      <c r="N3074" s="866">
        <v>2.02027664</v>
      </c>
      <c r="O3074" s="867">
        <v>11.25</v>
      </c>
      <c r="P3074" s="867">
        <f t="shared" si="41"/>
        <v>22.7281122</v>
      </c>
    </row>
    <row r="3075" s="1" customFormat="1" spans="1:16">
      <c r="A3075" s="926" t="s">
        <v>7557</v>
      </c>
      <c r="B3075" s="921" t="s">
        <v>7558</v>
      </c>
      <c r="C3075" s="891"/>
      <c r="D3075" s="555"/>
      <c r="E3075" s="922"/>
      <c r="F3075" s="891"/>
      <c r="G3075" s="891"/>
      <c r="H3075" s="891"/>
      <c r="I3075" s="891"/>
      <c r="J3075" s="891"/>
      <c r="K3075" s="891"/>
      <c r="L3075" s="891"/>
      <c r="M3075" s="925">
        <v>2</v>
      </c>
      <c r="N3075" s="866">
        <v>1.34685109333333</v>
      </c>
      <c r="O3075" s="867">
        <v>11.25</v>
      </c>
      <c r="P3075" s="867">
        <f t="shared" si="41"/>
        <v>15.1520748</v>
      </c>
    </row>
    <row r="3076" s="1" customFormat="1" spans="1:16">
      <c r="A3076" s="920" t="s">
        <v>7559</v>
      </c>
      <c r="B3076" s="921" t="s">
        <v>7560</v>
      </c>
      <c r="C3076" s="891"/>
      <c r="D3076" s="555"/>
      <c r="E3076" s="922"/>
      <c r="F3076" s="891"/>
      <c r="G3076" s="891"/>
      <c r="H3076" s="891"/>
      <c r="I3076" s="891"/>
      <c r="J3076" s="891"/>
      <c r="K3076" s="891"/>
      <c r="L3076" s="891"/>
      <c r="M3076" s="925">
        <v>4</v>
      </c>
      <c r="N3076" s="866">
        <v>2.69370218666667</v>
      </c>
      <c r="O3076" s="867">
        <v>11.25</v>
      </c>
      <c r="P3076" s="867">
        <f t="shared" si="41"/>
        <v>30.3041496</v>
      </c>
    </row>
    <row r="3077" s="1" customFormat="1" spans="1:16">
      <c r="A3077" s="920" t="s">
        <v>7561</v>
      </c>
      <c r="B3077" s="921" t="s">
        <v>7562</v>
      </c>
      <c r="C3077" s="891"/>
      <c r="D3077" s="555"/>
      <c r="E3077" s="922"/>
      <c r="F3077" s="891"/>
      <c r="G3077" s="891"/>
      <c r="H3077" s="891"/>
      <c r="I3077" s="891"/>
      <c r="J3077" s="891"/>
      <c r="K3077" s="891"/>
      <c r="L3077" s="891"/>
      <c r="M3077" s="925">
        <v>6</v>
      </c>
      <c r="N3077" s="866">
        <v>4.04055328</v>
      </c>
      <c r="O3077" s="867">
        <v>11.25</v>
      </c>
      <c r="P3077" s="867">
        <f t="shared" si="41"/>
        <v>45.4562244</v>
      </c>
    </row>
    <row r="3078" s="1" customFormat="1" spans="1:16">
      <c r="A3078" s="920" t="s">
        <v>7563</v>
      </c>
      <c r="B3078" s="921" t="s">
        <v>4824</v>
      </c>
      <c r="C3078" s="891"/>
      <c r="D3078" s="555"/>
      <c r="E3078" s="922"/>
      <c r="F3078" s="891"/>
      <c r="G3078" s="891"/>
      <c r="H3078" s="891"/>
      <c r="I3078" s="891"/>
      <c r="J3078" s="891"/>
      <c r="K3078" s="891"/>
      <c r="L3078" s="891"/>
      <c r="M3078" s="925">
        <v>3</v>
      </c>
      <c r="N3078" s="866">
        <v>2.02027664</v>
      </c>
      <c r="O3078" s="867">
        <v>11.25</v>
      </c>
      <c r="P3078" s="867">
        <f t="shared" si="41"/>
        <v>22.7281122</v>
      </c>
    </row>
    <row r="3079" s="1" customFormat="1" spans="1:16">
      <c r="A3079" s="920" t="s">
        <v>7564</v>
      </c>
      <c r="B3079" s="921" t="s">
        <v>7565</v>
      </c>
      <c r="C3079" s="891"/>
      <c r="D3079" s="555"/>
      <c r="E3079" s="922"/>
      <c r="F3079" s="891"/>
      <c r="G3079" s="891"/>
      <c r="H3079" s="891"/>
      <c r="I3079" s="891"/>
      <c r="J3079" s="891"/>
      <c r="K3079" s="891"/>
      <c r="L3079" s="891"/>
      <c r="M3079" s="925">
        <v>3</v>
      </c>
      <c r="N3079" s="866">
        <v>2.02027664</v>
      </c>
      <c r="O3079" s="867">
        <v>11.25</v>
      </c>
      <c r="P3079" s="867">
        <f t="shared" si="41"/>
        <v>22.7281122</v>
      </c>
    </row>
    <row r="3080" s="1" customFormat="1" spans="1:16">
      <c r="A3080" s="920" t="s">
        <v>7566</v>
      </c>
      <c r="B3080" s="921" t="s">
        <v>7567</v>
      </c>
      <c r="C3080" s="891"/>
      <c r="D3080" s="555"/>
      <c r="E3080" s="922"/>
      <c r="F3080" s="891"/>
      <c r="G3080" s="891"/>
      <c r="H3080" s="891"/>
      <c r="I3080" s="891"/>
      <c r="J3080" s="891"/>
      <c r="K3080" s="891"/>
      <c r="L3080" s="891"/>
      <c r="M3080" s="925">
        <v>5</v>
      </c>
      <c r="N3080" s="866">
        <v>3.36712773333333</v>
      </c>
      <c r="O3080" s="867">
        <v>11.25</v>
      </c>
      <c r="P3080" s="867">
        <f t="shared" si="41"/>
        <v>37.880187</v>
      </c>
    </row>
    <row r="3081" s="1" customFormat="1" spans="1:16">
      <c r="A3081" s="920" t="s">
        <v>7568</v>
      </c>
      <c r="B3081" s="921" t="s">
        <v>7569</v>
      </c>
      <c r="C3081" s="891"/>
      <c r="D3081" s="555"/>
      <c r="E3081" s="922"/>
      <c r="F3081" s="891"/>
      <c r="G3081" s="891"/>
      <c r="H3081" s="891"/>
      <c r="I3081" s="891"/>
      <c r="J3081" s="891"/>
      <c r="K3081" s="891"/>
      <c r="L3081" s="891"/>
      <c r="M3081" s="925">
        <v>3</v>
      </c>
      <c r="N3081" s="866">
        <v>2.02027664</v>
      </c>
      <c r="O3081" s="867">
        <v>11.25</v>
      </c>
      <c r="P3081" s="867">
        <f t="shared" si="41"/>
        <v>22.7281122</v>
      </c>
    </row>
    <row r="3082" s="1" customFormat="1" spans="1:16">
      <c r="A3082" s="920" t="s">
        <v>7570</v>
      </c>
      <c r="B3082" s="921" t="s">
        <v>7571</v>
      </c>
      <c r="C3082" s="891"/>
      <c r="D3082" s="555"/>
      <c r="E3082" s="922"/>
      <c r="F3082" s="891"/>
      <c r="G3082" s="891"/>
      <c r="H3082" s="891"/>
      <c r="I3082" s="891"/>
      <c r="J3082" s="891"/>
      <c r="K3082" s="891"/>
      <c r="L3082" s="891"/>
      <c r="M3082" s="925">
        <v>2</v>
      </c>
      <c r="N3082" s="866">
        <v>1.34685109333333</v>
      </c>
      <c r="O3082" s="867">
        <v>11.25</v>
      </c>
      <c r="P3082" s="867">
        <f t="shared" si="41"/>
        <v>15.1520748</v>
      </c>
    </row>
    <row r="3083" s="1" customFormat="1" spans="1:16">
      <c r="A3083" s="920" t="s">
        <v>5838</v>
      </c>
      <c r="B3083" s="921" t="s">
        <v>7572</v>
      </c>
      <c r="C3083" s="891"/>
      <c r="D3083" s="555"/>
      <c r="E3083" s="922"/>
      <c r="F3083" s="891"/>
      <c r="G3083" s="891"/>
      <c r="H3083" s="891"/>
      <c r="I3083" s="891"/>
      <c r="J3083" s="891"/>
      <c r="K3083" s="891"/>
      <c r="L3083" s="891"/>
      <c r="M3083" s="925">
        <v>3</v>
      </c>
      <c r="N3083" s="866">
        <v>2.02027664</v>
      </c>
      <c r="O3083" s="867">
        <v>11.25</v>
      </c>
      <c r="P3083" s="867">
        <f t="shared" si="41"/>
        <v>22.7281122</v>
      </c>
    </row>
    <row r="3084" s="1" customFormat="1" spans="1:16">
      <c r="A3084" s="920" t="s">
        <v>7573</v>
      </c>
      <c r="B3084" s="921" t="s">
        <v>7574</v>
      </c>
      <c r="C3084" s="891"/>
      <c r="D3084" s="555"/>
      <c r="E3084" s="922"/>
      <c r="F3084" s="891"/>
      <c r="G3084" s="891"/>
      <c r="H3084" s="891"/>
      <c r="I3084" s="891"/>
      <c r="J3084" s="891"/>
      <c r="K3084" s="891"/>
      <c r="L3084" s="891"/>
      <c r="M3084" s="925">
        <v>8</v>
      </c>
      <c r="N3084" s="866">
        <v>5.38740437333333</v>
      </c>
      <c r="O3084" s="867">
        <v>11.25</v>
      </c>
      <c r="P3084" s="867">
        <f t="shared" si="41"/>
        <v>60.6082992</v>
      </c>
    </row>
    <row r="3085" s="1" customFormat="1" spans="1:16">
      <c r="A3085" s="920" t="s">
        <v>7575</v>
      </c>
      <c r="B3085" s="921" t="s">
        <v>7576</v>
      </c>
      <c r="C3085" s="891"/>
      <c r="D3085" s="555"/>
      <c r="E3085" s="922"/>
      <c r="F3085" s="891"/>
      <c r="G3085" s="891"/>
      <c r="H3085" s="891"/>
      <c r="I3085" s="891"/>
      <c r="J3085" s="891"/>
      <c r="K3085" s="891"/>
      <c r="L3085" s="891"/>
      <c r="M3085" s="925">
        <v>5</v>
      </c>
      <c r="N3085" s="866">
        <v>3.36712773333333</v>
      </c>
      <c r="O3085" s="867">
        <v>11.25</v>
      </c>
      <c r="P3085" s="867">
        <f t="shared" si="41"/>
        <v>37.880187</v>
      </c>
    </row>
    <row r="3086" s="1" customFormat="1" spans="1:16">
      <c r="A3086" s="920" t="s">
        <v>7577</v>
      </c>
      <c r="B3086" s="921" t="s">
        <v>7578</v>
      </c>
      <c r="C3086" s="891"/>
      <c r="D3086" s="555"/>
      <c r="E3086" s="922"/>
      <c r="F3086" s="891"/>
      <c r="G3086" s="891"/>
      <c r="H3086" s="891"/>
      <c r="I3086" s="891"/>
      <c r="J3086" s="891"/>
      <c r="K3086" s="891"/>
      <c r="L3086" s="891"/>
      <c r="M3086" s="925">
        <v>5</v>
      </c>
      <c r="N3086" s="866">
        <v>3.36712773333333</v>
      </c>
      <c r="O3086" s="867">
        <v>11.25</v>
      </c>
      <c r="P3086" s="867">
        <f t="shared" si="41"/>
        <v>37.880187</v>
      </c>
    </row>
    <row r="3087" s="1" customFormat="1" spans="1:16">
      <c r="A3087" s="920" t="s">
        <v>7160</v>
      </c>
      <c r="B3087" s="921" t="s">
        <v>7579</v>
      </c>
      <c r="C3087" s="891"/>
      <c r="D3087" s="555"/>
      <c r="E3087" s="922"/>
      <c r="F3087" s="891"/>
      <c r="G3087" s="891"/>
      <c r="H3087" s="891"/>
      <c r="I3087" s="891"/>
      <c r="J3087" s="891"/>
      <c r="K3087" s="891"/>
      <c r="L3087" s="891"/>
      <c r="M3087" s="925">
        <v>1</v>
      </c>
      <c r="N3087" s="866">
        <v>0.673425546666667</v>
      </c>
      <c r="O3087" s="867">
        <v>11.25</v>
      </c>
      <c r="P3087" s="867">
        <f t="shared" si="41"/>
        <v>7.5760374</v>
      </c>
    </row>
    <row r="3088" s="1" customFormat="1" spans="1:16">
      <c r="A3088" s="920" t="s">
        <v>6817</v>
      </c>
      <c r="B3088" s="921" t="s">
        <v>7580</v>
      </c>
      <c r="C3088" s="891"/>
      <c r="D3088" s="555"/>
      <c r="E3088" s="922"/>
      <c r="F3088" s="891"/>
      <c r="G3088" s="891"/>
      <c r="H3088" s="891"/>
      <c r="I3088" s="891"/>
      <c r="J3088" s="891"/>
      <c r="K3088" s="891"/>
      <c r="L3088" s="891"/>
      <c r="M3088" s="925">
        <v>3</v>
      </c>
      <c r="N3088" s="866">
        <v>2.02027664</v>
      </c>
      <c r="O3088" s="867">
        <v>11.25</v>
      </c>
      <c r="P3088" s="867">
        <f t="shared" si="41"/>
        <v>22.7281122</v>
      </c>
    </row>
    <row r="3089" s="1" customFormat="1" spans="1:16">
      <c r="A3089" s="926" t="s">
        <v>7581</v>
      </c>
      <c r="B3089" s="921" t="s">
        <v>7582</v>
      </c>
      <c r="C3089" s="891"/>
      <c r="D3089" s="555"/>
      <c r="E3089" s="922"/>
      <c r="F3089" s="891"/>
      <c r="G3089" s="891"/>
      <c r="H3089" s="891"/>
      <c r="I3089" s="891"/>
      <c r="J3089" s="891"/>
      <c r="K3089" s="891"/>
      <c r="L3089" s="891"/>
      <c r="M3089" s="925">
        <v>1</v>
      </c>
      <c r="N3089" s="866">
        <v>0.673425546666667</v>
      </c>
      <c r="O3089" s="867">
        <v>11.25</v>
      </c>
      <c r="P3089" s="867">
        <f t="shared" si="41"/>
        <v>7.5760374</v>
      </c>
    </row>
    <row r="3090" s="1" customFormat="1" spans="1:16">
      <c r="A3090" s="926" t="s">
        <v>7583</v>
      </c>
      <c r="B3090" s="921" t="s">
        <v>7584</v>
      </c>
      <c r="C3090" s="891"/>
      <c r="D3090" s="555"/>
      <c r="E3090" s="922"/>
      <c r="F3090" s="891"/>
      <c r="G3090" s="891"/>
      <c r="H3090" s="891"/>
      <c r="I3090" s="891"/>
      <c r="J3090" s="891"/>
      <c r="K3090" s="891"/>
      <c r="L3090" s="891"/>
      <c r="M3090" s="925">
        <v>3</v>
      </c>
      <c r="N3090" s="866">
        <v>2.02027664</v>
      </c>
      <c r="O3090" s="867">
        <v>11.25</v>
      </c>
      <c r="P3090" s="867">
        <f t="shared" si="41"/>
        <v>22.7281122</v>
      </c>
    </row>
    <row r="3091" s="1" customFormat="1" spans="1:16">
      <c r="A3091" s="920" t="s">
        <v>7585</v>
      </c>
      <c r="B3091" s="921" t="s">
        <v>7586</v>
      </c>
      <c r="C3091" s="891"/>
      <c r="D3091" s="555"/>
      <c r="E3091" s="922"/>
      <c r="F3091" s="891"/>
      <c r="G3091" s="891"/>
      <c r="H3091" s="891"/>
      <c r="I3091" s="891"/>
      <c r="J3091" s="891"/>
      <c r="K3091" s="891"/>
      <c r="L3091" s="891"/>
      <c r="M3091" s="925">
        <v>2</v>
      </c>
      <c r="N3091" s="866">
        <v>1.34685109333333</v>
      </c>
      <c r="O3091" s="867">
        <v>11.25</v>
      </c>
      <c r="P3091" s="867">
        <f t="shared" si="41"/>
        <v>15.1520748</v>
      </c>
    </row>
    <row r="3092" s="1" customFormat="1" spans="1:16">
      <c r="A3092" s="926" t="s">
        <v>7587</v>
      </c>
      <c r="B3092" s="921" t="s">
        <v>7588</v>
      </c>
      <c r="C3092" s="891"/>
      <c r="D3092" s="555"/>
      <c r="E3092" s="922"/>
      <c r="F3092" s="891"/>
      <c r="G3092" s="891"/>
      <c r="H3092" s="891"/>
      <c r="I3092" s="891"/>
      <c r="J3092" s="891"/>
      <c r="K3092" s="891"/>
      <c r="L3092" s="891"/>
      <c r="M3092" s="925">
        <v>5</v>
      </c>
      <c r="N3092" s="866">
        <v>3.36712773333333</v>
      </c>
      <c r="O3092" s="867">
        <v>11.25</v>
      </c>
      <c r="P3092" s="867">
        <f t="shared" si="41"/>
        <v>37.880187</v>
      </c>
    </row>
    <row r="3093" s="1" customFormat="1" spans="1:16">
      <c r="A3093" s="926" t="s">
        <v>6001</v>
      </c>
      <c r="B3093" s="921" t="s">
        <v>7589</v>
      </c>
      <c r="C3093" s="891"/>
      <c r="D3093" s="555"/>
      <c r="E3093" s="922"/>
      <c r="F3093" s="891"/>
      <c r="G3093" s="891"/>
      <c r="H3093" s="891"/>
      <c r="I3093" s="891"/>
      <c r="J3093" s="891"/>
      <c r="K3093" s="891"/>
      <c r="L3093" s="891"/>
      <c r="M3093" s="925">
        <v>5</v>
      </c>
      <c r="N3093" s="866">
        <v>3.36712773333333</v>
      </c>
      <c r="O3093" s="867">
        <v>11.25</v>
      </c>
      <c r="P3093" s="867">
        <f t="shared" si="41"/>
        <v>37.880187</v>
      </c>
    </row>
    <row r="3094" s="1" customFormat="1" spans="1:16">
      <c r="A3094" s="926" t="s">
        <v>7590</v>
      </c>
      <c r="B3094" s="921" t="s">
        <v>7591</v>
      </c>
      <c r="C3094" s="891"/>
      <c r="D3094" s="555"/>
      <c r="E3094" s="922"/>
      <c r="F3094" s="891"/>
      <c r="G3094" s="891"/>
      <c r="H3094" s="891"/>
      <c r="I3094" s="891"/>
      <c r="J3094" s="891"/>
      <c r="K3094" s="891"/>
      <c r="L3094" s="891"/>
      <c r="M3094" s="925">
        <v>1</v>
      </c>
      <c r="N3094" s="866">
        <v>0.673425546666667</v>
      </c>
      <c r="O3094" s="867">
        <v>11.25</v>
      </c>
      <c r="P3094" s="867">
        <f t="shared" si="41"/>
        <v>7.5760374</v>
      </c>
    </row>
    <row r="3095" s="1" customFormat="1" spans="1:16">
      <c r="A3095" s="926" t="s">
        <v>3700</v>
      </c>
      <c r="B3095" s="921" t="s">
        <v>7592</v>
      </c>
      <c r="C3095" s="891"/>
      <c r="D3095" s="555"/>
      <c r="E3095" s="922"/>
      <c r="F3095" s="891"/>
      <c r="G3095" s="891"/>
      <c r="H3095" s="891"/>
      <c r="I3095" s="891"/>
      <c r="J3095" s="891"/>
      <c r="K3095" s="891"/>
      <c r="L3095" s="891"/>
      <c r="M3095" s="925">
        <v>5</v>
      </c>
      <c r="N3095" s="866">
        <v>3.36712773333333</v>
      </c>
      <c r="O3095" s="867">
        <v>11.25</v>
      </c>
      <c r="P3095" s="867">
        <f t="shared" si="41"/>
        <v>37.880187</v>
      </c>
    </row>
    <row r="3096" s="1" customFormat="1" spans="1:16">
      <c r="A3096" s="926" t="s">
        <v>7593</v>
      </c>
      <c r="B3096" s="921" t="s">
        <v>7594</v>
      </c>
      <c r="C3096" s="891"/>
      <c r="D3096" s="555"/>
      <c r="E3096" s="922"/>
      <c r="F3096" s="891"/>
      <c r="G3096" s="891"/>
      <c r="H3096" s="891"/>
      <c r="I3096" s="891"/>
      <c r="J3096" s="891"/>
      <c r="K3096" s="891"/>
      <c r="L3096" s="891"/>
      <c r="M3096" s="925">
        <v>3</v>
      </c>
      <c r="N3096" s="866">
        <v>2.02027664</v>
      </c>
      <c r="O3096" s="867">
        <v>11.25</v>
      </c>
      <c r="P3096" s="867">
        <f t="shared" si="41"/>
        <v>22.7281122</v>
      </c>
    </row>
    <row r="3097" s="1" customFormat="1" spans="1:16">
      <c r="A3097" s="926" t="s">
        <v>7595</v>
      </c>
      <c r="B3097" s="921" t="s">
        <v>7596</v>
      </c>
      <c r="C3097" s="891"/>
      <c r="D3097" s="555"/>
      <c r="E3097" s="922"/>
      <c r="F3097" s="891"/>
      <c r="G3097" s="891"/>
      <c r="H3097" s="891"/>
      <c r="I3097" s="891"/>
      <c r="J3097" s="891"/>
      <c r="K3097" s="891"/>
      <c r="L3097" s="891"/>
      <c r="M3097" s="925">
        <v>4</v>
      </c>
      <c r="N3097" s="866">
        <v>2.69370218666667</v>
      </c>
      <c r="O3097" s="867">
        <v>11.25</v>
      </c>
      <c r="P3097" s="867">
        <f t="shared" si="41"/>
        <v>30.3041496</v>
      </c>
    </row>
    <row r="3098" s="1" customFormat="1" spans="1:16">
      <c r="A3098" s="926" t="s">
        <v>7597</v>
      </c>
      <c r="B3098" s="921" t="s">
        <v>7598</v>
      </c>
      <c r="C3098" s="891"/>
      <c r="D3098" s="555"/>
      <c r="E3098" s="922"/>
      <c r="F3098" s="891"/>
      <c r="G3098" s="891"/>
      <c r="H3098" s="891"/>
      <c r="I3098" s="891"/>
      <c r="J3098" s="891"/>
      <c r="K3098" s="891"/>
      <c r="L3098" s="891"/>
      <c r="M3098" s="925">
        <v>2</v>
      </c>
      <c r="N3098" s="866">
        <v>1.34685109333333</v>
      </c>
      <c r="O3098" s="867">
        <v>11.25</v>
      </c>
      <c r="P3098" s="867">
        <f t="shared" si="41"/>
        <v>15.1520748</v>
      </c>
    </row>
    <row r="3099" s="1" customFormat="1" spans="1:16">
      <c r="A3099" s="926" t="s">
        <v>7599</v>
      </c>
      <c r="B3099" s="921" t="s">
        <v>7600</v>
      </c>
      <c r="C3099" s="891"/>
      <c r="D3099" s="555"/>
      <c r="E3099" s="922"/>
      <c r="F3099" s="891"/>
      <c r="G3099" s="891"/>
      <c r="H3099" s="891"/>
      <c r="I3099" s="891"/>
      <c r="J3099" s="891"/>
      <c r="K3099" s="891"/>
      <c r="L3099" s="891"/>
      <c r="M3099" s="925">
        <v>4</v>
      </c>
      <c r="N3099" s="866">
        <v>2.69370218666667</v>
      </c>
      <c r="O3099" s="867">
        <v>11.25</v>
      </c>
      <c r="P3099" s="867">
        <f t="shared" si="41"/>
        <v>30.3041496</v>
      </c>
    </row>
    <row r="3100" s="1" customFormat="1" spans="1:16">
      <c r="A3100" s="926" t="s">
        <v>7601</v>
      </c>
      <c r="B3100" s="921" t="s">
        <v>7602</v>
      </c>
      <c r="C3100" s="891"/>
      <c r="D3100" s="555"/>
      <c r="E3100" s="922"/>
      <c r="F3100" s="891"/>
      <c r="G3100" s="891"/>
      <c r="H3100" s="891"/>
      <c r="I3100" s="891"/>
      <c r="J3100" s="891"/>
      <c r="K3100" s="891"/>
      <c r="L3100" s="891"/>
      <c r="M3100" s="925">
        <v>1</v>
      </c>
      <c r="N3100" s="866">
        <v>0.673425546666667</v>
      </c>
      <c r="O3100" s="867">
        <v>11.25</v>
      </c>
      <c r="P3100" s="867">
        <f t="shared" si="41"/>
        <v>7.5760374</v>
      </c>
    </row>
    <row r="3101" s="1" customFormat="1" spans="1:16">
      <c r="A3101" s="926" t="s">
        <v>7603</v>
      </c>
      <c r="B3101" s="921" t="s">
        <v>7604</v>
      </c>
      <c r="C3101" s="891"/>
      <c r="D3101" s="555"/>
      <c r="E3101" s="922"/>
      <c r="F3101" s="891"/>
      <c r="G3101" s="891"/>
      <c r="H3101" s="891"/>
      <c r="I3101" s="891"/>
      <c r="J3101" s="891"/>
      <c r="K3101" s="891"/>
      <c r="L3101" s="891"/>
      <c r="M3101" s="925">
        <v>3</v>
      </c>
      <c r="N3101" s="866">
        <v>2.02027664</v>
      </c>
      <c r="O3101" s="867">
        <v>11.25</v>
      </c>
      <c r="P3101" s="867">
        <f t="shared" si="41"/>
        <v>22.7281122</v>
      </c>
    </row>
    <row r="3102" s="1" customFormat="1" spans="1:16">
      <c r="A3102" s="926" t="s">
        <v>7605</v>
      </c>
      <c r="B3102" s="921" t="s">
        <v>4584</v>
      </c>
      <c r="C3102" s="891"/>
      <c r="D3102" s="555"/>
      <c r="E3102" s="922"/>
      <c r="F3102" s="891"/>
      <c r="G3102" s="891"/>
      <c r="H3102" s="891"/>
      <c r="I3102" s="891"/>
      <c r="J3102" s="891"/>
      <c r="K3102" s="891"/>
      <c r="L3102" s="891"/>
      <c r="M3102" s="925">
        <v>3</v>
      </c>
      <c r="N3102" s="866">
        <v>2.02027664</v>
      </c>
      <c r="O3102" s="867">
        <v>11.25</v>
      </c>
      <c r="P3102" s="867">
        <f t="shared" si="41"/>
        <v>22.7281122</v>
      </c>
    </row>
    <row r="3103" s="1" customFormat="1" spans="1:16">
      <c r="A3103" s="926" t="s">
        <v>7606</v>
      </c>
      <c r="B3103" s="921" t="s">
        <v>6907</v>
      </c>
      <c r="C3103" s="891"/>
      <c r="D3103" s="555"/>
      <c r="E3103" s="922"/>
      <c r="F3103" s="891"/>
      <c r="G3103" s="891"/>
      <c r="H3103" s="891"/>
      <c r="I3103" s="891"/>
      <c r="J3103" s="891"/>
      <c r="K3103" s="891"/>
      <c r="L3103" s="891"/>
      <c r="M3103" s="925">
        <v>3</v>
      </c>
      <c r="N3103" s="866">
        <v>2.02027664</v>
      </c>
      <c r="O3103" s="867">
        <v>11.25</v>
      </c>
      <c r="P3103" s="867">
        <f t="shared" si="41"/>
        <v>22.7281122</v>
      </c>
    </row>
    <row r="3104" s="1" customFormat="1" spans="1:16">
      <c r="A3104" s="926" t="s">
        <v>7607</v>
      </c>
      <c r="B3104" s="921" t="s">
        <v>7608</v>
      </c>
      <c r="C3104" s="891"/>
      <c r="D3104" s="555"/>
      <c r="E3104" s="922"/>
      <c r="F3104" s="891"/>
      <c r="G3104" s="891"/>
      <c r="H3104" s="891"/>
      <c r="I3104" s="891"/>
      <c r="J3104" s="891"/>
      <c r="K3104" s="891"/>
      <c r="L3104" s="891"/>
      <c r="M3104" s="925">
        <v>2</v>
      </c>
      <c r="N3104" s="866">
        <v>1.34685109333333</v>
      </c>
      <c r="O3104" s="867">
        <v>11.25</v>
      </c>
      <c r="P3104" s="867">
        <f t="shared" si="41"/>
        <v>15.1520748</v>
      </c>
    </row>
    <row r="3105" s="1" customFormat="1" spans="1:16">
      <c r="A3105" s="926" t="s">
        <v>7609</v>
      </c>
      <c r="B3105" s="921" t="s">
        <v>7610</v>
      </c>
      <c r="C3105" s="891"/>
      <c r="D3105" s="555"/>
      <c r="E3105" s="922"/>
      <c r="F3105" s="891"/>
      <c r="G3105" s="891"/>
      <c r="H3105" s="891"/>
      <c r="I3105" s="891"/>
      <c r="J3105" s="891"/>
      <c r="K3105" s="891"/>
      <c r="L3105" s="891"/>
      <c r="M3105" s="925">
        <v>3</v>
      </c>
      <c r="N3105" s="866">
        <v>2.02027664</v>
      </c>
      <c r="O3105" s="867">
        <v>11.25</v>
      </c>
      <c r="P3105" s="867">
        <f t="shared" si="41"/>
        <v>22.7281122</v>
      </c>
    </row>
    <row r="3106" s="1" customFormat="1" spans="1:16">
      <c r="A3106" s="926" t="s">
        <v>7611</v>
      </c>
      <c r="B3106" s="921" t="s">
        <v>3368</v>
      </c>
      <c r="C3106" s="891"/>
      <c r="D3106" s="555"/>
      <c r="E3106" s="922"/>
      <c r="F3106" s="891"/>
      <c r="G3106" s="891"/>
      <c r="H3106" s="891"/>
      <c r="I3106" s="891"/>
      <c r="J3106" s="891"/>
      <c r="K3106" s="891"/>
      <c r="L3106" s="891"/>
      <c r="M3106" s="925">
        <v>4</v>
      </c>
      <c r="N3106" s="866">
        <v>2.69370218666667</v>
      </c>
      <c r="O3106" s="867">
        <v>11.25</v>
      </c>
      <c r="P3106" s="867">
        <f t="shared" si="41"/>
        <v>30.3041496</v>
      </c>
    </row>
    <row r="3107" s="1" customFormat="1" spans="1:16">
      <c r="A3107" s="926" t="s">
        <v>7612</v>
      </c>
      <c r="B3107" s="921" t="s">
        <v>7613</v>
      </c>
      <c r="C3107" s="891"/>
      <c r="D3107" s="555"/>
      <c r="E3107" s="922"/>
      <c r="F3107" s="891"/>
      <c r="G3107" s="891"/>
      <c r="H3107" s="891"/>
      <c r="I3107" s="891"/>
      <c r="J3107" s="891"/>
      <c r="K3107" s="891"/>
      <c r="L3107" s="891"/>
      <c r="M3107" s="925">
        <v>5</v>
      </c>
      <c r="N3107" s="866">
        <v>3.36712773333333</v>
      </c>
      <c r="O3107" s="867">
        <v>11.25</v>
      </c>
      <c r="P3107" s="867">
        <f t="shared" si="41"/>
        <v>37.880187</v>
      </c>
    </row>
    <row r="3108" s="1" customFormat="1" spans="1:16">
      <c r="A3108" s="926" t="s">
        <v>7614</v>
      </c>
      <c r="B3108" s="921" t="s">
        <v>7615</v>
      </c>
      <c r="C3108" s="891"/>
      <c r="D3108" s="555"/>
      <c r="E3108" s="922"/>
      <c r="F3108" s="891"/>
      <c r="G3108" s="891"/>
      <c r="H3108" s="891"/>
      <c r="I3108" s="891"/>
      <c r="J3108" s="891"/>
      <c r="K3108" s="891"/>
      <c r="L3108" s="891"/>
      <c r="M3108" s="925">
        <v>2</v>
      </c>
      <c r="N3108" s="866">
        <v>1.34685109333333</v>
      </c>
      <c r="O3108" s="867">
        <v>11.25</v>
      </c>
      <c r="P3108" s="867">
        <f t="shared" si="41"/>
        <v>15.1520748</v>
      </c>
    </row>
    <row r="3109" s="1" customFormat="1" spans="1:16">
      <c r="A3109" s="926" t="s">
        <v>2038</v>
      </c>
      <c r="B3109" s="921" t="s">
        <v>4837</v>
      </c>
      <c r="C3109" s="891"/>
      <c r="D3109" s="555"/>
      <c r="E3109" s="922"/>
      <c r="F3109" s="891"/>
      <c r="G3109" s="891"/>
      <c r="H3109" s="891"/>
      <c r="I3109" s="891"/>
      <c r="J3109" s="891"/>
      <c r="K3109" s="891"/>
      <c r="L3109" s="891"/>
      <c r="M3109" s="925">
        <v>2</v>
      </c>
      <c r="N3109" s="866">
        <v>1.34685109333333</v>
      </c>
      <c r="O3109" s="867">
        <v>11.25</v>
      </c>
      <c r="P3109" s="867">
        <f t="shared" si="41"/>
        <v>15.1520748</v>
      </c>
    </row>
    <row r="3110" s="1" customFormat="1" spans="1:16">
      <c r="A3110" s="926" t="s">
        <v>7616</v>
      </c>
      <c r="B3110" s="921" t="s">
        <v>7617</v>
      </c>
      <c r="C3110" s="891"/>
      <c r="D3110" s="555"/>
      <c r="E3110" s="922"/>
      <c r="F3110" s="891"/>
      <c r="G3110" s="891"/>
      <c r="H3110" s="891"/>
      <c r="I3110" s="891"/>
      <c r="J3110" s="891"/>
      <c r="K3110" s="891"/>
      <c r="L3110" s="891"/>
      <c r="M3110" s="925">
        <v>2</v>
      </c>
      <c r="N3110" s="866">
        <v>1.34685109333333</v>
      </c>
      <c r="O3110" s="867">
        <v>11.25</v>
      </c>
      <c r="P3110" s="867">
        <f t="shared" si="41"/>
        <v>15.1520748</v>
      </c>
    </row>
    <row r="3111" s="1" customFormat="1" spans="1:16">
      <c r="A3111" s="926" t="s">
        <v>7618</v>
      </c>
      <c r="B3111" s="921" t="s">
        <v>7619</v>
      </c>
      <c r="C3111" s="891"/>
      <c r="D3111" s="555"/>
      <c r="E3111" s="922"/>
      <c r="F3111" s="891"/>
      <c r="G3111" s="891"/>
      <c r="H3111" s="891"/>
      <c r="I3111" s="891"/>
      <c r="J3111" s="891"/>
      <c r="K3111" s="891"/>
      <c r="L3111" s="891"/>
      <c r="M3111" s="925">
        <v>1</v>
      </c>
      <c r="N3111" s="866">
        <v>0.673425546666667</v>
      </c>
      <c r="O3111" s="867">
        <v>11.25</v>
      </c>
      <c r="P3111" s="867">
        <f t="shared" si="41"/>
        <v>7.5760374</v>
      </c>
    </row>
    <row r="3112" s="1" customFormat="1" spans="1:16">
      <c r="A3112" s="926" t="s">
        <v>2601</v>
      </c>
      <c r="B3112" s="921" t="s">
        <v>7620</v>
      </c>
      <c r="C3112" s="891"/>
      <c r="D3112" s="555"/>
      <c r="E3112" s="922"/>
      <c r="F3112" s="891"/>
      <c r="G3112" s="891"/>
      <c r="H3112" s="891"/>
      <c r="I3112" s="891"/>
      <c r="J3112" s="891"/>
      <c r="K3112" s="891"/>
      <c r="L3112" s="891"/>
      <c r="M3112" s="925">
        <v>3</v>
      </c>
      <c r="N3112" s="866">
        <v>2.02027664</v>
      </c>
      <c r="O3112" s="867">
        <v>11.25</v>
      </c>
      <c r="P3112" s="867">
        <f t="shared" si="41"/>
        <v>22.7281122</v>
      </c>
    </row>
    <row r="3113" s="1" customFormat="1" spans="1:16">
      <c r="A3113" s="926" t="s">
        <v>2139</v>
      </c>
      <c r="B3113" s="921" t="s">
        <v>7621</v>
      </c>
      <c r="C3113" s="891"/>
      <c r="D3113" s="555"/>
      <c r="E3113" s="922"/>
      <c r="F3113" s="891"/>
      <c r="G3113" s="891"/>
      <c r="H3113" s="891"/>
      <c r="I3113" s="891"/>
      <c r="J3113" s="891"/>
      <c r="K3113" s="891"/>
      <c r="L3113" s="891"/>
      <c r="M3113" s="925">
        <v>3</v>
      </c>
      <c r="N3113" s="866">
        <v>2.02027664</v>
      </c>
      <c r="O3113" s="867">
        <v>11.25</v>
      </c>
      <c r="P3113" s="867">
        <f t="shared" si="41"/>
        <v>22.7281122</v>
      </c>
    </row>
    <row r="3114" s="1" customFormat="1" spans="1:16">
      <c r="A3114" s="926" t="s">
        <v>7622</v>
      </c>
      <c r="B3114" s="921" t="s">
        <v>7623</v>
      </c>
      <c r="C3114" s="891"/>
      <c r="D3114" s="555"/>
      <c r="E3114" s="922"/>
      <c r="F3114" s="891"/>
      <c r="G3114" s="891"/>
      <c r="H3114" s="891"/>
      <c r="I3114" s="891"/>
      <c r="J3114" s="891"/>
      <c r="K3114" s="891"/>
      <c r="L3114" s="891"/>
      <c r="M3114" s="925">
        <v>2</v>
      </c>
      <c r="N3114" s="866">
        <v>1.34685109333333</v>
      </c>
      <c r="O3114" s="867">
        <v>11.25</v>
      </c>
      <c r="P3114" s="867">
        <f t="shared" si="41"/>
        <v>15.1520748</v>
      </c>
    </row>
    <row r="3115" s="1" customFormat="1" spans="1:16">
      <c r="A3115" s="926" t="s">
        <v>7624</v>
      </c>
      <c r="B3115" s="921" t="s">
        <v>7625</v>
      </c>
      <c r="C3115" s="891"/>
      <c r="D3115" s="555"/>
      <c r="E3115" s="922"/>
      <c r="F3115" s="891"/>
      <c r="G3115" s="891"/>
      <c r="H3115" s="891"/>
      <c r="I3115" s="891"/>
      <c r="J3115" s="891"/>
      <c r="K3115" s="891"/>
      <c r="L3115" s="891"/>
      <c r="M3115" s="925">
        <v>2</v>
      </c>
      <c r="N3115" s="866">
        <v>1.34685109333333</v>
      </c>
      <c r="O3115" s="867">
        <v>11.25</v>
      </c>
      <c r="P3115" s="867">
        <f t="shared" si="41"/>
        <v>15.1520748</v>
      </c>
    </row>
    <row r="3116" s="1" customFormat="1" spans="1:16">
      <c r="A3116" s="926" t="s">
        <v>7626</v>
      </c>
      <c r="B3116" s="921" t="s">
        <v>7627</v>
      </c>
      <c r="C3116" s="891"/>
      <c r="D3116" s="555"/>
      <c r="E3116" s="922"/>
      <c r="F3116" s="891"/>
      <c r="G3116" s="891"/>
      <c r="H3116" s="891"/>
      <c r="I3116" s="891"/>
      <c r="J3116" s="891"/>
      <c r="K3116" s="891"/>
      <c r="L3116" s="891"/>
      <c r="M3116" s="925">
        <v>4</v>
      </c>
      <c r="N3116" s="866">
        <v>2.69370218666667</v>
      </c>
      <c r="O3116" s="867">
        <v>11.25</v>
      </c>
      <c r="P3116" s="867">
        <f t="shared" si="41"/>
        <v>30.3041496</v>
      </c>
    </row>
    <row r="3117" s="1" customFormat="1" spans="1:16">
      <c r="A3117" s="926" t="s">
        <v>4666</v>
      </c>
      <c r="B3117" s="921" t="s">
        <v>7628</v>
      </c>
      <c r="C3117" s="891"/>
      <c r="D3117" s="555"/>
      <c r="E3117" s="922"/>
      <c r="F3117" s="891"/>
      <c r="G3117" s="891"/>
      <c r="H3117" s="891"/>
      <c r="I3117" s="891"/>
      <c r="J3117" s="891"/>
      <c r="K3117" s="891"/>
      <c r="L3117" s="891"/>
      <c r="M3117" s="925">
        <v>4</v>
      </c>
      <c r="N3117" s="866">
        <v>2.69370218666667</v>
      </c>
      <c r="O3117" s="867">
        <v>11.25</v>
      </c>
      <c r="P3117" s="867">
        <f t="shared" si="41"/>
        <v>30.3041496</v>
      </c>
    </row>
    <row r="3118" s="1" customFormat="1" spans="1:16">
      <c r="A3118" s="926" t="s">
        <v>7629</v>
      </c>
      <c r="B3118" s="921" t="s">
        <v>7630</v>
      </c>
      <c r="C3118" s="891"/>
      <c r="D3118" s="555"/>
      <c r="E3118" s="922"/>
      <c r="F3118" s="891"/>
      <c r="G3118" s="891"/>
      <c r="H3118" s="891"/>
      <c r="I3118" s="891"/>
      <c r="J3118" s="891"/>
      <c r="K3118" s="891"/>
      <c r="L3118" s="891"/>
      <c r="M3118" s="925">
        <v>2</v>
      </c>
      <c r="N3118" s="866">
        <v>1.34685109333333</v>
      </c>
      <c r="O3118" s="867">
        <v>11.25</v>
      </c>
      <c r="P3118" s="867">
        <f t="shared" si="41"/>
        <v>15.1520748</v>
      </c>
    </row>
    <row r="3119" s="1" customFormat="1" spans="1:16">
      <c r="A3119" s="926" t="s">
        <v>7631</v>
      </c>
      <c r="B3119" s="921" t="s">
        <v>1917</v>
      </c>
      <c r="C3119" s="891"/>
      <c r="D3119" s="555"/>
      <c r="E3119" s="922"/>
      <c r="F3119" s="891"/>
      <c r="G3119" s="891"/>
      <c r="H3119" s="891"/>
      <c r="I3119" s="891"/>
      <c r="J3119" s="891"/>
      <c r="K3119" s="891"/>
      <c r="L3119" s="891"/>
      <c r="M3119" s="925">
        <v>2</v>
      </c>
      <c r="N3119" s="866">
        <v>1.34685109333333</v>
      </c>
      <c r="O3119" s="867">
        <v>11.25</v>
      </c>
      <c r="P3119" s="867">
        <f t="shared" si="41"/>
        <v>15.1520748</v>
      </c>
    </row>
    <row r="3120" s="1" customFormat="1" spans="1:16">
      <c r="A3120" s="926" t="s">
        <v>7632</v>
      </c>
      <c r="B3120" s="921" t="s">
        <v>7633</v>
      </c>
      <c r="C3120" s="891"/>
      <c r="D3120" s="555"/>
      <c r="E3120" s="922"/>
      <c r="F3120" s="891"/>
      <c r="G3120" s="891"/>
      <c r="H3120" s="891"/>
      <c r="I3120" s="891"/>
      <c r="J3120" s="891"/>
      <c r="K3120" s="891"/>
      <c r="L3120" s="891"/>
      <c r="M3120" s="925">
        <v>1</v>
      </c>
      <c r="N3120" s="866">
        <v>0.673425546666667</v>
      </c>
      <c r="O3120" s="867">
        <v>11.25</v>
      </c>
      <c r="P3120" s="867">
        <f t="shared" si="41"/>
        <v>7.5760374</v>
      </c>
    </row>
    <row r="3121" s="1" customFormat="1" spans="1:16">
      <c r="A3121" s="926" t="s">
        <v>7634</v>
      </c>
      <c r="B3121" s="921" t="s">
        <v>7635</v>
      </c>
      <c r="C3121" s="891"/>
      <c r="D3121" s="555"/>
      <c r="E3121" s="922"/>
      <c r="F3121" s="891"/>
      <c r="G3121" s="891"/>
      <c r="H3121" s="891"/>
      <c r="I3121" s="891"/>
      <c r="J3121" s="891"/>
      <c r="K3121" s="891"/>
      <c r="L3121" s="891"/>
      <c r="M3121" s="925">
        <v>2</v>
      </c>
      <c r="N3121" s="866">
        <v>1.34685109333333</v>
      </c>
      <c r="O3121" s="867">
        <v>11.25</v>
      </c>
      <c r="P3121" s="867">
        <f t="shared" si="41"/>
        <v>15.1520748</v>
      </c>
    </row>
    <row r="3122" s="1" customFormat="1" spans="1:16">
      <c r="A3122" s="926" t="s">
        <v>7636</v>
      </c>
      <c r="B3122" s="921" t="s">
        <v>7637</v>
      </c>
      <c r="C3122" s="891"/>
      <c r="D3122" s="555"/>
      <c r="E3122" s="922"/>
      <c r="F3122" s="891"/>
      <c r="G3122" s="891"/>
      <c r="H3122" s="891"/>
      <c r="I3122" s="891"/>
      <c r="J3122" s="891"/>
      <c r="K3122" s="891"/>
      <c r="L3122" s="891"/>
      <c r="M3122" s="925">
        <v>5</v>
      </c>
      <c r="N3122" s="866">
        <v>3.36712773333333</v>
      </c>
      <c r="O3122" s="867">
        <v>11.25</v>
      </c>
      <c r="P3122" s="867">
        <f t="shared" si="41"/>
        <v>37.880187</v>
      </c>
    </row>
    <row r="3123" s="1" customFormat="1" spans="1:16">
      <c r="A3123" s="926" t="s">
        <v>7638</v>
      </c>
      <c r="B3123" s="921" t="s">
        <v>7639</v>
      </c>
      <c r="C3123" s="891"/>
      <c r="D3123" s="555"/>
      <c r="E3123" s="922"/>
      <c r="F3123" s="891"/>
      <c r="G3123" s="891"/>
      <c r="H3123" s="891"/>
      <c r="I3123" s="891"/>
      <c r="J3123" s="891"/>
      <c r="K3123" s="891"/>
      <c r="L3123" s="891"/>
      <c r="M3123" s="925">
        <v>5</v>
      </c>
      <c r="N3123" s="866">
        <v>3.36712773333333</v>
      </c>
      <c r="O3123" s="867">
        <v>11.25</v>
      </c>
      <c r="P3123" s="867">
        <f t="shared" si="41"/>
        <v>37.880187</v>
      </c>
    </row>
    <row r="3124" s="1" customFormat="1" spans="1:16">
      <c r="A3124" s="926" t="s">
        <v>7640</v>
      </c>
      <c r="B3124" s="921" t="s">
        <v>7641</v>
      </c>
      <c r="C3124" s="891"/>
      <c r="D3124" s="555"/>
      <c r="E3124" s="922"/>
      <c r="F3124" s="891"/>
      <c r="G3124" s="891"/>
      <c r="H3124" s="891"/>
      <c r="I3124" s="891"/>
      <c r="J3124" s="891"/>
      <c r="K3124" s="891"/>
      <c r="L3124" s="891"/>
      <c r="M3124" s="925">
        <v>1</v>
      </c>
      <c r="N3124" s="866">
        <v>0.673425546666667</v>
      </c>
      <c r="O3124" s="867">
        <v>11.25</v>
      </c>
      <c r="P3124" s="867">
        <f t="shared" si="41"/>
        <v>7.5760374</v>
      </c>
    </row>
    <row r="3125" s="1" customFormat="1" spans="1:16">
      <c r="A3125" s="926" t="s">
        <v>7642</v>
      </c>
      <c r="B3125" s="921" t="s">
        <v>7643</v>
      </c>
      <c r="C3125" s="891"/>
      <c r="D3125" s="555"/>
      <c r="E3125" s="922"/>
      <c r="F3125" s="891"/>
      <c r="G3125" s="891"/>
      <c r="H3125" s="891"/>
      <c r="I3125" s="891"/>
      <c r="J3125" s="891"/>
      <c r="K3125" s="891"/>
      <c r="L3125" s="891"/>
      <c r="M3125" s="925">
        <v>9</v>
      </c>
      <c r="N3125" s="866">
        <v>6.06082992</v>
      </c>
      <c r="O3125" s="867">
        <v>11.25</v>
      </c>
      <c r="P3125" s="867">
        <f t="shared" si="41"/>
        <v>68.1843366</v>
      </c>
    </row>
    <row r="3126" s="1" customFormat="1" spans="1:16">
      <c r="A3126" s="926" t="s">
        <v>7644</v>
      </c>
      <c r="B3126" s="921" t="s">
        <v>7645</v>
      </c>
      <c r="C3126" s="891"/>
      <c r="D3126" s="555"/>
      <c r="E3126" s="922"/>
      <c r="F3126" s="891"/>
      <c r="G3126" s="891"/>
      <c r="H3126" s="891"/>
      <c r="I3126" s="891"/>
      <c r="J3126" s="891"/>
      <c r="K3126" s="891"/>
      <c r="L3126" s="891"/>
      <c r="M3126" s="925">
        <v>2</v>
      </c>
      <c r="N3126" s="866">
        <v>1.34685109333333</v>
      </c>
      <c r="O3126" s="867">
        <v>11.25</v>
      </c>
      <c r="P3126" s="867">
        <f t="shared" si="41"/>
        <v>15.1520748</v>
      </c>
    </row>
    <row r="3127" s="1" customFormat="1" spans="1:16">
      <c r="A3127" s="926" t="s">
        <v>7646</v>
      </c>
      <c r="B3127" s="921" t="s">
        <v>3237</v>
      </c>
      <c r="C3127" s="891"/>
      <c r="D3127" s="555"/>
      <c r="E3127" s="922"/>
      <c r="F3127" s="891"/>
      <c r="G3127" s="891"/>
      <c r="H3127" s="891"/>
      <c r="I3127" s="891"/>
      <c r="J3127" s="891"/>
      <c r="K3127" s="891"/>
      <c r="L3127" s="891"/>
      <c r="M3127" s="925">
        <v>1</v>
      </c>
      <c r="N3127" s="866">
        <v>0.673425546666667</v>
      </c>
      <c r="O3127" s="867">
        <v>11.25</v>
      </c>
      <c r="P3127" s="867">
        <f t="shared" si="41"/>
        <v>7.5760374</v>
      </c>
    </row>
    <row r="3128" s="1" customFormat="1" spans="1:16">
      <c r="A3128" s="926" t="s">
        <v>7647</v>
      </c>
      <c r="B3128" s="921" t="s">
        <v>7648</v>
      </c>
      <c r="C3128" s="891"/>
      <c r="D3128" s="555"/>
      <c r="E3128" s="922"/>
      <c r="F3128" s="891"/>
      <c r="G3128" s="891"/>
      <c r="H3128" s="891"/>
      <c r="I3128" s="891"/>
      <c r="J3128" s="891"/>
      <c r="K3128" s="891"/>
      <c r="L3128" s="891"/>
      <c r="M3128" s="925">
        <v>2</v>
      </c>
      <c r="N3128" s="866">
        <v>1.34685109333333</v>
      </c>
      <c r="O3128" s="867">
        <v>11.25</v>
      </c>
      <c r="P3128" s="867">
        <f t="shared" ref="P3128:P3191" si="42">M3128*7.5760374</f>
        <v>15.1520748</v>
      </c>
    </row>
    <row r="3129" s="1" customFormat="1" spans="1:16">
      <c r="A3129" s="926" t="s">
        <v>7649</v>
      </c>
      <c r="B3129" s="921" t="s">
        <v>7650</v>
      </c>
      <c r="C3129" s="891"/>
      <c r="D3129" s="555"/>
      <c r="E3129" s="922"/>
      <c r="F3129" s="891"/>
      <c r="G3129" s="891"/>
      <c r="H3129" s="891"/>
      <c r="I3129" s="891"/>
      <c r="J3129" s="891"/>
      <c r="K3129" s="891"/>
      <c r="L3129" s="891"/>
      <c r="M3129" s="925">
        <v>2</v>
      </c>
      <c r="N3129" s="866">
        <v>1.34685109333333</v>
      </c>
      <c r="O3129" s="867">
        <v>11.25</v>
      </c>
      <c r="P3129" s="867">
        <f t="shared" si="42"/>
        <v>15.1520748</v>
      </c>
    </row>
    <row r="3130" s="1" customFormat="1" spans="1:16">
      <c r="A3130" s="926" t="s">
        <v>7651</v>
      </c>
      <c r="B3130" s="921" t="s">
        <v>7652</v>
      </c>
      <c r="C3130" s="891"/>
      <c r="D3130" s="555"/>
      <c r="E3130" s="922"/>
      <c r="F3130" s="891"/>
      <c r="G3130" s="891"/>
      <c r="H3130" s="891"/>
      <c r="I3130" s="891"/>
      <c r="J3130" s="891"/>
      <c r="K3130" s="891"/>
      <c r="L3130" s="891"/>
      <c r="M3130" s="925">
        <v>2</v>
      </c>
      <c r="N3130" s="866">
        <v>1.34685109333333</v>
      </c>
      <c r="O3130" s="867">
        <v>11.25</v>
      </c>
      <c r="P3130" s="867">
        <f t="shared" si="42"/>
        <v>15.1520748</v>
      </c>
    </row>
    <row r="3131" s="1" customFormat="1" spans="1:16">
      <c r="A3131" s="926" t="s">
        <v>7653</v>
      </c>
      <c r="B3131" s="921" t="s">
        <v>7654</v>
      </c>
      <c r="C3131" s="891"/>
      <c r="D3131" s="555"/>
      <c r="E3131" s="922"/>
      <c r="F3131" s="891"/>
      <c r="G3131" s="891"/>
      <c r="H3131" s="891"/>
      <c r="I3131" s="891"/>
      <c r="J3131" s="891"/>
      <c r="K3131" s="891"/>
      <c r="L3131" s="891"/>
      <c r="M3131" s="925">
        <v>2</v>
      </c>
      <c r="N3131" s="866">
        <v>1.34685109333333</v>
      </c>
      <c r="O3131" s="867">
        <v>11.25</v>
      </c>
      <c r="P3131" s="867">
        <f t="shared" si="42"/>
        <v>15.1520748</v>
      </c>
    </row>
    <row r="3132" s="1" customFormat="1" spans="1:16">
      <c r="A3132" s="926" t="s">
        <v>7655</v>
      </c>
      <c r="B3132" s="921" t="s">
        <v>7656</v>
      </c>
      <c r="C3132" s="891"/>
      <c r="D3132" s="555"/>
      <c r="E3132" s="922"/>
      <c r="F3132" s="891"/>
      <c r="G3132" s="891"/>
      <c r="H3132" s="891"/>
      <c r="I3132" s="891"/>
      <c r="J3132" s="891"/>
      <c r="K3132" s="891"/>
      <c r="L3132" s="891"/>
      <c r="M3132" s="925">
        <v>3</v>
      </c>
      <c r="N3132" s="866">
        <v>2.02027664</v>
      </c>
      <c r="O3132" s="867">
        <v>11.25</v>
      </c>
      <c r="P3132" s="867">
        <f t="shared" si="42"/>
        <v>22.7281122</v>
      </c>
    </row>
    <row r="3133" s="1" customFormat="1" spans="1:16">
      <c r="A3133" s="926" t="s">
        <v>7657</v>
      </c>
      <c r="B3133" s="921" t="s">
        <v>7658</v>
      </c>
      <c r="C3133" s="891"/>
      <c r="D3133" s="555"/>
      <c r="E3133" s="922"/>
      <c r="F3133" s="891"/>
      <c r="G3133" s="891"/>
      <c r="H3133" s="891"/>
      <c r="I3133" s="891"/>
      <c r="J3133" s="891"/>
      <c r="K3133" s="891"/>
      <c r="L3133" s="891"/>
      <c r="M3133" s="925">
        <v>2</v>
      </c>
      <c r="N3133" s="866">
        <v>1.34685109333333</v>
      </c>
      <c r="O3133" s="867">
        <v>11.25</v>
      </c>
      <c r="P3133" s="867">
        <f t="shared" si="42"/>
        <v>15.1520748</v>
      </c>
    </row>
    <row r="3134" s="1" customFormat="1" spans="1:16">
      <c r="A3134" s="926" t="s">
        <v>7659</v>
      </c>
      <c r="B3134" s="921" t="s">
        <v>7660</v>
      </c>
      <c r="C3134" s="891"/>
      <c r="D3134" s="555"/>
      <c r="E3134" s="922"/>
      <c r="F3134" s="891"/>
      <c r="G3134" s="891"/>
      <c r="H3134" s="891"/>
      <c r="I3134" s="891"/>
      <c r="J3134" s="891"/>
      <c r="K3134" s="891"/>
      <c r="L3134" s="891"/>
      <c r="M3134" s="925">
        <v>4</v>
      </c>
      <c r="N3134" s="866">
        <v>2.69370218666667</v>
      </c>
      <c r="O3134" s="867">
        <v>11.25</v>
      </c>
      <c r="P3134" s="867">
        <f t="shared" si="42"/>
        <v>30.3041496</v>
      </c>
    </row>
    <row r="3135" s="1" customFormat="1" spans="1:16">
      <c r="A3135" s="926" t="s">
        <v>7661</v>
      </c>
      <c r="B3135" s="921" t="s">
        <v>7662</v>
      </c>
      <c r="C3135" s="891"/>
      <c r="D3135" s="555"/>
      <c r="E3135" s="922"/>
      <c r="F3135" s="891"/>
      <c r="G3135" s="891"/>
      <c r="H3135" s="891"/>
      <c r="I3135" s="891"/>
      <c r="J3135" s="891"/>
      <c r="K3135" s="891"/>
      <c r="L3135" s="891"/>
      <c r="M3135" s="925">
        <v>1</v>
      </c>
      <c r="N3135" s="866">
        <v>0.673425546666667</v>
      </c>
      <c r="O3135" s="867">
        <v>11.25</v>
      </c>
      <c r="P3135" s="867">
        <f t="shared" si="42"/>
        <v>7.5760374</v>
      </c>
    </row>
    <row r="3136" s="1" customFormat="1" spans="1:16">
      <c r="A3136" s="926" t="s">
        <v>7663</v>
      </c>
      <c r="B3136" s="921" t="s">
        <v>7664</v>
      </c>
      <c r="C3136" s="891"/>
      <c r="D3136" s="555"/>
      <c r="E3136" s="922"/>
      <c r="F3136" s="891"/>
      <c r="G3136" s="891"/>
      <c r="H3136" s="891"/>
      <c r="I3136" s="891"/>
      <c r="J3136" s="891"/>
      <c r="K3136" s="891"/>
      <c r="L3136" s="891"/>
      <c r="M3136" s="925">
        <v>4</v>
      </c>
      <c r="N3136" s="866">
        <v>2.69370218666667</v>
      </c>
      <c r="O3136" s="867">
        <v>11.25</v>
      </c>
      <c r="P3136" s="867">
        <f t="shared" si="42"/>
        <v>30.3041496</v>
      </c>
    </row>
    <row r="3137" s="1" customFormat="1" spans="1:16">
      <c r="A3137" s="926" t="s">
        <v>7665</v>
      </c>
      <c r="B3137" s="921" t="s">
        <v>7666</v>
      </c>
      <c r="C3137" s="891"/>
      <c r="D3137" s="555"/>
      <c r="E3137" s="922"/>
      <c r="F3137" s="891"/>
      <c r="G3137" s="891"/>
      <c r="H3137" s="891"/>
      <c r="I3137" s="891"/>
      <c r="J3137" s="891"/>
      <c r="K3137" s="891"/>
      <c r="L3137" s="891"/>
      <c r="M3137" s="925">
        <v>6</v>
      </c>
      <c r="N3137" s="866">
        <v>4.04055328</v>
      </c>
      <c r="O3137" s="867">
        <v>11.25</v>
      </c>
      <c r="P3137" s="867">
        <f t="shared" si="42"/>
        <v>45.4562244</v>
      </c>
    </row>
    <row r="3138" s="1" customFormat="1" spans="1:16">
      <c r="A3138" s="926" t="s">
        <v>7667</v>
      </c>
      <c r="B3138" s="921" t="s">
        <v>7668</v>
      </c>
      <c r="C3138" s="891"/>
      <c r="D3138" s="555"/>
      <c r="E3138" s="922"/>
      <c r="F3138" s="891"/>
      <c r="G3138" s="891"/>
      <c r="H3138" s="891"/>
      <c r="I3138" s="891"/>
      <c r="J3138" s="891"/>
      <c r="K3138" s="891"/>
      <c r="L3138" s="891"/>
      <c r="M3138" s="925">
        <v>8</v>
      </c>
      <c r="N3138" s="866">
        <v>5.38740437333333</v>
      </c>
      <c r="O3138" s="867">
        <v>11.25</v>
      </c>
      <c r="P3138" s="867">
        <f t="shared" si="42"/>
        <v>60.6082992</v>
      </c>
    </row>
    <row r="3139" s="1" customFormat="1" spans="1:16">
      <c r="A3139" s="926" t="s">
        <v>7669</v>
      </c>
      <c r="B3139" s="921" t="s">
        <v>7670</v>
      </c>
      <c r="C3139" s="891"/>
      <c r="D3139" s="555"/>
      <c r="E3139" s="922"/>
      <c r="F3139" s="891"/>
      <c r="G3139" s="891"/>
      <c r="H3139" s="891"/>
      <c r="I3139" s="891"/>
      <c r="J3139" s="891"/>
      <c r="K3139" s="891"/>
      <c r="L3139" s="891"/>
      <c r="M3139" s="925">
        <v>2</v>
      </c>
      <c r="N3139" s="866">
        <v>1.34685109333333</v>
      </c>
      <c r="O3139" s="867">
        <v>11.25</v>
      </c>
      <c r="P3139" s="867">
        <f t="shared" si="42"/>
        <v>15.1520748</v>
      </c>
    </row>
    <row r="3140" s="1" customFormat="1" spans="1:16">
      <c r="A3140" s="926" t="s">
        <v>7671</v>
      </c>
      <c r="B3140" s="921" t="s">
        <v>7672</v>
      </c>
      <c r="C3140" s="891"/>
      <c r="D3140" s="555"/>
      <c r="E3140" s="922"/>
      <c r="F3140" s="891"/>
      <c r="G3140" s="891"/>
      <c r="H3140" s="891"/>
      <c r="I3140" s="891"/>
      <c r="J3140" s="891"/>
      <c r="K3140" s="891"/>
      <c r="L3140" s="891"/>
      <c r="M3140" s="925">
        <v>1</v>
      </c>
      <c r="N3140" s="866">
        <v>0.673425546666667</v>
      </c>
      <c r="O3140" s="867">
        <v>11.25</v>
      </c>
      <c r="P3140" s="867">
        <f t="shared" si="42"/>
        <v>7.5760374</v>
      </c>
    </row>
    <row r="3141" s="1" customFormat="1" spans="1:16">
      <c r="A3141" s="926" t="s">
        <v>7673</v>
      </c>
      <c r="B3141" s="921" t="s">
        <v>7674</v>
      </c>
      <c r="C3141" s="891"/>
      <c r="D3141" s="555"/>
      <c r="E3141" s="922"/>
      <c r="F3141" s="891"/>
      <c r="G3141" s="891"/>
      <c r="H3141" s="891"/>
      <c r="I3141" s="891"/>
      <c r="J3141" s="891"/>
      <c r="K3141" s="891"/>
      <c r="L3141" s="891"/>
      <c r="M3141" s="925">
        <v>2</v>
      </c>
      <c r="N3141" s="866">
        <v>1.34685109333333</v>
      </c>
      <c r="O3141" s="867">
        <v>11.25</v>
      </c>
      <c r="P3141" s="867">
        <f t="shared" si="42"/>
        <v>15.1520748</v>
      </c>
    </row>
    <row r="3142" s="1" customFormat="1" spans="1:16">
      <c r="A3142" s="926" t="s">
        <v>7675</v>
      </c>
      <c r="B3142" s="921" t="s">
        <v>7676</v>
      </c>
      <c r="C3142" s="891"/>
      <c r="D3142" s="555"/>
      <c r="E3142" s="922"/>
      <c r="F3142" s="891"/>
      <c r="G3142" s="891"/>
      <c r="H3142" s="891"/>
      <c r="I3142" s="891"/>
      <c r="J3142" s="891"/>
      <c r="K3142" s="891"/>
      <c r="L3142" s="891"/>
      <c r="M3142" s="925">
        <v>2</v>
      </c>
      <c r="N3142" s="866">
        <v>1.34685109333333</v>
      </c>
      <c r="O3142" s="867">
        <v>11.25</v>
      </c>
      <c r="P3142" s="867">
        <f t="shared" si="42"/>
        <v>15.1520748</v>
      </c>
    </row>
    <row r="3143" s="1" customFormat="1" spans="1:16">
      <c r="A3143" s="926" t="s">
        <v>7677</v>
      </c>
      <c r="B3143" s="921" t="s">
        <v>7678</v>
      </c>
      <c r="C3143" s="891"/>
      <c r="D3143" s="555"/>
      <c r="E3143" s="922"/>
      <c r="F3143" s="891"/>
      <c r="G3143" s="891"/>
      <c r="H3143" s="891"/>
      <c r="I3143" s="891"/>
      <c r="J3143" s="891"/>
      <c r="K3143" s="891"/>
      <c r="L3143" s="891"/>
      <c r="M3143" s="925">
        <v>4</v>
      </c>
      <c r="N3143" s="866">
        <v>2.69370218666667</v>
      </c>
      <c r="O3143" s="867">
        <v>11.25</v>
      </c>
      <c r="P3143" s="867">
        <f t="shared" si="42"/>
        <v>30.3041496</v>
      </c>
    </row>
    <row r="3144" s="1" customFormat="1" spans="1:16">
      <c r="A3144" s="926" t="s">
        <v>7679</v>
      </c>
      <c r="B3144" s="921" t="s">
        <v>7680</v>
      </c>
      <c r="C3144" s="891"/>
      <c r="D3144" s="555"/>
      <c r="E3144" s="922"/>
      <c r="F3144" s="891"/>
      <c r="G3144" s="891"/>
      <c r="H3144" s="891"/>
      <c r="I3144" s="891"/>
      <c r="J3144" s="891"/>
      <c r="K3144" s="891"/>
      <c r="L3144" s="891"/>
      <c r="M3144" s="925">
        <v>5</v>
      </c>
      <c r="N3144" s="866">
        <v>3.36712773333333</v>
      </c>
      <c r="O3144" s="867">
        <v>11.25</v>
      </c>
      <c r="P3144" s="867">
        <f t="shared" si="42"/>
        <v>37.880187</v>
      </c>
    </row>
    <row r="3145" s="1" customFormat="1" spans="1:16">
      <c r="A3145" s="926" t="s">
        <v>7681</v>
      </c>
      <c r="B3145" s="921" t="s">
        <v>7682</v>
      </c>
      <c r="C3145" s="891"/>
      <c r="D3145" s="555"/>
      <c r="E3145" s="922"/>
      <c r="F3145" s="891"/>
      <c r="G3145" s="891"/>
      <c r="H3145" s="891"/>
      <c r="I3145" s="891"/>
      <c r="J3145" s="891"/>
      <c r="K3145" s="891"/>
      <c r="L3145" s="891"/>
      <c r="M3145" s="925">
        <v>1</v>
      </c>
      <c r="N3145" s="866">
        <v>0.673425546666667</v>
      </c>
      <c r="O3145" s="867">
        <v>11.25</v>
      </c>
      <c r="P3145" s="867">
        <f t="shared" si="42"/>
        <v>7.5760374</v>
      </c>
    </row>
    <row r="3146" s="1" customFormat="1" spans="1:16">
      <c r="A3146" s="926" t="s">
        <v>7683</v>
      </c>
      <c r="B3146" s="921" t="s">
        <v>7684</v>
      </c>
      <c r="C3146" s="891"/>
      <c r="D3146" s="555"/>
      <c r="E3146" s="922"/>
      <c r="F3146" s="891"/>
      <c r="G3146" s="891"/>
      <c r="H3146" s="891"/>
      <c r="I3146" s="891"/>
      <c r="J3146" s="891"/>
      <c r="K3146" s="891"/>
      <c r="L3146" s="891"/>
      <c r="M3146" s="925">
        <v>2</v>
      </c>
      <c r="N3146" s="866">
        <v>1.34685109333333</v>
      </c>
      <c r="O3146" s="867">
        <v>11.25</v>
      </c>
      <c r="P3146" s="867">
        <f t="shared" si="42"/>
        <v>15.1520748</v>
      </c>
    </row>
    <row r="3147" s="1" customFormat="1" spans="1:16">
      <c r="A3147" s="926" t="s">
        <v>7685</v>
      </c>
      <c r="B3147" s="921" t="s">
        <v>7686</v>
      </c>
      <c r="C3147" s="891"/>
      <c r="D3147" s="555"/>
      <c r="E3147" s="922"/>
      <c r="F3147" s="891"/>
      <c r="G3147" s="891"/>
      <c r="H3147" s="891"/>
      <c r="I3147" s="891"/>
      <c r="J3147" s="891"/>
      <c r="K3147" s="891"/>
      <c r="L3147" s="891"/>
      <c r="M3147" s="925">
        <v>2</v>
      </c>
      <c r="N3147" s="866">
        <v>1.34685109333333</v>
      </c>
      <c r="O3147" s="867">
        <v>11.25</v>
      </c>
      <c r="P3147" s="867">
        <f t="shared" si="42"/>
        <v>15.1520748</v>
      </c>
    </row>
    <row r="3148" s="1" customFormat="1" spans="1:16">
      <c r="A3148" s="926" t="s">
        <v>7687</v>
      </c>
      <c r="B3148" s="921" t="s">
        <v>7102</v>
      </c>
      <c r="C3148" s="891"/>
      <c r="D3148" s="555"/>
      <c r="E3148" s="922"/>
      <c r="F3148" s="891"/>
      <c r="G3148" s="891"/>
      <c r="H3148" s="891"/>
      <c r="I3148" s="891"/>
      <c r="J3148" s="891"/>
      <c r="K3148" s="891"/>
      <c r="L3148" s="891"/>
      <c r="M3148" s="925">
        <v>4</v>
      </c>
      <c r="N3148" s="866">
        <v>2.69370218666667</v>
      </c>
      <c r="O3148" s="867">
        <v>11.25</v>
      </c>
      <c r="P3148" s="867">
        <f t="shared" si="42"/>
        <v>30.3041496</v>
      </c>
    </row>
    <row r="3149" s="1" customFormat="1" spans="1:16">
      <c r="A3149" s="926" t="s">
        <v>7688</v>
      </c>
      <c r="B3149" s="921" t="s">
        <v>7689</v>
      </c>
      <c r="C3149" s="891"/>
      <c r="D3149" s="555"/>
      <c r="E3149" s="922"/>
      <c r="F3149" s="891"/>
      <c r="G3149" s="891"/>
      <c r="H3149" s="891"/>
      <c r="I3149" s="891"/>
      <c r="J3149" s="891"/>
      <c r="K3149" s="891"/>
      <c r="L3149" s="891"/>
      <c r="M3149" s="925">
        <v>5</v>
      </c>
      <c r="N3149" s="866">
        <v>3.36712773333333</v>
      </c>
      <c r="O3149" s="867">
        <v>11.25</v>
      </c>
      <c r="P3149" s="867">
        <f t="shared" si="42"/>
        <v>37.880187</v>
      </c>
    </row>
    <row r="3150" s="1" customFormat="1" spans="1:16">
      <c r="A3150" s="926" t="s">
        <v>7690</v>
      </c>
      <c r="B3150" s="921" t="s">
        <v>7691</v>
      </c>
      <c r="C3150" s="891"/>
      <c r="D3150" s="555"/>
      <c r="E3150" s="922"/>
      <c r="F3150" s="891"/>
      <c r="G3150" s="891"/>
      <c r="H3150" s="891"/>
      <c r="I3150" s="891"/>
      <c r="J3150" s="891"/>
      <c r="K3150" s="891"/>
      <c r="L3150" s="891"/>
      <c r="M3150" s="925">
        <v>6</v>
      </c>
      <c r="N3150" s="866">
        <v>4.04055328</v>
      </c>
      <c r="O3150" s="867">
        <v>11.25</v>
      </c>
      <c r="P3150" s="867">
        <f t="shared" si="42"/>
        <v>45.4562244</v>
      </c>
    </row>
    <row r="3151" s="1" customFormat="1" spans="1:16">
      <c r="A3151" s="926" t="s">
        <v>7692</v>
      </c>
      <c r="B3151" s="921" t="s">
        <v>7693</v>
      </c>
      <c r="C3151" s="891"/>
      <c r="D3151" s="555"/>
      <c r="E3151" s="922"/>
      <c r="F3151" s="891"/>
      <c r="G3151" s="891"/>
      <c r="H3151" s="891"/>
      <c r="I3151" s="891"/>
      <c r="J3151" s="891"/>
      <c r="K3151" s="891"/>
      <c r="L3151" s="891"/>
      <c r="M3151" s="925">
        <v>5</v>
      </c>
      <c r="N3151" s="866">
        <v>3.36712773333333</v>
      </c>
      <c r="O3151" s="867">
        <v>11.25</v>
      </c>
      <c r="P3151" s="867">
        <f t="shared" si="42"/>
        <v>37.880187</v>
      </c>
    </row>
    <row r="3152" s="1" customFormat="1" spans="1:16">
      <c r="A3152" s="926" t="s">
        <v>3724</v>
      </c>
      <c r="B3152" s="921" t="s">
        <v>7694</v>
      </c>
      <c r="C3152" s="891"/>
      <c r="D3152" s="555"/>
      <c r="E3152" s="922"/>
      <c r="F3152" s="891"/>
      <c r="G3152" s="891"/>
      <c r="H3152" s="891"/>
      <c r="I3152" s="891"/>
      <c r="J3152" s="891"/>
      <c r="K3152" s="891"/>
      <c r="L3152" s="891"/>
      <c r="M3152" s="925">
        <v>1</v>
      </c>
      <c r="N3152" s="866">
        <v>0.673425546666667</v>
      </c>
      <c r="O3152" s="867">
        <v>11.25</v>
      </c>
      <c r="P3152" s="867">
        <f t="shared" si="42"/>
        <v>7.5760374</v>
      </c>
    </row>
    <row r="3153" s="1" customFormat="1" spans="1:16">
      <c r="A3153" s="926" t="s">
        <v>7695</v>
      </c>
      <c r="B3153" s="921" t="s">
        <v>7696</v>
      </c>
      <c r="C3153" s="891"/>
      <c r="D3153" s="555"/>
      <c r="E3153" s="922"/>
      <c r="F3153" s="891"/>
      <c r="G3153" s="891"/>
      <c r="H3153" s="891"/>
      <c r="I3153" s="891"/>
      <c r="J3153" s="891"/>
      <c r="K3153" s="891"/>
      <c r="L3153" s="891"/>
      <c r="M3153" s="925">
        <v>2</v>
      </c>
      <c r="N3153" s="866">
        <v>1.34685109333333</v>
      </c>
      <c r="O3153" s="867">
        <v>11.25</v>
      </c>
      <c r="P3153" s="867">
        <f t="shared" si="42"/>
        <v>15.1520748</v>
      </c>
    </row>
    <row r="3154" s="1" customFormat="1" spans="1:16">
      <c r="A3154" s="926" t="s">
        <v>7697</v>
      </c>
      <c r="B3154" s="921" t="s">
        <v>7698</v>
      </c>
      <c r="C3154" s="891"/>
      <c r="D3154" s="555"/>
      <c r="E3154" s="922"/>
      <c r="F3154" s="891"/>
      <c r="G3154" s="891"/>
      <c r="H3154" s="891"/>
      <c r="I3154" s="891"/>
      <c r="J3154" s="891"/>
      <c r="K3154" s="891"/>
      <c r="L3154" s="891"/>
      <c r="M3154" s="925">
        <v>2</v>
      </c>
      <c r="N3154" s="866">
        <v>1.34685109333333</v>
      </c>
      <c r="O3154" s="867">
        <v>11.25</v>
      </c>
      <c r="P3154" s="867">
        <f t="shared" si="42"/>
        <v>15.1520748</v>
      </c>
    </row>
    <row r="3155" s="1" customFormat="1" spans="1:16">
      <c r="A3155" s="926" t="s">
        <v>7699</v>
      </c>
      <c r="B3155" s="921" t="s">
        <v>7700</v>
      </c>
      <c r="C3155" s="891"/>
      <c r="D3155" s="555"/>
      <c r="E3155" s="922"/>
      <c r="F3155" s="891"/>
      <c r="G3155" s="891"/>
      <c r="H3155" s="891"/>
      <c r="I3155" s="891"/>
      <c r="J3155" s="891"/>
      <c r="K3155" s="891"/>
      <c r="L3155" s="891"/>
      <c r="M3155" s="925">
        <v>7</v>
      </c>
      <c r="N3155" s="866">
        <v>4.71397882666667</v>
      </c>
      <c r="O3155" s="867">
        <v>11.25</v>
      </c>
      <c r="P3155" s="867">
        <f t="shared" si="42"/>
        <v>53.0322618</v>
      </c>
    </row>
    <row r="3156" s="1" customFormat="1" spans="1:16">
      <c r="A3156" s="926" t="s">
        <v>7701</v>
      </c>
      <c r="B3156" s="921" t="s">
        <v>7702</v>
      </c>
      <c r="C3156" s="891"/>
      <c r="D3156" s="555"/>
      <c r="E3156" s="922"/>
      <c r="F3156" s="891"/>
      <c r="G3156" s="891"/>
      <c r="H3156" s="891"/>
      <c r="I3156" s="891"/>
      <c r="J3156" s="891"/>
      <c r="K3156" s="891"/>
      <c r="L3156" s="891"/>
      <c r="M3156" s="925">
        <v>5</v>
      </c>
      <c r="N3156" s="866">
        <v>3.36712773333333</v>
      </c>
      <c r="O3156" s="867">
        <v>11.25</v>
      </c>
      <c r="P3156" s="867">
        <f t="shared" si="42"/>
        <v>37.880187</v>
      </c>
    </row>
    <row r="3157" s="1" customFormat="1" spans="1:16">
      <c r="A3157" s="926" t="s">
        <v>7703</v>
      </c>
      <c r="B3157" s="921" t="s">
        <v>7704</v>
      </c>
      <c r="C3157" s="891"/>
      <c r="D3157" s="555"/>
      <c r="E3157" s="922"/>
      <c r="F3157" s="891"/>
      <c r="G3157" s="891"/>
      <c r="H3157" s="891"/>
      <c r="I3157" s="891"/>
      <c r="J3157" s="891"/>
      <c r="K3157" s="891"/>
      <c r="L3157" s="891"/>
      <c r="M3157" s="925">
        <v>5</v>
      </c>
      <c r="N3157" s="866">
        <v>3.36712773333333</v>
      </c>
      <c r="O3157" s="867">
        <v>11.25</v>
      </c>
      <c r="P3157" s="867">
        <f t="shared" si="42"/>
        <v>37.880187</v>
      </c>
    </row>
    <row r="3158" s="1" customFormat="1" spans="1:16">
      <c r="A3158" s="926" t="s">
        <v>7705</v>
      </c>
      <c r="B3158" s="921" t="s">
        <v>7706</v>
      </c>
      <c r="C3158" s="891"/>
      <c r="D3158" s="555"/>
      <c r="E3158" s="922"/>
      <c r="F3158" s="891"/>
      <c r="G3158" s="891"/>
      <c r="H3158" s="891"/>
      <c r="I3158" s="891"/>
      <c r="J3158" s="891"/>
      <c r="K3158" s="891"/>
      <c r="L3158" s="891"/>
      <c r="M3158" s="925">
        <v>6</v>
      </c>
      <c r="N3158" s="866">
        <v>4.04055328</v>
      </c>
      <c r="O3158" s="867">
        <v>11.25</v>
      </c>
      <c r="P3158" s="867">
        <f t="shared" si="42"/>
        <v>45.4562244</v>
      </c>
    </row>
    <row r="3159" s="1" customFormat="1" spans="1:16">
      <c r="A3159" s="926" t="s">
        <v>7707</v>
      </c>
      <c r="B3159" s="921" t="s">
        <v>7708</v>
      </c>
      <c r="C3159" s="891"/>
      <c r="D3159" s="555"/>
      <c r="E3159" s="922"/>
      <c r="F3159" s="891"/>
      <c r="G3159" s="891"/>
      <c r="H3159" s="891"/>
      <c r="I3159" s="891"/>
      <c r="J3159" s="891"/>
      <c r="K3159" s="891"/>
      <c r="L3159" s="891"/>
      <c r="M3159" s="925">
        <v>4</v>
      </c>
      <c r="N3159" s="866">
        <v>2.69370218666667</v>
      </c>
      <c r="O3159" s="867">
        <v>11.25</v>
      </c>
      <c r="P3159" s="867">
        <f t="shared" si="42"/>
        <v>30.3041496</v>
      </c>
    </row>
    <row r="3160" s="1" customFormat="1" spans="1:16">
      <c r="A3160" s="926" t="s">
        <v>7709</v>
      </c>
      <c r="B3160" s="921" t="s">
        <v>3382</v>
      </c>
      <c r="C3160" s="891"/>
      <c r="D3160" s="555"/>
      <c r="E3160" s="922"/>
      <c r="F3160" s="891"/>
      <c r="G3160" s="891"/>
      <c r="H3160" s="891"/>
      <c r="I3160" s="891"/>
      <c r="J3160" s="891"/>
      <c r="K3160" s="891"/>
      <c r="L3160" s="891"/>
      <c r="M3160" s="925">
        <v>6</v>
      </c>
      <c r="N3160" s="866">
        <v>4.04055328</v>
      </c>
      <c r="O3160" s="867">
        <v>11.25</v>
      </c>
      <c r="P3160" s="867">
        <f t="shared" si="42"/>
        <v>45.4562244</v>
      </c>
    </row>
    <row r="3161" s="1" customFormat="1" spans="1:16">
      <c r="A3161" s="926" t="s">
        <v>6356</v>
      </c>
      <c r="B3161" s="921" t="s">
        <v>7710</v>
      </c>
      <c r="C3161" s="891"/>
      <c r="D3161" s="555"/>
      <c r="E3161" s="922"/>
      <c r="F3161" s="891"/>
      <c r="G3161" s="891"/>
      <c r="H3161" s="891"/>
      <c r="I3161" s="891"/>
      <c r="J3161" s="891"/>
      <c r="K3161" s="891"/>
      <c r="L3161" s="891"/>
      <c r="M3161" s="925">
        <v>1</v>
      </c>
      <c r="N3161" s="866">
        <v>0.673425546666667</v>
      </c>
      <c r="O3161" s="867">
        <v>11.25</v>
      </c>
      <c r="P3161" s="867">
        <f t="shared" si="42"/>
        <v>7.5760374</v>
      </c>
    </row>
    <row r="3162" s="1" customFormat="1" spans="1:16">
      <c r="A3162" s="926" t="s">
        <v>7711</v>
      </c>
      <c r="B3162" s="921" t="s">
        <v>7712</v>
      </c>
      <c r="C3162" s="891"/>
      <c r="D3162" s="555"/>
      <c r="E3162" s="922"/>
      <c r="F3162" s="891"/>
      <c r="G3162" s="891"/>
      <c r="H3162" s="891"/>
      <c r="I3162" s="891"/>
      <c r="J3162" s="891"/>
      <c r="K3162" s="891"/>
      <c r="L3162" s="891"/>
      <c r="M3162" s="925">
        <v>1</v>
      </c>
      <c r="N3162" s="866">
        <v>0.673425546666667</v>
      </c>
      <c r="O3162" s="867">
        <v>11.25</v>
      </c>
      <c r="P3162" s="867">
        <f t="shared" si="42"/>
        <v>7.5760374</v>
      </c>
    </row>
    <row r="3163" s="1" customFormat="1" spans="1:16">
      <c r="A3163" s="926" t="s">
        <v>7713</v>
      </c>
      <c r="B3163" s="921" t="s">
        <v>7714</v>
      </c>
      <c r="C3163" s="891"/>
      <c r="D3163" s="555"/>
      <c r="E3163" s="922"/>
      <c r="F3163" s="891"/>
      <c r="G3163" s="891"/>
      <c r="H3163" s="891"/>
      <c r="I3163" s="891"/>
      <c r="J3163" s="891"/>
      <c r="K3163" s="891"/>
      <c r="L3163" s="891"/>
      <c r="M3163" s="925">
        <v>2</v>
      </c>
      <c r="N3163" s="866">
        <v>1.34685109333333</v>
      </c>
      <c r="O3163" s="867">
        <v>11.25</v>
      </c>
      <c r="P3163" s="867">
        <f t="shared" si="42"/>
        <v>15.1520748</v>
      </c>
    </row>
    <row r="3164" s="1" customFormat="1" spans="1:16">
      <c r="A3164" s="926" t="s">
        <v>7715</v>
      </c>
      <c r="B3164" s="921" t="s">
        <v>7716</v>
      </c>
      <c r="C3164" s="891"/>
      <c r="D3164" s="555"/>
      <c r="E3164" s="922"/>
      <c r="F3164" s="891"/>
      <c r="G3164" s="891"/>
      <c r="H3164" s="891"/>
      <c r="I3164" s="891"/>
      <c r="J3164" s="891"/>
      <c r="K3164" s="891"/>
      <c r="L3164" s="891"/>
      <c r="M3164" s="925">
        <v>4</v>
      </c>
      <c r="N3164" s="866">
        <v>2.69370218666667</v>
      </c>
      <c r="O3164" s="867">
        <v>11.25</v>
      </c>
      <c r="P3164" s="867">
        <f t="shared" si="42"/>
        <v>30.3041496</v>
      </c>
    </row>
    <row r="3165" s="1" customFormat="1" spans="1:16">
      <c r="A3165" s="926" t="s">
        <v>7717</v>
      </c>
      <c r="B3165" s="921" t="s">
        <v>7718</v>
      </c>
      <c r="C3165" s="891"/>
      <c r="D3165" s="555"/>
      <c r="E3165" s="922"/>
      <c r="F3165" s="891"/>
      <c r="G3165" s="891"/>
      <c r="H3165" s="891"/>
      <c r="I3165" s="891"/>
      <c r="J3165" s="891"/>
      <c r="K3165" s="891"/>
      <c r="L3165" s="891"/>
      <c r="M3165" s="925">
        <v>4</v>
      </c>
      <c r="N3165" s="866">
        <v>2.69370218666667</v>
      </c>
      <c r="O3165" s="867">
        <v>11.25</v>
      </c>
      <c r="P3165" s="867">
        <f t="shared" si="42"/>
        <v>30.3041496</v>
      </c>
    </row>
    <row r="3166" s="1" customFormat="1" spans="1:16">
      <c r="A3166" s="926" t="s">
        <v>7719</v>
      </c>
      <c r="B3166" s="921" t="s">
        <v>7720</v>
      </c>
      <c r="C3166" s="891"/>
      <c r="D3166" s="555"/>
      <c r="E3166" s="922"/>
      <c r="F3166" s="891"/>
      <c r="G3166" s="891"/>
      <c r="H3166" s="891"/>
      <c r="I3166" s="891"/>
      <c r="J3166" s="891"/>
      <c r="K3166" s="891"/>
      <c r="L3166" s="891"/>
      <c r="M3166" s="925">
        <v>3</v>
      </c>
      <c r="N3166" s="866">
        <v>2.02027664</v>
      </c>
      <c r="O3166" s="867">
        <v>11.25</v>
      </c>
      <c r="P3166" s="867">
        <f t="shared" si="42"/>
        <v>22.7281122</v>
      </c>
    </row>
    <row r="3167" s="1" customFormat="1" spans="1:16">
      <c r="A3167" s="926" t="s">
        <v>7721</v>
      </c>
      <c r="B3167" s="921" t="s">
        <v>7722</v>
      </c>
      <c r="C3167" s="891"/>
      <c r="D3167" s="555"/>
      <c r="E3167" s="922"/>
      <c r="F3167" s="891"/>
      <c r="G3167" s="891"/>
      <c r="H3167" s="891"/>
      <c r="I3167" s="891"/>
      <c r="J3167" s="891"/>
      <c r="K3167" s="891"/>
      <c r="L3167" s="891"/>
      <c r="M3167" s="925">
        <v>5</v>
      </c>
      <c r="N3167" s="866">
        <v>3.36712773333333</v>
      </c>
      <c r="O3167" s="867">
        <v>11.25</v>
      </c>
      <c r="P3167" s="867">
        <f t="shared" si="42"/>
        <v>37.880187</v>
      </c>
    </row>
    <row r="3168" s="1" customFormat="1" spans="1:16">
      <c r="A3168" s="926" t="s">
        <v>7723</v>
      </c>
      <c r="B3168" s="921" t="s">
        <v>7724</v>
      </c>
      <c r="C3168" s="891"/>
      <c r="D3168" s="555"/>
      <c r="E3168" s="922"/>
      <c r="F3168" s="891"/>
      <c r="G3168" s="891"/>
      <c r="H3168" s="891"/>
      <c r="I3168" s="891"/>
      <c r="J3168" s="891"/>
      <c r="K3168" s="891"/>
      <c r="L3168" s="891"/>
      <c r="M3168" s="925">
        <v>5</v>
      </c>
      <c r="N3168" s="866">
        <v>3.36712773333333</v>
      </c>
      <c r="O3168" s="867">
        <v>11.25</v>
      </c>
      <c r="P3168" s="867">
        <f t="shared" si="42"/>
        <v>37.880187</v>
      </c>
    </row>
    <row r="3169" s="1" customFormat="1" spans="1:16">
      <c r="A3169" s="926" t="s">
        <v>7725</v>
      </c>
      <c r="B3169" s="921" t="s">
        <v>7726</v>
      </c>
      <c r="C3169" s="891"/>
      <c r="D3169" s="555"/>
      <c r="E3169" s="922"/>
      <c r="F3169" s="891"/>
      <c r="G3169" s="891"/>
      <c r="H3169" s="891"/>
      <c r="I3169" s="891"/>
      <c r="J3169" s="891"/>
      <c r="K3169" s="891"/>
      <c r="L3169" s="891"/>
      <c r="M3169" s="925">
        <v>2</v>
      </c>
      <c r="N3169" s="866">
        <v>1.34685109333333</v>
      </c>
      <c r="O3169" s="867">
        <v>11.25</v>
      </c>
      <c r="P3169" s="867">
        <f t="shared" si="42"/>
        <v>15.1520748</v>
      </c>
    </row>
    <row r="3170" s="1" customFormat="1" spans="1:16">
      <c r="A3170" s="926" t="s">
        <v>7727</v>
      </c>
      <c r="B3170" s="921" t="s">
        <v>7728</v>
      </c>
      <c r="C3170" s="891"/>
      <c r="D3170" s="555"/>
      <c r="E3170" s="922"/>
      <c r="F3170" s="891"/>
      <c r="G3170" s="891"/>
      <c r="H3170" s="891"/>
      <c r="I3170" s="891"/>
      <c r="J3170" s="891"/>
      <c r="K3170" s="891"/>
      <c r="L3170" s="891"/>
      <c r="M3170" s="925">
        <v>4</v>
      </c>
      <c r="N3170" s="866">
        <v>2.69370218666667</v>
      </c>
      <c r="O3170" s="867">
        <v>11.25</v>
      </c>
      <c r="P3170" s="867">
        <f t="shared" si="42"/>
        <v>30.3041496</v>
      </c>
    </row>
    <row r="3171" s="1" customFormat="1" spans="1:16">
      <c r="A3171" s="926" t="s">
        <v>7729</v>
      </c>
      <c r="B3171" s="921" t="s">
        <v>7730</v>
      </c>
      <c r="C3171" s="891"/>
      <c r="D3171" s="555"/>
      <c r="E3171" s="922"/>
      <c r="F3171" s="891"/>
      <c r="G3171" s="891"/>
      <c r="H3171" s="891"/>
      <c r="I3171" s="891"/>
      <c r="J3171" s="891"/>
      <c r="K3171" s="891"/>
      <c r="L3171" s="891"/>
      <c r="M3171" s="925">
        <v>6</v>
      </c>
      <c r="N3171" s="866">
        <v>4.04055328</v>
      </c>
      <c r="O3171" s="867">
        <v>11.25</v>
      </c>
      <c r="P3171" s="867">
        <f t="shared" si="42"/>
        <v>45.4562244</v>
      </c>
    </row>
    <row r="3172" s="1" customFormat="1" spans="1:16">
      <c r="A3172" s="926" t="s">
        <v>7731</v>
      </c>
      <c r="B3172" s="921" t="s">
        <v>7732</v>
      </c>
      <c r="C3172" s="891"/>
      <c r="D3172" s="555"/>
      <c r="E3172" s="922"/>
      <c r="F3172" s="891"/>
      <c r="G3172" s="891"/>
      <c r="H3172" s="891"/>
      <c r="I3172" s="891"/>
      <c r="J3172" s="891"/>
      <c r="K3172" s="891"/>
      <c r="L3172" s="891"/>
      <c r="M3172" s="925">
        <v>4</v>
      </c>
      <c r="N3172" s="866">
        <v>2.69370218666667</v>
      </c>
      <c r="O3172" s="867">
        <v>11.25</v>
      </c>
      <c r="P3172" s="867">
        <f t="shared" si="42"/>
        <v>30.3041496</v>
      </c>
    </row>
    <row r="3173" s="1" customFormat="1" spans="1:16">
      <c r="A3173" s="926" t="s">
        <v>7733</v>
      </c>
      <c r="B3173" s="921" t="s">
        <v>4978</v>
      </c>
      <c r="C3173" s="891"/>
      <c r="D3173" s="555"/>
      <c r="E3173" s="922"/>
      <c r="F3173" s="891"/>
      <c r="G3173" s="891"/>
      <c r="H3173" s="891"/>
      <c r="I3173" s="891"/>
      <c r="J3173" s="891"/>
      <c r="K3173" s="891"/>
      <c r="L3173" s="891"/>
      <c r="M3173" s="925">
        <v>1</v>
      </c>
      <c r="N3173" s="866">
        <v>0.673425546666667</v>
      </c>
      <c r="O3173" s="867">
        <v>11.25</v>
      </c>
      <c r="P3173" s="867">
        <f t="shared" si="42"/>
        <v>7.5760374</v>
      </c>
    </row>
    <row r="3174" s="1" customFormat="1" spans="1:16">
      <c r="A3174" s="926" t="s">
        <v>7734</v>
      </c>
      <c r="B3174" s="921" t="s">
        <v>7735</v>
      </c>
      <c r="C3174" s="891"/>
      <c r="D3174" s="555"/>
      <c r="E3174" s="922"/>
      <c r="F3174" s="891"/>
      <c r="G3174" s="891"/>
      <c r="H3174" s="891"/>
      <c r="I3174" s="891"/>
      <c r="J3174" s="891"/>
      <c r="K3174" s="891"/>
      <c r="L3174" s="891"/>
      <c r="M3174" s="925">
        <v>6</v>
      </c>
      <c r="N3174" s="866">
        <v>4.04055328</v>
      </c>
      <c r="O3174" s="867">
        <v>11.25</v>
      </c>
      <c r="P3174" s="867">
        <f t="shared" si="42"/>
        <v>45.4562244</v>
      </c>
    </row>
    <row r="3175" s="1" customFormat="1" spans="1:16">
      <c r="A3175" s="926" t="s">
        <v>7736</v>
      </c>
      <c r="B3175" s="921" t="s">
        <v>7737</v>
      </c>
      <c r="C3175" s="891"/>
      <c r="D3175" s="555"/>
      <c r="E3175" s="922"/>
      <c r="F3175" s="891"/>
      <c r="G3175" s="891"/>
      <c r="H3175" s="891"/>
      <c r="I3175" s="891"/>
      <c r="J3175" s="891"/>
      <c r="K3175" s="891"/>
      <c r="L3175" s="891"/>
      <c r="M3175" s="925">
        <v>4</v>
      </c>
      <c r="N3175" s="866">
        <v>2.69370218666667</v>
      </c>
      <c r="O3175" s="867">
        <v>11.25</v>
      </c>
      <c r="P3175" s="867">
        <f t="shared" si="42"/>
        <v>30.3041496</v>
      </c>
    </row>
    <row r="3176" s="1" customFormat="1" spans="1:16">
      <c r="A3176" s="926" t="s">
        <v>7738</v>
      </c>
      <c r="B3176" s="921" t="s">
        <v>7739</v>
      </c>
      <c r="C3176" s="891"/>
      <c r="D3176" s="555"/>
      <c r="E3176" s="922"/>
      <c r="F3176" s="891"/>
      <c r="G3176" s="891"/>
      <c r="H3176" s="891"/>
      <c r="I3176" s="891"/>
      <c r="J3176" s="891"/>
      <c r="K3176" s="891"/>
      <c r="L3176" s="891"/>
      <c r="M3176" s="925">
        <v>3</v>
      </c>
      <c r="N3176" s="866">
        <v>2.02027664</v>
      </c>
      <c r="O3176" s="867">
        <v>11.25</v>
      </c>
      <c r="P3176" s="867">
        <f t="shared" si="42"/>
        <v>22.7281122</v>
      </c>
    </row>
    <row r="3177" s="1" customFormat="1" spans="1:16">
      <c r="A3177" s="926" t="s">
        <v>6254</v>
      </c>
      <c r="B3177" s="921" t="s">
        <v>7740</v>
      </c>
      <c r="C3177" s="891"/>
      <c r="D3177" s="555"/>
      <c r="E3177" s="922"/>
      <c r="F3177" s="891"/>
      <c r="G3177" s="891"/>
      <c r="H3177" s="891"/>
      <c r="I3177" s="891"/>
      <c r="J3177" s="891"/>
      <c r="K3177" s="891"/>
      <c r="L3177" s="891"/>
      <c r="M3177" s="925">
        <v>4</v>
      </c>
      <c r="N3177" s="866">
        <v>2.69370218666667</v>
      </c>
      <c r="O3177" s="867">
        <v>11.25</v>
      </c>
      <c r="P3177" s="867">
        <f t="shared" si="42"/>
        <v>30.3041496</v>
      </c>
    </row>
    <row r="3178" s="1" customFormat="1" spans="1:16">
      <c r="A3178" s="926" t="s">
        <v>7163</v>
      </c>
      <c r="B3178" s="921" t="s">
        <v>7741</v>
      </c>
      <c r="C3178" s="891"/>
      <c r="D3178" s="555"/>
      <c r="E3178" s="922"/>
      <c r="F3178" s="891"/>
      <c r="G3178" s="891"/>
      <c r="H3178" s="891"/>
      <c r="I3178" s="891"/>
      <c r="J3178" s="891"/>
      <c r="K3178" s="891"/>
      <c r="L3178" s="891"/>
      <c r="M3178" s="925">
        <v>5</v>
      </c>
      <c r="N3178" s="866">
        <v>3.36712773333333</v>
      </c>
      <c r="O3178" s="867">
        <v>11.25</v>
      </c>
      <c r="P3178" s="867">
        <f t="shared" si="42"/>
        <v>37.880187</v>
      </c>
    </row>
    <row r="3179" s="1" customFormat="1" spans="1:16">
      <c r="A3179" s="926" t="s">
        <v>7742</v>
      </c>
      <c r="B3179" s="921" t="s">
        <v>7743</v>
      </c>
      <c r="C3179" s="891"/>
      <c r="D3179" s="555"/>
      <c r="E3179" s="922"/>
      <c r="F3179" s="891"/>
      <c r="G3179" s="891"/>
      <c r="H3179" s="891"/>
      <c r="I3179" s="891"/>
      <c r="J3179" s="891"/>
      <c r="K3179" s="891"/>
      <c r="L3179" s="891"/>
      <c r="M3179" s="925">
        <v>3</v>
      </c>
      <c r="N3179" s="866">
        <v>2.02027664</v>
      </c>
      <c r="O3179" s="867">
        <v>11.25</v>
      </c>
      <c r="P3179" s="867">
        <f t="shared" si="42"/>
        <v>22.7281122</v>
      </c>
    </row>
    <row r="3180" s="1" customFormat="1" spans="1:16">
      <c r="A3180" s="926" t="s">
        <v>3487</v>
      </c>
      <c r="B3180" s="921" t="s">
        <v>7744</v>
      </c>
      <c r="C3180" s="891"/>
      <c r="D3180" s="555"/>
      <c r="E3180" s="922"/>
      <c r="F3180" s="891"/>
      <c r="G3180" s="891"/>
      <c r="H3180" s="891"/>
      <c r="I3180" s="891"/>
      <c r="J3180" s="891"/>
      <c r="K3180" s="891"/>
      <c r="L3180" s="891"/>
      <c r="M3180" s="925">
        <v>2</v>
      </c>
      <c r="N3180" s="866">
        <v>1.34685109333333</v>
      </c>
      <c r="O3180" s="867">
        <v>11.25</v>
      </c>
      <c r="P3180" s="867">
        <f t="shared" si="42"/>
        <v>15.1520748</v>
      </c>
    </row>
    <row r="3181" s="1" customFormat="1" spans="1:16">
      <c r="A3181" s="926" t="s">
        <v>7745</v>
      </c>
      <c r="B3181" s="921" t="s">
        <v>7746</v>
      </c>
      <c r="C3181" s="891"/>
      <c r="D3181" s="555"/>
      <c r="E3181" s="922"/>
      <c r="F3181" s="891"/>
      <c r="G3181" s="891"/>
      <c r="H3181" s="891"/>
      <c r="I3181" s="891"/>
      <c r="J3181" s="891"/>
      <c r="K3181" s="891"/>
      <c r="L3181" s="891"/>
      <c r="M3181" s="925">
        <v>3</v>
      </c>
      <c r="N3181" s="866">
        <v>2.02027664</v>
      </c>
      <c r="O3181" s="867">
        <v>11.25</v>
      </c>
      <c r="P3181" s="867">
        <f t="shared" si="42"/>
        <v>22.7281122</v>
      </c>
    </row>
    <row r="3182" s="1" customFormat="1" spans="1:16">
      <c r="A3182" s="926" t="s">
        <v>7747</v>
      </c>
      <c r="B3182" s="921" t="s">
        <v>6769</v>
      </c>
      <c r="C3182" s="891"/>
      <c r="D3182" s="555"/>
      <c r="E3182" s="922"/>
      <c r="F3182" s="891"/>
      <c r="G3182" s="891"/>
      <c r="H3182" s="891"/>
      <c r="I3182" s="891"/>
      <c r="J3182" s="891"/>
      <c r="K3182" s="891"/>
      <c r="L3182" s="891"/>
      <c r="M3182" s="925">
        <v>2</v>
      </c>
      <c r="N3182" s="866">
        <v>1.34685109333333</v>
      </c>
      <c r="O3182" s="867">
        <v>11.25</v>
      </c>
      <c r="P3182" s="867">
        <f t="shared" si="42"/>
        <v>15.1520748</v>
      </c>
    </row>
    <row r="3183" s="1" customFormat="1" spans="1:16">
      <c r="A3183" s="926" t="s">
        <v>7748</v>
      </c>
      <c r="B3183" s="921" t="s">
        <v>7749</v>
      </c>
      <c r="C3183" s="891"/>
      <c r="D3183" s="555"/>
      <c r="E3183" s="922"/>
      <c r="F3183" s="891"/>
      <c r="G3183" s="891"/>
      <c r="H3183" s="891"/>
      <c r="I3183" s="891"/>
      <c r="J3183" s="891"/>
      <c r="K3183" s="891"/>
      <c r="L3183" s="891"/>
      <c r="M3183" s="925">
        <v>2</v>
      </c>
      <c r="N3183" s="866">
        <v>1.34685109333333</v>
      </c>
      <c r="O3183" s="867">
        <v>11.25</v>
      </c>
      <c r="P3183" s="867">
        <f t="shared" si="42"/>
        <v>15.1520748</v>
      </c>
    </row>
    <row r="3184" s="1" customFormat="1" spans="1:16">
      <c r="A3184" s="926" t="s">
        <v>4762</v>
      </c>
      <c r="B3184" s="921" t="s">
        <v>7750</v>
      </c>
      <c r="C3184" s="891"/>
      <c r="D3184" s="555"/>
      <c r="E3184" s="922"/>
      <c r="F3184" s="891"/>
      <c r="G3184" s="891"/>
      <c r="H3184" s="891"/>
      <c r="I3184" s="891"/>
      <c r="J3184" s="891"/>
      <c r="K3184" s="891"/>
      <c r="L3184" s="891"/>
      <c r="M3184" s="925">
        <v>1</v>
      </c>
      <c r="N3184" s="866">
        <v>0.673425546666667</v>
      </c>
      <c r="O3184" s="867">
        <v>11.25</v>
      </c>
      <c r="P3184" s="867">
        <f t="shared" si="42"/>
        <v>7.5760374</v>
      </c>
    </row>
    <row r="3185" s="1" customFormat="1" spans="1:16">
      <c r="A3185" s="926" t="s">
        <v>7751</v>
      </c>
      <c r="B3185" s="921" t="s">
        <v>7752</v>
      </c>
      <c r="C3185" s="891"/>
      <c r="D3185" s="555"/>
      <c r="E3185" s="922"/>
      <c r="F3185" s="891"/>
      <c r="G3185" s="891"/>
      <c r="H3185" s="891"/>
      <c r="I3185" s="891"/>
      <c r="J3185" s="891"/>
      <c r="K3185" s="891"/>
      <c r="L3185" s="891"/>
      <c r="M3185" s="925">
        <v>7</v>
      </c>
      <c r="N3185" s="866">
        <v>4.71397882666667</v>
      </c>
      <c r="O3185" s="867">
        <v>11.25</v>
      </c>
      <c r="P3185" s="867">
        <f t="shared" si="42"/>
        <v>53.0322618</v>
      </c>
    </row>
    <row r="3186" s="1" customFormat="1" spans="1:16">
      <c r="A3186" s="926" t="s">
        <v>7753</v>
      </c>
      <c r="B3186" s="921" t="s">
        <v>4449</v>
      </c>
      <c r="C3186" s="891"/>
      <c r="D3186" s="555"/>
      <c r="E3186" s="922"/>
      <c r="F3186" s="891"/>
      <c r="G3186" s="891"/>
      <c r="H3186" s="891"/>
      <c r="I3186" s="891"/>
      <c r="J3186" s="891"/>
      <c r="K3186" s="891"/>
      <c r="L3186" s="891"/>
      <c r="M3186" s="925">
        <v>5</v>
      </c>
      <c r="N3186" s="866">
        <v>3.36712773333333</v>
      </c>
      <c r="O3186" s="867">
        <v>11.25</v>
      </c>
      <c r="P3186" s="867">
        <f t="shared" si="42"/>
        <v>37.880187</v>
      </c>
    </row>
    <row r="3187" s="1" customFormat="1" spans="1:16">
      <c r="A3187" s="926" t="s">
        <v>7754</v>
      </c>
      <c r="B3187" s="921" t="s">
        <v>7755</v>
      </c>
      <c r="C3187" s="891"/>
      <c r="D3187" s="555"/>
      <c r="E3187" s="922"/>
      <c r="F3187" s="891"/>
      <c r="G3187" s="891"/>
      <c r="H3187" s="891"/>
      <c r="I3187" s="891"/>
      <c r="J3187" s="891"/>
      <c r="K3187" s="891"/>
      <c r="L3187" s="891"/>
      <c r="M3187" s="925">
        <v>3</v>
      </c>
      <c r="N3187" s="866">
        <v>2.02027664</v>
      </c>
      <c r="O3187" s="867">
        <v>11.25</v>
      </c>
      <c r="P3187" s="867">
        <f t="shared" si="42"/>
        <v>22.7281122</v>
      </c>
    </row>
    <row r="3188" s="1" customFormat="1" spans="1:16">
      <c r="A3188" s="926" t="s">
        <v>7756</v>
      </c>
      <c r="B3188" s="921" t="s">
        <v>7757</v>
      </c>
      <c r="C3188" s="891"/>
      <c r="D3188" s="555"/>
      <c r="E3188" s="922"/>
      <c r="F3188" s="891"/>
      <c r="G3188" s="891"/>
      <c r="H3188" s="891"/>
      <c r="I3188" s="891"/>
      <c r="J3188" s="891"/>
      <c r="K3188" s="891"/>
      <c r="L3188" s="891"/>
      <c r="M3188" s="925">
        <v>1</v>
      </c>
      <c r="N3188" s="866">
        <v>0.673425546666667</v>
      </c>
      <c r="O3188" s="867">
        <v>11.25</v>
      </c>
      <c r="P3188" s="867">
        <f t="shared" si="42"/>
        <v>7.5760374</v>
      </c>
    </row>
    <row r="3189" s="1" customFormat="1" spans="1:16">
      <c r="A3189" s="926" t="s">
        <v>7758</v>
      </c>
      <c r="B3189" s="921" t="s">
        <v>7759</v>
      </c>
      <c r="C3189" s="891"/>
      <c r="D3189" s="555"/>
      <c r="E3189" s="922"/>
      <c r="F3189" s="891"/>
      <c r="G3189" s="891"/>
      <c r="H3189" s="891"/>
      <c r="I3189" s="891"/>
      <c r="J3189" s="891"/>
      <c r="K3189" s="891"/>
      <c r="L3189" s="891"/>
      <c r="M3189" s="925">
        <v>7</v>
      </c>
      <c r="N3189" s="866">
        <v>4.71397882666667</v>
      </c>
      <c r="O3189" s="867">
        <v>11.25</v>
      </c>
      <c r="P3189" s="867">
        <f t="shared" si="42"/>
        <v>53.0322618</v>
      </c>
    </row>
    <row r="3190" s="1" customFormat="1" spans="1:16">
      <c r="A3190" s="926" t="s">
        <v>7760</v>
      </c>
      <c r="B3190" s="921" t="s">
        <v>3957</v>
      </c>
      <c r="C3190" s="891"/>
      <c r="D3190" s="555"/>
      <c r="E3190" s="922"/>
      <c r="F3190" s="891"/>
      <c r="G3190" s="891"/>
      <c r="H3190" s="891"/>
      <c r="I3190" s="891"/>
      <c r="J3190" s="891"/>
      <c r="K3190" s="891"/>
      <c r="L3190" s="891"/>
      <c r="M3190" s="925">
        <v>4</v>
      </c>
      <c r="N3190" s="866">
        <v>2.69370218666667</v>
      </c>
      <c r="O3190" s="867">
        <v>11.25</v>
      </c>
      <c r="P3190" s="867">
        <f t="shared" si="42"/>
        <v>30.3041496</v>
      </c>
    </row>
    <row r="3191" s="1" customFormat="1" spans="1:16">
      <c r="A3191" s="926" t="s">
        <v>7761</v>
      </c>
      <c r="B3191" s="921" t="s">
        <v>6911</v>
      </c>
      <c r="C3191" s="891"/>
      <c r="D3191" s="555"/>
      <c r="E3191" s="922"/>
      <c r="F3191" s="891"/>
      <c r="G3191" s="891"/>
      <c r="H3191" s="891"/>
      <c r="I3191" s="891"/>
      <c r="J3191" s="891"/>
      <c r="K3191" s="891"/>
      <c r="L3191" s="891"/>
      <c r="M3191" s="925">
        <v>2</v>
      </c>
      <c r="N3191" s="866">
        <v>1.34685109333333</v>
      </c>
      <c r="O3191" s="867">
        <v>11.25</v>
      </c>
      <c r="P3191" s="867">
        <f t="shared" si="42"/>
        <v>15.1520748</v>
      </c>
    </row>
    <row r="3192" s="1" customFormat="1" spans="1:16">
      <c r="A3192" s="926" t="s">
        <v>7762</v>
      </c>
      <c r="B3192" s="921" t="s">
        <v>7763</v>
      </c>
      <c r="C3192" s="891"/>
      <c r="D3192" s="555"/>
      <c r="E3192" s="922"/>
      <c r="F3192" s="891"/>
      <c r="G3192" s="891"/>
      <c r="H3192" s="891"/>
      <c r="I3192" s="891"/>
      <c r="J3192" s="891"/>
      <c r="K3192" s="891"/>
      <c r="L3192" s="891"/>
      <c r="M3192" s="925">
        <v>5</v>
      </c>
      <c r="N3192" s="866">
        <v>3.36712773333333</v>
      </c>
      <c r="O3192" s="867">
        <v>11.25</v>
      </c>
      <c r="P3192" s="867">
        <f t="shared" ref="P3192:P3255" si="43">M3192*7.5760374</f>
        <v>37.880187</v>
      </c>
    </row>
    <row r="3193" s="1" customFormat="1" spans="1:16">
      <c r="A3193" s="926" t="s">
        <v>7764</v>
      </c>
      <c r="B3193" s="921" t="s">
        <v>7765</v>
      </c>
      <c r="C3193" s="891"/>
      <c r="D3193" s="555"/>
      <c r="E3193" s="922"/>
      <c r="F3193" s="891"/>
      <c r="G3193" s="891"/>
      <c r="H3193" s="891"/>
      <c r="I3193" s="891"/>
      <c r="J3193" s="891"/>
      <c r="K3193" s="891"/>
      <c r="L3193" s="891"/>
      <c r="M3193" s="925">
        <v>1</v>
      </c>
      <c r="N3193" s="866">
        <v>0.673425546666667</v>
      </c>
      <c r="O3193" s="867">
        <v>11.25</v>
      </c>
      <c r="P3193" s="867">
        <f t="shared" si="43"/>
        <v>7.5760374</v>
      </c>
    </row>
    <row r="3194" s="1" customFormat="1" spans="1:16">
      <c r="A3194" s="926" t="s">
        <v>7766</v>
      </c>
      <c r="B3194" s="921" t="s">
        <v>7767</v>
      </c>
      <c r="C3194" s="891"/>
      <c r="D3194" s="555"/>
      <c r="E3194" s="922"/>
      <c r="F3194" s="891"/>
      <c r="G3194" s="891"/>
      <c r="H3194" s="891"/>
      <c r="I3194" s="891"/>
      <c r="J3194" s="891"/>
      <c r="K3194" s="891"/>
      <c r="L3194" s="891"/>
      <c r="M3194" s="925">
        <v>5</v>
      </c>
      <c r="N3194" s="866">
        <v>3.36712773333333</v>
      </c>
      <c r="O3194" s="867">
        <v>11.25</v>
      </c>
      <c r="P3194" s="867">
        <f t="shared" si="43"/>
        <v>37.880187</v>
      </c>
    </row>
    <row r="3195" s="1" customFormat="1" spans="1:16">
      <c r="A3195" s="926" t="s">
        <v>7768</v>
      </c>
      <c r="B3195" s="921" t="s">
        <v>7769</v>
      </c>
      <c r="C3195" s="891"/>
      <c r="D3195" s="555"/>
      <c r="E3195" s="922"/>
      <c r="F3195" s="891"/>
      <c r="G3195" s="891"/>
      <c r="H3195" s="891"/>
      <c r="I3195" s="891"/>
      <c r="J3195" s="891"/>
      <c r="K3195" s="891"/>
      <c r="L3195" s="891"/>
      <c r="M3195" s="925">
        <v>1</v>
      </c>
      <c r="N3195" s="866">
        <v>0.673425546666667</v>
      </c>
      <c r="O3195" s="867">
        <v>11.25</v>
      </c>
      <c r="P3195" s="867">
        <f t="shared" si="43"/>
        <v>7.5760374</v>
      </c>
    </row>
    <row r="3196" s="1" customFormat="1" spans="1:16">
      <c r="A3196" s="926" t="s">
        <v>7770</v>
      </c>
      <c r="B3196" s="921" t="s">
        <v>7771</v>
      </c>
      <c r="C3196" s="891"/>
      <c r="D3196" s="555"/>
      <c r="E3196" s="922"/>
      <c r="F3196" s="891"/>
      <c r="G3196" s="891"/>
      <c r="H3196" s="891"/>
      <c r="I3196" s="891"/>
      <c r="J3196" s="891"/>
      <c r="K3196" s="891"/>
      <c r="L3196" s="891"/>
      <c r="M3196" s="925">
        <v>3</v>
      </c>
      <c r="N3196" s="866">
        <v>2.02027664</v>
      </c>
      <c r="O3196" s="867">
        <v>11.25</v>
      </c>
      <c r="P3196" s="867">
        <f t="shared" si="43"/>
        <v>22.7281122</v>
      </c>
    </row>
    <row r="3197" s="1" customFormat="1" spans="1:16">
      <c r="A3197" s="926" t="s">
        <v>7772</v>
      </c>
      <c r="B3197" s="921" t="s">
        <v>3341</v>
      </c>
      <c r="C3197" s="891"/>
      <c r="D3197" s="555"/>
      <c r="E3197" s="922"/>
      <c r="F3197" s="891"/>
      <c r="G3197" s="891"/>
      <c r="H3197" s="891"/>
      <c r="I3197" s="891"/>
      <c r="J3197" s="891"/>
      <c r="K3197" s="891"/>
      <c r="L3197" s="891"/>
      <c r="M3197" s="925">
        <v>2</v>
      </c>
      <c r="N3197" s="866">
        <v>1.34685109333333</v>
      </c>
      <c r="O3197" s="867">
        <v>11.25</v>
      </c>
      <c r="P3197" s="867">
        <f t="shared" si="43"/>
        <v>15.1520748</v>
      </c>
    </row>
    <row r="3198" s="1" customFormat="1" spans="1:16">
      <c r="A3198" s="926" t="s">
        <v>1842</v>
      </c>
      <c r="B3198" s="921" t="s">
        <v>7773</v>
      </c>
      <c r="C3198" s="891"/>
      <c r="D3198" s="555"/>
      <c r="E3198" s="922"/>
      <c r="F3198" s="891"/>
      <c r="G3198" s="891"/>
      <c r="H3198" s="891"/>
      <c r="I3198" s="891"/>
      <c r="J3198" s="891"/>
      <c r="K3198" s="891"/>
      <c r="L3198" s="891"/>
      <c r="M3198" s="925">
        <v>5</v>
      </c>
      <c r="N3198" s="866">
        <v>3.36712773333333</v>
      </c>
      <c r="O3198" s="867">
        <v>11.25</v>
      </c>
      <c r="P3198" s="867">
        <f t="shared" si="43"/>
        <v>37.880187</v>
      </c>
    </row>
    <row r="3199" s="1" customFormat="1" spans="1:16">
      <c r="A3199" s="926" t="s">
        <v>7774</v>
      </c>
      <c r="B3199" s="921" t="s">
        <v>7775</v>
      </c>
      <c r="C3199" s="891"/>
      <c r="D3199" s="555"/>
      <c r="E3199" s="922"/>
      <c r="F3199" s="891"/>
      <c r="G3199" s="891"/>
      <c r="H3199" s="891"/>
      <c r="I3199" s="891"/>
      <c r="J3199" s="891"/>
      <c r="K3199" s="891"/>
      <c r="L3199" s="891"/>
      <c r="M3199" s="925">
        <v>2</v>
      </c>
      <c r="N3199" s="866">
        <v>1.34685109333333</v>
      </c>
      <c r="O3199" s="867">
        <v>11.25</v>
      </c>
      <c r="P3199" s="867">
        <f t="shared" si="43"/>
        <v>15.1520748</v>
      </c>
    </row>
    <row r="3200" s="1" customFormat="1" spans="1:16">
      <c r="A3200" s="926" t="s">
        <v>7776</v>
      </c>
      <c r="B3200" s="921" t="s">
        <v>3103</v>
      </c>
      <c r="C3200" s="891"/>
      <c r="D3200" s="555"/>
      <c r="E3200" s="922"/>
      <c r="F3200" s="891"/>
      <c r="G3200" s="891"/>
      <c r="H3200" s="891"/>
      <c r="I3200" s="891"/>
      <c r="J3200" s="891"/>
      <c r="K3200" s="891"/>
      <c r="L3200" s="891"/>
      <c r="M3200" s="925">
        <v>4</v>
      </c>
      <c r="N3200" s="866">
        <v>2.69370218666667</v>
      </c>
      <c r="O3200" s="867">
        <v>11.25</v>
      </c>
      <c r="P3200" s="867">
        <f t="shared" si="43"/>
        <v>30.3041496</v>
      </c>
    </row>
    <row r="3201" s="1" customFormat="1" spans="1:16">
      <c r="A3201" s="926" t="s">
        <v>7777</v>
      </c>
      <c r="B3201" s="921" t="s">
        <v>7778</v>
      </c>
      <c r="C3201" s="891"/>
      <c r="D3201" s="555"/>
      <c r="E3201" s="922"/>
      <c r="F3201" s="891"/>
      <c r="G3201" s="891"/>
      <c r="H3201" s="891"/>
      <c r="I3201" s="891"/>
      <c r="J3201" s="891"/>
      <c r="K3201" s="891"/>
      <c r="L3201" s="891"/>
      <c r="M3201" s="925">
        <v>3</v>
      </c>
      <c r="N3201" s="866">
        <v>2.02027664</v>
      </c>
      <c r="O3201" s="867">
        <v>11.25</v>
      </c>
      <c r="P3201" s="867">
        <f t="shared" si="43"/>
        <v>22.7281122</v>
      </c>
    </row>
    <row r="3202" s="1" customFormat="1" spans="1:16">
      <c r="A3202" s="926" t="s">
        <v>6492</v>
      </c>
      <c r="B3202" s="921" t="s">
        <v>7779</v>
      </c>
      <c r="C3202" s="891"/>
      <c r="D3202" s="555"/>
      <c r="E3202" s="922"/>
      <c r="F3202" s="891"/>
      <c r="G3202" s="891"/>
      <c r="H3202" s="891"/>
      <c r="I3202" s="891"/>
      <c r="J3202" s="891"/>
      <c r="K3202" s="891"/>
      <c r="L3202" s="891"/>
      <c r="M3202" s="925">
        <v>3</v>
      </c>
      <c r="N3202" s="866">
        <v>2.02027664</v>
      </c>
      <c r="O3202" s="867">
        <v>11.25</v>
      </c>
      <c r="P3202" s="867">
        <f t="shared" si="43"/>
        <v>22.7281122</v>
      </c>
    </row>
    <row r="3203" s="1" customFormat="1" spans="1:16">
      <c r="A3203" s="926" t="s">
        <v>7780</v>
      </c>
      <c r="B3203" s="921" t="s">
        <v>7781</v>
      </c>
      <c r="C3203" s="891"/>
      <c r="D3203" s="555"/>
      <c r="E3203" s="922"/>
      <c r="F3203" s="891"/>
      <c r="G3203" s="891"/>
      <c r="H3203" s="891"/>
      <c r="I3203" s="891"/>
      <c r="J3203" s="891"/>
      <c r="K3203" s="891"/>
      <c r="L3203" s="891"/>
      <c r="M3203" s="925">
        <v>2</v>
      </c>
      <c r="N3203" s="866">
        <v>1.34685109333333</v>
      </c>
      <c r="O3203" s="867">
        <v>11.25</v>
      </c>
      <c r="P3203" s="867">
        <f t="shared" si="43"/>
        <v>15.1520748</v>
      </c>
    </row>
    <row r="3204" s="1" customFormat="1" spans="1:16">
      <c r="A3204" s="926" t="s">
        <v>7782</v>
      </c>
      <c r="B3204" s="921" t="s">
        <v>7783</v>
      </c>
      <c r="C3204" s="891"/>
      <c r="D3204" s="555"/>
      <c r="E3204" s="922"/>
      <c r="F3204" s="891"/>
      <c r="G3204" s="891"/>
      <c r="H3204" s="891"/>
      <c r="I3204" s="891"/>
      <c r="J3204" s="891"/>
      <c r="K3204" s="891"/>
      <c r="L3204" s="891"/>
      <c r="M3204" s="925">
        <v>3</v>
      </c>
      <c r="N3204" s="866">
        <v>2.02027664</v>
      </c>
      <c r="O3204" s="867">
        <v>11.25</v>
      </c>
      <c r="P3204" s="867">
        <f t="shared" si="43"/>
        <v>22.7281122</v>
      </c>
    </row>
    <row r="3205" s="1" customFormat="1" spans="1:16">
      <c r="A3205" s="926" t="s">
        <v>7784</v>
      </c>
      <c r="B3205" s="921" t="s">
        <v>1229</v>
      </c>
      <c r="C3205" s="891"/>
      <c r="D3205" s="555"/>
      <c r="E3205" s="922"/>
      <c r="F3205" s="891"/>
      <c r="G3205" s="891"/>
      <c r="H3205" s="891"/>
      <c r="I3205" s="891"/>
      <c r="J3205" s="891"/>
      <c r="K3205" s="891"/>
      <c r="L3205" s="891"/>
      <c r="M3205" s="925">
        <v>2</v>
      </c>
      <c r="N3205" s="866">
        <v>1.34685109333333</v>
      </c>
      <c r="O3205" s="867">
        <v>11.25</v>
      </c>
      <c r="P3205" s="867">
        <f t="shared" si="43"/>
        <v>15.1520748</v>
      </c>
    </row>
    <row r="3206" s="1" customFormat="1" spans="1:16">
      <c r="A3206" s="926" t="s">
        <v>7785</v>
      </c>
      <c r="B3206" s="921" t="s">
        <v>7786</v>
      </c>
      <c r="C3206" s="891"/>
      <c r="D3206" s="555"/>
      <c r="E3206" s="922"/>
      <c r="F3206" s="891"/>
      <c r="G3206" s="891"/>
      <c r="H3206" s="891"/>
      <c r="I3206" s="891"/>
      <c r="J3206" s="891"/>
      <c r="K3206" s="891"/>
      <c r="L3206" s="891"/>
      <c r="M3206" s="925">
        <v>1</v>
      </c>
      <c r="N3206" s="866">
        <v>0.673425546666667</v>
      </c>
      <c r="O3206" s="867">
        <v>11.25</v>
      </c>
      <c r="P3206" s="867">
        <f t="shared" si="43"/>
        <v>7.5760374</v>
      </c>
    </row>
    <row r="3207" s="1" customFormat="1" spans="1:16">
      <c r="A3207" s="926" t="s">
        <v>7787</v>
      </c>
      <c r="B3207" s="921" t="s">
        <v>7788</v>
      </c>
      <c r="C3207" s="891"/>
      <c r="D3207" s="555"/>
      <c r="E3207" s="922"/>
      <c r="F3207" s="891"/>
      <c r="G3207" s="891"/>
      <c r="H3207" s="891"/>
      <c r="I3207" s="891"/>
      <c r="J3207" s="891"/>
      <c r="K3207" s="891"/>
      <c r="L3207" s="891"/>
      <c r="M3207" s="925">
        <v>4</v>
      </c>
      <c r="N3207" s="866">
        <v>2.69370218666667</v>
      </c>
      <c r="O3207" s="867">
        <v>11.25</v>
      </c>
      <c r="P3207" s="867">
        <f t="shared" si="43"/>
        <v>30.3041496</v>
      </c>
    </row>
    <row r="3208" s="1" customFormat="1" spans="1:16">
      <c r="A3208" s="926" t="s">
        <v>7789</v>
      </c>
      <c r="B3208" s="921" t="s">
        <v>7790</v>
      </c>
      <c r="C3208" s="891"/>
      <c r="D3208" s="555"/>
      <c r="E3208" s="922"/>
      <c r="F3208" s="891"/>
      <c r="G3208" s="891"/>
      <c r="H3208" s="891"/>
      <c r="I3208" s="891"/>
      <c r="J3208" s="891"/>
      <c r="K3208" s="891"/>
      <c r="L3208" s="891"/>
      <c r="M3208" s="925">
        <v>1</v>
      </c>
      <c r="N3208" s="866">
        <v>0.673425546666667</v>
      </c>
      <c r="O3208" s="867">
        <v>11.25</v>
      </c>
      <c r="P3208" s="867">
        <f t="shared" si="43"/>
        <v>7.5760374</v>
      </c>
    </row>
    <row r="3209" s="1" customFormat="1" spans="1:16">
      <c r="A3209" s="926" t="s">
        <v>7791</v>
      </c>
      <c r="B3209" s="921" t="s">
        <v>7792</v>
      </c>
      <c r="C3209" s="891"/>
      <c r="D3209" s="555"/>
      <c r="E3209" s="922"/>
      <c r="F3209" s="891"/>
      <c r="G3209" s="891"/>
      <c r="H3209" s="891"/>
      <c r="I3209" s="891"/>
      <c r="J3209" s="891"/>
      <c r="K3209" s="891"/>
      <c r="L3209" s="891"/>
      <c r="M3209" s="925">
        <v>3</v>
      </c>
      <c r="N3209" s="866">
        <v>2.02027664</v>
      </c>
      <c r="O3209" s="867">
        <v>11.25</v>
      </c>
      <c r="P3209" s="867">
        <f t="shared" si="43"/>
        <v>22.7281122</v>
      </c>
    </row>
    <row r="3210" s="1" customFormat="1" spans="1:16">
      <c r="A3210" s="926" t="s">
        <v>7793</v>
      </c>
      <c r="B3210" s="921" t="s">
        <v>7794</v>
      </c>
      <c r="C3210" s="891"/>
      <c r="D3210" s="555"/>
      <c r="E3210" s="922"/>
      <c r="F3210" s="891"/>
      <c r="G3210" s="891"/>
      <c r="H3210" s="891"/>
      <c r="I3210" s="891"/>
      <c r="J3210" s="891"/>
      <c r="K3210" s="891"/>
      <c r="L3210" s="891"/>
      <c r="M3210" s="925">
        <v>4</v>
      </c>
      <c r="N3210" s="866">
        <v>2.69370218666667</v>
      </c>
      <c r="O3210" s="867">
        <v>11.25</v>
      </c>
      <c r="P3210" s="867">
        <f t="shared" si="43"/>
        <v>30.3041496</v>
      </c>
    </row>
    <row r="3211" s="1" customFormat="1" spans="1:16">
      <c r="A3211" s="926" t="s">
        <v>7795</v>
      </c>
      <c r="B3211" s="921" t="s">
        <v>7796</v>
      </c>
      <c r="C3211" s="891"/>
      <c r="D3211" s="555"/>
      <c r="E3211" s="922"/>
      <c r="F3211" s="891"/>
      <c r="G3211" s="891"/>
      <c r="H3211" s="891"/>
      <c r="I3211" s="891"/>
      <c r="J3211" s="891"/>
      <c r="K3211" s="891"/>
      <c r="L3211" s="891"/>
      <c r="M3211" s="925">
        <v>5</v>
      </c>
      <c r="N3211" s="866">
        <v>3.36712773333333</v>
      </c>
      <c r="O3211" s="867">
        <v>11.25</v>
      </c>
      <c r="P3211" s="867">
        <f t="shared" si="43"/>
        <v>37.880187</v>
      </c>
    </row>
    <row r="3212" s="1" customFormat="1" spans="1:16">
      <c r="A3212" s="926" t="s">
        <v>7797</v>
      </c>
      <c r="B3212" s="921" t="s">
        <v>7432</v>
      </c>
      <c r="C3212" s="891"/>
      <c r="D3212" s="555"/>
      <c r="E3212" s="922"/>
      <c r="F3212" s="891"/>
      <c r="G3212" s="891"/>
      <c r="H3212" s="891"/>
      <c r="I3212" s="891"/>
      <c r="J3212" s="891"/>
      <c r="K3212" s="891"/>
      <c r="L3212" s="891"/>
      <c r="M3212" s="925">
        <v>3</v>
      </c>
      <c r="N3212" s="866">
        <v>2.02027664</v>
      </c>
      <c r="O3212" s="867">
        <v>11.25</v>
      </c>
      <c r="P3212" s="867">
        <f t="shared" si="43"/>
        <v>22.7281122</v>
      </c>
    </row>
    <row r="3213" s="1" customFormat="1" spans="1:16">
      <c r="A3213" s="926" t="s">
        <v>7798</v>
      </c>
      <c r="B3213" s="921" t="s">
        <v>7799</v>
      </c>
      <c r="C3213" s="891"/>
      <c r="D3213" s="555"/>
      <c r="E3213" s="922"/>
      <c r="F3213" s="891"/>
      <c r="G3213" s="891"/>
      <c r="H3213" s="891"/>
      <c r="I3213" s="891"/>
      <c r="J3213" s="891"/>
      <c r="K3213" s="891"/>
      <c r="L3213" s="891"/>
      <c r="M3213" s="925">
        <v>3</v>
      </c>
      <c r="N3213" s="866">
        <v>2.02027664</v>
      </c>
      <c r="O3213" s="867">
        <v>11.25</v>
      </c>
      <c r="P3213" s="867">
        <f t="shared" si="43"/>
        <v>22.7281122</v>
      </c>
    </row>
    <row r="3214" s="1" customFormat="1" spans="1:16">
      <c r="A3214" s="926" t="s">
        <v>7800</v>
      </c>
      <c r="B3214" s="921" t="s">
        <v>7801</v>
      </c>
      <c r="C3214" s="891"/>
      <c r="D3214" s="555"/>
      <c r="E3214" s="922"/>
      <c r="F3214" s="891"/>
      <c r="G3214" s="891"/>
      <c r="H3214" s="891"/>
      <c r="I3214" s="891"/>
      <c r="J3214" s="891"/>
      <c r="K3214" s="891"/>
      <c r="L3214" s="891"/>
      <c r="M3214" s="925">
        <v>2</v>
      </c>
      <c r="N3214" s="866">
        <v>1.34685109333333</v>
      </c>
      <c r="O3214" s="867">
        <v>11.25</v>
      </c>
      <c r="P3214" s="867">
        <f t="shared" si="43"/>
        <v>15.1520748</v>
      </c>
    </row>
    <row r="3215" s="1" customFormat="1" spans="1:16">
      <c r="A3215" s="926" t="s">
        <v>7802</v>
      </c>
      <c r="B3215" s="921" t="s">
        <v>7803</v>
      </c>
      <c r="C3215" s="891"/>
      <c r="D3215" s="555"/>
      <c r="E3215" s="922"/>
      <c r="F3215" s="891"/>
      <c r="G3215" s="891"/>
      <c r="H3215" s="891"/>
      <c r="I3215" s="891"/>
      <c r="J3215" s="891"/>
      <c r="K3215" s="891"/>
      <c r="L3215" s="891"/>
      <c r="M3215" s="925">
        <v>3</v>
      </c>
      <c r="N3215" s="866">
        <v>2.02027664</v>
      </c>
      <c r="O3215" s="867">
        <v>11.25</v>
      </c>
      <c r="P3215" s="867">
        <f t="shared" si="43"/>
        <v>22.7281122</v>
      </c>
    </row>
    <row r="3216" s="1" customFormat="1" spans="1:16">
      <c r="A3216" s="920" t="s">
        <v>7804</v>
      </c>
      <c r="B3216" s="921" t="s">
        <v>7805</v>
      </c>
      <c r="C3216" s="891"/>
      <c r="D3216" s="555"/>
      <c r="E3216" s="922"/>
      <c r="F3216" s="891"/>
      <c r="G3216" s="891"/>
      <c r="H3216" s="891"/>
      <c r="I3216" s="891"/>
      <c r="J3216" s="891"/>
      <c r="K3216" s="891"/>
      <c r="L3216" s="891"/>
      <c r="M3216" s="925">
        <v>3</v>
      </c>
      <c r="N3216" s="866">
        <v>2.02027664</v>
      </c>
      <c r="O3216" s="867">
        <v>11.25</v>
      </c>
      <c r="P3216" s="867">
        <f t="shared" si="43"/>
        <v>22.7281122</v>
      </c>
    </row>
    <row r="3217" s="1" customFormat="1" spans="1:16">
      <c r="A3217" s="920" t="s">
        <v>7806</v>
      </c>
      <c r="B3217" s="921" t="s">
        <v>7185</v>
      </c>
      <c r="C3217" s="891"/>
      <c r="D3217" s="555"/>
      <c r="E3217" s="922"/>
      <c r="F3217" s="891"/>
      <c r="G3217" s="891"/>
      <c r="H3217" s="891"/>
      <c r="I3217" s="891"/>
      <c r="J3217" s="891"/>
      <c r="K3217" s="891"/>
      <c r="L3217" s="891"/>
      <c r="M3217" s="925">
        <v>3</v>
      </c>
      <c r="N3217" s="866">
        <v>2.02027664</v>
      </c>
      <c r="O3217" s="867">
        <v>11.25</v>
      </c>
      <c r="P3217" s="867">
        <f t="shared" si="43"/>
        <v>22.7281122</v>
      </c>
    </row>
    <row r="3218" s="1" customFormat="1" spans="1:16">
      <c r="A3218" s="926" t="s">
        <v>7807</v>
      </c>
      <c r="B3218" s="921" t="s">
        <v>7808</v>
      </c>
      <c r="C3218" s="891"/>
      <c r="D3218" s="555"/>
      <c r="E3218" s="922"/>
      <c r="F3218" s="891"/>
      <c r="G3218" s="891"/>
      <c r="H3218" s="891"/>
      <c r="I3218" s="891"/>
      <c r="J3218" s="891"/>
      <c r="K3218" s="891"/>
      <c r="L3218" s="891"/>
      <c r="M3218" s="925">
        <v>3</v>
      </c>
      <c r="N3218" s="866">
        <v>2.02027664</v>
      </c>
      <c r="O3218" s="867">
        <v>11.25</v>
      </c>
      <c r="P3218" s="867">
        <f t="shared" si="43"/>
        <v>22.7281122</v>
      </c>
    </row>
    <row r="3219" s="1" customFormat="1" spans="1:16">
      <c r="A3219" s="926" t="s">
        <v>7809</v>
      </c>
      <c r="B3219" s="921" t="s">
        <v>7810</v>
      </c>
      <c r="C3219" s="891"/>
      <c r="D3219" s="555"/>
      <c r="E3219" s="922"/>
      <c r="F3219" s="891"/>
      <c r="G3219" s="891"/>
      <c r="H3219" s="891"/>
      <c r="I3219" s="891"/>
      <c r="J3219" s="891"/>
      <c r="K3219" s="891"/>
      <c r="L3219" s="891"/>
      <c r="M3219" s="925">
        <v>3</v>
      </c>
      <c r="N3219" s="866">
        <v>2.02027664</v>
      </c>
      <c r="O3219" s="867">
        <v>11.25</v>
      </c>
      <c r="P3219" s="867">
        <f t="shared" si="43"/>
        <v>22.7281122</v>
      </c>
    </row>
    <row r="3220" s="1" customFormat="1" spans="1:16">
      <c r="A3220" s="926" t="s">
        <v>7811</v>
      </c>
      <c r="B3220" s="921" t="s">
        <v>4909</v>
      </c>
      <c r="C3220" s="891"/>
      <c r="D3220" s="555"/>
      <c r="E3220" s="922"/>
      <c r="F3220" s="891"/>
      <c r="G3220" s="891"/>
      <c r="H3220" s="891"/>
      <c r="I3220" s="891"/>
      <c r="J3220" s="891"/>
      <c r="K3220" s="891"/>
      <c r="L3220" s="891"/>
      <c r="M3220" s="925">
        <v>3</v>
      </c>
      <c r="N3220" s="866">
        <v>2.02027664</v>
      </c>
      <c r="O3220" s="867">
        <v>11.25</v>
      </c>
      <c r="P3220" s="867">
        <f t="shared" si="43"/>
        <v>22.7281122</v>
      </c>
    </row>
    <row r="3221" s="1" customFormat="1" spans="1:16">
      <c r="A3221" s="926" t="s">
        <v>7812</v>
      </c>
      <c r="B3221" s="921" t="s">
        <v>4925</v>
      </c>
      <c r="C3221" s="891"/>
      <c r="D3221" s="555"/>
      <c r="E3221" s="922"/>
      <c r="F3221" s="891"/>
      <c r="G3221" s="891"/>
      <c r="H3221" s="891"/>
      <c r="I3221" s="891"/>
      <c r="J3221" s="891"/>
      <c r="K3221" s="891"/>
      <c r="L3221" s="891"/>
      <c r="M3221" s="925">
        <v>1</v>
      </c>
      <c r="N3221" s="866">
        <v>0.673425546666667</v>
      </c>
      <c r="O3221" s="867">
        <v>11.25</v>
      </c>
      <c r="P3221" s="867">
        <f t="shared" si="43"/>
        <v>7.5760374</v>
      </c>
    </row>
    <row r="3222" s="1" customFormat="1" spans="1:16">
      <c r="A3222" s="926" t="s">
        <v>7813</v>
      </c>
      <c r="B3222" s="921" t="s">
        <v>7814</v>
      </c>
      <c r="C3222" s="891"/>
      <c r="D3222" s="555"/>
      <c r="E3222" s="922"/>
      <c r="F3222" s="891"/>
      <c r="G3222" s="891"/>
      <c r="H3222" s="891"/>
      <c r="I3222" s="891"/>
      <c r="J3222" s="891"/>
      <c r="K3222" s="891"/>
      <c r="L3222" s="891"/>
      <c r="M3222" s="925">
        <v>2</v>
      </c>
      <c r="N3222" s="866">
        <v>1.34685109333333</v>
      </c>
      <c r="O3222" s="867">
        <v>11.25</v>
      </c>
      <c r="P3222" s="867">
        <f t="shared" si="43"/>
        <v>15.1520748</v>
      </c>
    </row>
    <row r="3223" s="1" customFormat="1" spans="1:16">
      <c r="A3223" s="926" t="s">
        <v>7815</v>
      </c>
      <c r="B3223" s="921" t="s">
        <v>7816</v>
      </c>
      <c r="C3223" s="891"/>
      <c r="D3223" s="555"/>
      <c r="E3223" s="922"/>
      <c r="F3223" s="891"/>
      <c r="G3223" s="891"/>
      <c r="H3223" s="891"/>
      <c r="I3223" s="891"/>
      <c r="J3223" s="891"/>
      <c r="K3223" s="891"/>
      <c r="L3223" s="891"/>
      <c r="M3223" s="925">
        <v>1</v>
      </c>
      <c r="N3223" s="866">
        <v>0.673425546666667</v>
      </c>
      <c r="O3223" s="867">
        <v>11.25</v>
      </c>
      <c r="P3223" s="867">
        <f t="shared" si="43"/>
        <v>7.5760374</v>
      </c>
    </row>
    <row r="3224" s="1" customFormat="1" spans="1:16">
      <c r="A3224" s="926" t="s">
        <v>7817</v>
      </c>
      <c r="B3224" s="921" t="s">
        <v>7818</v>
      </c>
      <c r="C3224" s="891"/>
      <c r="D3224" s="555"/>
      <c r="E3224" s="922"/>
      <c r="F3224" s="891"/>
      <c r="G3224" s="891"/>
      <c r="H3224" s="891"/>
      <c r="I3224" s="891"/>
      <c r="J3224" s="891"/>
      <c r="K3224" s="891"/>
      <c r="L3224" s="891"/>
      <c r="M3224" s="925">
        <v>4</v>
      </c>
      <c r="N3224" s="866">
        <v>2.69370218666667</v>
      </c>
      <c r="O3224" s="867">
        <v>11.25</v>
      </c>
      <c r="P3224" s="867">
        <f t="shared" si="43"/>
        <v>30.3041496</v>
      </c>
    </row>
    <row r="3225" s="1" customFormat="1" spans="1:16">
      <c r="A3225" s="926" t="s">
        <v>2659</v>
      </c>
      <c r="B3225" s="921" t="s">
        <v>7819</v>
      </c>
      <c r="C3225" s="891"/>
      <c r="D3225" s="555"/>
      <c r="E3225" s="922"/>
      <c r="F3225" s="891"/>
      <c r="G3225" s="891"/>
      <c r="H3225" s="891"/>
      <c r="I3225" s="891"/>
      <c r="J3225" s="891"/>
      <c r="K3225" s="891"/>
      <c r="L3225" s="891"/>
      <c r="M3225" s="925">
        <v>4</v>
      </c>
      <c r="N3225" s="866">
        <v>2.69370218666667</v>
      </c>
      <c r="O3225" s="867">
        <v>11.25</v>
      </c>
      <c r="P3225" s="867">
        <f t="shared" si="43"/>
        <v>30.3041496</v>
      </c>
    </row>
    <row r="3226" s="1" customFormat="1" spans="1:16">
      <c r="A3226" s="926" t="s">
        <v>7820</v>
      </c>
      <c r="B3226" s="921" t="s">
        <v>7821</v>
      </c>
      <c r="C3226" s="891"/>
      <c r="D3226" s="555"/>
      <c r="E3226" s="922"/>
      <c r="F3226" s="891"/>
      <c r="G3226" s="891"/>
      <c r="H3226" s="891"/>
      <c r="I3226" s="891"/>
      <c r="J3226" s="891"/>
      <c r="K3226" s="891"/>
      <c r="L3226" s="891"/>
      <c r="M3226" s="925">
        <v>3</v>
      </c>
      <c r="N3226" s="866">
        <v>2.02027664</v>
      </c>
      <c r="O3226" s="867">
        <v>11.25</v>
      </c>
      <c r="P3226" s="867">
        <f t="shared" si="43"/>
        <v>22.7281122</v>
      </c>
    </row>
    <row r="3227" s="1" customFormat="1" spans="1:16">
      <c r="A3227" s="926" t="s">
        <v>7822</v>
      </c>
      <c r="B3227" s="921" t="s">
        <v>7823</v>
      </c>
      <c r="C3227" s="891"/>
      <c r="D3227" s="555"/>
      <c r="E3227" s="922"/>
      <c r="F3227" s="891"/>
      <c r="G3227" s="891"/>
      <c r="H3227" s="891"/>
      <c r="I3227" s="891"/>
      <c r="J3227" s="891"/>
      <c r="K3227" s="891"/>
      <c r="L3227" s="891"/>
      <c r="M3227" s="925">
        <v>6</v>
      </c>
      <c r="N3227" s="866">
        <v>4.04055328</v>
      </c>
      <c r="O3227" s="867">
        <v>11.25</v>
      </c>
      <c r="P3227" s="867">
        <f t="shared" si="43"/>
        <v>45.4562244</v>
      </c>
    </row>
    <row r="3228" s="1" customFormat="1" spans="1:16">
      <c r="A3228" s="926" t="s">
        <v>7824</v>
      </c>
      <c r="B3228" s="921" t="s">
        <v>7825</v>
      </c>
      <c r="C3228" s="891"/>
      <c r="D3228" s="555"/>
      <c r="E3228" s="922"/>
      <c r="F3228" s="891"/>
      <c r="G3228" s="891"/>
      <c r="H3228" s="891"/>
      <c r="I3228" s="891"/>
      <c r="J3228" s="891"/>
      <c r="K3228" s="891"/>
      <c r="L3228" s="891"/>
      <c r="M3228" s="925">
        <v>3</v>
      </c>
      <c r="N3228" s="866">
        <v>2.02027664</v>
      </c>
      <c r="O3228" s="867">
        <v>11.25</v>
      </c>
      <c r="P3228" s="867">
        <f t="shared" si="43"/>
        <v>22.7281122</v>
      </c>
    </row>
    <row r="3229" s="1" customFormat="1" spans="1:16">
      <c r="A3229" s="926" t="s">
        <v>7826</v>
      </c>
      <c r="B3229" s="921" t="s">
        <v>7827</v>
      </c>
      <c r="C3229" s="891"/>
      <c r="D3229" s="555"/>
      <c r="E3229" s="922"/>
      <c r="F3229" s="891"/>
      <c r="G3229" s="891"/>
      <c r="H3229" s="891"/>
      <c r="I3229" s="891"/>
      <c r="J3229" s="891"/>
      <c r="K3229" s="891"/>
      <c r="L3229" s="891"/>
      <c r="M3229" s="925">
        <v>5</v>
      </c>
      <c r="N3229" s="866">
        <v>3.36712773333333</v>
      </c>
      <c r="O3229" s="867">
        <v>11.25</v>
      </c>
      <c r="P3229" s="867">
        <f t="shared" si="43"/>
        <v>37.880187</v>
      </c>
    </row>
    <row r="3230" s="1" customFormat="1" spans="1:16">
      <c r="A3230" s="926" t="s">
        <v>7828</v>
      </c>
      <c r="B3230" s="921" t="s">
        <v>7829</v>
      </c>
      <c r="C3230" s="891"/>
      <c r="D3230" s="555"/>
      <c r="E3230" s="922"/>
      <c r="F3230" s="891"/>
      <c r="G3230" s="891"/>
      <c r="H3230" s="891"/>
      <c r="I3230" s="891"/>
      <c r="J3230" s="891"/>
      <c r="K3230" s="891"/>
      <c r="L3230" s="891"/>
      <c r="M3230" s="925">
        <v>4</v>
      </c>
      <c r="N3230" s="866">
        <v>2.69370218666667</v>
      </c>
      <c r="O3230" s="867">
        <v>11.25</v>
      </c>
      <c r="P3230" s="867">
        <f t="shared" si="43"/>
        <v>30.3041496</v>
      </c>
    </row>
    <row r="3231" s="1" customFormat="1" spans="1:16">
      <c r="A3231" s="926" t="s">
        <v>7830</v>
      </c>
      <c r="B3231" s="921" t="s">
        <v>7831</v>
      </c>
      <c r="C3231" s="891"/>
      <c r="D3231" s="555"/>
      <c r="E3231" s="922"/>
      <c r="F3231" s="891"/>
      <c r="G3231" s="891"/>
      <c r="H3231" s="891"/>
      <c r="I3231" s="891"/>
      <c r="J3231" s="891"/>
      <c r="K3231" s="891"/>
      <c r="L3231" s="891"/>
      <c r="M3231" s="925">
        <v>1</v>
      </c>
      <c r="N3231" s="866">
        <v>0.673425546666667</v>
      </c>
      <c r="O3231" s="867">
        <v>11.25</v>
      </c>
      <c r="P3231" s="867">
        <f t="shared" si="43"/>
        <v>7.5760374</v>
      </c>
    </row>
    <row r="3232" s="1" customFormat="1" spans="1:16">
      <c r="A3232" s="926" t="s">
        <v>7832</v>
      </c>
      <c r="B3232" s="921" t="s">
        <v>7833</v>
      </c>
      <c r="C3232" s="891"/>
      <c r="D3232" s="555"/>
      <c r="E3232" s="922"/>
      <c r="F3232" s="891"/>
      <c r="G3232" s="891"/>
      <c r="H3232" s="891"/>
      <c r="I3232" s="891"/>
      <c r="J3232" s="891"/>
      <c r="K3232" s="891"/>
      <c r="L3232" s="891"/>
      <c r="M3232" s="925">
        <v>4</v>
      </c>
      <c r="N3232" s="866">
        <v>2.69370218666667</v>
      </c>
      <c r="O3232" s="867">
        <v>11.25</v>
      </c>
      <c r="P3232" s="867">
        <f t="shared" si="43"/>
        <v>30.3041496</v>
      </c>
    </row>
    <row r="3233" s="1" customFormat="1" spans="1:16">
      <c r="A3233" s="926" t="s">
        <v>1914</v>
      </c>
      <c r="B3233" s="921" t="s">
        <v>7834</v>
      </c>
      <c r="C3233" s="891"/>
      <c r="D3233" s="555"/>
      <c r="E3233" s="922"/>
      <c r="F3233" s="891"/>
      <c r="G3233" s="891"/>
      <c r="H3233" s="891"/>
      <c r="I3233" s="891"/>
      <c r="J3233" s="891"/>
      <c r="K3233" s="891"/>
      <c r="L3233" s="891"/>
      <c r="M3233" s="925">
        <v>4</v>
      </c>
      <c r="N3233" s="866">
        <v>2.69370218666667</v>
      </c>
      <c r="O3233" s="867">
        <v>11.25</v>
      </c>
      <c r="P3233" s="867">
        <f t="shared" si="43"/>
        <v>30.3041496</v>
      </c>
    </row>
    <row r="3234" s="1" customFormat="1" spans="1:16">
      <c r="A3234" s="926" t="s">
        <v>7835</v>
      </c>
      <c r="B3234" s="921" t="s">
        <v>7836</v>
      </c>
      <c r="C3234" s="891"/>
      <c r="D3234" s="555"/>
      <c r="E3234" s="922"/>
      <c r="F3234" s="891"/>
      <c r="G3234" s="891"/>
      <c r="H3234" s="891"/>
      <c r="I3234" s="891"/>
      <c r="J3234" s="891"/>
      <c r="K3234" s="891"/>
      <c r="L3234" s="891"/>
      <c r="M3234" s="925">
        <v>3</v>
      </c>
      <c r="N3234" s="866">
        <v>2.02027664</v>
      </c>
      <c r="O3234" s="867">
        <v>11.25</v>
      </c>
      <c r="P3234" s="867">
        <f t="shared" si="43"/>
        <v>22.7281122</v>
      </c>
    </row>
    <row r="3235" s="1" customFormat="1" spans="1:16">
      <c r="A3235" s="926" t="s">
        <v>7837</v>
      </c>
      <c r="B3235" s="921" t="s">
        <v>7838</v>
      </c>
      <c r="C3235" s="891"/>
      <c r="D3235" s="555"/>
      <c r="E3235" s="922"/>
      <c r="F3235" s="891"/>
      <c r="G3235" s="891"/>
      <c r="H3235" s="891"/>
      <c r="I3235" s="891"/>
      <c r="J3235" s="891"/>
      <c r="K3235" s="891"/>
      <c r="L3235" s="891"/>
      <c r="M3235" s="925">
        <v>3</v>
      </c>
      <c r="N3235" s="866">
        <v>2.02027664</v>
      </c>
      <c r="O3235" s="867">
        <v>11.25</v>
      </c>
      <c r="P3235" s="867">
        <f t="shared" si="43"/>
        <v>22.7281122</v>
      </c>
    </row>
    <row r="3236" s="1" customFormat="1" spans="1:16">
      <c r="A3236" s="926" t="s">
        <v>7839</v>
      </c>
      <c r="B3236" s="921" t="s">
        <v>7840</v>
      </c>
      <c r="C3236" s="891"/>
      <c r="D3236" s="555"/>
      <c r="E3236" s="922"/>
      <c r="F3236" s="891"/>
      <c r="G3236" s="891"/>
      <c r="H3236" s="891"/>
      <c r="I3236" s="891"/>
      <c r="J3236" s="891"/>
      <c r="K3236" s="891"/>
      <c r="L3236" s="891"/>
      <c r="M3236" s="925">
        <v>3</v>
      </c>
      <c r="N3236" s="866">
        <v>2.02027664</v>
      </c>
      <c r="O3236" s="867">
        <v>11.25</v>
      </c>
      <c r="P3236" s="867">
        <f t="shared" si="43"/>
        <v>22.7281122</v>
      </c>
    </row>
    <row r="3237" s="1" customFormat="1" spans="1:16">
      <c r="A3237" s="926" t="s">
        <v>7841</v>
      </c>
      <c r="B3237" s="921" t="s">
        <v>7842</v>
      </c>
      <c r="C3237" s="891"/>
      <c r="D3237" s="555"/>
      <c r="E3237" s="922"/>
      <c r="F3237" s="891"/>
      <c r="G3237" s="891"/>
      <c r="H3237" s="891"/>
      <c r="I3237" s="891"/>
      <c r="J3237" s="891"/>
      <c r="K3237" s="891"/>
      <c r="L3237" s="891"/>
      <c r="M3237" s="925">
        <v>2</v>
      </c>
      <c r="N3237" s="866">
        <v>1.34685109333333</v>
      </c>
      <c r="O3237" s="867">
        <v>11.25</v>
      </c>
      <c r="P3237" s="867">
        <f t="shared" si="43"/>
        <v>15.1520748</v>
      </c>
    </row>
    <row r="3238" s="1" customFormat="1" spans="1:16">
      <c r="A3238" s="926" t="s">
        <v>7843</v>
      </c>
      <c r="B3238" s="921" t="s">
        <v>7844</v>
      </c>
      <c r="C3238" s="891"/>
      <c r="D3238" s="555"/>
      <c r="E3238" s="922"/>
      <c r="F3238" s="891"/>
      <c r="G3238" s="891"/>
      <c r="H3238" s="891"/>
      <c r="I3238" s="891"/>
      <c r="J3238" s="891"/>
      <c r="K3238" s="891"/>
      <c r="L3238" s="891"/>
      <c r="M3238" s="925">
        <v>4</v>
      </c>
      <c r="N3238" s="866">
        <v>2.69370218666667</v>
      </c>
      <c r="O3238" s="867">
        <v>11.25</v>
      </c>
      <c r="P3238" s="867">
        <f t="shared" si="43"/>
        <v>30.3041496</v>
      </c>
    </row>
    <row r="3239" s="1" customFormat="1" spans="1:16">
      <c r="A3239" s="926" t="s">
        <v>7845</v>
      </c>
      <c r="B3239" s="921" t="s">
        <v>7846</v>
      </c>
      <c r="C3239" s="891"/>
      <c r="D3239" s="555"/>
      <c r="E3239" s="922"/>
      <c r="F3239" s="891"/>
      <c r="G3239" s="891"/>
      <c r="H3239" s="891"/>
      <c r="I3239" s="891"/>
      <c r="J3239" s="891"/>
      <c r="K3239" s="891"/>
      <c r="L3239" s="891"/>
      <c r="M3239" s="925">
        <v>5</v>
      </c>
      <c r="N3239" s="866">
        <v>3.36712773333333</v>
      </c>
      <c r="O3239" s="867">
        <v>11.25</v>
      </c>
      <c r="P3239" s="867">
        <f t="shared" si="43"/>
        <v>37.880187</v>
      </c>
    </row>
    <row r="3240" s="1" customFormat="1" spans="1:16">
      <c r="A3240" s="926" t="s">
        <v>7847</v>
      </c>
      <c r="B3240" s="921" t="s">
        <v>7848</v>
      </c>
      <c r="C3240" s="891"/>
      <c r="D3240" s="555"/>
      <c r="E3240" s="922"/>
      <c r="F3240" s="891"/>
      <c r="G3240" s="891"/>
      <c r="H3240" s="891"/>
      <c r="I3240" s="891"/>
      <c r="J3240" s="891"/>
      <c r="K3240" s="891"/>
      <c r="L3240" s="891"/>
      <c r="M3240" s="925">
        <v>4</v>
      </c>
      <c r="N3240" s="866">
        <v>2.69370218666667</v>
      </c>
      <c r="O3240" s="867">
        <v>11.25</v>
      </c>
      <c r="P3240" s="867">
        <f t="shared" si="43"/>
        <v>30.3041496</v>
      </c>
    </row>
    <row r="3241" s="1" customFormat="1" spans="1:16">
      <c r="A3241" s="926" t="s">
        <v>7849</v>
      </c>
      <c r="B3241" s="921" t="s">
        <v>7850</v>
      </c>
      <c r="C3241" s="891"/>
      <c r="D3241" s="555"/>
      <c r="E3241" s="922"/>
      <c r="F3241" s="891"/>
      <c r="G3241" s="891"/>
      <c r="H3241" s="891"/>
      <c r="I3241" s="891"/>
      <c r="J3241" s="891"/>
      <c r="K3241" s="891"/>
      <c r="L3241" s="891"/>
      <c r="M3241" s="925">
        <v>3</v>
      </c>
      <c r="N3241" s="866">
        <v>2.02027664</v>
      </c>
      <c r="O3241" s="867">
        <v>11.25</v>
      </c>
      <c r="P3241" s="867">
        <f t="shared" si="43"/>
        <v>22.7281122</v>
      </c>
    </row>
    <row r="3242" s="1" customFormat="1" spans="1:16">
      <c r="A3242" s="926" t="s">
        <v>7851</v>
      </c>
      <c r="B3242" s="921" t="s">
        <v>7852</v>
      </c>
      <c r="C3242" s="891"/>
      <c r="D3242" s="555"/>
      <c r="E3242" s="922"/>
      <c r="F3242" s="891"/>
      <c r="G3242" s="891"/>
      <c r="H3242" s="891"/>
      <c r="I3242" s="891"/>
      <c r="J3242" s="891"/>
      <c r="K3242" s="891"/>
      <c r="L3242" s="891"/>
      <c r="M3242" s="925">
        <v>2</v>
      </c>
      <c r="N3242" s="866">
        <v>1.34685109333333</v>
      </c>
      <c r="O3242" s="867">
        <v>11.25</v>
      </c>
      <c r="P3242" s="867">
        <f t="shared" si="43"/>
        <v>15.1520748</v>
      </c>
    </row>
    <row r="3243" s="1" customFormat="1" spans="1:16">
      <c r="A3243" s="926" t="s">
        <v>7853</v>
      </c>
      <c r="B3243" s="921" t="s">
        <v>7854</v>
      </c>
      <c r="C3243" s="891"/>
      <c r="D3243" s="555"/>
      <c r="E3243" s="922"/>
      <c r="F3243" s="891"/>
      <c r="G3243" s="891"/>
      <c r="H3243" s="891"/>
      <c r="I3243" s="891"/>
      <c r="J3243" s="891"/>
      <c r="K3243" s="891"/>
      <c r="L3243" s="891"/>
      <c r="M3243" s="925">
        <v>4</v>
      </c>
      <c r="N3243" s="866">
        <v>2.69370218666667</v>
      </c>
      <c r="O3243" s="867">
        <v>11.25</v>
      </c>
      <c r="P3243" s="867">
        <f t="shared" si="43"/>
        <v>30.3041496</v>
      </c>
    </row>
    <row r="3244" s="1" customFormat="1" spans="1:16">
      <c r="A3244" s="926" t="s">
        <v>7855</v>
      </c>
      <c r="B3244" s="921" t="s">
        <v>7856</v>
      </c>
      <c r="C3244" s="891"/>
      <c r="D3244" s="555"/>
      <c r="E3244" s="922"/>
      <c r="F3244" s="891"/>
      <c r="G3244" s="891"/>
      <c r="H3244" s="891"/>
      <c r="I3244" s="891"/>
      <c r="J3244" s="891"/>
      <c r="K3244" s="891"/>
      <c r="L3244" s="891"/>
      <c r="M3244" s="925">
        <v>1</v>
      </c>
      <c r="N3244" s="866">
        <v>0.673425546666667</v>
      </c>
      <c r="O3244" s="867">
        <v>11.25</v>
      </c>
      <c r="P3244" s="867">
        <f t="shared" si="43"/>
        <v>7.5760374</v>
      </c>
    </row>
    <row r="3245" s="1" customFormat="1" spans="1:16">
      <c r="A3245" s="926" t="s">
        <v>7857</v>
      </c>
      <c r="B3245" s="921" t="s">
        <v>7858</v>
      </c>
      <c r="C3245" s="891"/>
      <c r="D3245" s="555"/>
      <c r="E3245" s="922"/>
      <c r="F3245" s="891"/>
      <c r="G3245" s="891"/>
      <c r="H3245" s="891"/>
      <c r="I3245" s="891"/>
      <c r="J3245" s="891"/>
      <c r="K3245" s="891"/>
      <c r="L3245" s="891"/>
      <c r="M3245" s="925">
        <v>2</v>
      </c>
      <c r="N3245" s="866">
        <v>1.34685109333333</v>
      </c>
      <c r="O3245" s="867">
        <v>11.25</v>
      </c>
      <c r="P3245" s="867">
        <f t="shared" si="43"/>
        <v>15.1520748</v>
      </c>
    </row>
    <row r="3246" s="1" customFormat="1" spans="1:16">
      <c r="A3246" s="926" t="s">
        <v>7859</v>
      </c>
      <c r="B3246" s="921" t="s">
        <v>7860</v>
      </c>
      <c r="C3246" s="891"/>
      <c r="D3246" s="555"/>
      <c r="E3246" s="922"/>
      <c r="F3246" s="891"/>
      <c r="G3246" s="891"/>
      <c r="H3246" s="891"/>
      <c r="I3246" s="891"/>
      <c r="J3246" s="891"/>
      <c r="K3246" s="891"/>
      <c r="L3246" s="891"/>
      <c r="M3246" s="925">
        <v>3</v>
      </c>
      <c r="N3246" s="866">
        <v>2.02027664</v>
      </c>
      <c r="O3246" s="867">
        <v>11.25</v>
      </c>
      <c r="P3246" s="867">
        <f t="shared" si="43"/>
        <v>22.7281122</v>
      </c>
    </row>
    <row r="3247" s="1" customFormat="1" spans="1:16">
      <c r="A3247" s="926" t="s">
        <v>2469</v>
      </c>
      <c r="B3247" s="921" t="s">
        <v>7861</v>
      </c>
      <c r="C3247" s="891"/>
      <c r="D3247" s="555"/>
      <c r="E3247" s="922"/>
      <c r="F3247" s="891"/>
      <c r="G3247" s="891"/>
      <c r="H3247" s="891"/>
      <c r="I3247" s="891"/>
      <c r="J3247" s="891"/>
      <c r="K3247" s="891"/>
      <c r="L3247" s="891"/>
      <c r="M3247" s="925">
        <v>1</v>
      </c>
      <c r="N3247" s="866">
        <v>0.673425546666667</v>
      </c>
      <c r="O3247" s="867">
        <v>11.25</v>
      </c>
      <c r="P3247" s="867">
        <f t="shared" si="43"/>
        <v>7.5760374</v>
      </c>
    </row>
    <row r="3248" s="1" customFormat="1" spans="1:16">
      <c r="A3248" s="926" t="s">
        <v>1970</v>
      </c>
      <c r="B3248" s="921" t="s">
        <v>7862</v>
      </c>
      <c r="C3248" s="891"/>
      <c r="D3248" s="555"/>
      <c r="E3248" s="922"/>
      <c r="F3248" s="891"/>
      <c r="G3248" s="891"/>
      <c r="H3248" s="891"/>
      <c r="I3248" s="891"/>
      <c r="J3248" s="891"/>
      <c r="K3248" s="891"/>
      <c r="L3248" s="891"/>
      <c r="M3248" s="925">
        <v>4</v>
      </c>
      <c r="N3248" s="866">
        <v>2.69370218666667</v>
      </c>
      <c r="O3248" s="867">
        <v>11.25</v>
      </c>
      <c r="P3248" s="867">
        <f t="shared" si="43"/>
        <v>30.3041496</v>
      </c>
    </row>
    <row r="3249" s="1" customFormat="1" spans="1:16">
      <c r="A3249" s="926" t="s">
        <v>7863</v>
      </c>
      <c r="B3249" s="921" t="s">
        <v>7864</v>
      </c>
      <c r="C3249" s="891"/>
      <c r="D3249" s="555"/>
      <c r="E3249" s="922"/>
      <c r="F3249" s="891"/>
      <c r="G3249" s="891"/>
      <c r="H3249" s="891"/>
      <c r="I3249" s="891"/>
      <c r="J3249" s="891"/>
      <c r="K3249" s="891"/>
      <c r="L3249" s="891"/>
      <c r="M3249" s="925">
        <v>4</v>
      </c>
      <c r="N3249" s="866">
        <v>2.69370218666667</v>
      </c>
      <c r="O3249" s="867">
        <v>11.25</v>
      </c>
      <c r="P3249" s="867">
        <f t="shared" si="43"/>
        <v>30.3041496</v>
      </c>
    </row>
    <row r="3250" s="1" customFormat="1" spans="1:16">
      <c r="A3250" s="920" t="s">
        <v>7865</v>
      </c>
      <c r="B3250" s="921" t="s">
        <v>7866</v>
      </c>
      <c r="C3250" s="891"/>
      <c r="D3250" s="555"/>
      <c r="E3250" s="922"/>
      <c r="F3250" s="891"/>
      <c r="G3250" s="891"/>
      <c r="H3250" s="891"/>
      <c r="I3250" s="891"/>
      <c r="J3250" s="891"/>
      <c r="K3250" s="891"/>
      <c r="L3250" s="891"/>
      <c r="M3250" s="925">
        <v>3</v>
      </c>
      <c r="N3250" s="866">
        <v>2.02027664</v>
      </c>
      <c r="O3250" s="867">
        <v>11.25</v>
      </c>
      <c r="P3250" s="867">
        <f t="shared" si="43"/>
        <v>22.7281122</v>
      </c>
    </row>
    <row r="3251" s="1" customFormat="1" spans="1:16">
      <c r="A3251" s="926" t="s">
        <v>7867</v>
      </c>
      <c r="B3251" s="921" t="s">
        <v>6934</v>
      </c>
      <c r="C3251" s="891"/>
      <c r="D3251" s="555"/>
      <c r="E3251" s="922"/>
      <c r="F3251" s="891"/>
      <c r="G3251" s="891"/>
      <c r="H3251" s="891"/>
      <c r="I3251" s="891"/>
      <c r="J3251" s="891"/>
      <c r="K3251" s="891"/>
      <c r="L3251" s="891"/>
      <c r="M3251" s="925">
        <v>1</v>
      </c>
      <c r="N3251" s="866">
        <v>0.673425546666667</v>
      </c>
      <c r="O3251" s="867">
        <v>11.25</v>
      </c>
      <c r="P3251" s="867">
        <f t="shared" si="43"/>
        <v>7.5760374</v>
      </c>
    </row>
    <row r="3252" s="1" customFormat="1" spans="1:16">
      <c r="A3252" s="926" t="s">
        <v>7868</v>
      </c>
      <c r="B3252" s="921" t="s">
        <v>7869</v>
      </c>
      <c r="C3252" s="891"/>
      <c r="D3252" s="555"/>
      <c r="E3252" s="922"/>
      <c r="F3252" s="891"/>
      <c r="G3252" s="891"/>
      <c r="H3252" s="891"/>
      <c r="I3252" s="891"/>
      <c r="J3252" s="891"/>
      <c r="K3252" s="891"/>
      <c r="L3252" s="891"/>
      <c r="M3252" s="925">
        <v>1</v>
      </c>
      <c r="N3252" s="866">
        <v>0.673425546666667</v>
      </c>
      <c r="O3252" s="867">
        <v>11.25</v>
      </c>
      <c r="P3252" s="867">
        <f t="shared" si="43"/>
        <v>7.5760374</v>
      </c>
    </row>
    <row r="3253" s="1" customFormat="1" spans="1:16">
      <c r="A3253" s="926" t="s">
        <v>2479</v>
      </c>
      <c r="B3253" s="921" t="s">
        <v>7870</v>
      </c>
      <c r="C3253" s="891"/>
      <c r="D3253" s="555"/>
      <c r="E3253" s="922"/>
      <c r="F3253" s="891"/>
      <c r="G3253" s="891"/>
      <c r="H3253" s="891"/>
      <c r="I3253" s="891"/>
      <c r="J3253" s="891"/>
      <c r="K3253" s="891"/>
      <c r="L3253" s="891"/>
      <c r="M3253" s="925">
        <v>4</v>
      </c>
      <c r="N3253" s="866">
        <v>2.69370218666667</v>
      </c>
      <c r="O3253" s="867">
        <v>11.25</v>
      </c>
      <c r="P3253" s="867">
        <f t="shared" si="43"/>
        <v>30.3041496</v>
      </c>
    </row>
    <row r="3254" s="1" customFormat="1" spans="1:16">
      <c r="A3254" s="926" t="s">
        <v>7871</v>
      </c>
      <c r="B3254" s="921" t="s">
        <v>7872</v>
      </c>
      <c r="C3254" s="891"/>
      <c r="D3254" s="555"/>
      <c r="E3254" s="922"/>
      <c r="F3254" s="891"/>
      <c r="G3254" s="891"/>
      <c r="H3254" s="891"/>
      <c r="I3254" s="891"/>
      <c r="J3254" s="891"/>
      <c r="K3254" s="891"/>
      <c r="L3254" s="891"/>
      <c r="M3254" s="925">
        <v>2</v>
      </c>
      <c r="N3254" s="866">
        <v>1.34685109333333</v>
      </c>
      <c r="O3254" s="867">
        <v>11.25</v>
      </c>
      <c r="P3254" s="867">
        <f t="shared" si="43"/>
        <v>15.1520748</v>
      </c>
    </row>
    <row r="3255" s="1" customFormat="1" spans="1:16">
      <c r="A3255" s="926" t="s">
        <v>7873</v>
      </c>
      <c r="B3255" s="921" t="s">
        <v>7874</v>
      </c>
      <c r="C3255" s="891"/>
      <c r="D3255" s="555"/>
      <c r="E3255" s="922"/>
      <c r="F3255" s="891"/>
      <c r="G3255" s="891"/>
      <c r="H3255" s="891"/>
      <c r="I3255" s="891"/>
      <c r="J3255" s="891"/>
      <c r="K3255" s="891"/>
      <c r="L3255" s="891"/>
      <c r="M3255" s="925">
        <v>4</v>
      </c>
      <c r="N3255" s="866">
        <v>2.69370218666667</v>
      </c>
      <c r="O3255" s="867">
        <v>11.25</v>
      </c>
      <c r="P3255" s="867">
        <f t="shared" si="43"/>
        <v>30.3041496</v>
      </c>
    </row>
    <row r="3256" s="1" customFormat="1" spans="1:16">
      <c r="A3256" s="926" t="s">
        <v>7875</v>
      </c>
      <c r="B3256" s="921" t="s">
        <v>7876</v>
      </c>
      <c r="C3256" s="891"/>
      <c r="D3256" s="555"/>
      <c r="E3256" s="922"/>
      <c r="F3256" s="891"/>
      <c r="G3256" s="891"/>
      <c r="H3256" s="891"/>
      <c r="I3256" s="891"/>
      <c r="J3256" s="891"/>
      <c r="K3256" s="891"/>
      <c r="L3256" s="891"/>
      <c r="M3256" s="925">
        <v>4</v>
      </c>
      <c r="N3256" s="866">
        <v>2.69370218666667</v>
      </c>
      <c r="O3256" s="867">
        <v>11.25</v>
      </c>
      <c r="P3256" s="867">
        <f t="shared" ref="P3256:P3319" si="44">M3256*7.5760374</f>
        <v>30.3041496</v>
      </c>
    </row>
    <row r="3257" s="1" customFormat="1" spans="1:16">
      <c r="A3257" s="926" t="s">
        <v>6964</v>
      </c>
      <c r="B3257" s="921" t="s">
        <v>7877</v>
      </c>
      <c r="C3257" s="891"/>
      <c r="D3257" s="555"/>
      <c r="E3257" s="922"/>
      <c r="F3257" s="891"/>
      <c r="G3257" s="891"/>
      <c r="H3257" s="891"/>
      <c r="I3257" s="891"/>
      <c r="J3257" s="891"/>
      <c r="K3257" s="891"/>
      <c r="L3257" s="891"/>
      <c r="M3257" s="925">
        <v>2</v>
      </c>
      <c r="N3257" s="866">
        <v>1.34685109333333</v>
      </c>
      <c r="O3257" s="867">
        <v>11.25</v>
      </c>
      <c r="P3257" s="867">
        <f t="shared" si="44"/>
        <v>15.1520748</v>
      </c>
    </row>
    <row r="3258" s="1" customFormat="1" spans="1:16">
      <c r="A3258" s="926" t="s">
        <v>7878</v>
      </c>
      <c r="B3258" s="921" t="s">
        <v>6693</v>
      </c>
      <c r="C3258" s="891"/>
      <c r="D3258" s="555"/>
      <c r="E3258" s="922"/>
      <c r="F3258" s="891"/>
      <c r="G3258" s="891"/>
      <c r="H3258" s="891"/>
      <c r="I3258" s="891"/>
      <c r="J3258" s="891"/>
      <c r="K3258" s="891"/>
      <c r="L3258" s="891"/>
      <c r="M3258" s="925">
        <v>3</v>
      </c>
      <c r="N3258" s="866">
        <v>2.02027664</v>
      </c>
      <c r="O3258" s="867">
        <v>11.25</v>
      </c>
      <c r="P3258" s="867">
        <f t="shared" si="44"/>
        <v>22.7281122</v>
      </c>
    </row>
    <row r="3259" s="1" customFormat="1" spans="1:16">
      <c r="A3259" s="926" t="s">
        <v>7879</v>
      </c>
      <c r="B3259" s="921" t="s">
        <v>7880</v>
      </c>
      <c r="C3259" s="891"/>
      <c r="D3259" s="555"/>
      <c r="E3259" s="922"/>
      <c r="F3259" s="891"/>
      <c r="G3259" s="891"/>
      <c r="H3259" s="891"/>
      <c r="I3259" s="891"/>
      <c r="J3259" s="891"/>
      <c r="K3259" s="891"/>
      <c r="L3259" s="891"/>
      <c r="M3259" s="925">
        <v>2</v>
      </c>
      <c r="N3259" s="866">
        <v>1.34685109333333</v>
      </c>
      <c r="O3259" s="867">
        <v>11.25</v>
      </c>
      <c r="P3259" s="867">
        <f t="shared" si="44"/>
        <v>15.1520748</v>
      </c>
    </row>
    <row r="3260" s="1" customFormat="1" spans="1:16">
      <c r="A3260" s="926" t="s">
        <v>7881</v>
      </c>
      <c r="B3260" s="921" t="s">
        <v>7882</v>
      </c>
      <c r="C3260" s="891"/>
      <c r="D3260" s="555"/>
      <c r="E3260" s="922"/>
      <c r="F3260" s="891"/>
      <c r="G3260" s="891"/>
      <c r="H3260" s="891"/>
      <c r="I3260" s="891"/>
      <c r="J3260" s="891"/>
      <c r="K3260" s="891"/>
      <c r="L3260" s="891"/>
      <c r="M3260" s="925">
        <v>4</v>
      </c>
      <c r="N3260" s="866">
        <v>2.69370218666667</v>
      </c>
      <c r="O3260" s="867">
        <v>11.25</v>
      </c>
      <c r="P3260" s="867">
        <f t="shared" si="44"/>
        <v>30.3041496</v>
      </c>
    </row>
    <row r="3261" s="1" customFormat="1" spans="1:16">
      <c r="A3261" s="926" t="s">
        <v>7883</v>
      </c>
      <c r="B3261" s="921" t="s">
        <v>7884</v>
      </c>
      <c r="C3261" s="891"/>
      <c r="D3261" s="555"/>
      <c r="E3261" s="922"/>
      <c r="F3261" s="891"/>
      <c r="G3261" s="891"/>
      <c r="H3261" s="891"/>
      <c r="I3261" s="891"/>
      <c r="J3261" s="891"/>
      <c r="K3261" s="891"/>
      <c r="L3261" s="891"/>
      <c r="M3261" s="925">
        <v>4</v>
      </c>
      <c r="N3261" s="866">
        <v>2.69370218666667</v>
      </c>
      <c r="O3261" s="867">
        <v>11.25</v>
      </c>
      <c r="P3261" s="867">
        <f t="shared" si="44"/>
        <v>30.3041496</v>
      </c>
    </row>
    <row r="3262" s="1" customFormat="1" spans="1:16">
      <c r="A3262" s="926" t="s">
        <v>7885</v>
      </c>
      <c r="B3262" s="921" t="s">
        <v>7886</v>
      </c>
      <c r="C3262" s="891"/>
      <c r="D3262" s="555"/>
      <c r="E3262" s="922"/>
      <c r="F3262" s="891"/>
      <c r="G3262" s="891"/>
      <c r="H3262" s="891"/>
      <c r="I3262" s="891"/>
      <c r="J3262" s="891"/>
      <c r="K3262" s="891"/>
      <c r="L3262" s="891"/>
      <c r="M3262" s="925">
        <v>1</v>
      </c>
      <c r="N3262" s="866">
        <v>0.673425546666667</v>
      </c>
      <c r="O3262" s="867">
        <v>11.25</v>
      </c>
      <c r="P3262" s="867">
        <f t="shared" si="44"/>
        <v>7.5760374</v>
      </c>
    </row>
    <row r="3263" s="1" customFormat="1" spans="1:16">
      <c r="A3263" s="926" t="s">
        <v>7887</v>
      </c>
      <c r="B3263" s="921" t="s">
        <v>7888</v>
      </c>
      <c r="C3263" s="891"/>
      <c r="D3263" s="555"/>
      <c r="E3263" s="922"/>
      <c r="F3263" s="891"/>
      <c r="G3263" s="891"/>
      <c r="H3263" s="891"/>
      <c r="I3263" s="891"/>
      <c r="J3263" s="891"/>
      <c r="K3263" s="891"/>
      <c r="L3263" s="891"/>
      <c r="M3263" s="925">
        <v>3</v>
      </c>
      <c r="N3263" s="866">
        <v>2.02027664</v>
      </c>
      <c r="O3263" s="867">
        <v>11.25</v>
      </c>
      <c r="P3263" s="867">
        <f t="shared" si="44"/>
        <v>22.7281122</v>
      </c>
    </row>
    <row r="3264" s="1" customFormat="1" spans="1:16">
      <c r="A3264" s="926" t="s">
        <v>3923</v>
      </c>
      <c r="B3264" s="921" t="s">
        <v>7889</v>
      </c>
      <c r="C3264" s="891"/>
      <c r="D3264" s="555"/>
      <c r="E3264" s="922"/>
      <c r="F3264" s="891"/>
      <c r="G3264" s="891"/>
      <c r="H3264" s="891"/>
      <c r="I3264" s="891"/>
      <c r="J3264" s="891"/>
      <c r="K3264" s="891"/>
      <c r="L3264" s="891"/>
      <c r="M3264" s="925">
        <v>5</v>
      </c>
      <c r="N3264" s="866">
        <v>3.36712773333333</v>
      </c>
      <c r="O3264" s="867">
        <v>11.25</v>
      </c>
      <c r="P3264" s="867">
        <f t="shared" si="44"/>
        <v>37.880187</v>
      </c>
    </row>
    <row r="3265" s="1" customFormat="1" spans="1:16">
      <c r="A3265" s="920" t="s">
        <v>7890</v>
      </c>
      <c r="B3265" s="921" t="s">
        <v>7891</v>
      </c>
      <c r="C3265" s="891"/>
      <c r="D3265" s="555"/>
      <c r="E3265" s="922"/>
      <c r="F3265" s="891"/>
      <c r="G3265" s="891"/>
      <c r="H3265" s="891"/>
      <c r="I3265" s="891"/>
      <c r="J3265" s="891"/>
      <c r="K3265" s="891"/>
      <c r="L3265" s="891"/>
      <c r="M3265" s="925">
        <v>5</v>
      </c>
      <c r="N3265" s="866">
        <v>3.36712773333333</v>
      </c>
      <c r="O3265" s="867">
        <v>11.25</v>
      </c>
      <c r="P3265" s="867">
        <f t="shared" si="44"/>
        <v>37.880187</v>
      </c>
    </row>
    <row r="3266" s="1" customFormat="1" spans="1:16">
      <c r="A3266" s="926" t="s">
        <v>4987</v>
      </c>
      <c r="B3266" s="921" t="s">
        <v>7892</v>
      </c>
      <c r="C3266" s="891"/>
      <c r="D3266" s="555"/>
      <c r="E3266" s="922"/>
      <c r="F3266" s="891"/>
      <c r="G3266" s="891"/>
      <c r="H3266" s="891"/>
      <c r="I3266" s="891"/>
      <c r="J3266" s="891"/>
      <c r="K3266" s="891"/>
      <c r="L3266" s="891"/>
      <c r="M3266" s="925">
        <v>1</v>
      </c>
      <c r="N3266" s="866">
        <v>0.673425546666667</v>
      </c>
      <c r="O3266" s="867">
        <v>11.25</v>
      </c>
      <c r="P3266" s="867">
        <f t="shared" si="44"/>
        <v>7.5760374</v>
      </c>
    </row>
    <row r="3267" s="1" customFormat="1" spans="1:16">
      <c r="A3267" s="926" t="s">
        <v>7893</v>
      </c>
      <c r="B3267" s="921" t="s">
        <v>7728</v>
      </c>
      <c r="C3267" s="891"/>
      <c r="D3267" s="555"/>
      <c r="E3267" s="922"/>
      <c r="F3267" s="891"/>
      <c r="G3267" s="891"/>
      <c r="H3267" s="891"/>
      <c r="I3267" s="891"/>
      <c r="J3267" s="891"/>
      <c r="K3267" s="891"/>
      <c r="L3267" s="891"/>
      <c r="M3267" s="925">
        <v>5</v>
      </c>
      <c r="N3267" s="866">
        <v>3.36712773333333</v>
      </c>
      <c r="O3267" s="867">
        <v>11.25</v>
      </c>
      <c r="P3267" s="867">
        <f t="shared" si="44"/>
        <v>37.880187</v>
      </c>
    </row>
    <row r="3268" s="1" customFormat="1" spans="1:16">
      <c r="A3268" s="926" t="s">
        <v>7894</v>
      </c>
      <c r="B3268" s="921" t="s">
        <v>7895</v>
      </c>
      <c r="C3268" s="891"/>
      <c r="D3268" s="555"/>
      <c r="E3268" s="922"/>
      <c r="F3268" s="891"/>
      <c r="G3268" s="891"/>
      <c r="H3268" s="891"/>
      <c r="I3268" s="891"/>
      <c r="J3268" s="891"/>
      <c r="K3268" s="891"/>
      <c r="L3268" s="891"/>
      <c r="M3268" s="925">
        <v>7</v>
      </c>
      <c r="N3268" s="866">
        <v>4.71397882666667</v>
      </c>
      <c r="O3268" s="867">
        <v>11.25</v>
      </c>
      <c r="P3268" s="867">
        <f t="shared" si="44"/>
        <v>53.0322618</v>
      </c>
    </row>
    <row r="3269" s="1" customFormat="1" spans="1:16">
      <c r="A3269" s="926" t="s">
        <v>7896</v>
      </c>
      <c r="B3269" s="921" t="s">
        <v>7897</v>
      </c>
      <c r="C3269" s="891"/>
      <c r="D3269" s="555"/>
      <c r="E3269" s="922"/>
      <c r="F3269" s="891"/>
      <c r="G3269" s="891"/>
      <c r="H3269" s="891"/>
      <c r="I3269" s="891"/>
      <c r="J3269" s="891"/>
      <c r="K3269" s="891"/>
      <c r="L3269" s="891"/>
      <c r="M3269" s="925">
        <v>2</v>
      </c>
      <c r="N3269" s="866">
        <v>1.34685109333333</v>
      </c>
      <c r="O3269" s="867">
        <v>11.25</v>
      </c>
      <c r="P3269" s="867">
        <f t="shared" si="44"/>
        <v>15.1520748</v>
      </c>
    </row>
    <row r="3270" s="1" customFormat="1" spans="1:16">
      <c r="A3270" s="926" t="s">
        <v>7898</v>
      </c>
      <c r="B3270" s="921" t="s">
        <v>6749</v>
      </c>
      <c r="C3270" s="891"/>
      <c r="D3270" s="555"/>
      <c r="E3270" s="922"/>
      <c r="F3270" s="891"/>
      <c r="G3270" s="891"/>
      <c r="H3270" s="891"/>
      <c r="I3270" s="891"/>
      <c r="J3270" s="891"/>
      <c r="K3270" s="891"/>
      <c r="L3270" s="891"/>
      <c r="M3270" s="925">
        <v>1</v>
      </c>
      <c r="N3270" s="866">
        <v>0.673425546666667</v>
      </c>
      <c r="O3270" s="867">
        <v>11.25</v>
      </c>
      <c r="P3270" s="867">
        <f t="shared" si="44"/>
        <v>7.5760374</v>
      </c>
    </row>
    <row r="3271" s="1" customFormat="1" spans="1:16">
      <c r="A3271" s="926" t="s">
        <v>7899</v>
      </c>
      <c r="B3271" s="921" t="s">
        <v>7900</v>
      </c>
      <c r="C3271" s="891"/>
      <c r="D3271" s="555"/>
      <c r="E3271" s="922"/>
      <c r="F3271" s="891"/>
      <c r="G3271" s="891"/>
      <c r="H3271" s="891"/>
      <c r="I3271" s="891"/>
      <c r="J3271" s="891"/>
      <c r="K3271" s="891"/>
      <c r="L3271" s="891"/>
      <c r="M3271" s="925">
        <v>2</v>
      </c>
      <c r="N3271" s="866">
        <v>1.34685109333333</v>
      </c>
      <c r="O3271" s="867">
        <v>11.25</v>
      </c>
      <c r="P3271" s="867">
        <f t="shared" si="44"/>
        <v>15.1520748</v>
      </c>
    </row>
    <row r="3272" s="1" customFormat="1" spans="1:16">
      <c r="A3272" s="926" t="s">
        <v>7901</v>
      </c>
      <c r="B3272" s="921" t="s">
        <v>7902</v>
      </c>
      <c r="C3272" s="891"/>
      <c r="D3272" s="555"/>
      <c r="E3272" s="922"/>
      <c r="F3272" s="891"/>
      <c r="G3272" s="891"/>
      <c r="H3272" s="891"/>
      <c r="I3272" s="891"/>
      <c r="J3272" s="891"/>
      <c r="K3272" s="891"/>
      <c r="L3272" s="891"/>
      <c r="M3272" s="925">
        <v>5</v>
      </c>
      <c r="N3272" s="866">
        <v>3.36712773333333</v>
      </c>
      <c r="O3272" s="867">
        <v>11.25</v>
      </c>
      <c r="P3272" s="867">
        <f t="shared" si="44"/>
        <v>37.880187</v>
      </c>
    </row>
    <row r="3273" s="1" customFormat="1" spans="1:16">
      <c r="A3273" s="926" t="s">
        <v>7903</v>
      </c>
      <c r="B3273" s="921" t="s">
        <v>7904</v>
      </c>
      <c r="C3273" s="891"/>
      <c r="D3273" s="555"/>
      <c r="E3273" s="922"/>
      <c r="F3273" s="891"/>
      <c r="G3273" s="891"/>
      <c r="H3273" s="891"/>
      <c r="I3273" s="891"/>
      <c r="J3273" s="891"/>
      <c r="K3273" s="891"/>
      <c r="L3273" s="891"/>
      <c r="M3273" s="925">
        <v>1</v>
      </c>
      <c r="N3273" s="866">
        <v>0.673425546666667</v>
      </c>
      <c r="O3273" s="867">
        <v>11.25</v>
      </c>
      <c r="P3273" s="867">
        <f t="shared" si="44"/>
        <v>7.5760374</v>
      </c>
    </row>
    <row r="3274" s="1" customFormat="1" spans="1:16">
      <c r="A3274" s="926" t="s">
        <v>7905</v>
      </c>
      <c r="B3274" s="921" t="s">
        <v>7864</v>
      </c>
      <c r="C3274" s="891"/>
      <c r="D3274" s="555"/>
      <c r="E3274" s="922"/>
      <c r="F3274" s="891"/>
      <c r="G3274" s="891"/>
      <c r="H3274" s="891"/>
      <c r="I3274" s="891"/>
      <c r="J3274" s="891"/>
      <c r="K3274" s="891"/>
      <c r="L3274" s="891"/>
      <c r="M3274" s="925">
        <v>3</v>
      </c>
      <c r="N3274" s="866">
        <v>2.02027664</v>
      </c>
      <c r="O3274" s="867">
        <v>11.25</v>
      </c>
      <c r="P3274" s="867">
        <f t="shared" si="44"/>
        <v>22.7281122</v>
      </c>
    </row>
    <row r="3275" s="1" customFormat="1" spans="1:16">
      <c r="A3275" s="926" t="s">
        <v>7906</v>
      </c>
      <c r="B3275" s="921" t="s">
        <v>7907</v>
      </c>
      <c r="C3275" s="891"/>
      <c r="D3275" s="555"/>
      <c r="E3275" s="922"/>
      <c r="F3275" s="891"/>
      <c r="G3275" s="891"/>
      <c r="H3275" s="891"/>
      <c r="I3275" s="891"/>
      <c r="J3275" s="891"/>
      <c r="K3275" s="891"/>
      <c r="L3275" s="891"/>
      <c r="M3275" s="925">
        <v>2</v>
      </c>
      <c r="N3275" s="866">
        <v>1.34685109333333</v>
      </c>
      <c r="O3275" s="867">
        <v>11.25</v>
      </c>
      <c r="P3275" s="867">
        <f t="shared" si="44"/>
        <v>15.1520748</v>
      </c>
    </row>
    <row r="3276" s="1" customFormat="1" spans="1:16">
      <c r="A3276" s="926" t="s">
        <v>7908</v>
      </c>
      <c r="B3276" s="921" t="s">
        <v>3533</v>
      </c>
      <c r="C3276" s="891"/>
      <c r="D3276" s="555"/>
      <c r="E3276" s="922"/>
      <c r="F3276" s="891"/>
      <c r="G3276" s="891"/>
      <c r="H3276" s="891"/>
      <c r="I3276" s="891"/>
      <c r="J3276" s="891"/>
      <c r="K3276" s="891"/>
      <c r="L3276" s="891"/>
      <c r="M3276" s="925">
        <v>2</v>
      </c>
      <c r="N3276" s="866">
        <v>1.34685109333333</v>
      </c>
      <c r="O3276" s="867">
        <v>11.25</v>
      </c>
      <c r="P3276" s="867">
        <f t="shared" si="44"/>
        <v>15.1520748</v>
      </c>
    </row>
    <row r="3277" s="1" customFormat="1" spans="1:16">
      <c r="A3277" s="926" t="s">
        <v>7909</v>
      </c>
      <c r="B3277" s="921" t="s">
        <v>7910</v>
      </c>
      <c r="C3277" s="891"/>
      <c r="D3277" s="555"/>
      <c r="E3277" s="922"/>
      <c r="F3277" s="891"/>
      <c r="G3277" s="891"/>
      <c r="H3277" s="891"/>
      <c r="I3277" s="891"/>
      <c r="J3277" s="891"/>
      <c r="K3277" s="891"/>
      <c r="L3277" s="891"/>
      <c r="M3277" s="925">
        <v>1</v>
      </c>
      <c r="N3277" s="866">
        <v>0.673425546666667</v>
      </c>
      <c r="O3277" s="867">
        <v>11.25</v>
      </c>
      <c r="P3277" s="867">
        <f t="shared" si="44"/>
        <v>7.5760374</v>
      </c>
    </row>
    <row r="3278" s="1" customFormat="1" spans="1:16">
      <c r="A3278" s="926" t="s">
        <v>7911</v>
      </c>
      <c r="B3278" s="921" t="s">
        <v>7912</v>
      </c>
      <c r="C3278" s="891"/>
      <c r="D3278" s="555"/>
      <c r="E3278" s="922"/>
      <c r="F3278" s="891"/>
      <c r="G3278" s="891"/>
      <c r="H3278" s="891"/>
      <c r="I3278" s="891"/>
      <c r="J3278" s="891"/>
      <c r="K3278" s="891"/>
      <c r="L3278" s="891"/>
      <c r="M3278" s="925">
        <v>3</v>
      </c>
      <c r="N3278" s="866">
        <v>2.02027664</v>
      </c>
      <c r="O3278" s="867">
        <v>11.25</v>
      </c>
      <c r="P3278" s="867">
        <f t="shared" si="44"/>
        <v>22.7281122</v>
      </c>
    </row>
    <row r="3279" s="1" customFormat="1" spans="1:16">
      <c r="A3279" s="926" t="s">
        <v>5028</v>
      </c>
      <c r="B3279" s="921" t="s">
        <v>7913</v>
      </c>
      <c r="C3279" s="891"/>
      <c r="D3279" s="555"/>
      <c r="E3279" s="922"/>
      <c r="F3279" s="891"/>
      <c r="G3279" s="891"/>
      <c r="H3279" s="891"/>
      <c r="I3279" s="891"/>
      <c r="J3279" s="891"/>
      <c r="K3279" s="891"/>
      <c r="L3279" s="891"/>
      <c r="M3279" s="925">
        <v>3</v>
      </c>
      <c r="N3279" s="866">
        <v>2.02027664</v>
      </c>
      <c r="O3279" s="867">
        <v>11.25</v>
      </c>
      <c r="P3279" s="867">
        <f t="shared" si="44"/>
        <v>22.7281122</v>
      </c>
    </row>
    <row r="3280" s="1" customFormat="1" spans="1:16">
      <c r="A3280" s="926" t="s">
        <v>7914</v>
      </c>
      <c r="B3280" s="921" t="s">
        <v>7915</v>
      </c>
      <c r="C3280" s="891"/>
      <c r="D3280" s="555"/>
      <c r="E3280" s="922"/>
      <c r="F3280" s="891"/>
      <c r="G3280" s="891"/>
      <c r="H3280" s="891"/>
      <c r="I3280" s="891"/>
      <c r="J3280" s="891"/>
      <c r="K3280" s="891"/>
      <c r="L3280" s="891"/>
      <c r="M3280" s="925">
        <v>3</v>
      </c>
      <c r="N3280" s="866">
        <v>2.02027664</v>
      </c>
      <c r="O3280" s="867">
        <v>11.25</v>
      </c>
      <c r="P3280" s="867">
        <f t="shared" si="44"/>
        <v>22.7281122</v>
      </c>
    </row>
    <row r="3281" s="1" customFormat="1" spans="1:16">
      <c r="A3281" s="926" t="s">
        <v>7916</v>
      </c>
      <c r="B3281" s="921" t="s">
        <v>7917</v>
      </c>
      <c r="C3281" s="891"/>
      <c r="D3281" s="555"/>
      <c r="E3281" s="922"/>
      <c r="F3281" s="891"/>
      <c r="G3281" s="891"/>
      <c r="H3281" s="891"/>
      <c r="I3281" s="891"/>
      <c r="J3281" s="891"/>
      <c r="K3281" s="891"/>
      <c r="L3281" s="891"/>
      <c r="M3281" s="925">
        <v>1</v>
      </c>
      <c r="N3281" s="866">
        <v>0.673425546666667</v>
      </c>
      <c r="O3281" s="867">
        <v>11.25</v>
      </c>
      <c r="P3281" s="867">
        <f t="shared" si="44"/>
        <v>7.5760374</v>
      </c>
    </row>
    <row r="3282" s="1" customFormat="1" spans="1:16">
      <c r="A3282" s="926" t="s">
        <v>7918</v>
      </c>
      <c r="B3282" s="921" t="s">
        <v>7919</v>
      </c>
      <c r="C3282" s="891"/>
      <c r="D3282" s="555"/>
      <c r="E3282" s="922"/>
      <c r="F3282" s="891"/>
      <c r="G3282" s="891"/>
      <c r="H3282" s="891"/>
      <c r="I3282" s="891"/>
      <c r="J3282" s="891"/>
      <c r="K3282" s="891"/>
      <c r="L3282" s="891"/>
      <c r="M3282" s="925">
        <v>2</v>
      </c>
      <c r="N3282" s="866">
        <v>1.34685109333333</v>
      </c>
      <c r="O3282" s="867">
        <v>11.25</v>
      </c>
      <c r="P3282" s="867">
        <f t="shared" si="44"/>
        <v>15.1520748</v>
      </c>
    </row>
    <row r="3283" s="1" customFormat="1" spans="1:16">
      <c r="A3283" s="926" t="s">
        <v>7920</v>
      </c>
      <c r="B3283" s="921" t="s">
        <v>7921</v>
      </c>
      <c r="C3283" s="891"/>
      <c r="D3283" s="555"/>
      <c r="E3283" s="922"/>
      <c r="F3283" s="891"/>
      <c r="G3283" s="891"/>
      <c r="H3283" s="891"/>
      <c r="I3283" s="891"/>
      <c r="J3283" s="891"/>
      <c r="K3283" s="891"/>
      <c r="L3283" s="891"/>
      <c r="M3283" s="925">
        <v>3</v>
      </c>
      <c r="N3283" s="866">
        <v>2.02027664</v>
      </c>
      <c r="O3283" s="867">
        <v>11.25</v>
      </c>
      <c r="P3283" s="867">
        <f t="shared" si="44"/>
        <v>22.7281122</v>
      </c>
    </row>
    <row r="3284" s="1" customFormat="1" spans="1:16">
      <c r="A3284" s="926" t="s">
        <v>7922</v>
      </c>
      <c r="B3284" s="921" t="s">
        <v>7923</v>
      </c>
      <c r="C3284" s="891"/>
      <c r="D3284" s="555"/>
      <c r="E3284" s="922"/>
      <c r="F3284" s="891"/>
      <c r="G3284" s="891"/>
      <c r="H3284" s="891"/>
      <c r="I3284" s="891"/>
      <c r="J3284" s="891"/>
      <c r="K3284" s="891"/>
      <c r="L3284" s="891"/>
      <c r="M3284" s="925">
        <v>2</v>
      </c>
      <c r="N3284" s="866">
        <v>1.34685109333333</v>
      </c>
      <c r="O3284" s="867">
        <v>11.25</v>
      </c>
      <c r="P3284" s="867">
        <f t="shared" si="44"/>
        <v>15.1520748</v>
      </c>
    </row>
    <row r="3285" s="1" customFormat="1" spans="1:16">
      <c r="A3285" s="926" t="s">
        <v>7924</v>
      </c>
      <c r="B3285" s="921" t="s">
        <v>7925</v>
      </c>
      <c r="C3285" s="891"/>
      <c r="D3285" s="555"/>
      <c r="E3285" s="922"/>
      <c r="F3285" s="891"/>
      <c r="G3285" s="891"/>
      <c r="H3285" s="891"/>
      <c r="I3285" s="891"/>
      <c r="J3285" s="891"/>
      <c r="K3285" s="891"/>
      <c r="L3285" s="891"/>
      <c r="M3285" s="925">
        <v>3</v>
      </c>
      <c r="N3285" s="866">
        <v>2.02027664</v>
      </c>
      <c r="O3285" s="867">
        <v>11.25</v>
      </c>
      <c r="P3285" s="867">
        <f t="shared" si="44"/>
        <v>22.7281122</v>
      </c>
    </row>
    <row r="3286" s="1" customFormat="1" spans="1:16">
      <c r="A3286" s="926" t="s">
        <v>7926</v>
      </c>
      <c r="B3286" s="921" t="s">
        <v>7900</v>
      </c>
      <c r="C3286" s="891"/>
      <c r="D3286" s="555"/>
      <c r="E3286" s="922"/>
      <c r="F3286" s="891"/>
      <c r="G3286" s="891"/>
      <c r="H3286" s="891"/>
      <c r="I3286" s="891"/>
      <c r="J3286" s="891"/>
      <c r="K3286" s="891"/>
      <c r="L3286" s="891"/>
      <c r="M3286" s="925">
        <v>4</v>
      </c>
      <c r="N3286" s="866">
        <v>2.69370218666667</v>
      </c>
      <c r="O3286" s="867">
        <v>11.25</v>
      </c>
      <c r="P3286" s="867">
        <f t="shared" si="44"/>
        <v>30.3041496</v>
      </c>
    </row>
    <row r="3287" s="1" customFormat="1" spans="1:16">
      <c r="A3287" s="926" t="s">
        <v>7927</v>
      </c>
      <c r="B3287" s="921" t="s">
        <v>7928</v>
      </c>
      <c r="C3287" s="891"/>
      <c r="D3287" s="555"/>
      <c r="E3287" s="922"/>
      <c r="F3287" s="891"/>
      <c r="G3287" s="891"/>
      <c r="H3287" s="891"/>
      <c r="I3287" s="891"/>
      <c r="J3287" s="891"/>
      <c r="K3287" s="891"/>
      <c r="L3287" s="891"/>
      <c r="M3287" s="925">
        <v>2</v>
      </c>
      <c r="N3287" s="866">
        <v>1.34685109333333</v>
      </c>
      <c r="O3287" s="867">
        <v>11.25</v>
      </c>
      <c r="P3287" s="867">
        <f t="shared" si="44"/>
        <v>15.1520748</v>
      </c>
    </row>
    <row r="3288" s="1" customFormat="1" spans="1:16">
      <c r="A3288" s="926" t="s">
        <v>7929</v>
      </c>
      <c r="B3288" s="921" t="s">
        <v>6953</v>
      </c>
      <c r="C3288" s="891"/>
      <c r="D3288" s="555"/>
      <c r="E3288" s="922"/>
      <c r="F3288" s="891"/>
      <c r="G3288" s="891"/>
      <c r="H3288" s="891"/>
      <c r="I3288" s="891"/>
      <c r="J3288" s="891"/>
      <c r="K3288" s="891"/>
      <c r="L3288" s="891"/>
      <c r="M3288" s="925">
        <v>2</v>
      </c>
      <c r="N3288" s="866">
        <v>1.34685109333333</v>
      </c>
      <c r="O3288" s="867">
        <v>11.25</v>
      </c>
      <c r="P3288" s="867">
        <f t="shared" si="44"/>
        <v>15.1520748</v>
      </c>
    </row>
    <row r="3289" s="1" customFormat="1" spans="1:16">
      <c r="A3289" s="926" t="s">
        <v>7930</v>
      </c>
      <c r="B3289" s="921" t="s">
        <v>7931</v>
      </c>
      <c r="C3289" s="891"/>
      <c r="D3289" s="555"/>
      <c r="E3289" s="922"/>
      <c r="F3289" s="891"/>
      <c r="G3289" s="891"/>
      <c r="H3289" s="891"/>
      <c r="I3289" s="891"/>
      <c r="J3289" s="891"/>
      <c r="K3289" s="891"/>
      <c r="L3289" s="891"/>
      <c r="M3289" s="925">
        <v>1</v>
      </c>
      <c r="N3289" s="866">
        <v>0.673425546666667</v>
      </c>
      <c r="O3289" s="867">
        <v>11.25</v>
      </c>
      <c r="P3289" s="867">
        <f t="shared" si="44"/>
        <v>7.5760374</v>
      </c>
    </row>
    <row r="3290" s="1" customFormat="1" spans="1:16">
      <c r="A3290" s="926" t="s">
        <v>7932</v>
      </c>
      <c r="B3290" s="921" t="s">
        <v>7933</v>
      </c>
      <c r="C3290" s="891"/>
      <c r="D3290" s="555"/>
      <c r="E3290" s="922"/>
      <c r="F3290" s="891"/>
      <c r="G3290" s="891"/>
      <c r="H3290" s="891"/>
      <c r="I3290" s="891"/>
      <c r="J3290" s="891"/>
      <c r="K3290" s="891"/>
      <c r="L3290" s="891"/>
      <c r="M3290" s="925">
        <v>1</v>
      </c>
      <c r="N3290" s="866">
        <v>0.673425546666667</v>
      </c>
      <c r="O3290" s="867">
        <v>11.25</v>
      </c>
      <c r="P3290" s="867">
        <f t="shared" si="44"/>
        <v>7.5760374</v>
      </c>
    </row>
    <row r="3291" s="1" customFormat="1" spans="1:16">
      <c r="A3291" s="926" t="s">
        <v>7934</v>
      </c>
      <c r="B3291" s="921" t="s">
        <v>7935</v>
      </c>
      <c r="C3291" s="891"/>
      <c r="D3291" s="555"/>
      <c r="E3291" s="922"/>
      <c r="F3291" s="891"/>
      <c r="G3291" s="891"/>
      <c r="H3291" s="891"/>
      <c r="I3291" s="891"/>
      <c r="J3291" s="891"/>
      <c r="K3291" s="891"/>
      <c r="L3291" s="891"/>
      <c r="M3291" s="925">
        <v>3</v>
      </c>
      <c r="N3291" s="866">
        <v>2.02027664</v>
      </c>
      <c r="O3291" s="867">
        <v>11.25</v>
      </c>
      <c r="P3291" s="867">
        <f t="shared" si="44"/>
        <v>22.7281122</v>
      </c>
    </row>
    <row r="3292" s="1" customFormat="1" spans="1:16">
      <c r="A3292" s="926" t="s">
        <v>7936</v>
      </c>
      <c r="B3292" s="921" t="s">
        <v>7937</v>
      </c>
      <c r="C3292" s="891"/>
      <c r="D3292" s="555"/>
      <c r="E3292" s="922"/>
      <c r="F3292" s="891"/>
      <c r="G3292" s="891"/>
      <c r="H3292" s="891"/>
      <c r="I3292" s="891"/>
      <c r="J3292" s="891"/>
      <c r="K3292" s="891"/>
      <c r="L3292" s="891"/>
      <c r="M3292" s="925">
        <v>4</v>
      </c>
      <c r="N3292" s="866">
        <v>2.69370218666667</v>
      </c>
      <c r="O3292" s="867">
        <v>11.25</v>
      </c>
      <c r="P3292" s="867">
        <f t="shared" si="44"/>
        <v>30.3041496</v>
      </c>
    </row>
    <row r="3293" s="1" customFormat="1" spans="1:16">
      <c r="A3293" s="926" t="s">
        <v>7938</v>
      </c>
      <c r="B3293" s="921" t="s">
        <v>7939</v>
      </c>
      <c r="C3293" s="891"/>
      <c r="D3293" s="555"/>
      <c r="E3293" s="922"/>
      <c r="F3293" s="891"/>
      <c r="G3293" s="891"/>
      <c r="H3293" s="891"/>
      <c r="I3293" s="891"/>
      <c r="J3293" s="891"/>
      <c r="K3293" s="891"/>
      <c r="L3293" s="891"/>
      <c r="M3293" s="925">
        <v>1</v>
      </c>
      <c r="N3293" s="866">
        <v>0.673425546666667</v>
      </c>
      <c r="O3293" s="867">
        <v>11.25</v>
      </c>
      <c r="P3293" s="867">
        <f t="shared" si="44"/>
        <v>7.5760374</v>
      </c>
    </row>
    <row r="3294" s="1" customFormat="1" spans="1:16">
      <c r="A3294" s="926" t="s">
        <v>7940</v>
      </c>
      <c r="B3294" s="921" t="s">
        <v>7941</v>
      </c>
      <c r="C3294" s="891"/>
      <c r="D3294" s="555"/>
      <c r="E3294" s="922"/>
      <c r="F3294" s="891"/>
      <c r="G3294" s="891"/>
      <c r="H3294" s="891"/>
      <c r="I3294" s="891"/>
      <c r="J3294" s="891"/>
      <c r="K3294" s="891"/>
      <c r="L3294" s="891"/>
      <c r="M3294" s="925">
        <v>3</v>
      </c>
      <c r="N3294" s="866">
        <v>2.02027664</v>
      </c>
      <c r="O3294" s="867">
        <v>11.25</v>
      </c>
      <c r="P3294" s="867">
        <f t="shared" si="44"/>
        <v>22.7281122</v>
      </c>
    </row>
    <row r="3295" s="1" customFormat="1" spans="1:16">
      <c r="A3295" s="926" t="s">
        <v>7942</v>
      </c>
      <c r="B3295" s="921" t="s">
        <v>7943</v>
      </c>
      <c r="C3295" s="891"/>
      <c r="D3295" s="555"/>
      <c r="E3295" s="922"/>
      <c r="F3295" s="891"/>
      <c r="G3295" s="891"/>
      <c r="H3295" s="891"/>
      <c r="I3295" s="891"/>
      <c r="J3295" s="891"/>
      <c r="K3295" s="891"/>
      <c r="L3295" s="891"/>
      <c r="M3295" s="925">
        <v>1</v>
      </c>
      <c r="N3295" s="866">
        <v>0.673425546666667</v>
      </c>
      <c r="O3295" s="867">
        <v>11.25</v>
      </c>
      <c r="P3295" s="867">
        <f t="shared" si="44"/>
        <v>7.5760374</v>
      </c>
    </row>
    <row r="3296" s="1" customFormat="1" spans="1:16">
      <c r="A3296" s="926" t="s">
        <v>7944</v>
      </c>
      <c r="B3296" s="921" t="s">
        <v>7945</v>
      </c>
      <c r="C3296" s="891"/>
      <c r="D3296" s="555"/>
      <c r="E3296" s="922"/>
      <c r="F3296" s="891"/>
      <c r="G3296" s="891"/>
      <c r="H3296" s="891"/>
      <c r="I3296" s="891"/>
      <c r="J3296" s="891"/>
      <c r="K3296" s="891"/>
      <c r="L3296" s="891"/>
      <c r="M3296" s="925">
        <v>2</v>
      </c>
      <c r="N3296" s="866">
        <v>1.34685109333333</v>
      </c>
      <c r="O3296" s="867">
        <v>11.25</v>
      </c>
      <c r="P3296" s="867">
        <f t="shared" si="44"/>
        <v>15.1520748</v>
      </c>
    </row>
    <row r="3297" s="1" customFormat="1" spans="1:16">
      <c r="A3297" s="926" t="s">
        <v>7946</v>
      </c>
      <c r="B3297" s="921" t="s">
        <v>7947</v>
      </c>
      <c r="C3297" s="891"/>
      <c r="D3297" s="555"/>
      <c r="E3297" s="922"/>
      <c r="F3297" s="891"/>
      <c r="G3297" s="891"/>
      <c r="H3297" s="891"/>
      <c r="I3297" s="891"/>
      <c r="J3297" s="891"/>
      <c r="K3297" s="891"/>
      <c r="L3297" s="891"/>
      <c r="M3297" s="925">
        <v>3</v>
      </c>
      <c r="N3297" s="866">
        <v>2.02027664</v>
      </c>
      <c r="O3297" s="867">
        <v>11.25</v>
      </c>
      <c r="P3297" s="867">
        <f t="shared" si="44"/>
        <v>22.7281122</v>
      </c>
    </row>
    <row r="3298" s="1" customFormat="1" spans="1:16">
      <c r="A3298" s="926" t="s">
        <v>7948</v>
      </c>
      <c r="B3298" s="921" t="s">
        <v>7949</v>
      </c>
      <c r="C3298" s="891"/>
      <c r="D3298" s="555"/>
      <c r="E3298" s="922"/>
      <c r="F3298" s="891"/>
      <c r="G3298" s="891"/>
      <c r="H3298" s="891"/>
      <c r="I3298" s="891"/>
      <c r="J3298" s="891"/>
      <c r="K3298" s="891"/>
      <c r="L3298" s="891"/>
      <c r="M3298" s="925">
        <v>2</v>
      </c>
      <c r="N3298" s="866">
        <v>1.34685109333333</v>
      </c>
      <c r="O3298" s="867">
        <v>11.25</v>
      </c>
      <c r="P3298" s="867">
        <f t="shared" si="44"/>
        <v>15.1520748</v>
      </c>
    </row>
    <row r="3299" s="1" customFormat="1" spans="1:16">
      <c r="A3299" s="926" t="s">
        <v>7950</v>
      </c>
      <c r="B3299" s="921" t="s">
        <v>7951</v>
      </c>
      <c r="C3299" s="891"/>
      <c r="D3299" s="555"/>
      <c r="E3299" s="922"/>
      <c r="F3299" s="891"/>
      <c r="G3299" s="891"/>
      <c r="H3299" s="891"/>
      <c r="I3299" s="891"/>
      <c r="J3299" s="891"/>
      <c r="K3299" s="891"/>
      <c r="L3299" s="891"/>
      <c r="M3299" s="925">
        <v>1</v>
      </c>
      <c r="N3299" s="866">
        <v>0.673425546666667</v>
      </c>
      <c r="O3299" s="867">
        <v>11.25</v>
      </c>
      <c r="P3299" s="867">
        <f t="shared" si="44"/>
        <v>7.5760374</v>
      </c>
    </row>
    <row r="3300" s="1" customFormat="1" spans="1:16">
      <c r="A3300" s="926" t="s">
        <v>7952</v>
      </c>
      <c r="B3300" s="921" t="s">
        <v>7953</v>
      </c>
      <c r="C3300" s="891"/>
      <c r="D3300" s="555"/>
      <c r="E3300" s="922"/>
      <c r="F3300" s="891"/>
      <c r="G3300" s="891"/>
      <c r="H3300" s="891"/>
      <c r="I3300" s="891"/>
      <c r="J3300" s="891"/>
      <c r="K3300" s="891"/>
      <c r="L3300" s="891"/>
      <c r="M3300" s="925">
        <v>2</v>
      </c>
      <c r="N3300" s="866">
        <v>1.34685109333333</v>
      </c>
      <c r="O3300" s="867">
        <v>11.25</v>
      </c>
      <c r="P3300" s="867">
        <f t="shared" si="44"/>
        <v>15.1520748</v>
      </c>
    </row>
    <row r="3301" s="1" customFormat="1" spans="1:16">
      <c r="A3301" s="926" t="s">
        <v>7954</v>
      </c>
      <c r="B3301" s="921" t="s">
        <v>7943</v>
      </c>
      <c r="C3301" s="891"/>
      <c r="D3301" s="555"/>
      <c r="E3301" s="922"/>
      <c r="F3301" s="891"/>
      <c r="G3301" s="891"/>
      <c r="H3301" s="891"/>
      <c r="I3301" s="891"/>
      <c r="J3301" s="891"/>
      <c r="K3301" s="891"/>
      <c r="L3301" s="891"/>
      <c r="M3301" s="925">
        <v>3</v>
      </c>
      <c r="N3301" s="866">
        <v>2.02027664</v>
      </c>
      <c r="O3301" s="867">
        <v>11.25</v>
      </c>
      <c r="P3301" s="867">
        <f t="shared" si="44"/>
        <v>22.7281122</v>
      </c>
    </row>
    <row r="3302" s="1" customFormat="1" spans="1:16">
      <c r="A3302" s="926" t="s">
        <v>7955</v>
      </c>
      <c r="B3302" s="921" t="s">
        <v>7956</v>
      </c>
      <c r="C3302" s="891"/>
      <c r="D3302" s="555"/>
      <c r="E3302" s="922"/>
      <c r="F3302" s="891"/>
      <c r="G3302" s="891"/>
      <c r="H3302" s="891"/>
      <c r="I3302" s="891"/>
      <c r="J3302" s="891"/>
      <c r="K3302" s="891"/>
      <c r="L3302" s="891"/>
      <c r="M3302" s="925">
        <v>1</v>
      </c>
      <c r="N3302" s="866">
        <v>0.673425546666667</v>
      </c>
      <c r="O3302" s="867">
        <v>11.25</v>
      </c>
      <c r="P3302" s="867">
        <f t="shared" si="44"/>
        <v>7.5760374</v>
      </c>
    </row>
    <row r="3303" s="1" customFormat="1" spans="1:16">
      <c r="A3303" s="926" t="s">
        <v>7957</v>
      </c>
      <c r="B3303" s="921" t="s">
        <v>7958</v>
      </c>
      <c r="C3303" s="891"/>
      <c r="D3303" s="555"/>
      <c r="E3303" s="922"/>
      <c r="F3303" s="891"/>
      <c r="G3303" s="891"/>
      <c r="H3303" s="891"/>
      <c r="I3303" s="891"/>
      <c r="J3303" s="891"/>
      <c r="K3303" s="891"/>
      <c r="L3303" s="891"/>
      <c r="M3303" s="925">
        <v>3</v>
      </c>
      <c r="N3303" s="866">
        <v>2.02027664</v>
      </c>
      <c r="O3303" s="867">
        <v>11.25</v>
      </c>
      <c r="P3303" s="867">
        <f t="shared" si="44"/>
        <v>22.7281122</v>
      </c>
    </row>
    <row r="3304" s="1" customFormat="1" spans="1:16">
      <c r="A3304" s="926" t="s">
        <v>7959</v>
      </c>
      <c r="B3304" s="921" t="s">
        <v>7960</v>
      </c>
      <c r="C3304" s="891"/>
      <c r="D3304" s="555"/>
      <c r="E3304" s="922"/>
      <c r="F3304" s="891"/>
      <c r="G3304" s="891"/>
      <c r="H3304" s="891"/>
      <c r="I3304" s="891"/>
      <c r="J3304" s="891"/>
      <c r="K3304" s="891"/>
      <c r="L3304" s="891"/>
      <c r="M3304" s="925">
        <v>3</v>
      </c>
      <c r="N3304" s="866">
        <v>2.02027664</v>
      </c>
      <c r="O3304" s="867">
        <v>11.25</v>
      </c>
      <c r="P3304" s="867">
        <f t="shared" si="44"/>
        <v>22.7281122</v>
      </c>
    </row>
    <row r="3305" s="1" customFormat="1" spans="1:16">
      <c r="A3305" s="926" t="s">
        <v>7961</v>
      </c>
      <c r="B3305" s="921" t="s">
        <v>4971</v>
      </c>
      <c r="C3305" s="891"/>
      <c r="D3305" s="555"/>
      <c r="E3305" s="922"/>
      <c r="F3305" s="891"/>
      <c r="G3305" s="891"/>
      <c r="H3305" s="891"/>
      <c r="I3305" s="891"/>
      <c r="J3305" s="891"/>
      <c r="K3305" s="891"/>
      <c r="L3305" s="891"/>
      <c r="M3305" s="925">
        <v>2</v>
      </c>
      <c r="N3305" s="866">
        <v>1.34685109333333</v>
      </c>
      <c r="O3305" s="867">
        <v>11.25</v>
      </c>
      <c r="P3305" s="867">
        <f t="shared" si="44"/>
        <v>15.1520748</v>
      </c>
    </row>
    <row r="3306" s="1" customFormat="1" spans="1:16">
      <c r="A3306" s="926" t="s">
        <v>7962</v>
      </c>
      <c r="B3306" s="921" t="s">
        <v>7963</v>
      </c>
      <c r="C3306" s="891"/>
      <c r="D3306" s="555"/>
      <c r="E3306" s="922"/>
      <c r="F3306" s="891"/>
      <c r="G3306" s="891"/>
      <c r="H3306" s="891"/>
      <c r="I3306" s="891"/>
      <c r="J3306" s="891"/>
      <c r="K3306" s="891"/>
      <c r="L3306" s="891"/>
      <c r="M3306" s="925">
        <v>3</v>
      </c>
      <c r="N3306" s="866">
        <v>2.02027664</v>
      </c>
      <c r="O3306" s="867">
        <v>11.25</v>
      </c>
      <c r="P3306" s="867">
        <f t="shared" si="44"/>
        <v>22.7281122</v>
      </c>
    </row>
    <row r="3307" s="1" customFormat="1" spans="1:16">
      <c r="A3307" s="926" t="s">
        <v>7964</v>
      </c>
      <c r="B3307" s="921" t="s">
        <v>7965</v>
      </c>
      <c r="C3307" s="891"/>
      <c r="D3307" s="555"/>
      <c r="E3307" s="922"/>
      <c r="F3307" s="891"/>
      <c r="G3307" s="891"/>
      <c r="H3307" s="891"/>
      <c r="I3307" s="891"/>
      <c r="J3307" s="891"/>
      <c r="K3307" s="891"/>
      <c r="L3307" s="891"/>
      <c r="M3307" s="925">
        <v>1</v>
      </c>
      <c r="N3307" s="866">
        <v>0.673425546666667</v>
      </c>
      <c r="O3307" s="867">
        <v>11.25</v>
      </c>
      <c r="P3307" s="867">
        <f t="shared" si="44"/>
        <v>7.5760374</v>
      </c>
    </row>
    <row r="3308" s="1" customFormat="1" spans="1:16">
      <c r="A3308" s="926" t="s">
        <v>7966</v>
      </c>
      <c r="B3308" s="921" t="s">
        <v>7967</v>
      </c>
      <c r="C3308" s="891"/>
      <c r="D3308" s="555"/>
      <c r="E3308" s="922"/>
      <c r="F3308" s="891"/>
      <c r="G3308" s="891"/>
      <c r="H3308" s="891"/>
      <c r="I3308" s="891"/>
      <c r="J3308" s="891"/>
      <c r="K3308" s="891"/>
      <c r="L3308" s="891"/>
      <c r="M3308" s="925">
        <v>1</v>
      </c>
      <c r="N3308" s="866">
        <v>0.673425546666667</v>
      </c>
      <c r="O3308" s="867">
        <v>11.25</v>
      </c>
      <c r="P3308" s="867">
        <f t="shared" si="44"/>
        <v>7.5760374</v>
      </c>
    </row>
    <row r="3309" s="1" customFormat="1" spans="1:16">
      <c r="A3309" s="926" t="s">
        <v>7968</v>
      </c>
      <c r="B3309" s="921" t="s">
        <v>7969</v>
      </c>
      <c r="C3309" s="891"/>
      <c r="D3309" s="555"/>
      <c r="E3309" s="922"/>
      <c r="F3309" s="891"/>
      <c r="G3309" s="891"/>
      <c r="H3309" s="891"/>
      <c r="I3309" s="891"/>
      <c r="J3309" s="891"/>
      <c r="K3309" s="891"/>
      <c r="L3309" s="891"/>
      <c r="M3309" s="925">
        <v>2</v>
      </c>
      <c r="N3309" s="866">
        <v>1.34685109333333</v>
      </c>
      <c r="O3309" s="867">
        <v>11.25</v>
      </c>
      <c r="P3309" s="867">
        <f t="shared" si="44"/>
        <v>15.1520748</v>
      </c>
    </row>
    <row r="3310" s="1" customFormat="1" spans="1:16">
      <c r="A3310" s="926" t="s">
        <v>7970</v>
      </c>
      <c r="B3310" s="921" t="s">
        <v>7971</v>
      </c>
      <c r="C3310" s="891"/>
      <c r="D3310" s="555"/>
      <c r="E3310" s="922"/>
      <c r="F3310" s="891"/>
      <c r="G3310" s="891"/>
      <c r="H3310" s="891"/>
      <c r="I3310" s="891"/>
      <c r="J3310" s="891"/>
      <c r="K3310" s="891"/>
      <c r="L3310" s="891"/>
      <c r="M3310" s="925">
        <v>1</v>
      </c>
      <c r="N3310" s="866">
        <v>0.673425546666667</v>
      </c>
      <c r="O3310" s="867">
        <v>11.25</v>
      </c>
      <c r="P3310" s="867">
        <f t="shared" si="44"/>
        <v>7.5760374</v>
      </c>
    </row>
    <row r="3311" s="1" customFormat="1" spans="1:16">
      <c r="A3311" s="926" t="s">
        <v>7972</v>
      </c>
      <c r="B3311" s="921" t="s">
        <v>7973</v>
      </c>
      <c r="C3311" s="891"/>
      <c r="D3311" s="555"/>
      <c r="E3311" s="922"/>
      <c r="F3311" s="891"/>
      <c r="G3311" s="891"/>
      <c r="H3311" s="891"/>
      <c r="I3311" s="891"/>
      <c r="J3311" s="891"/>
      <c r="K3311" s="891"/>
      <c r="L3311" s="891"/>
      <c r="M3311" s="925">
        <v>1</v>
      </c>
      <c r="N3311" s="866">
        <v>0.673425546666667</v>
      </c>
      <c r="O3311" s="867">
        <v>11.25</v>
      </c>
      <c r="P3311" s="867">
        <f t="shared" si="44"/>
        <v>7.5760374</v>
      </c>
    </row>
    <row r="3312" s="1" customFormat="1" spans="1:16">
      <c r="A3312" s="926" t="s">
        <v>7974</v>
      </c>
      <c r="B3312" s="921" t="s">
        <v>7975</v>
      </c>
      <c r="C3312" s="891"/>
      <c r="D3312" s="555"/>
      <c r="E3312" s="922"/>
      <c r="F3312" s="891"/>
      <c r="G3312" s="891"/>
      <c r="H3312" s="891"/>
      <c r="I3312" s="891"/>
      <c r="J3312" s="891"/>
      <c r="K3312" s="891"/>
      <c r="L3312" s="891"/>
      <c r="M3312" s="925">
        <v>2</v>
      </c>
      <c r="N3312" s="866">
        <v>1.34685109333333</v>
      </c>
      <c r="O3312" s="867">
        <v>11.25</v>
      </c>
      <c r="P3312" s="867">
        <f t="shared" si="44"/>
        <v>15.1520748</v>
      </c>
    </row>
    <row r="3313" s="1" customFormat="1" spans="1:16">
      <c r="A3313" s="926" t="s">
        <v>7976</v>
      </c>
      <c r="B3313" s="921" t="s">
        <v>7977</v>
      </c>
      <c r="C3313" s="891"/>
      <c r="D3313" s="555"/>
      <c r="E3313" s="922"/>
      <c r="F3313" s="891"/>
      <c r="G3313" s="891"/>
      <c r="H3313" s="891"/>
      <c r="I3313" s="891"/>
      <c r="J3313" s="891"/>
      <c r="K3313" s="891"/>
      <c r="L3313" s="891"/>
      <c r="M3313" s="925">
        <v>1</v>
      </c>
      <c r="N3313" s="866">
        <v>0.673425546666667</v>
      </c>
      <c r="O3313" s="867">
        <v>11.25</v>
      </c>
      <c r="P3313" s="867">
        <f t="shared" si="44"/>
        <v>7.5760374</v>
      </c>
    </row>
    <row r="3314" s="1" customFormat="1" spans="1:16">
      <c r="A3314" s="926" t="s">
        <v>7978</v>
      </c>
      <c r="B3314" s="921" t="s">
        <v>7979</v>
      </c>
      <c r="C3314" s="891"/>
      <c r="D3314" s="555"/>
      <c r="E3314" s="922"/>
      <c r="F3314" s="891"/>
      <c r="G3314" s="891"/>
      <c r="H3314" s="891"/>
      <c r="I3314" s="891"/>
      <c r="J3314" s="891"/>
      <c r="K3314" s="891"/>
      <c r="L3314" s="891"/>
      <c r="M3314" s="925">
        <v>1</v>
      </c>
      <c r="N3314" s="866">
        <v>0.673425546666667</v>
      </c>
      <c r="O3314" s="867">
        <v>11.25</v>
      </c>
      <c r="P3314" s="867">
        <f t="shared" si="44"/>
        <v>7.5760374</v>
      </c>
    </row>
    <row r="3315" s="1" customFormat="1" spans="1:16">
      <c r="A3315" s="926" t="s">
        <v>7980</v>
      </c>
      <c r="B3315" s="921" t="s">
        <v>7981</v>
      </c>
      <c r="C3315" s="891"/>
      <c r="D3315" s="555"/>
      <c r="E3315" s="922"/>
      <c r="F3315" s="891"/>
      <c r="G3315" s="891"/>
      <c r="H3315" s="891"/>
      <c r="I3315" s="891"/>
      <c r="J3315" s="891"/>
      <c r="K3315" s="891"/>
      <c r="L3315" s="891"/>
      <c r="M3315" s="925">
        <v>2</v>
      </c>
      <c r="N3315" s="866">
        <v>1.34685109333333</v>
      </c>
      <c r="O3315" s="867">
        <v>11.25</v>
      </c>
      <c r="P3315" s="867">
        <f t="shared" si="44"/>
        <v>15.1520748</v>
      </c>
    </row>
    <row r="3316" s="1" customFormat="1" spans="1:16">
      <c r="A3316" s="926" t="s">
        <v>7982</v>
      </c>
      <c r="B3316" s="921" t="s">
        <v>7983</v>
      </c>
      <c r="C3316" s="891"/>
      <c r="D3316" s="555"/>
      <c r="E3316" s="922"/>
      <c r="F3316" s="891"/>
      <c r="G3316" s="891"/>
      <c r="H3316" s="891"/>
      <c r="I3316" s="891"/>
      <c r="J3316" s="891"/>
      <c r="K3316" s="891"/>
      <c r="L3316" s="891"/>
      <c r="M3316" s="925">
        <v>2</v>
      </c>
      <c r="N3316" s="866">
        <v>1.34685109333333</v>
      </c>
      <c r="O3316" s="867">
        <v>11.25</v>
      </c>
      <c r="P3316" s="867">
        <f t="shared" si="44"/>
        <v>15.1520748</v>
      </c>
    </row>
    <row r="3317" s="1" customFormat="1" spans="1:16">
      <c r="A3317" s="926" t="s">
        <v>7984</v>
      </c>
      <c r="B3317" s="921" t="s">
        <v>7985</v>
      </c>
      <c r="C3317" s="891"/>
      <c r="D3317" s="555"/>
      <c r="E3317" s="922"/>
      <c r="F3317" s="891"/>
      <c r="G3317" s="891"/>
      <c r="H3317" s="891"/>
      <c r="I3317" s="891"/>
      <c r="J3317" s="891"/>
      <c r="K3317" s="891"/>
      <c r="L3317" s="891"/>
      <c r="M3317" s="925">
        <v>1</v>
      </c>
      <c r="N3317" s="866">
        <v>0.673425546666667</v>
      </c>
      <c r="O3317" s="867">
        <v>11.25</v>
      </c>
      <c r="P3317" s="867">
        <f t="shared" si="44"/>
        <v>7.5760374</v>
      </c>
    </row>
    <row r="3318" s="1" customFormat="1" spans="1:16">
      <c r="A3318" s="926" t="s">
        <v>7986</v>
      </c>
      <c r="B3318" s="921" t="s">
        <v>7987</v>
      </c>
      <c r="C3318" s="891"/>
      <c r="D3318" s="555"/>
      <c r="E3318" s="922"/>
      <c r="F3318" s="891"/>
      <c r="G3318" s="891"/>
      <c r="H3318" s="891"/>
      <c r="I3318" s="891"/>
      <c r="J3318" s="891"/>
      <c r="K3318" s="891"/>
      <c r="L3318" s="891"/>
      <c r="M3318" s="925">
        <v>1</v>
      </c>
      <c r="N3318" s="866">
        <v>0.673425546666667</v>
      </c>
      <c r="O3318" s="867">
        <v>11.25</v>
      </c>
      <c r="P3318" s="867">
        <f t="shared" si="44"/>
        <v>7.5760374</v>
      </c>
    </row>
    <row r="3319" s="1" customFormat="1" spans="1:16">
      <c r="A3319" s="926" t="s">
        <v>7988</v>
      </c>
      <c r="B3319" s="921" t="s">
        <v>7989</v>
      </c>
      <c r="C3319" s="891"/>
      <c r="D3319" s="555"/>
      <c r="E3319" s="922"/>
      <c r="F3319" s="891"/>
      <c r="G3319" s="891"/>
      <c r="H3319" s="891"/>
      <c r="I3319" s="891"/>
      <c r="J3319" s="891"/>
      <c r="K3319" s="891"/>
      <c r="L3319" s="891"/>
      <c r="M3319" s="925">
        <v>2</v>
      </c>
      <c r="N3319" s="866">
        <v>1.34685109333333</v>
      </c>
      <c r="O3319" s="867">
        <v>11.25</v>
      </c>
      <c r="P3319" s="867">
        <f t="shared" si="44"/>
        <v>15.1520748</v>
      </c>
    </row>
    <row r="3320" s="1" customFormat="1" spans="1:16">
      <c r="A3320" s="926" t="s">
        <v>7990</v>
      </c>
      <c r="B3320" s="921" t="s">
        <v>7991</v>
      </c>
      <c r="C3320" s="891"/>
      <c r="D3320" s="555"/>
      <c r="E3320" s="922"/>
      <c r="F3320" s="891"/>
      <c r="G3320" s="891"/>
      <c r="H3320" s="891"/>
      <c r="I3320" s="891"/>
      <c r="J3320" s="891"/>
      <c r="K3320" s="891"/>
      <c r="L3320" s="891"/>
      <c r="M3320" s="925">
        <v>1</v>
      </c>
      <c r="N3320" s="866">
        <v>0.673425546666667</v>
      </c>
      <c r="O3320" s="867">
        <v>11.25</v>
      </c>
      <c r="P3320" s="867">
        <f t="shared" ref="P3320:P3383" si="45">M3320*7.5760374</f>
        <v>7.5760374</v>
      </c>
    </row>
    <row r="3321" s="1" customFormat="1" spans="1:16">
      <c r="A3321" s="926" t="s">
        <v>7992</v>
      </c>
      <c r="B3321" s="921" t="s">
        <v>7993</v>
      </c>
      <c r="C3321" s="891"/>
      <c r="D3321" s="555"/>
      <c r="E3321" s="922"/>
      <c r="F3321" s="891"/>
      <c r="G3321" s="891"/>
      <c r="H3321" s="891"/>
      <c r="I3321" s="891"/>
      <c r="J3321" s="891"/>
      <c r="K3321" s="891"/>
      <c r="L3321" s="891"/>
      <c r="M3321" s="925">
        <v>2</v>
      </c>
      <c r="N3321" s="866">
        <v>1.34685109333333</v>
      </c>
      <c r="O3321" s="867">
        <v>11.25</v>
      </c>
      <c r="P3321" s="867">
        <f t="shared" si="45"/>
        <v>15.1520748</v>
      </c>
    </row>
    <row r="3322" s="1" customFormat="1" spans="1:16">
      <c r="A3322" s="926" t="s">
        <v>7994</v>
      </c>
      <c r="B3322" s="921" t="s">
        <v>7995</v>
      </c>
      <c r="C3322" s="891"/>
      <c r="D3322" s="555"/>
      <c r="E3322" s="922"/>
      <c r="F3322" s="891"/>
      <c r="G3322" s="891"/>
      <c r="H3322" s="891"/>
      <c r="I3322" s="891"/>
      <c r="J3322" s="891"/>
      <c r="K3322" s="891"/>
      <c r="L3322" s="891"/>
      <c r="M3322" s="925">
        <v>2</v>
      </c>
      <c r="N3322" s="866">
        <v>1.34685109333333</v>
      </c>
      <c r="O3322" s="867">
        <v>11.25</v>
      </c>
      <c r="P3322" s="867">
        <f t="shared" si="45"/>
        <v>15.1520748</v>
      </c>
    </row>
    <row r="3323" s="1" customFormat="1" spans="1:16">
      <c r="A3323" s="926" t="s">
        <v>7996</v>
      </c>
      <c r="B3323" s="921" t="s">
        <v>7201</v>
      </c>
      <c r="C3323" s="891"/>
      <c r="D3323" s="555"/>
      <c r="E3323" s="922"/>
      <c r="F3323" s="891"/>
      <c r="G3323" s="891"/>
      <c r="H3323" s="891"/>
      <c r="I3323" s="891"/>
      <c r="J3323" s="891"/>
      <c r="K3323" s="891"/>
      <c r="L3323" s="891"/>
      <c r="M3323" s="925">
        <v>2</v>
      </c>
      <c r="N3323" s="866">
        <v>1.34685109333333</v>
      </c>
      <c r="O3323" s="867">
        <v>11.25</v>
      </c>
      <c r="P3323" s="867">
        <f t="shared" si="45"/>
        <v>15.1520748</v>
      </c>
    </row>
    <row r="3324" s="1" customFormat="1" spans="1:16">
      <c r="A3324" s="926" t="s">
        <v>7997</v>
      </c>
      <c r="B3324" s="921" t="s">
        <v>7998</v>
      </c>
      <c r="C3324" s="891"/>
      <c r="D3324" s="555"/>
      <c r="E3324" s="922"/>
      <c r="F3324" s="891"/>
      <c r="G3324" s="891"/>
      <c r="H3324" s="891"/>
      <c r="I3324" s="891"/>
      <c r="J3324" s="891"/>
      <c r="K3324" s="891"/>
      <c r="L3324" s="891"/>
      <c r="M3324" s="925">
        <v>2</v>
      </c>
      <c r="N3324" s="866">
        <v>1.34685109333333</v>
      </c>
      <c r="O3324" s="867">
        <v>11.25</v>
      </c>
      <c r="P3324" s="867">
        <f t="shared" si="45"/>
        <v>15.1520748</v>
      </c>
    </row>
    <row r="3325" s="1" customFormat="1" spans="1:16">
      <c r="A3325" s="926" t="s">
        <v>7999</v>
      </c>
      <c r="B3325" s="921" t="s">
        <v>8000</v>
      </c>
      <c r="C3325" s="891"/>
      <c r="D3325" s="555"/>
      <c r="E3325" s="922"/>
      <c r="F3325" s="891"/>
      <c r="G3325" s="891"/>
      <c r="H3325" s="891"/>
      <c r="I3325" s="891"/>
      <c r="J3325" s="891"/>
      <c r="K3325" s="891"/>
      <c r="L3325" s="891"/>
      <c r="M3325" s="925">
        <v>4</v>
      </c>
      <c r="N3325" s="866">
        <v>2.69370218666667</v>
      </c>
      <c r="O3325" s="867">
        <v>11.25</v>
      </c>
      <c r="P3325" s="867">
        <f t="shared" si="45"/>
        <v>30.3041496</v>
      </c>
    </row>
    <row r="3326" s="1" customFormat="1" spans="1:16">
      <c r="A3326" s="926" t="s">
        <v>8001</v>
      </c>
      <c r="B3326" s="921" t="s">
        <v>8002</v>
      </c>
      <c r="C3326" s="891"/>
      <c r="D3326" s="555"/>
      <c r="E3326" s="922"/>
      <c r="F3326" s="891"/>
      <c r="G3326" s="891"/>
      <c r="H3326" s="891"/>
      <c r="I3326" s="891"/>
      <c r="J3326" s="891"/>
      <c r="K3326" s="891"/>
      <c r="L3326" s="891"/>
      <c r="M3326" s="925">
        <v>6</v>
      </c>
      <c r="N3326" s="866">
        <v>4.04055328</v>
      </c>
      <c r="O3326" s="867">
        <v>11.25</v>
      </c>
      <c r="P3326" s="867">
        <f t="shared" si="45"/>
        <v>45.4562244</v>
      </c>
    </row>
    <row r="3327" s="1" customFormat="1" spans="1:16">
      <c r="A3327" s="926" t="s">
        <v>8003</v>
      </c>
      <c r="B3327" s="921" t="s">
        <v>8004</v>
      </c>
      <c r="C3327" s="891"/>
      <c r="D3327" s="555"/>
      <c r="E3327" s="922"/>
      <c r="F3327" s="891"/>
      <c r="G3327" s="891"/>
      <c r="H3327" s="891"/>
      <c r="I3327" s="891"/>
      <c r="J3327" s="891"/>
      <c r="K3327" s="891"/>
      <c r="L3327" s="891"/>
      <c r="M3327" s="925">
        <v>4</v>
      </c>
      <c r="N3327" s="866">
        <v>2.69370218666667</v>
      </c>
      <c r="O3327" s="867">
        <v>11.25</v>
      </c>
      <c r="P3327" s="867">
        <f t="shared" si="45"/>
        <v>30.3041496</v>
      </c>
    </row>
    <row r="3328" s="1" customFormat="1" spans="1:16">
      <c r="A3328" s="926" t="s">
        <v>8005</v>
      </c>
      <c r="B3328" s="921" t="s">
        <v>8006</v>
      </c>
      <c r="C3328" s="891"/>
      <c r="D3328" s="555"/>
      <c r="E3328" s="922"/>
      <c r="F3328" s="891"/>
      <c r="G3328" s="891"/>
      <c r="H3328" s="891"/>
      <c r="I3328" s="891"/>
      <c r="J3328" s="891"/>
      <c r="K3328" s="891"/>
      <c r="L3328" s="891"/>
      <c r="M3328" s="925">
        <v>5</v>
      </c>
      <c r="N3328" s="866">
        <v>3.36712773333333</v>
      </c>
      <c r="O3328" s="867">
        <v>11.25</v>
      </c>
      <c r="P3328" s="867">
        <f t="shared" si="45"/>
        <v>37.880187</v>
      </c>
    </row>
    <row r="3329" s="1" customFormat="1" spans="1:16">
      <c r="A3329" s="926" t="s">
        <v>8007</v>
      </c>
      <c r="B3329" s="921" t="s">
        <v>8008</v>
      </c>
      <c r="C3329" s="891"/>
      <c r="D3329" s="555"/>
      <c r="E3329" s="922"/>
      <c r="F3329" s="891"/>
      <c r="G3329" s="891"/>
      <c r="H3329" s="891"/>
      <c r="I3329" s="891"/>
      <c r="J3329" s="891"/>
      <c r="K3329" s="891"/>
      <c r="L3329" s="891"/>
      <c r="M3329" s="925">
        <v>4</v>
      </c>
      <c r="N3329" s="866">
        <v>2.69370218666667</v>
      </c>
      <c r="O3329" s="867">
        <v>11.25</v>
      </c>
      <c r="P3329" s="867">
        <f t="shared" si="45"/>
        <v>30.3041496</v>
      </c>
    </row>
    <row r="3330" s="1" customFormat="1" spans="1:16">
      <c r="A3330" s="926" t="s">
        <v>8009</v>
      </c>
      <c r="B3330" s="921" t="s">
        <v>7819</v>
      </c>
      <c r="C3330" s="891"/>
      <c r="D3330" s="555"/>
      <c r="E3330" s="922"/>
      <c r="F3330" s="891"/>
      <c r="G3330" s="891"/>
      <c r="H3330" s="891"/>
      <c r="I3330" s="891"/>
      <c r="J3330" s="891"/>
      <c r="K3330" s="891"/>
      <c r="L3330" s="891"/>
      <c r="M3330" s="925">
        <v>1</v>
      </c>
      <c r="N3330" s="866">
        <v>0.673425546666667</v>
      </c>
      <c r="O3330" s="867">
        <v>11.25</v>
      </c>
      <c r="P3330" s="867">
        <f t="shared" si="45"/>
        <v>7.5760374</v>
      </c>
    </row>
    <row r="3331" s="1" customFormat="1" spans="1:16">
      <c r="A3331" s="926" t="s">
        <v>8010</v>
      </c>
      <c r="B3331" s="921" t="s">
        <v>3442</v>
      </c>
      <c r="C3331" s="891"/>
      <c r="D3331" s="555"/>
      <c r="E3331" s="922"/>
      <c r="F3331" s="891"/>
      <c r="G3331" s="891"/>
      <c r="H3331" s="891"/>
      <c r="I3331" s="891"/>
      <c r="J3331" s="891"/>
      <c r="K3331" s="891"/>
      <c r="L3331" s="891"/>
      <c r="M3331" s="925">
        <v>5</v>
      </c>
      <c r="N3331" s="866">
        <v>3.36712773333333</v>
      </c>
      <c r="O3331" s="867">
        <v>11.25</v>
      </c>
      <c r="P3331" s="867">
        <f t="shared" si="45"/>
        <v>37.880187</v>
      </c>
    </row>
    <row r="3332" s="1" customFormat="1" spans="1:16">
      <c r="A3332" s="926" t="s">
        <v>8011</v>
      </c>
      <c r="B3332" s="921" t="s">
        <v>8012</v>
      </c>
      <c r="C3332" s="891"/>
      <c r="D3332" s="555"/>
      <c r="E3332" s="922"/>
      <c r="F3332" s="891"/>
      <c r="G3332" s="891"/>
      <c r="H3332" s="891"/>
      <c r="I3332" s="891"/>
      <c r="J3332" s="891"/>
      <c r="K3332" s="891"/>
      <c r="L3332" s="891"/>
      <c r="M3332" s="925">
        <v>7</v>
      </c>
      <c r="N3332" s="866">
        <v>4.71397882666667</v>
      </c>
      <c r="O3332" s="867">
        <v>11.25</v>
      </c>
      <c r="P3332" s="867">
        <f t="shared" si="45"/>
        <v>53.0322618</v>
      </c>
    </row>
    <row r="3333" s="1" customFormat="1" spans="1:16">
      <c r="A3333" s="926" t="s">
        <v>8013</v>
      </c>
      <c r="B3333" s="921" t="s">
        <v>8014</v>
      </c>
      <c r="C3333" s="891"/>
      <c r="D3333" s="555"/>
      <c r="E3333" s="922"/>
      <c r="F3333" s="891"/>
      <c r="G3333" s="891"/>
      <c r="H3333" s="891"/>
      <c r="I3333" s="891"/>
      <c r="J3333" s="891"/>
      <c r="K3333" s="891"/>
      <c r="L3333" s="891"/>
      <c r="M3333" s="925">
        <v>2</v>
      </c>
      <c r="N3333" s="866">
        <v>1.34685109333333</v>
      </c>
      <c r="O3333" s="867">
        <v>11.25</v>
      </c>
      <c r="P3333" s="867">
        <f t="shared" si="45"/>
        <v>15.1520748</v>
      </c>
    </row>
    <row r="3334" s="1" customFormat="1" spans="1:16">
      <c r="A3334" s="926" t="s">
        <v>8015</v>
      </c>
      <c r="B3334" s="921" t="s">
        <v>8016</v>
      </c>
      <c r="C3334" s="891"/>
      <c r="D3334" s="555"/>
      <c r="E3334" s="922"/>
      <c r="F3334" s="891"/>
      <c r="G3334" s="891"/>
      <c r="H3334" s="891"/>
      <c r="I3334" s="891"/>
      <c r="J3334" s="891"/>
      <c r="K3334" s="891"/>
      <c r="L3334" s="891"/>
      <c r="M3334" s="925">
        <v>4</v>
      </c>
      <c r="N3334" s="866">
        <v>2.69370218666667</v>
      </c>
      <c r="O3334" s="867">
        <v>11.25</v>
      </c>
      <c r="P3334" s="867">
        <f t="shared" si="45"/>
        <v>30.3041496</v>
      </c>
    </row>
    <row r="3335" s="1" customFormat="1" spans="1:16">
      <c r="A3335" s="926" t="s">
        <v>8017</v>
      </c>
      <c r="B3335" s="921" t="s">
        <v>3037</v>
      </c>
      <c r="C3335" s="891"/>
      <c r="D3335" s="555"/>
      <c r="E3335" s="922"/>
      <c r="F3335" s="891"/>
      <c r="G3335" s="891"/>
      <c r="H3335" s="891"/>
      <c r="I3335" s="891"/>
      <c r="J3335" s="891"/>
      <c r="K3335" s="891"/>
      <c r="L3335" s="891"/>
      <c r="M3335" s="925">
        <v>6</v>
      </c>
      <c r="N3335" s="866">
        <v>4.04055328</v>
      </c>
      <c r="O3335" s="867">
        <v>11.25</v>
      </c>
      <c r="P3335" s="867">
        <f t="shared" si="45"/>
        <v>45.4562244</v>
      </c>
    </row>
    <row r="3336" s="1" customFormat="1" spans="1:16">
      <c r="A3336" s="926" t="s">
        <v>8018</v>
      </c>
      <c r="B3336" s="921" t="s">
        <v>8019</v>
      </c>
      <c r="C3336" s="891"/>
      <c r="D3336" s="555"/>
      <c r="E3336" s="922"/>
      <c r="F3336" s="891"/>
      <c r="G3336" s="891"/>
      <c r="H3336" s="891"/>
      <c r="I3336" s="891"/>
      <c r="J3336" s="891"/>
      <c r="K3336" s="891"/>
      <c r="L3336" s="891"/>
      <c r="M3336" s="925">
        <v>2</v>
      </c>
      <c r="N3336" s="866">
        <v>1.34685109333333</v>
      </c>
      <c r="O3336" s="867">
        <v>11.25</v>
      </c>
      <c r="P3336" s="867">
        <f t="shared" si="45"/>
        <v>15.1520748</v>
      </c>
    </row>
    <row r="3337" s="1" customFormat="1" spans="1:16">
      <c r="A3337" s="926" t="s">
        <v>8020</v>
      </c>
      <c r="B3337" s="921" t="s">
        <v>7359</v>
      </c>
      <c r="C3337" s="891"/>
      <c r="D3337" s="555"/>
      <c r="E3337" s="922"/>
      <c r="F3337" s="891"/>
      <c r="G3337" s="891"/>
      <c r="H3337" s="891"/>
      <c r="I3337" s="891"/>
      <c r="J3337" s="891"/>
      <c r="K3337" s="891"/>
      <c r="L3337" s="891"/>
      <c r="M3337" s="925">
        <v>3</v>
      </c>
      <c r="N3337" s="866">
        <v>2.02027664</v>
      </c>
      <c r="O3337" s="867">
        <v>11.25</v>
      </c>
      <c r="P3337" s="867">
        <f t="shared" si="45"/>
        <v>22.7281122</v>
      </c>
    </row>
    <row r="3338" s="1" customFormat="1" spans="1:16">
      <c r="A3338" s="926" t="s">
        <v>8021</v>
      </c>
      <c r="B3338" s="921" t="s">
        <v>8022</v>
      </c>
      <c r="C3338" s="891"/>
      <c r="D3338" s="555"/>
      <c r="E3338" s="922"/>
      <c r="F3338" s="891"/>
      <c r="G3338" s="891"/>
      <c r="H3338" s="891"/>
      <c r="I3338" s="891"/>
      <c r="J3338" s="891"/>
      <c r="K3338" s="891"/>
      <c r="L3338" s="891"/>
      <c r="M3338" s="925">
        <v>4</v>
      </c>
      <c r="N3338" s="866">
        <v>2.69370218666667</v>
      </c>
      <c r="O3338" s="867">
        <v>11.25</v>
      </c>
      <c r="P3338" s="867">
        <f t="shared" si="45"/>
        <v>30.3041496</v>
      </c>
    </row>
    <row r="3339" s="1" customFormat="1" spans="1:16">
      <c r="A3339" s="926" t="s">
        <v>7590</v>
      </c>
      <c r="B3339" s="921" t="s">
        <v>8023</v>
      </c>
      <c r="C3339" s="891"/>
      <c r="D3339" s="555"/>
      <c r="E3339" s="922"/>
      <c r="F3339" s="891"/>
      <c r="G3339" s="891"/>
      <c r="H3339" s="891"/>
      <c r="I3339" s="891"/>
      <c r="J3339" s="891"/>
      <c r="K3339" s="891"/>
      <c r="L3339" s="891"/>
      <c r="M3339" s="925">
        <v>1</v>
      </c>
      <c r="N3339" s="866">
        <v>0.673425546666667</v>
      </c>
      <c r="O3339" s="867">
        <v>11.25</v>
      </c>
      <c r="P3339" s="867">
        <f t="shared" si="45"/>
        <v>7.5760374</v>
      </c>
    </row>
    <row r="3340" s="1" customFormat="1" spans="1:16">
      <c r="A3340" s="926" t="s">
        <v>8024</v>
      </c>
      <c r="B3340" s="921" t="s">
        <v>8025</v>
      </c>
      <c r="C3340" s="891"/>
      <c r="D3340" s="555"/>
      <c r="E3340" s="922"/>
      <c r="F3340" s="891"/>
      <c r="G3340" s="891"/>
      <c r="H3340" s="891"/>
      <c r="I3340" s="891"/>
      <c r="J3340" s="891"/>
      <c r="K3340" s="891"/>
      <c r="L3340" s="891"/>
      <c r="M3340" s="925">
        <v>4</v>
      </c>
      <c r="N3340" s="866">
        <v>2.69370218666667</v>
      </c>
      <c r="O3340" s="867">
        <v>11.25</v>
      </c>
      <c r="P3340" s="867">
        <f t="shared" si="45"/>
        <v>30.3041496</v>
      </c>
    </row>
    <row r="3341" s="1" customFormat="1" spans="1:16">
      <c r="A3341" s="926" t="s">
        <v>8026</v>
      </c>
      <c r="B3341" s="921" t="s">
        <v>8027</v>
      </c>
      <c r="C3341" s="891"/>
      <c r="D3341" s="555"/>
      <c r="E3341" s="922"/>
      <c r="F3341" s="891"/>
      <c r="G3341" s="891"/>
      <c r="H3341" s="891"/>
      <c r="I3341" s="891"/>
      <c r="J3341" s="891"/>
      <c r="K3341" s="891"/>
      <c r="L3341" s="891"/>
      <c r="M3341" s="925">
        <v>3</v>
      </c>
      <c r="N3341" s="866">
        <v>2.02027664</v>
      </c>
      <c r="O3341" s="867">
        <v>11.25</v>
      </c>
      <c r="P3341" s="867">
        <f t="shared" si="45"/>
        <v>22.7281122</v>
      </c>
    </row>
    <row r="3342" s="1" customFormat="1" spans="1:16">
      <c r="A3342" s="926" t="s">
        <v>8028</v>
      </c>
      <c r="B3342" s="921" t="s">
        <v>8029</v>
      </c>
      <c r="C3342" s="891"/>
      <c r="D3342" s="555"/>
      <c r="E3342" s="922"/>
      <c r="F3342" s="891"/>
      <c r="G3342" s="891"/>
      <c r="H3342" s="891"/>
      <c r="I3342" s="891"/>
      <c r="J3342" s="891"/>
      <c r="K3342" s="891"/>
      <c r="L3342" s="891"/>
      <c r="M3342" s="925">
        <v>4</v>
      </c>
      <c r="N3342" s="866">
        <v>2.69370218666667</v>
      </c>
      <c r="O3342" s="867">
        <v>11.25</v>
      </c>
      <c r="P3342" s="867">
        <f t="shared" si="45"/>
        <v>30.3041496</v>
      </c>
    </row>
    <row r="3343" s="1" customFormat="1" spans="1:16">
      <c r="A3343" s="926" t="s">
        <v>8030</v>
      </c>
      <c r="B3343" s="921" t="s">
        <v>8031</v>
      </c>
      <c r="C3343" s="891"/>
      <c r="D3343" s="555"/>
      <c r="E3343" s="922"/>
      <c r="F3343" s="891"/>
      <c r="G3343" s="891"/>
      <c r="H3343" s="891"/>
      <c r="I3343" s="891"/>
      <c r="J3343" s="891"/>
      <c r="K3343" s="891"/>
      <c r="L3343" s="891"/>
      <c r="M3343" s="925">
        <v>3</v>
      </c>
      <c r="N3343" s="866">
        <v>2.02027664</v>
      </c>
      <c r="O3343" s="867">
        <v>11.25</v>
      </c>
      <c r="P3343" s="867">
        <f t="shared" si="45"/>
        <v>22.7281122</v>
      </c>
    </row>
    <row r="3344" s="1" customFormat="1" spans="1:16">
      <c r="A3344" s="926" t="s">
        <v>8032</v>
      </c>
      <c r="B3344" s="921" t="s">
        <v>8033</v>
      </c>
      <c r="C3344" s="891"/>
      <c r="D3344" s="555"/>
      <c r="E3344" s="922"/>
      <c r="F3344" s="891"/>
      <c r="G3344" s="891"/>
      <c r="H3344" s="891"/>
      <c r="I3344" s="891"/>
      <c r="J3344" s="891"/>
      <c r="K3344" s="891"/>
      <c r="L3344" s="891"/>
      <c r="M3344" s="925">
        <v>3</v>
      </c>
      <c r="N3344" s="866">
        <v>2.02027664</v>
      </c>
      <c r="O3344" s="867">
        <v>11.25</v>
      </c>
      <c r="P3344" s="867">
        <f t="shared" si="45"/>
        <v>22.7281122</v>
      </c>
    </row>
    <row r="3345" s="1" customFormat="1" spans="1:16">
      <c r="A3345" s="926" t="s">
        <v>8034</v>
      </c>
      <c r="B3345" s="921" t="s">
        <v>8035</v>
      </c>
      <c r="C3345" s="891"/>
      <c r="D3345" s="555"/>
      <c r="E3345" s="922"/>
      <c r="F3345" s="891"/>
      <c r="G3345" s="891"/>
      <c r="H3345" s="891"/>
      <c r="I3345" s="891"/>
      <c r="J3345" s="891"/>
      <c r="K3345" s="891"/>
      <c r="L3345" s="891"/>
      <c r="M3345" s="925">
        <v>5</v>
      </c>
      <c r="N3345" s="866">
        <v>3.36712773333333</v>
      </c>
      <c r="O3345" s="867">
        <v>11.25</v>
      </c>
      <c r="P3345" s="867">
        <f t="shared" si="45"/>
        <v>37.880187</v>
      </c>
    </row>
    <row r="3346" s="1" customFormat="1" spans="1:16">
      <c r="A3346" s="926" t="s">
        <v>8036</v>
      </c>
      <c r="B3346" s="921" t="s">
        <v>8037</v>
      </c>
      <c r="C3346" s="891"/>
      <c r="D3346" s="555"/>
      <c r="E3346" s="922"/>
      <c r="F3346" s="891"/>
      <c r="G3346" s="891"/>
      <c r="H3346" s="891"/>
      <c r="I3346" s="891"/>
      <c r="J3346" s="891"/>
      <c r="K3346" s="891"/>
      <c r="L3346" s="891"/>
      <c r="M3346" s="925">
        <v>2</v>
      </c>
      <c r="N3346" s="866">
        <v>1.34685109333333</v>
      </c>
      <c r="O3346" s="867">
        <v>11.25</v>
      </c>
      <c r="P3346" s="867">
        <f t="shared" si="45"/>
        <v>15.1520748</v>
      </c>
    </row>
    <row r="3347" s="1" customFormat="1" spans="1:16">
      <c r="A3347" s="926" t="s">
        <v>8038</v>
      </c>
      <c r="B3347" s="921" t="s">
        <v>8039</v>
      </c>
      <c r="C3347" s="891"/>
      <c r="D3347" s="555"/>
      <c r="E3347" s="922"/>
      <c r="F3347" s="891"/>
      <c r="G3347" s="891"/>
      <c r="H3347" s="891"/>
      <c r="I3347" s="891"/>
      <c r="J3347" s="891"/>
      <c r="K3347" s="891"/>
      <c r="L3347" s="891"/>
      <c r="M3347" s="925">
        <v>3</v>
      </c>
      <c r="N3347" s="866">
        <v>2.02027664</v>
      </c>
      <c r="O3347" s="867">
        <v>11.25</v>
      </c>
      <c r="P3347" s="867">
        <f t="shared" si="45"/>
        <v>22.7281122</v>
      </c>
    </row>
    <row r="3348" s="1" customFormat="1" spans="1:16">
      <c r="A3348" s="926" t="s">
        <v>8040</v>
      </c>
      <c r="B3348" s="921" t="s">
        <v>8041</v>
      </c>
      <c r="C3348" s="891"/>
      <c r="D3348" s="555"/>
      <c r="E3348" s="922"/>
      <c r="F3348" s="891"/>
      <c r="G3348" s="891"/>
      <c r="H3348" s="891"/>
      <c r="I3348" s="891"/>
      <c r="J3348" s="891"/>
      <c r="K3348" s="891"/>
      <c r="L3348" s="891"/>
      <c r="M3348" s="925">
        <v>4</v>
      </c>
      <c r="N3348" s="866">
        <v>2.69370218666667</v>
      </c>
      <c r="O3348" s="867">
        <v>11.25</v>
      </c>
      <c r="P3348" s="867">
        <f t="shared" si="45"/>
        <v>30.3041496</v>
      </c>
    </row>
    <row r="3349" s="1" customFormat="1" spans="1:16">
      <c r="A3349" s="926" t="s">
        <v>8042</v>
      </c>
      <c r="B3349" s="921" t="s">
        <v>8043</v>
      </c>
      <c r="C3349" s="891"/>
      <c r="D3349" s="555"/>
      <c r="E3349" s="922"/>
      <c r="F3349" s="891"/>
      <c r="G3349" s="891"/>
      <c r="H3349" s="891"/>
      <c r="I3349" s="891"/>
      <c r="J3349" s="891"/>
      <c r="K3349" s="891"/>
      <c r="L3349" s="891"/>
      <c r="M3349" s="925">
        <v>3</v>
      </c>
      <c r="N3349" s="866">
        <v>2.02027664</v>
      </c>
      <c r="O3349" s="867">
        <v>11.25</v>
      </c>
      <c r="P3349" s="867">
        <f t="shared" si="45"/>
        <v>22.7281122</v>
      </c>
    </row>
    <row r="3350" s="1" customFormat="1" spans="1:16">
      <c r="A3350" s="926" t="s">
        <v>8044</v>
      </c>
      <c r="B3350" s="921" t="s">
        <v>8045</v>
      </c>
      <c r="C3350" s="891"/>
      <c r="D3350" s="555"/>
      <c r="E3350" s="922"/>
      <c r="F3350" s="891"/>
      <c r="G3350" s="891"/>
      <c r="H3350" s="891"/>
      <c r="I3350" s="891"/>
      <c r="J3350" s="891"/>
      <c r="K3350" s="891"/>
      <c r="L3350" s="891"/>
      <c r="M3350" s="925">
        <v>4</v>
      </c>
      <c r="N3350" s="866">
        <v>2.69370218666667</v>
      </c>
      <c r="O3350" s="867">
        <v>11.25</v>
      </c>
      <c r="P3350" s="867">
        <f t="shared" si="45"/>
        <v>30.3041496</v>
      </c>
    </row>
    <row r="3351" s="1" customFormat="1" spans="1:16">
      <c r="A3351" s="926" t="s">
        <v>8046</v>
      </c>
      <c r="B3351" s="921" t="s">
        <v>8047</v>
      </c>
      <c r="C3351" s="891"/>
      <c r="D3351" s="555"/>
      <c r="E3351" s="922"/>
      <c r="F3351" s="891"/>
      <c r="G3351" s="891"/>
      <c r="H3351" s="891"/>
      <c r="I3351" s="891"/>
      <c r="J3351" s="891"/>
      <c r="K3351" s="891"/>
      <c r="L3351" s="891"/>
      <c r="M3351" s="925">
        <v>7</v>
      </c>
      <c r="N3351" s="866">
        <v>4.71397882666667</v>
      </c>
      <c r="O3351" s="867">
        <v>11.25</v>
      </c>
      <c r="P3351" s="867">
        <f t="shared" si="45"/>
        <v>53.0322618</v>
      </c>
    </row>
    <row r="3352" s="1" customFormat="1" spans="1:16">
      <c r="A3352" s="926" t="s">
        <v>8048</v>
      </c>
      <c r="B3352" s="921" t="s">
        <v>8049</v>
      </c>
      <c r="C3352" s="891"/>
      <c r="D3352" s="555"/>
      <c r="E3352" s="922"/>
      <c r="F3352" s="891"/>
      <c r="G3352" s="891"/>
      <c r="H3352" s="891"/>
      <c r="I3352" s="891"/>
      <c r="J3352" s="891"/>
      <c r="K3352" s="891"/>
      <c r="L3352" s="891"/>
      <c r="M3352" s="925">
        <v>6</v>
      </c>
      <c r="N3352" s="866">
        <v>4.04055328</v>
      </c>
      <c r="O3352" s="867">
        <v>11.25</v>
      </c>
      <c r="P3352" s="867">
        <f t="shared" si="45"/>
        <v>45.4562244</v>
      </c>
    </row>
    <row r="3353" s="1" customFormat="1" spans="1:16">
      <c r="A3353" s="926" t="s">
        <v>8050</v>
      </c>
      <c r="B3353" s="921" t="s">
        <v>8051</v>
      </c>
      <c r="C3353" s="891"/>
      <c r="D3353" s="555"/>
      <c r="E3353" s="922"/>
      <c r="F3353" s="891"/>
      <c r="G3353" s="891"/>
      <c r="H3353" s="891"/>
      <c r="I3353" s="891"/>
      <c r="J3353" s="891"/>
      <c r="K3353" s="891"/>
      <c r="L3353" s="891"/>
      <c r="M3353" s="925">
        <v>6</v>
      </c>
      <c r="N3353" s="866">
        <v>4.04055328</v>
      </c>
      <c r="O3353" s="867">
        <v>11.25</v>
      </c>
      <c r="P3353" s="867">
        <f t="shared" si="45"/>
        <v>45.4562244</v>
      </c>
    </row>
    <row r="3354" s="1" customFormat="1" spans="1:16">
      <c r="A3354" s="926" t="s">
        <v>8052</v>
      </c>
      <c r="B3354" s="921" t="s">
        <v>5194</v>
      </c>
      <c r="C3354" s="891"/>
      <c r="D3354" s="555"/>
      <c r="E3354" s="922"/>
      <c r="F3354" s="891"/>
      <c r="G3354" s="891"/>
      <c r="H3354" s="891"/>
      <c r="I3354" s="891"/>
      <c r="J3354" s="891"/>
      <c r="K3354" s="891"/>
      <c r="L3354" s="891"/>
      <c r="M3354" s="925">
        <v>6</v>
      </c>
      <c r="N3354" s="866">
        <v>4.04055328</v>
      </c>
      <c r="O3354" s="867">
        <v>11.25</v>
      </c>
      <c r="P3354" s="867">
        <f t="shared" si="45"/>
        <v>45.4562244</v>
      </c>
    </row>
    <row r="3355" s="1" customFormat="1" spans="1:16">
      <c r="A3355" s="926" t="s">
        <v>8053</v>
      </c>
      <c r="B3355" s="921" t="s">
        <v>8054</v>
      </c>
      <c r="C3355" s="891"/>
      <c r="D3355" s="555"/>
      <c r="E3355" s="922"/>
      <c r="F3355" s="891"/>
      <c r="G3355" s="891"/>
      <c r="H3355" s="891"/>
      <c r="I3355" s="891"/>
      <c r="J3355" s="891"/>
      <c r="K3355" s="891"/>
      <c r="L3355" s="891"/>
      <c r="M3355" s="925">
        <v>4</v>
      </c>
      <c r="N3355" s="866">
        <v>2.69370218666667</v>
      </c>
      <c r="O3355" s="867">
        <v>11.25</v>
      </c>
      <c r="P3355" s="867">
        <f t="shared" si="45"/>
        <v>30.3041496</v>
      </c>
    </row>
    <row r="3356" s="1" customFormat="1" spans="1:16">
      <c r="A3356" s="926" t="s">
        <v>8055</v>
      </c>
      <c r="B3356" s="921" t="s">
        <v>8056</v>
      </c>
      <c r="C3356" s="891"/>
      <c r="D3356" s="555"/>
      <c r="E3356" s="922"/>
      <c r="F3356" s="891"/>
      <c r="G3356" s="891"/>
      <c r="H3356" s="891"/>
      <c r="I3356" s="891"/>
      <c r="J3356" s="891"/>
      <c r="K3356" s="891"/>
      <c r="L3356" s="891"/>
      <c r="M3356" s="925">
        <v>3</v>
      </c>
      <c r="N3356" s="866">
        <v>2.02027664</v>
      </c>
      <c r="O3356" s="867">
        <v>11.25</v>
      </c>
      <c r="P3356" s="867">
        <f t="shared" si="45"/>
        <v>22.7281122</v>
      </c>
    </row>
    <row r="3357" s="1" customFormat="1" spans="1:16">
      <c r="A3357" s="926" t="s">
        <v>8057</v>
      </c>
      <c r="B3357" s="921" t="s">
        <v>8058</v>
      </c>
      <c r="C3357" s="891"/>
      <c r="D3357" s="555"/>
      <c r="E3357" s="922"/>
      <c r="F3357" s="891"/>
      <c r="G3357" s="891"/>
      <c r="H3357" s="891"/>
      <c r="I3357" s="891"/>
      <c r="J3357" s="891"/>
      <c r="K3357" s="891"/>
      <c r="L3357" s="891"/>
      <c r="M3357" s="925">
        <v>4</v>
      </c>
      <c r="N3357" s="866">
        <v>2.69370218666667</v>
      </c>
      <c r="O3357" s="867">
        <v>11.25</v>
      </c>
      <c r="P3357" s="867">
        <f t="shared" si="45"/>
        <v>30.3041496</v>
      </c>
    </row>
    <row r="3358" s="1" customFormat="1" spans="1:16">
      <c r="A3358" s="926" t="s">
        <v>8059</v>
      </c>
      <c r="B3358" s="921" t="s">
        <v>8060</v>
      </c>
      <c r="C3358" s="891"/>
      <c r="D3358" s="555"/>
      <c r="E3358" s="922"/>
      <c r="F3358" s="891"/>
      <c r="G3358" s="891"/>
      <c r="H3358" s="891"/>
      <c r="I3358" s="891"/>
      <c r="J3358" s="891"/>
      <c r="K3358" s="891"/>
      <c r="L3358" s="891"/>
      <c r="M3358" s="925">
        <v>4</v>
      </c>
      <c r="N3358" s="866">
        <v>2.69370218666667</v>
      </c>
      <c r="O3358" s="867">
        <v>11.25</v>
      </c>
      <c r="P3358" s="867">
        <f t="shared" si="45"/>
        <v>30.3041496</v>
      </c>
    </row>
    <row r="3359" s="1" customFormat="1" spans="1:16">
      <c r="A3359" s="926" t="s">
        <v>7022</v>
      </c>
      <c r="B3359" s="921" t="s">
        <v>3434</v>
      </c>
      <c r="C3359" s="891"/>
      <c r="D3359" s="555"/>
      <c r="E3359" s="922"/>
      <c r="F3359" s="891"/>
      <c r="G3359" s="891"/>
      <c r="H3359" s="891"/>
      <c r="I3359" s="891"/>
      <c r="J3359" s="891"/>
      <c r="K3359" s="891"/>
      <c r="L3359" s="891"/>
      <c r="M3359" s="925">
        <v>6</v>
      </c>
      <c r="N3359" s="866">
        <v>4.04055328</v>
      </c>
      <c r="O3359" s="867">
        <v>11.25</v>
      </c>
      <c r="P3359" s="867">
        <f t="shared" si="45"/>
        <v>45.4562244</v>
      </c>
    </row>
    <row r="3360" s="1" customFormat="1" spans="1:16">
      <c r="A3360" s="926" t="s">
        <v>8061</v>
      </c>
      <c r="B3360" s="921" t="s">
        <v>8062</v>
      </c>
      <c r="C3360" s="891"/>
      <c r="D3360" s="555"/>
      <c r="E3360" s="922"/>
      <c r="F3360" s="891"/>
      <c r="G3360" s="891"/>
      <c r="H3360" s="891"/>
      <c r="I3360" s="891"/>
      <c r="J3360" s="891"/>
      <c r="K3360" s="891"/>
      <c r="L3360" s="891"/>
      <c r="M3360" s="925">
        <v>4</v>
      </c>
      <c r="N3360" s="866">
        <v>2.69370218666667</v>
      </c>
      <c r="O3360" s="867">
        <v>11.25</v>
      </c>
      <c r="P3360" s="867">
        <f t="shared" si="45"/>
        <v>30.3041496</v>
      </c>
    </row>
    <row r="3361" s="1" customFormat="1" spans="1:16">
      <c r="A3361" s="926" t="s">
        <v>8063</v>
      </c>
      <c r="B3361" s="921" t="s">
        <v>8064</v>
      </c>
      <c r="C3361" s="891"/>
      <c r="D3361" s="555"/>
      <c r="E3361" s="922"/>
      <c r="F3361" s="891"/>
      <c r="G3361" s="891"/>
      <c r="H3361" s="891"/>
      <c r="I3361" s="891"/>
      <c r="J3361" s="891"/>
      <c r="K3361" s="891"/>
      <c r="L3361" s="891"/>
      <c r="M3361" s="925">
        <v>3</v>
      </c>
      <c r="N3361" s="866">
        <v>2.02027664</v>
      </c>
      <c r="O3361" s="867">
        <v>11.25</v>
      </c>
      <c r="P3361" s="867">
        <f t="shared" si="45"/>
        <v>22.7281122</v>
      </c>
    </row>
    <row r="3362" s="1" customFormat="1" spans="1:16">
      <c r="A3362" s="926" t="s">
        <v>4683</v>
      </c>
      <c r="B3362" s="921" t="s">
        <v>8065</v>
      </c>
      <c r="C3362" s="891"/>
      <c r="D3362" s="555"/>
      <c r="E3362" s="922"/>
      <c r="F3362" s="891"/>
      <c r="G3362" s="891"/>
      <c r="H3362" s="891"/>
      <c r="I3362" s="891"/>
      <c r="J3362" s="891"/>
      <c r="K3362" s="891"/>
      <c r="L3362" s="891"/>
      <c r="M3362" s="925">
        <v>5</v>
      </c>
      <c r="N3362" s="866">
        <v>3.36712773333333</v>
      </c>
      <c r="O3362" s="867">
        <v>11.25</v>
      </c>
      <c r="P3362" s="867">
        <f t="shared" si="45"/>
        <v>37.880187</v>
      </c>
    </row>
    <row r="3363" s="1" customFormat="1" spans="1:16">
      <c r="A3363" s="926" t="s">
        <v>8066</v>
      </c>
      <c r="B3363" s="921" t="s">
        <v>8067</v>
      </c>
      <c r="C3363" s="891"/>
      <c r="D3363" s="555"/>
      <c r="E3363" s="922"/>
      <c r="F3363" s="891"/>
      <c r="G3363" s="891"/>
      <c r="H3363" s="891"/>
      <c r="I3363" s="891"/>
      <c r="J3363" s="891"/>
      <c r="K3363" s="891"/>
      <c r="L3363" s="891"/>
      <c r="M3363" s="925">
        <v>4</v>
      </c>
      <c r="N3363" s="866">
        <v>2.69370218666667</v>
      </c>
      <c r="O3363" s="867">
        <v>11.25</v>
      </c>
      <c r="P3363" s="867">
        <f t="shared" si="45"/>
        <v>30.3041496</v>
      </c>
    </row>
    <row r="3364" s="1" customFormat="1" spans="1:16">
      <c r="A3364" s="926" t="s">
        <v>8068</v>
      </c>
      <c r="B3364" s="921" t="s">
        <v>8069</v>
      </c>
      <c r="C3364" s="891"/>
      <c r="D3364" s="555"/>
      <c r="E3364" s="922"/>
      <c r="F3364" s="891"/>
      <c r="G3364" s="891"/>
      <c r="H3364" s="891"/>
      <c r="I3364" s="891"/>
      <c r="J3364" s="891"/>
      <c r="K3364" s="891"/>
      <c r="L3364" s="891"/>
      <c r="M3364" s="925">
        <v>5</v>
      </c>
      <c r="N3364" s="866">
        <v>3.36712773333333</v>
      </c>
      <c r="O3364" s="867">
        <v>11.25</v>
      </c>
      <c r="P3364" s="867">
        <f t="shared" si="45"/>
        <v>37.880187</v>
      </c>
    </row>
    <row r="3365" s="1" customFormat="1" spans="1:16">
      <c r="A3365" s="926" t="s">
        <v>8070</v>
      </c>
      <c r="B3365" s="921" t="s">
        <v>6822</v>
      </c>
      <c r="C3365" s="891"/>
      <c r="D3365" s="555"/>
      <c r="E3365" s="922"/>
      <c r="F3365" s="891"/>
      <c r="G3365" s="891"/>
      <c r="H3365" s="891"/>
      <c r="I3365" s="891"/>
      <c r="J3365" s="891"/>
      <c r="K3365" s="891"/>
      <c r="L3365" s="891"/>
      <c r="M3365" s="925">
        <v>3</v>
      </c>
      <c r="N3365" s="866">
        <v>2.02027664</v>
      </c>
      <c r="O3365" s="867">
        <v>11.25</v>
      </c>
      <c r="P3365" s="867">
        <f t="shared" si="45"/>
        <v>22.7281122</v>
      </c>
    </row>
    <row r="3366" s="1" customFormat="1" spans="1:16">
      <c r="A3366" s="926" t="s">
        <v>8071</v>
      </c>
      <c r="B3366" s="921" t="s">
        <v>3286</v>
      </c>
      <c r="C3366" s="891"/>
      <c r="D3366" s="555"/>
      <c r="E3366" s="922"/>
      <c r="F3366" s="891"/>
      <c r="G3366" s="891"/>
      <c r="H3366" s="891"/>
      <c r="I3366" s="891"/>
      <c r="J3366" s="891"/>
      <c r="K3366" s="891"/>
      <c r="L3366" s="891"/>
      <c r="M3366" s="925">
        <v>4</v>
      </c>
      <c r="N3366" s="866">
        <v>2.69370218666667</v>
      </c>
      <c r="O3366" s="867">
        <v>11.25</v>
      </c>
      <c r="P3366" s="867">
        <f t="shared" si="45"/>
        <v>30.3041496</v>
      </c>
    </row>
    <row r="3367" s="1" customFormat="1" spans="1:16">
      <c r="A3367" s="926" t="s">
        <v>2108</v>
      </c>
      <c r="B3367" s="921" t="s">
        <v>8072</v>
      </c>
      <c r="C3367" s="891"/>
      <c r="D3367" s="555"/>
      <c r="E3367" s="922"/>
      <c r="F3367" s="891"/>
      <c r="G3367" s="891"/>
      <c r="H3367" s="891"/>
      <c r="I3367" s="891"/>
      <c r="J3367" s="891"/>
      <c r="K3367" s="891"/>
      <c r="L3367" s="891"/>
      <c r="M3367" s="925">
        <v>5</v>
      </c>
      <c r="N3367" s="866">
        <v>3.36712773333333</v>
      </c>
      <c r="O3367" s="867">
        <v>11.25</v>
      </c>
      <c r="P3367" s="867">
        <f t="shared" si="45"/>
        <v>37.880187</v>
      </c>
    </row>
    <row r="3368" s="1" customFormat="1" spans="1:16">
      <c r="A3368" s="926" t="s">
        <v>8073</v>
      </c>
      <c r="B3368" s="921" t="s">
        <v>6877</v>
      </c>
      <c r="C3368" s="891"/>
      <c r="D3368" s="555"/>
      <c r="E3368" s="922"/>
      <c r="F3368" s="891"/>
      <c r="G3368" s="891"/>
      <c r="H3368" s="891"/>
      <c r="I3368" s="891"/>
      <c r="J3368" s="891"/>
      <c r="K3368" s="891"/>
      <c r="L3368" s="891"/>
      <c r="M3368" s="925">
        <v>3</v>
      </c>
      <c r="N3368" s="866">
        <v>2.02027664</v>
      </c>
      <c r="O3368" s="867">
        <v>11.25</v>
      </c>
      <c r="P3368" s="867">
        <f t="shared" si="45"/>
        <v>22.7281122</v>
      </c>
    </row>
    <row r="3369" s="1" customFormat="1" spans="1:16">
      <c r="A3369" s="920" t="s">
        <v>8074</v>
      </c>
      <c r="B3369" s="921" t="s">
        <v>8075</v>
      </c>
      <c r="C3369" s="891"/>
      <c r="D3369" s="555"/>
      <c r="E3369" s="922"/>
      <c r="F3369" s="891"/>
      <c r="G3369" s="891"/>
      <c r="H3369" s="891"/>
      <c r="I3369" s="891"/>
      <c r="J3369" s="891"/>
      <c r="K3369" s="891"/>
      <c r="L3369" s="891"/>
      <c r="M3369" s="925">
        <v>4</v>
      </c>
      <c r="N3369" s="866">
        <v>2.69370218666667</v>
      </c>
      <c r="O3369" s="867">
        <v>11.25</v>
      </c>
      <c r="P3369" s="867">
        <f t="shared" si="45"/>
        <v>30.3041496</v>
      </c>
    </row>
    <row r="3370" s="1" customFormat="1" spans="1:16">
      <c r="A3370" s="926" t="s">
        <v>8076</v>
      </c>
      <c r="B3370" s="921" t="s">
        <v>8077</v>
      </c>
      <c r="C3370" s="891"/>
      <c r="D3370" s="555"/>
      <c r="E3370" s="922"/>
      <c r="F3370" s="891"/>
      <c r="G3370" s="891"/>
      <c r="H3370" s="891"/>
      <c r="I3370" s="891"/>
      <c r="J3370" s="891"/>
      <c r="K3370" s="891"/>
      <c r="L3370" s="891"/>
      <c r="M3370" s="925">
        <v>4</v>
      </c>
      <c r="N3370" s="866">
        <v>2.69370218666667</v>
      </c>
      <c r="O3370" s="867">
        <v>11.25</v>
      </c>
      <c r="P3370" s="867">
        <f t="shared" si="45"/>
        <v>30.3041496</v>
      </c>
    </row>
    <row r="3371" s="1" customFormat="1" spans="1:16">
      <c r="A3371" s="926" t="s">
        <v>8078</v>
      </c>
      <c r="B3371" s="921" t="s">
        <v>8079</v>
      </c>
      <c r="C3371" s="891"/>
      <c r="D3371" s="555"/>
      <c r="E3371" s="922"/>
      <c r="F3371" s="891"/>
      <c r="G3371" s="891"/>
      <c r="H3371" s="891"/>
      <c r="I3371" s="891"/>
      <c r="J3371" s="891"/>
      <c r="K3371" s="891"/>
      <c r="L3371" s="891"/>
      <c r="M3371" s="925">
        <v>4</v>
      </c>
      <c r="N3371" s="866">
        <v>2.69370218666667</v>
      </c>
      <c r="O3371" s="867">
        <v>11.25</v>
      </c>
      <c r="P3371" s="867">
        <f t="shared" si="45"/>
        <v>30.3041496</v>
      </c>
    </row>
    <row r="3372" s="1" customFormat="1" spans="1:16">
      <c r="A3372" s="926" t="s">
        <v>8080</v>
      </c>
      <c r="B3372" s="921" t="s">
        <v>8081</v>
      </c>
      <c r="C3372" s="891"/>
      <c r="D3372" s="555"/>
      <c r="E3372" s="922"/>
      <c r="F3372" s="891"/>
      <c r="G3372" s="891"/>
      <c r="H3372" s="891"/>
      <c r="I3372" s="891"/>
      <c r="J3372" s="891"/>
      <c r="K3372" s="891"/>
      <c r="L3372" s="891"/>
      <c r="M3372" s="925">
        <v>2</v>
      </c>
      <c r="N3372" s="866">
        <v>1.34685109333333</v>
      </c>
      <c r="O3372" s="867">
        <v>11.25</v>
      </c>
      <c r="P3372" s="867">
        <f t="shared" si="45"/>
        <v>15.1520748</v>
      </c>
    </row>
    <row r="3373" s="1" customFormat="1" spans="1:16">
      <c r="A3373" s="926" t="s">
        <v>8082</v>
      </c>
      <c r="B3373" s="921" t="s">
        <v>3488</v>
      </c>
      <c r="C3373" s="891"/>
      <c r="D3373" s="555"/>
      <c r="E3373" s="922"/>
      <c r="F3373" s="891"/>
      <c r="G3373" s="891"/>
      <c r="H3373" s="891"/>
      <c r="I3373" s="891"/>
      <c r="J3373" s="891"/>
      <c r="K3373" s="891"/>
      <c r="L3373" s="891"/>
      <c r="M3373" s="925">
        <v>8</v>
      </c>
      <c r="N3373" s="866">
        <v>5.38740437333333</v>
      </c>
      <c r="O3373" s="867">
        <v>11.25</v>
      </c>
      <c r="P3373" s="867">
        <f t="shared" si="45"/>
        <v>60.6082992</v>
      </c>
    </row>
    <row r="3374" s="1" customFormat="1" spans="1:16">
      <c r="A3374" s="926" t="s">
        <v>8083</v>
      </c>
      <c r="B3374" s="921" t="s">
        <v>8084</v>
      </c>
      <c r="C3374" s="891"/>
      <c r="D3374" s="555"/>
      <c r="E3374" s="922"/>
      <c r="F3374" s="891"/>
      <c r="G3374" s="891"/>
      <c r="H3374" s="891"/>
      <c r="I3374" s="891"/>
      <c r="J3374" s="891"/>
      <c r="K3374" s="891"/>
      <c r="L3374" s="891"/>
      <c r="M3374" s="925">
        <v>5</v>
      </c>
      <c r="N3374" s="866">
        <v>3.36712773333333</v>
      </c>
      <c r="O3374" s="867">
        <v>11.25</v>
      </c>
      <c r="P3374" s="867">
        <f t="shared" si="45"/>
        <v>37.880187</v>
      </c>
    </row>
    <row r="3375" s="1" customFormat="1" spans="1:16">
      <c r="A3375" s="926" t="s">
        <v>8085</v>
      </c>
      <c r="B3375" s="921" t="s">
        <v>8086</v>
      </c>
      <c r="C3375" s="891"/>
      <c r="D3375" s="555"/>
      <c r="E3375" s="922"/>
      <c r="F3375" s="891"/>
      <c r="G3375" s="891"/>
      <c r="H3375" s="891"/>
      <c r="I3375" s="891"/>
      <c r="J3375" s="891"/>
      <c r="K3375" s="891"/>
      <c r="L3375" s="891"/>
      <c r="M3375" s="925">
        <v>4</v>
      </c>
      <c r="N3375" s="866">
        <v>2.69370218666667</v>
      </c>
      <c r="O3375" s="867">
        <v>11.25</v>
      </c>
      <c r="P3375" s="867">
        <f t="shared" si="45"/>
        <v>30.3041496</v>
      </c>
    </row>
    <row r="3376" s="1" customFormat="1" spans="1:16">
      <c r="A3376" s="926" t="s">
        <v>8087</v>
      </c>
      <c r="B3376" s="921" t="s">
        <v>8088</v>
      </c>
      <c r="C3376" s="891"/>
      <c r="D3376" s="555"/>
      <c r="E3376" s="922"/>
      <c r="F3376" s="891"/>
      <c r="G3376" s="891"/>
      <c r="H3376" s="891"/>
      <c r="I3376" s="891"/>
      <c r="J3376" s="891"/>
      <c r="K3376" s="891"/>
      <c r="L3376" s="891"/>
      <c r="M3376" s="925">
        <v>6</v>
      </c>
      <c r="N3376" s="866">
        <v>4.04055328</v>
      </c>
      <c r="O3376" s="867">
        <v>11.25</v>
      </c>
      <c r="P3376" s="867">
        <f t="shared" si="45"/>
        <v>45.4562244</v>
      </c>
    </row>
    <row r="3377" s="1" customFormat="1" spans="1:16">
      <c r="A3377" s="926" t="s">
        <v>8089</v>
      </c>
      <c r="B3377" s="921" t="s">
        <v>8090</v>
      </c>
      <c r="C3377" s="891"/>
      <c r="D3377" s="555"/>
      <c r="E3377" s="922"/>
      <c r="F3377" s="891"/>
      <c r="G3377" s="891"/>
      <c r="H3377" s="891"/>
      <c r="I3377" s="891"/>
      <c r="J3377" s="891"/>
      <c r="K3377" s="891"/>
      <c r="L3377" s="891"/>
      <c r="M3377" s="925">
        <v>6</v>
      </c>
      <c r="N3377" s="866">
        <v>4.04055328</v>
      </c>
      <c r="O3377" s="867">
        <v>11.25</v>
      </c>
      <c r="P3377" s="867">
        <f t="shared" si="45"/>
        <v>45.4562244</v>
      </c>
    </row>
    <row r="3378" s="1" customFormat="1" spans="1:16">
      <c r="A3378" s="926" t="s">
        <v>8091</v>
      </c>
      <c r="B3378" s="921" t="s">
        <v>8092</v>
      </c>
      <c r="C3378" s="891"/>
      <c r="D3378" s="555"/>
      <c r="E3378" s="922"/>
      <c r="F3378" s="891"/>
      <c r="G3378" s="891"/>
      <c r="H3378" s="891"/>
      <c r="I3378" s="891"/>
      <c r="J3378" s="891"/>
      <c r="K3378" s="891"/>
      <c r="L3378" s="891"/>
      <c r="M3378" s="925">
        <v>6</v>
      </c>
      <c r="N3378" s="866">
        <v>4.04055328</v>
      </c>
      <c r="O3378" s="867">
        <v>11.25</v>
      </c>
      <c r="P3378" s="867">
        <f t="shared" si="45"/>
        <v>45.4562244</v>
      </c>
    </row>
    <row r="3379" s="1" customFormat="1" spans="1:16">
      <c r="A3379" s="926" t="s">
        <v>8093</v>
      </c>
      <c r="B3379" s="921" t="s">
        <v>8094</v>
      </c>
      <c r="C3379" s="891"/>
      <c r="D3379" s="555"/>
      <c r="E3379" s="922"/>
      <c r="F3379" s="891"/>
      <c r="G3379" s="891"/>
      <c r="H3379" s="891"/>
      <c r="I3379" s="891"/>
      <c r="J3379" s="891"/>
      <c r="K3379" s="891"/>
      <c r="L3379" s="891"/>
      <c r="M3379" s="925">
        <v>2</v>
      </c>
      <c r="N3379" s="866">
        <v>1.34685109333333</v>
      </c>
      <c r="O3379" s="867">
        <v>11.25</v>
      </c>
      <c r="P3379" s="867">
        <f t="shared" si="45"/>
        <v>15.1520748</v>
      </c>
    </row>
    <row r="3380" s="1" customFormat="1" spans="1:16">
      <c r="A3380" s="926" t="s">
        <v>8095</v>
      </c>
      <c r="B3380" s="921" t="s">
        <v>8096</v>
      </c>
      <c r="C3380" s="891"/>
      <c r="D3380" s="555"/>
      <c r="E3380" s="922"/>
      <c r="F3380" s="891"/>
      <c r="G3380" s="891"/>
      <c r="H3380" s="891"/>
      <c r="I3380" s="891"/>
      <c r="J3380" s="891"/>
      <c r="K3380" s="891"/>
      <c r="L3380" s="891"/>
      <c r="M3380" s="925">
        <v>3</v>
      </c>
      <c r="N3380" s="866">
        <v>2.02027664</v>
      </c>
      <c r="O3380" s="867">
        <v>11.25</v>
      </c>
      <c r="P3380" s="867">
        <f t="shared" si="45"/>
        <v>22.7281122</v>
      </c>
    </row>
    <row r="3381" s="1" customFormat="1" spans="1:16">
      <c r="A3381" s="926" t="s">
        <v>8097</v>
      </c>
      <c r="B3381" s="921" t="s">
        <v>8098</v>
      </c>
      <c r="C3381" s="891"/>
      <c r="D3381" s="555"/>
      <c r="E3381" s="922"/>
      <c r="F3381" s="891"/>
      <c r="G3381" s="891"/>
      <c r="H3381" s="891"/>
      <c r="I3381" s="891"/>
      <c r="J3381" s="891"/>
      <c r="K3381" s="891"/>
      <c r="L3381" s="891"/>
      <c r="M3381" s="925">
        <v>6</v>
      </c>
      <c r="N3381" s="866">
        <v>4.04055328</v>
      </c>
      <c r="O3381" s="867">
        <v>11.25</v>
      </c>
      <c r="P3381" s="867">
        <f t="shared" si="45"/>
        <v>45.4562244</v>
      </c>
    </row>
    <row r="3382" s="1" customFormat="1" spans="1:16">
      <c r="A3382" s="926" t="s">
        <v>8099</v>
      </c>
      <c r="B3382" s="921" t="s">
        <v>8100</v>
      </c>
      <c r="C3382" s="891"/>
      <c r="D3382" s="555"/>
      <c r="E3382" s="922"/>
      <c r="F3382" s="891"/>
      <c r="G3382" s="891"/>
      <c r="H3382" s="891"/>
      <c r="I3382" s="891"/>
      <c r="J3382" s="891"/>
      <c r="K3382" s="891"/>
      <c r="L3382" s="891"/>
      <c r="M3382" s="925">
        <v>5</v>
      </c>
      <c r="N3382" s="866">
        <v>3.36712773333333</v>
      </c>
      <c r="O3382" s="867">
        <v>11.25</v>
      </c>
      <c r="P3382" s="867">
        <f t="shared" si="45"/>
        <v>37.880187</v>
      </c>
    </row>
    <row r="3383" s="1" customFormat="1" spans="1:16">
      <c r="A3383" s="926" t="s">
        <v>8101</v>
      </c>
      <c r="B3383" s="921" t="s">
        <v>8102</v>
      </c>
      <c r="C3383" s="891"/>
      <c r="D3383" s="555"/>
      <c r="E3383" s="922"/>
      <c r="F3383" s="891"/>
      <c r="G3383" s="891"/>
      <c r="H3383" s="891"/>
      <c r="I3383" s="891"/>
      <c r="J3383" s="891"/>
      <c r="K3383" s="891"/>
      <c r="L3383" s="891"/>
      <c r="M3383" s="925">
        <v>2</v>
      </c>
      <c r="N3383" s="866">
        <v>1.34685109333333</v>
      </c>
      <c r="O3383" s="867">
        <v>11.25</v>
      </c>
      <c r="P3383" s="867">
        <f t="shared" si="45"/>
        <v>15.1520748</v>
      </c>
    </row>
    <row r="3384" s="1" customFormat="1" spans="1:16">
      <c r="A3384" s="926" t="s">
        <v>8103</v>
      </c>
      <c r="B3384" s="921" t="s">
        <v>4370</v>
      </c>
      <c r="C3384" s="891"/>
      <c r="D3384" s="555"/>
      <c r="E3384" s="922"/>
      <c r="F3384" s="891"/>
      <c r="G3384" s="891"/>
      <c r="H3384" s="891"/>
      <c r="I3384" s="891"/>
      <c r="J3384" s="891"/>
      <c r="K3384" s="891"/>
      <c r="L3384" s="891"/>
      <c r="M3384" s="925">
        <v>4</v>
      </c>
      <c r="N3384" s="866">
        <v>2.69370218666667</v>
      </c>
      <c r="O3384" s="867">
        <v>11.25</v>
      </c>
      <c r="P3384" s="867">
        <f t="shared" ref="P3384:P3447" si="46">M3384*7.5760374</f>
        <v>30.3041496</v>
      </c>
    </row>
    <row r="3385" s="1" customFormat="1" spans="1:16">
      <c r="A3385" s="926" t="s">
        <v>8104</v>
      </c>
      <c r="B3385" s="921" t="s">
        <v>8105</v>
      </c>
      <c r="C3385" s="891"/>
      <c r="D3385" s="555"/>
      <c r="E3385" s="922"/>
      <c r="F3385" s="891"/>
      <c r="G3385" s="891"/>
      <c r="H3385" s="891"/>
      <c r="I3385" s="891"/>
      <c r="J3385" s="891"/>
      <c r="K3385" s="891"/>
      <c r="L3385" s="891"/>
      <c r="M3385" s="925">
        <v>5</v>
      </c>
      <c r="N3385" s="866">
        <v>3.36712773333333</v>
      </c>
      <c r="O3385" s="867">
        <v>11.25</v>
      </c>
      <c r="P3385" s="867">
        <f t="shared" si="46"/>
        <v>37.880187</v>
      </c>
    </row>
    <row r="3386" s="1" customFormat="1" spans="1:16">
      <c r="A3386" s="926" t="s">
        <v>8106</v>
      </c>
      <c r="B3386" s="921" t="s">
        <v>8107</v>
      </c>
      <c r="C3386" s="891"/>
      <c r="D3386" s="555"/>
      <c r="E3386" s="922"/>
      <c r="F3386" s="891"/>
      <c r="G3386" s="891"/>
      <c r="H3386" s="891"/>
      <c r="I3386" s="891"/>
      <c r="J3386" s="891"/>
      <c r="K3386" s="891"/>
      <c r="L3386" s="891"/>
      <c r="M3386" s="925">
        <v>6</v>
      </c>
      <c r="N3386" s="866">
        <v>4.04055328</v>
      </c>
      <c r="O3386" s="867">
        <v>11.25</v>
      </c>
      <c r="P3386" s="867">
        <f t="shared" si="46"/>
        <v>45.4562244</v>
      </c>
    </row>
    <row r="3387" s="1" customFormat="1" spans="1:16">
      <c r="A3387" s="926" t="s">
        <v>8108</v>
      </c>
      <c r="B3387" s="921" t="s">
        <v>8109</v>
      </c>
      <c r="C3387" s="891"/>
      <c r="D3387" s="555"/>
      <c r="E3387" s="922"/>
      <c r="F3387" s="891"/>
      <c r="G3387" s="891"/>
      <c r="H3387" s="891"/>
      <c r="I3387" s="891"/>
      <c r="J3387" s="891"/>
      <c r="K3387" s="891"/>
      <c r="L3387" s="891"/>
      <c r="M3387" s="925">
        <v>9</v>
      </c>
      <c r="N3387" s="866">
        <v>6.06082992</v>
      </c>
      <c r="O3387" s="867">
        <v>11.25</v>
      </c>
      <c r="P3387" s="867">
        <f t="shared" si="46"/>
        <v>68.1843366</v>
      </c>
    </row>
    <row r="3388" s="1" customFormat="1" spans="1:16">
      <c r="A3388" s="926" t="s">
        <v>8110</v>
      </c>
      <c r="B3388" s="921" t="s">
        <v>7662</v>
      </c>
      <c r="C3388" s="891"/>
      <c r="D3388" s="555"/>
      <c r="E3388" s="922"/>
      <c r="F3388" s="891"/>
      <c r="G3388" s="891"/>
      <c r="H3388" s="891"/>
      <c r="I3388" s="891"/>
      <c r="J3388" s="891"/>
      <c r="K3388" s="891"/>
      <c r="L3388" s="891"/>
      <c r="M3388" s="925">
        <v>3</v>
      </c>
      <c r="N3388" s="866">
        <v>2.02027664</v>
      </c>
      <c r="O3388" s="867">
        <v>11.25</v>
      </c>
      <c r="P3388" s="867">
        <f t="shared" si="46"/>
        <v>22.7281122</v>
      </c>
    </row>
    <row r="3389" s="1" customFormat="1" spans="1:16">
      <c r="A3389" s="926" t="s">
        <v>8111</v>
      </c>
      <c r="B3389" s="921" t="s">
        <v>8112</v>
      </c>
      <c r="C3389" s="891"/>
      <c r="D3389" s="555"/>
      <c r="E3389" s="922"/>
      <c r="F3389" s="891"/>
      <c r="G3389" s="891"/>
      <c r="H3389" s="891"/>
      <c r="I3389" s="891"/>
      <c r="J3389" s="891"/>
      <c r="K3389" s="891"/>
      <c r="L3389" s="891"/>
      <c r="M3389" s="925">
        <v>3</v>
      </c>
      <c r="N3389" s="866">
        <v>2.02027664</v>
      </c>
      <c r="O3389" s="867">
        <v>11.25</v>
      </c>
      <c r="P3389" s="867">
        <f t="shared" si="46"/>
        <v>22.7281122</v>
      </c>
    </row>
    <row r="3390" s="1" customFormat="1" spans="1:16">
      <c r="A3390" s="926" t="s">
        <v>8113</v>
      </c>
      <c r="B3390" s="921" t="s">
        <v>8114</v>
      </c>
      <c r="C3390" s="891"/>
      <c r="D3390" s="555"/>
      <c r="E3390" s="922"/>
      <c r="F3390" s="891"/>
      <c r="G3390" s="891"/>
      <c r="H3390" s="891"/>
      <c r="I3390" s="891"/>
      <c r="J3390" s="891"/>
      <c r="K3390" s="891"/>
      <c r="L3390" s="891"/>
      <c r="M3390" s="925">
        <v>5</v>
      </c>
      <c r="N3390" s="866">
        <v>3.36712773333333</v>
      </c>
      <c r="O3390" s="867">
        <v>11.25</v>
      </c>
      <c r="P3390" s="867">
        <f t="shared" si="46"/>
        <v>37.880187</v>
      </c>
    </row>
    <row r="3391" s="1" customFormat="1" spans="1:16">
      <c r="A3391" s="926" t="s">
        <v>8115</v>
      </c>
      <c r="B3391" s="921" t="s">
        <v>8116</v>
      </c>
      <c r="C3391" s="891"/>
      <c r="D3391" s="555"/>
      <c r="E3391" s="922"/>
      <c r="F3391" s="891"/>
      <c r="G3391" s="891"/>
      <c r="H3391" s="891"/>
      <c r="I3391" s="891"/>
      <c r="J3391" s="891"/>
      <c r="K3391" s="891"/>
      <c r="L3391" s="891"/>
      <c r="M3391" s="925">
        <v>4</v>
      </c>
      <c r="N3391" s="866">
        <v>2.69370218666667</v>
      </c>
      <c r="O3391" s="867">
        <v>11.25</v>
      </c>
      <c r="P3391" s="867">
        <f t="shared" si="46"/>
        <v>30.3041496</v>
      </c>
    </row>
    <row r="3392" s="1" customFormat="1" spans="1:16">
      <c r="A3392" s="926" t="s">
        <v>7583</v>
      </c>
      <c r="B3392" s="921" t="s">
        <v>8117</v>
      </c>
      <c r="C3392" s="891"/>
      <c r="D3392" s="555"/>
      <c r="E3392" s="922"/>
      <c r="F3392" s="891"/>
      <c r="G3392" s="891"/>
      <c r="H3392" s="891"/>
      <c r="I3392" s="891"/>
      <c r="J3392" s="891"/>
      <c r="K3392" s="891"/>
      <c r="L3392" s="891"/>
      <c r="M3392" s="925">
        <v>4</v>
      </c>
      <c r="N3392" s="866">
        <v>2.69370218666667</v>
      </c>
      <c r="O3392" s="867">
        <v>11.25</v>
      </c>
      <c r="P3392" s="867">
        <f t="shared" si="46"/>
        <v>30.3041496</v>
      </c>
    </row>
    <row r="3393" s="1" customFormat="1" spans="1:16">
      <c r="A3393" s="926" t="s">
        <v>8118</v>
      </c>
      <c r="B3393" s="921" t="s">
        <v>8119</v>
      </c>
      <c r="C3393" s="891"/>
      <c r="D3393" s="555"/>
      <c r="E3393" s="922"/>
      <c r="F3393" s="891"/>
      <c r="G3393" s="891"/>
      <c r="H3393" s="891"/>
      <c r="I3393" s="891"/>
      <c r="J3393" s="891"/>
      <c r="K3393" s="891"/>
      <c r="L3393" s="891"/>
      <c r="M3393" s="925">
        <v>8</v>
      </c>
      <c r="N3393" s="866">
        <v>5.38740437333333</v>
      </c>
      <c r="O3393" s="867">
        <v>11.25</v>
      </c>
      <c r="P3393" s="867">
        <f t="shared" si="46"/>
        <v>60.6082992</v>
      </c>
    </row>
    <row r="3394" s="1" customFormat="1" spans="1:16">
      <c r="A3394" s="926" t="s">
        <v>8120</v>
      </c>
      <c r="B3394" s="921" t="s">
        <v>8121</v>
      </c>
      <c r="C3394" s="891"/>
      <c r="D3394" s="555"/>
      <c r="E3394" s="922"/>
      <c r="F3394" s="891"/>
      <c r="G3394" s="891"/>
      <c r="H3394" s="891"/>
      <c r="I3394" s="891"/>
      <c r="J3394" s="891"/>
      <c r="K3394" s="891"/>
      <c r="L3394" s="891"/>
      <c r="M3394" s="925">
        <v>6</v>
      </c>
      <c r="N3394" s="866">
        <v>4.04055328</v>
      </c>
      <c r="O3394" s="867">
        <v>11.25</v>
      </c>
      <c r="P3394" s="867">
        <f t="shared" si="46"/>
        <v>45.4562244</v>
      </c>
    </row>
    <row r="3395" s="1" customFormat="1" spans="1:16">
      <c r="A3395" s="926" t="s">
        <v>8122</v>
      </c>
      <c r="B3395" s="921" t="s">
        <v>8123</v>
      </c>
      <c r="C3395" s="891"/>
      <c r="D3395" s="555"/>
      <c r="E3395" s="922"/>
      <c r="F3395" s="891"/>
      <c r="G3395" s="891"/>
      <c r="H3395" s="891"/>
      <c r="I3395" s="891"/>
      <c r="J3395" s="891"/>
      <c r="K3395" s="891"/>
      <c r="L3395" s="891"/>
      <c r="M3395" s="925">
        <v>7</v>
      </c>
      <c r="N3395" s="866">
        <v>4.71397882666667</v>
      </c>
      <c r="O3395" s="867">
        <v>11.25</v>
      </c>
      <c r="P3395" s="867">
        <f t="shared" si="46"/>
        <v>53.0322618</v>
      </c>
    </row>
    <row r="3396" s="1" customFormat="1" spans="1:16">
      <c r="A3396" s="926" t="s">
        <v>8124</v>
      </c>
      <c r="B3396" s="921" t="s">
        <v>8125</v>
      </c>
      <c r="C3396" s="891"/>
      <c r="D3396" s="555"/>
      <c r="E3396" s="922"/>
      <c r="F3396" s="891"/>
      <c r="G3396" s="891"/>
      <c r="H3396" s="891"/>
      <c r="I3396" s="891"/>
      <c r="J3396" s="891"/>
      <c r="K3396" s="891"/>
      <c r="L3396" s="891"/>
      <c r="M3396" s="925">
        <v>4</v>
      </c>
      <c r="N3396" s="866">
        <v>2.69370218666667</v>
      </c>
      <c r="O3396" s="867">
        <v>11.25</v>
      </c>
      <c r="P3396" s="867">
        <f t="shared" si="46"/>
        <v>30.3041496</v>
      </c>
    </row>
    <row r="3397" s="1" customFormat="1" spans="1:16">
      <c r="A3397" s="926" t="s">
        <v>8126</v>
      </c>
      <c r="B3397" s="921" t="s">
        <v>8127</v>
      </c>
      <c r="C3397" s="891"/>
      <c r="D3397" s="555"/>
      <c r="E3397" s="922"/>
      <c r="F3397" s="891"/>
      <c r="G3397" s="891"/>
      <c r="H3397" s="891"/>
      <c r="I3397" s="891"/>
      <c r="J3397" s="891"/>
      <c r="K3397" s="891"/>
      <c r="L3397" s="891"/>
      <c r="M3397" s="925">
        <v>3</v>
      </c>
      <c r="N3397" s="866">
        <v>2.02027664</v>
      </c>
      <c r="O3397" s="867">
        <v>11.25</v>
      </c>
      <c r="P3397" s="867">
        <f t="shared" si="46"/>
        <v>22.7281122</v>
      </c>
    </row>
    <row r="3398" s="1" customFormat="1" spans="1:16">
      <c r="A3398" s="926" t="s">
        <v>8128</v>
      </c>
      <c r="B3398" s="921" t="s">
        <v>8129</v>
      </c>
      <c r="C3398" s="891"/>
      <c r="D3398" s="555"/>
      <c r="E3398" s="922"/>
      <c r="F3398" s="891"/>
      <c r="G3398" s="891"/>
      <c r="H3398" s="891"/>
      <c r="I3398" s="891"/>
      <c r="J3398" s="891"/>
      <c r="K3398" s="891"/>
      <c r="L3398" s="891"/>
      <c r="M3398" s="925">
        <v>4</v>
      </c>
      <c r="N3398" s="866">
        <v>2.69370218666667</v>
      </c>
      <c r="O3398" s="867">
        <v>11.25</v>
      </c>
      <c r="P3398" s="867">
        <f t="shared" si="46"/>
        <v>30.3041496</v>
      </c>
    </row>
    <row r="3399" s="1" customFormat="1" spans="1:16">
      <c r="A3399" s="926" t="s">
        <v>8130</v>
      </c>
      <c r="B3399" s="921" t="s">
        <v>8131</v>
      </c>
      <c r="C3399" s="891"/>
      <c r="D3399" s="555"/>
      <c r="E3399" s="922"/>
      <c r="F3399" s="891"/>
      <c r="G3399" s="891"/>
      <c r="H3399" s="891"/>
      <c r="I3399" s="891"/>
      <c r="J3399" s="891"/>
      <c r="K3399" s="891"/>
      <c r="L3399" s="891"/>
      <c r="M3399" s="925">
        <v>5</v>
      </c>
      <c r="N3399" s="866">
        <v>3.36712773333333</v>
      </c>
      <c r="O3399" s="867">
        <v>11.25</v>
      </c>
      <c r="P3399" s="867">
        <f t="shared" si="46"/>
        <v>37.880187</v>
      </c>
    </row>
    <row r="3400" s="1" customFormat="1" spans="1:16">
      <c r="A3400" s="926" t="s">
        <v>8132</v>
      </c>
      <c r="B3400" s="921" t="s">
        <v>8133</v>
      </c>
      <c r="C3400" s="891"/>
      <c r="D3400" s="555"/>
      <c r="E3400" s="922"/>
      <c r="F3400" s="891"/>
      <c r="G3400" s="891"/>
      <c r="H3400" s="891"/>
      <c r="I3400" s="891"/>
      <c r="J3400" s="891"/>
      <c r="K3400" s="891"/>
      <c r="L3400" s="891"/>
      <c r="M3400" s="925">
        <v>5</v>
      </c>
      <c r="N3400" s="866">
        <v>3.36712773333333</v>
      </c>
      <c r="O3400" s="867">
        <v>11.25</v>
      </c>
      <c r="P3400" s="867">
        <f t="shared" si="46"/>
        <v>37.880187</v>
      </c>
    </row>
    <row r="3401" s="1" customFormat="1" spans="1:16">
      <c r="A3401" s="926" t="s">
        <v>8134</v>
      </c>
      <c r="B3401" s="921" t="s">
        <v>8135</v>
      </c>
      <c r="C3401" s="891"/>
      <c r="D3401" s="555"/>
      <c r="E3401" s="922"/>
      <c r="F3401" s="891"/>
      <c r="G3401" s="891"/>
      <c r="H3401" s="891"/>
      <c r="I3401" s="891"/>
      <c r="J3401" s="891"/>
      <c r="K3401" s="891"/>
      <c r="L3401" s="891"/>
      <c r="M3401" s="925">
        <v>4</v>
      </c>
      <c r="N3401" s="866">
        <v>2.69370218666667</v>
      </c>
      <c r="O3401" s="867">
        <v>11.25</v>
      </c>
      <c r="P3401" s="867">
        <f t="shared" si="46"/>
        <v>30.3041496</v>
      </c>
    </row>
    <row r="3402" s="1" customFormat="1" spans="1:16">
      <c r="A3402" s="926" t="s">
        <v>8136</v>
      </c>
      <c r="B3402" s="921" t="s">
        <v>8137</v>
      </c>
      <c r="C3402" s="891"/>
      <c r="D3402" s="555"/>
      <c r="E3402" s="922"/>
      <c r="F3402" s="891"/>
      <c r="G3402" s="891"/>
      <c r="H3402" s="891"/>
      <c r="I3402" s="891"/>
      <c r="J3402" s="891"/>
      <c r="K3402" s="891"/>
      <c r="L3402" s="891"/>
      <c r="M3402" s="925">
        <v>3</v>
      </c>
      <c r="N3402" s="866">
        <v>2.02027664</v>
      </c>
      <c r="O3402" s="867">
        <v>11.25</v>
      </c>
      <c r="P3402" s="867">
        <f t="shared" si="46"/>
        <v>22.7281122</v>
      </c>
    </row>
    <row r="3403" s="1" customFormat="1" spans="1:16">
      <c r="A3403" s="926" t="s">
        <v>8138</v>
      </c>
      <c r="B3403" s="921" t="s">
        <v>8139</v>
      </c>
      <c r="C3403" s="891"/>
      <c r="D3403" s="555"/>
      <c r="E3403" s="922"/>
      <c r="F3403" s="891"/>
      <c r="G3403" s="891"/>
      <c r="H3403" s="891"/>
      <c r="I3403" s="891"/>
      <c r="J3403" s="891"/>
      <c r="K3403" s="891"/>
      <c r="L3403" s="891"/>
      <c r="M3403" s="925">
        <v>6</v>
      </c>
      <c r="N3403" s="866">
        <v>4.04055328</v>
      </c>
      <c r="O3403" s="867">
        <v>11.25</v>
      </c>
      <c r="P3403" s="867">
        <f t="shared" si="46"/>
        <v>45.4562244</v>
      </c>
    </row>
    <row r="3404" s="1" customFormat="1" spans="1:16">
      <c r="A3404" s="926" t="s">
        <v>8140</v>
      </c>
      <c r="B3404" s="921" t="s">
        <v>8141</v>
      </c>
      <c r="C3404" s="891"/>
      <c r="D3404" s="555"/>
      <c r="E3404" s="922"/>
      <c r="F3404" s="891"/>
      <c r="G3404" s="891"/>
      <c r="H3404" s="891"/>
      <c r="I3404" s="891"/>
      <c r="J3404" s="891"/>
      <c r="K3404" s="891"/>
      <c r="L3404" s="891"/>
      <c r="M3404" s="925">
        <v>9</v>
      </c>
      <c r="N3404" s="866">
        <v>6.06082992</v>
      </c>
      <c r="O3404" s="867">
        <v>11.25</v>
      </c>
      <c r="P3404" s="867">
        <f t="shared" si="46"/>
        <v>68.1843366</v>
      </c>
    </row>
    <row r="3405" s="1" customFormat="1" spans="1:16">
      <c r="A3405" s="926" t="s">
        <v>8142</v>
      </c>
      <c r="B3405" s="921" t="s">
        <v>8143</v>
      </c>
      <c r="C3405" s="891"/>
      <c r="D3405" s="555"/>
      <c r="E3405" s="922"/>
      <c r="F3405" s="891"/>
      <c r="G3405" s="891"/>
      <c r="H3405" s="891"/>
      <c r="I3405" s="891"/>
      <c r="J3405" s="891"/>
      <c r="K3405" s="891"/>
      <c r="L3405" s="891"/>
      <c r="M3405" s="925">
        <v>4</v>
      </c>
      <c r="N3405" s="866">
        <v>2.69370218666667</v>
      </c>
      <c r="O3405" s="867">
        <v>11.25</v>
      </c>
      <c r="P3405" s="867">
        <f t="shared" si="46"/>
        <v>30.3041496</v>
      </c>
    </row>
    <row r="3406" s="1" customFormat="1" spans="1:16">
      <c r="A3406" s="926" t="s">
        <v>8144</v>
      </c>
      <c r="B3406" s="921" t="s">
        <v>8145</v>
      </c>
      <c r="C3406" s="891"/>
      <c r="D3406" s="555"/>
      <c r="E3406" s="922"/>
      <c r="F3406" s="891"/>
      <c r="G3406" s="891"/>
      <c r="H3406" s="891"/>
      <c r="I3406" s="891"/>
      <c r="J3406" s="891"/>
      <c r="K3406" s="891"/>
      <c r="L3406" s="891"/>
      <c r="M3406" s="925">
        <v>6</v>
      </c>
      <c r="N3406" s="866">
        <v>4.04055328</v>
      </c>
      <c r="O3406" s="867">
        <v>11.25</v>
      </c>
      <c r="P3406" s="867">
        <f t="shared" si="46"/>
        <v>45.4562244</v>
      </c>
    </row>
    <row r="3407" s="1" customFormat="1" spans="1:16">
      <c r="A3407" s="926" t="s">
        <v>8146</v>
      </c>
      <c r="B3407" s="921" t="s">
        <v>8147</v>
      </c>
      <c r="C3407" s="891"/>
      <c r="D3407" s="555"/>
      <c r="E3407" s="922"/>
      <c r="F3407" s="891"/>
      <c r="G3407" s="891"/>
      <c r="H3407" s="891"/>
      <c r="I3407" s="891"/>
      <c r="J3407" s="891"/>
      <c r="K3407" s="891"/>
      <c r="L3407" s="891"/>
      <c r="M3407" s="925">
        <v>3</v>
      </c>
      <c r="N3407" s="866">
        <v>2.02027664</v>
      </c>
      <c r="O3407" s="867">
        <v>11.25</v>
      </c>
      <c r="P3407" s="867">
        <f t="shared" si="46"/>
        <v>22.7281122</v>
      </c>
    </row>
    <row r="3408" s="1" customFormat="1" spans="1:16">
      <c r="A3408" s="926" t="s">
        <v>8148</v>
      </c>
      <c r="B3408" s="921" t="s">
        <v>8149</v>
      </c>
      <c r="C3408" s="891"/>
      <c r="D3408" s="555"/>
      <c r="E3408" s="922"/>
      <c r="F3408" s="891"/>
      <c r="G3408" s="891"/>
      <c r="H3408" s="891"/>
      <c r="I3408" s="891"/>
      <c r="J3408" s="891"/>
      <c r="K3408" s="891"/>
      <c r="L3408" s="891"/>
      <c r="M3408" s="925">
        <v>6</v>
      </c>
      <c r="N3408" s="866">
        <v>4.04055328</v>
      </c>
      <c r="O3408" s="867">
        <v>11.25</v>
      </c>
      <c r="P3408" s="867">
        <f t="shared" si="46"/>
        <v>45.4562244</v>
      </c>
    </row>
    <row r="3409" s="1" customFormat="1" spans="1:16">
      <c r="A3409" s="926" t="s">
        <v>8150</v>
      </c>
      <c r="B3409" s="921" t="s">
        <v>8151</v>
      </c>
      <c r="C3409" s="891"/>
      <c r="D3409" s="555"/>
      <c r="E3409" s="922"/>
      <c r="F3409" s="891"/>
      <c r="G3409" s="891"/>
      <c r="H3409" s="891"/>
      <c r="I3409" s="891"/>
      <c r="J3409" s="891"/>
      <c r="K3409" s="891"/>
      <c r="L3409" s="891"/>
      <c r="M3409" s="925">
        <v>4</v>
      </c>
      <c r="N3409" s="866">
        <v>2.69370218666667</v>
      </c>
      <c r="O3409" s="867">
        <v>11.25</v>
      </c>
      <c r="P3409" s="867">
        <f t="shared" si="46"/>
        <v>30.3041496</v>
      </c>
    </row>
    <row r="3410" s="1" customFormat="1" spans="1:16">
      <c r="A3410" s="926" t="s">
        <v>8152</v>
      </c>
      <c r="B3410" s="921" t="s">
        <v>8153</v>
      </c>
      <c r="C3410" s="891"/>
      <c r="D3410" s="555"/>
      <c r="E3410" s="922"/>
      <c r="F3410" s="891"/>
      <c r="G3410" s="891"/>
      <c r="H3410" s="891"/>
      <c r="I3410" s="891"/>
      <c r="J3410" s="891"/>
      <c r="K3410" s="891"/>
      <c r="L3410" s="891"/>
      <c r="M3410" s="925">
        <v>4</v>
      </c>
      <c r="N3410" s="866">
        <v>2.69370218666667</v>
      </c>
      <c r="O3410" s="867">
        <v>11.25</v>
      </c>
      <c r="P3410" s="867">
        <f t="shared" si="46"/>
        <v>30.3041496</v>
      </c>
    </row>
    <row r="3411" s="1" customFormat="1" spans="1:16">
      <c r="A3411" s="926" t="s">
        <v>8154</v>
      </c>
      <c r="B3411" s="921" t="s">
        <v>8155</v>
      </c>
      <c r="C3411" s="891"/>
      <c r="D3411" s="555"/>
      <c r="E3411" s="922"/>
      <c r="F3411" s="891"/>
      <c r="G3411" s="891"/>
      <c r="H3411" s="891"/>
      <c r="I3411" s="891"/>
      <c r="J3411" s="891"/>
      <c r="K3411" s="891"/>
      <c r="L3411" s="891"/>
      <c r="M3411" s="925">
        <v>1</v>
      </c>
      <c r="N3411" s="866">
        <v>0.673425546666667</v>
      </c>
      <c r="O3411" s="867">
        <v>11.25</v>
      </c>
      <c r="P3411" s="867">
        <f t="shared" si="46"/>
        <v>7.5760374</v>
      </c>
    </row>
    <row r="3412" s="1" customFormat="1" spans="1:16">
      <c r="A3412" s="926" t="s">
        <v>8156</v>
      </c>
      <c r="B3412" s="921" t="s">
        <v>3682</v>
      </c>
      <c r="C3412" s="891"/>
      <c r="D3412" s="555"/>
      <c r="E3412" s="922"/>
      <c r="F3412" s="891"/>
      <c r="G3412" s="891"/>
      <c r="H3412" s="891"/>
      <c r="I3412" s="891"/>
      <c r="J3412" s="891"/>
      <c r="K3412" s="891"/>
      <c r="L3412" s="891"/>
      <c r="M3412" s="925">
        <v>6</v>
      </c>
      <c r="N3412" s="866">
        <v>4.04055328</v>
      </c>
      <c r="O3412" s="867">
        <v>11.25</v>
      </c>
      <c r="P3412" s="867">
        <f t="shared" si="46"/>
        <v>45.4562244</v>
      </c>
    </row>
    <row r="3413" s="1" customFormat="1" spans="1:16">
      <c r="A3413" s="926" t="s">
        <v>8157</v>
      </c>
      <c r="B3413" s="921" t="s">
        <v>8158</v>
      </c>
      <c r="C3413" s="891"/>
      <c r="D3413" s="555"/>
      <c r="E3413" s="922"/>
      <c r="F3413" s="891"/>
      <c r="G3413" s="891"/>
      <c r="H3413" s="891"/>
      <c r="I3413" s="891"/>
      <c r="J3413" s="891"/>
      <c r="K3413" s="891"/>
      <c r="L3413" s="891"/>
      <c r="M3413" s="925">
        <v>5</v>
      </c>
      <c r="N3413" s="866">
        <v>3.36712773333333</v>
      </c>
      <c r="O3413" s="867">
        <v>11.25</v>
      </c>
      <c r="P3413" s="867">
        <f t="shared" si="46"/>
        <v>37.880187</v>
      </c>
    </row>
    <row r="3414" s="1" customFormat="1" spans="1:16">
      <c r="A3414" s="926" t="s">
        <v>8159</v>
      </c>
      <c r="B3414" s="921" t="s">
        <v>8160</v>
      </c>
      <c r="C3414" s="891"/>
      <c r="D3414" s="555"/>
      <c r="E3414" s="922"/>
      <c r="F3414" s="891"/>
      <c r="G3414" s="891"/>
      <c r="H3414" s="891"/>
      <c r="I3414" s="891"/>
      <c r="J3414" s="891"/>
      <c r="K3414" s="891"/>
      <c r="L3414" s="891"/>
      <c r="M3414" s="925">
        <v>5</v>
      </c>
      <c r="N3414" s="866">
        <v>3.36712773333333</v>
      </c>
      <c r="O3414" s="867">
        <v>11.25</v>
      </c>
      <c r="P3414" s="867">
        <f t="shared" si="46"/>
        <v>37.880187</v>
      </c>
    </row>
    <row r="3415" s="1" customFormat="1" spans="1:16">
      <c r="A3415" s="926" t="s">
        <v>2016</v>
      </c>
      <c r="B3415" s="921" t="s">
        <v>8161</v>
      </c>
      <c r="C3415" s="891"/>
      <c r="D3415" s="555"/>
      <c r="E3415" s="922"/>
      <c r="F3415" s="891"/>
      <c r="G3415" s="891"/>
      <c r="H3415" s="891"/>
      <c r="I3415" s="891"/>
      <c r="J3415" s="891"/>
      <c r="K3415" s="891"/>
      <c r="L3415" s="891"/>
      <c r="M3415" s="925">
        <v>4</v>
      </c>
      <c r="N3415" s="866">
        <v>2.69370218666667</v>
      </c>
      <c r="O3415" s="867">
        <v>11.25</v>
      </c>
      <c r="P3415" s="867">
        <f t="shared" si="46"/>
        <v>30.3041496</v>
      </c>
    </row>
    <row r="3416" s="1" customFormat="1" spans="1:16">
      <c r="A3416" s="926" t="s">
        <v>6093</v>
      </c>
      <c r="B3416" s="921" t="s">
        <v>8162</v>
      </c>
      <c r="C3416" s="891"/>
      <c r="D3416" s="555"/>
      <c r="E3416" s="922"/>
      <c r="F3416" s="891"/>
      <c r="G3416" s="891"/>
      <c r="H3416" s="891"/>
      <c r="I3416" s="891"/>
      <c r="J3416" s="891"/>
      <c r="K3416" s="891"/>
      <c r="L3416" s="891"/>
      <c r="M3416" s="925">
        <v>5</v>
      </c>
      <c r="N3416" s="866">
        <v>3.36712773333333</v>
      </c>
      <c r="O3416" s="867">
        <v>11.25</v>
      </c>
      <c r="P3416" s="867">
        <f t="shared" si="46"/>
        <v>37.880187</v>
      </c>
    </row>
    <row r="3417" s="1" customFormat="1" spans="1:16">
      <c r="A3417" s="926" t="s">
        <v>8163</v>
      </c>
      <c r="B3417" s="921" t="s">
        <v>6814</v>
      </c>
      <c r="C3417" s="891"/>
      <c r="D3417" s="555"/>
      <c r="E3417" s="922"/>
      <c r="F3417" s="891"/>
      <c r="G3417" s="891"/>
      <c r="H3417" s="891"/>
      <c r="I3417" s="891"/>
      <c r="J3417" s="891"/>
      <c r="K3417" s="891"/>
      <c r="L3417" s="891"/>
      <c r="M3417" s="925">
        <v>5</v>
      </c>
      <c r="N3417" s="866">
        <v>3.36712773333333</v>
      </c>
      <c r="O3417" s="867">
        <v>11.25</v>
      </c>
      <c r="P3417" s="867">
        <f t="shared" si="46"/>
        <v>37.880187</v>
      </c>
    </row>
    <row r="3418" s="1" customFormat="1" spans="1:16">
      <c r="A3418" s="926" t="s">
        <v>8164</v>
      </c>
      <c r="B3418" s="921" t="s">
        <v>1229</v>
      </c>
      <c r="C3418" s="891"/>
      <c r="D3418" s="555"/>
      <c r="E3418" s="922"/>
      <c r="F3418" s="891"/>
      <c r="G3418" s="891"/>
      <c r="H3418" s="891"/>
      <c r="I3418" s="891"/>
      <c r="J3418" s="891"/>
      <c r="K3418" s="891"/>
      <c r="L3418" s="891"/>
      <c r="M3418" s="925">
        <v>4</v>
      </c>
      <c r="N3418" s="866">
        <v>2.69370218666667</v>
      </c>
      <c r="O3418" s="867">
        <v>11.25</v>
      </c>
      <c r="P3418" s="867">
        <f t="shared" si="46"/>
        <v>30.3041496</v>
      </c>
    </row>
    <row r="3419" s="1" customFormat="1" spans="1:16">
      <c r="A3419" s="926" t="s">
        <v>5321</v>
      </c>
      <c r="B3419" s="921" t="s">
        <v>7579</v>
      </c>
      <c r="C3419" s="891"/>
      <c r="D3419" s="555"/>
      <c r="E3419" s="922"/>
      <c r="F3419" s="891"/>
      <c r="G3419" s="891"/>
      <c r="H3419" s="891"/>
      <c r="I3419" s="891"/>
      <c r="J3419" s="891"/>
      <c r="K3419" s="891"/>
      <c r="L3419" s="891"/>
      <c r="M3419" s="925">
        <v>5</v>
      </c>
      <c r="N3419" s="866">
        <v>3.36712773333333</v>
      </c>
      <c r="O3419" s="867">
        <v>11.25</v>
      </c>
      <c r="P3419" s="867">
        <f t="shared" si="46"/>
        <v>37.880187</v>
      </c>
    </row>
    <row r="3420" s="1" customFormat="1" spans="1:16">
      <c r="A3420" s="926" t="s">
        <v>8165</v>
      </c>
      <c r="B3420" s="921" t="s">
        <v>3747</v>
      </c>
      <c r="C3420" s="891"/>
      <c r="D3420" s="555"/>
      <c r="E3420" s="922"/>
      <c r="F3420" s="891"/>
      <c r="G3420" s="891"/>
      <c r="H3420" s="891"/>
      <c r="I3420" s="891"/>
      <c r="J3420" s="891"/>
      <c r="K3420" s="891"/>
      <c r="L3420" s="891"/>
      <c r="M3420" s="925">
        <v>5</v>
      </c>
      <c r="N3420" s="866">
        <v>3.36712773333333</v>
      </c>
      <c r="O3420" s="867">
        <v>11.25</v>
      </c>
      <c r="P3420" s="867">
        <f t="shared" si="46"/>
        <v>37.880187</v>
      </c>
    </row>
    <row r="3421" s="1" customFormat="1" spans="1:16">
      <c r="A3421" s="926" t="s">
        <v>8166</v>
      </c>
      <c r="B3421" s="921" t="s">
        <v>8167</v>
      </c>
      <c r="C3421" s="891"/>
      <c r="D3421" s="555"/>
      <c r="E3421" s="922"/>
      <c r="F3421" s="891"/>
      <c r="G3421" s="891"/>
      <c r="H3421" s="891"/>
      <c r="I3421" s="891"/>
      <c r="J3421" s="891"/>
      <c r="K3421" s="891"/>
      <c r="L3421" s="891"/>
      <c r="M3421" s="925">
        <v>2</v>
      </c>
      <c r="N3421" s="866">
        <v>1.34685109333333</v>
      </c>
      <c r="O3421" s="867">
        <v>11.25</v>
      </c>
      <c r="P3421" s="867">
        <f t="shared" si="46"/>
        <v>15.1520748</v>
      </c>
    </row>
    <row r="3422" s="1" customFormat="1" spans="1:16">
      <c r="A3422" s="926" t="s">
        <v>8168</v>
      </c>
      <c r="B3422" s="921" t="s">
        <v>8169</v>
      </c>
      <c r="C3422" s="891"/>
      <c r="D3422" s="555"/>
      <c r="E3422" s="922"/>
      <c r="F3422" s="891"/>
      <c r="G3422" s="891"/>
      <c r="H3422" s="891"/>
      <c r="I3422" s="891"/>
      <c r="J3422" s="891"/>
      <c r="K3422" s="891"/>
      <c r="L3422" s="891"/>
      <c r="M3422" s="925">
        <v>4</v>
      </c>
      <c r="N3422" s="866">
        <v>2.69370218666667</v>
      </c>
      <c r="O3422" s="867">
        <v>11.25</v>
      </c>
      <c r="P3422" s="867">
        <f t="shared" si="46"/>
        <v>30.3041496</v>
      </c>
    </row>
    <row r="3423" s="1" customFormat="1" spans="1:16">
      <c r="A3423" s="926" t="s">
        <v>8170</v>
      </c>
      <c r="B3423" s="921" t="s">
        <v>8171</v>
      </c>
      <c r="C3423" s="891"/>
      <c r="D3423" s="555"/>
      <c r="E3423" s="922"/>
      <c r="F3423" s="891"/>
      <c r="G3423" s="891"/>
      <c r="H3423" s="891"/>
      <c r="I3423" s="891"/>
      <c r="J3423" s="891"/>
      <c r="K3423" s="891"/>
      <c r="L3423" s="891"/>
      <c r="M3423" s="925">
        <v>3</v>
      </c>
      <c r="N3423" s="866">
        <v>2.02027664</v>
      </c>
      <c r="O3423" s="867">
        <v>11.25</v>
      </c>
      <c r="P3423" s="867">
        <f t="shared" si="46"/>
        <v>22.7281122</v>
      </c>
    </row>
    <row r="3424" s="1" customFormat="1" spans="1:16">
      <c r="A3424" s="926" t="s">
        <v>8172</v>
      </c>
      <c r="B3424" s="921" t="s">
        <v>8173</v>
      </c>
      <c r="C3424" s="891"/>
      <c r="D3424" s="555"/>
      <c r="E3424" s="922"/>
      <c r="F3424" s="891"/>
      <c r="G3424" s="891"/>
      <c r="H3424" s="891"/>
      <c r="I3424" s="891"/>
      <c r="J3424" s="891"/>
      <c r="K3424" s="891"/>
      <c r="L3424" s="891"/>
      <c r="M3424" s="925">
        <v>4</v>
      </c>
      <c r="N3424" s="866">
        <v>2.69370218666667</v>
      </c>
      <c r="O3424" s="867">
        <v>11.25</v>
      </c>
      <c r="P3424" s="867">
        <f t="shared" si="46"/>
        <v>30.3041496</v>
      </c>
    </row>
    <row r="3425" s="1" customFormat="1" spans="1:16">
      <c r="A3425" s="926" t="s">
        <v>8174</v>
      </c>
      <c r="B3425" s="921" t="s">
        <v>8175</v>
      </c>
      <c r="C3425" s="891"/>
      <c r="D3425" s="555"/>
      <c r="E3425" s="922"/>
      <c r="F3425" s="891"/>
      <c r="G3425" s="891"/>
      <c r="H3425" s="891"/>
      <c r="I3425" s="891"/>
      <c r="J3425" s="891"/>
      <c r="K3425" s="891"/>
      <c r="L3425" s="891"/>
      <c r="M3425" s="925">
        <v>3</v>
      </c>
      <c r="N3425" s="866">
        <v>2.02027664</v>
      </c>
      <c r="O3425" s="867">
        <v>11.25</v>
      </c>
      <c r="P3425" s="867">
        <f t="shared" si="46"/>
        <v>22.7281122</v>
      </c>
    </row>
    <row r="3426" s="1" customFormat="1" spans="1:16">
      <c r="A3426" s="926" t="s">
        <v>8176</v>
      </c>
      <c r="B3426" s="921" t="s">
        <v>8177</v>
      </c>
      <c r="C3426" s="891"/>
      <c r="D3426" s="555"/>
      <c r="E3426" s="922"/>
      <c r="F3426" s="891"/>
      <c r="G3426" s="891"/>
      <c r="H3426" s="891"/>
      <c r="I3426" s="891"/>
      <c r="J3426" s="891"/>
      <c r="K3426" s="891"/>
      <c r="L3426" s="891"/>
      <c r="M3426" s="925">
        <v>2</v>
      </c>
      <c r="N3426" s="866">
        <v>1.34685109333333</v>
      </c>
      <c r="O3426" s="867">
        <v>11.25</v>
      </c>
      <c r="P3426" s="867">
        <f t="shared" si="46"/>
        <v>15.1520748</v>
      </c>
    </row>
    <row r="3427" s="1" customFormat="1" spans="1:16">
      <c r="A3427" s="926" t="s">
        <v>8178</v>
      </c>
      <c r="B3427" s="921" t="s">
        <v>3989</v>
      </c>
      <c r="C3427" s="891"/>
      <c r="D3427" s="555"/>
      <c r="E3427" s="922"/>
      <c r="F3427" s="891"/>
      <c r="G3427" s="891"/>
      <c r="H3427" s="891"/>
      <c r="I3427" s="891"/>
      <c r="J3427" s="891"/>
      <c r="K3427" s="891"/>
      <c r="L3427" s="891"/>
      <c r="M3427" s="925">
        <v>4</v>
      </c>
      <c r="N3427" s="866">
        <v>2.69370218666667</v>
      </c>
      <c r="O3427" s="867">
        <v>11.25</v>
      </c>
      <c r="P3427" s="867">
        <f t="shared" si="46"/>
        <v>30.3041496</v>
      </c>
    </row>
    <row r="3428" s="1" customFormat="1" spans="1:16">
      <c r="A3428" s="926" t="s">
        <v>8179</v>
      </c>
      <c r="B3428" s="921" t="s">
        <v>6777</v>
      </c>
      <c r="C3428" s="891"/>
      <c r="D3428" s="555"/>
      <c r="E3428" s="922"/>
      <c r="F3428" s="891"/>
      <c r="G3428" s="891"/>
      <c r="H3428" s="891"/>
      <c r="I3428" s="891"/>
      <c r="J3428" s="891"/>
      <c r="K3428" s="891"/>
      <c r="L3428" s="891"/>
      <c r="M3428" s="925">
        <v>4</v>
      </c>
      <c r="N3428" s="866">
        <v>2.69370218666667</v>
      </c>
      <c r="O3428" s="867">
        <v>11.25</v>
      </c>
      <c r="P3428" s="867">
        <f t="shared" si="46"/>
        <v>30.3041496</v>
      </c>
    </row>
    <row r="3429" s="1" customFormat="1" spans="1:16">
      <c r="A3429" s="926" t="s">
        <v>8180</v>
      </c>
      <c r="B3429" s="921" t="s">
        <v>8181</v>
      </c>
      <c r="C3429" s="891"/>
      <c r="D3429" s="555"/>
      <c r="E3429" s="922"/>
      <c r="F3429" s="891"/>
      <c r="G3429" s="891"/>
      <c r="H3429" s="891"/>
      <c r="I3429" s="891"/>
      <c r="J3429" s="891"/>
      <c r="K3429" s="891"/>
      <c r="L3429" s="891"/>
      <c r="M3429" s="925">
        <v>4</v>
      </c>
      <c r="N3429" s="866">
        <v>2.69370218666667</v>
      </c>
      <c r="O3429" s="867">
        <v>11.25</v>
      </c>
      <c r="P3429" s="867">
        <f t="shared" si="46"/>
        <v>30.3041496</v>
      </c>
    </row>
    <row r="3430" s="1" customFormat="1" spans="1:16">
      <c r="A3430" s="926" t="s">
        <v>8182</v>
      </c>
      <c r="B3430" s="921" t="s">
        <v>8183</v>
      </c>
      <c r="C3430" s="891"/>
      <c r="D3430" s="555"/>
      <c r="E3430" s="922"/>
      <c r="F3430" s="891"/>
      <c r="G3430" s="891"/>
      <c r="H3430" s="891"/>
      <c r="I3430" s="891"/>
      <c r="J3430" s="891"/>
      <c r="K3430" s="891"/>
      <c r="L3430" s="891"/>
      <c r="M3430" s="925">
        <v>5</v>
      </c>
      <c r="N3430" s="866">
        <v>3.36712773333333</v>
      </c>
      <c r="O3430" s="867">
        <v>11.25</v>
      </c>
      <c r="P3430" s="867">
        <f t="shared" si="46"/>
        <v>37.880187</v>
      </c>
    </row>
    <row r="3431" s="1" customFormat="1" spans="1:16">
      <c r="A3431" s="926" t="s">
        <v>8184</v>
      </c>
      <c r="B3431" s="921" t="s">
        <v>8185</v>
      </c>
      <c r="C3431" s="891"/>
      <c r="D3431" s="555"/>
      <c r="E3431" s="922"/>
      <c r="F3431" s="891"/>
      <c r="G3431" s="891"/>
      <c r="H3431" s="891"/>
      <c r="I3431" s="891"/>
      <c r="J3431" s="891"/>
      <c r="K3431" s="891"/>
      <c r="L3431" s="891"/>
      <c r="M3431" s="925">
        <v>3</v>
      </c>
      <c r="N3431" s="866">
        <v>2.02027664</v>
      </c>
      <c r="O3431" s="867">
        <v>11.25</v>
      </c>
      <c r="P3431" s="867">
        <f t="shared" si="46"/>
        <v>22.7281122</v>
      </c>
    </row>
    <row r="3432" s="1" customFormat="1" spans="1:16">
      <c r="A3432" s="926" t="s">
        <v>8186</v>
      </c>
      <c r="B3432" s="921" t="s">
        <v>8187</v>
      </c>
      <c r="C3432" s="891"/>
      <c r="D3432" s="555"/>
      <c r="E3432" s="922"/>
      <c r="F3432" s="891"/>
      <c r="G3432" s="891"/>
      <c r="H3432" s="891"/>
      <c r="I3432" s="891"/>
      <c r="J3432" s="891"/>
      <c r="K3432" s="891"/>
      <c r="L3432" s="891"/>
      <c r="M3432" s="925">
        <v>2</v>
      </c>
      <c r="N3432" s="866">
        <v>1.34685109333333</v>
      </c>
      <c r="O3432" s="867">
        <v>11.25</v>
      </c>
      <c r="P3432" s="867">
        <f t="shared" si="46"/>
        <v>15.1520748</v>
      </c>
    </row>
    <row r="3433" s="1" customFormat="1" spans="1:16">
      <c r="A3433" s="926" t="s">
        <v>8188</v>
      </c>
      <c r="B3433" s="921" t="s">
        <v>8189</v>
      </c>
      <c r="C3433" s="891"/>
      <c r="D3433" s="555"/>
      <c r="E3433" s="922"/>
      <c r="F3433" s="891"/>
      <c r="G3433" s="891"/>
      <c r="H3433" s="891"/>
      <c r="I3433" s="891"/>
      <c r="J3433" s="891"/>
      <c r="K3433" s="891"/>
      <c r="L3433" s="891"/>
      <c r="M3433" s="925">
        <v>1</v>
      </c>
      <c r="N3433" s="866">
        <v>0.673425546666667</v>
      </c>
      <c r="O3433" s="867">
        <v>11.25</v>
      </c>
      <c r="P3433" s="867">
        <f t="shared" si="46"/>
        <v>7.5760374</v>
      </c>
    </row>
    <row r="3434" s="1" customFormat="1" spans="1:16">
      <c r="A3434" s="926" t="s">
        <v>8190</v>
      </c>
      <c r="B3434" s="921" t="s">
        <v>8191</v>
      </c>
      <c r="C3434" s="891"/>
      <c r="D3434" s="555"/>
      <c r="E3434" s="922"/>
      <c r="F3434" s="891"/>
      <c r="G3434" s="891"/>
      <c r="H3434" s="891"/>
      <c r="I3434" s="891"/>
      <c r="J3434" s="891"/>
      <c r="K3434" s="891"/>
      <c r="L3434" s="891"/>
      <c r="M3434" s="925">
        <v>4</v>
      </c>
      <c r="N3434" s="866">
        <v>2.69370218666667</v>
      </c>
      <c r="O3434" s="867">
        <v>11.25</v>
      </c>
      <c r="P3434" s="867">
        <f t="shared" si="46"/>
        <v>30.3041496</v>
      </c>
    </row>
    <row r="3435" s="1" customFormat="1" spans="1:16">
      <c r="A3435" s="926" t="s">
        <v>8192</v>
      </c>
      <c r="B3435" s="921" t="s">
        <v>8193</v>
      </c>
      <c r="C3435" s="891"/>
      <c r="D3435" s="555"/>
      <c r="E3435" s="922"/>
      <c r="F3435" s="891"/>
      <c r="G3435" s="891"/>
      <c r="H3435" s="891"/>
      <c r="I3435" s="891"/>
      <c r="J3435" s="891"/>
      <c r="K3435" s="891"/>
      <c r="L3435" s="891"/>
      <c r="M3435" s="925">
        <v>5</v>
      </c>
      <c r="N3435" s="866">
        <v>3.36712773333333</v>
      </c>
      <c r="O3435" s="867">
        <v>11.25</v>
      </c>
      <c r="P3435" s="867">
        <f t="shared" si="46"/>
        <v>37.880187</v>
      </c>
    </row>
    <row r="3436" s="1" customFormat="1" spans="1:16">
      <c r="A3436" s="926" t="s">
        <v>8194</v>
      </c>
      <c r="B3436" s="921" t="s">
        <v>8195</v>
      </c>
      <c r="C3436" s="891"/>
      <c r="D3436" s="555"/>
      <c r="E3436" s="922"/>
      <c r="F3436" s="891"/>
      <c r="G3436" s="891"/>
      <c r="H3436" s="891"/>
      <c r="I3436" s="891"/>
      <c r="J3436" s="891"/>
      <c r="K3436" s="891"/>
      <c r="L3436" s="891"/>
      <c r="M3436" s="925">
        <v>4</v>
      </c>
      <c r="N3436" s="866">
        <v>2.69370218666667</v>
      </c>
      <c r="O3436" s="867">
        <v>11.25</v>
      </c>
      <c r="P3436" s="867">
        <f t="shared" si="46"/>
        <v>30.3041496</v>
      </c>
    </row>
    <row r="3437" s="1" customFormat="1" spans="1:16">
      <c r="A3437" s="926" t="s">
        <v>8196</v>
      </c>
      <c r="B3437" s="921" t="s">
        <v>8197</v>
      </c>
      <c r="C3437" s="891"/>
      <c r="D3437" s="555"/>
      <c r="E3437" s="922"/>
      <c r="F3437" s="891"/>
      <c r="G3437" s="891"/>
      <c r="H3437" s="891"/>
      <c r="I3437" s="891"/>
      <c r="J3437" s="891"/>
      <c r="K3437" s="891"/>
      <c r="L3437" s="891"/>
      <c r="M3437" s="925">
        <v>3</v>
      </c>
      <c r="N3437" s="866">
        <v>2.02027664</v>
      </c>
      <c r="O3437" s="867">
        <v>11.25</v>
      </c>
      <c r="P3437" s="867">
        <f t="shared" si="46"/>
        <v>22.7281122</v>
      </c>
    </row>
    <row r="3438" s="1" customFormat="1" spans="1:16">
      <c r="A3438" s="926" t="s">
        <v>8198</v>
      </c>
      <c r="B3438" s="921" t="s">
        <v>8199</v>
      </c>
      <c r="C3438" s="891"/>
      <c r="D3438" s="555"/>
      <c r="E3438" s="922"/>
      <c r="F3438" s="891"/>
      <c r="G3438" s="891"/>
      <c r="H3438" s="891"/>
      <c r="I3438" s="891"/>
      <c r="J3438" s="891"/>
      <c r="K3438" s="891"/>
      <c r="L3438" s="891"/>
      <c r="M3438" s="925">
        <v>4</v>
      </c>
      <c r="N3438" s="866">
        <v>2.69370218666667</v>
      </c>
      <c r="O3438" s="867">
        <v>11.25</v>
      </c>
      <c r="P3438" s="867">
        <f t="shared" si="46"/>
        <v>30.3041496</v>
      </c>
    </row>
    <row r="3439" s="1" customFormat="1" spans="1:16">
      <c r="A3439" s="926" t="s">
        <v>8200</v>
      </c>
      <c r="B3439" s="921" t="s">
        <v>8201</v>
      </c>
      <c r="C3439" s="891"/>
      <c r="D3439" s="555"/>
      <c r="E3439" s="922"/>
      <c r="F3439" s="891"/>
      <c r="G3439" s="891"/>
      <c r="H3439" s="891"/>
      <c r="I3439" s="891"/>
      <c r="J3439" s="891"/>
      <c r="K3439" s="891"/>
      <c r="L3439" s="891"/>
      <c r="M3439" s="925">
        <v>3</v>
      </c>
      <c r="N3439" s="866">
        <v>2.02027664</v>
      </c>
      <c r="O3439" s="867">
        <v>11.25</v>
      </c>
      <c r="P3439" s="867">
        <f t="shared" si="46"/>
        <v>22.7281122</v>
      </c>
    </row>
    <row r="3440" s="1" customFormat="1" spans="1:16">
      <c r="A3440" s="926" t="s">
        <v>8202</v>
      </c>
      <c r="B3440" s="921" t="s">
        <v>8203</v>
      </c>
      <c r="C3440" s="891"/>
      <c r="D3440" s="555"/>
      <c r="E3440" s="922"/>
      <c r="F3440" s="891"/>
      <c r="G3440" s="891"/>
      <c r="H3440" s="891"/>
      <c r="I3440" s="891"/>
      <c r="J3440" s="891"/>
      <c r="K3440" s="891"/>
      <c r="L3440" s="891"/>
      <c r="M3440" s="925">
        <v>1</v>
      </c>
      <c r="N3440" s="866">
        <v>0.673425546666667</v>
      </c>
      <c r="O3440" s="867">
        <v>11.25</v>
      </c>
      <c r="P3440" s="867">
        <f t="shared" si="46"/>
        <v>7.5760374</v>
      </c>
    </row>
    <row r="3441" s="1" customFormat="1" spans="1:16">
      <c r="A3441" s="926" t="s">
        <v>8204</v>
      </c>
      <c r="B3441" s="921" t="s">
        <v>5178</v>
      </c>
      <c r="C3441" s="891"/>
      <c r="D3441" s="555"/>
      <c r="E3441" s="922"/>
      <c r="F3441" s="891"/>
      <c r="G3441" s="891"/>
      <c r="H3441" s="891"/>
      <c r="I3441" s="891"/>
      <c r="J3441" s="891"/>
      <c r="K3441" s="891"/>
      <c r="L3441" s="891"/>
      <c r="M3441" s="925">
        <v>3</v>
      </c>
      <c r="N3441" s="866">
        <v>2.02027664</v>
      </c>
      <c r="O3441" s="867">
        <v>11.25</v>
      </c>
      <c r="P3441" s="867">
        <f t="shared" si="46"/>
        <v>22.7281122</v>
      </c>
    </row>
    <row r="3442" s="1" customFormat="1" spans="1:16">
      <c r="A3442" s="926" t="s">
        <v>7800</v>
      </c>
      <c r="B3442" s="921" t="s">
        <v>3886</v>
      </c>
      <c r="C3442" s="891"/>
      <c r="D3442" s="555"/>
      <c r="E3442" s="922"/>
      <c r="F3442" s="891"/>
      <c r="G3442" s="891"/>
      <c r="H3442" s="891"/>
      <c r="I3442" s="891"/>
      <c r="J3442" s="891"/>
      <c r="K3442" s="891"/>
      <c r="L3442" s="891"/>
      <c r="M3442" s="925">
        <v>3</v>
      </c>
      <c r="N3442" s="866">
        <v>2.02027664</v>
      </c>
      <c r="O3442" s="867">
        <v>11.25</v>
      </c>
      <c r="P3442" s="867">
        <f t="shared" si="46"/>
        <v>22.7281122</v>
      </c>
    </row>
    <row r="3443" s="1" customFormat="1" spans="1:16">
      <c r="A3443" s="926" t="s">
        <v>8205</v>
      </c>
      <c r="B3443" s="921" t="s">
        <v>738</v>
      </c>
      <c r="C3443" s="891"/>
      <c r="D3443" s="555"/>
      <c r="E3443" s="922"/>
      <c r="F3443" s="891"/>
      <c r="G3443" s="891"/>
      <c r="H3443" s="891"/>
      <c r="I3443" s="891"/>
      <c r="J3443" s="891"/>
      <c r="K3443" s="891"/>
      <c r="L3443" s="891"/>
      <c r="M3443" s="925">
        <v>2</v>
      </c>
      <c r="N3443" s="866">
        <v>1.34685109333333</v>
      </c>
      <c r="O3443" s="867">
        <v>11.25</v>
      </c>
      <c r="P3443" s="867">
        <f t="shared" si="46"/>
        <v>15.1520748</v>
      </c>
    </row>
    <row r="3444" s="1" customFormat="1" spans="1:16">
      <c r="A3444" s="926" t="s">
        <v>8206</v>
      </c>
      <c r="B3444" s="921" t="s">
        <v>8207</v>
      </c>
      <c r="C3444" s="891"/>
      <c r="D3444" s="555"/>
      <c r="E3444" s="922"/>
      <c r="F3444" s="891"/>
      <c r="G3444" s="891"/>
      <c r="H3444" s="891"/>
      <c r="I3444" s="891"/>
      <c r="J3444" s="891"/>
      <c r="K3444" s="891"/>
      <c r="L3444" s="891"/>
      <c r="M3444" s="925">
        <v>3</v>
      </c>
      <c r="N3444" s="866">
        <v>2.02027664</v>
      </c>
      <c r="O3444" s="867">
        <v>11.25</v>
      </c>
      <c r="P3444" s="867">
        <f t="shared" si="46"/>
        <v>22.7281122</v>
      </c>
    </row>
    <row r="3445" s="1" customFormat="1" spans="1:16">
      <c r="A3445" s="926" t="s">
        <v>8208</v>
      </c>
      <c r="B3445" s="921" t="s">
        <v>8209</v>
      </c>
      <c r="C3445" s="891"/>
      <c r="D3445" s="555"/>
      <c r="E3445" s="922"/>
      <c r="F3445" s="891"/>
      <c r="G3445" s="891"/>
      <c r="H3445" s="891"/>
      <c r="I3445" s="891"/>
      <c r="J3445" s="891"/>
      <c r="K3445" s="891"/>
      <c r="L3445" s="891"/>
      <c r="M3445" s="925">
        <v>6</v>
      </c>
      <c r="N3445" s="866">
        <v>4.04055328</v>
      </c>
      <c r="O3445" s="867">
        <v>11.25</v>
      </c>
      <c r="P3445" s="867">
        <f t="shared" si="46"/>
        <v>45.4562244</v>
      </c>
    </row>
    <row r="3446" s="1" customFormat="1" spans="1:16">
      <c r="A3446" s="926" t="s">
        <v>8210</v>
      </c>
      <c r="B3446" s="921" t="s">
        <v>8211</v>
      </c>
      <c r="C3446" s="891"/>
      <c r="D3446" s="555"/>
      <c r="E3446" s="922"/>
      <c r="F3446" s="891"/>
      <c r="G3446" s="891"/>
      <c r="H3446" s="891"/>
      <c r="I3446" s="891"/>
      <c r="J3446" s="891"/>
      <c r="K3446" s="891"/>
      <c r="L3446" s="891"/>
      <c r="M3446" s="925">
        <v>3</v>
      </c>
      <c r="N3446" s="866">
        <v>2.02027664</v>
      </c>
      <c r="O3446" s="867">
        <v>11.25</v>
      </c>
      <c r="P3446" s="867">
        <f t="shared" si="46"/>
        <v>22.7281122</v>
      </c>
    </row>
    <row r="3447" s="1" customFormat="1" spans="1:16">
      <c r="A3447" s="926" t="s">
        <v>8212</v>
      </c>
      <c r="B3447" s="921" t="s">
        <v>8213</v>
      </c>
      <c r="C3447" s="891"/>
      <c r="D3447" s="555"/>
      <c r="E3447" s="922"/>
      <c r="F3447" s="891"/>
      <c r="G3447" s="891"/>
      <c r="H3447" s="891"/>
      <c r="I3447" s="891"/>
      <c r="J3447" s="891"/>
      <c r="K3447" s="891"/>
      <c r="L3447" s="891"/>
      <c r="M3447" s="925">
        <v>1</v>
      </c>
      <c r="N3447" s="866">
        <v>0.673425546666667</v>
      </c>
      <c r="O3447" s="867">
        <v>11.25</v>
      </c>
      <c r="P3447" s="867">
        <f t="shared" si="46"/>
        <v>7.5760374</v>
      </c>
    </row>
    <row r="3448" s="1" customFormat="1" spans="1:16">
      <c r="A3448" s="926" t="s">
        <v>8214</v>
      </c>
      <c r="B3448" s="921" t="s">
        <v>8215</v>
      </c>
      <c r="C3448" s="891"/>
      <c r="D3448" s="555"/>
      <c r="E3448" s="922"/>
      <c r="F3448" s="891"/>
      <c r="G3448" s="891"/>
      <c r="H3448" s="891"/>
      <c r="I3448" s="891"/>
      <c r="J3448" s="891"/>
      <c r="K3448" s="891"/>
      <c r="L3448" s="891"/>
      <c r="M3448" s="925">
        <v>2</v>
      </c>
      <c r="N3448" s="866">
        <v>1.34685109333333</v>
      </c>
      <c r="O3448" s="867">
        <v>11.25</v>
      </c>
      <c r="P3448" s="867">
        <f t="shared" ref="P3448:P3511" si="47">M3448*7.5760374</f>
        <v>15.1520748</v>
      </c>
    </row>
    <row r="3449" s="1" customFormat="1" spans="1:16">
      <c r="A3449" s="926" t="s">
        <v>8216</v>
      </c>
      <c r="B3449" s="921" t="s">
        <v>8217</v>
      </c>
      <c r="C3449" s="891"/>
      <c r="D3449" s="555"/>
      <c r="E3449" s="922"/>
      <c r="F3449" s="891"/>
      <c r="G3449" s="891"/>
      <c r="H3449" s="891"/>
      <c r="I3449" s="891"/>
      <c r="J3449" s="891"/>
      <c r="K3449" s="891"/>
      <c r="L3449" s="891"/>
      <c r="M3449" s="925">
        <v>3</v>
      </c>
      <c r="N3449" s="866">
        <v>2.02027664</v>
      </c>
      <c r="O3449" s="867">
        <v>11.25</v>
      </c>
      <c r="P3449" s="867">
        <f t="shared" si="47"/>
        <v>22.7281122</v>
      </c>
    </row>
    <row r="3450" s="1" customFormat="1" spans="1:16">
      <c r="A3450" s="926" t="s">
        <v>6750</v>
      </c>
      <c r="B3450" s="921" t="s">
        <v>8218</v>
      </c>
      <c r="C3450" s="891"/>
      <c r="D3450" s="555"/>
      <c r="E3450" s="922"/>
      <c r="F3450" s="891"/>
      <c r="G3450" s="891"/>
      <c r="H3450" s="891"/>
      <c r="I3450" s="891"/>
      <c r="J3450" s="891"/>
      <c r="K3450" s="891"/>
      <c r="L3450" s="891"/>
      <c r="M3450" s="925">
        <v>4</v>
      </c>
      <c r="N3450" s="866">
        <v>2.69370218666667</v>
      </c>
      <c r="O3450" s="867">
        <v>11.25</v>
      </c>
      <c r="P3450" s="867">
        <f t="shared" si="47"/>
        <v>30.3041496</v>
      </c>
    </row>
    <row r="3451" s="1" customFormat="1" spans="1:16">
      <c r="A3451" s="926" t="s">
        <v>8219</v>
      </c>
      <c r="B3451" s="921" t="s">
        <v>7075</v>
      </c>
      <c r="C3451" s="891"/>
      <c r="D3451" s="555"/>
      <c r="E3451" s="922"/>
      <c r="F3451" s="891"/>
      <c r="G3451" s="891"/>
      <c r="H3451" s="891"/>
      <c r="I3451" s="891"/>
      <c r="J3451" s="891"/>
      <c r="K3451" s="891"/>
      <c r="L3451" s="891"/>
      <c r="M3451" s="925">
        <v>3</v>
      </c>
      <c r="N3451" s="866">
        <v>2.02027664</v>
      </c>
      <c r="O3451" s="867">
        <v>11.25</v>
      </c>
      <c r="P3451" s="867">
        <f t="shared" si="47"/>
        <v>22.7281122</v>
      </c>
    </row>
    <row r="3452" s="1" customFormat="1" spans="1:16">
      <c r="A3452" s="926" t="s">
        <v>8220</v>
      </c>
      <c r="B3452" s="921" t="s">
        <v>8221</v>
      </c>
      <c r="C3452" s="891"/>
      <c r="D3452" s="555"/>
      <c r="E3452" s="922"/>
      <c r="F3452" s="891"/>
      <c r="G3452" s="891"/>
      <c r="H3452" s="891"/>
      <c r="I3452" s="891"/>
      <c r="J3452" s="891"/>
      <c r="K3452" s="891"/>
      <c r="L3452" s="891"/>
      <c r="M3452" s="925">
        <v>4</v>
      </c>
      <c r="N3452" s="866">
        <v>2.69370218666667</v>
      </c>
      <c r="O3452" s="867">
        <v>11.25</v>
      </c>
      <c r="P3452" s="867">
        <f t="shared" si="47"/>
        <v>30.3041496</v>
      </c>
    </row>
    <row r="3453" s="1" customFormat="1" spans="1:16">
      <c r="A3453" s="926" t="s">
        <v>8222</v>
      </c>
      <c r="B3453" s="921" t="s">
        <v>3760</v>
      </c>
      <c r="C3453" s="891"/>
      <c r="D3453" s="555"/>
      <c r="E3453" s="922"/>
      <c r="F3453" s="891"/>
      <c r="G3453" s="891"/>
      <c r="H3453" s="891"/>
      <c r="I3453" s="891"/>
      <c r="J3453" s="891"/>
      <c r="K3453" s="891"/>
      <c r="L3453" s="891"/>
      <c r="M3453" s="925">
        <v>1</v>
      </c>
      <c r="N3453" s="866">
        <v>0.673425546666667</v>
      </c>
      <c r="O3453" s="867">
        <v>11.25</v>
      </c>
      <c r="P3453" s="867">
        <f t="shared" si="47"/>
        <v>7.5760374</v>
      </c>
    </row>
    <row r="3454" s="1" customFormat="1" spans="1:16">
      <c r="A3454" s="926" t="s">
        <v>8223</v>
      </c>
      <c r="B3454" s="921" t="s">
        <v>8224</v>
      </c>
      <c r="C3454" s="891"/>
      <c r="D3454" s="555"/>
      <c r="E3454" s="922"/>
      <c r="F3454" s="891"/>
      <c r="G3454" s="891"/>
      <c r="H3454" s="891"/>
      <c r="I3454" s="891"/>
      <c r="J3454" s="891"/>
      <c r="K3454" s="891"/>
      <c r="L3454" s="891"/>
      <c r="M3454" s="925">
        <v>4</v>
      </c>
      <c r="N3454" s="866">
        <v>2.69370218666667</v>
      </c>
      <c r="O3454" s="867">
        <v>11.25</v>
      </c>
      <c r="P3454" s="867">
        <f t="shared" si="47"/>
        <v>30.3041496</v>
      </c>
    </row>
    <row r="3455" s="1" customFormat="1" spans="1:16">
      <c r="A3455" s="926" t="s">
        <v>8225</v>
      </c>
      <c r="B3455" s="921" t="s">
        <v>8226</v>
      </c>
      <c r="C3455" s="891"/>
      <c r="D3455" s="555"/>
      <c r="E3455" s="922"/>
      <c r="F3455" s="891"/>
      <c r="G3455" s="891"/>
      <c r="H3455" s="891"/>
      <c r="I3455" s="891"/>
      <c r="J3455" s="891"/>
      <c r="K3455" s="891"/>
      <c r="L3455" s="891"/>
      <c r="M3455" s="925">
        <v>5</v>
      </c>
      <c r="N3455" s="866">
        <v>3.36712773333333</v>
      </c>
      <c r="O3455" s="867">
        <v>11.25</v>
      </c>
      <c r="P3455" s="867">
        <f t="shared" si="47"/>
        <v>37.880187</v>
      </c>
    </row>
    <row r="3456" s="1" customFormat="1" spans="1:16">
      <c r="A3456" s="926" t="s">
        <v>8227</v>
      </c>
      <c r="B3456" s="921" t="s">
        <v>8228</v>
      </c>
      <c r="C3456" s="891"/>
      <c r="D3456" s="555"/>
      <c r="E3456" s="922"/>
      <c r="F3456" s="891"/>
      <c r="G3456" s="891"/>
      <c r="H3456" s="891"/>
      <c r="I3456" s="891"/>
      <c r="J3456" s="891"/>
      <c r="K3456" s="891"/>
      <c r="L3456" s="891"/>
      <c r="M3456" s="925">
        <v>5</v>
      </c>
      <c r="N3456" s="866">
        <v>3.36712773333333</v>
      </c>
      <c r="O3456" s="867">
        <v>11.25</v>
      </c>
      <c r="P3456" s="867">
        <f t="shared" si="47"/>
        <v>37.880187</v>
      </c>
    </row>
    <row r="3457" s="1" customFormat="1" spans="1:16">
      <c r="A3457" s="926" t="s">
        <v>8229</v>
      </c>
      <c r="B3457" s="921" t="s">
        <v>8230</v>
      </c>
      <c r="C3457" s="891"/>
      <c r="D3457" s="555"/>
      <c r="E3457" s="922"/>
      <c r="F3457" s="891"/>
      <c r="G3457" s="891"/>
      <c r="H3457" s="891"/>
      <c r="I3457" s="891"/>
      <c r="J3457" s="891"/>
      <c r="K3457" s="891"/>
      <c r="L3457" s="891"/>
      <c r="M3457" s="925">
        <v>5</v>
      </c>
      <c r="N3457" s="866">
        <v>3.36712773333333</v>
      </c>
      <c r="O3457" s="867">
        <v>11.25</v>
      </c>
      <c r="P3457" s="867">
        <f t="shared" si="47"/>
        <v>37.880187</v>
      </c>
    </row>
    <row r="3458" s="1" customFormat="1" spans="1:16">
      <c r="A3458" s="926" t="s">
        <v>8231</v>
      </c>
      <c r="B3458" s="921" t="s">
        <v>8000</v>
      </c>
      <c r="C3458" s="891"/>
      <c r="D3458" s="555"/>
      <c r="E3458" s="922"/>
      <c r="F3458" s="891"/>
      <c r="G3458" s="891"/>
      <c r="H3458" s="891"/>
      <c r="I3458" s="891"/>
      <c r="J3458" s="891"/>
      <c r="K3458" s="891"/>
      <c r="L3458" s="891"/>
      <c r="M3458" s="925">
        <v>6</v>
      </c>
      <c r="N3458" s="866">
        <v>4.04055328</v>
      </c>
      <c r="O3458" s="867">
        <v>11.25</v>
      </c>
      <c r="P3458" s="867">
        <f t="shared" si="47"/>
        <v>45.4562244</v>
      </c>
    </row>
    <row r="3459" s="1" customFormat="1" spans="1:16">
      <c r="A3459" s="926" t="s">
        <v>8232</v>
      </c>
      <c r="B3459" s="921" t="s">
        <v>8233</v>
      </c>
      <c r="C3459" s="891"/>
      <c r="D3459" s="555"/>
      <c r="E3459" s="922"/>
      <c r="F3459" s="891"/>
      <c r="G3459" s="891"/>
      <c r="H3459" s="891"/>
      <c r="I3459" s="891"/>
      <c r="J3459" s="891"/>
      <c r="K3459" s="891"/>
      <c r="L3459" s="891"/>
      <c r="M3459" s="925">
        <v>7</v>
      </c>
      <c r="N3459" s="866">
        <v>4.71397882666667</v>
      </c>
      <c r="O3459" s="867">
        <v>11.25</v>
      </c>
      <c r="P3459" s="867">
        <f t="shared" si="47"/>
        <v>53.0322618</v>
      </c>
    </row>
    <row r="3460" s="1" customFormat="1" spans="1:16">
      <c r="A3460" s="926" t="s">
        <v>8234</v>
      </c>
      <c r="B3460" s="921" t="s">
        <v>8235</v>
      </c>
      <c r="C3460" s="891"/>
      <c r="D3460" s="555"/>
      <c r="E3460" s="922"/>
      <c r="F3460" s="891"/>
      <c r="G3460" s="891"/>
      <c r="H3460" s="891"/>
      <c r="I3460" s="891"/>
      <c r="J3460" s="891"/>
      <c r="K3460" s="891"/>
      <c r="L3460" s="891"/>
      <c r="M3460" s="925">
        <v>7</v>
      </c>
      <c r="N3460" s="866">
        <v>4.71397882666667</v>
      </c>
      <c r="O3460" s="867">
        <v>11.25</v>
      </c>
      <c r="P3460" s="867">
        <f t="shared" si="47"/>
        <v>53.0322618</v>
      </c>
    </row>
    <row r="3461" s="1" customFormat="1" spans="1:16">
      <c r="A3461" s="926" t="s">
        <v>8236</v>
      </c>
      <c r="B3461" s="921" t="s">
        <v>8237</v>
      </c>
      <c r="C3461" s="891"/>
      <c r="D3461" s="555"/>
      <c r="E3461" s="922"/>
      <c r="F3461" s="891"/>
      <c r="G3461" s="891"/>
      <c r="H3461" s="891"/>
      <c r="I3461" s="891"/>
      <c r="J3461" s="891"/>
      <c r="K3461" s="891"/>
      <c r="L3461" s="891"/>
      <c r="M3461" s="925">
        <v>3</v>
      </c>
      <c r="N3461" s="866">
        <v>2.02027664</v>
      </c>
      <c r="O3461" s="867">
        <v>11.25</v>
      </c>
      <c r="P3461" s="867">
        <f t="shared" si="47"/>
        <v>22.7281122</v>
      </c>
    </row>
    <row r="3462" s="1" customFormat="1" spans="1:16">
      <c r="A3462" s="926" t="s">
        <v>8238</v>
      </c>
      <c r="B3462" s="921" t="s">
        <v>4098</v>
      </c>
      <c r="C3462" s="891"/>
      <c r="D3462" s="555"/>
      <c r="E3462" s="922"/>
      <c r="F3462" s="891"/>
      <c r="G3462" s="891"/>
      <c r="H3462" s="891"/>
      <c r="I3462" s="891"/>
      <c r="J3462" s="891"/>
      <c r="K3462" s="891"/>
      <c r="L3462" s="891"/>
      <c r="M3462" s="925">
        <v>4</v>
      </c>
      <c r="N3462" s="866">
        <v>2.69370218666667</v>
      </c>
      <c r="O3462" s="867">
        <v>11.25</v>
      </c>
      <c r="P3462" s="867">
        <f t="shared" si="47"/>
        <v>30.3041496</v>
      </c>
    </row>
    <row r="3463" s="1" customFormat="1" spans="1:16">
      <c r="A3463" s="926" t="s">
        <v>8239</v>
      </c>
      <c r="B3463" s="921" t="s">
        <v>8240</v>
      </c>
      <c r="C3463" s="891"/>
      <c r="D3463" s="555"/>
      <c r="E3463" s="922"/>
      <c r="F3463" s="891"/>
      <c r="G3463" s="891"/>
      <c r="H3463" s="891"/>
      <c r="I3463" s="891"/>
      <c r="J3463" s="891"/>
      <c r="K3463" s="891"/>
      <c r="L3463" s="891"/>
      <c r="M3463" s="925">
        <v>3</v>
      </c>
      <c r="N3463" s="866">
        <v>2.02027664</v>
      </c>
      <c r="O3463" s="867">
        <v>11.25</v>
      </c>
      <c r="P3463" s="867">
        <f t="shared" si="47"/>
        <v>22.7281122</v>
      </c>
    </row>
    <row r="3464" s="1" customFormat="1" spans="1:16">
      <c r="A3464" s="926" t="s">
        <v>8241</v>
      </c>
      <c r="B3464" s="921" t="s">
        <v>8242</v>
      </c>
      <c r="C3464" s="891"/>
      <c r="D3464" s="555"/>
      <c r="E3464" s="922"/>
      <c r="F3464" s="891"/>
      <c r="G3464" s="891"/>
      <c r="H3464" s="891"/>
      <c r="I3464" s="891"/>
      <c r="J3464" s="891"/>
      <c r="K3464" s="891"/>
      <c r="L3464" s="891"/>
      <c r="M3464" s="925">
        <v>4</v>
      </c>
      <c r="N3464" s="866">
        <v>2.69370218666667</v>
      </c>
      <c r="O3464" s="867">
        <v>11.25</v>
      </c>
      <c r="P3464" s="867">
        <f t="shared" si="47"/>
        <v>30.3041496</v>
      </c>
    </row>
    <row r="3465" s="1" customFormat="1" spans="1:16">
      <c r="A3465" s="926" t="s">
        <v>8243</v>
      </c>
      <c r="B3465" s="921" t="s">
        <v>8244</v>
      </c>
      <c r="C3465" s="891"/>
      <c r="D3465" s="555"/>
      <c r="E3465" s="922"/>
      <c r="F3465" s="891"/>
      <c r="G3465" s="891"/>
      <c r="H3465" s="891"/>
      <c r="I3465" s="891"/>
      <c r="J3465" s="891"/>
      <c r="K3465" s="891"/>
      <c r="L3465" s="891"/>
      <c r="M3465" s="925">
        <v>5</v>
      </c>
      <c r="N3465" s="866">
        <v>3.36712773333333</v>
      </c>
      <c r="O3465" s="867">
        <v>11.25</v>
      </c>
      <c r="P3465" s="867">
        <f t="shared" si="47"/>
        <v>37.880187</v>
      </c>
    </row>
    <row r="3466" s="1" customFormat="1" spans="1:16">
      <c r="A3466" s="926" t="s">
        <v>8245</v>
      </c>
      <c r="B3466" s="921" t="s">
        <v>8246</v>
      </c>
      <c r="C3466" s="891"/>
      <c r="D3466" s="555"/>
      <c r="E3466" s="922"/>
      <c r="F3466" s="891"/>
      <c r="G3466" s="891"/>
      <c r="H3466" s="891"/>
      <c r="I3466" s="891"/>
      <c r="J3466" s="891"/>
      <c r="K3466" s="891"/>
      <c r="L3466" s="891"/>
      <c r="M3466" s="925">
        <v>5</v>
      </c>
      <c r="N3466" s="866">
        <v>3.36712773333333</v>
      </c>
      <c r="O3466" s="867">
        <v>11.25</v>
      </c>
      <c r="P3466" s="867">
        <f t="shared" si="47"/>
        <v>37.880187</v>
      </c>
    </row>
    <row r="3467" s="1" customFormat="1" spans="1:16">
      <c r="A3467" s="926" t="s">
        <v>8247</v>
      </c>
      <c r="B3467" s="921" t="s">
        <v>8248</v>
      </c>
      <c r="C3467" s="891"/>
      <c r="D3467" s="555"/>
      <c r="E3467" s="922"/>
      <c r="F3467" s="891"/>
      <c r="G3467" s="891"/>
      <c r="H3467" s="891"/>
      <c r="I3467" s="891"/>
      <c r="J3467" s="891"/>
      <c r="K3467" s="891"/>
      <c r="L3467" s="891"/>
      <c r="M3467" s="925">
        <v>2</v>
      </c>
      <c r="N3467" s="866">
        <v>1.34685109333333</v>
      </c>
      <c r="O3467" s="867">
        <v>11.25</v>
      </c>
      <c r="P3467" s="867">
        <f t="shared" si="47"/>
        <v>15.1520748</v>
      </c>
    </row>
    <row r="3468" s="1" customFormat="1" spans="1:16">
      <c r="A3468" s="926" t="s">
        <v>8249</v>
      </c>
      <c r="B3468" s="921" t="s">
        <v>7542</v>
      </c>
      <c r="C3468" s="891"/>
      <c r="D3468" s="555"/>
      <c r="E3468" s="922"/>
      <c r="F3468" s="891"/>
      <c r="G3468" s="891"/>
      <c r="H3468" s="891"/>
      <c r="I3468" s="891"/>
      <c r="J3468" s="891"/>
      <c r="K3468" s="891"/>
      <c r="L3468" s="891"/>
      <c r="M3468" s="925">
        <v>3</v>
      </c>
      <c r="N3468" s="866">
        <v>2.02027664</v>
      </c>
      <c r="O3468" s="867">
        <v>11.25</v>
      </c>
      <c r="P3468" s="867">
        <f t="shared" si="47"/>
        <v>22.7281122</v>
      </c>
    </row>
    <row r="3469" s="1" customFormat="1" spans="1:16">
      <c r="A3469" s="926" t="s">
        <v>8250</v>
      </c>
      <c r="B3469" s="921" t="s">
        <v>8251</v>
      </c>
      <c r="C3469" s="891"/>
      <c r="D3469" s="555"/>
      <c r="E3469" s="922"/>
      <c r="F3469" s="891"/>
      <c r="G3469" s="891"/>
      <c r="H3469" s="891"/>
      <c r="I3469" s="891"/>
      <c r="J3469" s="891"/>
      <c r="K3469" s="891"/>
      <c r="L3469" s="891"/>
      <c r="M3469" s="925">
        <v>3</v>
      </c>
      <c r="N3469" s="866">
        <v>2.02027664</v>
      </c>
      <c r="O3469" s="867">
        <v>11.25</v>
      </c>
      <c r="P3469" s="867">
        <f t="shared" si="47"/>
        <v>22.7281122</v>
      </c>
    </row>
    <row r="3470" s="1" customFormat="1" spans="1:16">
      <c r="A3470" s="926" t="s">
        <v>8252</v>
      </c>
      <c r="B3470" s="921" t="s">
        <v>8253</v>
      </c>
      <c r="C3470" s="891"/>
      <c r="D3470" s="555"/>
      <c r="E3470" s="922"/>
      <c r="F3470" s="891"/>
      <c r="G3470" s="891"/>
      <c r="H3470" s="891"/>
      <c r="I3470" s="891"/>
      <c r="J3470" s="891"/>
      <c r="K3470" s="891"/>
      <c r="L3470" s="891"/>
      <c r="M3470" s="925">
        <v>5</v>
      </c>
      <c r="N3470" s="866">
        <v>3.36712773333333</v>
      </c>
      <c r="O3470" s="867">
        <v>11.25</v>
      </c>
      <c r="P3470" s="867">
        <f t="shared" si="47"/>
        <v>37.880187</v>
      </c>
    </row>
    <row r="3471" s="1" customFormat="1" spans="1:16">
      <c r="A3471" s="926" t="s">
        <v>8254</v>
      </c>
      <c r="B3471" s="921" t="s">
        <v>6769</v>
      </c>
      <c r="C3471" s="891"/>
      <c r="D3471" s="555"/>
      <c r="E3471" s="922"/>
      <c r="F3471" s="891"/>
      <c r="G3471" s="891"/>
      <c r="H3471" s="891"/>
      <c r="I3471" s="891"/>
      <c r="J3471" s="891"/>
      <c r="K3471" s="891"/>
      <c r="L3471" s="891"/>
      <c r="M3471" s="925">
        <v>5</v>
      </c>
      <c r="N3471" s="866">
        <v>3.36712773333333</v>
      </c>
      <c r="O3471" s="867">
        <v>11.25</v>
      </c>
      <c r="P3471" s="867">
        <f t="shared" si="47"/>
        <v>37.880187</v>
      </c>
    </row>
    <row r="3472" s="1" customFormat="1" spans="1:16">
      <c r="A3472" s="926" t="s">
        <v>8255</v>
      </c>
      <c r="B3472" s="921" t="s">
        <v>8256</v>
      </c>
      <c r="C3472" s="891"/>
      <c r="D3472" s="555"/>
      <c r="E3472" s="922"/>
      <c r="F3472" s="891"/>
      <c r="G3472" s="891"/>
      <c r="H3472" s="891"/>
      <c r="I3472" s="891"/>
      <c r="J3472" s="891"/>
      <c r="K3472" s="891"/>
      <c r="L3472" s="891"/>
      <c r="M3472" s="925">
        <v>2</v>
      </c>
      <c r="N3472" s="866">
        <v>1.34685109333333</v>
      </c>
      <c r="O3472" s="867">
        <v>11.25</v>
      </c>
      <c r="P3472" s="867">
        <f t="shared" si="47"/>
        <v>15.1520748</v>
      </c>
    </row>
    <row r="3473" s="1" customFormat="1" spans="1:16">
      <c r="A3473" s="926" t="s">
        <v>8257</v>
      </c>
      <c r="B3473" s="921" t="s">
        <v>8258</v>
      </c>
      <c r="C3473" s="891"/>
      <c r="D3473" s="555"/>
      <c r="E3473" s="922"/>
      <c r="F3473" s="891"/>
      <c r="G3473" s="891"/>
      <c r="H3473" s="891"/>
      <c r="I3473" s="891"/>
      <c r="J3473" s="891"/>
      <c r="K3473" s="891"/>
      <c r="L3473" s="891"/>
      <c r="M3473" s="925">
        <v>2</v>
      </c>
      <c r="N3473" s="866">
        <v>1.34685109333333</v>
      </c>
      <c r="O3473" s="867">
        <v>11.25</v>
      </c>
      <c r="P3473" s="867">
        <f t="shared" si="47"/>
        <v>15.1520748</v>
      </c>
    </row>
    <row r="3474" s="1" customFormat="1" spans="1:16">
      <c r="A3474" s="926" t="s">
        <v>2128</v>
      </c>
      <c r="B3474" s="921" t="s">
        <v>8259</v>
      </c>
      <c r="C3474" s="891"/>
      <c r="D3474" s="555"/>
      <c r="E3474" s="922"/>
      <c r="F3474" s="891"/>
      <c r="G3474" s="891"/>
      <c r="H3474" s="891"/>
      <c r="I3474" s="891"/>
      <c r="J3474" s="891"/>
      <c r="K3474" s="891"/>
      <c r="L3474" s="891"/>
      <c r="M3474" s="925">
        <v>1</v>
      </c>
      <c r="N3474" s="866">
        <v>0.673425546666667</v>
      </c>
      <c r="O3474" s="867">
        <v>11.25</v>
      </c>
      <c r="P3474" s="867">
        <f t="shared" si="47"/>
        <v>7.5760374</v>
      </c>
    </row>
    <row r="3475" s="1" customFormat="1" spans="1:16">
      <c r="A3475" s="926" t="s">
        <v>8260</v>
      </c>
      <c r="B3475" s="921" t="s">
        <v>8261</v>
      </c>
      <c r="C3475" s="891"/>
      <c r="D3475" s="555"/>
      <c r="E3475" s="922"/>
      <c r="F3475" s="891"/>
      <c r="G3475" s="891"/>
      <c r="H3475" s="891"/>
      <c r="I3475" s="891"/>
      <c r="J3475" s="891"/>
      <c r="K3475" s="891"/>
      <c r="L3475" s="891"/>
      <c r="M3475" s="925">
        <v>2</v>
      </c>
      <c r="N3475" s="866">
        <v>1.34685109333333</v>
      </c>
      <c r="O3475" s="867">
        <v>11.25</v>
      </c>
      <c r="P3475" s="867">
        <f t="shared" si="47"/>
        <v>15.1520748</v>
      </c>
    </row>
    <row r="3476" s="1" customFormat="1" spans="1:16">
      <c r="A3476" s="926" t="s">
        <v>8262</v>
      </c>
      <c r="B3476" s="921" t="s">
        <v>8167</v>
      </c>
      <c r="C3476" s="891"/>
      <c r="D3476" s="555"/>
      <c r="E3476" s="922"/>
      <c r="F3476" s="891"/>
      <c r="G3476" s="891"/>
      <c r="H3476" s="891"/>
      <c r="I3476" s="891"/>
      <c r="J3476" s="891"/>
      <c r="K3476" s="891"/>
      <c r="L3476" s="891"/>
      <c r="M3476" s="925">
        <v>7</v>
      </c>
      <c r="N3476" s="866">
        <v>4.71397882666667</v>
      </c>
      <c r="O3476" s="867">
        <v>11.25</v>
      </c>
      <c r="P3476" s="867">
        <f t="shared" si="47"/>
        <v>53.0322618</v>
      </c>
    </row>
    <row r="3477" s="1" customFormat="1" spans="1:16">
      <c r="A3477" s="926" t="s">
        <v>8263</v>
      </c>
      <c r="B3477" s="921" t="s">
        <v>8264</v>
      </c>
      <c r="C3477" s="891"/>
      <c r="D3477" s="555"/>
      <c r="E3477" s="922"/>
      <c r="F3477" s="891"/>
      <c r="G3477" s="891"/>
      <c r="H3477" s="891"/>
      <c r="I3477" s="891"/>
      <c r="J3477" s="891"/>
      <c r="K3477" s="891"/>
      <c r="L3477" s="891"/>
      <c r="M3477" s="925">
        <v>3</v>
      </c>
      <c r="N3477" s="866">
        <v>2.02027664</v>
      </c>
      <c r="O3477" s="867">
        <v>11.25</v>
      </c>
      <c r="P3477" s="867">
        <f t="shared" si="47"/>
        <v>22.7281122</v>
      </c>
    </row>
    <row r="3478" s="1" customFormat="1" spans="1:16">
      <c r="A3478" s="926" t="s">
        <v>8265</v>
      </c>
      <c r="B3478" s="921" t="s">
        <v>8266</v>
      </c>
      <c r="C3478" s="891"/>
      <c r="D3478" s="555"/>
      <c r="E3478" s="922"/>
      <c r="F3478" s="891"/>
      <c r="G3478" s="891"/>
      <c r="H3478" s="891"/>
      <c r="I3478" s="891"/>
      <c r="J3478" s="891"/>
      <c r="K3478" s="891"/>
      <c r="L3478" s="891"/>
      <c r="M3478" s="925">
        <v>4</v>
      </c>
      <c r="N3478" s="866">
        <v>2.69370218666667</v>
      </c>
      <c r="O3478" s="867">
        <v>11.25</v>
      </c>
      <c r="P3478" s="867">
        <f t="shared" si="47"/>
        <v>30.3041496</v>
      </c>
    </row>
    <row r="3479" s="1" customFormat="1" spans="1:16">
      <c r="A3479" s="926" t="s">
        <v>8267</v>
      </c>
      <c r="B3479" s="921" t="s">
        <v>8268</v>
      </c>
      <c r="C3479" s="891"/>
      <c r="D3479" s="555"/>
      <c r="E3479" s="922"/>
      <c r="F3479" s="891"/>
      <c r="G3479" s="891"/>
      <c r="H3479" s="891"/>
      <c r="I3479" s="891"/>
      <c r="J3479" s="891"/>
      <c r="K3479" s="891"/>
      <c r="L3479" s="891"/>
      <c r="M3479" s="925">
        <v>3</v>
      </c>
      <c r="N3479" s="866">
        <v>2.02027664</v>
      </c>
      <c r="O3479" s="867">
        <v>11.25</v>
      </c>
      <c r="P3479" s="867">
        <f t="shared" si="47"/>
        <v>22.7281122</v>
      </c>
    </row>
    <row r="3480" s="1" customFormat="1" spans="1:16">
      <c r="A3480" s="926" t="s">
        <v>8269</v>
      </c>
      <c r="B3480" s="921" t="s">
        <v>8270</v>
      </c>
      <c r="C3480" s="891"/>
      <c r="D3480" s="555"/>
      <c r="E3480" s="922"/>
      <c r="F3480" s="891"/>
      <c r="G3480" s="891"/>
      <c r="H3480" s="891"/>
      <c r="I3480" s="891"/>
      <c r="J3480" s="891"/>
      <c r="K3480" s="891"/>
      <c r="L3480" s="891"/>
      <c r="M3480" s="925">
        <v>4</v>
      </c>
      <c r="N3480" s="866">
        <v>2.69370218666667</v>
      </c>
      <c r="O3480" s="867">
        <v>11.25</v>
      </c>
      <c r="P3480" s="867">
        <f t="shared" si="47"/>
        <v>30.3041496</v>
      </c>
    </row>
    <row r="3481" s="1" customFormat="1" spans="1:16">
      <c r="A3481" s="926" t="s">
        <v>8271</v>
      </c>
      <c r="B3481" s="921" t="s">
        <v>8272</v>
      </c>
      <c r="C3481" s="891"/>
      <c r="D3481" s="555"/>
      <c r="E3481" s="922"/>
      <c r="F3481" s="891"/>
      <c r="G3481" s="891"/>
      <c r="H3481" s="891"/>
      <c r="I3481" s="891"/>
      <c r="J3481" s="891"/>
      <c r="K3481" s="891"/>
      <c r="L3481" s="891"/>
      <c r="M3481" s="925">
        <v>2</v>
      </c>
      <c r="N3481" s="866">
        <v>1.34685109333333</v>
      </c>
      <c r="O3481" s="867">
        <v>11.25</v>
      </c>
      <c r="P3481" s="867">
        <f t="shared" si="47"/>
        <v>15.1520748</v>
      </c>
    </row>
    <row r="3482" s="1" customFormat="1" spans="1:16">
      <c r="A3482" s="926" t="s">
        <v>8273</v>
      </c>
      <c r="B3482" s="921" t="s">
        <v>8274</v>
      </c>
      <c r="C3482" s="891"/>
      <c r="D3482" s="555"/>
      <c r="E3482" s="922"/>
      <c r="F3482" s="891"/>
      <c r="G3482" s="891"/>
      <c r="H3482" s="891"/>
      <c r="I3482" s="891"/>
      <c r="J3482" s="891"/>
      <c r="K3482" s="891"/>
      <c r="L3482" s="891"/>
      <c r="M3482" s="925">
        <v>4</v>
      </c>
      <c r="N3482" s="866">
        <v>2.69370218666667</v>
      </c>
      <c r="O3482" s="867">
        <v>11.25</v>
      </c>
      <c r="P3482" s="867">
        <f t="shared" si="47"/>
        <v>30.3041496</v>
      </c>
    </row>
    <row r="3483" s="1" customFormat="1" spans="1:16">
      <c r="A3483" s="926" t="s">
        <v>8275</v>
      </c>
      <c r="B3483" s="921" t="s">
        <v>8276</v>
      </c>
      <c r="C3483" s="891"/>
      <c r="D3483" s="555"/>
      <c r="E3483" s="922"/>
      <c r="F3483" s="891"/>
      <c r="G3483" s="891"/>
      <c r="H3483" s="891"/>
      <c r="I3483" s="891"/>
      <c r="J3483" s="891"/>
      <c r="K3483" s="891"/>
      <c r="L3483" s="891"/>
      <c r="M3483" s="925">
        <v>4</v>
      </c>
      <c r="N3483" s="866">
        <v>2.69370218666667</v>
      </c>
      <c r="O3483" s="867">
        <v>11.25</v>
      </c>
      <c r="P3483" s="867">
        <f t="shared" si="47"/>
        <v>30.3041496</v>
      </c>
    </row>
    <row r="3484" s="1" customFormat="1" spans="1:16">
      <c r="A3484" s="926" t="s">
        <v>8277</v>
      </c>
      <c r="B3484" s="921" t="s">
        <v>7361</v>
      </c>
      <c r="C3484" s="891"/>
      <c r="D3484" s="555"/>
      <c r="E3484" s="922"/>
      <c r="F3484" s="891"/>
      <c r="G3484" s="891"/>
      <c r="H3484" s="891"/>
      <c r="I3484" s="891"/>
      <c r="J3484" s="891"/>
      <c r="K3484" s="891"/>
      <c r="L3484" s="891"/>
      <c r="M3484" s="925">
        <v>6</v>
      </c>
      <c r="N3484" s="866">
        <v>4.04055328</v>
      </c>
      <c r="O3484" s="867">
        <v>11.25</v>
      </c>
      <c r="P3484" s="867">
        <f t="shared" si="47"/>
        <v>45.4562244</v>
      </c>
    </row>
    <row r="3485" s="1" customFormat="1" spans="1:16">
      <c r="A3485" s="926" t="s">
        <v>8278</v>
      </c>
      <c r="B3485" s="921" t="s">
        <v>8279</v>
      </c>
      <c r="C3485" s="891"/>
      <c r="D3485" s="555"/>
      <c r="E3485" s="922"/>
      <c r="F3485" s="891"/>
      <c r="G3485" s="891"/>
      <c r="H3485" s="891"/>
      <c r="I3485" s="891"/>
      <c r="J3485" s="891"/>
      <c r="K3485" s="891"/>
      <c r="L3485" s="891"/>
      <c r="M3485" s="925">
        <v>2</v>
      </c>
      <c r="N3485" s="866">
        <v>1.34685109333333</v>
      </c>
      <c r="O3485" s="867">
        <v>11.25</v>
      </c>
      <c r="P3485" s="867">
        <f t="shared" si="47"/>
        <v>15.1520748</v>
      </c>
    </row>
    <row r="3486" s="1" customFormat="1" spans="1:16">
      <c r="A3486" s="926" t="s">
        <v>8280</v>
      </c>
      <c r="B3486" s="921" t="s">
        <v>8135</v>
      </c>
      <c r="C3486" s="891"/>
      <c r="D3486" s="555"/>
      <c r="E3486" s="922"/>
      <c r="F3486" s="891"/>
      <c r="G3486" s="891"/>
      <c r="H3486" s="891"/>
      <c r="I3486" s="891"/>
      <c r="J3486" s="891"/>
      <c r="K3486" s="891"/>
      <c r="L3486" s="891"/>
      <c r="M3486" s="925">
        <v>2</v>
      </c>
      <c r="N3486" s="866">
        <v>1.34685109333333</v>
      </c>
      <c r="O3486" s="867">
        <v>11.25</v>
      </c>
      <c r="P3486" s="867">
        <f t="shared" si="47"/>
        <v>15.1520748</v>
      </c>
    </row>
    <row r="3487" s="1" customFormat="1" spans="1:16">
      <c r="A3487" s="926" t="s">
        <v>8281</v>
      </c>
      <c r="B3487" s="921" t="s">
        <v>8282</v>
      </c>
      <c r="C3487" s="891"/>
      <c r="D3487" s="555"/>
      <c r="E3487" s="922"/>
      <c r="F3487" s="891"/>
      <c r="G3487" s="891"/>
      <c r="H3487" s="891"/>
      <c r="I3487" s="891"/>
      <c r="J3487" s="891"/>
      <c r="K3487" s="891"/>
      <c r="L3487" s="891"/>
      <c r="M3487" s="925">
        <v>3</v>
      </c>
      <c r="N3487" s="866">
        <v>2.02027664</v>
      </c>
      <c r="O3487" s="867">
        <v>11.25</v>
      </c>
      <c r="P3487" s="867">
        <f t="shared" si="47"/>
        <v>22.7281122</v>
      </c>
    </row>
    <row r="3488" s="1" customFormat="1" spans="1:16">
      <c r="A3488" s="926" t="s">
        <v>8283</v>
      </c>
      <c r="B3488" s="921" t="s">
        <v>8284</v>
      </c>
      <c r="C3488" s="891"/>
      <c r="D3488" s="555"/>
      <c r="E3488" s="922"/>
      <c r="F3488" s="891"/>
      <c r="G3488" s="891"/>
      <c r="H3488" s="891"/>
      <c r="I3488" s="891"/>
      <c r="J3488" s="891"/>
      <c r="K3488" s="891"/>
      <c r="L3488" s="891"/>
      <c r="M3488" s="925">
        <v>3</v>
      </c>
      <c r="N3488" s="866">
        <v>2.02027664</v>
      </c>
      <c r="O3488" s="867">
        <v>11.25</v>
      </c>
      <c r="P3488" s="867">
        <f t="shared" si="47"/>
        <v>22.7281122</v>
      </c>
    </row>
    <row r="3489" s="1" customFormat="1" spans="1:16">
      <c r="A3489" s="926" t="s">
        <v>8285</v>
      </c>
      <c r="B3489" s="921" t="s">
        <v>8286</v>
      </c>
      <c r="C3489" s="891"/>
      <c r="D3489" s="555"/>
      <c r="E3489" s="922"/>
      <c r="F3489" s="891"/>
      <c r="G3489" s="891"/>
      <c r="H3489" s="891"/>
      <c r="I3489" s="891"/>
      <c r="J3489" s="891"/>
      <c r="K3489" s="891"/>
      <c r="L3489" s="891"/>
      <c r="M3489" s="925">
        <v>4</v>
      </c>
      <c r="N3489" s="866">
        <v>2.69370218666667</v>
      </c>
      <c r="O3489" s="867">
        <v>11.25</v>
      </c>
      <c r="P3489" s="867">
        <f t="shared" si="47"/>
        <v>30.3041496</v>
      </c>
    </row>
    <row r="3490" s="1" customFormat="1" spans="1:16">
      <c r="A3490" s="926" t="s">
        <v>8287</v>
      </c>
      <c r="B3490" s="921" t="s">
        <v>8288</v>
      </c>
      <c r="C3490" s="891"/>
      <c r="D3490" s="555"/>
      <c r="E3490" s="922"/>
      <c r="F3490" s="891"/>
      <c r="G3490" s="891"/>
      <c r="H3490" s="891"/>
      <c r="I3490" s="891"/>
      <c r="J3490" s="891"/>
      <c r="K3490" s="891"/>
      <c r="L3490" s="891"/>
      <c r="M3490" s="925">
        <v>4</v>
      </c>
      <c r="N3490" s="866">
        <v>2.69370218666667</v>
      </c>
      <c r="O3490" s="867">
        <v>11.25</v>
      </c>
      <c r="P3490" s="867">
        <f t="shared" si="47"/>
        <v>30.3041496</v>
      </c>
    </row>
    <row r="3491" s="1" customFormat="1" spans="1:16">
      <c r="A3491" s="926" t="s">
        <v>8289</v>
      </c>
      <c r="B3491" s="921" t="s">
        <v>8290</v>
      </c>
      <c r="C3491" s="891"/>
      <c r="D3491" s="555"/>
      <c r="E3491" s="922"/>
      <c r="F3491" s="891"/>
      <c r="G3491" s="891"/>
      <c r="H3491" s="891"/>
      <c r="I3491" s="891"/>
      <c r="J3491" s="891"/>
      <c r="K3491" s="891"/>
      <c r="L3491" s="891"/>
      <c r="M3491" s="925">
        <v>1</v>
      </c>
      <c r="N3491" s="866">
        <v>0.673425546666667</v>
      </c>
      <c r="O3491" s="867">
        <v>11.25</v>
      </c>
      <c r="P3491" s="867">
        <f t="shared" si="47"/>
        <v>7.5760374</v>
      </c>
    </row>
    <row r="3492" s="1" customFormat="1" spans="1:16">
      <c r="A3492" s="926" t="s">
        <v>8291</v>
      </c>
      <c r="B3492" s="921" t="s">
        <v>8292</v>
      </c>
      <c r="C3492" s="891"/>
      <c r="D3492" s="555"/>
      <c r="E3492" s="922"/>
      <c r="F3492" s="891"/>
      <c r="G3492" s="891"/>
      <c r="H3492" s="891"/>
      <c r="I3492" s="891"/>
      <c r="J3492" s="891"/>
      <c r="K3492" s="891"/>
      <c r="L3492" s="891"/>
      <c r="M3492" s="925">
        <v>3</v>
      </c>
      <c r="N3492" s="866">
        <v>2.02027664</v>
      </c>
      <c r="O3492" s="867">
        <v>11.25</v>
      </c>
      <c r="P3492" s="867">
        <f t="shared" si="47"/>
        <v>22.7281122</v>
      </c>
    </row>
    <row r="3493" s="1" customFormat="1" spans="1:16">
      <c r="A3493" s="926" t="s">
        <v>8293</v>
      </c>
      <c r="B3493" s="921" t="s">
        <v>8294</v>
      </c>
      <c r="C3493" s="891"/>
      <c r="D3493" s="555"/>
      <c r="E3493" s="922"/>
      <c r="F3493" s="891"/>
      <c r="G3493" s="891"/>
      <c r="H3493" s="891"/>
      <c r="I3493" s="891"/>
      <c r="J3493" s="891"/>
      <c r="K3493" s="891"/>
      <c r="L3493" s="891"/>
      <c r="M3493" s="925">
        <v>6</v>
      </c>
      <c r="N3493" s="866">
        <v>4.04055328</v>
      </c>
      <c r="O3493" s="867">
        <v>11.25</v>
      </c>
      <c r="P3493" s="867">
        <f t="shared" si="47"/>
        <v>45.4562244</v>
      </c>
    </row>
    <row r="3494" s="1" customFormat="1" spans="1:16">
      <c r="A3494" s="926" t="s">
        <v>8295</v>
      </c>
      <c r="B3494" s="921" t="s">
        <v>8296</v>
      </c>
      <c r="C3494" s="891"/>
      <c r="D3494" s="555"/>
      <c r="E3494" s="922"/>
      <c r="F3494" s="891"/>
      <c r="G3494" s="891"/>
      <c r="H3494" s="891"/>
      <c r="I3494" s="891"/>
      <c r="J3494" s="891"/>
      <c r="K3494" s="891"/>
      <c r="L3494" s="891"/>
      <c r="M3494" s="925">
        <v>5</v>
      </c>
      <c r="N3494" s="866">
        <v>3.36712773333333</v>
      </c>
      <c r="O3494" s="867">
        <v>11.25</v>
      </c>
      <c r="P3494" s="867">
        <f t="shared" si="47"/>
        <v>37.880187</v>
      </c>
    </row>
    <row r="3495" s="1" customFormat="1" spans="1:16">
      <c r="A3495" s="926" t="s">
        <v>2084</v>
      </c>
      <c r="B3495" s="921" t="s">
        <v>8297</v>
      </c>
      <c r="C3495" s="891"/>
      <c r="D3495" s="555"/>
      <c r="E3495" s="922"/>
      <c r="F3495" s="891"/>
      <c r="G3495" s="891"/>
      <c r="H3495" s="891"/>
      <c r="I3495" s="891"/>
      <c r="J3495" s="891"/>
      <c r="K3495" s="891"/>
      <c r="L3495" s="891"/>
      <c r="M3495" s="925">
        <v>5</v>
      </c>
      <c r="N3495" s="866">
        <v>3.36712773333333</v>
      </c>
      <c r="O3495" s="867">
        <v>11.25</v>
      </c>
      <c r="P3495" s="867">
        <f t="shared" si="47"/>
        <v>37.880187</v>
      </c>
    </row>
    <row r="3496" s="1" customFormat="1" spans="1:16">
      <c r="A3496" s="926" t="s">
        <v>8298</v>
      </c>
      <c r="B3496" s="921" t="s">
        <v>8299</v>
      </c>
      <c r="C3496" s="891"/>
      <c r="D3496" s="555"/>
      <c r="E3496" s="922"/>
      <c r="F3496" s="891"/>
      <c r="G3496" s="891"/>
      <c r="H3496" s="891"/>
      <c r="I3496" s="891"/>
      <c r="J3496" s="891"/>
      <c r="K3496" s="891"/>
      <c r="L3496" s="891"/>
      <c r="M3496" s="925">
        <v>3</v>
      </c>
      <c r="N3496" s="866">
        <v>2.02027664</v>
      </c>
      <c r="O3496" s="867">
        <v>11.25</v>
      </c>
      <c r="P3496" s="867">
        <f t="shared" si="47"/>
        <v>22.7281122</v>
      </c>
    </row>
    <row r="3497" s="1" customFormat="1" spans="1:16">
      <c r="A3497" s="926" t="s">
        <v>8300</v>
      </c>
      <c r="B3497" s="921" t="s">
        <v>8301</v>
      </c>
      <c r="C3497" s="891"/>
      <c r="D3497" s="555"/>
      <c r="E3497" s="922"/>
      <c r="F3497" s="891"/>
      <c r="G3497" s="891"/>
      <c r="H3497" s="891"/>
      <c r="I3497" s="891"/>
      <c r="J3497" s="891"/>
      <c r="K3497" s="891"/>
      <c r="L3497" s="891"/>
      <c r="M3497" s="925">
        <v>5</v>
      </c>
      <c r="N3497" s="866">
        <v>3.36712773333333</v>
      </c>
      <c r="O3497" s="867">
        <v>11.25</v>
      </c>
      <c r="P3497" s="867">
        <f t="shared" si="47"/>
        <v>37.880187</v>
      </c>
    </row>
    <row r="3498" s="1" customFormat="1" spans="1:16">
      <c r="A3498" s="926" t="s">
        <v>8302</v>
      </c>
      <c r="B3498" s="921" t="s">
        <v>8303</v>
      </c>
      <c r="C3498" s="891"/>
      <c r="D3498" s="555"/>
      <c r="E3498" s="922"/>
      <c r="F3498" s="891"/>
      <c r="G3498" s="891"/>
      <c r="H3498" s="891"/>
      <c r="I3498" s="891"/>
      <c r="J3498" s="891"/>
      <c r="K3498" s="891"/>
      <c r="L3498" s="891"/>
      <c r="M3498" s="925">
        <v>6</v>
      </c>
      <c r="N3498" s="866">
        <v>4.04055328</v>
      </c>
      <c r="O3498" s="867">
        <v>11.25</v>
      </c>
      <c r="P3498" s="867">
        <f t="shared" si="47"/>
        <v>45.4562244</v>
      </c>
    </row>
    <row r="3499" s="1" customFormat="1" spans="1:16">
      <c r="A3499" s="926" t="s">
        <v>2856</v>
      </c>
      <c r="B3499" s="921" t="s">
        <v>8304</v>
      </c>
      <c r="C3499" s="891"/>
      <c r="D3499" s="555"/>
      <c r="E3499" s="922"/>
      <c r="F3499" s="891"/>
      <c r="G3499" s="891"/>
      <c r="H3499" s="891"/>
      <c r="I3499" s="891"/>
      <c r="J3499" s="891"/>
      <c r="K3499" s="891"/>
      <c r="L3499" s="891"/>
      <c r="M3499" s="925">
        <v>3</v>
      </c>
      <c r="N3499" s="866">
        <v>2.02027664</v>
      </c>
      <c r="O3499" s="867">
        <v>11.25</v>
      </c>
      <c r="P3499" s="867">
        <f t="shared" si="47"/>
        <v>22.7281122</v>
      </c>
    </row>
    <row r="3500" s="1" customFormat="1" spans="1:16">
      <c r="A3500" s="926" t="s">
        <v>8305</v>
      </c>
      <c r="B3500" s="921" t="s">
        <v>8191</v>
      </c>
      <c r="C3500" s="891"/>
      <c r="D3500" s="555"/>
      <c r="E3500" s="922"/>
      <c r="F3500" s="891"/>
      <c r="G3500" s="891"/>
      <c r="H3500" s="891"/>
      <c r="I3500" s="891"/>
      <c r="J3500" s="891"/>
      <c r="K3500" s="891"/>
      <c r="L3500" s="891"/>
      <c r="M3500" s="925">
        <v>4</v>
      </c>
      <c r="N3500" s="866">
        <v>2.69370218666667</v>
      </c>
      <c r="O3500" s="867">
        <v>11.25</v>
      </c>
      <c r="P3500" s="867">
        <f t="shared" si="47"/>
        <v>30.3041496</v>
      </c>
    </row>
    <row r="3501" s="1" customFormat="1" spans="1:16">
      <c r="A3501" s="926" t="s">
        <v>8306</v>
      </c>
      <c r="B3501" s="921" t="s">
        <v>8307</v>
      </c>
      <c r="C3501" s="891"/>
      <c r="D3501" s="555"/>
      <c r="E3501" s="922"/>
      <c r="F3501" s="891"/>
      <c r="G3501" s="891"/>
      <c r="H3501" s="891"/>
      <c r="I3501" s="891"/>
      <c r="J3501" s="891"/>
      <c r="K3501" s="891"/>
      <c r="L3501" s="891"/>
      <c r="M3501" s="925">
        <v>7</v>
      </c>
      <c r="N3501" s="866">
        <v>4.71397882666667</v>
      </c>
      <c r="O3501" s="867">
        <v>11.25</v>
      </c>
      <c r="P3501" s="867">
        <f t="shared" si="47"/>
        <v>53.0322618</v>
      </c>
    </row>
    <row r="3502" s="1" customFormat="1" spans="1:16">
      <c r="A3502" s="926" t="s">
        <v>8308</v>
      </c>
      <c r="B3502" s="921" t="s">
        <v>8309</v>
      </c>
      <c r="C3502" s="891"/>
      <c r="D3502" s="555"/>
      <c r="E3502" s="922"/>
      <c r="F3502" s="891"/>
      <c r="G3502" s="891"/>
      <c r="H3502" s="891"/>
      <c r="I3502" s="891"/>
      <c r="J3502" s="891"/>
      <c r="K3502" s="891"/>
      <c r="L3502" s="891"/>
      <c r="M3502" s="925">
        <v>3</v>
      </c>
      <c r="N3502" s="866">
        <v>2.02027664</v>
      </c>
      <c r="O3502" s="867">
        <v>11.25</v>
      </c>
      <c r="P3502" s="867">
        <f t="shared" si="47"/>
        <v>22.7281122</v>
      </c>
    </row>
    <row r="3503" s="1" customFormat="1" spans="1:16">
      <c r="A3503" s="926" t="s">
        <v>8310</v>
      </c>
      <c r="B3503" s="921" t="s">
        <v>8311</v>
      </c>
      <c r="C3503" s="891"/>
      <c r="D3503" s="555"/>
      <c r="E3503" s="922"/>
      <c r="F3503" s="891"/>
      <c r="G3503" s="891"/>
      <c r="H3503" s="891"/>
      <c r="I3503" s="891"/>
      <c r="J3503" s="891"/>
      <c r="K3503" s="891"/>
      <c r="L3503" s="891"/>
      <c r="M3503" s="925">
        <v>3</v>
      </c>
      <c r="N3503" s="866">
        <v>2.02027664</v>
      </c>
      <c r="O3503" s="867">
        <v>11.25</v>
      </c>
      <c r="P3503" s="867">
        <f t="shared" si="47"/>
        <v>22.7281122</v>
      </c>
    </row>
    <row r="3504" s="1" customFormat="1" spans="1:16">
      <c r="A3504" s="926" t="s">
        <v>8312</v>
      </c>
      <c r="B3504" s="921" t="s">
        <v>8313</v>
      </c>
      <c r="C3504" s="891"/>
      <c r="D3504" s="555"/>
      <c r="E3504" s="922"/>
      <c r="F3504" s="891"/>
      <c r="G3504" s="891"/>
      <c r="H3504" s="891"/>
      <c r="I3504" s="891"/>
      <c r="J3504" s="891"/>
      <c r="K3504" s="891"/>
      <c r="L3504" s="891"/>
      <c r="M3504" s="925">
        <v>6</v>
      </c>
      <c r="N3504" s="866">
        <v>4.04055328</v>
      </c>
      <c r="O3504" s="867">
        <v>11.25</v>
      </c>
      <c r="P3504" s="867">
        <f t="shared" si="47"/>
        <v>45.4562244</v>
      </c>
    </row>
    <row r="3505" s="1" customFormat="1" spans="1:16">
      <c r="A3505" s="926" t="s">
        <v>8314</v>
      </c>
      <c r="B3505" s="921" t="s">
        <v>8315</v>
      </c>
      <c r="C3505" s="891"/>
      <c r="D3505" s="555"/>
      <c r="E3505" s="922"/>
      <c r="F3505" s="891"/>
      <c r="G3505" s="891"/>
      <c r="H3505" s="891"/>
      <c r="I3505" s="891"/>
      <c r="J3505" s="891"/>
      <c r="K3505" s="891"/>
      <c r="L3505" s="891"/>
      <c r="M3505" s="925">
        <v>4</v>
      </c>
      <c r="N3505" s="866">
        <v>2.69370218666667</v>
      </c>
      <c r="O3505" s="867">
        <v>11.25</v>
      </c>
      <c r="P3505" s="867">
        <f t="shared" si="47"/>
        <v>30.3041496</v>
      </c>
    </row>
    <row r="3506" s="1" customFormat="1" spans="1:16">
      <c r="A3506" s="926" t="s">
        <v>4027</v>
      </c>
      <c r="B3506" s="921" t="s">
        <v>8316</v>
      </c>
      <c r="C3506" s="891"/>
      <c r="D3506" s="555"/>
      <c r="E3506" s="922"/>
      <c r="F3506" s="891"/>
      <c r="G3506" s="891"/>
      <c r="H3506" s="891"/>
      <c r="I3506" s="891"/>
      <c r="J3506" s="891"/>
      <c r="K3506" s="891"/>
      <c r="L3506" s="891"/>
      <c r="M3506" s="925">
        <v>2</v>
      </c>
      <c r="N3506" s="866">
        <v>1.34685109333333</v>
      </c>
      <c r="O3506" s="867">
        <v>11.25</v>
      </c>
      <c r="P3506" s="867">
        <f t="shared" si="47"/>
        <v>15.1520748</v>
      </c>
    </row>
    <row r="3507" s="1" customFormat="1" spans="1:16">
      <c r="A3507" s="926" t="s">
        <v>8317</v>
      </c>
      <c r="B3507" s="921" t="s">
        <v>8318</v>
      </c>
      <c r="C3507" s="891"/>
      <c r="D3507" s="555"/>
      <c r="E3507" s="922"/>
      <c r="F3507" s="891"/>
      <c r="G3507" s="891"/>
      <c r="H3507" s="891"/>
      <c r="I3507" s="891"/>
      <c r="J3507" s="891"/>
      <c r="K3507" s="891"/>
      <c r="L3507" s="891"/>
      <c r="M3507" s="925">
        <v>4</v>
      </c>
      <c r="N3507" s="866">
        <v>2.69370218666667</v>
      </c>
      <c r="O3507" s="867">
        <v>11.25</v>
      </c>
      <c r="P3507" s="867">
        <f t="shared" si="47"/>
        <v>30.3041496</v>
      </c>
    </row>
    <row r="3508" s="1" customFormat="1" spans="1:16">
      <c r="A3508" s="926" t="s">
        <v>8319</v>
      </c>
      <c r="B3508" s="921" t="s">
        <v>8320</v>
      </c>
      <c r="C3508" s="891"/>
      <c r="D3508" s="555"/>
      <c r="E3508" s="922"/>
      <c r="F3508" s="891"/>
      <c r="G3508" s="891"/>
      <c r="H3508" s="891"/>
      <c r="I3508" s="891"/>
      <c r="J3508" s="891"/>
      <c r="K3508" s="891"/>
      <c r="L3508" s="891"/>
      <c r="M3508" s="925">
        <v>6</v>
      </c>
      <c r="N3508" s="866">
        <v>4.04055328</v>
      </c>
      <c r="O3508" s="867">
        <v>11.25</v>
      </c>
      <c r="P3508" s="867">
        <f t="shared" si="47"/>
        <v>45.4562244</v>
      </c>
    </row>
    <row r="3509" s="1" customFormat="1" spans="1:16">
      <c r="A3509" s="926" t="s">
        <v>8321</v>
      </c>
      <c r="B3509" s="921" t="s">
        <v>8322</v>
      </c>
      <c r="C3509" s="891"/>
      <c r="D3509" s="555"/>
      <c r="E3509" s="922"/>
      <c r="F3509" s="891"/>
      <c r="G3509" s="891"/>
      <c r="H3509" s="891"/>
      <c r="I3509" s="891"/>
      <c r="J3509" s="891"/>
      <c r="K3509" s="891"/>
      <c r="L3509" s="891"/>
      <c r="M3509" s="925">
        <v>5</v>
      </c>
      <c r="N3509" s="866">
        <v>3.36712773333333</v>
      </c>
      <c r="O3509" s="867">
        <v>11.25</v>
      </c>
      <c r="P3509" s="867">
        <f t="shared" si="47"/>
        <v>37.880187</v>
      </c>
    </row>
    <row r="3510" s="1" customFormat="1" spans="1:16">
      <c r="A3510" s="926" t="s">
        <v>8323</v>
      </c>
      <c r="B3510" s="921" t="s">
        <v>4071</v>
      </c>
      <c r="C3510" s="891"/>
      <c r="D3510" s="555"/>
      <c r="E3510" s="922"/>
      <c r="F3510" s="891"/>
      <c r="G3510" s="891"/>
      <c r="H3510" s="891"/>
      <c r="I3510" s="891"/>
      <c r="J3510" s="891"/>
      <c r="K3510" s="891"/>
      <c r="L3510" s="891"/>
      <c r="M3510" s="925">
        <v>4</v>
      </c>
      <c r="N3510" s="866">
        <v>2.69370218666667</v>
      </c>
      <c r="O3510" s="867">
        <v>11.25</v>
      </c>
      <c r="P3510" s="867">
        <f t="shared" si="47"/>
        <v>30.3041496</v>
      </c>
    </row>
    <row r="3511" s="1" customFormat="1" spans="1:16">
      <c r="A3511" s="926" t="s">
        <v>8324</v>
      </c>
      <c r="B3511" s="921" t="s">
        <v>7825</v>
      </c>
      <c r="C3511" s="891"/>
      <c r="D3511" s="555"/>
      <c r="E3511" s="922"/>
      <c r="F3511" s="891"/>
      <c r="G3511" s="891"/>
      <c r="H3511" s="891"/>
      <c r="I3511" s="891"/>
      <c r="J3511" s="891"/>
      <c r="K3511" s="891"/>
      <c r="L3511" s="891"/>
      <c r="M3511" s="925">
        <v>1</v>
      </c>
      <c r="N3511" s="866">
        <v>0.673425546666667</v>
      </c>
      <c r="O3511" s="867">
        <v>11.25</v>
      </c>
      <c r="P3511" s="867">
        <f t="shared" si="47"/>
        <v>7.5760374</v>
      </c>
    </row>
    <row r="3512" s="1" customFormat="1" spans="1:16">
      <c r="A3512" s="926" t="s">
        <v>8325</v>
      </c>
      <c r="B3512" s="921" t="s">
        <v>8326</v>
      </c>
      <c r="C3512" s="891"/>
      <c r="D3512" s="555"/>
      <c r="E3512" s="922"/>
      <c r="F3512" s="891"/>
      <c r="G3512" s="891"/>
      <c r="H3512" s="891"/>
      <c r="I3512" s="891"/>
      <c r="J3512" s="891"/>
      <c r="K3512" s="891"/>
      <c r="L3512" s="891"/>
      <c r="M3512" s="925">
        <v>5</v>
      </c>
      <c r="N3512" s="866">
        <v>3.36712773333333</v>
      </c>
      <c r="O3512" s="867">
        <v>11.25</v>
      </c>
      <c r="P3512" s="867">
        <f t="shared" ref="P3512:P3575" si="48">M3512*7.5760374</f>
        <v>37.880187</v>
      </c>
    </row>
    <row r="3513" s="1" customFormat="1" spans="1:16">
      <c r="A3513" s="926" t="s">
        <v>8327</v>
      </c>
      <c r="B3513" s="921" t="s">
        <v>8328</v>
      </c>
      <c r="C3513" s="891"/>
      <c r="D3513" s="555"/>
      <c r="E3513" s="922"/>
      <c r="F3513" s="891"/>
      <c r="G3513" s="891"/>
      <c r="H3513" s="891"/>
      <c r="I3513" s="891"/>
      <c r="J3513" s="891"/>
      <c r="K3513" s="891"/>
      <c r="L3513" s="891"/>
      <c r="M3513" s="925">
        <v>7</v>
      </c>
      <c r="N3513" s="866">
        <v>4.71397882666667</v>
      </c>
      <c r="O3513" s="867">
        <v>11.25</v>
      </c>
      <c r="P3513" s="867">
        <f t="shared" si="48"/>
        <v>53.0322618</v>
      </c>
    </row>
    <row r="3514" s="1" customFormat="1" spans="1:16">
      <c r="A3514" s="926" t="s">
        <v>8329</v>
      </c>
      <c r="B3514" s="921" t="s">
        <v>8330</v>
      </c>
      <c r="C3514" s="891"/>
      <c r="D3514" s="555"/>
      <c r="E3514" s="922"/>
      <c r="F3514" s="891"/>
      <c r="G3514" s="891"/>
      <c r="H3514" s="891"/>
      <c r="I3514" s="891"/>
      <c r="J3514" s="891"/>
      <c r="K3514" s="891"/>
      <c r="L3514" s="891"/>
      <c r="M3514" s="925">
        <v>3</v>
      </c>
      <c r="N3514" s="866">
        <v>2.02027664</v>
      </c>
      <c r="O3514" s="867">
        <v>11.25</v>
      </c>
      <c r="P3514" s="867">
        <f t="shared" si="48"/>
        <v>22.7281122</v>
      </c>
    </row>
    <row r="3515" s="1" customFormat="1" spans="1:16">
      <c r="A3515" s="926" t="s">
        <v>8331</v>
      </c>
      <c r="B3515" s="921" t="s">
        <v>8332</v>
      </c>
      <c r="C3515" s="891"/>
      <c r="D3515" s="555"/>
      <c r="E3515" s="922"/>
      <c r="F3515" s="891"/>
      <c r="G3515" s="891"/>
      <c r="H3515" s="891"/>
      <c r="I3515" s="891"/>
      <c r="J3515" s="891"/>
      <c r="K3515" s="891"/>
      <c r="L3515" s="891"/>
      <c r="M3515" s="925">
        <v>2</v>
      </c>
      <c r="N3515" s="866">
        <v>1.34685109333333</v>
      </c>
      <c r="O3515" s="867">
        <v>11.25</v>
      </c>
      <c r="P3515" s="867">
        <f t="shared" si="48"/>
        <v>15.1520748</v>
      </c>
    </row>
    <row r="3516" s="1" customFormat="1" spans="1:16">
      <c r="A3516" s="926" t="s">
        <v>8333</v>
      </c>
      <c r="B3516" s="921" t="s">
        <v>8334</v>
      </c>
      <c r="C3516" s="891"/>
      <c r="D3516" s="555"/>
      <c r="E3516" s="922"/>
      <c r="F3516" s="891"/>
      <c r="G3516" s="891"/>
      <c r="H3516" s="891"/>
      <c r="I3516" s="891"/>
      <c r="J3516" s="891"/>
      <c r="K3516" s="891"/>
      <c r="L3516" s="891"/>
      <c r="M3516" s="925">
        <v>6</v>
      </c>
      <c r="N3516" s="866">
        <v>4.04055328</v>
      </c>
      <c r="O3516" s="867">
        <v>11.25</v>
      </c>
      <c r="P3516" s="867">
        <f t="shared" si="48"/>
        <v>45.4562244</v>
      </c>
    </row>
    <row r="3517" s="1" customFormat="1" spans="1:16">
      <c r="A3517" s="926" t="s">
        <v>8335</v>
      </c>
      <c r="B3517" s="921" t="s">
        <v>8336</v>
      </c>
      <c r="C3517" s="891"/>
      <c r="D3517" s="555"/>
      <c r="E3517" s="922"/>
      <c r="F3517" s="891"/>
      <c r="G3517" s="891"/>
      <c r="H3517" s="891"/>
      <c r="I3517" s="891"/>
      <c r="J3517" s="891"/>
      <c r="K3517" s="891"/>
      <c r="L3517" s="891"/>
      <c r="M3517" s="925">
        <v>7</v>
      </c>
      <c r="N3517" s="866">
        <v>4.71397882666667</v>
      </c>
      <c r="O3517" s="867">
        <v>11.25</v>
      </c>
      <c r="P3517" s="867">
        <f t="shared" si="48"/>
        <v>53.0322618</v>
      </c>
    </row>
    <row r="3518" s="1" customFormat="1" spans="1:16">
      <c r="A3518" s="926" t="s">
        <v>8337</v>
      </c>
      <c r="B3518" s="921" t="s">
        <v>8338</v>
      </c>
      <c r="C3518" s="891"/>
      <c r="D3518" s="555"/>
      <c r="E3518" s="922"/>
      <c r="F3518" s="891"/>
      <c r="G3518" s="891"/>
      <c r="H3518" s="891"/>
      <c r="I3518" s="891"/>
      <c r="J3518" s="891"/>
      <c r="K3518" s="891"/>
      <c r="L3518" s="891"/>
      <c r="M3518" s="925">
        <v>3</v>
      </c>
      <c r="N3518" s="866">
        <v>2.02027664</v>
      </c>
      <c r="O3518" s="867">
        <v>11.25</v>
      </c>
      <c r="P3518" s="867">
        <f t="shared" si="48"/>
        <v>22.7281122</v>
      </c>
    </row>
    <row r="3519" s="1" customFormat="1" spans="1:16">
      <c r="A3519" s="926" t="s">
        <v>8339</v>
      </c>
      <c r="B3519" s="921" t="s">
        <v>8340</v>
      </c>
      <c r="C3519" s="891"/>
      <c r="D3519" s="555"/>
      <c r="E3519" s="922"/>
      <c r="F3519" s="891"/>
      <c r="G3519" s="891"/>
      <c r="H3519" s="891"/>
      <c r="I3519" s="891"/>
      <c r="J3519" s="891"/>
      <c r="K3519" s="891"/>
      <c r="L3519" s="891"/>
      <c r="M3519" s="925">
        <v>6</v>
      </c>
      <c r="N3519" s="866">
        <v>4.04055328</v>
      </c>
      <c r="O3519" s="867">
        <v>11.25</v>
      </c>
      <c r="P3519" s="867">
        <f t="shared" si="48"/>
        <v>45.4562244</v>
      </c>
    </row>
    <row r="3520" s="1" customFormat="1" spans="1:16">
      <c r="A3520" s="926" t="s">
        <v>8341</v>
      </c>
      <c r="B3520" s="921" t="s">
        <v>8342</v>
      </c>
      <c r="C3520" s="891"/>
      <c r="D3520" s="555"/>
      <c r="E3520" s="922"/>
      <c r="F3520" s="891"/>
      <c r="G3520" s="891"/>
      <c r="H3520" s="891"/>
      <c r="I3520" s="891"/>
      <c r="J3520" s="891"/>
      <c r="K3520" s="891"/>
      <c r="L3520" s="891"/>
      <c r="M3520" s="925">
        <v>3</v>
      </c>
      <c r="N3520" s="866">
        <v>2.02027664</v>
      </c>
      <c r="O3520" s="867">
        <v>11.25</v>
      </c>
      <c r="P3520" s="867">
        <f t="shared" si="48"/>
        <v>22.7281122</v>
      </c>
    </row>
    <row r="3521" s="1" customFormat="1" spans="1:16">
      <c r="A3521" s="926" t="s">
        <v>3968</v>
      </c>
      <c r="B3521" s="921" t="s">
        <v>8343</v>
      </c>
      <c r="C3521" s="891"/>
      <c r="D3521" s="555"/>
      <c r="E3521" s="922"/>
      <c r="F3521" s="891"/>
      <c r="G3521" s="891"/>
      <c r="H3521" s="891"/>
      <c r="I3521" s="891"/>
      <c r="J3521" s="891"/>
      <c r="K3521" s="891"/>
      <c r="L3521" s="891"/>
      <c r="M3521" s="925">
        <v>6</v>
      </c>
      <c r="N3521" s="866">
        <v>4.04055328</v>
      </c>
      <c r="O3521" s="867">
        <v>11.25</v>
      </c>
      <c r="P3521" s="867">
        <f t="shared" si="48"/>
        <v>45.4562244</v>
      </c>
    </row>
    <row r="3522" s="1" customFormat="1" spans="1:16">
      <c r="A3522" s="926" t="s">
        <v>8344</v>
      </c>
      <c r="B3522" s="921" t="s">
        <v>8345</v>
      </c>
      <c r="C3522" s="891"/>
      <c r="D3522" s="555"/>
      <c r="E3522" s="922"/>
      <c r="F3522" s="891"/>
      <c r="G3522" s="891"/>
      <c r="H3522" s="891"/>
      <c r="I3522" s="891"/>
      <c r="J3522" s="891"/>
      <c r="K3522" s="891"/>
      <c r="L3522" s="891"/>
      <c r="M3522" s="925">
        <v>3</v>
      </c>
      <c r="N3522" s="866">
        <v>2.02027664</v>
      </c>
      <c r="O3522" s="867">
        <v>11.25</v>
      </c>
      <c r="P3522" s="867">
        <f t="shared" si="48"/>
        <v>22.7281122</v>
      </c>
    </row>
    <row r="3523" s="1" customFormat="1" spans="1:16">
      <c r="A3523" s="926" t="s">
        <v>8346</v>
      </c>
      <c r="B3523" s="921" t="s">
        <v>8347</v>
      </c>
      <c r="C3523" s="891"/>
      <c r="D3523" s="555"/>
      <c r="E3523" s="922"/>
      <c r="F3523" s="891"/>
      <c r="G3523" s="891"/>
      <c r="H3523" s="891"/>
      <c r="I3523" s="891"/>
      <c r="J3523" s="891"/>
      <c r="K3523" s="891"/>
      <c r="L3523" s="891"/>
      <c r="M3523" s="925">
        <v>3</v>
      </c>
      <c r="N3523" s="866">
        <v>2.02027664</v>
      </c>
      <c r="O3523" s="867">
        <v>11.25</v>
      </c>
      <c r="P3523" s="867">
        <f t="shared" si="48"/>
        <v>22.7281122</v>
      </c>
    </row>
    <row r="3524" s="1" customFormat="1" spans="1:16">
      <c r="A3524" s="926" t="s">
        <v>8348</v>
      </c>
      <c r="B3524" s="921" t="s">
        <v>8349</v>
      </c>
      <c r="C3524" s="891"/>
      <c r="D3524" s="555"/>
      <c r="E3524" s="922"/>
      <c r="F3524" s="891"/>
      <c r="G3524" s="891"/>
      <c r="H3524" s="891"/>
      <c r="I3524" s="891"/>
      <c r="J3524" s="891"/>
      <c r="K3524" s="891"/>
      <c r="L3524" s="891"/>
      <c r="M3524" s="925">
        <v>3</v>
      </c>
      <c r="N3524" s="866">
        <v>2.02027664</v>
      </c>
      <c r="O3524" s="867">
        <v>11.25</v>
      </c>
      <c r="P3524" s="867">
        <f t="shared" si="48"/>
        <v>22.7281122</v>
      </c>
    </row>
    <row r="3525" s="1" customFormat="1" spans="1:16">
      <c r="A3525" s="926" t="s">
        <v>8350</v>
      </c>
      <c r="B3525" s="921" t="s">
        <v>8351</v>
      </c>
      <c r="C3525" s="891"/>
      <c r="D3525" s="555"/>
      <c r="E3525" s="922"/>
      <c r="F3525" s="891"/>
      <c r="G3525" s="891"/>
      <c r="H3525" s="891"/>
      <c r="I3525" s="891"/>
      <c r="J3525" s="891"/>
      <c r="K3525" s="891"/>
      <c r="L3525" s="891"/>
      <c r="M3525" s="925">
        <v>4</v>
      </c>
      <c r="N3525" s="866">
        <v>2.69370218666667</v>
      </c>
      <c r="O3525" s="867">
        <v>11.25</v>
      </c>
      <c r="P3525" s="867">
        <f t="shared" si="48"/>
        <v>30.3041496</v>
      </c>
    </row>
    <row r="3526" s="1" customFormat="1" spans="1:16">
      <c r="A3526" s="926" t="s">
        <v>8352</v>
      </c>
      <c r="B3526" s="921" t="s">
        <v>8353</v>
      </c>
      <c r="C3526" s="891"/>
      <c r="D3526" s="555"/>
      <c r="E3526" s="922"/>
      <c r="F3526" s="891"/>
      <c r="G3526" s="891"/>
      <c r="H3526" s="891"/>
      <c r="I3526" s="891"/>
      <c r="J3526" s="891"/>
      <c r="K3526" s="891"/>
      <c r="L3526" s="891"/>
      <c r="M3526" s="925">
        <v>4</v>
      </c>
      <c r="N3526" s="866">
        <v>2.69370218666667</v>
      </c>
      <c r="O3526" s="867">
        <v>11.25</v>
      </c>
      <c r="P3526" s="867">
        <f t="shared" si="48"/>
        <v>30.3041496</v>
      </c>
    </row>
    <row r="3527" s="1" customFormat="1" spans="1:16">
      <c r="A3527" s="926" t="s">
        <v>8354</v>
      </c>
      <c r="B3527" s="921" t="s">
        <v>8355</v>
      </c>
      <c r="C3527" s="891"/>
      <c r="D3527" s="555"/>
      <c r="E3527" s="922"/>
      <c r="F3527" s="891"/>
      <c r="G3527" s="891"/>
      <c r="H3527" s="891"/>
      <c r="I3527" s="891"/>
      <c r="J3527" s="891"/>
      <c r="K3527" s="891"/>
      <c r="L3527" s="891"/>
      <c r="M3527" s="925">
        <v>4</v>
      </c>
      <c r="N3527" s="866">
        <v>2.69370218666667</v>
      </c>
      <c r="O3527" s="867">
        <v>11.25</v>
      </c>
      <c r="P3527" s="867">
        <f t="shared" si="48"/>
        <v>30.3041496</v>
      </c>
    </row>
    <row r="3528" s="1" customFormat="1" spans="1:16">
      <c r="A3528" s="926" t="s">
        <v>8356</v>
      </c>
      <c r="B3528" s="921" t="s">
        <v>8357</v>
      </c>
      <c r="C3528" s="891"/>
      <c r="D3528" s="555"/>
      <c r="E3528" s="922"/>
      <c r="F3528" s="891"/>
      <c r="G3528" s="891"/>
      <c r="H3528" s="891"/>
      <c r="I3528" s="891"/>
      <c r="J3528" s="891"/>
      <c r="K3528" s="891"/>
      <c r="L3528" s="891"/>
      <c r="M3528" s="925">
        <v>3</v>
      </c>
      <c r="N3528" s="866">
        <v>2.02027664</v>
      </c>
      <c r="O3528" s="867">
        <v>11.25</v>
      </c>
      <c r="P3528" s="867">
        <f t="shared" si="48"/>
        <v>22.7281122</v>
      </c>
    </row>
    <row r="3529" s="1" customFormat="1" spans="1:16">
      <c r="A3529" s="926" t="s">
        <v>8358</v>
      </c>
      <c r="B3529" s="921" t="s">
        <v>8359</v>
      </c>
      <c r="C3529" s="891"/>
      <c r="D3529" s="555"/>
      <c r="E3529" s="922"/>
      <c r="F3529" s="891"/>
      <c r="G3529" s="891"/>
      <c r="H3529" s="891"/>
      <c r="I3529" s="891"/>
      <c r="J3529" s="891"/>
      <c r="K3529" s="891"/>
      <c r="L3529" s="891"/>
      <c r="M3529" s="925">
        <v>6</v>
      </c>
      <c r="N3529" s="866">
        <v>4.04055328</v>
      </c>
      <c r="O3529" s="867">
        <v>11.25</v>
      </c>
      <c r="P3529" s="867">
        <f t="shared" si="48"/>
        <v>45.4562244</v>
      </c>
    </row>
    <row r="3530" s="1" customFormat="1" spans="1:16">
      <c r="A3530" s="926" t="s">
        <v>3951</v>
      </c>
      <c r="B3530" s="921" t="s">
        <v>8360</v>
      </c>
      <c r="C3530" s="891"/>
      <c r="D3530" s="555"/>
      <c r="E3530" s="922"/>
      <c r="F3530" s="891"/>
      <c r="G3530" s="891"/>
      <c r="H3530" s="891"/>
      <c r="I3530" s="891"/>
      <c r="J3530" s="891"/>
      <c r="K3530" s="891"/>
      <c r="L3530" s="891"/>
      <c r="M3530" s="925">
        <v>3</v>
      </c>
      <c r="N3530" s="866">
        <v>2.02027664</v>
      </c>
      <c r="O3530" s="867">
        <v>11.25</v>
      </c>
      <c r="P3530" s="867">
        <f t="shared" si="48"/>
        <v>22.7281122</v>
      </c>
    </row>
    <row r="3531" s="1" customFormat="1" spans="1:16">
      <c r="A3531" s="926" t="s">
        <v>8361</v>
      </c>
      <c r="B3531" s="921" t="s">
        <v>8362</v>
      </c>
      <c r="C3531" s="891"/>
      <c r="D3531" s="555"/>
      <c r="E3531" s="922"/>
      <c r="F3531" s="891"/>
      <c r="G3531" s="891"/>
      <c r="H3531" s="891"/>
      <c r="I3531" s="891"/>
      <c r="J3531" s="891"/>
      <c r="K3531" s="891"/>
      <c r="L3531" s="891"/>
      <c r="M3531" s="925">
        <v>3</v>
      </c>
      <c r="N3531" s="866">
        <v>2.02027664</v>
      </c>
      <c r="O3531" s="867">
        <v>11.25</v>
      </c>
      <c r="P3531" s="867">
        <f t="shared" si="48"/>
        <v>22.7281122</v>
      </c>
    </row>
    <row r="3532" s="1" customFormat="1" spans="1:16">
      <c r="A3532" s="926" t="s">
        <v>8363</v>
      </c>
      <c r="B3532" s="921" t="s">
        <v>8364</v>
      </c>
      <c r="C3532" s="891"/>
      <c r="D3532" s="555"/>
      <c r="E3532" s="922"/>
      <c r="F3532" s="891"/>
      <c r="G3532" s="891"/>
      <c r="H3532" s="891"/>
      <c r="I3532" s="891"/>
      <c r="J3532" s="891"/>
      <c r="K3532" s="891"/>
      <c r="L3532" s="891"/>
      <c r="M3532" s="925">
        <v>3</v>
      </c>
      <c r="N3532" s="866">
        <v>2.02027664</v>
      </c>
      <c r="O3532" s="867">
        <v>11.25</v>
      </c>
      <c r="P3532" s="867">
        <f t="shared" si="48"/>
        <v>22.7281122</v>
      </c>
    </row>
    <row r="3533" s="1" customFormat="1" spans="1:16">
      <c r="A3533" s="926" t="s">
        <v>8365</v>
      </c>
      <c r="B3533" s="921" t="s">
        <v>8366</v>
      </c>
      <c r="C3533" s="891"/>
      <c r="D3533" s="555"/>
      <c r="E3533" s="922"/>
      <c r="F3533" s="891"/>
      <c r="G3533" s="891"/>
      <c r="H3533" s="891"/>
      <c r="I3533" s="891"/>
      <c r="J3533" s="891"/>
      <c r="K3533" s="891"/>
      <c r="L3533" s="891"/>
      <c r="M3533" s="925">
        <v>1</v>
      </c>
      <c r="N3533" s="866">
        <v>0.673425546666667</v>
      </c>
      <c r="O3533" s="867">
        <v>11.25</v>
      </c>
      <c r="P3533" s="867">
        <f t="shared" si="48"/>
        <v>7.5760374</v>
      </c>
    </row>
    <row r="3534" s="1" customFormat="1" spans="1:16">
      <c r="A3534" s="926" t="s">
        <v>8367</v>
      </c>
      <c r="B3534" s="921" t="s">
        <v>8368</v>
      </c>
      <c r="C3534" s="891"/>
      <c r="D3534" s="555"/>
      <c r="E3534" s="922"/>
      <c r="F3534" s="891"/>
      <c r="G3534" s="891"/>
      <c r="H3534" s="891"/>
      <c r="I3534" s="891"/>
      <c r="J3534" s="891"/>
      <c r="K3534" s="891"/>
      <c r="L3534" s="891"/>
      <c r="M3534" s="925">
        <v>4</v>
      </c>
      <c r="N3534" s="866">
        <v>2.69370218666667</v>
      </c>
      <c r="O3534" s="867">
        <v>11.25</v>
      </c>
      <c r="P3534" s="867">
        <f t="shared" si="48"/>
        <v>30.3041496</v>
      </c>
    </row>
    <row r="3535" s="1" customFormat="1" spans="1:16">
      <c r="A3535" s="926" t="s">
        <v>8369</v>
      </c>
      <c r="B3535" s="921" t="s">
        <v>8370</v>
      </c>
      <c r="C3535" s="891"/>
      <c r="D3535" s="555"/>
      <c r="E3535" s="922"/>
      <c r="F3535" s="891"/>
      <c r="G3535" s="891"/>
      <c r="H3535" s="891"/>
      <c r="I3535" s="891"/>
      <c r="J3535" s="891"/>
      <c r="K3535" s="891"/>
      <c r="L3535" s="891"/>
      <c r="M3535" s="925">
        <v>6</v>
      </c>
      <c r="N3535" s="866">
        <v>4.04055328</v>
      </c>
      <c r="O3535" s="867">
        <v>11.25</v>
      </c>
      <c r="P3535" s="867">
        <f t="shared" si="48"/>
        <v>45.4562244</v>
      </c>
    </row>
    <row r="3536" s="1" customFormat="1" spans="1:16">
      <c r="A3536" s="926" t="s">
        <v>2252</v>
      </c>
      <c r="B3536" s="921" t="s">
        <v>8371</v>
      </c>
      <c r="C3536" s="891"/>
      <c r="D3536" s="555"/>
      <c r="E3536" s="922"/>
      <c r="F3536" s="891"/>
      <c r="G3536" s="891"/>
      <c r="H3536" s="891"/>
      <c r="I3536" s="891"/>
      <c r="J3536" s="891"/>
      <c r="K3536" s="891"/>
      <c r="L3536" s="891"/>
      <c r="M3536" s="925">
        <v>4</v>
      </c>
      <c r="N3536" s="866">
        <v>2.69370218666667</v>
      </c>
      <c r="O3536" s="867">
        <v>11.25</v>
      </c>
      <c r="P3536" s="867">
        <f t="shared" si="48"/>
        <v>30.3041496</v>
      </c>
    </row>
    <row r="3537" s="1" customFormat="1" spans="1:16">
      <c r="A3537" s="926" t="s">
        <v>8372</v>
      </c>
      <c r="B3537" s="921" t="s">
        <v>8373</v>
      </c>
      <c r="C3537" s="891"/>
      <c r="D3537" s="555"/>
      <c r="E3537" s="922"/>
      <c r="F3537" s="891"/>
      <c r="G3537" s="891"/>
      <c r="H3537" s="891"/>
      <c r="I3537" s="891"/>
      <c r="J3537" s="891"/>
      <c r="K3537" s="891"/>
      <c r="L3537" s="891"/>
      <c r="M3537" s="925">
        <v>4</v>
      </c>
      <c r="N3537" s="866">
        <v>2.69370218666667</v>
      </c>
      <c r="O3537" s="867">
        <v>11.25</v>
      </c>
      <c r="P3537" s="867">
        <f t="shared" si="48"/>
        <v>30.3041496</v>
      </c>
    </row>
    <row r="3538" s="1" customFormat="1" spans="1:16">
      <c r="A3538" s="926" t="s">
        <v>8374</v>
      </c>
      <c r="B3538" s="921" t="s">
        <v>8375</v>
      </c>
      <c r="C3538" s="891"/>
      <c r="D3538" s="555"/>
      <c r="E3538" s="922"/>
      <c r="F3538" s="891"/>
      <c r="G3538" s="891"/>
      <c r="H3538" s="891"/>
      <c r="I3538" s="891"/>
      <c r="J3538" s="891"/>
      <c r="K3538" s="891"/>
      <c r="L3538" s="891"/>
      <c r="M3538" s="925">
        <v>3</v>
      </c>
      <c r="N3538" s="866">
        <v>2.02027664</v>
      </c>
      <c r="O3538" s="867">
        <v>11.25</v>
      </c>
      <c r="P3538" s="867">
        <f t="shared" si="48"/>
        <v>22.7281122</v>
      </c>
    </row>
    <row r="3539" s="1" customFormat="1" spans="1:16">
      <c r="A3539" s="926" t="s">
        <v>8376</v>
      </c>
      <c r="B3539" s="921" t="s">
        <v>8377</v>
      </c>
      <c r="C3539" s="891"/>
      <c r="D3539" s="555"/>
      <c r="E3539" s="922"/>
      <c r="F3539" s="891"/>
      <c r="G3539" s="891"/>
      <c r="H3539" s="891"/>
      <c r="I3539" s="891"/>
      <c r="J3539" s="891"/>
      <c r="K3539" s="891"/>
      <c r="L3539" s="891"/>
      <c r="M3539" s="925">
        <v>5</v>
      </c>
      <c r="N3539" s="866">
        <v>3.36712773333333</v>
      </c>
      <c r="O3539" s="867">
        <v>11.25</v>
      </c>
      <c r="P3539" s="867">
        <f t="shared" si="48"/>
        <v>37.880187</v>
      </c>
    </row>
    <row r="3540" s="1" customFormat="1" spans="1:16">
      <c r="A3540" s="926" t="s">
        <v>8378</v>
      </c>
      <c r="B3540" s="921" t="s">
        <v>7628</v>
      </c>
      <c r="C3540" s="891"/>
      <c r="D3540" s="555"/>
      <c r="E3540" s="922"/>
      <c r="F3540" s="891"/>
      <c r="G3540" s="891"/>
      <c r="H3540" s="891"/>
      <c r="I3540" s="891"/>
      <c r="J3540" s="891"/>
      <c r="K3540" s="891"/>
      <c r="L3540" s="891"/>
      <c r="M3540" s="925">
        <v>6</v>
      </c>
      <c r="N3540" s="866">
        <v>4.04055328</v>
      </c>
      <c r="O3540" s="867">
        <v>11.25</v>
      </c>
      <c r="P3540" s="867">
        <f t="shared" si="48"/>
        <v>45.4562244</v>
      </c>
    </row>
    <row r="3541" s="1" customFormat="1" spans="1:16">
      <c r="A3541" s="926" t="s">
        <v>8379</v>
      </c>
      <c r="B3541" s="921" t="s">
        <v>8380</v>
      </c>
      <c r="C3541" s="891"/>
      <c r="D3541" s="555"/>
      <c r="E3541" s="922"/>
      <c r="F3541" s="891"/>
      <c r="G3541" s="891"/>
      <c r="H3541" s="891"/>
      <c r="I3541" s="891"/>
      <c r="J3541" s="891"/>
      <c r="K3541" s="891"/>
      <c r="L3541" s="891"/>
      <c r="M3541" s="925">
        <v>4</v>
      </c>
      <c r="N3541" s="866">
        <v>2.69370218666667</v>
      </c>
      <c r="O3541" s="867">
        <v>11.25</v>
      </c>
      <c r="P3541" s="867">
        <f t="shared" si="48"/>
        <v>30.3041496</v>
      </c>
    </row>
    <row r="3542" s="1" customFormat="1" spans="1:16">
      <c r="A3542" s="926" t="s">
        <v>8381</v>
      </c>
      <c r="B3542" s="921" t="s">
        <v>7042</v>
      </c>
      <c r="C3542" s="891"/>
      <c r="D3542" s="555"/>
      <c r="E3542" s="922"/>
      <c r="F3542" s="891"/>
      <c r="G3542" s="891"/>
      <c r="H3542" s="891"/>
      <c r="I3542" s="891"/>
      <c r="J3542" s="891"/>
      <c r="K3542" s="891"/>
      <c r="L3542" s="891"/>
      <c r="M3542" s="925">
        <v>5</v>
      </c>
      <c r="N3542" s="866">
        <v>3.36712773333333</v>
      </c>
      <c r="O3542" s="867">
        <v>11.25</v>
      </c>
      <c r="P3542" s="867">
        <f t="shared" si="48"/>
        <v>37.880187</v>
      </c>
    </row>
    <row r="3543" s="1" customFormat="1" spans="1:16">
      <c r="A3543" s="926" t="s">
        <v>8382</v>
      </c>
      <c r="B3543" s="921" t="s">
        <v>1873</v>
      </c>
      <c r="C3543" s="891"/>
      <c r="D3543" s="555"/>
      <c r="E3543" s="922"/>
      <c r="F3543" s="891"/>
      <c r="G3543" s="891"/>
      <c r="H3543" s="891"/>
      <c r="I3543" s="891"/>
      <c r="J3543" s="891"/>
      <c r="K3543" s="891"/>
      <c r="L3543" s="891"/>
      <c r="M3543" s="925">
        <v>4</v>
      </c>
      <c r="N3543" s="866">
        <v>2.69370218666667</v>
      </c>
      <c r="O3543" s="867">
        <v>11.25</v>
      </c>
      <c r="P3543" s="867">
        <f t="shared" si="48"/>
        <v>30.3041496</v>
      </c>
    </row>
    <row r="3544" s="1" customFormat="1" spans="1:16">
      <c r="A3544" s="926" t="s">
        <v>8383</v>
      </c>
      <c r="B3544" s="921" t="s">
        <v>8384</v>
      </c>
      <c r="C3544" s="891"/>
      <c r="D3544" s="555"/>
      <c r="E3544" s="922"/>
      <c r="F3544" s="891"/>
      <c r="G3544" s="891"/>
      <c r="H3544" s="891"/>
      <c r="I3544" s="891"/>
      <c r="J3544" s="891"/>
      <c r="K3544" s="891"/>
      <c r="L3544" s="891"/>
      <c r="M3544" s="925">
        <v>2</v>
      </c>
      <c r="N3544" s="866">
        <v>1.34685109333333</v>
      </c>
      <c r="O3544" s="867">
        <v>11.25</v>
      </c>
      <c r="P3544" s="867">
        <f t="shared" si="48"/>
        <v>15.1520748</v>
      </c>
    </row>
    <row r="3545" s="1" customFormat="1" spans="1:16">
      <c r="A3545" s="926" t="s">
        <v>8385</v>
      </c>
      <c r="B3545" s="921" t="s">
        <v>8386</v>
      </c>
      <c r="C3545" s="891"/>
      <c r="D3545" s="555"/>
      <c r="E3545" s="922"/>
      <c r="F3545" s="891"/>
      <c r="G3545" s="891"/>
      <c r="H3545" s="891"/>
      <c r="I3545" s="891"/>
      <c r="J3545" s="891"/>
      <c r="K3545" s="891"/>
      <c r="L3545" s="891"/>
      <c r="M3545" s="925">
        <v>3</v>
      </c>
      <c r="N3545" s="866">
        <v>2.02027664</v>
      </c>
      <c r="O3545" s="867">
        <v>11.25</v>
      </c>
      <c r="P3545" s="867">
        <f t="shared" si="48"/>
        <v>22.7281122</v>
      </c>
    </row>
    <row r="3546" s="1" customFormat="1" spans="1:16">
      <c r="A3546" s="926" t="s">
        <v>8387</v>
      </c>
      <c r="B3546" s="921" t="s">
        <v>8388</v>
      </c>
      <c r="C3546" s="891"/>
      <c r="D3546" s="555"/>
      <c r="E3546" s="922"/>
      <c r="F3546" s="891"/>
      <c r="G3546" s="891"/>
      <c r="H3546" s="891"/>
      <c r="I3546" s="891"/>
      <c r="J3546" s="891"/>
      <c r="K3546" s="891"/>
      <c r="L3546" s="891"/>
      <c r="M3546" s="925">
        <v>4</v>
      </c>
      <c r="N3546" s="866">
        <v>2.69370218666667</v>
      </c>
      <c r="O3546" s="867">
        <v>11.25</v>
      </c>
      <c r="P3546" s="867">
        <f t="shared" si="48"/>
        <v>30.3041496</v>
      </c>
    </row>
    <row r="3547" s="1" customFormat="1" spans="1:16">
      <c r="A3547" s="926" t="s">
        <v>8389</v>
      </c>
      <c r="B3547" s="921" t="s">
        <v>8390</v>
      </c>
      <c r="C3547" s="891"/>
      <c r="D3547" s="555"/>
      <c r="E3547" s="922"/>
      <c r="F3547" s="891"/>
      <c r="G3547" s="891"/>
      <c r="H3547" s="891"/>
      <c r="I3547" s="891"/>
      <c r="J3547" s="891"/>
      <c r="K3547" s="891"/>
      <c r="L3547" s="891"/>
      <c r="M3547" s="925">
        <v>6</v>
      </c>
      <c r="N3547" s="866">
        <v>4.04055328</v>
      </c>
      <c r="O3547" s="867">
        <v>11.25</v>
      </c>
      <c r="P3547" s="867">
        <f t="shared" si="48"/>
        <v>45.4562244</v>
      </c>
    </row>
    <row r="3548" s="1" customFormat="1" spans="1:16">
      <c r="A3548" s="926" t="s">
        <v>8391</v>
      </c>
      <c r="B3548" s="921" t="s">
        <v>8392</v>
      </c>
      <c r="C3548" s="891"/>
      <c r="D3548" s="555"/>
      <c r="E3548" s="922"/>
      <c r="F3548" s="891"/>
      <c r="G3548" s="891"/>
      <c r="H3548" s="891"/>
      <c r="I3548" s="891"/>
      <c r="J3548" s="891"/>
      <c r="K3548" s="891"/>
      <c r="L3548" s="891"/>
      <c r="M3548" s="925">
        <v>5</v>
      </c>
      <c r="N3548" s="866">
        <v>3.36712773333333</v>
      </c>
      <c r="O3548" s="867">
        <v>11.25</v>
      </c>
      <c r="P3548" s="867">
        <f t="shared" si="48"/>
        <v>37.880187</v>
      </c>
    </row>
    <row r="3549" s="1" customFormat="1" spans="1:16">
      <c r="A3549" s="926" t="s">
        <v>8393</v>
      </c>
      <c r="B3549" s="921" t="s">
        <v>8394</v>
      </c>
      <c r="C3549" s="891"/>
      <c r="D3549" s="555"/>
      <c r="E3549" s="922"/>
      <c r="F3549" s="891"/>
      <c r="G3549" s="891"/>
      <c r="H3549" s="891"/>
      <c r="I3549" s="891"/>
      <c r="J3549" s="891"/>
      <c r="K3549" s="891"/>
      <c r="L3549" s="891"/>
      <c r="M3549" s="925">
        <v>4</v>
      </c>
      <c r="N3549" s="866">
        <v>2.69370218666667</v>
      </c>
      <c r="O3549" s="867">
        <v>11.25</v>
      </c>
      <c r="P3549" s="867">
        <f t="shared" si="48"/>
        <v>30.3041496</v>
      </c>
    </row>
    <row r="3550" s="1" customFormat="1" spans="1:16">
      <c r="A3550" s="926" t="s">
        <v>4762</v>
      </c>
      <c r="B3550" s="921" t="s">
        <v>8395</v>
      </c>
      <c r="C3550" s="891"/>
      <c r="D3550" s="555"/>
      <c r="E3550" s="922"/>
      <c r="F3550" s="891"/>
      <c r="G3550" s="891"/>
      <c r="H3550" s="891"/>
      <c r="I3550" s="891"/>
      <c r="J3550" s="891"/>
      <c r="K3550" s="891"/>
      <c r="L3550" s="891"/>
      <c r="M3550" s="925">
        <v>6</v>
      </c>
      <c r="N3550" s="866">
        <v>4.04055328</v>
      </c>
      <c r="O3550" s="867">
        <v>11.25</v>
      </c>
      <c r="P3550" s="867">
        <f t="shared" si="48"/>
        <v>45.4562244</v>
      </c>
    </row>
    <row r="3551" s="1" customFormat="1" spans="1:16">
      <c r="A3551" s="926" t="s">
        <v>8396</v>
      </c>
      <c r="B3551" s="921" t="s">
        <v>8397</v>
      </c>
      <c r="C3551" s="891"/>
      <c r="D3551" s="555"/>
      <c r="E3551" s="922"/>
      <c r="F3551" s="891"/>
      <c r="G3551" s="891"/>
      <c r="H3551" s="891"/>
      <c r="I3551" s="891"/>
      <c r="J3551" s="891"/>
      <c r="K3551" s="891"/>
      <c r="L3551" s="891"/>
      <c r="M3551" s="925">
        <v>4</v>
      </c>
      <c r="N3551" s="866">
        <v>2.69370218666667</v>
      </c>
      <c r="O3551" s="867">
        <v>11.25</v>
      </c>
      <c r="P3551" s="867">
        <f t="shared" si="48"/>
        <v>30.3041496</v>
      </c>
    </row>
    <row r="3552" s="1" customFormat="1" spans="1:16">
      <c r="A3552" s="926" t="s">
        <v>8398</v>
      </c>
      <c r="B3552" s="921" t="s">
        <v>8399</v>
      </c>
      <c r="C3552" s="891"/>
      <c r="D3552" s="555"/>
      <c r="E3552" s="922"/>
      <c r="F3552" s="891"/>
      <c r="G3552" s="891"/>
      <c r="H3552" s="891"/>
      <c r="I3552" s="891"/>
      <c r="J3552" s="891"/>
      <c r="K3552" s="891"/>
      <c r="L3552" s="891"/>
      <c r="M3552" s="925">
        <v>8</v>
      </c>
      <c r="N3552" s="866">
        <v>5.38740437333333</v>
      </c>
      <c r="O3552" s="867">
        <v>11.25</v>
      </c>
      <c r="P3552" s="867">
        <f t="shared" si="48"/>
        <v>60.6082992</v>
      </c>
    </row>
    <row r="3553" s="1" customFormat="1" spans="1:16">
      <c r="A3553" s="926" t="s">
        <v>8400</v>
      </c>
      <c r="B3553" s="921" t="s">
        <v>8401</v>
      </c>
      <c r="C3553" s="891"/>
      <c r="D3553" s="555"/>
      <c r="E3553" s="922"/>
      <c r="F3553" s="891"/>
      <c r="G3553" s="891"/>
      <c r="H3553" s="891"/>
      <c r="I3553" s="891"/>
      <c r="J3553" s="891"/>
      <c r="K3553" s="891"/>
      <c r="L3553" s="891"/>
      <c r="M3553" s="925">
        <v>1</v>
      </c>
      <c r="N3553" s="866">
        <v>0.673425546666667</v>
      </c>
      <c r="O3553" s="867">
        <v>11.25</v>
      </c>
      <c r="P3553" s="867">
        <f t="shared" si="48"/>
        <v>7.5760374</v>
      </c>
    </row>
    <row r="3554" s="1" customFormat="1" spans="1:16">
      <c r="A3554" s="926" t="s">
        <v>4341</v>
      </c>
      <c r="B3554" s="921" t="s">
        <v>8402</v>
      </c>
      <c r="C3554" s="891"/>
      <c r="D3554" s="555"/>
      <c r="E3554" s="922"/>
      <c r="F3554" s="891"/>
      <c r="G3554" s="891"/>
      <c r="H3554" s="891"/>
      <c r="I3554" s="891"/>
      <c r="J3554" s="891"/>
      <c r="K3554" s="891"/>
      <c r="L3554" s="891"/>
      <c r="M3554" s="925">
        <v>3</v>
      </c>
      <c r="N3554" s="866">
        <v>2.02027664</v>
      </c>
      <c r="O3554" s="867">
        <v>11.25</v>
      </c>
      <c r="P3554" s="867">
        <f t="shared" si="48"/>
        <v>22.7281122</v>
      </c>
    </row>
    <row r="3555" s="1" customFormat="1" spans="1:16">
      <c r="A3555" s="926" t="s">
        <v>7957</v>
      </c>
      <c r="B3555" s="921" t="s">
        <v>8403</v>
      </c>
      <c r="C3555" s="891"/>
      <c r="D3555" s="555"/>
      <c r="E3555" s="922"/>
      <c r="F3555" s="891"/>
      <c r="G3555" s="891"/>
      <c r="H3555" s="891"/>
      <c r="I3555" s="891"/>
      <c r="J3555" s="891"/>
      <c r="K3555" s="891"/>
      <c r="L3555" s="891"/>
      <c r="M3555" s="925">
        <v>6</v>
      </c>
      <c r="N3555" s="866">
        <v>4.04055328</v>
      </c>
      <c r="O3555" s="867">
        <v>11.25</v>
      </c>
      <c r="P3555" s="867">
        <f t="shared" si="48"/>
        <v>45.4562244</v>
      </c>
    </row>
    <row r="3556" s="1" customFormat="1" spans="1:16">
      <c r="A3556" s="926" t="s">
        <v>8404</v>
      </c>
      <c r="B3556" s="921" t="s">
        <v>8405</v>
      </c>
      <c r="C3556" s="891"/>
      <c r="D3556" s="555"/>
      <c r="E3556" s="922"/>
      <c r="F3556" s="891"/>
      <c r="G3556" s="891"/>
      <c r="H3556" s="891"/>
      <c r="I3556" s="891"/>
      <c r="J3556" s="891"/>
      <c r="K3556" s="891"/>
      <c r="L3556" s="891"/>
      <c r="M3556" s="925">
        <v>8</v>
      </c>
      <c r="N3556" s="866">
        <v>5.38740437333333</v>
      </c>
      <c r="O3556" s="867">
        <v>11.25</v>
      </c>
      <c r="P3556" s="867">
        <f t="shared" si="48"/>
        <v>60.6082992</v>
      </c>
    </row>
    <row r="3557" s="1" customFormat="1" spans="1:16">
      <c r="A3557" s="926" t="s">
        <v>8406</v>
      </c>
      <c r="B3557" s="921" t="s">
        <v>8407</v>
      </c>
      <c r="C3557" s="891"/>
      <c r="D3557" s="555"/>
      <c r="E3557" s="922"/>
      <c r="F3557" s="891"/>
      <c r="G3557" s="891"/>
      <c r="H3557" s="891"/>
      <c r="I3557" s="891"/>
      <c r="J3557" s="891"/>
      <c r="K3557" s="891"/>
      <c r="L3557" s="891"/>
      <c r="M3557" s="925">
        <v>4</v>
      </c>
      <c r="N3557" s="866">
        <v>2.69370218666667</v>
      </c>
      <c r="O3557" s="867">
        <v>11.25</v>
      </c>
      <c r="P3557" s="867">
        <f t="shared" si="48"/>
        <v>30.3041496</v>
      </c>
    </row>
    <row r="3558" s="1" customFormat="1" spans="1:16">
      <c r="A3558" s="926" t="s">
        <v>8408</v>
      </c>
      <c r="B3558" s="921" t="s">
        <v>8409</v>
      </c>
      <c r="C3558" s="891"/>
      <c r="D3558" s="555"/>
      <c r="E3558" s="922"/>
      <c r="F3558" s="891"/>
      <c r="G3558" s="891"/>
      <c r="H3558" s="891"/>
      <c r="I3558" s="891"/>
      <c r="J3558" s="891"/>
      <c r="K3558" s="891"/>
      <c r="L3558" s="891"/>
      <c r="M3558" s="925">
        <v>3</v>
      </c>
      <c r="N3558" s="866">
        <v>2.02027664</v>
      </c>
      <c r="O3558" s="867">
        <v>11.25</v>
      </c>
      <c r="P3558" s="867">
        <f t="shared" si="48"/>
        <v>22.7281122</v>
      </c>
    </row>
    <row r="3559" s="1" customFormat="1" spans="1:16">
      <c r="A3559" s="926" t="s">
        <v>8410</v>
      </c>
      <c r="B3559" s="921" t="s">
        <v>8411</v>
      </c>
      <c r="C3559" s="891"/>
      <c r="D3559" s="555"/>
      <c r="E3559" s="922"/>
      <c r="F3559" s="891"/>
      <c r="G3559" s="891"/>
      <c r="H3559" s="891"/>
      <c r="I3559" s="891"/>
      <c r="J3559" s="891"/>
      <c r="K3559" s="891"/>
      <c r="L3559" s="891"/>
      <c r="M3559" s="925">
        <v>3</v>
      </c>
      <c r="N3559" s="866">
        <v>2.02027664</v>
      </c>
      <c r="O3559" s="867">
        <v>11.25</v>
      </c>
      <c r="P3559" s="867">
        <f t="shared" si="48"/>
        <v>22.7281122</v>
      </c>
    </row>
    <row r="3560" s="1" customFormat="1" spans="1:16">
      <c r="A3560" s="926" t="s">
        <v>8412</v>
      </c>
      <c r="B3560" s="921" t="s">
        <v>8413</v>
      </c>
      <c r="C3560" s="891"/>
      <c r="D3560" s="555"/>
      <c r="E3560" s="922"/>
      <c r="F3560" s="891"/>
      <c r="G3560" s="891"/>
      <c r="H3560" s="891"/>
      <c r="I3560" s="891"/>
      <c r="J3560" s="891"/>
      <c r="K3560" s="891"/>
      <c r="L3560" s="891"/>
      <c r="M3560" s="925">
        <v>3</v>
      </c>
      <c r="N3560" s="866">
        <v>2.02027664</v>
      </c>
      <c r="O3560" s="867">
        <v>11.25</v>
      </c>
      <c r="P3560" s="867">
        <f t="shared" si="48"/>
        <v>22.7281122</v>
      </c>
    </row>
    <row r="3561" s="1" customFormat="1" spans="1:16">
      <c r="A3561" s="926" t="s">
        <v>5349</v>
      </c>
      <c r="B3561" s="921" t="s">
        <v>8414</v>
      </c>
      <c r="C3561" s="891"/>
      <c r="D3561" s="555"/>
      <c r="E3561" s="922"/>
      <c r="F3561" s="891"/>
      <c r="G3561" s="891"/>
      <c r="H3561" s="891"/>
      <c r="I3561" s="891"/>
      <c r="J3561" s="891"/>
      <c r="K3561" s="891"/>
      <c r="L3561" s="891"/>
      <c r="M3561" s="925">
        <v>4</v>
      </c>
      <c r="N3561" s="866">
        <v>2.69370218666667</v>
      </c>
      <c r="O3561" s="867">
        <v>11.25</v>
      </c>
      <c r="P3561" s="867">
        <f t="shared" si="48"/>
        <v>30.3041496</v>
      </c>
    </row>
    <row r="3562" s="1" customFormat="1" spans="1:16">
      <c r="A3562" s="926" t="s">
        <v>8415</v>
      </c>
      <c r="B3562" s="921" t="s">
        <v>8416</v>
      </c>
      <c r="C3562" s="891"/>
      <c r="D3562" s="555"/>
      <c r="E3562" s="922"/>
      <c r="F3562" s="891"/>
      <c r="G3562" s="891"/>
      <c r="H3562" s="891"/>
      <c r="I3562" s="891"/>
      <c r="J3562" s="891"/>
      <c r="K3562" s="891"/>
      <c r="L3562" s="891"/>
      <c r="M3562" s="925">
        <v>4</v>
      </c>
      <c r="N3562" s="866">
        <v>2.69370218666667</v>
      </c>
      <c r="O3562" s="867">
        <v>11.25</v>
      </c>
      <c r="P3562" s="867">
        <f t="shared" si="48"/>
        <v>30.3041496</v>
      </c>
    </row>
    <row r="3563" s="1" customFormat="1" spans="1:16">
      <c r="A3563" s="926" t="s">
        <v>8417</v>
      </c>
      <c r="B3563" s="921" t="s">
        <v>8418</v>
      </c>
      <c r="C3563" s="891"/>
      <c r="D3563" s="555"/>
      <c r="E3563" s="922"/>
      <c r="F3563" s="891"/>
      <c r="G3563" s="891"/>
      <c r="H3563" s="891"/>
      <c r="I3563" s="891"/>
      <c r="J3563" s="891"/>
      <c r="K3563" s="891"/>
      <c r="L3563" s="891"/>
      <c r="M3563" s="925">
        <v>2</v>
      </c>
      <c r="N3563" s="866">
        <v>1.34685109333333</v>
      </c>
      <c r="O3563" s="867">
        <v>11.25</v>
      </c>
      <c r="P3563" s="867">
        <f t="shared" si="48"/>
        <v>15.1520748</v>
      </c>
    </row>
    <row r="3564" s="1" customFormat="1" spans="1:16">
      <c r="A3564" s="926" t="s">
        <v>8419</v>
      </c>
      <c r="B3564" s="921" t="s">
        <v>7173</v>
      </c>
      <c r="C3564" s="891"/>
      <c r="D3564" s="555"/>
      <c r="E3564" s="922"/>
      <c r="F3564" s="891"/>
      <c r="G3564" s="891"/>
      <c r="H3564" s="891"/>
      <c r="I3564" s="891"/>
      <c r="J3564" s="891"/>
      <c r="K3564" s="891"/>
      <c r="L3564" s="891"/>
      <c r="M3564" s="925">
        <v>2</v>
      </c>
      <c r="N3564" s="866">
        <v>1.34685109333333</v>
      </c>
      <c r="O3564" s="867">
        <v>11.25</v>
      </c>
      <c r="P3564" s="867">
        <f t="shared" si="48"/>
        <v>15.1520748</v>
      </c>
    </row>
    <row r="3565" s="1" customFormat="1" spans="1:16">
      <c r="A3565" s="926" t="s">
        <v>8420</v>
      </c>
      <c r="B3565" s="921" t="s">
        <v>6830</v>
      </c>
      <c r="C3565" s="891"/>
      <c r="D3565" s="555"/>
      <c r="E3565" s="922"/>
      <c r="F3565" s="891"/>
      <c r="G3565" s="891"/>
      <c r="H3565" s="891"/>
      <c r="I3565" s="891"/>
      <c r="J3565" s="891"/>
      <c r="K3565" s="891"/>
      <c r="L3565" s="891"/>
      <c r="M3565" s="925">
        <v>3</v>
      </c>
      <c r="N3565" s="866">
        <v>2.02027664</v>
      </c>
      <c r="O3565" s="867">
        <v>11.25</v>
      </c>
      <c r="P3565" s="867">
        <f t="shared" si="48"/>
        <v>22.7281122</v>
      </c>
    </row>
    <row r="3566" s="1" customFormat="1" spans="1:16">
      <c r="A3566" s="926" t="s">
        <v>8421</v>
      </c>
      <c r="B3566" s="921" t="s">
        <v>8422</v>
      </c>
      <c r="C3566" s="891"/>
      <c r="D3566" s="555"/>
      <c r="E3566" s="922"/>
      <c r="F3566" s="891"/>
      <c r="G3566" s="891"/>
      <c r="H3566" s="891"/>
      <c r="I3566" s="891"/>
      <c r="J3566" s="891"/>
      <c r="K3566" s="891"/>
      <c r="L3566" s="891"/>
      <c r="M3566" s="925">
        <v>4</v>
      </c>
      <c r="N3566" s="866">
        <v>2.69370218666667</v>
      </c>
      <c r="O3566" s="867">
        <v>11.25</v>
      </c>
      <c r="P3566" s="867">
        <f t="shared" si="48"/>
        <v>30.3041496</v>
      </c>
    </row>
    <row r="3567" s="1" customFormat="1" spans="1:16">
      <c r="A3567" s="926" t="s">
        <v>8423</v>
      </c>
      <c r="B3567" s="921" t="s">
        <v>8424</v>
      </c>
      <c r="C3567" s="891"/>
      <c r="D3567" s="555"/>
      <c r="E3567" s="922"/>
      <c r="F3567" s="891"/>
      <c r="G3567" s="891"/>
      <c r="H3567" s="891"/>
      <c r="I3567" s="891"/>
      <c r="J3567" s="891"/>
      <c r="K3567" s="891"/>
      <c r="L3567" s="891"/>
      <c r="M3567" s="925">
        <v>2</v>
      </c>
      <c r="N3567" s="866">
        <v>1.34685109333333</v>
      </c>
      <c r="O3567" s="867">
        <v>11.25</v>
      </c>
      <c r="P3567" s="867">
        <f t="shared" si="48"/>
        <v>15.1520748</v>
      </c>
    </row>
    <row r="3568" s="1" customFormat="1" spans="1:16">
      <c r="A3568" s="926" t="s">
        <v>8425</v>
      </c>
      <c r="B3568" s="921" t="s">
        <v>8426</v>
      </c>
      <c r="C3568" s="891"/>
      <c r="D3568" s="555"/>
      <c r="E3568" s="922"/>
      <c r="F3568" s="891"/>
      <c r="G3568" s="891"/>
      <c r="H3568" s="891"/>
      <c r="I3568" s="891"/>
      <c r="J3568" s="891"/>
      <c r="K3568" s="891"/>
      <c r="L3568" s="891"/>
      <c r="M3568" s="925">
        <v>3</v>
      </c>
      <c r="N3568" s="866">
        <v>2.02027664</v>
      </c>
      <c r="O3568" s="867">
        <v>11.25</v>
      </c>
      <c r="P3568" s="867">
        <f t="shared" si="48"/>
        <v>22.7281122</v>
      </c>
    </row>
    <row r="3569" s="1" customFormat="1" spans="1:16">
      <c r="A3569" s="926" t="s">
        <v>8427</v>
      </c>
      <c r="B3569" s="921" t="s">
        <v>8428</v>
      </c>
      <c r="C3569" s="891"/>
      <c r="D3569" s="555"/>
      <c r="E3569" s="922"/>
      <c r="F3569" s="891"/>
      <c r="G3569" s="891"/>
      <c r="H3569" s="891"/>
      <c r="I3569" s="891"/>
      <c r="J3569" s="891"/>
      <c r="K3569" s="891"/>
      <c r="L3569" s="891"/>
      <c r="M3569" s="925">
        <v>6</v>
      </c>
      <c r="N3569" s="866">
        <v>4.04055328</v>
      </c>
      <c r="O3569" s="867">
        <v>11.25</v>
      </c>
      <c r="P3569" s="867">
        <f t="shared" si="48"/>
        <v>45.4562244</v>
      </c>
    </row>
    <row r="3570" s="1" customFormat="1" spans="1:16">
      <c r="A3570" s="926" t="s">
        <v>8429</v>
      </c>
      <c r="B3570" s="921" t="s">
        <v>3505</v>
      </c>
      <c r="C3570" s="891"/>
      <c r="D3570" s="555"/>
      <c r="E3570" s="922"/>
      <c r="F3570" s="891"/>
      <c r="G3570" s="891"/>
      <c r="H3570" s="891"/>
      <c r="I3570" s="891"/>
      <c r="J3570" s="891"/>
      <c r="K3570" s="891"/>
      <c r="L3570" s="891"/>
      <c r="M3570" s="925">
        <v>6</v>
      </c>
      <c r="N3570" s="866">
        <v>4.04055328</v>
      </c>
      <c r="O3570" s="867">
        <v>11.25</v>
      </c>
      <c r="P3570" s="867">
        <f t="shared" si="48"/>
        <v>45.4562244</v>
      </c>
    </row>
    <row r="3571" s="1" customFormat="1" spans="1:16">
      <c r="A3571" s="926" t="s">
        <v>8430</v>
      </c>
      <c r="B3571" s="921" t="s">
        <v>8431</v>
      </c>
      <c r="C3571" s="891"/>
      <c r="D3571" s="555"/>
      <c r="E3571" s="922"/>
      <c r="F3571" s="891"/>
      <c r="G3571" s="891"/>
      <c r="H3571" s="891"/>
      <c r="I3571" s="891"/>
      <c r="J3571" s="891"/>
      <c r="K3571" s="891"/>
      <c r="L3571" s="891"/>
      <c r="M3571" s="925">
        <v>5</v>
      </c>
      <c r="N3571" s="866">
        <v>3.36712773333333</v>
      </c>
      <c r="O3571" s="867">
        <v>11.25</v>
      </c>
      <c r="P3571" s="867">
        <f t="shared" si="48"/>
        <v>37.880187</v>
      </c>
    </row>
    <row r="3572" s="1" customFormat="1" spans="1:16">
      <c r="A3572" s="926" t="s">
        <v>8432</v>
      </c>
      <c r="B3572" s="921" t="s">
        <v>8433</v>
      </c>
      <c r="C3572" s="891"/>
      <c r="D3572" s="555"/>
      <c r="E3572" s="922"/>
      <c r="F3572" s="891"/>
      <c r="G3572" s="891"/>
      <c r="H3572" s="891"/>
      <c r="I3572" s="891"/>
      <c r="J3572" s="891"/>
      <c r="K3572" s="891"/>
      <c r="L3572" s="891"/>
      <c r="M3572" s="925">
        <v>4</v>
      </c>
      <c r="N3572" s="866">
        <v>2.69370218666667</v>
      </c>
      <c r="O3572" s="867">
        <v>11.25</v>
      </c>
      <c r="P3572" s="867">
        <f t="shared" si="48"/>
        <v>30.3041496</v>
      </c>
    </row>
    <row r="3573" s="1" customFormat="1" spans="1:16">
      <c r="A3573" s="926" t="s">
        <v>8434</v>
      </c>
      <c r="B3573" s="921" t="s">
        <v>8435</v>
      </c>
      <c r="C3573" s="891"/>
      <c r="D3573" s="555"/>
      <c r="E3573" s="922"/>
      <c r="F3573" s="891"/>
      <c r="G3573" s="891"/>
      <c r="H3573" s="891"/>
      <c r="I3573" s="891"/>
      <c r="J3573" s="891"/>
      <c r="K3573" s="891"/>
      <c r="L3573" s="891"/>
      <c r="M3573" s="925">
        <v>4</v>
      </c>
      <c r="N3573" s="866">
        <v>2.69370218666667</v>
      </c>
      <c r="O3573" s="867">
        <v>11.25</v>
      </c>
      <c r="P3573" s="867">
        <f t="shared" si="48"/>
        <v>30.3041496</v>
      </c>
    </row>
    <row r="3574" s="1" customFormat="1" spans="1:16">
      <c r="A3574" s="926" t="s">
        <v>6345</v>
      </c>
      <c r="B3574" s="921" t="s">
        <v>3468</v>
      </c>
      <c r="C3574" s="891"/>
      <c r="D3574" s="555"/>
      <c r="E3574" s="922"/>
      <c r="F3574" s="891"/>
      <c r="G3574" s="891"/>
      <c r="H3574" s="891"/>
      <c r="I3574" s="891"/>
      <c r="J3574" s="891"/>
      <c r="K3574" s="891"/>
      <c r="L3574" s="891"/>
      <c r="M3574" s="925">
        <v>6</v>
      </c>
      <c r="N3574" s="866">
        <v>4.04055328</v>
      </c>
      <c r="O3574" s="867">
        <v>11.25</v>
      </c>
      <c r="P3574" s="867">
        <f t="shared" si="48"/>
        <v>45.4562244</v>
      </c>
    </row>
    <row r="3575" s="1" customFormat="1" spans="1:16">
      <c r="A3575" s="926" t="s">
        <v>8436</v>
      </c>
      <c r="B3575" s="921" t="s">
        <v>8437</v>
      </c>
      <c r="C3575" s="891"/>
      <c r="D3575" s="555"/>
      <c r="E3575" s="922"/>
      <c r="F3575" s="891"/>
      <c r="G3575" s="891"/>
      <c r="H3575" s="891"/>
      <c r="I3575" s="891"/>
      <c r="J3575" s="891"/>
      <c r="K3575" s="891"/>
      <c r="L3575" s="891"/>
      <c r="M3575" s="925">
        <v>6</v>
      </c>
      <c r="N3575" s="866">
        <v>4.04055328</v>
      </c>
      <c r="O3575" s="867">
        <v>11.25</v>
      </c>
      <c r="P3575" s="867">
        <f t="shared" si="48"/>
        <v>45.4562244</v>
      </c>
    </row>
    <row r="3576" s="1" customFormat="1" spans="1:16">
      <c r="A3576" s="926" t="s">
        <v>8438</v>
      </c>
      <c r="B3576" s="921" t="s">
        <v>8439</v>
      </c>
      <c r="C3576" s="891"/>
      <c r="D3576" s="555"/>
      <c r="E3576" s="922"/>
      <c r="F3576" s="891"/>
      <c r="G3576" s="891"/>
      <c r="H3576" s="891"/>
      <c r="I3576" s="891"/>
      <c r="J3576" s="891"/>
      <c r="K3576" s="891"/>
      <c r="L3576" s="891"/>
      <c r="M3576" s="925">
        <v>6</v>
      </c>
      <c r="N3576" s="866">
        <v>4.04055328</v>
      </c>
      <c r="O3576" s="867">
        <v>11.25</v>
      </c>
      <c r="P3576" s="867">
        <f t="shared" ref="P3576:P3639" si="49">M3576*7.5760374</f>
        <v>45.4562244</v>
      </c>
    </row>
    <row r="3577" s="1" customFormat="1" spans="1:16">
      <c r="A3577" s="926" t="s">
        <v>8440</v>
      </c>
      <c r="B3577" s="921" t="s">
        <v>1839</v>
      </c>
      <c r="C3577" s="891"/>
      <c r="D3577" s="555"/>
      <c r="E3577" s="922"/>
      <c r="F3577" s="891"/>
      <c r="G3577" s="891"/>
      <c r="H3577" s="891"/>
      <c r="I3577" s="891"/>
      <c r="J3577" s="891"/>
      <c r="K3577" s="891"/>
      <c r="L3577" s="891"/>
      <c r="M3577" s="925">
        <v>4</v>
      </c>
      <c r="N3577" s="866">
        <v>2.69370218666667</v>
      </c>
      <c r="O3577" s="867">
        <v>11.25</v>
      </c>
      <c r="P3577" s="867">
        <f t="shared" si="49"/>
        <v>30.3041496</v>
      </c>
    </row>
    <row r="3578" s="1" customFormat="1" spans="1:16">
      <c r="A3578" s="926" t="s">
        <v>8441</v>
      </c>
      <c r="B3578" s="921" t="s">
        <v>8442</v>
      </c>
      <c r="C3578" s="891"/>
      <c r="D3578" s="555"/>
      <c r="E3578" s="922"/>
      <c r="F3578" s="891"/>
      <c r="G3578" s="891"/>
      <c r="H3578" s="891"/>
      <c r="I3578" s="891"/>
      <c r="J3578" s="891"/>
      <c r="K3578" s="891"/>
      <c r="L3578" s="891"/>
      <c r="M3578" s="925">
        <v>3</v>
      </c>
      <c r="N3578" s="866">
        <v>2.02027664</v>
      </c>
      <c r="O3578" s="867">
        <v>11.25</v>
      </c>
      <c r="P3578" s="867">
        <f t="shared" si="49"/>
        <v>22.7281122</v>
      </c>
    </row>
    <row r="3579" s="1" customFormat="1" spans="1:16">
      <c r="A3579" s="926" t="s">
        <v>8443</v>
      </c>
      <c r="B3579" s="921" t="s">
        <v>8444</v>
      </c>
      <c r="C3579" s="891"/>
      <c r="D3579" s="555"/>
      <c r="E3579" s="922"/>
      <c r="F3579" s="891"/>
      <c r="G3579" s="891"/>
      <c r="H3579" s="891"/>
      <c r="I3579" s="891"/>
      <c r="J3579" s="891"/>
      <c r="K3579" s="891"/>
      <c r="L3579" s="891"/>
      <c r="M3579" s="925">
        <v>4</v>
      </c>
      <c r="N3579" s="866">
        <v>2.69370218666667</v>
      </c>
      <c r="O3579" s="867">
        <v>11.25</v>
      </c>
      <c r="P3579" s="867">
        <f t="shared" si="49"/>
        <v>30.3041496</v>
      </c>
    </row>
    <row r="3580" s="1" customFormat="1" spans="1:16">
      <c r="A3580" s="926" t="s">
        <v>8445</v>
      </c>
      <c r="B3580" s="921" t="s">
        <v>8446</v>
      </c>
      <c r="C3580" s="891"/>
      <c r="D3580" s="555"/>
      <c r="E3580" s="922"/>
      <c r="F3580" s="891"/>
      <c r="G3580" s="891"/>
      <c r="H3580" s="891"/>
      <c r="I3580" s="891"/>
      <c r="J3580" s="891"/>
      <c r="K3580" s="891"/>
      <c r="L3580" s="891"/>
      <c r="M3580" s="925">
        <v>4</v>
      </c>
      <c r="N3580" s="866">
        <v>2.69370218666667</v>
      </c>
      <c r="O3580" s="867">
        <v>11.25</v>
      </c>
      <c r="P3580" s="867">
        <f t="shared" si="49"/>
        <v>30.3041496</v>
      </c>
    </row>
    <row r="3581" s="1" customFormat="1" spans="1:16">
      <c r="A3581" s="926" t="s">
        <v>8447</v>
      </c>
      <c r="B3581" s="921" t="s">
        <v>8448</v>
      </c>
      <c r="C3581" s="891"/>
      <c r="D3581" s="555"/>
      <c r="E3581" s="922"/>
      <c r="F3581" s="891"/>
      <c r="G3581" s="891"/>
      <c r="H3581" s="891"/>
      <c r="I3581" s="891"/>
      <c r="J3581" s="891"/>
      <c r="K3581" s="891"/>
      <c r="L3581" s="891"/>
      <c r="M3581" s="925">
        <v>2</v>
      </c>
      <c r="N3581" s="866">
        <v>1.34685109333333</v>
      </c>
      <c r="O3581" s="867">
        <v>11.25</v>
      </c>
      <c r="P3581" s="867">
        <f t="shared" si="49"/>
        <v>15.1520748</v>
      </c>
    </row>
    <row r="3582" s="1" customFormat="1" spans="1:16">
      <c r="A3582" s="926" t="s">
        <v>8449</v>
      </c>
      <c r="B3582" s="921" t="s">
        <v>8450</v>
      </c>
      <c r="C3582" s="891"/>
      <c r="D3582" s="555"/>
      <c r="E3582" s="922"/>
      <c r="F3582" s="891"/>
      <c r="G3582" s="891"/>
      <c r="H3582" s="891"/>
      <c r="I3582" s="891"/>
      <c r="J3582" s="891"/>
      <c r="K3582" s="891"/>
      <c r="L3582" s="891"/>
      <c r="M3582" s="925">
        <v>3</v>
      </c>
      <c r="N3582" s="866">
        <v>2.02027664</v>
      </c>
      <c r="O3582" s="867">
        <v>11.25</v>
      </c>
      <c r="P3582" s="867">
        <f t="shared" si="49"/>
        <v>22.7281122</v>
      </c>
    </row>
    <row r="3583" s="1" customFormat="1" spans="1:16">
      <c r="A3583" s="926" t="s">
        <v>8451</v>
      </c>
      <c r="B3583" s="921" t="s">
        <v>8452</v>
      </c>
      <c r="C3583" s="891"/>
      <c r="D3583" s="555"/>
      <c r="E3583" s="922"/>
      <c r="F3583" s="891"/>
      <c r="G3583" s="891"/>
      <c r="H3583" s="891"/>
      <c r="I3583" s="891"/>
      <c r="J3583" s="891"/>
      <c r="K3583" s="891"/>
      <c r="L3583" s="891"/>
      <c r="M3583" s="925">
        <v>4</v>
      </c>
      <c r="N3583" s="866">
        <v>2.69370218666667</v>
      </c>
      <c r="O3583" s="867">
        <v>11.25</v>
      </c>
      <c r="P3583" s="867">
        <f t="shared" si="49"/>
        <v>30.3041496</v>
      </c>
    </row>
    <row r="3584" s="1" customFormat="1" spans="1:16">
      <c r="A3584" s="926" t="s">
        <v>8453</v>
      </c>
      <c r="B3584" s="921" t="s">
        <v>8454</v>
      </c>
      <c r="C3584" s="891"/>
      <c r="D3584" s="555"/>
      <c r="E3584" s="922"/>
      <c r="F3584" s="891"/>
      <c r="G3584" s="891"/>
      <c r="H3584" s="891"/>
      <c r="I3584" s="891"/>
      <c r="J3584" s="891"/>
      <c r="K3584" s="891"/>
      <c r="L3584" s="891"/>
      <c r="M3584" s="925">
        <v>3</v>
      </c>
      <c r="N3584" s="866">
        <v>2.02027664</v>
      </c>
      <c r="O3584" s="867">
        <v>11.25</v>
      </c>
      <c r="P3584" s="867">
        <f t="shared" si="49"/>
        <v>22.7281122</v>
      </c>
    </row>
    <row r="3585" s="1" customFormat="1" spans="1:16">
      <c r="A3585" s="926" t="s">
        <v>8455</v>
      </c>
      <c r="B3585" s="921" t="s">
        <v>8456</v>
      </c>
      <c r="C3585" s="891"/>
      <c r="D3585" s="555"/>
      <c r="E3585" s="922"/>
      <c r="F3585" s="891"/>
      <c r="G3585" s="891"/>
      <c r="H3585" s="891"/>
      <c r="I3585" s="891"/>
      <c r="J3585" s="891"/>
      <c r="K3585" s="891"/>
      <c r="L3585" s="891"/>
      <c r="M3585" s="925">
        <v>5</v>
      </c>
      <c r="N3585" s="866">
        <v>3.36712773333333</v>
      </c>
      <c r="O3585" s="867">
        <v>11.25</v>
      </c>
      <c r="P3585" s="867">
        <f t="shared" si="49"/>
        <v>37.880187</v>
      </c>
    </row>
    <row r="3586" s="1" customFormat="1" spans="1:16">
      <c r="A3586" s="926" t="s">
        <v>8457</v>
      </c>
      <c r="B3586" s="921" t="s">
        <v>8458</v>
      </c>
      <c r="C3586" s="891"/>
      <c r="D3586" s="555"/>
      <c r="E3586" s="922"/>
      <c r="F3586" s="891"/>
      <c r="G3586" s="891"/>
      <c r="H3586" s="891"/>
      <c r="I3586" s="891"/>
      <c r="J3586" s="891"/>
      <c r="K3586" s="891"/>
      <c r="L3586" s="891"/>
      <c r="M3586" s="925">
        <v>3</v>
      </c>
      <c r="N3586" s="866">
        <v>2.02027664</v>
      </c>
      <c r="O3586" s="867">
        <v>11.25</v>
      </c>
      <c r="P3586" s="867">
        <f t="shared" si="49"/>
        <v>22.7281122</v>
      </c>
    </row>
    <row r="3587" s="1" customFormat="1" spans="1:16">
      <c r="A3587" s="926" t="s">
        <v>8459</v>
      </c>
      <c r="B3587" s="921" t="s">
        <v>8460</v>
      </c>
      <c r="C3587" s="891"/>
      <c r="D3587" s="555"/>
      <c r="E3587" s="922"/>
      <c r="F3587" s="891"/>
      <c r="G3587" s="891"/>
      <c r="H3587" s="891"/>
      <c r="I3587" s="891"/>
      <c r="J3587" s="891"/>
      <c r="K3587" s="891"/>
      <c r="L3587" s="891"/>
      <c r="M3587" s="925">
        <v>2</v>
      </c>
      <c r="N3587" s="866">
        <v>1.34685109333333</v>
      </c>
      <c r="O3587" s="867">
        <v>11.25</v>
      </c>
      <c r="P3587" s="867">
        <f t="shared" si="49"/>
        <v>15.1520748</v>
      </c>
    </row>
    <row r="3588" s="1" customFormat="1" spans="1:16">
      <c r="A3588" s="926" t="s">
        <v>8461</v>
      </c>
      <c r="B3588" s="921" t="s">
        <v>8462</v>
      </c>
      <c r="C3588" s="891"/>
      <c r="D3588" s="555"/>
      <c r="E3588" s="922"/>
      <c r="F3588" s="891"/>
      <c r="G3588" s="891"/>
      <c r="H3588" s="891"/>
      <c r="I3588" s="891"/>
      <c r="J3588" s="891"/>
      <c r="K3588" s="891"/>
      <c r="L3588" s="891"/>
      <c r="M3588" s="925">
        <v>1</v>
      </c>
      <c r="N3588" s="866">
        <v>0.673425546666667</v>
      </c>
      <c r="O3588" s="867">
        <v>11.25</v>
      </c>
      <c r="P3588" s="867">
        <f t="shared" si="49"/>
        <v>7.5760374</v>
      </c>
    </row>
    <row r="3589" s="1" customFormat="1" spans="1:16">
      <c r="A3589" s="926" t="s">
        <v>8463</v>
      </c>
      <c r="B3589" s="921" t="s">
        <v>8464</v>
      </c>
      <c r="C3589" s="891"/>
      <c r="D3589" s="555"/>
      <c r="E3589" s="922"/>
      <c r="F3589" s="891"/>
      <c r="G3589" s="891"/>
      <c r="H3589" s="891"/>
      <c r="I3589" s="891"/>
      <c r="J3589" s="891"/>
      <c r="K3589" s="891"/>
      <c r="L3589" s="891"/>
      <c r="M3589" s="925">
        <v>5</v>
      </c>
      <c r="N3589" s="866">
        <v>3.36712773333333</v>
      </c>
      <c r="O3589" s="867">
        <v>11.25</v>
      </c>
      <c r="P3589" s="867">
        <f t="shared" si="49"/>
        <v>37.880187</v>
      </c>
    </row>
    <row r="3590" s="1" customFormat="1" spans="1:16">
      <c r="A3590" s="926" t="s">
        <v>1899</v>
      </c>
      <c r="B3590" s="921" t="s">
        <v>8465</v>
      </c>
      <c r="C3590" s="891"/>
      <c r="D3590" s="555"/>
      <c r="E3590" s="922"/>
      <c r="F3590" s="891"/>
      <c r="G3590" s="891"/>
      <c r="H3590" s="891"/>
      <c r="I3590" s="891"/>
      <c r="J3590" s="891"/>
      <c r="K3590" s="891"/>
      <c r="L3590" s="891"/>
      <c r="M3590" s="925">
        <v>5</v>
      </c>
      <c r="N3590" s="866">
        <v>3.36712773333333</v>
      </c>
      <c r="O3590" s="867">
        <v>11.25</v>
      </c>
      <c r="P3590" s="867">
        <f t="shared" si="49"/>
        <v>37.880187</v>
      </c>
    </row>
    <row r="3591" s="1" customFormat="1" spans="1:16">
      <c r="A3591" s="926" t="s">
        <v>8466</v>
      </c>
      <c r="B3591" s="921" t="s">
        <v>8467</v>
      </c>
      <c r="C3591" s="891"/>
      <c r="D3591" s="555"/>
      <c r="E3591" s="922"/>
      <c r="F3591" s="891"/>
      <c r="G3591" s="891"/>
      <c r="H3591" s="891"/>
      <c r="I3591" s="891"/>
      <c r="J3591" s="891"/>
      <c r="K3591" s="891"/>
      <c r="L3591" s="891"/>
      <c r="M3591" s="925">
        <v>4</v>
      </c>
      <c r="N3591" s="866">
        <v>2.69370218666667</v>
      </c>
      <c r="O3591" s="867">
        <v>11.25</v>
      </c>
      <c r="P3591" s="867">
        <f t="shared" si="49"/>
        <v>30.3041496</v>
      </c>
    </row>
    <row r="3592" s="1" customFormat="1" spans="1:16">
      <c r="A3592" s="920" t="s">
        <v>8468</v>
      </c>
      <c r="B3592" s="921" t="s">
        <v>8469</v>
      </c>
      <c r="C3592" s="891"/>
      <c r="D3592" s="555"/>
      <c r="E3592" s="922"/>
      <c r="F3592" s="891"/>
      <c r="G3592" s="891"/>
      <c r="H3592" s="891"/>
      <c r="I3592" s="891"/>
      <c r="J3592" s="891"/>
      <c r="K3592" s="891"/>
      <c r="L3592" s="891"/>
      <c r="M3592" s="925">
        <v>1</v>
      </c>
      <c r="N3592" s="866">
        <v>0.673425546666667</v>
      </c>
      <c r="O3592" s="867">
        <v>11.25</v>
      </c>
      <c r="P3592" s="867">
        <f t="shared" si="49"/>
        <v>7.5760374</v>
      </c>
    </row>
    <row r="3593" s="1" customFormat="1" spans="1:16">
      <c r="A3593" s="926" t="s">
        <v>8470</v>
      </c>
      <c r="B3593" s="921" t="s">
        <v>4988</v>
      </c>
      <c r="C3593" s="891"/>
      <c r="D3593" s="555"/>
      <c r="E3593" s="922"/>
      <c r="F3593" s="891"/>
      <c r="G3593" s="891"/>
      <c r="H3593" s="891"/>
      <c r="I3593" s="891"/>
      <c r="J3593" s="891"/>
      <c r="K3593" s="891"/>
      <c r="L3593" s="891"/>
      <c r="M3593" s="925">
        <v>3</v>
      </c>
      <c r="N3593" s="866">
        <v>2.02027664</v>
      </c>
      <c r="O3593" s="867">
        <v>11.25</v>
      </c>
      <c r="P3593" s="867">
        <f t="shared" si="49"/>
        <v>22.7281122</v>
      </c>
    </row>
    <row r="3594" s="1" customFormat="1" spans="1:16">
      <c r="A3594" s="926" t="s">
        <v>8471</v>
      </c>
      <c r="B3594" s="921" t="s">
        <v>8472</v>
      </c>
      <c r="C3594" s="891"/>
      <c r="D3594" s="555"/>
      <c r="E3594" s="922"/>
      <c r="F3594" s="891"/>
      <c r="G3594" s="891"/>
      <c r="H3594" s="891"/>
      <c r="I3594" s="891"/>
      <c r="J3594" s="891"/>
      <c r="K3594" s="891"/>
      <c r="L3594" s="891"/>
      <c r="M3594" s="925">
        <v>6</v>
      </c>
      <c r="N3594" s="866">
        <v>4.04055328</v>
      </c>
      <c r="O3594" s="867">
        <v>11.25</v>
      </c>
      <c r="P3594" s="867">
        <f t="shared" si="49"/>
        <v>45.4562244</v>
      </c>
    </row>
    <row r="3595" s="1" customFormat="1" spans="1:16">
      <c r="A3595" s="926" t="s">
        <v>8473</v>
      </c>
      <c r="B3595" s="921" t="s">
        <v>8474</v>
      </c>
      <c r="C3595" s="891"/>
      <c r="D3595" s="555"/>
      <c r="E3595" s="922"/>
      <c r="F3595" s="891"/>
      <c r="G3595" s="891"/>
      <c r="H3595" s="891"/>
      <c r="I3595" s="891"/>
      <c r="J3595" s="891"/>
      <c r="K3595" s="891"/>
      <c r="L3595" s="891"/>
      <c r="M3595" s="925">
        <v>5</v>
      </c>
      <c r="N3595" s="866">
        <v>3.36712773333333</v>
      </c>
      <c r="O3595" s="867">
        <v>11.25</v>
      </c>
      <c r="P3595" s="867">
        <f t="shared" si="49"/>
        <v>37.880187</v>
      </c>
    </row>
    <row r="3596" s="1" customFormat="1" spans="1:16">
      <c r="A3596" s="926" t="s">
        <v>7420</v>
      </c>
      <c r="B3596" s="921" t="s">
        <v>8475</v>
      </c>
      <c r="C3596" s="891"/>
      <c r="D3596" s="555"/>
      <c r="E3596" s="922"/>
      <c r="F3596" s="891"/>
      <c r="G3596" s="891"/>
      <c r="H3596" s="891"/>
      <c r="I3596" s="891"/>
      <c r="J3596" s="891"/>
      <c r="K3596" s="891"/>
      <c r="L3596" s="891"/>
      <c r="M3596" s="925">
        <v>2</v>
      </c>
      <c r="N3596" s="866">
        <v>1.34685109333333</v>
      </c>
      <c r="O3596" s="867">
        <v>11.25</v>
      </c>
      <c r="P3596" s="867">
        <f t="shared" si="49"/>
        <v>15.1520748</v>
      </c>
    </row>
    <row r="3597" s="1" customFormat="1" spans="1:16">
      <c r="A3597" s="926" t="s">
        <v>8476</v>
      </c>
      <c r="B3597" s="921" t="s">
        <v>8477</v>
      </c>
      <c r="C3597" s="891"/>
      <c r="D3597" s="555"/>
      <c r="E3597" s="922"/>
      <c r="F3597" s="891"/>
      <c r="G3597" s="891"/>
      <c r="H3597" s="891"/>
      <c r="I3597" s="891"/>
      <c r="J3597" s="891"/>
      <c r="K3597" s="891"/>
      <c r="L3597" s="891"/>
      <c r="M3597" s="925">
        <v>4</v>
      </c>
      <c r="N3597" s="866">
        <v>2.69370218666667</v>
      </c>
      <c r="O3597" s="867">
        <v>11.25</v>
      </c>
      <c r="P3597" s="867">
        <f t="shared" si="49"/>
        <v>30.3041496</v>
      </c>
    </row>
    <row r="3598" s="1" customFormat="1" spans="1:16">
      <c r="A3598" s="926" t="s">
        <v>8478</v>
      </c>
      <c r="B3598" s="921" t="s">
        <v>8479</v>
      </c>
      <c r="C3598" s="891"/>
      <c r="D3598" s="555"/>
      <c r="E3598" s="922"/>
      <c r="F3598" s="891"/>
      <c r="G3598" s="891"/>
      <c r="H3598" s="891"/>
      <c r="I3598" s="891"/>
      <c r="J3598" s="891"/>
      <c r="K3598" s="891"/>
      <c r="L3598" s="891"/>
      <c r="M3598" s="925">
        <v>3</v>
      </c>
      <c r="N3598" s="866">
        <v>2.02027664</v>
      </c>
      <c r="O3598" s="867">
        <v>11.25</v>
      </c>
      <c r="P3598" s="867">
        <f t="shared" si="49"/>
        <v>22.7281122</v>
      </c>
    </row>
    <row r="3599" s="1" customFormat="1" spans="1:16">
      <c r="A3599" s="926" t="s">
        <v>2340</v>
      </c>
      <c r="B3599" s="921" t="s">
        <v>8480</v>
      </c>
      <c r="C3599" s="891"/>
      <c r="D3599" s="555"/>
      <c r="E3599" s="922"/>
      <c r="F3599" s="891"/>
      <c r="G3599" s="891"/>
      <c r="H3599" s="891"/>
      <c r="I3599" s="891"/>
      <c r="J3599" s="891"/>
      <c r="K3599" s="891"/>
      <c r="L3599" s="891"/>
      <c r="M3599" s="925">
        <v>2</v>
      </c>
      <c r="N3599" s="866">
        <v>1.34685109333333</v>
      </c>
      <c r="O3599" s="867">
        <v>11.25</v>
      </c>
      <c r="P3599" s="867">
        <f t="shared" si="49"/>
        <v>15.1520748</v>
      </c>
    </row>
    <row r="3600" s="1" customFormat="1" spans="1:16">
      <c r="A3600" s="926" t="s">
        <v>8481</v>
      </c>
      <c r="B3600" s="921" t="s">
        <v>8482</v>
      </c>
      <c r="C3600" s="891"/>
      <c r="D3600" s="555"/>
      <c r="E3600" s="922"/>
      <c r="F3600" s="891"/>
      <c r="G3600" s="891"/>
      <c r="H3600" s="891"/>
      <c r="I3600" s="891"/>
      <c r="J3600" s="891"/>
      <c r="K3600" s="891"/>
      <c r="L3600" s="891"/>
      <c r="M3600" s="925">
        <v>1</v>
      </c>
      <c r="N3600" s="866">
        <v>0.673425546666667</v>
      </c>
      <c r="O3600" s="867">
        <v>11.25</v>
      </c>
      <c r="P3600" s="867">
        <f t="shared" si="49"/>
        <v>7.5760374</v>
      </c>
    </row>
    <row r="3601" s="1" customFormat="1" spans="1:16">
      <c r="A3601" s="926" t="s">
        <v>2876</v>
      </c>
      <c r="B3601" s="921" t="s">
        <v>8483</v>
      </c>
      <c r="C3601" s="891"/>
      <c r="D3601" s="555"/>
      <c r="E3601" s="922"/>
      <c r="F3601" s="891"/>
      <c r="G3601" s="891"/>
      <c r="H3601" s="891"/>
      <c r="I3601" s="891"/>
      <c r="J3601" s="891"/>
      <c r="K3601" s="891"/>
      <c r="L3601" s="891"/>
      <c r="M3601" s="925">
        <v>5</v>
      </c>
      <c r="N3601" s="866">
        <v>3.36712773333333</v>
      </c>
      <c r="O3601" s="867">
        <v>11.25</v>
      </c>
      <c r="P3601" s="867">
        <f t="shared" si="49"/>
        <v>37.880187</v>
      </c>
    </row>
    <row r="3602" s="1" customFormat="1" spans="1:16">
      <c r="A3602" s="926" t="s">
        <v>6451</v>
      </c>
      <c r="B3602" s="921" t="s">
        <v>8484</v>
      </c>
      <c r="C3602" s="891"/>
      <c r="D3602" s="555"/>
      <c r="E3602" s="922"/>
      <c r="F3602" s="891"/>
      <c r="G3602" s="891"/>
      <c r="H3602" s="891"/>
      <c r="I3602" s="891"/>
      <c r="J3602" s="891"/>
      <c r="K3602" s="891"/>
      <c r="L3602" s="891"/>
      <c r="M3602" s="925">
        <v>4</v>
      </c>
      <c r="N3602" s="866">
        <v>2.69370218666667</v>
      </c>
      <c r="O3602" s="867">
        <v>11.25</v>
      </c>
      <c r="P3602" s="867">
        <f t="shared" si="49"/>
        <v>30.3041496</v>
      </c>
    </row>
    <row r="3603" s="1" customFormat="1" spans="1:16">
      <c r="A3603" s="926" t="s">
        <v>8485</v>
      </c>
      <c r="B3603" s="921" t="s">
        <v>8486</v>
      </c>
      <c r="C3603" s="891"/>
      <c r="D3603" s="555"/>
      <c r="E3603" s="922"/>
      <c r="F3603" s="891"/>
      <c r="G3603" s="891"/>
      <c r="H3603" s="891"/>
      <c r="I3603" s="891"/>
      <c r="J3603" s="891"/>
      <c r="K3603" s="891"/>
      <c r="L3603" s="891"/>
      <c r="M3603" s="925">
        <v>3</v>
      </c>
      <c r="N3603" s="866">
        <v>2.02027664</v>
      </c>
      <c r="O3603" s="867">
        <v>11.25</v>
      </c>
      <c r="P3603" s="867">
        <f t="shared" si="49"/>
        <v>22.7281122</v>
      </c>
    </row>
    <row r="3604" s="1" customFormat="1" spans="1:16">
      <c r="A3604" s="926" t="s">
        <v>8487</v>
      </c>
      <c r="B3604" s="921" t="s">
        <v>7979</v>
      </c>
      <c r="C3604" s="891"/>
      <c r="D3604" s="555"/>
      <c r="E3604" s="922"/>
      <c r="F3604" s="891"/>
      <c r="G3604" s="891"/>
      <c r="H3604" s="891"/>
      <c r="I3604" s="891"/>
      <c r="J3604" s="891"/>
      <c r="K3604" s="891"/>
      <c r="L3604" s="891"/>
      <c r="M3604" s="925">
        <v>5</v>
      </c>
      <c r="N3604" s="866">
        <v>3.36712773333333</v>
      </c>
      <c r="O3604" s="867">
        <v>11.25</v>
      </c>
      <c r="P3604" s="867">
        <f t="shared" si="49"/>
        <v>37.880187</v>
      </c>
    </row>
    <row r="3605" s="1" customFormat="1" spans="1:16">
      <c r="A3605" s="926" t="s">
        <v>8488</v>
      </c>
      <c r="B3605" s="921" t="s">
        <v>8489</v>
      </c>
      <c r="C3605" s="891"/>
      <c r="D3605" s="555"/>
      <c r="E3605" s="922"/>
      <c r="F3605" s="891"/>
      <c r="G3605" s="891"/>
      <c r="H3605" s="891"/>
      <c r="I3605" s="891"/>
      <c r="J3605" s="891"/>
      <c r="K3605" s="891"/>
      <c r="L3605" s="891"/>
      <c r="M3605" s="925">
        <v>4</v>
      </c>
      <c r="N3605" s="866">
        <v>2.69370218666667</v>
      </c>
      <c r="O3605" s="867">
        <v>11.25</v>
      </c>
      <c r="P3605" s="867">
        <f t="shared" si="49"/>
        <v>30.3041496</v>
      </c>
    </row>
    <row r="3606" s="1" customFormat="1" spans="1:16">
      <c r="A3606" s="926" t="s">
        <v>8490</v>
      </c>
      <c r="B3606" s="921" t="s">
        <v>8491</v>
      </c>
      <c r="C3606" s="891"/>
      <c r="D3606" s="555"/>
      <c r="E3606" s="922"/>
      <c r="F3606" s="891"/>
      <c r="G3606" s="891"/>
      <c r="H3606" s="891"/>
      <c r="I3606" s="891"/>
      <c r="J3606" s="891"/>
      <c r="K3606" s="891"/>
      <c r="L3606" s="891"/>
      <c r="M3606" s="925">
        <v>2</v>
      </c>
      <c r="N3606" s="866">
        <v>1.34685109333333</v>
      </c>
      <c r="O3606" s="867">
        <v>11.25</v>
      </c>
      <c r="P3606" s="867">
        <f t="shared" si="49"/>
        <v>15.1520748</v>
      </c>
    </row>
    <row r="3607" s="1" customFormat="1" spans="1:16">
      <c r="A3607" s="926" t="s">
        <v>8492</v>
      </c>
      <c r="B3607" s="921" t="s">
        <v>7737</v>
      </c>
      <c r="C3607" s="891"/>
      <c r="D3607" s="555"/>
      <c r="E3607" s="922"/>
      <c r="F3607" s="891"/>
      <c r="G3607" s="891"/>
      <c r="H3607" s="891"/>
      <c r="I3607" s="891"/>
      <c r="J3607" s="891"/>
      <c r="K3607" s="891"/>
      <c r="L3607" s="891"/>
      <c r="M3607" s="925">
        <v>5</v>
      </c>
      <c r="N3607" s="866">
        <v>3.36712773333333</v>
      </c>
      <c r="O3607" s="867">
        <v>11.25</v>
      </c>
      <c r="P3607" s="867">
        <f t="shared" si="49"/>
        <v>37.880187</v>
      </c>
    </row>
    <row r="3608" s="1" customFormat="1" spans="1:16">
      <c r="A3608" s="926" t="s">
        <v>8493</v>
      </c>
      <c r="B3608" s="921" t="s">
        <v>8494</v>
      </c>
      <c r="C3608" s="891"/>
      <c r="D3608" s="555"/>
      <c r="E3608" s="922"/>
      <c r="F3608" s="891"/>
      <c r="G3608" s="891"/>
      <c r="H3608" s="891"/>
      <c r="I3608" s="891"/>
      <c r="J3608" s="891"/>
      <c r="K3608" s="891"/>
      <c r="L3608" s="891"/>
      <c r="M3608" s="925">
        <v>6</v>
      </c>
      <c r="N3608" s="866">
        <v>4.04055328</v>
      </c>
      <c r="O3608" s="867">
        <v>11.25</v>
      </c>
      <c r="P3608" s="867">
        <f t="shared" si="49"/>
        <v>45.4562244</v>
      </c>
    </row>
    <row r="3609" s="1" customFormat="1" spans="1:16">
      <c r="A3609" s="926" t="s">
        <v>5325</v>
      </c>
      <c r="B3609" s="921" t="s">
        <v>8495</v>
      </c>
      <c r="C3609" s="891"/>
      <c r="D3609" s="555"/>
      <c r="E3609" s="922"/>
      <c r="F3609" s="891"/>
      <c r="G3609" s="891"/>
      <c r="H3609" s="891"/>
      <c r="I3609" s="891"/>
      <c r="J3609" s="891"/>
      <c r="K3609" s="891"/>
      <c r="L3609" s="891"/>
      <c r="M3609" s="925">
        <v>7</v>
      </c>
      <c r="N3609" s="866">
        <v>4.71397882666667</v>
      </c>
      <c r="O3609" s="867">
        <v>11.25</v>
      </c>
      <c r="P3609" s="867">
        <f t="shared" si="49"/>
        <v>53.0322618</v>
      </c>
    </row>
    <row r="3610" s="1" customFormat="1" spans="1:16">
      <c r="A3610" s="926" t="s">
        <v>8496</v>
      </c>
      <c r="B3610" s="921" t="s">
        <v>8497</v>
      </c>
      <c r="C3610" s="891"/>
      <c r="D3610" s="555"/>
      <c r="E3610" s="922"/>
      <c r="F3610" s="891"/>
      <c r="G3610" s="891"/>
      <c r="H3610" s="891"/>
      <c r="I3610" s="891"/>
      <c r="J3610" s="891"/>
      <c r="K3610" s="891"/>
      <c r="L3610" s="891"/>
      <c r="M3610" s="925">
        <v>4</v>
      </c>
      <c r="N3610" s="866">
        <v>2.69370218666667</v>
      </c>
      <c r="O3610" s="867">
        <v>11.25</v>
      </c>
      <c r="P3610" s="867">
        <f t="shared" si="49"/>
        <v>30.3041496</v>
      </c>
    </row>
    <row r="3611" s="1" customFormat="1" spans="1:16">
      <c r="A3611" s="926" t="s">
        <v>5041</v>
      </c>
      <c r="B3611" s="921" t="s">
        <v>8498</v>
      </c>
      <c r="C3611" s="891"/>
      <c r="D3611" s="555"/>
      <c r="E3611" s="922"/>
      <c r="F3611" s="891"/>
      <c r="G3611" s="891"/>
      <c r="H3611" s="891"/>
      <c r="I3611" s="891"/>
      <c r="J3611" s="891"/>
      <c r="K3611" s="891"/>
      <c r="L3611" s="891"/>
      <c r="M3611" s="925">
        <v>3</v>
      </c>
      <c r="N3611" s="866">
        <v>2.02027664</v>
      </c>
      <c r="O3611" s="867">
        <v>11.25</v>
      </c>
      <c r="P3611" s="867">
        <f t="shared" si="49"/>
        <v>22.7281122</v>
      </c>
    </row>
    <row r="3612" s="1" customFormat="1" spans="1:16">
      <c r="A3612" s="926" t="s">
        <v>8499</v>
      </c>
      <c r="B3612" s="921" t="s">
        <v>8500</v>
      </c>
      <c r="C3612" s="891"/>
      <c r="D3612" s="555"/>
      <c r="E3612" s="922"/>
      <c r="F3612" s="891"/>
      <c r="G3612" s="891"/>
      <c r="H3612" s="891"/>
      <c r="I3612" s="891"/>
      <c r="J3612" s="891"/>
      <c r="K3612" s="891"/>
      <c r="L3612" s="891"/>
      <c r="M3612" s="925">
        <v>5</v>
      </c>
      <c r="N3612" s="866">
        <v>3.36712773333333</v>
      </c>
      <c r="O3612" s="867">
        <v>11.25</v>
      </c>
      <c r="P3612" s="867">
        <f t="shared" si="49"/>
        <v>37.880187</v>
      </c>
    </row>
    <row r="3613" s="1" customFormat="1" spans="1:16">
      <c r="A3613" s="926" t="s">
        <v>8501</v>
      </c>
      <c r="B3613" s="921" t="s">
        <v>4137</v>
      </c>
      <c r="C3613" s="891"/>
      <c r="D3613" s="555"/>
      <c r="E3613" s="922"/>
      <c r="F3613" s="891"/>
      <c r="G3613" s="891"/>
      <c r="H3613" s="891"/>
      <c r="I3613" s="891"/>
      <c r="J3613" s="891"/>
      <c r="K3613" s="891"/>
      <c r="L3613" s="891"/>
      <c r="M3613" s="925">
        <v>3</v>
      </c>
      <c r="N3613" s="866">
        <v>2.02027664</v>
      </c>
      <c r="O3613" s="867">
        <v>11.25</v>
      </c>
      <c r="P3613" s="867">
        <f t="shared" si="49"/>
        <v>22.7281122</v>
      </c>
    </row>
    <row r="3614" s="1" customFormat="1" spans="1:16">
      <c r="A3614" s="926" t="s">
        <v>8502</v>
      </c>
      <c r="B3614" s="921" t="s">
        <v>8296</v>
      </c>
      <c r="C3614" s="891"/>
      <c r="D3614" s="555"/>
      <c r="E3614" s="922"/>
      <c r="F3614" s="891"/>
      <c r="G3614" s="891"/>
      <c r="H3614" s="891"/>
      <c r="I3614" s="891"/>
      <c r="J3614" s="891"/>
      <c r="K3614" s="891"/>
      <c r="L3614" s="891"/>
      <c r="M3614" s="925">
        <v>5</v>
      </c>
      <c r="N3614" s="866">
        <v>3.36712773333333</v>
      </c>
      <c r="O3614" s="867">
        <v>11.25</v>
      </c>
      <c r="P3614" s="867">
        <f t="shared" si="49"/>
        <v>37.880187</v>
      </c>
    </row>
    <row r="3615" s="1" customFormat="1" spans="1:16">
      <c r="A3615" s="926" t="s">
        <v>8503</v>
      </c>
      <c r="B3615" s="921" t="s">
        <v>8504</v>
      </c>
      <c r="C3615" s="891"/>
      <c r="D3615" s="555"/>
      <c r="E3615" s="922"/>
      <c r="F3615" s="891"/>
      <c r="G3615" s="891"/>
      <c r="H3615" s="891"/>
      <c r="I3615" s="891"/>
      <c r="J3615" s="891"/>
      <c r="K3615" s="891"/>
      <c r="L3615" s="891"/>
      <c r="M3615" s="925">
        <v>4</v>
      </c>
      <c r="N3615" s="866">
        <v>2.69370218666667</v>
      </c>
      <c r="O3615" s="867">
        <v>11.25</v>
      </c>
      <c r="P3615" s="867">
        <f t="shared" si="49"/>
        <v>30.3041496</v>
      </c>
    </row>
    <row r="3616" s="1" customFormat="1" spans="1:16">
      <c r="A3616" s="926" t="s">
        <v>8505</v>
      </c>
      <c r="B3616" s="921" t="s">
        <v>8506</v>
      </c>
      <c r="C3616" s="891"/>
      <c r="D3616" s="555"/>
      <c r="E3616" s="922"/>
      <c r="F3616" s="891"/>
      <c r="G3616" s="891"/>
      <c r="H3616" s="891"/>
      <c r="I3616" s="891"/>
      <c r="J3616" s="891"/>
      <c r="K3616" s="891"/>
      <c r="L3616" s="891"/>
      <c r="M3616" s="925">
        <v>2</v>
      </c>
      <c r="N3616" s="866">
        <v>1.34685109333333</v>
      </c>
      <c r="O3616" s="867">
        <v>11.25</v>
      </c>
      <c r="P3616" s="867">
        <f t="shared" si="49"/>
        <v>15.1520748</v>
      </c>
    </row>
    <row r="3617" s="1" customFormat="1" spans="1:16">
      <c r="A3617" s="926" t="s">
        <v>8507</v>
      </c>
      <c r="B3617" s="921" t="s">
        <v>8508</v>
      </c>
      <c r="C3617" s="891"/>
      <c r="D3617" s="555"/>
      <c r="E3617" s="922"/>
      <c r="F3617" s="891"/>
      <c r="G3617" s="891"/>
      <c r="H3617" s="891"/>
      <c r="I3617" s="891"/>
      <c r="J3617" s="891"/>
      <c r="K3617" s="891"/>
      <c r="L3617" s="891"/>
      <c r="M3617" s="925">
        <v>3</v>
      </c>
      <c r="N3617" s="866">
        <v>2.02027664</v>
      </c>
      <c r="O3617" s="867">
        <v>11.25</v>
      </c>
      <c r="P3617" s="867">
        <f t="shared" si="49"/>
        <v>22.7281122</v>
      </c>
    </row>
    <row r="3618" s="1" customFormat="1" spans="1:16">
      <c r="A3618" s="926" t="s">
        <v>7918</v>
      </c>
      <c r="B3618" s="921" t="s">
        <v>8509</v>
      </c>
      <c r="C3618" s="891"/>
      <c r="D3618" s="555"/>
      <c r="E3618" s="922"/>
      <c r="F3618" s="891"/>
      <c r="G3618" s="891"/>
      <c r="H3618" s="891"/>
      <c r="I3618" s="891"/>
      <c r="J3618" s="891"/>
      <c r="K3618" s="891"/>
      <c r="L3618" s="891"/>
      <c r="M3618" s="925">
        <v>3</v>
      </c>
      <c r="N3618" s="866">
        <v>2.02027664</v>
      </c>
      <c r="O3618" s="867">
        <v>11.25</v>
      </c>
      <c r="P3618" s="867">
        <f t="shared" si="49"/>
        <v>22.7281122</v>
      </c>
    </row>
    <row r="3619" s="1" customFormat="1" spans="1:16">
      <c r="A3619" s="926" t="s">
        <v>3612</v>
      </c>
      <c r="B3619" s="921" t="s">
        <v>8510</v>
      </c>
      <c r="C3619" s="891"/>
      <c r="D3619" s="555"/>
      <c r="E3619" s="922"/>
      <c r="F3619" s="891"/>
      <c r="G3619" s="891"/>
      <c r="H3619" s="891"/>
      <c r="I3619" s="891"/>
      <c r="J3619" s="891"/>
      <c r="K3619" s="891"/>
      <c r="L3619" s="891"/>
      <c r="M3619" s="925">
        <v>4</v>
      </c>
      <c r="N3619" s="866">
        <v>2.69370218666667</v>
      </c>
      <c r="O3619" s="867">
        <v>11.25</v>
      </c>
      <c r="P3619" s="867">
        <f t="shared" si="49"/>
        <v>30.3041496</v>
      </c>
    </row>
    <row r="3620" s="1" customFormat="1" spans="1:16">
      <c r="A3620" s="926" t="s">
        <v>8511</v>
      </c>
      <c r="B3620" s="921" t="s">
        <v>8512</v>
      </c>
      <c r="C3620" s="891"/>
      <c r="D3620" s="555"/>
      <c r="E3620" s="922"/>
      <c r="F3620" s="891"/>
      <c r="G3620" s="891"/>
      <c r="H3620" s="891"/>
      <c r="I3620" s="891"/>
      <c r="J3620" s="891"/>
      <c r="K3620" s="891"/>
      <c r="L3620" s="891"/>
      <c r="M3620" s="925">
        <v>1</v>
      </c>
      <c r="N3620" s="866">
        <v>0.673425546666667</v>
      </c>
      <c r="O3620" s="867">
        <v>11.25</v>
      </c>
      <c r="P3620" s="867">
        <f t="shared" si="49"/>
        <v>7.5760374</v>
      </c>
    </row>
    <row r="3621" s="1" customFormat="1" spans="1:16">
      <c r="A3621" s="926" t="s">
        <v>8513</v>
      </c>
      <c r="B3621" s="921" t="s">
        <v>7861</v>
      </c>
      <c r="C3621" s="891"/>
      <c r="D3621" s="555"/>
      <c r="E3621" s="922"/>
      <c r="F3621" s="891"/>
      <c r="G3621" s="891"/>
      <c r="H3621" s="891"/>
      <c r="I3621" s="891"/>
      <c r="J3621" s="891"/>
      <c r="K3621" s="891"/>
      <c r="L3621" s="891"/>
      <c r="M3621" s="925">
        <v>6</v>
      </c>
      <c r="N3621" s="866">
        <v>4.04055328</v>
      </c>
      <c r="O3621" s="867">
        <v>11.25</v>
      </c>
      <c r="P3621" s="867">
        <f t="shared" si="49"/>
        <v>45.4562244</v>
      </c>
    </row>
    <row r="3622" s="1" customFormat="1" spans="1:16">
      <c r="A3622" s="926" t="s">
        <v>6351</v>
      </c>
      <c r="B3622" s="921" t="s">
        <v>8514</v>
      </c>
      <c r="C3622" s="891"/>
      <c r="D3622" s="555"/>
      <c r="E3622" s="922"/>
      <c r="F3622" s="891"/>
      <c r="G3622" s="891"/>
      <c r="H3622" s="891"/>
      <c r="I3622" s="891"/>
      <c r="J3622" s="891"/>
      <c r="K3622" s="891"/>
      <c r="L3622" s="891"/>
      <c r="M3622" s="925">
        <v>1</v>
      </c>
      <c r="N3622" s="866">
        <v>0.673425546666667</v>
      </c>
      <c r="O3622" s="867">
        <v>11.25</v>
      </c>
      <c r="P3622" s="867">
        <f t="shared" si="49"/>
        <v>7.5760374</v>
      </c>
    </row>
    <row r="3623" s="1" customFormat="1" spans="1:16">
      <c r="A3623" s="926" t="s">
        <v>8515</v>
      </c>
      <c r="B3623" s="921" t="s">
        <v>8516</v>
      </c>
      <c r="C3623" s="891"/>
      <c r="D3623" s="555"/>
      <c r="E3623" s="922"/>
      <c r="F3623" s="891"/>
      <c r="G3623" s="891"/>
      <c r="H3623" s="891"/>
      <c r="I3623" s="891"/>
      <c r="J3623" s="891"/>
      <c r="K3623" s="891"/>
      <c r="L3623" s="891"/>
      <c r="M3623" s="925">
        <v>2</v>
      </c>
      <c r="N3623" s="866">
        <v>1.34685109333333</v>
      </c>
      <c r="O3623" s="867">
        <v>11.25</v>
      </c>
      <c r="P3623" s="867">
        <f t="shared" si="49"/>
        <v>15.1520748</v>
      </c>
    </row>
    <row r="3624" s="1" customFormat="1" spans="1:16">
      <c r="A3624" s="920" t="s">
        <v>8517</v>
      </c>
      <c r="B3624" s="921" t="s">
        <v>8518</v>
      </c>
      <c r="C3624" s="891"/>
      <c r="D3624" s="555"/>
      <c r="E3624" s="922"/>
      <c r="F3624" s="891"/>
      <c r="G3624" s="891"/>
      <c r="H3624" s="891"/>
      <c r="I3624" s="891"/>
      <c r="J3624" s="891"/>
      <c r="K3624" s="891"/>
      <c r="L3624" s="891"/>
      <c r="M3624" s="925">
        <v>1</v>
      </c>
      <c r="N3624" s="866">
        <v>0.673425546666667</v>
      </c>
      <c r="O3624" s="867">
        <v>11.25</v>
      </c>
      <c r="P3624" s="867">
        <f t="shared" si="49"/>
        <v>7.5760374</v>
      </c>
    </row>
    <row r="3625" s="1" customFormat="1" spans="1:16">
      <c r="A3625" s="926" t="s">
        <v>8519</v>
      </c>
      <c r="B3625" s="921" t="s">
        <v>8520</v>
      </c>
      <c r="C3625" s="891"/>
      <c r="D3625" s="555"/>
      <c r="E3625" s="922"/>
      <c r="F3625" s="891"/>
      <c r="G3625" s="891"/>
      <c r="H3625" s="891"/>
      <c r="I3625" s="891"/>
      <c r="J3625" s="891"/>
      <c r="K3625" s="891"/>
      <c r="L3625" s="891"/>
      <c r="M3625" s="925">
        <v>1</v>
      </c>
      <c r="N3625" s="866">
        <v>0.673425546666667</v>
      </c>
      <c r="O3625" s="867">
        <v>11.25</v>
      </c>
      <c r="P3625" s="867">
        <f t="shared" si="49"/>
        <v>7.5760374</v>
      </c>
    </row>
    <row r="3626" s="1" customFormat="1" spans="1:16">
      <c r="A3626" s="926" t="s">
        <v>8521</v>
      </c>
      <c r="B3626" s="921" t="s">
        <v>8054</v>
      </c>
      <c r="C3626" s="891"/>
      <c r="D3626" s="555"/>
      <c r="E3626" s="922"/>
      <c r="F3626" s="891"/>
      <c r="G3626" s="891"/>
      <c r="H3626" s="891"/>
      <c r="I3626" s="891"/>
      <c r="J3626" s="891"/>
      <c r="K3626" s="891"/>
      <c r="L3626" s="891"/>
      <c r="M3626" s="925">
        <v>4</v>
      </c>
      <c r="N3626" s="866">
        <v>2.69370218666667</v>
      </c>
      <c r="O3626" s="867">
        <v>11.25</v>
      </c>
      <c r="P3626" s="867">
        <f t="shared" si="49"/>
        <v>30.3041496</v>
      </c>
    </row>
    <row r="3627" s="1" customFormat="1" spans="1:16">
      <c r="A3627" s="926" t="s">
        <v>8522</v>
      </c>
      <c r="B3627" s="921" t="s">
        <v>8523</v>
      </c>
      <c r="C3627" s="891"/>
      <c r="D3627" s="555"/>
      <c r="E3627" s="922"/>
      <c r="F3627" s="891"/>
      <c r="G3627" s="891"/>
      <c r="H3627" s="891"/>
      <c r="I3627" s="891"/>
      <c r="J3627" s="891"/>
      <c r="K3627" s="891"/>
      <c r="L3627" s="891"/>
      <c r="M3627" s="925">
        <v>5</v>
      </c>
      <c r="N3627" s="866">
        <v>3.36712773333333</v>
      </c>
      <c r="O3627" s="867">
        <v>11.25</v>
      </c>
      <c r="P3627" s="867">
        <f t="shared" si="49"/>
        <v>37.880187</v>
      </c>
    </row>
    <row r="3628" s="1" customFormat="1" spans="1:16">
      <c r="A3628" s="926" t="s">
        <v>7865</v>
      </c>
      <c r="B3628" s="921" t="s">
        <v>8524</v>
      </c>
      <c r="C3628" s="891"/>
      <c r="D3628" s="555"/>
      <c r="E3628" s="922"/>
      <c r="F3628" s="891"/>
      <c r="G3628" s="891"/>
      <c r="H3628" s="891"/>
      <c r="I3628" s="891"/>
      <c r="J3628" s="891"/>
      <c r="K3628" s="891"/>
      <c r="L3628" s="891"/>
      <c r="M3628" s="925">
        <v>4</v>
      </c>
      <c r="N3628" s="866">
        <v>2.69370218666667</v>
      </c>
      <c r="O3628" s="867">
        <v>11.25</v>
      </c>
      <c r="P3628" s="867">
        <f t="shared" si="49"/>
        <v>30.3041496</v>
      </c>
    </row>
    <row r="3629" s="1" customFormat="1" spans="1:16">
      <c r="A3629" s="926" t="s">
        <v>8525</v>
      </c>
      <c r="B3629" s="921" t="s">
        <v>8526</v>
      </c>
      <c r="C3629" s="891"/>
      <c r="D3629" s="555"/>
      <c r="E3629" s="922"/>
      <c r="F3629" s="891"/>
      <c r="G3629" s="891"/>
      <c r="H3629" s="891"/>
      <c r="I3629" s="891"/>
      <c r="J3629" s="891"/>
      <c r="K3629" s="891"/>
      <c r="L3629" s="891"/>
      <c r="M3629" s="925">
        <v>4</v>
      </c>
      <c r="N3629" s="866">
        <v>2.69370218666667</v>
      </c>
      <c r="O3629" s="867">
        <v>11.25</v>
      </c>
      <c r="P3629" s="867">
        <f t="shared" si="49"/>
        <v>30.3041496</v>
      </c>
    </row>
    <row r="3630" s="1" customFormat="1" spans="1:16">
      <c r="A3630" s="926" t="s">
        <v>4494</v>
      </c>
      <c r="B3630" s="921" t="s">
        <v>8527</v>
      </c>
      <c r="C3630" s="891"/>
      <c r="D3630" s="555"/>
      <c r="E3630" s="922"/>
      <c r="F3630" s="891"/>
      <c r="G3630" s="891"/>
      <c r="H3630" s="891"/>
      <c r="I3630" s="891"/>
      <c r="J3630" s="891"/>
      <c r="K3630" s="891"/>
      <c r="L3630" s="891"/>
      <c r="M3630" s="925">
        <v>3</v>
      </c>
      <c r="N3630" s="866">
        <v>2.02027664</v>
      </c>
      <c r="O3630" s="867">
        <v>11.25</v>
      </c>
      <c r="P3630" s="867">
        <f t="shared" si="49"/>
        <v>22.7281122</v>
      </c>
    </row>
    <row r="3631" s="1" customFormat="1" spans="1:16">
      <c r="A3631" s="926" t="s">
        <v>8528</v>
      </c>
      <c r="B3631" s="921" t="s">
        <v>8529</v>
      </c>
      <c r="C3631" s="891"/>
      <c r="D3631" s="555"/>
      <c r="E3631" s="922"/>
      <c r="F3631" s="891"/>
      <c r="G3631" s="891"/>
      <c r="H3631" s="891"/>
      <c r="I3631" s="891"/>
      <c r="J3631" s="891"/>
      <c r="K3631" s="891"/>
      <c r="L3631" s="891"/>
      <c r="M3631" s="925">
        <v>3</v>
      </c>
      <c r="N3631" s="866">
        <v>2.02027664</v>
      </c>
      <c r="O3631" s="867">
        <v>11.25</v>
      </c>
      <c r="P3631" s="867">
        <f t="shared" si="49"/>
        <v>22.7281122</v>
      </c>
    </row>
    <row r="3632" s="1" customFormat="1" spans="1:16">
      <c r="A3632" s="926" t="s">
        <v>8530</v>
      </c>
      <c r="B3632" s="921" t="s">
        <v>8531</v>
      </c>
      <c r="C3632" s="891"/>
      <c r="D3632" s="555"/>
      <c r="E3632" s="922"/>
      <c r="F3632" s="891"/>
      <c r="G3632" s="891"/>
      <c r="H3632" s="891"/>
      <c r="I3632" s="891"/>
      <c r="J3632" s="891"/>
      <c r="K3632" s="891"/>
      <c r="L3632" s="891"/>
      <c r="M3632" s="925">
        <v>1</v>
      </c>
      <c r="N3632" s="866">
        <v>0.673425546666667</v>
      </c>
      <c r="O3632" s="867">
        <v>11.25</v>
      </c>
      <c r="P3632" s="867">
        <f t="shared" si="49"/>
        <v>7.5760374</v>
      </c>
    </row>
    <row r="3633" s="1" customFormat="1" spans="1:16">
      <c r="A3633" s="926" t="s">
        <v>8532</v>
      </c>
      <c r="B3633" s="921" t="s">
        <v>8533</v>
      </c>
      <c r="C3633" s="891"/>
      <c r="D3633" s="555"/>
      <c r="E3633" s="922"/>
      <c r="F3633" s="891"/>
      <c r="G3633" s="891"/>
      <c r="H3633" s="891"/>
      <c r="I3633" s="891"/>
      <c r="J3633" s="891"/>
      <c r="K3633" s="891"/>
      <c r="L3633" s="891"/>
      <c r="M3633" s="925">
        <v>2</v>
      </c>
      <c r="N3633" s="866">
        <v>1.34685109333333</v>
      </c>
      <c r="O3633" s="867">
        <v>11.25</v>
      </c>
      <c r="P3633" s="867">
        <f t="shared" si="49"/>
        <v>15.1520748</v>
      </c>
    </row>
    <row r="3634" s="1" customFormat="1" spans="1:16">
      <c r="A3634" s="926" t="s">
        <v>8534</v>
      </c>
      <c r="B3634" s="921" t="s">
        <v>8484</v>
      </c>
      <c r="C3634" s="891"/>
      <c r="D3634" s="555"/>
      <c r="E3634" s="922"/>
      <c r="F3634" s="891"/>
      <c r="G3634" s="891"/>
      <c r="H3634" s="891"/>
      <c r="I3634" s="891"/>
      <c r="J3634" s="891"/>
      <c r="K3634" s="891"/>
      <c r="L3634" s="891"/>
      <c r="M3634" s="925">
        <v>2</v>
      </c>
      <c r="N3634" s="866">
        <v>1.34685109333333</v>
      </c>
      <c r="O3634" s="867">
        <v>11.25</v>
      </c>
      <c r="P3634" s="867">
        <f t="shared" si="49"/>
        <v>15.1520748</v>
      </c>
    </row>
    <row r="3635" s="1" customFormat="1" spans="1:16">
      <c r="A3635" s="926" t="s">
        <v>8535</v>
      </c>
      <c r="B3635" s="921" t="s">
        <v>4232</v>
      </c>
      <c r="C3635" s="891"/>
      <c r="D3635" s="555"/>
      <c r="E3635" s="922"/>
      <c r="F3635" s="891"/>
      <c r="G3635" s="891"/>
      <c r="H3635" s="891"/>
      <c r="I3635" s="891"/>
      <c r="J3635" s="891"/>
      <c r="K3635" s="891"/>
      <c r="L3635" s="891"/>
      <c r="M3635" s="925">
        <v>4</v>
      </c>
      <c r="N3635" s="866">
        <v>2.69370218666667</v>
      </c>
      <c r="O3635" s="867">
        <v>11.25</v>
      </c>
      <c r="P3635" s="867">
        <f t="shared" si="49"/>
        <v>30.3041496</v>
      </c>
    </row>
    <row r="3636" s="1" customFormat="1" spans="1:16">
      <c r="A3636" s="926" t="s">
        <v>8536</v>
      </c>
      <c r="B3636" s="921" t="s">
        <v>8537</v>
      </c>
      <c r="C3636" s="891"/>
      <c r="D3636" s="555"/>
      <c r="E3636" s="922"/>
      <c r="F3636" s="891"/>
      <c r="G3636" s="891"/>
      <c r="H3636" s="891"/>
      <c r="I3636" s="891"/>
      <c r="J3636" s="891"/>
      <c r="K3636" s="891"/>
      <c r="L3636" s="891"/>
      <c r="M3636" s="925">
        <v>2</v>
      </c>
      <c r="N3636" s="866">
        <v>1.34685109333333</v>
      </c>
      <c r="O3636" s="867">
        <v>11.25</v>
      </c>
      <c r="P3636" s="867">
        <f t="shared" si="49"/>
        <v>15.1520748</v>
      </c>
    </row>
    <row r="3637" s="1" customFormat="1" spans="1:16">
      <c r="A3637" s="926" t="s">
        <v>8538</v>
      </c>
      <c r="B3637" s="921" t="s">
        <v>8539</v>
      </c>
      <c r="C3637" s="891"/>
      <c r="D3637" s="555"/>
      <c r="E3637" s="922"/>
      <c r="F3637" s="891"/>
      <c r="G3637" s="891"/>
      <c r="H3637" s="891"/>
      <c r="I3637" s="891"/>
      <c r="J3637" s="891"/>
      <c r="K3637" s="891"/>
      <c r="L3637" s="891"/>
      <c r="M3637" s="925">
        <v>3</v>
      </c>
      <c r="N3637" s="866">
        <v>2.02027664</v>
      </c>
      <c r="O3637" s="867">
        <v>11.25</v>
      </c>
      <c r="P3637" s="867">
        <f t="shared" si="49"/>
        <v>22.7281122</v>
      </c>
    </row>
    <row r="3638" s="1" customFormat="1" spans="1:16">
      <c r="A3638" s="926" t="s">
        <v>8540</v>
      </c>
      <c r="B3638" s="921" t="s">
        <v>7241</v>
      </c>
      <c r="C3638" s="891"/>
      <c r="D3638" s="555"/>
      <c r="E3638" s="922"/>
      <c r="F3638" s="891"/>
      <c r="G3638" s="891"/>
      <c r="H3638" s="891"/>
      <c r="I3638" s="891"/>
      <c r="J3638" s="891"/>
      <c r="K3638" s="891"/>
      <c r="L3638" s="891"/>
      <c r="M3638" s="925">
        <v>1</v>
      </c>
      <c r="N3638" s="866">
        <v>0.673425546666667</v>
      </c>
      <c r="O3638" s="867">
        <v>11.25</v>
      </c>
      <c r="P3638" s="867">
        <f t="shared" si="49"/>
        <v>7.5760374</v>
      </c>
    </row>
    <row r="3639" s="1" customFormat="1" spans="1:16">
      <c r="A3639" s="926" t="s">
        <v>8541</v>
      </c>
      <c r="B3639" s="921" t="s">
        <v>7419</v>
      </c>
      <c r="C3639" s="891"/>
      <c r="D3639" s="555"/>
      <c r="E3639" s="922"/>
      <c r="F3639" s="891"/>
      <c r="G3639" s="891"/>
      <c r="H3639" s="891"/>
      <c r="I3639" s="891"/>
      <c r="J3639" s="891"/>
      <c r="K3639" s="891"/>
      <c r="L3639" s="891"/>
      <c r="M3639" s="925">
        <v>6</v>
      </c>
      <c r="N3639" s="866">
        <v>4.04055328</v>
      </c>
      <c r="O3639" s="867">
        <v>11.25</v>
      </c>
      <c r="P3639" s="867">
        <f t="shared" si="49"/>
        <v>45.4562244</v>
      </c>
    </row>
    <row r="3640" s="1" customFormat="1" spans="1:16">
      <c r="A3640" s="926" t="s">
        <v>8542</v>
      </c>
      <c r="B3640" s="921" t="s">
        <v>5024</v>
      </c>
      <c r="C3640" s="891"/>
      <c r="D3640" s="555"/>
      <c r="E3640" s="922"/>
      <c r="F3640" s="891"/>
      <c r="G3640" s="891"/>
      <c r="H3640" s="891"/>
      <c r="I3640" s="891"/>
      <c r="J3640" s="891"/>
      <c r="K3640" s="891"/>
      <c r="L3640" s="891"/>
      <c r="M3640" s="925">
        <v>6</v>
      </c>
      <c r="N3640" s="866">
        <v>4.04055328</v>
      </c>
      <c r="O3640" s="867">
        <v>11.25</v>
      </c>
      <c r="P3640" s="867">
        <f t="shared" ref="P3640:P3703" si="50">M3640*7.5760374</f>
        <v>45.4562244</v>
      </c>
    </row>
    <row r="3641" s="1" customFormat="1" spans="1:16">
      <c r="A3641" s="926" t="s">
        <v>8543</v>
      </c>
      <c r="B3641" s="921" t="s">
        <v>8544</v>
      </c>
      <c r="C3641" s="891"/>
      <c r="D3641" s="555"/>
      <c r="E3641" s="922"/>
      <c r="F3641" s="891"/>
      <c r="G3641" s="891"/>
      <c r="H3641" s="891"/>
      <c r="I3641" s="891"/>
      <c r="J3641" s="891"/>
      <c r="K3641" s="891"/>
      <c r="L3641" s="891"/>
      <c r="M3641" s="925">
        <v>4</v>
      </c>
      <c r="N3641" s="866">
        <v>2.69370218666667</v>
      </c>
      <c r="O3641" s="867">
        <v>11.25</v>
      </c>
      <c r="P3641" s="867">
        <f t="shared" si="50"/>
        <v>30.3041496</v>
      </c>
    </row>
    <row r="3642" s="1" customFormat="1" spans="1:16">
      <c r="A3642" s="926" t="s">
        <v>8545</v>
      </c>
      <c r="B3642" s="921" t="s">
        <v>8546</v>
      </c>
      <c r="C3642" s="891"/>
      <c r="D3642" s="555"/>
      <c r="E3642" s="922"/>
      <c r="F3642" s="891"/>
      <c r="G3642" s="891"/>
      <c r="H3642" s="891"/>
      <c r="I3642" s="891"/>
      <c r="J3642" s="891"/>
      <c r="K3642" s="891"/>
      <c r="L3642" s="891"/>
      <c r="M3642" s="925">
        <v>4</v>
      </c>
      <c r="N3642" s="866">
        <v>2.69370218666667</v>
      </c>
      <c r="O3642" s="867">
        <v>11.25</v>
      </c>
      <c r="P3642" s="867">
        <f t="shared" si="50"/>
        <v>30.3041496</v>
      </c>
    </row>
    <row r="3643" s="1" customFormat="1" spans="1:16">
      <c r="A3643" s="926" t="s">
        <v>8547</v>
      </c>
      <c r="B3643" s="921" t="s">
        <v>4234</v>
      </c>
      <c r="C3643" s="891"/>
      <c r="D3643" s="555"/>
      <c r="E3643" s="922"/>
      <c r="F3643" s="891"/>
      <c r="G3643" s="891"/>
      <c r="H3643" s="891"/>
      <c r="I3643" s="891"/>
      <c r="J3643" s="891"/>
      <c r="K3643" s="891"/>
      <c r="L3643" s="891"/>
      <c r="M3643" s="925">
        <v>4</v>
      </c>
      <c r="N3643" s="866">
        <v>2.69370218666667</v>
      </c>
      <c r="O3643" s="867">
        <v>11.25</v>
      </c>
      <c r="P3643" s="867">
        <f t="shared" si="50"/>
        <v>30.3041496</v>
      </c>
    </row>
    <row r="3644" s="1" customFormat="1" spans="1:16">
      <c r="A3644" s="926" t="s">
        <v>2795</v>
      </c>
      <c r="B3644" s="921" t="s">
        <v>8548</v>
      </c>
      <c r="C3644" s="891"/>
      <c r="D3644" s="555"/>
      <c r="E3644" s="922"/>
      <c r="F3644" s="891"/>
      <c r="G3644" s="891"/>
      <c r="H3644" s="891"/>
      <c r="I3644" s="891"/>
      <c r="J3644" s="891"/>
      <c r="K3644" s="891"/>
      <c r="L3644" s="891"/>
      <c r="M3644" s="925">
        <v>6</v>
      </c>
      <c r="N3644" s="866">
        <v>4.04055328</v>
      </c>
      <c r="O3644" s="867">
        <v>11.25</v>
      </c>
      <c r="P3644" s="867">
        <f t="shared" si="50"/>
        <v>45.4562244</v>
      </c>
    </row>
    <row r="3645" s="1" customFormat="1" spans="1:16">
      <c r="A3645" s="926" t="s">
        <v>8549</v>
      </c>
      <c r="B3645" s="921" t="s">
        <v>8550</v>
      </c>
      <c r="C3645" s="891"/>
      <c r="D3645" s="555"/>
      <c r="E3645" s="922"/>
      <c r="F3645" s="891"/>
      <c r="G3645" s="891"/>
      <c r="H3645" s="891"/>
      <c r="I3645" s="891"/>
      <c r="J3645" s="891"/>
      <c r="K3645" s="891"/>
      <c r="L3645" s="891"/>
      <c r="M3645" s="925">
        <v>5</v>
      </c>
      <c r="N3645" s="866">
        <v>3.36712773333333</v>
      </c>
      <c r="O3645" s="867">
        <v>11.25</v>
      </c>
      <c r="P3645" s="867">
        <f t="shared" si="50"/>
        <v>37.880187</v>
      </c>
    </row>
    <row r="3646" s="1" customFormat="1" spans="1:16">
      <c r="A3646" s="926" t="s">
        <v>8551</v>
      </c>
      <c r="B3646" s="921" t="s">
        <v>833</v>
      </c>
      <c r="C3646" s="891"/>
      <c r="D3646" s="555"/>
      <c r="E3646" s="922"/>
      <c r="F3646" s="891"/>
      <c r="G3646" s="891"/>
      <c r="H3646" s="891"/>
      <c r="I3646" s="891"/>
      <c r="J3646" s="891"/>
      <c r="K3646" s="891"/>
      <c r="L3646" s="891"/>
      <c r="M3646" s="925">
        <v>3</v>
      </c>
      <c r="N3646" s="866">
        <v>2.02027664</v>
      </c>
      <c r="O3646" s="867">
        <v>11.25</v>
      </c>
      <c r="P3646" s="867">
        <f t="shared" si="50"/>
        <v>22.7281122</v>
      </c>
    </row>
    <row r="3647" s="1" customFormat="1" spans="1:16">
      <c r="A3647" s="926" t="s">
        <v>8552</v>
      </c>
      <c r="B3647" s="921" t="s">
        <v>8553</v>
      </c>
      <c r="C3647" s="891"/>
      <c r="D3647" s="555"/>
      <c r="E3647" s="922"/>
      <c r="F3647" s="891"/>
      <c r="G3647" s="891"/>
      <c r="H3647" s="891"/>
      <c r="I3647" s="891"/>
      <c r="J3647" s="891"/>
      <c r="K3647" s="891"/>
      <c r="L3647" s="891"/>
      <c r="M3647" s="925">
        <v>4</v>
      </c>
      <c r="N3647" s="866">
        <v>2.69370218666667</v>
      </c>
      <c r="O3647" s="867">
        <v>11.25</v>
      </c>
      <c r="P3647" s="867">
        <f t="shared" si="50"/>
        <v>30.3041496</v>
      </c>
    </row>
    <row r="3648" s="1" customFormat="1" spans="1:16">
      <c r="A3648" s="926" t="s">
        <v>8312</v>
      </c>
      <c r="B3648" s="921" t="s">
        <v>4487</v>
      </c>
      <c r="C3648" s="891"/>
      <c r="D3648" s="555"/>
      <c r="E3648" s="922"/>
      <c r="F3648" s="891"/>
      <c r="G3648" s="891"/>
      <c r="H3648" s="891"/>
      <c r="I3648" s="891"/>
      <c r="J3648" s="891"/>
      <c r="K3648" s="891"/>
      <c r="L3648" s="891"/>
      <c r="M3648" s="925">
        <v>1</v>
      </c>
      <c r="N3648" s="866">
        <v>0.673425546666667</v>
      </c>
      <c r="O3648" s="867">
        <v>11.25</v>
      </c>
      <c r="P3648" s="867">
        <f t="shared" si="50"/>
        <v>7.5760374</v>
      </c>
    </row>
    <row r="3649" s="1" customFormat="1" spans="1:16">
      <c r="A3649" s="926" t="s">
        <v>8554</v>
      </c>
      <c r="B3649" s="921" t="s">
        <v>8555</v>
      </c>
      <c r="C3649" s="891"/>
      <c r="D3649" s="555"/>
      <c r="E3649" s="922"/>
      <c r="F3649" s="891"/>
      <c r="G3649" s="891"/>
      <c r="H3649" s="891"/>
      <c r="I3649" s="891"/>
      <c r="J3649" s="891"/>
      <c r="K3649" s="891"/>
      <c r="L3649" s="891"/>
      <c r="M3649" s="925">
        <v>1</v>
      </c>
      <c r="N3649" s="866">
        <v>0.673425546666667</v>
      </c>
      <c r="O3649" s="867">
        <v>11.25</v>
      </c>
      <c r="P3649" s="867">
        <f t="shared" si="50"/>
        <v>7.5760374</v>
      </c>
    </row>
    <row r="3650" s="1" customFormat="1" spans="1:16">
      <c r="A3650" s="926" t="s">
        <v>8556</v>
      </c>
      <c r="B3650" s="921" t="s">
        <v>8557</v>
      </c>
      <c r="C3650" s="891"/>
      <c r="D3650" s="555"/>
      <c r="E3650" s="922"/>
      <c r="F3650" s="891"/>
      <c r="G3650" s="891"/>
      <c r="H3650" s="891"/>
      <c r="I3650" s="891"/>
      <c r="J3650" s="891"/>
      <c r="K3650" s="891"/>
      <c r="L3650" s="891"/>
      <c r="M3650" s="925">
        <v>1</v>
      </c>
      <c r="N3650" s="866">
        <v>0.673425546666667</v>
      </c>
      <c r="O3650" s="867">
        <v>11.25</v>
      </c>
      <c r="P3650" s="867">
        <f t="shared" si="50"/>
        <v>7.5760374</v>
      </c>
    </row>
    <row r="3651" s="1" customFormat="1" spans="1:16">
      <c r="A3651" s="926" t="s">
        <v>8558</v>
      </c>
      <c r="B3651" s="921" t="s">
        <v>3218</v>
      </c>
      <c r="C3651" s="891"/>
      <c r="D3651" s="555"/>
      <c r="E3651" s="922"/>
      <c r="F3651" s="891"/>
      <c r="G3651" s="891"/>
      <c r="H3651" s="891"/>
      <c r="I3651" s="891"/>
      <c r="J3651" s="891"/>
      <c r="K3651" s="891"/>
      <c r="L3651" s="891"/>
      <c r="M3651" s="925">
        <v>6</v>
      </c>
      <c r="N3651" s="866">
        <v>4.04055328</v>
      </c>
      <c r="O3651" s="867">
        <v>11.25</v>
      </c>
      <c r="P3651" s="867">
        <f t="shared" si="50"/>
        <v>45.4562244</v>
      </c>
    </row>
    <row r="3652" s="1" customFormat="1" spans="1:16">
      <c r="A3652" s="926" t="s">
        <v>8559</v>
      </c>
      <c r="B3652" s="921" t="s">
        <v>8560</v>
      </c>
      <c r="C3652" s="891"/>
      <c r="D3652" s="555"/>
      <c r="E3652" s="922"/>
      <c r="F3652" s="891"/>
      <c r="G3652" s="891"/>
      <c r="H3652" s="891"/>
      <c r="I3652" s="891"/>
      <c r="J3652" s="891"/>
      <c r="K3652" s="891"/>
      <c r="L3652" s="891"/>
      <c r="M3652" s="925">
        <v>6</v>
      </c>
      <c r="N3652" s="866">
        <v>4.04055328</v>
      </c>
      <c r="O3652" s="867">
        <v>11.25</v>
      </c>
      <c r="P3652" s="867">
        <f t="shared" si="50"/>
        <v>45.4562244</v>
      </c>
    </row>
    <row r="3653" s="1" customFormat="1" spans="1:16">
      <c r="A3653" s="926" t="s">
        <v>8561</v>
      </c>
      <c r="B3653" s="921" t="s">
        <v>8562</v>
      </c>
      <c r="C3653" s="891"/>
      <c r="D3653" s="555"/>
      <c r="E3653" s="922"/>
      <c r="F3653" s="891"/>
      <c r="G3653" s="891"/>
      <c r="H3653" s="891"/>
      <c r="I3653" s="891"/>
      <c r="J3653" s="891"/>
      <c r="K3653" s="891"/>
      <c r="L3653" s="891"/>
      <c r="M3653" s="925">
        <v>4</v>
      </c>
      <c r="N3653" s="866">
        <v>2.69370218666667</v>
      </c>
      <c r="O3653" s="867">
        <v>11.25</v>
      </c>
      <c r="P3653" s="867">
        <f t="shared" si="50"/>
        <v>30.3041496</v>
      </c>
    </row>
    <row r="3654" s="1" customFormat="1" spans="1:16">
      <c r="A3654" s="926" t="s">
        <v>8563</v>
      </c>
      <c r="B3654" s="921" t="s">
        <v>3556</v>
      </c>
      <c r="C3654" s="891"/>
      <c r="D3654" s="555"/>
      <c r="E3654" s="922"/>
      <c r="F3654" s="891"/>
      <c r="G3654" s="891"/>
      <c r="H3654" s="891"/>
      <c r="I3654" s="891"/>
      <c r="J3654" s="891"/>
      <c r="K3654" s="891"/>
      <c r="L3654" s="891"/>
      <c r="M3654" s="925">
        <v>6</v>
      </c>
      <c r="N3654" s="866">
        <v>4.04055328</v>
      </c>
      <c r="O3654" s="867">
        <v>11.25</v>
      </c>
      <c r="P3654" s="867">
        <f t="shared" si="50"/>
        <v>45.4562244</v>
      </c>
    </row>
    <row r="3655" s="1" customFormat="1" spans="1:16">
      <c r="A3655" s="926" t="s">
        <v>8564</v>
      </c>
      <c r="B3655" s="921" t="s">
        <v>6657</v>
      </c>
      <c r="C3655" s="891"/>
      <c r="D3655" s="555"/>
      <c r="E3655" s="922"/>
      <c r="F3655" s="891"/>
      <c r="G3655" s="891"/>
      <c r="H3655" s="891"/>
      <c r="I3655" s="891"/>
      <c r="J3655" s="891"/>
      <c r="K3655" s="891"/>
      <c r="L3655" s="891"/>
      <c r="M3655" s="925">
        <v>3</v>
      </c>
      <c r="N3655" s="866">
        <v>2.02027664</v>
      </c>
      <c r="O3655" s="867">
        <v>11.25</v>
      </c>
      <c r="P3655" s="867">
        <f t="shared" si="50"/>
        <v>22.7281122</v>
      </c>
    </row>
    <row r="3656" s="1" customFormat="1" spans="1:16">
      <c r="A3656" s="926" t="s">
        <v>8565</v>
      </c>
      <c r="B3656" s="921" t="s">
        <v>8566</v>
      </c>
      <c r="C3656" s="891"/>
      <c r="D3656" s="555"/>
      <c r="E3656" s="922"/>
      <c r="F3656" s="891"/>
      <c r="G3656" s="891"/>
      <c r="H3656" s="891"/>
      <c r="I3656" s="891"/>
      <c r="J3656" s="891"/>
      <c r="K3656" s="891"/>
      <c r="L3656" s="891"/>
      <c r="M3656" s="925">
        <v>4</v>
      </c>
      <c r="N3656" s="866">
        <v>2.69370218666667</v>
      </c>
      <c r="O3656" s="867">
        <v>11.25</v>
      </c>
      <c r="P3656" s="867">
        <f t="shared" si="50"/>
        <v>30.3041496</v>
      </c>
    </row>
    <row r="3657" s="1" customFormat="1" spans="1:16">
      <c r="A3657" s="926" t="s">
        <v>8567</v>
      </c>
      <c r="B3657" s="921" t="s">
        <v>8568</v>
      </c>
      <c r="C3657" s="891"/>
      <c r="D3657" s="555"/>
      <c r="E3657" s="922"/>
      <c r="F3657" s="891"/>
      <c r="G3657" s="891"/>
      <c r="H3657" s="891"/>
      <c r="I3657" s="891"/>
      <c r="J3657" s="891"/>
      <c r="K3657" s="891"/>
      <c r="L3657" s="891"/>
      <c r="M3657" s="925">
        <v>3</v>
      </c>
      <c r="N3657" s="866">
        <v>2.02027664</v>
      </c>
      <c r="O3657" s="867">
        <v>11.25</v>
      </c>
      <c r="P3657" s="867">
        <f t="shared" si="50"/>
        <v>22.7281122</v>
      </c>
    </row>
    <row r="3658" s="1" customFormat="1" spans="1:16">
      <c r="A3658" s="926" t="s">
        <v>8569</v>
      </c>
      <c r="B3658" s="921" t="s">
        <v>8570</v>
      </c>
      <c r="C3658" s="891"/>
      <c r="D3658" s="555"/>
      <c r="E3658" s="922"/>
      <c r="F3658" s="891"/>
      <c r="G3658" s="891"/>
      <c r="H3658" s="891"/>
      <c r="I3658" s="891"/>
      <c r="J3658" s="891"/>
      <c r="K3658" s="891"/>
      <c r="L3658" s="891"/>
      <c r="M3658" s="925">
        <v>7</v>
      </c>
      <c r="N3658" s="866">
        <v>4.71397882666667</v>
      </c>
      <c r="O3658" s="867">
        <v>11.25</v>
      </c>
      <c r="P3658" s="867">
        <f t="shared" si="50"/>
        <v>53.0322618</v>
      </c>
    </row>
    <row r="3659" s="1" customFormat="1" spans="1:16">
      <c r="A3659" s="926" t="s">
        <v>8571</v>
      </c>
      <c r="B3659" s="921" t="s">
        <v>8572</v>
      </c>
      <c r="C3659" s="891"/>
      <c r="D3659" s="555"/>
      <c r="E3659" s="922"/>
      <c r="F3659" s="891"/>
      <c r="G3659" s="891"/>
      <c r="H3659" s="891"/>
      <c r="I3659" s="891"/>
      <c r="J3659" s="891"/>
      <c r="K3659" s="891"/>
      <c r="L3659" s="891"/>
      <c r="M3659" s="925">
        <v>6</v>
      </c>
      <c r="N3659" s="866">
        <v>4.04055328</v>
      </c>
      <c r="O3659" s="867">
        <v>11.25</v>
      </c>
      <c r="P3659" s="867">
        <f t="shared" si="50"/>
        <v>45.4562244</v>
      </c>
    </row>
    <row r="3660" s="1" customFormat="1" spans="1:16">
      <c r="A3660" s="926" t="s">
        <v>8573</v>
      </c>
      <c r="B3660" s="921" t="s">
        <v>8574</v>
      </c>
      <c r="C3660" s="891"/>
      <c r="D3660" s="555"/>
      <c r="E3660" s="922"/>
      <c r="F3660" s="891"/>
      <c r="G3660" s="891"/>
      <c r="H3660" s="891"/>
      <c r="I3660" s="891"/>
      <c r="J3660" s="891"/>
      <c r="K3660" s="891"/>
      <c r="L3660" s="891"/>
      <c r="M3660" s="925">
        <v>3</v>
      </c>
      <c r="N3660" s="866">
        <v>2.02027664</v>
      </c>
      <c r="O3660" s="867">
        <v>11.25</v>
      </c>
      <c r="P3660" s="867">
        <f t="shared" si="50"/>
        <v>22.7281122</v>
      </c>
    </row>
    <row r="3661" s="1" customFormat="1" spans="1:16">
      <c r="A3661" s="926" t="s">
        <v>8575</v>
      </c>
      <c r="B3661" s="921" t="s">
        <v>8576</v>
      </c>
      <c r="C3661" s="891"/>
      <c r="D3661" s="555"/>
      <c r="E3661" s="922"/>
      <c r="F3661" s="891"/>
      <c r="G3661" s="891"/>
      <c r="H3661" s="891"/>
      <c r="I3661" s="891"/>
      <c r="J3661" s="891"/>
      <c r="K3661" s="891"/>
      <c r="L3661" s="891"/>
      <c r="M3661" s="925">
        <v>4</v>
      </c>
      <c r="N3661" s="866">
        <v>2.69370218666667</v>
      </c>
      <c r="O3661" s="867">
        <v>11.25</v>
      </c>
      <c r="P3661" s="867">
        <f t="shared" si="50"/>
        <v>30.3041496</v>
      </c>
    </row>
    <row r="3662" s="1" customFormat="1" spans="1:16">
      <c r="A3662" s="926" t="s">
        <v>8577</v>
      </c>
      <c r="B3662" s="921" t="s">
        <v>8578</v>
      </c>
      <c r="C3662" s="891"/>
      <c r="D3662" s="555"/>
      <c r="E3662" s="922"/>
      <c r="F3662" s="891"/>
      <c r="G3662" s="891"/>
      <c r="H3662" s="891"/>
      <c r="I3662" s="891"/>
      <c r="J3662" s="891"/>
      <c r="K3662" s="891"/>
      <c r="L3662" s="891"/>
      <c r="M3662" s="925">
        <v>9</v>
      </c>
      <c r="N3662" s="866">
        <v>6.06082992</v>
      </c>
      <c r="O3662" s="867">
        <v>11.25</v>
      </c>
      <c r="P3662" s="867">
        <f t="shared" si="50"/>
        <v>68.1843366</v>
      </c>
    </row>
    <row r="3663" s="1" customFormat="1" spans="1:16">
      <c r="A3663" s="926" t="s">
        <v>8579</v>
      </c>
      <c r="B3663" s="921" t="s">
        <v>8580</v>
      </c>
      <c r="C3663" s="891"/>
      <c r="D3663" s="555"/>
      <c r="E3663" s="922"/>
      <c r="F3663" s="891"/>
      <c r="G3663" s="891"/>
      <c r="H3663" s="891"/>
      <c r="I3663" s="891"/>
      <c r="J3663" s="891"/>
      <c r="K3663" s="891"/>
      <c r="L3663" s="891"/>
      <c r="M3663" s="925">
        <v>3</v>
      </c>
      <c r="N3663" s="866">
        <v>2.02027664</v>
      </c>
      <c r="O3663" s="867">
        <v>11.25</v>
      </c>
      <c r="P3663" s="867">
        <f t="shared" si="50"/>
        <v>22.7281122</v>
      </c>
    </row>
    <row r="3664" s="1" customFormat="1" spans="1:16">
      <c r="A3664" s="926" t="s">
        <v>8581</v>
      </c>
      <c r="B3664" s="921" t="s">
        <v>7356</v>
      </c>
      <c r="C3664" s="891"/>
      <c r="D3664" s="555"/>
      <c r="E3664" s="922"/>
      <c r="F3664" s="891"/>
      <c r="G3664" s="891"/>
      <c r="H3664" s="891"/>
      <c r="I3664" s="891"/>
      <c r="J3664" s="891"/>
      <c r="K3664" s="891"/>
      <c r="L3664" s="891"/>
      <c r="M3664" s="925">
        <v>2</v>
      </c>
      <c r="N3664" s="866">
        <v>1.34685109333333</v>
      </c>
      <c r="O3664" s="867">
        <v>11.25</v>
      </c>
      <c r="P3664" s="867">
        <f t="shared" si="50"/>
        <v>15.1520748</v>
      </c>
    </row>
    <row r="3665" s="1" customFormat="1" spans="1:16">
      <c r="A3665" s="926" t="s">
        <v>8582</v>
      </c>
      <c r="B3665" s="921" t="s">
        <v>8583</v>
      </c>
      <c r="C3665" s="891"/>
      <c r="D3665" s="555"/>
      <c r="E3665" s="922"/>
      <c r="F3665" s="891"/>
      <c r="G3665" s="891"/>
      <c r="H3665" s="891"/>
      <c r="I3665" s="891"/>
      <c r="J3665" s="891"/>
      <c r="K3665" s="891"/>
      <c r="L3665" s="891"/>
      <c r="M3665" s="925">
        <v>1</v>
      </c>
      <c r="N3665" s="866">
        <v>0.673425546666667</v>
      </c>
      <c r="O3665" s="867">
        <v>11.25</v>
      </c>
      <c r="P3665" s="867">
        <f t="shared" si="50"/>
        <v>7.5760374</v>
      </c>
    </row>
    <row r="3666" s="1" customFormat="1" spans="1:16">
      <c r="A3666" s="926" t="s">
        <v>8584</v>
      </c>
      <c r="B3666" s="921" t="s">
        <v>8585</v>
      </c>
      <c r="C3666" s="891"/>
      <c r="D3666" s="555"/>
      <c r="E3666" s="922"/>
      <c r="F3666" s="891"/>
      <c r="G3666" s="891"/>
      <c r="H3666" s="891"/>
      <c r="I3666" s="891"/>
      <c r="J3666" s="891"/>
      <c r="K3666" s="891"/>
      <c r="L3666" s="891"/>
      <c r="M3666" s="925">
        <v>5</v>
      </c>
      <c r="N3666" s="866">
        <v>3.36712773333333</v>
      </c>
      <c r="O3666" s="867">
        <v>11.25</v>
      </c>
      <c r="P3666" s="867">
        <f t="shared" si="50"/>
        <v>37.880187</v>
      </c>
    </row>
    <row r="3667" s="1" customFormat="1" spans="1:16">
      <c r="A3667" s="926" t="s">
        <v>7312</v>
      </c>
      <c r="B3667" s="921" t="s">
        <v>3762</v>
      </c>
      <c r="C3667" s="891"/>
      <c r="D3667" s="555"/>
      <c r="E3667" s="922"/>
      <c r="F3667" s="891"/>
      <c r="G3667" s="891"/>
      <c r="H3667" s="891"/>
      <c r="I3667" s="891"/>
      <c r="J3667" s="891"/>
      <c r="K3667" s="891"/>
      <c r="L3667" s="891"/>
      <c r="M3667" s="925">
        <v>4</v>
      </c>
      <c r="N3667" s="866">
        <v>2.69370218666667</v>
      </c>
      <c r="O3667" s="867">
        <v>11.25</v>
      </c>
      <c r="P3667" s="867">
        <f t="shared" si="50"/>
        <v>30.3041496</v>
      </c>
    </row>
    <row r="3668" s="1" customFormat="1" spans="1:16">
      <c r="A3668" s="926" t="s">
        <v>8586</v>
      </c>
      <c r="B3668" s="921" t="s">
        <v>8587</v>
      </c>
      <c r="C3668" s="891"/>
      <c r="D3668" s="555"/>
      <c r="E3668" s="922"/>
      <c r="F3668" s="891"/>
      <c r="G3668" s="891"/>
      <c r="H3668" s="891"/>
      <c r="I3668" s="891"/>
      <c r="J3668" s="891"/>
      <c r="K3668" s="891"/>
      <c r="L3668" s="891"/>
      <c r="M3668" s="925">
        <v>5</v>
      </c>
      <c r="N3668" s="866">
        <v>3.36712773333333</v>
      </c>
      <c r="O3668" s="867">
        <v>11.25</v>
      </c>
      <c r="P3668" s="867">
        <f t="shared" si="50"/>
        <v>37.880187</v>
      </c>
    </row>
    <row r="3669" s="1" customFormat="1" spans="1:16">
      <c r="A3669" s="926" t="s">
        <v>8588</v>
      </c>
      <c r="B3669" s="921" t="s">
        <v>8589</v>
      </c>
      <c r="C3669" s="891"/>
      <c r="D3669" s="555"/>
      <c r="E3669" s="922"/>
      <c r="F3669" s="891"/>
      <c r="G3669" s="891"/>
      <c r="H3669" s="891"/>
      <c r="I3669" s="891"/>
      <c r="J3669" s="891"/>
      <c r="K3669" s="891"/>
      <c r="L3669" s="891"/>
      <c r="M3669" s="925">
        <v>3</v>
      </c>
      <c r="N3669" s="866">
        <v>2.02027664</v>
      </c>
      <c r="O3669" s="867">
        <v>11.25</v>
      </c>
      <c r="P3669" s="867">
        <f t="shared" si="50"/>
        <v>22.7281122</v>
      </c>
    </row>
    <row r="3670" s="1" customFormat="1" spans="1:16">
      <c r="A3670" s="926" t="s">
        <v>8590</v>
      </c>
      <c r="B3670" s="921" t="s">
        <v>8591</v>
      </c>
      <c r="C3670" s="891"/>
      <c r="D3670" s="555"/>
      <c r="E3670" s="922"/>
      <c r="F3670" s="891"/>
      <c r="G3670" s="891"/>
      <c r="H3670" s="891"/>
      <c r="I3670" s="891"/>
      <c r="J3670" s="891"/>
      <c r="K3670" s="891"/>
      <c r="L3670" s="891"/>
      <c r="M3670" s="925">
        <v>2</v>
      </c>
      <c r="N3670" s="866">
        <v>1.34685109333333</v>
      </c>
      <c r="O3670" s="867">
        <v>11.25</v>
      </c>
      <c r="P3670" s="867">
        <f t="shared" si="50"/>
        <v>15.1520748</v>
      </c>
    </row>
    <row r="3671" s="1" customFormat="1" spans="1:16">
      <c r="A3671" s="920" t="s">
        <v>8592</v>
      </c>
      <c r="B3671" s="921" t="s">
        <v>8593</v>
      </c>
      <c r="C3671" s="891"/>
      <c r="D3671" s="555"/>
      <c r="E3671" s="922"/>
      <c r="F3671" s="891"/>
      <c r="G3671" s="891"/>
      <c r="H3671" s="891"/>
      <c r="I3671" s="891"/>
      <c r="J3671" s="891"/>
      <c r="K3671" s="891"/>
      <c r="L3671" s="891"/>
      <c r="M3671" s="925">
        <v>3</v>
      </c>
      <c r="N3671" s="866">
        <v>2.02027664</v>
      </c>
      <c r="O3671" s="867">
        <v>11.25</v>
      </c>
      <c r="P3671" s="867">
        <f t="shared" si="50"/>
        <v>22.7281122</v>
      </c>
    </row>
    <row r="3672" s="1" customFormat="1" spans="1:16">
      <c r="A3672" s="926" t="s">
        <v>8594</v>
      </c>
      <c r="B3672" s="921" t="s">
        <v>7023</v>
      </c>
      <c r="C3672" s="891"/>
      <c r="D3672" s="555"/>
      <c r="E3672" s="922"/>
      <c r="F3672" s="891"/>
      <c r="G3672" s="891"/>
      <c r="H3672" s="891"/>
      <c r="I3672" s="891"/>
      <c r="J3672" s="891"/>
      <c r="K3672" s="891"/>
      <c r="L3672" s="891"/>
      <c r="M3672" s="925">
        <v>6</v>
      </c>
      <c r="N3672" s="866">
        <v>4.04055328</v>
      </c>
      <c r="O3672" s="867">
        <v>11.25</v>
      </c>
      <c r="P3672" s="867">
        <f t="shared" si="50"/>
        <v>45.4562244</v>
      </c>
    </row>
    <row r="3673" s="1" customFormat="1" spans="1:16">
      <c r="A3673" s="926" t="s">
        <v>8595</v>
      </c>
      <c r="B3673" s="921" t="s">
        <v>8596</v>
      </c>
      <c r="C3673" s="891"/>
      <c r="D3673" s="555"/>
      <c r="E3673" s="922"/>
      <c r="F3673" s="891"/>
      <c r="G3673" s="891"/>
      <c r="H3673" s="891"/>
      <c r="I3673" s="891"/>
      <c r="J3673" s="891"/>
      <c r="K3673" s="891"/>
      <c r="L3673" s="891"/>
      <c r="M3673" s="925">
        <v>2</v>
      </c>
      <c r="N3673" s="866">
        <v>1.34685109333333</v>
      </c>
      <c r="O3673" s="867">
        <v>11.25</v>
      </c>
      <c r="P3673" s="867">
        <f t="shared" si="50"/>
        <v>15.1520748</v>
      </c>
    </row>
    <row r="3674" s="1" customFormat="1" spans="1:16">
      <c r="A3674" s="926" t="s">
        <v>8597</v>
      </c>
      <c r="B3674" s="921" t="s">
        <v>8598</v>
      </c>
      <c r="C3674" s="891"/>
      <c r="D3674" s="555"/>
      <c r="E3674" s="922"/>
      <c r="F3674" s="891"/>
      <c r="G3674" s="891"/>
      <c r="H3674" s="891"/>
      <c r="I3674" s="891"/>
      <c r="J3674" s="891"/>
      <c r="K3674" s="891"/>
      <c r="L3674" s="891"/>
      <c r="M3674" s="925">
        <v>4</v>
      </c>
      <c r="N3674" s="866">
        <v>2.69370218666667</v>
      </c>
      <c r="O3674" s="867">
        <v>11.25</v>
      </c>
      <c r="P3674" s="867">
        <f t="shared" si="50"/>
        <v>30.3041496</v>
      </c>
    </row>
    <row r="3675" s="1" customFormat="1" spans="1:16">
      <c r="A3675" s="926" t="s">
        <v>8599</v>
      </c>
      <c r="B3675" s="921" t="s">
        <v>8600</v>
      </c>
      <c r="C3675" s="891"/>
      <c r="D3675" s="555"/>
      <c r="E3675" s="922"/>
      <c r="F3675" s="891"/>
      <c r="G3675" s="891"/>
      <c r="H3675" s="891"/>
      <c r="I3675" s="891"/>
      <c r="J3675" s="891"/>
      <c r="K3675" s="891"/>
      <c r="L3675" s="891"/>
      <c r="M3675" s="925">
        <v>1</v>
      </c>
      <c r="N3675" s="866">
        <v>0.673425546666667</v>
      </c>
      <c r="O3675" s="867">
        <v>11.25</v>
      </c>
      <c r="P3675" s="867">
        <f t="shared" si="50"/>
        <v>7.5760374</v>
      </c>
    </row>
    <row r="3676" s="1" customFormat="1" spans="1:16">
      <c r="A3676" s="926" t="s">
        <v>8601</v>
      </c>
      <c r="B3676" s="921" t="s">
        <v>8602</v>
      </c>
      <c r="C3676" s="891"/>
      <c r="D3676" s="555"/>
      <c r="E3676" s="922"/>
      <c r="F3676" s="891"/>
      <c r="G3676" s="891"/>
      <c r="H3676" s="891"/>
      <c r="I3676" s="891"/>
      <c r="J3676" s="891"/>
      <c r="K3676" s="891"/>
      <c r="L3676" s="891"/>
      <c r="M3676" s="925">
        <v>3</v>
      </c>
      <c r="N3676" s="866">
        <v>2.02027664</v>
      </c>
      <c r="O3676" s="867">
        <v>11.25</v>
      </c>
      <c r="P3676" s="867">
        <f t="shared" si="50"/>
        <v>22.7281122</v>
      </c>
    </row>
    <row r="3677" s="1" customFormat="1" spans="1:16">
      <c r="A3677" s="926" t="s">
        <v>8603</v>
      </c>
      <c r="B3677" s="921" t="s">
        <v>8604</v>
      </c>
      <c r="C3677" s="891"/>
      <c r="D3677" s="555"/>
      <c r="E3677" s="922"/>
      <c r="F3677" s="891"/>
      <c r="G3677" s="891"/>
      <c r="H3677" s="891"/>
      <c r="I3677" s="891"/>
      <c r="J3677" s="891"/>
      <c r="K3677" s="891"/>
      <c r="L3677" s="891"/>
      <c r="M3677" s="925">
        <v>4</v>
      </c>
      <c r="N3677" s="866">
        <v>2.69370218666667</v>
      </c>
      <c r="O3677" s="867">
        <v>11.25</v>
      </c>
      <c r="P3677" s="867">
        <f t="shared" si="50"/>
        <v>30.3041496</v>
      </c>
    </row>
    <row r="3678" s="1" customFormat="1" spans="1:16">
      <c r="A3678" s="926" t="s">
        <v>8605</v>
      </c>
      <c r="B3678" s="921" t="s">
        <v>8606</v>
      </c>
      <c r="C3678" s="891"/>
      <c r="D3678" s="555"/>
      <c r="E3678" s="922"/>
      <c r="F3678" s="891"/>
      <c r="G3678" s="891"/>
      <c r="H3678" s="891"/>
      <c r="I3678" s="891"/>
      <c r="J3678" s="891"/>
      <c r="K3678" s="891"/>
      <c r="L3678" s="891"/>
      <c r="M3678" s="925">
        <v>4</v>
      </c>
      <c r="N3678" s="866">
        <v>2.69370218666667</v>
      </c>
      <c r="O3678" s="867">
        <v>11.25</v>
      </c>
      <c r="P3678" s="867">
        <f t="shared" si="50"/>
        <v>30.3041496</v>
      </c>
    </row>
    <row r="3679" s="1" customFormat="1" spans="1:16">
      <c r="A3679" s="926" t="s">
        <v>8607</v>
      </c>
      <c r="B3679" s="921" t="s">
        <v>8608</v>
      </c>
      <c r="C3679" s="891"/>
      <c r="D3679" s="555"/>
      <c r="E3679" s="922"/>
      <c r="F3679" s="891"/>
      <c r="G3679" s="891"/>
      <c r="H3679" s="891"/>
      <c r="I3679" s="891"/>
      <c r="J3679" s="891"/>
      <c r="K3679" s="891"/>
      <c r="L3679" s="891"/>
      <c r="M3679" s="925">
        <v>2</v>
      </c>
      <c r="N3679" s="866">
        <v>1.34685109333333</v>
      </c>
      <c r="O3679" s="867">
        <v>11.25</v>
      </c>
      <c r="P3679" s="867">
        <f t="shared" si="50"/>
        <v>15.1520748</v>
      </c>
    </row>
    <row r="3680" s="1" customFormat="1" spans="1:16">
      <c r="A3680" s="926" t="s">
        <v>8083</v>
      </c>
      <c r="B3680" s="921" t="s">
        <v>8609</v>
      </c>
      <c r="C3680" s="891"/>
      <c r="D3680" s="555"/>
      <c r="E3680" s="922"/>
      <c r="F3680" s="891"/>
      <c r="G3680" s="891"/>
      <c r="H3680" s="891"/>
      <c r="I3680" s="891"/>
      <c r="J3680" s="891"/>
      <c r="K3680" s="891"/>
      <c r="L3680" s="891"/>
      <c r="M3680" s="925">
        <v>5</v>
      </c>
      <c r="N3680" s="866">
        <v>3.36712773333333</v>
      </c>
      <c r="O3680" s="867">
        <v>11.25</v>
      </c>
      <c r="P3680" s="867">
        <f t="shared" si="50"/>
        <v>37.880187</v>
      </c>
    </row>
    <row r="3681" s="1" customFormat="1" spans="1:16">
      <c r="A3681" s="926" t="s">
        <v>8610</v>
      </c>
      <c r="B3681" s="921" t="s">
        <v>8611</v>
      </c>
      <c r="C3681" s="891"/>
      <c r="D3681" s="555"/>
      <c r="E3681" s="922"/>
      <c r="F3681" s="891"/>
      <c r="G3681" s="891"/>
      <c r="H3681" s="891"/>
      <c r="I3681" s="891"/>
      <c r="J3681" s="891"/>
      <c r="K3681" s="891"/>
      <c r="L3681" s="891"/>
      <c r="M3681" s="925">
        <v>6</v>
      </c>
      <c r="N3681" s="866">
        <v>4.04055328</v>
      </c>
      <c r="O3681" s="867">
        <v>11.25</v>
      </c>
      <c r="P3681" s="867">
        <f t="shared" si="50"/>
        <v>45.4562244</v>
      </c>
    </row>
    <row r="3682" s="1" customFormat="1" spans="1:16">
      <c r="A3682" s="926" t="s">
        <v>8612</v>
      </c>
      <c r="B3682" s="921" t="s">
        <v>8613</v>
      </c>
      <c r="C3682" s="891"/>
      <c r="D3682" s="555"/>
      <c r="E3682" s="922"/>
      <c r="F3682" s="891"/>
      <c r="G3682" s="891"/>
      <c r="H3682" s="891"/>
      <c r="I3682" s="891"/>
      <c r="J3682" s="891"/>
      <c r="K3682" s="891"/>
      <c r="L3682" s="891"/>
      <c r="M3682" s="925">
        <v>5</v>
      </c>
      <c r="N3682" s="866">
        <v>3.36712773333333</v>
      </c>
      <c r="O3682" s="867">
        <v>11.25</v>
      </c>
      <c r="P3682" s="867">
        <f t="shared" si="50"/>
        <v>37.880187</v>
      </c>
    </row>
    <row r="3683" s="1" customFormat="1" spans="1:16">
      <c r="A3683" s="926" t="s">
        <v>8614</v>
      </c>
      <c r="B3683" s="921" t="s">
        <v>8615</v>
      </c>
      <c r="C3683" s="891"/>
      <c r="D3683" s="555"/>
      <c r="E3683" s="922"/>
      <c r="F3683" s="891"/>
      <c r="G3683" s="891"/>
      <c r="H3683" s="891"/>
      <c r="I3683" s="891"/>
      <c r="J3683" s="891"/>
      <c r="K3683" s="891"/>
      <c r="L3683" s="891"/>
      <c r="M3683" s="925">
        <v>7</v>
      </c>
      <c r="N3683" s="866">
        <v>4.71397882666667</v>
      </c>
      <c r="O3683" s="867">
        <v>11.25</v>
      </c>
      <c r="P3683" s="867">
        <f t="shared" si="50"/>
        <v>53.0322618</v>
      </c>
    </row>
    <row r="3684" s="1" customFormat="1" spans="1:16">
      <c r="A3684" s="926" t="s">
        <v>8616</v>
      </c>
      <c r="B3684" s="921" t="s">
        <v>7592</v>
      </c>
      <c r="C3684" s="891"/>
      <c r="D3684" s="555"/>
      <c r="E3684" s="922"/>
      <c r="F3684" s="891"/>
      <c r="G3684" s="891"/>
      <c r="H3684" s="891"/>
      <c r="I3684" s="891"/>
      <c r="J3684" s="891"/>
      <c r="K3684" s="891"/>
      <c r="L3684" s="891"/>
      <c r="M3684" s="925">
        <v>5</v>
      </c>
      <c r="N3684" s="866">
        <v>3.36712773333333</v>
      </c>
      <c r="O3684" s="867">
        <v>11.25</v>
      </c>
      <c r="P3684" s="867">
        <f t="shared" si="50"/>
        <v>37.880187</v>
      </c>
    </row>
    <row r="3685" s="1" customFormat="1" spans="1:16">
      <c r="A3685" s="920" t="s">
        <v>8617</v>
      </c>
      <c r="B3685" s="921" t="s">
        <v>8618</v>
      </c>
      <c r="C3685" s="891"/>
      <c r="D3685" s="555"/>
      <c r="E3685" s="922"/>
      <c r="F3685" s="891"/>
      <c r="G3685" s="891"/>
      <c r="H3685" s="891"/>
      <c r="I3685" s="891"/>
      <c r="J3685" s="891"/>
      <c r="K3685" s="891"/>
      <c r="L3685" s="891"/>
      <c r="M3685" s="925">
        <v>4</v>
      </c>
      <c r="N3685" s="866">
        <v>2.69370218666667</v>
      </c>
      <c r="O3685" s="867">
        <v>11.25</v>
      </c>
      <c r="P3685" s="867">
        <f t="shared" si="50"/>
        <v>30.3041496</v>
      </c>
    </row>
    <row r="3686" s="1" customFormat="1" spans="1:16">
      <c r="A3686" s="926" t="s">
        <v>8619</v>
      </c>
      <c r="B3686" s="921" t="s">
        <v>8620</v>
      </c>
      <c r="C3686" s="891"/>
      <c r="D3686" s="555"/>
      <c r="E3686" s="922"/>
      <c r="F3686" s="891"/>
      <c r="G3686" s="891"/>
      <c r="H3686" s="891"/>
      <c r="I3686" s="891"/>
      <c r="J3686" s="891"/>
      <c r="K3686" s="891"/>
      <c r="L3686" s="891"/>
      <c r="M3686" s="925">
        <v>5</v>
      </c>
      <c r="N3686" s="866">
        <v>3.36712773333333</v>
      </c>
      <c r="O3686" s="867">
        <v>11.25</v>
      </c>
      <c r="P3686" s="867">
        <f t="shared" si="50"/>
        <v>37.880187</v>
      </c>
    </row>
    <row r="3687" s="1" customFormat="1" spans="1:16">
      <c r="A3687" s="926" t="s">
        <v>8621</v>
      </c>
      <c r="B3687" s="921" t="s">
        <v>7844</v>
      </c>
      <c r="C3687" s="891"/>
      <c r="D3687" s="555"/>
      <c r="E3687" s="922"/>
      <c r="F3687" s="891"/>
      <c r="G3687" s="891"/>
      <c r="H3687" s="891"/>
      <c r="I3687" s="891"/>
      <c r="J3687" s="891"/>
      <c r="K3687" s="891"/>
      <c r="L3687" s="891"/>
      <c r="M3687" s="925">
        <v>2</v>
      </c>
      <c r="N3687" s="866">
        <v>1.34685109333333</v>
      </c>
      <c r="O3687" s="867">
        <v>11.25</v>
      </c>
      <c r="P3687" s="867">
        <f t="shared" si="50"/>
        <v>15.1520748</v>
      </c>
    </row>
    <row r="3688" s="1" customFormat="1" spans="1:16">
      <c r="A3688" s="926" t="s">
        <v>2429</v>
      </c>
      <c r="B3688" s="921" t="s">
        <v>8622</v>
      </c>
      <c r="C3688" s="891"/>
      <c r="D3688" s="555"/>
      <c r="E3688" s="922"/>
      <c r="F3688" s="891"/>
      <c r="G3688" s="891"/>
      <c r="H3688" s="891"/>
      <c r="I3688" s="891"/>
      <c r="J3688" s="891"/>
      <c r="K3688" s="891"/>
      <c r="L3688" s="891"/>
      <c r="M3688" s="925">
        <v>5</v>
      </c>
      <c r="N3688" s="866">
        <v>3.36712773333333</v>
      </c>
      <c r="O3688" s="867">
        <v>11.25</v>
      </c>
      <c r="P3688" s="867">
        <f t="shared" si="50"/>
        <v>37.880187</v>
      </c>
    </row>
    <row r="3689" s="1" customFormat="1" spans="1:16">
      <c r="A3689" s="926" t="s">
        <v>8623</v>
      </c>
      <c r="B3689" s="921" t="s">
        <v>8624</v>
      </c>
      <c r="C3689" s="891"/>
      <c r="D3689" s="555"/>
      <c r="E3689" s="922"/>
      <c r="F3689" s="891"/>
      <c r="G3689" s="891"/>
      <c r="H3689" s="891"/>
      <c r="I3689" s="891"/>
      <c r="J3689" s="891"/>
      <c r="K3689" s="891"/>
      <c r="L3689" s="891"/>
      <c r="M3689" s="925">
        <v>4</v>
      </c>
      <c r="N3689" s="866">
        <v>2.69370218666667</v>
      </c>
      <c r="O3689" s="867">
        <v>11.25</v>
      </c>
      <c r="P3689" s="867">
        <f t="shared" si="50"/>
        <v>30.3041496</v>
      </c>
    </row>
    <row r="3690" s="1" customFormat="1" spans="1:16">
      <c r="A3690" s="926" t="s">
        <v>8625</v>
      </c>
      <c r="B3690" s="921" t="s">
        <v>8626</v>
      </c>
      <c r="C3690" s="891"/>
      <c r="D3690" s="555"/>
      <c r="E3690" s="922"/>
      <c r="F3690" s="891"/>
      <c r="G3690" s="891"/>
      <c r="H3690" s="891"/>
      <c r="I3690" s="891"/>
      <c r="J3690" s="891"/>
      <c r="K3690" s="891"/>
      <c r="L3690" s="891"/>
      <c r="M3690" s="925">
        <v>2</v>
      </c>
      <c r="N3690" s="866">
        <v>1.34685109333333</v>
      </c>
      <c r="O3690" s="867">
        <v>11.25</v>
      </c>
      <c r="P3690" s="867">
        <f t="shared" si="50"/>
        <v>15.1520748</v>
      </c>
    </row>
    <row r="3691" s="1" customFormat="1" spans="1:16">
      <c r="A3691" s="926" t="s">
        <v>8627</v>
      </c>
      <c r="B3691" s="921" t="s">
        <v>8628</v>
      </c>
      <c r="C3691" s="891"/>
      <c r="D3691" s="555"/>
      <c r="E3691" s="922"/>
      <c r="F3691" s="891"/>
      <c r="G3691" s="891"/>
      <c r="H3691" s="891"/>
      <c r="I3691" s="891"/>
      <c r="J3691" s="891"/>
      <c r="K3691" s="891"/>
      <c r="L3691" s="891"/>
      <c r="M3691" s="925">
        <v>3</v>
      </c>
      <c r="N3691" s="866">
        <v>2.02027664</v>
      </c>
      <c r="O3691" s="867">
        <v>11.25</v>
      </c>
      <c r="P3691" s="867">
        <f t="shared" si="50"/>
        <v>22.7281122</v>
      </c>
    </row>
    <row r="3692" s="1" customFormat="1" spans="1:16">
      <c r="A3692" s="926" t="s">
        <v>8629</v>
      </c>
      <c r="B3692" s="921" t="s">
        <v>8630</v>
      </c>
      <c r="C3692" s="891"/>
      <c r="D3692" s="555"/>
      <c r="E3692" s="922"/>
      <c r="F3692" s="891"/>
      <c r="G3692" s="891"/>
      <c r="H3692" s="891"/>
      <c r="I3692" s="891"/>
      <c r="J3692" s="891"/>
      <c r="K3692" s="891"/>
      <c r="L3692" s="891"/>
      <c r="M3692" s="925">
        <v>6</v>
      </c>
      <c r="N3692" s="866">
        <v>4.04055328</v>
      </c>
      <c r="O3692" s="867">
        <v>11.25</v>
      </c>
      <c r="P3692" s="867">
        <f t="shared" si="50"/>
        <v>45.4562244</v>
      </c>
    </row>
    <row r="3693" s="1" customFormat="1" spans="1:16">
      <c r="A3693" s="926" t="s">
        <v>8631</v>
      </c>
      <c r="B3693" s="921" t="s">
        <v>7588</v>
      </c>
      <c r="C3693" s="891"/>
      <c r="D3693" s="555"/>
      <c r="E3693" s="922"/>
      <c r="F3693" s="891"/>
      <c r="G3693" s="891"/>
      <c r="H3693" s="891"/>
      <c r="I3693" s="891"/>
      <c r="J3693" s="891"/>
      <c r="K3693" s="891"/>
      <c r="L3693" s="891"/>
      <c r="M3693" s="925">
        <v>5</v>
      </c>
      <c r="N3693" s="866">
        <v>3.36712773333333</v>
      </c>
      <c r="O3693" s="867">
        <v>11.25</v>
      </c>
      <c r="P3693" s="867">
        <f t="shared" si="50"/>
        <v>37.880187</v>
      </c>
    </row>
    <row r="3694" s="1" customFormat="1" spans="1:16">
      <c r="A3694" s="926" t="s">
        <v>7111</v>
      </c>
      <c r="B3694" s="921" t="s">
        <v>8632</v>
      </c>
      <c r="C3694" s="891"/>
      <c r="D3694" s="555"/>
      <c r="E3694" s="922"/>
      <c r="F3694" s="891"/>
      <c r="G3694" s="891"/>
      <c r="H3694" s="891"/>
      <c r="I3694" s="891"/>
      <c r="J3694" s="891"/>
      <c r="K3694" s="891"/>
      <c r="L3694" s="891"/>
      <c r="M3694" s="925">
        <v>1</v>
      </c>
      <c r="N3694" s="866">
        <v>0.673425546666667</v>
      </c>
      <c r="O3694" s="867">
        <v>11.25</v>
      </c>
      <c r="P3694" s="867">
        <f t="shared" si="50"/>
        <v>7.5760374</v>
      </c>
    </row>
    <row r="3695" s="1" customFormat="1" spans="1:16">
      <c r="A3695" s="926" t="s">
        <v>8633</v>
      </c>
      <c r="B3695" s="921" t="s">
        <v>7399</v>
      </c>
      <c r="C3695" s="891"/>
      <c r="D3695" s="555"/>
      <c r="E3695" s="922"/>
      <c r="F3695" s="891"/>
      <c r="G3695" s="891"/>
      <c r="H3695" s="891"/>
      <c r="I3695" s="891"/>
      <c r="J3695" s="891"/>
      <c r="K3695" s="891"/>
      <c r="L3695" s="891"/>
      <c r="M3695" s="925">
        <v>4</v>
      </c>
      <c r="N3695" s="866">
        <v>2.69370218666667</v>
      </c>
      <c r="O3695" s="867">
        <v>11.25</v>
      </c>
      <c r="P3695" s="867">
        <f t="shared" si="50"/>
        <v>30.3041496</v>
      </c>
    </row>
    <row r="3696" s="1" customFormat="1" spans="1:16">
      <c r="A3696" s="926" t="s">
        <v>8634</v>
      </c>
      <c r="B3696" s="921" t="s">
        <v>8635</v>
      </c>
      <c r="C3696" s="891"/>
      <c r="D3696" s="555"/>
      <c r="E3696" s="922"/>
      <c r="F3696" s="891"/>
      <c r="G3696" s="891"/>
      <c r="H3696" s="891"/>
      <c r="I3696" s="891"/>
      <c r="J3696" s="891"/>
      <c r="K3696" s="891"/>
      <c r="L3696" s="891"/>
      <c r="M3696" s="925">
        <v>4</v>
      </c>
      <c r="N3696" s="866">
        <v>2.69370218666667</v>
      </c>
      <c r="O3696" s="867">
        <v>11.25</v>
      </c>
      <c r="P3696" s="867">
        <f t="shared" si="50"/>
        <v>30.3041496</v>
      </c>
    </row>
    <row r="3697" s="1" customFormat="1" spans="1:16">
      <c r="A3697" s="926" t="s">
        <v>8636</v>
      </c>
      <c r="B3697" s="921" t="s">
        <v>8637</v>
      </c>
      <c r="C3697" s="891"/>
      <c r="D3697" s="555"/>
      <c r="E3697" s="922"/>
      <c r="F3697" s="891"/>
      <c r="G3697" s="891"/>
      <c r="H3697" s="891"/>
      <c r="I3697" s="891"/>
      <c r="J3697" s="891"/>
      <c r="K3697" s="891"/>
      <c r="L3697" s="891"/>
      <c r="M3697" s="925">
        <v>2</v>
      </c>
      <c r="N3697" s="866">
        <v>1.34685109333333</v>
      </c>
      <c r="O3697" s="867">
        <v>11.25</v>
      </c>
      <c r="P3697" s="867">
        <f t="shared" si="50"/>
        <v>15.1520748</v>
      </c>
    </row>
    <row r="3698" s="1" customFormat="1" spans="1:16">
      <c r="A3698" s="926" t="s">
        <v>8638</v>
      </c>
      <c r="B3698" s="921" t="s">
        <v>1402</v>
      </c>
      <c r="C3698" s="891"/>
      <c r="D3698" s="555"/>
      <c r="E3698" s="922"/>
      <c r="F3698" s="891"/>
      <c r="G3698" s="891"/>
      <c r="H3698" s="891"/>
      <c r="I3698" s="891"/>
      <c r="J3698" s="891"/>
      <c r="K3698" s="891"/>
      <c r="L3698" s="891"/>
      <c r="M3698" s="925">
        <v>2</v>
      </c>
      <c r="N3698" s="866">
        <v>1.34685109333333</v>
      </c>
      <c r="O3698" s="867">
        <v>11.25</v>
      </c>
      <c r="P3698" s="867">
        <f t="shared" si="50"/>
        <v>15.1520748</v>
      </c>
    </row>
    <row r="3699" s="1" customFormat="1" spans="1:16">
      <c r="A3699" s="926" t="s">
        <v>4072</v>
      </c>
      <c r="B3699" s="921" t="s">
        <v>8639</v>
      </c>
      <c r="C3699" s="891"/>
      <c r="D3699" s="555"/>
      <c r="E3699" s="922"/>
      <c r="F3699" s="891"/>
      <c r="G3699" s="891"/>
      <c r="H3699" s="891"/>
      <c r="I3699" s="891"/>
      <c r="J3699" s="891"/>
      <c r="K3699" s="891"/>
      <c r="L3699" s="891"/>
      <c r="M3699" s="925">
        <v>5</v>
      </c>
      <c r="N3699" s="866">
        <v>3.36712773333333</v>
      </c>
      <c r="O3699" s="867">
        <v>11.25</v>
      </c>
      <c r="P3699" s="867">
        <f t="shared" si="50"/>
        <v>37.880187</v>
      </c>
    </row>
    <row r="3700" s="1" customFormat="1" spans="1:16">
      <c r="A3700" s="926" t="s">
        <v>8640</v>
      </c>
      <c r="B3700" s="921" t="s">
        <v>8641</v>
      </c>
      <c r="C3700" s="891"/>
      <c r="D3700" s="555"/>
      <c r="E3700" s="922"/>
      <c r="F3700" s="891"/>
      <c r="G3700" s="891"/>
      <c r="H3700" s="891"/>
      <c r="I3700" s="891"/>
      <c r="J3700" s="891"/>
      <c r="K3700" s="891"/>
      <c r="L3700" s="891"/>
      <c r="M3700" s="925">
        <v>4</v>
      </c>
      <c r="N3700" s="866">
        <v>2.69370218666667</v>
      </c>
      <c r="O3700" s="867">
        <v>11.25</v>
      </c>
      <c r="P3700" s="867">
        <f t="shared" si="50"/>
        <v>30.3041496</v>
      </c>
    </row>
    <row r="3701" s="1" customFormat="1" spans="1:16">
      <c r="A3701" s="926" t="s">
        <v>8642</v>
      </c>
      <c r="B3701" s="921" t="s">
        <v>7737</v>
      </c>
      <c r="C3701" s="891"/>
      <c r="D3701" s="555"/>
      <c r="E3701" s="922"/>
      <c r="F3701" s="891"/>
      <c r="G3701" s="891"/>
      <c r="H3701" s="891"/>
      <c r="I3701" s="891"/>
      <c r="J3701" s="891"/>
      <c r="K3701" s="891"/>
      <c r="L3701" s="891"/>
      <c r="M3701" s="925">
        <v>6</v>
      </c>
      <c r="N3701" s="866">
        <v>4.04055328</v>
      </c>
      <c r="O3701" s="867">
        <v>11.25</v>
      </c>
      <c r="P3701" s="867">
        <f t="shared" si="50"/>
        <v>45.4562244</v>
      </c>
    </row>
    <row r="3702" s="1" customFormat="1" spans="1:16">
      <c r="A3702" s="926" t="s">
        <v>8643</v>
      </c>
      <c r="B3702" s="921" t="s">
        <v>8644</v>
      </c>
      <c r="C3702" s="891"/>
      <c r="D3702" s="555"/>
      <c r="E3702" s="922"/>
      <c r="F3702" s="891"/>
      <c r="G3702" s="891"/>
      <c r="H3702" s="891"/>
      <c r="I3702" s="891"/>
      <c r="J3702" s="891"/>
      <c r="K3702" s="891"/>
      <c r="L3702" s="891"/>
      <c r="M3702" s="925">
        <v>2</v>
      </c>
      <c r="N3702" s="866">
        <v>1.34685109333333</v>
      </c>
      <c r="O3702" s="867">
        <v>11.25</v>
      </c>
      <c r="P3702" s="867">
        <f t="shared" si="50"/>
        <v>15.1520748</v>
      </c>
    </row>
    <row r="3703" s="1" customFormat="1" spans="1:16">
      <c r="A3703" s="926" t="s">
        <v>8453</v>
      </c>
      <c r="B3703" s="921" t="s">
        <v>8645</v>
      </c>
      <c r="C3703" s="891"/>
      <c r="D3703" s="555"/>
      <c r="E3703" s="922"/>
      <c r="F3703" s="891"/>
      <c r="G3703" s="891"/>
      <c r="H3703" s="891"/>
      <c r="I3703" s="891"/>
      <c r="J3703" s="891"/>
      <c r="K3703" s="891"/>
      <c r="L3703" s="891"/>
      <c r="M3703" s="925">
        <v>2</v>
      </c>
      <c r="N3703" s="866">
        <v>1.34685109333333</v>
      </c>
      <c r="O3703" s="867">
        <v>11.25</v>
      </c>
      <c r="P3703" s="867">
        <f t="shared" si="50"/>
        <v>15.1520748</v>
      </c>
    </row>
    <row r="3704" s="1" customFormat="1" spans="1:16">
      <c r="A3704" s="926" t="s">
        <v>8646</v>
      </c>
      <c r="B3704" s="921" t="s">
        <v>7600</v>
      </c>
      <c r="C3704" s="891"/>
      <c r="D3704" s="555"/>
      <c r="E3704" s="922"/>
      <c r="F3704" s="891"/>
      <c r="G3704" s="891"/>
      <c r="H3704" s="891"/>
      <c r="I3704" s="891"/>
      <c r="J3704" s="891"/>
      <c r="K3704" s="891"/>
      <c r="L3704" s="891"/>
      <c r="M3704" s="925">
        <v>3</v>
      </c>
      <c r="N3704" s="866">
        <v>2.02027664</v>
      </c>
      <c r="O3704" s="867">
        <v>11.25</v>
      </c>
      <c r="P3704" s="867">
        <f t="shared" ref="P3704:P3767" si="51">M3704*7.5760374</f>
        <v>22.7281122</v>
      </c>
    </row>
    <row r="3705" s="1" customFormat="1" spans="1:16">
      <c r="A3705" s="926" t="s">
        <v>8647</v>
      </c>
      <c r="B3705" s="921" t="s">
        <v>8648</v>
      </c>
      <c r="C3705" s="891"/>
      <c r="D3705" s="555"/>
      <c r="E3705" s="922"/>
      <c r="F3705" s="891"/>
      <c r="G3705" s="891"/>
      <c r="H3705" s="891"/>
      <c r="I3705" s="891"/>
      <c r="J3705" s="891"/>
      <c r="K3705" s="891"/>
      <c r="L3705" s="891"/>
      <c r="M3705" s="925">
        <v>1</v>
      </c>
      <c r="N3705" s="866">
        <v>0.673425546666667</v>
      </c>
      <c r="O3705" s="867">
        <v>11.25</v>
      </c>
      <c r="P3705" s="867">
        <f t="shared" si="51"/>
        <v>7.5760374</v>
      </c>
    </row>
    <row r="3706" s="1" customFormat="1" spans="1:16">
      <c r="A3706" s="926" t="s">
        <v>8649</v>
      </c>
      <c r="B3706" s="921" t="s">
        <v>5091</v>
      </c>
      <c r="C3706" s="891"/>
      <c r="D3706" s="555"/>
      <c r="E3706" s="922"/>
      <c r="F3706" s="891"/>
      <c r="G3706" s="891"/>
      <c r="H3706" s="891"/>
      <c r="I3706" s="891"/>
      <c r="J3706" s="891"/>
      <c r="K3706" s="891"/>
      <c r="L3706" s="891"/>
      <c r="M3706" s="925">
        <v>1</v>
      </c>
      <c r="N3706" s="866">
        <v>0.673425546666667</v>
      </c>
      <c r="O3706" s="867">
        <v>11.25</v>
      </c>
      <c r="P3706" s="867">
        <f t="shared" si="51"/>
        <v>7.5760374</v>
      </c>
    </row>
    <row r="3707" s="1" customFormat="1" spans="1:16">
      <c r="A3707" s="926" t="s">
        <v>8650</v>
      </c>
      <c r="B3707" s="921" t="s">
        <v>8651</v>
      </c>
      <c r="C3707" s="891"/>
      <c r="D3707" s="555"/>
      <c r="E3707" s="922"/>
      <c r="F3707" s="891"/>
      <c r="G3707" s="891"/>
      <c r="H3707" s="891"/>
      <c r="I3707" s="891"/>
      <c r="J3707" s="891"/>
      <c r="K3707" s="891"/>
      <c r="L3707" s="891"/>
      <c r="M3707" s="925">
        <v>2</v>
      </c>
      <c r="N3707" s="866">
        <v>1.34685109333333</v>
      </c>
      <c r="O3707" s="867">
        <v>11.25</v>
      </c>
      <c r="P3707" s="867">
        <f t="shared" si="51"/>
        <v>15.1520748</v>
      </c>
    </row>
    <row r="3708" s="1" customFormat="1" spans="1:16">
      <c r="A3708" s="926" t="s">
        <v>8652</v>
      </c>
      <c r="B3708" s="921" t="s">
        <v>8653</v>
      </c>
      <c r="C3708" s="891"/>
      <c r="D3708" s="555"/>
      <c r="E3708" s="922"/>
      <c r="F3708" s="891"/>
      <c r="G3708" s="891"/>
      <c r="H3708" s="891"/>
      <c r="I3708" s="891"/>
      <c r="J3708" s="891"/>
      <c r="K3708" s="891"/>
      <c r="L3708" s="891"/>
      <c r="M3708" s="925">
        <v>2</v>
      </c>
      <c r="N3708" s="866">
        <v>1.34685109333333</v>
      </c>
      <c r="O3708" s="867">
        <v>11.25</v>
      </c>
      <c r="P3708" s="867">
        <f t="shared" si="51"/>
        <v>15.1520748</v>
      </c>
    </row>
    <row r="3709" s="1" customFormat="1" spans="1:16">
      <c r="A3709" s="926" t="s">
        <v>6492</v>
      </c>
      <c r="B3709" s="921" t="s">
        <v>8654</v>
      </c>
      <c r="C3709" s="891"/>
      <c r="D3709" s="555"/>
      <c r="E3709" s="922"/>
      <c r="F3709" s="891"/>
      <c r="G3709" s="891"/>
      <c r="H3709" s="891"/>
      <c r="I3709" s="891"/>
      <c r="J3709" s="891"/>
      <c r="K3709" s="891"/>
      <c r="L3709" s="891"/>
      <c r="M3709" s="925">
        <v>3</v>
      </c>
      <c r="N3709" s="866">
        <v>2.02027664</v>
      </c>
      <c r="O3709" s="867">
        <v>11.25</v>
      </c>
      <c r="P3709" s="867">
        <f t="shared" si="51"/>
        <v>22.7281122</v>
      </c>
    </row>
    <row r="3710" s="1" customFormat="1" spans="1:16">
      <c r="A3710" s="926" t="s">
        <v>6917</v>
      </c>
      <c r="B3710" s="921" t="s">
        <v>8655</v>
      </c>
      <c r="C3710" s="891"/>
      <c r="D3710" s="555"/>
      <c r="E3710" s="922"/>
      <c r="F3710" s="891"/>
      <c r="G3710" s="891"/>
      <c r="H3710" s="891"/>
      <c r="I3710" s="891"/>
      <c r="J3710" s="891"/>
      <c r="K3710" s="891"/>
      <c r="L3710" s="891"/>
      <c r="M3710" s="925">
        <v>3</v>
      </c>
      <c r="N3710" s="866">
        <v>2.02027664</v>
      </c>
      <c r="O3710" s="867">
        <v>11.25</v>
      </c>
      <c r="P3710" s="867">
        <f t="shared" si="51"/>
        <v>22.7281122</v>
      </c>
    </row>
    <row r="3711" s="1" customFormat="1" spans="1:16">
      <c r="A3711" s="926" t="s">
        <v>8656</v>
      </c>
      <c r="B3711" s="921" t="s">
        <v>8657</v>
      </c>
      <c r="C3711" s="891"/>
      <c r="D3711" s="555"/>
      <c r="E3711" s="922"/>
      <c r="F3711" s="891"/>
      <c r="G3711" s="891"/>
      <c r="H3711" s="891"/>
      <c r="I3711" s="891"/>
      <c r="J3711" s="891"/>
      <c r="K3711" s="891"/>
      <c r="L3711" s="891"/>
      <c r="M3711" s="925">
        <v>2</v>
      </c>
      <c r="N3711" s="866">
        <v>1.34685109333333</v>
      </c>
      <c r="O3711" s="867">
        <v>11.25</v>
      </c>
      <c r="P3711" s="867">
        <f t="shared" si="51"/>
        <v>15.1520748</v>
      </c>
    </row>
    <row r="3712" s="1" customFormat="1" spans="1:16">
      <c r="A3712" s="926" t="s">
        <v>2161</v>
      </c>
      <c r="B3712" s="921" t="s">
        <v>6780</v>
      </c>
      <c r="C3712" s="891"/>
      <c r="D3712" s="555"/>
      <c r="E3712" s="922"/>
      <c r="F3712" s="891"/>
      <c r="G3712" s="891"/>
      <c r="H3712" s="891"/>
      <c r="I3712" s="891"/>
      <c r="J3712" s="891"/>
      <c r="K3712" s="891"/>
      <c r="L3712" s="891"/>
      <c r="M3712" s="925">
        <v>4</v>
      </c>
      <c r="N3712" s="866">
        <v>2.69370218666667</v>
      </c>
      <c r="O3712" s="867">
        <v>11.25</v>
      </c>
      <c r="P3712" s="867">
        <f t="shared" si="51"/>
        <v>30.3041496</v>
      </c>
    </row>
    <row r="3713" s="1" customFormat="1" spans="1:16">
      <c r="A3713" s="926" t="s">
        <v>8658</v>
      </c>
      <c r="B3713" s="921" t="s">
        <v>8659</v>
      </c>
      <c r="C3713" s="891"/>
      <c r="D3713" s="555"/>
      <c r="E3713" s="922"/>
      <c r="F3713" s="891"/>
      <c r="G3713" s="891"/>
      <c r="H3713" s="891"/>
      <c r="I3713" s="891"/>
      <c r="J3713" s="891"/>
      <c r="K3713" s="891"/>
      <c r="L3713" s="891"/>
      <c r="M3713" s="925">
        <v>4</v>
      </c>
      <c r="N3713" s="866">
        <v>2.69370218666667</v>
      </c>
      <c r="O3713" s="867">
        <v>11.25</v>
      </c>
      <c r="P3713" s="867">
        <f t="shared" si="51"/>
        <v>30.3041496</v>
      </c>
    </row>
    <row r="3714" s="1" customFormat="1" spans="1:16">
      <c r="A3714" s="926" t="s">
        <v>8660</v>
      </c>
      <c r="B3714" s="921" t="s">
        <v>6607</v>
      </c>
      <c r="C3714" s="891"/>
      <c r="D3714" s="555"/>
      <c r="E3714" s="922"/>
      <c r="F3714" s="891"/>
      <c r="G3714" s="891"/>
      <c r="H3714" s="891"/>
      <c r="I3714" s="891"/>
      <c r="J3714" s="891"/>
      <c r="K3714" s="891"/>
      <c r="L3714" s="891"/>
      <c r="M3714" s="925">
        <v>4</v>
      </c>
      <c r="N3714" s="866">
        <v>2.69370218666667</v>
      </c>
      <c r="O3714" s="867">
        <v>11.25</v>
      </c>
      <c r="P3714" s="867">
        <f t="shared" si="51"/>
        <v>30.3041496</v>
      </c>
    </row>
    <row r="3715" s="1" customFormat="1" spans="1:16">
      <c r="A3715" s="926" t="s">
        <v>6750</v>
      </c>
      <c r="B3715" s="921" t="s">
        <v>8661</v>
      </c>
      <c r="C3715" s="891"/>
      <c r="D3715" s="555"/>
      <c r="E3715" s="922"/>
      <c r="F3715" s="891"/>
      <c r="G3715" s="891"/>
      <c r="H3715" s="891"/>
      <c r="I3715" s="891"/>
      <c r="J3715" s="891"/>
      <c r="K3715" s="891"/>
      <c r="L3715" s="891"/>
      <c r="M3715" s="925">
        <v>2</v>
      </c>
      <c r="N3715" s="866">
        <v>1.34685109333333</v>
      </c>
      <c r="O3715" s="867">
        <v>11.25</v>
      </c>
      <c r="P3715" s="867">
        <f t="shared" si="51"/>
        <v>15.1520748</v>
      </c>
    </row>
    <row r="3716" s="1" customFormat="1" spans="1:16">
      <c r="A3716" s="926" t="s">
        <v>8662</v>
      </c>
      <c r="B3716" s="921" t="s">
        <v>8663</v>
      </c>
      <c r="C3716" s="891"/>
      <c r="D3716" s="555"/>
      <c r="E3716" s="922"/>
      <c r="F3716" s="891"/>
      <c r="G3716" s="891"/>
      <c r="H3716" s="891"/>
      <c r="I3716" s="891"/>
      <c r="J3716" s="891"/>
      <c r="K3716" s="891"/>
      <c r="L3716" s="891"/>
      <c r="M3716" s="925">
        <v>5</v>
      </c>
      <c r="N3716" s="866">
        <v>3.36712773333333</v>
      </c>
      <c r="O3716" s="867">
        <v>11.25</v>
      </c>
      <c r="P3716" s="867">
        <f t="shared" si="51"/>
        <v>37.880187</v>
      </c>
    </row>
    <row r="3717" s="1" customFormat="1" spans="1:16">
      <c r="A3717" s="926" t="s">
        <v>8664</v>
      </c>
      <c r="B3717" s="921" t="s">
        <v>8665</v>
      </c>
      <c r="C3717" s="891"/>
      <c r="D3717" s="555"/>
      <c r="E3717" s="922"/>
      <c r="F3717" s="891"/>
      <c r="G3717" s="891"/>
      <c r="H3717" s="891"/>
      <c r="I3717" s="891"/>
      <c r="J3717" s="891"/>
      <c r="K3717" s="891"/>
      <c r="L3717" s="891"/>
      <c r="M3717" s="925">
        <v>5</v>
      </c>
      <c r="N3717" s="866">
        <v>3.36712773333333</v>
      </c>
      <c r="O3717" s="867">
        <v>11.25</v>
      </c>
      <c r="P3717" s="867">
        <f t="shared" si="51"/>
        <v>37.880187</v>
      </c>
    </row>
    <row r="3718" s="1" customFormat="1" spans="1:16">
      <c r="A3718" s="926" t="s">
        <v>5494</v>
      </c>
      <c r="B3718" s="921" t="s">
        <v>8666</v>
      </c>
      <c r="C3718" s="891"/>
      <c r="D3718" s="555"/>
      <c r="E3718" s="922"/>
      <c r="F3718" s="891"/>
      <c r="G3718" s="891"/>
      <c r="H3718" s="891"/>
      <c r="I3718" s="891"/>
      <c r="J3718" s="891"/>
      <c r="K3718" s="891"/>
      <c r="L3718" s="891"/>
      <c r="M3718" s="925">
        <v>3</v>
      </c>
      <c r="N3718" s="866">
        <v>2.02027664</v>
      </c>
      <c r="O3718" s="867">
        <v>11.25</v>
      </c>
      <c r="P3718" s="867">
        <f t="shared" si="51"/>
        <v>22.7281122</v>
      </c>
    </row>
    <row r="3719" s="1" customFormat="1" spans="1:16">
      <c r="A3719" s="926" t="s">
        <v>8667</v>
      </c>
      <c r="B3719" s="921" t="s">
        <v>8668</v>
      </c>
      <c r="C3719" s="891"/>
      <c r="D3719" s="555"/>
      <c r="E3719" s="922"/>
      <c r="F3719" s="891"/>
      <c r="G3719" s="891"/>
      <c r="H3719" s="891"/>
      <c r="I3719" s="891"/>
      <c r="J3719" s="891"/>
      <c r="K3719" s="891"/>
      <c r="L3719" s="891"/>
      <c r="M3719" s="925">
        <v>3</v>
      </c>
      <c r="N3719" s="866">
        <v>2.02027664</v>
      </c>
      <c r="O3719" s="867">
        <v>11.25</v>
      </c>
      <c r="P3719" s="867">
        <f t="shared" si="51"/>
        <v>22.7281122</v>
      </c>
    </row>
    <row r="3720" s="1" customFormat="1" spans="1:16">
      <c r="A3720" s="926" t="s">
        <v>8669</v>
      </c>
      <c r="B3720" s="921" t="s">
        <v>8670</v>
      </c>
      <c r="C3720" s="891"/>
      <c r="D3720" s="555"/>
      <c r="E3720" s="922"/>
      <c r="F3720" s="891"/>
      <c r="G3720" s="891"/>
      <c r="H3720" s="891"/>
      <c r="I3720" s="891"/>
      <c r="J3720" s="891"/>
      <c r="K3720" s="891"/>
      <c r="L3720" s="891"/>
      <c r="M3720" s="925">
        <v>3</v>
      </c>
      <c r="N3720" s="866">
        <v>2.02027664</v>
      </c>
      <c r="O3720" s="867">
        <v>11.25</v>
      </c>
      <c r="P3720" s="867">
        <f t="shared" si="51"/>
        <v>22.7281122</v>
      </c>
    </row>
    <row r="3721" s="1" customFormat="1" spans="1:16">
      <c r="A3721" s="926" t="s">
        <v>7416</v>
      </c>
      <c r="B3721" s="921" t="s">
        <v>6944</v>
      </c>
      <c r="C3721" s="891"/>
      <c r="D3721" s="555"/>
      <c r="E3721" s="922"/>
      <c r="F3721" s="891"/>
      <c r="G3721" s="891"/>
      <c r="H3721" s="891"/>
      <c r="I3721" s="891"/>
      <c r="J3721" s="891"/>
      <c r="K3721" s="891"/>
      <c r="L3721" s="891"/>
      <c r="M3721" s="925">
        <v>2</v>
      </c>
      <c r="N3721" s="866">
        <v>1.34685109333333</v>
      </c>
      <c r="O3721" s="867">
        <v>11.25</v>
      </c>
      <c r="P3721" s="867">
        <f t="shared" si="51"/>
        <v>15.1520748</v>
      </c>
    </row>
    <row r="3722" s="1" customFormat="1" spans="1:16">
      <c r="A3722" s="926" t="s">
        <v>8671</v>
      </c>
      <c r="B3722" s="921" t="s">
        <v>8672</v>
      </c>
      <c r="C3722" s="891"/>
      <c r="D3722" s="555"/>
      <c r="E3722" s="922"/>
      <c r="F3722" s="891"/>
      <c r="G3722" s="891"/>
      <c r="H3722" s="891"/>
      <c r="I3722" s="891"/>
      <c r="J3722" s="891"/>
      <c r="K3722" s="891"/>
      <c r="L3722" s="891"/>
      <c r="M3722" s="925">
        <v>2</v>
      </c>
      <c r="N3722" s="866">
        <v>1.34685109333333</v>
      </c>
      <c r="O3722" s="867">
        <v>11.25</v>
      </c>
      <c r="P3722" s="867">
        <f t="shared" si="51"/>
        <v>15.1520748</v>
      </c>
    </row>
    <row r="3723" s="1" customFormat="1" spans="1:16">
      <c r="A3723" s="926" t="s">
        <v>8673</v>
      </c>
      <c r="B3723" s="921" t="s">
        <v>8276</v>
      </c>
      <c r="C3723" s="891"/>
      <c r="D3723" s="555"/>
      <c r="E3723" s="922"/>
      <c r="F3723" s="891"/>
      <c r="G3723" s="891"/>
      <c r="H3723" s="891"/>
      <c r="I3723" s="891"/>
      <c r="J3723" s="891"/>
      <c r="K3723" s="891"/>
      <c r="L3723" s="891"/>
      <c r="M3723" s="925">
        <v>3</v>
      </c>
      <c r="N3723" s="866">
        <v>2.02027664</v>
      </c>
      <c r="O3723" s="867">
        <v>11.25</v>
      </c>
      <c r="P3723" s="867">
        <f t="shared" si="51"/>
        <v>22.7281122</v>
      </c>
    </row>
    <row r="3724" s="1" customFormat="1" spans="1:16">
      <c r="A3724" s="926" t="s">
        <v>8674</v>
      </c>
      <c r="B3724" s="921" t="s">
        <v>7329</v>
      </c>
      <c r="C3724" s="891"/>
      <c r="D3724" s="555"/>
      <c r="E3724" s="922"/>
      <c r="F3724" s="891"/>
      <c r="G3724" s="891"/>
      <c r="H3724" s="891"/>
      <c r="I3724" s="891"/>
      <c r="J3724" s="891"/>
      <c r="K3724" s="891"/>
      <c r="L3724" s="891"/>
      <c r="M3724" s="925">
        <v>2</v>
      </c>
      <c r="N3724" s="866">
        <v>1.34685109333333</v>
      </c>
      <c r="O3724" s="867">
        <v>11.25</v>
      </c>
      <c r="P3724" s="867">
        <f t="shared" si="51"/>
        <v>15.1520748</v>
      </c>
    </row>
    <row r="3725" s="1" customFormat="1" spans="1:16">
      <c r="A3725" s="926" t="s">
        <v>8675</v>
      </c>
      <c r="B3725" s="921" t="s">
        <v>7255</v>
      </c>
      <c r="C3725" s="891"/>
      <c r="D3725" s="555"/>
      <c r="E3725" s="922"/>
      <c r="F3725" s="891"/>
      <c r="G3725" s="891"/>
      <c r="H3725" s="891"/>
      <c r="I3725" s="891"/>
      <c r="J3725" s="891"/>
      <c r="K3725" s="891"/>
      <c r="L3725" s="891"/>
      <c r="M3725" s="925">
        <v>4</v>
      </c>
      <c r="N3725" s="866">
        <v>2.69370218666667</v>
      </c>
      <c r="O3725" s="867">
        <v>11.25</v>
      </c>
      <c r="P3725" s="867">
        <f t="shared" si="51"/>
        <v>30.3041496</v>
      </c>
    </row>
    <row r="3726" s="1" customFormat="1" spans="1:16">
      <c r="A3726" s="926" t="s">
        <v>8676</v>
      </c>
      <c r="B3726" s="921" t="s">
        <v>8677</v>
      </c>
      <c r="C3726" s="891"/>
      <c r="D3726" s="555"/>
      <c r="E3726" s="922"/>
      <c r="F3726" s="891"/>
      <c r="G3726" s="891"/>
      <c r="H3726" s="891"/>
      <c r="I3726" s="891"/>
      <c r="J3726" s="891"/>
      <c r="K3726" s="891"/>
      <c r="L3726" s="891"/>
      <c r="M3726" s="925">
        <v>3</v>
      </c>
      <c r="N3726" s="866">
        <v>2.02027664</v>
      </c>
      <c r="O3726" s="867">
        <v>11.25</v>
      </c>
      <c r="P3726" s="867">
        <f t="shared" si="51"/>
        <v>22.7281122</v>
      </c>
    </row>
    <row r="3727" s="1" customFormat="1" spans="1:16">
      <c r="A3727" s="926" t="s">
        <v>8678</v>
      </c>
      <c r="B3727" s="921" t="s">
        <v>8679</v>
      </c>
      <c r="C3727" s="891"/>
      <c r="D3727" s="555"/>
      <c r="E3727" s="922"/>
      <c r="F3727" s="891"/>
      <c r="G3727" s="891"/>
      <c r="H3727" s="891"/>
      <c r="I3727" s="891"/>
      <c r="J3727" s="891"/>
      <c r="K3727" s="891"/>
      <c r="L3727" s="891"/>
      <c r="M3727" s="925">
        <v>5</v>
      </c>
      <c r="N3727" s="866">
        <v>3.36712773333333</v>
      </c>
      <c r="O3727" s="867">
        <v>11.25</v>
      </c>
      <c r="P3727" s="867">
        <f t="shared" si="51"/>
        <v>37.880187</v>
      </c>
    </row>
    <row r="3728" s="1" customFormat="1" spans="1:16">
      <c r="A3728" s="926" t="s">
        <v>2976</v>
      </c>
      <c r="B3728" s="921" t="s">
        <v>8680</v>
      </c>
      <c r="C3728" s="891"/>
      <c r="D3728" s="555"/>
      <c r="E3728" s="922"/>
      <c r="F3728" s="891"/>
      <c r="G3728" s="891"/>
      <c r="H3728" s="891"/>
      <c r="I3728" s="891"/>
      <c r="J3728" s="891"/>
      <c r="K3728" s="891"/>
      <c r="L3728" s="891"/>
      <c r="M3728" s="925">
        <v>4</v>
      </c>
      <c r="N3728" s="866">
        <v>2.69370218666667</v>
      </c>
      <c r="O3728" s="867">
        <v>11.25</v>
      </c>
      <c r="P3728" s="867">
        <f t="shared" si="51"/>
        <v>30.3041496</v>
      </c>
    </row>
    <row r="3729" s="1" customFormat="1" spans="1:16">
      <c r="A3729" s="926" t="s">
        <v>8681</v>
      </c>
      <c r="B3729" s="921" t="s">
        <v>8682</v>
      </c>
      <c r="C3729" s="891"/>
      <c r="D3729" s="555"/>
      <c r="E3729" s="922"/>
      <c r="F3729" s="891"/>
      <c r="G3729" s="891"/>
      <c r="H3729" s="891"/>
      <c r="I3729" s="891"/>
      <c r="J3729" s="891"/>
      <c r="K3729" s="891"/>
      <c r="L3729" s="891"/>
      <c r="M3729" s="925">
        <v>3</v>
      </c>
      <c r="N3729" s="866">
        <v>2.02027664</v>
      </c>
      <c r="O3729" s="867">
        <v>11.25</v>
      </c>
      <c r="P3729" s="867">
        <f t="shared" si="51"/>
        <v>22.7281122</v>
      </c>
    </row>
    <row r="3730" s="1" customFormat="1" spans="1:16">
      <c r="A3730" s="926" t="s">
        <v>8683</v>
      </c>
      <c r="B3730" s="921" t="s">
        <v>3741</v>
      </c>
      <c r="C3730" s="891"/>
      <c r="D3730" s="555"/>
      <c r="E3730" s="922"/>
      <c r="F3730" s="891"/>
      <c r="G3730" s="891"/>
      <c r="H3730" s="891"/>
      <c r="I3730" s="891"/>
      <c r="J3730" s="891"/>
      <c r="K3730" s="891"/>
      <c r="L3730" s="891"/>
      <c r="M3730" s="925">
        <v>2</v>
      </c>
      <c r="N3730" s="866">
        <v>1.34685109333333</v>
      </c>
      <c r="O3730" s="867">
        <v>11.25</v>
      </c>
      <c r="P3730" s="867">
        <f t="shared" si="51"/>
        <v>15.1520748</v>
      </c>
    </row>
    <row r="3731" s="1" customFormat="1" spans="1:16">
      <c r="A3731" s="926" t="s">
        <v>1938</v>
      </c>
      <c r="B3731" s="921" t="s">
        <v>8684</v>
      </c>
      <c r="C3731" s="891"/>
      <c r="D3731" s="555"/>
      <c r="E3731" s="922"/>
      <c r="F3731" s="891"/>
      <c r="G3731" s="891"/>
      <c r="H3731" s="891"/>
      <c r="I3731" s="891"/>
      <c r="J3731" s="891"/>
      <c r="K3731" s="891"/>
      <c r="L3731" s="891"/>
      <c r="M3731" s="925">
        <v>7</v>
      </c>
      <c r="N3731" s="866">
        <v>4.71397882666667</v>
      </c>
      <c r="O3731" s="867">
        <v>11.25</v>
      </c>
      <c r="P3731" s="867">
        <f t="shared" si="51"/>
        <v>53.0322618</v>
      </c>
    </row>
    <row r="3732" s="1" customFormat="1" spans="1:16">
      <c r="A3732" s="926" t="s">
        <v>3338</v>
      </c>
      <c r="B3732" s="921" t="s">
        <v>8685</v>
      </c>
      <c r="C3732" s="891"/>
      <c r="D3732" s="555"/>
      <c r="E3732" s="922"/>
      <c r="F3732" s="891"/>
      <c r="G3732" s="891"/>
      <c r="H3732" s="891"/>
      <c r="I3732" s="891"/>
      <c r="J3732" s="891"/>
      <c r="K3732" s="891"/>
      <c r="L3732" s="891"/>
      <c r="M3732" s="925">
        <v>1</v>
      </c>
      <c r="N3732" s="866">
        <v>0.673425546666667</v>
      </c>
      <c r="O3732" s="867">
        <v>11.25</v>
      </c>
      <c r="P3732" s="867">
        <f t="shared" si="51"/>
        <v>7.5760374</v>
      </c>
    </row>
    <row r="3733" s="1" customFormat="1" spans="1:16">
      <c r="A3733" s="926" t="s">
        <v>8686</v>
      </c>
      <c r="B3733" s="921" t="s">
        <v>8687</v>
      </c>
      <c r="C3733" s="891"/>
      <c r="D3733" s="555"/>
      <c r="E3733" s="922"/>
      <c r="F3733" s="891"/>
      <c r="G3733" s="891"/>
      <c r="H3733" s="891"/>
      <c r="I3733" s="891"/>
      <c r="J3733" s="891"/>
      <c r="K3733" s="891"/>
      <c r="L3733" s="891"/>
      <c r="M3733" s="925">
        <v>1</v>
      </c>
      <c r="N3733" s="866">
        <v>0.673425546666667</v>
      </c>
      <c r="O3733" s="867">
        <v>11.25</v>
      </c>
      <c r="P3733" s="867">
        <f t="shared" si="51"/>
        <v>7.5760374</v>
      </c>
    </row>
    <row r="3734" s="1" customFormat="1" spans="1:16">
      <c r="A3734" s="926" t="s">
        <v>8688</v>
      </c>
      <c r="B3734" s="921" t="s">
        <v>8689</v>
      </c>
      <c r="C3734" s="891"/>
      <c r="D3734" s="555"/>
      <c r="E3734" s="922"/>
      <c r="F3734" s="891"/>
      <c r="G3734" s="891"/>
      <c r="H3734" s="891"/>
      <c r="I3734" s="891"/>
      <c r="J3734" s="891"/>
      <c r="K3734" s="891"/>
      <c r="L3734" s="891"/>
      <c r="M3734" s="925">
        <v>2</v>
      </c>
      <c r="N3734" s="866">
        <v>1.34685109333333</v>
      </c>
      <c r="O3734" s="867">
        <v>11.25</v>
      </c>
      <c r="P3734" s="867">
        <f t="shared" si="51"/>
        <v>15.1520748</v>
      </c>
    </row>
    <row r="3735" s="1" customFormat="1" spans="1:16">
      <c r="A3735" s="926" t="s">
        <v>3873</v>
      </c>
      <c r="B3735" s="921" t="s">
        <v>8690</v>
      </c>
      <c r="C3735" s="891"/>
      <c r="D3735" s="555"/>
      <c r="E3735" s="922"/>
      <c r="F3735" s="891"/>
      <c r="G3735" s="891"/>
      <c r="H3735" s="891"/>
      <c r="I3735" s="891"/>
      <c r="J3735" s="891"/>
      <c r="K3735" s="891"/>
      <c r="L3735" s="891"/>
      <c r="M3735" s="925">
        <v>2</v>
      </c>
      <c r="N3735" s="866">
        <v>1.34685109333333</v>
      </c>
      <c r="O3735" s="867">
        <v>11.25</v>
      </c>
      <c r="P3735" s="867">
        <f t="shared" si="51"/>
        <v>15.1520748</v>
      </c>
    </row>
    <row r="3736" s="1" customFormat="1" spans="1:16">
      <c r="A3736" s="926" t="s">
        <v>8691</v>
      </c>
      <c r="B3736" s="921" t="s">
        <v>8692</v>
      </c>
      <c r="C3736" s="891"/>
      <c r="D3736" s="555"/>
      <c r="E3736" s="922"/>
      <c r="F3736" s="891"/>
      <c r="G3736" s="891"/>
      <c r="H3736" s="891"/>
      <c r="I3736" s="891"/>
      <c r="J3736" s="891"/>
      <c r="K3736" s="891"/>
      <c r="L3736" s="891"/>
      <c r="M3736" s="925">
        <v>3</v>
      </c>
      <c r="N3736" s="866">
        <v>2.02027664</v>
      </c>
      <c r="O3736" s="867">
        <v>11.25</v>
      </c>
      <c r="P3736" s="867">
        <f t="shared" si="51"/>
        <v>22.7281122</v>
      </c>
    </row>
    <row r="3737" s="1" customFormat="1" spans="1:16">
      <c r="A3737" s="926" t="s">
        <v>8693</v>
      </c>
      <c r="B3737" s="921" t="s">
        <v>8694</v>
      </c>
      <c r="C3737" s="891"/>
      <c r="D3737" s="555"/>
      <c r="E3737" s="922"/>
      <c r="F3737" s="891"/>
      <c r="G3737" s="891"/>
      <c r="H3737" s="891"/>
      <c r="I3737" s="891"/>
      <c r="J3737" s="891"/>
      <c r="K3737" s="891"/>
      <c r="L3737" s="891"/>
      <c r="M3737" s="925">
        <v>3</v>
      </c>
      <c r="N3737" s="866">
        <v>2.02027664</v>
      </c>
      <c r="O3737" s="867">
        <v>11.25</v>
      </c>
      <c r="P3737" s="867">
        <f t="shared" si="51"/>
        <v>22.7281122</v>
      </c>
    </row>
    <row r="3738" s="1" customFormat="1" spans="1:16">
      <c r="A3738" s="926" t="s">
        <v>8695</v>
      </c>
      <c r="B3738" s="921" t="s">
        <v>8696</v>
      </c>
      <c r="C3738" s="891"/>
      <c r="D3738" s="555"/>
      <c r="E3738" s="922"/>
      <c r="F3738" s="891"/>
      <c r="G3738" s="891"/>
      <c r="H3738" s="891"/>
      <c r="I3738" s="891"/>
      <c r="J3738" s="891"/>
      <c r="K3738" s="891"/>
      <c r="L3738" s="891"/>
      <c r="M3738" s="925">
        <v>3</v>
      </c>
      <c r="N3738" s="866">
        <v>2.02027664</v>
      </c>
      <c r="O3738" s="867">
        <v>11.25</v>
      </c>
      <c r="P3738" s="867">
        <f t="shared" si="51"/>
        <v>22.7281122</v>
      </c>
    </row>
    <row r="3739" s="1" customFormat="1" spans="1:16">
      <c r="A3739" s="926" t="s">
        <v>8697</v>
      </c>
      <c r="B3739" s="921" t="s">
        <v>8698</v>
      </c>
      <c r="C3739" s="891"/>
      <c r="D3739" s="555"/>
      <c r="E3739" s="922"/>
      <c r="F3739" s="891"/>
      <c r="G3739" s="891"/>
      <c r="H3739" s="891"/>
      <c r="I3739" s="891"/>
      <c r="J3739" s="891"/>
      <c r="K3739" s="891"/>
      <c r="L3739" s="891"/>
      <c r="M3739" s="925">
        <v>3</v>
      </c>
      <c r="N3739" s="866">
        <v>2.02027664</v>
      </c>
      <c r="O3739" s="867">
        <v>11.25</v>
      </c>
      <c r="P3739" s="867">
        <f t="shared" si="51"/>
        <v>22.7281122</v>
      </c>
    </row>
    <row r="3740" s="1" customFormat="1" spans="1:16">
      <c r="A3740" s="926" t="s">
        <v>8699</v>
      </c>
      <c r="B3740" s="921" t="s">
        <v>8700</v>
      </c>
      <c r="C3740" s="891"/>
      <c r="D3740" s="555"/>
      <c r="E3740" s="922"/>
      <c r="F3740" s="891"/>
      <c r="G3740" s="891"/>
      <c r="H3740" s="891"/>
      <c r="I3740" s="891"/>
      <c r="J3740" s="891"/>
      <c r="K3740" s="891"/>
      <c r="L3740" s="891"/>
      <c r="M3740" s="925">
        <v>3</v>
      </c>
      <c r="N3740" s="866">
        <v>2.02027664</v>
      </c>
      <c r="O3740" s="867">
        <v>11.25</v>
      </c>
      <c r="P3740" s="867">
        <f t="shared" si="51"/>
        <v>22.7281122</v>
      </c>
    </row>
    <row r="3741" s="1" customFormat="1" spans="1:16">
      <c r="A3741" s="926" t="s">
        <v>8701</v>
      </c>
      <c r="B3741" s="921" t="s">
        <v>6922</v>
      </c>
      <c r="C3741" s="891"/>
      <c r="D3741" s="555"/>
      <c r="E3741" s="922"/>
      <c r="F3741" s="891"/>
      <c r="G3741" s="891"/>
      <c r="H3741" s="891"/>
      <c r="I3741" s="891"/>
      <c r="J3741" s="891"/>
      <c r="K3741" s="891"/>
      <c r="L3741" s="891"/>
      <c r="M3741" s="925">
        <v>2</v>
      </c>
      <c r="N3741" s="866">
        <v>1.34685109333333</v>
      </c>
      <c r="O3741" s="867">
        <v>11.25</v>
      </c>
      <c r="P3741" s="867">
        <f t="shared" si="51"/>
        <v>15.1520748</v>
      </c>
    </row>
    <row r="3742" s="1" customFormat="1" spans="1:16">
      <c r="A3742" s="926" t="s">
        <v>3949</v>
      </c>
      <c r="B3742" s="921" t="s">
        <v>8702</v>
      </c>
      <c r="C3742" s="891"/>
      <c r="D3742" s="555"/>
      <c r="E3742" s="922"/>
      <c r="F3742" s="891"/>
      <c r="G3742" s="891"/>
      <c r="H3742" s="891"/>
      <c r="I3742" s="891"/>
      <c r="J3742" s="891"/>
      <c r="K3742" s="891"/>
      <c r="L3742" s="891"/>
      <c r="M3742" s="925">
        <v>4</v>
      </c>
      <c r="N3742" s="866">
        <v>2.69370218666667</v>
      </c>
      <c r="O3742" s="867">
        <v>11.25</v>
      </c>
      <c r="P3742" s="867">
        <f t="shared" si="51"/>
        <v>30.3041496</v>
      </c>
    </row>
    <row r="3743" s="1" customFormat="1" spans="1:16">
      <c r="A3743" s="926" t="s">
        <v>8703</v>
      </c>
      <c r="B3743" s="921" t="s">
        <v>8704</v>
      </c>
      <c r="C3743" s="891"/>
      <c r="D3743" s="555"/>
      <c r="E3743" s="922"/>
      <c r="F3743" s="891"/>
      <c r="G3743" s="891"/>
      <c r="H3743" s="891"/>
      <c r="I3743" s="891"/>
      <c r="J3743" s="891"/>
      <c r="K3743" s="891"/>
      <c r="L3743" s="891"/>
      <c r="M3743" s="925">
        <v>4</v>
      </c>
      <c r="N3743" s="866">
        <v>2.69370218666667</v>
      </c>
      <c r="O3743" s="867">
        <v>11.25</v>
      </c>
      <c r="P3743" s="867">
        <f t="shared" si="51"/>
        <v>30.3041496</v>
      </c>
    </row>
    <row r="3744" s="1" customFormat="1" spans="1:16">
      <c r="A3744" s="926" t="s">
        <v>8705</v>
      </c>
      <c r="B3744" s="921" t="s">
        <v>8706</v>
      </c>
      <c r="C3744" s="891"/>
      <c r="D3744" s="555"/>
      <c r="E3744" s="922"/>
      <c r="F3744" s="891"/>
      <c r="G3744" s="891"/>
      <c r="H3744" s="891"/>
      <c r="I3744" s="891"/>
      <c r="J3744" s="891"/>
      <c r="K3744" s="891"/>
      <c r="L3744" s="891"/>
      <c r="M3744" s="925">
        <v>2</v>
      </c>
      <c r="N3744" s="866">
        <v>1.34685109333333</v>
      </c>
      <c r="O3744" s="867">
        <v>11.25</v>
      </c>
      <c r="P3744" s="867">
        <f t="shared" si="51"/>
        <v>15.1520748</v>
      </c>
    </row>
    <row r="3745" s="1" customFormat="1" spans="1:16">
      <c r="A3745" s="926" t="s">
        <v>8707</v>
      </c>
      <c r="B3745" s="921" t="s">
        <v>8708</v>
      </c>
      <c r="C3745" s="891"/>
      <c r="D3745" s="555"/>
      <c r="E3745" s="922"/>
      <c r="F3745" s="891"/>
      <c r="G3745" s="891"/>
      <c r="H3745" s="891"/>
      <c r="I3745" s="891"/>
      <c r="J3745" s="891"/>
      <c r="K3745" s="891"/>
      <c r="L3745" s="891"/>
      <c r="M3745" s="925">
        <v>4</v>
      </c>
      <c r="N3745" s="866">
        <v>2.69370218666667</v>
      </c>
      <c r="O3745" s="867">
        <v>11.25</v>
      </c>
      <c r="P3745" s="867">
        <f t="shared" si="51"/>
        <v>30.3041496</v>
      </c>
    </row>
    <row r="3746" s="1" customFormat="1" spans="1:16">
      <c r="A3746" s="926" t="s">
        <v>8709</v>
      </c>
      <c r="B3746" s="921" t="s">
        <v>8710</v>
      </c>
      <c r="C3746" s="891"/>
      <c r="D3746" s="555"/>
      <c r="E3746" s="922"/>
      <c r="F3746" s="891"/>
      <c r="G3746" s="891"/>
      <c r="H3746" s="891"/>
      <c r="I3746" s="891"/>
      <c r="J3746" s="891"/>
      <c r="K3746" s="891"/>
      <c r="L3746" s="891"/>
      <c r="M3746" s="925">
        <v>4</v>
      </c>
      <c r="N3746" s="866">
        <v>2.69370218666667</v>
      </c>
      <c r="O3746" s="867">
        <v>11.25</v>
      </c>
      <c r="P3746" s="867">
        <f t="shared" si="51"/>
        <v>30.3041496</v>
      </c>
    </row>
    <row r="3747" s="1" customFormat="1" spans="1:16">
      <c r="A3747" s="926" t="s">
        <v>8711</v>
      </c>
      <c r="B3747" s="921" t="s">
        <v>8712</v>
      </c>
      <c r="C3747" s="891"/>
      <c r="D3747" s="555"/>
      <c r="E3747" s="922"/>
      <c r="F3747" s="891"/>
      <c r="G3747" s="891"/>
      <c r="H3747" s="891"/>
      <c r="I3747" s="891"/>
      <c r="J3747" s="891"/>
      <c r="K3747" s="891"/>
      <c r="L3747" s="891"/>
      <c r="M3747" s="925">
        <v>3</v>
      </c>
      <c r="N3747" s="866">
        <v>2.02027664</v>
      </c>
      <c r="O3747" s="867">
        <v>11.25</v>
      </c>
      <c r="P3747" s="867">
        <f t="shared" si="51"/>
        <v>22.7281122</v>
      </c>
    </row>
    <row r="3748" s="1" customFormat="1" spans="1:16">
      <c r="A3748" s="926" t="s">
        <v>5603</v>
      </c>
      <c r="B3748" s="921" t="s">
        <v>8713</v>
      </c>
      <c r="C3748" s="891"/>
      <c r="D3748" s="555"/>
      <c r="E3748" s="922"/>
      <c r="F3748" s="891"/>
      <c r="G3748" s="891"/>
      <c r="H3748" s="891"/>
      <c r="I3748" s="891"/>
      <c r="J3748" s="891"/>
      <c r="K3748" s="891"/>
      <c r="L3748" s="891"/>
      <c r="M3748" s="925">
        <v>3</v>
      </c>
      <c r="N3748" s="866">
        <v>2.02027664</v>
      </c>
      <c r="O3748" s="867">
        <v>11.25</v>
      </c>
      <c r="P3748" s="867">
        <f t="shared" si="51"/>
        <v>22.7281122</v>
      </c>
    </row>
    <row r="3749" s="1" customFormat="1" spans="1:16">
      <c r="A3749" s="926" t="s">
        <v>8714</v>
      </c>
      <c r="B3749" s="921" t="s">
        <v>8715</v>
      </c>
      <c r="C3749" s="891"/>
      <c r="D3749" s="555"/>
      <c r="E3749" s="922"/>
      <c r="F3749" s="891"/>
      <c r="G3749" s="891"/>
      <c r="H3749" s="891"/>
      <c r="I3749" s="891"/>
      <c r="J3749" s="891"/>
      <c r="K3749" s="891"/>
      <c r="L3749" s="891"/>
      <c r="M3749" s="925">
        <v>3</v>
      </c>
      <c r="N3749" s="866">
        <v>2.02027664</v>
      </c>
      <c r="O3749" s="867">
        <v>11.25</v>
      </c>
      <c r="P3749" s="867">
        <f t="shared" si="51"/>
        <v>22.7281122</v>
      </c>
    </row>
    <row r="3750" s="1" customFormat="1" spans="1:16">
      <c r="A3750" s="926" t="s">
        <v>8716</v>
      </c>
      <c r="B3750" s="921" t="s">
        <v>8717</v>
      </c>
      <c r="C3750" s="891"/>
      <c r="D3750" s="555"/>
      <c r="E3750" s="922"/>
      <c r="F3750" s="891"/>
      <c r="G3750" s="891"/>
      <c r="H3750" s="891"/>
      <c r="I3750" s="891"/>
      <c r="J3750" s="891"/>
      <c r="K3750" s="891"/>
      <c r="L3750" s="891"/>
      <c r="M3750" s="925">
        <v>3</v>
      </c>
      <c r="N3750" s="866">
        <v>2.02027664</v>
      </c>
      <c r="O3750" s="867">
        <v>11.25</v>
      </c>
      <c r="P3750" s="867">
        <f t="shared" si="51"/>
        <v>22.7281122</v>
      </c>
    </row>
    <row r="3751" s="1" customFormat="1" spans="1:16">
      <c r="A3751" s="926" t="s">
        <v>8718</v>
      </c>
      <c r="B3751" s="921" t="s">
        <v>8719</v>
      </c>
      <c r="C3751" s="891"/>
      <c r="D3751" s="555"/>
      <c r="E3751" s="922"/>
      <c r="F3751" s="891"/>
      <c r="G3751" s="891"/>
      <c r="H3751" s="891"/>
      <c r="I3751" s="891"/>
      <c r="J3751" s="891"/>
      <c r="K3751" s="891"/>
      <c r="L3751" s="891"/>
      <c r="M3751" s="925">
        <v>3</v>
      </c>
      <c r="N3751" s="866">
        <v>2.02027664</v>
      </c>
      <c r="O3751" s="867">
        <v>11.25</v>
      </c>
      <c r="P3751" s="867">
        <f t="shared" si="51"/>
        <v>22.7281122</v>
      </c>
    </row>
    <row r="3752" s="1" customFormat="1" spans="1:16">
      <c r="A3752" s="926" t="s">
        <v>8720</v>
      </c>
      <c r="B3752" s="921" t="s">
        <v>8721</v>
      </c>
      <c r="C3752" s="891"/>
      <c r="D3752" s="555"/>
      <c r="E3752" s="922"/>
      <c r="F3752" s="891"/>
      <c r="G3752" s="891"/>
      <c r="H3752" s="891"/>
      <c r="I3752" s="891"/>
      <c r="J3752" s="891"/>
      <c r="K3752" s="891"/>
      <c r="L3752" s="891"/>
      <c r="M3752" s="925">
        <v>2</v>
      </c>
      <c r="N3752" s="866">
        <v>1.34685109333333</v>
      </c>
      <c r="O3752" s="867">
        <v>11.25</v>
      </c>
      <c r="P3752" s="867">
        <f t="shared" si="51"/>
        <v>15.1520748</v>
      </c>
    </row>
    <row r="3753" s="1" customFormat="1" spans="1:16">
      <c r="A3753" s="926" t="s">
        <v>8722</v>
      </c>
      <c r="B3753" s="921" t="s">
        <v>8723</v>
      </c>
      <c r="C3753" s="891"/>
      <c r="D3753" s="555"/>
      <c r="E3753" s="922"/>
      <c r="F3753" s="891"/>
      <c r="G3753" s="891"/>
      <c r="H3753" s="891"/>
      <c r="I3753" s="891"/>
      <c r="J3753" s="891"/>
      <c r="K3753" s="891"/>
      <c r="L3753" s="891"/>
      <c r="M3753" s="925">
        <v>2</v>
      </c>
      <c r="N3753" s="866">
        <v>1.34685109333333</v>
      </c>
      <c r="O3753" s="867">
        <v>11.25</v>
      </c>
      <c r="P3753" s="867">
        <f t="shared" si="51"/>
        <v>15.1520748</v>
      </c>
    </row>
    <row r="3754" s="1" customFormat="1" spans="1:16">
      <c r="A3754" s="926" t="s">
        <v>8724</v>
      </c>
      <c r="B3754" s="921" t="s">
        <v>8725</v>
      </c>
      <c r="C3754" s="891"/>
      <c r="D3754" s="555"/>
      <c r="E3754" s="922"/>
      <c r="F3754" s="891"/>
      <c r="G3754" s="891"/>
      <c r="H3754" s="891"/>
      <c r="I3754" s="891"/>
      <c r="J3754" s="891"/>
      <c r="K3754" s="891"/>
      <c r="L3754" s="891"/>
      <c r="M3754" s="925">
        <v>4</v>
      </c>
      <c r="N3754" s="866">
        <v>2.69370218666667</v>
      </c>
      <c r="O3754" s="867">
        <v>11.25</v>
      </c>
      <c r="P3754" s="867">
        <f t="shared" si="51"/>
        <v>30.3041496</v>
      </c>
    </row>
    <row r="3755" s="1" customFormat="1" spans="1:16">
      <c r="A3755" s="926" t="s">
        <v>8726</v>
      </c>
      <c r="B3755" s="921" t="s">
        <v>8727</v>
      </c>
      <c r="C3755" s="891"/>
      <c r="D3755" s="555"/>
      <c r="E3755" s="922"/>
      <c r="F3755" s="891"/>
      <c r="G3755" s="891"/>
      <c r="H3755" s="891"/>
      <c r="I3755" s="891"/>
      <c r="J3755" s="891"/>
      <c r="K3755" s="891"/>
      <c r="L3755" s="891"/>
      <c r="M3755" s="925">
        <v>2</v>
      </c>
      <c r="N3755" s="866">
        <v>1.34685109333333</v>
      </c>
      <c r="O3755" s="867">
        <v>11.25</v>
      </c>
      <c r="P3755" s="867">
        <f t="shared" si="51"/>
        <v>15.1520748</v>
      </c>
    </row>
    <row r="3756" s="1" customFormat="1" spans="1:16">
      <c r="A3756" s="926" t="s">
        <v>8728</v>
      </c>
      <c r="B3756" s="921" t="s">
        <v>8729</v>
      </c>
      <c r="C3756" s="891"/>
      <c r="D3756" s="555"/>
      <c r="E3756" s="922"/>
      <c r="F3756" s="891"/>
      <c r="G3756" s="891"/>
      <c r="H3756" s="891"/>
      <c r="I3756" s="891"/>
      <c r="J3756" s="891"/>
      <c r="K3756" s="891"/>
      <c r="L3756" s="891"/>
      <c r="M3756" s="925">
        <v>3</v>
      </c>
      <c r="N3756" s="866">
        <v>2.02027664</v>
      </c>
      <c r="O3756" s="867">
        <v>11.25</v>
      </c>
      <c r="P3756" s="867">
        <f t="shared" si="51"/>
        <v>22.7281122</v>
      </c>
    </row>
    <row r="3757" s="1" customFormat="1" spans="1:16">
      <c r="A3757" s="926" t="s">
        <v>8730</v>
      </c>
      <c r="B3757" s="921" t="s">
        <v>8731</v>
      </c>
      <c r="C3757" s="891"/>
      <c r="D3757" s="555"/>
      <c r="E3757" s="922"/>
      <c r="F3757" s="891"/>
      <c r="G3757" s="891"/>
      <c r="H3757" s="891"/>
      <c r="I3757" s="891"/>
      <c r="J3757" s="891"/>
      <c r="K3757" s="891"/>
      <c r="L3757" s="891"/>
      <c r="M3757" s="925">
        <v>1</v>
      </c>
      <c r="N3757" s="866">
        <v>0.673425546666667</v>
      </c>
      <c r="O3757" s="867">
        <v>11.25</v>
      </c>
      <c r="P3757" s="867">
        <f t="shared" si="51"/>
        <v>7.5760374</v>
      </c>
    </row>
    <row r="3758" s="1" customFormat="1" spans="1:16">
      <c r="A3758" s="926" t="s">
        <v>8732</v>
      </c>
      <c r="B3758" s="921" t="s">
        <v>8733</v>
      </c>
      <c r="C3758" s="891"/>
      <c r="D3758" s="555"/>
      <c r="E3758" s="922"/>
      <c r="F3758" s="891"/>
      <c r="G3758" s="891"/>
      <c r="H3758" s="891"/>
      <c r="I3758" s="891"/>
      <c r="J3758" s="891"/>
      <c r="K3758" s="891"/>
      <c r="L3758" s="891"/>
      <c r="M3758" s="925">
        <v>2</v>
      </c>
      <c r="N3758" s="866">
        <v>1.34685109333333</v>
      </c>
      <c r="O3758" s="867">
        <v>11.25</v>
      </c>
      <c r="P3758" s="867">
        <f t="shared" si="51"/>
        <v>15.1520748</v>
      </c>
    </row>
    <row r="3759" s="1" customFormat="1" spans="1:16">
      <c r="A3759" s="926" t="s">
        <v>8734</v>
      </c>
      <c r="B3759" s="921" t="s">
        <v>8735</v>
      </c>
      <c r="C3759" s="891"/>
      <c r="D3759" s="555"/>
      <c r="E3759" s="922"/>
      <c r="F3759" s="891"/>
      <c r="G3759" s="891"/>
      <c r="H3759" s="891"/>
      <c r="I3759" s="891"/>
      <c r="J3759" s="891"/>
      <c r="K3759" s="891"/>
      <c r="L3759" s="891"/>
      <c r="M3759" s="925">
        <v>3</v>
      </c>
      <c r="N3759" s="866">
        <v>2.02027664</v>
      </c>
      <c r="O3759" s="867">
        <v>11.25</v>
      </c>
      <c r="P3759" s="867">
        <f t="shared" si="51"/>
        <v>22.7281122</v>
      </c>
    </row>
    <row r="3760" s="1" customFormat="1" spans="1:16">
      <c r="A3760" s="926" t="s">
        <v>8736</v>
      </c>
      <c r="B3760" s="921" t="s">
        <v>8737</v>
      </c>
      <c r="C3760" s="891"/>
      <c r="D3760" s="555"/>
      <c r="E3760" s="922"/>
      <c r="F3760" s="891"/>
      <c r="G3760" s="891"/>
      <c r="H3760" s="891"/>
      <c r="I3760" s="891"/>
      <c r="J3760" s="891"/>
      <c r="K3760" s="891"/>
      <c r="L3760" s="891"/>
      <c r="M3760" s="925">
        <v>3</v>
      </c>
      <c r="N3760" s="866">
        <v>2.02027664</v>
      </c>
      <c r="O3760" s="867">
        <v>11.25</v>
      </c>
      <c r="P3760" s="867">
        <f t="shared" si="51"/>
        <v>22.7281122</v>
      </c>
    </row>
    <row r="3761" s="1" customFormat="1" spans="1:16">
      <c r="A3761" s="926" t="s">
        <v>7293</v>
      </c>
      <c r="B3761" s="921" t="s">
        <v>8738</v>
      </c>
      <c r="C3761" s="891"/>
      <c r="D3761" s="555"/>
      <c r="E3761" s="922"/>
      <c r="F3761" s="891"/>
      <c r="G3761" s="891"/>
      <c r="H3761" s="891"/>
      <c r="I3761" s="891"/>
      <c r="J3761" s="891"/>
      <c r="K3761" s="891"/>
      <c r="L3761" s="891"/>
      <c r="M3761" s="925">
        <v>4</v>
      </c>
      <c r="N3761" s="866">
        <v>2.69370218666667</v>
      </c>
      <c r="O3761" s="867">
        <v>11.25</v>
      </c>
      <c r="P3761" s="867">
        <f t="shared" si="51"/>
        <v>30.3041496</v>
      </c>
    </row>
    <row r="3762" s="1" customFormat="1" spans="1:16">
      <c r="A3762" s="926" t="s">
        <v>8739</v>
      </c>
      <c r="B3762" s="921" t="s">
        <v>8740</v>
      </c>
      <c r="C3762" s="891"/>
      <c r="D3762" s="555"/>
      <c r="E3762" s="922"/>
      <c r="F3762" s="891"/>
      <c r="G3762" s="891"/>
      <c r="H3762" s="891"/>
      <c r="I3762" s="891"/>
      <c r="J3762" s="891"/>
      <c r="K3762" s="891"/>
      <c r="L3762" s="891"/>
      <c r="M3762" s="925">
        <v>1</v>
      </c>
      <c r="N3762" s="866">
        <v>0.673425546666667</v>
      </c>
      <c r="O3762" s="867">
        <v>11.25</v>
      </c>
      <c r="P3762" s="867">
        <f t="shared" si="51"/>
        <v>7.5760374</v>
      </c>
    </row>
    <row r="3763" s="1" customFormat="1" spans="1:16">
      <c r="A3763" s="926" t="s">
        <v>8741</v>
      </c>
      <c r="B3763" s="921" t="s">
        <v>8742</v>
      </c>
      <c r="C3763" s="891"/>
      <c r="D3763" s="555"/>
      <c r="E3763" s="922"/>
      <c r="F3763" s="891"/>
      <c r="G3763" s="891"/>
      <c r="H3763" s="891"/>
      <c r="I3763" s="891"/>
      <c r="J3763" s="891"/>
      <c r="K3763" s="891"/>
      <c r="L3763" s="891"/>
      <c r="M3763" s="925">
        <v>1</v>
      </c>
      <c r="N3763" s="866">
        <v>0.673425546666667</v>
      </c>
      <c r="O3763" s="867">
        <v>11.25</v>
      </c>
      <c r="P3763" s="867">
        <f t="shared" si="51"/>
        <v>7.5760374</v>
      </c>
    </row>
    <row r="3764" s="1" customFormat="1" spans="1:16">
      <c r="A3764" s="926" t="s">
        <v>8743</v>
      </c>
      <c r="B3764" s="921" t="s">
        <v>8744</v>
      </c>
      <c r="C3764" s="891"/>
      <c r="D3764" s="555"/>
      <c r="E3764" s="922"/>
      <c r="F3764" s="891"/>
      <c r="G3764" s="891"/>
      <c r="H3764" s="891"/>
      <c r="I3764" s="891"/>
      <c r="J3764" s="891"/>
      <c r="K3764" s="891"/>
      <c r="L3764" s="891"/>
      <c r="M3764" s="925">
        <v>5</v>
      </c>
      <c r="N3764" s="866">
        <v>3.36712773333333</v>
      </c>
      <c r="O3764" s="867">
        <v>11.25</v>
      </c>
      <c r="P3764" s="867">
        <f t="shared" si="51"/>
        <v>37.880187</v>
      </c>
    </row>
    <row r="3765" s="1" customFormat="1" spans="1:16">
      <c r="A3765" s="926" t="s">
        <v>8745</v>
      </c>
      <c r="B3765" s="921" t="s">
        <v>8746</v>
      </c>
      <c r="C3765" s="891"/>
      <c r="D3765" s="555"/>
      <c r="E3765" s="922"/>
      <c r="F3765" s="891"/>
      <c r="G3765" s="891"/>
      <c r="H3765" s="891"/>
      <c r="I3765" s="891"/>
      <c r="J3765" s="891"/>
      <c r="K3765" s="891"/>
      <c r="L3765" s="891"/>
      <c r="M3765" s="925">
        <v>4</v>
      </c>
      <c r="N3765" s="866">
        <v>2.69370218666667</v>
      </c>
      <c r="O3765" s="867">
        <v>11.25</v>
      </c>
      <c r="P3765" s="867">
        <f t="shared" si="51"/>
        <v>30.3041496</v>
      </c>
    </row>
    <row r="3766" s="1" customFormat="1" spans="1:16">
      <c r="A3766" s="926" t="s">
        <v>8747</v>
      </c>
      <c r="B3766" s="921" t="s">
        <v>8748</v>
      </c>
      <c r="C3766" s="891"/>
      <c r="D3766" s="555"/>
      <c r="E3766" s="922"/>
      <c r="F3766" s="891"/>
      <c r="G3766" s="891"/>
      <c r="H3766" s="891"/>
      <c r="I3766" s="891"/>
      <c r="J3766" s="891"/>
      <c r="K3766" s="891"/>
      <c r="L3766" s="891"/>
      <c r="M3766" s="925">
        <v>1</v>
      </c>
      <c r="N3766" s="866">
        <v>0.673425546666667</v>
      </c>
      <c r="O3766" s="867">
        <v>11.25</v>
      </c>
      <c r="P3766" s="867">
        <f t="shared" si="51"/>
        <v>7.5760374</v>
      </c>
    </row>
    <row r="3767" s="1" customFormat="1" spans="1:16">
      <c r="A3767" s="926" t="s">
        <v>7867</v>
      </c>
      <c r="B3767" s="921" t="s">
        <v>8749</v>
      </c>
      <c r="C3767" s="891"/>
      <c r="D3767" s="555"/>
      <c r="E3767" s="922"/>
      <c r="F3767" s="891"/>
      <c r="G3767" s="891"/>
      <c r="H3767" s="891"/>
      <c r="I3767" s="891"/>
      <c r="J3767" s="891"/>
      <c r="K3767" s="891"/>
      <c r="L3767" s="891"/>
      <c r="M3767" s="925">
        <v>4</v>
      </c>
      <c r="N3767" s="866">
        <v>2.69370218666667</v>
      </c>
      <c r="O3767" s="867">
        <v>11.25</v>
      </c>
      <c r="P3767" s="867">
        <f t="shared" si="51"/>
        <v>30.3041496</v>
      </c>
    </row>
    <row r="3768" s="1" customFormat="1" spans="1:16">
      <c r="A3768" s="926" t="s">
        <v>8750</v>
      </c>
      <c r="B3768" s="921" t="s">
        <v>8751</v>
      </c>
      <c r="C3768" s="891"/>
      <c r="D3768" s="555"/>
      <c r="E3768" s="922"/>
      <c r="F3768" s="891"/>
      <c r="G3768" s="891"/>
      <c r="H3768" s="891"/>
      <c r="I3768" s="891"/>
      <c r="J3768" s="891"/>
      <c r="K3768" s="891"/>
      <c r="L3768" s="891"/>
      <c r="M3768" s="925">
        <v>1</v>
      </c>
      <c r="N3768" s="866">
        <v>0.673425546666667</v>
      </c>
      <c r="O3768" s="867">
        <v>11.25</v>
      </c>
      <c r="P3768" s="867">
        <f t="shared" ref="P3768:P3831" si="52">M3768*7.5760374</f>
        <v>7.5760374</v>
      </c>
    </row>
    <row r="3769" s="1" customFormat="1" spans="1:16">
      <c r="A3769" s="926" t="s">
        <v>8752</v>
      </c>
      <c r="B3769" s="921" t="s">
        <v>8753</v>
      </c>
      <c r="C3769" s="891"/>
      <c r="D3769" s="555"/>
      <c r="E3769" s="922"/>
      <c r="F3769" s="891"/>
      <c r="G3769" s="891"/>
      <c r="H3769" s="891"/>
      <c r="I3769" s="891"/>
      <c r="J3769" s="891"/>
      <c r="K3769" s="891"/>
      <c r="L3769" s="891"/>
      <c r="M3769" s="925">
        <v>5</v>
      </c>
      <c r="N3769" s="866">
        <v>3.36712773333333</v>
      </c>
      <c r="O3769" s="867">
        <v>11.25</v>
      </c>
      <c r="P3769" s="867">
        <f t="shared" si="52"/>
        <v>37.880187</v>
      </c>
    </row>
    <row r="3770" s="1" customFormat="1" spans="1:16">
      <c r="A3770" s="926" t="s">
        <v>8754</v>
      </c>
      <c r="B3770" s="921" t="s">
        <v>8755</v>
      </c>
      <c r="C3770" s="891"/>
      <c r="D3770" s="555"/>
      <c r="E3770" s="922"/>
      <c r="F3770" s="891"/>
      <c r="G3770" s="891"/>
      <c r="H3770" s="891"/>
      <c r="I3770" s="891"/>
      <c r="J3770" s="891"/>
      <c r="K3770" s="891"/>
      <c r="L3770" s="891"/>
      <c r="M3770" s="925">
        <v>4</v>
      </c>
      <c r="N3770" s="866">
        <v>2.69370218666667</v>
      </c>
      <c r="O3770" s="867">
        <v>11.25</v>
      </c>
      <c r="P3770" s="867">
        <f t="shared" si="52"/>
        <v>30.3041496</v>
      </c>
    </row>
    <row r="3771" s="1" customFormat="1" spans="1:16">
      <c r="A3771" s="926" t="s">
        <v>2618</v>
      </c>
      <c r="B3771" s="921" t="s">
        <v>8756</v>
      </c>
      <c r="C3771" s="891"/>
      <c r="D3771" s="555"/>
      <c r="E3771" s="922"/>
      <c r="F3771" s="891"/>
      <c r="G3771" s="891"/>
      <c r="H3771" s="891"/>
      <c r="I3771" s="891"/>
      <c r="J3771" s="891"/>
      <c r="K3771" s="891"/>
      <c r="L3771" s="891"/>
      <c r="M3771" s="925">
        <v>2</v>
      </c>
      <c r="N3771" s="866">
        <v>1.34685109333333</v>
      </c>
      <c r="O3771" s="867">
        <v>11.25</v>
      </c>
      <c r="P3771" s="867">
        <f t="shared" si="52"/>
        <v>15.1520748</v>
      </c>
    </row>
    <row r="3772" s="1" customFormat="1" spans="1:16">
      <c r="A3772" s="926" t="s">
        <v>8757</v>
      </c>
      <c r="B3772" s="921" t="s">
        <v>8758</v>
      </c>
      <c r="C3772" s="891"/>
      <c r="D3772" s="555"/>
      <c r="E3772" s="922"/>
      <c r="F3772" s="891"/>
      <c r="G3772" s="891"/>
      <c r="H3772" s="891"/>
      <c r="I3772" s="891"/>
      <c r="J3772" s="891"/>
      <c r="K3772" s="891"/>
      <c r="L3772" s="891"/>
      <c r="M3772" s="925">
        <v>1</v>
      </c>
      <c r="N3772" s="866">
        <v>0.673425546666667</v>
      </c>
      <c r="O3772" s="867">
        <v>11.25</v>
      </c>
      <c r="P3772" s="867">
        <f t="shared" si="52"/>
        <v>7.5760374</v>
      </c>
    </row>
    <row r="3773" s="1" customFormat="1" spans="1:16">
      <c r="A3773" s="926" t="s">
        <v>8759</v>
      </c>
      <c r="B3773" s="921" t="s">
        <v>8760</v>
      </c>
      <c r="C3773" s="891"/>
      <c r="D3773" s="555"/>
      <c r="E3773" s="922"/>
      <c r="F3773" s="891"/>
      <c r="G3773" s="891"/>
      <c r="H3773" s="891"/>
      <c r="I3773" s="891"/>
      <c r="J3773" s="891"/>
      <c r="K3773" s="891"/>
      <c r="L3773" s="891"/>
      <c r="M3773" s="925">
        <v>3</v>
      </c>
      <c r="N3773" s="866">
        <v>2.02027664</v>
      </c>
      <c r="O3773" s="867">
        <v>11.25</v>
      </c>
      <c r="P3773" s="867">
        <f t="shared" si="52"/>
        <v>22.7281122</v>
      </c>
    </row>
    <row r="3774" s="1" customFormat="1" spans="1:16">
      <c r="A3774" s="926" t="s">
        <v>8761</v>
      </c>
      <c r="B3774" s="921" t="s">
        <v>6761</v>
      </c>
      <c r="C3774" s="891"/>
      <c r="D3774" s="555"/>
      <c r="E3774" s="922"/>
      <c r="F3774" s="891"/>
      <c r="G3774" s="891"/>
      <c r="H3774" s="891"/>
      <c r="I3774" s="891"/>
      <c r="J3774" s="891"/>
      <c r="K3774" s="891"/>
      <c r="L3774" s="891"/>
      <c r="M3774" s="925">
        <v>2</v>
      </c>
      <c r="N3774" s="866">
        <v>1.34685109333333</v>
      </c>
      <c r="O3774" s="867">
        <v>11.25</v>
      </c>
      <c r="P3774" s="867">
        <f t="shared" si="52"/>
        <v>15.1520748</v>
      </c>
    </row>
    <row r="3775" s="1" customFormat="1" spans="1:16">
      <c r="A3775" s="926" t="s">
        <v>8762</v>
      </c>
      <c r="B3775" s="921" t="s">
        <v>8763</v>
      </c>
      <c r="C3775" s="891"/>
      <c r="D3775" s="555"/>
      <c r="E3775" s="922"/>
      <c r="F3775" s="891"/>
      <c r="G3775" s="891"/>
      <c r="H3775" s="891"/>
      <c r="I3775" s="891"/>
      <c r="J3775" s="891"/>
      <c r="K3775" s="891"/>
      <c r="L3775" s="891"/>
      <c r="M3775" s="925">
        <v>1</v>
      </c>
      <c r="N3775" s="866">
        <v>0.673425546666667</v>
      </c>
      <c r="O3775" s="867">
        <v>11.25</v>
      </c>
      <c r="P3775" s="867">
        <f t="shared" si="52"/>
        <v>7.5760374</v>
      </c>
    </row>
    <row r="3776" s="1" customFormat="1" spans="1:16">
      <c r="A3776" s="926" t="s">
        <v>7545</v>
      </c>
      <c r="B3776" s="921" t="s">
        <v>8764</v>
      </c>
      <c r="C3776" s="891"/>
      <c r="D3776" s="555"/>
      <c r="E3776" s="922"/>
      <c r="F3776" s="891"/>
      <c r="G3776" s="891"/>
      <c r="H3776" s="891"/>
      <c r="I3776" s="891"/>
      <c r="J3776" s="891"/>
      <c r="K3776" s="891"/>
      <c r="L3776" s="891"/>
      <c r="M3776" s="925">
        <v>4</v>
      </c>
      <c r="N3776" s="866">
        <v>2.69370218666667</v>
      </c>
      <c r="O3776" s="867">
        <v>11.25</v>
      </c>
      <c r="P3776" s="867">
        <f t="shared" si="52"/>
        <v>30.3041496</v>
      </c>
    </row>
    <row r="3777" s="1" customFormat="1" spans="1:16">
      <c r="A3777" s="926" t="s">
        <v>8765</v>
      </c>
      <c r="B3777" s="921" t="s">
        <v>8766</v>
      </c>
      <c r="C3777" s="891"/>
      <c r="D3777" s="555"/>
      <c r="E3777" s="922"/>
      <c r="F3777" s="891"/>
      <c r="G3777" s="891"/>
      <c r="H3777" s="891"/>
      <c r="I3777" s="891"/>
      <c r="J3777" s="891"/>
      <c r="K3777" s="891"/>
      <c r="L3777" s="891"/>
      <c r="M3777" s="925">
        <v>4</v>
      </c>
      <c r="N3777" s="866">
        <v>2.69370218666667</v>
      </c>
      <c r="O3777" s="867">
        <v>11.25</v>
      </c>
      <c r="P3777" s="867">
        <f t="shared" si="52"/>
        <v>30.3041496</v>
      </c>
    </row>
    <row r="3778" s="1" customFormat="1" spans="1:16">
      <c r="A3778" s="926" t="s">
        <v>8767</v>
      </c>
      <c r="B3778" s="921" t="s">
        <v>8768</v>
      </c>
      <c r="C3778" s="891"/>
      <c r="D3778" s="555"/>
      <c r="E3778" s="922"/>
      <c r="F3778" s="891"/>
      <c r="G3778" s="891"/>
      <c r="H3778" s="891"/>
      <c r="I3778" s="891"/>
      <c r="J3778" s="891"/>
      <c r="K3778" s="891"/>
      <c r="L3778" s="891"/>
      <c r="M3778" s="925">
        <v>2</v>
      </c>
      <c r="N3778" s="866">
        <v>1.34685109333333</v>
      </c>
      <c r="O3778" s="867">
        <v>11.25</v>
      </c>
      <c r="P3778" s="867">
        <f t="shared" si="52"/>
        <v>15.1520748</v>
      </c>
    </row>
    <row r="3779" s="1" customFormat="1" spans="1:16">
      <c r="A3779" s="926" t="s">
        <v>8769</v>
      </c>
      <c r="B3779" s="921" t="s">
        <v>8770</v>
      </c>
      <c r="C3779" s="891"/>
      <c r="D3779" s="555"/>
      <c r="E3779" s="922"/>
      <c r="F3779" s="891"/>
      <c r="G3779" s="891"/>
      <c r="H3779" s="891"/>
      <c r="I3779" s="891"/>
      <c r="J3779" s="891"/>
      <c r="K3779" s="891"/>
      <c r="L3779" s="891"/>
      <c r="M3779" s="925">
        <v>4</v>
      </c>
      <c r="N3779" s="866">
        <v>2.69370218666667</v>
      </c>
      <c r="O3779" s="867">
        <v>11.25</v>
      </c>
      <c r="P3779" s="867">
        <f t="shared" si="52"/>
        <v>30.3041496</v>
      </c>
    </row>
    <row r="3780" s="1" customFormat="1" spans="1:16">
      <c r="A3780" s="926" t="s">
        <v>8771</v>
      </c>
      <c r="B3780" s="921" t="s">
        <v>3545</v>
      </c>
      <c r="C3780" s="891"/>
      <c r="D3780" s="555"/>
      <c r="E3780" s="922"/>
      <c r="F3780" s="891"/>
      <c r="G3780" s="891"/>
      <c r="H3780" s="891"/>
      <c r="I3780" s="891"/>
      <c r="J3780" s="891"/>
      <c r="K3780" s="891"/>
      <c r="L3780" s="891"/>
      <c r="M3780" s="925">
        <v>1</v>
      </c>
      <c r="N3780" s="866">
        <v>0.673425546666667</v>
      </c>
      <c r="O3780" s="867">
        <v>11.25</v>
      </c>
      <c r="P3780" s="867">
        <f t="shared" si="52"/>
        <v>7.5760374</v>
      </c>
    </row>
    <row r="3781" s="1" customFormat="1" spans="1:16">
      <c r="A3781" s="926" t="s">
        <v>8772</v>
      </c>
      <c r="B3781" s="921" t="s">
        <v>8773</v>
      </c>
      <c r="C3781" s="891"/>
      <c r="D3781" s="555"/>
      <c r="E3781" s="922"/>
      <c r="F3781" s="891"/>
      <c r="G3781" s="891"/>
      <c r="H3781" s="891"/>
      <c r="I3781" s="891"/>
      <c r="J3781" s="891"/>
      <c r="K3781" s="891"/>
      <c r="L3781" s="891"/>
      <c r="M3781" s="925">
        <v>3</v>
      </c>
      <c r="N3781" s="866">
        <v>2.02027664</v>
      </c>
      <c r="O3781" s="867">
        <v>11.25</v>
      </c>
      <c r="P3781" s="867">
        <f t="shared" si="52"/>
        <v>22.7281122</v>
      </c>
    </row>
    <row r="3782" s="1" customFormat="1" spans="1:16">
      <c r="A3782" s="926" t="s">
        <v>8774</v>
      </c>
      <c r="B3782" s="921" t="s">
        <v>8775</v>
      </c>
      <c r="C3782" s="891"/>
      <c r="D3782" s="555"/>
      <c r="E3782" s="922"/>
      <c r="F3782" s="891"/>
      <c r="G3782" s="891"/>
      <c r="H3782" s="891"/>
      <c r="I3782" s="891"/>
      <c r="J3782" s="891"/>
      <c r="K3782" s="891"/>
      <c r="L3782" s="891"/>
      <c r="M3782" s="925">
        <v>2</v>
      </c>
      <c r="N3782" s="866">
        <v>1.34685109333333</v>
      </c>
      <c r="O3782" s="867">
        <v>11.25</v>
      </c>
      <c r="P3782" s="867">
        <f t="shared" si="52"/>
        <v>15.1520748</v>
      </c>
    </row>
    <row r="3783" s="1" customFormat="1" spans="1:16">
      <c r="A3783" s="926" t="s">
        <v>8776</v>
      </c>
      <c r="B3783" s="921" t="s">
        <v>8022</v>
      </c>
      <c r="C3783" s="891"/>
      <c r="D3783" s="555"/>
      <c r="E3783" s="922"/>
      <c r="F3783" s="891"/>
      <c r="G3783" s="891"/>
      <c r="H3783" s="891"/>
      <c r="I3783" s="891"/>
      <c r="J3783" s="891"/>
      <c r="K3783" s="891"/>
      <c r="L3783" s="891"/>
      <c r="M3783" s="925">
        <v>3</v>
      </c>
      <c r="N3783" s="866">
        <v>2.02027664</v>
      </c>
      <c r="O3783" s="867">
        <v>11.25</v>
      </c>
      <c r="P3783" s="867">
        <f t="shared" si="52"/>
        <v>22.7281122</v>
      </c>
    </row>
    <row r="3784" s="1" customFormat="1" spans="1:16">
      <c r="A3784" s="926" t="s">
        <v>8777</v>
      </c>
      <c r="B3784" s="921" t="s">
        <v>8778</v>
      </c>
      <c r="C3784" s="891"/>
      <c r="D3784" s="555"/>
      <c r="E3784" s="922"/>
      <c r="F3784" s="891"/>
      <c r="G3784" s="891"/>
      <c r="H3784" s="891"/>
      <c r="I3784" s="891"/>
      <c r="J3784" s="891"/>
      <c r="K3784" s="891"/>
      <c r="L3784" s="891"/>
      <c r="M3784" s="925">
        <v>4</v>
      </c>
      <c r="N3784" s="866">
        <v>2.69370218666667</v>
      </c>
      <c r="O3784" s="867">
        <v>11.25</v>
      </c>
      <c r="P3784" s="867">
        <f t="shared" si="52"/>
        <v>30.3041496</v>
      </c>
    </row>
    <row r="3785" s="1" customFormat="1" spans="1:16">
      <c r="A3785" s="926" t="s">
        <v>8779</v>
      </c>
      <c r="B3785" s="921" t="s">
        <v>3795</v>
      </c>
      <c r="C3785" s="891"/>
      <c r="D3785" s="555"/>
      <c r="E3785" s="922"/>
      <c r="F3785" s="891"/>
      <c r="G3785" s="891"/>
      <c r="H3785" s="891"/>
      <c r="I3785" s="891"/>
      <c r="J3785" s="891"/>
      <c r="K3785" s="891"/>
      <c r="L3785" s="891"/>
      <c r="M3785" s="925">
        <v>4</v>
      </c>
      <c r="N3785" s="866">
        <v>2.69370218666667</v>
      </c>
      <c r="O3785" s="867">
        <v>11.25</v>
      </c>
      <c r="P3785" s="867">
        <f t="shared" si="52"/>
        <v>30.3041496</v>
      </c>
    </row>
    <row r="3786" s="1" customFormat="1" spans="1:16">
      <c r="A3786" s="926" t="s">
        <v>8780</v>
      </c>
      <c r="B3786" s="921" t="s">
        <v>8781</v>
      </c>
      <c r="C3786" s="891"/>
      <c r="D3786" s="555"/>
      <c r="E3786" s="922"/>
      <c r="F3786" s="891"/>
      <c r="G3786" s="891"/>
      <c r="H3786" s="891"/>
      <c r="I3786" s="891"/>
      <c r="J3786" s="891"/>
      <c r="K3786" s="891"/>
      <c r="L3786" s="891"/>
      <c r="M3786" s="925">
        <v>4</v>
      </c>
      <c r="N3786" s="866">
        <v>2.69370218666667</v>
      </c>
      <c r="O3786" s="867">
        <v>11.25</v>
      </c>
      <c r="P3786" s="867">
        <f t="shared" si="52"/>
        <v>30.3041496</v>
      </c>
    </row>
    <row r="3787" s="1" customFormat="1" spans="1:16">
      <c r="A3787" s="926" t="s">
        <v>8782</v>
      </c>
      <c r="B3787" s="921" t="s">
        <v>8783</v>
      </c>
      <c r="C3787" s="891"/>
      <c r="D3787" s="555"/>
      <c r="E3787" s="922"/>
      <c r="F3787" s="891"/>
      <c r="G3787" s="891"/>
      <c r="H3787" s="891"/>
      <c r="I3787" s="891"/>
      <c r="J3787" s="891"/>
      <c r="K3787" s="891"/>
      <c r="L3787" s="891"/>
      <c r="M3787" s="925">
        <v>6</v>
      </c>
      <c r="N3787" s="866">
        <v>4.04055328</v>
      </c>
      <c r="O3787" s="867">
        <v>11.25</v>
      </c>
      <c r="P3787" s="867">
        <f t="shared" si="52"/>
        <v>45.4562244</v>
      </c>
    </row>
    <row r="3788" s="1" customFormat="1" spans="1:16">
      <c r="A3788" s="926" t="s">
        <v>8784</v>
      </c>
      <c r="B3788" s="921" t="s">
        <v>8785</v>
      </c>
      <c r="C3788" s="891"/>
      <c r="D3788" s="555"/>
      <c r="E3788" s="922"/>
      <c r="F3788" s="891"/>
      <c r="G3788" s="891"/>
      <c r="H3788" s="891"/>
      <c r="I3788" s="891"/>
      <c r="J3788" s="891"/>
      <c r="K3788" s="891"/>
      <c r="L3788" s="891"/>
      <c r="M3788" s="925">
        <v>4</v>
      </c>
      <c r="N3788" s="866">
        <v>2.69370218666667</v>
      </c>
      <c r="O3788" s="867">
        <v>11.25</v>
      </c>
      <c r="P3788" s="867">
        <f t="shared" si="52"/>
        <v>30.3041496</v>
      </c>
    </row>
    <row r="3789" s="1" customFormat="1" spans="1:16">
      <c r="A3789" s="926" t="s">
        <v>8786</v>
      </c>
      <c r="B3789" s="921" t="s">
        <v>8787</v>
      </c>
      <c r="C3789" s="891"/>
      <c r="D3789" s="555"/>
      <c r="E3789" s="922"/>
      <c r="F3789" s="891"/>
      <c r="G3789" s="891"/>
      <c r="H3789" s="891"/>
      <c r="I3789" s="891"/>
      <c r="J3789" s="891"/>
      <c r="K3789" s="891"/>
      <c r="L3789" s="891"/>
      <c r="M3789" s="925">
        <v>4</v>
      </c>
      <c r="N3789" s="866">
        <v>2.69370218666667</v>
      </c>
      <c r="O3789" s="867">
        <v>11.25</v>
      </c>
      <c r="P3789" s="867">
        <f t="shared" si="52"/>
        <v>30.3041496</v>
      </c>
    </row>
    <row r="3790" s="1" customFormat="1" spans="1:16">
      <c r="A3790" s="926" t="s">
        <v>8788</v>
      </c>
      <c r="B3790" s="921" t="s">
        <v>8789</v>
      </c>
      <c r="C3790" s="891"/>
      <c r="D3790" s="555"/>
      <c r="E3790" s="922"/>
      <c r="F3790" s="891"/>
      <c r="G3790" s="891"/>
      <c r="H3790" s="891"/>
      <c r="I3790" s="891"/>
      <c r="J3790" s="891"/>
      <c r="K3790" s="891"/>
      <c r="L3790" s="891"/>
      <c r="M3790" s="925">
        <v>3</v>
      </c>
      <c r="N3790" s="866">
        <v>2.02027664</v>
      </c>
      <c r="O3790" s="867">
        <v>11.25</v>
      </c>
      <c r="P3790" s="867">
        <f t="shared" si="52"/>
        <v>22.7281122</v>
      </c>
    </row>
    <row r="3791" s="1" customFormat="1" spans="1:16">
      <c r="A3791" s="926" t="s">
        <v>5803</v>
      </c>
      <c r="B3791" s="921" t="s">
        <v>8790</v>
      </c>
      <c r="C3791" s="891"/>
      <c r="D3791" s="555"/>
      <c r="E3791" s="922"/>
      <c r="F3791" s="891"/>
      <c r="G3791" s="891"/>
      <c r="H3791" s="891"/>
      <c r="I3791" s="891"/>
      <c r="J3791" s="891"/>
      <c r="K3791" s="891"/>
      <c r="L3791" s="891"/>
      <c r="M3791" s="925">
        <v>6</v>
      </c>
      <c r="N3791" s="866">
        <v>4.04055328</v>
      </c>
      <c r="O3791" s="867">
        <v>11.25</v>
      </c>
      <c r="P3791" s="867">
        <f t="shared" si="52"/>
        <v>45.4562244</v>
      </c>
    </row>
    <row r="3792" s="1" customFormat="1" spans="1:16">
      <c r="A3792" s="926" t="s">
        <v>8791</v>
      </c>
      <c r="B3792" s="921" t="s">
        <v>6735</v>
      </c>
      <c r="C3792" s="891"/>
      <c r="D3792" s="555"/>
      <c r="E3792" s="922"/>
      <c r="F3792" s="891"/>
      <c r="G3792" s="891"/>
      <c r="H3792" s="891"/>
      <c r="I3792" s="891"/>
      <c r="J3792" s="891"/>
      <c r="K3792" s="891"/>
      <c r="L3792" s="891"/>
      <c r="M3792" s="925">
        <v>4</v>
      </c>
      <c r="N3792" s="866">
        <v>2.69370218666667</v>
      </c>
      <c r="O3792" s="867">
        <v>11.25</v>
      </c>
      <c r="P3792" s="867">
        <f t="shared" si="52"/>
        <v>30.3041496</v>
      </c>
    </row>
    <row r="3793" s="1" customFormat="1" spans="1:16">
      <c r="A3793" s="926" t="s">
        <v>8792</v>
      </c>
      <c r="B3793" s="921" t="s">
        <v>8793</v>
      </c>
      <c r="C3793" s="891"/>
      <c r="D3793" s="555"/>
      <c r="E3793" s="922"/>
      <c r="F3793" s="891"/>
      <c r="G3793" s="891"/>
      <c r="H3793" s="891"/>
      <c r="I3793" s="891"/>
      <c r="J3793" s="891"/>
      <c r="K3793" s="891"/>
      <c r="L3793" s="891"/>
      <c r="M3793" s="925">
        <v>6</v>
      </c>
      <c r="N3793" s="866">
        <v>4.04055328</v>
      </c>
      <c r="O3793" s="867">
        <v>11.25</v>
      </c>
      <c r="P3793" s="867">
        <f t="shared" si="52"/>
        <v>45.4562244</v>
      </c>
    </row>
    <row r="3794" s="1" customFormat="1" spans="1:16">
      <c r="A3794" s="926" t="s">
        <v>8794</v>
      </c>
      <c r="B3794" s="921" t="s">
        <v>8795</v>
      </c>
      <c r="C3794" s="891"/>
      <c r="D3794" s="555"/>
      <c r="E3794" s="922"/>
      <c r="F3794" s="891"/>
      <c r="G3794" s="891"/>
      <c r="H3794" s="891"/>
      <c r="I3794" s="891"/>
      <c r="J3794" s="891"/>
      <c r="K3794" s="891"/>
      <c r="L3794" s="891"/>
      <c r="M3794" s="925">
        <v>6</v>
      </c>
      <c r="N3794" s="866">
        <v>4.04055328</v>
      </c>
      <c r="O3794" s="867">
        <v>11.25</v>
      </c>
      <c r="P3794" s="867">
        <f t="shared" si="52"/>
        <v>45.4562244</v>
      </c>
    </row>
    <row r="3795" s="1" customFormat="1" spans="1:16">
      <c r="A3795" s="926" t="s">
        <v>8796</v>
      </c>
      <c r="B3795" s="921" t="s">
        <v>8797</v>
      </c>
      <c r="C3795" s="891"/>
      <c r="D3795" s="555"/>
      <c r="E3795" s="922"/>
      <c r="F3795" s="891"/>
      <c r="G3795" s="891"/>
      <c r="H3795" s="891"/>
      <c r="I3795" s="891"/>
      <c r="J3795" s="891"/>
      <c r="K3795" s="891"/>
      <c r="L3795" s="891"/>
      <c r="M3795" s="925">
        <v>4</v>
      </c>
      <c r="N3795" s="866">
        <v>2.69370218666667</v>
      </c>
      <c r="O3795" s="867">
        <v>11.25</v>
      </c>
      <c r="P3795" s="867">
        <f t="shared" si="52"/>
        <v>30.3041496</v>
      </c>
    </row>
    <row r="3796" s="1" customFormat="1" spans="1:16">
      <c r="A3796" s="926" t="s">
        <v>8798</v>
      </c>
      <c r="B3796" s="921" t="s">
        <v>8799</v>
      </c>
      <c r="C3796" s="891"/>
      <c r="D3796" s="555"/>
      <c r="E3796" s="922"/>
      <c r="F3796" s="891"/>
      <c r="G3796" s="891"/>
      <c r="H3796" s="891"/>
      <c r="I3796" s="891"/>
      <c r="J3796" s="891"/>
      <c r="K3796" s="891"/>
      <c r="L3796" s="891"/>
      <c r="M3796" s="925">
        <v>3</v>
      </c>
      <c r="N3796" s="866">
        <v>2.02027664</v>
      </c>
      <c r="O3796" s="867">
        <v>11.25</v>
      </c>
      <c r="P3796" s="867">
        <f t="shared" si="52"/>
        <v>22.7281122</v>
      </c>
    </row>
    <row r="3797" s="1" customFormat="1" spans="1:16">
      <c r="A3797" s="926" t="s">
        <v>8800</v>
      </c>
      <c r="B3797" s="921" t="s">
        <v>4159</v>
      </c>
      <c r="C3797" s="891"/>
      <c r="D3797" s="555"/>
      <c r="E3797" s="922"/>
      <c r="F3797" s="891"/>
      <c r="G3797" s="891"/>
      <c r="H3797" s="891"/>
      <c r="I3797" s="891"/>
      <c r="J3797" s="891"/>
      <c r="K3797" s="891"/>
      <c r="L3797" s="891"/>
      <c r="M3797" s="925">
        <v>4</v>
      </c>
      <c r="N3797" s="866">
        <v>2.69370218666667</v>
      </c>
      <c r="O3797" s="867">
        <v>11.25</v>
      </c>
      <c r="P3797" s="867">
        <f t="shared" si="52"/>
        <v>30.3041496</v>
      </c>
    </row>
    <row r="3798" s="1" customFormat="1" spans="1:16">
      <c r="A3798" s="926" t="s">
        <v>8801</v>
      </c>
      <c r="B3798" s="921" t="s">
        <v>7889</v>
      </c>
      <c r="C3798" s="891"/>
      <c r="D3798" s="555"/>
      <c r="E3798" s="922"/>
      <c r="F3798" s="891"/>
      <c r="G3798" s="891"/>
      <c r="H3798" s="891"/>
      <c r="I3798" s="891"/>
      <c r="J3798" s="891"/>
      <c r="K3798" s="891"/>
      <c r="L3798" s="891"/>
      <c r="M3798" s="925">
        <v>5</v>
      </c>
      <c r="N3798" s="866">
        <v>3.36712773333333</v>
      </c>
      <c r="O3798" s="867">
        <v>11.25</v>
      </c>
      <c r="P3798" s="867">
        <f t="shared" si="52"/>
        <v>37.880187</v>
      </c>
    </row>
    <row r="3799" s="1" customFormat="1" spans="1:16">
      <c r="A3799" s="926" t="s">
        <v>3712</v>
      </c>
      <c r="B3799" s="921" t="s">
        <v>8802</v>
      </c>
      <c r="C3799" s="891"/>
      <c r="D3799" s="555"/>
      <c r="E3799" s="922"/>
      <c r="F3799" s="891"/>
      <c r="G3799" s="891"/>
      <c r="H3799" s="891"/>
      <c r="I3799" s="891"/>
      <c r="J3799" s="891"/>
      <c r="K3799" s="891"/>
      <c r="L3799" s="891"/>
      <c r="M3799" s="925">
        <v>3</v>
      </c>
      <c r="N3799" s="866">
        <v>2.02027664</v>
      </c>
      <c r="O3799" s="867">
        <v>11.25</v>
      </c>
      <c r="P3799" s="867">
        <f t="shared" si="52"/>
        <v>22.7281122</v>
      </c>
    </row>
    <row r="3800" s="1" customFormat="1" spans="1:16">
      <c r="A3800" s="926" t="s">
        <v>8803</v>
      </c>
      <c r="B3800" s="921" t="s">
        <v>8804</v>
      </c>
      <c r="C3800" s="891"/>
      <c r="D3800" s="555"/>
      <c r="E3800" s="922"/>
      <c r="F3800" s="891"/>
      <c r="G3800" s="891"/>
      <c r="H3800" s="891"/>
      <c r="I3800" s="891"/>
      <c r="J3800" s="891"/>
      <c r="K3800" s="891"/>
      <c r="L3800" s="891"/>
      <c r="M3800" s="925">
        <v>6</v>
      </c>
      <c r="N3800" s="866">
        <v>4.04055328</v>
      </c>
      <c r="O3800" s="867">
        <v>11.25</v>
      </c>
      <c r="P3800" s="867">
        <f t="shared" si="52"/>
        <v>45.4562244</v>
      </c>
    </row>
    <row r="3801" s="1" customFormat="1" spans="1:16">
      <c r="A3801" s="926" t="s">
        <v>8805</v>
      </c>
      <c r="B3801" s="921" t="s">
        <v>8806</v>
      </c>
      <c r="C3801" s="891"/>
      <c r="D3801" s="555"/>
      <c r="E3801" s="922"/>
      <c r="F3801" s="891"/>
      <c r="G3801" s="891"/>
      <c r="H3801" s="891"/>
      <c r="I3801" s="891"/>
      <c r="J3801" s="891"/>
      <c r="K3801" s="891"/>
      <c r="L3801" s="891"/>
      <c r="M3801" s="925">
        <v>3</v>
      </c>
      <c r="N3801" s="866">
        <v>2.02027664</v>
      </c>
      <c r="O3801" s="867">
        <v>11.25</v>
      </c>
      <c r="P3801" s="867">
        <f t="shared" si="52"/>
        <v>22.7281122</v>
      </c>
    </row>
    <row r="3802" s="1" customFormat="1" spans="1:16">
      <c r="A3802" s="926" t="s">
        <v>8807</v>
      </c>
      <c r="B3802" s="921" t="s">
        <v>8808</v>
      </c>
      <c r="C3802" s="891"/>
      <c r="D3802" s="555"/>
      <c r="E3802" s="922"/>
      <c r="F3802" s="891"/>
      <c r="G3802" s="891"/>
      <c r="H3802" s="891"/>
      <c r="I3802" s="891"/>
      <c r="J3802" s="891"/>
      <c r="K3802" s="891"/>
      <c r="L3802" s="891"/>
      <c r="M3802" s="925">
        <v>1</v>
      </c>
      <c r="N3802" s="866">
        <v>0.673425546666667</v>
      </c>
      <c r="O3802" s="867">
        <v>11.25</v>
      </c>
      <c r="P3802" s="867">
        <f t="shared" si="52"/>
        <v>7.5760374</v>
      </c>
    </row>
    <row r="3803" s="1" customFormat="1" spans="1:16">
      <c r="A3803" s="926" t="s">
        <v>8809</v>
      </c>
      <c r="B3803" s="921" t="s">
        <v>8375</v>
      </c>
      <c r="C3803" s="891"/>
      <c r="D3803" s="555"/>
      <c r="E3803" s="922"/>
      <c r="F3803" s="891"/>
      <c r="G3803" s="891"/>
      <c r="H3803" s="891"/>
      <c r="I3803" s="891"/>
      <c r="J3803" s="891"/>
      <c r="K3803" s="891"/>
      <c r="L3803" s="891"/>
      <c r="M3803" s="925">
        <v>5</v>
      </c>
      <c r="N3803" s="866">
        <v>3.36712773333333</v>
      </c>
      <c r="O3803" s="867">
        <v>11.25</v>
      </c>
      <c r="P3803" s="867">
        <f t="shared" si="52"/>
        <v>37.880187</v>
      </c>
    </row>
    <row r="3804" s="1" customFormat="1" spans="1:16">
      <c r="A3804" s="926" t="s">
        <v>8810</v>
      </c>
      <c r="B3804" s="921" t="s">
        <v>8811</v>
      </c>
      <c r="C3804" s="891"/>
      <c r="D3804" s="555"/>
      <c r="E3804" s="922"/>
      <c r="F3804" s="891"/>
      <c r="G3804" s="891"/>
      <c r="H3804" s="891"/>
      <c r="I3804" s="891"/>
      <c r="J3804" s="891"/>
      <c r="K3804" s="891"/>
      <c r="L3804" s="891"/>
      <c r="M3804" s="925">
        <v>5</v>
      </c>
      <c r="N3804" s="866">
        <v>3.36712773333333</v>
      </c>
      <c r="O3804" s="867">
        <v>11.25</v>
      </c>
      <c r="P3804" s="867">
        <f t="shared" si="52"/>
        <v>37.880187</v>
      </c>
    </row>
    <row r="3805" s="1" customFormat="1" spans="1:16">
      <c r="A3805" s="926" t="s">
        <v>8812</v>
      </c>
      <c r="B3805" s="921" t="s">
        <v>8813</v>
      </c>
      <c r="C3805" s="891"/>
      <c r="D3805" s="555"/>
      <c r="E3805" s="922"/>
      <c r="F3805" s="891"/>
      <c r="G3805" s="891"/>
      <c r="H3805" s="891"/>
      <c r="I3805" s="891"/>
      <c r="J3805" s="891"/>
      <c r="K3805" s="891"/>
      <c r="L3805" s="891"/>
      <c r="M3805" s="925">
        <v>4</v>
      </c>
      <c r="N3805" s="866">
        <v>2.69370218666667</v>
      </c>
      <c r="O3805" s="867">
        <v>11.25</v>
      </c>
      <c r="P3805" s="867">
        <f t="shared" si="52"/>
        <v>30.3041496</v>
      </c>
    </row>
    <row r="3806" s="1" customFormat="1" spans="1:16">
      <c r="A3806" s="926" t="s">
        <v>5171</v>
      </c>
      <c r="B3806" s="921" t="s">
        <v>8814</v>
      </c>
      <c r="C3806" s="891"/>
      <c r="D3806" s="555"/>
      <c r="E3806" s="922"/>
      <c r="F3806" s="891"/>
      <c r="G3806" s="891"/>
      <c r="H3806" s="891"/>
      <c r="I3806" s="891"/>
      <c r="J3806" s="891"/>
      <c r="K3806" s="891"/>
      <c r="L3806" s="891"/>
      <c r="M3806" s="925">
        <v>4</v>
      </c>
      <c r="N3806" s="866">
        <v>2.69370218666667</v>
      </c>
      <c r="O3806" s="867">
        <v>11.25</v>
      </c>
      <c r="P3806" s="867">
        <f t="shared" si="52"/>
        <v>30.3041496</v>
      </c>
    </row>
    <row r="3807" s="1" customFormat="1" spans="1:16">
      <c r="A3807" s="926" t="s">
        <v>8815</v>
      </c>
      <c r="B3807" s="921" t="s">
        <v>8816</v>
      </c>
      <c r="C3807" s="891"/>
      <c r="D3807" s="555"/>
      <c r="E3807" s="922"/>
      <c r="F3807" s="891"/>
      <c r="G3807" s="891"/>
      <c r="H3807" s="891"/>
      <c r="I3807" s="891"/>
      <c r="J3807" s="891"/>
      <c r="K3807" s="891"/>
      <c r="L3807" s="891"/>
      <c r="M3807" s="925">
        <v>4</v>
      </c>
      <c r="N3807" s="866">
        <v>2.69370218666667</v>
      </c>
      <c r="O3807" s="867">
        <v>11.25</v>
      </c>
      <c r="P3807" s="867">
        <f t="shared" si="52"/>
        <v>30.3041496</v>
      </c>
    </row>
    <row r="3808" s="1" customFormat="1" spans="1:16">
      <c r="A3808" s="926" t="s">
        <v>8817</v>
      </c>
      <c r="B3808" s="921" t="s">
        <v>8818</v>
      </c>
      <c r="C3808" s="891"/>
      <c r="D3808" s="555"/>
      <c r="E3808" s="922"/>
      <c r="F3808" s="891"/>
      <c r="G3808" s="891"/>
      <c r="H3808" s="891"/>
      <c r="I3808" s="891"/>
      <c r="J3808" s="891"/>
      <c r="K3808" s="891"/>
      <c r="L3808" s="891"/>
      <c r="M3808" s="925">
        <v>4</v>
      </c>
      <c r="N3808" s="866">
        <v>2.69370218666667</v>
      </c>
      <c r="O3808" s="867">
        <v>11.25</v>
      </c>
      <c r="P3808" s="867">
        <f t="shared" si="52"/>
        <v>30.3041496</v>
      </c>
    </row>
    <row r="3809" s="1" customFormat="1" spans="1:16">
      <c r="A3809" s="926" t="s">
        <v>8819</v>
      </c>
      <c r="B3809" s="921" t="s">
        <v>8820</v>
      </c>
      <c r="C3809" s="891"/>
      <c r="D3809" s="555"/>
      <c r="E3809" s="922"/>
      <c r="F3809" s="891"/>
      <c r="G3809" s="891"/>
      <c r="H3809" s="891"/>
      <c r="I3809" s="891"/>
      <c r="J3809" s="891"/>
      <c r="K3809" s="891"/>
      <c r="L3809" s="891"/>
      <c r="M3809" s="925">
        <v>3</v>
      </c>
      <c r="N3809" s="866">
        <v>2.02027664</v>
      </c>
      <c r="O3809" s="867">
        <v>11.25</v>
      </c>
      <c r="P3809" s="867">
        <f t="shared" si="52"/>
        <v>22.7281122</v>
      </c>
    </row>
    <row r="3810" s="1" customFormat="1" spans="1:16">
      <c r="A3810" s="926" t="s">
        <v>8821</v>
      </c>
      <c r="B3810" s="921" t="s">
        <v>8822</v>
      </c>
      <c r="C3810" s="891"/>
      <c r="D3810" s="555"/>
      <c r="E3810" s="922"/>
      <c r="F3810" s="891"/>
      <c r="G3810" s="891"/>
      <c r="H3810" s="891"/>
      <c r="I3810" s="891"/>
      <c r="J3810" s="891"/>
      <c r="K3810" s="891"/>
      <c r="L3810" s="891"/>
      <c r="M3810" s="925">
        <v>4</v>
      </c>
      <c r="N3810" s="866">
        <v>2.69370218666667</v>
      </c>
      <c r="O3810" s="867">
        <v>11.25</v>
      </c>
      <c r="P3810" s="867">
        <f t="shared" si="52"/>
        <v>30.3041496</v>
      </c>
    </row>
    <row r="3811" s="1" customFormat="1" spans="1:16">
      <c r="A3811" s="926" t="s">
        <v>8823</v>
      </c>
      <c r="B3811" s="921" t="s">
        <v>8824</v>
      </c>
      <c r="C3811" s="891"/>
      <c r="D3811" s="555"/>
      <c r="E3811" s="922"/>
      <c r="F3811" s="891"/>
      <c r="G3811" s="891"/>
      <c r="H3811" s="891"/>
      <c r="I3811" s="891"/>
      <c r="J3811" s="891"/>
      <c r="K3811" s="891"/>
      <c r="L3811" s="891"/>
      <c r="M3811" s="925">
        <v>5</v>
      </c>
      <c r="N3811" s="866">
        <v>3.36712773333333</v>
      </c>
      <c r="O3811" s="867">
        <v>11.25</v>
      </c>
      <c r="P3811" s="867">
        <f t="shared" si="52"/>
        <v>37.880187</v>
      </c>
    </row>
    <row r="3812" s="1" customFormat="1" spans="1:16">
      <c r="A3812" s="926" t="s">
        <v>8825</v>
      </c>
      <c r="B3812" s="921" t="s">
        <v>8826</v>
      </c>
      <c r="C3812" s="891"/>
      <c r="D3812" s="555"/>
      <c r="E3812" s="922"/>
      <c r="F3812" s="891"/>
      <c r="G3812" s="891"/>
      <c r="H3812" s="891"/>
      <c r="I3812" s="891"/>
      <c r="J3812" s="891"/>
      <c r="K3812" s="891"/>
      <c r="L3812" s="891"/>
      <c r="M3812" s="925">
        <v>3</v>
      </c>
      <c r="N3812" s="866">
        <v>2.02027664</v>
      </c>
      <c r="O3812" s="867">
        <v>11.25</v>
      </c>
      <c r="P3812" s="867">
        <f t="shared" si="52"/>
        <v>22.7281122</v>
      </c>
    </row>
    <row r="3813" s="1" customFormat="1" spans="1:16">
      <c r="A3813" s="926" t="s">
        <v>8827</v>
      </c>
      <c r="B3813" s="921" t="s">
        <v>8828</v>
      </c>
      <c r="C3813" s="891"/>
      <c r="D3813" s="555"/>
      <c r="E3813" s="922"/>
      <c r="F3813" s="891"/>
      <c r="G3813" s="891"/>
      <c r="H3813" s="891"/>
      <c r="I3813" s="891"/>
      <c r="J3813" s="891"/>
      <c r="K3813" s="891"/>
      <c r="L3813" s="891"/>
      <c r="M3813" s="925">
        <v>3</v>
      </c>
      <c r="N3813" s="866">
        <v>2.02027664</v>
      </c>
      <c r="O3813" s="867">
        <v>11.25</v>
      </c>
      <c r="P3813" s="867">
        <f t="shared" si="52"/>
        <v>22.7281122</v>
      </c>
    </row>
    <row r="3814" s="1" customFormat="1" spans="1:16">
      <c r="A3814" s="926" t="s">
        <v>8829</v>
      </c>
      <c r="B3814" s="921" t="s">
        <v>8830</v>
      </c>
      <c r="C3814" s="891"/>
      <c r="D3814" s="555"/>
      <c r="E3814" s="922"/>
      <c r="F3814" s="891"/>
      <c r="G3814" s="891"/>
      <c r="H3814" s="891"/>
      <c r="I3814" s="891"/>
      <c r="J3814" s="891"/>
      <c r="K3814" s="891"/>
      <c r="L3814" s="891"/>
      <c r="M3814" s="925">
        <v>5</v>
      </c>
      <c r="N3814" s="866">
        <v>3.36712773333333</v>
      </c>
      <c r="O3814" s="867">
        <v>11.25</v>
      </c>
      <c r="P3814" s="867">
        <f t="shared" si="52"/>
        <v>37.880187</v>
      </c>
    </row>
    <row r="3815" s="1" customFormat="1" spans="1:16">
      <c r="A3815" s="926" t="s">
        <v>8831</v>
      </c>
      <c r="B3815" s="921" t="s">
        <v>8832</v>
      </c>
      <c r="C3815" s="891"/>
      <c r="D3815" s="555"/>
      <c r="E3815" s="922"/>
      <c r="F3815" s="891"/>
      <c r="G3815" s="891"/>
      <c r="H3815" s="891"/>
      <c r="I3815" s="891"/>
      <c r="J3815" s="891"/>
      <c r="K3815" s="891"/>
      <c r="L3815" s="891"/>
      <c r="M3815" s="925">
        <v>3</v>
      </c>
      <c r="N3815" s="866">
        <v>2.02027664</v>
      </c>
      <c r="O3815" s="867">
        <v>11.25</v>
      </c>
      <c r="P3815" s="867">
        <f t="shared" si="52"/>
        <v>22.7281122</v>
      </c>
    </row>
    <row r="3816" s="1" customFormat="1" spans="1:16">
      <c r="A3816" s="926" t="s">
        <v>8833</v>
      </c>
      <c r="B3816" s="921" t="s">
        <v>8834</v>
      </c>
      <c r="C3816" s="891"/>
      <c r="D3816" s="555"/>
      <c r="E3816" s="922"/>
      <c r="F3816" s="891"/>
      <c r="G3816" s="891"/>
      <c r="H3816" s="891"/>
      <c r="I3816" s="891"/>
      <c r="J3816" s="891"/>
      <c r="K3816" s="891"/>
      <c r="L3816" s="891"/>
      <c r="M3816" s="925">
        <v>3</v>
      </c>
      <c r="N3816" s="866">
        <v>2.02027664</v>
      </c>
      <c r="O3816" s="867">
        <v>11.25</v>
      </c>
      <c r="P3816" s="867">
        <f t="shared" si="52"/>
        <v>22.7281122</v>
      </c>
    </row>
    <row r="3817" s="1" customFormat="1" spans="1:16">
      <c r="A3817" s="926" t="s">
        <v>8835</v>
      </c>
      <c r="B3817" s="921" t="s">
        <v>8836</v>
      </c>
      <c r="C3817" s="891"/>
      <c r="D3817" s="555"/>
      <c r="E3817" s="922"/>
      <c r="F3817" s="891"/>
      <c r="G3817" s="891"/>
      <c r="H3817" s="891"/>
      <c r="I3817" s="891"/>
      <c r="J3817" s="891"/>
      <c r="K3817" s="891"/>
      <c r="L3817" s="891"/>
      <c r="M3817" s="925">
        <v>6</v>
      </c>
      <c r="N3817" s="866">
        <v>4.04055328</v>
      </c>
      <c r="O3817" s="867">
        <v>11.25</v>
      </c>
      <c r="P3817" s="867">
        <f t="shared" si="52"/>
        <v>45.4562244</v>
      </c>
    </row>
    <row r="3818" s="1" customFormat="1" spans="1:16">
      <c r="A3818" s="926" t="s">
        <v>8837</v>
      </c>
      <c r="B3818" s="921" t="s">
        <v>8838</v>
      </c>
      <c r="C3818" s="891"/>
      <c r="D3818" s="555"/>
      <c r="E3818" s="922"/>
      <c r="F3818" s="891"/>
      <c r="G3818" s="891"/>
      <c r="H3818" s="891"/>
      <c r="I3818" s="891"/>
      <c r="J3818" s="891"/>
      <c r="K3818" s="891"/>
      <c r="L3818" s="891"/>
      <c r="M3818" s="925">
        <v>4</v>
      </c>
      <c r="N3818" s="866">
        <v>2.69370218666667</v>
      </c>
      <c r="O3818" s="867">
        <v>11.25</v>
      </c>
      <c r="P3818" s="867">
        <f t="shared" si="52"/>
        <v>30.3041496</v>
      </c>
    </row>
    <row r="3819" s="1" customFormat="1" spans="1:16">
      <c r="A3819" s="926" t="s">
        <v>6362</v>
      </c>
      <c r="B3819" s="921" t="s">
        <v>8839</v>
      </c>
      <c r="C3819" s="891"/>
      <c r="D3819" s="555"/>
      <c r="E3819" s="922"/>
      <c r="F3819" s="891"/>
      <c r="G3819" s="891"/>
      <c r="H3819" s="891"/>
      <c r="I3819" s="891"/>
      <c r="J3819" s="891"/>
      <c r="K3819" s="891"/>
      <c r="L3819" s="891"/>
      <c r="M3819" s="925">
        <v>1</v>
      </c>
      <c r="N3819" s="866">
        <v>0.673425546666667</v>
      </c>
      <c r="O3819" s="867">
        <v>11.25</v>
      </c>
      <c r="P3819" s="867">
        <f t="shared" si="52"/>
        <v>7.5760374</v>
      </c>
    </row>
    <row r="3820" s="1" customFormat="1" spans="1:16">
      <c r="A3820" s="926" t="s">
        <v>8840</v>
      </c>
      <c r="B3820" s="921" t="s">
        <v>8841</v>
      </c>
      <c r="C3820" s="891"/>
      <c r="D3820" s="555"/>
      <c r="E3820" s="922"/>
      <c r="F3820" s="891"/>
      <c r="G3820" s="891"/>
      <c r="H3820" s="891"/>
      <c r="I3820" s="891"/>
      <c r="J3820" s="891"/>
      <c r="K3820" s="891"/>
      <c r="L3820" s="891"/>
      <c r="M3820" s="925">
        <v>2</v>
      </c>
      <c r="N3820" s="866">
        <v>1.34685109333333</v>
      </c>
      <c r="O3820" s="867">
        <v>11.25</v>
      </c>
      <c r="P3820" s="867">
        <f t="shared" si="52"/>
        <v>15.1520748</v>
      </c>
    </row>
    <row r="3821" s="1" customFormat="1" spans="1:16">
      <c r="A3821" s="926" t="s">
        <v>8842</v>
      </c>
      <c r="B3821" s="921" t="s">
        <v>8843</v>
      </c>
      <c r="C3821" s="891"/>
      <c r="D3821" s="555"/>
      <c r="E3821" s="922"/>
      <c r="F3821" s="891"/>
      <c r="G3821" s="891"/>
      <c r="H3821" s="891"/>
      <c r="I3821" s="891"/>
      <c r="J3821" s="891"/>
      <c r="K3821" s="891"/>
      <c r="L3821" s="891"/>
      <c r="M3821" s="925">
        <v>4</v>
      </c>
      <c r="N3821" s="866">
        <v>2.69370218666667</v>
      </c>
      <c r="O3821" s="867">
        <v>11.25</v>
      </c>
      <c r="P3821" s="867">
        <f t="shared" si="52"/>
        <v>30.3041496</v>
      </c>
    </row>
    <row r="3822" s="1" customFormat="1" spans="1:16">
      <c r="A3822" s="926" t="s">
        <v>8844</v>
      </c>
      <c r="B3822" s="921" t="s">
        <v>8845</v>
      </c>
      <c r="C3822" s="891"/>
      <c r="D3822" s="555"/>
      <c r="E3822" s="922"/>
      <c r="F3822" s="891"/>
      <c r="G3822" s="891"/>
      <c r="H3822" s="891"/>
      <c r="I3822" s="891"/>
      <c r="J3822" s="891"/>
      <c r="K3822" s="891"/>
      <c r="L3822" s="891"/>
      <c r="M3822" s="925">
        <v>5</v>
      </c>
      <c r="N3822" s="866">
        <v>3.36712773333333</v>
      </c>
      <c r="O3822" s="867">
        <v>11.25</v>
      </c>
      <c r="P3822" s="867">
        <f t="shared" si="52"/>
        <v>37.880187</v>
      </c>
    </row>
    <row r="3823" s="1" customFormat="1" spans="1:16">
      <c r="A3823" s="926" t="s">
        <v>8846</v>
      </c>
      <c r="B3823" s="921" t="s">
        <v>8847</v>
      </c>
      <c r="C3823" s="891"/>
      <c r="D3823" s="555"/>
      <c r="E3823" s="922"/>
      <c r="F3823" s="891"/>
      <c r="G3823" s="891"/>
      <c r="H3823" s="891"/>
      <c r="I3823" s="891"/>
      <c r="J3823" s="891"/>
      <c r="K3823" s="891"/>
      <c r="L3823" s="891"/>
      <c r="M3823" s="925">
        <v>6</v>
      </c>
      <c r="N3823" s="866">
        <v>4.04055328</v>
      </c>
      <c r="O3823" s="867">
        <v>11.25</v>
      </c>
      <c r="P3823" s="867">
        <f t="shared" si="52"/>
        <v>45.4562244</v>
      </c>
    </row>
    <row r="3824" s="1" customFormat="1" spans="1:16">
      <c r="A3824" s="926" t="s">
        <v>8848</v>
      </c>
      <c r="B3824" s="921" t="s">
        <v>8849</v>
      </c>
      <c r="C3824" s="891"/>
      <c r="D3824" s="555"/>
      <c r="E3824" s="922"/>
      <c r="F3824" s="891"/>
      <c r="G3824" s="891"/>
      <c r="H3824" s="891"/>
      <c r="I3824" s="891"/>
      <c r="J3824" s="891"/>
      <c r="K3824" s="891"/>
      <c r="L3824" s="891"/>
      <c r="M3824" s="925">
        <v>7</v>
      </c>
      <c r="N3824" s="866">
        <v>4.71397882666667</v>
      </c>
      <c r="O3824" s="867">
        <v>11.25</v>
      </c>
      <c r="P3824" s="867">
        <f t="shared" si="52"/>
        <v>53.0322618</v>
      </c>
    </row>
    <row r="3825" s="1" customFormat="1" spans="1:16">
      <c r="A3825" s="926" t="s">
        <v>8850</v>
      </c>
      <c r="B3825" s="921" t="s">
        <v>8851</v>
      </c>
      <c r="C3825" s="891"/>
      <c r="D3825" s="555"/>
      <c r="E3825" s="922"/>
      <c r="F3825" s="891"/>
      <c r="G3825" s="891"/>
      <c r="H3825" s="891"/>
      <c r="I3825" s="891"/>
      <c r="J3825" s="891"/>
      <c r="K3825" s="891"/>
      <c r="L3825" s="891"/>
      <c r="M3825" s="925">
        <v>6</v>
      </c>
      <c r="N3825" s="866">
        <v>4.04055328</v>
      </c>
      <c r="O3825" s="867">
        <v>11.25</v>
      </c>
      <c r="P3825" s="867">
        <f t="shared" si="52"/>
        <v>45.4562244</v>
      </c>
    </row>
    <row r="3826" s="1" customFormat="1" spans="1:16">
      <c r="A3826" s="926" t="s">
        <v>8852</v>
      </c>
      <c r="B3826" s="921" t="s">
        <v>8853</v>
      </c>
      <c r="C3826" s="891"/>
      <c r="D3826" s="555"/>
      <c r="E3826" s="922"/>
      <c r="F3826" s="891"/>
      <c r="G3826" s="891"/>
      <c r="H3826" s="891"/>
      <c r="I3826" s="891"/>
      <c r="J3826" s="891"/>
      <c r="K3826" s="891"/>
      <c r="L3826" s="891"/>
      <c r="M3826" s="925">
        <v>3</v>
      </c>
      <c r="N3826" s="866">
        <v>2.02027664</v>
      </c>
      <c r="O3826" s="867">
        <v>11.25</v>
      </c>
      <c r="P3826" s="867">
        <f t="shared" si="52"/>
        <v>22.7281122</v>
      </c>
    </row>
    <row r="3827" s="1" customFormat="1" spans="1:16">
      <c r="A3827" s="926" t="s">
        <v>2124</v>
      </c>
      <c r="B3827" s="921" t="s">
        <v>8854</v>
      </c>
      <c r="C3827" s="891"/>
      <c r="D3827" s="555"/>
      <c r="E3827" s="922"/>
      <c r="F3827" s="891"/>
      <c r="G3827" s="891"/>
      <c r="H3827" s="891"/>
      <c r="I3827" s="891"/>
      <c r="J3827" s="891"/>
      <c r="K3827" s="891"/>
      <c r="L3827" s="891"/>
      <c r="M3827" s="925">
        <v>3</v>
      </c>
      <c r="N3827" s="866">
        <v>2.02027664</v>
      </c>
      <c r="O3827" s="867">
        <v>11.25</v>
      </c>
      <c r="P3827" s="867">
        <f t="shared" si="52"/>
        <v>22.7281122</v>
      </c>
    </row>
    <row r="3828" s="1" customFormat="1" spans="1:16">
      <c r="A3828" s="926" t="s">
        <v>8855</v>
      </c>
      <c r="B3828" s="921" t="s">
        <v>8856</v>
      </c>
      <c r="C3828" s="891"/>
      <c r="D3828" s="555"/>
      <c r="E3828" s="922"/>
      <c r="F3828" s="891"/>
      <c r="G3828" s="891"/>
      <c r="H3828" s="891"/>
      <c r="I3828" s="891"/>
      <c r="J3828" s="891"/>
      <c r="K3828" s="891"/>
      <c r="L3828" s="891"/>
      <c r="M3828" s="925">
        <v>4</v>
      </c>
      <c r="N3828" s="866">
        <v>2.69370218666667</v>
      </c>
      <c r="O3828" s="867">
        <v>11.25</v>
      </c>
      <c r="P3828" s="867">
        <f t="shared" si="52"/>
        <v>30.3041496</v>
      </c>
    </row>
    <row r="3829" s="1" customFormat="1" spans="1:16">
      <c r="A3829" s="926" t="s">
        <v>8857</v>
      </c>
      <c r="B3829" s="921" t="s">
        <v>7048</v>
      </c>
      <c r="C3829" s="891"/>
      <c r="D3829" s="555"/>
      <c r="E3829" s="922"/>
      <c r="F3829" s="891"/>
      <c r="G3829" s="891"/>
      <c r="H3829" s="891"/>
      <c r="I3829" s="891"/>
      <c r="J3829" s="891"/>
      <c r="K3829" s="891"/>
      <c r="L3829" s="891"/>
      <c r="M3829" s="925">
        <v>4</v>
      </c>
      <c r="N3829" s="866">
        <v>2.69370218666667</v>
      </c>
      <c r="O3829" s="867">
        <v>11.25</v>
      </c>
      <c r="P3829" s="867">
        <f t="shared" si="52"/>
        <v>30.3041496</v>
      </c>
    </row>
    <row r="3830" s="1" customFormat="1" spans="1:16">
      <c r="A3830" s="926" t="s">
        <v>8858</v>
      </c>
      <c r="B3830" s="921" t="s">
        <v>8859</v>
      </c>
      <c r="C3830" s="891"/>
      <c r="D3830" s="555"/>
      <c r="E3830" s="922"/>
      <c r="F3830" s="891"/>
      <c r="G3830" s="891"/>
      <c r="H3830" s="891"/>
      <c r="I3830" s="891"/>
      <c r="J3830" s="891"/>
      <c r="K3830" s="891"/>
      <c r="L3830" s="891"/>
      <c r="M3830" s="925">
        <v>6</v>
      </c>
      <c r="N3830" s="866">
        <v>4.04055328</v>
      </c>
      <c r="O3830" s="867">
        <v>11.25</v>
      </c>
      <c r="P3830" s="867">
        <f t="shared" si="52"/>
        <v>45.4562244</v>
      </c>
    </row>
    <row r="3831" s="1" customFormat="1" spans="1:16">
      <c r="A3831" s="926" t="s">
        <v>8860</v>
      </c>
      <c r="B3831" s="921" t="s">
        <v>8861</v>
      </c>
      <c r="C3831" s="891"/>
      <c r="D3831" s="555"/>
      <c r="E3831" s="922"/>
      <c r="F3831" s="891"/>
      <c r="G3831" s="891"/>
      <c r="H3831" s="891"/>
      <c r="I3831" s="891"/>
      <c r="J3831" s="891"/>
      <c r="K3831" s="891"/>
      <c r="L3831" s="891"/>
      <c r="M3831" s="925">
        <v>4</v>
      </c>
      <c r="N3831" s="866">
        <v>2.69370218666667</v>
      </c>
      <c r="O3831" s="867">
        <v>11.25</v>
      </c>
      <c r="P3831" s="867">
        <f t="shared" si="52"/>
        <v>30.3041496</v>
      </c>
    </row>
    <row r="3832" s="1" customFormat="1" spans="1:16">
      <c r="A3832" s="926" t="s">
        <v>8862</v>
      </c>
      <c r="B3832" s="921" t="s">
        <v>8863</v>
      </c>
      <c r="C3832" s="891"/>
      <c r="D3832" s="555"/>
      <c r="E3832" s="922"/>
      <c r="F3832" s="891"/>
      <c r="G3832" s="891"/>
      <c r="H3832" s="891"/>
      <c r="I3832" s="891"/>
      <c r="J3832" s="891"/>
      <c r="K3832" s="891"/>
      <c r="L3832" s="891"/>
      <c r="M3832" s="925">
        <v>4</v>
      </c>
      <c r="N3832" s="866">
        <v>2.69370218666667</v>
      </c>
      <c r="O3832" s="867">
        <v>11.25</v>
      </c>
      <c r="P3832" s="867">
        <f t="shared" ref="P3832:P3895" si="53">M3832*7.5760374</f>
        <v>30.3041496</v>
      </c>
    </row>
    <row r="3833" s="1" customFormat="1" spans="1:16">
      <c r="A3833" s="926" t="s">
        <v>8864</v>
      </c>
      <c r="B3833" s="921" t="s">
        <v>8865</v>
      </c>
      <c r="C3833" s="891"/>
      <c r="D3833" s="555"/>
      <c r="E3833" s="922"/>
      <c r="F3833" s="891"/>
      <c r="G3833" s="891"/>
      <c r="H3833" s="891"/>
      <c r="I3833" s="891"/>
      <c r="J3833" s="891"/>
      <c r="K3833" s="891"/>
      <c r="L3833" s="891"/>
      <c r="M3833" s="925">
        <v>4</v>
      </c>
      <c r="N3833" s="866">
        <v>2.69370218666667</v>
      </c>
      <c r="O3833" s="867">
        <v>11.25</v>
      </c>
      <c r="P3833" s="867">
        <f t="shared" si="53"/>
        <v>30.3041496</v>
      </c>
    </row>
    <row r="3834" s="1" customFormat="1" spans="1:16">
      <c r="A3834" s="926" t="s">
        <v>8866</v>
      </c>
      <c r="B3834" s="921" t="s">
        <v>8867</v>
      </c>
      <c r="C3834" s="891"/>
      <c r="D3834" s="555"/>
      <c r="E3834" s="922"/>
      <c r="F3834" s="891"/>
      <c r="G3834" s="891"/>
      <c r="H3834" s="891"/>
      <c r="I3834" s="891"/>
      <c r="J3834" s="891"/>
      <c r="K3834" s="891"/>
      <c r="L3834" s="891"/>
      <c r="M3834" s="925">
        <v>2</v>
      </c>
      <c r="N3834" s="866">
        <v>1.34685109333333</v>
      </c>
      <c r="O3834" s="867">
        <v>11.25</v>
      </c>
      <c r="P3834" s="867">
        <f t="shared" si="53"/>
        <v>15.1520748</v>
      </c>
    </row>
    <row r="3835" s="1" customFormat="1" spans="1:16">
      <c r="A3835" s="926" t="s">
        <v>6301</v>
      </c>
      <c r="B3835" s="921" t="s">
        <v>8868</v>
      </c>
      <c r="C3835" s="891"/>
      <c r="D3835" s="555"/>
      <c r="E3835" s="922"/>
      <c r="F3835" s="891"/>
      <c r="G3835" s="891"/>
      <c r="H3835" s="891"/>
      <c r="I3835" s="891"/>
      <c r="J3835" s="891"/>
      <c r="K3835" s="891"/>
      <c r="L3835" s="891"/>
      <c r="M3835" s="925">
        <v>2</v>
      </c>
      <c r="N3835" s="866">
        <v>1.34685109333333</v>
      </c>
      <c r="O3835" s="867">
        <v>11.25</v>
      </c>
      <c r="P3835" s="867">
        <f t="shared" si="53"/>
        <v>15.1520748</v>
      </c>
    </row>
    <row r="3836" s="1" customFormat="1" spans="1:16">
      <c r="A3836" s="926" t="s">
        <v>8869</v>
      </c>
      <c r="B3836" s="921" t="s">
        <v>8870</v>
      </c>
      <c r="C3836" s="891"/>
      <c r="D3836" s="555"/>
      <c r="E3836" s="922"/>
      <c r="F3836" s="891"/>
      <c r="G3836" s="891"/>
      <c r="H3836" s="891"/>
      <c r="I3836" s="891"/>
      <c r="J3836" s="891"/>
      <c r="K3836" s="891"/>
      <c r="L3836" s="891"/>
      <c r="M3836" s="925">
        <v>3</v>
      </c>
      <c r="N3836" s="866">
        <v>2.02027664</v>
      </c>
      <c r="O3836" s="867">
        <v>11.25</v>
      </c>
      <c r="P3836" s="867">
        <f t="shared" si="53"/>
        <v>22.7281122</v>
      </c>
    </row>
    <row r="3837" s="1" customFormat="1" spans="1:16">
      <c r="A3837" s="926" t="s">
        <v>8871</v>
      </c>
      <c r="B3837" s="921" t="s">
        <v>8872</v>
      </c>
      <c r="C3837" s="891"/>
      <c r="D3837" s="555"/>
      <c r="E3837" s="922"/>
      <c r="F3837" s="891"/>
      <c r="G3837" s="891"/>
      <c r="H3837" s="891"/>
      <c r="I3837" s="891"/>
      <c r="J3837" s="891"/>
      <c r="K3837" s="891"/>
      <c r="L3837" s="891"/>
      <c r="M3837" s="925">
        <v>1</v>
      </c>
      <c r="N3837" s="866">
        <v>0.673425546666667</v>
      </c>
      <c r="O3837" s="867">
        <v>11.25</v>
      </c>
      <c r="P3837" s="867">
        <f t="shared" si="53"/>
        <v>7.5760374</v>
      </c>
    </row>
    <row r="3838" s="1" customFormat="1" spans="1:16">
      <c r="A3838" s="926" t="s">
        <v>8873</v>
      </c>
      <c r="B3838" s="921" t="s">
        <v>8874</v>
      </c>
      <c r="C3838" s="891"/>
      <c r="D3838" s="555"/>
      <c r="E3838" s="922"/>
      <c r="F3838" s="891"/>
      <c r="G3838" s="891"/>
      <c r="H3838" s="891"/>
      <c r="I3838" s="891"/>
      <c r="J3838" s="891"/>
      <c r="K3838" s="891"/>
      <c r="L3838" s="891"/>
      <c r="M3838" s="925">
        <v>2</v>
      </c>
      <c r="N3838" s="866">
        <v>1.34685109333333</v>
      </c>
      <c r="O3838" s="867">
        <v>11.25</v>
      </c>
      <c r="P3838" s="867">
        <f t="shared" si="53"/>
        <v>15.1520748</v>
      </c>
    </row>
    <row r="3839" s="1" customFormat="1" spans="1:16">
      <c r="A3839" s="926" t="s">
        <v>8875</v>
      </c>
      <c r="B3839" s="921" t="s">
        <v>4030</v>
      </c>
      <c r="C3839" s="891"/>
      <c r="D3839" s="555"/>
      <c r="E3839" s="922"/>
      <c r="F3839" s="891"/>
      <c r="G3839" s="891"/>
      <c r="H3839" s="891"/>
      <c r="I3839" s="891"/>
      <c r="J3839" s="891"/>
      <c r="K3839" s="891"/>
      <c r="L3839" s="891"/>
      <c r="M3839" s="925">
        <v>4</v>
      </c>
      <c r="N3839" s="866">
        <v>2.69370218666667</v>
      </c>
      <c r="O3839" s="867">
        <v>11.25</v>
      </c>
      <c r="P3839" s="867">
        <f t="shared" si="53"/>
        <v>30.3041496</v>
      </c>
    </row>
    <row r="3840" s="1" customFormat="1" spans="1:16">
      <c r="A3840" s="926" t="s">
        <v>8876</v>
      </c>
      <c r="B3840" s="921" t="s">
        <v>5094</v>
      </c>
      <c r="C3840" s="891"/>
      <c r="D3840" s="555"/>
      <c r="E3840" s="922"/>
      <c r="F3840" s="891"/>
      <c r="G3840" s="891"/>
      <c r="H3840" s="891"/>
      <c r="I3840" s="891"/>
      <c r="J3840" s="891"/>
      <c r="K3840" s="891"/>
      <c r="L3840" s="891"/>
      <c r="M3840" s="925">
        <v>2</v>
      </c>
      <c r="N3840" s="866">
        <v>1.34685109333333</v>
      </c>
      <c r="O3840" s="867">
        <v>11.25</v>
      </c>
      <c r="P3840" s="867">
        <f t="shared" si="53"/>
        <v>15.1520748</v>
      </c>
    </row>
    <row r="3841" s="1" customFormat="1" spans="1:16">
      <c r="A3841" s="926" t="s">
        <v>8877</v>
      </c>
      <c r="B3841" s="921" t="s">
        <v>8878</v>
      </c>
      <c r="C3841" s="891"/>
      <c r="D3841" s="555"/>
      <c r="E3841" s="922"/>
      <c r="F3841" s="891"/>
      <c r="G3841" s="891"/>
      <c r="H3841" s="891"/>
      <c r="I3841" s="891"/>
      <c r="J3841" s="891"/>
      <c r="K3841" s="891"/>
      <c r="L3841" s="891"/>
      <c r="M3841" s="925">
        <v>2</v>
      </c>
      <c r="N3841" s="866">
        <v>1.34685109333333</v>
      </c>
      <c r="O3841" s="867">
        <v>11.25</v>
      </c>
      <c r="P3841" s="867">
        <f t="shared" si="53"/>
        <v>15.1520748</v>
      </c>
    </row>
    <row r="3842" s="1" customFormat="1" spans="1:16">
      <c r="A3842" s="926" t="s">
        <v>8879</v>
      </c>
      <c r="B3842" s="921" t="s">
        <v>8880</v>
      </c>
      <c r="C3842" s="891"/>
      <c r="D3842" s="555"/>
      <c r="E3842" s="922"/>
      <c r="F3842" s="891"/>
      <c r="G3842" s="891"/>
      <c r="H3842" s="891"/>
      <c r="I3842" s="891"/>
      <c r="J3842" s="891"/>
      <c r="K3842" s="891"/>
      <c r="L3842" s="891"/>
      <c r="M3842" s="925">
        <v>2</v>
      </c>
      <c r="N3842" s="866">
        <v>1.34685109333333</v>
      </c>
      <c r="O3842" s="867">
        <v>11.25</v>
      </c>
      <c r="P3842" s="867">
        <f t="shared" si="53"/>
        <v>15.1520748</v>
      </c>
    </row>
    <row r="3843" s="1" customFormat="1" spans="1:16">
      <c r="A3843" s="926" t="s">
        <v>8881</v>
      </c>
      <c r="B3843" s="921" t="s">
        <v>7235</v>
      </c>
      <c r="C3843" s="891"/>
      <c r="D3843" s="555"/>
      <c r="E3843" s="922"/>
      <c r="F3843" s="891"/>
      <c r="G3843" s="891"/>
      <c r="H3843" s="891"/>
      <c r="I3843" s="891"/>
      <c r="J3843" s="891"/>
      <c r="K3843" s="891"/>
      <c r="L3843" s="891"/>
      <c r="M3843" s="925">
        <v>5</v>
      </c>
      <c r="N3843" s="866">
        <v>3.36712773333333</v>
      </c>
      <c r="O3843" s="867">
        <v>11.25</v>
      </c>
      <c r="P3843" s="867">
        <f t="shared" si="53"/>
        <v>37.880187</v>
      </c>
    </row>
    <row r="3844" s="1" customFormat="1" spans="1:16">
      <c r="A3844" s="926" t="s">
        <v>8882</v>
      </c>
      <c r="B3844" s="921" t="s">
        <v>8883</v>
      </c>
      <c r="C3844" s="891"/>
      <c r="D3844" s="555"/>
      <c r="E3844" s="922"/>
      <c r="F3844" s="891"/>
      <c r="G3844" s="891"/>
      <c r="H3844" s="891"/>
      <c r="I3844" s="891"/>
      <c r="J3844" s="891"/>
      <c r="K3844" s="891"/>
      <c r="L3844" s="891"/>
      <c r="M3844" s="925">
        <v>2</v>
      </c>
      <c r="N3844" s="866">
        <v>1.34685109333333</v>
      </c>
      <c r="O3844" s="867">
        <v>11.25</v>
      </c>
      <c r="P3844" s="867">
        <f t="shared" si="53"/>
        <v>15.1520748</v>
      </c>
    </row>
    <row r="3845" s="1" customFormat="1" spans="1:16">
      <c r="A3845" s="926" t="s">
        <v>8884</v>
      </c>
      <c r="B3845" s="921" t="s">
        <v>8885</v>
      </c>
      <c r="C3845" s="891"/>
      <c r="D3845" s="555"/>
      <c r="E3845" s="922"/>
      <c r="F3845" s="891"/>
      <c r="G3845" s="891"/>
      <c r="H3845" s="891"/>
      <c r="I3845" s="891"/>
      <c r="J3845" s="891"/>
      <c r="K3845" s="891"/>
      <c r="L3845" s="891"/>
      <c r="M3845" s="925">
        <v>4</v>
      </c>
      <c r="N3845" s="866">
        <v>2.69370218666667</v>
      </c>
      <c r="O3845" s="867">
        <v>11.25</v>
      </c>
      <c r="P3845" s="867">
        <f t="shared" si="53"/>
        <v>30.3041496</v>
      </c>
    </row>
    <row r="3846" s="1" customFormat="1" spans="1:16">
      <c r="A3846" s="926" t="s">
        <v>1856</v>
      </c>
      <c r="B3846" s="921" t="s">
        <v>8886</v>
      </c>
      <c r="C3846" s="891"/>
      <c r="D3846" s="555"/>
      <c r="E3846" s="922"/>
      <c r="F3846" s="891"/>
      <c r="G3846" s="891"/>
      <c r="H3846" s="891"/>
      <c r="I3846" s="891"/>
      <c r="J3846" s="891"/>
      <c r="K3846" s="891"/>
      <c r="L3846" s="891"/>
      <c r="M3846" s="925">
        <v>3</v>
      </c>
      <c r="N3846" s="866">
        <v>2.02027664</v>
      </c>
      <c r="O3846" s="867">
        <v>11.25</v>
      </c>
      <c r="P3846" s="867">
        <f t="shared" si="53"/>
        <v>22.7281122</v>
      </c>
    </row>
    <row r="3847" s="1" customFormat="1" spans="1:16">
      <c r="A3847" s="926" t="s">
        <v>8844</v>
      </c>
      <c r="B3847" s="921" t="s">
        <v>8887</v>
      </c>
      <c r="C3847" s="891"/>
      <c r="D3847" s="555"/>
      <c r="E3847" s="922"/>
      <c r="F3847" s="891"/>
      <c r="G3847" s="891"/>
      <c r="H3847" s="891"/>
      <c r="I3847" s="891"/>
      <c r="J3847" s="891"/>
      <c r="K3847" s="891"/>
      <c r="L3847" s="891"/>
      <c r="M3847" s="925">
        <v>1</v>
      </c>
      <c r="N3847" s="866">
        <v>0.673425546666667</v>
      </c>
      <c r="O3847" s="867">
        <v>11.25</v>
      </c>
      <c r="P3847" s="867">
        <f t="shared" si="53"/>
        <v>7.5760374</v>
      </c>
    </row>
    <row r="3848" s="1" customFormat="1" spans="1:16">
      <c r="A3848" s="926" t="s">
        <v>8888</v>
      </c>
      <c r="B3848" s="921" t="s">
        <v>8889</v>
      </c>
      <c r="C3848" s="891"/>
      <c r="D3848" s="555"/>
      <c r="E3848" s="922"/>
      <c r="F3848" s="891"/>
      <c r="G3848" s="891"/>
      <c r="H3848" s="891"/>
      <c r="I3848" s="891"/>
      <c r="J3848" s="891"/>
      <c r="K3848" s="891"/>
      <c r="L3848" s="891"/>
      <c r="M3848" s="925">
        <v>3</v>
      </c>
      <c r="N3848" s="866">
        <v>2.02027664</v>
      </c>
      <c r="O3848" s="867">
        <v>11.25</v>
      </c>
      <c r="P3848" s="867">
        <f t="shared" si="53"/>
        <v>22.7281122</v>
      </c>
    </row>
    <row r="3849" s="1" customFormat="1" spans="1:16">
      <c r="A3849" s="926" t="s">
        <v>8890</v>
      </c>
      <c r="B3849" s="921" t="s">
        <v>8891</v>
      </c>
      <c r="C3849" s="891"/>
      <c r="D3849" s="555"/>
      <c r="E3849" s="922"/>
      <c r="F3849" s="891"/>
      <c r="G3849" s="891"/>
      <c r="H3849" s="891"/>
      <c r="I3849" s="891"/>
      <c r="J3849" s="891"/>
      <c r="K3849" s="891"/>
      <c r="L3849" s="891"/>
      <c r="M3849" s="925">
        <v>2</v>
      </c>
      <c r="N3849" s="866">
        <v>1.34685109333333</v>
      </c>
      <c r="O3849" s="867">
        <v>11.25</v>
      </c>
      <c r="P3849" s="867">
        <f t="shared" si="53"/>
        <v>15.1520748</v>
      </c>
    </row>
    <row r="3850" s="1" customFormat="1" spans="1:16">
      <c r="A3850" s="926" t="s">
        <v>8892</v>
      </c>
      <c r="B3850" s="921" t="s">
        <v>8893</v>
      </c>
      <c r="C3850" s="891"/>
      <c r="D3850" s="555"/>
      <c r="E3850" s="922"/>
      <c r="F3850" s="891"/>
      <c r="G3850" s="891"/>
      <c r="H3850" s="891"/>
      <c r="I3850" s="891"/>
      <c r="J3850" s="891"/>
      <c r="K3850" s="891"/>
      <c r="L3850" s="891"/>
      <c r="M3850" s="925">
        <v>3</v>
      </c>
      <c r="N3850" s="866">
        <v>2.02027664</v>
      </c>
      <c r="O3850" s="867">
        <v>11.25</v>
      </c>
      <c r="P3850" s="867">
        <f t="shared" si="53"/>
        <v>22.7281122</v>
      </c>
    </row>
    <row r="3851" s="1" customFormat="1" spans="1:16">
      <c r="A3851" s="926" t="s">
        <v>8894</v>
      </c>
      <c r="B3851" s="921" t="s">
        <v>8895</v>
      </c>
      <c r="C3851" s="891"/>
      <c r="D3851" s="555"/>
      <c r="E3851" s="922"/>
      <c r="F3851" s="891"/>
      <c r="G3851" s="891"/>
      <c r="H3851" s="891"/>
      <c r="I3851" s="891"/>
      <c r="J3851" s="891"/>
      <c r="K3851" s="891"/>
      <c r="L3851" s="891"/>
      <c r="M3851" s="925">
        <v>1</v>
      </c>
      <c r="N3851" s="866">
        <v>0.673425546666667</v>
      </c>
      <c r="O3851" s="867">
        <v>11.25</v>
      </c>
      <c r="P3851" s="867">
        <f t="shared" si="53"/>
        <v>7.5760374</v>
      </c>
    </row>
    <row r="3852" s="1" customFormat="1" spans="1:16">
      <c r="A3852" s="926" t="s">
        <v>8896</v>
      </c>
      <c r="B3852" s="921" t="s">
        <v>3714</v>
      </c>
      <c r="C3852" s="891"/>
      <c r="D3852" s="555"/>
      <c r="E3852" s="922"/>
      <c r="F3852" s="891"/>
      <c r="G3852" s="891"/>
      <c r="H3852" s="891"/>
      <c r="I3852" s="891"/>
      <c r="J3852" s="891"/>
      <c r="K3852" s="891"/>
      <c r="L3852" s="891"/>
      <c r="M3852" s="925">
        <v>3</v>
      </c>
      <c r="N3852" s="866">
        <v>2.02027664</v>
      </c>
      <c r="O3852" s="867">
        <v>11.25</v>
      </c>
      <c r="P3852" s="867">
        <f t="shared" si="53"/>
        <v>22.7281122</v>
      </c>
    </row>
    <row r="3853" s="1" customFormat="1" spans="1:16">
      <c r="A3853" s="926" t="s">
        <v>8897</v>
      </c>
      <c r="B3853" s="921" t="s">
        <v>1229</v>
      </c>
      <c r="C3853" s="891"/>
      <c r="D3853" s="555"/>
      <c r="E3853" s="922"/>
      <c r="F3853" s="891"/>
      <c r="G3853" s="891"/>
      <c r="H3853" s="891"/>
      <c r="I3853" s="891"/>
      <c r="J3853" s="891"/>
      <c r="K3853" s="891"/>
      <c r="L3853" s="891"/>
      <c r="M3853" s="925">
        <v>4</v>
      </c>
      <c r="N3853" s="866">
        <v>2.69370218666667</v>
      </c>
      <c r="O3853" s="867">
        <v>11.25</v>
      </c>
      <c r="P3853" s="867">
        <f t="shared" si="53"/>
        <v>30.3041496</v>
      </c>
    </row>
    <row r="3854" s="1" customFormat="1" spans="1:16">
      <c r="A3854" s="926" t="s">
        <v>6001</v>
      </c>
      <c r="B3854" s="921" t="s">
        <v>3863</v>
      </c>
      <c r="C3854" s="891"/>
      <c r="D3854" s="555"/>
      <c r="E3854" s="922"/>
      <c r="F3854" s="891"/>
      <c r="G3854" s="891"/>
      <c r="H3854" s="891"/>
      <c r="I3854" s="891"/>
      <c r="J3854" s="891"/>
      <c r="K3854" s="891"/>
      <c r="L3854" s="891"/>
      <c r="M3854" s="925">
        <v>4</v>
      </c>
      <c r="N3854" s="866">
        <v>2.69370218666667</v>
      </c>
      <c r="O3854" s="867">
        <v>11.25</v>
      </c>
      <c r="P3854" s="867">
        <f t="shared" si="53"/>
        <v>30.3041496</v>
      </c>
    </row>
    <row r="3855" s="1" customFormat="1" spans="1:16">
      <c r="A3855" s="926" t="s">
        <v>8898</v>
      </c>
      <c r="B3855" s="921" t="s">
        <v>8899</v>
      </c>
      <c r="C3855" s="891"/>
      <c r="D3855" s="555"/>
      <c r="E3855" s="922"/>
      <c r="F3855" s="891"/>
      <c r="G3855" s="891"/>
      <c r="H3855" s="891"/>
      <c r="I3855" s="891"/>
      <c r="J3855" s="891"/>
      <c r="K3855" s="891"/>
      <c r="L3855" s="891"/>
      <c r="M3855" s="925">
        <v>3</v>
      </c>
      <c r="N3855" s="866">
        <v>2.02027664</v>
      </c>
      <c r="O3855" s="867">
        <v>11.25</v>
      </c>
      <c r="P3855" s="867">
        <f t="shared" si="53"/>
        <v>22.7281122</v>
      </c>
    </row>
    <row r="3856" s="1" customFormat="1" spans="1:16">
      <c r="A3856" s="926" t="s">
        <v>8900</v>
      </c>
      <c r="B3856" s="921" t="s">
        <v>8901</v>
      </c>
      <c r="C3856" s="891"/>
      <c r="D3856" s="555"/>
      <c r="E3856" s="922"/>
      <c r="F3856" s="891"/>
      <c r="G3856" s="891"/>
      <c r="H3856" s="891"/>
      <c r="I3856" s="891"/>
      <c r="J3856" s="891"/>
      <c r="K3856" s="891"/>
      <c r="L3856" s="891"/>
      <c r="M3856" s="925">
        <v>4</v>
      </c>
      <c r="N3856" s="866">
        <v>2.69370218666667</v>
      </c>
      <c r="O3856" s="867">
        <v>11.25</v>
      </c>
      <c r="P3856" s="867">
        <f t="shared" si="53"/>
        <v>30.3041496</v>
      </c>
    </row>
    <row r="3857" s="1" customFormat="1" spans="1:16">
      <c r="A3857" s="926" t="s">
        <v>8902</v>
      </c>
      <c r="B3857" s="921" t="s">
        <v>8903</v>
      </c>
      <c r="C3857" s="891"/>
      <c r="D3857" s="555"/>
      <c r="E3857" s="922"/>
      <c r="F3857" s="891"/>
      <c r="G3857" s="891"/>
      <c r="H3857" s="891"/>
      <c r="I3857" s="891"/>
      <c r="J3857" s="891"/>
      <c r="K3857" s="891"/>
      <c r="L3857" s="891"/>
      <c r="M3857" s="925">
        <v>3</v>
      </c>
      <c r="N3857" s="866">
        <v>2.02027664</v>
      </c>
      <c r="O3857" s="867">
        <v>11.25</v>
      </c>
      <c r="P3857" s="867">
        <f t="shared" si="53"/>
        <v>22.7281122</v>
      </c>
    </row>
    <row r="3858" s="1" customFormat="1" spans="1:16">
      <c r="A3858" s="926" t="s">
        <v>8904</v>
      </c>
      <c r="B3858" s="921" t="s">
        <v>8905</v>
      </c>
      <c r="C3858" s="891"/>
      <c r="D3858" s="555"/>
      <c r="E3858" s="922"/>
      <c r="F3858" s="891"/>
      <c r="G3858" s="891"/>
      <c r="H3858" s="891"/>
      <c r="I3858" s="891"/>
      <c r="J3858" s="891"/>
      <c r="K3858" s="891"/>
      <c r="L3858" s="891"/>
      <c r="M3858" s="925">
        <v>1</v>
      </c>
      <c r="N3858" s="866">
        <v>0.673425546666667</v>
      </c>
      <c r="O3858" s="867">
        <v>11.25</v>
      </c>
      <c r="P3858" s="867">
        <f t="shared" si="53"/>
        <v>7.5760374</v>
      </c>
    </row>
    <row r="3859" s="1" customFormat="1" spans="1:16">
      <c r="A3859" s="926" t="s">
        <v>8265</v>
      </c>
      <c r="B3859" s="921" t="s">
        <v>8906</v>
      </c>
      <c r="C3859" s="891"/>
      <c r="D3859" s="555"/>
      <c r="E3859" s="922"/>
      <c r="F3859" s="891"/>
      <c r="G3859" s="891"/>
      <c r="H3859" s="891"/>
      <c r="I3859" s="891"/>
      <c r="J3859" s="891"/>
      <c r="K3859" s="891"/>
      <c r="L3859" s="891"/>
      <c r="M3859" s="925">
        <v>3</v>
      </c>
      <c r="N3859" s="866">
        <v>2.02027664</v>
      </c>
      <c r="O3859" s="867">
        <v>11.25</v>
      </c>
      <c r="P3859" s="867">
        <f t="shared" si="53"/>
        <v>22.7281122</v>
      </c>
    </row>
    <row r="3860" s="1" customFormat="1" spans="1:16">
      <c r="A3860" s="926" t="s">
        <v>8907</v>
      </c>
      <c r="B3860" s="921" t="s">
        <v>8908</v>
      </c>
      <c r="C3860" s="891"/>
      <c r="D3860" s="555"/>
      <c r="E3860" s="922"/>
      <c r="F3860" s="891"/>
      <c r="G3860" s="891"/>
      <c r="H3860" s="891"/>
      <c r="I3860" s="891"/>
      <c r="J3860" s="891"/>
      <c r="K3860" s="891"/>
      <c r="L3860" s="891"/>
      <c r="M3860" s="925">
        <v>3</v>
      </c>
      <c r="N3860" s="866">
        <v>2.02027664</v>
      </c>
      <c r="O3860" s="867">
        <v>11.25</v>
      </c>
      <c r="P3860" s="867">
        <f t="shared" si="53"/>
        <v>22.7281122</v>
      </c>
    </row>
    <row r="3861" s="1" customFormat="1" spans="1:16">
      <c r="A3861" s="926" t="s">
        <v>8909</v>
      </c>
      <c r="B3861" s="921" t="s">
        <v>8910</v>
      </c>
      <c r="C3861" s="891"/>
      <c r="D3861" s="555"/>
      <c r="E3861" s="922"/>
      <c r="F3861" s="891"/>
      <c r="G3861" s="891"/>
      <c r="H3861" s="891"/>
      <c r="I3861" s="891"/>
      <c r="J3861" s="891"/>
      <c r="K3861" s="891"/>
      <c r="L3861" s="891"/>
      <c r="M3861" s="925">
        <v>4</v>
      </c>
      <c r="N3861" s="866">
        <v>2.69370218666667</v>
      </c>
      <c r="O3861" s="867">
        <v>11.25</v>
      </c>
      <c r="P3861" s="867">
        <f t="shared" si="53"/>
        <v>30.3041496</v>
      </c>
    </row>
    <row r="3862" s="1" customFormat="1" spans="1:16">
      <c r="A3862" s="926" t="s">
        <v>8911</v>
      </c>
      <c r="B3862" s="921" t="s">
        <v>8912</v>
      </c>
      <c r="C3862" s="891"/>
      <c r="D3862" s="555"/>
      <c r="E3862" s="922"/>
      <c r="F3862" s="891"/>
      <c r="G3862" s="891"/>
      <c r="H3862" s="891"/>
      <c r="I3862" s="891"/>
      <c r="J3862" s="891"/>
      <c r="K3862" s="891"/>
      <c r="L3862" s="891"/>
      <c r="M3862" s="925">
        <v>4</v>
      </c>
      <c r="N3862" s="866">
        <v>2.69370218666667</v>
      </c>
      <c r="O3862" s="867">
        <v>11.25</v>
      </c>
      <c r="P3862" s="867">
        <f t="shared" si="53"/>
        <v>30.3041496</v>
      </c>
    </row>
    <row r="3863" s="1" customFormat="1" spans="1:16">
      <c r="A3863" s="926" t="s">
        <v>8913</v>
      </c>
      <c r="B3863" s="921" t="s">
        <v>8914</v>
      </c>
      <c r="C3863" s="891"/>
      <c r="D3863" s="555"/>
      <c r="E3863" s="922"/>
      <c r="F3863" s="891"/>
      <c r="G3863" s="891"/>
      <c r="H3863" s="891"/>
      <c r="I3863" s="891"/>
      <c r="J3863" s="891"/>
      <c r="K3863" s="891"/>
      <c r="L3863" s="891"/>
      <c r="M3863" s="925">
        <v>3</v>
      </c>
      <c r="N3863" s="866">
        <v>2.02027664</v>
      </c>
      <c r="O3863" s="867">
        <v>11.25</v>
      </c>
      <c r="P3863" s="867">
        <f t="shared" si="53"/>
        <v>22.7281122</v>
      </c>
    </row>
    <row r="3864" s="1" customFormat="1" spans="1:16">
      <c r="A3864" s="926" t="s">
        <v>8915</v>
      </c>
      <c r="B3864" s="921" t="s">
        <v>8916</v>
      </c>
      <c r="C3864" s="891"/>
      <c r="D3864" s="555"/>
      <c r="E3864" s="922"/>
      <c r="F3864" s="891"/>
      <c r="G3864" s="891"/>
      <c r="H3864" s="891"/>
      <c r="I3864" s="891"/>
      <c r="J3864" s="891"/>
      <c r="K3864" s="891"/>
      <c r="L3864" s="891"/>
      <c r="M3864" s="925">
        <v>1</v>
      </c>
      <c r="N3864" s="866">
        <v>0.673425546666667</v>
      </c>
      <c r="O3864" s="867">
        <v>11.25</v>
      </c>
      <c r="P3864" s="867">
        <f t="shared" si="53"/>
        <v>7.5760374</v>
      </c>
    </row>
    <row r="3865" s="1" customFormat="1" spans="1:16">
      <c r="A3865" s="926" t="s">
        <v>8917</v>
      </c>
      <c r="B3865" s="921" t="s">
        <v>8918</v>
      </c>
      <c r="C3865" s="891"/>
      <c r="D3865" s="555"/>
      <c r="E3865" s="922"/>
      <c r="F3865" s="891"/>
      <c r="G3865" s="891"/>
      <c r="H3865" s="891"/>
      <c r="I3865" s="891"/>
      <c r="J3865" s="891"/>
      <c r="K3865" s="891"/>
      <c r="L3865" s="891"/>
      <c r="M3865" s="925">
        <v>3</v>
      </c>
      <c r="N3865" s="866">
        <v>2.02027664</v>
      </c>
      <c r="O3865" s="867">
        <v>11.25</v>
      </c>
      <c r="P3865" s="867">
        <f t="shared" si="53"/>
        <v>22.7281122</v>
      </c>
    </row>
    <row r="3866" s="1" customFormat="1" spans="1:16">
      <c r="A3866" s="926" t="s">
        <v>8919</v>
      </c>
      <c r="B3866" s="921" t="s">
        <v>8920</v>
      </c>
      <c r="C3866" s="891"/>
      <c r="D3866" s="555"/>
      <c r="E3866" s="922"/>
      <c r="F3866" s="891"/>
      <c r="G3866" s="891"/>
      <c r="H3866" s="891"/>
      <c r="I3866" s="891"/>
      <c r="J3866" s="891"/>
      <c r="K3866" s="891"/>
      <c r="L3866" s="891"/>
      <c r="M3866" s="925">
        <v>1</v>
      </c>
      <c r="N3866" s="866">
        <v>0.673425546666667</v>
      </c>
      <c r="O3866" s="867">
        <v>11.25</v>
      </c>
      <c r="P3866" s="867">
        <f t="shared" si="53"/>
        <v>7.5760374</v>
      </c>
    </row>
    <row r="3867" s="1" customFormat="1" spans="1:16">
      <c r="A3867" s="926" t="s">
        <v>8921</v>
      </c>
      <c r="B3867" s="921" t="s">
        <v>8922</v>
      </c>
      <c r="C3867" s="891"/>
      <c r="D3867" s="555"/>
      <c r="E3867" s="922"/>
      <c r="F3867" s="891"/>
      <c r="G3867" s="891"/>
      <c r="H3867" s="891"/>
      <c r="I3867" s="891"/>
      <c r="J3867" s="891"/>
      <c r="K3867" s="891"/>
      <c r="L3867" s="891"/>
      <c r="M3867" s="925">
        <v>3</v>
      </c>
      <c r="N3867" s="866">
        <v>2.02027664</v>
      </c>
      <c r="O3867" s="867">
        <v>11.25</v>
      </c>
      <c r="P3867" s="867">
        <f t="shared" si="53"/>
        <v>22.7281122</v>
      </c>
    </row>
    <row r="3868" s="1" customFormat="1" spans="1:16">
      <c r="A3868" s="926" t="s">
        <v>8923</v>
      </c>
      <c r="B3868" s="921" t="s">
        <v>3680</v>
      </c>
      <c r="C3868" s="891"/>
      <c r="D3868" s="555"/>
      <c r="E3868" s="922"/>
      <c r="F3868" s="891"/>
      <c r="G3868" s="891"/>
      <c r="H3868" s="891"/>
      <c r="I3868" s="891"/>
      <c r="J3868" s="891"/>
      <c r="K3868" s="891"/>
      <c r="L3868" s="891"/>
      <c r="M3868" s="925">
        <v>4</v>
      </c>
      <c r="N3868" s="866">
        <v>2.69370218666667</v>
      </c>
      <c r="O3868" s="867">
        <v>11.25</v>
      </c>
      <c r="P3868" s="867">
        <f t="shared" si="53"/>
        <v>30.3041496</v>
      </c>
    </row>
    <row r="3869" s="1" customFormat="1" spans="1:16">
      <c r="A3869" s="926" t="s">
        <v>8924</v>
      </c>
      <c r="B3869" s="921" t="s">
        <v>8925</v>
      </c>
      <c r="C3869" s="891"/>
      <c r="D3869" s="555"/>
      <c r="E3869" s="922"/>
      <c r="F3869" s="891"/>
      <c r="G3869" s="891"/>
      <c r="H3869" s="891"/>
      <c r="I3869" s="891"/>
      <c r="J3869" s="891"/>
      <c r="K3869" s="891"/>
      <c r="L3869" s="891"/>
      <c r="M3869" s="925">
        <v>3</v>
      </c>
      <c r="N3869" s="866">
        <v>2.02027664</v>
      </c>
      <c r="O3869" s="867">
        <v>11.25</v>
      </c>
      <c r="P3869" s="867">
        <f t="shared" si="53"/>
        <v>22.7281122</v>
      </c>
    </row>
    <row r="3870" s="1" customFormat="1" spans="1:16">
      <c r="A3870" s="926" t="s">
        <v>8926</v>
      </c>
      <c r="B3870" s="921" t="s">
        <v>8927</v>
      </c>
      <c r="C3870" s="891"/>
      <c r="D3870" s="555"/>
      <c r="E3870" s="922"/>
      <c r="F3870" s="891"/>
      <c r="G3870" s="891"/>
      <c r="H3870" s="891"/>
      <c r="I3870" s="891"/>
      <c r="J3870" s="891"/>
      <c r="K3870" s="891"/>
      <c r="L3870" s="891"/>
      <c r="M3870" s="925">
        <v>2</v>
      </c>
      <c r="N3870" s="866">
        <v>1.34685109333333</v>
      </c>
      <c r="O3870" s="867">
        <v>11.25</v>
      </c>
      <c r="P3870" s="867">
        <f t="shared" si="53"/>
        <v>15.1520748</v>
      </c>
    </row>
    <row r="3871" s="1" customFormat="1" spans="1:16">
      <c r="A3871" s="926" t="s">
        <v>8928</v>
      </c>
      <c r="B3871" s="921" t="s">
        <v>8929</v>
      </c>
      <c r="C3871" s="891"/>
      <c r="D3871" s="555"/>
      <c r="E3871" s="922"/>
      <c r="F3871" s="891"/>
      <c r="G3871" s="891"/>
      <c r="H3871" s="891"/>
      <c r="I3871" s="891"/>
      <c r="J3871" s="891"/>
      <c r="K3871" s="891"/>
      <c r="L3871" s="891"/>
      <c r="M3871" s="925">
        <v>3</v>
      </c>
      <c r="N3871" s="866">
        <v>2.02027664</v>
      </c>
      <c r="O3871" s="867">
        <v>11.25</v>
      </c>
      <c r="P3871" s="867">
        <f t="shared" si="53"/>
        <v>22.7281122</v>
      </c>
    </row>
    <row r="3872" s="1" customFormat="1" spans="1:16">
      <c r="A3872" s="926" t="s">
        <v>8930</v>
      </c>
      <c r="B3872" s="921" t="s">
        <v>8931</v>
      </c>
      <c r="C3872" s="891"/>
      <c r="D3872" s="555"/>
      <c r="E3872" s="922"/>
      <c r="F3872" s="891"/>
      <c r="G3872" s="891"/>
      <c r="H3872" s="891"/>
      <c r="I3872" s="891"/>
      <c r="J3872" s="891"/>
      <c r="K3872" s="891"/>
      <c r="L3872" s="891"/>
      <c r="M3872" s="925">
        <v>4</v>
      </c>
      <c r="N3872" s="866">
        <v>2.69370218666667</v>
      </c>
      <c r="O3872" s="867">
        <v>11.25</v>
      </c>
      <c r="P3872" s="867">
        <f t="shared" si="53"/>
        <v>30.3041496</v>
      </c>
    </row>
    <row r="3873" s="1" customFormat="1" spans="1:16">
      <c r="A3873" s="926" t="s">
        <v>8932</v>
      </c>
      <c r="B3873" s="921" t="s">
        <v>8933</v>
      </c>
      <c r="C3873" s="891"/>
      <c r="D3873" s="555"/>
      <c r="E3873" s="922"/>
      <c r="F3873" s="891"/>
      <c r="G3873" s="891"/>
      <c r="H3873" s="891"/>
      <c r="I3873" s="891"/>
      <c r="J3873" s="891"/>
      <c r="K3873" s="891"/>
      <c r="L3873" s="891"/>
      <c r="M3873" s="925">
        <v>1</v>
      </c>
      <c r="N3873" s="866">
        <v>0.673425546666667</v>
      </c>
      <c r="O3873" s="867">
        <v>11.25</v>
      </c>
      <c r="P3873" s="867">
        <f t="shared" si="53"/>
        <v>7.5760374</v>
      </c>
    </row>
    <row r="3874" s="1" customFormat="1" spans="1:16">
      <c r="A3874" s="926" t="s">
        <v>8934</v>
      </c>
      <c r="B3874" s="921" t="s">
        <v>8935</v>
      </c>
      <c r="C3874" s="891"/>
      <c r="D3874" s="555"/>
      <c r="E3874" s="922"/>
      <c r="F3874" s="891"/>
      <c r="G3874" s="891"/>
      <c r="H3874" s="891"/>
      <c r="I3874" s="891"/>
      <c r="J3874" s="891"/>
      <c r="K3874" s="891"/>
      <c r="L3874" s="891"/>
      <c r="M3874" s="925">
        <v>3</v>
      </c>
      <c r="N3874" s="866">
        <v>2.02027664</v>
      </c>
      <c r="O3874" s="867">
        <v>11.25</v>
      </c>
      <c r="P3874" s="867">
        <f t="shared" si="53"/>
        <v>22.7281122</v>
      </c>
    </row>
    <row r="3875" s="1" customFormat="1" spans="1:16">
      <c r="A3875" s="926" t="s">
        <v>5872</v>
      </c>
      <c r="B3875" s="921" t="s">
        <v>8936</v>
      </c>
      <c r="C3875" s="891"/>
      <c r="D3875" s="555"/>
      <c r="E3875" s="922"/>
      <c r="F3875" s="891"/>
      <c r="G3875" s="891"/>
      <c r="H3875" s="891"/>
      <c r="I3875" s="891"/>
      <c r="J3875" s="891"/>
      <c r="K3875" s="891"/>
      <c r="L3875" s="891"/>
      <c r="M3875" s="925">
        <v>2</v>
      </c>
      <c r="N3875" s="866">
        <v>1.34685109333333</v>
      </c>
      <c r="O3875" s="867">
        <v>11.25</v>
      </c>
      <c r="P3875" s="867">
        <f t="shared" si="53"/>
        <v>15.1520748</v>
      </c>
    </row>
    <row r="3876" s="1" customFormat="1" spans="1:16">
      <c r="A3876" s="926" t="s">
        <v>7128</v>
      </c>
      <c r="B3876" s="921" t="s">
        <v>8937</v>
      </c>
      <c r="C3876" s="891"/>
      <c r="D3876" s="555"/>
      <c r="E3876" s="922"/>
      <c r="F3876" s="891"/>
      <c r="G3876" s="891"/>
      <c r="H3876" s="891"/>
      <c r="I3876" s="891"/>
      <c r="J3876" s="891"/>
      <c r="K3876" s="891"/>
      <c r="L3876" s="891"/>
      <c r="M3876" s="925">
        <v>1</v>
      </c>
      <c r="N3876" s="866">
        <v>0.673425546666667</v>
      </c>
      <c r="O3876" s="867">
        <v>11.25</v>
      </c>
      <c r="P3876" s="867">
        <f t="shared" si="53"/>
        <v>7.5760374</v>
      </c>
    </row>
    <row r="3877" s="1" customFormat="1" spans="1:16">
      <c r="A3877" s="926" t="s">
        <v>8938</v>
      </c>
      <c r="B3877" s="921" t="s">
        <v>8939</v>
      </c>
      <c r="C3877" s="891"/>
      <c r="D3877" s="555"/>
      <c r="E3877" s="922"/>
      <c r="F3877" s="891"/>
      <c r="G3877" s="891"/>
      <c r="H3877" s="891"/>
      <c r="I3877" s="891"/>
      <c r="J3877" s="891"/>
      <c r="K3877" s="891"/>
      <c r="L3877" s="891"/>
      <c r="M3877" s="925">
        <v>3</v>
      </c>
      <c r="N3877" s="866">
        <v>2.02027664</v>
      </c>
      <c r="O3877" s="867">
        <v>11.25</v>
      </c>
      <c r="P3877" s="867">
        <f t="shared" si="53"/>
        <v>22.7281122</v>
      </c>
    </row>
    <row r="3878" s="1" customFormat="1" spans="1:16">
      <c r="A3878" s="926" t="s">
        <v>8940</v>
      </c>
      <c r="B3878" s="921" t="s">
        <v>8941</v>
      </c>
      <c r="C3878" s="891"/>
      <c r="D3878" s="555"/>
      <c r="E3878" s="922"/>
      <c r="F3878" s="891"/>
      <c r="G3878" s="891"/>
      <c r="H3878" s="891"/>
      <c r="I3878" s="891"/>
      <c r="J3878" s="891"/>
      <c r="K3878" s="891"/>
      <c r="L3878" s="891"/>
      <c r="M3878" s="925">
        <v>2</v>
      </c>
      <c r="N3878" s="866">
        <v>1.34685109333333</v>
      </c>
      <c r="O3878" s="867">
        <v>11.25</v>
      </c>
      <c r="P3878" s="867">
        <f t="shared" si="53"/>
        <v>15.1520748</v>
      </c>
    </row>
    <row r="3879" s="1" customFormat="1" spans="1:16">
      <c r="A3879" s="926" t="s">
        <v>8942</v>
      </c>
      <c r="B3879" s="921" t="s">
        <v>8943</v>
      </c>
      <c r="C3879" s="891"/>
      <c r="D3879" s="555"/>
      <c r="E3879" s="922"/>
      <c r="F3879" s="891"/>
      <c r="G3879" s="891"/>
      <c r="H3879" s="891"/>
      <c r="I3879" s="891"/>
      <c r="J3879" s="891"/>
      <c r="K3879" s="891"/>
      <c r="L3879" s="891"/>
      <c r="M3879" s="925">
        <v>3</v>
      </c>
      <c r="N3879" s="866">
        <v>2.02027664</v>
      </c>
      <c r="O3879" s="867">
        <v>11.25</v>
      </c>
      <c r="P3879" s="867">
        <f t="shared" si="53"/>
        <v>22.7281122</v>
      </c>
    </row>
    <row r="3880" s="1" customFormat="1" spans="1:16">
      <c r="A3880" s="926" t="s">
        <v>8944</v>
      </c>
      <c r="B3880" s="921" t="s">
        <v>8945</v>
      </c>
      <c r="C3880" s="891"/>
      <c r="D3880" s="555"/>
      <c r="E3880" s="922"/>
      <c r="F3880" s="891"/>
      <c r="G3880" s="891"/>
      <c r="H3880" s="891"/>
      <c r="I3880" s="891"/>
      <c r="J3880" s="891"/>
      <c r="K3880" s="891"/>
      <c r="L3880" s="891"/>
      <c r="M3880" s="925">
        <v>3</v>
      </c>
      <c r="N3880" s="866">
        <v>2.02027664</v>
      </c>
      <c r="O3880" s="867">
        <v>11.25</v>
      </c>
      <c r="P3880" s="867">
        <f t="shared" si="53"/>
        <v>22.7281122</v>
      </c>
    </row>
    <row r="3881" s="1" customFormat="1" spans="1:16">
      <c r="A3881" s="926" t="s">
        <v>8946</v>
      </c>
      <c r="B3881" s="921" t="s">
        <v>8947</v>
      </c>
      <c r="C3881" s="891"/>
      <c r="D3881" s="555"/>
      <c r="E3881" s="922"/>
      <c r="F3881" s="891"/>
      <c r="G3881" s="891"/>
      <c r="H3881" s="891"/>
      <c r="I3881" s="891"/>
      <c r="J3881" s="891"/>
      <c r="K3881" s="891"/>
      <c r="L3881" s="891"/>
      <c r="M3881" s="925">
        <v>3</v>
      </c>
      <c r="N3881" s="866">
        <v>2.02027664</v>
      </c>
      <c r="O3881" s="867">
        <v>11.25</v>
      </c>
      <c r="P3881" s="867">
        <f t="shared" si="53"/>
        <v>22.7281122</v>
      </c>
    </row>
    <row r="3882" s="1" customFormat="1" spans="1:16">
      <c r="A3882" s="926" t="s">
        <v>8948</v>
      </c>
      <c r="B3882" s="921" t="s">
        <v>8949</v>
      </c>
      <c r="C3882" s="891"/>
      <c r="D3882" s="555"/>
      <c r="E3882" s="922"/>
      <c r="F3882" s="891"/>
      <c r="G3882" s="891"/>
      <c r="H3882" s="891"/>
      <c r="I3882" s="891"/>
      <c r="J3882" s="891"/>
      <c r="K3882" s="891"/>
      <c r="L3882" s="891"/>
      <c r="M3882" s="925">
        <v>4</v>
      </c>
      <c r="N3882" s="866">
        <v>2.69370218666667</v>
      </c>
      <c r="O3882" s="867">
        <v>11.25</v>
      </c>
      <c r="P3882" s="867">
        <f t="shared" si="53"/>
        <v>30.3041496</v>
      </c>
    </row>
    <row r="3883" s="1" customFormat="1" spans="1:16">
      <c r="A3883" s="926" t="s">
        <v>8950</v>
      </c>
      <c r="B3883" s="921" t="s">
        <v>8951</v>
      </c>
      <c r="C3883" s="891"/>
      <c r="D3883" s="555"/>
      <c r="E3883" s="922"/>
      <c r="F3883" s="891"/>
      <c r="G3883" s="891"/>
      <c r="H3883" s="891"/>
      <c r="I3883" s="891"/>
      <c r="J3883" s="891"/>
      <c r="K3883" s="891"/>
      <c r="L3883" s="891"/>
      <c r="M3883" s="925">
        <v>4</v>
      </c>
      <c r="N3883" s="866">
        <v>2.69370218666667</v>
      </c>
      <c r="O3883" s="867">
        <v>11.25</v>
      </c>
      <c r="P3883" s="867">
        <f t="shared" si="53"/>
        <v>30.3041496</v>
      </c>
    </row>
    <row r="3884" s="1" customFormat="1" spans="1:16">
      <c r="A3884" s="926" t="s">
        <v>8952</v>
      </c>
      <c r="B3884" s="921" t="s">
        <v>8953</v>
      </c>
      <c r="C3884" s="891"/>
      <c r="D3884" s="555"/>
      <c r="E3884" s="922"/>
      <c r="F3884" s="891"/>
      <c r="G3884" s="891"/>
      <c r="H3884" s="891"/>
      <c r="I3884" s="891"/>
      <c r="J3884" s="891"/>
      <c r="K3884" s="891"/>
      <c r="L3884" s="891"/>
      <c r="M3884" s="925">
        <v>4</v>
      </c>
      <c r="N3884" s="866">
        <v>2.69370218666667</v>
      </c>
      <c r="O3884" s="867">
        <v>11.25</v>
      </c>
      <c r="P3884" s="867">
        <f t="shared" si="53"/>
        <v>30.3041496</v>
      </c>
    </row>
    <row r="3885" s="1" customFormat="1" spans="1:16">
      <c r="A3885" s="926" t="s">
        <v>8954</v>
      </c>
      <c r="B3885" s="921" t="s">
        <v>8955</v>
      </c>
      <c r="C3885" s="891"/>
      <c r="D3885" s="555"/>
      <c r="E3885" s="922"/>
      <c r="F3885" s="891"/>
      <c r="G3885" s="891"/>
      <c r="H3885" s="891"/>
      <c r="I3885" s="891"/>
      <c r="J3885" s="891"/>
      <c r="K3885" s="891"/>
      <c r="L3885" s="891"/>
      <c r="M3885" s="925">
        <v>7</v>
      </c>
      <c r="N3885" s="866">
        <v>4.71397882666667</v>
      </c>
      <c r="O3885" s="867">
        <v>11.25</v>
      </c>
      <c r="P3885" s="867">
        <f t="shared" si="53"/>
        <v>53.0322618</v>
      </c>
    </row>
    <row r="3886" s="1" customFormat="1" spans="1:16">
      <c r="A3886" s="926" t="s">
        <v>8956</v>
      </c>
      <c r="B3886" s="921" t="s">
        <v>8957</v>
      </c>
      <c r="C3886" s="891"/>
      <c r="D3886" s="555"/>
      <c r="E3886" s="922"/>
      <c r="F3886" s="891"/>
      <c r="G3886" s="891"/>
      <c r="H3886" s="891"/>
      <c r="I3886" s="891"/>
      <c r="J3886" s="891"/>
      <c r="K3886" s="891"/>
      <c r="L3886" s="891"/>
      <c r="M3886" s="925">
        <v>3</v>
      </c>
      <c r="N3886" s="866">
        <v>2.02027664</v>
      </c>
      <c r="O3886" s="867">
        <v>11.25</v>
      </c>
      <c r="P3886" s="867">
        <f t="shared" si="53"/>
        <v>22.7281122</v>
      </c>
    </row>
    <row r="3887" s="1" customFormat="1" spans="1:16">
      <c r="A3887" s="926" t="s">
        <v>8958</v>
      </c>
      <c r="B3887" s="921" t="s">
        <v>8959</v>
      </c>
      <c r="C3887" s="891"/>
      <c r="D3887" s="555"/>
      <c r="E3887" s="922"/>
      <c r="F3887" s="891"/>
      <c r="G3887" s="891"/>
      <c r="H3887" s="891"/>
      <c r="I3887" s="891"/>
      <c r="J3887" s="891"/>
      <c r="K3887" s="891"/>
      <c r="L3887" s="891"/>
      <c r="M3887" s="925">
        <v>3</v>
      </c>
      <c r="N3887" s="866">
        <v>2.02027664</v>
      </c>
      <c r="O3887" s="867">
        <v>11.25</v>
      </c>
      <c r="P3887" s="867">
        <f t="shared" si="53"/>
        <v>22.7281122</v>
      </c>
    </row>
    <row r="3888" s="1" customFormat="1" spans="1:16">
      <c r="A3888" s="926" t="s">
        <v>8960</v>
      </c>
      <c r="B3888" s="921" t="s">
        <v>8961</v>
      </c>
      <c r="C3888" s="891"/>
      <c r="D3888" s="555"/>
      <c r="E3888" s="922"/>
      <c r="F3888" s="891"/>
      <c r="G3888" s="891"/>
      <c r="H3888" s="891"/>
      <c r="I3888" s="891"/>
      <c r="J3888" s="891"/>
      <c r="K3888" s="891"/>
      <c r="L3888" s="891"/>
      <c r="M3888" s="925">
        <v>4</v>
      </c>
      <c r="N3888" s="866">
        <v>2.69370218666667</v>
      </c>
      <c r="O3888" s="867">
        <v>11.25</v>
      </c>
      <c r="P3888" s="867">
        <f t="shared" si="53"/>
        <v>30.3041496</v>
      </c>
    </row>
    <row r="3889" s="1" customFormat="1" spans="1:16">
      <c r="A3889" s="926" t="s">
        <v>8962</v>
      </c>
      <c r="B3889" s="921" t="s">
        <v>8963</v>
      </c>
      <c r="C3889" s="891"/>
      <c r="D3889" s="555"/>
      <c r="E3889" s="922"/>
      <c r="F3889" s="891"/>
      <c r="G3889" s="891"/>
      <c r="H3889" s="891"/>
      <c r="I3889" s="891"/>
      <c r="J3889" s="891"/>
      <c r="K3889" s="891"/>
      <c r="L3889" s="891"/>
      <c r="M3889" s="925">
        <v>3</v>
      </c>
      <c r="N3889" s="866">
        <v>2.02027664</v>
      </c>
      <c r="O3889" s="867">
        <v>11.25</v>
      </c>
      <c r="P3889" s="867">
        <f t="shared" si="53"/>
        <v>22.7281122</v>
      </c>
    </row>
    <row r="3890" s="1" customFormat="1" spans="1:16">
      <c r="A3890" s="926" t="s">
        <v>2719</v>
      </c>
      <c r="B3890" s="921" t="s">
        <v>8964</v>
      </c>
      <c r="C3890" s="891"/>
      <c r="D3890" s="555"/>
      <c r="E3890" s="922"/>
      <c r="F3890" s="891"/>
      <c r="G3890" s="891"/>
      <c r="H3890" s="891"/>
      <c r="I3890" s="891"/>
      <c r="J3890" s="891"/>
      <c r="K3890" s="891"/>
      <c r="L3890" s="891"/>
      <c r="M3890" s="925">
        <v>2</v>
      </c>
      <c r="N3890" s="866">
        <v>1.34685109333333</v>
      </c>
      <c r="O3890" s="867">
        <v>11.25</v>
      </c>
      <c r="P3890" s="867">
        <f t="shared" si="53"/>
        <v>15.1520748</v>
      </c>
    </row>
    <row r="3891" s="1" customFormat="1" spans="1:16">
      <c r="A3891" s="926" t="s">
        <v>8965</v>
      </c>
      <c r="B3891" s="921" t="s">
        <v>8966</v>
      </c>
      <c r="C3891" s="891"/>
      <c r="D3891" s="555"/>
      <c r="E3891" s="922"/>
      <c r="F3891" s="891"/>
      <c r="G3891" s="891"/>
      <c r="H3891" s="891"/>
      <c r="I3891" s="891"/>
      <c r="J3891" s="891"/>
      <c r="K3891" s="891"/>
      <c r="L3891" s="891"/>
      <c r="M3891" s="925">
        <v>5</v>
      </c>
      <c r="N3891" s="866">
        <v>3.36712773333333</v>
      </c>
      <c r="O3891" s="867">
        <v>11.25</v>
      </c>
      <c r="P3891" s="867">
        <f t="shared" si="53"/>
        <v>37.880187</v>
      </c>
    </row>
    <row r="3892" s="1" customFormat="1" spans="1:16">
      <c r="A3892" s="926" t="s">
        <v>8967</v>
      </c>
      <c r="B3892" s="921" t="s">
        <v>8968</v>
      </c>
      <c r="C3892" s="891"/>
      <c r="D3892" s="555"/>
      <c r="E3892" s="922"/>
      <c r="F3892" s="891"/>
      <c r="G3892" s="891"/>
      <c r="H3892" s="891"/>
      <c r="I3892" s="891"/>
      <c r="J3892" s="891"/>
      <c r="K3892" s="891"/>
      <c r="L3892" s="891"/>
      <c r="M3892" s="925">
        <v>3</v>
      </c>
      <c r="N3892" s="866">
        <v>2.02027664</v>
      </c>
      <c r="O3892" s="867">
        <v>11.25</v>
      </c>
      <c r="P3892" s="867">
        <f t="shared" si="53"/>
        <v>22.7281122</v>
      </c>
    </row>
    <row r="3893" s="1" customFormat="1" spans="1:16">
      <c r="A3893" s="926" t="s">
        <v>8969</v>
      </c>
      <c r="B3893" s="921" t="s">
        <v>8970</v>
      </c>
      <c r="C3893" s="891"/>
      <c r="D3893" s="555"/>
      <c r="E3893" s="922"/>
      <c r="F3893" s="891"/>
      <c r="G3893" s="891"/>
      <c r="H3893" s="891"/>
      <c r="I3893" s="891"/>
      <c r="J3893" s="891"/>
      <c r="K3893" s="891"/>
      <c r="L3893" s="891"/>
      <c r="M3893" s="925">
        <v>3</v>
      </c>
      <c r="N3893" s="866">
        <v>2.02027664</v>
      </c>
      <c r="O3893" s="867">
        <v>11.25</v>
      </c>
      <c r="P3893" s="867">
        <f t="shared" si="53"/>
        <v>22.7281122</v>
      </c>
    </row>
    <row r="3894" s="1" customFormat="1" spans="1:16">
      <c r="A3894" s="926" t="s">
        <v>8971</v>
      </c>
      <c r="B3894" s="921" t="s">
        <v>8972</v>
      </c>
      <c r="C3894" s="891"/>
      <c r="D3894" s="555"/>
      <c r="E3894" s="922"/>
      <c r="F3894" s="891"/>
      <c r="G3894" s="891"/>
      <c r="H3894" s="891"/>
      <c r="I3894" s="891"/>
      <c r="J3894" s="891"/>
      <c r="K3894" s="891"/>
      <c r="L3894" s="891"/>
      <c r="M3894" s="925">
        <v>4</v>
      </c>
      <c r="N3894" s="866">
        <v>2.69370218666667</v>
      </c>
      <c r="O3894" s="867">
        <v>11.25</v>
      </c>
      <c r="P3894" s="867">
        <f t="shared" si="53"/>
        <v>30.3041496</v>
      </c>
    </row>
    <row r="3895" s="1" customFormat="1" spans="1:16">
      <c r="A3895" s="926" t="s">
        <v>8973</v>
      </c>
      <c r="B3895" s="921" t="s">
        <v>8974</v>
      </c>
      <c r="C3895" s="891"/>
      <c r="D3895" s="555"/>
      <c r="E3895" s="922"/>
      <c r="F3895" s="891"/>
      <c r="G3895" s="891"/>
      <c r="H3895" s="891"/>
      <c r="I3895" s="891"/>
      <c r="J3895" s="891"/>
      <c r="K3895" s="891"/>
      <c r="L3895" s="891"/>
      <c r="M3895" s="925">
        <v>5</v>
      </c>
      <c r="N3895" s="866">
        <v>3.36712773333333</v>
      </c>
      <c r="O3895" s="867">
        <v>11.25</v>
      </c>
      <c r="P3895" s="867">
        <f t="shared" si="53"/>
        <v>37.880187</v>
      </c>
    </row>
    <row r="3896" s="1" customFormat="1" spans="1:16">
      <c r="A3896" s="926" t="s">
        <v>8975</v>
      </c>
      <c r="B3896" s="921" t="s">
        <v>8976</v>
      </c>
      <c r="C3896" s="891"/>
      <c r="D3896" s="555"/>
      <c r="E3896" s="922"/>
      <c r="F3896" s="891"/>
      <c r="G3896" s="891"/>
      <c r="H3896" s="891"/>
      <c r="I3896" s="891"/>
      <c r="J3896" s="891"/>
      <c r="K3896" s="891"/>
      <c r="L3896" s="891"/>
      <c r="M3896" s="925">
        <v>4</v>
      </c>
      <c r="N3896" s="866">
        <v>2.69370218666667</v>
      </c>
      <c r="O3896" s="867">
        <v>11.25</v>
      </c>
      <c r="P3896" s="867">
        <f t="shared" ref="P3896:P3959" si="54">M3896*7.5760374</f>
        <v>30.3041496</v>
      </c>
    </row>
    <row r="3897" s="1" customFormat="1" spans="1:16">
      <c r="A3897" s="920" t="s">
        <v>8977</v>
      </c>
      <c r="B3897" s="921" t="s">
        <v>8978</v>
      </c>
      <c r="C3897" s="891"/>
      <c r="D3897" s="555"/>
      <c r="E3897" s="922"/>
      <c r="F3897" s="891"/>
      <c r="G3897" s="891"/>
      <c r="H3897" s="891"/>
      <c r="I3897" s="891"/>
      <c r="J3897" s="891"/>
      <c r="K3897" s="891"/>
      <c r="L3897" s="891"/>
      <c r="M3897" s="925">
        <v>6</v>
      </c>
      <c r="N3897" s="866">
        <v>4.04055328</v>
      </c>
      <c r="O3897" s="867">
        <v>11.25</v>
      </c>
      <c r="P3897" s="867">
        <f t="shared" si="54"/>
        <v>45.4562244</v>
      </c>
    </row>
    <row r="3898" s="1" customFormat="1" spans="1:16">
      <c r="A3898" s="926" t="s">
        <v>8979</v>
      </c>
      <c r="B3898" s="921" t="s">
        <v>5092</v>
      </c>
      <c r="C3898" s="891"/>
      <c r="D3898" s="555"/>
      <c r="E3898" s="922"/>
      <c r="F3898" s="891"/>
      <c r="G3898" s="891"/>
      <c r="H3898" s="891"/>
      <c r="I3898" s="891"/>
      <c r="J3898" s="891"/>
      <c r="K3898" s="891"/>
      <c r="L3898" s="891"/>
      <c r="M3898" s="925">
        <v>2</v>
      </c>
      <c r="N3898" s="866">
        <v>1.34685109333333</v>
      </c>
      <c r="O3898" s="867">
        <v>11.25</v>
      </c>
      <c r="P3898" s="867">
        <f t="shared" si="54"/>
        <v>15.1520748</v>
      </c>
    </row>
    <row r="3899" s="1" customFormat="1" spans="1:16">
      <c r="A3899" s="926" t="s">
        <v>8980</v>
      </c>
      <c r="B3899" s="921" t="s">
        <v>3394</v>
      </c>
      <c r="C3899" s="891"/>
      <c r="D3899" s="555"/>
      <c r="E3899" s="922"/>
      <c r="F3899" s="891"/>
      <c r="G3899" s="891"/>
      <c r="H3899" s="891"/>
      <c r="I3899" s="891"/>
      <c r="J3899" s="891"/>
      <c r="K3899" s="891"/>
      <c r="L3899" s="891"/>
      <c r="M3899" s="925">
        <v>2</v>
      </c>
      <c r="N3899" s="866">
        <v>1.34685109333333</v>
      </c>
      <c r="O3899" s="867">
        <v>11.25</v>
      </c>
      <c r="P3899" s="867">
        <f t="shared" si="54"/>
        <v>15.1520748</v>
      </c>
    </row>
    <row r="3900" s="1" customFormat="1" spans="1:16">
      <c r="A3900" s="926" t="s">
        <v>8981</v>
      </c>
      <c r="B3900" s="921" t="s">
        <v>8982</v>
      </c>
      <c r="C3900" s="891"/>
      <c r="D3900" s="555"/>
      <c r="E3900" s="922"/>
      <c r="F3900" s="891"/>
      <c r="G3900" s="891"/>
      <c r="H3900" s="891"/>
      <c r="I3900" s="891"/>
      <c r="J3900" s="891"/>
      <c r="K3900" s="891"/>
      <c r="L3900" s="891"/>
      <c r="M3900" s="925">
        <v>4</v>
      </c>
      <c r="N3900" s="866">
        <v>2.69370218666667</v>
      </c>
      <c r="O3900" s="867">
        <v>11.25</v>
      </c>
      <c r="P3900" s="867">
        <f t="shared" si="54"/>
        <v>30.3041496</v>
      </c>
    </row>
    <row r="3901" s="1" customFormat="1" spans="1:16">
      <c r="A3901" s="926" t="s">
        <v>8983</v>
      </c>
      <c r="B3901" s="921" t="s">
        <v>6536</v>
      </c>
      <c r="C3901" s="891"/>
      <c r="D3901" s="555"/>
      <c r="E3901" s="922"/>
      <c r="F3901" s="891"/>
      <c r="G3901" s="891"/>
      <c r="H3901" s="891"/>
      <c r="I3901" s="891"/>
      <c r="J3901" s="891"/>
      <c r="K3901" s="891"/>
      <c r="L3901" s="891"/>
      <c r="M3901" s="925">
        <v>2</v>
      </c>
      <c r="N3901" s="866">
        <v>1.34685109333333</v>
      </c>
      <c r="O3901" s="867">
        <v>11.25</v>
      </c>
      <c r="P3901" s="867">
        <f t="shared" si="54"/>
        <v>15.1520748</v>
      </c>
    </row>
    <row r="3902" s="1" customFormat="1" spans="1:16">
      <c r="A3902" s="926" t="s">
        <v>8984</v>
      </c>
      <c r="B3902" s="921" t="s">
        <v>8985</v>
      </c>
      <c r="C3902" s="891"/>
      <c r="D3902" s="555"/>
      <c r="E3902" s="922"/>
      <c r="F3902" s="891"/>
      <c r="G3902" s="891"/>
      <c r="H3902" s="891"/>
      <c r="I3902" s="891"/>
      <c r="J3902" s="891"/>
      <c r="K3902" s="891"/>
      <c r="L3902" s="891"/>
      <c r="M3902" s="925">
        <v>5</v>
      </c>
      <c r="N3902" s="866">
        <v>3.36712773333333</v>
      </c>
      <c r="O3902" s="867">
        <v>11.25</v>
      </c>
      <c r="P3902" s="867">
        <f t="shared" si="54"/>
        <v>37.880187</v>
      </c>
    </row>
    <row r="3903" s="1" customFormat="1" spans="1:16">
      <c r="A3903" s="926" t="s">
        <v>8986</v>
      </c>
      <c r="B3903" s="921" t="s">
        <v>8987</v>
      </c>
      <c r="C3903" s="891"/>
      <c r="D3903" s="555"/>
      <c r="E3903" s="922"/>
      <c r="F3903" s="891"/>
      <c r="G3903" s="891"/>
      <c r="H3903" s="891"/>
      <c r="I3903" s="891"/>
      <c r="J3903" s="891"/>
      <c r="K3903" s="891"/>
      <c r="L3903" s="891"/>
      <c r="M3903" s="925">
        <v>4</v>
      </c>
      <c r="N3903" s="866">
        <v>2.69370218666667</v>
      </c>
      <c r="O3903" s="867">
        <v>11.25</v>
      </c>
      <c r="P3903" s="867">
        <f t="shared" si="54"/>
        <v>30.3041496</v>
      </c>
    </row>
    <row r="3904" s="1" customFormat="1" spans="1:16">
      <c r="A3904" s="926" t="s">
        <v>8988</v>
      </c>
      <c r="B3904" s="921" t="s">
        <v>8989</v>
      </c>
      <c r="C3904" s="891"/>
      <c r="D3904" s="555"/>
      <c r="E3904" s="922"/>
      <c r="F3904" s="891"/>
      <c r="G3904" s="891"/>
      <c r="H3904" s="891"/>
      <c r="I3904" s="891"/>
      <c r="J3904" s="891"/>
      <c r="K3904" s="891"/>
      <c r="L3904" s="891"/>
      <c r="M3904" s="925">
        <v>4</v>
      </c>
      <c r="N3904" s="866">
        <v>2.69370218666667</v>
      </c>
      <c r="O3904" s="867">
        <v>11.25</v>
      </c>
      <c r="P3904" s="867">
        <f t="shared" si="54"/>
        <v>30.3041496</v>
      </c>
    </row>
    <row r="3905" s="1" customFormat="1" spans="1:16">
      <c r="A3905" s="926" t="s">
        <v>8990</v>
      </c>
      <c r="B3905" s="921" t="s">
        <v>3691</v>
      </c>
      <c r="C3905" s="891"/>
      <c r="D3905" s="555"/>
      <c r="E3905" s="922"/>
      <c r="F3905" s="891"/>
      <c r="G3905" s="891"/>
      <c r="H3905" s="891"/>
      <c r="I3905" s="891"/>
      <c r="J3905" s="891"/>
      <c r="K3905" s="891"/>
      <c r="L3905" s="891"/>
      <c r="M3905" s="925">
        <v>3</v>
      </c>
      <c r="N3905" s="866">
        <v>2.02027664</v>
      </c>
      <c r="O3905" s="867">
        <v>11.25</v>
      </c>
      <c r="P3905" s="867">
        <f t="shared" si="54"/>
        <v>22.7281122</v>
      </c>
    </row>
    <row r="3906" s="1" customFormat="1" spans="1:16">
      <c r="A3906" s="926" t="s">
        <v>8991</v>
      </c>
      <c r="B3906" s="921" t="s">
        <v>8992</v>
      </c>
      <c r="C3906" s="891"/>
      <c r="D3906" s="555"/>
      <c r="E3906" s="922"/>
      <c r="F3906" s="891"/>
      <c r="G3906" s="891"/>
      <c r="H3906" s="891"/>
      <c r="I3906" s="891"/>
      <c r="J3906" s="891"/>
      <c r="K3906" s="891"/>
      <c r="L3906" s="891"/>
      <c r="M3906" s="925">
        <v>3</v>
      </c>
      <c r="N3906" s="866">
        <v>2.02027664</v>
      </c>
      <c r="O3906" s="867">
        <v>11.25</v>
      </c>
      <c r="P3906" s="867">
        <f t="shared" si="54"/>
        <v>22.7281122</v>
      </c>
    </row>
    <row r="3907" s="1" customFormat="1" spans="1:16">
      <c r="A3907" s="926" t="s">
        <v>8993</v>
      </c>
      <c r="B3907" s="921" t="s">
        <v>3005</v>
      </c>
      <c r="C3907" s="891"/>
      <c r="D3907" s="555"/>
      <c r="E3907" s="922"/>
      <c r="F3907" s="891"/>
      <c r="G3907" s="891"/>
      <c r="H3907" s="891"/>
      <c r="I3907" s="891"/>
      <c r="J3907" s="891"/>
      <c r="K3907" s="891"/>
      <c r="L3907" s="891"/>
      <c r="M3907" s="925">
        <v>1</v>
      </c>
      <c r="N3907" s="866">
        <v>0.673425546666667</v>
      </c>
      <c r="O3907" s="867">
        <v>11.25</v>
      </c>
      <c r="P3907" s="867">
        <f t="shared" si="54"/>
        <v>7.5760374</v>
      </c>
    </row>
    <row r="3908" s="1" customFormat="1" spans="1:16">
      <c r="A3908" s="926" t="s">
        <v>8994</v>
      </c>
      <c r="B3908" s="921" t="s">
        <v>8995</v>
      </c>
      <c r="C3908" s="891"/>
      <c r="D3908" s="555"/>
      <c r="E3908" s="922"/>
      <c r="F3908" s="891"/>
      <c r="G3908" s="891"/>
      <c r="H3908" s="891"/>
      <c r="I3908" s="891"/>
      <c r="J3908" s="891"/>
      <c r="K3908" s="891"/>
      <c r="L3908" s="891"/>
      <c r="M3908" s="925">
        <v>4</v>
      </c>
      <c r="N3908" s="866">
        <v>2.69370218666667</v>
      </c>
      <c r="O3908" s="867">
        <v>11.25</v>
      </c>
      <c r="P3908" s="867">
        <f t="shared" si="54"/>
        <v>30.3041496</v>
      </c>
    </row>
    <row r="3909" s="1" customFormat="1" spans="1:16">
      <c r="A3909" s="926" t="s">
        <v>8996</v>
      </c>
      <c r="B3909" s="921" t="s">
        <v>8997</v>
      </c>
      <c r="C3909" s="891"/>
      <c r="D3909" s="555"/>
      <c r="E3909" s="922"/>
      <c r="F3909" s="891"/>
      <c r="G3909" s="891"/>
      <c r="H3909" s="891"/>
      <c r="I3909" s="891"/>
      <c r="J3909" s="891"/>
      <c r="K3909" s="891"/>
      <c r="L3909" s="891"/>
      <c r="M3909" s="925">
        <v>1</v>
      </c>
      <c r="N3909" s="866">
        <v>0.673425546666667</v>
      </c>
      <c r="O3909" s="867">
        <v>11.25</v>
      </c>
      <c r="P3909" s="867">
        <f t="shared" si="54"/>
        <v>7.5760374</v>
      </c>
    </row>
    <row r="3910" s="1" customFormat="1" spans="1:16">
      <c r="A3910" s="926" t="s">
        <v>8998</v>
      </c>
      <c r="B3910" s="921" t="s">
        <v>8999</v>
      </c>
      <c r="C3910" s="891"/>
      <c r="D3910" s="555"/>
      <c r="E3910" s="922"/>
      <c r="F3910" s="891"/>
      <c r="G3910" s="891"/>
      <c r="H3910" s="891"/>
      <c r="I3910" s="891"/>
      <c r="J3910" s="891"/>
      <c r="K3910" s="891"/>
      <c r="L3910" s="891"/>
      <c r="M3910" s="925">
        <v>4</v>
      </c>
      <c r="N3910" s="866">
        <v>2.69370218666667</v>
      </c>
      <c r="O3910" s="867">
        <v>11.25</v>
      </c>
      <c r="P3910" s="867">
        <f t="shared" si="54"/>
        <v>30.3041496</v>
      </c>
    </row>
    <row r="3911" s="1" customFormat="1" spans="1:16">
      <c r="A3911" s="926" t="s">
        <v>9000</v>
      </c>
      <c r="B3911" s="921" t="s">
        <v>9001</v>
      </c>
      <c r="C3911" s="891"/>
      <c r="D3911" s="555"/>
      <c r="E3911" s="922"/>
      <c r="F3911" s="891"/>
      <c r="G3911" s="891"/>
      <c r="H3911" s="891"/>
      <c r="I3911" s="891"/>
      <c r="J3911" s="891"/>
      <c r="K3911" s="891"/>
      <c r="L3911" s="891"/>
      <c r="M3911" s="925">
        <v>1</v>
      </c>
      <c r="N3911" s="866">
        <v>0.673425546666667</v>
      </c>
      <c r="O3911" s="867">
        <v>11.25</v>
      </c>
      <c r="P3911" s="867">
        <f t="shared" si="54"/>
        <v>7.5760374</v>
      </c>
    </row>
    <row r="3912" s="1" customFormat="1" spans="1:16">
      <c r="A3912" s="926" t="s">
        <v>9002</v>
      </c>
      <c r="B3912" s="921" t="s">
        <v>3382</v>
      </c>
      <c r="C3912" s="891"/>
      <c r="D3912" s="555"/>
      <c r="E3912" s="922"/>
      <c r="F3912" s="891"/>
      <c r="G3912" s="891"/>
      <c r="H3912" s="891"/>
      <c r="I3912" s="891"/>
      <c r="J3912" s="891"/>
      <c r="K3912" s="891"/>
      <c r="L3912" s="891"/>
      <c r="M3912" s="925">
        <v>3</v>
      </c>
      <c r="N3912" s="866">
        <v>2.02027664</v>
      </c>
      <c r="O3912" s="867">
        <v>11.25</v>
      </c>
      <c r="P3912" s="867">
        <f t="shared" si="54"/>
        <v>22.7281122</v>
      </c>
    </row>
    <row r="3913" s="1" customFormat="1" spans="1:16">
      <c r="A3913" s="926" t="s">
        <v>9003</v>
      </c>
      <c r="B3913" s="921" t="s">
        <v>9004</v>
      </c>
      <c r="C3913" s="891"/>
      <c r="D3913" s="555"/>
      <c r="E3913" s="922"/>
      <c r="F3913" s="891"/>
      <c r="G3913" s="891"/>
      <c r="H3913" s="891"/>
      <c r="I3913" s="891"/>
      <c r="J3913" s="891"/>
      <c r="K3913" s="891"/>
      <c r="L3913" s="891"/>
      <c r="M3913" s="925">
        <v>4</v>
      </c>
      <c r="N3913" s="866">
        <v>2.69370218666667</v>
      </c>
      <c r="O3913" s="867">
        <v>11.25</v>
      </c>
      <c r="P3913" s="867">
        <f t="shared" si="54"/>
        <v>30.3041496</v>
      </c>
    </row>
    <row r="3914" s="1" customFormat="1" spans="1:16">
      <c r="A3914" s="926" t="s">
        <v>9005</v>
      </c>
      <c r="B3914" s="921" t="s">
        <v>9006</v>
      </c>
      <c r="C3914" s="891"/>
      <c r="D3914" s="555"/>
      <c r="E3914" s="922"/>
      <c r="F3914" s="891"/>
      <c r="G3914" s="891"/>
      <c r="H3914" s="891"/>
      <c r="I3914" s="891"/>
      <c r="J3914" s="891"/>
      <c r="K3914" s="891"/>
      <c r="L3914" s="891"/>
      <c r="M3914" s="925">
        <v>3</v>
      </c>
      <c r="N3914" s="866">
        <v>2.02027664</v>
      </c>
      <c r="O3914" s="867">
        <v>11.25</v>
      </c>
      <c r="P3914" s="867">
        <f t="shared" si="54"/>
        <v>22.7281122</v>
      </c>
    </row>
    <row r="3915" s="1" customFormat="1" spans="1:16">
      <c r="A3915" s="926" t="s">
        <v>9007</v>
      </c>
      <c r="B3915" s="921" t="s">
        <v>9008</v>
      </c>
      <c r="C3915" s="891"/>
      <c r="D3915" s="555"/>
      <c r="E3915" s="922"/>
      <c r="F3915" s="891"/>
      <c r="G3915" s="891"/>
      <c r="H3915" s="891"/>
      <c r="I3915" s="891"/>
      <c r="J3915" s="891"/>
      <c r="K3915" s="891"/>
      <c r="L3915" s="891"/>
      <c r="M3915" s="925">
        <v>2</v>
      </c>
      <c r="N3915" s="866">
        <v>1.34685109333333</v>
      </c>
      <c r="O3915" s="867">
        <v>11.25</v>
      </c>
      <c r="P3915" s="867">
        <f t="shared" si="54"/>
        <v>15.1520748</v>
      </c>
    </row>
    <row r="3916" s="1" customFormat="1" spans="1:16">
      <c r="A3916" s="926" t="s">
        <v>9009</v>
      </c>
      <c r="B3916" s="921" t="s">
        <v>9010</v>
      </c>
      <c r="C3916" s="891"/>
      <c r="D3916" s="555"/>
      <c r="E3916" s="922"/>
      <c r="F3916" s="891"/>
      <c r="G3916" s="891"/>
      <c r="H3916" s="891"/>
      <c r="I3916" s="891"/>
      <c r="J3916" s="891"/>
      <c r="K3916" s="891"/>
      <c r="L3916" s="891"/>
      <c r="M3916" s="925">
        <v>6</v>
      </c>
      <c r="N3916" s="866">
        <v>4.04055328</v>
      </c>
      <c r="O3916" s="867">
        <v>11.25</v>
      </c>
      <c r="P3916" s="867">
        <f t="shared" si="54"/>
        <v>45.4562244</v>
      </c>
    </row>
    <row r="3917" s="1" customFormat="1" spans="1:16">
      <c r="A3917" s="926" t="s">
        <v>9011</v>
      </c>
      <c r="B3917" s="921" t="s">
        <v>9012</v>
      </c>
      <c r="C3917" s="891"/>
      <c r="D3917" s="555"/>
      <c r="E3917" s="922"/>
      <c r="F3917" s="891"/>
      <c r="G3917" s="891"/>
      <c r="H3917" s="891"/>
      <c r="I3917" s="891"/>
      <c r="J3917" s="891"/>
      <c r="K3917" s="891"/>
      <c r="L3917" s="891"/>
      <c r="M3917" s="925">
        <v>5</v>
      </c>
      <c r="N3917" s="866">
        <v>3.36712773333333</v>
      </c>
      <c r="O3917" s="867">
        <v>11.25</v>
      </c>
      <c r="P3917" s="867">
        <f t="shared" si="54"/>
        <v>37.880187</v>
      </c>
    </row>
    <row r="3918" s="1" customFormat="1" spans="1:16">
      <c r="A3918" s="926" t="s">
        <v>9013</v>
      </c>
      <c r="B3918" s="921" t="s">
        <v>9014</v>
      </c>
      <c r="C3918" s="891"/>
      <c r="D3918" s="555"/>
      <c r="E3918" s="922"/>
      <c r="F3918" s="891"/>
      <c r="G3918" s="891"/>
      <c r="H3918" s="891"/>
      <c r="I3918" s="891"/>
      <c r="J3918" s="891"/>
      <c r="K3918" s="891"/>
      <c r="L3918" s="891"/>
      <c r="M3918" s="925">
        <v>2</v>
      </c>
      <c r="N3918" s="866">
        <v>1.34685109333333</v>
      </c>
      <c r="O3918" s="867">
        <v>11.25</v>
      </c>
      <c r="P3918" s="867">
        <f t="shared" si="54"/>
        <v>15.1520748</v>
      </c>
    </row>
    <row r="3919" s="1" customFormat="1" spans="1:16">
      <c r="A3919" s="926" t="s">
        <v>9015</v>
      </c>
      <c r="B3919" s="921" t="s">
        <v>9016</v>
      </c>
      <c r="C3919" s="891"/>
      <c r="D3919" s="555"/>
      <c r="E3919" s="922"/>
      <c r="F3919" s="891"/>
      <c r="G3919" s="891"/>
      <c r="H3919" s="891"/>
      <c r="I3919" s="891"/>
      <c r="J3919" s="891"/>
      <c r="K3919" s="891"/>
      <c r="L3919" s="891"/>
      <c r="M3919" s="925">
        <v>4</v>
      </c>
      <c r="N3919" s="866">
        <v>2.69370218666667</v>
      </c>
      <c r="O3919" s="867">
        <v>11.25</v>
      </c>
      <c r="P3919" s="867">
        <f t="shared" si="54"/>
        <v>30.3041496</v>
      </c>
    </row>
    <row r="3920" s="1" customFormat="1" spans="1:16">
      <c r="A3920" s="926" t="s">
        <v>9017</v>
      </c>
      <c r="B3920" s="921" t="s">
        <v>9018</v>
      </c>
      <c r="C3920" s="891"/>
      <c r="D3920" s="555"/>
      <c r="E3920" s="922"/>
      <c r="F3920" s="891"/>
      <c r="G3920" s="891"/>
      <c r="H3920" s="891"/>
      <c r="I3920" s="891"/>
      <c r="J3920" s="891"/>
      <c r="K3920" s="891"/>
      <c r="L3920" s="891"/>
      <c r="M3920" s="925">
        <v>3</v>
      </c>
      <c r="N3920" s="866">
        <v>2.02027664</v>
      </c>
      <c r="O3920" s="867">
        <v>11.25</v>
      </c>
      <c r="P3920" s="867">
        <f t="shared" si="54"/>
        <v>22.7281122</v>
      </c>
    </row>
    <row r="3921" s="1" customFormat="1" spans="1:16">
      <c r="A3921" s="926" t="s">
        <v>3822</v>
      </c>
      <c r="B3921" s="921" t="s">
        <v>9019</v>
      </c>
      <c r="C3921" s="891"/>
      <c r="D3921" s="555"/>
      <c r="E3921" s="922"/>
      <c r="F3921" s="891"/>
      <c r="G3921" s="891"/>
      <c r="H3921" s="891"/>
      <c r="I3921" s="891"/>
      <c r="J3921" s="891"/>
      <c r="K3921" s="891"/>
      <c r="L3921" s="891"/>
      <c r="M3921" s="925">
        <v>8</v>
      </c>
      <c r="N3921" s="866">
        <v>5.38740437333333</v>
      </c>
      <c r="O3921" s="867">
        <v>11.25</v>
      </c>
      <c r="P3921" s="867">
        <f t="shared" si="54"/>
        <v>60.6082992</v>
      </c>
    </row>
    <row r="3922" s="1" customFormat="1" spans="1:16">
      <c r="A3922" s="926" t="s">
        <v>9020</v>
      </c>
      <c r="B3922" s="921" t="s">
        <v>9021</v>
      </c>
      <c r="C3922" s="891"/>
      <c r="D3922" s="555"/>
      <c r="E3922" s="922"/>
      <c r="F3922" s="891"/>
      <c r="G3922" s="891"/>
      <c r="H3922" s="891"/>
      <c r="I3922" s="891"/>
      <c r="J3922" s="891"/>
      <c r="K3922" s="891"/>
      <c r="L3922" s="891"/>
      <c r="M3922" s="925">
        <v>3</v>
      </c>
      <c r="N3922" s="866">
        <v>2.02027664</v>
      </c>
      <c r="O3922" s="867">
        <v>11.25</v>
      </c>
      <c r="P3922" s="867">
        <f t="shared" si="54"/>
        <v>22.7281122</v>
      </c>
    </row>
    <row r="3923" s="1" customFormat="1" spans="1:16">
      <c r="A3923" s="926" t="s">
        <v>2502</v>
      </c>
      <c r="B3923" s="921" t="s">
        <v>9022</v>
      </c>
      <c r="C3923" s="891"/>
      <c r="D3923" s="555"/>
      <c r="E3923" s="922"/>
      <c r="F3923" s="891"/>
      <c r="G3923" s="891"/>
      <c r="H3923" s="891"/>
      <c r="I3923" s="891"/>
      <c r="J3923" s="891"/>
      <c r="K3923" s="891"/>
      <c r="L3923" s="891"/>
      <c r="M3923" s="925">
        <v>2</v>
      </c>
      <c r="N3923" s="866">
        <v>1.34685109333333</v>
      </c>
      <c r="O3923" s="867">
        <v>11.25</v>
      </c>
      <c r="P3923" s="867">
        <f t="shared" si="54"/>
        <v>15.1520748</v>
      </c>
    </row>
    <row r="3924" s="1" customFormat="1" spans="1:16">
      <c r="A3924" s="926" t="s">
        <v>9023</v>
      </c>
      <c r="B3924" s="921" t="s">
        <v>9024</v>
      </c>
      <c r="C3924" s="891"/>
      <c r="D3924" s="555"/>
      <c r="E3924" s="922"/>
      <c r="F3924" s="891"/>
      <c r="G3924" s="891"/>
      <c r="H3924" s="891"/>
      <c r="I3924" s="891"/>
      <c r="J3924" s="891"/>
      <c r="K3924" s="891"/>
      <c r="L3924" s="891"/>
      <c r="M3924" s="925">
        <v>4</v>
      </c>
      <c r="N3924" s="866">
        <v>2.69370218666667</v>
      </c>
      <c r="O3924" s="867">
        <v>11.25</v>
      </c>
      <c r="P3924" s="867">
        <f t="shared" si="54"/>
        <v>30.3041496</v>
      </c>
    </row>
    <row r="3925" s="1" customFormat="1" spans="1:16">
      <c r="A3925" s="926" t="s">
        <v>9025</v>
      </c>
      <c r="B3925" s="921" t="s">
        <v>5152</v>
      </c>
      <c r="C3925" s="891"/>
      <c r="D3925" s="555"/>
      <c r="E3925" s="922"/>
      <c r="F3925" s="891"/>
      <c r="G3925" s="891"/>
      <c r="H3925" s="891"/>
      <c r="I3925" s="891"/>
      <c r="J3925" s="891"/>
      <c r="K3925" s="891"/>
      <c r="L3925" s="891"/>
      <c r="M3925" s="925">
        <v>7</v>
      </c>
      <c r="N3925" s="866">
        <v>4.71397882666667</v>
      </c>
      <c r="O3925" s="867">
        <v>11.25</v>
      </c>
      <c r="P3925" s="867">
        <f t="shared" si="54"/>
        <v>53.0322618</v>
      </c>
    </row>
    <row r="3926" s="1" customFormat="1" spans="1:16">
      <c r="A3926" s="926" t="s">
        <v>9026</v>
      </c>
      <c r="B3926" s="921" t="s">
        <v>9027</v>
      </c>
      <c r="C3926" s="891"/>
      <c r="D3926" s="555"/>
      <c r="E3926" s="922"/>
      <c r="F3926" s="891"/>
      <c r="G3926" s="891"/>
      <c r="H3926" s="891"/>
      <c r="I3926" s="891"/>
      <c r="J3926" s="891"/>
      <c r="K3926" s="891"/>
      <c r="L3926" s="891"/>
      <c r="M3926" s="925">
        <v>4</v>
      </c>
      <c r="N3926" s="866">
        <v>2.69370218666667</v>
      </c>
      <c r="O3926" s="867">
        <v>11.25</v>
      </c>
      <c r="P3926" s="867">
        <f t="shared" si="54"/>
        <v>30.3041496</v>
      </c>
    </row>
    <row r="3927" s="1" customFormat="1" spans="1:16">
      <c r="A3927" s="926" t="s">
        <v>3850</v>
      </c>
      <c r="B3927" s="921" t="s">
        <v>9028</v>
      </c>
      <c r="C3927" s="891"/>
      <c r="D3927" s="555"/>
      <c r="E3927" s="922"/>
      <c r="F3927" s="891"/>
      <c r="G3927" s="891"/>
      <c r="H3927" s="891"/>
      <c r="I3927" s="891"/>
      <c r="J3927" s="891"/>
      <c r="K3927" s="891"/>
      <c r="L3927" s="891"/>
      <c r="M3927" s="925">
        <v>5</v>
      </c>
      <c r="N3927" s="866">
        <v>3.36712773333333</v>
      </c>
      <c r="O3927" s="867">
        <v>11.25</v>
      </c>
      <c r="P3927" s="867">
        <f t="shared" si="54"/>
        <v>37.880187</v>
      </c>
    </row>
    <row r="3928" s="1" customFormat="1" spans="1:16">
      <c r="A3928" s="926" t="s">
        <v>9029</v>
      </c>
      <c r="B3928" s="921" t="s">
        <v>9030</v>
      </c>
      <c r="C3928" s="891"/>
      <c r="D3928" s="555"/>
      <c r="E3928" s="922"/>
      <c r="F3928" s="891"/>
      <c r="G3928" s="891"/>
      <c r="H3928" s="891"/>
      <c r="I3928" s="891"/>
      <c r="J3928" s="891"/>
      <c r="K3928" s="891"/>
      <c r="L3928" s="891"/>
      <c r="M3928" s="925">
        <v>4</v>
      </c>
      <c r="N3928" s="866">
        <v>2.69370218666667</v>
      </c>
      <c r="O3928" s="867">
        <v>11.25</v>
      </c>
      <c r="P3928" s="867">
        <f t="shared" si="54"/>
        <v>30.3041496</v>
      </c>
    </row>
    <row r="3929" s="1" customFormat="1" spans="1:16">
      <c r="A3929" s="926" t="s">
        <v>9031</v>
      </c>
      <c r="B3929" s="921" t="s">
        <v>3523</v>
      </c>
      <c r="C3929" s="891"/>
      <c r="D3929" s="555"/>
      <c r="E3929" s="922"/>
      <c r="F3929" s="891"/>
      <c r="G3929" s="891"/>
      <c r="H3929" s="891"/>
      <c r="I3929" s="891"/>
      <c r="J3929" s="891"/>
      <c r="K3929" s="891"/>
      <c r="L3929" s="891"/>
      <c r="M3929" s="925">
        <v>6</v>
      </c>
      <c r="N3929" s="866">
        <v>4.04055328</v>
      </c>
      <c r="O3929" s="867">
        <v>11.25</v>
      </c>
      <c r="P3929" s="867">
        <f t="shared" si="54"/>
        <v>45.4562244</v>
      </c>
    </row>
    <row r="3930" s="1" customFormat="1" spans="1:16">
      <c r="A3930" s="926" t="s">
        <v>9032</v>
      </c>
      <c r="B3930" s="921" t="s">
        <v>4574</v>
      </c>
      <c r="C3930" s="891"/>
      <c r="D3930" s="555"/>
      <c r="E3930" s="922"/>
      <c r="F3930" s="891"/>
      <c r="G3930" s="891"/>
      <c r="H3930" s="891"/>
      <c r="I3930" s="891"/>
      <c r="J3930" s="891"/>
      <c r="K3930" s="891"/>
      <c r="L3930" s="891"/>
      <c r="M3930" s="925">
        <v>3</v>
      </c>
      <c r="N3930" s="866">
        <v>2.02027664</v>
      </c>
      <c r="O3930" s="867">
        <v>11.25</v>
      </c>
      <c r="P3930" s="867">
        <f t="shared" si="54"/>
        <v>22.7281122</v>
      </c>
    </row>
    <row r="3931" s="1" customFormat="1" spans="1:16">
      <c r="A3931" s="926" t="s">
        <v>9033</v>
      </c>
      <c r="B3931" s="921" t="s">
        <v>9034</v>
      </c>
      <c r="C3931" s="891"/>
      <c r="D3931" s="555"/>
      <c r="E3931" s="922"/>
      <c r="F3931" s="891"/>
      <c r="G3931" s="891"/>
      <c r="H3931" s="891"/>
      <c r="I3931" s="891"/>
      <c r="J3931" s="891"/>
      <c r="K3931" s="891"/>
      <c r="L3931" s="891"/>
      <c r="M3931" s="925">
        <v>2</v>
      </c>
      <c r="N3931" s="866">
        <v>1.34685109333333</v>
      </c>
      <c r="O3931" s="867">
        <v>11.25</v>
      </c>
      <c r="P3931" s="867">
        <f t="shared" si="54"/>
        <v>15.1520748</v>
      </c>
    </row>
    <row r="3932" s="1" customFormat="1" spans="1:16">
      <c r="A3932" s="926" t="s">
        <v>9035</v>
      </c>
      <c r="B3932" s="921" t="s">
        <v>9036</v>
      </c>
      <c r="C3932" s="891"/>
      <c r="D3932" s="555"/>
      <c r="E3932" s="922"/>
      <c r="F3932" s="891"/>
      <c r="G3932" s="891"/>
      <c r="H3932" s="891"/>
      <c r="I3932" s="891"/>
      <c r="J3932" s="891"/>
      <c r="K3932" s="891"/>
      <c r="L3932" s="891"/>
      <c r="M3932" s="925">
        <v>5</v>
      </c>
      <c r="N3932" s="866">
        <v>3.36712773333333</v>
      </c>
      <c r="O3932" s="867">
        <v>11.25</v>
      </c>
      <c r="P3932" s="867">
        <f t="shared" si="54"/>
        <v>37.880187</v>
      </c>
    </row>
    <row r="3933" s="1" customFormat="1" spans="1:16">
      <c r="A3933" s="926" t="s">
        <v>2141</v>
      </c>
      <c r="B3933" s="921" t="s">
        <v>9037</v>
      </c>
      <c r="C3933" s="891"/>
      <c r="D3933" s="555"/>
      <c r="E3933" s="922"/>
      <c r="F3933" s="891"/>
      <c r="G3933" s="891"/>
      <c r="H3933" s="891"/>
      <c r="I3933" s="891"/>
      <c r="J3933" s="891"/>
      <c r="K3933" s="891"/>
      <c r="L3933" s="891"/>
      <c r="M3933" s="925">
        <v>1</v>
      </c>
      <c r="N3933" s="866">
        <v>0.673425546666667</v>
      </c>
      <c r="O3933" s="867">
        <v>11.25</v>
      </c>
      <c r="P3933" s="867">
        <f t="shared" si="54"/>
        <v>7.5760374</v>
      </c>
    </row>
    <row r="3934" s="1" customFormat="1" spans="1:16">
      <c r="A3934" s="926" t="s">
        <v>9038</v>
      </c>
      <c r="B3934" s="921" t="s">
        <v>3308</v>
      </c>
      <c r="C3934" s="891"/>
      <c r="D3934" s="555"/>
      <c r="E3934" s="922"/>
      <c r="F3934" s="891"/>
      <c r="G3934" s="891"/>
      <c r="H3934" s="891"/>
      <c r="I3934" s="891"/>
      <c r="J3934" s="891"/>
      <c r="K3934" s="891"/>
      <c r="L3934" s="891"/>
      <c r="M3934" s="925">
        <v>5</v>
      </c>
      <c r="N3934" s="866">
        <v>3.36712773333333</v>
      </c>
      <c r="O3934" s="867">
        <v>11.25</v>
      </c>
      <c r="P3934" s="867">
        <f t="shared" si="54"/>
        <v>37.880187</v>
      </c>
    </row>
    <row r="3935" s="1" customFormat="1" spans="1:16">
      <c r="A3935" s="926" t="s">
        <v>9039</v>
      </c>
      <c r="B3935" s="921" t="s">
        <v>9040</v>
      </c>
      <c r="C3935" s="891"/>
      <c r="D3935" s="555"/>
      <c r="E3935" s="922"/>
      <c r="F3935" s="891"/>
      <c r="G3935" s="891"/>
      <c r="H3935" s="891"/>
      <c r="I3935" s="891"/>
      <c r="J3935" s="891"/>
      <c r="K3935" s="891"/>
      <c r="L3935" s="891"/>
      <c r="M3935" s="925">
        <v>4</v>
      </c>
      <c r="N3935" s="866">
        <v>2.69370218666667</v>
      </c>
      <c r="O3935" s="867">
        <v>11.25</v>
      </c>
      <c r="P3935" s="867">
        <f t="shared" si="54"/>
        <v>30.3041496</v>
      </c>
    </row>
    <row r="3936" s="1" customFormat="1" spans="1:16">
      <c r="A3936" s="926" t="s">
        <v>7416</v>
      </c>
      <c r="B3936" s="921" t="s">
        <v>7664</v>
      </c>
      <c r="C3936" s="891"/>
      <c r="D3936" s="555"/>
      <c r="E3936" s="922"/>
      <c r="F3936" s="891"/>
      <c r="G3936" s="891"/>
      <c r="H3936" s="891"/>
      <c r="I3936" s="891"/>
      <c r="J3936" s="891"/>
      <c r="K3936" s="891"/>
      <c r="L3936" s="891"/>
      <c r="M3936" s="925">
        <v>1</v>
      </c>
      <c r="N3936" s="866">
        <v>0.673425546666667</v>
      </c>
      <c r="O3936" s="867">
        <v>11.25</v>
      </c>
      <c r="P3936" s="867">
        <f t="shared" si="54"/>
        <v>7.5760374</v>
      </c>
    </row>
    <row r="3937" s="1" customFormat="1" spans="1:16">
      <c r="A3937" s="926" t="s">
        <v>8952</v>
      </c>
      <c r="B3937" s="921" t="s">
        <v>9041</v>
      </c>
      <c r="C3937" s="891"/>
      <c r="D3937" s="555"/>
      <c r="E3937" s="922"/>
      <c r="F3937" s="891"/>
      <c r="G3937" s="891"/>
      <c r="H3937" s="891"/>
      <c r="I3937" s="891"/>
      <c r="J3937" s="891"/>
      <c r="K3937" s="891"/>
      <c r="L3937" s="891"/>
      <c r="M3937" s="925">
        <v>7</v>
      </c>
      <c r="N3937" s="866">
        <v>4.71397882666667</v>
      </c>
      <c r="O3937" s="867">
        <v>11.25</v>
      </c>
      <c r="P3937" s="867">
        <f t="shared" si="54"/>
        <v>53.0322618</v>
      </c>
    </row>
    <row r="3938" s="1" customFormat="1" spans="1:16">
      <c r="A3938" s="926" t="s">
        <v>9042</v>
      </c>
      <c r="B3938" s="921" t="s">
        <v>9043</v>
      </c>
      <c r="C3938" s="891"/>
      <c r="D3938" s="555"/>
      <c r="E3938" s="922"/>
      <c r="F3938" s="891"/>
      <c r="G3938" s="891"/>
      <c r="H3938" s="891"/>
      <c r="I3938" s="891"/>
      <c r="J3938" s="891"/>
      <c r="K3938" s="891"/>
      <c r="L3938" s="891"/>
      <c r="M3938" s="925">
        <v>4</v>
      </c>
      <c r="N3938" s="866">
        <v>2.69370218666667</v>
      </c>
      <c r="O3938" s="867">
        <v>11.25</v>
      </c>
      <c r="P3938" s="867">
        <f t="shared" si="54"/>
        <v>30.3041496</v>
      </c>
    </row>
    <row r="3939" s="1" customFormat="1" spans="1:16">
      <c r="A3939" s="926" t="s">
        <v>9044</v>
      </c>
      <c r="B3939" s="921" t="s">
        <v>9045</v>
      </c>
      <c r="C3939" s="891"/>
      <c r="D3939" s="555"/>
      <c r="E3939" s="922"/>
      <c r="F3939" s="891"/>
      <c r="G3939" s="891"/>
      <c r="H3939" s="891"/>
      <c r="I3939" s="891"/>
      <c r="J3939" s="891"/>
      <c r="K3939" s="891"/>
      <c r="L3939" s="891"/>
      <c r="M3939" s="925">
        <v>5</v>
      </c>
      <c r="N3939" s="866">
        <v>3.36712773333333</v>
      </c>
      <c r="O3939" s="867">
        <v>11.25</v>
      </c>
      <c r="P3939" s="867">
        <f t="shared" si="54"/>
        <v>37.880187</v>
      </c>
    </row>
    <row r="3940" s="1" customFormat="1" spans="1:16">
      <c r="A3940" s="926" t="s">
        <v>9046</v>
      </c>
      <c r="B3940" s="921" t="s">
        <v>9047</v>
      </c>
      <c r="C3940" s="891"/>
      <c r="D3940" s="555"/>
      <c r="E3940" s="922"/>
      <c r="F3940" s="891"/>
      <c r="G3940" s="891"/>
      <c r="H3940" s="891"/>
      <c r="I3940" s="891"/>
      <c r="J3940" s="891"/>
      <c r="K3940" s="891"/>
      <c r="L3940" s="891"/>
      <c r="M3940" s="925">
        <v>5</v>
      </c>
      <c r="N3940" s="866">
        <v>3.36712773333333</v>
      </c>
      <c r="O3940" s="867">
        <v>11.25</v>
      </c>
      <c r="P3940" s="867">
        <f t="shared" si="54"/>
        <v>37.880187</v>
      </c>
    </row>
    <row r="3941" s="1" customFormat="1" spans="1:16">
      <c r="A3941" s="926" t="s">
        <v>9048</v>
      </c>
      <c r="B3941" s="921" t="s">
        <v>9049</v>
      </c>
      <c r="C3941" s="891"/>
      <c r="D3941" s="555"/>
      <c r="E3941" s="922"/>
      <c r="F3941" s="891"/>
      <c r="G3941" s="891"/>
      <c r="H3941" s="891"/>
      <c r="I3941" s="891"/>
      <c r="J3941" s="891"/>
      <c r="K3941" s="891"/>
      <c r="L3941" s="891"/>
      <c r="M3941" s="925">
        <v>2</v>
      </c>
      <c r="N3941" s="866">
        <v>1.34685109333333</v>
      </c>
      <c r="O3941" s="867">
        <v>11.25</v>
      </c>
      <c r="P3941" s="867">
        <f t="shared" si="54"/>
        <v>15.1520748</v>
      </c>
    </row>
    <row r="3942" s="1" customFormat="1" spans="1:16">
      <c r="A3942" s="926" t="s">
        <v>2608</v>
      </c>
      <c r="B3942" s="921" t="s">
        <v>9050</v>
      </c>
      <c r="C3942" s="891"/>
      <c r="D3942" s="555"/>
      <c r="E3942" s="922"/>
      <c r="F3942" s="891"/>
      <c r="G3942" s="891"/>
      <c r="H3942" s="891"/>
      <c r="I3942" s="891"/>
      <c r="J3942" s="891"/>
      <c r="K3942" s="891"/>
      <c r="L3942" s="891"/>
      <c r="M3942" s="925">
        <v>2</v>
      </c>
      <c r="N3942" s="866">
        <v>1.34685109333333</v>
      </c>
      <c r="O3942" s="867">
        <v>11.25</v>
      </c>
      <c r="P3942" s="867">
        <f t="shared" si="54"/>
        <v>15.1520748</v>
      </c>
    </row>
    <row r="3943" s="1" customFormat="1" spans="1:16">
      <c r="A3943" s="926" t="s">
        <v>9051</v>
      </c>
      <c r="B3943" s="921" t="s">
        <v>9052</v>
      </c>
      <c r="C3943" s="891"/>
      <c r="D3943" s="555"/>
      <c r="E3943" s="922"/>
      <c r="F3943" s="891"/>
      <c r="G3943" s="891"/>
      <c r="H3943" s="891"/>
      <c r="I3943" s="891"/>
      <c r="J3943" s="891"/>
      <c r="K3943" s="891"/>
      <c r="L3943" s="891"/>
      <c r="M3943" s="925">
        <v>3</v>
      </c>
      <c r="N3943" s="866">
        <v>2.02027664</v>
      </c>
      <c r="O3943" s="867">
        <v>11.25</v>
      </c>
      <c r="P3943" s="867">
        <f t="shared" si="54"/>
        <v>22.7281122</v>
      </c>
    </row>
    <row r="3944" s="1" customFormat="1" spans="1:16">
      <c r="A3944" s="926" t="s">
        <v>9053</v>
      </c>
      <c r="B3944" s="921" t="s">
        <v>9054</v>
      </c>
      <c r="C3944" s="891"/>
      <c r="D3944" s="555"/>
      <c r="E3944" s="922"/>
      <c r="F3944" s="891"/>
      <c r="G3944" s="891"/>
      <c r="H3944" s="891"/>
      <c r="I3944" s="891"/>
      <c r="J3944" s="891"/>
      <c r="K3944" s="891"/>
      <c r="L3944" s="891"/>
      <c r="M3944" s="925">
        <v>7</v>
      </c>
      <c r="N3944" s="866">
        <v>4.71397882666667</v>
      </c>
      <c r="O3944" s="867">
        <v>11.25</v>
      </c>
      <c r="P3944" s="867">
        <f t="shared" si="54"/>
        <v>53.0322618</v>
      </c>
    </row>
    <row r="3945" s="1" customFormat="1" spans="1:16">
      <c r="A3945" s="926" t="s">
        <v>9055</v>
      </c>
      <c r="B3945" s="921" t="s">
        <v>6733</v>
      </c>
      <c r="C3945" s="891"/>
      <c r="D3945" s="555"/>
      <c r="E3945" s="922"/>
      <c r="F3945" s="891"/>
      <c r="G3945" s="891"/>
      <c r="H3945" s="891"/>
      <c r="I3945" s="891"/>
      <c r="J3945" s="891"/>
      <c r="K3945" s="891"/>
      <c r="L3945" s="891"/>
      <c r="M3945" s="925">
        <v>10</v>
      </c>
      <c r="N3945" s="866">
        <v>6.73425546666667</v>
      </c>
      <c r="O3945" s="867">
        <v>11.25</v>
      </c>
      <c r="P3945" s="867">
        <f t="shared" si="54"/>
        <v>75.760374</v>
      </c>
    </row>
    <row r="3946" s="1" customFormat="1" spans="1:16">
      <c r="A3946" s="926" t="s">
        <v>9056</v>
      </c>
      <c r="B3946" s="921" t="s">
        <v>9057</v>
      </c>
      <c r="C3946" s="891"/>
      <c r="D3946" s="555"/>
      <c r="E3946" s="922"/>
      <c r="F3946" s="891"/>
      <c r="G3946" s="891"/>
      <c r="H3946" s="891"/>
      <c r="I3946" s="891"/>
      <c r="J3946" s="891"/>
      <c r="K3946" s="891"/>
      <c r="L3946" s="891"/>
      <c r="M3946" s="925">
        <v>6</v>
      </c>
      <c r="N3946" s="866">
        <v>4.04055328</v>
      </c>
      <c r="O3946" s="867">
        <v>11.25</v>
      </c>
      <c r="P3946" s="867">
        <f t="shared" si="54"/>
        <v>45.4562244</v>
      </c>
    </row>
    <row r="3947" s="1" customFormat="1" spans="1:16">
      <c r="A3947" s="926" t="s">
        <v>9058</v>
      </c>
      <c r="B3947" s="921" t="s">
        <v>9059</v>
      </c>
      <c r="C3947" s="891"/>
      <c r="D3947" s="555"/>
      <c r="E3947" s="922"/>
      <c r="F3947" s="891"/>
      <c r="G3947" s="891"/>
      <c r="H3947" s="891"/>
      <c r="I3947" s="891"/>
      <c r="J3947" s="891"/>
      <c r="K3947" s="891"/>
      <c r="L3947" s="891"/>
      <c r="M3947" s="925">
        <v>7</v>
      </c>
      <c r="N3947" s="866">
        <v>4.71397882666667</v>
      </c>
      <c r="O3947" s="867">
        <v>11.25</v>
      </c>
      <c r="P3947" s="867">
        <f t="shared" si="54"/>
        <v>53.0322618</v>
      </c>
    </row>
    <row r="3948" s="1" customFormat="1" spans="1:16">
      <c r="A3948" s="926" t="s">
        <v>9060</v>
      </c>
      <c r="B3948" s="921" t="s">
        <v>9061</v>
      </c>
      <c r="C3948" s="891"/>
      <c r="D3948" s="555"/>
      <c r="E3948" s="922"/>
      <c r="F3948" s="891"/>
      <c r="G3948" s="891"/>
      <c r="H3948" s="891"/>
      <c r="I3948" s="891"/>
      <c r="J3948" s="891"/>
      <c r="K3948" s="891"/>
      <c r="L3948" s="891"/>
      <c r="M3948" s="925">
        <v>5</v>
      </c>
      <c r="N3948" s="866">
        <v>3.36712773333333</v>
      </c>
      <c r="O3948" s="867">
        <v>11.25</v>
      </c>
      <c r="P3948" s="867">
        <f t="shared" si="54"/>
        <v>37.880187</v>
      </c>
    </row>
    <row r="3949" s="1" customFormat="1" spans="1:16">
      <c r="A3949" s="926" t="s">
        <v>9062</v>
      </c>
      <c r="B3949" s="921" t="s">
        <v>9063</v>
      </c>
      <c r="C3949" s="891"/>
      <c r="D3949" s="555"/>
      <c r="E3949" s="922"/>
      <c r="F3949" s="891"/>
      <c r="G3949" s="891"/>
      <c r="H3949" s="891"/>
      <c r="I3949" s="891"/>
      <c r="J3949" s="891"/>
      <c r="K3949" s="891"/>
      <c r="L3949" s="891"/>
      <c r="M3949" s="925">
        <v>2</v>
      </c>
      <c r="N3949" s="866">
        <v>1.34685109333333</v>
      </c>
      <c r="O3949" s="867">
        <v>11.25</v>
      </c>
      <c r="P3949" s="867">
        <f t="shared" si="54"/>
        <v>15.1520748</v>
      </c>
    </row>
    <row r="3950" s="1" customFormat="1" spans="1:16">
      <c r="A3950" s="926" t="s">
        <v>9064</v>
      </c>
      <c r="B3950" s="921" t="s">
        <v>9065</v>
      </c>
      <c r="C3950" s="891"/>
      <c r="D3950" s="555"/>
      <c r="E3950" s="922"/>
      <c r="F3950" s="891"/>
      <c r="G3950" s="891"/>
      <c r="H3950" s="891"/>
      <c r="I3950" s="891"/>
      <c r="J3950" s="891"/>
      <c r="K3950" s="891"/>
      <c r="L3950" s="891"/>
      <c r="M3950" s="925">
        <v>2</v>
      </c>
      <c r="N3950" s="866">
        <v>1.34685109333333</v>
      </c>
      <c r="O3950" s="867">
        <v>11.25</v>
      </c>
      <c r="P3950" s="867">
        <f t="shared" si="54"/>
        <v>15.1520748</v>
      </c>
    </row>
    <row r="3951" s="1" customFormat="1" spans="1:16">
      <c r="A3951" s="926" t="s">
        <v>9066</v>
      </c>
      <c r="B3951" s="921" t="s">
        <v>9067</v>
      </c>
      <c r="C3951" s="891"/>
      <c r="D3951" s="555"/>
      <c r="E3951" s="922"/>
      <c r="F3951" s="891"/>
      <c r="G3951" s="891"/>
      <c r="H3951" s="891"/>
      <c r="I3951" s="891"/>
      <c r="J3951" s="891"/>
      <c r="K3951" s="891"/>
      <c r="L3951" s="891"/>
      <c r="M3951" s="925">
        <v>2</v>
      </c>
      <c r="N3951" s="866">
        <v>1.34685109333333</v>
      </c>
      <c r="O3951" s="867">
        <v>11.25</v>
      </c>
      <c r="P3951" s="867">
        <f t="shared" si="54"/>
        <v>15.1520748</v>
      </c>
    </row>
    <row r="3952" s="1" customFormat="1" spans="1:16">
      <c r="A3952" s="926" t="s">
        <v>9068</v>
      </c>
      <c r="B3952" s="921" t="s">
        <v>9069</v>
      </c>
      <c r="C3952" s="891"/>
      <c r="D3952" s="555"/>
      <c r="E3952" s="922"/>
      <c r="F3952" s="891"/>
      <c r="G3952" s="891"/>
      <c r="H3952" s="891"/>
      <c r="I3952" s="891"/>
      <c r="J3952" s="891"/>
      <c r="K3952" s="891"/>
      <c r="L3952" s="891"/>
      <c r="M3952" s="925">
        <v>5</v>
      </c>
      <c r="N3952" s="866">
        <v>3.36712773333333</v>
      </c>
      <c r="O3952" s="867">
        <v>11.25</v>
      </c>
      <c r="P3952" s="867">
        <f t="shared" si="54"/>
        <v>37.880187</v>
      </c>
    </row>
    <row r="3953" s="1" customFormat="1" spans="1:16">
      <c r="A3953" s="926" t="s">
        <v>7725</v>
      </c>
      <c r="B3953" s="921" t="s">
        <v>9070</v>
      </c>
      <c r="C3953" s="891"/>
      <c r="D3953" s="555"/>
      <c r="E3953" s="922"/>
      <c r="F3953" s="891"/>
      <c r="G3953" s="891"/>
      <c r="H3953" s="891"/>
      <c r="I3953" s="891"/>
      <c r="J3953" s="891"/>
      <c r="K3953" s="891"/>
      <c r="L3953" s="891"/>
      <c r="M3953" s="925">
        <v>5</v>
      </c>
      <c r="N3953" s="866">
        <v>3.36712773333333</v>
      </c>
      <c r="O3953" s="867">
        <v>11.25</v>
      </c>
      <c r="P3953" s="867">
        <f t="shared" si="54"/>
        <v>37.880187</v>
      </c>
    </row>
    <row r="3954" s="1" customFormat="1" spans="1:16">
      <c r="A3954" s="926" t="s">
        <v>9071</v>
      </c>
      <c r="B3954" s="921" t="s">
        <v>9072</v>
      </c>
      <c r="C3954" s="891"/>
      <c r="D3954" s="555"/>
      <c r="E3954" s="922"/>
      <c r="F3954" s="891"/>
      <c r="G3954" s="891"/>
      <c r="H3954" s="891"/>
      <c r="I3954" s="891"/>
      <c r="J3954" s="891"/>
      <c r="K3954" s="891"/>
      <c r="L3954" s="891"/>
      <c r="M3954" s="925">
        <v>2</v>
      </c>
      <c r="N3954" s="866">
        <v>1.34685109333333</v>
      </c>
      <c r="O3954" s="867">
        <v>11.25</v>
      </c>
      <c r="P3954" s="867">
        <f t="shared" si="54"/>
        <v>15.1520748</v>
      </c>
    </row>
    <row r="3955" s="1" customFormat="1" spans="1:16">
      <c r="A3955" s="926" t="s">
        <v>9073</v>
      </c>
      <c r="B3955" s="921" t="s">
        <v>8972</v>
      </c>
      <c r="C3955" s="891"/>
      <c r="D3955" s="555"/>
      <c r="E3955" s="922"/>
      <c r="F3955" s="891"/>
      <c r="G3955" s="891"/>
      <c r="H3955" s="891"/>
      <c r="I3955" s="891"/>
      <c r="J3955" s="891"/>
      <c r="K3955" s="891"/>
      <c r="L3955" s="891"/>
      <c r="M3955" s="925">
        <v>3</v>
      </c>
      <c r="N3955" s="866">
        <v>2.02027664</v>
      </c>
      <c r="O3955" s="867">
        <v>11.25</v>
      </c>
      <c r="P3955" s="867">
        <f t="shared" si="54"/>
        <v>22.7281122</v>
      </c>
    </row>
    <row r="3956" s="1" customFormat="1" spans="1:16">
      <c r="A3956" s="926" t="s">
        <v>4987</v>
      </c>
      <c r="B3956" s="921" t="s">
        <v>9074</v>
      </c>
      <c r="C3956" s="891"/>
      <c r="D3956" s="555"/>
      <c r="E3956" s="922"/>
      <c r="F3956" s="891"/>
      <c r="G3956" s="891"/>
      <c r="H3956" s="891"/>
      <c r="I3956" s="891"/>
      <c r="J3956" s="891"/>
      <c r="K3956" s="891"/>
      <c r="L3956" s="891"/>
      <c r="M3956" s="925">
        <v>1</v>
      </c>
      <c r="N3956" s="866">
        <v>0.673425546666667</v>
      </c>
      <c r="O3956" s="867">
        <v>11.25</v>
      </c>
      <c r="P3956" s="867">
        <f t="shared" si="54"/>
        <v>7.5760374</v>
      </c>
    </row>
    <row r="3957" s="1" customFormat="1" spans="1:16">
      <c r="A3957" s="926" t="s">
        <v>9075</v>
      </c>
      <c r="B3957" s="921" t="s">
        <v>9076</v>
      </c>
      <c r="C3957" s="891"/>
      <c r="D3957" s="555"/>
      <c r="E3957" s="922"/>
      <c r="F3957" s="891"/>
      <c r="G3957" s="891"/>
      <c r="H3957" s="891"/>
      <c r="I3957" s="891"/>
      <c r="J3957" s="891"/>
      <c r="K3957" s="891"/>
      <c r="L3957" s="891"/>
      <c r="M3957" s="925">
        <v>6</v>
      </c>
      <c r="N3957" s="866">
        <v>4.04055328</v>
      </c>
      <c r="O3957" s="867">
        <v>11.25</v>
      </c>
      <c r="P3957" s="867">
        <f t="shared" si="54"/>
        <v>45.4562244</v>
      </c>
    </row>
    <row r="3958" s="1" customFormat="1" spans="1:16">
      <c r="A3958" s="926" t="s">
        <v>9077</v>
      </c>
      <c r="B3958" s="921" t="s">
        <v>9078</v>
      </c>
      <c r="C3958" s="891"/>
      <c r="D3958" s="555"/>
      <c r="E3958" s="922"/>
      <c r="F3958" s="891"/>
      <c r="G3958" s="891"/>
      <c r="H3958" s="891"/>
      <c r="I3958" s="891"/>
      <c r="J3958" s="891"/>
      <c r="K3958" s="891"/>
      <c r="L3958" s="891"/>
      <c r="M3958" s="925">
        <v>4</v>
      </c>
      <c r="N3958" s="866">
        <v>2.69370218666667</v>
      </c>
      <c r="O3958" s="867">
        <v>11.25</v>
      </c>
      <c r="P3958" s="867">
        <f t="shared" si="54"/>
        <v>30.3041496</v>
      </c>
    </row>
    <row r="3959" s="1" customFormat="1" spans="1:16">
      <c r="A3959" s="926" t="s">
        <v>9079</v>
      </c>
      <c r="B3959" s="921" t="s">
        <v>9080</v>
      </c>
      <c r="C3959" s="891"/>
      <c r="D3959" s="555"/>
      <c r="E3959" s="922"/>
      <c r="F3959" s="891"/>
      <c r="G3959" s="891"/>
      <c r="H3959" s="891"/>
      <c r="I3959" s="891"/>
      <c r="J3959" s="891"/>
      <c r="K3959" s="891"/>
      <c r="L3959" s="891"/>
      <c r="M3959" s="925">
        <v>2</v>
      </c>
      <c r="N3959" s="866">
        <v>1.34685109333333</v>
      </c>
      <c r="O3959" s="867">
        <v>11.25</v>
      </c>
      <c r="P3959" s="867">
        <f t="shared" si="54"/>
        <v>15.1520748</v>
      </c>
    </row>
    <row r="3960" s="1" customFormat="1" spans="1:16">
      <c r="A3960" s="926" t="s">
        <v>9081</v>
      </c>
      <c r="B3960" s="921" t="s">
        <v>7475</v>
      </c>
      <c r="C3960" s="891"/>
      <c r="D3960" s="555"/>
      <c r="E3960" s="922"/>
      <c r="F3960" s="891"/>
      <c r="G3960" s="891"/>
      <c r="H3960" s="891"/>
      <c r="I3960" s="891"/>
      <c r="J3960" s="891"/>
      <c r="K3960" s="891"/>
      <c r="L3960" s="891"/>
      <c r="M3960" s="925">
        <v>5</v>
      </c>
      <c r="N3960" s="866">
        <v>3.36712773333333</v>
      </c>
      <c r="O3960" s="867">
        <v>11.25</v>
      </c>
      <c r="P3960" s="867">
        <f t="shared" ref="P3960:P4023" si="55">M3960*7.5760374</f>
        <v>37.880187</v>
      </c>
    </row>
    <row r="3961" s="1" customFormat="1" spans="1:16">
      <c r="A3961" s="926" t="s">
        <v>9082</v>
      </c>
      <c r="B3961" s="921" t="s">
        <v>9083</v>
      </c>
      <c r="C3961" s="891"/>
      <c r="D3961" s="555"/>
      <c r="E3961" s="922"/>
      <c r="F3961" s="891"/>
      <c r="G3961" s="891"/>
      <c r="H3961" s="891"/>
      <c r="I3961" s="891"/>
      <c r="J3961" s="891"/>
      <c r="K3961" s="891"/>
      <c r="L3961" s="891"/>
      <c r="M3961" s="925">
        <v>2</v>
      </c>
      <c r="N3961" s="866">
        <v>1.34685109333333</v>
      </c>
      <c r="O3961" s="867">
        <v>11.25</v>
      </c>
      <c r="P3961" s="867">
        <f t="shared" si="55"/>
        <v>15.1520748</v>
      </c>
    </row>
    <row r="3962" s="1" customFormat="1" spans="1:16">
      <c r="A3962" s="926" t="s">
        <v>9084</v>
      </c>
      <c r="B3962" s="921" t="s">
        <v>9085</v>
      </c>
      <c r="C3962" s="891"/>
      <c r="D3962" s="555"/>
      <c r="E3962" s="922"/>
      <c r="F3962" s="891"/>
      <c r="G3962" s="891"/>
      <c r="H3962" s="891"/>
      <c r="I3962" s="891"/>
      <c r="J3962" s="891"/>
      <c r="K3962" s="891"/>
      <c r="L3962" s="891"/>
      <c r="M3962" s="925">
        <v>2</v>
      </c>
      <c r="N3962" s="866">
        <v>1.34685109333333</v>
      </c>
      <c r="O3962" s="867">
        <v>11.25</v>
      </c>
      <c r="P3962" s="867">
        <f t="shared" si="55"/>
        <v>15.1520748</v>
      </c>
    </row>
    <row r="3963" s="1" customFormat="1" spans="1:16">
      <c r="A3963" s="926" t="s">
        <v>9086</v>
      </c>
      <c r="B3963" s="921" t="s">
        <v>9087</v>
      </c>
      <c r="C3963" s="891"/>
      <c r="D3963" s="555"/>
      <c r="E3963" s="922"/>
      <c r="F3963" s="891"/>
      <c r="G3963" s="891"/>
      <c r="H3963" s="891"/>
      <c r="I3963" s="891"/>
      <c r="J3963" s="891"/>
      <c r="K3963" s="891"/>
      <c r="L3963" s="891"/>
      <c r="M3963" s="925">
        <v>4</v>
      </c>
      <c r="N3963" s="866">
        <v>2.69370218666667</v>
      </c>
      <c r="O3963" s="867">
        <v>11.25</v>
      </c>
      <c r="P3963" s="867">
        <f t="shared" si="55"/>
        <v>30.3041496</v>
      </c>
    </row>
    <row r="3964" s="1" customFormat="1" spans="1:16">
      <c r="A3964" s="926" t="s">
        <v>9088</v>
      </c>
      <c r="B3964" s="921" t="s">
        <v>9089</v>
      </c>
      <c r="C3964" s="891"/>
      <c r="D3964" s="555"/>
      <c r="E3964" s="922"/>
      <c r="F3964" s="891"/>
      <c r="G3964" s="891"/>
      <c r="H3964" s="891"/>
      <c r="I3964" s="891"/>
      <c r="J3964" s="891"/>
      <c r="K3964" s="891"/>
      <c r="L3964" s="891"/>
      <c r="M3964" s="925">
        <v>3</v>
      </c>
      <c r="N3964" s="866">
        <v>2.02027664</v>
      </c>
      <c r="O3964" s="867">
        <v>11.25</v>
      </c>
      <c r="P3964" s="867">
        <f t="shared" si="55"/>
        <v>22.7281122</v>
      </c>
    </row>
    <row r="3965" s="1" customFormat="1" spans="1:16">
      <c r="A3965" s="926" t="s">
        <v>9090</v>
      </c>
      <c r="B3965" s="921" t="s">
        <v>2011</v>
      </c>
      <c r="C3965" s="891"/>
      <c r="D3965" s="555"/>
      <c r="E3965" s="922"/>
      <c r="F3965" s="891"/>
      <c r="G3965" s="891"/>
      <c r="H3965" s="891"/>
      <c r="I3965" s="891"/>
      <c r="J3965" s="891"/>
      <c r="K3965" s="891"/>
      <c r="L3965" s="891"/>
      <c r="M3965" s="925">
        <v>4</v>
      </c>
      <c r="N3965" s="866">
        <v>2.69370218666667</v>
      </c>
      <c r="O3965" s="867">
        <v>11.25</v>
      </c>
      <c r="P3965" s="867">
        <f t="shared" si="55"/>
        <v>30.3041496</v>
      </c>
    </row>
    <row r="3966" s="1" customFormat="1" spans="1:16">
      <c r="A3966" s="926" t="s">
        <v>9091</v>
      </c>
      <c r="B3966" s="921" t="s">
        <v>9092</v>
      </c>
      <c r="C3966" s="891"/>
      <c r="D3966" s="555"/>
      <c r="E3966" s="922"/>
      <c r="F3966" s="891"/>
      <c r="G3966" s="891"/>
      <c r="H3966" s="891"/>
      <c r="I3966" s="891"/>
      <c r="J3966" s="891"/>
      <c r="K3966" s="891"/>
      <c r="L3966" s="891"/>
      <c r="M3966" s="925">
        <v>3</v>
      </c>
      <c r="N3966" s="866">
        <v>2.02027664</v>
      </c>
      <c r="O3966" s="867">
        <v>11.25</v>
      </c>
      <c r="P3966" s="867">
        <f t="shared" si="55"/>
        <v>22.7281122</v>
      </c>
    </row>
    <row r="3967" s="1" customFormat="1" spans="1:16">
      <c r="A3967" s="926" t="s">
        <v>9093</v>
      </c>
      <c r="B3967" s="921" t="s">
        <v>9094</v>
      </c>
      <c r="C3967" s="891"/>
      <c r="D3967" s="555"/>
      <c r="E3967" s="922"/>
      <c r="F3967" s="891"/>
      <c r="G3967" s="891"/>
      <c r="H3967" s="891"/>
      <c r="I3967" s="891"/>
      <c r="J3967" s="891"/>
      <c r="K3967" s="891"/>
      <c r="L3967" s="891"/>
      <c r="M3967" s="925">
        <v>3</v>
      </c>
      <c r="N3967" s="866">
        <v>2.02027664</v>
      </c>
      <c r="O3967" s="867">
        <v>11.25</v>
      </c>
      <c r="P3967" s="867">
        <f t="shared" si="55"/>
        <v>22.7281122</v>
      </c>
    </row>
    <row r="3968" s="1" customFormat="1" spans="1:16">
      <c r="A3968" s="926" t="s">
        <v>9095</v>
      </c>
      <c r="B3968" s="921" t="s">
        <v>9096</v>
      </c>
      <c r="C3968" s="891"/>
      <c r="D3968" s="555"/>
      <c r="E3968" s="922"/>
      <c r="F3968" s="891"/>
      <c r="G3968" s="891"/>
      <c r="H3968" s="891"/>
      <c r="I3968" s="891"/>
      <c r="J3968" s="891"/>
      <c r="K3968" s="891"/>
      <c r="L3968" s="891"/>
      <c r="M3968" s="925">
        <v>5</v>
      </c>
      <c r="N3968" s="866">
        <v>3.36712773333333</v>
      </c>
      <c r="O3968" s="867">
        <v>11.25</v>
      </c>
      <c r="P3968" s="867">
        <f t="shared" si="55"/>
        <v>37.880187</v>
      </c>
    </row>
    <row r="3969" s="1" customFormat="1" spans="1:16">
      <c r="A3969" s="926" t="s">
        <v>9097</v>
      </c>
      <c r="B3969" s="921" t="s">
        <v>9098</v>
      </c>
      <c r="C3969" s="891"/>
      <c r="D3969" s="555"/>
      <c r="E3969" s="922"/>
      <c r="F3969" s="891"/>
      <c r="G3969" s="891"/>
      <c r="H3969" s="891"/>
      <c r="I3969" s="891"/>
      <c r="J3969" s="891"/>
      <c r="K3969" s="891"/>
      <c r="L3969" s="891"/>
      <c r="M3969" s="925">
        <v>3</v>
      </c>
      <c r="N3969" s="866">
        <v>2.02027664</v>
      </c>
      <c r="O3969" s="867">
        <v>11.25</v>
      </c>
      <c r="P3969" s="867">
        <f t="shared" si="55"/>
        <v>22.7281122</v>
      </c>
    </row>
    <row r="3970" s="1" customFormat="1" spans="1:16">
      <c r="A3970" s="926" t="s">
        <v>9099</v>
      </c>
      <c r="B3970" s="921" t="s">
        <v>3294</v>
      </c>
      <c r="C3970" s="891"/>
      <c r="D3970" s="555"/>
      <c r="E3970" s="922"/>
      <c r="F3970" s="891"/>
      <c r="G3970" s="891"/>
      <c r="H3970" s="891"/>
      <c r="I3970" s="891"/>
      <c r="J3970" s="891"/>
      <c r="K3970" s="891"/>
      <c r="L3970" s="891"/>
      <c r="M3970" s="925">
        <v>2</v>
      </c>
      <c r="N3970" s="866">
        <v>1.34685109333333</v>
      </c>
      <c r="O3970" s="867">
        <v>11.25</v>
      </c>
      <c r="P3970" s="867">
        <f t="shared" si="55"/>
        <v>15.1520748</v>
      </c>
    </row>
    <row r="3971" s="1" customFormat="1" spans="1:16">
      <c r="A3971" s="926" t="s">
        <v>9097</v>
      </c>
      <c r="B3971" s="921" t="s">
        <v>9100</v>
      </c>
      <c r="C3971" s="891"/>
      <c r="D3971" s="555"/>
      <c r="E3971" s="922"/>
      <c r="F3971" s="891"/>
      <c r="G3971" s="891"/>
      <c r="H3971" s="891"/>
      <c r="I3971" s="891"/>
      <c r="J3971" s="891"/>
      <c r="K3971" s="891"/>
      <c r="L3971" s="891"/>
      <c r="M3971" s="925">
        <v>4</v>
      </c>
      <c r="N3971" s="866">
        <v>2.69370218666667</v>
      </c>
      <c r="O3971" s="867">
        <v>11.25</v>
      </c>
      <c r="P3971" s="867">
        <f t="shared" si="55"/>
        <v>30.3041496</v>
      </c>
    </row>
    <row r="3972" s="1" customFormat="1" spans="1:16">
      <c r="A3972" s="926" t="s">
        <v>9101</v>
      </c>
      <c r="B3972" s="921" t="s">
        <v>9102</v>
      </c>
      <c r="C3972" s="891"/>
      <c r="D3972" s="555"/>
      <c r="E3972" s="922"/>
      <c r="F3972" s="891"/>
      <c r="G3972" s="891"/>
      <c r="H3972" s="891"/>
      <c r="I3972" s="891"/>
      <c r="J3972" s="891"/>
      <c r="K3972" s="891"/>
      <c r="L3972" s="891"/>
      <c r="M3972" s="925">
        <v>2</v>
      </c>
      <c r="N3972" s="866">
        <v>1.34685109333333</v>
      </c>
      <c r="O3972" s="867">
        <v>11.25</v>
      </c>
      <c r="P3972" s="867">
        <f t="shared" si="55"/>
        <v>15.1520748</v>
      </c>
    </row>
    <row r="3973" s="1" customFormat="1" spans="1:16">
      <c r="A3973" s="926" t="s">
        <v>9103</v>
      </c>
      <c r="B3973" s="921" t="s">
        <v>9104</v>
      </c>
      <c r="C3973" s="891"/>
      <c r="D3973" s="555"/>
      <c r="E3973" s="922"/>
      <c r="F3973" s="891"/>
      <c r="G3973" s="891"/>
      <c r="H3973" s="891"/>
      <c r="I3973" s="891"/>
      <c r="J3973" s="891"/>
      <c r="K3973" s="891"/>
      <c r="L3973" s="891"/>
      <c r="M3973" s="925">
        <v>3</v>
      </c>
      <c r="N3973" s="866">
        <v>2.02027664</v>
      </c>
      <c r="O3973" s="867">
        <v>11.25</v>
      </c>
      <c r="P3973" s="867">
        <f t="shared" si="55"/>
        <v>22.7281122</v>
      </c>
    </row>
    <row r="3974" s="1" customFormat="1" spans="1:16">
      <c r="A3974" s="926" t="s">
        <v>9105</v>
      </c>
      <c r="B3974" s="921" t="s">
        <v>9106</v>
      </c>
      <c r="C3974" s="891"/>
      <c r="D3974" s="555"/>
      <c r="E3974" s="922"/>
      <c r="F3974" s="891"/>
      <c r="G3974" s="891"/>
      <c r="H3974" s="891"/>
      <c r="I3974" s="891"/>
      <c r="J3974" s="891"/>
      <c r="K3974" s="891"/>
      <c r="L3974" s="891"/>
      <c r="M3974" s="925">
        <v>3</v>
      </c>
      <c r="N3974" s="866">
        <v>2.02027664</v>
      </c>
      <c r="O3974" s="867">
        <v>11.25</v>
      </c>
      <c r="P3974" s="867">
        <f t="shared" si="55"/>
        <v>22.7281122</v>
      </c>
    </row>
    <row r="3975" s="1" customFormat="1" spans="1:16">
      <c r="A3975" s="926" t="s">
        <v>9107</v>
      </c>
      <c r="B3975" s="921" t="s">
        <v>9108</v>
      </c>
      <c r="C3975" s="891"/>
      <c r="D3975" s="555"/>
      <c r="E3975" s="922"/>
      <c r="F3975" s="891"/>
      <c r="G3975" s="891"/>
      <c r="H3975" s="891"/>
      <c r="I3975" s="891"/>
      <c r="J3975" s="891"/>
      <c r="K3975" s="891"/>
      <c r="L3975" s="891"/>
      <c r="M3975" s="925">
        <v>4</v>
      </c>
      <c r="N3975" s="866">
        <v>2.69370218666667</v>
      </c>
      <c r="O3975" s="867">
        <v>11.25</v>
      </c>
      <c r="P3975" s="867">
        <f t="shared" si="55"/>
        <v>30.3041496</v>
      </c>
    </row>
    <row r="3976" s="1" customFormat="1" spans="1:16">
      <c r="A3976" s="926" t="s">
        <v>9109</v>
      </c>
      <c r="B3976" s="921" t="s">
        <v>9110</v>
      </c>
      <c r="C3976" s="891"/>
      <c r="D3976" s="555"/>
      <c r="E3976" s="922"/>
      <c r="F3976" s="891"/>
      <c r="G3976" s="891"/>
      <c r="H3976" s="891"/>
      <c r="I3976" s="891"/>
      <c r="J3976" s="891"/>
      <c r="K3976" s="891"/>
      <c r="L3976" s="891"/>
      <c r="M3976" s="925">
        <v>2</v>
      </c>
      <c r="N3976" s="866">
        <v>1.34685109333333</v>
      </c>
      <c r="O3976" s="867">
        <v>11.25</v>
      </c>
      <c r="P3976" s="867">
        <f t="shared" si="55"/>
        <v>15.1520748</v>
      </c>
    </row>
    <row r="3977" s="1" customFormat="1" spans="1:16">
      <c r="A3977" s="926" t="s">
        <v>9111</v>
      </c>
      <c r="B3977" s="921" t="s">
        <v>9112</v>
      </c>
      <c r="C3977" s="891"/>
      <c r="D3977" s="555"/>
      <c r="E3977" s="922"/>
      <c r="F3977" s="891"/>
      <c r="G3977" s="891"/>
      <c r="H3977" s="891"/>
      <c r="I3977" s="891"/>
      <c r="J3977" s="891"/>
      <c r="K3977" s="891"/>
      <c r="L3977" s="891"/>
      <c r="M3977" s="925">
        <v>3</v>
      </c>
      <c r="N3977" s="866">
        <v>2.02027664</v>
      </c>
      <c r="O3977" s="867">
        <v>11.25</v>
      </c>
      <c r="P3977" s="867">
        <f t="shared" si="55"/>
        <v>22.7281122</v>
      </c>
    </row>
    <row r="3978" s="1" customFormat="1" spans="1:16">
      <c r="A3978" s="926" t="s">
        <v>9113</v>
      </c>
      <c r="B3978" s="921" t="s">
        <v>9114</v>
      </c>
      <c r="C3978" s="891"/>
      <c r="D3978" s="555"/>
      <c r="E3978" s="922"/>
      <c r="F3978" s="891"/>
      <c r="G3978" s="891"/>
      <c r="H3978" s="891"/>
      <c r="I3978" s="891"/>
      <c r="J3978" s="891"/>
      <c r="K3978" s="891"/>
      <c r="L3978" s="891"/>
      <c r="M3978" s="925">
        <v>2</v>
      </c>
      <c r="N3978" s="866">
        <v>1.34685109333333</v>
      </c>
      <c r="O3978" s="867">
        <v>11.25</v>
      </c>
      <c r="P3978" s="867">
        <f t="shared" si="55"/>
        <v>15.1520748</v>
      </c>
    </row>
    <row r="3979" s="1" customFormat="1" spans="1:16">
      <c r="A3979" s="926" t="s">
        <v>9115</v>
      </c>
      <c r="B3979" s="921" t="s">
        <v>9116</v>
      </c>
      <c r="C3979" s="891"/>
      <c r="D3979" s="555"/>
      <c r="E3979" s="922"/>
      <c r="F3979" s="891"/>
      <c r="G3979" s="891"/>
      <c r="H3979" s="891"/>
      <c r="I3979" s="891"/>
      <c r="J3979" s="891"/>
      <c r="K3979" s="891"/>
      <c r="L3979" s="891"/>
      <c r="M3979" s="925">
        <v>3</v>
      </c>
      <c r="N3979" s="866">
        <v>2.02027664</v>
      </c>
      <c r="O3979" s="867">
        <v>11.25</v>
      </c>
      <c r="P3979" s="867">
        <f t="shared" si="55"/>
        <v>22.7281122</v>
      </c>
    </row>
    <row r="3980" s="1" customFormat="1" spans="1:16">
      <c r="A3980" s="926" t="s">
        <v>9117</v>
      </c>
      <c r="B3980" s="921" t="s">
        <v>9118</v>
      </c>
      <c r="C3980" s="891"/>
      <c r="D3980" s="555"/>
      <c r="E3980" s="922"/>
      <c r="F3980" s="891"/>
      <c r="G3980" s="891"/>
      <c r="H3980" s="891"/>
      <c r="I3980" s="891"/>
      <c r="J3980" s="891"/>
      <c r="K3980" s="891"/>
      <c r="L3980" s="891"/>
      <c r="M3980" s="925">
        <v>5</v>
      </c>
      <c r="N3980" s="866">
        <v>3.36712773333333</v>
      </c>
      <c r="O3980" s="867">
        <v>11.25</v>
      </c>
      <c r="P3980" s="867">
        <f t="shared" si="55"/>
        <v>37.880187</v>
      </c>
    </row>
    <row r="3981" s="1" customFormat="1" spans="1:16">
      <c r="A3981" s="926" t="s">
        <v>9119</v>
      </c>
      <c r="B3981" s="921" t="s">
        <v>9120</v>
      </c>
      <c r="C3981" s="891"/>
      <c r="D3981" s="555"/>
      <c r="E3981" s="922"/>
      <c r="F3981" s="891"/>
      <c r="G3981" s="891"/>
      <c r="H3981" s="891"/>
      <c r="I3981" s="891"/>
      <c r="J3981" s="891"/>
      <c r="K3981" s="891"/>
      <c r="L3981" s="891"/>
      <c r="M3981" s="925">
        <v>3</v>
      </c>
      <c r="N3981" s="866">
        <v>2.02027664</v>
      </c>
      <c r="O3981" s="867">
        <v>11.25</v>
      </c>
      <c r="P3981" s="867">
        <f t="shared" si="55"/>
        <v>22.7281122</v>
      </c>
    </row>
    <row r="3982" s="1" customFormat="1" spans="1:16">
      <c r="A3982" s="926" t="s">
        <v>9121</v>
      </c>
      <c r="B3982" s="921" t="s">
        <v>5170</v>
      </c>
      <c r="C3982" s="891"/>
      <c r="D3982" s="555"/>
      <c r="E3982" s="922"/>
      <c r="F3982" s="891"/>
      <c r="G3982" s="891"/>
      <c r="H3982" s="891"/>
      <c r="I3982" s="891"/>
      <c r="J3982" s="891"/>
      <c r="K3982" s="891"/>
      <c r="L3982" s="891"/>
      <c r="M3982" s="925">
        <v>4</v>
      </c>
      <c r="N3982" s="866">
        <v>2.69370218666667</v>
      </c>
      <c r="O3982" s="867">
        <v>11.25</v>
      </c>
      <c r="P3982" s="867">
        <f t="shared" si="55"/>
        <v>30.3041496</v>
      </c>
    </row>
    <row r="3983" s="1" customFormat="1" spans="1:16">
      <c r="A3983" s="926" t="s">
        <v>9122</v>
      </c>
      <c r="B3983" s="921" t="s">
        <v>9123</v>
      </c>
      <c r="C3983" s="891"/>
      <c r="D3983" s="555"/>
      <c r="E3983" s="922"/>
      <c r="F3983" s="891"/>
      <c r="G3983" s="891"/>
      <c r="H3983" s="891"/>
      <c r="I3983" s="891"/>
      <c r="J3983" s="891"/>
      <c r="K3983" s="891"/>
      <c r="L3983" s="891"/>
      <c r="M3983" s="925">
        <v>3</v>
      </c>
      <c r="N3983" s="866">
        <v>2.02027664</v>
      </c>
      <c r="O3983" s="867">
        <v>11.25</v>
      </c>
      <c r="P3983" s="867">
        <f t="shared" si="55"/>
        <v>22.7281122</v>
      </c>
    </row>
    <row r="3984" s="1" customFormat="1" spans="1:16">
      <c r="A3984" s="926" t="s">
        <v>9124</v>
      </c>
      <c r="B3984" s="921" t="s">
        <v>9125</v>
      </c>
      <c r="C3984" s="891"/>
      <c r="D3984" s="555"/>
      <c r="E3984" s="922"/>
      <c r="F3984" s="891"/>
      <c r="G3984" s="891"/>
      <c r="H3984" s="891"/>
      <c r="I3984" s="891"/>
      <c r="J3984" s="891"/>
      <c r="K3984" s="891"/>
      <c r="L3984" s="891"/>
      <c r="M3984" s="925">
        <v>1</v>
      </c>
      <c r="N3984" s="866">
        <v>0.673425546666667</v>
      </c>
      <c r="O3984" s="867">
        <v>11.25</v>
      </c>
      <c r="P3984" s="867">
        <f t="shared" si="55"/>
        <v>7.5760374</v>
      </c>
    </row>
    <row r="3985" s="1" customFormat="1" spans="1:16">
      <c r="A3985" s="926" t="s">
        <v>9126</v>
      </c>
      <c r="B3985" s="921" t="s">
        <v>9127</v>
      </c>
      <c r="C3985" s="891"/>
      <c r="D3985" s="555"/>
      <c r="E3985" s="922"/>
      <c r="F3985" s="891"/>
      <c r="G3985" s="891"/>
      <c r="H3985" s="891"/>
      <c r="I3985" s="891"/>
      <c r="J3985" s="891"/>
      <c r="K3985" s="891"/>
      <c r="L3985" s="891"/>
      <c r="M3985" s="925">
        <v>4</v>
      </c>
      <c r="N3985" s="866">
        <v>2.69370218666667</v>
      </c>
      <c r="O3985" s="867">
        <v>11.25</v>
      </c>
      <c r="P3985" s="867">
        <f t="shared" si="55"/>
        <v>30.3041496</v>
      </c>
    </row>
    <row r="3986" s="1" customFormat="1" spans="1:16">
      <c r="A3986" s="926" t="s">
        <v>9128</v>
      </c>
      <c r="B3986" s="921" t="s">
        <v>9129</v>
      </c>
      <c r="C3986" s="891"/>
      <c r="D3986" s="555"/>
      <c r="E3986" s="922"/>
      <c r="F3986" s="891"/>
      <c r="G3986" s="891"/>
      <c r="H3986" s="891"/>
      <c r="I3986" s="891"/>
      <c r="J3986" s="891"/>
      <c r="K3986" s="891"/>
      <c r="L3986" s="891"/>
      <c r="M3986" s="925">
        <v>3</v>
      </c>
      <c r="N3986" s="866">
        <v>2.02027664</v>
      </c>
      <c r="O3986" s="867">
        <v>11.25</v>
      </c>
      <c r="P3986" s="867">
        <f t="shared" si="55"/>
        <v>22.7281122</v>
      </c>
    </row>
    <row r="3987" s="1" customFormat="1" spans="1:16">
      <c r="A3987" s="926" t="s">
        <v>9130</v>
      </c>
      <c r="B3987" s="921" t="s">
        <v>9131</v>
      </c>
      <c r="C3987" s="891"/>
      <c r="D3987" s="555"/>
      <c r="E3987" s="922"/>
      <c r="F3987" s="891"/>
      <c r="G3987" s="891"/>
      <c r="H3987" s="891"/>
      <c r="I3987" s="891"/>
      <c r="J3987" s="891"/>
      <c r="K3987" s="891"/>
      <c r="L3987" s="891"/>
      <c r="M3987" s="925">
        <v>3</v>
      </c>
      <c r="N3987" s="866">
        <v>2.02027664</v>
      </c>
      <c r="O3987" s="867">
        <v>11.25</v>
      </c>
      <c r="P3987" s="867">
        <f t="shared" si="55"/>
        <v>22.7281122</v>
      </c>
    </row>
    <row r="3988" s="1" customFormat="1" spans="1:16">
      <c r="A3988" s="926" t="s">
        <v>9132</v>
      </c>
      <c r="B3988" s="921" t="s">
        <v>9133</v>
      </c>
      <c r="C3988" s="891"/>
      <c r="D3988" s="555"/>
      <c r="E3988" s="922"/>
      <c r="F3988" s="891"/>
      <c r="G3988" s="891"/>
      <c r="H3988" s="891"/>
      <c r="I3988" s="891"/>
      <c r="J3988" s="891"/>
      <c r="K3988" s="891"/>
      <c r="L3988" s="891"/>
      <c r="M3988" s="925">
        <v>2</v>
      </c>
      <c r="N3988" s="866">
        <v>1.34685109333333</v>
      </c>
      <c r="O3988" s="867">
        <v>11.25</v>
      </c>
      <c r="P3988" s="867">
        <f t="shared" si="55"/>
        <v>15.1520748</v>
      </c>
    </row>
    <row r="3989" s="1" customFormat="1" spans="1:16">
      <c r="A3989" s="926" t="s">
        <v>9134</v>
      </c>
      <c r="B3989" s="921" t="s">
        <v>9135</v>
      </c>
      <c r="C3989" s="891"/>
      <c r="D3989" s="555"/>
      <c r="E3989" s="922"/>
      <c r="F3989" s="891"/>
      <c r="G3989" s="891"/>
      <c r="H3989" s="891"/>
      <c r="I3989" s="891"/>
      <c r="J3989" s="891"/>
      <c r="K3989" s="891"/>
      <c r="L3989" s="891"/>
      <c r="M3989" s="925">
        <v>2</v>
      </c>
      <c r="N3989" s="866">
        <v>1.34685109333333</v>
      </c>
      <c r="O3989" s="867">
        <v>11.25</v>
      </c>
      <c r="P3989" s="867">
        <f t="shared" si="55"/>
        <v>15.1520748</v>
      </c>
    </row>
    <row r="3990" s="1" customFormat="1" spans="1:16">
      <c r="A3990" s="926" t="s">
        <v>9136</v>
      </c>
      <c r="B3990" s="921" t="s">
        <v>9137</v>
      </c>
      <c r="C3990" s="891"/>
      <c r="D3990" s="555"/>
      <c r="E3990" s="922"/>
      <c r="F3990" s="891"/>
      <c r="G3990" s="891"/>
      <c r="H3990" s="891"/>
      <c r="I3990" s="891"/>
      <c r="J3990" s="891"/>
      <c r="K3990" s="891"/>
      <c r="L3990" s="891"/>
      <c r="M3990" s="925">
        <v>1</v>
      </c>
      <c r="N3990" s="866">
        <v>0.673425546666667</v>
      </c>
      <c r="O3990" s="867">
        <v>11.25</v>
      </c>
      <c r="P3990" s="867">
        <f t="shared" si="55"/>
        <v>7.5760374</v>
      </c>
    </row>
    <row r="3991" s="1" customFormat="1" spans="1:16">
      <c r="A3991" s="926" t="s">
        <v>9138</v>
      </c>
      <c r="B3991" s="921" t="s">
        <v>9139</v>
      </c>
      <c r="C3991" s="891"/>
      <c r="D3991" s="555"/>
      <c r="E3991" s="922"/>
      <c r="F3991" s="891"/>
      <c r="G3991" s="891"/>
      <c r="H3991" s="891"/>
      <c r="I3991" s="891"/>
      <c r="J3991" s="891"/>
      <c r="K3991" s="891"/>
      <c r="L3991" s="891"/>
      <c r="M3991" s="925">
        <v>2</v>
      </c>
      <c r="N3991" s="866">
        <v>1.34685109333333</v>
      </c>
      <c r="O3991" s="867">
        <v>11.25</v>
      </c>
      <c r="P3991" s="867">
        <f t="shared" si="55"/>
        <v>15.1520748</v>
      </c>
    </row>
    <row r="3992" s="1" customFormat="1" spans="1:16">
      <c r="A3992" s="926" t="s">
        <v>9140</v>
      </c>
      <c r="B3992" s="921" t="s">
        <v>9141</v>
      </c>
      <c r="C3992" s="891"/>
      <c r="D3992" s="555"/>
      <c r="E3992" s="922"/>
      <c r="F3992" s="891"/>
      <c r="G3992" s="891"/>
      <c r="H3992" s="891"/>
      <c r="I3992" s="891"/>
      <c r="J3992" s="891"/>
      <c r="K3992" s="891"/>
      <c r="L3992" s="891"/>
      <c r="M3992" s="925">
        <v>1</v>
      </c>
      <c r="N3992" s="866">
        <v>0.673425546666667</v>
      </c>
      <c r="O3992" s="867">
        <v>11.25</v>
      </c>
      <c r="P3992" s="867">
        <f t="shared" si="55"/>
        <v>7.5760374</v>
      </c>
    </row>
    <row r="3993" s="1" customFormat="1" spans="1:16">
      <c r="A3993" s="926" t="s">
        <v>9142</v>
      </c>
      <c r="B3993" s="921" t="s">
        <v>9143</v>
      </c>
      <c r="C3993" s="891"/>
      <c r="D3993" s="555"/>
      <c r="E3993" s="922"/>
      <c r="F3993" s="891"/>
      <c r="G3993" s="891"/>
      <c r="H3993" s="891"/>
      <c r="I3993" s="891"/>
      <c r="J3993" s="891"/>
      <c r="K3993" s="891"/>
      <c r="L3993" s="891"/>
      <c r="M3993" s="925">
        <v>5</v>
      </c>
      <c r="N3993" s="866">
        <v>3.36712773333333</v>
      </c>
      <c r="O3993" s="867">
        <v>11.25</v>
      </c>
      <c r="P3993" s="867">
        <f t="shared" si="55"/>
        <v>37.880187</v>
      </c>
    </row>
    <row r="3994" s="1" customFormat="1" spans="1:16">
      <c r="A3994" s="926" t="s">
        <v>9144</v>
      </c>
      <c r="B3994" s="921" t="s">
        <v>9145</v>
      </c>
      <c r="C3994" s="891"/>
      <c r="D3994" s="555"/>
      <c r="E3994" s="922"/>
      <c r="F3994" s="891"/>
      <c r="G3994" s="891"/>
      <c r="H3994" s="891"/>
      <c r="I3994" s="891"/>
      <c r="J3994" s="891"/>
      <c r="K3994" s="891"/>
      <c r="L3994" s="891"/>
      <c r="M3994" s="925">
        <v>4</v>
      </c>
      <c r="N3994" s="866">
        <v>2.69370218666667</v>
      </c>
      <c r="O3994" s="867">
        <v>11.25</v>
      </c>
      <c r="P3994" s="867">
        <f t="shared" si="55"/>
        <v>30.3041496</v>
      </c>
    </row>
    <row r="3995" s="1" customFormat="1" spans="1:16">
      <c r="A3995" s="926" t="s">
        <v>9146</v>
      </c>
      <c r="B3995" s="921" t="s">
        <v>9147</v>
      </c>
      <c r="C3995" s="891"/>
      <c r="D3995" s="555"/>
      <c r="E3995" s="922"/>
      <c r="F3995" s="891"/>
      <c r="G3995" s="891"/>
      <c r="H3995" s="891"/>
      <c r="I3995" s="891"/>
      <c r="J3995" s="891"/>
      <c r="K3995" s="891"/>
      <c r="L3995" s="891"/>
      <c r="M3995" s="925">
        <v>3</v>
      </c>
      <c r="N3995" s="866">
        <v>2.02027664</v>
      </c>
      <c r="O3995" s="867">
        <v>11.25</v>
      </c>
      <c r="P3995" s="867">
        <f t="shared" si="55"/>
        <v>22.7281122</v>
      </c>
    </row>
    <row r="3996" s="1" customFormat="1" spans="1:16">
      <c r="A3996" s="926" t="s">
        <v>9148</v>
      </c>
      <c r="B3996" s="921" t="s">
        <v>9149</v>
      </c>
      <c r="C3996" s="891"/>
      <c r="D3996" s="555"/>
      <c r="E3996" s="922"/>
      <c r="F3996" s="891"/>
      <c r="G3996" s="891"/>
      <c r="H3996" s="891"/>
      <c r="I3996" s="891"/>
      <c r="J3996" s="891"/>
      <c r="K3996" s="891"/>
      <c r="L3996" s="891"/>
      <c r="M3996" s="925">
        <v>3</v>
      </c>
      <c r="N3996" s="866">
        <v>2.02027664</v>
      </c>
      <c r="O3996" s="867">
        <v>11.25</v>
      </c>
      <c r="P3996" s="867">
        <f t="shared" si="55"/>
        <v>22.7281122</v>
      </c>
    </row>
    <row r="3997" s="1" customFormat="1" spans="1:16">
      <c r="A3997" s="926" t="s">
        <v>9150</v>
      </c>
      <c r="B3997" s="921" t="s">
        <v>9151</v>
      </c>
      <c r="C3997" s="891"/>
      <c r="D3997" s="555"/>
      <c r="E3997" s="922"/>
      <c r="F3997" s="891"/>
      <c r="G3997" s="891"/>
      <c r="H3997" s="891"/>
      <c r="I3997" s="891"/>
      <c r="J3997" s="891"/>
      <c r="K3997" s="891"/>
      <c r="L3997" s="891"/>
      <c r="M3997" s="925">
        <v>4</v>
      </c>
      <c r="N3997" s="866">
        <v>2.69370218666667</v>
      </c>
      <c r="O3997" s="867">
        <v>11.25</v>
      </c>
      <c r="P3997" s="867">
        <f t="shared" si="55"/>
        <v>30.3041496</v>
      </c>
    </row>
    <row r="3998" s="1" customFormat="1" spans="1:16">
      <c r="A3998" s="926" t="s">
        <v>9152</v>
      </c>
      <c r="B3998" s="921" t="s">
        <v>9153</v>
      </c>
      <c r="C3998" s="891"/>
      <c r="D3998" s="555"/>
      <c r="E3998" s="922"/>
      <c r="F3998" s="891"/>
      <c r="G3998" s="891"/>
      <c r="H3998" s="891"/>
      <c r="I3998" s="891"/>
      <c r="J3998" s="891"/>
      <c r="K3998" s="891"/>
      <c r="L3998" s="891"/>
      <c r="M3998" s="925">
        <v>5</v>
      </c>
      <c r="N3998" s="866">
        <v>3.36712773333333</v>
      </c>
      <c r="O3998" s="867">
        <v>11.25</v>
      </c>
      <c r="P3998" s="867">
        <f t="shared" si="55"/>
        <v>37.880187</v>
      </c>
    </row>
    <row r="3999" s="1" customFormat="1" spans="1:16">
      <c r="A3999" s="926" t="s">
        <v>9154</v>
      </c>
      <c r="B3999" s="921" t="s">
        <v>9155</v>
      </c>
      <c r="C3999" s="891"/>
      <c r="D3999" s="555"/>
      <c r="E3999" s="922"/>
      <c r="F3999" s="891"/>
      <c r="G3999" s="891"/>
      <c r="H3999" s="891"/>
      <c r="I3999" s="891"/>
      <c r="J3999" s="891"/>
      <c r="K3999" s="891"/>
      <c r="L3999" s="891"/>
      <c r="M3999" s="925">
        <v>4</v>
      </c>
      <c r="N3999" s="866">
        <v>2.69370218666667</v>
      </c>
      <c r="O3999" s="867">
        <v>11.25</v>
      </c>
      <c r="P3999" s="867">
        <f t="shared" si="55"/>
        <v>30.3041496</v>
      </c>
    </row>
    <row r="4000" s="1" customFormat="1" spans="1:16">
      <c r="A4000" s="926" t="s">
        <v>9156</v>
      </c>
      <c r="B4000" s="921" t="s">
        <v>8065</v>
      </c>
      <c r="C4000" s="891"/>
      <c r="D4000" s="555"/>
      <c r="E4000" s="922"/>
      <c r="F4000" s="891"/>
      <c r="G4000" s="891"/>
      <c r="H4000" s="891"/>
      <c r="I4000" s="891"/>
      <c r="J4000" s="891"/>
      <c r="K4000" s="891"/>
      <c r="L4000" s="891"/>
      <c r="M4000" s="925">
        <v>2</v>
      </c>
      <c r="N4000" s="866">
        <v>1.34685109333333</v>
      </c>
      <c r="O4000" s="867">
        <v>11.25</v>
      </c>
      <c r="P4000" s="867">
        <f t="shared" si="55"/>
        <v>15.1520748</v>
      </c>
    </row>
    <row r="4001" s="1" customFormat="1" spans="1:16">
      <c r="A4001" s="926" t="s">
        <v>9157</v>
      </c>
      <c r="B4001" s="921" t="s">
        <v>9158</v>
      </c>
      <c r="C4001" s="891"/>
      <c r="D4001" s="555"/>
      <c r="E4001" s="922"/>
      <c r="F4001" s="891"/>
      <c r="G4001" s="891"/>
      <c r="H4001" s="891"/>
      <c r="I4001" s="891"/>
      <c r="J4001" s="891"/>
      <c r="K4001" s="891"/>
      <c r="L4001" s="891"/>
      <c r="M4001" s="925">
        <v>5</v>
      </c>
      <c r="N4001" s="866">
        <v>3.36712773333333</v>
      </c>
      <c r="O4001" s="867">
        <v>11.25</v>
      </c>
      <c r="P4001" s="867">
        <f t="shared" si="55"/>
        <v>37.880187</v>
      </c>
    </row>
    <row r="4002" s="1" customFormat="1" spans="1:16">
      <c r="A4002" s="926" t="s">
        <v>9159</v>
      </c>
      <c r="B4002" s="921" t="s">
        <v>9160</v>
      </c>
      <c r="C4002" s="891"/>
      <c r="D4002" s="555"/>
      <c r="E4002" s="922"/>
      <c r="F4002" s="891"/>
      <c r="G4002" s="891"/>
      <c r="H4002" s="891"/>
      <c r="I4002" s="891"/>
      <c r="J4002" s="891"/>
      <c r="K4002" s="891"/>
      <c r="L4002" s="891"/>
      <c r="M4002" s="925">
        <v>5</v>
      </c>
      <c r="N4002" s="866">
        <v>3.36712773333333</v>
      </c>
      <c r="O4002" s="867">
        <v>11.25</v>
      </c>
      <c r="P4002" s="867">
        <f t="shared" si="55"/>
        <v>37.880187</v>
      </c>
    </row>
    <row r="4003" s="1" customFormat="1" spans="1:16">
      <c r="A4003" s="926" t="s">
        <v>9161</v>
      </c>
      <c r="B4003" s="921" t="s">
        <v>7220</v>
      </c>
      <c r="C4003" s="891"/>
      <c r="D4003" s="555"/>
      <c r="E4003" s="922"/>
      <c r="F4003" s="891"/>
      <c r="G4003" s="891"/>
      <c r="H4003" s="891"/>
      <c r="I4003" s="891"/>
      <c r="J4003" s="891"/>
      <c r="K4003" s="891"/>
      <c r="L4003" s="891"/>
      <c r="M4003" s="925">
        <v>3</v>
      </c>
      <c r="N4003" s="866">
        <v>2.02027664</v>
      </c>
      <c r="O4003" s="867">
        <v>11.25</v>
      </c>
      <c r="P4003" s="867">
        <f t="shared" si="55"/>
        <v>22.7281122</v>
      </c>
    </row>
    <row r="4004" s="1" customFormat="1" spans="1:16">
      <c r="A4004" s="926" t="s">
        <v>9162</v>
      </c>
      <c r="B4004" s="921" t="s">
        <v>9163</v>
      </c>
      <c r="C4004" s="891"/>
      <c r="D4004" s="555"/>
      <c r="E4004" s="922"/>
      <c r="F4004" s="891"/>
      <c r="G4004" s="891"/>
      <c r="H4004" s="891"/>
      <c r="I4004" s="891"/>
      <c r="J4004" s="891"/>
      <c r="K4004" s="891"/>
      <c r="L4004" s="891"/>
      <c r="M4004" s="925">
        <v>5</v>
      </c>
      <c r="N4004" s="866">
        <v>3.36712773333333</v>
      </c>
      <c r="O4004" s="867">
        <v>11.25</v>
      </c>
      <c r="P4004" s="867">
        <f t="shared" si="55"/>
        <v>37.880187</v>
      </c>
    </row>
    <row r="4005" s="1" customFormat="1" spans="1:16">
      <c r="A4005" s="926" t="s">
        <v>9164</v>
      </c>
      <c r="B4005" s="921" t="s">
        <v>9165</v>
      </c>
      <c r="C4005" s="891"/>
      <c r="D4005" s="555"/>
      <c r="E4005" s="922"/>
      <c r="F4005" s="891"/>
      <c r="G4005" s="891"/>
      <c r="H4005" s="891"/>
      <c r="I4005" s="891"/>
      <c r="J4005" s="891"/>
      <c r="K4005" s="891"/>
      <c r="L4005" s="891"/>
      <c r="M4005" s="925">
        <v>10</v>
      </c>
      <c r="N4005" s="866">
        <v>6.73425546666667</v>
      </c>
      <c r="O4005" s="867">
        <v>11.25</v>
      </c>
      <c r="P4005" s="867">
        <f t="shared" si="55"/>
        <v>75.760374</v>
      </c>
    </row>
    <row r="4006" s="1" customFormat="1" spans="1:16">
      <c r="A4006" s="926" t="s">
        <v>9166</v>
      </c>
      <c r="B4006" s="921" t="s">
        <v>9167</v>
      </c>
      <c r="C4006" s="891"/>
      <c r="D4006" s="555"/>
      <c r="E4006" s="922"/>
      <c r="F4006" s="891"/>
      <c r="G4006" s="891"/>
      <c r="H4006" s="891"/>
      <c r="I4006" s="891"/>
      <c r="J4006" s="891"/>
      <c r="K4006" s="891"/>
      <c r="L4006" s="891"/>
      <c r="M4006" s="925">
        <v>5</v>
      </c>
      <c r="N4006" s="866">
        <v>3.36712773333333</v>
      </c>
      <c r="O4006" s="867">
        <v>11.25</v>
      </c>
      <c r="P4006" s="867">
        <f t="shared" si="55"/>
        <v>37.880187</v>
      </c>
    </row>
    <row r="4007" s="1" customFormat="1" spans="1:16">
      <c r="A4007" s="926" t="s">
        <v>9168</v>
      </c>
      <c r="B4007" s="921" t="s">
        <v>9169</v>
      </c>
      <c r="C4007" s="891"/>
      <c r="D4007" s="555"/>
      <c r="E4007" s="922"/>
      <c r="F4007" s="891"/>
      <c r="G4007" s="891"/>
      <c r="H4007" s="891"/>
      <c r="I4007" s="891"/>
      <c r="J4007" s="891"/>
      <c r="K4007" s="891"/>
      <c r="L4007" s="891"/>
      <c r="M4007" s="925">
        <v>2</v>
      </c>
      <c r="N4007" s="866">
        <v>1.34685109333333</v>
      </c>
      <c r="O4007" s="867">
        <v>11.25</v>
      </c>
      <c r="P4007" s="867">
        <f t="shared" si="55"/>
        <v>15.1520748</v>
      </c>
    </row>
    <row r="4008" s="1" customFormat="1" spans="1:16">
      <c r="A4008" s="926" t="s">
        <v>5490</v>
      </c>
      <c r="B4008" s="921" t="s">
        <v>9170</v>
      </c>
      <c r="C4008" s="891"/>
      <c r="D4008" s="555"/>
      <c r="E4008" s="922"/>
      <c r="F4008" s="891"/>
      <c r="G4008" s="891"/>
      <c r="H4008" s="891"/>
      <c r="I4008" s="891"/>
      <c r="J4008" s="891"/>
      <c r="K4008" s="891"/>
      <c r="L4008" s="891"/>
      <c r="M4008" s="925">
        <v>4</v>
      </c>
      <c r="N4008" s="866">
        <v>2.69370218666667</v>
      </c>
      <c r="O4008" s="867">
        <v>11.25</v>
      </c>
      <c r="P4008" s="867">
        <f t="shared" si="55"/>
        <v>30.3041496</v>
      </c>
    </row>
    <row r="4009" s="1" customFormat="1" spans="1:16">
      <c r="A4009" s="926" t="s">
        <v>9171</v>
      </c>
      <c r="B4009" s="921" t="s">
        <v>9172</v>
      </c>
      <c r="C4009" s="891"/>
      <c r="D4009" s="555"/>
      <c r="E4009" s="922"/>
      <c r="F4009" s="891"/>
      <c r="G4009" s="891"/>
      <c r="H4009" s="891"/>
      <c r="I4009" s="891"/>
      <c r="J4009" s="891"/>
      <c r="K4009" s="891"/>
      <c r="L4009" s="891"/>
      <c r="M4009" s="925">
        <v>3</v>
      </c>
      <c r="N4009" s="866">
        <v>2.02027664</v>
      </c>
      <c r="O4009" s="867">
        <v>11.25</v>
      </c>
      <c r="P4009" s="867">
        <f t="shared" si="55"/>
        <v>22.7281122</v>
      </c>
    </row>
    <row r="4010" s="1" customFormat="1" spans="1:16">
      <c r="A4010" s="926" t="s">
        <v>9173</v>
      </c>
      <c r="B4010" s="921" t="s">
        <v>9174</v>
      </c>
      <c r="C4010" s="891"/>
      <c r="D4010" s="555"/>
      <c r="E4010" s="922"/>
      <c r="F4010" s="891"/>
      <c r="G4010" s="891"/>
      <c r="H4010" s="891"/>
      <c r="I4010" s="891"/>
      <c r="J4010" s="891"/>
      <c r="K4010" s="891"/>
      <c r="L4010" s="891"/>
      <c r="M4010" s="925">
        <v>2</v>
      </c>
      <c r="N4010" s="866">
        <v>1.34685109333333</v>
      </c>
      <c r="O4010" s="867">
        <v>11.25</v>
      </c>
      <c r="P4010" s="867">
        <f t="shared" si="55"/>
        <v>15.1520748</v>
      </c>
    </row>
    <row r="4011" s="1" customFormat="1" spans="1:16">
      <c r="A4011" s="926" t="s">
        <v>9175</v>
      </c>
      <c r="B4011" s="921" t="s">
        <v>9176</v>
      </c>
      <c r="C4011" s="891"/>
      <c r="D4011" s="555"/>
      <c r="E4011" s="922"/>
      <c r="F4011" s="891"/>
      <c r="G4011" s="891"/>
      <c r="H4011" s="891"/>
      <c r="I4011" s="891"/>
      <c r="J4011" s="891"/>
      <c r="K4011" s="891"/>
      <c r="L4011" s="891"/>
      <c r="M4011" s="925">
        <v>3</v>
      </c>
      <c r="N4011" s="866">
        <v>2.02027664</v>
      </c>
      <c r="O4011" s="867">
        <v>11.25</v>
      </c>
      <c r="P4011" s="867">
        <f t="shared" si="55"/>
        <v>22.7281122</v>
      </c>
    </row>
    <row r="4012" s="1" customFormat="1" spans="1:16">
      <c r="A4012" s="926" t="s">
        <v>9177</v>
      </c>
      <c r="B4012" s="921" t="s">
        <v>9178</v>
      </c>
      <c r="C4012" s="891"/>
      <c r="D4012" s="555"/>
      <c r="E4012" s="922"/>
      <c r="F4012" s="891"/>
      <c r="G4012" s="891"/>
      <c r="H4012" s="891"/>
      <c r="I4012" s="891"/>
      <c r="J4012" s="891"/>
      <c r="K4012" s="891"/>
      <c r="L4012" s="891"/>
      <c r="M4012" s="925">
        <v>6</v>
      </c>
      <c r="N4012" s="866">
        <v>4.04055328</v>
      </c>
      <c r="O4012" s="867">
        <v>11.25</v>
      </c>
      <c r="P4012" s="867">
        <f t="shared" si="55"/>
        <v>45.4562244</v>
      </c>
    </row>
    <row r="4013" s="1" customFormat="1" spans="1:16">
      <c r="A4013" s="926" t="s">
        <v>9179</v>
      </c>
      <c r="B4013" s="921" t="s">
        <v>5116</v>
      </c>
      <c r="C4013" s="891"/>
      <c r="D4013" s="555"/>
      <c r="E4013" s="922"/>
      <c r="F4013" s="891"/>
      <c r="G4013" s="891"/>
      <c r="H4013" s="891"/>
      <c r="I4013" s="891"/>
      <c r="J4013" s="891"/>
      <c r="K4013" s="891"/>
      <c r="L4013" s="891"/>
      <c r="M4013" s="925">
        <v>7</v>
      </c>
      <c r="N4013" s="866">
        <v>4.71397882666667</v>
      </c>
      <c r="O4013" s="867">
        <v>11.25</v>
      </c>
      <c r="P4013" s="867">
        <f t="shared" si="55"/>
        <v>53.0322618</v>
      </c>
    </row>
    <row r="4014" s="1" customFormat="1" spans="1:16">
      <c r="A4014" s="926" t="s">
        <v>9180</v>
      </c>
      <c r="B4014" s="921" t="s">
        <v>9181</v>
      </c>
      <c r="C4014" s="891"/>
      <c r="D4014" s="555"/>
      <c r="E4014" s="922"/>
      <c r="F4014" s="891"/>
      <c r="G4014" s="891"/>
      <c r="H4014" s="891"/>
      <c r="I4014" s="891"/>
      <c r="J4014" s="891"/>
      <c r="K4014" s="891"/>
      <c r="L4014" s="891"/>
      <c r="M4014" s="925">
        <v>2</v>
      </c>
      <c r="N4014" s="866">
        <v>1.34685109333333</v>
      </c>
      <c r="O4014" s="867">
        <v>11.25</v>
      </c>
      <c r="P4014" s="867">
        <f t="shared" si="55"/>
        <v>15.1520748</v>
      </c>
    </row>
    <row r="4015" s="1" customFormat="1" spans="1:16">
      <c r="A4015" s="926" t="s">
        <v>9182</v>
      </c>
      <c r="B4015" s="921" t="s">
        <v>3288</v>
      </c>
      <c r="C4015" s="891"/>
      <c r="D4015" s="555"/>
      <c r="E4015" s="922"/>
      <c r="F4015" s="891"/>
      <c r="G4015" s="891"/>
      <c r="H4015" s="891"/>
      <c r="I4015" s="891"/>
      <c r="J4015" s="891"/>
      <c r="K4015" s="891"/>
      <c r="L4015" s="891"/>
      <c r="M4015" s="925">
        <v>3</v>
      </c>
      <c r="N4015" s="866">
        <v>2.02027664</v>
      </c>
      <c r="O4015" s="867">
        <v>11.25</v>
      </c>
      <c r="P4015" s="867">
        <f t="shared" si="55"/>
        <v>22.7281122</v>
      </c>
    </row>
    <row r="4016" s="1" customFormat="1" spans="1:16">
      <c r="A4016" s="926" t="s">
        <v>9183</v>
      </c>
      <c r="B4016" s="921" t="s">
        <v>9184</v>
      </c>
      <c r="C4016" s="891"/>
      <c r="D4016" s="555"/>
      <c r="E4016" s="922"/>
      <c r="F4016" s="891"/>
      <c r="G4016" s="891"/>
      <c r="H4016" s="891"/>
      <c r="I4016" s="891"/>
      <c r="J4016" s="891"/>
      <c r="K4016" s="891"/>
      <c r="L4016" s="891"/>
      <c r="M4016" s="925">
        <v>3</v>
      </c>
      <c r="N4016" s="866">
        <v>2.02027664</v>
      </c>
      <c r="O4016" s="867">
        <v>11.25</v>
      </c>
      <c r="P4016" s="867">
        <f t="shared" si="55"/>
        <v>22.7281122</v>
      </c>
    </row>
    <row r="4017" s="1" customFormat="1" spans="1:16">
      <c r="A4017" s="926" t="s">
        <v>9185</v>
      </c>
      <c r="B4017" s="921" t="s">
        <v>4267</v>
      </c>
      <c r="C4017" s="891"/>
      <c r="D4017" s="555"/>
      <c r="E4017" s="922"/>
      <c r="F4017" s="891"/>
      <c r="G4017" s="891"/>
      <c r="H4017" s="891"/>
      <c r="I4017" s="891"/>
      <c r="J4017" s="891"/>
      <c r="K4017" s="891"/>
      <c r="L4017" s="891"/>
      <c r="M4017" s="925">
        <v>4</v>
      </c>
      <c r="N4017" s="866">
        <v>2.69370218666667</v>
      </c>
      <c r="O4017" s="867">
        <v>11.25</v>
      </c>
      <c r="P4017" s="867">
        <f t="shared" si="55"/>
        <v>30.3041496</v>
      </c>
    </row>
    <row r="4018" s="1" customFormat="1" spans="1:16">
      <c r="A4018" s="926" t="s">
        <v>9186</v>
      </c>
      <c r="B4018" s="921" t="s">
        <v>9187</v>
      </c>
      <c r="C4018" s="891"/>
      <c r="D4018" s="555"/>
      <c r="E4018" s="922"/>
      <c r="F4018" s="891"/>
      <c r="G4018" s="891"/>
      <c r="H4018" s="891"/>
      <c r="I4018" s="891"/>
      <c r="J4018" s="891"/>
      <c r="K4018" s="891"/>
      <c r="L4018" s="891"/>
      <c r="M4018" s="925">
        <v>2</v>
      </c>
      <c r="N4018" s="866">
        <v>1.34685109333333</v>
      </c>
      <c r="O4018" s="867">
        <v>11.25</v>
      </c>
      <c r="P4018" s="867">
        <f t="shared" si="55"/>
        <v>15.1520748</v>
      </c>
    </row>
    <row r="4019" s="1" customFormat="1" spans="1:16">
      <c r="A4019" s="926" t="s">
        <v>9188</v>
      </c>
      <c r="B4019" s="921" t="s">
        <v>9189</v>
      </c>
      <c r="C4019" s="891"/>
      <c r="D4019" s="555"/>
      <c r="E4019" s="922"/>
      <c r="F4019" s="891"/>
      <c r="G4019" s="891"/>
      <c r="H4019" s="891"/>
      <c r="I4019" s="891"/>
      <c r="J4019" s="891"/>
      <c r="K4019" s="891"/>
      <c r="L4019" s="891"/>
      <c r="M4019" s="925">
        <v>1</v>
      </c>
      <c r="N4019" s="866">
        <v>0.673425546666667</v>
      </c>
      <c r="O4019" s="867">
        <v>11.25</v>
      </c>
      <c r="P4019" s="867">
        <f t="shared" si="55"/>
        <v>7.5760374</v>
      </c>
    </row>
    <row r="4020" s="1" customFormat="1" spans="1:16">
      <c r="A4020" s="926" t="s">
        <v>9190</v>
      </c>
      <c r="B4020" s="921" t="s">
        <v>9191</v>
      </c>
      <c r="C4020" s="891"/>
      <c r="D4020" s="555"/>
      <c r="E4020" s="922"/>
      <c r="F4020" s="891"/>
      <c r="G4020" s="891"/>
      <c r="H4020" s="891"/>
      <c r="I4020" s="891"/>
      <c r="J4020" s="891"/>
      <c r="K4020" s="891"/>
      <c r="L4020" s="891"/>
      <c r="M4020" s="925">
        <v>5</v>
      </c>
      <c r="N4020" s="866">
        <v>3.36712773333333</v>
      </c>
      <c r="O4020" s="867">
        <v>11.25</v>
      </c>
      <c r="P4020" s="867">
        <f t="shared" si="55"/>
        <v>37.880187</v>
      </c>
    </row>
    <row r="4021" s="1" customFormat="1" spans="1:16">
      <c r="A4021" s="926" t="s">
        <v>9192</v>
      </c>
      <c r="B4021" s="921" t="s">
        <v>9193</v>
      </c>
      <c r="C4021" s="891"/>
      <c r="D4021" s="555"/>
      <c r="E4021" s="922"/>
      <c r="F4021" s="891"/>
      <c r="G4021" s="891"/>
      <c r="H4021" s="891"/>
      <c r="I4021" s="891"/>
      <c r="J4021" s="891"/>
      <c r="K4021" s="891"/>
      <c r="L4021" s="891"/>
      <c r="M4021" s="925">
        <v>4</v>
      </c>
      <c r="N4021" s="866">
        <v>2.69370218666667</v>
      </c>
      <c r="O4021" s="867">
        <v>11.25</v>
      </c>
      <c r="P4021" s="867">
        <f t="shared" si="55"/>
        <v>30.3041496</v>
      </c>
    </row>
    <row r="4022" s="1" customFormat="1" spans="1:16">
      <c r="A4022" s="926" t="s">
        <v>9194</v>
      </c>
      <c r="B4022" s="921" t="s">
        <v>6623</v>
      </c>
      <c r="C4022" s="891"/>
      <c r="D4022" s="555"/>
      <c r="E4022" s="922"/>
      <c r="F4022" s="891"/>
      <c r="G4022" s="891"/>
      <c r="H4022" s="891"/>
      <c r="I4022" s="891"/>
      <c r="J4022" s="891"/>
      <c r="K4022" s="891"/>
      <c r="L4022" s="891"/>
      <c r="M4022" s="925">
        <v>5</v>
      </c>
      <c r="N4022" s="866">
        <v>3.36712773333333</v>
      </c>
      <c r="O4022" s="867">
        <v>11.25</v>
      </c>
      <c r="P4022" s="867">
        <f t="shared" si="55"/>
        <v>37.880187</v>
      </c>
    </row>
    <row r="4023" s="1" customFormat="1" spans="1:16">
      <c r="A4023" s="926" t="s">
        <v>9195</v>
      </c>
      <c r="B4023" s="921" t="s">
        <v>9143</v>
      </c>
      <c r="C4023" s="891"/>
      <c r="D4023" s="555"/>
      <c r="E4023" s="922"/>
      <c r="F4023" s="891"/>
      <c r="G4023" s="891"/>
      <c r="H4023" s="891"/>
      <c r="I4023" s="891"/>
      <c r="J4023" s="891"/>
      <c r="K4023" s="891"/>
      <c r="L4023" s="891"/>
      <c r="M4023" s="925">
        <v>5</v>
      </c>
      <c r="N4023" s="866">
        <v>3.36712773333333</v>
      </c>
      <c r="O4023" s="867">
        <v>11.25</v>
      </c>
      <c r="P4023" s="867">
        <f t="shared" si="55"/>
        <v>37.880187</v>
      </c>
    </row>
    <row r="4024" s="1" customFormat="1" spans="1:16">
      <c r="A4024" s="926" t="s">
        <v>9196</v>
      </c>
      <c r="B4024" s="921" t="s">
        <v>9197</v>
      </c>
      <c r="C4024" s="891"/>
      <c r="D4024" s="555"/>
      <c r="E4024" s="922"/>
      <c r="F4024" s="891"/>
      <c r="G4024" s="891"/>
      <c r="H4024" s="891"/>
      <c r="I4024" s="891"/>
      <c r="J4024" s="891"/>
      <c r="K4024" s="891"/>
      <c r="L4024" s="891"/>
      <c r="M4024" s="925">
        <v>3</v>
      </c>
      <c r="N4024" s="866">
        <v>2.02027664</v>
      </c>
      <c r="O4024" s="867">
        <v>11.25</v>
      </c>
      <c r="P4024" s="867">
        <f t="shared" ref="P4024:P4055" si="56">M4024*7.5760374</f>
        <v>22.7281122</v>
      </c>
    </row>
    <row r="4025" s="1" customFormat="1" spans="1:16">
      <c r="A4025" s="926" t="s">
        <v>9198</v>
      </c>
      <c r="B4025" s="921" t="s">
        <v>9199</v>
      </c>
      <c r="C4025" s="891"/>
      <c r="D4025" s="555"/>
      <c r="E4025" s="922"/>
      <c r="F4025" s="891"/>
      <c r="G4025" s="891"/>
      <c r="H4025" s="891"/>
      <c r="I4025" s="891"/>
      <c r="J4025" s="891"/>
      <c r="K4025" s="891"/>
      <c r="L4025" s="891"/>
      <c r="M4025" s="925">
        <v>3</v>
      </c>
      <c r="N4025" s="866">
        <v>2.02027664</v>
      </c>
      <c r="O4025" s="867">
        <v>11.25</v>
      </c>
      <c r="P4025" s="867">
        <f t="shared" si="56"/>
        <v>22.7281122</v>
      </c>
    </row>
    <row r="4026" s="1" customFormat="1" spans="1:16">
      <c r="A4026" s="926" t="s">
        <v>9200</v>
      </c>
      <c r="B4026" s="921" t="s">
        <v>9201</v>
      </c>
      <c r="C4026" s="891"/>
      <c r="D4026" s="555"/>
      <c r="E4026" s="922"/>
      <c r="F4026" s="891"/>
      <c r="G4026" s="891"/>
      <c r="H4026" s="891"/>
      <c r="I4026" s="891"/>
      <c r="J4026" s="891"/>
      <c r="K4026" s="891"/>
      <c r="L4026" s="891"/>
      <c r="M4026" s="925">
        <v>1</v>
      </c>
      <c r="N4026" s="866">
        <v>0.673425546666667</v>
      </c>
      <c r="O4026" s="867">
        <v>11.25</v>
      </c>
      <c r="P4026" s="867">
        <f t="shared" si="56"/>
        <v>7.5760374</v>
      </c>
    </row>
    <row r="4027" s="1" customFormat="1" spans="1:16">
      <c r="A4027" s="926" t="s">
        <v>9202</v>
      </c>
      <c r="B4027" s="921" t="s">
        <v>9203</v>
      </c>
      <c r="C4027" s="891"/>
      <c r="D4027" s="555"/>
      <c r="E4027" s="922"/>
      <c r="F4027" s="891"/>
      <c r="G4027" s="891"/>
      <c r="H4027" s="891"/>
      <c r="I4027" s="891"/>
      <c r="J4027" s="891"/>
      <c r="K4027" s="891"/>
      <c r="L4027" s="891"/>
      <c r="M4027" s="925">
        <v>2</v>
      </c>
      <c r="N4027" s="866">
        <v>1.34685109333333</v>
      </c>
      <c r="O4027" s="867">
        <v>11.25</v>
      </c>
      <c r="P4027" s="867">
        <f t="shared" si="56"/>
        <v>15.1520748</v>
      </c>
    </row>
    <row r="4028" s="1" customFormat="1" spans="1:16">
      <c r="A4028" s="926" t="s">
        <v>9204</v>
      </c>
      <c r="B4028" s="921" t="s">
        <v>4867</v>
      </c>
      <c r="C4028" s="891"/>
      <c r="D4028" s="555"/>
      <c r="E4028" s="922"/>
      <c r="F4028" s="891"/>
      <c r="G4028" s="891"/>
      <c r="H4028" s="891"/>
      <c r="I4028" s="891"/>
      <c r="J4028" s="891"/>
      <c r="K4028" s="891"/>
      <c r="L4028" s="891"/>
      <c r="M4028" s="925">
        <v>3</v>
      </c>
      <c r="N4028" s="866">
        <v>2.02027664</v>
      </c>
      <c r="O4028" s="867">
        <v>11.25</v>
      </c>
      <c r="P4028" s="867">
        <f t="shared" si="56"/>
        <v>22.7281122</v>
      </c>
    </row>
    <row r="4029" s="1" customFormat="1" spans="1:16">
      <c r="A4029" s="926" t="s">
        <v>9205</v>
      </c>
      <c r="B4029" s="921" t="s">
        <v>9206</v>
      </c>
      <c r="C4029" s="891"/>
      <c r="D4029" s="555"/>
      <c r="E4029" s="922"/>
      <c r="F4029" s="891"/>
      <c r="G4029" s="891"/>
      <c r="H4029" s="891"/>
      <c r="I4029" s="891"/>
      <c r="J4029" s="891"/>
      <c r="K4029" s="891"/>
      <c r="L4029" s="891"/>
      <c r="M4029" s="925">
        <v>4</v>
      </c>
      <c r="N4029" s="866">
        <v>2.69370218666667</v>
      </c>
      <c r="O4029" s="867">
        <v>11.25</v>
      </c>
      <c r="P4029" s="867">
        <f t="shared" si="56"/>
        <v>30.3041496</v>
      </c>
    </row>
    <row r="4030" s="1" customFormat="1" spans="1:16">
      <c r="A4030" s="926" t="s">
        <v>9207</v>
      </c>
      <c r="B4030" s="921" t="s">
        <v>9208</v>
      </c>
      <c r="C4030" s="891"/>
      <c r="D4030" s="555"/>
      <c r="E4030" s="922"/>
      <c r="F4030" s="891"/>
      <c r="G4030" s="891"/>
      <c r="H4030" s="891"/>
      <c r="I4030" s="891"/>
      <c r="J4030" s="891"/>
      <c r="K4030" s="891"/>
      <c r="L4030" s="891"/>
      <c r="M4030" s="925">
        <v>4</v>
      </c>
      <c r="N4030" s="866">
        <v>2.69370218666667</v>
      </c>
      <c r="O4030" s="867">
        <v>11.25</v>
      </c>
      <c r="P4030" s="867">
        <f t="shared" si="56"/>
        <v>30.3041496</v>
      </c>
    </row>
    <row r="4031" s="1" customFormat="1" spans="1:16">
      <c r="A4031" s="926" t="s">
        <v>9209</v>
      </c>
      <c r="B4031" s="921" t="s">
        <v>9210</v>
      </c>
      <c r="C4031" s="891"/>
      <c r="D4031" s="555"/>
      <c r="E4031" s="922"/>
      <c r="F4031" s="891"/>
      <c r="G4031" s="891"/>
      <c r="H4031" s="891"/>
      <c r="I4031" s="891"/>
      <c r="J4031" s="891"/>
      <c r="K4031" s="891"/>
      <c r="L4031" s="891"/>
      <c r="M4031" s="925">
        <v>1</v>
      </c>
      <c r="N4031" s="866">
        <v>0.673425546666667</v>
      </c>
      <c r="O4031" s="867">
        <v>11.25</v>
      </c>
      <c r="P4031" s="867">
        <f t="shared" si="56"/>
        <v>7.5760374</v>
      </c>
    </row>
    <row r="4032" s="1" customFormat="1" spans="1:16">
      <c r="A4032" s="926" t="s">
        <v>9211</v>
      </c>
      <c r="B4032" s="921" t="s">
        <v>9212</v>
      </c>
      <c r="C4032" s="891"/>
      <c r="D4032" s="555"/>
      <c r="E4032" s="922"/>
      <c r="F4032" s="891"/>
      <c r="G4032" s="891"/>
      <c r="H4032" s="891"/>
      <c r="I4032" s="891"/>
      <c r="J4032" s="891"/>
      <c r="K4032" s="891"/>
      <c r="L4032" s="891"/>
      <c r="M4032" s="925">
        <v>3</v>
      </c>
      <c r="N4032" s="866">
        <v>2.02027664</v>
      </c>
      <c r="O4032" s="867">
        <v>11.25</v>
      </c>
      <c r="P4032" s="867">
        <f t="shared" si="56"/>
        <v>22.7281122</v>
      </c>
    </row>
    <row r="4033" s="1" customFormat="1" spans="1:16">
      <c r="A4033" s="926" t="s">
        <v>9213</v>
      </c>
      <c r="B4033" s="921" t="s">
        <v>9214</v>
      </c>
      <c r="C4033" s="891"/>
      <c r="D4033" s="555"/>
      <c r="E4033" s="922"/>
      <c r="F4033" s="891"/>
      <c r="G4033" s="891"/>
      <c r="H4033" s="891"/>
      <c r="I4033" s="891"/>
      <c r="J4033" s="891"/>
      <c r="K4033" s="891"/>
      <c r="L4033" s="891"/>
      <c r="M4033" s="925">
        <v>1</v>
      </c>
      <c r="N4033" s="866">
        <v>0.673425546666667</v>
      </c>
      <c r="O4033" s="867">
        <v>11.25</v>
      </c>
      <c r="P4033" s="867">
        <f t="shared" si="56"/>
        <v>7.5760374</v>
      </c>
    </row>
    <row r="4034" s="1" customFormat="1" spans="1:16">
      <c r="A4034" s="926" t="s">
        <v>9215</v>
      </c>
      <c r="B4034" s="921" t="s">
        <v>9216</v>
      </c>
      <c r="C4034" s="891"/>
      <c r="D4034" s="555"/>
      <c r="E4034" s="922"/>
      <c r="F4034" s="891"/>
      <c r="G4034" s="891"/>
      <c r="H4034" s="891"/>
      <c r="I4034" s="891"/>
      <c r="J4034" s="891"/>
      <c r="K4034" s="891"/>
      <c r="L4034" s="891"/>
      <c r="M4034" s="925">
        <v>3</v>
      </c>
      <c r="N4034" s="866">
        <v>2.02027664</v>
      </c>
      <c r="O4034" s="867">
        <v>11.25</v>
      </c>
      <c r="P4034" s="867">
        <f t="shared" si="56"/>
        <v>22.7281122</v>
      </c>
    </row>
    <row r="4035" s="1" customFormat="1" spans="1:16">
      <c r="A4035" s="926" t="s">
        <v>9217</v>
      </c>
      <c r="B4035" s="921" t="s">
        <v>9218</v>
      </c>
      <c r="C4035" s="891"/>
      <c r="D4035" s="555"/>
      <c r="E4035" s="922"/>
      <c r="F4035" s="891"/>
      <c r="G4035" s="891"/>
      <c r="H4035" s="891"/>
      <c r="I4035" s="891"/>
      <c r="J4035" s="891"/>
      <c r="K4035" s="891"/>
      <c r="L4035" s="891"/>
      <c r="M4035" s="925">
        <v>4</v>
      </c>
      <c r="N4035" s="866">
        <v>2.69370218666667</v>
      </c>
      <c r="O4035" s="867">
        <v>11.25</v>
      </c>
      <c r="P4035" s="867">
        <f t="shared" si="56"/>
        <v>30.3041496</v>
      </c>
    </row>
    <row r="4036" s="1" customFormat="1" spans="1:16">
      <c r="A4036" s="926" t="s">
        <v>9219</v>
      </c>
      <c r="B4036" s="921" t="s">
        <v>9220</v>
      </c>
      <c r="C4036" s="891"/>
      <c r="D4036" s="555"/>
      <c r="E4036" s="922"/>
      <c r="F4036" s="891"/>
      <c r="G4036" s="891"/>
      <c r="H4036" s="891"/>
      <c r="I4036" s="891"/>
      <c r="J4036" s="891"/>
      <c r="K4036" s="891"/>
      <c r="L4036" s="891"/>
      <c r="M4036" s="925">
        <v>3</v>
      </c>
      <c r="N4036" s="866">
        <v>2.02027664</v>
      </c>
      <c r="O4036" s="867">
        <v>11.25</v>
      </c>
      <c r="P4036" s="867">
        <f t="shared" si="56"/>
        <v>22.7281122</v>
      </c>
    </row>
    <row r="4037" s="1" customFormat="1" spans="1:16">
      <c r="A4037" s="926" t="s">
        <v>9221</v>
      </c>
      <c r="B4037" s="921" t="s">
        <v>9222</v>
      </c>
      <c r="C4037" s="891"/>
      <c r="D4037" s="555"/>
      <c r="E4037" s="922"/>
      <c r="F4037" s="891"/>
      <c r="G4037" s="891"/>
      <c r="H4037" s="891"/>
      <c r="I4037" s="891"/>
      <c r="J4037" s="891"/>
      <c r="K4037" s="891"/>
      <c r="L4037" s="891"/>
      <c r="M4037" s="925">
        <v>3</v>
      </c>
      <c r="N4037" s="866">
        <v>2.02027664</v>
      </c>
      <c r="O4037" s="867">
        <v>11.25</v>
      </c>
      <c r="P4037" s="867">
        <f t="shared" si="56"/>
        <v>22.7281122</v>
      </c>
    </row>
    <row r="4038" s="1" customFormat="1" spans="1:16">
      <c r="A4038" s="926" t="s">
        <v>9223</v>
      </c>
      <c r="B4038" s="921" t="s">
        <v>9224</v>
      </c>
      <c r="C4038" s="891"/>
      <c r="D4038" s="555"/>
      <c r="E4038" s="922"/>
      <c r="F4038" s="891"/>
      <c r="G4038" s="891"/>
      <c r="H4038" s="891"/>
      <c r="I4038" s="891"/>
      <c r="J4038" s="891"/>
      <c r="K4038" s="891"/>
      <c r="L4038" s="891"/>
      <c r="M4038" s="925">
        <v>1</v>
      </c>
      <c r="N4038" s="866">
        <v>0.673425546666667</v>
      </c>
      <c r="O4038" s="867">
        <v>11.25</v>
      </c>
      <c r="P4038" s="867">
        <f t="shared" si="56"/>
        <v>7.5760374</v>
      </c>
    </row>
    <row r="4039" s="1" customFormat="1" spans="1:16">
      <c r="A4039" s="926" t="s">
        <v>9225</v>
      </c>
      <c r="B4039" s="921" t="s">
        <v>9226</v>
      </c>
      <c r="C4039" s="891"/>
      <c r="D4039" s="555"/>
      <c r="E4039" s="922"/>
      <c r="F4039" s="891"/>
      <c r="G4039" s="891"/>
      <c r="H4039" s="891"/>
      <c r="I4039" s="891"/>
      <c r="J4039" s="891"/>
      <c r="K4039" s="891"/>
      <c r="L4039" s="891"/>
      <c r="M4039" s="925">
        <v>4</v>
      </c>
      <c r="N4039" s="866">
        <v>2.69370218666667</v>
      </c>
      <c r="O4039" s="867">
        <v>11.25</v>
      </c>
      <c r="P4039" s="867">
        <f t="shared" si="56"/>
        <v>30.3041496</v>
      </c>
    </row>
    <row r="4040" s="1" customFormat="1" spans="1:16">
      <c r="A4040" s="926" t="s">
        <v>9227</v>
      </c>
      <c r="B4040" s="921" t="s">
        <v>9228</v>
      </c>
      <c r="C4040" s="891"/>
      <c r="D4040" s="555"/>
      <c r="E4040" s="922"/>
      <c r="F4040" s="891"/>
      <c r="G4040" s="891"/>
      <c r="H4040" s="891"/>
      <c r="I4040" s="891"/>
      <c r="J4040" s="891"/>
      <c r="K4040" s="891"/>
      <c r="L4040" s="891"/>
      <c r="M4040" s="925">
        <v>2</v>
      </c>
      <c r="N4040" s="866">
        <v>1.34685109333333</v>
      </c>
      <c r="O4040" s="867">
        <v>11.25</v>
      </c>
      <c r="P4040" s="867">
        <f t="shared" si="56"/>
        <v>15.1520748</v>
      </c>
    </row>
    <row r="4041" s="1" customFormat="1" spans="1:16">
      <c r="A4041" s="926" t="s">
        <v>9229</v>
      </c>
      <c r="B4041" s="921" t="s">
        <v>9230</v>
      </c>
      <c r="C4041" s="891"/>
      <c r="D4041" s="555"/>
      <c r="E4041" s="922"/>
      <c r="F4041" s="891"/>
      <c r="G4041" s="891"/>
      <c r="H4041" s="891"/>
      <c r="I4041" s="891"/>
      <c r="J4041" s="891"/>
      <c r="K4041" s="891"/>
      <c r="L4041" s="891"/>
      <c r="M4041" s="925">
        <v>2</v>
      </c>
      <c r="N4041" s="866">
        <v>1.34685109333333</v>
      </c>
      <c r="O4041" s="867">
        <v>11.25</v>
      </c>
      <c r="P4041" s="867">
        <f t="shared" si="56"/>
        <v>15.1520748</v>
      </c>
    </row>
    <row r="4042" s="1" customFormat="1" spans="1:16">
      <c r="A4042" s="926" t="s">
        <v>9231</v>
      </c>
      <c r="B4042" s="921" t="s">
        <v>9232</v>
      </c>
      <c r="C4042" s="891"/>
      <c r="D4042" s="555"/>
      <c r="E4042" s="922"/>
      <c r="F4042" s="891"/>
      <c r="G4042" s="891"/>
      <c r="H4042" s="891"/>
      <c r="I4042" s="891"/>
      <c r="J4042" s="891"/>
      <c r="K4042" s="891"/>
      <c r="L4042" s="891"/>
      <c r="M4042" s="925">
        <v>1</v>
      </c>
      <c r="N4042" s="866">
        <v>0.673425546666667</v>
      </c>
      <c r="O4042" s="867">
        <v>11.25</v>
      </c>
      <c r="P4042" s="867">
        <f t="shared" si="56"/>
        <v>7.5760374</v>
      </c>
    </row>
    <row r="4043" s="1" customFormat="1" spans="1:16">
      <c r="A4043" s="926" t="s">
        <v>9233</v>
      </c>
      <c r="B4043" s="921" t="s">
        <v>6789</v>
      </c>
      <c r="C4043" s="891"/>
      <c r="D4043" s="555"/>
      <c r="E4043" s="922"/>
      <c r="F4043" s="891"/>
      <c r="G4043" s="891"/>
      <c r="H4043" s="891"/>
      <c r="I4043" s="891"/>
      <c r="J4043" s="891"/>
      <c r="K4043" s="891"/>
      <c r="L4043" s="891"/>
      <c r="M4043" s="925">
        <v>5</v>
      </c>
      <c r="N4043" s="866">
        <v>3.36712773333333</v>
      </c>
      <c r="O4043" s="867">
        <v>11.25</v>
      </c>
      <c r="P4043" s="867">
        <f t="shared" si="56"/>
        <v>37.880187</v>
      </c>
    </row>
    <row r="4044" s="1" customFormat="1" spans="1:16">
      <c r="A4044" s="926" t="s">
        <v>9234</v>
      </c>
      <c r="B4044" s="921" t="s">
        <v>9235</v>
      </c>
      <c r="C4044" s="891"/>
      <c r="D4044" s="555"/>
      <c r="E4044" s="922"/>
      <c r="F4044" s="891"/>
      <c r="G4044" s="891"/>
      <c r="H4044" s="891"/>
      <c r="I4044" s="891"/>
      <c r="J4044" s="891"/>
      <c r="K4044" s="891"/>
      <c r="L4044" s="891"/>
      <c r="M4044" s="925">
        <v>3</v>
      </c>
      <c r="N4044" s="866">
        <v>2.02027664</v>
      </c>
      <c r="O4044" s="867">
        <v>11.25</v>
      </c>
      <c r="P4044" s="867">
        <f t="shared" si="56"/>
        <v>22.7281122</v>
      </c>
    </row>
    <row r="4045" s="1" customFormat="1" spans="1:16">
      <c r="A4045" s="926" t="s">
        <v>9236</v>
      </c>
      <c r="B4045" s="921" t="s">
        <v>9176</v>
      </c>
      <c r="C4045" s="891"/>
      <c r="D4045" s="555"/>
      <c r="E4045" s="922"/>
      <c r="F4045" s="891"/>
      <c r="G4045" s="891"/>
      <c r="H4045" s="891"/>
      <c r="I4045" s="891"/>
      <c r="J4045" s="891"/>
      <c r="K4045" s="891"/>
      <c r="L4045" s="891"/>
      <c r="M4045" s="925">
        <v>3</v>
      </c>
      <c r="N4045" s="866">
        <v>2.02027664</v>
      </c>
      <c r="O4045" s="867">
        <v>11.25</v>
      </c>
      <c r="P4045" s="867">
        <f t="shared" si="56"/>
        <v>22.7281122</v>
      </c>
    </row>
    <row r="4046" s="1" customFormat="1" spans="1:16">
      <c r="A4046" s="926" t="s">
        <v>9237</v>
      </c>
      <c r="B4046" s="921" t="s">
        <v>9222</v>
      </c>
      <c r="C4046" s="891"/>
      <c r="D4046" s="555"/>
      <c r="E4046" s="922"/>
      <c r="F4046" s="891"/>
      <c r="G4046" s="891"/>
      <c r="H4046" s="891"/>
      <c r="I4046" s="891"/>
      <c r="J4046" s="891"/>
      <c r="K4046" s="891"/>
      <c r="L4046" s="891"/>
      <c r="M4046" s="925">
        <v>4</v>
      </c>
      <c r="N4046" s="866">
        <v>2.69370218666667</v>
      </c>
      <c r="O4046" s="867">
        <v>11.25</v>
      </c>
      <c r="P4046" s="867">
        <f t="shared" si="56"/>
        <v>30.3041496</v>
      </c>
    </row>
    <row r="4047" s="1" customFormat="1" spans="1:16">
      <c r="A4047" s="920" t="s">
        <v>9238</v>
      </c>
      <c r="B4047" s="921" t="s">
        <v>9216</v>
      </c>
      <c r="C4047" s="891"/>
      <c r="D4047" s="555"/>
      <c r="E4047" s="922"/>
      <c r="F4047" s="891"/>
      <c r="G4047" s="891"/>
      <c r="H4047" s="891"/>
      <c r="I4047" s="891"/>
      <c r="J4047" s="891"/>
      <c r="K4047" s="891"/>
      <c r="L4047" s="891"/>
      <c r="M4047" s="925">
        <v>4</v>
      </c>
      <c r="N4047" s="866">
        <v>2.69370218666667</v>
      </c>
      <c r="O4047" s="867">
        <v>11.25</v>
      </c>
      <c r="P4047" s="867">
        <f t="shared" si="56"/>
        <v>30.3041496</v>
      </c>
    </row>
    <row r="4048" s="1" customFormat="1" spans="1:16">
      <c r="A4048" s="926" t="s">
        <v>9239</v>
      </c>
      <c r="B4048" s="921" t="s">
        <v>9240</v>
      </c>
      <c r="C4048" s="891"/>
      <c r="D4048" s="555"/>
      <c r="E4048" s="922"/>
      <c r="F4048" s="891"/>
      <c r="G4048" s="891"/>
      <c r="H4048" s="891"/>
      <c r="I4048" s="891"/>
      <c r="J4048" s="891"/>
      <c r="K4048" s="891"/>
      <c r="L4048" s="891"/>
      <c r="M4048" s="925">
        <v>3</v>
      </c>
      <c r="N4048" s="866">
        <v>2.02027664</v>
      </c>
      <c r="O4048" s="867">
        <v>11.25</v>
      </c>
      <c r="P4048" s="867">
        <f t="shared" si="56"/>
        <v>22.7281122</v>
      </c>
    </row>
    <row r="4049" s="1" customFormat="1" spans="1:16">
      <c r="A4049" s="926" t="s">
        <v>9241</v>
      </c>
      <c r="B4049" s="921" t="s">
        <v>9242</v>
      </c>
      <c r="C4049" s="891"/>
      <c r="D4049" s="555"/>
      <c r="E4049" s="922"/>
      <c r="F4049" s="891"/>
      <c r="G4049" s="891"/>
      <c r="H4049" s="891"/>
      <c r="I4049" s="891"/>
      <c r="J4049" s="891"/>
      <c r="K4049" s="891"/>
      <c r="L4049" s="891"/>
      <c r="M4049" s="925">
        <v>3</v>
      </c>
      <c r="N4049" s="866">
        <v>2.02027664</v>
      </c>
      <c r="O4049" s="867">
        <v>11.25</v>
      </c>
      <c r="P4049" s="867">
        <f t="shared" si="56"/>
        <v>22.7281122</v>
      </c>
    </row>
    <row r="4050" s="1" customFormat="1" spans="1:16">
      <c r="A4050" s="926" t="s">
        <v>9243</v>
      </c>
      <c r="B4050" s="921" t="s">
        <v>9244</v>
      </c>
      <c r="C4050" s="891"/>
      <c r="D4050" s="555"/>
      <c r="E4050" s="922"/>
      <c r="F4050" s="891"/>
      <c r="G4050" s="891"/>
      <c r="H4050" s="891"/>
      <c r="I4050" s="891"/>
      <c r="J4050" s="891"/>
      <c r="K4050" s="891"/>
      <c r="L4050" s="891"/>
      <c r="M4050" s="925">
        <v>2</v>
      </c>
      <c r="N4050" s="866">
        <v>1.34685109333333</v>
      </c>
      <c r="O4050" s="867">
        <v>11.25</v>
      </c>
      <c r="P4050" s="867">
        <f t="shared" si="56"/>
        <v>15.1520748</v>
      </c>
    </row>
    <row r="4051" s="1" customFormat="1" spans="1:16">
      <c r="A4051" s="926" t="s">
        <v>9245</v>
      </c>
      <c r="B4051" s="921" t="s">
        <v>9246</v>
      </c>
      <c r="C4051" s="891"/>
      <c r="D4051" s="555"/>
      <c r="E4051" s="922"/>
      <c r="F4051" s="891"/>
      <c r="G4051" s="891"/>
      <c r="H4051" s="891"/>
      <c r="I4051" s="891"/>
      <c r="J4051" s="891"/>
      <c r="K4051" s="891"/>
      <c r="L4051" s="891"/>
      <c r="M4051" s="925">
        <v>4</v>
      </c>
      <c r="N4051" s="866">
        <v>2.69370218666667</v>
      </c>
      <c r="O4051" s="867">
        <v>11.25</v>
      </c>
      <c r="P4051" s="867">
        <f t="shared" si="56"/>
        <v>30.3041496</v>
      </c>
    </row>
    <row r="4052" s="1" customFormat="1" spans="1:16">
      <c r="A4052" s="926" t="s">
        <v>9247</v>
      </c>
      <c r="B4052" s="921" t="s">
        <v>9248</v>
      </c>
      <c r="C4052" s="891"/>
      <c r="D4052" s="555"/>
      <c r="E4052" s="922"/>
      <c r="F4052" s="891"/>
      <c r="G4052" s="891"/>
      <c r="H4052" s="891"/>
      <c r="I4052" s="891"/>
      <c r="J4052" s="891"/>
      <c r="K4052" s="891"/>
      <c r="L4052" s="891"/>
      <c r="M4052" s="925">
        <v>2</v>
      </c>
      <c r="N4052" s="866">
        <v>1.34685109333333</v>
      </c>
      <c r="O4052" s="867">
        <v>11.25</v>
      </c>
      <c r="P4052" s="867">
        <f t="shared" si="56"/>
        <v>15.1520748</v>
      </c>
    </row>
    <row r="4053" s="1" customFormat="1" spans="1:16">
      <c r="A4053" s="926" t="s">
        <v>9249</v>
      </c>
      <c r="B4053" s="921" t="s">
        <v>7602</v>
      </c>
      <c r="C4053" s="891"/>
      <c r="D4053" s="555"/>
      <c r="E4053" s="922"/>
      <c r="F4053" s="891"/>
      <c r="G4053" s="891"/>
      <c r="H4053" s="891"/>
      <c r="I4053" s="891"/>
      <c r="J4053" s="891"/>
      <c r="K4053" s="891"/>
      <c r="L4053" s="891"/>
      <c r="M4053" s="925">
        <v>4</v>
      </c>
      <c r="N4053" s="866">
        <v>2.69370218666667</v>
      </c>
      <c r="O4053" s="867">
        <v>11.25</v>
      </c>
      <c r="P4053" s="867">
        <f t="shared" si="56"/>
        <v>30.3041496</v>
      </c>
    </row>
    <row r="4054" s="1" customFormat="1" spans="1:16">
      <c r="A4054" s="926" t="s">
        <v>9250</v>
      </c>
      <c r="B4054" s="921" t="s">
        <v>9251</v>
      </c>
      <c r="C4054" s="891"/>
      <c r="D4054" s="555"/>
      <c r="E4054" s="922"/>
      <c r="F4054" s="891"/>
      <c r="G4054" s="891"/>
      <c r="H4054" s="891"/>
      <c r="I4054" s="891"/>
      <c r="J4054" s="891"/>
      <c r="K4054" s="891"/>
      <c r="L4054" s="891"/>
      <c r="M4054" s="925">
        <v>2</v>
      </c>
      <c r="N4054" s="866">
        <v>1.34685109333333</v>
      </c>
      <c r="O4054" s="867">
        <v>11.25</v>
      </c>
      <c r="P4054" s="867">
        <f t="shared" si="56"/>
        <v>15.1520748</v>
      </c>
    </row>
    <row r="4055" s="1" customFormat="1" spans="1:16">
      <c r="A4055" s="926" t="s">
        <v>9252</v>
      </c>
      <c r="B4055" s="921" t="s">
        <v>9253</v>
      </c>
      <c r="C4055" s="891"/>
      <c r="D4055" s="555"/>
      <c r="E4055" s="922"/>
      <c r="F4055" s="891"/>
      <c r="G4055" s="891"/>
      <c r="H4055" s="891"/>
      <c r="I4055" s="891"/>
      <c r="J4055" s="891"/>
      <c r="K4055" s="891"/>
      <c r="L4055" s="891"/>
      <c r="M4055" s="925">
        <v>3</v>
      </c>
      <c r="N4055" s="866">
        <v>2.02027664</v>
      </c>
      <c r="O4055" s="867">
        <v>11.25</v>
      </c>
      <c r="P4055" s="867">
        <f t="shared" si="56"/>
        <v>22.7281122</v>
      </c>
    </row>
  </sheetData>
  <mergeCells count="6">
    <mergeCell ref="A2:P2"/>
    <mergeCell ref="A3:B3"/>
    <mergeCell ref="M3:P3"/>
    <mergeCell ref="I4:J4"/>
    <mergeCell ref="B2010:C2010"/>
    <mergeCell ref="B2011:C201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33"/>
  <sheetViews>
    <sheetView workbookViewId="0">
      <selection activeCell="W16" sqref="W16"/>
    </sheetView>
  </sheetViews>
  <sheetFormatPr defaultColWidth="9" defaultRowHeight="14.25"/>
  <cols>
    <col min="1" max="1" width="10.375" style="1" customWidth="1"/>
    <col min="2" max="2" width="15.125" style="5" customWidth="1"/>
    <col min="3" max="3" width="9" style="1"/>
    <col min="4" max="4" width="12.75" style="1" customWidth="1"/>
    <col min="5" max="10" width="9" style="1"/>
    <col min="11" max="11" width="8" style="693" customWidth="1"/>
    <col min="12" max="12" width="9.875" style="693" customWidth="1"/>
    <col min="13" max="13" width="12.625" style="1" customWidth="1"/>
    <col min="14" max="14" width="8.75" style="694" customWidth="1"/>
    <col min="15" max="15" width="9" style="8"/>
    <col min="16" max="16" width="10.125" style="8"/>
    <col min="17" max="17" width="9" style="8"/>
    <col min="18" max="16384" width="9" style="1"/>
  </cols>
  <sheetData>
    <row r="1" s="1" customFormat="1" spans="1:17">
      <c r="A1" s="695" t="s">
        <v>9254</v>
      </c>
      <c r="B1" s="696"/>
      <c r="C1" s="695"/>
      <c r="D1" s="697"/>
      <c r="E1" s="698"/>
      <c r="F1" s="699"/>
      <c r="G1" s="699"/>
      <c r="H1" s="699"/>
      <c r="I1" s="699"/>
      <c r="J1" s="699"/>
      <c r="K1" s="717"/>
      <c r="L1" s="717"/>
      <c r="M1" s="699"/>
      <c r="N1" s="718"/>
      <c r="O1" s="699"/>
      <c r="P1" s="699"/>
      <c r="Q1" s="735"/>
    </row>
    <row r="2" s="1" customFormat="1" spans="1:17">
      <c r="A2" s="700" t="s">
        <v>744</v>
      </c>
      <c r="B2" s="701"/>
      <c r="C2" s="700"/>
      <c r="D2" s="700"/>
      <c r="E2" s="700"/>
      <c r="F2" s="700"/>
      <c r="G2" s="700"/>
      <c r="H2" s="700"/>
      <c r="I2" s="700"/>
      <c r="J2" s="700"/>
      <c r="K2" s="719"/>
      <c r="L2" s="719"/>
      <c r="M2" s="700"/>
      <c r="N2" s="720"/>
      <c r="O2" s="700"/>
      <c r="P2" s="700"/>
      <c r="Q2" s="700"/>
    </row>
    <row r="3" s="1" customFormat="1" spans="1:17">
      <c r="A3" s="702" t="s">
        <v>9255</v>
      </c>
      <c r="B3" s="703"/>
      <c r="C3" s="702"/>
      <c r="D3" s="704"/>
      <c r="E3" s="702"/>
      <c r="F3" s="702"/>
      <c r="G3" s="702"/>
      <c r="H3" s="702"/>
      <c r="I3" s="702"/>
      <c r="J3" s="702"/>
      <c r="K3" s="721"/>
      <c r="L3" s="721"/>
      <c r="M3" s="702"/>
      <c r="N3" s="722"/>
      <c r="O3" s="702"/>
      <c r="P3" s="702"/>
      <c r="Q3" s="735"/>
    </row>
    <row r="4" s="1" customFormat="1" spans="1:17">
      <c r="A4" s="705" t="s">
        <v>746</v>
      </c>
      <c r="B4" s="706" t="s">
        <v>3</v>
      </c>
      <c r="C4" s="707" t="s">
        <v>747</v>
      </c>
      <c r="D4" s="708" t="s">
        <v>17</v>
      </c>
      <c r="E4" s="709" t="s">
        <v>9256</v>
      </c>
      <c r="F4" s="705" t="s">
        <v>749</v>
      </c>
      <c r="G4" s="705" t="s">
        <v>6</v>
      </c>
      <c r="H4" s="705" t="s">
        <v>750</v>
      </c>
      <c r="I4" s="705" t="s">
        <v>13</v>
      </c>
      <c r="J4" s="705" t="s">
        <v>14</v>
      </c>
      <c r="K4" s="723" t="s">
        <v>9257</v>
      </c>
      <c r="L4" s="723"/>
      <c r="M4" s="705" t="s">
        <v>9258</v>
      </c>
      <c r="N4" s="724" t="s">
        <v>753</v>
      </c>
      <c r="O4" s="705" t="s">
        <v>9259</v>
      </c>
      <c r="P4" s="705" t="s">
        <v>755</v>
      </c>
      <c r="Q4" s="736" t="s">
        <v>344</v>
      </c>
    </row>
    <row r="5" s="1" customFormat="1" spans="1:17">
      <c r="A5" s="705"/>
      <c r="B5" s="706"/>
      <c r="C5" s="707"/>
      <c r="D5" s="710"/>
      <c r="E5" s="709"/>
      <c r="F5" s="705"/>
      <c r="G5" s="705"/>
      <c r="H5" s="705"/>
      <c r="I5" s="705"/>
      <c r="J5" s="705"/>
      <c r="K5" s="723" t="s">
        <v>346</v>
      </c>
      <c r="L5" s="723" t="s">
        <v>345</v>
      </c>
      <c r="M5" s="705"/>
      <c r="N5" s="724"/>
      <c r="O5" s="705"/>
      <c r="P5" s="705"/>
      <c r="Q5" s="736"/>
    </row>
    <row r="6" s="1" customFormat="1" spans="1:17">
      <c r="A6" s="705" t="s">
        <v>1071</v>
      </c>
      <c r="B6" s="706" t="s">
        <v>3</v>
      </c>
      <c r="C6" s="707"/>
      <c r="D6" s="705"/>
      <c r="E6" s="709"/>
      <c r="F6" s="705"/>
      <c r="G6" s="705"/>
      <c r="H6" s="705"/>
      <c r="I6" s="705"/>
      <c r="J6" s="705"/>
      <c r="K6" s="723"/>
      <c r="L6" s="723"/>
      <c r="M6" s="725"/>
      <c r="N6" s="724">
        <f>N7+N176+N190+N212+N240+N260+N280+N590+N612+N625+N672</f>
        <v>21449.0939</v>
      </c>
      <c r="O6" s="726">
        <v>11.25</v>
      </c>
      <c r="P6" s="727">
        <f>N6*O6</f>
        <v>241302.306375</v>
      </c>
      <c r="Q6" s="736"/>
    </row>
    <row r="7" s="1" customFormat="1" spans="1:17">
      <c r="A7" s="705"/>
      <c r="B7" s="706" t="s">
        <v>3</v>
      </c>
      <c r="C7" s="707"/>
      <c r="D7" s="705"/>
      <c r="E7" s="709"/>
      <c r="F7" s="706" t="s">
        <v>102</v>
      </c>
      <c r="G7" s="705"/>
      <c r="H7" s="705"/>
      <c r="I7" s="705"/>
      <c r="J7" s="705"/>
      <c r="K7" s="723"/>
      <c r="L7" s="723"/>
      <c r="M7" s="725"/>
      <c r="N7" s="724">
        <v>8255.16</v>
      </c>
      <c r="O7" s="726">
        <v>11.25</v>
      </c>
      <c r="P7" s="727">
        <f t="shared" ref="P7:P70" si="0">N7*11.25</f>
        <v>92870.55</v>
      </c>
      <c r="Q7" s="730"/>
    </row>
    <row r="8" s="1" customFormat="1" spans="1:17">
      <c r="A8" s="681" t="s">
        <v>9260</v>
      </c>
      <c r="B8" s="711" t="s">
        <v>9261</v>
      </c>
      <c r="C8" s="712"/>
      <c r="D8" s="713"/>
      <c r="E8" s="711" t="s">
        <v>390</v>
      </c>
      <c r="F8" s="711" t="s">
        <v>102</v>
      </c>
      <c r="G8" s="714" t="s">
        <v>506</v>
      </c>
      <c r="H8" s="714" t="s">
        <v>722</v>
      </c>
      <c r="I8" s="681" t="s">
        <v>28</v>
      </c>
      <c r="J8" s="728" t="s">
        <v>310</v>
      </c>
      <c r="K8" s="729">
        <v>426890.078185</v>
      </c>
      <c r="L8" s="729">
        <v>4658068.09536</v>
      </c>
      <c r="M8" s="681" t="s">
        <v>147</v>
      </c>
      <c r="N8" s="730">
        <v>36.53</v>
      </c>
      <c r="O8" s="731">
        <v>11.25</v>
      </c>
      <c r="P8" s="732">
        <f t="shared" si="0"/>
        <v>410.9625</v>
      </c>
      <c r="Q8" s="737"/>
    </row>
    <row r="9" s="1" customFormat="1" spans="1:17">
      <c r="A9" s="681" t="s">
        <v>9260</v>
      </c>
      <c r="B9" s="711" t="s">
        <v>9261</v>
      </c>
      <c r="C9" s="712"/>
      <c r="D9" s="713"/>
      <c r="E9" s="711" t="s">
        <v>390</v>
      </c>
      <c r="F9" s="711" t="s">
        <v>102</v>
      </c>
      <c r="G9" s="714" t="s">
        <v>593</v>
      </c>
      <c r="H9" s="714" t="s">
        <v>722</v>
      </c>
      <c r="I9" s="681" t="s">
        <v>28</v>
      </c>
      <c r="J9" s="728" t="s">
        <v>327</v>
      </c>
      <c r="K9" s="729">
        <v>427033.778461</v>
      </c>
      <c r="L9" s="729">
        <v>4657988.9461</v>
      </c>
      <c r="M9" s="681" t="s">
        <v>147</v>
      </c>
      <c r="N9" s="730">
        <v>23.07</v>
      </c>
      <c r="O9" s="733">
        <v>11.25</v>
      </c>
      <c r="P9" s="732">
        <f t="shared" si="0"/>
        <v>259.5375</v>
      </c>
      <c r="Q9" s="737"/>
    </row>
    <row r="10" s="1" customFormat="1" spans="1:17">
      <c r="A10" s="681" t="s">
        <v>9260</v>
      </c>
      <c r="B10" s="711" t="s">
        <v>9261</v>
      </c>
      <c r="C10" s="712"/>
      <c r="D10" s="713"/>
      <c r="E10" s="711" t="s">
        <v>390</v>
      </c>
      <c r="F10" s="711" t="s">
        <v>102</v>
      </c>
      <c r="G10" s="714" t="s">
        <v>1292</v>
      </c>
      <c r="H10" s="714" t="s">
        <v>722</v>
      </c>
      <c r="I10" s="681" t="s">
        <v>28</v>
      </c>
      <c r="J10" s="728" t="s">
        <v>327</v>
      </c>
      <c r="K10" s="729">
        <v>427342.879236</v>
      </c>
      <c r="L10" s="729">
        <v>4657957.17969</v>
      </c>
      <c r="M10" s="681" t="s">
        <v>147</v>
      </c>
      <c r="N10" s="730">
        <v>22.28</v>
      </c>
      <c r="O10" s="731">
        <v>11.25</v>
      </c>
      <c r="P10" s="732">
        <f t="shared" si="0"/>
        <v>250.65</v>
      </c>
      <c r="Q10" s="737"/>
    </row>
    <row r="11" s="1" customFormat="1" spans="1:17">
      <c r="A11" s="681" t="s">
        <v>9260</v>
      </c>
      <c r="B11" s="711" t="s">
        <v>9261</v>
      </c>
      <c r="C11" s="712"/>
      <c r="D11" s="713"/>
      <c r="E11" s="711" t="s">
        <v>390</v>
      </c>
      <c r="F11" s="711" t="s">
        <v>102</v>
      </c>
      <c r="G11" s="714" t="s">
        <v>512</v>
      </c>
      <c r="H11" s="714" t="s">
        <v>722</v>
      </c>
      <c r="I11" s="681" t="s">
        <v>28</v>
      </c>
      <c r="J11" s="728" t="s">
        <v>327</v>
      </c>
      <c r="K11" s="729">
        <v>428212.04587</v>
      </c>
      <c r="L11" s="729">
        <v>4657819.36365</v>
      </c>
      <c r="M11" s="681" t="s">
        <v>147</v>
      </c>
      <c r="N11" s="730">
        <v>30.55</v>
      </c>
      <c r="O11" s="733">
        <v>11.25</v>
      </c>
      <c r="P11" s="732">
        <f t="shared" si="0"/>
        <v>343.6875</v>
      </c>
      <c r="Q11" s="737"/>
    </row>
    <row r="12" s="1" customFormat="1" spans="1:17">
      <c r="A12" s="681" t="s">
        <v>9260</v>
      </c>
      <c r="B12" s="711" t="s">
        <v>9261</v>
      </c>
      <c r="C12" s="712"/>
      <c r="D12" s="713"/>
      <c r="E12" s="711" t="s">
        <v>390</v>
      </c>
      <c r="F12" s="711" t="s">
        <v>102</v>
      </c>
      <c r="G12" s="714" t="s">
        <v>1182</v>
      </c>
      <c r="H12" s="714" t="s">
        <v>722</v>
      </c>
      <c r="I12" s="681" t="s">
        <v>28</v>
      </c>
      <c r="J12" s="728" t="s">
        <v>327</v>
      </c>
      <c r="K12" s="729">
        <v>427472.094855</v>
      </c>
      <c r="L12" s="729">
        <v>4657906.3182</v>
      </c>
      <c r="M12" s="681" t="s">
        <v>147</v>
      </c>
      <c r="N12" s="730">
        <v>42.32</v>
      </c>
      <c r="O12" s="731">
        <v>11.25</v>
      </c>
      <c r="P12" s="732">
        <f t="shared" si="0"/>
        <v>476.1</v>
      </c>
      <c r="Q12" s="737"/>
    </row>
    <row r="13" s="1" customFormat="1" spans="1:17">
      <c r="A13" s="681" t="s">
        <v>9260</v>
      </c>
      <c r="B13" s="713" t="s">
        <v>9261</v>
      </c>
      <c r="C13" s="712"/>
      <c r="D13" s="713"/>
      <c r="E13" s="711" t="s">
        <v>390</v>
      </c>
      <c r="F13" s="711" t="s">
        <v>102</v>
      </c>
      <c r="G13" s="714" t="s">
        <v>383</v>
      </c>
      <c r="H13" s="714" t="s">
        <v>722</v>
      </c>
      <c r="I13" s="681" t="s">
        <v>28</v>
      </c>
      <c r="J13" s="728" t="s">
        <v>310</v>
      </c>
      <c r="K13" s="729">
        <v>427153.864461</v>
      </c>
      <c r="L13" s="729">
        <v>4657867.87598</v>
      </c>
      <c r="M13" s="681" t="s">
        <v>147</v>
      </c>
      <c r="N13" s="730">
        <v>9.93</v>
      </c>
      <c r="O13" s="733">
        <v>11.25</v>
      </c>
      <c r="P13" s="732">
        <f t="shared" si="0"/>
        <v>111.7125</v>
      </c>
      <c r="Q13" s="737"/>
    </row>
    <row r="14" s="1" customFormat="1" spans="1:17">
      <c r="A14" s="681" t="s">
        <v>9260</v>
      </c>
      <c r="B14" s="711" t="s">
        <v>9261</v>
      </c>
      <c r="C14" s="712"/>
      <c r="D14" s="713"/>
      <c r="E14" s="711" t="s">
        <v>390</v>
      </c>
      <c r="F14" s="711" t="s">
        <v>102</v>
      </c>
      <c r="G14" s="714" t="s">
        <v>1293</v>
      </c>
      <c r="H14" s="714" t="s">
        <v>722</v>
      </c>
      <c r="I14" s="681" t="s">
        <v>28</v>
      </c>
      <c r="J14" s="728" t="s">
        <v>310</v>
      </c>
      <c r="K14" s="729">
        <v>426808.505193</v>
      </c>
      <c r="L14" s="729">
        <v>4657957.50167</v>
      </c>
      <c r="M14" s="681" t="s">
        <v>147</v>
      </c>
      <c r="N14" s="730">
        <v>15.77</v>
      </c>
      <c r="O14" s="731">
        <v>11.25</v>
      </c>
      <c r="P14" s="732">
        <f t="shared" si="0"/>
        <v>177.4125</v>
      </c>
      <c r="Q14" s="737"/>
    </row>
    <row r="15" s="1" customFormat="1" spans="1:17">
      <c r="A15" s="681" t="s">
        <v>9260</v>
      </c>
      <c r="B15" s="711" t="s">
        <v>9261</v>
      </c>
      <c r="C15" s="712"/>
      <c r="D15" s="713"/>
      <c r="E15" s="711" t="s">
        <v>390</v>
      </c>
      <c r="F15" s="711" t="s">
        <v>102</v>
      </c>
      <c r="G15" s="714" t="s">
        <v>604</v>
      </c>
      <c r="H15" s="714" t="s">
        <v>722</v>
      </c>
      <c r="I15" s="681" t="s">
        <v>28</v>
      </c>
      <c r="J15" s="728" t="s">
        <v>58</v>
      </c>
      <c r="K15" s="729">
        <v>428800.709035</v>
      </c>
      <c r="L15" s="729">
        <v>4657728.0466</v>
      </c>
      <c r="M15" s="681" t="s">
        <v>147</v>
      </c>
      <c r="N15" s="730">
        <v>8.47</v>
      </c>
      <c r="O15" s="733">
        <v>11.25</v>
      </c>
      <c r="P15" s="732">
        <f t="shared" si="0"/>
        <v>95.2875</v>
      </c>
      <c r="Q15" s="737"/>
    </row>
    <row r="16" s="1" customFormat="1" spans="1:17">
      <c r="A16" s="681" t="s">
        <v>9260</v>
      </c>
      <c r="B16" s="711" t="s">
        <v>9261</v>
      </c>
      <c r="C16" s="712"/>
      <c r="D16" s="713"/>
      <c r="E16" s="711" t="s">
        <v>390</v>
      </c>
      <c r="F16" s="711" t="s">
        <v>102</v>
      </c>
      <c r="G16" s="714" t="s">
        <v>1294</v>
      </c>
      <c r="H16" s="714" t="s">
        <v>722</v>
      </c>
      <c r="I16" s="681" t="s">
        <v>28</v>
      </c>
      <c r="J16" s="728" t="s">
        <v>310</v>
      </c>
      <c r="K16" s="729">
        <v>427302.933348</v>
      </c>
      <c r="L16" s="729">
        <v>4657855.25029</v>
      </c>
      <c r="M16" s="681" t="s">
        <v>147</v>
      </c>
      <c r="N16" s="730">
        <v>9.11</v>
      </c>
      <c r="O16" s="731">
        <v>11.25</v>
      </c>
      <c r="P16" s="732">
        <f t="shared" si="0"/>
        <v>102.4875</v>
      </c>
      <c r="Q16" s="737"/>
    </row>
    <row r="17" s="1" customFormat="1" spans="1:17">
      <c r="A17" s="681" t="s">
        <v>9260</v>
      </c>
      <c r="B17" s="711" t="s">
        <v>9261</v>
      </c>
      <c r="C17" s="712"/>
      <c r="D17" s="713"/>
      <c r="E17" s="711" t="s">
        <v>390</v>
      </c>
      <c r="F17" s="711" t="s">
        <v>102</v>
      </c>
      <c r="G17" s="714" t="s">
        <v>603</v>
      </c>
      <c r="H17" s="714" t="s">
        <v>722</v>
      </c>
      <c r="I17" s="681" t="s">
        <v>28</v>
      </c>
      <c r="J17" s="728" t="s">
        <v>58</v>
      </c>
      <c r="K17" s="729">
        <v>428510.840357</v>
      </c>
      <c r="L17" s="729">
        <v>4657752.4535</v>
      </c>
      <c r="M17" s="681" t="s">
        <v>147</v>
      </c>
      <c r="N17" s="734">
        <v>17.4</v>
      </c>
      <c r="O17" s="733">
        <v>11.25</v>
      </c>
      <c r="P17" s="732">
        <f t="shared" si="0"/>
        <v>195.75</v>
      </c>
      <c r="Q17" s="737"/>
    </row>
    <row r="18" s="1" customFormat="1" spans="1:17">
      <c r="A18" s="681" t="s">
        <v>9260</v>
      </c>
      <c r="B18" s="711" t="s">
        <v>9261</v>
      </c>
      <c r="C18" s="712"/>
      <c r="D18" s="713"/>
      <c r="E18" s="711" t="s">
        <v>390</v>
      </c>
      <c r="F18" s="711" t="s">
        <v>102</v>
      </c>
      <c r="G18" s="714" t="s">
        <v>597</v>
      </c>
      <c r="H18" s="714" t="s">
        <v>722</v>
      </c>
      <c r="I18" s="681" t="s">
        <v>28</v>
      </c>
      <c r="J18" s="728" t="s">
        <v>310</v>
      </c>
      <c r="K18" s="729">
        <v>427165.432291</v>
      </c>
      <c r="L18" s="729">
        <v>4658076.82306</v>
      </c>
      <c r="M18" s="681" t="s">
        <v>147</v>
      </c>
      <c r="N18" s="730">
        <v>105.14</v>
      </c>
      <c r="O18" s="731">
        <v>11.25</v>
      </c>
      <c r="P18" s="732">
        <f t="shared" si="0"/>
        <v>1182.825</v>
      </c>
      <c r="Q18" s="737"/>
    </row>
    <row r="19" s="1" customFormat="1" spans="1:17">
      <c r="A19" s="681" t="s">
        <v>9260</v>
      </c>
      <c r="B19" s="711" t="s">
        <v>9261</v>
      </c>
      <c r="C19" s="712"/>
      <c r="D19" s="713"/>
      <c r="E19" s="711" t="s">
        <v>390</v>
      </c>
      <c r="F19" s="711" t="s">
        <v>102</v>
      </c>
      <c r="G19" s="714" t="s">
        <v>527</v>
      </c>
      <c r="H19" s="714" t="s">
        <v>722</v>
      </c>
      <c r="I19" s="681" t="s">
        <v>28</v>
      </c>
      <c r="J19" s="728" t="s">
        <v>58</v>
      </c>
      <c r="K19" s="729">
        <v>428978.160415</v>
      </c>
      <c r="L19" s="729">
        <v>4657421.24027</v>
      </c>
      <c r="M19" s="681" t="s">
        <v>147</v>
      </c>
      <c r="N19" s="730">
        <v>47.62</v>
      </c>
      <c r="O19" s="733">
        <v>11.25</v>
      </c>
      <c r="P19" s="732">
        <f t="shared" si="0"/>
        <v>535.725</v>
      </c>
      <c r="Q19" s="737"/>
    </row>
    <row r="20" s="1" customFormat="1" spans="1:17">
      <c r="A20" s="681" t="s">
        <v>9260</v>
      </c>
      <c r="B20" s="713" t="s">
        <v>9261</v>
      </c>
      <c r="C20" s="712"/>
      <c r="D20" s="713"/>
      <c r="E20" s="711" t="s">
        <v>390</v>
      </c>
      <c r="F20" s="711" t="s">
        <v>102</v>
      </c>
      <c r="G20" s="714" t="s">
        <v>585</v>
      </c>
      <c r="H20" s="714" t="s">
        <v>722</v>
      </c>
      <c r="I20" s="681" t="s">
        <v>28</v>
      </c>
      <c r="J20" s="728" t="s">
        <v>327</v>
      </c>
      <c r="K20" s="729">
        <v>427323.720167</v>
      </c>
      <c r="L20" s="729">
        <v>4657792.74913</v>
      </c>
      <c r="M20" s="681" t="s">
        <v>147</v>
      </c>
      <c r="N20" s="730">
        <v>17.83</v>
      </c>
      <c r="O20" s="731">
        <v>11.25</v>
      </c>
      <c r="P20" s="732">
        <f t="shared" si="0"/>
        <v>200.5875</v>
      </c>
      <c r="Q20" s="737"/>
    </row>
    <row r="21" s="1" customFormat="1" spans="1:17">
      <c r="A21" s="681" t="s">
        <v>9260</v>
      </c>
      <c r="B21" s="713" t="s">
        <v>9261</v>
      </c>
      <c r="C21" s="712"/>
      <c r="D21" s="713"/>
      <c r="E21" s="711" t="s">
        <v>390</v>
      </c>
      <c r="F21" s="711" t="s">
        <v>102</v>
      </c>
      <c r="G21" s="714" t="s">
        <v>1295</v>
      </c>
      <c r="H21" s="714" t="s">
        <v>717</v>
      </c>
      <c r="I21" s="681" t="s">
        <v>28</v>
      </c>
      <c r="J21" s="728" t="s">
        <v>58</v>
      </c>
      <c r="K21" s="729">
        <v>432970.637949</v>
      </c>
      <c r="L21" s="729">
        <v>4651633.81569</v>
      </c>
      <c r="M21" s="681" t="s">
        <v>147</v>
      </c>
      <c r="N21" s="734">
        <v>14.1</v>
      </c>
      <c r="O21" s="733">
        <v>11.25</v>
      </c>
      <c r="P21" s="732">
        <f t="shared" si="0"/>
        <v>158.625</v>
      </c>
      <c r="Q21" s="737"/>
    </row>
    <row r="22" s="1" customFormat="1" spans="1:17">
      <c r="A22" s="681" t="s">
        <v>9260</v>
      </c>
      <c r="B22" s="713" t="s">
        <v>9261</v>
      </c>
      <c r="C22" s="712"/>
      <c r="D22" s="713"/>
      <c r="E22" s="711" t="s">
        <v>390</v>
      </c>
      <c r="F22" s="711" t="s">
        <v>102</v>
      </c>
      <c r="G22" s="714" t="s">
        <v>1136</v>
      </c>
      <c r="H22" s="714" t="s">
        <v>721</v>
      </c>
      <c r="I22" s="681" t="s">
        <v>28</v>
      </c>
      <c r="J22" s="728" t="s">
        <v>327</v>
      </c>
      <c r="K22" s="729">
        <v>433075.70752</v>
      </c>
      <c r="L22" s="729">
        <v>4657113.79557</v>
      </c>
      <c r="M22" s="681" t="s">
        <v>147</v>
      </c>
      <c r="N22" s="730">
        <v>915.45</v>
      </c>
      <c r="O22" s="731">
        <v>11.25</v>
      </c>
      <c r="P22" s="732">
        <f t="shared" si="0"/>
        <v>10298.8125</v>
      </c>
      <c r="Q22" s="737"/>
    </row>
    <row r="23" s="1" customFormat="1" spans="1:17">
      <c r="A23" s="681" t="s">
        <v>9260</v>
      </c>
      <c r="B23" s="711" t="s">
        <v>9261</v>
      </c>
      <c r="C23" s="712"/>
      <c r="D23" s="713"/>
      <c r="E23" s="711" t="s">
        <v>390</v>
      </c>
      <c r="F23" s="711" t="s">
        <v>102</v>
      </c>
      <c r="G23" s="714" t="s">
        <v>1296</v>
      </c>
      <c r="H23" s="714" t="s">
        <v>721</v>
      </c>
      <c r="I23" s="681" t="s">
        <v>28</v>
      </c>
      <c r="J23" s="728" t="s">
        <v>58</v>
      </c>
      <c r="K23" s="729">
        <v>433035.477752</v>
      </c>
      <c r="L23" s="729">
        <v>4651747.96847</v>
      </c>
      <c r="M23" s="681" t="s">
        <v>147</v>
      </c>
      <c r="N23" s="730">
        <v>28.19</v>
      </c>
      <c r="O23" s="733">
        <v>11.25</v>
      </c>
      <c r="P23" s="732">
        <f t="shared" si="0"/>
        <v>317.1375</v>
      </c>
      <c r="Q23" s="737"/>
    </row>
    <row r="24" s="1" customFormat="1" spans="1:17">
      <c r="A24" s="681" t="s">
        <v>9260</v>
      </c>
      <c r="B24" s="711" t="s">
        <v>9261</v>
      </c>
      <c r="C24" s="712"/>
      <c r="D24" s="713"/>
      <c r="E24" s="711" t="s">
        <v>390</v>
      </c>
      <c r="F24" s="711" t="s">
        <v>102</v>
      </c>
      <c r="G24" s="714" t="s">
        <v>347</v>
      </c>
      <c r="H24" s="714" t="s">
        <v>717</v>
      </c>
      <c r="I24" s="681" t="s">
        <v>28</v>
      </c>
      <c r="J24" s="728" t="s">
        <v>58</v>
      </c>
      <c r="K24" s="729">
        <v>430044.937595</v>
      </c>
      <c r="L24" s="729">
        <v>4657584.65517</v>
      </c>
      <c r="M24" s="681" t="s">
        <v>147</v>
      </c>
      <c r="N24" s="730">
        <v>17.73</v>
      </c>
      <c r="O24" s="731">
        <v>11.25</v>
      </c>
      <c r="P24" s="732">
        <f t="shared" si="0"/>
        <v>199.4625</v>
      </c>
      <c r="Q24" s="737"/>
    </row>
    <row r="25" s="1" customFormat="1" spans="1:17">
      <c r="A25" s="681" t="s">
        <v>9260</v>
      </c>
      <c r="B25" s="711" t="s">
        <v>9261</v>
      </c>
      <c r="C25" s="712"/>
      <c r="D25" s="713"/>
      <c r="E25" s="711" t="s">
        <v>390</v>
      </c>
      <c r="F25" s="711" t="s">
        <v>102</v>
      </c>
      <c r="G25" s="714" t="s">
        <v>1134</v>
      </c>
      <c r="H25" s="714" t="s">
        <v>721</v>
      </c>
      <c r="I25" s="681" t="s">
        <v>28</v>
      </c>
      <c r="J25" s="728" t="s">
        <v>58</v>
      </c>
      <c r="K25" s="729">
        <v>430425.045741</v>
      </c>
      <c r="L25" s="729">
        <v>4657130.56278</v>
      </c>
      <c r="M25" s="681" t="s">
        <v>147</v>
      </c>
      <c r="N25" s="730">
        <v>19.35</v>
      </c>
      <c r="O25" s="733">
        <v>11.25</v>
      </c>
      <c r="P25" s="732">
        <f t="shared" si="0"/>
        <v>217.6875</v>
      </c>
      <c r="Q25" s="737"/>
    </row>
    <row r="26" s="1" customFormat="1" spans="1:17">
      <c r="A26" s="681" t="s">
        <v>9260</v>
      </c>
      <c r="B26" s="711" t="s">
        <v>9261</v>
      </c>
      <c r="C26" s="712"/>
      <c r="D26" s="713"/>
      <c r="E26" s="711" t="s">
        <v>390</v>
      </c>
      <c r="F26" s="711" t="s">
        <v>102</v>
      </c>
      <c r="G26" s="714" t="s">
        <v>533</v>
      </c>
      <c r="H26" s="714" t="s">
        <v>717</v>
      </c>
      <c r="I26" s="681" t="s">
        <v>28</v>
      </c>
      <c r="J26" s="728" t="s">
        <v>58</v>
      </c>
      <c r="K26" s="729">
        <v>429147.153717</v>
      </c>
      <c r="L26" s="729">
        <v>4657337.38114</v>
      </c>
      <c r="M26" s="681" t="s">
        <v>147</v>
      </c>
      <c r="N26" s="730">
        <v>8.09</v>
      </c>
      <c r="O26" s="731">
        <v>11.25</v>
      </c>
      <c r="P26" s="732">
        <f t="shared" si="0"/>
        <v>91.0125</v>
      </c>
      <c r="Q26" s="737"/>
    </row>
    <row r="27" s="1" customFormat="1" spans="1:17">
      <c r="A27" s="681" t="s">
        <v>9260</v>
      </c>
      <c r="B27" s="713" t="s">
        <v>9261</v>
      </c>
      <c r="C27" s="712"/>
      <c r="D27" s="713"/>
      <c r="E27" s="711" t="s">
        <v>390</v>
      </c>
      <c r="F27" s="711" t="s">
        <v>102</v>
      </c>
      <c r="G27" s="714" t="s">
        <v>1176</v>
      </c>
      <c r="H27" s="714" t="s">
        <v>717</v>
      </c>
      <c r="I27" s="681" t="s">
        <v>28</v>
      </c>
      <c r="J27" s="728" t="s">
        <v>327</v>
      </c>
      <c r="K27" s="729">
        <v>427557.156919</v>
      </c>
      <c r="L27" s="729">
        <v>4658162.92538</v>
      </c>
      <c r="M27" s="681" t="s">
        <v>147</v>
      </c>
      <c r="N27" s="730">
        <v>11.03</v>
      </c>
      <c r="O27" s="733">
        <v>11.25</v>
      </c>
      <c r="P27" s="732">
        <f t="shared" si="0"/>
        <v>124.0875</v>
      </c>
      <c r="Q27" s="737"/>
    </row>
    <row r="28" s="1" customFormat="1" spans="1:17">
      <c r="A28" s="681" t="s">
        <v>9260</v>
      </c>
      <c r="B28" s="711" t="s">
        <v>9261</v>
      </c>
      <c r="C28" s="712"/>
      <c r="D28" s="713"/>
      <c r="E28" s="711" t="s">
        <v>390</v>
      </c>
      <c r="F28" s="711" t="s">
        <v>102</v>
      </c>
      <c r="G28" s="714" t="s">
        <v>458</v>
      </c>
      <c r="H28" s="714" t="s">
        <v>721</v>
      </c>
      <c r="I28" s="681" t="s">
        <v>28</v>
      </c>
      <c r="J28" s="728" t="s">
        <v>58</v>
      </c>
      <c r="K28" s="729">
        <v>432484.518279</v>
      </c>
      <c r="L28" s="729">
        <v>4657080.33026</v>
      </c>
      <c r="M28" s="681" t="s">
        <v>147</v>
      </c>
      <c r="N28" s="730">
        <v>36.89</v>
      </c>
      <c r="O28" s="731">
        <v>11.25</v>
      </c>
      <c r="P28" s="732">
        <f t="shared" si="0"/>
        <v>415.0125</v>
      </c>
      <c r="Q28" s="737"/>
    </row>
    <row r="29" s="1" customFormat="1" spans="1:17">
      <c r="A29" s="681" t="s">
        <v>9260</v>
      </c>
      <c r="B29" s="711" t="s">
        <v>9261</v>
      </c>
      <c r="C29" s="715"/>
      <c r="D29" s="711"/>
      <c r="E29" s="711" t="s">
        <v>390</v>
      </c>
      <c r="F29" s="711" t="s">
        <v>102</v>
      </c>
      <c r="G29" s="714" t="s">
        <v>376</v>
      </c>
      <c r="H29" s="714" t="s">
        <v>717</v>
      </c>
      <c r="I29" s="681" t="s">
        <v>28</v>
      </c>
      <c r="J29" s="728" t="s">
        <v>327</v>
      </c>
      <c r="K29" s="729">
        <v>428348.864186</v>
      </c>
      <c r="L29" s="729">
        <v>4658277.2179</v>
      </c>
      <c r="M29" s="681" t="s">
        <v>147</v>
      </c>
      <c r="N29" s="730">
        <v>131.86</v>
      </c>
      <c r="O29" s="733">
        <v>11.25</v>
      </c>
      <c r="P29" s="732">
        <f t="shared" si="0"/>
        <v>1483.425</v>
      </c>
      <c r="Q29" s="737"/>
    </row>
    <row r="30" s="1" customFormat="1" spans="1:17">
      <c r="A30" s="681" t="s">
        <v>9260</v>
      </c>
      <c r="B30" s="711" t="s">
        <v>9261</v>
      </c>
      <c r="C30" s="712"/>
      <c r="D30" s="713"/>
      <c r="E30" s="711" t="s">
        <v>390</v>
      </c>
      <c r="F30" s="711" t="s">
        <v>102</v>
      </c>
      <c r="G30" s="714" t="s">
        <v>1299</v>
      </c>
      <c r="H30" s="714" t="s">
        <v>721</v>
      </c>
      <c r="I30" s="681" t="s">
        <v>28</v>
      </c>
      <c r="J30" s="728" t="s">
        <v>58</v>
      </c>
      <c r="K30" s="729">
        <v>429240.960167</v>
      </c>
      <c r="L30" s="729">
        <v>4657231.49766</v>
      </c>
      <c r="M30" s="681" t="s">
        <v>147</v>
      </c>
      <c r="N30" s="734">
        <v>2.8</v>
      </c>
      <c r="O30" s="731">
        <v>11.25</v>
      </c>
      <c r="P30" s="732">
        <f t="shared" si="0"/>
        <v>31.5</v>
      </c>
      <c r="Q30" s="737"/>
    </row>
    <row r="31" s="1" customFormat="1" spans="1:17">
      <c r="A31" s="681" t="s">
        <v>9260</v>
      </c>
      <c r="B31" s="711" t="s">
        <v>9261</v>
      </c>
      <c r="C31" s="712"/>
      <c r="D31" s="713"/>
      <c r="E31" s="711" t="s">
        <v>390</v>
      </c>
      <c r="F31" s="711" t="s">
        <v>102</v>
      </c>
      <c r="G31" s="714" t="s">
        <v>1300</v>
      </c>
      <c r="H31" s="714" t="s">
        <v>721</v>
      </c>
      <c r="I31" s="681" t="s">
        <v>28</v>
      </c>
      <c r="J31" s="728" t="s">
        <v>58</v>
      </c>
      <c r="K31" s="729">
        <v>432164.226386</v>
      </c>
      <c r="L31" s="729">
        <v>4656551.57241</v>
      </c>
      <c r="M31" s="681" t="s">
        <v>147</v>
      </c>
      <c r="N31" s="734">
        <v>21</v>
      </c>
      <c r="O31" s="733">
        <v>11.25</v>
      </c>
      <c r="P31" s="732">
        <f t="shared" si="0"/>
        <v>236.25</v>
      </c>
      <c r="Q31" s="737"/>
    </row>
    <row r="32" s="1" customFormat="1" spans="1:17">
      <c r="A32" s="681" t="s">
        <v>9260</v>
      </c>
      <c r="B32" s="711" t="s">
        <v>9261</v>
      </c>
      <c r="C32" s="712"/>
      <c r="D32" s="713"/>
      <c r="E32" s="711" t="s">
        <v>390</v>
      </c>
      <c r="F32" s="711" t="s">
        <v>102</v>
      </c>
      <c r="G32" s="714" t="s">
        <v>510</v>
      </c>
      <c r="H32" s="714" t="s">
        <v>721</v>
      </c>
      <c r="I32" s="681" t="s">
        <v>28</v>
      </c>
      <c r="J32" s="728" t="s">
        <v>58</v>
      </c>
      <c r="K32" s="729">
        <v>427897.83083</v>
      </c>
      <c r="L32" s="729">
        <v>4657853.38472</v>
      </c>
      <c r="M32" s="681" t="s">
        <v>147</v>
      </c>
      <c r="N32" s="730">
        <v>23.33</v>
      </c>
      <c r="O32" s="731">
        <v>11.25</v>
      </c>
      <c r="P32" s="732">
        <f t="shared" si="0"/>
        <v>262.4625</v>
      </c>
      <c r="Q32" s="737"/>
    </row>
    <row r="33" s="1" customFormat="1" spans="1:17">
      <c r="A33" s="681" t="s">
        <v>9260</v>
      </c>
      <c r="B33" s="711" t="s">
        <v>9261</v>
      </c>
      <c r="C33" s="712"/>
      <c r="D33" s="713"/>
      <c r="E33" s="711" t="s">
        <v>390</v>
      </c>
      <c r="F33" s="711" t="s">
        <v>102</v>
      </c>
      <c r="G33" s="714" t="s">
        <v>692</v>
      </c>
      <c r="H33" s="714" t="s">
        <v>717</v>
      </c>
      <c r="I33" s="681" t="s">
        <v>28</v>
      </c>
      <c r="J33" s="728" t="s">
        <v>58</v>
      </c>
      <c r="K33" s="729">
        <v>432541.323203</v>
      </c>
      <c r="L33" s="729">
        <v>4656910.29656</v>
      </c>
      <c r="M33" s="681" t="s">
        <v>147</v>
      </c>
      <c r="N33" s="730">
        <v>13.64</v>
      </c>
      <c r="O33" s="733">
        <v>11.25</v>
      </c>
      <c r="P33" s="732">
        <f t="shared" si="0"/>
        <v>153.45</v>
      </c>
      <c r="Q33" s="737"/>
    </row>
    <row r="34" s="1" customFormat="1" spans="1:17">
      <c r="A34" s="681" t="s">
        <v>9260</v>
      </c>
      <c r="B34" s="711" t="s">
        <v>9261</v>
      </c>
      <c r="C34" s="712"/>
      <c r="D34" s="713"/>
      <c r="E34" s="711" t="s">
        <v>390</v>
      </c>
      <c r="F34" s="711" t="s">
        <v>102</v>
      </c>
      <c r="G34" s="714" t="s">
        <v>467</v>
      </c>
      <c r="H34" s="714" t="s">
        <v>721</v>
      </c>
      <c r="I34" s="681" t="s">
        <v>28</v>
      </c>
      <c r="J34" s="728" t="s">
        <v>58</v>
      </c>
      <c r="K34" s="729">
        <v>430473.853115</v>
      </c>
      <c r="L34" s="729">
        <v>4657001.39069</v>
      </c>
      <c r="M34" s="681" t="s">
        <v>147</v>
      </c>
      <c r="N34" s="730">
        <v>36.33</v>
      </c>
      <c r="O34" s="731">
        <v>11.25</v>
      </c>
      <c r="P34" s="732">
        <f t="shared" si="0"/>
        <v>408.7125</v>
      </c>
      <c r="Q34" s="737"/>
    </row>
    <row r="35" s="1" customFormat="1" spans="1:17">
      <c r="A35" s="681" t="s">
        <v>9260</v>
      </c>
      <c r="B35" s="711" t="s">
        <v>9261</v>
      </c>
      <c r="C35" s="712"/>
      <c r="D35" s="713"/>
      <c r="E35" s="711" t="s">
        <v>390</v>
      </c>
      <c r="F35" s="711" t="s">
        <v>102</v>
      </c>
      <c r="G35" s="714" t="s">
        <v>543</v>
      </c>
      <c r="H35" s="714" t="s">
        <v>717</v>
      </c>
      <c r="I35" s="681" t="s">
        <v>28</v>
      </c>
      <c r="J35" s="728" t="s">
        <v>58</v>
      </c>
      <c r="K35" s="729">
        <v>432370.883009</v>
      </c>
      <c r="L35" s="729">
        <v>4656956.65665</v>
      </c>
      <c r="M35" s="681" t="s">
        <v>147</v>
      </c>
      <c r="N35" s="730">
        <v>24.79</v>
      </c>
      <c r="O35" s="733">
        <v>11.25</v>
      </c>
      <c r="P35" s="732">
        <f t="shared" si="0"/>
        <v>278.8875</v>
      </c>
      <c r="Q35" s="737"/>
    </row>
    <row r="36" s="1" customFormat="1" spans="1:17">
      <c r="A36" s="681" t="s">
        <v>9260</v>
      </c>
      <c r="B36" s="711" t="s">
        <v>9261</v>
      </c>
      <c r="C36" s="712"/>
      <c r="D36" s="713"/>
      <c r="E36" s="711" t="s">
        <v>390</v>
      </c>
      <c r="F36" s="711" t="s">
        <v>102</v>
      </c>
      <c r="G36" s="714" t="s">
        <v>578</v>
      </c>
      <c r="H36" s="714" t="s">
        <v>717</v>
      </c>
      <c r="I36" s="681" t="s">
        <v>28</v>
      </c>
      <c r="J36" s="728" t="s">
        <v>327</v>
      </c>
      <c r="K36" s="729">
        <v>428159.65659</v>
      </c>
      <c r="L36" s="729">
        <v>4658175.8535</v>
      </c>
      <c r="M36" s="681" t="s">
        <v>147</v>
      </c>
      <c r="N36" s="730">
        <v>1.73</v>
      </c>
      <c r="O36" s="731">
        <v>11.25</v>
      </c>
      <c r="P36" s="732">
        <f t="shared" si="0"/>
        <v>19.4625</v>
      </c>
      <c r="Q36" s="737"/>
    </row>
    <row r="37" s="1" customFormat="1" spans="1:17">
      <c r="A37" s="681" t="s">
        <v>9260</v>
      </c>
      <c r="B37" s="711" t="s">
        <v>9261</v>
      </c>
      <c r="C37" s="712"/>
      <c r="D37" s="713"/>
      <c r="E37" s="711" t="s">
        <v>390</v>
      </c>
      <c r="F37" s="711" t="s">
        <v>102</v>
      </c>
      <c r="G37" s="714" t="s">
        <v>1301</v>
      </c>
      <c r="H37" s="714" t="s">
        <v>717</v>
      </c>
      <c r="I37" s="681" t="s">
        <v>28</v>
      </c>
      <c r="J37" s="728" t="s">
        <v>327</v>
      </c>
      <c r="K37" s="729">
        <v>432597.26201</v>
      </c>
      <c r="L37" s="729">
        <v>4656117.72318</v>
      </c>
      <c r="M37" s="681" t="s">
        <v>147</v>
      </c>
      <c r="N37" s="730">
        <v>34.31</v>
      </c>
      <c r="O37" s="733">
        <v>11.25</v>
      </c>
      <c r="P37" s="732">
        <f t="shared" si="0"/>
        <v>385.9875</v>
      </c>
      <c r="Q37" s="737"/>
    </row>
    <row r="38" s="1" customFormat="1" spans="1:17">
      <c r="A38" s="681" t="s">
        <v>9260</v>
      </c>
      <c r="B38" s="711" t="s">
        <v>9261</v>
      </c>
      <c r="C38" s="712"/>
      <c r="D38" s="713"/>
      <c r="E38" s="711" t="s">
        <v>390</v>
      </c>
      <c r="F38" s="711" t="s">
        <v>102</v>
      </c>
      <c r="G38" s="714" t="s">
        <v>1302</v>
      </c>
      <c r="H38" s="714" t="s">
        <v>721</v>
      </c>
      <c r="I38" s="681" t="s">
        <v>28</v>
      </c>
      <c r="J38" s="728" t="s">
        <v>93</v>
      </c>
      <c r="K38" s="729">
        <v>431977.414359</v>
      </c>
      <c r="L38" s="729">
        <v>4655744.64188</v>
      </c>
      <c r="M38" s="681" t="s">
        <v>147</v>
      </c>
      <c r="N38" s="730">
        <v>13.18</v>
      </c>
      <c r="O38" s="731">
        <v>11.25</v>
      </c>
      <c r="P38" s="732">
        <f t="shared" si="0"/>
        <v>148.275</v>
      </c>
      <c r="Q38" s="737"/>
    </row>
    <row r="39" s="1" customFormat="1" spans="1:17">
      <c r="A39" s="681" t="s">
        <v>9260</v>
      </c>
      <c r="B39" s="711" t="s">
        <v>9261</v>
      </c>
      <c r="C39" s="712"/>
      <c r="D39" s="713"/>
      <c r="E39" s="711" t="s">
        <v>390</v>
      </c>
      <c r="F39" s="711" t="s">
        <v>102</v>
      </c>
      <c r="G39" s="714" t="s">
        <v>1303</v>
      </c>
      <c r="H39" s="714" t="s">
        <v>721</v>
      </c>
      <c r="I39" s="681" t="s">
        <v>28</v>
      </c>
      <c r="J39" s="728" t="s">
        <v>58</v>
      </c>
      <c r="K39" s="729">
        <v>433031.942101</v>
      </c>
      <c r="L39" s="729">
        <v>4651365.76828</v>
      </c>
      <c r="M39" s="681" t="s">
        <v>147</v>
      </c>
      <c r="N39" s="730">
        <v>2.02</v>
      </c>
      <c r="O39" s="733">
        <v>11.25</v>
      </c>
      <c r="P39" s="732">
        <f t="shared" si="0"/>
        <v>22.725</v>
      </c>
      <c r="Q39" s="737"/>
    </row>
    <row r="40" s="1" customFormat="1" spans="1:17">
      <c r="A40" s="681" t="s">
        <v>9260</v>
      </c>
      <c r="B40" s="711" t="s">
        <v>9261</v>
      </c>
      <c r="C40" s="712"/>
      <c r="D40" s="713"/>
      <c r="E40" s="711" t="s">
        <v>390</v>
      </c>
      <c r="F40" s="711" t="s">
        <v>102</v>
      </c>
      <c r="G40" s="714" t="s">
        <v>1304</v>
      </c>
      <c r="H40" s="714" t="s">
        <v>721</v>
      </c>
      <c r="I40" s="681" t="s">
        <v>28</v>
      </c>
      <c r="J40" s="728" t="s">
        <v>58</v>
      </c>
      <c r="K40" s="729">
        <v>432951.648</v>
      </c>
      <c r="L40" s="729">
        <v>4651078.71333</v>
      </c>
      <c r="M40" s="681" t="s">
        <v>147</v>
      </c>
      <c r="N40" s="730">
        <v>62.76</v>
      </c>
      <c r="O40" s="731">
        <v>11.25</v>
      </c>
      <c r="P40" s="732">
        <f t="shared" si="0"/>
        <v>706.05</v>
      </c>
      <c r="Q40" s="737"/>
    </row>
    <row r="41" s="1" customFormat="1" spans="1:17">
      <c r="A41" s="681" t="s">
        <v>9260</v>
      </c>
      <c r="B41" s="711" t="s">
        <v>9261</v>
      </c>
      <c r="C41" s="715"/>
      <c r="D41" s="711"/>
      <c r="E41" s="711" t="s">
        <v>390</v>
      </c>
      <c r="F41" s="711" t="s">
        <v>102</v>
      </c>
      <c r="G41" s="714" t="s">
        <v>465</v>
      </c>
      <c r="H41" s="714" t="s">
        <v>721</v>
      </c>
      <c r="I41" s="681" t="s">
        <v>28</v>
      </c>
      <c r="J41" s="728" t="s">
        <v>58</v>
      </c>
      <c r="K41" s="729">
        <v>430891.695353</v>
      </c>
      <c r="L41" s="729">
        <v>4656943.22214</v>
      </c>
      <c r="M41" s="681" t="s">
        <v>147</v>
      </c>
      <c r="N41" s="730">
        <v>20.15</v>
      </c>
      <c r="O41" s="733">
        <v>11.25</v>
      </c>
      <c r="P41" s="732">
        <f t="shared" si="0"/>
        <v>226.6875</v>
      </c>
      <c r="Q41" s="737"/>
    </row>
    <row r="42" s="1" customFormat="1" spans="1:17">
      <c r="A42" s="681" t="s">
        <v>9260</v>
      </c>
      <c r="B42" s="711" t="s">
        <v>9261</v>
      </c>
      <c r="C42" s="712"/>
      <c r="D42" s="713"/>
      <c r="E42" s="711" t="s">
        <v>390</v>
      </c>
      <c r="F42" s="711" t="s">
        <v>102</v>
      </c>
      <c r="G42" s="714" t="s">
        <v>355</v>
      </c>
      <c r="H42" s="714" t="s">
        <v>721</v>
      </c>
      <c r="I42" s="681" t="s">
        <v>28</v>
      </c>
      <c r="J42" s="728" t="s">
        <v>58</v>
      </c>
      <c r="K42" s="729">
        <v>430837.595231</v>
      </c>
      <c r="L42" s="729">
        <v>4657240.36225</v>
      </c>
      <c r="M42" s="681" t="s">
        <v>147</v>
      </c>
      <c r="N42" s="730">
        <v>144.69</v>
      </c>
      <c r="O42" s="731">
        <v>11.25</v>
      </c>
      <c r="P42" s="732">
        <f t="shared" si="0"/>
        <v>1627.7625</v>
      </c>
      <c r="Q42" s="737"/>
    </row>
    <row r="43" s="1" customFormat="1" spans="1:17">
      <c r="A43" s="681" t="s">
        <v>9260</v>
      </c>
      <c r="B43" s="711" t="s">
        <v>9261</v>
      </c>
      <c r="C43" s="712"/>
      <c r="D43" s="713"/>
      <c r="E43" s="711" t="s">
        <v>390</v>
      </c>
      <c r="F43" s="711" t="s">
        <v>102</v>
      </c>
      <c r="G43" s="714" t="s">
        <v>540</v>
      </c>
      <c r="H43" s="714" t="s">
        <v>721</v>
      </c>
      <c r="I43" s="681" t="s">
        <v>28</v>
      </c>
      <c r="J43" s="728" t="s">
        <v>58</v>
      </c>
      <c r="K43" s="729">
        <v>431071.134196</v>
      </c>
      <c r="L43" s="729">
        <v>4656969.7138</v>
      </c>
      <c r="M43" s="681" t="s">
        <v>147</v>
      </c>
      <c r="N43" s="730">
        <v>7.57</v>
      </c>
      <c r="O43" s="733">
        <v>11.25</v>
      </c>
      <c r="P43" s="732">
        <f t="shared" si="0"/>
        <v>85.1625</v>
      </c>
      <c r="Q43" s="737"/>
    </row>
    <row r="44" s="1" customFormat="1" spans="1:17">
      <c r="A44" s="681" t="s">
        <v>9260</v>
      </c>
      <c r="B44" s="713" t="s">
        <v>9261</v>
      </c>
      <c r="C44" s="712"/>
      <c r="D44" s="713"/>
      <c r="E44" s="711" t="s">
        <v>390</v>
      </c>
      <c r="F44" s="711" t="s">
        <v>102</v>
      </c>
      <c r="G44" s="714" t="s">
        <v>1181</v>
      </c>
      <c r="H44" s="714" t="s">
        <v>721</v>
      </c>
      <c r="I44" s="681" t="s">
        <v>28</v>
      </c>
      <c r="J44" s="728" t="s">
        <v>58</v>
      </c>
      <c r="K44" s="729">
        <v>431901.079027</v>
      </c>
      <c r="L44" s="729">
        <v>4656598.95222</v>
      </c>
      <c r="M44" s="681" t="s">
        <v>147</v>
      </c>
      <c r="N44" s="730">
        <v>8.79</v>
      </c>
      <c r="O44" s="731">
        <v>11.25</v>
      </c>
      <c r="P44" s="732">
        <f t="shared" si="0"/>
        <v>98.8875</v>
      </c>
      <c r="Q44" s="737"/>
    </row>
    <row r="45" s="1" customFormat="1" spans="1:17">
      <c r="A45" s="681" t="s">
        <v>9260</v>
      </c>
      <c r="B45" s="713" t="s">
        <v>9261</v>
      </c>
      <c r="C45" s="712"/>
      <c r="D45" s="713"/>
      <c r="E45" s="711" t="s">
        <v>390</v>
      </c>
      <c r="F45" s="711" t="s">
        <v>102</v>
      </c>
      <c r="G45" s="714" t="s">
        <v>658</v>
      </c>
      <c r="H45" s="714" t="s">
        <v>721</v>
      </c>
      <c r="I45" s="681" t="s">
        <v>28</v>
      </c>
      <c r="J45" s="728" t="s">
        <v>58</v>
      </c>
      <c r="K45" s="729">
        <v>432156.528028</v>
      </c>
      <c r="L45" s="729">
        <v>4656793.59544</v>
      </c>
      <c r="M45" s="681" t="s">
        <v>147</v>
      </c>
      <c r="N45" s="730">
        <v>13.82</v>
      </c>
      <c r="O45" s="733">
        <v>11.25</v>
      </c>
      <c r="P45" s="732">
        <f t="shared" si="0"/>
        <v>155.475</v>
      </c>
      <c r="Q45" s="737"/>
    </row>
    <row r="46" s="1" customFormat="1" spans="1:17">
      <c r="A46" s="681" t="s">
        <v>9260</v>
      </c>
      <c r="B46" s="713" t="s">
        <v>9261</v>
      </c>
      <c r="C46" s="712"/>
      <c r="D46" s="713"/>
      <c r="E46" s="711" t="s">
        <v>390</v>
      </c>
      <c r="F46" s="711" t="s">
        <v>102</v>
      </c>
      <c r="G46" s="714" t="s">
        <v>374</v>
      </c>
      <c r="H46" s="714" t="s">
        <v>717</v>
      </c>
      <c r="I46" s="681" t="s">
        <v>28</v>
      </c>
      <c r="J46" s="728" t="s">
        <v>327</v>
      </c>
      <c r="K46" s="729">
        <v>427801.539117</v>
      </c>
      <c r="L46" s="729">
        <v>4658279.47018</v>
      </c>
      <c r="M46" s="681" t="s">
        <v>147</v>
      </c>
      <c r="N46" s="730">
        <v>12.88</v>
      </c>
      <c r="O46" s="731">
        <v>11.25</v>
      </c>
      <c r="P46" s="732">
        <f t="shared" si="0"/>
        <v>144.9</v>
      </c>
      <c r="Q46" s="737"/>
    </row>
    <row r="47" s="1" customFormat="1" spans="1:17">
      <c r="A47" s="681" t="s">
        <v>9260</v>
      </c>
      <c r="B47" s="711" t="s">
        <v>9261</v>
      </c>
      <c r="C47" s="712"/>
      <c r="D47" s="713"/>
      <c r="E47" s="711" t="s">
        <v>390</v>
      </c>
      <c r="F47" s="711" t="s">
        <v>102</v>
      </c>
      <c r="G47" s="714" t="s">
        <v>600</v>
      </c>
      <c r="H47" s="714" t="s">
        <v>717</v>
      </c>
      <c r="I47" s="681" t="s">
        <v>28</v>
      </c>
      <c r="J47" s="728" t="s">
        <v>58</v>
      </c>
      <c r="K47" s="729">
        <v>428787.716146</v>
      </c>
      <c r="L47" s="729">
        <v>4657858.26921</v>
      </c>
      <c r="M47" s="681" t="s">
        <v>147</v>
      </c>
      <c r="N47" s="734">
        <v>72</v>
      </c>
      <c r="O47" s="733">
        <v>11.25</v>
      </c>
      <c r="P47" s="732">
        <f t="shared" si="0"/>
        <v>810</v>
      </c>
      <c r="Q47" s="737"/>
    </row>
    <row r="48" s="1" customFormat="1" spans="1:17">
      <c r="A48" s="681" t="s">
        <v>9260</v>
      </c>
      <c r="B48" s="711" t="s">
        <v>9261</v>
      </c>
      <c r="C48" s="712"/>
      <c r="D48" s="713"/>
      <c r="E48" s="711" t="s">
        <v>390</v>
      </c>
      <c r="F48" s="711" t="s">
        <v>102</v>
      </c>
      <c r="G48" s="714" t="s">
        <v>1305</v>
      </c>
      <c r="H48" s="714" t="s">
        <v>721</v>
      </c>
      <c r="I48" s="681" t="s">
        <v>28</v>
      </c>
      <c r="J48" s="728" t="s">
        <v>58</v>
      </c>
      <c r="K48" s="729">
        <v>428887.86967</v>
      </c>
      <c r="L48" s="729">
        <v>4657163.79461</v>
      </c>
      <c r="M48" s="681" t="s">
        <v>147</v>
      </c>
      <c r="N48" s="730">
        <v>29.27</v>
      </c>
      <c r="O48" s="731">
        <v>11.25</v>
      </c>
      <c r="P48" s="732">
        <f t="shared" si="0"/>
        <v>329.2875</v>
      </c>
      <c r="Q48" s="737"/>
    </row>
    <row r="49" s="1" customFormat="1" spans="1:17">
      <c r="A49" s="681" t="s">
        <v>9260</v>
      </c>
      <c r="B49" s="711" t="s">
        <v>9261</v>
      </c>
      <c r="C49" s="715"/>
      <c r="D49" s="711"/>
      <c r="E49" s="711" t="s">
        <v>390</v>
      </c>
      <c r="F49" s="711" t="s">
        <v>102</v>
      </c>
      <c r="G49" s="714" t="s">
        <v>566</v>
      </c>
      <c r="H49" s="714" t="s">
        <v>721</v>
      </c>
      <c r="I49" s="681" t="s">
        <v>28</v>
      </c>
      <c r="J49" s="728" t="s">
        <v>58</v>
      </c>
      <c r="K49" s="729">
        <v>429511.826477</v>
      </c>
      <c r="L49" s="729">
        <v>4657123.23129</v>
      </c>
      <c r="M49" s="681" t="s">
        <v>147</v>
      </c>
      <c r="N49" s="734">
        <v>19.7</v>
      </c>
      <c r="O49" s="733">
        <v>11.25</v>
      </c>
      <c r="P49" s="732">
        <f t="shared" si="0"/>
        <v>221.625</v>
      </c>
      <c r="Q49" s="737"/>
    </row>
    <row r="50" s="1" customFormat="1" spans="1:17">
      <c r="A50" s="681" t="s">
        <v>9260</v>
      </c>
      <c r="B50" s="711" t="s">
        <v>9261</v>
      </c>
      <c r="C50" s="712"/>
      <c r="D50" s="713"/>
      <c r="E50" s="711" t="s">
        <v>390</v>
      </c>
      <c r="F50" s="711" t="s">
        <v>102</v>
      </c>
      <c r="G50" s="714" t="s">
        <v>1306</v>
      </c>
      <c r="H50" s="714" t="s">
        <v>721</v>
      </c>
      <c r="I50" s="681" t="s">
        <v>28</v>
      </c>
      <c r="J50" s="728" t="s">
        <v>327</v>
      </c>
      <c r="K50" s="729">
        <v>433452.844981</v>
      </c>
      <c r="L50" s="729">
        <v>4656191.04054</v>
      </c>
      <c r="M50" s="681" t="s">
        <v>147</v>
      </c>
      <c r="N50" s="730">
        <v>3.98</v>
      </c>
      <c r="O50" s="731">
        <v>11.25</v>
      </c>
      <c r="P50" s="732">
        <f t="shared" si="0"/>
        <v>44.775</v>
      </c>
      <c r="Q50" s="737"/>
    </row>
    <row r="51" s="1" customFormat="1" spans="1:17">
      <c r="A51" s="681" t="s">
        <v>9260</v>
      </c>
      <c r="B51" s="711" t="s">
        <v>9261</v>
      </c>
      <c r="C51" s="712"/>
      <c r="D51" s="713"/>
      <c r="E51" s="711" t="s">
        <v>390</v>
      </c>
      <c r="F51" s="711" t="s">
        <v>102</v>
      </c>
      <c r="G51" s="714" t="s">
        <v>1307</v>
      </c>
      <c r="H51" s="714" t="s">
        <v>721</v>
      </c>
      <c r="I51" s="681" t="s">
        <v>28</v>
      </c>
      <c r="J51" s="728" t="s">
        <v>58</v>
      </c>
      <c r="K51" s="729">
        <v>431757.150373</v>
      </c>
      <c r="L51" s="729">
        <v>4655683.99801</v>
      </c>
      <c r="M51" s="681" t="s">
        <v>147</v>
      </c>
      <c r="N51" s="730">
        <v>19.11</v>
      </c>
      <c r="O51" s="733">
        <v>11.25</v>
      </c>
      <c r="P51" s="732">
        <f t="shared" si="0"/>
        <v>214.9875</v>
      </c>
      <c r="Q51" s="737"/>
    </row>
    <row r="52" s="1" customFormat="1" spans="1:17">
      <c r="A52" s="681" t="s">
        <v>9260</v>
      </c>
      <c r="B52" s="711" t="s">
        <v>9261</v>
      </c>
      <c r="C52" s="712"/>
      <c r="D52" s="713"/>
      <c r="E52" s="711" t="s">
        <v>390</v>
      </c>
      <c r="F52" s="711" t="s">
        <v>102</v>
      </c>
      <c r="G52" s="714" t="s">
        <v>1308</v>
      </c>
      <c r="H52" s="714" t="s">
        <v>717</v>
      </c>
      <c r="I52" s="681" t="s">
        <v>28</v>
      </c>
      <c r="J52" s="728" t="s">
        <v>58</v>
      </c>
      <c r="K52" s="729">
        <v>431483.908445</v>
      </c>
      <c r="L52" s="729">
        <v>4655918.44874</v>
      </c>
      <c r="M52" s="681" t="s">
        <v>147</v>
      </c>
      <c r="N52" s="730">
        <v>942.78</v>
      </c>
      <c r="O52" s="731">
        <v>11.25</v>
      </c>
      <c r="P52" s="732">
        <f t="shared" si="0"/>
        <v>10606.275</v>
      </c>
      <c r="Q52" s="737"/>
    </row>
    <row r="53" s="1" customFormat="1" spans="1:17">
      <c r="A53" s="681" t="s">
        <v>9260</v>
      </c>
      <c r="B53" s="711" t="s">
        <v>9261</v>
      </c>
      <c r="C53" s="716"/>
      <c r="D53" s="681"/>
      <c r="E53" s="711" t="s">
        <v>390</v>
      </c>
      <c r="F53" s="711" t="s">
        <v>102</v>
      </c>
      <c r="G53" s="714" t="s">
        <v>442</v>
      </c>
      <c r="H53" s="714" t="s">
        <v>721</v>
      </c>
      <c r="I53" s="681" t="s">
        <v>28</v>
      </c>
      <c r="J53" s="728" t="s">
        <v>58</v>
      </c>
      <c r="K53" s="729">
        <v>429328.379584</v>
      </c>
      <c r="L53" s="729">
        <v>4657324.26798</v>
      </c>
      <c r="M53" s="681" t="s">
        <v>147</v>
      </c>
      <c r="N53" s="734">
        <v>14</v>
      </c>
      <c r="O53" s="733">
        <v>11.25</v>
      </c>
      <c r="P53" s="732">
        <f t="shared" si="0"/>
        <v>157.5</v>
      </c>
      <c r="Q53" s="737"/>
    </row>
    <row r="54" s="1" customFormat="1" spans="1:17">
      <c r="A54" s="681" t="s">
        <v>9260</v>
      </c>
      <c r="B54" s="711" t="s">
        <v>9261</v>
      </c>
      <c r="C54" s="712"/>
      <c r="D54" s="713"/>
      <c r="E54" s="711" t="s">
        <v>390</v>
      </c>
      <c r="F54" s="711" t="s">
        <v>102</v>
      </c>
      <c r="G54" s="714" t="s">
        <v>1309</v>
      </c>
      <c r="H54" s="714" t="s">
        <v>717</v>
      </c>
      <c r="I54" s="681" t="s">
        <v>28</v>
      </c>
      <c r="J54" s="728" t="s">
        <v>58</v>
      </c>
      <c r="K54" s="729">
        <v>428619.884608</v>
      </c>
      <c r="L54" s="729">
        <v>4657589.8624</v>
      </c>
      <c r="M54" s="681" t="s">
        <v>592</v>
      </c>
      <c r="N54" s="730">
        <v>15.82</v>
      </c>
      <c r="O54" s="731">
        <v>11.25</v>
      </c>
      <c r="P54" s="732">
        <f t="shared" si="0"/>
        <v>177.975</v>
      </c>
      <c r="Q54" s="737"/>
    </row>
    <row r="55" s="1" customFormat="1" spans="1:17">
      <c r="A55" s="681" t="s">
        <v>9260</v>
      </c>
      <c r="B55" s="711" t="s">
        <v>9261</v>
      </c>
      <c r="C55" s="712"/>
      <c r="D55" s="713"/>
      <c r="E55" s="711" t="s">
        <v>390</v>
      </c>
      <c r="F55" s="711" t="s">
        <v>102</v>
      </c>
      <c r="G55" s="714" t="s">
        <v>628</v>
      </c>
      <c r="H55" s="714" t="s">
        <v>717</v>
      </c>
      <c r="I55" s="681" t="s">
        <v>28</v>
      </c>
      <c r="J55" s="728" t="s">
        <v>58</v>
      </c>
      <c r="K55" s="729">
        <v>429194.79456</v>
      </c>
      <c r="L55" s="729">
        <v>4657157.01086</v>
      </c>
      <c r="M55" s="681" t="s">
        <v>592</v>
      </c>
      <c r="N55" s="730">
        <v>22.06</v>
      </c>
      <c r="O55" s="733">
        <v>11.25</v>
      </c>
      <c r="P55" s="732">
        <f t="shared" si="0"/>
        <v>248.175</v>
      </c>
      <c r="Q55" s="737"/>
    </row>
    <row r="56" s="1" customFormat="1" spans="1:17">
      <c r="A56" s="681" t="s">
        <v>9260</v>
      </c>
      <c r="B56" s="713" t="s">
        <v>9261</v>
      </c>
      <c r="C56" s="712"/>
      <c r="D56" s="713"/>
      <c r="E56" s="711" t="s">
        <v>390</v>
      </c>
      <c r="F56" s="711" t="s">
        <v>102</v>
      </c>
      <c r="G56" s="714" t="s">
        <v>605</v>
      </c>
      <c r="H56" s="714" t="s">
        <v>721</v>
      </c>
      <c r="I56" s="681" t="s">
        <v>28</v>
      </c>
      <c r="J56" s="728" t="s">
        <v>49</v>
      </c>
      <c r="K56" s="729">
        <v>430693.976398</v>
      </c>
      <c r="L56" s="729">
        <v>4657415.49966</v>
      </c>
      <c r="M56" s="681" t="s">
        <v>147</v>
      </c>
      <c r="N56" s="730">
        <v>4.97</v>
      </c>
      <c r="O56" s="731">
        <v>11.25</v>
      </c>
      <c r="P56" s="732">
        <f t="shared" si="0"/>
        <v>55.9125</v>
      </c>
      <c r="Q56" s="737"/>
    </row>
    <row r="57" s="1" customFormat="1" spans="1:17">
      <c r="A57" s="681" t="s">
        <v>9260</v>
      </c>
      <c r="B57" s="711" t="s">
        <v>9261</v>
      </c>
      <c r="C57" s="712"/>
      <c r="D57" s="713"/>
      <c r="E57" s="711" t="s">
        <v>390</v>
      </c>
      <c r="F57" s="711" t="s">
        <v>102</v>
      </c>
      <c r="G57" s="714" t="s">
        <v>1310</v>
      </c>
      <c r="H57" s="714" t="s">
        <v>721</v>
      </c>
      <c r="I57" s="681" t="s">
        <v>28</v>
      </c>
      <c r="J57" s="728" t="s">
        <v>58</v>
      </c>
      <c r="K57" s="729">
        <v>430118.082402</v>
      </c>
      <c r="L57" s="729">
        <v>4656514.27649</v>
      </c>
      <c r="M57" s="681" t="s">
        <v>592</v>
      </c>
      <c r="N57" s="730">
        <v>6.07</v>
      </c>
      <c r="O57" s="733">
        <v>11.25</v>
      </c>
      <c r="P57" s="732">
        <f t="shared" si="0"/>
        <v>68.2875</v>
      </c>
      <c r="Q57" s="737"/>
    </row>
    <row r="58" s="1" customFormat="1" spans="1:17">
      <c r="A58" s="681" t="s">
        <v>9260</v>
      </c>
      <c r="B58" s="711" t="s">
        <v>9261</v>
      </c>
      <c r="C58" s="712"/>
      <c r="D58" s="713"/>
      <c r="E58" s="711" t="s">
        <v>390</v>
      </c>
      <c r="F58" s="711" t="s">
        <v>102</v>
      </c>
      <c r="G58" s="714" t="s">
        <v>435</v>
      </c>
      <c r="H58" s="714" t="s">
        <v>717</v>
      </c>
      <c r="I58" s="681" t="s">
        <v>28</v>
      </c>
      <c r="J58" s="728" t="s">
        <v>58</v>
      </c>
      <c r="K58" s="729">
        <v>430063.031712</v>
      </c>
      <c r="L58" s="729">
        <v>4657447.77759</v>
      </c>
      <c r="M58" s="681" t="s">
        <v>147</v>
      </c>
      <c r="N58" s="730">
        <v>15.57</v>
      </c>
      <c r="O58" s="731">
        <v>11.25</v>
      </c>
      <c r="P58" s="732">
        <f t="shared" si="0"/>
        <v>175.1625</v>
      </c>
      <c r="Q58" s="737"/>
    </row>
    <row r="59" s="1" customFormat="1" spans="1:17">
      <c r="A59" s="681" t="s">
        <v>9260</v>
      </c>
      <c r="B59" s="711" t="s">
        <v>9261</v>
      </c>
      <c r="C59" s="712"/>
      <c r="D59" s="713"/>
      <c r="E59" s="711" t="s">
        <v>390</v>
      </c>
      <c r="F59" s="711" t="s">
        <v>102</v>
      </c>
      <c r="G59" s="714" t="s">
        <v>1184</v>
      </c>
      <c r="H59" s="714" t="s">
        <v>721</v>
      </c>
      <c r="I59" s="681" t="s">
        <v>28</v>
      </c>
      <c r="J59" s="728" t="s">
        <v>58</v>
      </c>
      <c r="K59" s="729">
        <v>431271.950365</v>
      </c>
      <c r="L59" s="729">
        <v>4656584.3064</v>
      </c>
      <c r="M59" s="681" t="s">
        <v>147</v>
      </c>
      <c r="N59" s="730">
        <v>11.61</v>
      </c>
      <c r="O59" s="733">
        <v>11.25</v>
      </c>
      <c r="P59" s="732">
        <f t="shared" si="0"/>
        <v>130.6125</v>
      </c>
      <c r="Q59" s="737"/>
    </row>
    <row r="60" s="1" customFormat="1" spans="1:17">
      <c r="A60" s="681" t="s">
        <v>9260</v>
      </c>
      <c r="B60" s="711" t="s">
        <v>9261</v>
      </c>
      <c r="C60" s="712"/>
      <c r="D60" s="713"/>
      <c r="E60" s="711" t="s">
        <v>390</v>
      </c>
      <c r="F60" s="711" t="s">
        <v>102</v>
      </c>
      <c r="G60" s="714" t="s">
        <v>493</v>
      </c>
      <c r="H60" s="714" t="s">
        <v>717</v>
      </c>
      <c r="I60" s="681" t="s">
        <v>28</v>
      </c>
      <c r="J60" s="728" t="s">
        <v>58</v>
      </c>
      <c r="K60" s="729">
        <v>432329.148313</v>
      </c>
      <c r="L60" s="729">
        <v>4656392.18642</v>
      </c>
      <c r="M60" s="681" t="s">
        <v>147</v>
      </c>
      <c r="N60" s="730">
        <v>36.85</v>
      </c>
      <c r="O60" s="731">
        <v>11.25</v>
      </c>
      <c r="P60" s="732">
        <f t="shared" si="0"/>
        <v>414.5625</v>
      </c>
      <c r="Q60" s="737"/>
    </row>
    <row r="61" s="1" customFormat="1" spans="1:17">
      <c r="A61" s="681" t="s">
        <v>9260</v>
      </c>
      <c r="B61" s="711" t="s">
        <v>9261</v>
      </c>
      <c r="C61" s="712"/>
      <c r="D61" s="713"/>
      <c r="E61" s="711" t="s">
        <v>390</v>
      </c>
      <c r="F61" s="711" t="s">
        <v>102</v>
      </c>
      <c r="G61" s="714" t="s">
        <v>690</v>
      </c>
      <c r="H61" s="714" t="s">
        <v>721</v>
      </c>
      <c r="I61" s="681" t="s">
        <v>28</v>
      </c>
      <c r="J61" s="728" t="s">
        <v>58</v>
      </c>
      <c r="K61" s="729">
        <v>428926.344147</v>
      </c>
      <c r="L61" s="729">
        <v>4657082.74706</v>
      </c>
      <c r="M61" s="681" t="s">
        <v>147</v>
      </c>
      <c r="N61" s="730">
        <v>51.27</v>
      </c>
      <c r="O61" s="733">
        <v>11.25</v>
      </c>
      <c r="P61" s="732">
        <f t="shared" si="0"/>
        <v>576.7875</v>
      </c>
      <c r="Q61" s="737"/>
    </row>
    <row r="62" s="1" customFormat="1" spans="1:17">
      <c r="A62" s="681" t="s">
        <v>9260</v>
      </c>
      <c r="B62" s="711" t="s">
        <v>9261</v>
      </c>
      <c r="C62" s="712"/>
      <c r="D62" s="713"/>
      <c r="E62" s="711" t="s">
        <v>390</v>
      </c>
      <c r="F62" s="711" t="s">
        <v>102</v>
      </c>
      <c r="G62" s="714" t="s">
        <v>462</v>
      </c>
      <c r="H62" s="714" t="s">
        <v>721</v>
      </c>
      <c r="I62" s="681" t="s">
        <v>28</v>
      </c>
      <c r="J62" s="728" t="s">
        <v>58</v>
      </c>
      <c r="K62" s="729">
        <v>429981.013734</v>
      </c>
      <c r="L62" s="729">
        <v>4657030.17457</v>
      </c>
      <c r="M62" s="681" t="s">
        <v>147</v>
      </c>
      <c r="N62" s="734">
        <v>2</v>
      </c>
      <c r="O62" s="731">
        <v>11.25</v>
      </c>
      <c r="P62" s="732">
        <f t="shared" si="0"/>
        <v>22.5</v>
      </c>
      <c r="Q62" s="737"/>
    </row>
    <row r="63" s="1" customFormat="1" spans="1:17">
      <c r="A63" s="681" t="s">
        <v>9260</v>
      </c>
      <c r="B63" s="711" t="s">
        <v>9261</v>
      </c>
      <c r="C63" s="712"/>
      <c r="D63" s="713"/>
      <c r="E63" s="711" t="s">
        <v>390</v>
      </c>
      <c r="F63" s="711" t="s">
        <v>102</v>
      </c>
      <c r="G63" s="714" t="s">
        <v>1311</v>
      </c>
      <c r="H63" s="714" t="s">
        <v>721</v>
      </c>
      <c r="I63" s="681" t="s">
        <v>28</v>
      </c>
      <c r="J63" s="728" t="s">
        <v>58</v>
      </c>
      <c r="K63" s="729">
        <v>429348.44577</v>
      </c>
      <c r="L63" s="729">
        <v>4657577.88577</v>
      </c>
      <c r="M63" s="681" t="s">
        <v>592</v>
      </c>
      <c r="N63" s="730">
        <v>145.19</v>
      </c>
      <c r="O63" s="733">
        <v>11.25</v>
      </c>
      <c r="P63" s="732">
        <f t="shared" si="0"/>
        <v>1633.3875</v>
      </c>
      <c r="Q63" s="737"/>
    </row>
    <row r="64" s="1" customFormat="1" spans="1:17">
      <c r="A64" s="681" t="s">
        <v>9260</v>
      </c>
      <c r="B64" s="711" t="s">
        <v>9261</v>
      </c>
      <c r="C64" s="712"/>
      <c r="D64" s="713"/>
      <c r="E64" s="711" t="s">
        <v>390</v>
      </c>
      <c r="F64" s="711" t="s">
        <v>102</v>
      </c>
      <c r="G64" s="714" t="s">
        <v>1312</v>
      </c>
      <c r="H64" s="714" t="s">
        <v>721</v>
      </c>
      <c r="I64" s="681" t="s">
        <v>28</v>
      </c>
      <c r="J64" s="728" t="s">
        <v>58</v>
      </c>
      <c r="K64" s="729">
        <v>430200.888087</v>
      </c>
      <c r="L64" s="729">
        <v>4657144.3049</v>
      </c>
      <c r="M64" s="681" t="s">
        <v>147</v>
      </c>
      <c r="N64" s="730">
        <v>73.19</v>
      </c>
      <c r="O64" s="731">
        <v>11.25</v>
      </c>
      <c r="P64" s="732">
        <f t="shared" si="0"/>
        <v>823.3875</v>
      </c>
      <c r="Q64" s="737"/>
    </row>
    <row r="65" s="1" customFormat="1" spans="1:17">
      <c r="A65" s="681" t="s">
        <v>9260</v>
      </c>
      <c r="B65" s="713" t="s">
        <v>9261</v>
      </c>
      <c r="C65" s="712"/>
      <c r="D65" s="713"/>
      <c r="E65" s="711" t="s">
        <v>390</v>
      </c>
      <c r="F65" s="711" t="s">
        <v>102</v>
      </c>
      <c r="G65" s="714" t="s">
        <v>450</v>
      </c>
      <c r="H65" s="714" t="s">
        <v>721</v>
      </c>
      <c r="I65" s="681" t="s">
        <v>28</v>
      </c>
      <c r="J65" s="728" t="s">
        <v>58</v>
      </c>
      <c r="K65" s="729">
        <v>430673.481153</v>
      </c>
      <c r="L65" s="729">
        <v>4657220.3063</v>
      </c>
      <c r="M65" s="681" t="s">
        <v>147</v>
      </c>
      <c r="N65" s="734">
        <v>65</v>
      </c>
      <c r="O65" s="733">
        <v>11.25</v>
      </c>
      <c r="P65" s="732">
        <f t="shared" si="0"/>
        <v>731.25</v>
      </c>
      <c r="Q65" s="737"/>
    </row>
    <row r="66" s="1" customFormat="1" spans="1:17">
      <c r="A66" s="681" t="s">
        <v>9260</v>
      </c>
      <c r="B66" s="711" t="s">
        <v>9261</v>
      </c>
      <c r="C66" s="712"/>
      <c r="D66" s="713"/>
      <c r="E66" s="711" t="s">
        <v>390</v>
      </c>
      <c r="F66" s="711" t="s">
        <v>102</v>
      </c>
      <c r="G66" s="714" t="s">
        <v>1313</v>
      </c>
      <c r="H66" s="714" t="s">
        <v>721</v>
      </c>
      <c r="I66" s="681" t="s">
        <v>28</v>
      </c>
      <c r="J66" s="728" t="s">
        <v>58</v>
      </c>
      <c r="K66" s="729">
        <v>431554.422405</v>
      </c>
      <c r="L66" s="729">
        <v>4655998.8183</v>
      </c>
      <c r="M66" s="681" t="s">
        <v>147</v>
      </c>
      <c r="N66" s="730">
        <v>40.53</v>
      </c>
      <c r="O66" s="731">
        <v>11.25</v>
      </c>
      <c r="P66" s="732">
        <f t="shared" si="0"/>
        <v>455.9625</v>
      </c>
      <c r="Q66" s="737"/>
    </row>
    <row r="67" s="1" customFormat="1" spans="1:17">
      <c r="A67" s="681" t="s">
        <v>9260</v>
      </c>
      <c r="B67" s="711" t="s">
        <v>9261</v>
      </c>
      <c r="C67" s="712"/>
      <c r="D67" s="713"/>
      <c r="E67" s="711" t="s">
        <v>390</v>
      </c>
      <c r="F67" s="711" t="s">
        <v>102</v>
      </c>
      <c r="G67" s="714" t="s">
        <v>437</v>
      </c>
      <c r="H67" s="714" t="s">
        <v>721</v>
      </c>
      <c r="I67" s="681" t="s">
        <v>28</v>
      </c>
      <c r="J67" s="728" t="s">
        <v>58</v>
      </c>
      <c r="K67" s="729">
        <v>432554.917383</v>
      </c>
      <c r="L67" s="729">
        <v>4657372.77998</v>
      </c>
      <c r="M67" s="681" t="s">
        <v>147</v>
      </c>
      <c r="N67" s="730">
        <v>149.89</v>
      </c>
      <c r="O67" s="733">
        <v>11.25</v>
      </c>
      <c r="P67" s="732">
        <f t="shared" si="0"/>
        <v>1686.2625</v>
      </c>
      <c r="Q67" s="737"/>
    </row>
    <row r="68" s="1" customFormat="1" spans="1:17">
      <c r="A68" s="681" t="s">
        <v>9260</v>
      </c>
      <c r="B68" s="711" t="s">
        <v>9261</v>
      </c>
      <c r="C68" s="712"/>
      <c r="D68" s="713"/>
      <c r="E68" s="711" t="s">
        <v>390</v>
      </c>
      <c r="F68" s="711" t="s">
        <v>102</v>
      </c>
      <c r="G68" s="714" t="s">
        <v>359</v>
      </c>
      <c r="H68" s="714" t="s">
        <v>721</v>
      </c>
      <c r="I68" s="681" t="s">
        <v>28</v>
      </c>
      <c r="J68" s="728" t="s">
        <v>58</v>
      </c>
      <c r="K68" s="729">
        <v>431272.832903</v>
      </c>
      <c r="L68" s="729">
        <v>4657096.07356</v>
      </c>
      <c r="M68" s="681" t="s">
        <v>147</v>
      </c>
      <c r="N68" s="730">
        <v>61.88</v>
      </c>
      <c r="O68" s="731">
        <v>11.25</v>
      </c>
      <c r="P68" s="732">
        <f t="shared" si="0"/>
        <v>696.15</v>
      </c>
      <c r="Q68" s="737"/>
    </row>
    <row r="69" s="1" customFormat="1" spans="1:17">
      <c r="A69" s="681" t="s">
        <v>9260</v>
      </c>
      <c r="B69" s="711" t="s">
        <v>9261</v>
      </c>
      <c r="C69" s="712"/>
      <c r="D69" s="713"/>
      <c r="E69" s="711" t="s">
        <v>390</v>
      </c>
      <c r="F69" s="711" t="s">
        <v>102</v>
      </c>
      <c r="G69" s="714" t="s">
        <v>576</v>
      </c>
      <c r="H69" s="714" t="s">
        <v>717</v>
      </c>
      <c r="I69" s="681" t="s">
        <v>28</v>
      </c>
      <c r="J69" s="728" t="s">
        <v>58</v>
      </c>
      <c r="K69" s="729">
        <v>428141.696297</v>
      </c>
      <c r="L69" s="729">
        <v>4658299.53536</v>
      </c>
      <c r="M69" s="681" t="s">
        <v>147</v>
      </c>
      <c r="N69" s="730">
        <v>86.71</v>
      </c>
      <c r="O69" s="733">
        <v>11.25</v>
      </c>
      <c r="P69" s="732">
        <f t="shared" si="0"/>
        <v>975.4875</v>
      </c>
      <c r="Q69" s="737"/>
    </row>
    <row r="70" s="1" customFormat="1" spans="1:17">
      <c r="A70" s="681" t="s">
        <v>9260</v>
      </c>
      <c r="B70" s="713" t="s">
        <v>9261</v>
      </c>
      <c r="C70" s="712"/>
      <c r="D70" s="713"/>
      <c r="E70" s="711" t="s">
        <v>390</v>
      </c>
      <c r="F70" s="711" t="s">
        <v>102</v>
      </c>
      <c r="G70" s="714" t="s">
        <v>1316</v>
      </c>
      <c r="H70" s="714" t="s">
        <v>721</v>
      </c>
      <c r="I70" s="681" t="s">
        <v>28</v>
      </c>
      <c r="J70" s="728" t="s">
        <v>58</v>
      </c>
      <c r="K70" s="729">
        <v>432438.132923</v>
      </c>
      <c r="L70" s="729">
        <v>4656286.33657</v>
      </c>
      <c r="M70" s="681" t="s">
        <v>147</v>
      </c>
      <c r="N70" s="730">
        <v>23.51</v>
      </c>
      <c r="O70" s="731">
        <v>11.25</v>
      </c>
      <c r="P70" s="732">
        <f t="shared" si="0"/>
        <v>264.4875</v>
      </c>
      <c r="Q70" s="737"/>
    </row>
    <row r="71" s="1" customFormat="1" spans="1:17">
      <c r="A71" s="681" t="s">
        <v>9260</v>
      </c>
      <c r="B71" s="711" t="s">
        <v>9261</v>
      </c>
      <c r="C71" s="712"/>
      <c r="D71" s="713"/>
      <c r="E71" s="711" t="s">
        <v>390</v>
      </c>
      <c r="F71" s="711" t="s">
        <v>102</v>
      </c>
      <c r="G71" s="714" t="s">
        <v>586</v>
      </c>
      <c r="H71" s="714" t="s">
        <v>721</v>
      </c>
      <c r="I71" s="681" t="s">
        <v>28</v>
      </c>
      <c r="J71" s="728" t="s">
        <v>58</v>
      </c>
      <c r="K71" s="729">
        <v>430373.362377</v>
      </c>
      <c r="L71" s="729">
        <v>4657626.5806</v>
      </c>
      <c r="M71" s="681" t="s">
        <v>147</v>
      </c>
      <c r="N71" s="730">
        <v>2.69</v>
      </c>
      <c r="O71" s="733">
        <v>11.25</v>
      </c>
      <c r="P71" s="732">
        <f t="shared" ref="P71:P134" si="1">N71*11.25</f>
        <v>30.2625</v>
      </c>
      <c r="Q71" s="737"/>
    </row>
    <row r="72" s="1" customFormat="1" spans="1:17">
      <c r="A72" s="681" t="s">
        <v>9260</v>
      </c>
      <c r="B72" s="713" t="s">
        <v>9261</v>
      </c>
      <c r="C72" s="712"/>
      <c r="D72" s="713"/>
      <c r="E72" s="711" t="s">
        <v>390</v>
      </c>
      <c r="F72" s="711" t="s">
        <v>102</v>
      </c>
      <c r="G72" s="714" t="s">
        <v>1317</v>
      </c>
      <c r="H72" s="714" t="s">
        <v>717</v>
      </c>
      <c r="I72" s="681" t="s">
        <v>28</v>
      </c>
      <c r="J72" s="728" t="s">
        <v>58</v>
      </c>
      <c r="K72" s="729">
        <v>431281.818829</v>
      </c>
      <c r="L72" s="729">
        <v>4657086.51221</v>
      </c>
      <c r="M72" s="681" t="s">
        <v>147</v>
      </c>
      <c r="N72" s="730">
        <v>55.42</v>
      </c>
      <c r="O72" s="731">
        <v>11.25</v>
      </c>
      <c r="P72" s="732">
        <f t="shared" si="1"/>
        <v>623.475</v>
      </c>
      <c r="Q72" s="737"/>
    </row>
    <row r="73" s="1" customFormat="1" spans="1:17">
      <c r="A73" s="681" t="s">
        <v>9260</v>
      </c>
      <c r="B73" s="711" t="s">
        <v>9261</v>
      </c>
      <c r="C73" s="712"/>
      <c r="D73" s="713"/>
      <c r="E73" s="711" t="s">
        <v>390</v>
      </c>
      <c r="F73" s="711" t="s">
        <v>102</v>
      </c>
      <c r="G73" s="714" t="s">
        <v>1318</v>
      </c>
      <c r="H73" s="714" t="s">
        <v>717</v>
      </c>
      <c r="I73" s="681" t="s">
        <v>28</v>
      </c>
      <c r="J73" s="728" t="s">
        <v>327</v>
      </c>
      <c r="K73" s="729">
        <v>432980.698839</v>
      </c>
      <c r="L73" s="729">
        <v>4650850.76307</v>
      </c>
      <c r="M73" s="681" t="s">
        <v>147</v>
      </c>
      <c r="N73" s="730">
        <v>23.16</v>
      </c>
      <c r="O73" s="733">
        <v>11.25</v>
      </c>
      <c r="P73" s="732">
        <f t="shared" si="1"/>
        <v>260.55</v>
      </c>
      <c r="Q73" s="737"/>
    </row>
    <row r="74" s="1" customFormat="1" spans="1:17">
      <c r="A74" s="681" t="s">
        <v>9260</v>
      </c>
      <c r="B74" s="711" t="s">
        <v>9261</v>
      </c>
      <c r="C74" s="712"/>
      <c r="D74" s="713"/>
      <c r="E74" s="711" t="s">
        <v>390</v>
      </c>
      <c r="F74" s="711" t="s">
        <v>102</v>
      </c>
      <c r="G74" s="714" t="s">
        <v>537</v>
      </c>
      <c r="H74" s="714" t="s">
        <v>717</v>
      </c>
      <c r="I74" s="681" t="s">
        <v>28</v>
      </c>
      <c r="J74" s="728" t="s">
        <v>58</v>
      </c>
      <c r="K74" s="729">
        <v>432441.802542</v>
      </c>
      <c r="L74" s="729">
        <v>4657018.257</v>
      </c>
      <c r="M74" s="681" t="s">
        <v>147</v>
      </c>
      <c r="N74" s="730">
        <v>82.09</v>
      </c>
      <c r="O74" s="731">
        <v>11.25</v>
      </c>
      <c r="P74" s="732">
        <f t="shared" si="1"/>
        <v>923.5125</v>
      </c>
      <c r="Q74" s="737"/>
    </row>
    <row r="75" s="1" customFormat="1" spans="1:17">
      <c r="A75" s="681" t="s">
        <v>9260</v>
      </c>
      <c r="B75" s="711" t="s">
        <v>9261</v>
      </c>
      <c r="C75" s="712"/>
      <c r="D75" s="713"/>
      <c r="E75" s="711" t="s">
        <v>390</v>
      </c>
      <c r="F75" s="711" t="s">
        <v>102</v>
      </c>
      <c r="G75" s="714" t="s">
        <v>474</v>
      </c>
      <c r="H75" s="714" t="s">
        <v>717</v>
      </c>
      <c r="I75" s="681" t="s">
        <v>28</v>
      </c>
      <c r="J75" s="728" t="s">
        <v>58</v>
      </c>
      <c r="K75" s="729">
        <v>432016.480706</v>
      </c>
      <c r="L75" s="729">
        <v>4656903.1012</v>
      </c>
      <c r="M75" s="681" t="s">
        <v>147</v>
      </c>
      <c r="N75" s="730">
        <v>4.43</v>
      </c>
      <c r="O75" s="733">
        <v>11.25</v>
      </c>
      <c r="P75" s="732">
        <f t="shared" si="1"/>
        <v>49.8375</v>
      </c>
      <c r="Q75" s="737"/>
    </row>
    <row r="76" s="1" customFormat="1" spans="1:17">
      <c r="A76" s="681" t="s">
        <v>9260</v>
      </c>
      <c r="B76" s="711" t="s">
        <v>9261</v>
      </c>
      <c r="C76" s="712"/>
      <c r="D76" s="713"/>
      <c r="E76" s="711" t="s">
        <v>390</v>
      </c>
      <c r="F76" s="711" t="s">
        <v>102</v>
      </c>
      <c r="G76" s="714" t="s">
        <v>1319</v>
      </c>
      <c r="H76" s="714" t="s">
        <v>721</v>
      </c>
      <c r="I76" s="681" t="s">
        <v>28</v>
      </c>
      <c r="J76" s="728" t="s">
        <v>327</v>
      </c>
      <c r="K76" s="729">
        <v>432783.630941</v>
      </c>
      <c r="L76" s="729">
        <v>4656484.50977</v>
      </c>
      <c r="M76" s="681" t="s">
        <v>147</v>
      </c>
      <c r="N76" s="734">
        <v>50.6</v>
      </c>
      <c r="O76" s="731">
        <v>11.25</v>
      </c>
      <c r="P76" s="732">
        <f t="shared" si="1"/>
        <v>569.25</v>
      </c>
      <c r="Q76" s="737"/>
    </row>
    <row r="77" s="1" customFormat="1" spans="1:17">
      <c r="A77" s="681" t="s">
        <v>9260</v>
      </c>
      <c r="B77" s="711" t="s">
        <v>9261</v>
      </c>
      <c r="C77" s="712"/>
      <c r="D77" s="713"/>
      <c r="E77" s="711" t="s">
        <v>390</v>
      </c>
      <c r="F77" s="711" t="s">
        <v>102</v>
      </c>
      <c r="G77" s="714" t="s">
        <v>436</v>
      </c>
      <c r="H77" s="714" t="s">
        <v>721</v>
      </c>
      <c r="I77" s="681" t="s">
        <v>28</v>
      </c>
      <c r="J77" s="728" t="s">
        <v>327</v>
      </c>
      <c r="K77" s="729">
        <v>433640.891756</v>
      </c>
      <c r="L77" s="729">
        <v>4657456.21771</v>
      </c>
      <c r="M77" s="681" t="s">
        <v>592</v>
      </c>
      <c r="N77" s="730">
        <v>123.06</v>
      </c>
      <c r="O77" s="731">
        <v>11.25</v>
      </c>
      <c r="P77" s="732">
        <f t="shared" si="1"/>
        <v>1384.425</v>
      </c>
      <c r="Q77" s="737"/>
    </row>
    <row r="78" s="1" customFormat="1" spans="1:17">
      <c r="A78" s="681" t="s">
        <v>9260</v>
      </c>
      <c r="B78" s="711" t="s">
        <v>9261</v>
      </c>
      <c r="C78" s="712"/>
      <c r="D78" s="713"/>
      <c r="E78" s="711" t="s">
        <v>390</v>
      </c>
      <c r="F78" s="711" t="s">
        <v>102</v>
      </c>
      <c r="G78" s="714" t="s">
        <v>559</v>
      </c>
      <c r="H78" s="714" t="s">
        <v>721</v>
      </c>
      <c r="I78" s="681" t="s">
        <v>28</v>
      </c>
      <c r="J78" s="728" t="s">
        <v>58</v>
      </c>
      <c r="K78" s="729">
        <v>431752.534213</v>
      </c>
      <c r="L78" s="729">
        <v>4656633.24773</v>
      </c>
      <c r="M78" s="681" t="s">
        <v>592</v>
      </c>
      <c r="N78" s="730">
        <v>2.12</v>
      </c>
      <c r="O78" s="733">
        <v>11.25</v>
      </c>
      <c r="P78" s="732">
        <f t="shared" si="1"/>
        <v>23.85</v>
      </c>
      <c r="Q78" s="737"/>
    </row>
    <row r="79" s="1" customFormat="1" spans="1:17">
      <c r="A79" s="681" t="s">
        <v>9260</v>
      </c>
      <c r="B79" s="711" t="s">
        <v>9261</v>
      </c>
      <c r="C79" s="712"/>
      <c r="D79" s="713"/>
      <c r="E79" s="711" t="s">
        <v>390</v>
      </c>
      <c r="F79" s="711" t="s">
        <v>102</v>
      </c>
      <c r="G79" s="714" t="s">
        <v>684</v>
      </c>
      <c r="H79" s="714" t="s">
        <v>721</v>
      </c>
      <c r="I79" s="681" t="s">
        <v>28</v>
      </c>
      <c r="J79" s="728" t="s">
        <v>58</v>
      </c>
      <c r="K79" s="729">
        <v>429941.605755</v>
      </c>
      <c r="L79" s="729">
        <v>4657353.64888</v>
      </c>
      <c r="M79" s="681" t="s">
        <v>592</v>
      </c>
      <c r="N79" s="730">
        <v>10.79</v>
      </c>
      <c r="O79" s="731">
        <v>11.25</v>
      </c>
      <c r="P79" s="732">
        <f t="shared" si="1"/>
        <v>121.3875</v>
      </c>
      <c r="Q79" s="737"/>
    </row>
    <row r="80" s="1" customFormat="1" spans="1:17">
      <c r="A80" s="681" t="s">
        <v>9260</v>
      </c>
      <c r="B80" s="713" t="s">
        <v>9261</v>
      </c>
      <c r="C80" s="712"/>
      <c r="D80" s="713"/>
      <c r="E80" s="711" t="s">
        <v>390</v>
      </c>
      <c r="F80" s="711" t="s">
        <v>102</v>
      </c>
      <c r="G80" s="714" t="s">
        <v>655</v>
      </c>
      <c r="H80" s="714" t="s">
        <v>717</v>
      </c>
      <c r="I80" s="681" t="s">
        <v>28</v>
      </c>
      <c r="J80" s="728" t="s">
        <v>58</v>
      </c>
      <c r="K80" s="729">
        <v>429117.502613</v>
      </c>
      <c r="L80" s="729">
        <v>4657220.2405</v>
      </c>
      <c r="M80" s="681" t="s">
        <v>592</v>
      </c>
      <c r="N80" s="730">
        <v>43.31</v>
      </c>
      <c r="O80" s="733">
        <v>11.25</v>
      </c>
      <c r="P80" s="732">
        <f t="shared" si="1"/>
        <v>487.2375</v>
      </c>
      <c r="Q80" s="737"/>
    </row>
    <row r="81" s="1" customFormat="1" spans="1:17">
      <c r="A81" s="681" t="s">
        <v>9260</v>
      </c>
      <c r="B81" s="711" t="s">
        <v>9261</v>
      </c>
      <c r="C81" s="712"/>
      <c r="D81" s="713"/>
      <c r="E81" s="711" t="s">
        <v>390</v>
      </c>
      <c r="F81" s="711" t="s">
        <v>102</v>
      </c>
      <c r="G81" s="714" t="s">
        <v>483</v>
      </c>
      <c r="H81" s="714" t="s">
        <v>721</v>
      </c>
      <c r="I81" s="681" t="s">
        <v>28</v>
      </c>
      <c r="J81" s="728" t="s">
        <v>58</v>
      </c>
      <c r="K81" s="729">
        <v>431531.375677</v>
      </c>
      <c r="L81" s="729">
        <v>4656692.19081</v>
      </c>
      <c r="M81" s="681" t="s">
        <v>592</v>
      </c>
      <c r="N81" s="730">
        <v>13.35</v>
      </c>
      <c r="O81" s="731">
        <v>11.25</v>
      </c>
      <c r="P81" s="732">
        <f t="shared" si="1"/>
        <v>150.1875</v>
      </c>
      <c r="Q81" s="737"/>
    </row>
    <row r="82" s="1" customFormat="1" spans="1:17">
      <c r="A82" s="681" t="s">
        <v>9260</v>
      </c>
      <c r="B82" s="713" t="s">
        <v>9261</v>
      </c>
      <c r="C82" s="712"/>
      <c r="D82" s="713"/>
      <c r="E82" s="711" t="s">
        <v>390</v>
      </c>
      <c r="F82" s="711" t="s">
        <v>102</v>
      </c>
      <c r="G82" s="714" t="s">
        <v>1108</v>
      </c>
      <c r="H82" s="714" t="s">
        <v>721</v>
      </c>
      <c r="I82" s="681" t="s">
        <v>28</v>
      </c>
      <c r="J82" s="728" t="s">
        <v>58</v>
      </c>
      <c r="K82" s="729">
        <v>432127.504813</v>
      </c>
      <c r="L82" s="729">
        <v>4656859.18842</v>
      </c>
      <c r="M82" s="681" t="s">
        <v>592</v>
      </c>
      <c r="N82" s="730">
        <v>82.94</v>
      </c>
      <c r="O82" s="733">
        <v>11.25</v>
      </c>
      <c r="P82" s="732">
        <f t="shared" si="1"/>
        <v>933.075</v>
      </c>
      <c r="Q82" s="737"/>
    </row>
    <row r="83" s="1" customFormat="1" spans="1:17">
      <c r="A83" s="681" t="s">
        <v>9260</v>
      </c>
      <c r="B83" s="711" t="s">
        <v>9261</v>
      </c>
      <c r="C83" s="712"/>
      <c r="D83" s="713"/>
      <c r="E83" s="711" t="s">
        <v>390</v>
      </c>
      <c r="F83" s="711" t="s">
        <v>102</v>
      </c>
      <c r="G83" s="714" t="s">
        <v>1322</v>
      </c>
      <c r="H83" s="714" t="s">
        <v>721</v>
      </c>
      <c r="I83" s="681" t="s">
        <v>28</v>
      </c>
      <c r="J83" s="728" t="s">
        <v>58</v>
      </c>
      <c r="K83" s="729">
        <v>429044.011381</v>
      </c>
      <c r="L83" s="729">
        <v>4657625.64337</v>
      </c>
      <c r="M83" s="681" t="s">
        <v>592</v>
      </c>
      <c r="N83" s="730">
        <v>8.43</v>
      </c>
      <c r="O83" s="731">
        <v>11.25</v>
      </c>
      <c r="P83" s="732">
        <f t="shared" si="1"/>
        <v>94.8375</v>
      </c>
      <c r="Q83" s="737"/>
    </row>
    <row r="84" s="1" customFormat="1" spans="1:17">
      <c r="A84" s="681" t="s">
        <v>9260</v>
      </c>
      <c r="B84" s="711" t="s">
        <v>9261</v>
      </c>
      <c r="C84" s="712"/>
      <c r="D84" s="713"/>
      <c r="E84" s="711" t="s">
        <v>390</v>
      </c>
      <c r="F84" s="711" t="s">
        <v>102</v>
      </c>
      <c r="G84" s="714" t="s">
        <v>648</v>
      </c>
      <c r="H84" s="714" t="s">
        <v>721</v>
      </c>
      <c r="I84" s="681" t="s">
        <v>28</v>
      </c>
      <c r="J84" s="728" t="s">
        <v>58</v>
      </c>
      <c r="K84" s="729">
        <v>430203.634766</v>
      </c>
      <c r="L84" s="729">
        <v>4657608.48768</v>
      </c>
      <c r="M84" s="681" t="s">
        <v>592</v>
      </c>
      <c r="N84" s="730">
        <v>11.81</v>
      </c>
      <c r="O84" s="733">
        <v>11.25</v>
      </c>
      <c r="P84" s="732">
        <f t="shared" si="1"/>
        <v>132.8625</v>
      </c>
      <c r="Q84" s="737"/>
    </row>
    <row r="85" s="1" customFormat="1" spans="1:17">
      <c r="A85" s="681" t="s">
        <v>9260</v>
      </c>
      <c r="B85" s="711" t="s">
        <v>9261</v>
      </c>
      <c r="C85" s="712"/>
      <c r="D85" s="713"/>
      <c r="E85" s="711" t="s">
        <v>390</v>
      </c>
      <c r="F85" s="711" t="s">
        <v>102</v>
      </c>
      <c r="G85" s="714" t="s">
        <v>1323</v>
      </c>
      <c r="H85" s="714" t="s">
        <v>721</v>
      </c>
      <c r="I85" s="681" t="s">
        <v>28</v>
      </c>
      <c r="J85" s="728" t="s">
        <v>58</v>
      </c>
      <c r="K85" s="729">
        <v>431495.197657</v>
      </c>
      <c r="L85" s="729">
        <v>4655822.63615</v>
      </c>
      <c r="M85" s="681" t="s">
        <v>147</v>
      </c>
      <c r="N85" s="730">
        <v>8.44</v>
      </c>
      <c r="O85" s="731">
        <v>11.25</v>
      </c>
      <c r="P85" s="732">
        <f t="shared" si="1"/>
        <v>94.95</v>
      </c>
      <c r="Q85" s="737"/>
    </row>
    <row r="86" s="1" customFormat="1" spans="1:17">
      <c r="A86" s="738" t="s">
        <v>9260</v>
      </c>
      <c r="B86" s="739" t="s">
        <v>9261</v>
      </c>
      <c r="C86" s="740"/>
      <c r="D86" s="741"/>
      <c r="E86" s="739" t="s">
        <v>390</v>
      </c>
      <c r="F86" s="739" t="s">
        <v>102</v>
      </c>
      <c r="G86" s="714" t="s">
        <v>471</v>
      </c>
      <c r="H86" s="714" t="s">
        <v>721</v>
      </c>
      <c r="I86" s="738" t="s">
        <v>28</v>
      </c>
      <c r="J86" s="728" t="s">
        <v>58</v>
      </c>
      <c r="K86" s="729">
        <v>432434.558604</v>
      </c>
      <c r="L86" s="729">
        <v>4656939.98616</v>
      </c>
      <c r="M86" s="738" t="s">
        <v>147</v>
      </c>
      <c r="N86" s="730">
        <v>0.89</v>
      </c>
      <c r="O86" s="742">
        <v>11.25</v>
      </c>
      <c r="P86" s="732">
        <f t="shared" si="1"/>
        <v>10.0125</v>
      </c>
      <c r="Q86" s="737"/>
    </row>
    <row r="87" s="1" customFormat="1" spans="1:17">
      <c r="A87" s="681" t="s">
        <v>9260</v>
      </c>
      <c r="B87" s="711" t="s">
        <v>9261</v>
      </c>
      <c r="C87" s="715"/>
      <c r="D87" s="711"/>
      <c r="E87" s="711" t="s">
        <v>390</v>
      </c>
      <c r="F87" s="711" t="s">
        <v>102</v>
      </c>
      <c r="G87" s="714" t="s">
        <v>624</v>
      </c>
      <c r="H87" s="714" t="s">
        <v>721</v>
      </c>
      <c r="I87" s="681" t="s">
        <v>28</v>
      </c>
      <c r="J87" s="728" t="s">
        <v>58</v>
      </c>
      <c r="K87" s="729">
        <v>432374.218078</v>
      </c>
      <c r="L87" s="729">
        <v>4657484.4679</v>
      </c>
      <c r="M87" s="681" t="s">
        <v>147</v>
      </c>
      <c r="N87" s="730">
        <v>48.22</v>
      </c>
      <c r="O87" s="731">
        <v>11.25</v>
      </c>
      <c r="P87" s="732">
        <f t="shared" si="1"/>
        <v>542.475</v>
      </c>
      <c r="Q87" s="737"/>
    </row>
    <row r="88" s="1" customFormat="1" spans="1:17">
      <c r="A88" s="681" t="s">
        <v>9260</v>
      </c>
      <c r="B88" s="711" t="s">
        <v>9261</v>
      </c>
      <c r="C88" s="712"/>
      <c r="D88" s="713"/>
      <c r="E88" s="711" t="s">
        <v>390</v>
      </c>
      <c r="F88" s="711" t="s">
        <v>102</v>
      </c>
      <c r="G88" s="714" t="s">
        <v>1324</v>
      </c>
      <c r="H88" s="714" t="s">
        <v>721</v>
      </c>
      <c r="I88" s="681" t="s">
        <v>28</v>
      </c>
      <c r="J88" s="728" t="s">
        <v>58</v>
      </c>
      <c r="K88" s="729">
        <v>432442.957098</v>
      </c>
      <c r="L88" s="729">
        <v>4656868.76611</v>
      </c>
      <c r="M88" s="681" t="s">
        <v>147</v>
      </c>
      <c r="N88" s="730">
        <v>63.33</v>
      </c>
      <c r="O88" s="733">
        <v>11.25</v>
      </c>
      <c r="P88" s="732">
        <f t="shared" si="1"/>
        <v>712.4625</v>
      </c>
      <c r="Q88" s="737"/>
    </row>
    <row r="89" s="1" customFormat="1" spans="1:17">
      <c r="A89" s="681" t="s">
        <v>9260</v>
      </c>
      <c r="B89" s="711" t="s">
        <v>9261</v>
      </c>
      <c r="C89" s="712"/>
      <c r="D89" s="713"/>
      <c r="E89" s="711" t="s">
        <v>390</v>
      </c>
      <c r="F89" s="711" t="s">
        <v>102</v>
      </c>
      <c r="G89" s="714" t="s">
        <v>1325</v>
      </c>
      <c r="H89" s="714" t="s">
        <v>721</v>
      </c>
      <c r="I89" s="681" t="s">
        <v>28</v>
      </c>
      <c r="J89" s="728" t="s">
        <v>58</v>
      </c>
      <c r="K89" s="729">
        <v>432362.333389</v>
      </c>
      <c r="L89" s="729">
        <v>4657089.76007</v>
      </c>
      <c r="M89" s="681" t="s">
        <v>147</v>
      </c>
      <c r="N89" s="730">
        <v>21.58</v>
      </c>
      <c r="O89" s="731">
        <v>11.25</v>
      </c>
      <c r="P89" s="732">
        <f t="shared" si="1"/>
        <v>242.775</v>
      </c>
      <c r="Q89" s="737"/>
    </row>
    <row r="90" s="1" customFormat="1" spans="1:17">
      <c r="A90" s="681" t="s">
        <v>9260</v>
      </c>
      <c r="B90" s="711" t="s">
        <v>9261</v>
      </c>
      <c r="C90" s="712"/>
      <c r="D90" s="713"/>
      <c r="E90" s="711" t="s">
        <v>390</v>
      </c>
      <c r="F90" s="711" t="s">
        <v>102</v>
      </c>
      <c r="G90" s="714" t="s">
        <v>489</v>
      </c>
      <c r="H90" s="714" t="s">
        <v>717</v>
      </c>
      <c r="I90" s="681" t="s">
        <v>28</v>
      </c>
      <c r="J90" s="728" t="s">
        <v>58</v>
      </c>
      <c r="K90" s="729">
        <v>431461.21013</v>
      </c>
      <c r="L90" s="729">
        <v>4656653.5339</v>
      </c>
      <c r="M90" s="681" t="s">
        <v>147</v>
      </c>
      <c r="N90" s="730">
        <v>6.37</v>
      </c>
      <c r="O90" s="733">
        <v>11.25</v>
      </c>
      <c r="P90" s="732">
        <f t="shared" si="1"/>
        <v>71.6625</v>
      </c>
      <c r="Q90" s="737"/>
    </row>
    <row r="91" s="1" customFormat="1" spans="1:17">
      <c r="A91" s="681" t="s">
        <v>9260</v>
      </c>
      <c r="B91" s="711" t="s">
        <v>9261</v>
      </c>
      <c r="C91" s="712"/>
      <c r="D91" s="713"/>
      <c r="E91" s="711" t="s">
        <v>390</v>
      </c>
      <c r="F91" s="711" t="s">
        <v>102</v>
      </c>
      <c r="G91" s="714" t="s">
        <v>613</v>
      </c>
      <c r="H91" s="714" t="s">
        <v>717</v>
      </c>
      <c r="I91" s="681" t="s">
        <v>28</v>
      </c>
      <c r="J91" s="728" t="s">
        <v>327</v>
      </c>
      <c r="K91" s="729">
        <v>432013.956168</v>
      </c>
      <c r="L91" s="729">
        <v>4656233.08276</v>
      </c>
      <c r="M91" s="681" t="s">
        <v>147</v>
      </c>
      <c r="N91" s="734">
        <v>11.1</v>
      </c>
      <c r="O91" s="731">
        <v>11.25</v>
      </c>
      <c r="P91" s="732">
        <f t="shared" si="1"/>
        <v>124.875</v>
      </c>
      <c r="Q91" s="737"/>
    </row>
    <row r="92" s="1" customFormat="1" spans="1:17">
      <c r="A92" s="681" t="s">
        <v>9260</v>
      </c>
      <c r="B92" s="711" t="s">
        <v>9261</v>
      </c>
      <c r="C92" s="712"/>
      <c r="D92" s="713"/>
      <c r="E92" s="711" t="s">
        <v>390</v>
      </c>
      <c r="F92" s="711" t="s">
        <v>102</v>
      </c>
      <c r="G92" s="714" t="s">
        <v>1326</v>
      </c>
      <c r="H92" s="714" t="s">
        <v>721</v>
      </c>
      <c r="I92" s="681" t="s">
        <v>28</v>
      </c>
      <c r="J92" s="728" t="s">
        <v>58</v>
      </c>
      <c r="K92" s="729">
        <v>433039.003278</v>
      </c>
      <c r="L92" s="729">
        <v>4651613.01063</v>
      </c>
      <c r="M92" s="681" t="s">
        <v>592</v>
      </c>
      <c r="N92" s="730">
        <v>11.65</v>
      </c>
      <c r="O92" s="733">
        <v>11.25</v>
      </c>
      <c r="P92" s="732">
        <f t="shared" si="1"/>
        <v>131.0625</v>
      </c>
      <c r="Q92" s="737"/>
    </row>
    <row r="93" s="1" customFormat="1" spans="1:17">
      <c r="A93" s="681" t="s">
        <v>9260</v>
      </c>
      <c r="B93" s="711" t="s">
        <v>9261</v>
      </c>
      <c r="C93" s="712"/>
      <c r="D93" s="713"/>
      <c r="E93" s="711" t="s">
        <v>390</v>
      </c>
      <c r="F93" s="711" t="s">
        <v>102</v>
      </c>
      <c r="G93" s="714" t="s">
        <v>579</v>
      </c>
      <c r="H93" s="714" t="s">
        <v>721</v>
      </c>
      <c r="I93" s="681" t="s">
        <v>28</v>
      </c>
      <c r="J93" s="728" t="s">
        <v>58</v>
      </c>
      <c r="K93" s="729">
        <v>427760.762391</v>
      </c>
      <c r="L93" s="729">
        <v>4657972.35567</v>
      </c>
      <c r="M93" s="681" t="s">
        <v>147</v>
      </c>
      <c r="N93" s="730">
        <v>41.11</v>
      </c>
      <c r="O93" s="731">
        <v>11.25</v>
      </c>
      <c r="P93" s="732">
        <f t="shared" si="1"/>
        <v>462.4875</v>
      </c>
      <c r="Q93" s="737"/>
    </row>
    <row r="94" s="1" customFormat="1" spans="1:17">
      <c r="A94" s="681" t="s">
        <v>9260</v>
      </c>
      <c r="B94" s="711" t="s">
        <v>9261</v>
      </c>
      <c r="C94" s="712"/>
      <c r="D94" s="713"/>
      <c r="E94" s="711" t="s">
        <v>390</v>
      </c>
      <c r="F94" s="711" t="s">
        <v>102</v>
      </c>
      <c r="G94" s="714" t="s">
        <v>1327</v>
      </c>
      <c r="H94" s="714" t="s">
        <v>721</v>
      </c>
      <c r="I94" s="681" t="s">
        <v>28</v>
      </c>
      <c r="J94" s="728" t="s">
        <v>58</v>
      </c>
      <c r="K94" s="729">
        <v>430514.458149</v>
      </c>
      <c r="L94" s="729">
        <v>4657213.27894</v>
      </c>
      <c r="M94" s="681" t="s">
        <v>592</v>
      </c>
      <c r="N94" s="730">
        <v>1.43</v>
      </c>
      <c r="O94" s="733">
        <v>11.25</v>
      </c>
      <c r="P94" s="732">
        <f t="shared" si="1"/>
        <v>16.0875</v>
      </c>
      <c r="Q94" s="737"/>
    </row>
    <row r="95" s="1" customFormat="1" spans="1:17">
      <c r="A95" s="681" t="s">
        <v>9260</v>
      </c>
      <c r="B95" s="711" t="s">
        <v>9261</v>
      </c>
      <c r="C95" s="712"/>
      <c r="D95" s="713"/>
      <c r="E95" s="711" t="s">
        <v>390</v>
      </c>
      <c r="F95" s="711" t="s">
        <v>102</v>
      </c>
      <c r="G95" s="714" t="s">
        <v>522</v>
      </c>
      <c r="H95" s="714" t="s">
        <v>717</v>
      </c>
      <c r="I95" s="681" t="s">
        <v>28</v>
      </c>
      <c r="J95" s="728" t="s">
        <v>58</v>
      </c>
      <c r="K95" s="729">
        <v>428669.24104</v>
      </c>
      <c r="L95" s="729">
        <v>4657537.06074</v>
      </c>
      <c r="M95" s="681" t="s">
        <v>592</v>
      </c>
      <c r="N95" s="730">
        <v>20.13</v>
      </c>
      <c r="O95" s="731">
        <v>11.25</v>
      </c>
      <c r="P95" s="732">
        <f t="shared" si="1"/>
        <v>226.4625</v>
      </c>
      <c r="Q95" s="737"/>
    </row>
    <row r="96" s="1" customFormat="1" spans="1:17">
      <c r="A96" s="681" t="s">
        <v>9260</v>
      </c>
      <c r="B96" s="711" t="s">
        <v>9261</v>
      </c>
      <c r="C96" s="715"/>
      <c r="D96" s="711"/>
      <c r="E96" s="711" t="s">
        <v>390</v>
      </c>
      <c r="F96" s="711" t="s">
        <v>102</v>
      </c>
      <c r="G96" s="714" t="s">
        <v>1328</v>
      </c>
      <c r="H96" s="714" t="s">
        <v>721</v>
      </c>
      <c r="I96" s="681" t="s">
        <v>28</v>
      </c>
      <c r="J96" s="728" t="s">
        <v>58</v>
      </c>
      <c r="K96" s="729">
        <v>431038.342536</v>
      </c>
      <c r="L96" s="729">
        <v>4655906.06304</v>
      </c>
      <c r="M96" s="681" t="s">
        <v>592</v>
      </c>
      <c r="N96" s="730">
        <v>122.43</v>
      </c>
      <c r="O96" s="733">
        <v>11.25</v>
      </c>
      <c r="P96" s="732">
        <f t="shared" si="1"/>
        <v>1377.3375</v>
      </c>
      <c r="Q96" s="737"/>
    </row>
    <row r="97" s="1" customFormat="1" spans="1:17">
      <c r="A97" s="681" t="s">
        <v>9260</v>
      </c>
      <c r="B97" s="711" t="s">
        <v>9261</v>
      </c>
      <c r="C97" s="730"/>
      <c r="D97" s="711"/>
      <c r="E97" s="711" t="s">
        <v>390</v>
      </c>
      <c r="F97" s="711" t="s">
        <v>102</v>
      </c>
      <c r="G97" s="714" t="s">
        <v>587</v>
      </c>
      <c r="H97" s="714" t="s">
        <v>717</v>
      </c>
      <c r="I97" s="681" t="s">
        <v>28</v>
      </c>
      <c r="J97" s="728" t="s">
        <v>58</v>
      </c>
      <c r="K97" s="729">
        <v>430114.223447</v>
      </c>
      <c r="L97" s="729">
        <v>4657607.71097</v>
      </c>
      <c r="M97" s="681" t="s">
        <v>592</v>
      </c>
      <c r="N97" s="730">
        <v>14.66</v>
      </c>
      <c r="O97" s="731">
        <v>11.25</v>
      </c>
      <c r="P97" s="732">
        <f t="shared" si="1"/>
        <v>164.925</v>
      </c>
      <c r="Q97" s="737"/>
    </row>
    <row r="98" s="1" customFormat="1" spans="1:17">
      <c r="A98" s="681" t="s">
        <v>9260</v>
      </c>
      <c r="B98" s="711" t="s">
        <v>9261</v>
      </c>
      <c r="C98" s="730"/>
      <c r="D98" s="711"/>
      <c r="E98" s="711" t="s">
        <v>390</v>
      </c>
      <c r="F98" s="711" t="s">
        <v>102</v>
      </c>
      <c r="G98" s="714" t="s">
        <v>352</v>
      </c>
      <c r="H98" s="714" t="s">
        <v>721</v>
      </c>
      <c r="I98" s="681" t="s">
        <v>28</v>
      </c>
      <c r="J98" s="728" t="s">
        <v>58</v>
      </c>
      <c r="K98" s="729">
        <v>429768.812454</v>
      </c>
      <c r="L98" s="729">
        <v>4657553.25311</v>
      </c>
      <c r="M98" s="681" t="s">
        <v>592</v>
      </c>
      <c r="N98" s="730">
        <v>128.05</v>
      </c>
      <c r="O98" s="733">
        <v>11.25</v>
      </c>
      <c r="P98" s="732">
        <f t="shared" si="1"/>
        <v>1440.5625</v>
      </c>
      <c r="Q98" s="737"/>
    </row>
    <row r="99" s="1" customFormat="1" spans="1:17">
      <c r="A99" s="681" t="s">
        <v>9260</v>
      </c>
      <c r="B99" s="711" t="s">
        <v>9261</v>
      </c>
      <c r="C99" s="730"/>
      <c r="D99" s="711"/>
      <c r="E99" s="711" t="s">
        <v>390</v>
      </c>
      <c r="F99" s="711" t="s">
        <v>102</v>
      </c>
      <c r="G99" s="714" t="s">
        <v>1329</v>
      </c>
      <c r="H99" s="714" t="s">
        <v>717</v>
      </c>
      <c r="I99" s="681" t="s">
        <v>28</v>
      </c>
      <c r="J99" s="728" t="s">
        <v>327</v>
      </c>
      <c r="K99" s="729">
        <v>433131.816259</v>
      </c>
      <c r="L99" s="729">
        <v>4651458.08274</v>
      </c>
      <c r="M99" s="681" t="s">
        <v>592</v>
      </c>
      <c r="N99" s="730">
        <v>3.15</v>
      </c>
      <c r="O99" s="731">
        <v>11.25</v>
      </c>
      <c r="P99" s="732">
        <f t="shared" si="1"/>
        <v>35.4375</v>
      </c>
      <c r="Q99" s="737"/>
    </row>
    <row r="100" s="1" customFormat="1" spans="1:17">
      <c r="A100" s="681" t="s">
        <v>9260</v>
      </c>
      <c r="B100" s="711" t="s">
        <v>9261</v>
      </c>
      <c r="C100" s="730"/>
      <c r="D100" s="711"/>
      <c r="E100" s="711" t="s">
        <v>390</v>
      </c>
      <c r="F100" s="711" t="s">
        <v>102</v>
      </c>
      <c r="G100" s="714" t="s">
        <v>1330</v>
      </c>
      <c r="H100" s="714" t="s">
        <v>721</v>
      </c>
      <c r="I100" s="681" t="s">
        <v>28</v>
      </c>
      <c r="J100" s="728" t="s">
        <v>58</v>
      </c>
      <c r="K100" s="729">
        <v>431387.530802</v>
      </c>
      <c r="L100" s="729">
        <v>4656330.18219</v>
      </c>
      <c r="M100" s="681" t="s">
        <v>592</v>
      </c>
      <c r="N100" s="734">
        <v>81.4</v>
      </c>
      <c r="O100" s="733">
        <v>11.25</v>
      </c>
      <c r="P100" s="732">
        <f t="shared" si="1"/>
        <v>915.75</v>
      </c>
      <c r="Q100" s="737"/>
    </row>
    <row r="101" s="1" customFormat="1" spans="1:17">
      <c r="A101" s="681" t="s">
        <v>9260</v>
      </c>
      <c r="B101" s="711" t="s">
        <v>9261</v>
      </c>
      <c r="C101" s="730"/>
      <c r="D101" s="711"/>
      <c r="E101" s="711" t="s">
        <v>390</v>
      </c>
      <c r="F101" s="711" t="s">
        <v>102</v>
      </c>
      <c r="G101" s="714" t="s">
        <v>1178</v>
      </c>
      <c r="H101" s="714" t="s">
        <v>717</v>
      </c>
      <c r="I101" s="681" t="s">
        <v>28</v>
      </c>
      <c r="J101" s="728" t="s">
        <v>58</v>
      </c>
      <c r="K101" s="729">
        <v>432604.671248</v>
      </c>
      <c r="L101" s="729">
        <v>4657306.0429</v>
      </c>
      <c r="M101" s="681" t="s">
        <v>592</v>
      </c>
      <c r="N101" s="734">
        <v>14.2</v>
      </c>
      <c r="O101" s="731">
        <v>11.25</v>
      </c>
      <c r="P101" s="732">
        <f t="shared" si="1"/>
        <v>159.75</v>
      </c>
      <c r="Q101" s="737"/>
    </row>
    <row r="102" s="1" customFormat="1" spans="1:17">
      <c r="A102" s="681" t="s">
        <v>9260</v>
      </c>
      <c r="B102" s="711" t="s">
        <v>9261</v>
      </c>
      <c r="C102" s="730"/>
      <c r="D102" s="711"/>
      <c r="E102" s="711" t="s">
        <v>390</v>
      </c>
      <c r="F102" s="711" t="s">
        <v>102</v>
      </c>
      <c r="G102" s="714" t="s">
        <v>530</v>
      </c>
      <c r="H102" s="714" t="s">
        <v>721</v>
      </c>
      <c r="I102" s="681" t="s">
        <v>28</v>
      </c>
      <c r="J102" s="728" t="s">
        <v>327</v>
      </c>
      <c r="K102" s="729">
        <v>433696.264647</v>
      </c>
      <c r="L102" s="729">
        <v>4657336.40739</v>
      </c>
      <c r="M102" s="681" t="s">
        <v>592</v>
      </c>
      <c r="N102" s="730">
        <v>93.81</v>
      </c>
      <c r="O102" s="733">
        <v>11.25</v>
      </c>
      <c r="P102" s="732">
        <f t="shared" si="1"/>
        <v>1055.3625</v>
      </c>
      <c r="Q102" s="737"/>
    </row>
    <row r="103" s="1" customFormat="1" spans="1:17">
      <c r="A103" s="681" t="s">
        <v>9260</v>
      </c>
      <c r="B103" s="711" t="s">
        <v>9261</v>
      </c>
      <c r="C103" s="730"/>
      <c r="D103" s="711"/>
      <c r="E103" s="711" t="s">
        <v>390</v>
      </c>
      <c r="F103" s="711" t="s">
        <v>102</v>
      </c>
      <c r="G103" s="714" t="s">
        <v>1331</v>
      </c>
      <c r="H103" s="714" t="s">
        <v>721</v>
      </c>
      <c r="I103" s="681" t="s">
        <v>28</v>
      </c>
      <c r="J103" s="728" t="s">
        <v>29</v>
      </c>
      <c r="K103" s="729">
        <v>433061.237969</v>
      </c>
      <c r="L103" s="729">
        <v>4651041.51036</v>
      </c>
      <c r="M103" s="681" t="s">
        <v>592</v>
      </c>
      <c r="N103" s="734">
        <v>42.7</v>
      </c>
      <c r="O103" s="731">
        <v>11.25</v>
      </c>
      <c r="P103" s="732">
        <f t="shared" si="1"/>
        <v>480.375</v>
      </c>
      <c r="Q103" s="737"/>
    </row>
    <row r="104" s="1" customFormat="1" spans="1:17">
      <c r="A104" s="681" t="s">
        <v>9260</v>
      </c>
      <c r="B104" s="711" t="s">
        <v>9261</v>
      </c>
      <c r="C104" s="730"/>
      <c r="D104" s="711"/>
      <c r="E104" s="711" t="s">
        <v>390</v>
      </c>
      <c r="F104" s="711" t="s">
        <v>102</v>
      </c>
      <c r="G104" s="714" t="s">
        <v>422</v>
      </c>
      <c r="H104" s="714" t="s">
        <v>721</v>
      </c>
      <c r="I104" s="681" t="s">
        <v>28</v>
      </c>
      <c r="J104" s="728" t="s">
        <v>58</v>
      </c>
      <c r="K104" s="729">
        <v>428600.607432</v>
      </c>
      <c r="L104" s="729">
        <v>4657642.72111</v>
      </c>
      <c r="M104" s="681" t="s">
        <v>592</v>
      </c>
      <c r="N104" s="730">
        <v>3.32</v>
      </c>
      <c r="O104" s="733">
        <v>11.25</v>
      </c>
      <c r="P104" s="732">
        <f t="shared" si="1"/>
        <v>37.35</v>
      </c>
      <c r="Q104" s="737"/>
    </row>
    <row r="105" s="1" customFormat="1" spans="1:17">
      <c r="A105" s="681" t="s">
        <v>9260</v>
      </c>
      <c r="B105" s="711" t="s">
        <v>9261</v>
      </c>
      <c r="C105" s="730"/>
      <c r="D105" s="711"/>
      <c r="E105" s="711" t="s">
        <v>390</v>
      </c>
      <c r="F105" s="711" t="s">
        <v>102</v>
      </c>
      <c r="G105" s="714" t="s">
        <v>1332</v>
      </c>
      <c r="H105" s="714" t="s">
        <v>717</v>
      </c>
      <c r="I105" s="681" t="s">
        <v>28</v>
      </c>
      <c r="J105" s="728" t="s">
        <v>327</v>
      </c>
      <c r="K105" s="729">
        <v>432894.280968</v>
      </c>
      <c r="L105" s="729">
        <v>4655924.07772</v>
      </c>
      <c r="M105" s="681" t="s">
        <v>592</v>
      </c>
      <c r="N105" s="730">
        <v>15.29</v>
      </c>
      <c r="O105" s="731">
        <v>11.25</v>
      </c>
      <c r="P105" s="732">
        <f t="shared" si="1"/>
        <v>172.0125</v>
      </c>
      <c r="Q105" s="737"/>
    </row>
    <row r="106" s="1" customFormat="1" spans="1:17">
      <c r="A106" s="681" t="s">
        <v>9260</v>
      </c>
      <c r="B106" s="711" t="s">
        <v>9261</v>
      </c>
      <c r="C106" s="730"/>
      <c r="D106" s="711"/>
      <c r="E106" s="711" t="s">
        <v>390</v>
      </c>
      <c r="F106" s="711" t="s">
        <v>102</v>
      </c>
      <c r="G106" s="714" t="s">
        <v>1333</v>
      </c>
      <c r="H106" s="714" t="s">
        <v>721</v>
      </c>
      <c r="I106" s="681" t="s">
        <v>28</v>
      </c>
      <c r="J106" s="728" t="s">
        <v>58</v>
      </c>
      <c r="K106" s="729">
        <v>432849.786814</v>
      </c>
      <c r="L106" s="729">
        <v>4650902.21728</v>
      </c>
      <c r="M106" s="681" t="s">
        <v>592</v>
      </c>
      <c r="N106" s="730">
        <v>65.51</v>
      </c>
      <c r="O106" s="733">
        <v>11.25</v>
      </c>
      <c r="P106" s="732">
        <f t="shared" si="1"/>
        <v>736.9875</v>
      </c>
      <c r="Q106" s="737"/>
    </row>
    <row r="107" s="1" customFormat="1" spans="1:17">
      <c r="A107" s="681" t="s">
        <v>9260</v>
      </c>
      <c r="B107" s="711" t="s">
        <v>9261</v>
      </c>
      <c r="C107" s="730"/>
      <c r="D107" s="711"/>
      <c r="E107" s="711" t="s">
        <v>390</v>
      </c>
      <c r="F107" s="711" t="s">
        <v>102</v>
      </c>
      <c r="G107" s="714" t="s">
        <v>545</v>
      </c>
      <c r="H107" s="714" t="s">
        <v>721</v>
      </c>
      <c r="I107" s="681" t="s">
        <v>28</v>
      </c>
      <c r="J107" s="728" t="s">
        <v>58</v>
      </c>
      <c r="K107" s="729">
        <v>432322.571</v>
      </c>
      <c r="L107" s="729">
        <v>4656871.64791</v>
      </c>
      <c r="M107" s="681" t="s">
        <v>592</v>
      </c>
      <c r="N107" s="730">
        <v>19.22</v>
      </c>
      <c r="O107" s="731">
        <v>11.25</v>
      </c>
      <c r="P107" s="732">
        <f t="shared" si="1"/>
        <v>216.225</v>
      </c>
      <c r="Q107" s="737"/>
    </row>
    <row r="108" s="1" customFormat="1" spans="1:17">
      <c r="A108" s="681" t="s">
        <v>9260</v>
      </c>
      <c r="B108" s="711" t="s">
        <v>9261</v>
      </c>
      <c r="C108" s="730"/>
      <c r="D108" s="711"/>
      <c r="E108" s="711" t="s">
        <v>390</v>
      </c>
      <c r="F108" s="711" t="s">
        <v>102</v>
      </c>
      <c r="G108" s="714" t="s">
        <v>430</v>
      </c>
      <c r="H108" s="714" t="s">
        <v>721</v>
      </c>
      <c r="I108" s="681" t="s">
        <v>28</v>
      </c>
      <c r="J108" s="728" t="s">
        <v>58</v>
      </c>
      <c r="K108" s="729">
        <v>428719.307307</v>
      </c>
      <c r="L108" s="729">
        <v>4657533.04199</v>
      </c>
      <c r="M108" s="681" t="s">
        <v>592</v>
      </c>
      <c r="N108" s="730">
        <v>8.62</v>
      </c>
      <c r="O108" s="733">
        <v>11.25</v>
      </c>
      <c r="P108" s="732">
        <f t="shared" si="1"/>
        <v>96.975</v>
      </c>
      <c r="Q108" s="737"/>
    </row>
    <row r="109" s="1" customFormat="1" spans="1:17">
      <c r="A109" s="681" t="s">
        <v>9260</v>
      </c>
      <c r="B109" s="711" t="s">
        <v>9261</v>
      </c>
      <c r="C109" s="730"/>
      <c r="D109" s="711"/>
      <c r="E109" s="711" t="s">
        <v>390</v>
      </c>
      <c r="F109" s="711" t="s">
        <v>102</v>
      </c>
      <c r="G109" s="714" t="s">
        <v>528</v>
      </c>
      <c r="H109" s="714" t="s">
        <v>721</v>
      </c>
      <c r="I109" s="681" t="s">
        <v>28</v>
      </c>
      <c r="J109" s="728" t="s">
        <v>58</v>
      </c>
      <c r="K109" s="729">
        <v>429328.343023</v>
      </c>
      <c r="L109" s="729">
        <v>4657429.21577</v>
      </c>
      <c r="M109" s="681" t="s">
        <v>592</v>
      </c>
      <c r="N109" s="730">
        <v>82.09</v>
      </c>
      <c r="O109" s="731">
        <v>11.25</v>
      </c>
      <c r="P109" s="732">
        <f t="shared" si="1"/>
        <v>923.5125</v>
      </c>
      <c r="Q109" s="737"/>
    </row>
    <row r="110" s="1" customFormat="1" spans="1:17">
      <c r="A110" s="681" t="s">
        <v>9260</v>
      </c>
      <c r="B110" s="711" t="s">
        <v>9261</v>
      </c>
      <c r="C110" s="730"/>
      <c r="D110" s="711"/>
      <c r="E110" s="711" t="s">
        <v>390</v>
      </c>
      <c r="F110" s="711" t="s">
        <v>102</v>
      </c>
      <c r="G110" s="714" t="s">
        <v>475</v>
      </c>
      <c r="H110" s="714" t="s">
        <v>717</v>
      </c>
      <c r="I110" s="681" t="s">
        <v>28</v>
      </c>
      <c r="J110" s="728" t="s">
        <v>58</v>
      </c>
      <c r="K110" s="729">
        <v>430747.991634</v>
      </c>
      <c r="L110" s="729">
        <v>4656904.47246</v>
      </c>
      <c r="M110" s="681" t="s">
        <v>592</v>
      </c>
      <c r="N110" s="730">
        <v>7.94</v>
      </c>
      <c r="O110" s="733">
        <v>11.25</v>
      </c>
      <c r="P110" s="732">
        <f t="shared" si="1"/>
        <v>89.325</v>
      </c>
      <c r="Q110" s="737"/>
    </row>
    <row r="111" s="1" customFormat="1" spans="1:17">
      <c r="A111" s="681" t="s">
        <v>9260</v>
      </c>
      <c r="B111" s="711" t="s">
        <v>9261</v>
      </c>
      <c r="C111" s="730"/>
      <c r="D111" s="711"/>
      <c r="E111" s="711" t="s">
        <v>390</v>
      </c>
      <c r="F111" s="711" t="s">
        <v>102</v>
      </c>
      <c r="G111" s="714" t="s">
        <v>1334</v>
      </c>
      <c r="H111" s="714" t="s">
        <v>721</v>
      </c>
      <c r="I111" s="681" t="s">
        <v>28</v>
      </c>
      <c r="J111" s="728" t="s">
        <v>93</v>
      </c>
      <c r="K111" s="729">
        <v>432034.364725</v>
      </c>
      <c r="L111" s="729">
        <v>4655754.71755</v>
      </c>
      <c r="M111" s="681" t="s">
        <v>592</v>
      </c>
      <c r="N111" s="730">
        <v>25.92</v>
      </c>
      <c r="O111" s="731">
        <v>11.25</v>
      </c>
      <c r="P111" s="732">
        <f t="shared" si="1"/>
        <v>291.6</v>
      </c>
      <c r="Q111" s="737"/>
    </row>
    <row r="112" s="1" customFormat="1" spans="1:17">
      <c r="A112" s="681" t="s">
        <v>9260</v>
      </c>
      <c r="B112" s="711" t="s">
        <v>9261</v>
      </c>
      <c r="C112" s="730"/>
      <c r="D112" s="711"/>
      <c r="E112" s="711" t="s">
        <v>390</v>
      </c>
      <c r="F112" s="711" t="s">
        <v>102</v>
      </c>
      <c r="G112" s="714" t="s">
        <v>554</v>
      </c>
      <c r="H112" s="714" t="s">
        <v>717</v>
      </c>
      <c r="I112" s="681" t="s">
        <v>28</v>
      </c>
      <c r="J112" s="728" t="s">
        <v>58</v>
      </c>
      <c r="K112" s="729">
        <v>430849.958344</v>
      </c>
      <c r="L112" s="729">
        <v>4656701.25044</v>
      </c>
      <c r="M112" s="681" t="s">
        <v>592</v>
      </c>
      <c r="N112" s="743">
        <v>25.88</v>
      </c>
      <c r="O112" s="733">
        <v>11.25</v>
      </c>
      <c r="P112" s="732">
        <f t="shared" si="1"/>
        <v>291.15</v>
      </c>
      <c r="Q112" s="737"/>
    </row>
    <row r="113" s="1" customFormat="1" spans="1:17">
      <c r="A113" s="681" t="s">
        <v>9260</v>
      </c>
      <c r="B113" s="711" t="s">
        <v>9261</v>
      </c>
      <c r="C113" s="730"/>
      <c r="D113" s="711"/>
      <c r="E113" s="711" t="s">
        <v>390</v>
      </c>
      <c r="F113" s="711" t="s">
        <v>102</v>
      </c>
      <c r="G113" s="714" t="s">
        <v>1335</v>
      </c>
      <c r="H113" s="714" t="s">
        <v>721</v>
      </c>
      <c r="I113" s="681" t="s">
        <v>28</v>
      </c>
      <c r="J113" s="728" t="s">
        <v>58</v>
      </c>
      <c r="K113" s="729">
        <v>429883.634845</v>
      </c>
      <c r="L113" s="729">
        <v>4656774.15031</v>
      </c>
      <c r="M113" s="681" t="s">
        <v>592</v>
      </c>
      <c r="N113" s="730">
        <v>11.66</v>
      </c>
      <c r="O113" s="731">
        <v>11.25</v>
      </c>
      <c r="P113" s="732">
        <f t="shared" si="1"/>
        <v>131.175</v>
      </c>
      <c r="Q113" s="737"/>
    </row>
    <row r="114" s="1" customFormat="1" spans="1:17">
      <c r="A114" s="681" t="s">
        <v>9260</v>
      </c>
      <c r="B114" s="711" t="s">
        <v>9261</v>
      </c>
      <c r="C114" s="730"/>
      <c r="D114" s="711"/>
      <c r="E114" s="711" t="s">
        <v>390</v>
      </c>
      <c r="F114" s="711" t="s">
        <v>102</v>
      </c>
      <c r="G114" s="714" t="s">
        <v>1336</v>
      </c>
      <c r="H114" s="714" t="s">
        <v>717</v>
      </c>
      <c r="I114" s="681" t="s">
        <v>28</v>
      </c>
      <c r="J114" s="728" t="s">
        <v>58</v>
      </c>
      <c r="K114" s="729">
        <v>431153.159031</v>
      </c>
      <c r="L114" s="729">
        <v>4656910.45263</v>
      </c>
      <c r="M114" s="681" t="s">
        <v>592</v>
      </c>
      <c r="N114" s="730">
        <v>2.68</v>
      </c>
      <c r="O114" s="733">
        <v>11.25</v>
      </c>
      <c r="P114" s="732">
        <f t="shared" si="1"/>
        <v>30.15</v>
      </c>
      <c r="Q114" s="737"/>
    </row>
    <row r="115" s="1" customFormat="1" spans="1:17">
      <c r="A115" s="681" t="s">
        <v>9260</v>
      </c>
      <c r="B115" s="711" t="s">
        <v>9261</v>
      </c>
      <c r="C115" s="730"/>
      <c r="D115" s="711"/>
      <c r="E115" s="711" t="s">
        <v>390</v>
      </c>
      <c r="F115" s="711" t="s">
        <v>102</v>
      </c>
      <c r="G115" s="714" t="s">
        <v>1337</v>
      </c>
      <c r="H115" s="714" t="s">
        <v>717</v>
      </c>
      <c r="I115" s="681" t="s">
        <v>28</v>
      </c>
      <c r="J115" s="728" t="s">
        <v>327</v>
      </c>
      <c r="K115" s="729">
        <v>432850.207412</v>
      </c>
      <c r="L115" s="729">
        <v>4656354.05924</v>
      </c>
      <c r="M115" s="681" t="s">
        <v>592</v>
      </c>
      <c r="N115" s="730">
        <v>21.98</v>
      </c>
      <c r="O115" s="731">
        <v>11.25</v>
      </c>
      <c r="P115" s="732">
        <f t="shared" si="1"/>
        <v>247.275</v>
      </c>
      <c r="Q115" s="737"/>
    </row>
    <row r="116" s="1" customFormat="1" spans="1:17">
      <c r="A116" s="681" t="s">
        <v>9260</v>
      </c>
      <c r="B116" s="711" t="s">
        <v>9261</v>
      </c>
      <c r="C116" s="730"/>
      <c r="D116" s="711"/>
      <c r="E116" s="711" t="s">
        <v>390</v>
      </c>
      <c r="F116" s="711" t="s">
        <v>102</v>
      </c>
      <c r="G116" s="714" t="s">
        <v>687</v>
      </c>
      <c r="H116" s="714" t="s">
        <v>721</v>
      </c>
      <c r="I116" s="681" t="s">
        <v>28</v>
      </c>
      <c r="J116" s="728" t="s">
        <v>58</v>
      </c>
      <c r="K116" s="729">
        <v>432360.600852</v>
      </c>
      <c r="L116" s="729">
        <v>4657286.50597</v>
      </c>
      <c r="M116" s="681" t="s">
        <v>592</v>
      </c>
      <c r="N116" s="730">
        <v>7.29</v>
      </c>
      <c r="O116" s="733">
        <v>11.25</v>
      </c>
      <c r="P116" s="732">
        <f t="shared" si="1"/>
        <v>82.0125</v>
      </c>
      <c r="Q116" s="737"/>
    </row>
    <row r="117" s="1" customFormat="1" spans="1:17">
      <c r="A117" s="681" t="s">
        <v>9260</v>
      </c>
      <c r="B117" s="711" t="s">
        <v>9261</v>
      </c>
      <c r="C117" s="730"/>
      <c r="D117" s="711"/>
      <c r="E117" s="711" t="s">
        <v>390</v>
      </c>
      <c r="F117" s="711" t="s">
        <v>102</v>
      </c>
      <c r="G117" s="714" t="s">
        <v>429</v>
      </c>
      <c r="H117" s="714" t="s">
        <v>721</v>
      </c>
      <c r="I117" s="681" t="s">
        <v>28</v>
      </c>
      <c r="J117" s="728" t="s">
        <v>58</v>
      </c>
      <c r="K117" s="729">
        <v>428759.89173</v>
      </c>
      <c r="L117" s="729">
        <v>4657539.5102</v>
      </c>
      <c r="M117" s="681" t="s">
        <v>592</v>
      </c>
      <c r="N117" s="730">
        <v>21.57</v>
      </c>
      <c r="O117" s="731">
        <v>11.25</v>
      </c>
      <c r="P117" s="732">
        <f t="shared" si="1"/>
        <v>242.6625</v>
      </c>
      <c r="Q117" s="737"/>
    </row>
    <row r="118" s="1" customFormat="1" spans="1:17">
      <c r="A118" s="681" t="s">
        <v>9260</v>
      </c>
      <c r="B118" s="711" t="s">
        <v>9261</v>
      </c>
      <c r="C118" s="730"/>
      <c r="D118" s="711"/>
      <c r="E118" s="711" t="s">
        <v>390</v>
      </c>
      <c r="F118" s="711" t="s">
        <v>102</v>
      </c>
      <c r="G118" s="714" t="s">
        <v>1338</v>
      </c>
      <c r="H118" s="714" t="s">
        <v>717</v>
      </c>
      <c r="I118" s="681" t="s">
        <v>28</v>
      </c>
      <c r="J118" s="728" t="s">
        <v>58</v>
      </c>
      <c r="K118" s="729">
        <v>432544.018152</v>
      </c>
      <c r="L118" s="729">
        <v>4657156.85947</v>
      </c>
      <c r="M118" s="681" t="s">
        <v>592</v>
      </c>
      <c r="N118" s="730">
        <v>17.24</v>
      </c>
      <c r="O118" s="733">
        <v>11.25</v>
      </c>
      <c r="P118" s="732">
        <f t="shared" si="1"/>
        <v>193.95</v>
      </c>
      <c r="Q118" s="737"/>
    </row>
    <row r="119" s="1" customFormat="1" spans="1:17">
      <c r="A119" s="681" t="s">
        <v>9260</v>
      </c>
      <c r="B119" s="711" t="s">
        <v>9261</v>
      </c>
      <c r="C119" s="730"/>
      <c r="D119" s="711"/>
      <c r="E119" s="711" t="s">
        <v>390</v>
      </c>
      <c r="F119" s="711" t="s">
        <v>102</v>
      </c>
      <c r="G119" s="714" t="s">
        <v>622</v>
      </c>
      <c r="H119" s="714" t="s">
        <v>721</v>
      </c>
      <c r="I119" s="681" t="s">
        <v>28</v>
      </c>
      <c r="J119" s="728" t="s">
        <v>327</v>
      </c>
      <c r="K119" s="729">
        <v>432375.232153</v>
      </c>
      <c r="L119" s="729">
        <v>4656140.75893</v>
      </c>
      <c r="M119" s="681" t="s">
        <v>592</v>
      </c>
      <c r="N119" s="730">
        <v>17.22</v>
      </c>
      <c r="O119" s="731">
        <v>11.25</v>
      </c>
      <c r="P119" s="732">
        <f t="shared" si="1"/>
        <v>193.725</v>
      </c>
      <c r="Q119" s="737"/>
    </row>
    <row r="120" s="1" customFormat="1" spans="1:17">
      <c r="A120" s="681" t="s">
        <v>9260</v>
      </c>
      <c r="B120" s="711" t="s">
        <v>9261</v>
      </c>
      <c r="C120" s="730"/>
      <c r="D120" s="711"/>
      <c r="E120" s="711" t="s">
        <v>390</v>
      </c>
      <c r="F120" s="711" t="s">
        <v>102</v>
      </c>
      <c r="G120" s="714" t="s">
        <v>550</v>
      </c>
      <c r="H120" s="714" t="s">
        <v>721</v>
      </c>
      <c r="I120" s="681" t="s">
        <v>28</v>
      </c>
      <c r="J120" s="728" t="s">
        <v>58</v>
      </c>
      <c r="K120" s="729">
        <v>430799.587629</v>
      </c>
      <c r="L120" s="729">
        <v>4656736.03131</v>
      </c>
      <c r="M120" s="681" t="s">
        <v>592</v>
      </c>
      <c r="N120" s="730">
        <v>1.96</v>
      </c>
      <c r="O120" s="733">
        <v>11.25</v>
      </c>
      <c r="P120" s="732">
        <f t="shared" si="1"/>
        <v>22.05</v>
      </c>
      <c r="Q120" s="737"/>
    </row>
    <row r="121" s="1" customFormat="1" spans="1:17">
      <c r="A121" s="681" t="s">
        <v>9260</v>
      </c>
      <c r="B121" s="711" t="s">
        <v>9261</v>
      </c>
      <c r="C121" s="730"/>
      <c r="D121" s="711"/>
      <c r="E121" s="711" t="s">
        <v>390</v>
      </c>
      <c r="F121" s="711" t="s">
        <v>102</v>
      </c>
      <c r="G121" s="714" t="s">
        <v>360</v>
      </c>
      <c r="H121" s="714" t="s">
        <v>721</v>
      </c>
      <c r="I121" s="681" t="s">
        <v>28</v>
      </c>
      <c r="J121" s="728" t="s">
        <v>58</v>
      </c>
      <c r="K121" s="729">
        <v>432625.3206</v>
      </c>
      <c r="L121" s="729">
        <v>4657043.15722</v>
      </c>
      <c r="M121" s="681" t="s">
        <v>592</v>
      </c>
      <c r="N121" s="730">
        <v>9.58</v>
      </c>
      <c r="O121" s="731">
        <v>11.25</v>
      </c>
      <c r="P121" s="732">
        <f t="shared" si="1"/>
        <v>107.775</v>
      </c>
      <c r="Q121" s="737"/>
    </row>
    <row r="122" s="1" customFormat="1" spans="1:17">
      <c r="A122" s="681" t="s">
        <v>9260</v>
      </c>
      <c r="B122" s="711" t="s">
        <v>9261</v>
      </c>
      <c r="C122" s="730"/>
      <c r="D122" s="711"/>
      <c r="E122" s="711" t="s">
        <v>390</v>
      </c>
      <c r="F122" s="711" t="s">
        <v>102</v>
      </c>
      <c r="G122" s="714" t="s">
        <v>1339</v>
      </c>
      <c r="H122" s="714" t="s">
        <v>721</v>
      </c>
      <c r="I122" s="681" t="s">
        <v>28</v>
      </c>
      <c r="J122" s="728" t="s">
        <v>327</v>
      </c>
      <c r="K122" s="729">
        <v>432558.36793</v>
      </c>
      <c r="L122" s="729">
        <v>4656201.56464</v>
      </c>
      <c r="M122" s="681" t="s">
        <v>592</v>
      </c>
      <c r="N122" s="730">
        <v>18.22</v>
      </c>
      <c r="O122" s="733">
        <v>11.25</v>
      </c>
      <c r="P122" s="732">
        <f t="shared" si="1"/>
        <v>204.975</v>
      </c>
      <c r="Q122" s="737"/>
    </row>
    <row r="123" s="1" customFormat="1" spans="1:17">
      <c r="A123" s="681" t="s">
        <v>9260</v>
      </c>
      <c r="B123" s="711" t="s">
        <v>9261</v>
      </c>
      <c r="C123" s="730"/>
      <c r="D123" s="711"/>
      <c r="E123" s="711" t="s">
        <v>390</v>
      </c>
      <c r="F123" s="711" t="s">
        <v>102</v>
      </c>
      <c r="G123" s="714" t="s">
        <v>1340</v>
      </c>
      <c r="H123" s="714" t="s">
        <v>717</v>
      </c>
      <c r="I123" s="681" t="s">
        <v>28</v>
      </c>
      <c r="J123" s="728" t="s">
        <v>58</v>
      </c>
      <c r="K123" s="729">
        <v>431989.449055</v>
      </c>
      <c r="L123" s="729">
        <v>4656651.4431</v>
      </c>
      <c r="M123" s="681" t="s">
        <v>592</v>
      </c>
      <c r="N123" s="734">
        <v>16.9</v>
      </c>
      <c r="O123" s="731">
        <v>11.25</v>
      </c>
      <c r="P123" s="732">
        <f t="shared" si="1"/>
        <v>190.125</v>
      </c>
      <c r="Q123" s="737"/>
    </row>
    <row r="124" s="1" customFormat="1" spans="1:17">
      <c r="A124" s="681" t="s">
        <v>9260</v>
      </c>
      <c r="B124" s="711" t="s">
        <v>9261</v>
      </c>
      <c r="C124" s="730"/>
      <c r="D124" s="711"/>
      <c r="E124" s="711" t="s">
        <v>390</v>
      </c>
      <c r="F124" s="711" t="s">
        <v>102</v>
      </c>
      <c r="G124" s="714" t="s">
        <v>670</v>
      </c>
      <c r="H124" s="714" t="s">
        <v>721</v>
      </c>
      <c r="I124" s="681" t="s">
        <v>28</v>
      </c>
      <c r="J124" s="728" t="s">
        <v>58</v>
      </c>
      <c r="K124" s="729">
        <v>432280.421612</v>
      </c>
      <c r="L124" s="729">
        <v>4656449.8373</v>
      </c>
      <c r="M124" s="681" t="s">
        <v>592</v>
      </c>
      <c r="N124" s="730">
        <v>13.34</v>
      </c>
      <c r="O124" s="733">
        <v>11.25</v>
      </c>
      <c r="P124" s="732">
        <f t="shared" si="1"/>
        <v>150.075</v>
      </c>
      <c r="Q124" s="737"/>
    </row>
    <row r="125" s="1" customFormat="1" spans="1:17">
      <c r="A125" s="681" t="s">
        <v>9260</v>
      </c>
      <c r="B125" s="711" t="s">
        <v>9261</v>
      </c>
      <c r="C125" s="730"/>
      <c r="D125" s="711"/>
      <c r="E125" s="711" t="s">
        <v>390</v>
      </c>
      <c r="F125" s="711" t="s">
        <v>102</v>
      </c>
      <c r="G125" s="714" t="s">
        <v>696</v>
      </c>
      <c r="H125" s="714" t="s">
        <v>721</v>
      </c>
      <c r="I125" s="681" t="s">
        <v>28</v>
      </c>
      <c r="J125" s="728" t="s">
        <v>58</v>
      </c>
      <c r="K125" s="729">
        <v>432634.776872</v>
      </c>
      <c r="L125" s="729">
        <v>4656706.19213</v>
      </c>
      <c r="M125" s="681" t="s">
        <v>592</v>
      </c>
      <c r="N125" s="730">
        <v>6.92</v>
      </c>
      <c r="O125" s="731">
        <v>11.25</v>
      </c>
      <c r="P125" s="732">
        <f t="shared" si="1"/>
        <v>77.85</v>
      </c>
      <c r="Q125" s="737"/>
    </row>
    <row r="126" s="1" customFormat="1" spans="1:17">
      <c r="A126" s="681" t="s">
        <v>9260</v>
      </c>
      <c r="B126" s="711" t="s">
        <v>9261</v>
      </c>
      <c r="C126" s="730"/>
      <c r="D126" s="711"/>
      <c r="E126" s="711" t="s">
        <v>390</v>
      </c>
      <c r="F126" s="711" t="s">
        <v>102</v>
      </c>
      <c r="G126" s="714" t="s">
        <v>1341</v>
      </c>
      <c r="H126" s="714" t="s">
        <v>717</v>
      </c>
      <c r="I126" s="681" t="s">
        <v>28</v>
      </c>
      <c r="J126" s="728" t="s">
        <v>58</v>
      </c>
      <c r="K126" s="729">
        <v>432815.99261</v>
      </c>
      <c r="L126" s="729">
        <v>4651408.75033</v>
      </c>
      <c r="M126" s="681" t="s">
        <v>592</v>
      </c>
      <c r="N126" s="730">
        <v>7.67</v>
      </c>
      <c r="O126" s="733">
        <v>11.25</v>
      </c>
      <c r="P126" s="732">
        <f t="shared" si="1"/>
        <v>86.2875</v>
      </c>
      <c r="Q126" s="737"/>
    </row>
    <row r="127" s="1" customFormat="1" spans="1:17">
      <c r="A127" s="681" t="s">
        <v>9260</v>
      </c>
      <c r="B127" s="711" t="s">
        <v>9261</v>
      </c>
      <c r="C127" s="730"/>
      <c r="D127" s="711"/>
      <c r="E127" s="711" t="s">
        <v>390</v>
      </c>
      <c r="F127" s="711" t="s">
        <v>102</v>
      </c>
      <c r="G127" s="714" t="s">
        <v>1342</v>
      </c>
      <c r="H127" s="714" t="s">
        <v>717</v>
      </c>
      <c r="I127" s="681" t="s">
        <v>28</v>
      </c>
      <c r="J127" s="728" t="s">
        <v>58</v>
      </c>
      <c r="K127" s="729">
        <v>430328.189064</v>
      </c>
      <c r="L127" s="729">
        <v>4657180.55528</v>
      </c>
      <c r="M127" s="681" t="s">
        <v>592</v>
      </c>
      <c r="N127" s="730">
        <v>11.05</v>
      </c>
      <c r="O127" s="731">
        <v>11.25</v>
      </c>
      <c r="P127" s="732">
        <f t="shared" si="1"/>
        <v>124.3125</v>
      </c>
      <c r="Q127" s="737"/>
    </row>
    <row r="128" s="1" customFormat="1" spans="1:17">
      <c r="A128" s="681" t="s">
        <v>9260</v>
      </c>
      <c r="B128" s="711" t="s">
        <v>9261</v>
      </c>
      <c r="C128" s="730"/>
      <c r="D128" s="711"/>
      <c r="E128" s="711" t="s">
        <v>390</v>
      </c>
      <c r="F128" s="711" t="s">
        <v>102</v>
      </c>
      <c r="G128" s="714" t="s">
        <v>607</v>
      </c>
      <c r="H128" s="714" t="s">
        <v>721</v>
      </c>
      <c r="I128" s="681" t="s">
        <v>28</v>
      </c>
      <c r="J128" s="728" t="s">
        <v>58</v>
      </c>
      <c r="K128" s="729">
        <v>430873.383585</v>
      </c>
      <c r="L128" s="729">
        <v>4657332.1847</v>
      </c>
      <c r="M128" s="681" t="s">
        <v>592</v>
      </c>
      <c r="N128" s="734">
        <v>141.7</v>
      </c>
      <c r="O128" s="733">
        <v>11.25</v>
      </c>
      <c r="P128" s="732">
        <f t="shared" si="1"/>
        <v>1594.125</v>
      </c>
      <c r="Q128" s="737"/>
    </row>
    <row r="129" s="1" customFormat="1" spans="1:17">
      <c r="A129" s="681" t="s">
        <v>9260</v>
      </c>
      <c r="B129" s="711" t="s">
        <v>9261</v>
      </c>
      <c r="C129" s="730"/>
      <c r="D129" s="711"/>
      <c r="E129" s="711" t="s">
        <v>390</v>
      </c>
      <c r="F129" s="711" t="s">
        <v>102</v>
      </c>
      <c r="G129" s="714" t="s">
        <v>473</v>
      </c>
      <c r="H129" s="714" t="s">
        <v>721</v>
      </c>
      <c r="I129" s="681" t="s">
        <v>28</v>
      </c>
      <c r="J129" s="728" t="s">
        <v>327</v>
      </c>
      <c r="K129" s="729">
        <v>433471.366718</v>
      </c>
      <c r="L129" s="729">
        <v>4656923.75286</v>
      </c>
      <c r="M129" s="681" t="s">
        <v>592</v>
      </c>
      <c r="N129" s="730">
        <v>70.44</v>
      </c>
      <c r="O129" s="731">
        <v>11.25</v>
      </c>
      <c r="P129" s="732">
        <f t="shared" si="1"/>
        <v>792.45</v>
      </c>
      <c r="Q129" s="737"/>
    </row>
    <row r="130" s="1" customFormat="1" spans="1:17">
      <c r="A130" s="681" t="s">
        <v>9260</v>
      </c>
      <c r="B130" s="711" t="s">
        <v>9261</v>
      </c>
      <c r="C130" s="730"/>
      <c r="D130" s="711"/>
      <c r="E130" s="711" t="s">
        <v>390</v>
      </c>
      <c r="F130" s="711" t="s">
        <v>102</v>
      </c>
      <c r="G130" s="714" t="s">
        <v>642</v>
      </c>
      <c r="H130" s="714" t="s">
        <v>721</v>
      </c>
      <c r="I130" s="681" t="s">
        <v>28</v>
      </c>
      <c r="J130" s="728" t="s">
        <v>58</v>
      </c>
      <c r="K130" s="729">
        <v>431526.303606</v>
      </c>
      <c r="L130" s="729">
        <v>4656767.43147</v>
      </c>
      <c r="M130" s="681" t="s">
        <v>592</v>
      </c>
      <c r="N130" s="730">
        <v>4.56</v>
      </c>
      <c r="O130" s="733">
        <v>11.25</v>
      </c>
      <c r="P130" s="732">
        <f t="shared" si="1"/>
        <v>51.3</v>
      </c>
      <c r="Q130" s="737"/>
    </row>
    <row r="131" s="1" customFormat="1" spans="1:17">
      <c r="A131" s="681" t="s">
        <v>9260</v>
      </c>
      <c r="B131" s="711" t="s">
        <v>9261</v>
      </c>
      <c r="C131" s="730"/>
      <c r="D131" s="711"/>
      <c r="E131" s="711" t="s">
        <v>390</v>
      </c>
      <c r="F131" s="711" t="s">
        <v>102</v>
      </c>
      <c r="G131" s="714" t="s">
        <v>519</v>
      </c>
      <c r="H131" s="714" t="s">
        <v>721</v>
      </c>
      <c r="I131" s="681" t="s">
        <v>28</v>
      </c>
      <c r="J131" s="728" t="s">
        <v>58</v>
      </c>
      <c r="K131" s="729">
        <v>428888.862635</v>
      </c>
      <c r="L131" s="729">
        <v>4657658.70299</v>
      </c>
      <c r="M131" s="681" t="s">
        <v>592</v>
      </c>
      <c r="N131" s="730">
        <v>215.88</v>
      </c>
      <c r="O131" s="731">
        <v>11.25</v>
      </c>
      <c r="P131" s="732">
        <f t="shared" si="1"/>
        <v>2428.65</v>
      </c>
      <c r="Q131" s="737"/>
    </row>
    <row r="132" s="1" customFormat="1" spans="1:17">
      <c r="A132" s="681" t="s">
        <v>9260</v>
      </c>
      <c r="B132" s="711" t="s">
        <v>9261</v>
      </c>
      <c r="C132" s="730"/>
      <c r="D132" s="711"/>
      <c r="E132" s="711" t="s">
        <v>390</v>
      </c>
      <c r="F132" s="711" t="s">
        <v>102</v>
      </c>
      <c r="G132" s="714" t="s">
        <v>448</v>
      </c>
      <c r="H132" s="714" t="s">
        <v>721</v>
      </c>
      <c r="I132" s="681" t="s">
        <v>28</v>
      </c>
      <c r="J132" s="728" t="s">
        <v>58</v>
      </c>
      <c r="K132" s="729">
        <v>432512.454533</v>
      </c>
      <c r="L132" s="729">
        <v>4657241.57271</v>
      </c>
      <c r="M132" s="681" t="s">
        <v>592</v>
      </c>
      <c r="N132" s="730">
        <v>10.65</v>
      </c>
      <c r="O132" s="733">
        <v>11.25</v>
      </c>
      <c r="P132" s="732">
        <f t="shared" si="1"/>
        <v>119.8125</v>
      </c>
      <c r="Q132" s="737"/>
    </row>
    <row r="133" s="1" customFormat="1" spans="1:17">
      <c r="A133" s="681" t="s">
        <v>9260</v>
      </c>
      <c r="B133" s="711" t="s">
        <v>9261</v>
      </c>
      <c r="C133" s="730"/>
      <c r="D133" s="711"/>
      <c r="E133" s="711" t="s">
        <v>390</v>
      </c>
      <c r="F133" s="711" t="s">
        <v>102</v>
      </c>
      <c r="G133" s="714" t="s">
        <v>662</v>
      </c>
      <c r="H133" s="714" t="s">
        <v>721</v>
      </c>
      <c r="I133" s="681" t="s">
        <v>28</v>
      </c>
      <c r="J133" s="728" t="s">
        <v>58</v>
      </c>
      <c r="K133" s="729">
        <v>432084.415035</v>
      </c>
      <c r="L133" s="729">
        <v>4656546.80839</v>
      </c>
      <c r="M133" s="681" t="s">
        <v>592</v>
      </c>
      <c r="N133" s="730">
        <v>35.44</v>
      </c>
      <c r="O133" s="731">
        <v>11.25</v>
      </c>
      <c r="P133" s="732">
        <f t="shared" si="1"/>
        <v>398.7</v>
      </c>
      <c r="Q133" s="737"/>
    </row>
    <row r="134" s="1" customFormat="1" spans="1:17">
      <c r="A134" s="681" t="s">
        <v>9260</v>
      </c>
      <c r="B134" s="711" t="s">
        <v>9261</v>
      </c>
      <c r="C134" s="730"/>
      <c r="D134" s="711"/>
      <c r="E134" s="711" t="s">
        <v>390</v>
      </c>
      <c r="F134" s="711" t="s">
        <v>102</v>
      </c>
      <c r="G134" s="714" t="s">
        <v>1345</v>
      </c>
      <c r="H134" s="714" t="s">
        <v>721</v>
      </c>
      <c r="I134" s="681" t="s">
        <v>28</v>
      </c>
      <c r="J134" s="728" t="s">
        <v>93</v>
      </c>
      <c r="K134" s="729">
        <v>431904.861623</v>
      </c>
      <c r="L134" s="729">
        <v>4655700.52021</v>
      </c>
      <c r="M134" s="681" t="s">
        <v>592</v>
      </c>
      <c r="N134" s="730">
        <v>4.05</v>
      </c>
      <c r="O134" s="733">
        <v>11.25</v>
      </c>
      <c r="P134" s="732">
        <f t="shared" si="1"/>
        <v>45.5625</v>
      </c>
      <c r="Q134" s="737"/>
    </row>
    <row r="135" s="1" customFormat="1" spans="1:17">
      <c r="A135" s="681" t="s">
        <v>9260</v>
      </c>
      <c r="B135" s="711" t="s">
        <v>9261</v>
      </c>
      <c r="C135" s="730"/>
      <c r="D135" s="711"/>
      <c r="E135" s="711" t="s">
        <v>390</v>
      </c>
      <c r="F135" s="711" t="s">
        <v>102</v>
      </c>
      <c r="G135" s="714" t="s">
        <v>447</v>
      </c>
      <c r="H135" s="714" t="s">
        <v>717</v>
      </c>
      <c r="I135" s="681" t="s">
        <v>28</v>
      </c>
      <c r="J135" s="728" t="s">
        <v>58</v>
      </c>
      <c r="K135" s="729">
        <v>429924.568229</v>
      </c>
      <c r="L135" s="729">
        <v>4657264.32352</v>
      </c>
      <c r="M135" s="681" t="s">
        <v>592</v>
      </c>
      <c r="N135" s="730">
        <v>326.38</v>
      </c>
      <c r="O135" s="731">
        <v>11.25</v>
      </c>
      <c r="P135" s="732">
        <f t="shared" ref="P135:P198" si="2">N135*11.25</f>
        <v>3671.775</v>
      </c>
      <c r="Q135" s="737"/>
    </row>
    <row r="136" s="1" customFormat="1" spans="1:17">
      <c r="A136" s="681" t="s">
        <v>9260</v>
      </c>
      <c r="B136" s="711" t="s">
        <v>9261</v>
      </c>
      <c r="C136" s="730"/>
      <c r="D136" s="711"/>
      <c r="E136" s="711" t="s">
        <v>390</v>
      </c>
      <c r="F136" s="711" t="s">
        <v>102</v>
      </c>
      <c r="G136" s="714" t="s">
        <v>1346</v>
      </c>
      <c r="H136" s="714" t="s">
        <v>721</v>
      </c>
      <c r="I136" s="681" t="s">
        <v>28</v>
      </c>
      <c r="J136" s="728" t="s">
        <v>58</v>
      </c>
      <c r="K136" s="729">
        <v>432714.378294</v>
      </c>
      <c r="L136" s="729">
        <v>4651002.61006</v>
      </c>
      <c r="M136" s="681" t="s">
        <v>592</v>
      </c>
      <c r="N136" s="730">
        <v>1.59</v>
      </c>
      <c r="O136" s="733">
        <v>11.25</v>
      </c>
      <c r="P136" s="732">
        <f t="shared" si="2"/>
        <v>17.8875</v>
      </c>
      <c r="Q136" s="737"/>
    </row>
    <row r="137" s="1" customFormat="1" spans="1:17">
      <c r="A137" s="681" t="s">
        <v>9260</v>
      </c>
      <c r="B137" s="711" t="s">
        <v>9261</v>
      </c>
      <c r="C137" s="730"/>
      <c r="D137" s="711"/>
      <c r="E137" s="711" t="s">
        <v>390</v>
      </c>
      <c r="F137" s="711" t="s">
        <v>102</v>
      </c>
      <c r="G137" s="714" t="s">
        <v>1347</v>
      </c>
      <c r="H137" s="714" t="s">
        <v>721</v>
      </c>
      <c r="I137" s="681" t="s">
        <v>28</v>
      </c>
      <c r="J137" s="728" t="s">
        <v>58</v>
      </c>
      <c r="K137" s="729">
        <v>432266.8835</v>
      </c>
      <c r="L137" s="729">
        <v>4656557.92534</v>
      </c>
      <c r="M137" s="681" t="s">
        <v>592</v>
      </c>
      <c r="N137" s="730">
        <v>21.73</v>
      </c>
      <c r="O137" s="731">
        <v>11.25</v>
      </c>
      <c r="P137" s="732">
        <f t="shared" si="2"/>
        <v>244.4625</v>
      </c>
      <c r="Q137" s="737"/>
    </row>
    <row r="138" s="1" customFormat="1" spans="1:17">
      <c r="A138" s="681" t="s">
        <v>9260</v>
      </c>
      <c r="B138" s="711" t="s">
        <v>9261</v>
      </c>
      <c r="C138" s="730"/>
      <c r="D138" s="711"/>
      <c r="E138" s="711" t="s">
        <v>390</v>
      </c>
      <c r="F138" s="711" t="s">
        <v>102</v>
      </c>
      <c r="G138" s="714" t="s">
        <v>466</v>
      </c>
      <c r="H138" s="714" t="s">
        <v>721</v>
      </c>
      <c r="I138" s="681" t="s">
        <v>28</v>
      </c>
      <c r="J138" s="728" t="s">
        <v>58</v>
      </c>
      <c r="K138" s="729">
        <v>431261.911591</v>
      </c>
      <c r="L138" s="729">
        <v>4656983.46536</v>
      </c>
      <c r="M138" s="681" t="s">
        <v>592</v>
      </c>
      <c r="N138" s="730">
        <v>38.84</v>
      </c>
      <c r="O138" s="733">
        <v>11.25</v>
      </c>
      <c r="P138" s="732">
        <f t="shared" si="2"/>
        <v>436.95</v>
      </c>
      <c r="Q138" s="737"/>
    </row>
    <row r="139" s="1" customFormat="1" spans="1:17">
      <c r="A139" s="681" t="s">
        <v>9260</v>
      </c>
      <c r="B139" s="711" t="s">
        <v>9261</v>
      </c>
      <c r="C139" s="730"/>
      <c r="D139" s="711"/>
      <c r="E139" s="711" t="s">
        <v>390</v>
      </c>
      <c r="F139" s="711" t="s">
        <v>102</v>
      </c>
      <c r="G139" s="714" t="s">
        <v>409</v>
      </c>
      <c r="H139" s="714" t="s">
        <v>717</v>
      </c>
      <c r="I139" s="681" t="s">
        <v>28</v>
      </c>
      <c r="J139" s="728" t="s">
        <v>327</v>
      </c>
      <c r="K139" s="729">
        <v>428308.598097</v>
      </c>
      <c r="L139" s="729">
        <v>4657904.19637</v>
      </c>
      <c r="M139" s="681" t="s">
        <v>592</v>
      </c>
      <c r="N139" s="730">
        <v>21.96</v>
      </c>
      <c r="O139" s="731">
        <v>11.25</v>
      </c>
      <c r="P139" s="732">
        <f t="shared" si="2"/>
        <v>247.05</v>
      </c>
      <c r="Q139" s="737"/>
    </row>
    <row r="140" s="1" customFormat="1" spans="1:17">
      <c r="A140" s="681" t="s">
        <v>9260</v>
      </c>
      <c r="B140" s="711" t="s">
        <v>9261</v>
      </c>
      <c r="C140" s="730"/>
      <c r="D140" s="711"/>
      <c r="E140" s="711" t="s">
        <v>390</v>
      </c>
      <c r="F140" s="711" t="s">
        <v>102</v>
      </c>
      <c r="G140" s="714" t="s">
        <v>1348</v>
      </c>
      <c r="H140" s="714" t="s">
        <v>721</v>
      </c>
      <c r="I140" s="681" t="s">
        <v>28</v>
      </c>
      <c r="J140" s="728" t="s">
        <v>58</v>
      </c>
      <c r="K140" s="729">
        <v>429271.286399</v>
      </c>
      <c r="L140" s="729">
        <v>4657464.60507</v>
      </c>
      <c r="M140" s="681" t="s">
        <v>592</v>
      </c>
      <c r="N140" s="730">
        <v>6.19</v>
      </c>
      <c r="O140" s="733">
        <v>11.25</v>
      </c>
      <c r="P140" s="732">
        <f t="shared" si="2"/>
        <v>69.6375</v>
      </c>
      <c r="Q140" s="737"/>
    </row>
    <row r="141" s="1" customFormat="1" spans="1:17">
      <c r="A141" s="681" t="s">
        <v>9260</v>
      </c>
      <c r="B141" s="711" t="s">
        <v>9261</v>
      </c>
      <c r="C141" s="730"/>
      <c r="D141" s="711"/>
      <c r="E141" s="711" t="s">
        <v>390</v>
      </c>
      <c r="F141" s="711" t="s">
        <v>102</v>
      </c>
      <c r="G141" s="714" t="s">
        <v>1349</v>
      </c>
      <c r="H141" s="714" t="s">
        <v>717</v>
      </c>
      <c r="I141" s="681" t="s">
        <v>28</v>
      </c>
      <c r="J141" s="728" t="s">
        <v>93</v>
      </c>
      <c r="K141" s="729">
        <v>432009.780747</v>
      </c>
      <c r="L141" s="729">
        <v>4655794.49215</v>
      </c>
      <c r="M141" s="681" t="s">
        <v>592</v>
      </c>
      <c r="N141" s="730">
        <v>62.08</v>
      </c>
      <c r="O141" s="731">
        <v>11.25</v>
      </c>
      <c r="P141" s="732">
        <f t="shared" si="2"/>
        <v>698.4</v>
      </c>
      <c r="Q141" s="737"/>
    </row>
    <row r="142" s="1" customFormat="1" spans="1:17">
      <c r="A142" s="681" t="s">
        <v>9260</v>
      </c>
      <c r="B142" s="711" t="s">
        <v>9261</v>
      </c>
      <c r="C142" s="730"/>
      <c r="D142" s="711"/>
      <c r="E142" s="711" t="s">
        <v>390</v>
      </c>
      <c r="F142" s="711" t="s">
        <v>102</v>
      </c>
      <c r="G142" s="714" t="s">
        <v>1350</v>
      </c>
      <c r="H142" s="714" t="s">
        <v>717</v>
      </c>
      <c r="I142" s="681" t="s">
        <v>28</v>
      </c>
      <c r="J142" s="728" t="s">
        <v>58</v>
      </c>
      <c r="K142" s="729">
        <v>431442.521754</v>
      </c>
      <c r="L142" s="729">
        <v>4656192.3708</v>
      </c>
      <c r="M142" s="681" t="s">
        <v>592</v>
      </c>
      <c r="N142" s="730">
        <v>37.72</v>
      </c>
      <c r="O142" s="733">
        <v>11.25</v>
      </c>
      <c r="P142" s="732">
        <f t="shared" si="2"/>
        <v>424.35</v>
      </c>
      <c r="Q142" s="737"/>
    </row>
    <row r="143" s="1" customFormat="1" spans="1:17">
      <c r="A143" s="681" t="s">
        <v>9260</v>
      </c>
      <c r="B143" s="711" t="s">
        <v>9261</v>
      </c>
      <c r="C143" s="730"/>
      <c r="D143" s="711"/>
      <c r="E143" s="711" t="s">
        <v>390</v>
      </c>
      <c r="F143" s="711" t="s">
        <v>102</v>
      </c>
      <c r="G143" s="714" t="s">
        <v>353</v>
      </c>
      <c r="H143" s="714" t="s">
        <v>717</v>
      </c>
      <c r="I143" s="681" t="s">
        <v>28</v>
      </c>
      <c r="J143" s="728" t="s">
        <v>58</v>
      </c>
      <c r="K143" s="729">
        <v>430052.645027</v>
      </c>
      <c r="L143" s="729">
        <v>4657277.56081</v>
      </c>
      <c r="M143" s="681" t="s">
        <v>592</v>
      </c>
      <c r="N143" s="730">
        <v>29.97</v>
      </c>
      <c r="O143" s="731">
        <v>11.25</v>
      </c>
      <c r="P143" s="732">
        <f t="shared" si="2"/>
        <v>337.1625</v>
      </c>
      <c r="Q143" s="737"/>
    </row>
    <row r="144" s="1" customFormat="1" spans="1:17">
      <c r="A144" s="681" t="s">
        <v>9260</v>
      </c>
      <c r="B144" s="711" t="s">
        <v>9261</v>
      </c>
      <c r="C144" s="730"/>
      <c r="D144" s="711"/>
      <c r="E144" s="711" t="s">
        <v>390</v>
      </c>
      <c r="F144" s="711" t="s">
        <v>102</v>
      </c>
      <c r="G144" s="714" t="s">
        <v>542</v>
      </c>
      <c r="H144" s="714" t="s">
        <v>721</v>
      </c>
      <c r="I144" s="681" t="s">
        <v>28</v>
      </c>
      <c r="J144" s="728" t="s">
        <v>58</v>
      </c>
      <c r="K144" s="729">
        <v>432278.117337</v>
      </c>
      <c r="L144" s="729">
        <v>4656977.36154</v>
      </c>
      <c r="M144" s="681" t="s">
        <v>592</v>
      </c>
      <c r="N144" s="730">
        <v>52.53</v>
      </c>
      <c r="O144" s="733">
        <v>11.25</v>
      </c>
      <c r="P144" s="732">
        <f t="shared" si="2"/>
        <v>590.9625</v>
      </c>
      <c r="Q144" s="737"/>
    </row>
    <row r="145" s="1" customFormat="1" spans="1:17">
      <c r="A145" s="681" t="s">
        <v>9260</v>
      </c>
      <c r="B145" s="711" t="s">
        <v>9261</v>
      </c>
      <c r="C145" s="730"/>
      <c r="D145" s="711"/>
      <c r="E145" s="711" t="s">
        <v>390</v>
      </c>
      <c r="F145" s="711" t="s">
        <v>102</v>
      </c>
      <c r="G145" s="714" t="s">
        <v>1351</v>
      </c>
      <c r="H145" s="714" t="s">
        <v>721</v>
      </c>
      <c r="I145" s="681" t="s">
        <v>28</v>
      </c>
      <c r="J145" s="728" t="s">
        <v>58</v>
      </c>
      <c r="K145" s="729">
        <v>432154.193465</v>
      </c>
      <c r="L145" s="729">
        <v>4656667.09235</v>
      </c>
      <c r="M145" s="681" t="s">
        <v>592</v>
      </c>
      <c r="N145" s="730">
        <v>17.21</v>
      </c>
      <c r="O145" s="731">
        <v>11.25</v>
      </c>
      <c r="P145" s="732">
        <f t="shared" si="2"/>
        <v>193.6125</v>
      </c>
      <c r="Q145" s="737"/>
    </row>
    <row r="146" s="1" customFormat="1" spans="1:17">
      <c r="A146" s="681" t="s">
        <v>9260</v>
      </c>
      <c r="B146" s="711" t="s">
        <v>9261</v>
      </c>
      <c r="C146" s="730"/>
      <c r="D146" s="711"/>
      <c r="E146" s="711" t="s">
        <v>390</v>
      </c>
      <c r="F146" s="711" t="s">
        <v>102</v>
      </c>
      <c r="G146" s="714" t="s">
        <v>651</v>
      </c>
      <c r="H146" s="714" t="s">
        <v>717</v>
      </c>
      <c r="I146" s="681" t="s">
        <v>28</v>
      </c>
      <c r="J146" s="728" t="s">
        <v>49</v>
      </c>
      <c r="K146" s="729">
        <v>430818.460864</v>
      </c>
      <c r="L146" s="729">
        <v>4657417.41586</v>
      </c>
      <c r="M146" s="681" t="s">
        <v>592</v>
      </c>
      <c r="N146" s="730">
        <v>10.31</v>
      </c>
      <c r="O146" s="733">
        <v>11.25</v>
      </c>
      <c r="P146" s="732">
        <f t="shared" si="2"/>
        <v>115.9875</v>
      </c>
      <c r="Q146" s="737"/>
    </row>
    <row r="147" s="1" customFormat="1" spans="1:17">
      <c r="A147" s="681" t="s">
        <v>9260</v>
      </c>
      <c r="B147" s="711" t="s">
        <v>9261</v>
      </c>
      <c r="C147" s="730"/>
      <c r="D147" s="711"/>
      <c r="E147" s="711" t="s">
        <v>390</v>
      </c>
      <c r="F147" s="711" t="s">
        <v>102</v>
      </c>
      <c r="G147" s="714" t="s">
        <v>1352</v>
      </c>
      <c r="H147" s="714" t="s">
        <v>721</v>
      </c>
      <c r="I147" s="681" t="s">
        <v>28</v>
      </c>
      <c r="J147" s="728" t="s">
        <v>58</v>
      </c>
      <c r="K147" s="729">
        <v>432674.683922</v>
      </c>
      <c r="L147" s="729">
        <v>4650912.35373</v>
      </c>
      <c r="M147" s="681" t="s">
        <v>592</v>
      </c>
      <c r="N147" s="730">
        <v>56.87</v>
      </c>
      <c r="O147" s="731">
        <v>11.25</v>
      </c>
      <c r="P147" s="732">
        <f t="shared" si="2"/>
        <v>639.7875</v>
      </c>
      <c r="Q147" s="737"/>
    </row>
    <row r="148" s="1" customFormat="1" spans="1:17">
      <c r="A148" s="681" t="s">
        <v>9260</v>
      </c>
      <c r="B148" s="711" t="s">
        <v>9261</v>
      </c>
      <c r="C148" s="730"/>
      <c r="D148" s="711"/>
      <c r="E148" s="711" t="s">
        <v>390</v>
      </c>
      <c r="F148" s="711" t="s">
        <v>102</v>
      </c>
      <c r="G148" s="714" t="s">
        <v>1353</v>
      </c>
      <c r="H148" s="714" t="s">
        <v>717</v>
      </c>
      <c r="I148" s="681" t="s">
        <v>28</v>
      </c>
      <c r="J148" s="728" t="s">
        <v>58</v>
      </c>
      <c r="K148" s="729">
        <v>432906.826934</v>
      </c>
      <c r="L148" s="729">
        <v>4651198.19367</v>
      </c>
      <c r="M148" s="681" t="s">
        <v>592</v>
      </c>
      <c r="N148" s="730">
        <v>15.58</v>
      </c>
      <c r="O148" s="733">
        <v>11.25</v>
      </c>
      <c r="P148" s="732">
        <f t="shared" si="2"/>
        <v>175.275</v>
      </c>
      <c r="Q148" s="737"/>
    </row>
    <row r="149" s="1" customFormat="1" spans="1:17">
      <c r="A149" s="681" t="s">
        <v>9260</v>
      </c>
      <c r="B149" s="711" t="s">
        <v>9261</v>
      </c>
      <c r="C149" s="730"/>
      <c r="D149" s="711"/>
      <c r="E149" s="711" t="s">
        <v>390</v>
      </c>
      <c r="F149" s="711" t="s">
        <v>102</v>
      </c>
      <c r="G149" s="714" t="s">
        <v>431</v>
      </c>
      <c r="H149" s="714" t="s">
        <v>721</v>
      </c>
      <c r="I149" s="681" t="s">
        <v>28</v>
      </c>
      <c r="J149" s="728" t="s">
        <v>58</v>
      </c>
      <c r="K149" s="729">
        <v>432462.321571</v>
      </c>
      <c r="L149" s="729">
        <v>4657515.65099</v>
      </c>
      <c r="M149" s="681" t="s">
        <v>592</v>
      </c>
      <c r="N149" s="730">
        <v>45.13</v>
      </c>
      <c r="O149" s="731">
        <v>11.25</v>
      </c>
      <c r="P149" s="732">
        <f t="shared" si="2"/>
        <v>507.7125</v>
      </c>
      <c r="Q149" s="737"/>
    </row>
    <row r="150" s="1" customFormat="1" spans="1:17">
      <c r="A150" s="681" t="s">
        <v>9260</v>
      </c>
      <c r="B150" s="711" t="s">
        <v>9261</v>
      </c>
      <c r="C150" s="730"/>
      <c r="D150" s="711"/>
      <c r="E150" s="711" t="s">
        <v>390</v>
      </c>
      <c r="F150" s="711" t="s">
        <v>102</v>
      </c>
      <c r="G150" s="714" t="s">
        <v>1354</v>
      </c>
      <c r="H150" s="714" t="s">
        <v>717</v>
      </c>
      <c r="I150" s="681" t="s">
        <v>28</v>
      </c>
      <c r="J150" s="728" t="s">
        <v>29</v>
      </c>
      <c r="K150" s="729">
        <v>430325.236774</v>
      </c>
      <c r="L150" s="729">
        <v>4656327.54051</v>
      </c>
      <c r="M150" s="681" t="s">
        <v>592</v>
      </c>
      <c r="N150" s="730">
        <v>3.04</v>
      </c>
      <c r="O150" s="733">
        <v>11.25</v>
      </c>
      <c r="P150" s="732">
        <f t="shared" si="2"/>
        <v>34.2</v>
      </c>
      <c r="Q150" s="737"/>
    </row>
    <row r="151" s="1" customFormat="1" spans="1:17">
      <c r="A151" s="681" t="s">
        <v>9260</v>
      </c>
      <c r="B151" s="711" t="s">
        <v>9261</v>
      </c>
      <c r="C151" s="730"/>
      <c r="D151" s="711"/>
      <c r="E151" s="711" t="s">
        <v>390</v>
      </c>
      <c r="F151" s="711" t="s">
        <v>102</v>
      </c>
      <c r="G151" s="714" t="s">
        <v>1355</v>
      </c>
      <c r="H151" s="714" t="s">
        <v>717</v>
      </c>
      <c r="I151" s="681" t="s">
        <v>28</v>
      </c>
      <c r="J151" s="728" t="s">
        <v>327</v>
      </c>
      <c r="K151" s="729">
        <v>428100.302173</v>
      </c>
      <c r="L151" s="729">
        <v>4657713.63117</v>
      </c>
      <c r="M151" s="681" t="s">
        <v>592</v>
      </c>
      <c r="N151" s="730">
        <v>11.77</v>
      </c>
      <c r="O151" s="731">
        <v>11.25</v>
      </c>
      <c r="P151" s="732">
        <f t="shared" si="2"/>
        <v>132.4125</v>
      </c>
      <c r="Q151" s="737"/>
    </row>
    <row r="152" s="1" customFormat="1" spans="1:17">
      <c r="A152" s="681" t="s">
        <v>9260</v>
      </c>
      <c r="B152" s="711" t="s">
        <v>9261</v>
      </c>
      <c r="C152" s="730"/>
      <c r="D152" s="711"/>
      <c r="E152" s="711" t="s">
        <v>390</v>
      </c>
      <c r="F152" s="711" t="s">
        <v>102</v>
      </c>
      <c r="G152" s="714" t="s">
        <v>529</v>
      </c>
      <c r="H152" s="714" t="s">
        <v>717</v>
      </c>
      <c r="I152" s="681" t="s">
        <v>28</v>
      </c>
      <c r="J152" s="728" t="s">
        <v>58</v>
      </c>
      <c r="K152" s="729">
        <v>432400.807318</v>
      </c>
      <c r="L152" s="729">
        <v>4657396.15074</v>
      </c>
      <c r="M152" s="681" t="s">
        <v>592</v>
      </c>
      <c r="N152" s="730">
        <v>69.93</v>
      </c>
      <c r="O152" s="733">
        <v>11.25</v>
      </c>
      <c r="P152" s="732">
        <f t="shared" si="2"/>
        <v>786.7125</v>
      </c>
      <c r="Q152" s="737"/>
    </row>
    <row r="153" s="1" customFormat="1" spans="1:17">
      <c r="A153" s="681" t="s">
        <v>9260</v>
      </c>
      <c r="B153" s="711" t="s">
        <v>9261</v>
      </c>
      <c r="C153" s="730"/>
      <c r="D153" s="711"/>
      <c r="E153" s="711" t="s">
        <v>390</v>
      </c>
      <c r="F153" s="711" t="s">
        <v>102</v>
      </c>
      <c r="G153" s="714" t="s">
        <v>1356</v>
      </c>
      <c r="H153" s="714" t="s">
        <v>721</v>
      </c>
      <c r="I153" s="681" t="s">
        <v>28</v>
      </c>
      <c r="J153" s="728" t="s">
        <v>58</v>
      </c>
      <c r="K153" s="729">
        <v>433081.0937</v>
      </c>
      <c r="L153" s="729">
        <v>4651168.6012</v>
      </c>
      <c r="M153" s="681" t="s">
        <v>592</v>
      </c>
      <c r="N153" s="730">
        <v>10.71</v>
      </c>
      <c r="O153" s="731">
        <v>11.25</v>
      </c>
      <c r="P153" s="732">
        <f t="shared" si="2"/>
        <v>120.4875</v>
      </c>
      <c r="Q153" s="737"/>
    </row>
    <row r="154" s="1" customFormat="1" spans="1:17">
      <c r="A154" s="681" t="s">
        <v>9260</v>
      </c>
      <c r="B154" s="711" t="s">
        <v>9261</v>
      </c>
      <c r="C154" s="730"/>
      <c r="D154" s="711"/>
      <c r="E154" s="711" t="s">
        <v>390</v>
      </c>
      <c r="F154" s="711" t="s">
        <v>102</v>
      </c>
      <c r="G154" s="714" t="s">
        <v>464</v>
      </c>
      <c r="H154" s="714" t="s">
        <v>717</v>
      </c>
      <c r="I154" s="681" t="s">
        <v>28</v>
      </c>
      <c r="J154" s="728" t="s">
        <v>49</v>
      </c>
      <c r="K154" s="729">
        <v>431760.442907</v>
      </c>
      <c r="L154" s="729">
        <v>4656999.69682</v>
      </c>
      <c r="M154" s="681" t="s">
        <v>592</v>
      </c>
      <c r="N154" s="730">
        <v>15.17</v>
      </c>
      <c r="O154" s="733">
        <v>11.25</v>
      </c>
      <c r="P154" s="732">
        <f t="shared" si="2"/>
        <v>170.6625</v>
      </c>
      <c r="Q154" s="737"/>
    </row>
    <row r="155" s="1" customFormat="1" spans="1:17">
      <c r="A155" s="681" t="s">
        <v>9260</v>
      </c>
      <c r="B155" s="711" t="s">
        <v>9261</v>
      </c>
      <c r="C155" s="730"/>
      <c r="D155" s="711"/>
      <c r="E155" s="711" t="s">
        <v>390</v>
      </c>
      <c r="F155" s="711" t="s">
        <v>102</v>
      </c>
      <c r="G155" s="714" t="s">
        <v>1357</v>
      </c>
      <c r="H155" s="714" t="s">
        <v>717</v>
      </c>
      <c r="I155" s="681" t="s">
        <v>28</v>
      </c>
      <c r="J155" s="728" t="s">
        <v>58</v>
      </c>
      <c r="K155" s="729">
        <v>428030.694901</v>
      </c>
      <c r="L155" s="729">
        <v>4658079.60101</v>
      </c>
      <c r="M155" s="681" t="s">
        <v>592</v>
      </c>
      <c r="N155" s="730">
        <v>7.34</v>
      </c>
      <c r="O155" s="731">
        <v>11.25</v>
      </c>
      <c r="P155" s="732">
        <f t="shared" si="2"/>
        <v>82.575</v>
      </c>
      <c r="Q155" s="737"/>
    </row>
    <row r="156" s="1" customFormat="1" spans="1:17">
      <c r="A156" s="681" t="s">
        <v>9260</v>
      </c>
      <c r="B156" s="711" t="s">
        <v>9261</v>
      </c>
      <c r="C156" s="730"/>
      <c r="D156" s="711"/>
      <c r="E156" s="711" t="s">
        <v>390</v>
      </c>
      <c r="F156" s="711" t="s">
        <v>102</v>
      </c>
      <c r="G156" s="714" t="s">
        <v>356</v>
      </c>
      <c r="H156" s="714" t="s">
        <v>721</v>
      </c>
      <c r="I156" s="681" t="s">
        <v>28</v>
      </c>
      <c r="J156" s="728" t="s">
        <v>58</v>
      </c>
      <c r="K156" s="729">
        <v>429307.548083</v>
      </c>
      <c r="L156" s="729">
        <v>4657094.35661</v>
      </c>
      <c r="M156" s="681" t="s">
        <v>592</v>
      </c>
      <c r="N156" s="730">
        <v>14.73</v>
      </c>
      <c r="O156" s="733">
        <v>11.25</v>
      </c>
      <c r="P156" s="732">
        <f t="shared" si="2"/>
        <v>165.7125</v>
      </c>
      <c r="Q156" s="737"/>
    </row>
    <row r="157" s="1" customFormat="1" spans="1:17">
      <c r="A157" s="681" t="s">
        <v>9260</v>
      </c>
      <c r="B157" s="711" t="s">
        <v>9261</v>
      </c>
      <c r="C157" s="730"/>
      <c r="D157" s="711"/>
      <c r="E157" s="711" t="s">
        <v>390</v>
      </c>
      <c r="F157" s="711" t="s">
        <v>102</v>
      </c>
      <c r="G157" s="714" t="s">
        <v>1358</v>
      </c>
      <c r="H157" s="714" t="s">
        <v>721</v>
      </c>
      <c r="I157" s="681" t="s">
        <v>28</v>
      </c>
      <c r="J157" s="728" t="s">
        <v>58</v>
      </c>
      <c r="K157" s="729">
        <v>431809.851769</v>
      </c>
      <c r="L157" s="729">
        <v>4655730.11531</v>
      </c>
      <c r="M157" s="681" t="s">
        <v>592</v>
      </c>
      <c r="N157" s="730">
        <v>8.48</v>
      </c>
      <c r="O157" s="731">
        <v>11.25</v>
      </c>
      <c r="P157" s="732">
        <f t="shared" si="2"/>
        <v>95.4</v>
      </c>
      <c r="Q157" s="737"/>
    </row>
    <row r="158" s="1" customFormat="1" spans="1:17">
      <c r="A158" s="681" t="s">
        <v>9260</v>
      </c>
      <c r="B158" s="711" t="s">
        <v>9261</v>
      </c>
      <c r="C158" s="730"/>
      <c r="D158" s="711"/>
      <c r="E158" s="711" t="s">
        <v>390</v>
      </c>
      <c r="F158" s="711" t="s">
        <v>102</v>
      </c>
      <c r="G158" s="714" t="s">
        <v>560</v>
      </c>
      <c r="H158" s="714" t="s">
        <v>721</v>
      </c>
      <c r="I158" s="681" t="s">
        <v>28</v>
      </c>
      <c r="J158" s="728" t="s">
        <v>58</v>
      </c>
      <c r="K158" s="729">
        <v>432404.920683</v>
      </c>
      <c r="L158" s="729">
        <v>4656581.63567</v>
      </c>
      <c r="M158" s="681" t="s">
        <v>592</v>
      </c>
      <c r="N158" s="730">
        <v>36.86</v>
      </c>
      <c r="O158" s="733">
        <v>11.25</v>
      </c>
      <c r="P158" s="732">
        <f t="shared" si="2"/>
        <v>414.675</v>
      </c>
      <c r="Q158" s="737"/>
    </row>
    <row r="159" s="1" customFormat="1" spans="1:17">
      <c r="A159" s="681" t="s">
        <v>9260</v>
      </c>
      <c r="B159" s="711" t="s">
        <v>9261</v>
      </c>
      <c r="C159" s="730"/>
      <c r="D159" s="711"/>
      <c r="E159" s="711" t="s">
        <v>390</v>
      </c>
      <c r="F159" s="711" t="s">
        <v>102</v>
      </c>
      <c r="G159" s="714" t="s">
        <v>1359</v>
      </c>
      <c r="H159" s="714" t="s">
        <v>721</v>
      </c>
      <c r="I159" s="681" t="s">
        <v>28</v>
      </c>
      <c r="J159" s="728" t="s">
        <v>58</v>
      </c>
      <c r="K159" s="729">
        <v>430047.528804</v>
      </c>
      <c r="L159" s="729">
        <v>4656877.00912</v>
      </c>
      <c r="M159" s="681" t="s">
        <v>592</v>
      </c>
      <c r="N159" s="730">
        <v>76.47</v>
      </c>
      <c r="O159" s="731">
        <v>11.25</v>
      </c>
      <c r="P159" s="732">
        <f t="shared" si="2"/>
        <v>860.2875</v>
      </c>
      <c r="Q159" s="737"/>
    </row>
    <row r="160" s="1" customFormat="1" spans="1:17">
      <c r="A160" s="681" t="s">
        <v>9260</v>
      </c>
      <c r="B160" s="711" t="s">
        <v>9261</v>
      </c>
      <c r="C160" s="730"/>
      <c r="D160" s="711"/>
      <c r="E160" s="711" t="s">
        <v>390</v>
      </c>
      <c r="F160" s="711" t="s">
        <v>102</v>
      </c>
      <c r="G160" s="714" t="s">
        <v>1360</v>
      </c>
      <c r="H160" s="714" t="s">
        <v>717</v>
      </c>
      <c r="I160" s="681" t="s">
        <v>28</v>
      </c>
      <c r="J160" s="728" t="s">
        <v>49</v>
      </c>
      <c r="K160" s="729">
        <v>431777.795593</v>
      </c>
      <c r="L160" s="729">
        <v>4656878.41435</v>
      </c>
      <c r="M160" s="681" t="s">
        <v>592</v>
      </c>
      <c r="N160" s="730">
        <v>35.04</v>
      </c>
      <c r="O160" s="733">
        <v>11.25</v>
      </c>
      <c r="P160" s="732">
        <f t="shared" si="2"/>
        <v>394.2</v>
      </c>
      <c r="Q160" s="737"/>
    </row>
    <row r="161" s="1" customFormat="1" spans="1:17">
      <c r="A161" s="681" t="s">
        <v>9260</v>
      </c>
      <c r="B161" s="711" t="s">
        <v>9261</v>
      </c>
      <c r="C161" s="730"/>
      <c r="D161" s="711"/>
      <c r="E161" s="711" t="s">
        <v>390</v>
      </c>
      <c r="F161" s="711" t="s">
        <v>102</v>
      </c>
      <c r="G161" s="714" t="s">
        <v>1361</v>
      </c>
      <c r="H161" s="714" t="s">
        <v>721</v>
      </c>
      <c r="I161" s="681" t="s">
        <v>28</v>
      </c>
      <c r="J161" s="728" t="s">
        <v>58</v>
      </c>
      <c r="K161" s="729">
        <v>430327.964845</v>
      </c>
      <c r="L161" s="729">
        <v>4657357.35658</v>
      </c>
      <c r="M161" s="681" t="s">
        <v>592</v>
      </c>
      <c r="N161" s="730">
        <v>22.11</v>
      </c>
      <c r="O161" s="731">
        <v>11.25</v>
      </c>
      <c r="P161" s="732">
        <f t="shared" si="2"/>
        <v>248.7375</v>
      </c>
      <c r="Q161" s="737"/>
    </row>
    <row r="162" s="1" customFormat="1" spans="1:17">
      <c r="A162" s="681" t="s">
        <v>9260</v>
      </c>
      <c r="B162" s="711" t="s">
        <v>9261</v>
      </c>
      <c r="C162" s="730"/>
      <c r="D162" s="711"/>
      <c r="E162" s="711" t="s">
        <v>390</v>
      </c>
      <c r="F162" s="711" t="s">
        <v>102</v>
      </c>
      <c r="G162" s="714" t="s">
        <v>468</v>
      </c>
      <c r="H162" s="714" t="s">
        <v>721</v>
      </c>
      <c r="I162" s="681" t="s">
        <v>28</v>
      </c>
      <c r="J162" s="728" t="s">
        <v>58</v>
      </c>
      <c r="K162" s="729">
        <v>431492.301482</v>
      </c>
      <c r="L162" s="729">
        <v>4656991.18676</v>
      </c>
      <c r="M162" s="681" t="s">
        <v>592</v>
      </c>
      <c r="N162" s="734">
        <v>60.2</v>
      </c>
      <c r="O162" s="733">
        <v>11.25</v>
      </c>
      <c r="P162" s="732">
        <f t="shared" si="2"/>
        <v>677.25</v>
      </c>
      <c r="Q162" s="737"/>
    </row>
    <row r="163" s="1" customFormat="1" spans="1:17">
      <c r="A163" s="681" t="s">
        <v>9260</v>
      </c>
      <c r="B163" s="711" t="s">
        <v>9261</v>
      </c>
      <c r="C163" s="730"/>
      <c r="D163" s="711"/>
      <c r="E163" s="711" t="s">
        <v>390</v>
      </c>
      <c r="F163" s="711" t="s">
        <v>102</v>
      </c>
      <c r="G163" s="714" t="s">
        <v>496</v>
      </c>
      <c r="H163" s="714" t="s">
        <v>721</v>
      </c>
      <c r="I163" s="681" t="s">
        <v>28</v>
      </c>
      <c r="J163" s="728" t="s">
        <v>58</v>
      </c>
      <c r="K163" s="729">
        <v>431080.875396</v>
      </c>
      <c r="L163" s="729">
        <v>4656379.03226</v>
      </c>
      <c r="M163" s="681" t="s">
        <v>592</v>
      </c>
      <c r="N163" s="730">
        <v>49.48</v>
      </c>
      <c r="O163" s="731">
        <v>11.25</v>
      </c>
      <c r="P163" s="732">
        <f t="shared" si="2"/>
        <v>556.65</v>
      </c>
      <c r="Q163" s="737"/>
    </row>
    <row r="164" s="1" customFormat="1" spans="1:17">
      <c r="A164" s="681" t="s">
        <v>9260</v>
      </c>
      <c r="B164" s="711" t="s">
        <v>9261</v>
      </c>
      <c r="C164" s="730"/>
      <c r="D164" s="711"/>
      <c r="E164" s="711" t="s">
        <v>390</v>
      </c>
      <c r="F164" s="711" t="s">
        <v>102</v>
      </c>
      <c r="G164" s="714" t="s">
        <v>379</v>
      </c>
      <c r="H164" s="714" t="s">
        <v>717</v>
      </c>
      <c r="I164" s="681" t="s">
        <v>28</v>
      </c>
      <c r="J164" s="728" t="s">
        <v>327</v>
      </c>
      <c r="K164" s="729">
        <v>427027.212386</v>
      </c>
      <c r="L164" s="729">
        <v>4657929.01172</v>
      </c>
      <c r="M164" s="681" t="s">
        <v>592</v>
      </c>
      <c r="N164" s="730">
        <v>4.09</v>
      </c>
      <c r="O164" s="733">
        <v>11.25</v>
      </c>
      <c r="P164" s="732">
        <f t="shared" si="2"/>
        <v>46.0125</v>
      </c>
      <c r="Q164" s="737"/>
    </row>
    <row r="165" s="1" customFormat="1" spans="1:17">
      <c r="A165" s="744" t="s">
        <v>6728</v>
      </c>
      <c r="B165" s="711" t="s">
        <v>5182</v>
      </c>
      <c r="C165" s="712" t="s">
        <v>9262</v>
      </c>
      <c r="D165" s="730"/>
      <c r="E165" s="711" t="s">
        <v>390</v>
      </c>
      <c r="F165" s="711" t="s">
        <v>102</v>
      </c>
      <c r="G165" s="714" t="s">
        <v>1362</v>
      </c>
      <c r="H165" s="714" t="s">
        <v>717</v>
      </c>
      <c r="I165" s="681" t="s">
        <v>28</v>
      </c>
      <c r="J165" s="728" t="s">
        <v>327</v>
      </c>
      <c r="K165" s="729">
        <v>433579.594872</v>
      </c>
      <c r="L165" s="729">
        <v>4652203.61733</v>
      </c>
      <c r="M165" s="681" t="s">
        <v>592</v>
      </c>
      <c r="N165" s="730">
        <v>99.33</v>
      </c>
      <c r="O165" s="681">
        <v>11.25</v>
      </c>
      <c r="P165" s="732">
        <f t="shared" si="2"/>
        <v>1117.4625</v>
      </c>
      <c r="Q165" s="737"/>
    </row>
    <row r="166" s="1" customFormat="1" spans="1:17">
      <c r="A166" s="744" t="s">
        <v>9263</v>
      </c>
      <c r="B166" s="711" t="s">
        <v>9264</v>
      </c>
      <c r="C166" s="712" t="s">
        <v>9265</v>
      </c>
      <c r="D166" s="713"/>
      <c r="E166" s="711" t="s">
        <v>390</v>
      </c>
      <c r="F166" s="711" t="s">
        <v>102</v>
      </c>
      <c r="G166" s="714" t="s">
        <v>1363</v>
      </c>
      <c r="H166" s="714" t="s">
        <v>721</v>
      </c>
      <c r="I166" s="681" t="s">
        <v>28</v>
      </c>
      <c r="J166" s="728" t="s">
        <v>327</v>
      </c>
      <c r="K166" s="729">
        <v>434222.268561</v>
      </c>
      <c r="L166" s="729">
        <v>4653349.14967</v>
      </c>
      <c r="M166" s="681" t="s">
        <v>592</v>
      </c>
      <c r="N166" s="734">
        <v>85.1</v>
      </c>
      <c r="O166" s="749">
        <v>11.25</v>
      </c>
      <c r="P166" s="732">
        <f t="shared" si="2"/>
        <v>957.375</v>
      </c>
      <c r="Q166" s="737"/>
    </row>
    <row r="167" s="1" customFormat="1" spans="1:17">
      <c r="A167" s="744" t="s">
        <v>9263</v>
      </c>
      <c r="B167" s="711" t="s">
        <v>9264</v>
      </c>
      <c r="C167" s="712" t="s">
        <v>9265</v>
      </c>
      <c r="D167" s="713"/>
      <c r="E167" s="711" t="s">
        <v>390</v>
      </c>
      <c r="F167" s="711" t="s">
        <v>102</v>
      </c>
      <c r="G167" s="714" t="s">
        <v>1366</v>
      </c>
      <c r="H167" s="714" t="s">
        <v>717</v>
      </c>
      <c r="I167" s="681" t="s">
        <v>28</v>
      </c>
      <c r="J167" s="728" t="s">
        <v>327</v>
      </c>
      <c r="K167" s="729">
        <v>434501.30244</v>
      </c>
      <c r="L167" s="729">
        <v>4653450.81288</v>
      </c>
      <c r="M167" s="681" t="s">
        <v>592</v>
      </c>
      <c r="N167" s="730">
        <v>14.07</v>
      </c>
      <c r="O167" s="681">
        <v>11.25</v>
      </c>
      <c r="P167" s="732">
        <f t="shared" si="2"/>
        <v>158.2875</v>
      </c>
      <c r="Q167" s="737"/>
    </row>
    <row r="168" s="1" customFormat="1" spans="1:17">
      <c r="A168" s="744" t="s">
        <v>6728</v>
      </c>
      <c r="B168" s="711" t="s">
        <v>5182</v>
      </c>
      <c r="C168" s="712" t="s">
        <v>9262</v>
      </c>
      <c r="D168" s="730"/>
      <c r="E168" s="711" t="s">
        <v>390</v>
      </c>
      <c r="F168" s="711" t="s">
        <v>102</v>
      </c>
      <c r="G168" s="714" t="s">
        <v>1367</v>
      </c>
      <c r="H168" s="714" t="s">
        <v>717</v>
      </c>
      <c r="I168" s="681" t="s">
        <v>28</v>
      </c>
      <c r="J168" s="728" t="s">
        <v>327</v>
      </c>
      <c r="K168" s="729">
        <v>433540.747986</v>
      </c>
      <c r="L168" s="729">
        <v>4652273.79385</v>
      </c>
      <c r="M168" s="681" t="s">
        <v>592</v>
      </c>
      <c r="N168" s="730">
        <v>131.01</v>
      </c>
      <c r="O168" s="749">
        <v>11.25</v>
      </c>
      <c r="P168" s="732">
        <f t="shared" si="2"/>
        <v>1473.8625</v>
      </c>
      <c r="Q168" s="737"/>
    </row>
    <row r="169" s="1" customFormat="1" spans="1:17">
      <c r="A169" s="744" t="s">
        <v>9263</v>
      </c>
      <c r="B169" s="711" t="s">
        <v>9264</v>
      </c>
      <c r="C169" s="712" t="s">
        <v>9265</v>
      </c>
      <c r="D169" s="713"/>
      <c r="E169" s="711" t="s">
        <v>390</v>
      </c>
      <c r="F169" s="711" t="s">
        <v>102</v>
      </c>
      <c r="G169" s="714" t="s">
        <v>1368</v>
      </c>
      <c r="H169" s="714" t="s">
        <v>717</v>
      </c>
      <c r="I169" s="681" t="s">
        <v>28</v>
      </c>
      <c r="J169" s="728" t="s">
        <v>327</v>
      </c>
      <c r="K169" s="729">
        <v>434183.486145</v>
      </c>
      <c r="L169" s="729">
        <v>4653069.22178</v>
      </c>
      <c r="M169" s="681" t="s">
        <v>592</v>
      </c>
      <c r="N169" s="730">
        <v>339.02</v>
      </c>
      <c r="O169" s="681">
        <v>11.25</v>
      </c>
      <c r="P169" s="732">
        <f t="shared" si="2"/>
        <v>3813.975</v>
      </c>
      <c r="Q169" s="737"/>
    </row>
    <row r="170" s="1" customFormat="1" spans="1:17">
      <c r="A170" s="744" t="s">
        <v>6728</v>
      </c>
      <c r="B170" s="711" t="s">
        <v>5182</v>
      </c>
      <c r="C170" s="712" t="s">
        <v>9262</v>
      </c>
      <c r="D170" s="730"/>
      <c r="E170" s="711" t="s">
        <v>390</v>
      </c>
      <c r="F170" s="711" t="s">
        <v>102</v>
      </c>
      <c r="G170" s="714" t="s">
        <v>1369</v>
      </c>
      <c r="H170" s="714" t="s">
        <v>717</v>
      </c>
      <c r="I170" s="681" t="s">
        <v>28</v>
      </c>
      <c r="J170" s="714" t="s">
        <v>29</v>
      </c>
      <c r="K170" s="729">
        <v>433374.840485</v>
      </c>
      <c r="L170" s="729">
        <v>4651946.34611</v>
      </c>
      <c r="M170" s="681" t="s">
        <v>592</v>
      </c>
      <c r="N170" s="730">
        <v>91.19</v>
      </c>
      <c r="O170" s="749">
        <v>11.25</v>
      </c>
      <c r="P170" s="732">
        <f t="shared" si="2"/>
        <v>1025.8875</v>
      </c>
      <c r="Q170" s="737"/>
    </row>
    <row r="171" s="1" customFormat="1" spans="1:17">
      <c r="A171" s="744" t="s">
        <v>9263</v>
      </c>
      <c r="B171" s="711" t="s">
        <v>9264</v>
      </c>
      <c r="C171" s="712" t="s">
        <v>9265</v>
      </c>
      <c r="D171" s="713"/>
      <c r="E171" s="711" t="s">
        <v>390</v>
      </c>
      <c r="F171" s="711" t="s">
        <v>102</v>
      </c>
      <c r="G171" s="714" t="s">
        <v>1370</v>
      </c>
      <c r="H171" s="714" t="s">
        <v>717</v>
      </c>
      <c r="I171" s="681" t="s">
        <v>28</v>
      </c>
      <c r="J171" s="714" t="s">
        <v>327</v>
      </c>
      <c r="K171" s="729">
        <v>434545.69081</v>
      </c>
      <c r="L171" s="729">
        <v>4653558.99698</v>
      </c>
      <c r="M171" s="681" t="s">
        <v>592</v>
      </c>
      <c r="N171" s="730">
        <v>19.62</v>
      </c>
      <c r="O171" s="681">
        <v>11.25</v>
      </c>
      <c r="P171" s="732">
        <f t="shared" si="2"/>
        <v>220.725</v>
      </c>
      <c r="Q171" s="737"/>
    </row>
    <row r="172" s="1" customFormat="1" spans="1:17">
      <c r="A172" s="744" t="s">
        <v>9266</v>
      </c>
      <c r="B172" s="711" t="s">
        <v>9267</v>
      </c>
      <c r="C172" s="712" t="s">
        <v>9268</v>
      </c>
      <c r="D172" s="713"/>
      <c r="E172" s="711" t="s">
        <v>390</v>
      </c>
      <c r="F172" s="711" t="s">
        <v>102</v>
      </c>
      <c r="G172" s="714" t="s">
        <v>1371</v>
      </c>
      <c r="H172" s="714" t="s">
        <v>717</v>
      </c>
      <c r="I172" s="681" t="s">
        <v>28</v>
      </c>
      <c r="J172" s="714" t="s">
        <v>327</v>
      </c>
      <c r="K172" s="729">
        <v>433919.680744</v>
      </c>
      <c r="L172" s="729">
        <v>4652768.21438</v>
      </c>
      <c r="M172" s="681" t="s">
        <v>592</v>
      </c>
      <c r="N172" s="730">
        <v>84.07</v>
      </c>
      <c r="O172" s="749">
        <v>11.25</v>
      </c>
      <c r="P172" s="732">
        <f t="shared" si="2"/>
        <v>945.7875</v>
      </c>
      <c r="Q172" s="737"/>
    </row>
    <row r="173" s="1" customFormat="1" spans="1:17">
      <c r="A173" s="744" t="s">
        <v>9263</v>
      </c>
      <c r="B173" s="711" t="s">
        <v>9264</v>
      </c>
      <c r="C173" s="712" t="s">
        <v>9265</v>
      </c>
      <c r="D173" s="713"/>
      <c r="E173" s="711" t="s">
        <v>390</v>
      </c>
      <c r="F173" s="711" t="s">
        <v>102</v>
      </c>
      <c r="G173" s="714" t="s">
        <v>1107</v>
      </c>
      <c r="H173" s="714" t="s">
        <v>721</v>
      </c>
      <c r="I173" s="681" t="s">
        <v>28</v>
      </c>
      <c r="J173" s="714" t="s">
        <v>327</v>
      </c>
      <c r="K173" s="729">
        <v>434227.573391</v>
      </c>
      <c r="L173" s="729">
        <v>4653030.61824</v>
      </c>
      <c r="M173" s="681" t="s">
        <v>592</v>
      </c>
      <c r="N173" s="730">
        <v>78.14</v>
      </c>
      <c r="O173" s="681">
        <v>11.25</v>
      </c>
      <c r="P173" s="732">
        <f t="shared" si="2"/>
        <v>879.075</v>
      </c>
      <c r="Q173" s="737"/>
    </row>
    <row r="174" s="1" customFormat="1" spans="1:17">
      <c r="A174" s="744" t="s">
        <v>9266</v>
      </c>
      <c r="B174" s="711" t="s">
        <v>9267</v>
      </c>
      <c r="C174" s="712" t="s">
        <v>9268</v>
      </c>
      <c r="D174" s="713"/>
      <c r="E174" s="711" t="s">
        <v>390</v>
      </c>
      <c r="F174" s="711" t="s">
        <v>102</v>
      </c>
      <c r="G174" s="714" t="s">
        <v>1372</v>
      </c>
      <c r="H174" s="714" t="s">
        <v>717</v>
      </c>
      <c r="I174" s="681" t="s">
        <v>28</v>
      </c>
      <c r="J174" s="714" t="s">
        <v>327</v>
      </c>
      <c r="K174" s="729">
        <v>433800.340695</v>
      </c>
      <c r="L174" s="729">
        <v>4652756.62914</v>
      </c>
      <c r="M174" s="681" t="s">
        <v>592</v>
      </c>
      <c r="N174" s="730">
        <v>22.35</v>
      </c>
      <c r="O174" s="749">
        <v>11.25</v>
      </c>
      <c r="P174" s="732">
        <f t="shared" si="2"/>
        <v>251.4375</v>
      </c>
      <c r="Q174" s="737"/>
    </row>
    <row r="175" s="1" customFormat="1" spans="1:17">
      <c r="A175" s="744" t="s">
        <v>9263</v>
      </c>
      <c r="B175" s="711" t="s">
        <v>9264</v>
      </c>
      <c r="C175" s="712" t="s">
        <v>9265</v>
      </c>
      <c r="D175" s="713"/>
      <c r="E175" s="711" t="s">
        <v>390</v>
      </c>
      <c r="F175" s="711" t="s">
        <v>102</v>
      </c>
      <c r="G175" s="714" t="s">
        <v>1373</v>
      </c>
      <c r="H175" s="714" t="s">
        <v>717</v>
      </c>
      <c r="I175" s="681" t="s">
        <v>28</v>
      </c>
      <c r="J175" s="714" t="s">
        <v>327</v>
      </c>
      <c r="K175" s="729">
        <v>433961.85671</v>
      </c>
      <c r="L175" s="729">
        <v>4653032.1104</v>
      </c>
      <c r="M175" s="681" t="s">
        <v>592</v>
      </c>
      <c r="N175" s="730">
        <v>25.65</v>
      </c>
      <c r="O175" s="681">
        <v>11.25</v>
      </c>
      <c r="P175" s="732">
        <f t="shared" si="2"/>
        <v>288.5625</v>
      </c>
      <c r="Q175" s="737"/>
    </row>
    <row r="176" s="1" customFormat="1" spans="1:17">
      <c r="A176" s="705"/>
      <c r="B176" s="706" t="s">
        <v>3</v>
      </c>
      <c r="C176" s="707"/>
      <c r="D176" s="705"/>
      <c r="E176" s="709"/>
      <c r="F176" s="706" t="s">
        <v>1277</v>
      </c>
      <c r="G176" s="705"/>
      <c r="H176" s="705"/>
      <c r="I176" s="705"/>
      <c r="J176" s="705"/>
      <c r="K176" s="723"/>
      <c r="L176" s="723"/>
      <c r="M176" s="725"/>
      <c r="N176" s="724">
        <v>451.61</v>
      </c>
      <c r="O176" s="726">
        <v>11.25</v>
      </c>
      <c r="P176" s="727">
        <f t="shared" si="2"/>
        <v>5080.6125</v>
      </c>
      <c r="Q176" s="736"/>
    </row>
    <row r="177" s="1" customFormat="1" spans="1:17">
      <c r="A177" s="744" t="s">
        <v>9269</v>
      </c>
      <c r="B177" s="711" t="s">
        <v>7900</v>
      </c>
      <c r="C177" s="1352" t="s">
        <v>9270</v>
      </c>
      <c r="D177" s="711"/>
      <c r="E177" s="746" t="s">
        <v>390</v>
      </c>
      <c r="F177" s="711" t="s">
        <v>1277</v>
      </c>
      <c r="G177" s="714" t="s">
        <v>1374</v>
      </c>
      <c r="H177" s="714" t="s">
        <v>717</v>
      </c>
      <c r="I177" s="681" t="s">
        <v>28</v>
      </c>
      <c r="J177" s="714" t="s">
        <v>29</v>
      </c>
      <c r="K177" s="729">
        <v>435181.426859</v>
      </c>
      <c r="L177" s="729">
        <v>4654642.78378</v>
      </c>
      <c r="M177" s="681" t="s">
        <v>147</v>
      </c>
      <c r="N177" s="730">
        <v>14.74</v>
      </c>
      <c r="O177" s="749">
        <v>11.25</v>
      </c>
      <c r="P177" s="750">
        <f t="shared" si="2"/>
        <v>165.825</v>
      </c>
      <c r="Q177" s="730"/>
    </row>
    <row r="178" s="1" customFormat="1" spans="1:17">
      <c r="A178" s="744" t="s">
        <v>9269</v>
      </c>
      <c r="B178" s="711" t="s">
        <v>7900</v>
      </c>
      <c r="C178" s="1352" t="s">
        <v>9270</v>
      </c>
      <c r="D178" s="711"/>
      <c r="E178" s="746" t="s">
        <v>390</v>
      </c>
      <c r="F178" s="711" t="s">
        <v>1277</v>
      </c>
      <c r="G178" s="714" t="s">
        <v>1375</v>
      </c>
      <c r="H178" s="714" t="s">
        <v>717</v>
      </c>
      <c r="I178" s="681" t="s">
        <v>28</v>
      </c>
      <c r="J178" s="714" t="s">
        <v>58</v>
      </c>
      <c r="K178" s="729">
        <v>435043.745845</v>
      </c>
      <c r="L178" s="729">
        <v>4653992.29401</v>
      </c>
      <c r="M178" s="681" t="s">
        <v>147</v>
      </c>
      <c r="N178" s="730">
        <v>26.34</v>
      </c>
      <c r="O178" s="749">
        <v>11.25</v>
      </c>
      <c r="P178" s="750">
        <f t="shared" si="2"/>
        <v>296.325</v>
      </c>
      <c r="Q178" s="730"/>
    </row>
    <row r="179" s="1" customFormat="1" spans="1:17">
      <c r="A179" s="744" t="s">
        <v>9269</v>
      </c>
      <c r="B179" s="711" t="s">
        <v>7900</v>
      </c>
      <c r="C179" s="1352" t="s">
        <v>9271</v>
      </c>
      <c r="D179" s="711"/>
      <c r="E179" s="746" t="s">
        <v>390</v>
      </c>
      <c r="F179" s="711" t="s">
        <v>1277</v>
      </c>
      <c r="G179" s="714" t="s">
        <v>1376</v>
      </c>
      <c r="H179" s="714" t="s">
        <v>717</v>
      </c>
      <c r="I179" s="681" t="s">
        <v>28</v>
      </c>
      <c r="J179" s="714" t="s">
        <v>58</v>
      </c>
      <c r="K179" s="729">
        <v>435093.834672</v>
      </c>
      <c r="L179" s="729">
        <v>4654225.23718</v>
      </c>
      <c r="M179" s="681" t="s">
        <v>147</v>
      </c>
      <c r="N179" s="730">
        <v>9.03</v>
      </c>
      <c r="O179" s="749">
        <v>11.25</v>
      </c>
      <c r="P179" s="750">
        <f t="shared" si="2"/>
        <v>101.5875</v>
      </c>
      <c r="Q179" s="730"/>
    </row>
    <row r="180" s="1" customFormat="1" spans="1:17">
      <c r="A180" s="744" t="s">
        <v>9269</v>
      </c>
      <c r="B180" s="711" t="s">
        <v>7900</v>
      </c>
      <c r="C180" s="1352" t="s">
        <v>9272</v>
      </c>
      <c r="D180" s="711"/>
      <c r="E180" s="746" t="s">
        <v>390</v>
      </c>
      <c r="F180" s="711" t="s">
        <v>1277</v>
      </c>
      <c r="G180" s="714" t="s">
        <v>1148</v>
      </c>
      <c r="H180" s="714" t="s">
        <v>717</v>
      </c>
      <c r="I180" s="681" t="s">
        <v>28</v>
      </c>
      <c r="J180" s="714" t="s">
        <v>29</v>
      </c>
      <c r="K180" s="729">
        <v>434999.352753</v>
      </c>
      <c r="L180" s="729">
        <v>4654098.35121</v>
      </c>
      <c r="M180" s="681" t="s">
        <v>147</v>
      </c>
      <c r="N180" s="730">
        <v>12.17</v>
      </c>
      <c r="O180" s="749">
        <v>11.25</v>
      </c>
      <c r="P180" s="750">
        <f t="shared" si="2"/>
        <v>136.9125</v>
      </c>
      <c r="Q180" s="730"/>
    </row>
    <row r="181" s="1" customFormat="1" spans="1:17">
      <c r="A181" s="744" t="s">
        <v>9269</v>
      </c>
      <c r="B181" s="711" t="s">
        <v>7900</v>
      </c>
      <c r="C181" s="1352" t="s">
        <v>9271</v>
      </c>
      <c r="D181" s="711"/>
      <c r="E181" s="746" t="s">
        <v>390</v>
      </c>
      <c r="F181" s="711" t="s">
        <v>1277</v>
      </c>
      <c r="G181" s="714" t="s">
        <v>1377</v>
      </c>
      <c r="H181" s="714" t="s">
        <v>721</v>
      </c>
      <c r="I181" s="681" t="s">
        <v>28</v>
      </c>
      <c r="J181" s="714" t="s">
        <v>58</v>
      </c>
      <c r="K181" s="729">
        <v>434917.28478</v>
      </c>
      <c r="L181" s="729">
        <v>4654034.78153</v>
      </c>
      <c r="M181" s="681" t="s">
        <v>147</v>
      </c>
      <c r="N181" s="730">
        <v>51.45</v>
      </c>
      <c r="O181" s="749">
        <v>11.25</v>
      </c>
      <c r="P181" s="750">
        <f t="shared" si="2"/>
        <v>578.8125</v>
      </c>
      <c r="Q181" s="730"/>
    </row>
    <row r="182" s="1" customFormat="1" spans="1:17">
      <c r="A182" s="744" t="s">
        <v>9269</v>
      </c>
      <c r="B182" s="711" t="s">
        <v>7900</v>
      </c>
      <c r="C182" s="1352" t="s">
        <v>9270</v>
      </c>
      <c r="D182" s="711"/>
      <c r="E182" s="746" t="s">
        <v>390</v>
      </c>
      <c r="F182" s="711" t="s">
        <v>1277</v>
      </c>
      <c r="G182" s="714" t="s">
        <v>1378</v>
      </c>
      <c r="H182" s="714" t="s">
        <v>721</v>
      </c>
      <c r="I182" s="681" t="s">
        <v>28</v>
      </c>
      <c r="J182" s="714" t="s">
        <v>58</v>
      </c>
      <c r="K182" s="729">
        <v>434617.875616</v>
      </c>
      <c r="L182" s="729">
        <v>4654075.90758</v>
      </c>
      <c r="M182" s="681" t="s">
        <v>147</v>
      </c>
      <c r="N182" s="730">
        <v>9.05</v>
      </c>
      <c r="O182" s="749">
        <v>11.25</v>
      </c>
      <c r="P182" s="750">
        <f t="shared" si="2"/>
        <v>101.8125</v>
      </c>
      <c r="Q182" s="730"/>
    </row>
    <row r="183" s="1" customFormat="1" spans="1:17">
      <c r="A183" s="744" t="s">
        <v>9269</v>
      </c>
      <c r="B183" s="711" t="s">
        <v>7900</v>
      </c>
      <c r="C183" s="1352" t="s">
        <v>9271</v>
      </c>
      <c r="D183" s="711"/>
      <c r="E183" s="746" t="s">
        <v>390</v>
      </c>
      <c r="F183" s="711" t="s">
        <v>1277</v>
      </c>
      <c r="G183" s="714" t="s">
        <v>1379</v>
      </c>
      <c r="H183" s="714" t="s">
        <v>721</v>
      </c>
      <c r="I183" s="681" t="s">
        <v>28</v>
      </c>
      <c r="J183" s="714" t="s">
        <v>58</v>
      </c>
      <c r="K183" s="729">
        <v>435090.760892</v>
      </c>
      <c r="L183" s="729">
        <v>4654382.19611</v>
      </c>
      <c r="M183" s="681" t="s">
        <v>147</v>
      </c>
      <c r="N183" s="730">
        <v>103.32</v>
      </c>
      <c r="O183" s="749">
        <v>11.25</v>
      </c>
      <c r="P183" s="750">
        <f t="shared" si="2"/>
        <v>1162.35</v>
      </c>
      <c r="Q183" s="730"/>
    </row>
    <row r="184" s="1" customFormat="1" spans="1:17">
      <c r="A184" s="744" t="s">
        <v>9269</v>
      </c>
      <c r="B184" s="711" t="s">
        <v>7900</v>
      </c>
      <c r="C184" s="1352" t="s">
        <v>9271</v>
      </c>
      <c r="D184" s="711"/>
      <c r="E184" s="746" t="s">
        <v>390</v>
      </c>
      <c r="F184" s="711" t="s">
        <v>1277</v>
      </c>
      <c r="G184" s="714" t="s">
        <v>1380</v>
      </c>
      <c r="H184" s="714" t="s">
        <v>717</v>
      </c>
      <c r="I184" s="681" t="s">
        <v>28</v>
      </c>
      <c r="J184" s="714" t="s">
        <v>58</v>
      </c>
      <c r="K184" s="729">
        <v>434866.82189</v>
      </c>
      <c r="L184" s="729">
        <v>4653798.95857</v>
      </c>
      <c r="M184" s="681" t="s">
        <v>147</v>
      </c>
      <c r="N184" s="730">
        <v>25.93</v>
      </c>
      <c r="O184" s="749">
        <v>11.25</v>
      </c>
      <c r="P184" s="750">
        <f t="shared" si="2"/>
        <v>291.7125</v>
      </c>
      <c r="Q184" s="730"/>
    </row>
    <row r="185" s="1" customFormat="1" spans="1:17">
      <c r="A185" s="744" t="s">
        <v>9269</v>
      </c>
      <c r="B185" s="711" t="s">
        <v>7900</v>
      </c>
      <c r="C185" s="1352" t="s">
        <v>9271</v>
      </c>
      <c r="D185" s="711"/>
      <c r="E185" s="746" t="s">
        <v>390</v>
      </c>
      <c r="F185" s="711" t="s">
        <v>1277</v>
      </c>
      <c r="G185" s="714" t="s">
        <v>1381</v>
      </c>
      <c r="H185" s="714" t="s">
        <v>717</v>
      </c>
      <c r="I185" s="681" t="s">
        <v>28</v>
      </c>
      <c r="J185" s="714" t="s">
        <v>58</v>
      </c>
      <c r="K185" s="729">
        <v>434888.203024</v>
      </c>
      <c r="L185" s="729">
        <v>4653707.63295</v>
      </c>
      <c r="M185" s="681" t="s">
        <v>147</v>
      </c>
      <c r="N185" s="730">
        <v>22.04</v>
      </c>
      <c r="O185" s="749">
        <v>11.25</v>
      </c>
      <c r="P185" s="750">
        <f t="shared" si="2"/>
        <v>247.95</v>
      </c>
      <c r="Q185" s="730"/>
    </row>
    <row r="186" s="1" customFormat="1" spans="1:17">
      <c r="A186" s="744" t="s">
        <v>9269</v>
      </c>
      <c r="B186" s="711" t="s">
        <v>7900</v>
      </c>
      <c r="C186" s="1352" t="s">
        <v>9271</v>
      </c>
      <c r="D186" s="711"/>
      <c r="E186" s="746" t="s">
        <v>390</v>
      </c>
      <c r="F186" s="711" t="s">
        <v>1277</v>
      </c>
      <c r="G186" s="714" t="s">
        <v>1382</v>
      </c>
      <c r="H186" s="714" t="s">
        <v>721</v>
      </c>
      <c r="I186" s="681" t="s">
        <v>28</v>
      </c>
      <c r="J186" s="714" t="s">
        <v>58</v>
      </c>
      <c r="K186" s="729">
        <v>434732.119383</v>
      </c>
      <c r="L186" s="729">
        <v>4653990.02197</v>
      </c>
      <c r="M186" s="681" t="s">
        <v>147</v>
      </c>
      <c r="N186" s="730">
        <v>93.63</v>
      </c>
      <c r="O186" s="749">
        <v>11.25</v>
      </c>
      <c r="P186" s="750">
        <f t="shared" si="2"/>
        <v>1053.3375</v>
      </c>
      <c r="Q186" s="730"/>
    </row>
    <row r="187" s="1" customFormat="1" spans="1:17">
      <c r="A187" s="744" t="s">
        <v>9269</v>
      </c>
      <c r="B187" s="711" t="s">
        <v>7900</v>
      </c>
      <c r="C187" s="1352" t="s">
        <v>9270</v>
      </c>
      <c r="D187" s="711"/>
      <c r="E187" s="746" t="s">
        <v>390</v>
      </c>
      <c r="F187" s="711" t="s">
        <v>1277</v>
      </c>
      <c r="G187" s="714" t="s">
        <v>1383</v>
      </c>
      <c r="H187" s="714" t="s">
        <v>717</v>
      </c>
      <c r="I187" s="681" t="s">
        <v>28</v>
      </c>
      <c r="J187" s="714" t="s">
        <v>58</v>
      </c>
      <c r="K187" s="729">
        <v>434592.022585</v>
      </c>
      <c r="L187" s="729">
        <v>4654084.18991</v>
      </c>
      <c r="M187" s="681" t="s">
        <v>147</v>
      </c>
      <c r="N187" s="730">
        <v>4.14</v>
      </c>
      <c r="O187" s="749">
        <v>11.25</v>
      </c>
      <c r="P187" s="750">
        <f t="shared" si="2"/>
        <v>46.575</v>
      </c>
      <c r="Q187" s="730"/>
    </row>
    <row r="188" s="1" customFormat="1" spans="1:17">
      <c r="A188" s="744" t="s">
        <v>9269</v>
      </c>
      <c r="B188" s="711" t="s">
        <v>7900</v>
      </c>
      <c r="C188" s="1352" t="s">
        <v>9271</v>
      </c>
      <c r="D188" s="711"/>
      <c r="E188" s="746" t="s">
        <v>390</v>
      </c>
      <c r="F188" s="711" t="s">
        <v>1277</v>
      </c>
      <c r="G188" s="714" t="s">
        <v>1384</v>
      </c>
      <c r="H188" s="714" t="s">
        <v>717</v>
      </c>
      <c r="I188" s="681" t="s">
        <v>28</v>
      </c>
      <c r="J188" s="714" t="s">
        <v>58</v>
      </c>
      <c r="K188" s="729">
        <v>434701.967931</v>
      </c>
      <c r="L188" s="729">
        <v>4653800.34163</v>
      </c>
      <c r="M188" s="681" t="s">
        <v>147</v>
      </c>
      <c r="N188" s="730">
        <v>68.56</v>
      </c>
      <c r="O188" s="749">
        <v>11.25</v>
      </c>
      <c r="P188" s="750">
        <f t="shared" si="2"/>
        <v>771.3</v>
      </c>
      <c r="Q188" s="730"/>
    </row>
    <row r="189" s="1" customFormat="1" spans="1:17">
      <c r="A189" s="744" t="s">
        <v>9269</v>
      </c>
      <c r="B189" s="711" t="s">
        <v>7900</v>
      </c>
      <c r="C189" s="1352" t="s">
        <v>9271</v>
      </c>
      <c r="D189" s="711"/>
      <c r="E189" s="746" t="s">
        <v>390</v>
      </c>
      <c r="F189" s="711" t="s">
        <v>1277</v>
      </c>
      <c r="G189" s="714" t="s">
        <v>1385</v>
      </c>
      <c r="H189" s="714" t="s">
        <v>721</v>
      </c>
      <c r="I189" s="681" t="s">
        <v>28</v>
      </c>
      <c r="J189" s="714" t="s">
        <v>29</v>
      </c>
      <c r="K189" s="729">
        <v>435212.046857</v>
      </c>
      <c r="L189" s="729">
        <v>4654608.88599</v>
      </c>
      <c r="M189" s="681" t="s">
        <v>147</v>
      </c>
      <c r="N189" s="730">
        <v>11.21</v>
      </c>
      <c r="O189" s="749">
        <v>11.25</v>
      </c>
      <c r="P189" s="750">
        <f t="shared" si="2"/>
        <v>126.1125</v>
      </c>
      <c r="Q189" s="730"/>
    </row>
    <row r="190" s="1" customFormat="1" spans="1:17">
      <c r="A190" s="705"/>
      <c r="B190" s="706" t="s">
        <v>3</v>
      </c>
      <c r="C190" s="707"/>
      <c r="D190" s="747"/>
      <c r="E190" s="709"/>
      <c r="F190" s="711" t="s">
        <v>1281</v>
      </c>
      <c r="G190" s="705"/>
      <c r="H190" s="705"/>
      <c r="I190" s="705"/>
      <c r="J190" s="705"/>
      <c r="K190" s="723"/>
      <c r="L190" s="723"/>
      <c r="M190" s="705"/>
      <c r="N190" s="751">
        <v>454.84</v>
      </c>
      <c r="O190" s="731">
        <v>11.25</v>
      </c>
      <c r="P190" s="751">
        <f t="shared" si="2"/>
        <v>5116.95</v>
      </c>
      <c r="Q190" s="736"/>
    </row>
    <row r="191" s="1" customFormat="1" spans="1:17">
      <c r="A191" s="748" t="s">
        <v>9273</v>
      </c>
      <c r="B191" s="711" t="s">
        <v>9274</v>
      </c>
      <c r="C191" s="715"/>
      <c r="D191" s="711"/>
      <c r="E191" s="749" t="s">
        <v>390</v>
      </c>
      <c r="F191" s="711" t="s">
        <v>1281</v>
      </c>
      <c r="G191" s="711" t="s">
        <v>408</v>
      </c>
      <c r="H191" s="681" t="s">
        <v>27</v>
      </c>
      <c r="I191" s="681" t="s">
        <v>28</v>
      </c>
      <c r="J191" s="681" t="s">
        <v>58</v>
      </c>
      <c r="K191" s="752">
        <v>688532</v>
      </c>
      <c r="L191" s="752">
        <v>4662178</v>
      </c>
      <c r="M191" s="681" t="s">
        <v>563</v>
      </c>
      <c r="N191" s="734">
        <v>13</v>
      </c>
      <c r="O191" s="731">
        <v>11.25</v>
      </c>
      <c r="P191" s="732">
        <f t="shared" si="2"/>
        <v>146.25</v>
      </c>
      <c r="Q191" s="736"/>
    </row>
    <row r="192" s="1" customFormat="1" spans="1:17">
      <c r="A192" s="744" t="s">
        <v>9275</v>
      </c>
      <c r="B192" s="711" t="s">
        <v>9276</v>
      </c>
      <c r="C192" s="715"/>
      <c r="D192" s="711"/>
      <c r="E192" s="749" t="s">
        <v>390</v>
      </c>
      <c r="F192" s="711" t="s">
        <v>1281</v>
      </c>
      <c r="G192" s="714" t="s">
        <v>1300</v>
      </c>
      <c r="H192" s="714" t="s">
        <v>717</v>
      </c>
      <c r="I192" s="681" t="s">
        <v>28</v>
      </c>
      <c r="J192" s="714" t="s">
        <v>327</v>
      </c>
      <c r="K192" s="729">
        <v>441899.930059</v>
      </c>
      <c r="L192" s="729">
        <v>4660153.74056</v>
      </c>
      <c r="M192" s="681" t="s">
        <v>563</v>
      </c>
      <c r="N192" s="730">
        <v>43.4</v>
      </c>
      <c r="O192" s="731">
        <v>11.25</v>
      </c>
      <c r="P192" s="732">
        <f t="shared" si="2"/>
        <v>488.25</v>
      </c>
      <c r="Q192" s="736"/>
    </row>
    <row r="193" s="1" customFormat="1" spans="1:17">
      <c r="A193" s="744" t="s">
        <v>9275</v>
      </c>
      <c r="B193" s="711" t="s">
        <v>9276</v>
      </c>
      <c r="C193" s="715"/>
      <c r="D193" s="711"/>
      <c r="E193" s="749" t="s">
        <v>390</v>
      </c>
      <c r="F193" s="711" t="s">
        <v>1281</v>
      </c>
      <c r="G193" s="714" t="s">
        <v>1160</v>
      </c>
      <c r="H193" s="714" t="s">
        <v>717</v>
      </c>
      <c r="I193" s="681" t="s">
        <v>28</v>
      </c>
      <c r="J193" s="714" t="s">
        <v>29</v>
      </c>
      <c r="K193" s="729">
        <v>441208.685818</v>
      </c>
      <c r="L193" s="729">
        <v>4659826.71168</v>
      </c>
      <c r="M193" s="681" t="s">
        <v>563</v>
      </c>
      <c r="N193" s="730">
        <v>18.18</v>
      </c>
      <c r="O193" s="733">
        <v>11.25</v>
      </c>
      <c r="P193" s="732">
        <f t="shared" si="2"/>
        <v>204.525</v>
      </c>
      <c r="Q193" s="736"/>
    </row>
    <row r="194" s="1" customFormat="1" spans="1:17">
      <c r="A194" s="744" t="s">
        <v>9275</v>
      </c>
      <c r="B194" s="711" t="s">
        <v>9276</v>
      </c>
      <c r="C194" s="715"/>
      <c r="D194" s="711"/>
      <c r="E194" s="749" t="s">
        <v>390</v>
      </c>
      <c r="F194" s="711" t="s">
        <v>1281</v>
      </c>
      <c r="G194" s="714" t="s">
        <v>1419</v>
      </c>
      <c r="H194" s="714" t="s">
        <v>721</v>
      </c>
      <c r="I194" s="681" t="s">
        <v>28</v>
      </c>
      <c r="J194" s="714" t="s">
        <v>327</v>
      </c>
      <c r="K194" s="729">
        <v>441966.589435</v>
      </c>
      <c r="L194" s="729">
        <v>4660183.93757</v>
      </c>
      <c r="M194" s="681" t="s">
        <v>563</v>
      </c>
      <c r="N194" s="730">
        <v>2.71</v>
      </c>
      <c r="O194" s="731">
        <v>11.25</v>
      </c>
      <c r="P194" s="732">
        <f t="shared" si="2"/>
        <v>30.4875</v>
      </c>
      <c r="Q194" s="736"/>
    </row>
    <row r="195" s="1" customFormat="1" spans="1:17">
      <c r="A195" s="744" t="s">
        <v>9275</v>
      </c>
      <c r="B195" s="711" t="s">
        <v>9276</v>
      </c>
      <c r="C195" s="715"/>
      <c r="D195" s="711"/>
      <c r="E195" s="749" t="s">
        <v>390</v>
      </c>
      <c r="F195" s="711" t="s">
        <v>1281</v>
      </c>
      <c r="G195" s="714" t="s">
        <v>1420</v>
      </c>
      <c r="H195" s="714" t="s">
        <v>717</v>
      </c>
      <c r="I195" s="681" t="s">
        <v>28</v>
      </c>
      <c r="J195" s="714" t="s">
        <v>29</v>
      </c>
      <c r="K195" s="729">
        <v>441129.281185</v>
      </c>
      <c r="L195" s="729">
        <v>4659984.9016</v>
      </c>
      <c r="M195" s="681" t="s">
        <v>563</v>
      </c>
      <c r="N195" s="730">
        <v>22.51</v>
      </c>
      <c r="O195" s="733">
        <v>11.25</v>
      </c>
      <c r="P195" s="732">
        <f t="shared" si="2"/>
        <v>253.2375</v>
      </c>
      <c r="Q195" s="736"/>
    </row>
    <row r="196" s="1" customFormat="1" spans="1:17">
      <c r="A196" s="744" t="s">
        <v>9275</v>
      </c>
      <c r="B196" s="711" t="s">
        <v>9276</v>
      </c>
      <c r="C196" s="715"/>
      <c r="D196" s="711"/>
      <c r="E196" s="749" t="s">
        <v>390</v>
      </c>
      <c r="F196" s="711" t="s">
        <v>1281</v>
      </c>
      <c r="G196" s="714" t="s">
        <v>642</v>
      </c>
      <c r="H196" s="714" t="s">
        <v>717</v>
      </c>
      <c r="I196" s="681" t="s">
        <v>28</v>
      </c>
      <c r="J196" s="714" t="s">
        <v>58</v>
      </c>
      <c r="K196" s="729">
        <v>441860.457302</v>
      </c>
      <c r="L196" s="729">
        <v>4660464.35212</v>
      </c>
      <c r="M196" s="681" t="s">
        <v>563</v>
      </c>
      <c r="N196" s="730">
        <v>8.56</v>
      </c>
      <c r="O196" s="731">
        <v>11.25</v>
      </c>
      <c r="P196" s="732">
        <f t="shared" si="2"/>
        <v>96.3</v>
      </c>
      <c r="Q196" s="736"/>
    </row>
    <row r="197" s="1" customFormat="1" spans="1:17">
      <c r="A197" s="744" t="s">
        <v>9275</v>
      </c>
      <c r="B197" s="711" t="s">
        <v>9276</v>
      </c>
      <c r="C197" s="715"/>
      <c r="D197" s="711"/>
      <c r="E197" s="749" t="s">
        <v>390</v>
      </c>
      <c r="F197" s="711" t="s">
        <v>1281</v>
      </c>
      <c r="G197" s="714" t="s">
        <v>1406</v>
      </c>
      <c r="H197" s="714" t="s">
        <v>717</v>
      </c>
      <c r="I197" s="681" t="s">
        <v>28</v>
      </c>
      <c r="J197" s="714" t="s">
        <v>29</v>
      </c>
      <c r="K197" s="729">
        <v>441240.947873</v>
      </c>
      <c r="L197" s="729">
        <v>4660218.93736</v>
      </c>
      <c r="M197" s="681" t="s">
        <v>563</v>
      </c>
      <c r="N197" s="730">
        <v>17.91</v>
      </c>
      <c r="O197" s="733">
        <v>11.25</v>
      </c>
      <c r="P197" s="732">
        <f t="shared" si="2"/>
        <v>201.4875</v>
      </c>
      <c r="Q197" s="736"/>
    </row>
    <row r="198" s="1" customFormat="1" spans="1:17">
      <c r="A198" s="744" t="s">
        <v>9275</v>
      </c>
      <c r="B198" s="711" t="s">
        <v>9276</v>
      </c>
      <c r="C198" s="715"/>
      <c r="D198" s="711"/>
      <c r="E198" s="749" t="s">
        <v>390</v>
      </c>
      <c r="F198" s="711" t="s">
        <v>1281</v>
      </c>
      <c r="G198" s="714" t="s">
        <v>667</v>
      </c>
      <c r="H198" s="714" t="s">
        <v>721</v>
      </c>
      <c r="I198" s="681" t="s">
        <v>28</v>
      </c>
      <c r="J198" s="714" t="s">
        <v>58</v>
      </c>
      <c r="K198" s="729">
        <v>441179.138912</v>
      </c>
      <c r="L198" s="729">
        <v>4659986.3454</v>
      </c>
      <c r="M198" s="681" t="s">
        <v>563</v>
      </c>
      <c r="N198" s="730">
        <v>17.91</v>
      </c>
      <c r="O198" s="731">
        <v>11.25</v>
      </c>
      <c r="P198" s="732">
        <f t="shared" si="2"/>
        <v>201.4875</v>
      </c>
      <c r="Q198" s="736"/>
    </row>
    <row r="199" s="1" customFormat="1" spans="1:17">
      <c r="A199" s="744" t="s">
        <v>9275</v>
      </c>
      <c r="B199" s="711" t="s">
        <v>9276</v>
      </c>
      <c r="C199" s="715"/>
      <c r="D199" s="711"/>
      <c r="E199" s="749" t="s">
        <v>390</v>
      </c>
      <c r="F199" s="711" t="s">
        <v>1281</v>
      </c>
      <c r="G199" s="714" t="s">
        <v>1421</v>
      </c>
      <c r="H199" s="714" t="s">
        <v>721</v>
      </c>
      <c r="I199" s="681" t="s">
        <v>28</v>
      </c>
      <c r="J199" s="714" t="s">
        <v>29</v>
      </c>
      <c r="K199" s="729">
        <v>441155.135812</v>
      </c>
      <c r="L199" s="729">
        <v>4659818.16151</v>
      </c>
      <c r="M199" s="681" t="s">
        <v>563</v>
      </c>
      <c r="N199" s="730">
        <v>6.83</v>
      </c>
      <c r="O199" s="733">
        <v>11.25</v>
      </c>
      <c r="P199" s="732">
        <f t="shared" ref="P199:P238" si="3">N199*11.25</f>
        <v>76.8375</v>
      </c>
      <c r="Q199" s="736"/>
    </row>
    <row r="200" s="1" customFormat="1" spans="1:17">
      <c r="A200" s="744" t="s">
        <v>9275</v>
      </c>
      <c r="B200" s="711" t="s">
        <v>9276</v>
      </c>
      <c r="C200" s="715"/>
      <c r="D200" s="711"/>
      <c r="E200" s="749" t="s">
        <v>390</v>
      </c>
      <c r="F200" s="711" t="s">
        <v>1281</v>
      </c>
      <c r="G200" s="714" t="s">
        <v>1347</v>
      </c>
      <c r="H200" s="714" t="s">
        <v>721</v>
      </c>
      <c r="I200" s="681" t="s">
        <v>28</v>
      </c>
      <c r="J200" s="714" t="s">
        <v>29</v>
      </c>
      <c r="K200" s="729">
        <v>441296.13642</v>
      </c>
      <c r="L200" s="729">
        <v>4660190.3924</v>
      </c>
      <c r="M200" s="681" t="s">
        <v>563</v>
      </c>
      <c r="N200" s="730">
        <v>12.86</v>
      </c>
      <c r="O200" s="731">
        <v>11.25</v>
      </c>
      <c r="P200" s="732">
        <f t="shared" si="3"/>
        <v>144.675</v>
      </c>
      <c r="Q200" s="736"/>
    </row>
    <row r="201" s="1" customFormat="1" spans="1:17">
      <c r="A201" s="744" t="s">
        <v>9275</v>
      </c>
      <c r="B201" s="711" t="s">
        <v>9276</v>
      </c>
      <c r="C201" s="715"/>
      <c r="D201" s="711"/>
      <c r="E201" s="749" t="s">
        <v>390</v>
      </c>
      <c r="F201" s="711" t="s">
        <v>1281</v>
      </c>
      <c r="G201" s="714" t="s">
        <v>560</v>
      </c>
      <c r="H201" s="714" t="s">
        <v>721</v>
      </c>
      <c r="I201" s="681" t="s">
        <v>28</v>
      </c>
      <c r="J201" s="714" t="s">
        <v>58</v>
      </c>
      <c r="K201" s="729">
        <v>441688.932584</v>
      </c>
      <c r="L201" s="729">
        <v>4660181.68963</v>
      </c>
      <c r="M201" s="681" t="s">
        <v>563</v>
      </c>
      <c r="N201" s="730">
        <v>7.21</v>
      </c>
      <c r="O201" s="733">
        <v>11.25</v>
      </c>
      <c r="P201" s="732">
        <f t="shared" si="3"/>
        <v>81.1125</v>
      </c>
      <c r="Q201" s="736"/>
    </row>
    <row r="202" s="1" customFormat="1" spans="1:17">
      <c r="A202" s="744" t="s">
        <v>9275</v>
      </c>
      <c r="B202" s="711" t="s">
        <v>9276</v>
      </c>
      <c r="C202" s="715"/>
      <c r="D202" s="711"/>
      <c r="E202" s="749" t="s">
        <v>390</v>
      </c>
      <c r="F202" s="711" t="s">
        <v>1281</v>
      </c>
      <c r="G202" s="714" t="s">
        <v>1422</v>
      </c>
      <c r="H202" s="714" t="s">
        <v>717</v>
      </c>
      <c r="I202" s="681" t="s">
        <v>28</v>
      </c>
      <c r="J202" s="714" t="s">
        <v>58</v>
      </c>
      <c r="K202" s="729">
        <v>441876.675261</v>
      </c>
      <c r="L202" s="729">
        <v>4660489.35683</v>
      </c>
      <c r="M202" s="681" t="s">
        <v>563</v>
      </c>
      <c r="N202" s="730">
        <v>0.88</v>
      </c>
      <c r="O202" s="731">
        <v>11.25</v>
      </c>
      <c r="P202" s="732">
        <f t="shared" si="3"/>
        <v>9.9</v>
      </c>
      <c r="Q202" s="736"/>
    </row>
    <row r="203" s="1" customFormat="1" spans="1:17">
      <c r="A203" s="744" t="s">
        <v>9275</v>
      </c>
      <c r="B203" s="711" t="s">
        <v>9276</v>
      </c>
      <c r="C203" s="715"/>
      <c r="D203" s="711"/>
      <c r="E203" s="749" t="s">
        <v>390</v>
      </c>
      <c r="F203" s="711" t="s">
        <v>1281</v>
      </c>
      <c r="G203" s="714" t="s">
        <v>666</v>
      </c>
      <c r="H203" s="714" t="s">
        <v>717</v>
      </c>
      <c r="I203" s="681" t="s">
        <v>28</v>
      </c>
      <c r="J203" s="714" t="s">
        <v>58</v>
      </c>
      <c r="K203" s="729">
        <v>441420.247038</v>
      </c>
      <c r="L203" s="729">
        <v>4660042.96073</v>
      </c>
      <c r="M203" s="681" t="s">
        <v>563</v>
      </c>
      <c r="N203" s="734">
        <v>76.5</v>
      </c>
      <c r="O203" s="733">
        <v>11.25</v>
      </c>
      <c r="P203" s="732">
        <f t="shared" si="3"/>
        <v>860.625</v>
      </c>
      <c r="Q203" s="736"/>
    </row>
    <row r="204" s="1" customFormat="1" spans="1:17">
      <c r="A204" s="744" t="s">
        <v>9275</v>
      </c>
      <c r="B204" s="711" t="s">
        <v>9276</v>
      </c>
      <c r="C204" s="715"/>
      <c r="D204" s="711"/>
      <c r="E204" s="749" t="s">
        <v>390</v>
      </c>
      <c r="F204" s="711" t="s">
        <v>1281</v>
      </c>
      <c r="G204" s="714" t="s">
        <v>1423</v>
      </c>
      <c r="H204" s="714" t="s">
        <v>717</v>
      </c>
      <c r="I204" s="681" t="s">
        <v>28</v>
      </c>
      <c r="J204" s="714" t="s">
        <v>29</v>
      </c>
      <c r="K204" s="729">
        <v>441844.408266</v>
      </c>
      <c r="L204" s="729">
        <v>4660045.46384</v>
      </c>
      <c r="M204" s="681" t="s">
        <v>563</v>
      </c>
      <c r="N204" s="734">
        <v>15.1</v>
      </c>
      <c r="O204" s="731">
        <v>11.25</v>
      </c>
      <c r="P204" s="732">
        <f t="shared" si="3"/>
        <v>169.875</v>
      </c>
      <c r="Q204" s="736"/>
    </row>
    <row r="205" s="1" customFormat="1" spans="1:17">
      <c r="A205" s="744" t="s">
        <v>9275</v>
      </c>
      <c r="B205" s="711" t="s">
        <v>9276</v>
      </c>
      <c r="C205" s="715"/>
      <c r="D205" s="711"/>
      <c r="E205" s="749" t="s">
        <v>390</v>
      </c>
      <c r="F205" s="711" t="s">
        <v>1281</v>
      </c>
      <c r="G205" s="714" t="s">
        <v>558</v>
      </c>
      <c r="H205" s="714" t="s">
        <v>717</v>
      </c>
      <c r="I205" s="681" t="s">
        <v>28</v>
      </c>
      <c r="J205" s="714" t="s">
        <v>29</v>
      </c>
      <c r="K205" s="729">
        <v>441789.335578</v>
      </c>
      <c r="L205" s="729">
        <v>4660220.16642</v>
      </c>
      <c r="M205" s="681" t="s">
        <v>563</v>
      </c>
      <c r="N205" s="730">
        <v>8.71</v>
      </c>
      <c r="O205" s="733">
        <v>11.25</v>
      </c>
      <c r="P205" s="732">
        <f t="shared" si="3"/>
        <v>97.9875</v>
      </c>
      <c r="Q205" s="736"/>
    </row>
    <row r="206" s="1" customFormat="1" spans="1:17">
      <c r="A206" s="744" t="s">
        <v>9275</v>
      </c>
      <c r="B206" s="711" t="s">
        <v>9276</v>
      </c>
      <c r="C206" s="715"/>
      <c r="D206" s="711"/>
      <c r="E206" s="749" t="s">
        <v>390</v>
      </c>
      <c r="F206" s="711" t="s">
        <v>1281</v>
      </c>
      <c r="G206" s="714" t="s">
        <v>1424</v>
      </c>
      <c r="H206" s="714" t="s">
        <v>717</v>
      </c>
      <c r="I206" s="681" t="s">
        <v>28</v>
      </c>
      <c r="J206" s="714" t="s">
        <v>29</v>
      </c>
      <c r="K206" s="729">
        <v>441173.847871</v>
      </c>
      <c r="L206" s="729">
        <v>4659790.84922</v>
      </c>
      <c r="M206" s="681" t="s">
        <v>563</v>
      </c>
      <c r="N206" s="730">
        <v>3.49</v>
      </c>
      <c r="O206" s="731">
        <v>11.25</v>
      </c>
      <c r="P206" s="732">
        <f t="shared" si="3"/>
        <v>39.2625</v>
      </c>
      <c r="Q206" s="736"/>
    </row>
    <row r="207" s="1" customFormat="1" spans="1:17">
      <c r="A207" s="744" t="s">
        <v>9275</v>
      </c>
      <c r="B207" s="711" t="s">
        <v>9276</v>
      </c>
      <c r="C207" s="715"/>
      <c r="D207" s="711"/>
      <c r="E207" s="749" t="s">
        <v>390</v>
      </c>
      <c r="F207" s="711" t="s">
        <v>1281</v>
      </c>
      <c r="G207" s="714" t="s">
        <v>1425</v>
      </c>
      <c r="H207" s="714" t="s">
        <v>717</v>
      </c>
      <c r="I207" s="681" t="s">
        <v>28</v>
      </c>
      <c r="J207" s="714" t="s">
        <v>327</v>
      </c>
      <c r="K207" s="729">
        <v>441812.28401</v>
      </c>
      <c r="L207" s="729">
        <v>4660464.38777</v>
      </c>
      <c r="M207" s="681" t="s">
        <v>563</v>
      </c>
      <c r="N207" s="730">
        <v>9.03</v>
      </c>
      <c r="O207" s="733">
        <v>11.25</v>
      </c>
      <c r="P207" s="732">
        <f t="shared" si="3"/>
        <v>101.5875</v>
      </c>
      <c r="Q207" s="736"/>
    </row>
    <row r="208" s="1" customFormat="1" spans="1:17">
      <c r="A208" s="744" t="s">
        <v>9275</v>
      </c>
      <c r="B208" s="711" t="s">
        <v>9276</v>
      </c>
      <c r="C208" s="715"/>
      <c r="D208" s="711"/>
      <c r="E208" s="749" t="s">
        <v>390</v>
      </c>
      <c r="F208" s="711" t="s">
        <v>1281</v>
      </c>
      <c r="G208" s="714" t="s">
        <v>1184</v>
      </c>
      <c r="H208" s="714" t="s">
        <v>721</v>
      </c>
      <c r="I208" s="681" t="s">
        <v>28</v>
      </c>
      <c r="J208" s="714" t="s">
        <v>29</v>
      </c>
      <c r="K208" s="729">
        <v>441705.354005</v>
      </c>
      <c r="L208" s="729">
        <v>4660226.27589</v>
      </c>
      <c r="M208" s="681" t="s">
        <v>563</v>
      </c>
      <c r="N208" s="730">
        <v>5.26</v>
      </c>
      <c r="O208" s="731">
        <v>11.25</v>
      </c>
      <c r="P208" s="732">
        <f t="shared" si="3"/>
        <v>59.175</v>
      </c>
      <c r="Q208" s="736"/>
    </row>
    <row r="209" s="1" customFormat="1" spans="1:17">
      <c r="A209" s="744" t="s">
        <v>9275</v>
      </c>
      <c r="B209" s="711" t="s">
        <v>9276</v>
      </c>
      <c r="C209" s="715"/>
      <c r="D209" s="711"/>
      <c r="E209" s="749" t="s">
        <v>390</v>
      </c>
      <c r="F209" s="711" t="s">
        <v>1281</v>
      </c>
      <c r="G209" s="714" t="s">
        <v>695</v>
      </c>
      <c r="H209" s="714" t="s">
        <v>717</v>
      </c>
      <c r="I209" s="681" t="s">
        <v>28</v>
      </c>
      <c r="J209" s="714" t="s">
        <v>327</v>
      </c>
      <c r="K209" s="729">
        <v>441608.386481</v>
      </c>
      <c r="L209" s="729">
        <v>4660372.10016</v>
      </c>
      <c r="M209" s="681" t="s">
        <v>563</v>
      </c>
      <c r="N209" s="743">
        <v>122.52</v>
      </c>
      <c r="O209" s="733">
        <v>11.25</v>
      </c>
      <c r="P209" s="732">
        <f t="shared" si="3"/>
        <v>1378.35</v>
      </c>
      <c r="Q209" s="736"/>
    </row>
    <row r="210" s="1" customFormat="1" spans="1:17">
      <c r="A210" s="744" t="s">
        <v>9275</v>
      </c>
      <c r="B210" s="711" t="s">
        <v>9276</v>
      </c>
      <c r="C210" s="715"/>
      <c r="D210" s="711"/>
      <c r="E210" s="749" t="s">
        <v>390</v>
      </c>
      <c r="F210" s="711" t="s">
        <v>1281</v>
      </c>
      <c r="G210" s="714" t="s">
        <v>556</v>
      </c>
      <c r="H210" s="714" t="s">
        <v>721</v>
      </c>
      <c r="I210" s="681" t="s">
        <v>28</v>
      </c>
      <c r="J210" s="714" t="s">
        <v>327</v>
      </c>
      <c r="K210" s="729">
        <v>441960.594232</v>
      </c>
      <c r="L210" s="729">
        <v>4660246.65964</v>
      </c>
      <c r="M210" s="681" t="s">
        <v>563</v>
      </c>
      <c r="N210" s="730">
        <v>1.55</v>
      </c>
      <c r="O210" s="731">
        <v>11.25</v>
      </c>
      <c r="P210" s="732">
        <f t="shared" si="3"/>
        <v>17.4375</v>
      </c>
      <c r="Q210" s="736"/>
    </row>
    <row r="211" s="1" customFormat="1" spans="1:17">
      <c r="A211" s="744" t="s">
        <v>9275</v>
      </c>
      <c r="B211" s="711" t="s">
        <v>9276</v>
      </c>
      <c r="C211" s="715"/>
      <c r="D211" s="711"/>
      <c r="E211" s="749" t="s">
        <v>390</v>
      </c>
      <c r="F211" s="711" t="s">
        <v>1281</v>
      </c>
      <c r="G211" s="714" t="s">
        <v>551</v>
      </c>
      <c r="H211" s="714" t="s">
        <v>717</v>
      </c>
      <c r="I211" s="681" t="s">
        <v>28</v>
      </c>
      <c r="J211" s="714" t="s">
        <v>327</v>
      </c>
      <c r="K211" s="729">
        <v>441851.837333</v>
      </c>
      <c r="L211" s="729">
        <v>4660332.75786</v>
      </c>
      <c r="M211" s="681" t="s">
        <v>563</v>
      </c>
      <c r="N211" s="730">
        <v>40.72</v>
      </c>
      <c r="O211" s="733">
        <v>11.25</v>
      </c>
      <c r="P211" s="732">
        <f t="shared" si="3"/>
        <v>458.1</v>
      </c>
      <c r="Q211" s="736"/>
    </row>
    <row r="212" s="1" customFormat="1" spans="1:17">
      <c r="A212" s="724" t="s">
        <v>497</v>
      </c>
      <c r="B212" s="706" t="s">
        <v>3</v>
      </c>
      <c r="C212" s="753"/>
      <c r="D212" s="724"/>
      <c r="E212" s="754"/>
      <c r="F212" s="724" t="s">
        <v>497</v>
      </c>
      <c r="G212" s="724"/>
      <c r="H212" s="724"/>
      <c r="I212" s="724"/>
      <c r="J212" s="724"/>
      <c r="K212" s="723"/>
      <c r="L212" s="723"/>
      <c r="M212" s="769"/>
      <c r="N212" s="724">
        <v>3042.32</v>
      </c>
      <c r="O212" s="770">
        <v>11.25</v>
      </c>
      <c r="P212" s="771">
        <f t="shared" si="3"/>
        <v>34226.1</v>
      </c>
      <c r="Q212" s="751"/>
    </row>
    <row r="213" s="1" customFormat="1" spans="1:17">
      <c r="A213" s="755" t="s">
        <v>3178</v>
      </c>
      <c r="B213" s="711" t="s">
        <v>3179</v>
      </c>
      <c r="C213" s="756" t="s">
        <v>9277</v>
      </c>
      <c r="D213" s="756" t="s">
        <v>9278</v>
      </c>
      <c r="E213" s="757" t="s">
        <v>390</v>
      </c>
      <c r="F213" s="757" t="s">
        <v>497</v>
      </c>
      <c r="G213" s="755" t="s">
        <v>1597</v>
      </c>
      <c r="H213" s="755" t="s">
        <v>717</v>
      </c>
      <c r="I213" s="751" t="s">
        <v>28</v>
      </c>
      <c r="J213" s="755" t="s">
        <v>29</v>
      </c>
      <c r="K213" s="772">
        <v>432497.693114</v>
      </c>
      <c r="L213" s="772">
        <v>4658383.56649</v>
      </c>
      <c r="M213" s="756" t="s">
        <v>1208</v>
      </c>
      <c r="N213" s="730">
        <v>8.25</v>
      </c>
      <c r="O213" s="771">
        <v>11.25</v>
      </c>
      <c r="P213" s="750">
        <f t="shared" si="3"/>
        <v>92.8125</v>
      </c>
      <c r="Q213" s="750"/>
    </row>
    <row r="214" s="1" customFormat="1" spans="1:17">
      <c r="A214" s="755" t="s">
        <v>3178</v>
      </c>
      <c r="B214" s="711" t="s">
        <v>3179</v>
      </c>
      <c r="C214" s="756" t="s">
        <v>9277</v>
      </c>
      <c r="D214" s="756" t="s">
        <v>9278</v>
      </c>
      <c r="E214" s="757" t="s">
        <v>390</v>
      </c>
      <c r="F214" s="757" t="s">
        <v>497</v>
      </c>
      <c r="G214" s="755" t="s">
        <v>1104</v>
      </c>
      <c r="H214" s="755" t="s">
        <v>721</v>
      </c>
      <c r="I214" s="751" t="s">
        <v>28</v>
      </c>
      <c r="J214" s="755" t="s">
        <v>29</v>
      </c>
      <c r="K214" s="772">
        <v>432448.799085</v>
      </c>
      <c r="L214" s="772">
        <v>4658359.18401</v>
      </c>
      <c r="M214" s="756" t="s">
        <v>9279</v>
      </c>
      <c r="N214" s="730">
        <v>26.22</v>
      </c>
      <c r="O214" s="771">
        <v>11.25</v>
      </c>
      <c r="P214" s="750">
        <f t="shared" si="3"/>
        <v>294.975</v>
      </c>
      <c r="Q214" s="750"/>
    </row>
    <row r="215" s="1" customFormat="1" spans="1:17">
      <c r="A215" s="755" t="s">
        <v>3178</v>
      </c>
      <c r="B215" s="711" t="s">
        <v>3179</v>
      </c>
      <c r="C215" s="756" t="s">
        <v>9277</v>
      </c>
      <c r="D215" s="756" t="s">
        <v>9278</v>
      </c>
      <c r="E215" s="757" t="s">
        <v>390</v>
      </c>
      <c r="F215" s="757" t="s">
        <v>497</v>
      </c>
      <c r="G215" s="755" t="s">
        <v>1303</v>
      </c>
      <c r="H215" s="755" t="s">
        <v>721</v>
      </c>
      <c r="I215" s="751" t="s">
        <v>28</v>
      </c>
      <c r="J215" s="755" t="s">
        <v>29</v>
      </c>
      <c r="K215" s="772">
        <v>432375.125204</v>
      </c>
      <c r="L215" s="772">
        <v>4657914.40674</v>
      </c>
      <c r="M215" s="756" t="s">
        <v>9280</v>
      </c>
      <c r="N215" s="730">
        <v>6.52</v>
      </c>
      <c r="O215" s="771">
        <v>11.25</v>
      </c>
      <c r="P215" s="750">
        <f t="shared" si="3"/>
        <v>73.35</v>
      </c>
      <c r="Q215" s="750"/>
    </row>
    <row r="216" s="1" customFormat="1" spans="1:17">
      <c r="A216" s="755" t="s">
        <v>3178</v>
      </c>
      <c r="B216" s="711" t="s">
        <v>3179</v>
      </c>
      <c r="C216" s="756" t="s">
        <v>9277</v>
      </c>
      <c r="D216" s="756" t="s">
        <v>9278</v>
      </c>
      <c r="E216" s="757" t="s">
        <v>390</v>
      </c>
      <c r="F216" s="757" t="s">
        <v>497</v>
      </c>
      <c r="G216" s="755" t="s">
        <v>1109</v>
      </c>
      <c r="H216" s="755" t="s">
        <v>721</v>
      </c>
      <c r="I216" s="751" t="s">
        <v>28</v>
      </c>
      <c r="J216" s="755" t="s">
        <v>29</v>
      </c>
      <c r="K216" s="772">
        <v>432204.843112</v>
      </c>
      <c r="L216" s="772">
        <v>4658274.7796</v>
      </c>
      <c r="M216" s="756" t="s">
        <v>9281</v>
      </c>
      <c r="N216" s="730">
        <v>305.15</v>
      </c>
      <c r="O216" s="771">
        <v>11.25</v>
      </c>
      <c r="P216" s="750">
        <f t="shared" si="3"/>
        <v>3432.9375</v>
      </c>
      <c r="Q216" s="750"/>
    </row>
    <row r="217" s="1" customFormat="1" spans="1:17">
      <c r="A217" s="755" t="s">
        <v>3178</v>
      </c>
      <c r="B217" s="711" t="s">
        <v>3179</v>
      </c>
      <c r="C217" s="756" t="s">
        <v>9277</v>
      </c>
      <c r="D217" s="756" t="s">
        <v>9278</v>
      </c>
      <c r="E217" s="757" t="s">
        <v>390</v>
      </c>
      <c r="F217" s="757" t="s">
        <v>497</v>
      </c>
      <c r="G217" s="755" t="s">
        <v>1371</v>
      </c>
      <c r="H217" s="755" t="s">
        <v>717</v>
      </c>
      <c r="I217" s="751" t="s">
        <v>28</v>
      </c>
      <c r="J217" s="755" t="s">
        <v>29</v>
      </c>
      <c r="K217" s="772">
        <v>432356.357545</v>
      </c>
      <c r="L217" s="772">
        <v>4658501.48022</v>
      </c>
      <c r="M217" s="756" t="s">
        <v>9282</v>
      </c>
      <c r="N217" s="730">
        <v>10.23</v>
      </c>
      <c r="O217" s="771">
        <v>11.25</v>
      </c>
      <c r="P217" s="750">
        <f t="shared" si="3"/>
        <v>115.0875</v>
      </c>
      <c r="Q217" s="750"/>
    </row>
    <row r="218" s="1" customFormat="1" spans="1:17">
      <c r="A218" s="755" t="s">
        <v>3178</v>
      </c>
      <c r="B218" s="711" t="s">
        <v>3179</v>
      </c>
      <c r="C218" s="756" t="s">
        <v>9277</v>
      </c>
      <c r="D218" s="756" t="s">
        <v>9278</v>
      </c>
      <c r="E218" s="757" t="s">
        <v>390</v>
      </c>
      <c r="F218" s="757" t="s">
        <v>497</v>
      </c>
      <c r="G218" s="755" t="s">
        <v>1599</v>
      </c>
      <c r="H218" s="755" t="s">
        <v>721</v>
      </c>
      <c r="I218" s="751" t="s">
        <v>28</v>
      </c>
      <c r="J218" s="755" t="s">
        <v>29</v>
      </c>
      <c r="K218" s="772">
        <v>432051.27035</v>
      </c>
      <c r="L218" s="772">
        <v>4658192.93652</v>
      </c>
      <c r="M218" s="756" t="s">
        <v>9283</v>
      </c>
      <c r="N218" s="730">
        <v>19.14</v>
      </c>
      <c r="O218" s="771">
        <v>11.25</v>
      </c>
      <c r="P218" s="750">
        <f t="shared" si="3"/>
        <v>215.325</v>
      </c>
      <c r="Q218" s="750"/>
    </row>
    <row r="219" s="1" customFormat="1" spans="1:17">
      <c r="A219" s="755" t="s">
        <v>3178</v>
      </c>
      <c r="B219" s="711" t="s">
        <v>3179</v>
      </c>
      <c r="C219" s="756" t="s">
        <v>9277</v>
      </c>
      <c r="D219" s="756" t="s">
        <v>9278</v>
      </c>
      <c r="E219" s="757" t="s">
        <v>390</v>
      </c>
      <c r="F219" s="757" t="s">
        <v>497</v>
      </c>
      <c r="G219" s="755" t="s">
        <v>1600</v>
      </c>
      <c r="H219" s="755" t="s">
        <v>717</v>
      </c>
      <c r="I219" s="751" t="s">
        <v>28</v>
      </c>
      <c r="J219" s="755" t="s">
        <v>29</v>
      </c>
      <c r="K219" s="772">
        <v>432051.692637</v>
      </c>
      <c r="L219" s="772">
        <v>4658616.42908</v>
      </c>
      <c r="M219" s="756" t="s">
        <v>9284</v>
      </c>
      <c r="N219" s="730">
        <v>16.97</v>
      </c>
      <c r="O219" s="771">
        <v>11.25</v>
      </c>
      <c r="P219" s="750">
        <f t="shared" si="3"/>
        <v>190.9125</v>
      </c>
      <c r="Q219" s="750"/>
    </row>
    <row r="220" s="1" customFormat="1" spans="1:17">
      <c r="A220" s="755" t="s">
        <v>3178</v>
      </c>
      <c r="B220" s="711" t="s">
        <v>3179</v>
      </c>
      <c r="C220" s="756" t="s">
        <v>9277</v>
      </c>
      <c r="D220" s="756" t="s">
        <v>9278</v>
      </c>
      <c r="E220" s="757" t="s">
        <v>390</v>
      </c>
      <c r="F220" s="757" t="s">
        <v>497</v>
      </c>
      <c r="G220" s="755" t="s">
        <v>1326</v>
      </c>
      <c r="H220" s="755" t="s">
        <v>721</v>
      </c>
      <c r="I220" s="751" t="s">
        <v>28</v>
      </c>
      <c r="J220" s="755" t="s">
        <v>29</v>
      </c>
      <c r="K220" s="772">
        <v>432186.882576</v>
      </c>
      <c r="L220" s="772">
        <v>4657943.77016</v>
      </c>
      <c r="M220" s="756" t="s">
        <v>9285</v>
      </c>
      <c r="N220" s="730">
        <v>44.91</v>
      </c>
      <c r="O220" s="771">
        <v>11.25</v>
      </c>
      <c r="P220" s="750">
        <f t="shared" si="3"/>
        <v>505.2375</v>
      </c>
      <c r="Q220" s="750"/>
    </row>
    <row r="221" s="1" customFormat="1" spans="1:17">
      <c r="A221" s="755" t="s">
        <v>9286</v>
      </c>
      <c r="B221" s="711" t="s">
        <v>9287</v>
      </c>
      <c r="C221" s="756" t="s">
        <v>9288</v>
      </c>
      <c r="D221" s="756" t="s">
        <v>9278</v>
      </c>
      <c r="E221" s="757" t="s">
        <v>390</v>
      </c>
      <c r="F221" s="757" t="s">
        <v>497</v>
      </c>
      <c r="G221" s="755" t="s">
        <v>1601</v>
      </c>
      <c r="H221" s="755" t="s">
        <v>721</v>
      </c>
      <c r="I221" s="751" t="s">
        <v>28</v>
      </c>
      <c r="J221" s="755" t="s">
        <v>29</v>
      </c>
      <c r="K221" s="772">
        <v>432974.339506</v>
      </c>
      <c r="L221" s="772">
        <v>4658199.20441</v>
      </c>
      <c r="M221" s="756" t="s">
        <v>9289</v>
      </c>
      <c r="N221" s="730">
        <v>31.92</v>
      </c>
      <c r="O221" s="771">
        <v>11.25</v>
      </c>
      <c r="P221" s="750">
        <f t="shared" si="3"/>
        <v>359.1</v>
      </c>
      <c r="Q221" s="750"/>
    </row>
    <row r="222" s="1" customFormat="1" spans="1:17">
      <c r="A222" s="755" t="s">
        <v>9286</v>
      </c>
      <c r="B222" s="711" t="s">
        <v>9287</v>
      </c>
      <c r="C222" s="756" t="s">
        <v>9288</v>
      </c>
      <c r="D222" s="756" t="s">
        <v>9278</v>
      </c>
      <c r="E222" s="757" t="s">
        <v>390</v>
      </c>
      <c r="F222" s="757" t="s">
        <v>497</v>
      </c>
      <c r="G222" s="755" t="s">
        <v>424</v>
      </c>
      <c r="H222" s="755" t="s">
        <v>721</v>
      </c>
      <c r="I222" s="751" t="s">
        <v>28</v>
      </c>
      <c r="J222" s="755" t="s">
        <v>327</v>
      </c>
      <c r="K222" s="772">
        <v>432626.094967</v>
      </c>
      <c r="L222" s="772">
        <v>4657596.8311</v>
      </c>
      <c r="M222" s="756" t="s">
        <v>9290</v>
      </c>
      <c r="N222" s="730">
        <v>74.01</v>
      </c>
      <c r="O222" s="771">
        <v>11.25</v>
      </c>
      <c r="P222" s="750">
        <f t="shared" si="3"/>
        <v>832.6125</v>
      </c>
      <c r="Q222" s="750"/>
    </row>
    <row r="223" s="1" customFormat="1" spans="1:17">
      <c r="A223" s="755" t="s">
        <v>9286</v>
      </c>
      <c r="B223" s="711" t="s">
        <v>9287</v>
      </c>
      <c r="C223" s="756" t="s">
        <v>9288</v>
      </c>
      <c r="D223" s="756" t="s">
        <v>9278</v>
      </c>
      <c r="E223" s="757" t="s">
        <v>390</v>
      </c>
      <c r="F223" s="757" t="s">
        <v>497</v>
      </c>
      <c r="G223" s="755" t="s">
        <v>1303</v>
      </c>
      <c r="H223" s="755" t="s">
        <v>721</v>
      </c>
      <c r="I223" s="751" t="s">
        <v>28</v>
      </c>
      <c r="J223" s="755" t="s">
        <v>29</v>
      </c>
      <c r="K223" s="772">
        <v>432375.125204</v>
      </c>
      <c r="L223" s="772">
        <v>4657914.40674</v>
      </c>
      <c r="M223" s="756" t="s">
        <v>9291</v>
      </c>
      <c r="N223" s="730">
        <v>9.05</v>
      </c>
      <c r="O223" s="771">
        <v>11.25</v>
      </c>
      <c r="P223" s="750">
        <f t="shared" si="3"/>
        <v>101.8125</v>
      </c>
      <c r="Q223" s="750"/>
    </row>
    <row r="224" s="1" customFormat="1" spans="1:17">
      <c r="A224" s="755" t="s">
        <v>9286</v>
      </c>
      <c r="B224" s="711" t="s">
        <v>9287</v>
      </c>
      <c r="C224" s="756" t="s">
        <v>9288</v>
      </c>
      <c r="D224" s="756" t="s">
        <v>9278</v>
      </c>
      <c r="E224" s="757" t="s">
        <v>390</v>
      </c>
      <c r="F224" s="757" t="s">
        <v>497</v>
      </c>
      <c r="G224" s="755" t="s">
        <v>1333</v>
      </c>
      <c r="H224" s="755" t="s">
        <v>721</v>
      </c>
      <c r="I224" s="751" t="s">
        <v>28</v>
      </c>
      <c r="J224" s="755" t="s">
        <v>29</v>
      </c>
      <c r="K224" s="772">
        <v>432365.405932</v>
      </c>
      <c r="L224" s="772">
        <v>4657786.65352</v>
      </c>
      <c r="M224" s="756" t="s">
        <v>9292</v>
      </c>
      <c r="N224" s="730">
        <v>7.97</v>
      </c>
      <c r="O224" s="771">
        <v>11.25</v>
      </c>
      <c r="P224" s="750">
        <f t="shared" si="3"/>
        <v>89.6625</v>
      </c>
      <c r="Q224" s="750"/>
    </row>
    <row r="225" s="1" customFormat="1" spans="1:17">
      <c r="A225" s="755" t="s">
        <v>9286</v>
      </c>
      <c r="B225" s="711" t="s">
        <v>9287</v>
      </c>
      <c r="C225" s="756" t="s">
        <v>9288</v>
      </c>
      <c r="D225" s="756" t="s">
        <v>9278</v>
      </c>
      <c r="E225" s="757" t="s">
        <v>390</v>
      </c>
      <c r="F225" s="757" t="s">
        <v>497</v>
      </c>
      <c r="G225" s="755" t="s">
        <v>1602</v>
      </c>
      <c r="H225" s="755" t="s">
        <v>721</v>
      </c>
      <c r="I225" s="751" t="s">
        <v>28</v>
      </c>
      <c r="J225" s="755" t="s">
        <v>29</v>
      </c>
      <c r="K225" s="772">
        <v>432704.810829</v>
      </c>
      <c r="L225" s="772">
        <v>4657993.18102</v>
      </c>
      <c r="M225" s="756" t="s">
        <v>9293</v>
      </c>
      <c r="N225" s="730">
        <v>574.06</v>
      </c>
      <c r="O225" s="771">
        <v>11.25</v>
      </c>
      <c r="P225" s="750">
        <f t="shared" si="3"/>
        <v>6458.175</v>
      </c>
      <c r="Q225" s="750"/>
    </row>
    <row r="226" s="1" customFormat="1" spans="1:17">
      <c r="A226" s="755" t="s">
        <v>9294</v>
      </c>
      <c r="B226" s="711" t="s">
        <v>4129</v>
      </c>
      <c r="C226" s="756" t="s">
        <v>9295</v>
      </c>
      <c r="D226" s="756" t="s">
        <v>9296</v>
      </c>
      <c r="E226" s="757" t="s">
        <v>390</v>
      </c>
      <c r="F226" s="757" t="s">
        <v>497</v>
      </c>
      <c r="G226" s="755" t="s">
        <v>1603</v>
      </c>
      <c r="H226" s="755" t="s">
        <v>721</v>
      </c>
      <c r="I226" s="751" t="s">
        <v>28</v>
      </c>
      <c r="J226" s="755" t="s">
        <v>29</v>
      </c>
      <c r="K226" s="772">
        <v>434566.523336</v>
      </c>
      <c r="L226" s="772">
        <v>4658628.82796</v>
      </c>
      <c r="M226" s="756" t="s">
        <v>9297</v>
      </c>
      <c r="N226" s="730">
        <v>754.93</v>
      </c>
      <c r="O226" s="771">
        <v>11.25</v>
      </c>
      <c r="P226" s="750">
        <f t="shared" si="3"/>
        <v>8492.9625</v>
      </c>
      <c r="Q226" s="750"/>
    </row>
    <row r="227" s="1" customFormat="1" spans="1:17">
      <c r="A227" s="755" t="s">
        <v>9294</v>
      </c>
      <c r="B227" s="711" t="s">
        <v>4129</v>
      </c>
      <c r="C227" s="756" t="s">
        <v>9295</v>
      </c>
      <c r="D227" s="756" t="s">
        <v>9296</v>
      </c>
      <c r="E227" s="757" t="s">
        <v>390</v>
      </c>
      <c r="F227" s="757" t="s">
        <v>497</v>
      </c>
      <c r="G227" s="755" t="s">
        <v>371</v>
      </c>
      <c r="H227" s="755" t="s">
        <v>721</v>
      </c>
      <c r="I227" s="751" t="s">
        <v>28</v>
      </c>
      <c r="J227" s="755" t="s">
        <v>29</v>
      </c>
      <c r="K227" s="772">
        <v>434659.13352</v>
      </c>
      <c r="L227" s="772">
        <v>4658168.25836</v>
      </c>
      <c r="M227" s="756" t="s">
        <v>9298</v>
      </c>
      <c r="N227" s="730">
        <v>215.99</v>
      </c>
      <c r="O227" s="771">
        <v>11.25</v>
      </c>
      <c r="P227" s="750">
        <f t="shared" si="3"/>
        <v>2429.8875</v>
      </c>
      <c r="Q227" s="750"/>
    </row>
    <row r="228" s="1" customFormat="1" spans="1:17">
      <c r="A228" s="755" t="s">
        <v>5005</v>
      </c>
      <c r="B228" s="711" t="s">
        <v>5006</v>
      </c>
      <c r="C228" s="756" t="s">
        <v>9299</v>
      </c>
      <c r="D228" s="756" t="s">
        <v>9300</v>
      </c>
      <c r="E228" s="757" t="s">
        <v>390</v>
      </c>
      <c r="F228" s="757" t="s">
        <v>497</v>
      </c>
      <c r="G228" s="755" t="s">
        <v>1436</v>
      </c>
      <c r="H228" s="755" t="s">
        <v>721</v>
      </c>
      <c r="I228" s="751" t="s">
        <v>28</v>
      </c>
      <c r="J228" s="755" t="s">
        <v>29</v>
      </c>
      <c r="K228" s="772">
        <v>430758.480125</v>
      </c>
      <c r="L228" s="772">
        <v>4657724.55689</v>
      </c>
      <c r="M228" s="756" t="s">
        <v>9301</v>
      </c>
      <c r="N228" s="730">
        <v>11.43</v>
      </c>
      <c r="O228" s="771">
        <v>11.25</v>
      </c>
      <c r="P228" s="750">
        <f t="shared" si="3"/>
        <v>128.5875</v>
      </c>
      <c r="Q228" s="750"/>
    </row>
    <row r="229" s="1" customFormat="1" spans="1:17">
      <c r="A229" s="755" t="s">
        <v>5005</v>
      </c>
      <c r="B229" s="711" t="s">
        <v>5006</v>
      </c>
      <c r="C229" s="756" t="s">
        <v>9299</v>
      </c>
      <c r="D229" s="756" t="s">
        <v>9300</v>
      </c>
      <c r="E229" s="757" t="s">
        <v>390</v>
      </c>
      <c r="F229" s="757" t="s">
        <v>497</v>
      </c>
      <c r="G229" s="755" t="s">
        <v>1604</v>
      </c>
      <c r="H229" s="755" t="s">
        <v>721</v>
      </c>
      <c r="I229" s="751" t="s">
        <v>28</v>
      </c>
      <c r="J229" s="755" t="s">
        <v>29</v>
      </c>
      <c r="K229" s="772">
        <v>430618.46635</v>
      </c>
      <c r="L229" s="772">
        <v>4657897.54145</v>
      </c>
      <c r="M229" s="756" t="s">
        <v>9302</v>
      </c>
      <c r="N229" s="730">
        <v>111.51</v>
      </c>
      <c r="O229" s="771">
        <v>11.25</v>
      </c>
      <c r="P229" s="750">
        <f t="shared" si="3"/>
        <v>1254.4875</v>
      </c>
      <c r="Q229" s="750"/>
    </row>
    <row r="230" s="1" customFormat="1" spans="1:17">
      <c r="A230" s="755" t="s">
        <v>5005</v>
      </c>
      <c r="B230" s="711" t="s">
        <v>5006</v>
      </c>
      <c r="C230" s="756" t="s">
        <v>9299</v>
      </c>
      <c r="D230" s="756" t="s">
        <v>9300</v>
      </c>
      <c r="E230" s="757" t="s">
        <v>390</v>
      </c>
      <c r="F230" s="757" t="s">
        <v>497</v>
      </c>
      <c r="G230" s="755" t="s">
        <v>1605</v>
      </c>
      <c r="H230" s="755" t="s">
        <v>721</v>
      </c>
      <c r="I230" s="751" t="s">
        <v>28</v>
      </c>
      <c r="J230" s="755" t="s">
        <v>29</v>
      </c>
      <c r="K230" s="772">
        <v>430738.036203</v>
      </c>
      <c r="L230" s="772">
        <v>4658045.13273</v>
      </c>
      <c r="M230" s="756" t="s">
        <v>9303</v>
      </c>
      <c r="N230" s="730">
        <v>14.06</v>
      </c>
      <c r="O230" s="771">
        <v>11.25</v>
      </c>
      <c r="P230" s="750">
        <f t="shared" si="3"/>
        <v>158.175</v>
      </c>
      <c r="Q230" s="750"/>
    </row>
    <row r="231" s="1" customFormat="1" spans="1:17">
      <c r="A231" s="755" t="s">
        <v>9304</v>
      </c>
      <c r="B231" s="711" t="s">
        <v>9305</v>
      </c>
      <c r="C231" s="756" t="s">
        <v>9306</v>
      </c>
      <c r="D231" s="756" t="s">
        <v>9278</v>
      </c>
      <c r="E231" s="757" t="s">
        <v>390</v>
      </c>
      <c r="F231" s="757" t="s">
        <v>497</v>
      </c>
      <c r="G231" s="755" t="s">
        <v>1092</v>
      </c>
      <c r="H231" s="755" t="s">
        <v>721</v>
      </c>
      <c r="I231" s="751" t="s">
        <v>28</v>
      </c>
      <c r="J231" s="755" t="s">
        <v>29</v>
      </c>
      <c r="K231" s="772">
        <v>433330.560666</v>
      </c>
      <c r="L231" s="772">
        <v>4658019.13601</v>
      </c>
      <c r="M231" s="756" t="s">
        <v>9307</v>
      </c>
      <c r="N231" s="730">
        <v>12.76</v>
      </c>
      <c r="O231" s="771">
        <v>11.25</v>
      </c>
      <c r="P231" s="750">
        <f t="shared" si="3"/>
        <v>143.55</v>
      </c>
      <c r="Q231" s="750"/>
    </row>
    <row r="232" s="1" customFormat="1" spans="1:17">
      <c r="A232" s="755" t="s">
        <v>9304</v>
      </c>
      <c r="B232" s="711" t="s">
        <v>9305</v>
      </c>
      <c r="C232" s="756" t="s">
        <v>9306</v>
      </c>
      <c r="D232" s="756" t="s">
        <v>9278</v>
      </c>
      <c r="E232" s="757" t="s">
        <v>390</v>
      </c>
      <c r="F232" s="757" t="s">
        <v>497</v>
      </c>
      <c r="G232" s="755" t="s">
        <v>1606</v>
      </c>
      <c r="H232" s="755" t="s">
        <v>721</v>
      </c>
      <c r="I232" s="751" t="s">
        <v>28</v>
      </c>
      <c r="J232" s="755" t="s">
        <v>29</v>
      </c>
      <c r="K232" s="772">
        <v>433655.870507</v>
      </c>
      <c r="L232" s="772">
        <v>4658757.74631</v>
      </c>
      <c r="M232" s="756" t="s">
        <v>9308</v>
      </c>
      <c r="N232" s="730">
        <v>70.89</v>
      </c>
      <c r="O232" s="771">
        <v>11.25</v>
      </c>
      <c r="P232" s="750">
        <f t="shared" si="3"/>
        <v>797.5125</v>
      </c>
      <c r="Q232" s="750"/>
    </row>
    <row r="233" s="1" customFormat="1" spans="1:17">
      <c r="A233" s="755" t="s">
        <v>9304</v>
      </c>
      <c r="B233" s="711" t="s">
        <v>9305</v>
      </c>
      <c r="C233" s="756" t="s">
        <v>9306</v>
      </c>
      <c r="D233" s="756" t="s">
        <v>9278</v>
      </c>
      <c r="E233" s="757" t="s">
        <v>390</v>
      </c>
      <c r="F233" s="757" t="s">
        <v>497</v>
      </c>
      <c r="G233" s="755" t="s">
        <v>1607</v>
      </c>
      <c r="H233" s="755" t="s">
        <v>721</v>
      </c>
      <c r="I233" s="751" t="s">
        <v>28</v>
      </c>
      <c r="J233" s="755" t="s">
        <v>29</v>
      </c>
      <c r="K233" s="772">
        <v>433909.584873</v>
      </c>
      <c r="L233" s="772">
        <v>4658673.10604</v>
      </c>
      <c r="M233" s="756" t="s">
        <v>9309</v>
      </c>
      <c r="N233" s="730">
        <v>16.35</v>
      </c>
      <c r="O233" s="771">
        <v>11.25</v>
      </c>
      <c r="P233" s="750">
        <f t="shared" si="3"/>
        <v>183.9375</v>
      </c>
      <c r="Q233" s="750"/>
    </row>
    <row r="234" s="1" customFormat="1" spans="1:17">
      <c r="A234" s="755" t="s">
        <v>9304</v>
      </c>
      <c r="B234" s="711" t="s">
        <v>9305</v>
      </c>
      <c r="C234" s="756" t="s">
        <v>9306</v>
      </c>
      <c r="D234" s="756" t="s">
        <v>9278</v>
      </c>
      <c r="E234" s="757" t="s">
        <v>390</v>
      </c>
      <c r="F234" s="757" t="s">
        <v>497</v>
      </c>
      <c r="G234" s="755" t="s">
        <v>424</v>
      </c>
      <c r="H234" s="755" t="s">
        <v>721</v>
      </c>
      <c r="I234" s="751" t="s">
        <v>28</v>
      </c>
      <c r="J234" s="757" t="s">
        <v>327</v>
      </c>
      <c r="K234" s="772">
        <v>432626.094967</v>
      </c>
      <c r="L234" s="772">
        <v>4657596.8311</v>
      </c>
      <c r="M234" s="756" t="s">
        <v>9310</v>
      </c>
      <c r="N234" s="730">
        <v>4.46</v>
      </c>
      <c r="O234" s="771">
        <v>11.25</v>
      </c>
      <c r="P234" s="750">
        <f t="shared" si="3"/>
        <v>50.175</v>
      </c>
      <c r="Q234" s="750"/>
    </row>
    <row r="235" s="1" customFormat="1" spans="1:17">
      <c r="A235" s="755" t="s">
        <v>9304</v>
      </c>
      <c r="B235" s="711" t="s">
        <v>9305</v>
      </c>
      <c r="C235" s="756" t="s">
        <v>9306</v>
      </c>
      <c r="D235" s="756" t="s">
        <v>9278</v>
      </c>
      <c r="E235" s="757" t="s">
        <v>390</v>
      </c>
      <c r="F235" s="757" t="s">
        <v>497</v>
      </c>
      <c r="G235" s="755" t="s">
        <v>1610</v>
      </c>
      <c r="H235" s="755" t="s">
        <v>721</v>
      </c>
      <c r="I235" s="751" t="s">
        <v>28</v>
      </c>
      <c r="J235" s="757" t="s">
        <v>327</v>
      </c>
      <c r="K235" s="772">
        <v>433005.303831</v>
      </c>
      <c r="L235" s="772">
        <v>4657558.53866</v>
      </c>
      <c r="M235" s="756" t="s">
        <v>9311</v>
      </c>
      <c r="N235" s="730">
        <v>195.77</v>
      </c>
      <c r="O235" s="771">
        <v>11.25</v>
      </c>
      <c r="P235" s="750">
        <f t="shared" si="3"/>
        <v>2202.4125</v>
      </c>
      <c r="Q235" s="750"/>
    </row>
    <row r="236" s="1" customFormat="1" spans="1:17">
      <c r="A236" s="755" t="s">
        <v>9304</v>
      </c>
      <c r="B236" s="711" t="s">
        <v>9305</v>
      </c>
      <c r="C236" s="756" t="s">
        <v>9306</v>
      </c>
      <c r="D236" s="756" t="s">
        <v>9278</v>
      </c>
      <c r="E236" s="757" t="s">
        <v>390</v>
      </c>
      <c r="F236" s="757" t="s">
        <v>497</v>
      </c>
      <c r="G236" s="755" t="s">
        <v>1611</v>
      </c>
      <c r="H236" s="755" t="s">
        <v>721</v>
      </c>
      <c r="I236" s="751" t="s">
        <v>28</v>
      </c>
      <c r="J236" s="755" t="s">
        <v>29</v>
      </c>
      <c r="K236" s="772">
        <v>433779.228524</v>
      </c>
      <c r="L236" s="772">
        <v>4658534.78725</v>
      </c>
      <c r="M236" s="756" t="s">
        <v>9312</v>
      </c>
      <c r="N236" s="730">
        <v>146.13</v>
      </c>
      <c r="O236" s="771">
        <v>11.25</v>
      </c>
      <c r="P236" s="750">
        <f t="shared" si="3"/>
        <v>1643.9625</v>
      </c>
      <c r="Q236" s="750"/>
    </row>
    <row r="237" s="1" customFormat="1" spans="1:17">
      <c r="A237" s="755" t="s">
        <v>9304</v>
      </c>
      <c r="B237" s="711" t="s">
        <v>9305</v>
      </c>
      <c r="C237" s="756" t="s">
        <v>9306</v>
      </c>
      <c r="D237" s="756" t="s">
        <v>9278</v>
      </c>
      <c r="E237" s="757" t="s">
        <v>390</v>
      </c>
      <c r="F237" s="757" t="s">
        <v>497</v>
      </c>
      <c r="G237" s="755" t="s">
        <v>1612</v>
      </c>
      <c r="H237" s="755" t="s">
        <v>721</v>
      </c>
      <c r="I237" s="751" t="s">
        <v>28</v>
      </c>
      <c r="J237" s="755" t="s">
        <v>29</v>
      </c>
      <c r="K237" s="772">
        <v>433376.305103</v>
      </c>
      <c r="L237" s="772">
        <v>4657967.02644</v>
      </c>
      <c r="M237" s="756" t="s">
        <v>9313</v>
      </c>
      <c r="N237" s="734">
        <v>345</v>
      </c>
      <c r="O237" s="771">
        <v>11.25</v>
      </c>
      <c r="P237" s="750">
        <f t="shared" si="3"/>
        <v>3881.25</v>
      </c>
      <c r="Q237" s="750"/>
    </row>
    <row r="238" s="1" customFormat="1" spans="1:17">
      <c r="A238" s="755" t="s">
        <v>9304</v>
      </c>
      <c r="B238" s="711" t="s">
        <v>9305</v>
      </c>
      <c r="C238" s="756" t="s">
        <v>9306</v>
      </c>
      <c r="D238" s="756" t="s">
        <v>9278</v>
      </c>
      <c r="E238" s="757" t="s">
        <v>390</v>
      </c>
      <c r="F238" s="757" t="s">
        <v>497</v>
      </c>
      <c r="G238" s="755" t="s">
        <v>1602</v>
      </c>
      <c r="H238" s="755" t="s">
        <v>721</v>
      </c>
      <c r="I238" s="751" t="s">
        <v>28</v>
      </c>
      <c r="J238" s="755" t="s">
        <v>29</v>
      </c>
      <c r="K238" s="772">
        <v>432704.810829</v>
      </c>
      <c r="L238" s="772">
        <v>4657993.18102</v>
      </c>
      <c r="M238" s="756" t="s">
        <v>9314</v>
      </c>
      <c r="N238" s="730">
        <v>8.64</v>
      </c>
      <c r="O238" s="771">
        <v>11.25</v>
      </c>
      <c r="P238" s="750">
        <f t="shared" si="3"/>
        <v>97.2</v>
      </c>
      <c r="Q238" s="750"/>
    </row>
    <row r="239" s="1" customFormat="1" spans="1:17">
      <c r="A239" s="758"/>
      <c r="B239" s="711" t="s">
        <v>3</v>
      </c>
      <c r="C239" s="759"/>
      <c r="D239" s="760"/>
      <c r="E239" s="761"/>
      <c r="F239" s="761"/>
      <c r="G239" s="758"/>
      <c r="H239" s="758"/>
      <c r="I239" s="760"/>
      <c r="J239" s="758"/>
      <c r="K239" s="729"/>
      <c r="L239" s="729"/>
      <c r="M239" s="759"/>
      <c r="N239" s="773"/>
      <c r="O239" s="756"/>
      <c r="P239" s="750"/>
      <c r="Q239" s="778"/>
    </row>
    <row r="240" s="1" customFormat="1" spans="1:17">
      <c r="A240" s="762"/>
      <c r="B240" s="763" t="s">
        <v>3</v>
      </c>
      <c r="C240" s="764"/>
      <c r="D240" s="762"/>
      <c r="E240" s="765"/>
      <c r="F240" s="763" t="s">
        <v>1283</v>
      </c>
      <c r="G240" s="762"/>
      <c r="H240" s="762"/>
      <c r="I240" s="762"/>
      <c r="J240" s="762"/>
      <c r="K240" s="774"/>
      <c r="L240" s="774"/>
      <c r="M240" s="725"/>
      <c r="N240" s="724">
        <v>853.35</v>
      </c>
      <c r="O240" s="775">
        <v>11.25</v>
      </c>
      <c r="P240" s="776">
        <f t="shared" ref="P240:P279" si="4">N240*11.25</f>
        <v>9600.1875</v>
      </c>
      <c r="Q240" s="730"/>
    </row>
    <row r="241" s="1" customFormat="1" spans="1:17">
      <c r="A241" s="744" t="s">
        <v>9315</v>
      </c>
      <c r="B241" s="711" t="s">
        <v>9316</v>
      </c>
      <c r="C241" s="730"/>
      <c r="D241" s="711"/>
      <c r="E241" s="745" t="s">
        <v>390</v>
      </c>
      <c r="F241" s="746" t="s">
        <v>1283</v>
      </c>
      <c r="G241" s="714" t="s">
        <v>576</v>
      </c>
      <c r="H241" s="714" t="s">
        <v>721</v>
      </c>
      <c r="I241" s="746" t="s">
        <v>1427</v>
      </c>
      <c r="J241" s="746" t="s">
        <v>29</v>
      </c>
      <c r="K241" s="729">
        <v>447353.696764</v>
      </c>
      <c r="L241" s="729">
        <v>4663301.31971</v>
      </c>
      <c r="M241" s="749" t="s">
        <v>563</v>
      </c>
      <c r="N241" s="734">
        <v>153.18</v>
      </c>
      <c r="O241" s="749">
        <v>11.25</v>
      </c>
      <c r="P241" s="777">
        <f t="shared" si="4"/>
        <v>1723.275</v>
      </c>
      <c r="Q241" s="730"/>
    </row>
    <row r="242" s="1" customFormat="1" spans="1:17">
      <c r="A242" s="744" t="s">
        <v>9317</v>
      </c>
      <c r="B242" s="766" t="s">
        <v>9318</v>
      </c>
      <c r="C242" s="1353" t="s">
        <v>9319</v>
      </c>
      <c r="D242" s="711"/>
      <c r="E242" s="745" t="s">
        <v>390</v>
      </c>
      <c r="F242" s="746" t="s">
        <v>1283</v>
      </c>
      <c r="G242" s="714" t="s">
        <v>1620</v>
      </c>
      <c r="H242" s="714" t="s">
        <v>721</v>
      </c>
      <c r="I242" s="746" t="s">
        <v>1427</v>
      </c>
      <c r="J242" s="746" t="s">
        <v>29</v>
      </c>
      <c r="K242" s="729">
        <v>447983.057598</v>
      </c>
      <c r="L242" s="729">
        <v>4660067.71616</v>
      </c>
      <c r="M242" s="749" t="s">
        <v>571</v>
      </c>
      <c r="N242" s="734">
        <v>11.34</v>
      </c>
      <c r="O242" s="749">
        <v>11.25</v>
      </c>
      <c r="P242" s="777">
        <f t="shared" si="4"/>
        <v>127.575</v>
      </c>
      <c r="Q242" s="730"/>
    </row>
    <row r="243" s="1" customFormat="1" spans="1:17">
      <c r="A243" s="744" t="s">
        <v>9320</v>
      </c>
      <c r="B243" s="711" t="s">
        <v>9321</v>
      </c>
      <c r="C243" s="767" t="s">
        <v>9322</v>
      </c>
      <c r="D243" s="711"/>
      <c r="E243" s="745" t="s">
        <v>390</v>
      </c>
      <c r="F243" s="746" t="s">
        <v>1283</v>
      </c>
      <c r="G243" s="714" t="s">
        <v>465</v>
      </c>
      <c r="H243" s="714" t="s">
        <v>721</v>
      </c>
      <c r="I243" s="746" t="s">
        <v>1427</v>
      </c>
      <c r="J243" s="746" t="s">
        <v>29</v>
      </c>
      <c r="K243" s="729">
        <v>448155.421067</v>
      </c>
      <c r="L243" s="729">
        <v>4660872.87315</v>
      </c>
      <c r="M243" s="749" t="s">
        <v>1614</v>
      </c>
      <c r="N243" s="734">
        <v>20.8</v>
      </c>
      <c r="O243" s="749">
        <v>11.25</v>
      </c>
      <c r="P243" s="777">
        <f t="shared" si="4"/>
        <v>234</v>
      </c>
      <c r="Q243" s="730"/>
    </row>
    <row r="244" s="1" customFormat="1" spans="1:17">
      <c r="A244" s="744" t="s">
        <v>6180</v>
      </c>
      <c r="B244" s="711" t="s">
        <v>6181</v>
      </c>
      <c r="C244" s="767" t="s">
        <v>9323</v>
      </c>
      <c r="D244" s="711"/>
      <c r="E244" s="745" t="s">
        <v>390</v>
      </c>
      <c r="F244" s="746" t="s">
        <v>1283</v>
      </c>
      <c r="G244" s="714" t="s">
        <v>465</v>
      </c>
      <c r="H244" s="714" t="s">
        <v>721</v>
      </c>
      <c r="I244" s="746" t="s">
        <v>1427</v>
      </c>
      <c r="J244" s="746" t="s">
        <v>29</v>
      </c>
      <c r="K244" s="729">
        <v>448155.421067</v>
      </c>
      <c r="L244" s="729">
        <v>4660872.87315</v>
      </c>
      <c r="M244" s="749" t="s">
        <v>1615</v>
      </c>
      <c r="N244" s="734">
        <v>6.8</v>
      </c>
      <c r="O244" s="749">
        <v>11.25</v>
      </c>
      <c r="P244" s="777">
        <f t="shared" si="4"/>
        <v>76.5</v>
      </c>
      <c r="Q244" s="730"/>
    </row>
    <row r="245" s="1" customFormat="1" spans="1:17">
      <c r="A245" s="744" t="s">
        <v>9324</v>
      </c>
      <c r="B245" s="711" t="s">
        <v>5950</v>
      </c>
      <c r="C245" s="767" t="s">
        <v>9325</v>
      </c>
      <c r="D245" s="711"/>
      <c r="E245" s="745" t="s">
        <v>390</v>
      </c>
      <c r="F245" s="746" t="s">
        <v>1283</v>
      </c>
      <c r="G245" s="714" t="s">
        <v>465</v>
      </c>
      <c r="H245" s="714" t="s">
        <v>721</v>
      </c>
      <c r="I245" s="746" t="s">
        <v>1427</v>
      </c>
      <c r="J245" s="746" t="s">
        <v>29</v>
      </c>
      <c r="K245" s="729">
        <v>448155.421067</v>
      </c>
      <c r="L245" s="729">
        <v>4660872.87315</v>
      </c>
      <c r="M245" s="749" t="s">
        <v>1616</v>
      </c>
      <c r="N245" s="734">
        <v>6.8</v>
      </c>
      <c r="O245" s="749">
        <v>11.25</v>
      </c>
      <c r="P245" s="777">
        <f t="shared" si="4"/>
        <v>76.5</v>
      </c>
      <c r="Q245" s="730"/>
    </row>
    <row r="246" s="1" customFormat="1" spans="1:17">
      <c r="A246" s="744" t="s">
        <v>6404</v>
      </c>
      <c r="B246" s="711" t="s">
        <v>6405</v>
      </c>
      <c r="C246" s="767" t="s">
        <v>9326</v>
      </c>
      <c r="D246" s="711"/>
      <c r="E246" s="745" t="s">
        <v>390</v>
      </c>
      <c r="F246" s="746" t="s">
        <v>1283</v>
      </c>
      <c r="G246" s="714" t="s">
        <v>465</v>
      </c>
      <c r="H246" s="714" t="s">
        <v>721</v>
      </c>
      <c r="I246" s="746" t="s">
        <v>1427</v>
      </c>
      <c r="J246" s="746" t="s">
        <v>29</v>
      </c>
      <c r="K246" s="729">
        <v>448155.421067</v>
      </c>
      <c r="L246" s="729">
        <v>4660872.87315</v>
      </c>
      <c r="M246" s="749" t="s">
        <v>1617</v>
      </c>
      <c r="N246" s="734">
        <v>7.1</v>
      </c>
      <c r="O246" s="749">
        <v>11.25</v>
      </c>
      <c r="P246" s="777">
        <f t="shared" si="4"/>
        <v>79.875</v>
      </c>
      <c r="Q246" s="730"/>
    </row>
    <row r="247" s="1" customFormat="1" spans="1:17">
      <c r="A247" s="744" t="s">
        <v>5503</v>
      </c>
      <c r="B247" s="711" t="s">
        <v>5504</v>
      </c>
      <c r="C247" s="767" t="s">
        <v>9327</v>
      </c>
      <c r="D247" s="711"/>
      <c r="E247" s="745" t="s">
        <v>390</v>
      </c>
      <c r="F247" s="746" t="s">
        <v>1283</v>
      </c>
      <c r="G247" s="714" t="s">
        <v>465</v>
      </c>
      <c r="H247" s="714" t="s">
        <v>721</v>
      </c>
      <c r="I247" s="746" t="s">
        <v>1427</v>
      </c>
      <c r="J247" s="746" t="s">
        <v>29</v>
      </c>
      <c r="K247" s="729">
        <v>448155.421067</v>
      </c>
      <c r="L247" s="729">
        <v>4660872.87315</v>
      </c>
      <c r="M247" s="749" t="s">
        <v>1618</v>
      </c>
      <c r="N247" s="734">
        <v>6.5</v>
      </c>
      <c r="O247" s="749">
        <v>11.25</v>
      </c>
      <c r="P247" s="777">
        <f t="shared" si="4"/>
        <v>73.125</v>
      </c>
      <c r="Q247" s="730"/>
    </row>
    <row r="248" s="1" customFormat="1" spans="1:17">
      <c r="A248" s="744" t="s">
        <v>5308</v>
      </c>
      <c r="B248" s="711" t="s">
        <v>5309</v>
      </c>
      <c r="C248" s="767" t="s">
        <v>9328</v>
      </c>
      <c r="D248" s="711"/>
      <c r="E248" s="745" t="s">
        <v>390</v>
      </c>
      <c r="F248" s="746" t="s">
        <v>1283</v>
      </c>
      <c r="G248" s="714" t="s">
        <v>465</v>
      </c>
      <c r="H248" s="714" t="s">
        <v>721</v>
      </c>
      <c r="I248" s="746" t="s">
        <v>1427</v>
      </c>
      <c r="J248" s="746" t="s">
        <v>29</v>
      </c>
      <c r="K248" s="729">
        <v>448155.421067</v>
      </c>
      <c r="L248" s="729">
        <v>4660872.87315</v>
      </c>
      <c r="M248" s="749" t="s">
        <v>1619</v>
      </c>
      <c r="N248" s="734">
        <v>6.5</v>
      </c>
      <c r="O248" s="749">
        <v>11.25</v>
      </c>
      <c r="P248" s="777">
        <f t="shared" si="4"/>
        <v>73.125</v>
      </c>
      <c r="Q248" s="730"/>
    </row>
    <row r="249" s="1" customFormat="1" spans="1:17">
      <c r="A249" s="744" t="s">
        <v>6069</v>
      </c>
      <c r="B249" s="711" t="s">
        <v>6070</v>
      </c>
      <c r="C249" s="767" t="s">
        <v>9329</v>
      </c>
      <c r="D249" s="711"/>
      <c r="E249" s="745" t="s">
        <v>390</v>
      </c>
      <c r="F249" s="746" t="s">
        <v>1283</v>
      </c>
      <c r="G249" s="714" t="s">
        <v>465</v>
      </c>
      <c r="H249" s="714" t="s">
        <v>721</v>
      </c>
      <c r="I249" s="746" t="s">
        <v>1427</v>
      </c>
      <c r="J249" s="746" t="s">
        <v>29</v>
      </c>
      <c r="K249" s="729">
        <v>448155.421067</v>
      </c>
      <c r="L249" s="729">
        <v>4660872.87315</v>
      </c>
      <c r="M249" s="749" t="s">
        <v>1621</v>
      </c>
      <c r="N249" s="734">
        <v>10.1</v>
      </c>
      <c r="O249" s="749">
        <v>11.25</v>
      </c>
      <c r="P249" s="777">
        <f t="shared" si="4"/>
        <v>113.625</v>
      </c>
      <c r="Q249" s="730"/>
    </row>
    <row r="250" s="1" customFormat="1" spans="1:17">
      <c r="A250" s="744" t="s">
        <v>6486</v>
      </c>
      <c r="B250" s="768" t="s">
        <v>6487</v>
      </c>
      <c r="C250" s="767" t="s">
        <v>9330</v>
      </c>
      <c r="D250" s="711"/>
      <c r="E250" s="745" t="s">
        <v>390</v>
      </c>
      <c r="F250" s="746" t="s">
        <v>1283</v>
      </c>
      <c r="G250" s="714" t="s">
        <v>465</v>
      </c>
      <c r="H250" s="714" t="s">
        <v>721</v>
      </c>
      <c r="I250" s="746" t="s">
        <v>1427</v>
      </c>
      <c r="J250" s="746" t="s">
        <v>29</v>
      </c>
      <c r="K250" s="729">
        <v>448155.421067</v>
      </c>
      <c r="L250" s="729">
        <v>4660872.87315</v>
      </c>
      <c r="M250" s="749" t="s">
        <v>1622</v>
      </c>
      <c r="N250" s="734">
        <v>9</v>
      </c>
      <c r="O250" s="749">
        <v>11.25</v>
      </c>
      <c r="P250" s="777">
        <f t="shared" si="4"/>
        <v>101.25</v>
      </c>
      <c r="Q250" s="730"/>
    </row>
    <row r="251" s="1" customFormat="1" spans="1:17">
      <c r="A251" s="744" t="s">
        <v>6166</v>
      </c>
      <c r="B251" s="768" t="s">
        <v>6167</v>
      </c>
      <c r="C251" s="767" t="s">
        <v>9331</v>
      </c>
      <c r="D251" s="711"/>
      <c r="E251" s="745" t="s">
        <v>390</v>
      </c>
      <c r="F251" s="746" t="s">
        <v>1283</v>
      </c>
      <c r="G251" s="714" t="s">
        <v>465</v>
      </c>
      <c r="H251" s="714" t="s">
        <v>721</v>
      </c>
      <c r="I251" s="746" t="s">
        <v>1427</v>
      </c>
      <c r="J251" s="746" t="s">
        <v>29</v>
      </c>
      <c r="K251" s="729">
        <v>448155.421067</v>
      </c>
      <c r="L251" s="729">
        <v>4660872.87315</v>
      </c>
      <c r="M251" s="749" t="s">
        <v>1623</v>
      </c>
      <c r="N251" s="734">
        <v>9.5</v>
      </c>
      <c r="O251" s="749">
        <v>11.25</v>
      </c>
      <c r="P251" s="777">
        <f t="shared" si="4"/>
        <v>106.875</v>
      </c>
      <c r="Q251" s="730"/>
    </row>
    <row r="252" s="1" customFormat="1" spans="1:17">
      <c r="A252" s="744" t="s">
        <v>9332</v>
      </c>
      <c r="B252" s="768" t="s">
        <v>9333</v>
      </c>
      <c r="C252" s="767" t="s">
        <v>9334</v>
      </c>
      <c r="D252" s="711"/>
      <c r="E252" s="745" t="s">
        <v>390</v>
      </c>
      <c r="F252" s="746" t="s">
        <v>1283</v>
      </c>
      <c r="G252" s="714" t="s">
        <v>465</v>
      </c>
      <c r="H252" s="714" t="s">
        <v>721</v>
      </c>
      <c r="I252" s="746" t="s">
        <v>1427</v>
      </c>
      <c r="J252" s="746" t="s">
        <v>29</v>
      </c>
      <c r="K252" s="729">
        <v>448155.421067</v>
      </c>
      <c r="L252" s="729">
        <v>4660872.87315</v>
      </c>
      <c r="M252" s="749" t="s">
        <v>1624</v>
      </c>
      <c r="N252" s="734">
        <v>8.1</v>
      </c>
      <c r="O252" s="749">
        <v>11.25</v>
      </c>
      <c r="P252" s="777">
        <f t="shared" si="4"/>
        <v>91.125</v>
      </c>
      <c r="Q252" s="730"/>
    </row>
    <row r="253" s="1" customFormat="1" spans="1:17">
      <c r="A253" s="744" t="s">
        <v>7537</v>
      </c>
      <c r="B253" s="768" t="s">
        <v>2380</v>
      </c>
      <c r="C253" s="767" t="s">
        <v>9335</v>
      </c>
      <c r="D253" s="711"/>
      <c r="E253" s="745" t="s">
        <v>390</v>
      </c>
      <c r="F253" s="746" t="s">
        <v>1283</v>
      </c>
      <c r="G253" s="714" t="s">
        <v>465</v>
      </c>
      <c r="H253" s="714" t="s">
        <v>721</v>
      </c>
      <c r="I253" s="746" t="s">
        <v>1427</v>
      </c>
      <c r="J253" s="746" t="s">
        <v>29</v>
      </c>
      <c r="K253" s="729">
        <v>448155.421067</v>
      </c>
      <c r="L253" s="729">
        <v>4660872.87315</v>
      </c>
      <c r="M253" s="749" t="s">
        <v>1627</v>
      </c>
      <c r="N253" s="734">
        <v>9.4</v>
      </c>
      <c r="O253" s="749">
        <v>11.25</v>
      </c>
      <c r="P253" s="777">
        <f t="shared" si="4"/>
        <v>105.75</v>
      </c>
      <c r="Q253" s="730"/>
    </row>
    <row r="254" s="1" customFormat="1" spans="1:17">
      <c r="A254" s="744" t="s">
        <v>6322</v>
      </c>
      <c r="B254" s="768" t="s">
        <v>6323</v>
      </c>
      <c r="C254" s="767" t="s">
        <v>9336</v>
      </c>
      <c r="D254" s="711"/>
      <c r="E254" s="745" t="s">
        <v>390</v>
      </c>
      <c r="F254" s="746" t="s">
        <v>1283</v>
      </c>
      <c r="G254" s="714" t="s">
        <v>465</v>
      </c>
      <c r="H254" s="714" t="s">
        <v>721</v>
      </c>
      <c r="I254" s="746" t="s">
        <v>1427</v>
      </c>
      <c r="J254" s="746" t="s">
        <v>29</v>
      </c>
      <c r="K254" s="729">
        <v>448155.421067</v>
      </c>
      <c r="L254" s="729">
        <v>4660872.87315</v>
      </c>
      <c r="M254" s="749" t="s">
        <v>1628</v>
      </c>
      <c r="N254" s="734">
        <v>8.5</v>
      </c>
      <c r="O254" s="749">
        <v>11.25</v>
      </c>
      <c r="P254" s="777">
        <f t="shared" si="4"/>
        <v>95.625</v>
      </c>
      <c r="Q254" s="730"/>
    </row>
    <row r="255" s="1" customFormat="1" spans="1:17">
      <c r="A255" s="744" t="s">
        <v>6105</v>
      </c>
      <c r="B255" s="768" t="s">
        <v>6106</v>
      </c>
      <c r="C255" s="767" t="s">
        <v>9337</v>
      </c>
      <c r="D255" s="711"/>
      <c r="E255" s="745" t="s">
        <v>390</v>
      </c>
      <c r="F255" s="746" t="s">
        <v>1283</v>
      </c>
      <c r="G255" s="714" t="s">
        <v>465</v>
      </c>
      <c r="H255" s="714" t="s">
        <v>721</v>
      </c>
      <c r="I255" s="746" t="s">
        <v>1427</v>
      </c>
      <c r="J255" s="746" t="s">
        <v>29</v>
      </c>
      <c r="K255" s="729">
        <v>448155.421067</v>
      </c>
      <c r="L255" s="729">
        <v>4660872.87315</v>
      </c>
      <c r="M255" s="749" t="s">
        <v>9338</v>
      </c>
      <c r="N255" s="734">
        <v>32.2</v>
      </c>
      <c r="O255" s="749">
        <v>11.25</v>
      </c>
      <c r="P255" s="777">
        <f t="shared" si="4"/>
        <v>362.25</v>
      </c>
      <c r="Q255" s="730"/>
    </row>
    <row r="256" s="1" customFormat="1" spans="1:17">
      <c r="A256" s="744" t="s">
        <v>9317</v>
      </c>
      <c r="B256" s="766" t="s">
        <v>9318</v>
      </c>
      <c r="C256" s="1353" t="s">
        <v>9319</v>
      </c>
      <c r="D256" s="711"/>
      <c r="E256" s="745" t="s">
        <v>390</v>
      </c>
      <c r="F256" s="746" t="s">
        <v>1283</v>
      </c>
      <c r="G256" s="714" t="s">
        <v>551</v>
      </c>
      <c r="H256" s="714" t="s">
        <v>721</v>
      </c>
      <c r="I256" s="746" t="s">
        <v>1427</v>
      </c>
      <c r="J256" s="746" t="s">
        <v>29</v>
      </c>
      <c r="K256" s="729">
        <v>448151.409244</v>
      </c>
      <c r="L256" s="729">
        <v>4660456.41158</v>
      </c>
      <c r="M256" s="749" t="s">
        <v>9339</v>
      </c>
      <c r="N256" s="734">
        <v>175.25</v>
      </c>
      <c r="O256" s="749">
        <v>11.25</v>
      </c>
      <c r="P256" s="777">
        <f t="shared" si="4"/>
        <v>1971.5625</v>
      </c>
      <c r="Q256" s="730"/>
    </row>
    <row r="257" s="1" customFormat="1" spans="1:17">
      <c r="A257" s="744" t="s">
        <v>9317</v>
      </c>
      <c r="B257" s="766" t="s">
        <v>9318</v>
      </c>
      <c r="C257" s="1353" t="s">
        <v>9340</v>
      </c>
      <c r="D257" s="711"/>
      <c r="E257" s="745" t="s">
        <v>390</v>
      </c>
      <c r="F257" s="746" t="s">
        <v>1283</v>
      </c>
      <c r="G257" s="714" t="s">
        <v>1141</v>
      </c>
      <c r="H257" s="714" t="s">
        <v>721</v>
      </c>
      <c r="I257" s="746" t="s">
        <v>1427</v>
      </c>
      <c r="J257" s="746" t="s">
        <v>29</v>
      </c>
      <c r="K257" s="729">
        <v>448385.731783</v>
      </c>
      <c r="L257" s="729">
        <v>4661614.11704</v>
      </c>
      <c r="M257" s="749" t="s">
        <v>9341</v>
      </c>
      <c r="N257" s="734">
        <v>39.05</v>
      </c>
      <c r="O257" s="749">
        <v>11.25</v>
      </c>
      <c r="P257" s="777">
        <f t="shared" si="4"/>
        <v>439.3125</v>
      </c>
      <c r="Q257" s="730"/>
    </row>
    <row r="258" s="1" customFormat="1" spans="1:17">
      <c r="A258" s="744" t="s">
        <v>9317</v>
      </c>
      <c r="B258" s="766" t="s">
        <v>9318</v>
      </c>
      <c r="C258" s="1353" t="s">
        <v>9342</v>
      </c>
      <c r="D258" s="711"/>
      <c r="E258" s="745" t="s">
        <v>390</v>
      </c>
      <c r="F258" s="746" t="s">
        <v>1283</v>
      </c>
      <c r="G258" s="714" t="s">
        <v>542</v>
      </c>
      <c r="H258" s="714" t="s">
        <v>721</v>
      </c>
      <c r="I258" s="746" t="s">
        <v>1427</v>
      </c>
      <c r="J258" s="746" t="s">
        <v>29</v>
      </c>
      <c r="K258" s="729">
        <v>448032.307215</v>
      </c>
      <c r="L258" s="729">
        <v>4660767.68691</v>
      </c>
      <c r="M258" s="749" t="s">
        <v>9343</v>
      </c>
      <c r="N258" s="734">
        <v>77.48</v>
      </c>
      <c r="O258" s="749">
        <v>11.25</v>
      </c>
      <c r="P258" s="777">
        <f t="shared" si="4"/>
        <v>871.65</v>
      </c>
      <c r="Q258" s="730"/>
    </row>
    <row r="259" s="1" customFormat="1" spans="1:17">
      <c r="A259" s="744" t="s">
        <v>9317</v>
      </c>
      <c r="B259" s="766" t="s">
        <v>9318</v>
      </c>
      <c r="C259" s="1353" t="s">
        <v>9340</v>
      </c>
      <c r="D259" s="711"/>
      <c r="E259" s="745" t="s">
        <v>390</v>
      </c>
      <c r="F259" s="746" t="s">
        <v>1283</v>
      </c>
      <c r="G259" s="714" t="s">
        <v>526</v>
      </c>
      <c r="H259" s="714" t="s">
        <v>721</v>
      </c>
      <c r="I259" s="746" t="s">
        <v>1427</v>
      </c>
      <c r="J259" s="746" t="s">
        <v>29</v>
      </c>
      <c r="K259" s="729">
        <v>448226.986006</v>
      </c>
      <c r="L259" s="729">
        <v>4661681.89684</v>
      </c>
      <c r="M259" s="749" t="s">
        <v>9344</v>
      </c>
      <c r="N259" s="734">
        <v>255.75</v>
      </c>
      <c r="O259" s="749">
        <v>11.25</v>
      </c>
      <c r="P259" s="777">
        <f t="shared" si="4"/>
        <v>2877.1875</v>
      </c>
      <c r="Q259" s="730"/>
    </row>
    <row r="260" s="1" customFormat="1" spans="1:17">
      <c r="A260" s="762"/>
      <c r="B260" s="763" t="s">
        <v>3</v>
      </c>
      <c r="C260" s="764"/>
      <c r="D260" s="762"/>
      <c r="E260" s="765"/>
      <c r="F260" s="763" t="s">
        <v>1426</v>
      </c>
      <c r="G260" s="705"/>
      <c r="H260" s="705"/>
      <c r="I260" s="705"/>
      <c r="J260" s="705"/>
      <c r="K260" s="723"/>
      <c r="L260" s="723"/>
      <c r="M260" s="790"/>
      <c r="N260" s="724">
        <v>352.81</v>
      </c>
      <c r="O260" s="786">
        <v>11.25</v>
      </c>
      <c r="P260" s="791">
        <f t="shared" si="4"/>
        <v>3969.1125</v>
      </c>
      <c r="Q260" s="797"/>
    </row>
    <row r="261" s="1" customFormat="1" spans="1:17">
      <c r="A261" s="779" t="s">
        <v>9345</v>
      </c>
      <c r="B261" s="766" t="s">
        <v>9346</v>
      </c>
      <c r="C261" s="730"/>
      <c r="D261" s="711"/>
      <c r="E261" s="746" t="s">
        <v>390</v>
      </c>
      <c r="F261" s="780" t="s">
        <v>1426</v>
      </c>
      <c r="G261" s="779" t="s">
        <v>449</v>
      </c>
      <c r="H261" s="779" t="s">
        <v>721</v>
      </c>
      <c r="I261" s="714" t="s">
        <v>1427</v>
      </c>
      <c r="J261" s="746" t="s">
        <v>29</v>
      </c>
      <c r="K261" s="792">
        <v>447888.312131</v>
      </c>
      <c r="L261" s="792">
        <v>4657500.8029</v>
      </c>
      <c r="M261" s="749" t="s">
        <v>563</v>
      </c>
      <c r="N261" s="730">
        <v>87.75</v>
      </c>
      <c r="O261" s="749">
        <v>11.25</v>
      </c>
      <c r="P261" s="793">
        <f t="shared" si="4"/>
        <v>987.1875</v>
      </c>
      <c r="Q261" s="730"/>
    </row>
    <row r="262" s="1" customFormat="1" spans="1:17">
      <c r="A262" s="779" t="s">
        <v>9345</v>
      </c>
      <c r="B262" s="766" t="s">
        <v>9346</v>
      </c>
      <c r="C262" s="730"/>
      <c r="D262" s="711"/>
      <c r="E262" s="746" t="s">
        <v>390</v>
      </c>
      <c r="F262" s="780" t="s">
        <v>1426</v>
      </c>
      <c r="G262" s="779" t="s">
        <v>451</v>
      </c>
      <c r="H262" s="779" t="s">
        <v>721</v>
      </c>
      <c r="I262" s="714" t="s">
        <v>1427</v>
      </c>
      <c r="J262" s="746" t="s">
        <v>29</v>
      </c>
      <c r="K262" s="792">
        <v>448061.07332</v>
      </c>
      <c r="L262" s="792">
        <v>4657447.88379</v>
      </c>
      <c r="M262" s="749" t="s">
        <v>563</v>
      </c>
      <c r="N262" s="730">
        <v>20.21</v>
      </c>
      <c r="O262" s="749">
        <v>11.25</v>
      </c>
      <c r="P262" s="793">
        <f t="shared" si="4"/>
        <v>227.3625</v>
      </c>
      <c r="Q262" s="730"/>
    </row>
    <row r="263" s="1" customFormat="1" spans="1:17">
      <c r="A263" s="779" t="s">
        <v>9345</v>
      </c>
      <c r="B263" s="766" t="s">
        <v>9346</v>
      </c>
      <c r="C263" s="730"/>
      <c r="D263" s="711"/>
      <c r="E263" s="746" t="s">
        <v>390</v>
      </c>
      <c r="F263" s="780" t="s">
        <v>1426</v>
      </c>
      <c r="G263" s="779" t="s">
        <v>1428</v>
      </c>
      <c r="H263" s="779" t="s">
        <v>717</v>
      </c>
      <c r="I263" s="714" t="s">
        <v>1427</v>
      </c>
      <c r="J263" s="746" t="s">
        <v>29</v>
      </c>
      <c r="K263" s="792">
        <v>448046.476033</v>
      </c>
      <c r="L263" s="792">
        <v>4657552.62503</v>
      </c>
      <c r="M263" s="749" t="s">
        <v>563</v>
      </c>
      <c r="N263" s="730">
        <v>6.25</v>
      </c>
      <c r="O263" s="749">
        <v>11.25</v>
      </c>
      <c r="P263" s="793">
        <f t="shared" si="4"/>
        <v>70.3125</v>
      </c>
      <c r="Q263" s="730"/>
    </row>
    <row r="264" s="1" customFormat="1" spans="1:17">
      <c r="A264" s="779" t="s">
        <v>9345</v>
      </c>
      <c r="B264" s="766" t="s">
        <v>9346</v>
      </c>
      <c r="C264" s="730"/>
      <c r="D264" s="711"/>
      <c r="E264" s="746" t="s">
        <v>390</v>
      </c>
      <c r="F264" s="780" t="s">
        <v>1426</v>
      </c>
      <c r="G264" s="779" t="s">
        <v>446</v>
      </c>
      <c r="H264" s="779" t="s">
        <v>721</v>
      </c>
      <c r="I264" s="714" t="s">
        <v>1427</v>
      </c>
      <c r="J264" s="746" t="s">
        <v>29</v>
      </c>
      <c r="K264" s="792">
        <v>448033.552347</v>
      </c>
      <c r="L264" s="792">
        <v>4657640.84801</v>
      </c>
      <c r="M264" s="749" t="s">
        <v>563</v>
      </c>
      <c r="N264" s="730">
        <v>6.13</v>
      </c>
      <c r="O264" s="749">
        <v>11.25</v>
      </c>
      <c r="P264" s="793">
        <f t="shared" si="4"/>
        <v>68.9625</v>
      </c>
      <c r="Q264" s="730"/>
    </row>
    <row r="265" s="1" customFormat="1" spans="1:17">
      <c r="A265" s="779" t="s">
        <v>9345</v>
      </c>
      <c r="B265" s="766" t="s">
        <v>9346</v>
      </c>
      <c r="C265" s="730"/>
      <c r="D265" s="711"/>
      <c r="E265" s="746" t="s">
        <v>390</v>
      </c>
      <c r="F265" s="780" t="s">
        <v>1426</v>
      </c>
      <c r="G265" s="779" t="s">
        <v>1174</v>
      </c>
      <c r="H265" s="779" t="s">
        <v>721</v>
      </c>
      <c r="I265" s="714" t="s">
        <v>1427</v>
      </c>
      <c r="J265" s="746" t="s">
        <v>29</v>
      </c>
      <c r="K265" s="792">
        <v>447965.729335</v>
      </c>
      <c r="L265" s="792">
        <v>4657543.3921</v>
      </c>
      <c r="M265" s="749" t="s">
        <v>563</v>
      </c>
      <c r="N265" s="730">
        <v>1.96</v>
      </c>
      <c r="O265" s="749">
        <v>11.25</v>
      </c>
      <c r="P265" s="793">
        <f t="shared" si="4"/>
        <v>22.05</v>
      </c>
      <c r="Q265" s="730"/>
    </row>
    <row r="266" s="1" customFormat="1" spans="1:17">
      <c r="A266" s="779" t="s">
        <v>9345</v>
      </c>
      <c r="B266" s="766" t="s">
        <v>9346</v>
      </c>
      <c r="C266" s="730"/>
      <c r="D266" s="711"/>
      <c r="E266" s="746" t="s">
        <v>390</v>
      </c>
      <c r="F266" s="780" t="s">
        <v>1426</v>
      </c>
      <c r="G266" s="779" t="s">
        <v>450</v>
      </c>
      <c r="H266" s="779" t="s">
        <v>717</v>
      </c>
      <c r="I266" s="714" t="s">
        <v>1427</v>
      </c>
      <c r="J266" s="746" t="s">
        <v>29</v>
      </c>
      <c r="K266" s="792">
        <v>447994.809113</v>
      </c>
      <c r="L266" s="792">
        <v>4657553.1446</v>
      </c>
      <c r="M266" s="749" t="s">
        <v>563</v>
      </c>
      <c r="N266" s="730">
        <v>4.23</v>
      </c>
      <c r="O266" s="749">
        <v>11.25</v>
      </c>
      <c r="P266" s="793">
        <f t="shared" si="4"/>
        <v>47.5875</v>
      </c>
      <c r="Q266" s="730"/>
    </row>
    <row r="267" s="1" customFormat="1" spans="1:17">
      <c r="A267" s="779" t="s">
        <v>2753</v>
      </c>
      <c r="B267" s="781" t="s">
        <v>2754</v>
      </c>
      <c r="C267" s="730"/>
      <c r="D267" s="711"/>
      <c r="E267" s="746" t="s">
        <v>390</v>
      </c>
      <c r="F267" s="780" t="s">
        <v>1426</v>
      </c>
      <c r="G267" s="779" t="s">
        <v>392</v>
      </c>
      <c r="H267" s="779" t="s">
        <v>721</v>
      </c>
      <c r="I267" s="714" t="s">
        <v>1427</v>
      </c>
      <c r="J267" s="746" t="s">
        <v>29</v>
      </c>
      <c r="K267" s="792">
        <v>447850.405663</v>
      </c>
      <c r="L267" s="792">
        <v>4659384.40179</v>
      </c>
      <c r="M267" s="749" t="s">
        <v>563</v>
      </c>
      <c r="N267" s="730">
        <v>3.01</v>
      </c>
      <c r="O267" s="749">
        <v>11.25</v>
      </c>
      <c r="P267" s="793">
        <f t="shared" si="4"/>
        <v>33.8625</v>
      </c>
      <c r="Q267" s="730"/>
    </row>
    <row r="268" s="1" customFormat="1" spans="1:17">
      <c r="A268" s="779" t="s">
        <v>2753</v>
      </c>
      <c r="B268" s="781" t="s">
        <v>2754</v>
      </c>
      <c r="C268" s="730"/>
      <c r="D268" s="711"/>
      <c r="E268" s="746" t="s">
        <v>390</v>
      </c>
      <c r="F268" s="780" t="s">
        <v>1426</v>
      </c>
      <c r="G268" s="779" t="s">
        <v>564</v>
      </c>
      <c r="H268" s="779" t="s">
        <v>721</v>
      </c>
      <c r="I268" s="714" t="s">
        <v>1427</v>
      </c>
      <c r="J268" s="746" t="s">
        <v>29</v>
      </c>
      <c r="K268" s="792">
        <v>447907.469977</v>
      </c>
      <c r="L268" s="792">
        <v>4659041.85662</v>
      </c>
      <c r="M268" s="749" t="s">
        <v>563</v>
      </c>
      <c r="N268" s="730">
        <v>23.52</v>
      </c>
      <c r="O268" s="749">
        <v>11.25</v>
      </c>
      <c r="P268" s="793">
        <f t="shared" si="4"/>
        <v>264.6</v>
      </c>
      <c r="Q268" s="730"/>
    </row>
    <row r="269" s="1" customFormat="1" spans="1:17">
      <c r="A269" s="779" t="s">
        <v>2753</v>
      </c>
      <c r="B269" s="781" t="s">
        <v>2754</v>
      </c>
      <c r="C269" s="730"/>
      <c r="D269" s="711"/>
      <c r="E269" s="746" t="s">
        <v>390</v>
      </c>
      <c r="F269" s="780" t="s">
        <v>1426</v>
      </c>
      <c r="G269" s="779" t="s">
        <v>636</v>
      </c>
      <c r="H269" s="779" t="s">
        <v>721</v>
      </c>
      <c r="I269" s="714" t="s">
        <v>1427</v>
      </c>
      <c r="J269" s="746" t="s">
        <v>29</v>
      </c>
      <c r="K269" s="792">
        <v>448103.798703</v>
      </c>
      <c r="L269" s="792">
        <v>4658007.29496</v>
      </c>
      <c r="M269" s="749" t="s">
        <v>563</v>
      </c>
      <c r="N269" s="730">
        <v>78.05</v>
      </c>
      <c r="O269" s="749">
        <v>11.25</v>
      </c>
      <c r="P269" s="793">
        <f t="shared" si="4"/>
        <v>878.0625</v>
      </c>
      <c r="Q269" s="730"/>
    </row>
    <row r="270" s="1" customFormat="1" spans="1:17">
      <c r="A270" s="779" t="s">
        <v>2715</v>
      </c>
      <c r="B270" s="782" t="s">
        <v>2623</v>
      </c>
      <c r="C270" s="1352" t="s">
        <v>9347</v>
      </c>
      <c r="D270" s="711"/>
      <c r="E270" s="746" t="s">
        <v>390</v>
      </c>
      <c r="F270" s="780" t="s">
        <v>1426</v>
      </c>
      <c r="G270" s="779" t="s">
        <v>636</v>
      </c>
      <c r="H270" s="779" t="s">
        <v>721</v>
      </c>
      <c r="I270" s="714" t="s">
        <v>1427</v>
      </c>
      <c r="J270" s="746" t="s">
        <v>29</v>
      </c>
      <c r="K270" s="792">
        <v>448103.798703</v>
      </c>
      <c r="L270" s="792">
        <v>4658007.29496</v>
      </c>
      <c r="M270" s="749" t="s">
        <v>563</v>
      </c>
      <c r="N270" s="730">
        <v>6.61</v>
      </c>
      <c r="O270" s="749">
        <v>11.25</v>
      </c>
      <c r="P270" s="793">
        <f t="shared" si="4"/>
        <v>74.3625</v>
      </c>
      <c r="Q270" s="730"/>
    </row>
    <row r="271" s="1" customFormat="1" spans="1:17">
      <c r="A271" s="779" t="s">
        <v>9348</v>
      </c>
      <c r="B271" s="782" t="s">
        <v>9349</v>
      </c>
      <c r="C271" s="1352" t="s">
        <v>9350</v>
      </c>
      <c r="D271" s="711"/>
      <c r="E271" s="746" t="s">
        <v>390</v>
      </c>
      <c r="F271" s="780" t="s">
        <v>1426</v>
      </c>
      <c r="G271" s="779" t="s">
        <v>636</v>
      </c>
      <c r="H271" s="779" t="s">
        <v>721</v>
      </c>
      <c r="I271" s="714" t="s">
        <v>1427</v>
      </c>
      <c r="J271" s="746" t="s">
        <v>29</v>
      </c>
      <c r="K271" s="792">
        <v>448103.798703</v>
      </c>
      <c r="L271" s="792">
        <v>4658007.29496</v>
      </c>
      <c r="M271" s="749" t="s">
        <v>563</v>
      </c>
      <c r="N271" s="730">
        <v>5.29</v>
      </c>
      <c r="O271" s="749">
        <v>11.25</v>
      </c>
      <c r="P271" s="793">
        <f t="shared" si="4"/>
        <v>59.5125</v>
      </c>
      <c r="Q271" s="730"/>
    </row>
    <row r="272" s="1" customFormat="1" spans="1:17">
      <c r="A272" s="779" t="s">
        <v>2697</v>
      </c>
      <c r="B272" s="781" t="s">
        <v>2698</v>
      </c>
      <c r="C272" s="1354" t="s">
        <v>9351</v>
      </c>
      <c r="D272" s="711"/>
      <c r="E272" s="746" t="s">
        <v>390</v>
      </c>
      <c r="F272" s="780" t="s">
        <v>1426</v>
      </c>
      <c r="G272" s="779" t="s">
        <v>636</v>
      </c>
      <c r="H272" s="779" t="s">
        <v>721</v>
      </c>
      <c r="I272" s="714" t="s">
        <v>1427</v>
      </c>
      <c r="J272" s="746" t="s">
        <v>29</v>
      </c>
      <c r="K272" s="792">
        <v>448103.798703</v>
      </c>
      <c r="L272" s="792">
        <v>4658007.29496</v>
      </c>
      <c r="M272" s="749" t="s">
        <v>563</v>
      </c>
      <c r="N272" s="730">
        <v>4.11</v>
      </c>
      <c r="O272" s="749">
        <v>11.25</v>
      </c>
      <c r="P272" s="793">
        <f t="shared" si="4"/>
        <v>46.2375</v>
      </c>
      <c r="Q272" s="730"/>
    </row>
    <row r="273" s="1" customFormat="1" spans="1:17">
      <c r="A273" s="779" t="s">
        <v>2318</v>
      </c>
      <c r="B273" s="766" t="s">
        <v>2319</v>
      </c>
      <c r="C273" s="1352" t="s">
        <v>9352</v>
      </c>
      <c r="D273" s="767"/>
      <c r="E273" s="746" t="s">
        <v>390</v>
      </c>
      <c r="F273" s="780" t="s">
        <v>1426</v>
      </c>
      <c r="G273" s="779" t="s">
        <v>636</v>
      </c>
      <c r="H273" s="779" t="s">
        <v>721</v>
      </c>
      <c r="I273" s="714" t="s">
        <v>1427</v>
      </c>
      <c r="J273" s="746" t="s">
        <v>29</v>
      </c>
      <c r="K273" s="792">
        <v>448103.798703</v>
      </c>
      <c r="L273" s="792">
        <v>4658007.29496</v>
      </c>
      <c r="M273" s="749" t="s">
        <v>563</v>
      </c>
      <c r="N273" s="730">
        <v>39.51</v>
      </c>
      <c r="O273" s="749">
        <v>11.25</v>
      </c>
      <c r="P273" s="793">
        <f t="shared" si="4"/>
        <v>444.4875</v>
      </c>
      <c r="Q273" s="730"/>
    </row>
    <row r="274" s="1" customFormat="1" spans="1:17">
      <c r="A274" s="779" t="s">
        <v>2318</v>
      </c>
      <c r="B274" s="766" t="s">
        <v>2319</v>
      </c>
      <c r="C274" s="1352" t="s">
        <v>9353</v>
      </c>
      <c r="D274" s="711"/>
      <c r="E274" s="746" t="s">
        <v>390</v>
      </c>
      <c r="F274" s="780" t="s">
        <v>1426</v>
      </c>
      <c r="G274" s="779" t="s">
        <v>607</v>
      </c>
      <c r="H274" s="779" t="s">
        <v>717</v>
      </c>
      <c r="I274" s="714" t="s">
        <v>1427</v>
      </c>
      <c r="J274" s="746" t="s">
        <v>29</v>
      </c>
      <c r="K274" s="792">
        <v>448115.628165</v>
      </c>
      <c r="L274" s="792">
        <v>4657787.17695</v>
      </c>
      <c r="M274" s="749" t="s">
        <v>563</v>
      </c>
      <c r="N274" s="730">
        <v>12.66</v>
      </c>
      <c r="O274" s="749">
        <v>11.25</v>
      </c>
      <c r="P274" s="793">
        <f t="shared" si="4"/>
        <v>142.425</v>
      </c>
      <c r="Q274" s="730"/>
    </row>
    <row r="275" s="1" customFormat="1" spans="1:17">
      <c r="A275" s="779" t="s">
        <v>2753</v>
      </c>
      <c r="B275" s="781" t="s">
        <v>2754</v>
      </c>
      <c r="C275" s="730"/>
      <c r="D275" s="711"/>
      <c r="E275" s="746" t="s">
        <v>390</v>
      </c>
      <c r="F275" s="780" t="s">
        <v>1426</v>
      </c>
      <c r="G275" s="779" t="s">
        <v>1103</v>
      </c>
      <c r="H275" s="779" t="s">
        <v>721</v>
      </c>
      <c r="I275" s="714" t="s">
        <v>1427</v>
      </c>
      <c r="J275" s="746" t="s">
        <v>29</v>
      </c>
      <c r="K275" s="792">
        <v>447883.171704</v>
      </c>
      <c r="L275" s="792">
        <v>4659345.06863</v>
      </c>
      <c r="M275" s="749" t="s">
        <v>563</v>
      </c>
      <c r="N275" s="730">
        <v>5.98</v>
      </c>
      <c r="O275" s="749">
        <v>11.25</v>
      </c>
      <c r="P275" s="793">
        <f t="shared" si="4"/>
        <v>67.275</v>
      </c>
      <c r="Q275" s="730"/>
    </row>
    <row r="276" s="1" customFormat="1" spans="1:17">
      <c r="A276" s="779" t="s">
        <v>2753</v>
      </c>
      <c r="B276" s="781" t="s">
        <v>2754</v>
      </c>
      <c r="C276" s="730"/>
      <c r="D276" s="711"/>
      <c r="E276" s="746" t="s">
        <v>390</v>
      </c>
      <c r="F276" s="780" t="s">
        <v>1426</v>
      </c>
      <c r="G276" s="779" t="s">
        <v>1429</v>
      </c>
      <c r="H276" s="779" t="s">
        <v>721</v>
      </c>
      <c r="I276" s="714" t="s">
        <v>1427</v>
      </c>
      <c r="J276" s="746" t="s">
        <v>29</v>
      </c>
      <c r="K276" s="792">
        <v>447862.097372</v>
      </c>
      <c r="L276" s="792">
        <v>4659435.53375</v>
      </c>
      <c r="M276" s="749" t="s">
        <v>563</v>
      </c>
      <c r="N276" s="730">
        <v>5.51</v>
      </c>
      <c r="O276" s="749">
        <v>11.25</v>
      </c>
      <c r="P276" s="793">
        <f t="shared" si="4"/>
        <v>61.9875</v>
      </c>
      <c r="Q276" s="730"/>
    </row>
    <row r="277" s="1" customFormat="1" spans="1:17">
      <c r="A277" s="779" t="s">
        <v>2753</v>
      </c>
      <c r="B277" s="781" t="s">
        <v>2754</v>
      </c>
      <c r="C277" s="730"/>
      <c r="D277" s="711"/>
      <c r="E277" s="746" t="s">
        <v>390</v>
      </c>
      <c r="F277" s="780" t="s">
        <v>1426</v>
      </c>
      <c r="G277" s="779" t="s">
        <v>678</v>
      </c>
      <c r="H277" s="779" t="s">
        <v>721</v>
      </c>
      <c r="I277" s="714" t="s">
        <v>1427</v>
      </c>
      <c r="J277" s="746" t="s">
        <v>29</v>
      </c>
      <c r="K277" s="792">
        <v>447952.810245</v>
      </c>
      <c r="L277" s="792">
        <v>4658767.92132</v>
      </c>
      <c r="M277" s="749" t="s">
        <v>563</v>
      </c>
      <c r="N277" s="730">
        <v>17.31</v>
      </c>
      <c r="O277" s="749">
        <v>11.25</v>
      </c>
      <c r="P277" s="793">
        <f t="shared" si="4"/>
        <v>194.7375</v>
      </c>
      <c r="Q277" s="730"/>
    </row>
    <row r="278" s="1" customFormat="1" spans="1:17">
      <c r="A278" s="779" t="s">
        <v>2753</v>
      </c>
      <c r="B278" s="781" t="s">
        <v>2754</v>
      </c>
      <c r="C278" s="730"/>
      <c r="D278" s="711"/>
      <c r="E278" s="746" t="s">
        <v>390</v>
      </c>
      <c r="F278" s="780" t="s">
        <v>1426</v>
      </c>
      <c r="G278" s="779" t="s">
        <v>1430</v>
      </c>
      <c r="H278" s="779" t="s">
        <v>721</v>
      </c>
      <c r="I278" s="714" t="s">
        <v>1427</v>
      </c>
      <c r="J278" s="746" t="s">
        <v>29</v>
      </c>
      <c r="K278" s="792">
        <v>447867.255571</v>
      </c>
      <c r="L278" s="792">
        <v>4659475.29042</v>
      </c>
      <c r="M278" s="749" t="s">
        <v>563</v>
      </c>
      <c r="N278" s="794">
        <v>5.71</v>
      </c>
      <c r="O278" s="749">
        <v>11.25</v>
      </c>
      <c r="P278" s="793">
        <f t="shared" si="4"/>
        <v>64.2375</v>
      </c>
      <c r="Q278" s="730"/>
    </row>
    <row r="279" s="1" customFormat="1" spans="1:17">
      <c r="A279" s="779" t="s">
        <v>2753</v>
      </c>
      <c r="B279" s="781" t="s">
        <v>2754</v>
      </c>
      <c r="C279" s="730"/>
      <c r="D279" s="711"/>
      <c r="E279" s="746" t="s">
        <v>390</v>
      </c>
      <c r="F279" s="711" t="s">
        <v>1426</v>
      </c>
      <c r="G279" s="779" t="s">
        <v>1167</v>
      </c>
      <c r="H279" s="779" t="s">
        <v>721</v>
      </c>
      <c r="I279" s="714" t="s">
        <v>1427</v>
      </c>
      <c r="J279" s="746" t="s">
        <v>29</v>
      </c>
      <c r="K279" s="792">
        <v>447957.782577</v>
      </c>
      <c r="L279" s="792">
        <v>4658526.66584</v>
      </c>
      <c r="M279" s="749" t="s">
        <v>563</v>
      </c>
      <c r="N279" s="730">
        <v>19.01</v>
      </c>
      <c r="O279" s="749">
        <v>11.25</v>
      </c>
      <c r="P279" s="793">
        <f t="shared" si="4"/>
        <v>213.8625</v>
      </c>
      <c r="Q279" s="730"/>
    </row>
    <row r="280" s="1" customFormat="1" spans="1:17">
      <c r="A280" s="705"/>
      <c r="B280" s="706" t="s">
        <v>3</v>
      </c>
      <c r="C280" s="784"/>
      <c r="D280" s="785"/>
      <c r="E280" s="786"/>
      <c r="F280" s="786" t="s">
        <v>391</v>
      </c>
      <c r="G280" s="706"/>
      <c r="H280" s="705"/>
      <c r="I280" s="705"/>
      <c r="J280" s="705"/>
      <c r="K280" s="723"/>
      <c r="L280" s="723"/>
      <c r="M280" s="705"/>
      <c r="N280" s="724">
        <v>5414.9212</v>
      </c>
      <c r="O280" s="795">
        <v>11.25</v>
      </c>
      <c r="P280" s="727">
        <f t="shared" ref="P280:P343" si="5">N280*O280</f>
        <v>60917.8635</v>
      </c>
      <c r="Q280" s="730"/>
    </row>
    <row r="281" s="1" customFormat="1" ht="21" spans="1:17">
      <c r="A281" s="736" t="s">
        <v>9354</v>
      </c>
      <c r="B281" s="787" t="s">
        <v>9355</v>
      </c>
      <c r="C281" s="788"/>
      <c r="D281" s="1355" t="s">
        <v>9356</v>
      </c>
      <c r="E281" s="789" t="s">
        <v>390</v>
      </c>
      <c r="F281" s="789" t="s">
        <v>391</v>
      </c>
      <c r="G281" s="714" t="s">
        <v>686</v>
      </c>
      <c r="H281" s="789" t="s">
        <v>27</v>
      </c>
      <c r="I281" s="789" t="s">
        <v>28</v>
      </c>
      <c r="J281" s="789" t="s">
        <v>58</v>
      </c>
      <c r="K281" s="729">
        <v>435674.752224</v>
      </c>
      <c r="L281" s="729">
        <v>4664193.04117</v>
      </c>
      <c r="M281" s="789" t="s">
        <v>147</v>
      </c>
      <c r="N281" s="749">
        <v>1.1</v>
      </c>
      <c r="O281" s="716">
        <v>11.25</v>
      </c>
      <c r="P281" s="796">
        <f t="shared" si="5"/>
        <v>12.375</v>
      </c>
      <c r="Q281" s="798"/>
    </row>
    <row r="282" s="1" customFormat="1" ht="21" spans="1:17">
      <c r="A282" s="736" t="s">
        <v>9354</v>
      </c>
      <c r="B282" s="787" t="s">
        <v>9355</v>
      </c>
      <c r="C282" s="788"/>
      <c r="D282" s="1355" t="s">
        <v>9356</v>
      </c>
      <c r="E282" s="789" t="s">
        <v>390</v>
      </c>
      <c r="F282" s="789" t="s">
        <v>391</v>
      </c>
      <c r="G282" s="714" t="s">
        <v>1667</v>
      </c>
      <c r="H282" s="789" t="s">
        <v>27</v>
      </c>
      <c r="I282" s="789" t="s">
        <v>28</v>
      </c>
      <c r="J282" s="789" t="s">
        <v>58</v>
      </c>
      <c r="K282" s="729">
        <v>430687.246652</v>
      </c>
      <c r="L282" s="729">
        <v>4661657.535</v>
      </c>
      <c r="M282" s="789" t="s">
        <v>147</v>
      </c>
      <c r="N282" s="749">
        <v>33.08</v>
      </c>
      <c r="O282" s="788">
        <v>11.25</v>
      </c>
      <c r="P282" s="796">
        <f t="shared" si="5"/>
        <v>372.15</v>
      </c>
      <c r="Q282" s="798"/>
    </row>
    <row r="283" s="1" customFormat="1" ht="21" spans="1:17">
      <c r="A283" s="736" t="s">
        <v>9354</v>
      </c>
      <c r="B283" s="787" t="s">
        <v>9355</v>
      </c>
      <c r="C283" s="788"/>
      <c r="D283" s="1355" t="s">
        <v>9357</v>
      </c>
      <c r="E283" s="789" t="s">
        <v>390</v>
      </c>
      <c r="F283" s="789" t="s">
        <v>391</v>
      </c>
      <c r="G283" s="714" t="s">
        <v>1668</v>
      </c>
      <c r="H283" s="789" t="s">
        <v>27</v>
      </c>
      <c r="I283" s="789" t="s">
        <v>28</v>
      </c>
      <c r="J283" s="789" t="s">
        <v>58</v>
      </c>
      <c r="K283" s="729">
        <v>430191.579719</v>
      </c>
      <c r="L283" s="729">
        <v>4661853.49041</v>
      </c>
      <c r="M283" s="789" t="s">
        <v>147</v>
      </c>
      <c r="N283" s="749">
        <v>2</v>
      </c>
      <c r="O283" s="788">
        <v>11.25</v>
      </c>
      <c r="P283" s="796">
        <f t="shared" si="5"/>
        <v>22.5</v>
      </c>
      <c r="Q283" s="798"/>
    </row>
    <row r="284" s="1" customFormat="1" ht="21" spans="1:17">
      <c r="A284" s="736" t="s">
        <v>9354</v>
      </c>
      <c r="B284" s="787" t="s">
        <v>9355</v>
      </c>
      <c r="C284" s="788"/>
      <c r="D284" s="1355" t="s">
        <v>9358</v>
      </c>
      <c r="E284" s="789" t="s">
        <v>390</v>
      </c>
      <c r="F284" s="789" t="s">
        <v>391</v>
      </c>
      <c r="G284" s="714" t="s">
        <v>1181</v>
      </c>
      <c r="H284" s="736" t="s">
        <v>1267</v>
      </c>
      <c r="I284" s="789" t="s">
        <v>28</v>
      </c>
      <c r="J284" s="789" t="s">
        <v>1669</v>
      </c>
      <c r="K284" s="729">
        <v>433464.38944</v>
      </c>
      <c r="L284" s="729">
        <v>4663681.04735</v>
      </c>
      <c r="M284" s="789" t="s">
        <v>147</v>
      </c>
      <c r="N284" s="749">
        <v>54.44</v>
      </c>
      <c r="O284" s="716">
        <v>11.25</v>
      </c>
      <c r="P284" s="796">
        <f t="shared" si="5"/>
        <v>612.45</v>
      </c>
      <c r="Q284" s="798"/>
    </row>
    <row r="285" s="1" customFormat="1" ht="21" spans="1:17">
      <c r="A285" s="736" t="s">
        <v>9354</v>
      </c>
      <c r="B285" s="787" t="s">
        <v>9355</v>
      </c>
      <c r="C285" s="788"/>
      <c r="D285" s="1355" t="s">
        <v>9358</v>
      </c>
      <c r="E285" s="789" t="s">
        <v>390</v>
      </c>
      <c r="F285" s="789" t="s">
        <v>391</v>
      </c>
      <c r="G285" s="714" t="s">
        <v>456</v>
      </c>
      <c r="H285" s="789" t="s">
        <v>27</v>
      </c>
      <c r="I285" s="789" t="s">
        <v>28</v>
      </c>
      <c r="J285" s="789" t="s">
        <v>58</v>
      </c>
      <c r="K285" s="729">
        <v>433305.855143</v>
      </c>
      <c r="L285" s="729">
        <v>4663986.39365</v>
      </c>
      <c r="M285" s="789" t="s">
        <v>147</v>
      </c>
      <c r="N285" s="749">
        <v>17.66</v>
      </c>
      <c r="O285" s="788">
        <v>11.25</v>
      </c>
      <c r="P285" s="796">
        <f t="shared" si="5"/>
        <v>198.675</v>
      </c>
      <c r="Q285" s="798"/>
    </row>
    <row r="286" s="1" customFormat="1" ht="21" spans="1:17">
      <c r="A286" s="736" t="s">
        <v>9354</v>
      </c>
      <c r="B286" s="787" t="s">
        <v>9355</v>
      </c>
      <c r="C286" s="788"/>
      <c r="D286" s="1355" t="s">
        <v>9357</v>
      </c>
      <c r="E286" s="789" t="s">
        <v>390</v>
      </c>
      <c r="F286" s="789" t="s">
        <v>391</v>
      </c>
      <c r="G286" s="714" t="s">
        <v>384</v>
      </c>
      <c r="H286" s="736" t="s">
        <v>1267</v>
      </c>
      <c r="I286" s="789" t="s">
        <v>28</v>
      </c>
      <c r="J286" s="789" t="s">
        <v>327</v>
      </c>
      <c r="K286" s="729">
        <v>435236.458922</v>
      </c>
      <c r="L286" s="729">
        <v>4664552.90287</v>
      </c>
      <c r="M286" s="789" t="s">
        <v>147</v>
      </c>
      <c r="N286" s="749">
        <v>3.78</v>
      </c>
      <c r="O286" s="716">
        <v>11.25</v>
      </c>
      <c r="P286" s="796">
        <f t="shared" si="5"/>
        <v>42.525</v>
      </c>
      <c r="Q286" s="798"/>
    </row>
    <row r="287" s="1" customFormat="1" ht="21" spans="1:17">
      <c r="A287" s="736" t="s">
        <v>9354</v>
      </c>
      <c r="B287" s="787" t="s">
        <v>9355</v>
      </c>
      <c r="C287" s="788"/>
      <c r="D287" s="1355" t="s">
        <v>9357</v>
      </c>
      <c r="E287" s="789" t="s">
        <v>390</v>
      </c>
      <c r="F287" s="789" t="s">
        <v>391</v>
      </c>
      <c r="G287" s="714" t="s">
        <v>676</v>
      </c>
      <c r="H287" s="736" t="s">
        <v>1267</v>
      </c>
      <c r="I287" s="789" t="s">
        <v>28</v>
      </c>
      <c r="J287" s="789" t="s">
        <v>327</v>
      </c>
      <c r="K287" s="729">
        <v>435223.335866</v>
      </c>
      <c r="L287" s="729">
        <v>4664812.88194</v>
      </c>
      <c r="M287" s="789" t="s">
        <v>147</v>
      </c>
      <c r="N287" s="749">
        <v>2.46</v>
      </c>
      <c r="O287" s="788">
        <v>11.25</v>
      </c>
      <c r="P287" s="796">
        <f t="shared" si="5"/>
        <v>27.675</v>
      </c>
      <c r="Q287" s="798"/>
    </row>
    <row r="288" s="1" customFormat="1" ht="21" spans="1:17">
      <c r="A288" s="736" t="s">
        <v>9354</v>
      </c>
      <c r="B288" s="787" t="s">
        <v>9355</v>
      </c>
      <c r="C288" s="788"/>
      <c r="D288" s="1355" t="s">
        <v>9357</v>
      </c>
      <c r="E288" s="789" t="s">
        <v>390</v>
      </c>
      <c r="F288" s="789" t="s">
        <v>391</v>
      </c>
      <c r="G288" s="714" t="s">
        <v>356</v>
      </c>
      <c r="H288" s="789" t="s">
        <v>27</v>
      </c>
      <c r="I288" s="789" t="s">
        <v>28</v>
      </c>
      <c r="J288" s="789" t="s">
        <v>58</v>
      </c>
      <c r="K288" s="729">
        <v>433322.001755</v>
      </c>
      <c r="L288" s="729">
        <v>4664000.61425</v>
      </c>
      <c r="M288" s="789" t="s">
        <v>147</v>
      </c>
      <c r="N288" s="749">
        <v>6.32</v>
      </c>
      <c r="O288" s="716">
        <v>11.25</v>
      </c>
      <c r="P288" s="796">
        <f t="shared" si="5"/>
        <v>71.1</v>
      </c>
      <c r="Q288" s="798"/>
    </row>
    <row r="289" s="1" customFormat="1" ht="21" spans="1:17">
      <c r="A289" s="736" t="s">
        <v>9354</v>
      </c>
      <c r="B289" s="787" t="s">
        <v>9355</v>
      </c>
      <c r="C289" s="788"/>
      <c r="D289" s="1355" t="s">
        <v>9357</v>
      </c>
      <c r="E289" s="789" t="s">
        <v>390</v>
      </c>
      <c r="F289" s="789" t="s">
        <v>391</v>
      </c>
      <c r="G289" s="714" t="s">
        <v>1670</v>
      </c>
      <c r="H289" s="789" t="s">
        <v>27</v>
      </c>
      <c r="I289" s="789" t="s">
        <v>28</v>
      </c>
      <c r="J289" s="789" t="s">
        <v>58</v>
      </c>
      <c r="K289" s="729">
        <v>430304.028458</v>
      </c>
      <c r="L289" s="729">
        <v>4662367.78306</v>
      </c>
      <c r="M289" s="789" t="s">
        <v>147</v>
      </c>
      <c r="N289" s="756">
        <v>15.3</v>
      </c>
      <c r="O289" s="788">
        <v>11.25</v>
      </c>
      <c r="P289" s="796">
        <f t="shared" si="5"/>
        <v>172.125</v>
      </c>
      <c r="Q289" s="798"/>
    </row>
    <row r="290" s="1" customFormat="1" ht="21" spans="1:17">
      <c r="A290" s="736" t="s">
        <v>9354</v>
      </c>
      <c r="B290" s="787" t="s">
        <v>9355</v>
      </c>
      <c r="C290" s="788"/>
      <c r="D290" s="1355" t="s">
        <v>9357</v>
      </c>
      <c r="E290" s="789" t="s">
        <v>390</v>
      </c>
      <c r="F290" s="789" t="s">
        <v>391</v>
      </c>
      <c r="G290" s="714" t="s">
        <v>1671</v>
      </c>
      <c r="H290" s="789" t="s">
        <v>27</v>
      </c>
      <c r="I290" s="789" t="s">
        <v>28</v>
      </c>
      <c r="J290" s="789" t="s">
        <v>58</v>
      </c>
      <c r="K290" s="729">
        <v>431522.087273</v>
      </c>
      <c r="L290" s="729">
        <v>4662275.73262</v>
      </c>
      <c r="M290" s="789" t="s">
        <v>147</v>
      </c>
      <c r="N290" s="749">
        <v>31.78</v>
      </c>
      <c r="O290" s="716">
        <v>11.25</v>
      </c>
      <c r="P290" s="796">
        <f t="shared" si="5"/>
        <v>357.525</v>
      </c>
      <c r="Q290" s="798"/>
    </row>
    <row r="291" s="1" customFormat="1" ht="21" spans="1:17">
      <c r="A291" s="736" t="s">
        <v>9354</v>
      </c>
      <c r="B291" s="787" t="s">
        <v>9355</v>
      </c>
      <c r="C291" s="788"/>
      <c r="D291" s="1355" t="s">
        <v>9359</v>
      </c>
      <c r="E291" s="789" t="s">
        <v>390</v>
      </c>
      <c r="F291" s="789" t="s">
        <v>391</v>
      </c>
      <c r="G291" s="714" t="s">
        <v>1672</v>
      </c>
      <c r="H291" s="789" t="s">
        <v>27</v>
      </c>
      <c r="I291" s="789" t="s">
        <v>28</v>
      </c>
      <c r="J291" s="789" t="s">
        <v>58</v>
      </c>
      <c r="K291" s="729">
        <v>429572.545386</v>
      </c>
      <c r="L291" s="729">
        <v>4662341.18228</v>
      </c>
      <c r="M291" s="789" t="s">
        <v>147</v>
      </c>
      <c r="N291" s="749">
        <v>8.92</v>
      </c>
      <c r="O291" s="788">
        <v>11.25</v>
      </c>
      <c r="P291" s="796">
        <f t="shared" si="5"/>
        <v>100.35</v>
      </c>
      <c r="Q291" s="798"/>
    </row>
    <row r="292" s="1" customFormat="1" ht="21" spans="1:17">
      <c r="A292" s="736" t="s">
        <v>9354</v>
      </c>
      <c r="B292" s="787" t="s">
        <v>9355</v>
      </c>
      <c r="C292" s="788"/>
      <c r="D292" s="1355" t="s">
        <v>9359</v>
      </c>
      <c r="E292" s="789" t="s">
        <v>390</v>
      </c>
      <c r="F292" s="789" t="s">
        <v>391</v>
      </c>
      <c r="G292" s="714" t="s">
        <v>1167</v>
      </c>
      <c r="H292" s="789" t="s">
        <v>27</v>
      </c>
      <c r="I292" s="789" t="s">
        <v>28</v>
      </c>
      <c r="J292" s="789" t="s">
        <v>58</v>
      </c>
      <c r="K292" s="729">
        <v>435345.472082</v>
      </c>
      <c r="L292" s="729">
        <v>4664510.37329</v>
      </c>
      <c r="M292" s="789" t="s">
        <v>147</v>
      </c>
      <c r="N292" s="749">
        <v>2.09</v>
      </c>
      <c r="O292" s="716">
        <v>11.25</v>
      </c>
      <c r="P292" s="796">
        <f t="shared" si="5"/>
        <v>23.5125</v>
      </c>
      <c r="Q292" s="798"/>
    </row>
    <row r="293" s="1" customFormat="1" ht="21" spans="1:17">
      <c r="A293" s="736" t="s">
        <v>9354</v>
      </c>
      <c r="B293" s="787" t="s">
        <v>9355</v>
      </c>
      <c r="C293" s="788"/>
      <c r="D293" s="1355" t="s">
        <v>9359</v>
      </c>
      <c r="E293" s="789" t="s">
        <v>390</v>
      </c>
      <c r="F293" s="789" t="s">
        <v>391</v>
      </c>
      <c r="G293" s="714" t="s">
        <v>1673</v>
      </c>
      <c r="H293" s="789" t="s">
        <v>27</v>
      </c>
      <c r="I293" s="789" t="s">
        <v>28</v>
      </c>
      <c r="J293" s="789" t="s">
        <v>58</v>
      </c>
      <c r="K293" s="729">
        <v>431251.384155</v>
      </c>
      <c r="L293" s="729">
        <v>4662355.98671</v>
      </c>
      <c r="M293" s="789" t="s">
        <v>147</v>
      </c>
      <c r="N293" s="749">
        <v>23.98</v>
      </c>
      <c r="O293" s="788">
        <v>11.25</v>
      </c>
      <c r="P293" s="796">
        <f t="shared" si="5"/>
        <v>269.775</v>
      </c>
      <c r="Q293" s="798"/>
    </row>
    <row r="294" s="1" customFormat="1" ht="21" spans="1:17">
      <c r="A294" s="736" t="s">
        <v>9354</v>
      </c>
      <c r="B294" s="787" t="s">
        <v>9355</v>
      </c>
      <c r="C294" s="788"/>
      <c r="D294" s="787" t="s">
        <v>9360</v>
      </c>
      <c r="E294" s="789" t="s">
        <v>390</v>
      </c>
      <c r="F294" s="789" t="s">
        <v>391</v>
      </c>
      <c r="G294" s="714" t="s">
        <v>1525</v>
      </c>
      <c r="H294" s="789" t="s">
        <v>27</v>
      </c>
      <c r="I294" s="789" t="s">
        <v>28</v>
      </c>
      <c r="J294" s="789" t="s">
        <v>58</v>
      </c>
      <c r="K294" s="729">
        <v>430332.914459</v>
      </c>
      <c r="L294" s="729">
        <v>4661999.37876</v>
      </c>
      <c r="M294" s="789" t="s">
        <v>147</v>
      </c>
      <c r="N294" s="749">
        <v>5.58</v>
      </c>
      <c r="O294" s="788">
        <v>11.25</v>
      </c>
      <c r="P294" s="796">
        <f t="shared" si="5"/>
        <v>62.775</v>
      </c>
      <c r="Q294" s="799"/>
    </row>
    <row r="295" s="1" customFormat="1" ht="21" spans="1:17">
      <c r="A295" s="736" t="s">
        <v>9354</v>
      </c>
      <c r="B295" s="787" t="s">
        <v>9355</v>
      </c>
      <c r="C295" s="788"/>
      <c r="D295" s="787" t="s">
        <v>9360</v>
      </c>
      <c r="E295" s="789" t="s">
        <v>390</v>
      </c>
      <c r="F295" s="789" t="s">
        <v>391</v>
      </c>
      <c r="G295" s="714" t="s">
        <v>422</v>
      </c>
      <c r="H295" s="789" t="s">
        <v>27</v>
      </c>
      <c r="I295" s="789" t="s">
        <v>28</v>
      </c>
      <c r="J295" s="789" t="s">
        <v>58</v>
      </c>
      <c r="K295" s="729">
        <v>434332.189604</v>
      </c>
      <c r="L295" s="729">
        <v>4664396.84604</v>
      </c>
      <c r="M295" s="789" t="s">
        <v>147</v>
      </c>
      <c r="N295" s="749">
        <v>11.56</v>
      </c>
      <c r="O295" s="716">
        <v>11.25</v>
      </c>
      <c r="P295" s="796">
        <f t="shared" si="5"/>
        <v>130.05</v>
      </c>
      <c r="Q295" s="799"/>
    </row>
    <row r="296" s="1" customFormat="1" ht="21" spans="1:17">
      <c r="A296" s="736" t="s">
        <v>9354</v>
      </c>
      <c r="B296" s="787" t="s">
        <v>9355</v>
      </c>
      <c r="C296" s="788"/>
      <c r="D296" s="787" t="s">
        <v>9360</v>
      </c>
      <c r="E296" s="789" t="s">
        <v>390</v>
      </c>
      <c r="F296" s="789" t="s">
        <v>391</v>
      </c>
      <c r="G296" s="714" t="s">
        <v>1358</v>
      </c>
      <c r="H296" s="789" t="s">
        <v>27</v>
      </c>
      <c r="I296" s="789" t="s">
        <v>28</v>
      </c>
      <c r="J296" s="789" t="s">
        <v>58</v>
      </c>
      <c r="K296" s="729">
        <v>433726.063806</v>
      </c>
      <c r="L296" s="729">
        <v>4663355.34485</v>
      </c>
      <c r="M296" s="789" t="s">
        <v>147</v>
      </c>
      <c r="N296" s="749">
        <v>41.08</v>
      </c>
      <c r="O296" s="788">
        <v>11.25</v>
      </c>
      <c r="P296" s="796">
        <f t="shared" si="5"/>
        <v>462.15</v>
      </c>
      <c r="Q296" s="799"/>
    </row>
    <row r="297" s="1" customFormat="1" ht="21" spans="1:17">
      <c r="A297" s="736" t="s">
        <v>9354</v>
      </c>
      <c r="B297" s="787" t="s">
        <v>9355</v>
      </c>
      <c r="C297" s="788"/>
      <c r="D297" s="787" t="s">
        <v>9360</v>
      </c>
      <c r="E297" s="789" t="s">
        <v>390</v>
      </c>
      <c r="F297" s="789" t="s">
        <v>391</v>
      </c>
      <c r="G297" s="714" t="s">
        <v>1674</v>
      </c>
      <c r="H297" s="736" t="s">
        <v>1267</v>
      </c>
      <c r="I297" s="789" t="s">
        <v>28</v>
      </c>
      <c r="J297" s="789" t="s">
        <v>327</v>
      </c>
      <c r="K297" s="729">
        <v>434090.706498</v>
      </c>
      <c r="L297" s="729">
        <v>4663011.04613</v>
      </c>
      <c r="M297" s="789" t="s">
        <v>147</v>
      </c>
      <c r="N297" s="749">
        <v>7.67</v>
      </c>
      <c r="O297" s="716">
        <v>11.25</v>
      </c>
      <c r="P297" s="796">
        <f t="shared" si="5"/>
        <v>86.2875</v>
      </c>
      <c r="Q297" s="799"/>
    </row>
    <row r="298" s="1" customFormat="1" ht="21" spans="1:17">
      <c r="A298" s="736" t="s">
        <v>9354</v>
      </c>
      <c r="B298" s="787" t="s">
        <v>9355</v>
      </c>
      <c r="C298" s="788"/>
      <c r="D298" s="787" t="s">
        <v>9360</v>
      </c>
      <c r="E298" s="789" t="s">
        <v>390</v>
      </c>
      <c r="F298" s="789" t="s">
        <v>391</v>
      </c>
      <c r="G298" s="714" t="s">
        <v>1675</v>
      </c>
      <c r="H298" s="789" t="s">
        <v>27</v>
      </c>
      <c r="I298" s="789" t="s">
        <v>28</v>
      </c>
      <c r="J298" s="789" t="s">
        <v>58</v>
      </c>
      <c r="K298" s="729">
        <v>433772.865781</v>
      </c>
      <c r="L298" s="729">
        <v>4663410.92937</v>
      </c>
      <c r="M298" s="789" t="s">
        <v>147</v>
      </c>
      <c r="N298" s="749">
        <v>20.52</v>
      </c>
      <c r="O298" s="788">
        <v>11.25</v>
      </c>
      <c r="P298" s="796">
        <f t="shared" si="5"/>
        <v>230.85</v>
      </c>
      <c r="Q298" s="799"/>
    </row>
    <row r="299" s="1" customFormat="1" ht="21" spans="1:17">
      <c r="A299" s="736" t="s">
        <v>9354</v>
      </c>
      <c r="B299" s="787" t="s">
        <v>9355</v>
      </c>
      <c r="C299" s="788"/>
      <c r="D299" s="787" t="s">
        <v>9360</v>
      </c>
      <c r="E299" s="789" t="s">
        <v>390</v>
      </c>
      <c r="F299" s="789" t="s">
        <v>391</v>
      </c>
      <c r="G299" s="714" t="s">
        <v>1676</v>
      </c>
      <c r="H299" s="789" t="s">
        <v>27</v>
      </c>
      <c r="I299" s="789" t="s">
        <v>28</v>
      </c>
      <c r="J299" s="789" t="s">
        <v>58</v>
      </c>
      <c r="K299" s="729">
        <v>434200.219235</v>
      </c>
      <c r="L299" s="729">
        <v>4662872.22189</v>
      </c>
      <c r="M299" s="789" t="s">
        <v>147</v>
      </c>
      <c r="N299" s="749">
        <v>13.26</v>
      </c>
      <c r="O299" s="716">
        <v>11.25</v>
      </c>
      <c r="P299" s="796">
        <f t="shared" si="5"/>
        <v>149.175</v>
      </c>
      <c r="Q299" s="798"/>
    </row>
    <row r="300" s="1" customFormat="1" ht="21" spans="1:17">
      <c r="A300" s="736" t="s">
        <v>9354</v>
      </c>
      <c r="B300" s="787" t="s">
        <v>9355</v>
      </c>
      <c r="C300" s="788"/>
      <c r="D300" s="787" t="s">
        <v>9360</v>
      </c>
      <c r="E300" s="789" t="s">
        <v>390</v>
      </c>
      <c r="F300" s="789" t="s">
        <v>391</v>
      </c>
      <c r="G300" s="714" t="s">
        <v>1677</v>
      </c>
      <c r="H300" s="789" t="s">
        <v>27</v>
      </c>
      <c r="I300" s="789" t="s">
        <v>28</v>
      </c>
      <c r="J300" s="789" t="s">
        <v>58</v>
      </c>
      <c r="K300" s="729">
        <v>429633.803032</v>
      </c>
      <c r="L300" s="729">
        <v>4662262.18675</v>
      </c>
      <c r="M300" s="789" t="s">
        <v>147</v>
      </c>
      <c r="N300" s="756">
        <v>42.2</v>
      </c>
      <c r="O300" s="788">
        <v>11.25</v>
      </c>
      <c r="P300" s="796">
        <f t="shared" si="5"/>
        <v>474.75</v>
      </c>
      <c r="Q300" s="798"/>
    </row>
    <row r="301" s="1" customFormat="1" ht="21" spans="1:17">
      <c r="A301" s="736" t="s">
        <v>9354</v>
      </c>
      <c r="B301" s="787" t="s">
        <v>9355</v>
      </c>
      <c r="C301" s="788"/>
      <c r="D301" s="787" t="s">
        <v>9360</v>
      </c>
      <c r="E301" s="789" t="s">
        <v>390</v>
      </c>
      <c r="F301" s="789" t="s">
        <v>391</v>
      </c>
      <c r="G301" s="714" t="s">
        <v>401</v>
      </c>
      <c r="H301" s="789" t="s">
        <v>27</v>
      </c>
      <c r="I301" s="789" t="s">
        <v>28</v>
      </c>
      <c r="J301" s="789" t="s">
        <v>58</v>
      </c>
      <c r="K301" s="729">
        <v>434551.97827</v>
      </c>
      <c r="L301" s="729">
        <v>4664727.36524</v>
      </c>
      <c r="M301" s="789" t="s">
        <v>147</v>
      </c>
      <c r="N301" s="749">
        <v>21.67</v>
      </c>
      <c r="O301" s="716">
        <v>11.25</v>
      </c>
      <c r="P301" s="796">
        <f t="shared" si="5"/>
        <v>243.7875</v>
      </c>
      <c r="Q301" s="798"/>
    </row>
    <row r="302" s="1" customFormat="1" ht="21" spans="1:17">
      <c r="A302" s="736" t="s">
        <v>9354</v>
      </c>
      <c r="B302" s="787" t="s">
        <v>9355</v>
      </c>
      <c r="C302" s="788"/>
      <c r="D302" s="787" t="s">
        <v>9360</v>
      </c>
      <c r="E302" s="789" t="s">
        <v>390</v>
      </c>
      <c r="F302" s="789" t="s">
        <v>391</v>
      </c>
      <c r="G302" s="714" t="s">
        <v>1336</v>
      </c>
      <c r="H302" s="789" t="s">
        <v>27</v>
      </c>
      <c r="I302" s="789" t="s">
        <v>28</v>
      </c>
      <c r="J302" s="789" t="s">
        <v>58</v>
      </c>
      <c r="K302" s="729">
        <v>436049.624137</v>
      </c>
      <c r="L302" s="729">
        <v>4663849.79685</v>
      </c>
      <c r="M302" s="789" t="s">
        <v>147</v>
      </c>
      <c r="N302" s="749">
        <v>10.66</v>
      </c>
      <c r="O302" s="788">
        <v>11.25</v>
      </c>
      <c r="P302" s="796">
        <f t="shared" si="5"/>
        <v>119.925</v>
      </c>
      <c r="Q302" s="798"/>
    </row>
    <row r="303" s="1" customFormat="1" ht="21" spans="1:17">
      <c r="A303" s="736" t="s">
        <v>9354</v>
      </c>
      <c r="B303" s="787" t="s">
        <v>9355</v>
      </c>
      <c r="C303" s="788"/>
      <c r="D303" s="787" t="s">
        <v>9361</v>
      </c>
      <c r="E303" s="789" t="s">
        <v>390</v>
      </c>
      <c r="F303" s="789" t="s">
        <v>391</v>
      </c>
      <c r="G303" s="714" t="s">
        <v>359</v>
      </c>
      <c r="H303" s="789" t="s">
        <v>27</v>
      </c>
      <c r="I303" s="789" t="s">
        <v>28</v>
      </c>
      <c r="J303" s="789" t="s">
        <v>58</v>
      </c>
      <c r="K303" s="729">
        <v>433121.662276</v>
      </c>
      <c r="L303" s="729">
        <v>4663967.46433</v>
      </c>
      <c r="M303" s="789" t="s">
        <v>147</v>
      </c>
      <c r="N303" s="749">
        <v>1.32</v>
      </c>
      <c r="O303" s="716">
        <v>11.25</v>
      </c>
      <c r="P303" s="796">
        <f t="shared" si="5"/>
        <v>14.85</v>
      </c>
      <c r="Q303" s="798"/>
    </row>
    <row r="304" s="1" customFormat="1" ht="21" spans="1:17">
      <c r="A304" s="736" t="s">
        <v>9354</v>
      </c>
      <c r="B304" s="787" t="s">
        <v>9355</v>
      </c>
      <c r="C304" s="788"/>
      <c r="D304" s="787" t="s">
        <v>9362</v>
      </c>
      <c r="E304" s="789" t="s">
        <v>390</v>
      </c>
      <c r="F304" s="789" t="s">
        <v>391</v>
      </c>
      <c r="G304" s="714" t="s">
        <v>580</v>
      </c>
      <c r="H304" s="736" t="s">
        <v>1267</v>
      </c>
      <c r="I304" s="789" t="s">
        <v>28</v>
      </c>
      <c r="J304" s="789" t="s">
        <v>327</v>
      </c>
      <c r="K304" s="729">
        <v>434444.850023</v>
      </c>
      <c r="L304" s="729">
        <v>4664617.14624</v>
      </c>
      <c r="M304" s="789" t="s">
        <v>147</v>
      </c>
      <c r="N304" s="749">
        <v>7.87</v>
      </c>
      <c r="O304" s="788">
        <v>11.25</v>
      </c>
      <c r="P304" s="796">
        <f t="shared" si="5"/>
        <v>88.5375</v>
      </c>
      <c r="Q304" s="798"/>
    </row>
    <row r="305" s="1" customFormat="1" ht="21" spans="1:17">
      <c r="A305" s="736" t="s">
        <v>9354</v>
      </c>
      <c r="B305" s="787" t="s">
        <v>9355</v>
      </c>
      <c r="C305" s="788"/>
      <c r="D305" s="787" t="s">
        <v>9362</v>
      </c>
      <c r="E305" s="789" t="s">
        <v>390</v>
      </c>
      <c r="F305" s="789" t="s">
        <v>391</v>
      </c>
      <c r="G305" s="714" t="s">
        <v>1115</v>
      </c>
      <c r="H305" s="789" t="s">
        <v>27</v>
      </c>
      <c r="I305" s="789" t="s">
        <v>28</v>
      </c>
      <c r="J305" s="789" t="s">
        <v>58</v>
      </c>
      <c r="K305" s="729">
        <v>430441.336729</v>
      </c>
      <c r="L305" s="729">
        <v>4662280.12558</v>
      </c>
      <c r="M305" s="789" t="s">
        <v>147</v>
      </c>
      <c r="N305" s="749">
        <v>9.47</v>
      </c>
      <c r="O305" s="716">
        <v>11.25</v>
      </c>
      <c r="P305" s="796">
        <f t="shared" si="5"/>
        <v>106.5375</v>
      </c>
      <c r="Q305" s="798"/>
    </row>
    <row r="306" s="1" customFormat="1" ht="21" spans="1:17">
      <c r="A306" s="736" t="s">
        <v>9354</v>
      </c>
      <c r="B306" s="787" t="s">
        <v>9355</v>
      </c>
      <c r="C306" s="788"/>
      <c r="D306" s="787" t="s">
        <v>9362</v>
      </c>
      <c r="E306" s="789" t="s">
        <v>390</v>
      </c>
      <c r="F306" s="789" t="s">
        <v>391</v>
      </c>
      <c r="G306" s="714" t="s">
        <v>1678</v>
      </c>
      <c r="H306" s="789" t="s">
        <v>27</v>
      </c>
      <c r="I306" s="789" t="s">
        <v>28</v>
      </c>
      <c r="J306" s="789" t="s">
        <v>58</v>
      </c>
      <c r="K306" s="729">
        <v>430676.183867</v>
      </c>
      <c r="L306" s="729">
        <v>4661961.39212</v>
      </c>
      <c r="M306" s="789" t="s">
        <v>147</v>
      </c>
      <c r="N306" s="749">
        <v>21.54</v>
      </c>
      <c r="O306" s="788">
        <v>11.25</v>
      </c>
      <c r="P306" s="796">
        <f t="shared" si="5"/>
        <v>242.325</v>
      </c>
      <c r="Q306" s="798"/>
    </row>
    <row r="307" s="1" customFormat="1" ht="21" spans="1:17">
      <c r="A307" s="736" t="s">
        <v>9354</v>
      </c>
      <c r="B307" s="787" t="s">
        <v>9355</v>
      </c>
      <c r="C307" s="788"/>
      <c r="D307" s="787" t="s">
        <v>9362</v>
      </c>
      <c r="E307" s="789" t="s">
        <v>390</v>
      </c>
      <c r="F307" s="789" t="s">
        <v>391</v>
      </c>
      <c r="G307" s="714" t="s">
        <v>1679</v>
      </c>
      <c r="H307" s="789" t="s">
        <v>27</v>
      </c>
      <c r="I307" s="789" t="s">
        <v>28</v>
      </c>
      <c r="J307" s="789" t="s">
        <v>58</v>
      </c>
      <c r="K307" s="729">
        <v>430607.938815</v>
      </c>
      <c r="L307" s="729">
        <v>4662225.43872</v>
      </c>
      <c r="M307" s="789" t="s">
        <v>147</v>
      </c>
      <c r="N307" s="749">
        <v>41.64</v>
      </c>
      <c r="O307" s="716">
        <v>11.25</v>
      </c>
      <c r="P307" s="796">
        <f t="shared" si="5"/>
        <v>468.45</v>
      </c>
      <c r="Q307" s="798"/>
    </row>
    <row r="308" s="1" customFormat="1" ht="21" spans="1:17">
      <c r="A308" s="736" t="s">
        <v>9354</v>
      </c>
      <c r="B308" s="787" t="s">
        <v>9355</v>
      </c>
      <c r="C308" s="788"/>
      <c r="D308" s="787" t="s">
        <v>9362</v>
      </c>
      <c r="E308" s="789" t="s">
        <v>390</v>
      </c>
      <c r="F308" s="789" t="s">
        <v>391</v>
      </c>
      <c r="G308" s="714" t="s">
        <v>640</v>
      </c>
      <c r="H308" s="789" t="s">
        <v>27</v>
      </c>
      <c r="I308" s="789" t="s">
        <v>28</v>
      </c>
      <c r="J308" s="789" t="s">
        <v>58</v>
      </c>
      <c r="K308" s="729">
        <v>433419.243615</v>
      </c>
      <c r="L308" s="729">
        <v>4664072.07732</v>
      </c>
      <c r="M308" s="789" t="s">
        <v>147</v>
      </c>
      <c r="N308" s="749">
        <v>0.66</v>
      </c>
      <c r="O308" s="788">
        <v>11.25</v>
      </c>
      <c r="P308" s="796">
        <f t="shared" si="5"/>
        <v>7.425</v>
      </c>
      <c r="Q308" s="798"/>
    </row>
    <row r="309" s="1" customFormat="1" ht="21" spans="1:17">
      <c r="A309" s="736" t="s">
        <v>9354</v>
      </c>
      <c r="B309" s="787" t="s">
        <v>9355</v>
      </c>
      <c r="C309" s="788"/>
      <c r="D309" s="787" t="s">
        <v>9362</v>
      </c>
      <c r="E309" s="789" t="s">
        <v>390</v>
      </c>
      <c r="F309" s="789" t="s">
        <v>391</v>
      </c>
      <c r="G309" s="714" t="s">
        <v>1680</v>
      </c>
      <c r="H309" s="789" t="s">
        <v>27</v>
      </c>
      <c r="I309" s="789" t="s">
        <v>28</v>
      </c>
      <c r="J309" s="789" t="s">
        <v>1681</v>
      </c>
      <c r="K309" s="729">
        <v>434099.640612</v>
      </c>
      <c r="L309" s="729">
        <v>4662815.84933</v>
      </c>
      <c r="M309" s="789" t="s">
        <v>147</v>
      </c>
      <c r="N309" s="749">
        <v>59.17</v>
      </c>
      <c r="O309" s="716">
        <v>11.25</v>
      </c>
      <c r="P309" s="796">
        <f t="shared" si="5"/>
        <v>665.6625</v>
      </c>
      <c r="Q309" s="798"/>
    </row>
    <row r="310" s="1" customFormat="1" ht="21" spans="1:17">
      <c r="A310" s="736" t="s">
        <v>9354</v>
      </c>
      <c r="B310" s="787" t="s">
        <v>9355</v>
      </c>
      <c r="C310" s="788"/>
      <c r="D310" s="787" t="s">
        <v>9363</v>
      </c>
      <c r="E310" s="789" t="s">
        <v>390</v>
      </c>
      <c r="F310" s="789" t="s">
        <v>391</v>
      </c>
      <c r="G310" s="714" t="s">
        <v>1346</v>
      </c>
      <c r="H310" s="736" t="s">
        <v>1267</v>
      </c>
      <c r="I310" s="789" t="s">
        <v>28</v>
      </c>
      <c r="J310" s="789" t="s">
        <v>327</v>
      </c>
      <c r="K310" s="729">
        <v>431018.097893</v>
      </c>
      <c r="L310" s="729">
        <v>4662043.61071</v>
      </c>
      <c r="M310" s="789" t="s">
        <v>147</v>
      </c>
      <c r="N310" s="749">
        <v>8.79</v>
      </c>
      <c r="O310" s="788">
        <v>11.25</v>
      </c>
      <c r="P310" s="796">
        <f t="shared" si="5"/>
        <v>98.8875</v>
      </c>
      <c r="Q310" s="798"/>
    </row>
    <row r="311" s="1" customFormat="1" ht="21" spans="1:17">
      <c r="A311" s="736" t="s">
        <v>9354</v>
      </c>
      <c r="B311" s="787" t="s">
        <v>9355</v>
      </c>
      <c r="C311" s="788"/>
      <c r="D311" s="787" t="s">
        <v>9363</v>
      </c>
      <c r="E311" s="789" t="s">
        <v>390</v>
      </c>
      <c r="F311" s="789" t="s">
        <v>391</v>
      </c>
      <c r="G311" s="714" t="s">
        <v>1544</v>
      </c>
      <c r="H311" s="736" t="s">
        <v>1267</v>
      </c>
      <c r="I311" s="789" t="s">
        <v>28</v>
      </c>
      <c r="J311" s="789" t="s">
        <v>327</v>
      </c>
      <c r="K311" s="729">
        <v>433945.52043</v>
      </c>
      <c r="L311" s="729">
        <v>4663182.87011</v>
      </c>
      <c r="M311" s="789" t="s">
        <v>147</v>
      </c>
      <c r="N311" s="749">
        <v>13.87</v>
      </c>
      <c r="O311" s="716">
        <v>11.25</v>
      </c>
      <c r="P311" s="796">
        <f t="shared" si="5"/>
        <v>156.0375</v>
      </c>
      <c r="Q311" s="798"/>
    </row>
    <row r="312" s="1" customFormat="1" ht="21" spans="1:17">
      <c r="A312" s="736" t="s">
        <v>9354</v>
      </c>
      <c r="B312" s="787" t="s">
        <v>9355</v>
      </c>
      <c r="C312" s="788"/>
      <c r="D312" s="787" t="s">
        <v>9364</v>
      </c>
      <c r="E312" s="789" t="s">
        <v>390</v>
      </c>
      <c r="F312" s="789" t="s">
        <v>391</v>
      </c>
      <c r="G312" s="714" t="s">
        <v>1682</v>
      </c>
      <c r="H312" s="789" t="s">
        <v>27</v>
      </c>
      <c r="I312" s="789" t="s">
        <v>28</v>
      </c>
      <c r="J312" s="789" t="s">
        <v>58</v>
      </c>
      <c r="K312" s="729">
        <v>431239.916879</v>
      </c>
      <c r="L312" s="729">
        <v>4662007.48414</v>
      </c>
      <c r="M312" s="789" t="s">
        <v>147</v>
      </c>
      <c r="N312" s="749">
        <v>32.67</v>
      </c>
      <c r="O312" s="716">
        <v>11.25</v>
      </c>
      <c r="P312" s="796">
        <f t="shared" si="5"/>
        <v>367.5375</v>
      </c>
      <c r="Q312" s="798"/>
    </row>
    <row r="313" s="1" customFormat="1" ht="21" spans="1:17">
      <c r="A313" s="736" t="s">
        <v>9354</v>
      </c>
      <c r="B313" s="787" t="s">
        <v>9355</v>
      </c>
      <c r="C313" s="788"/>
      <c r="D313" s="787" t="s">
        <v>9364</v>
      </c>
      <c r="E313" s="789" t="s">
        <v>390</v>
      </c>
      <c r="F313" s="789" t="s">
        <v>391</v>
      </c>
      <c r="G313" s="714" t="s">
        <v>1683</v>
      </c>
      <c r="H313" s="789" t="s">
        <v>27</v>
      </c>
      <c r="I313" s="789" t="s">
        <v>28</v>
      </c>
      <c r="J313" s="789" t="s">
        <v>58</v>
      </c>
      <c r="K313" s="729">
        <v>430050.996668</v>
      </c>
      <c r="L313" s="729">
        <v>4662226.56544</v>
      </c>
      <c r="M313" s="789" t="s">
        <v>147</v>
      </c>
      <c r="N313" s="749">
        <v>11.07</v>
      </c>
      <c r="O313" s="788">
        <v>11.25</v>
      </c>
      <c r="P313" s="796">
        <f t="shared" si="5"/>
        <v>124.5375</v>
      </c>
      <c r="Q313" s="798"/>
    </row>
    <row r="314" s="1" customFormat="1" ht="21" spans="1:17">
      <c r="A314" s="736" t="s">
        <v>9354</v>
      </c>
      <c r="B314" s="787" t="s">
        <v>9355</v>
      </c>
      <c r="C314" s="788"/>
      <c r="D314" s="787" t="s">
        <v>9364</v>
      </c>
      <c r="E314" s="789" t="s">
        <v>390</v>
      </c>
      <c r="F314" s="789" t="s">
        <v>391</v>
      </c>
      <c r="G314" s="714" t="s">
        <v>1684</v>
      </c>
      <c r="H314" s="789" t="s">
        <v>27</v>
      </c>
      <c r="I314" s="789" t="s">
        <v>28</v>
      </c>
      <c r="J314" s="789" t="s">
        <v>58</v>
      </c>
      <c r="K314" s="729">
        <v>430664.418377</v>
      </c>
      <c r="L314" s="729">
        <v>4662652.419</v>
      </c>
      <c r="M314" s="789" t="s">
        <v>147</v>
      </c>
      <c r="N314" s="749">
        <v>3.04</v>
      </c>
      <c r="O314" s="788">
        <v>11.25</v>
      </c>
      <c r="P314" s="796">
        <f t="shared" si="5"/>
        <v>34.2</v>
      </c>
      <c r="Q314" s="798"/>
    </row>
    <row r="315" s="1" customFormat="1" ht="21" spans="1:17">
      <c r="A315" s="736" t="s">
        <v>9354</v>
      </c>
      <c r="B315" s="787" t="s">
        <v>9355</v>
      </c>
      <c r="C315" s="788"/>
      <c r="D315" s="787" t="s">
        <v>9364</v>
      </c>
      <c r="E315" s="789" t="s">
        <v>390</v>
      </c>
      <c r="F315" s="789" t="s">
        <v>391</v>
      </c>
      <c r="G315" s="714" t="s">
        <v>1545</v>
      </c>
      <c r="H315" s="789" t="s">
        <v>27</v>
      </c>
      <c r="I315" s="789" t="s">
        <v>28</v>
      </c>
      <c r="J315" s="789" t="s">
        <v>58</v>
      </c>
      <c r="K315" s="729">
        <v>430627.446963</v>
      </c>
      <c r="L315" s="729">
        <v>4662048.90215</v>
      </c>
      <c r="M315" s="789" t="s">
        <v>147</v>
      </c>
      <c r="N315" s="749">
        <v>83.44</v>
      </c>
      <c r="O315" s="716">
        <v>11.25</v>
      </c>
      <c r="P315" s="796">
        <f t="shared" si="5"/>
        <v>938.7</v>
      </c>
      <c r="Q315" s="798"/>
    </row>
    <row r="316" s="1" customFormat="1" ht="21" spans="1:17">
      <c r="A316" s="736" t="s">
        <v>9354</v>
      </c>
      <c r="B316" s="787" t="s">
        <v>9355</v>
      </c>
      <c r="C316" s="788"/>
      <c r="D316" s="787" t="s">
        <v>9364</v>
      </c>
      <c r="E316" s="789" t="s">
        <v>390</v>
      </c>
      <c r="F316" s="789" t="s">
        <v>391</v>
      </c>
      <c r="G316" s="714" t="s">
        <v>477</v>
      </c>
      <c r="H316" s="789" t="s">
        <v>27</v>
      </c>
      <c r="I316" s="789" t="s">
        <v>28</v>
      </c>
      <c r="J316" s="789" t="s">
        <v>58</v>
      </c>
      <c r="K316" s="729">
        <v>436370.622205</v>
      </c>
      <c r="L316" s="729">
        <v>4663839.18245</v>
      </c>
      <c r="M316" s="789" t="s">
        <v>147</v>
      </c>
      <c r="N316" s="749">
        <v>4.56</v>
      </c>
      <c r="O316" s="788">
        <v>11.25</v>
      </c>
      <c r="P316" s="796">
        <f t="shared" si="5"/>
        <v>51.3</v>
      </c>
      <c r="Q316" s="798"/>
    </row>
    <row r="317" s="1" customFormat="1" ht="21" spans="1:17">
      <c r="A317" s="736" t="s">
        <v>9354</v>
      </c>
      <c r="B317" s="787" t="s">
        <v>9355</v>
      </c>
      <c r="C317" s="788"/>
      <c r="D317" s="787" t="s">
        <v>9364</v>
      </c>
      <c r="E317" s="789" t="s">
        <v>390</v>
      </c>
      <c r="F317" s="789" t="s">
        <v>391</v>
      </c>
      <c r="G317" s="714" t="s">
        <v>1685</v>
      </c>
      <c r="H317" s="789" t="s">
        <v>27</v>
      </c>
      <c r="I317" s="789" t="s">
        <v>28</v>
      </c>
      <c r="J317" s="789" t="s">
        <v>58</v>
      </c>
      <c r="K317" s="729">
        <v>435617.139343</v>
      </c>
      <c r="L317" s="729">
        <v>4664494.60263</v>
      </c>
      <c r="M317" s="789" t="s">
        <v>147</v>
      </c>
      <c r="N317" s="749">
        <v>2.47</v>
      </c>
      <c r="O317" s="716">
        <v>11.25</v>
      </c>
      <c r="P317" s="796">
        <f t="shared" si="5"/>
        <v>27.7875</v>
      </c>
      <c r="Q317" s="798"/>
    </row>
    <row r="318" s="1" customFormat="1" ht="21" spans="1:17">
      <c r="A318" s="736" t="s">
        <v>9354</v>
      </c>
      <c r="B318" s="787" t="s">
        <v>9355</v>
      </c>
      <c r="C318" s="788"/>
      <c r="D318" s="787" t="s">
        <v>9364</v>
      </c>
      <c r="E318" s="789" t="s">
        <v>390</v>
      </c>
      <c r="F318" s="789" t="s">
        <v>391</v>
      </c>
      <c r="G318" s="714" t="s">
        <v>1597</v>
      </c>
      <c r="H318" s="789" t="s">
        <v>27</v>
      </c>
      <c r="I318" s="789" t="s">
        <v>28</v>
      </c>
      <c r="J318" s="789" t="s">
        <v>58</v>
      </c>
      <c r="K318" s="729">
        <v>429784.690062</v>
      </c>
      <c r="L318" s="729">
        <v>4662251.03841</v>
      </c>
      <c r="M318" s="789" t="s">
        <v>147</v>
      </c>
      <c r="N318" s="749">
        <v>29.89</v>
      </c>
      <c r="O318" s="788">
        <v>11.25</v>
      </c>
      <c r="P318" s="796">
        <f t="shared" si="5"/>
        <v>336.2625</v>
      </c>
      <c r="Q318" s="798"/>
    </row>
    <row r="319" s="1" customFormat="1" ht="21" spans="1:17">
      <c r="A319" s="736" t="s">
        <v>9354</v>
      </c>
      <c r="B319" s="787" t="s">
        <v>9355</v>
      </c>
      <c r="C319" s="788"/>
      <c r="D319" s="787" t="s">
        <v>9364</v>
      </c>
      <c r="E319" s="789" t="s">
        <v>390</v>
      </c>
      <c r="F319" s="789" t="s">
        <v>391</v>
      </c>
      <c r="G319" s="714" t="s">
        <v>385</v>
      </c>
      <c r="H319" s="789" t="s">
        <v>27</v>
      </c>
      <c r="I319" s="789" t="s">
        <v>28</v>
      </c>
      <c r="J319" s="789" t="s">
        <v>58</v>
      </c>
      <c r="K319" s="729">
        <v>435595.421368</v>
      </c>
      <c r="L319" s="729">
        <v>4664250.62873</v>
      </c>
      <c r="M319" s="789" t="s">
        <v>147</v>
      </c>
      <c r="N319" s="749">
        <v>5.02</v>
      </c>
      <c r="O319" s="716">
        <v>11.25</v>
      </c>
      <c r="P319" s="796">
        <f t="shared" si="5"/>
        <v>56.475</v>
      </c>
      <c r="Q319" s="798"/>
    </row>
    <row r="320" s="1" customFormat="1" ht="21" spans="1:17">
      <c r="A320" s="736" t="s">
        <v>9354</v>
      </c>
      <c r="B320" s="787" t="s">
        <v>9355</v>
      </c>
      <c r="C320" s="788"/>
      <c r="D320" s="787" t="s">
        <v>9364</v>
      </c>
      <c r="E320" s="789" t="s">
        <v>390</v>
      </c>
      <c r="F320" s="789" t="s">
        <v>391</v>
      </c>
      <c r="G320" s="714" t="s">
        <v>1611</v>
      </c>
      <c r="H320" s="789" t="s">
        <v>27</v>
      </c>
      <c r="I320" s="789" t="s">
        <v>28</v>
      </c>
      <c r="J320" s="789" t="s">
        <v>58</v>
      </c>
      <c r="K320" s="729">
        <v>430384.695314</v>
      </c>
      <c r="L320" s="729">
        <v>4662387.03348</v>
      </c>
      <c r="M320" s="789" t="s">
        <v>147</v>
      </c>
      <c r="N320" s="749">
        <v>3.09</v>
      </c>
      <c r="O320" s="788">
        <v>11.25</v>
      </c>
      <c r="P320" s="796">
        <f t="shared" si="5"/>
        <v>34.7625</v>
      </c>
      <c r="Q320" s="798"/>
    </row>
    <row r="321" s="1" customFormat="1" ht="21" spans="1:17">
      <c r="A321" s="736" t="s">
        <v>9354</v>
      </c>
      <c r="B321" s="787" t="s">
        <v>9355</v>
      </c>
      <c r="C321" s="788"/>
      <c r="D321" s="787" t="s">
        <v>9365</v>
      </c>
      <c r="E321" s="789" t="s">
        <v>390</v>
      </c>
      <c r="F321" s="789" t="s">
        <v>391</v>
      </c>
      <c r="G321" s="714" t="s">
        <v>1686</v>
      </c>
      <c r="H321" s="736" t="s">
        <v>1267</v>
      </c>
      <c r="I321" s="789" t="s">
        <v>28</v>
      </c>
      <c r="J321" s="789" t="s">
        <v>327</v>
      </c>
      <c r="K321" s="729">
        <v>433917.466225</v>
      </c>
      <c r="L321" s="729">
        <v>4663231.22988</v>
      </c>
      <c r="M321" s="789" t="s">
        <v>147</v>
      </c>
      <c r="N321" s="749">
        <v>0.61</v>
      </c>
      <c r="O321" s="716">
        <v>11.25</v>
      </c>
      <c r="P321" s="796">
        <f t="shared" si="5"/>
        <v>6.8625</v>
      </c>
      <c r="Q321" s="798"/>
    </row>
    <row r="322" s="1" customFormat="1" ht="21" spans="1:17">
      <c r="A322" s="736" t="s">
        <v>9354</v>
      </c>
      <c r="B322" s="787" t="s">
        <v>9355</v>
      </c>
      <c r="C322" s="788"/>
      <c r="D322" s="787" t="s">
        <v>9365</v>
      </c>
      <c r="E322" s="789" t="s">
        <v>390</v>
      </c>
      <c r="F322" s="789" t="s">
        <v>391</v>
      </c>
      <c r="G322" s="714" t="s">
        <v>1687</v>
      </c>
      <c r="H322" s="736" t="s">
        <v>1267</v>
      </c>
      <c r="I322" s="789" t="s">
        <v>28</v>
      </c>
      <c r="J322" s="789" t="s">
        <v>327</v>
      </c>
      <c r="K322" s="729">
        <v>430689.285817</v>
      </c>
      <c r="L322" s="729">
        <v>4662474.52608</v>
      </c>
      <c r="M322" s="789" t="s">
        <v>147</v>
      </c>
      <c r="N322" s="749">
        <v>10.87</v>
      </c>
      <c r="O322" s="788">
        <v>11.25</v>
      </c>
      <c r="P322" s="796">
        <f t="shared" si="5"/>
        <v>122.2875</v>
      </c>
      <c r="Q322" s="798"/>
    </row>
    <row r="323" s="1" customFormat="1" ht="21" spans="1:17">
      <c r="A323" s="736" t="s">
        <v>9354</v>
      </c>
      <c r="B323" s="787" t="s">
        <v>9355</v>
      </c>
      <c r="C323" s="788"/>
      <c r="D323" s="787" t="s">
        <v>9365</v>
      </c>
      <c r="E323" s="789" t="s">
        <v>390</v>
      </c>
      <c r="F323" s="789" t="s">
        <v>391</v>
      </c>
      <c r="G323" s="714" t="s">
        <v>1688</v>
      </c>
      <c r="H323" s="789" t="s">
        <v>27</v>
      </c>
      <c r="I323" s="789" t="s">
        <v>28</v>
      </c>
      <c r="J323" s="789" t="s">
        <v>555</v>
      </c>
      <c r="K323" s="729">
        <v>433870.163246</v>
      </c>
      <c r="L323" s="729">
        <v>4663146.24206</v>
      </c>
      <c r="M323" s="789" t="s">
        <v>147</v>
      </c>
      <c r="N323" s="749">
        <v>24.03</v>
      </c>
      <c r="O323" s="716">
        <v>11.25</v>
      </c>
      <c r="P323" s="796">
        <f t="shared" si="5"/>
        <v>270.3375</v>
      </c>
      <c r="Q323" s="798"/>
    </row>
    <row r="324" s="1" customFormat="1" ht="21" spans="1:17">
      <c r="A324" s="736" t="s">
        <v>9354</v>
      </c>
      <c r="B324" s="787" t="s">
        <v>9355</v>
      </c>
      <c r="C324" s="788"/>
      <c r="D324" s="787" t="s">
        <v>9365</v>
      </c>
      <c r="E324" s="789" t="s">
        <v>390</v>
      </c>
      <c r="F324" s="789" t="s">
        <v>391</v>
      </c>
      <c r="G324" s="714" t="s">
        <v>1689</v>
      </c>
      <c r="H324" s="736" t="s">
        <v>1267</v>
      </c>
      <c r="I324" s="789" t="s">
        <v>28</v>
      </c>
      <c r="J324" s="789" t="s">
        <v>327</v>
      </c>
      <c r="K324" s="729">
        <v>430154.607786</v>
      </c>
      <c r="L324" s="729">
        <v>4661846.57771</v>
      </c>
      <c r="M324" s="789" t="s">
        <v>147</v>
      </c>
      <c r="N324" s="749">
        <v>3.73</v>
      </c>
      <c r="O324" s="788">
        <v>11.25</v>
      </c>
      <c r="P324" s="796">
        <f t="shared" si="5"/>
        <v>41.9625</v>
      </c>
      <c r="Q324" s="798"/>
    </row>
    <row r="325" s="1" customFormat="1" ht="21" spans="1:17">
      <c r="A325" s="736" t="s">
        <v>9354</v>
      </c>
      <c r="B325" s="787" t="s">
        <v>9355</v>
      </c>
      <c r="C325" s="788"/>
      <c r="D325" s="787" t="s">
        <v>9360</v>
      </c>
      <c r="E325" s="789" t="s">
        <v>390</v>
      </c>
      <c r="F325" s="789" t="s">
        <v>391</v>
      </c>
      <c r="G325" s="714" t="s">
        <v>1690</v>
      </c>
      <c r="H325" s="789" t="s">
        <v>27</v>
      </c>
      <c r="I325" s="789" t="s">
        <v>28</v>
      </c>
      <c r="J325" s="789" t="s">
        <v>58</v>
      </c>
      <c r="K325" s="729">
        <v>436273.236859</v>
      </c>
      <c r="L325" s="729">
        <v>4663910.44515</v>
      </c>
      <c r="M325" s="789" t="s">
        <v>147</v>
      </c>
      <c r="N325" s="749">
        <v>30.41</v>
      </c>
      <c r="O325" s="716">
        <v>11.25</v>
      </c>
      <c r="P325" s="796">
        <f t="shared" si="5"/>
        <v>342.1125</v>
      </c>
      <c r="Q325" s="798"/>
    </row>
    <row r="326" s="1" customFormat="1" ht="21" spans="1:17">
      <c r="A326" s="736" t="s">
        <v>9354</v>
      </c>
      <c r="B326" s="787" t="s">
        <v>9355</v>
      </c>
      <c r="C326" s="788"/>
      <c r="D326" s="787" t="s">
        <v>9360</v>
      </c>
      <c r="E326" s="789" t="s">
        <v>390</v>
      </c>
      <c r="F326" s="789" t="s">
        <v>391</v>
      </c>
      <c r="G326" s="714" t="s">
        <v>1691</v>
      </c>
      <c r="H326" s="789" t="s">
        <v>27</v>
      </c>
      <c r="I326" s="789" t="s">
        <v>28</v>
      </c>
      <c r="J326" s="789" t="s">
        <v>58</v>
      </c>
      <c r="K326" s="729">
        <v>431235.268762</v>
      </c>
      <c r="L326" s="729">
        <v>4662292.91936</v>
      </c>
      <c r="M326" s="789" t="s">
        <v>147</v>
      </c>
      <c r="N326" s="749">
        <v>36.37</v>
      </c>
      <c r="O326" s="788">
        <v>11.25</v>
      </c>
      <c r="P326" s="796">
        <f t="shared" si="5"/>
        <v>409.1625</v>
      </c>
      <c r="Q326" s="798"/>
    </row>
    <row r="327" s="1" customFormat="1" ht="21" spans="1:17">
      <c r="A327" s="736" t="s">
        <v>9354</v>
      </c>
      <c r="B327" s="787" t="s">
        <v>9355</v>
      </c>
      <c r="C327" s="788"/>
      <c r="D327" s="787" t="s">
        <v>9360</v>
      </c>
      <c r="E327" s="789" t="s">
        <v>390</v>
      </c>
      <c r="F327" s="789" t="s">
        <v>391</v>
      </c>
      <c r="G327" s="714" t="s">
        <v>511</v>
      </c>
      <c r="H327" s="789" t="s">
        <v>27</v>
      </c>
      <c r="I327" s="789" t="s">
        <v>28</v>
      </c>
      <c r="J327" s="789" t="s">
        <v>58</v>
      </c>
      <c r="K327" s="729">
        <v>434338.294414</v>
      </c>
      <c r="L327" s="729">
        <v>4664533.60061</v>
      </c>
      <c r="M327" s="789" t="s">
        <v>147</v>
      </c>
      <c r="N327" s="749">
        <v>1.33</v>
      </c>
      <c r="O327" s="716">
        <v>11.25</v>
      </c>
      <c r="P327" s="796">
        <f t="shared" si="5"/>
        <v>14.9625</v>
      </c>
      <c r="Q327" s="798"/>
    </row>
    <row r="328" s="1" customFormat="1" ht="21" spans="1:17">
      <c r="A328" s="736" t="s">
        <v>9354</v>
      </c>
      <c r="B328" s="787" t="s">
        <v>9355</v>
      </c>
      <c r="C328" s="788"/>
      <c r="D328" s="787" t="s">
        <v>9360</v>
      </c>
      <c r="E328" s="789" t="s">
        <v>390</v>
      </c>
      <c r="F328" s="789" t="s">
        <v>391</v>
      </c>
      <c r="G328" s="714" t="s">
        <v>1692</v>
      </c>
      <c r="H328" s="789" t="s">
        <v>27</v>
      </c>
      <c r="I328" s="789" t="s">
        <v>28</v>
      </c>
      <c r="J328" s="789" t="s">
        <v>58</v>
      </c>
      <c r="K328" s="729">
        <v>433977.865074</v>
      </c>
      <c r="L328" s="729">
        <v>4663038.35219</v>
      </c>
      <c r="M328" s="789" t="s">
        <v>147</v>
      </c>
      <c r="N328" s="749">
        <v>10.09</v>
      </c>
      <c r="O328" s="788">
        <v>11.25</v>
      </c>
      <c r="P328" s="796">
        <f t="shared" si="5"/>
        <v>113.5125</v>
      </c>
      <c r="Q328" s="798"/>
    </row>
    <row r="329" s="1" customFormat="1" ht="21" spans="1:17">
      <c r="A329" s="736" t="s">
        <v>9354</v>
      </c>
      <c r="B329" s="787" t="s">
        <v>9355</v>
      </c>
      <c r="C329" s="788"/>
      <c r="D329" s="787" t="s">
        <v>9360</v>
      </c>
      <c r="E329" s="789" t="s">
        <v>390</v>
      </c>
      <c r="F329" s="789" t="s">
        <v>391</v>
      </c>
      <c r="G329" s="714" t="s">
        <v>689</v>
      </c>
      <c r="H329" s="789" t="s">
        <v>27</v>
      </c>
      <c r="I329" s="789" t="s">
        <v>28</v>
      </c>
      <c r="J329" s="789" t="s">
        <v>58</v>
      </c>
      <c r="K329" s="729">
        <v>433063.279439</v>
      </c>
      <c r="L329" s="729">
        <v>4664000.54173</v>
      </c>
      <c r="M329" s="789" t="s">
        <v>147</v>
      </c>
      <c r="N329" s="749">
        <v>3.93</v>
      </c>
      <c r="O329" s="716">
        <v>11.25</v>
      </c>
      <c r="P329" s="796">
        <f t="shared" si="5"/>
        <v>44.2125</v>
      </c>
      <c r="Q329" s="798"/>
    </row>
    <row r="330" s="1" customFormat="1" ht="21" spans="1:17">
      <c r="A330" s="736" t="s">
        <v>9354</v>
      </c>
      <c r="B330" s="787" t="s">
        <v>9355</v>
      </c>
      <c r="C330" s="788"/>
      <c r="D330" s="787" t="s">
        <v>9360</v>
      </c>
      <c r="E330" s="789" t="s">
        <v>390</v>
      </c>
      <c r="F330" s="789" t="s">
        <v>391</v>
      </c>
      <c r="G330" s="714" t="s">
        <v>515</v>
      </c>
      <c r="H330" s="789" t="s">
        <v>27</v>
      </c>
      <c r="I330" s="789" t="s">
        <v>28</v>
      </c>
      <c r="J330" s="789" t="s">
        <v>58</v>
      </c>
      <c r="K330" s="729">
        <v>435061.582059</v>
      </c>
      <c r="L330" s="729">
        <v>4664500.65725</v>
      </c>
      <c r="M330" s="789" t="s">
        <v>147</v>
      </c>
      <c r="N330" s="749">
        <v>5.61</v>
      </c>
      <c r="O330" s="716">
        <v>11.25</v>
      </c>
      <c r="P330" s="796">
        <f t="shared" si="5"/>
        <v>63.1125</v>
      </c>
      <c r="Q330" s="798"/>
    </row>
    <row r="331" s="1" customFormat="1" ht="21" spans="1:17">
      <c r="A331" s="736" t="s">
        <v>9354</v>
      </c>
      <c r="B331" s="787" t="s">
        <v>9355</v>
      </c>
      <c r="C331" s="788"/>
      <c r="D331" s="787" t="s">
        <v>9360</v>
      </c>
      <c r="E331" s="789" t="s">
        <v>390</v>
      </c>
      <c r="F331" s="789" t="s">
        <v>391</v>
      </c>
      <c r="G331" s="714" t="s">
        <v>428</v>
      </c>
      <c r="H331" s="789" t="s">
        <v>27</v>
      </c>
      <c r="I331" s="789" t="s">
        <v>28</v>
      </c>
      <c r="J331" s="789" t="s">
        <v>58</v>
      </c>
      <c r="K331" s="729">
        <v>435705.110435</v>
      </c>
      <c r="L331" s="729">
        <v>4664340.66661</v>
      </c>
      <c r="M331" s="789" t="s">
        <v>147</v>
      </c>
      <c r="N331" s="749">
        <v>1.67</v>
      </c>
      <c r="O331" s="716">
        <v>11.25</v>
      </c>
      <c r="P331" s="796">
        <f t="shared" si="5"/>
        <v>18.7875</v>
      </c>
      <c r="Q331" s="798"/>
    </row>
    <row r="332" s="1" customFormat="1" ht="21" spans="1:17">
      <c r="A332" s="736" t="s">
        <v>9354</v>
      </c>
      <c r="B332" s="787" t="s">
        <v>9355</v>
      </c>
      <c r="C332" s="788"/>
      <c r="D332" s="787" t="s">
        <v>9360</v>
      </c>
      <c r="E332" s="789" t="s">
        <v>390</v>
      </c>
      <c r="F332" s="789" t="s">
        <v>391</v>
      </c>
      <c r="G332" s="714" t="s">
        <v>407</v>
      </c>
      <c r="H332" s="789" t="s">
        <v>27</v>
      </c>
      <c r="I332" s="789" t="s">
        <v>28</v>
      </c>
      <c r="J332" s="789" t="s">
        <v>58</v>
      </c>
      <c r="K332" s="729">
        <v>435197.426061</v>
      </c>
      <c r="L332" s="729">
        <v>4664626.84844</v>
      </c>
      <c r="M332" s="789" t="s">
        <v>147</v>
      </c>
      <c r="N332" s="749">
        <v>27.85</v>
      </c>
      <c r="O332" s="716">
        <v>11.25</v>
      </c>
      <c r="P332" s="796">
        <f t="shared" si="5"/>
        <v>313.3125</v>
      </c>
      <c r="Q332" s="798"/>
    </row>
    <row r="333" s="1" customFormat="1" ht="21" spans="1:17">
      <c r="A333" s="736" t="s">
        <v>9354</v>
      </c>
      <c r="B333" s="787" t="s">
        <v>9355</v>
      </c>
      <c r="C333" s="788"/>
      <c r="D333" s="787" t="s">
        <v>9360</v>
      </c>
      <c r="E333" s="789" t="s">
        <v>390</v>
      </c>
      <c r="F333" s="789" t="s">
        <v>391</v>
      </c>
      <c r="G333" s="714" t="s">
        <v>1587</v>
      </c>
      <c r="H333" s="789" t="s">
        <v>27</v>
      </c>
      <c r="I333" s="789" t="s">
        <v>28</v>
      </c>
      <c r="J333" s="789" t="s">
        <v>58</v>
      </c>
      <c r="K333" s="729">
        <v>429916.029402</v>
      </c>
      <c r="L333" s="729">
        <v>4661961.95405</v>
      </c>
      <c r="M333" s="789" t="s">
        <v>147</v>
      </c>
      <c r="N333" s="756">
        <v>62.9</v>
      </c>
      <c r="O333" s="716">
        <v>11.25</v>
      </c>
      <c r="P333" s="796">
        <f t="shared" si="5"/>
        <v>707.625</v>
      </c>
      <c r="Q333" s="798"/>
    </row>
    <row r="334" s="1" customFormat="1" ht="21" spans="1:17">
      <c r="A334" s="736" t="s">
        <v>9354</v>
      </c>
      <c r="B334" s="787" t="s">
        <v>9355</v>
      </c>
      <c r="C334" s="788"/>
      <c r="D334" s="787" t="s">
        <v>9360</v>
      </c>
      <c r="E334" s="789" t="s">
        <v>390</v>
      </c>
      <c r="F334" s="789" t="s">
        <v>391</v>
      </c>
      <c r="G334" s="714" t="s">
        <v>1693</v>
      </c>
      <c r="H334" s="789" t="s">
        <v>27</v>
      </c>
      <c r="I334" s="789" t="s">
        <v>28</v>
      </c>
      <c r="J334" s="789" t="s">
        <v>58</v>
      </c>
      <c r="K334" s="729">
        <v>432395.405701</v>
      </c>
      <c r="L334" s="729">
        <v>4661284.39393</v>
      </c>
      <c r="M334" s="789" t="s">
        <v>147</v>
      </c>
      <c r="N334" s="749">
        <v>1.99</v>
      </c>
      <c r="O334" s="716">
        <v>11.25</v>
      </c>
      <c r="P334" s="796">
        <f t="shared" si="5"/>
        <v>22.3875</v>
      </c>
      <c r="Q334" s="798"/>
    </row>
    <row r="335" s="1" customFormat="1" ht="21" spans="1:17">
      <c r="A335" s="736" t="s">
        <v>9354</v>
      </c>
      <c r="B335" s="787" t="s">
        <v>9355</v>
      </c>
      <c r="C335" s="788"/>
      <c r="D335" s="787" t="s">
        <v>9360</v>
      </c>
      <c r="E335" s="789" t="s">
        <v>390</v>
      </c>
      <c r="F335" s="789" t="s">
        <v>391</v>
      </c>
      <c r="G335" s="714" t="s">
        <v>1694</v>
      </c>
      <c r="H335" s="789" t="s">
        <v>27</v>
      </c>
      <c r="I335" s="789" t="s">
        <v>28</v>
      </c>
      <c r="J335" s="789" t="s">
        <v>58</v>
      </c>
      <c r="K335" s="729">
        <v>430237.82132</v>
      </c>
      <c r="L335" s="729">
        <v>4662152.69896</v>
      </c>
      <c r="M335" s="789" t="s">
        <v>147</v>
      </c>
      <c r="N335" s="749">
        <v>134.39</v>
      </c>
      <c r="O335" s="716">
        <v>11.25</v>
      </c>
      <c r="P335" s="796">
        <f t="shared" si="5"/>
        <v>1511.8875</v>
      </c>
      <c r="Q335" s="798"/>
    </row>
    <row r="336" s="1" customFormat="1" ht="21" spans="1:17">
      <c r="A336" s="736" t="s">
        <v>9354</v>
      </c>
      <c r="B336" s="787" t="s">
        <v>9355</v>
      </c>
      <c r="C336" s="788"/>
      <c r="D336" s="787" t="s">
        <v>9360</v>
      </c>
      <c r="E336" s="789" t="s">
        <v>390</v>
      </c>
      <c r="F336" s="789" t="s">
        <v>391</v>
      </c>
      <c r="G336" s="714" t="s">
        <v>639</v>
      </c>
      <c r="H336" s="789" t="s">
        <v>27</v>
      </c>
      <c r="I336" s="789" t="s">
        <v>28</v>
      </c>
      <c r="J336" s="789" t="s">
        <v>58</v>
      </c>
      <c r="K336" s="729">
        <v>433321.113042</v>
      </c>
      <c r="L336" s="729">
        <v>4664113.17635</v>
      </c>
      <c r="M336" s="789" t="s">
        <v>147</v>
      </c>
      <c r="N336" s="749">
        <v>11.18</v>
      </c>
      <c r="O336" s="716">
        <v>11.25</v>
      </c>
      <c r="P336" s="796">
        <f t="shared" si="5"/>
        <v>125.775</v>
      </c>
      <c r="Q336" s="798"/>
    </row>
    <row r="337" s="1" customFormat="1" ht="21" spans="1:17">
      <c r="A337" s="736" t="s">
        <v>9354</v>
      </c>
      <c r="B337" s="787" t="s">
        <v>9355</v>
      </c>
      <c r="C337" s="788"/>
      <c r="D337" s="787" t="s">
        <v>9360</v>
      </c>
      <c r="E337" s="789" t="s">
        <v>390</v>
      </c>
      <c r="F337" s="789" t="s">
        <v>391</v>
      </c>
      <c r="G337" s="714" t="s">
        <v>1695</v>
      </c>
      <c r="H337" s="789" t="s">
        <v>27</v>
      </c>
      <c r="I337" s="789" t="s">
        <v>28</v>
      </c>
      <c r="J337" s="789" t="s">
        <v>58</v>
      </c>
      <c r="K337" s="729">
        <v>433812.157656</v>
      </c>
      <c r="L337" s="729">
        <v>4663102.13352</v>
      </c>
      <c r="M337" s="789" t="s">
        <v>147</v>
      </c>
      <c r="N337" s="749">
        <v>21.93</v>
      </c>
      <c r="O337" s="716">
        <v>11.25</v>
      </c>
      <c r="P337" s="796">
        <f t="shared" si="5"/>
        <v>246.7125</v>
      </c>
      <c r="Q337" s="798"/>
    </row>
    <row r="338" s="1" customFormat="1" ht="21" spans="1:17">
      <c r="A338" s="736" t="s">
        <v>9354</v>
      </c>
      <c r="B338" s="787" t="s">
        <v>9355</v>
      </c>
      <c r="C338" s="788"/>
      <c r="D338" s="787" t="s">
        <v>9360</v>
      </c>
      <c r="E338" s="789" t="s">
        <v>390</v>
      </c>
      <c r="F338" s="789" t="s">
        <v>391</v>
      </c>
      <c r="G338" s="714" t="s">
        <v>518</v>
      </c>
      <c r="H338" s="789" t="s">
        <v>27</v>
      </c>
      <c r="I338" s="789" t="s">
        <v>28</v>
      </c>
      <c r="J338" s="789" t="s">
        <v>58</v>
      </c>
      <c r="K338" s="729">
        <v>434480.586062</v>
      </c>
      <c r="L338" s="729">
        <v>4664464.72004</v>
      </c>
      <c r="M338" s="789" t="s">
        <v>147</v>
      </c>
      <c r="N338" s="749">
        <v>1.13</v>
      </c>
      <c r="O338" s="716">
        <v>11.25</v>
      </c>
      <c r="P338" s="796">
        <f t="shared" si="5"/>
        <v>12.7125</v>
      </c>
      <c r="Q338" s="798"/>
    </row>
    <row r="339" s="1" customFormat="1" ht="21" spans="1:17">
      <c r="A339" s="736" t="s">
        <v>9354</v>
      </c>
      <c r="B339" s="787" t="s">
        <v>9355</v>
      </c>
      <c r="C339" s="788"/>
      <c r="D339" s="787" t="s">
        <v>9360</v>
      </c>
      <c r="E339" s="789" t="s">
        <v>390</v>
      </c>
      <c r="F339" s="789" t="s">
        <v>391</v>
      </c>
      <c r="G339" s="714" t="s">
        <v>1696</v>
      </c>
      <c r="H339" s="789" t="s">
        <v>27</v>
      </c>
      <c r="I339" s="789" t="s">
        <v>28</v>
      </c>
      <c r="J339" s="789" t="s">
        <v>58</v>
      </c>
      <c r="K339" s="729">
        <v>432152.970213</v>
      </c>
      <c r="L339" s="729">
        <v>4663498.35074</v>
      </c>
      <c r="M339" s="789" t="s">
        <v>147</v>
      </c>
      <c r="N339" s="749">
        <v>17.62</v>
      </c>
      <c r="O339" s="716">
        <v>11.25</v>
      </c>
      <c r="P339" s="796">
        <f t="shared" si="5"/>
        <v>198.225</v>
      </c>
      <c r="Q339" s="798"/>
    </row>
    <row r="340" s="1" customFormat="1" ht="21" spans="1:17">
      <c r="A340" s="736" t="s">
        <v>9354</v>
      </c>
      <c r="B340" s="787" t="s">
        <v>9355</v>
      </c>
      <c r="C340" s="788"/>
      <c r="D340" s="787" t="s">
        <v>9360</v>
      </c>
      <c r="E340" s="789" t="s">
        <v>390</v>
      </c>
      <c r="F340" s="789" t="s">
        <v>391</v>
      </c>
      <c r="G340" s="714" t="s">
        <v>1697</v>
      </c>
      <c r="H340" s="789" t="s">
        <v>27</v>
      </c>
      <c r="I340" s="789" t="s">
        <v>28</v>
      </c>
      <c r="J340" s="789" t="s">
        <v>58</v>
      </c>
      <c r="K340" s="729">
        <v>430590.12862</v>
      </c>
      <c r="L340" s="729">
        <v>4662552.83585</v>
      </c>
      <c r="M340" s="789" t="s">
        <v>147</v>
      </c>
      <c r="N340" s="749">
        <v>3.34</v>
      </c>
      <c r="O340" s="716">
        <v>11.25</v>
      </c>
      <c r="P340" s="796">
        <f t="shared" si="5"/>
        <v>37.575</v>
      </c>
      <c r="Q340" s="798"/>
    </row>
    <row r="341" s="1" customFormat="1" ht="21" spans="1:17">
      <c r="A341" s="736" t="s">
        <v>9354</v>
      </c>
      <c r="B341" s="787" t="s">
        <v>9355</v>
      </c>
      <c r="C341" s="788"/>
      <c r="D341" s="787" t="s">
        <v>9360</v>
      </c>
      <c r="E341" s="789" t="s">
        <v>390</v>
      </c>
      <c r="F341" s="789" t="s">
        <v>391</v>
      </c>
      <c r="G341" s="714" t="s">
        <v>1425</v>
      </c>
      <c r="H341" s="789" t="s">
        <v>27</v>
      </c>
      <c r="I341" s="789" t="s">
        <v>28</v>
      </c>
      <c r="J341" s="789" t="s">
        <v>58</v>
      </c>
      <c r="K341" s="729">
        <v>432140.220886</v>
      </c>
      <c r="L341" s="729">
        <v>4663805.37298</v>
      </c>
      <c r="M341" s="789" t="s">
        <v>147</v>
      </c>
      <c r="N341" s="749">
        <v>3.97</v>
      </c>
      <c r="O341" s="716">
        <v>11.25</v>
      </c>
      <c r="P341" s="796">
        <f t="shared" si="5"/>
        <v>44.6625</v>
      </c>
      <c r="Q341" s="798"/>
    </row>
    <row r="342" s="1" customFormat="1" ht="21" spans="1:17">
      <c r="A342" s="736" t="s">
        <v>9354</v>
      </c>
      <c r="B342" s="787" t="s">
        <v>9355</v>
      </c>
      <c r="C342" s="788"/>
      <c r="D342" s="787" t="s">
        <v>9360</v>
      </c>
      <c r="E342" s="789" t="s">
        <v>390</v>
      </c>
      <c r="F342" s="789" t="s">
        <v>391</v>
      </c>
      <c r="G342" s="714" t="s">
        <v>1698</v>
      </c>
      <c r="H342" s="789" t="s">
        <v>27</v>
      </c>
      <c r="I342" s="789" t="s">
        <v>28</v>
      </c>
      <c r="J342" s="789" t="s">
        <v>58</v>
      </c>
      <c r="K342" s="729">
        <v>433128.590595</v>
      </c>
      <c r="L342" s="729">
        <v>4663879.77635</v>
      </c>
      <c r="M342" s="789" t="s">
        <v>147</v>
      </c>
      <c r="N342" s="749">
        <v>2.99</v>
      </c>
      <c r="O342" s="716">
        <v>11.25</v>
      </c>
      <c r="P342" s="796">
        <f t="shared" si="5"/>
        <v>33.6375</v>
      </c>
      <c r="Q342" s="798"/>
    </row>
    <row r="343" s="1" customFormat="1" ht="21" spans="1:17">
      <c r="A343" s="736" t="s">
        <v>9354</v>
      </c>
      <c r="B343" s="787" t="s">
        <v>9355</v>
      </c>
      <c r="C343" s="788"/>
      <c r="D343" s="787" t="s">
        <v>9360</v>
      </c>
      <c r="E343" s="789" t="s">
        <v>390</v>
      </c>
      <c r="F343" s="789" t="s">
        <v>391</v>
      </c>
      <c r="G343" s="714" t="s">
        <v>1699</v>
      </c>
      <c r="H343" s="789" t="s">
        <v>27</v>
      </c>
      <c r="I343" s="789" t="s">
        <v>28</v>
      </c>
      <c r="J343" s="789" t="s">
        <v>58</v>
      </c>
      <c r="K343" s="729">
        <v>430184.203299</v>
      </c>
      <c r="L343" s="729">
        <v>4661873.66257</v>
      </c>
      <c r="M343" s="789" t="s">
        <v>147</v>
      </c>
      <c r="N343" s="749">
        <v>2.02</v>
      </c>
      <c r="O343" s="716">
        <v>11.25</v>
      </c>
      <c r="P343" s="796">
        <f t="shared" si="5"/>
        <v>22.725</v>
      </c>
      <c r="Q343" s="798"/>
    </row>
    <row r="344" s="1" customFormat="1" ht="21" spans="1:17">
      <c r="A344" s="736" t="s">
        <v>9354</v>
      </c>
      <c r="B344" s="787" t="s">
        <v>9355</v>
      </c>
      <c r="C344" s="788"/>
      <c r="D344" s="787" t="s">
        <v>9360</v>
      </c>
      <c r="E344" s="789" t="s">
        <v>390</v>
      </c>
      <c r="F344" s="789" t="s">
        <v>391</v>
      </c>
      <c r="G344" s="714" t="s">
        <v>1700</v>
      </c>
      <c r="H344" s="789" t="s">
        <v>27</v>
      </c>
      <c r="I344" s="789" t="s">
        <v>28</v>
      </c>
      <c r="J344" s="789" t="s">
        <v>58</v>
      </c>
      <c r="K344" s="729">
        <v>430526.11983</v>
      </c>
      <c r="L344" s="729">
        <v>4662497.83282</v>
      </c>
      <c r="M344" s="789" t="s">
        <v>147</v>
      </c>
      <c r="N344" s="749">
        <v>11.71</v>
      </c>
      <c r="O344" s="716">
        <v>11.25</v>
      </c>
      <c r="P344" s="796">
        <f t="shared" ref="P344:P407" si="6">N344*O344</f>
        <v>131.7375</v>
      </c>
      <c r="Q344" s="798"/>
    </row>
    <row r="345" s="1" customFormat="1" ht="21" spans="1:17">
      <c r="A345" s="736" t="s">
        <v>9354</v>
      </c>
      <c r="B345" s="787" t="s">
        <v>9355</v>
      </c>
      <c r="C345" s="788"/>
      <c r="D345" s="787" t="s">
        <v>9360</v>
      </c>
      <c r="E345" s="789" t="s">
        <v>390</v>
      </c>
      <c r="F345" s="789" t="s">
        <v>391</v>
      </c>
      <c r="G345" s="714" t="s">
        <v>700</v>
      </c>
      <c r="H345" s="789" t="s">
        <v>27</v>
      </c>
      <c r="I345" s="789" t="s">
        <v>28</v>
      </c>
      <c r="J345" s="789" t="s">
        <v>58</v>
      </c>
      <c r="K345" s="729">
        <v>434511.90873</v>
      </c>
      <c r="L345" s="729">
        <v>4664304.67831</v>
      </c>
      <c r="M345" s="789" t="s">
        <v>147</v>
      </c>
      <c r="N345" s="749">
        <v>1.15</v>
      </c>
      <c r="O345" s="716">
        <v>11.25</v>
      </c>
      <c r="P345" s="796">
        <f t="shared" si="6"/>
        <v>12.9375</v>
      </c>
      <c r="Q345" s="798"/>
    </row>
    <row r="346" s="1" customFormat="1" ht="21" spans="1:17">
      <c r="A346" s="736" t="s">
        <v>9354</v>
      </c>
      <c r="B346" s="787" t="s">
        <v>9355</v>
      </c>
      <c r="C346" s="788"/>
      <c r="D346" s="787" t="s">
        <v>9360</v>
      </c>
      <c r="E346" s="789" t="s">
        <v>390</v>
      </c>
      <c r="F346" s="789" t="s">
        <v>391</v>
      </c>
      <c r="G346" s="714" t="s">
        <v>548</v>
      </c>
      <c r="H346" s="789" t="s">
        <v>27</v>
      </c>
      <c r="I346" s="789" t="s">
        <v>28</v>
      </c>
      <c r="J346" s="789" t="s">
        <v>58</v>
      </c>
      <c r="K346" s="729">
        <v>436279.399583</v>
      </c>
      <c r="L346" s="729">
        <v>4663785.44801</v>
      </c>
      <c r="M346" s="789" t="s">
        <v>147</v>
      </c>
      <c r="N346" s="749">
        <v>46.41</v>
      </c>
      <c r="O346" s="716">
        <v>11.25</v>
      </c>
      <c r="P346" s="796">
        <f t="shared" si="6"/>
        <v>522.1125</v>
      </c>
      <c r="Q346" s="798"/>
    </row>
    <row r="347" s="1" customFormat="1" ht="21" spans="1:17">
      <c r="A347" s="736" t="s">
        <v>9354</v>
      </c>
      <c r="B347" s="787" t="s">
        <v>9355</v>
      </c>
      <c r="C347" s="788"/>
      <c r="D347" s="787" t="s">
        <v>9360</v>
      </c>
      <c r="E347" s="789" t="s">
        <v>390</v>
      </c>
      <c r="F347" s="789" t="s">
        <v>391</v>
      </c>
      <c r="G347" s="714" t="s">
        <v>636</v>
      </c>
      <c r="H347" s="789" t="s">
        <v>27</v>
      </c>
      <c r="I347" s="789" t="s">
        <v>28</v>
      </c>
      <c r="J347" s="789" t="s">
        <v>58</v>
      </c>
      <c r="K347" s="729">
        <v>433318.01778</v>
      </c>
      <c r="L347" s="729">
        <v>4664211.26983</v>
      </c>
      <c r="M347" s="789" t="s">
        <v>147</v>
      </c>
      <c r="N347" s="749">
        <v>30.28</v>
      </c>
      <c r="O347" s="716">
        <v>11.25</v>
      </c>
      <c r="P347" s="796">
        <f t="shared" si="6"/>
        <v>340.65</v>
      </c>
      <c r="Q347" s="798"/>
    </row>
    <row r="348" s="1" customFormat="1" ht="21" spans="1:17">
      <c r="A348" s="736" t="s">
        <v>9354</v>
      </c>
      <c r="B348" s="787" t="s">
        <v>9355</v>
      </c>
      <c r="C348" s="788"/>
      <c r="D348" s="787" t="s">
        <v>9360</v>
      </c>
      <c r="E348" s="789" t="s">
        <v>390</v>
      </c>
      <c r="F348" s="789" t="s">
        <v>391</v>
      </c>
      <c r="G348" s="714" t="s">
        <v>585</v>
      </c>
      <c r="H348" s="789" t="s">
        <v>27</v>
      </c>
      <c r="I348" s="789" t="s">
        <v>28</v>
      </c>
      <c r="J348" s="789" t="s">
        <v>58</v>
      </c>
      <c r="K348" s="729">
        <v>434529.800883</v>
      </c>
      <c r="L348" s="729">
        <v>4664518.51622</v>
      </c>
      <c r="M348" s="789" t="s">
        <v>147</v>
      </c>
      <c r="N348" s="749">
        <v>51.57</v>
      </c>
      <c r="O348" s="716">
        <v>11.25</v>
      </c>
      <c r="P348" s="796">
        <f t="shared" si="6"/>
        <v>580.1625</v>
      </c>
      <c r="Q348" s="798"/>
    </row>
    <row r="349" s="1" customFormat="1" ht="21" spans="1:17">
      <c r="A349" s="736" t="s">
        <v>9354</v>
      </c>
      <c r="B349" s="787" t="s">
        <v>9355</v>
      </c>
      <c r="C349" s="788"/>
      <c r="D349" s="787" t="s">
        <v>9360</v>
      </c>
      <c r="E349" s="789" t="s">
        <v>390</v>
      </c>
      <c r="F349" s="789" t="s">
        <v>391</v>
      </c>
      <c r="G349" s="714" t="s">
        <v>1701</v>
      </c>
      <c r="H349" s="789" t="s">
        <v>27</v>
      </c>
      <c r="I349" s="789" t="s">
        <v>28</v>
      </c>
      <c r="J349" s="789" t="s">
        <v>58</v>
      </c>
      <c r="K349" s="729">
        <v>433243.041855</v>
      </c>
      <c r="L349" s="729">
        <v>4663903.9793</v>
      </c>
      <c r="M349" s="789" t="s">
        <v>147</v>
      </c>
      <c r="N349" s="749">
        <v>0.96</v>
      </c>
      <c r="O349" s="716">
        <v>11.25</v>
      </c>
      <c r="P349" s="796">
        <f t="shared" si="6"/>
        <v>10.8</v>
      </c>
      <c r="Q349" s="798"/>
    </row>
    <row r="350" s="1" customFormat="1" ht="21" spans="1:17">
      <c r="A350" s="736" t="s">
        <v>9354</v>
      </c>
      <c r="B350" s="787" t="s">
        <v>9355</v>
      </c>
      <c r="C350" s="788"/>
      <c r="D350" s="787" t="s">
        <v>9360</v>
      </c>
      <c r="E350" s="789" t="s">
        <v>390</v>
      </c>
      <c r="F350" s="789" t="s">
        <v>391</v>
      </c>
      <c r="G350" s="714" t="s">
        <v>552</v>
      </c>
      <c r="H350" s="789" t="s">
        <v>27</v>
      </c>
      <c r="I350" s="789" t="s">
        <v>28</v>
      </c>
      <c r="J350" s="789" t="s">
        <v>58</v>
      </c>
      <c r="K350" s="729">
        <v>433156.707754</v>
      </c>
      <c r="L350" s="729">
        <v>4663817.30542</v>
      </c>
      <c r="M350" s="789" t="s">
        <v>147</v>
      </c>
      <c r="N350" s="749">
        <v>87.06</v>
      </c>
      <c r="O350" s="716">
        <v>11.25</v>
      </c>
      <c r="P350" s="796">
        <f t="shared" si="6"/>
        <v>979.425</v>
      </c>
      <c r="Q350" s="798"/>
    </row>
    <row r="351" s="1" customFormat="1" ht="21" spans="1:17">
      <c r="A351" s="736" t="s">
        <v>9354</v>
      </c>
      <c r="B351" s="787" t="s">
        <v>9355</v>
      </c>
      <c r="C351" s="788"/>
      <c r="D351" s="787" t="s">
        <v>9360</v>
      </c>
      <c r="E351" s="789" t="s">
        <v>390</v>
      </c>
      <c r="F351" s="789" t="s">
        <v>391</v>
      </c>
      <c r="G351" s="714" t="s">
        <v>1517</v>
      </c>
      <c r="H351" s="789" t="s">
        <v>27</v>
      </c>
      <c r="I351" s="789" t="s">
        <v>28</v>
      </c>
      <c r="J351" s="789" t="s">
        <v>58</v>
      </c>
      <c r="K351" s="729">
        <v>431162.708848</v>
      </c>
      <c r="L351" s="729">
        <v>4662174.56543</v>
      </c>
      <c r="M351" s="789" t="s">
        <v>147</v>
      </c>
      <c r="N351" s="749">
        <v>71.25</v>
      </c>
      <c r="O351" s="716">
        <v>11.25</v>
      </c>
      <c r="P351" s="796">
        <f t="shared" si="6"/>
        <v>801.5625</v>
      </c>
      <c r="Q351" s="798"/>
    </row>
    <row r="352" s="1" customFormat="1" ht="21" spans="1:17">
      <c r="A352" s="736" t="s">
        <v>9354</v>
      </c>
      <c r="B352" s="787" t="s">
        <v>9355</v>
      </c>
      <c r="C352" s="788"/>
      <c r="D352" s="787" t="s">
        <v>9360</v>
      </c>
      <c r="E352" s="789" t="s">
        <v>390</v>
      </c>
      <c r="F352" s="789" t="s">
        <v>391</v>
      </c>
      <c r="G352" s="714" t="s">
        <v>1704</v>
      </c>
      <c r="H352" s="789" t="s">
        <v>27</v>
      </c>
      <c r="I352" s="789" t="s">
        <v>28</v>
      </c>
      <c r="J352" s="789" t="s">
        <v>58</v>
      </c>
      <c r="K352" s="729">
        <v>435261.093638</v>
      </c>
      <c r="L352" s="729">
        <v>4664695.27045</v>
      </c>
      <c r="M352" s="789" t="s">
        <v>147</v>
      </c>
      <c r="N352" s="749">
        <v>0.95</v>
      </c>
      <c r="O352" s="716">
        <v>11.25</v>
      </c>
      <c r="P352" s="796">
        <f t="shared" si="6"/>
        <v>10.6875</v>
      </c>
      <c r="Q352" s="798"/>
    </row>
    <row r="353" s="1" customFormat="1" ht="21" spans="1:17">
      <c r="A353" s="736" t="s">
        <v>9354</v>
      </c>
      <c r="B353" s="787" t="s">
        <v>9355</v>
      </c>
      <c r="C353" s="788"/>
      <c r="D353" s="787" t="s">
        <v>9360</v>
      </c>
      <c r="E353" s="789" t="s">
        <v>390</v>
      </c>
      <c r="F353" s="789" t="s">
        <v>391</v>
      </c>
      <c r="G353" s="714" t="s">
        <v>1705</v>
      </c>
      <c r="H353" s="789" t="s">
        <v>27</v>
      </c>
      <c r="I353" s="789" t="s">
        <v>28</v>
      </c>
      <c r="J353" s="789" t="s">
        <v>58</v>
      </c>
      <c r="K353" s="729">
        <v>430320.533613</v>
      </c>
      <c r="L353" s="729">
        <v>4661810.31187</v>
      </c>
      <c r="M353" s="789" t="s">
        <v>147</v>
      </c>
      <c r="N353" s="749">
        <v>4.72</v>
      </c>
      <c r="O353" s="716">
        <v>11.25</v>
      </c>
      <c r="P353" s="796">
        <f t="shared" si="6"/>
        <v>53.1</v>
      </c>
      <c r="Q353" s="798"/>
    </row>
    <row r="354" s="1" customFormat="1" ht="21" spans="1:17">
      <c r="A354" s="736" t="s">
        <v>9354</v>
      </c>
      <c r="B354" s="787" t="s">
        <v>9355</v>
      </c>
      <c r="C354" s="788"/>
      <c r="D354" s="787" t="s">
        <v>9360</v>
      </c>
      <c r="E354" s="789" t="s">
        <v>390</v>
      </c>
      <c r="F354" s="789" t="s">
        <v>391</v>
      </c>
      <c r="G354" s="714" t="s">
        <v>609</v>
      </c>
      <c r="H354" s="789" t="s">
        <v>27</v>
      </c>
      <c r="I354" s="789" t="s">
        <v>28</v>
      </c>
      <c r="J354" s="789" t="s">
        <v>58</v>
      </c>
      <c r="K354" s="729">
        <v>435642.361998</v>
      </c>
      <c r="L354" s="729">
        <v>4663992.2249</v>
      </c>
      <c r="M354" s="789" t="s">
        <v>147</v>
      </c>
      <c r="N354" s="756">
        <v>19.3</v>
      </c>
      <c r="O354" s="716">
        <v>11.25</v>
      </c>
      <c r="P354" s="796">
        <f t="shared" si="6"/>
        <v>217.125</v>
      </c>
      <c r="Q354" s="798"/>
    </row>
    <row r="355" s="1" customFormat="1" ht="21" spans="1:17">
      <c r="A355" s="736" t="s">
        <v>9354</v>
      </c>
      <c r="B355" s="787" t="s">
        <v>9355</v>
      </c>
      <c r="C355" s="788"/>
      <c r="D355" s="787" t="s">
        <v>9360</v>
      </c>
      <c r="E355" s="789" t="s">
        <v>390</v>
      </c>
      <c r="F355" s="789" t="s">
        <v>391</v>
      </c>
      <c r="G355" s="714" t="s">
        <v>1706</v>
      </c>
      <c r="H355" s="789" t="s">
        <v>27</v>
      </c>
      <c r="I355" s="789" t="s">
        <v>28</v>
      </c>
      <c r="J355" s="789" t="s">
        <v>58</v>
      </c>
      <c r="K355" s="729">
        <v>430545.449868</v>
      </c>
      <c r="L355" s="729">
        <v>4661707.56652</v>
      </c>
      <c r="M355" s="789" t="s">
        <v>147</v>
      </c>
      <c r="N355" s="749">
        <v>5.15</v>
      </c>
      <c r="O355" s="716">
        <v>11.25</v>
      </c>
      <c r="P355" s="796">
        <f t="shared" si="6"/>
        <v>57.9375</v>
      </c>
      <c r="Q355" s="798"/>
    </row>
    <row r="356" s="1" customFormat="1" ht="21" spans="1:17">
      <c r="A356" s="736" t="s">
        <v>9354</v>
      </c>
      <c r="B356" s="787" t="s">
        <v>9355</v>
      </c>
      <c r="C356" s="788"/>
      <c r="D356" s="787" t="s">
        <v>9360</v>
      </c>
      <c r="E356" s="789" t="s">
        <v>390</v>
      </c>
      <c r="F356" s="789" t="s">
        <v>391</v>
      </c>
      <c r="G356" s="714" t="s">
        <v>1294</v>
      </c>
      <c r="H356" s="789" t="s">
        <v>27</v>
      </c>
      <c r="I356" s="789" t="s">
        <v>28</v>
      </c>
      <c r="J356" s="789" t="s">
        <v>58</v>
      </c>
      <c r="K356" s="729">
        <v>435693.291506</v>
      </c>
      <c r="L356" s="729">
        <v>4664551.51306</v>
      </c>
      <c r="M356" s="789" t="s">
        <v>147</v>
      </c>
      <c r="N356" s="749">
        <v>7.48</v>
      </c>
      <c r="O356" s="716">
        <v>11.25</v>
      </c>
      <c r="P356" s="796">
        <f t="shared" si="6"/>
        <v>84.15</v>
      </c>
      <c r="Q356" s="798"/>
    </row>
    <row r="357" s="1" customFormat="1" ht="21" spans="1:17">
      <c r="A357" s="736" t="s">
        <v>9354</v>
      </c>
      <c r="B357" s="787" t="s">
        <v>9355</v>
      </c>
      <c r="C357" s="788"/>
      <c r="D357" s="787" t="s">
        <v>9360</v>
      </c>
      <c r="E357" s="789" t="s">
        <v>390</v>
      </c>
      <c r="F357" s="789" t="s">
        <v>391</v>
      </c>
      <c r="G357" s="714" t="s">
        <v>1305</v>
      </c>
      <c r="H357" s="789" t="s">
        <v>27</v>
      </c>
      <c r="I357" s="789" t="s">
        <v>28</v>
      </c>
      <c r="J357" s="789" t="s">
        <v>58</v>
      </c>
      <c r="K357" s="729">
        <v>435789.611263</v>
      </c>
      <c r="L357" s="729">
        <v>4664023.69051</v>
      </c>
      <c r="M357" s="789" t="s">
        <v>147</v>
      </c>
      <c r="N357" s="749">
        <v>13.22</v>
      </c>
      <c r="O357" s="716">
        <v>11.25</v>
      </c>
      <c r="P357" s="796">
        <f t="shared" si="6"/>
        <v>148.725</v>
      </c>
      <c r="Q357" s="798"/>
    </row>
    <row r="358" s="1" customFormat="1" ht="21" spans="1:17">
      <c r="A358" s="736" t="s">
        <v>9354</v>
      </c>
      <c r="B358" s="787" t="s">
        <v>9355</v>
      </c>
      <c r="C358" s="788"/>
      <c r="D358" s="787" t="s">
        <v>9360</v>
      </c>
      <c r="E358" s="789" t="s">
        <v>390</v>
      </c>
      <c r="F358" s="789" t="s">
        <v>391</v>
      </c>
      <c r="G358" s="714" t="s">
        <v>1707</v>
      </c>
      <c r="H358" s="789" t="s">
        <v>27</v>
      </c>
      <c r="I358" s="789" t="s">
        <v>28</v>
      </c>
      <c r="J358" s="789" t="s">
        <v>58</v>
      </c>
      <c r="K358" s="729">
        <v>430839.268561</v>
      </c>
      <c r="L358" s="729">
        <v>4662230.15869</v>
      </c>
      <c r="M358" s="789" t="s">
        <v>147</v>
      </c>
      <c r="N358" s="749">
        <v>108.34</v>
      </c>
      <c r="O358" s="716">
        <v>11.25</v>
      </c>
      <c r="P358" s="796">
        <f t="shared" si="6"/>
        <v>1218.825</v>
      </c>
      <c r="Q358" s="798"/>
    </row>
    <row r="359" s="1" customFormat="1" ht="21" spans="1:17">
      <c r="A359" s="736" t="s">
        <v>9354</v>
      </c>
      <c r="B359" s="787" t="s">
        <v>9355</v>
      </c>
      <c r="C359" s="788"/>
      <c r="D359" s="787" t="s">
        <v>9360</v>
      </c>
      <c r="E359" s="789" t="s">
        <v>390</v>
      </c>
      <c r="F359" s="789" t="s">
        <v>391</v>
      </c>
      <c r="G359" s="714" t="s">
        <v>358</v>
      </c>
      <c r="H359" s="789" t="s">
        <v>27</v>
      </c>
      <c r="I359" s="789" t="s">
        <v>28</v>
      </c>
      <c r="J359" s="789" t="s">
        <v>58</v>
      </c>
      <c r="K359" s="729">
        <v>433103.055791</v>
      </c>
      <c r="L359" s="729">
        <v>4663980.92253</v>
      </c>
      <c r="M359" s="789" t="s">
        <v>147</v>
      </c>
      <c r="N359" s="749">
        <v>2.91</v>
      </c>
      <c r="O359" s="716">
        <v>11.25</v>
      </c>
      <c r="P359" s="796">
        <f t="shared" si="6"/>
        <v>32.7375</v>
      </c>
      <c r="Q359" s="798"/>
    </row>
    <row r="360" s="1" customFormat="1" ht="21" spans="1:17">
      <c r="A360" s="736" t="s">
        <v>9354</v>
      </c>
      <c r="B360" s="787" t="s">
        <v>9355</v>
      </c>
      <c r="C360" s="788"/>
      <c r="D360" s="787" t="s">
        <v>9360</v>
      </c>
      <c r="E360" s="789" t="s">
        <v>390</v>
      </c>
      <c r="F360" s="789" t="s">
        <v>391</v>
      </c>
      <c r="G360" s="714" t="s">
        <v>1708</v>
      </c>
      <c r="H360" s="789" t="s">
        <v>27</v>
      </c>
      <c r="I360" s="789" t="s">
        <v>28</v>
      </c>
      <c r="J360" s="789" t="s">
        <v>58</v>
      </c>
      <c r="K360" s="729">
        <v>432396.262401</v>
      </c>
      <c r="L360" s="729">
        <v>4661237.19001</v>
      </c>
      <c r="M360" s="789" t="s">
        <v>147</v>
      </c>
      <c r="N360" s="749">
        <v>16.61</v>
      </c>
      <c r="O360" s="716">
        <v>11.25</v>
      </c>
      <c r="P360" s="796">
        <f t="shared" si="6"/>
        <v>186.8625</v>
      </c>
      <c r="Q360" s="798"/>
    </row>
    <row r="361" s="1" customFormat="1" ht="21" spans="1:17">
      <c r="A361" s="736" t="s">
        <v>9354</v>
      </c>
      <c r="B361" s="787" t="s">
        <v>9355</v>
      </c>
      <c r="C361" s="788"/>
      <c r="D361" s="787" t="s">
        <v>9360</v>
      </c>
      <c r="E361" s="789" t="s">
        <v>390</v>
      </c>
      <c r="F361" s="789" t="s">
        <v>391</v>
      </c>
      <c r="G361" s="714" t="s">
        <v>1709</v>
      </c>
      <c r="H361" s="789" t="s">
        <v>27</v>
      </c>
      <c r="I361" s="789" t="s">
        <v>28</v>
      </c>
      <c r="J361" s="789" t="s">
        <v>58</v>
      </c>
      <c r="K361" s="729">
        <v>430131.137581</v>
      </c>
      <c r="L361" s="729">
        <v>4662311.24514</v>
      </c>
      <c r="M361" s="789" t="s">
        <v>147</v>
      </c>
      <c r="N361" s="749">
        <v>55.91</v>
      </c>
      <c r="O361" s="716">
        <v>11.25</v>
      </c>
      <c r="P361" s="796">
        <f t="shared" si="6"/>
        <v>628.9875</v>
      </c>
      <c r="Q361" s="798"/>
    </row>
    <row r="362" s="1" customFormat="1" ht="21" spans="1:17">
      <c r="A362" s="736" t="s">
        <v>9354</v>
      </c>
      <c r="B362" s="787" t="s">
        <v>9355</v>
      </c>
      <c r="C362" s="788"/>
      <c r="D362" s="787" t="s">
        <v>9360</v>
      </c>
      <c r="E362" s="789" t="s">
        <v>390</v>
      </c>
      <c r="F362" s="789" t="s">
        <v>391</v>
      </c>
      <c r="G362" s="714" t="s">
        <v>1479</v>
      </c>
      <c r="H362" s="789" t="s">
        <v>27</v>
      </c>
      <c r="I362" s="789" t="s">
        <v>28</v>
      </c>
      <c r="J362" s="789" t="s">
        <v>58</v>
      </c>
      <c r="K362" s="729">
        <v>430827.359511</v>
      </c>
      <c r="L362" s="729">
        <v>4662138.99952</v>
      </c>
      <c r="M362" s="789" t="s">
        <v>147</v>
      </c>
      <c r="N362" s="749">
        <v>0.98</v>
      </c>
      <c r="O362" s="716">
        <v>11.25</v>
      </c>
      <c r="P362" s="796">
        <f t="shared" si="6"/>
        <v>11.025</v>
      </c>
      <c r="Q362" s="798"/>
    </row>
    <row r="363" s="1" customFormat="1" ht="21" spans="1:17">
      <c r="A363" s="736" t="s">
        <v>9354</v>
      </c>
      <c r="B363" s="787" t="s">
        <v>9355</v>
      </c>
      <c r="C363" s="788"/>
      <c r="D363" s="787" t="s">
        <v>9360</v>
      </c>
      <c r="E363" s="789" t="s">
        <v>390</v>
      </c>
      <c r="F363" s="789" t="s">
        <v>391</v>
      </c>
      <c r="G363" s="714" t="s">
        <v>1610</v>
      </c>
      <c r="H363" s="789" t="s">
        <v>27</v>
      </c>
      <c r="I363" s="789" t="s">
        <v>28</v>
      </c>
      <c r="J363" s="789" t="s">
        <v>58</v>
      </c>
      <c r="K363" s="729">
        <v>435683.472672</v>
      </c>
      <c r="L363" s="729">
        <v>4664342.15479</v>
      </c>
      <c r="M363" s="789" t="s">
        <v>147</v>
      </c>
      <c r="N363" s="749">
        <v>1.22</v>
      </c>
      <c r="O363" s="716">
        <v>11.25</v>
      </c>
      <c r="P363" s="796">
        <f t="shared" si="6"/>
        <v>13.725</v>
      </c>
      <c r="Q363" s="798"/>
    </row>
    <row r="364" s="1" customFormat="1" ht="21" spans="1:17">
      <c r="A364" s="736" t="s">
        <v>9354</v>
      </c>
      <c r="B364" s="787" t="s">
        <v>9355</v>
      </c>
      <c r="C364" s="788"/>
      <c r="D364" s="787" t="s">
        <v>9360</v>
      </c>
      <c r="E364" s="789" t="s">
        <v>390</v>
      </c>
      <c r="F364" s="789" t="s">
        <v>391</v>
      </c>
      <c r="G364" s="714" t="s">
        <v>488</v>
      </c>
      <c r="H364" s="789" t="s">
        <v>27</v>
      </c>
      <c r="I364" s="789" t="s">
        <v>28</v>
      </c>
      <c r="J364" s="789" t="s">
        <v>58</v>
      </c>
      <c r="K364" s="729">
        <v>433092.195617</v>
      </c>
      <c r="L364" s="729">
        <v>4663752.98017</v>
      </c>
      <c r="M364" s="789" t="s">
        <v>147</v>
      </c>
      <c r="N364" s="749">
        <v>50.67</v>
      </c>
      <c r="O364" s="716">
        <v>11.25</v>
      </c>
      <c r="P364" s="796">
        <f t="shared" si="6"/>
        <v>570.0375</v>
      </c>
      <c r="Q364" s="798"/>
    </row>
    <row r="365" s="1" customFormat="1" ht="21" spans="1:17">
      <c r="A365" s="736" t="s">
        <v>9354</v>
      </c>
      <c r="B365" s="787" t="s">
        <v>9355</v>
      </c>
      <c r="C365" s="788"/>
      <c r="D365" s="787" t="s">
        <v>9360</v>
      </c>
      <c r="E365" s="789" t="s">
        <v>390</v>
      </c>
      <c r="F365" s="789" t="s">
        <v>391</v>
      </c>
      <c r="G365" s="714" t="s">
        <v>1439</v>
      </c>
      <c r="H365" s="789" t="s">
        <v>27</v>
      </c>
      <c r="I365" s="789" t="s">
        <v>28</v>
      </c>
      <c r="J365" s="789" t="s">
        <v>58</v>
      </c>
      <c r="K365" s="729">
        <v>430390.265762</v>
      </c>
      <c r="L365" s="729">
        <v>4662059.74474</v>
      </c>
      <c r="M365" s="789" t="s">
        <v>147</v>
      </c>
      <c r="N365" s="749">
        <v>3.22</v>
      </c>
      <c r="O365" s="716">
        <v>11.25</v>
      </c>
      <c r="P365" s="796">
        <f t="shared" si="6"/>
        <v>36.225</v>
      </c>
      <c r="Q365" s="798"/>
    </row>
    <row r="366" s="1" customFormat="1" ht="21" spans="1:17">
      <c r="A366" s="736" t="s">
        <v>9354</v>
      </c>
      <c r="B366" s="787" t="s">
        <v>9355</v>
      </c>
      <c r="C366" s="788"/>
      <c r="D366" s="787" t="s">
        <v>9360</v>
      </c>
      <c r="E366" s="789" t="s">
        <v>390</v>
      </c>
      <c r="F366" s="789" t="s">
        <v>391</v>
      </c>
      <c r="G366" s="714" t="s">
        <v>1710</v>
      </c>
      <c r="H366" s="789" t="s">
        <v>27</v>
      </c>
      <c r="I366" s="789" t="s">
        <v>28</v>
      </c>
      <c r="J366" s="789" t="s">
        <v>58</v>
      </c>
      <c r="K366" s="729">
        <v>434147.800036</v>
      </c>
      <c r="L366" s="729">
        <v>4662971.68531</v>
      </c>
      <c r="M366" s="789" t="s">
        <v>147</v>
      </c>
      <c r="N366" s="749">
        <v>6.31</v>
      </c>
      <c r="O366" s="716">
        <v>11.25</v>
      </c>
      <c r="P366" s="796">
        <f t="shared" si="6"/>
        <v>70.9875</v>
      </c>
      <c r="Q366" s="798"/>
    </row>
    <row r="367" s="1" customFormat="1" ht="21" spans="1:17">
      <c r="A367" s="736" t="s">
        <v>9354</v>
      </c>
      <c r="B367" s="787" t="s">
        <v>9355</v>
      </c>
      <c r="C367" s="788"/>
      <c r="D367" s="787" t="s">
        <v>9360</v>
      </c>
      <c r="E367" s="789" t="s">
        <v>390</v>
      </c>
      <c r="F367" s="789" t="s">
        <v>391</v>
      </c>
      <c r="G367" s="714" t="s">
        <v>1711</v>
      </c>
      <c r="H367" s="789" t="s">
        <v>27</v>
      </c>
      <c r="I367" s="789" t="s">
        <v>28</v>
      </c>
      <c r="J367" s="789" t="s">
        <v>58</v>
      </c>
      <c r="K367" s="729">
        <v>433949.148779</v>
      </c>
      <c r="L367" s="729">
        <v>4663071.04144</v>
      </c>
      <c r="M367" s="789" t="s">
        <v>147</v>
      </c>
      <c r="N367" s="749">
        <v>11.54</v>
      </c>
      <c r="O367" s="716">
        <v>11.25</v>
      </c>
      <c r="P367" s="796">
        <f t="shared" si="6"/>
        <v>129.825</v>
      </c>
      <c r="Q367" s="798"/>
    </row>
    <row r="368" s="1" customFormat="1" ht="21" spans="1:17">
      <c r="A368" s="736" t="s">
        <v>9354</v>
      </c>
      <c r="B368" s="787" t="s">
        <v>9355</v>
      </c>
      <c r="C368" s="788"/>
      <c r="D368" s="787" t="s">
        <v>9360</v>
      </c>
      <c r="E368" s="789" t="s">
        <v>390</v>
      </c>
      <c r="F368" s="789" t="s">
        <v>391</v>
      </c>
      <c r="G368" s="714" t="s">
        <v>693</v>
      </c>
      <c r="H368" s="789" t="s">
        <v>27</v>
      </c>
      <c r="I368" s="789" t="s">
        <v>28</v>
      </c>
      <c r="J368" s="789" t="s">
        <v>58</v>
      </c>
      <c r="K368" s="729">
        <v>436431.831428</v>
      </c>
      <c r="L368" s="729">
        <v>4663800.93266</v>
      </c>
      <c r="M368" s="789" t="s">
        <v>147</v>
      </c>
      <c r="N368" s="749">
        <v>2.86</v>
      </c>
      <c r="O368" s="716">
        <v>11.25</v>
      </c>
      <c r="P368" s="796">
        <f t="shared" si="6"/>
        <v>32.175</v>
      </c>
      <c r="Q368" s="798"/>
    </row>
    <row r="369" s="1" customFormat="1" ht="21" spans="1:17">
      <c r="A369" s="736" t="s">
        <v>9354</v>
      </c>
      <c r="B369" s="787" t="s">
        <v>9355</v>
      </c>
      <c r="C369" s="788"/>
      <c r="D369" s="787" t="s">
        <v>9360</v>
      </c>
      <c r="E369" s="789" t="s">
        <v>390</v>
      </c>
      <c r="F369" s="789" t="s">
        <v>391</v>
      </c>
      <c r="G369" s="714" t="s">
        <v>543</v>
      </c>
      <c r="H369" s="789" t="s">
        <v>27</v>
      </c>
      <c r="I369" s="789" t="s">
        <v>28</v>
      </c>
      <c r="J369" s="789" t="s">
        <v>58</v>
      </c>
      <c r="K369" s="729">
        <v>432898.361167</v>
      </c>
      <c r="L369" s="729">
        <v>4663875.23993</v>
      </c>
      <c r="M369" s="789" t="s">
        <v>147</v>
      </c>
      <c r="N369" s="749">
        <v>8.72</v>
      </c>
      <c r="O369" s="716">
        <v>11.25</v>
      </c>
      <c r="P369" s="796">
        <f t="shared" si="6"/>
        <v>98.1</v>
      </c>
      <c r="Q369" s="798"/>
    </row>
    <row r="370" s="1" customFormat="1" ht="21" spans="1:17">
      <c r="A370" s="736" t="s">
        <v>9354</v>
      </c>
      <c r="B370" s="787" t="s">
        <v>9355</v>
      </c>
      <c r="C370" s="788"/>
      <c r="D370" s="787" t="s">
        <v>9360</v>
      </c>
      <c r="E370" s="789" t="s">
        <v>390</v>
      </c>
      <c r="F370" s="789" t="s">
        <v>391</v>
      </c>
      <c r="G370" s="714" t="s">
        <v>1712</v>
      </c>
      <c r="H370" s="789" t="s">
        <v>27</v>
      </c>
      <c r="I370" s="789" t="s">
        <v>28</v>
      </c>
      <c r="J370" s="789" t="s">
        <v>58</v>
      </c>
      <c r="K370" s="729">
        <v>430661.49102</v>
      </c>
      <c r="L370" s="729">
        <v>4662694.79795</v>
      </c>
      <c r="M370" s="789" t="s">
        <v>147</v>
      </c>
      <c r="N370" s="749">
        <v>19.56</v>
      </c>
      <c r="O370" s="716">
        <v>11.25</v>
      </c>
      <c r="P370" s="796">
        <f t="shared" si="6"/>
        <v>220.05</v>
      </c>
      <c r="Q370" s="798"/>
    </row>
    <row r="371" s="1" customFormat="1" ht="21" spans="1:17">
      <c r="A371" s="736" t="s">
        <v>9354</v>
      </c>
      <c r="B371" s="787" t="s">
        <v>9355</v>
      </c>
      <c r="C371" s="788"/>
      <c r="D371" s="787" t="s">
        <v>9360</v>
      </c>
      <c r="E371" s="789" t="s">
        <v>390</v>
      </c>
      <c r="F371" s="789" t="s">
        <v>391</v>
      </c>
      <c r="G371" s="714" t="s">
        <v>698</v>
      </c>
      <c r="H371" s="789" t="s">
        <v>27</v>
      </c>
      <c r="I371" s="789" t="s">
        <v>28</v>
      </c>
      <c r="J371" s="789" t="s">
        <v>58</v>
      </c>
      <c r="K371" s="729">
        <v>434427.898367</v>
      </c>
      <c r="L371" s="729">
        <v>4664435.51085</v>
      </c>
      <c r="M371" s="789" t="s">
        <v>147</v>
      </c>
      <c r="N371" s="756">
        <v>4.4</v>
      </c>
      <c r="O371" s="716">
        <v>11.25</v>
      </c>
      <c r="P371" s="796">
        <f t="shared" si="6"/>
        <v>49.5</v>
      </c>
      <c r="Q371" s="798"/>
    </row>
    <row r="372" s="1" customFormat="1" ht="21" spans="1:17">
      <c r="A372" s="736" t="s">
        <v>9354</v>
      </c>
      <c r="B372" s="787" t="s">
        <v>9355</v>
      </c>
      <c r="C372" s="788"/>
      <c r="D372" s="787" t="s">
        <v>9360</v>
      </c>
      <c r="E372" s="789" t="s">
        <v>390</v>
      </c>
      <c r="F372" s="789" t="s">
        <v>391</v>
      </c>
      <c r="G372" s="714" t="s">
        <v>1407</v>
      </c>
      <c r="H372" s="789" t="s">
        <v>27</v>
      </c>
      <c r="I372" s="789" t="s">
        <v>28</v>
      </c>
      <c r="J372" s="789" t="s">
        <v>58</v>
      </c>
      <c r="K372" s="729">
        <v>435317.243163</v>
      </c>
      <c r="L372" s="729">
        <v>4664524.12066</v>
      </c>
      <c r="M372" s="789" t="s">
        <v>147</v>
      </c>
      <c r="N372" s="756">
        <v>10.7</v>
      </c>
      <c r="O372" s="716">
        <v>11.25</v>
      </c>
      <c r="P372" s="796">
        <f t="shared" si="6"/>
        <v>120.375</v>
      </c>
      <c r="Q372" s="798"/>
    </row>
    <row r="373" s="1" customFormat="1" ht="21" spans="1:17">
      <c r="A373" s="736" t="s">
        <v>9354</v>
      </c>
      <c r="B373" s="787" t="s">
        <v>9355</v>
      </c>
      <c r="C373" s="788"/>
      <c r="D373" s="787" t="s">
        <v>9360</v>
      </c>
      <c r="E373" s="789" t="s">
        <v>390</v>
      </c>
      <c r="F373" s="789" t="s">
        <v>391</v>
      </c>
      <c r="G373" s="714" t="s">
        <v>653</v>
      </c>
      <c r="H373" s="789" t="s">
        <v>27</v>
      </c>
      <c r="I373" s="789" t="s">
        <v>28</v>
      </c>
      <c r="J373" s="789" t="s">
        <v>58</v>
      </c>
      <c r="K373" s="729">
        <v>435772.15291</v>
      </c>
      <c r="L373" s="729">
        <v>4664142.7778</v>
      </c>
      <c r="M373" s="789" t="s">
        <v>147</v>
      </c>
      <c r="N373" s="749">
        <v>40.22</v>
      </c>
      <c r="O373" s="716">
        <v>11.25</v>
      </c>
      <c r="P373" s="796">
        <f t="shared" si="6"/>
        <v>452.475</v>
      </c>
      <c r="Q373" s="798"/>
    </row>
    <row r="374" s="1" customFormat="1" ht="21" spans="1:17">
      <c r="A374" s="736" t="s">
        <v>9354</v>
      </c>
      <c r="B374" s="787" t="s">
        <v>9355</v>
      </c>
      <c r="C374" s="788"/>
      <c r="D374" s="787" t="s">
        <v>9360</v>
      </c>
      <c r="E374" s="789" t="s">
        <v>390</v>
      </c>
      <c r="F374" s="789" t="s">
        <v>391</v>
      </c>
      <c r="G374" s="714" t="s">
        <v>465</v>
      </c>
      <c r="H374" s="789" t="s">
        <v>27</v>
      </c>
      <c r="I374" s="789" t="s">
        <v>28</v>
      </c>
      <c r="J374" s="789" t="s">
        <v>58</v>
      </c>
      <c r="K374" s="729">
        <v>432874.515372</v>
      </c>
      <c r="L374" s="729">
        <v>4663909.59376</v>
      </c>
      <c r="M374" s="789" t="s">
        <v>147</v>
      </c>
      <c r="N374" s="756">
        <v>13.5</v>
      </c>
      <c r="O374" s="716">
        <v>11.25</v>
      </c>
      <c r="P374" s="796">
        <f t="shared" si="6"/>
        <v>151.875</v>
      </c>
      <c r="Q374" s="798"/>
    </row>
    <row r="375" s="1" customFormat="1" ht="21" spans="1:17">
      <c r="A375" s="736" t="s">
        <v>9354</v>
      </c>
      <c r="B375" s="787" t="s">
        <v>9355</v>
      </c>
      <c r="C375" s="788"/>
      <c r="D375" s="787" t="s">
        <v>9360</v>
      </c>
      <c r="E375" s="789" t="s">
        <v>390</v>
      </c>
      <c r="F375" s="789" t="s">
        <v>391</v>
      </c>
      <c r="G375" s="714" t="s">
        <v>1713</v>
      </c>
      <c r="H375" s="789" t="s">
        <v>27</v>
      </c>
      <c r="I375" s="789" t="s">
        <v>28</v>
      </c>
      <c r="J375" s="789" t="s">
        <v>58</v>
      </c>
      <c r="K375" s="729">
        <v>430970.070465</v>
      </c>
      <c r="L375" s="729">
        <v>4662242.67807</v>
      </c>
      <c r="M375" s="789" t="s">
        <v>147</v>
      </c>
      <c r="N375" s="749">
        <v>31.67</v>
      </c>
      <c r="O375" s="716">
        <v>11.25</v>
      </c>
      <c r="P375" s="796">
        <f t="shared" si="6"/>
        <v>356.2875</v>
      </c>
      <c r="Q375" s="798"/>
    </row>
    <row r="376" s="1" customFormat="1" ht="21" spans="1:17">
      <c r="A376" s="736" t="s">
        <v>9354</v>
      </c>
      <c r="B376" s="787" t="s">
        <v>9355</v>
      </c>
      <c r="C376" s="788"/>
      <c r="D376" s="787" t="s">
        <v>9360</v>
      </c>
      <c r="E376" s="789" t="s">
        <v>390</v>
      </c>
      <c r="F376" s="789" t="s">
        <v>391</v>
      </c>
      <c r="G376" s="714" t="s">
        <v>603</v>
      </c>
      <c r="H376" s="789" t="s">
        <v>27</v>
      </c>
      <c r="I376" s="789" t="s">
        <v>28</v>
      </c>
      <c r="J376" s="789" t="s">
        <v>58</v>
      </c>
      <c r="K376" s="729">
        <v>434377.053642</v>
      </c>
      <c r="L376" s="729">
        <v>4664482.34834</v>
      </c>
      <c r="M376" s="789" t="s">
        <v>147</v>
      </c>
      <c r="N376" s="749">
        <v>0.91</v>
      </c>
      <c r="O376" s="716">
        <v>11.25</v>
      </c>
      <c r="P376" s="796">
        <f t="shared" si="6"/>
        <v>10.2375</v>
      </c>
      <c r="Q376" s="798"/>
    </row>
    <row r="377" s="1" customFormat="1" ht="21" spans="1:17">
      <c r="A377" s="736" t="s">
        <v>9354</v>
      </c>
      <c r="B377" s="787" t="s">
        <v>9355</v>
      </c>
      <c r="C377" s="788"/>
      <c r="D377" s="787" t="s">
        <v>9360</v>
      </c>
      <c r="E377" s="789" t="s">
        <v>390</v>
      </c>
      <c r="F377" s="789" t="s">
        <v>391</v>
      </c>
      <c r="G377" s="714" t="s">
        <v>604</v>
      </c>
      <c r="H377" s="789" t="s">
        <v>27</v>
      </c>
      <c r="I377" s="789" t="s">
        <v>28</v>
      </c>
      <c r="J377" s="789" t="s">
        <v>58</v>
      </c>
      <c r="K377" s="729">
        <v>435601.073904</v>
      </c>
      <c r="L377" s="729">
        <v>4664486.03095</v>
      </c>
      <c r="M377" s="789" t="s">
        <v>147</v>
      </c>
      <c r="N377" s="749">
        <v>0.64</v>
      </c>
      <c r="O377" s="716">
        <v>11.25</v>
      </c>
      <c r="P377" s="796">
        <f t="shared" si="6"/>
        <v>7.2</v>
      </c>
      <c r="Q377" s="798"/>
    </row>
    <row r="378" s="1" customFormat="1" ht="21" spans="1:17">
      <c r="A378" s="736" t="s">
        <v>9354</v>
      </c>
      <c r="B378" s="787" t="s">
        <v>9355</v>
      </c>
      <c r="C378" s="788"/>
      <c r="D378" s="787" t="s">
        <v>9360</v>
      </c>
      <c r="E378" s="789" t="s">
        <v>390</v>
      </c>
      <c r="F378" s="789" t="s">
        <v>391</v>
      </c>
      <c r="G378" s="714" t="s">
        <v>1714</v>
      </c>
      <c r="H378" s="789" t="s">
        <v>27</v>
      </c>
      <c r="I378" s="789" t="s">
        <v>28</v>
      </c>
      <c r="J378" s="789" t="s">
        <v>58</v>
      </c>
      <c r="K378" s="729">
        <v>431172.390213</v>
      </c>
      <c r="L378" s="729">
        <v>4662004.68219</v>
      </c>
      <c r="M378" s="789" t="s">
        <v>147</v>
      </c>
      <c r="N378" s="749">
        <v>3.97</v>
      </c>
      <c r="O378" s="716">
        <v>11.25</v>
      </c>
      <c r="P378" s="796">
        <f t="shared" si="6"/>
        <v>44.6625</v>
      </c>
      <c r="Q378" s="798"/>
    </row>
    <row r="379" s="1" customFormat="1" ht="21" spans="1:17">
      <c r="A379" s="736" t="s">
        <v>9354</v>
      </c>
      <c r="B379" s="787" t="s">
        <v>9355</v>
      </c>
      <c r="C379" s="788"/>
      <c r="D379" s="787" t="s">
        <v>9360</v>
      </c>
      <c r="E379" s="789" t="s">
        <v>390</v>
      </c>
      <c r="F379" s="789" t="s">
        <v>391</v>
      </c>
      <c r="G379" s="714" t="s">
        <v>1715</v>
      </c>
      <c r="H379" s="789" t="s">
        <v>27</v>
      </c>
      <c r="I379" s="789" t="s">
        <v>28</v>
      </c>
      <c r="J379" s="789" t="s">
        <v>58</v>
      </c>
      <c r="K379" s="729">
        <v>432126.555025</v>
      </c>
      <c r="L379" s="729">
        <v>4663653.339</v>
      </c>
      <c r="M379" s="789" t="s">
        <v>147</v>
      </c>
      <c r="N379" s="749">
        <v>52.32</v>
      </c>
      <c r="O379" s="716">
        <v>11.25</v>
      </c>
      <c r="P379" s="796">
        <f t="shared" si="6"/>
        <v>588.6</v>
      </c>
      <c r="Q379" s="798"/>
    </row>
    <row r="380" s="1" customFormat="1" ht="21" spans="1:17">
      <c r="A380" s="736" t="s">
        <v>9354</v>
      </c>
      <c r="B380" s="787" t="s">
        <v>9355</v>
      </c>
      <c r="C380" s="788"/>
      <c r="D380" s="787" t="s">
        <v>9360</v>
      </c>
      <c r="E380" s="789" t="s">
        <v>390</v>
      </c>
      <c r="F380" s="789" t="s">
        <v>391</v>
      </c>
      <c r="G380" s="714" t="s">
        <v>1409</v>
      </c>
      <c r="H380" s="789" t="s">
        <v>27</v>
      </c>
      <c r="I380" s="789" t="s">
        <v>28</v>
      </c>
      <c r="J380" s="789" t="s">
        <v>58</v>
      </c>
      <c r="K380" s="729">
        <v>433508.535105</v>
      </c>
      <c r="L380" s="729">
        <v>4663812.05328</v>
      </c>
      <c r="M380" s="789" t="s">
        <v>147</v>
      </c>
      <c r="N380" s="756">
        <v>113.6</v>
      </c>
      <c r="O380" s="716">
        <v>11.25</v>
      </c>
      <c r="P380" s="796">
        <f t="shared" si="6"/>
        <v>1278</v>
      </c>
      <c r="Q380" s="798"/>
    </row>
    <row r="381" s="1" customFormat="1" ht="21" spans="1:17">
      <c r="A381" s="736" t="s">
        <v>9354</v>
      </c>
      <c r="B381" s="787" t="s">
        <v>9355</v>
      </c>
      <c r="C381" s="788"/>
      <c r="D381" s="787" t="s">
        <v>9360</v>
      </c>
      <c r="E381" s="789" t="s">
        <v>390</v>
      </c>
      <c r="F381" s="789" t="s">
        <v>391</v>
      </c>
      <c r="G381" s="714" t="s">
        <v>353</v>
      </c>
      <c r="H381" s="789" t="s">
        <v>27</v>
      </c>
      <c r="I381" s="789" t="s">
        <v>28</v>
      </c>
      <c r="J381" s="789" t="s">
        <v>58</v>
      </c>
      <c r="K381" s="729">
        <v>433196.940393</v>
      </c>
      <c r="L381" s="729">
        <v>4664108.45277</v>
      </c>
      <c r="M381" s="789" t="s">
        <v>147</v>
      </c>
      <c r="N381" s="749">
        <v>15.38</v>
      </c>
      <c r="O381" s="716">
        <v>11.25</v>
      </c>
      <c r="P381" s="796">
        <f t="shared" si="6"/>
        <v>173.025</v>
      </c>
      <c r="Q381" s="798"/>
    </row>
    <row r="382" s="1" customFormat="1" ht="21" spans="1:17">
      <c r="A382" s="736" t="s">
        <v>9354</v>
      </c>
      <c r="B382" s="787" t="s">
        <v>9355</v>
      </c>
      <c r="C382" s="788"/>
      <c r="D382" s="787" t="s">
        <v>9360</v>
      </c>
      <c r="E382" s="789" t="s">
        <v>390</v>
      </c>
      <c r="F382" s="789" t="s">
        <v>391</v>
      </c>
      <c r="G382" s="714" t="s">
        <v>510</v>
      </c>
      <c r="H382" s="789" t="s">
        <v>27</v>
      </c>
      <c r="I382" s="789" t="s">
        <v>28</v>
      </c>
      <c r="J382" s="789" t="s">
        <v>58</v>
      </c>
      <c r="K382" s="729">
        <v>435059.375296</v>
      </c>
      <c r="L382" s="729">
        <v>4664552.10465</v>
      </c>
      <c r="M382" s="789" t="s">
        <v>147</v>
      </c>
      <c r="N382" s="749">
        <v>2.77</v>
      </c>
      <c r="O382" s="716">
        <v>11.25</v>
      </c>
      <c r="P382" s="796">
        <f t="shared" si="6"/>
        <v>31.1625</v>
      </c>
      <c r="Q382" s="798"/>
    </row>
    <row r="383" s="1" customFormat="1" ht="21" spans="1:17">
      <c r="A383" s="736" t="s">
        <v>9354</v>
      </c>
      <c r="B383" s="787" t="s">
        <v>9355</v>
      </c>
      <c r="C383" s="788"/>
      <c r="D383" s="787" t="s">
        <v>9360</v>
      </c>
      <c r="E383" s="789" t="s">
        <v>390</v>
      </c>
      <c r="F383" s="789" t="s">
        <v>391</v>
      </c>
      <c r="G383" s="714" t="s">
        <v>418</v>
      </c>
      <c r="H383" s="789" t="s">
        <v>27</v>
      </c>
      <c r="I383" s="789" t="s">
        <v>28</v>
      </c>
      <c r="J383" s="789" t="s">
        <v>58</v>
      </c>
      <c r="K383" s="729">
        <v>434554.78762</v>
      </c>
      <c r="L383" s="729">
        <v>4664446.28044</v>
      </c>
      <c r="M383" s="789" t="s">
        <v>147</v>
      </c>
      <c r="N383" s="749">
        <v>8.23</v>
      </c>
      <c r="O383" s="716">
        <v>11.25</v>
      </c>
      <c r="P383" s="796">
        <f t="shared" si="6"/>
        <v>92.5875</v>
      </c>
      <c r="Q383" s="798"/>
    </row>
    <row r="384" s="1" customFormat="1" ht="21" spans="1:17">
      <c r="A384" s="736" t="s">
        <v>9354</v>
      </c>
      <c r="B384" s="787" t="s">
        <v>9355</v>
      </c>
      <c r="C384" s="788"/>
      <c r="D384" s="787" t="s">
        <v>9360</v>
      </c>
      <c r="E384" s="789" t="s">
        <v>390</v>
      </c>
      <c r="F384" s="789" t="s">
        <v>391</v>
      </c>
      <c r="G384" s="714" t="s">
        <v>566</v>
      </c>
      <c r="H384" s="789" t="s">
        <v>27</v>
      </c>
      <c r="I384" s="789" t="s">
        <v>28</v>
      </c>
      <c r="J384" s="789" t="s">
        <v>58</v>
      </c>
      <c r="K384" s="729">
        <v>435932.477647</v>
      </c>
      <c r="L384" s="729">
        <v>4664009.19373</v>
      </c>
      <c r="M384" s="789" t="s">
        <v>147</v>
      </c>
      <c r="N384" s="749">
        <v>5.12</v>
      </c>
      <c r="O384" s="716">
        <v>11.25</v>
      </c>
      <c r="P384" s="796">
        <f t="shared" si="6"/>
        <v>57.6</v>
      </c>
      <c r="Q384" s="798"/>
    </row>
    <row r="385" s="1" customFormat="1" ht="21" spans="1:17">
      <c r="A385" s="736" t="s">
        <v>9354</v>
      </c>
      <c r="B385" s="787" t="s">
        <v>9355</v>
      </c>
      <c r="C385" s="788"/>
      <c r="D385" s="787" t="s">
        <v>9360</v>
      </c>
      <c r="E385" s="789" t="s">
        <v>390</v>
      </c>
      <c r="F385" s="789" t="s">
        <v>391</v>
      </c>
      <c r="G385" s="714" t="s">
        <v>1716</v>
      </c>
      <c r="H385" s="789" t="s">
        <v>27</v>
      </c>
      <c r="I385" s="789" t="s">
        <v>28</v>
      </c>
      <c r="J385" s="789" t="s">
        <v>58</v>
      </c>
      <c r="K385" s="729">
        <v>430340.526406</v>
      </c>
      <c r="L385" s="729">
        <v>4661877.73871</v>
      </c>
      <c r="M385" s="789" t="s">
        <v>147</v>
      </c>
      <c r="N385" s="756">
        <v>62.2</v>
      </c>
      <c r="O385" s="716">
        <v>11.25</v>
      </c>
      <c r="P385" s="796">
        <f t="shared" si="6"/>
        <v>699.75</v>
      </c>
      <c r="Q385" s="798"/>
    </row>
    <row r="386" s="1" customFormat="1" ht="21" spans="1:17">
      <c r="A386" s="736" t="s">
        <v>9354</v>
      </c>
      <c r="B386" s="787" t="s">
        <v>9355</v>
      </c>
      <c r="C386" s="788"/>
      <c r="D386" s="787" t="s">
        <v>9360</v>
      </c>
      <c r="E386" s="789" t="s">
        <v>390</v>
      </c>
      <c r="F386" s="789" t="s">
        <v>391</v>
      </c>
      <c r="G386" s="714" t="s">
        <v>1717</v>
      </c>
      <c r="H386" s="789" t="s">
        <v>27</v>
      </c>
      <c r="I386" s="789" t="s">
        <v>28</v>
      </c>
      <c r="J386" s="789" t="s">
        <v>58</v>
      </c>
      <c r="K386" s="729">
        <v>430445.260897</v>
      </c>
      <c r="L386" s="729">
        <v>4662150.61818</v>
      </c>
      <c r="M386" s="789" t="s">
        <v>147</v>
      </c>
      <c r="N386" s="749">
        <v>10.91</v>
      </c>
      <c r="O386" s="716">
        <v>11.25</v>
      </c>
      <c r="P386" s="796">
        <f t="shared" si="6"/>
        <v>122.7375</v>
      </c>
      <c r="Q386" s="798"/>
    </row>
    <row r="387" s="1" customFormat="1" ht="21" spans="1:17">
      <c r="A387" s="736" t="s">
        <v>9354</v>
      </c>
      <c r="B387" s="787" t="s">
        <v>9355</v>
      </c>
      <c r="C387" s="788"/>
      <c r="D387" s="787" t="s">
        <v>9360</v>
      </c>
      <c r="E387" s="789" t="s">
        <v>390</v>
      </c>
      <c r="F387" s="789" t="s">
        <v>391</v>
      </c>
      <c r="G387" s="714" t="s">
        <v>1718</v>
      </c>
      <c r="H387" s="789" t="s">
        <v>27</v>
      </c>
      <c r="I387" s="789" t="s">
        <v>28</v>
      </c>
      <c r="J387" s="789" t="s">
        <v>58</v>
      </c>
      <c r="K387" s="729">
        <v>431313.967967</v>
      </c>
      <c r="L387" s="729">
        <v>4661944.20519</v>
      </c>
      <c r="M387" s="789" t="s">
        <v>147</v>
      </c>
      <c r="N387" s="749">
        <v>21.23</v>
      </c>
      <c r="O387" s="716">
        <v>11.25</v>
      </c>
      <c r="P387" s="796">
        <f t="shared" si="6"/>
        <v>238.8375</v>
      </c>
      <c r="Q387" s="798"/>
    </row>
    <row r="388" s="1" customFormat="1" ht="21" spans="1:17">
      <c r="A388" s="736" t="s">
        <v>9354</v>
      </c>
      <c r="B388" s="787" t="s">
        <v>9355</v>
      </c>
      <c r="C388" s="788"/>
      <c r="D388" s="787" t="s">
        <v>9360</v>
      </c>
      <c r="E388" s="789" t="s">
        <v>390</v>
      </c>
      <c r="F388" s="789" t="s">
        <v>391</v>
      </c>
      <c r="G388" s="714" t="s">
        <v>1719</v>
      </c>
      <c r="H388" s="789" t="s">
        <v>27</v>
      </c>
      <c r="I388" s="789" t="s">
        <v>28</v>
      </c>
      <c r="J388" s="789" t="s">
        <v>58</v>
      </c>
      <c r="K388" s="729">
        <v>434222.279775</v>
      </c>
      <c r="L388" s="729">
        <v>4662908.90012</v>
      </c>
      <c r="M388" s="789" t="s">
        <v>147</v>
      </c>
      <c r="N388" s="749">
        <v>7.76</v>
      </c>
      <c r="O388" s="716">
        <v>11.25</v>
      </c>
      <c r="P388" s="796">
        <f t="shared" si="6"/>
        <v>87.3</v>
      </c>
      <c r="Q388" s="798"/>
    </row>
    <row r="389" s="1" customFormat="1" ht="21" spans="1:17">
      <c r="A389" s="736" t="s">
        <v>9354</v>
      </c>
      <c r="B389" s="787" t="s">
        <v>9355</v>
      </c>
      <c r="C389" s="788"/>
      <c r="D389" s="787" t="s">
        <v>9360</v>
      </c>
      <c r="E389" s="789" t="s">
        <v>390</v>
      </c>
      <c r="F389" s="789" t="s">
        <v>391</v>
      </c>
      <c r="G389" s="714" t="s">
        <v>1720</v>
      </c>
      <c r="H389" s="789" t="s">
        <v>27</v>
      </c>
      <c r="I389" s="789" t="s">
        <v>28</v>
      </c>
      <c r="J389" s="789" t="s">
        <v>58</v>
      </c>
      <c r="K389" s="729">
        <v>433133.506685</v>
      </c>
      <c r="L389" s="729">
        <v>4663665.01992</v>
      </c>
      <c r="M389" s="789" t="s">
        <v>147</v>
      </c>
      <c r="N389" s="749">
        <v>0.85</v>
      </c>
      <c r="O389" s="716">
        <v>11.25</v>
      </c>
      <c r="P389" s="796">
        <f t="shared" si="6"/>
        <v>9.5625</v>
      </c>
      <c r="Q389" s="798"/>
    </row>
    <row r="390" s="1" customFormat="1" ht="21" spans="1:17">
      <c r="A390" s="736" t="s">
        <v>9354</v>
      </c>
      <c r="B390" s="787" t="s">
        <v>9355</v>
      </c>
      <c r="C390" s="788"/>
      <c r="D390" s="787" t="s">
        <v>9360</v>
      </c>
      <c r="E390" s="789" t="s">
        <v>390</v>
      </c>
      <c r="F390" s="789" t="s">
        <v>391</v>
      </c>
      <c r="G390" s="714" t="s">
        <v>1568</v>
      </c>
      <c r="H390" s="789" t="s">
        <v>27</v>
      </c>
      <c r="I390" s="789" t="s">
        <v>28</v>
      </c>
      <c r="J390" s="789" t="s">
        <v>58</v>
      </c>
      <c r="K390" s="729">
        <v>433316.045666</v>
      </c>
      <c r="L390" s="729">
        <v>4663892.8554</v>
      </c>
      <c r="M390" s="789" t="s">
        <v>147</v>
      </c>
      <c r="N390" s="749">
        <v>3.35</v>
      </c>
      <c r="O390" s="716">
        <v>11.25</v>
      </c>
      <c r="P390" s="796">
        <f t="shared" si="6"/>
        <v>37.6875</v>
      </c>
      <c r="Q390" s="798"/>
    </row>
    <row r="391" s="1" customFormat="1" ht="21" spans="1:17">
      <c r="A391" s="736" t="s">
        <v>9354</v>
      </c>
      <c r="B391" s="787" t="s">
        <v>9355</v>
      </c>
      <c r="C391" s="788"/>
      <c r="D391" s="787" t="s">
        <v>9360</v>
      </c>
      <c r="E391" s="789" t="s">
        <v>390</v>
      </c>
      <c r="F391" s="789" t="s">
        <v>391</v>
      </c>
      <c r="G391" s="714" t="s">
        <v>516</v>
      </c>
      <c r="H391" s="789" t="s">
        <v>27</v>
      </c>
      <c r="I391" s="789" t="s">
        <v>28</v>
      </c>
      <c r="J391" s="789" t="s">
        <v>58</v>
      </c>
      <c r="K391" s="729">
        <v>435218.410288</v>
      </c>
      <c r="L391" s="729">
        <v>4664497.73588</v>
      </c>
      <c r="M391" s="789" t="s">
        <v>147</v>
      </c>
      <c r="N391" s="749">
        <v>24.84</v>
      </c>
      <c r="O391" s="716">
        <v>11.25</v>
      </c>
      <c r="P391" s="796">
        <f t="shared" si="6"/>
        <v>279.45</v>
      </c>
      <c r="Q391" s="798"/>
    </row>
    <row r="392" s="1" customFormat="1" ht="21" spans="1:17">
      <c r="A392" s="736" t="s">
        <v>9354</v>
      </c>
      <c r="B392" s="787" t="s">
        <v>9355</v>
      </c>
      <c r="C392" s="788"/>
      <c r="D392" s="787" t="s">
        <v>9360</v>
      </c>
      <c r="E392" s="789" t="s">
        <v>390</v>
      </c>
      <c r="F392" s="789" t="s">
        <v>391</v>
      </c>
      <c r="G392" s="714" t="s">
        <v>413</v>
      </c>
      <c r="H392" s="789" t="s">
        <v>27</v>
      </c>
      <c r="I392" s="789" t="s">
        <v>28</v>
      </c>
      <c r="J392" s="789" t="s">
        <v>58</v>
      </c>
      <c r="K392" s="729">
        <v>435763.549332</v>
      </c>
      <c r="L392" s="729">
        <v>4664519.47669</v>
      </c>
      <c r="M392" s="789" t="s">
        <v>147</v>
      </c>
      <c r="N392" s="749">
        <v>50.78</v>
      </c>
      <c r="O392" s="716">
        <v>11.25</v>
      </c>
      <c r="P392" s="796">
        <f t="shared" si="6"/>
        <v>571.275</v>
      </c>
      <c r="Q392" s="798"/>
    </row>
    <row r="393" s="1" customFormat="1" ht="21" spans="1:17">
      <c r="A393" s="736" t="s">
        <v>9354</v>
      </c>
      <c r="B393" s="787" t="s">
        <v>9355</v>
      </c>
      <c r="C393" s="788"/>
      <c r="D393" s="787" t="s">
        <v>9360</v>
      </c>
      <c r="E393" s="789" t="s">
        <v>390</v>
      </c>
      <c r="F393" s="789" t="s">
        <v>391</v>
      </c>
      <c r="G393" s="714" t="s">
        <v>1721</v>
      </c>
      <c r="H393" s="789" t="s">
        <v>27</v>
      </c>
      <c r="I393" s="789" t="s">
        <v>28</v>
      </c>
      <c r="J393" s="789" t="s">
        <v>58</v>
      </c>
      <c r="K393" s="729">
        <v>431026.009975</v>
      </c>
      <c r="L393" s="729">
        <v>4662234.35993</v>
      </c>
      <c r="M393" s="789" t="s">
        <v>147</v>
      </c>
      <c r="N393" s="749">
        <v>0.98</v>
      </c>
      <c r="O393" s="716">
        <v>11.25</v>
      </c>
      <c r="P393" s="796">
        <f t="shared" si="6"/>
        <v>11.025</v>
      </c>
      <c r="Q393" s="798"/>
    </row>
    <row r="394" s="1" customFormat="1" ht="21" spans="1:17">
      <c r="A394" s="736" t="s">
        <v>9354</v>
      </c>
      <c r="B394" s="787" t="s">
        <v>9355</v>
      </c>
      <c r="C394" s="788"/>
      <c r="D394" s="787" t="s">
        <v>9360</v>
      </c>
      <c r="E394" s="789" t="s">
        <v>390</v>
      </c>
      <c r="F394" s="789" t="s">
        <v>391</v>
      </c>
      <c r="G394" s="714" t="s">
        <v>1722</v>
      </c>
      <c r="H394" s="789" t="s">
        <v>27</v>
      </c>
      <c r="I394" s="789" t="s">
        <v>28</v>
      </c>
      <c r="J394" s="789" t="s">
        <v>58</v>
      </c>
      <c r="K394" s="729">
        <v>430609.820753</v>
      </c>
      <c r="L394" s="729">
        <v>4662402.87347</v>
      </c>
      <c r="M394" s="789" t="s">
        <v>147</v>
      </c>
      <c r="N394" s="749">
        <v>30.04</v>
      </c>
      <c r="O394" s="716">
        <v>11.25</v>
      </c>
      <c r="P394" s="796">
        <f t="shared" si="6"/>
        <v>337.95</v>
      </c>
      <c r="Q394" s="798"/>
    </row>
    <row r="395" s="1" customFormat="1" ht="21" spans="1:17">
      <c r="A395" s="736" t="s">
        <v>9354</v>
      </c>
      <c r="B395" s="787" t="s">
        <v>9355</v>
      </c>
      <c r="C395" s="788"/>
      <c r="D395" s="787" t="s">
        <v>9360</v>
      </c>
      <c r="E395" s="789" t="s">
        <v>390</v>
      </c>
      <c r="F395" s="789" t="s">
        <v>391</v>
      </c>
      <c r="G395" s="714" t="s">
        <v>445</v>
      </c>
      <c r="H395" s="789" t="s">
        <v>27</v>
      </c>
      <c r="I395" s="789" t="s">
        <v>28</v>
      </c>
      <c r="J395" s="789" t="s">
        <v>58</v>
      </c>
      <c r="K395" s="729">
        <v>433321.189029</v>
      </c>
      <c r="L395" s="729">
        <v>4664129.51724</v>
      </c>
      <c r="M395" s="789" t="s">
        <v>147</v>
      </c>
      <c r="N395" s="749">
        <v>0.92</v>
      </c>
      <c r="O395" s="716">
        <v>11.25</v>
      </c>
      <c r="P395" s="796">
        <f t="shared" si="6"/>
        <v>10.35</v>
      </c>
      <c r="Q395" s="798"/>
    </row>
    <row r="396" s="1" customFormat="1" ht="21" spans="1:17">
      <c r="A396" s="736" t="s">
        <v>9354</v>
      </c>
      <c r="B396" s="787" t="s">
        <v>9355</v>
      </c>
      <c r="C396" s="788"/>
      <c r="D396" s="787" t="s">
        <v>9360</v>
      </c>
      <c r="E396" s="789" t="s">
        <v>390</v>
      </c>
      <c r="F396" s="789" t="s">
        <v>391</v>
      </c>
      <c r="G396" s="714" t="s">
        <v>681</v>
      </c>
      <c r="H396" s="789" t="s">
        <v>27</v>
      </c>
      <c r="I396" s="789" t="s">
        <v>28</v>
      </c>
      <c r="J396" s="789" t="s">
        <v>58</v>
      </c>
      <c r="K396" s="729">
        <v>434599.874734</v>
      </c>
      <c r="L396" s="729">
        <v>4664468.33614</v>
      </c>
      <c r="M396" s="789" t="s">
        <v>147</v>
      </c>
      <c r="N396" s="749">
        <v>1.94</v>
      </c>
      <c r="O396" s="716">
        <v>11.25</v>
      </c>
      <c r="P396" s="796">
        <f t="shared" si="6"/>
        <v>21.825</v>
      </c>
      <c r="Q396" s="798"/>
    </row>
    <row r="397" s="1" customFormat="1" ht="21" spans="1:17">
      <c r="A397" s="736" t="s">
        <v>9354</v>
      </c>
      <c r="B397" s="787" t="s">
        <v>9355</v>
      </c>
      <c r="C397" s="788"/>
      <c r="D397" s="787" t="s">
        <v>9360</v>
      </c>
      <c r="E397" s="789" t="s">
        <v>390</v>
      </c>
      <c r="F397" s="789" t="s">
        <v>391</v>
      </c>
      <c r="G397" s="714" t="s">
        <v>699</v>
      </c>
      <c r="H397" s="789" t="s">
        <v>27</v>
      </c>
      <c r="I397" s="789" t="s">
        <v>28</v>
      </c>
      <c r="J397" s="789" t="s">
        <v>58</v>
      </c>
      <c r="K397" s="729">
        <v>434302.513598</v>
      </c>
      <c r="L397" s="729">
        <v>4664337.31651</v>
      </c>
      <c r="M397" s="789" t="s">
        <v>147</v>
      </c>
      <c r="N397" s="749">
        <v>2.83</v>
      </c>
      <c r="O397" s="716">
        <v>11.25</v>
      </c>
      <c r="P397" s="796">
        <f t="shared" si="6"/>
        <v>31.8375</v>
      </c>
      <c r="Q397" s="798"/>
    </row>
    <row r="398" s="1" customFormat="1" ht="21" spans="1:17">
      <c r="A398" s="736" t="s">
        <v>9354</v>
      </c>
      <c r="B398" s="787" t="s">
        <v>9355</v>
      </c>
      <c r="C398" s="788"/>
      <c r="D398" s="787" t="s">
        <v>9365</v>
      </c>
      <c r="E398" s="789" t="s">
        <v>390</v>
      </c>
      <c r="F398" s="789" t="s">
        <v>391</v>
      </c>
      <c r="G398" s="714" t="s">
        <v>1723</v>
      </c>
      <c r="H398" s="736" t="s">
        <v>1267</v>
      </c>
      <c r="I398" s="789" t="s">
        <v>28</v>
      </c>
      <c r="J398" s="789" t="s">
        <v>327</v>
      </c>
      <c r="K398" s="729">
        <v>429649.695846</v>
      </c>
      <c r="L398" s="729">
        <v>4662110.17847</v>
      </c>
      <c r="M398" s="789" t="s">
        <v>147</v>
      </c>
      <c r="N398" s="749">
        <v>18.18</v>
      </c>
      <c r="O398" s="716">
        <v>11.25</v>
      </c>
      <c r="P398" s="796">
        <f t="shared" si="6"/>
        <v>204.525</v>
      </c>
      <c r="Q398" s="798"/>
    </row>
    <row r="399" s="1" customFormat="1" ht="21" spans="1:17">
      <c r="A399" s="736" t="s">
        <v>9354</v>
      </c>
      <c r="B399" s="787" t="s">
        <v>9355</v>
      </c>
      <c r="C399" s="716"/>
      <c r="D399" s="1356" t="s">
        <v>9366</v>
      </c>
      <c r="E399" s="789" t="s">
        <v>390</v>
      </c>
      <c r="F399" s="789" t="s">
        <v>391</v>
      </c>
      <c r="G399" s="714" t="s">
        <v>1724</v>
      </c>
      <c r="H399" s="789" t="s">
        <v>27</v>
      </c>
      <c r="I399" s="789" t="s">
        <v>28</v>
      </c>
      <c r="J399" s="789" t="s">
        <v>58</v>
      </c>
      <c r="K399" s="729">
        <v>430948.573522</v>
      </c>
      <c r="L399" s="729">
        <v>4662415.42786</v>
      </c>
      <c r="M399" s="789" t="s">
        <v>147</v>
      </c>
      <c r="N399" s="749">
        <v>2.19</v>
      </c>
      <c r="O399" s="716">
        <v>11.25</v>
      </c>
      <c r="P399" s="796">
        <f t="shared" si="6"/>
        <v>24.6375</v>
      </c>
      <c r="Q399" s="798"/>
    </row>
    <row r="400" s="1" customFormat="1" ht="21" spans="1:17">
      <c r="A400" s="736" t="s">
        <v>9367</v>
      </c>
      <c r="B400" s="787" t="s">
        <v>9355</v>
      </c>
      <c r="C400" s="788"/>
      <c r="D400" s="787" t="s">
        <v>9368</v>
      </c>
      <c r="E400" s="789" t="s">
        <v>390</v>
      </c>
      <c r="F400" s="789" t="s">
        <v>391</v>
      </c>
      <c r="G400" s="714" t="s">
        <v>492</v>
      </c>
      <c r="H400" s="736" t="s">
        <v>1267</v>
      </c>
      <c r="I400" s="789" t="s">
        <v>28</v>
      </c>
      <c r="J400" s="789" t="s">
        <v>327</v>
      </c>
      <c r="K400" s="729">
        <v>433303.028498</v>
      </c>
      <c r="L400" s="729">
        <v>4663783.95049</v>
      </c>
      <c r="M400" s="789" t="s">
        <v>147</v>
      </c>
      <c r="N400" s="749">
        <v>14.46</v>
      </c>
      <c r="O400" s="716">
        <v>11.25</v>
      </c>
      <c r="P400" s="796">
        <f t="shared" si="6"/>
        <v>162.675</v>
      </c>
      <c r="Q400" s="798"/>
    </row>
    <row r="401" s="1" customFormat="1" spans="1:17">
      <c r="A401" s="681" t="s">
        <v>9369</v>
      </c>
      <c r="B401" s="711" t="s">
        <v>9370</v>
      </c>
      <c r="C401" s="1357" t="s">
        <v>9371</v>
      </c>
      <c r="D401" s="711" t="s">
        <v>9363</v>
      </c>
      <c r="E401" s="749" t="s">
        <v>390</v>
      </c>
      <c r="F401" s="749" t="s">
        <v>391</v>
      </c>
      <c r="G401" s="714" t="s">
        <v>670</v>
      </c>
      <c r="H401" s="749" t="s">
        <v>27</v>
      </c>
      <c r="I401" s="749" t="s">
        <v>28</v>
      </c>
      <c r="J401" s="749" t="s">
        <v>58</v>
      </c>
      <c r="K401" s="714">
        <v>431724.231443</v>
      </c>
      <c r="L401" s="714">
        <v>4663680.0215</v>
      </c>
      <c r="M401" s="749" t="s">
        <v>147</v>
      </c>
      <c r="N401" s="749">
        <v>9.73</v>
      </c>
      <c r="O401" s="749">
        <v>11.25</v>
      </c>
      <c r="P401" s="732">
        <f t="shared" si="6"/>
        <v>109.4625</v>
      </c>
      <c r="Q401" s="798"/>
    </row>
    <row r="402" s="1" customFormat="1" spans="1:17">
      <c r="A402" s="681" t="s">
        <v>9369</v>
      </c>
      <c r="B402" s="711" t="s">
        <v>9370</v>
      </c>
      <c r="C402" s="1357" t="s">
        <v>9371</v>
      </c>
      <c r="D402" s="711" t="s">
        <v>9363</v>
      </c>
      <c r="E402" s="749" t="s">
        <v>390</v>
      </c>
      <c r="F402" s="749" t="s">
        <v>391</v>
      </c>
      <c r="G402" s="714" t="s">
        <v>1420</v>
      </c>
      <c r="H402" s="749" t="s">
        <v>27</v>
      </c>
      <c r="I402" s="749" t="s">
        <v>28</v>
      </c>
      <c r="J402" s="749" t="s">
        <v>58</v>
      </c>
      <c r="K402" s="714">
        <v>431662.063162</v>
      </c>
      <c r="L402" s="714">
        <v>4663676.2382</v>
      </c>
      <c r="M402" s="749" t="s">
        <v>147</v>
      </c>
      <c r="N402" s="749">
        <v>20.9</v>
      </c>
      <c r="O402" s="749">
        <v>11.25</v>
      </c>
      <c r="P402" s="732">
        <f t="shared" si="6"/>
        <v>235.125</v>
      </c>
      <c r="Q402" s="798"/>
    </row>
    <row r="403" s="1" customFormat="1" spans="1:17">
      <c r="A403" s="681" t="s">
        <v>9369</v>
      </c>
      <c r="B403" s="711" t="s">
        <v>9370</v>
      </c>
      <c r="C403" s="1357" t="s">
        <v>9371</v>
      </c>
      <c r="D403" s="711" t="s">
        <v>9363</v>
      </c>
      <c r="E403" s="749" t="s">
        <v>390</v>
      </c>
      <c r="F403" s="749" t="s">
        <v>391</v>
      </c>
      <c r="G403" s="714" t="s">
        <v>1564</v>
      </c>
      <c r="H403" s="749" t="s">
        <v>27</v>
      </c>
      <c r="I403" s="749" t="s">
        <v>28</v>
      </c>
      <c r="J403" s="749" t="s">
        <v>58</v>
      </c>
      <c r="K403" s="714">
        <v>431627.443909</v>
      </c>
      <c r="L403" s="714">
        <v>4663530.16139</v>
      </c>
      <c r="M403" s="749" t="s">
        <v>147</v>
      </c>
      <c r="N403" s="749">
        <v>12.16</v>
      </c>
      <c r="O403" s="749">
        <v>11.25</v>
      </c>
      <c r="P403" s="732">
        <f t="shared" si="6"/>
        <v>136.8</v>
      </c>
      <c r="Q403" s="798"/>
    </row>
    <row r="404" s="1" customFormat="1" spans="1:17">
      <c r="A404" s="681" t="s">
        <v>9369</v>
      </c>
      <c r="B404" s="711" t="s">
        <v>9370</v>
      </c>
      <c r="C404" s="1357" t="s">
        <v>9371</v>
      </c>
      <c r="D404" s="711" t="s">
        <v>9363</v>
      </c>
      <c r="E404" s="749" t="s">
        <v>390</v>
      </c>
      <c r="F404" s="749" t="s">
        <v>391</v>
      </c>
      <c r="G404" s="714" t="s">
        <v>613</v>
      </c>
      <c r="H404" s="749" t="s">
        <v>27</v>
      </c>
      <c r="I404" s="749" t="s">
        <v>28</v>
      </c>
      <c r="J404" s="749" t="s">
        <v>58</v>
      </c>
      <c r="K404" s="714">
        <v>431670.836046</v>
      </c>
      <c r="L404" s="714">
        <v>4663548.04738</v>
      </c>
      <c r="M404" s="749" t="s">
        <v>147</v>
      </c>
      <c r="N404" s="749">
        <v>2.42</v>
      </c>
      <c r="O404" s="749">
        <v>11.25</v>
      </c>
      <c r="P404" s="732">
        <f t="shared" si="6"/>
        <v>27.225</v>
      </c>
      <c r="Q404" s="798"/>
    </row>
    <row r="405" s="1" customFormat="1" spans="1:17">
      <c r="A405" s="681" t="s">
        <v>9369</v>
      </c>
      <c r="B405" s="711" t="s">
        <v>9370</v>
      </c>
      <c r="C405" s="1357" t="s">
        <v>9371</v>
      </c>
      <c r="D405" s="711" t="s">
        <v>9363</v>
      </c>
      <c r="E405" s="749" t="s">
        <v>390</v>
      </c>
      <c r="F405" s="749" t="s">
        <v>391</v>
      </c>
      <c r="G405" s="714" t="s">
        <v>1725</v>
      </c>
      <c r="H405" s="749" t="s">
        <v>27</v>
      </c>
      <c r="I405" s="749" t="s">
        <v>28</v>
      </c>
      <c r="J405" s="749" t="s">
        <v>58</v>
      </c>
      <c r="K405" s="714">
        <v>431563.644102</v>
      </c>
      <c r="L405" s="714">
        <v>4663537.28401</v>
      </c>
      <c r="M405" s="749" t="s">
        <v>147</v>
      </c>
      <c r="N405" s="749">
        <v>10.46</v>
      </c>
      <c r="O405" s="749">
        <v>11.25</v>
      </c>
      <c r="P405" s="732">
        <f t="shared" si="6"/>
        <v>117.675</v>
      </c>
      <c r="Q405" s="798"/>
    </row>
    <row r="406" s="1" customFormat="1" spans="1:17">
      <c r="A406" s="681" t="s">
        <v>9369</v>
      </c>
      <c r="B406" s="711" t="s">
        <v>9370</v>
      </c>
      <c r="C406" s="1357" t="s">
        <v>9371</v>
      </c>
      <c r="D406" s="711" t="s">
        <v>9363</v>
      </c>
      <c r="E406" s="749" t="s">
        <v>390</v>
      </c>
      <c r="F406" s="749" t="s">
        <v>391</v>
      </c>
      <c r="G406" s="714" t="s">
        <v>1726</v>
      </c>
      <c r="H406" s="749" t="s">
        <v>27</v>
      </c>
      <c r="I406" s="749" t="s">
        <v>28</v>
      </c>
      <c r="J406" s="749" t="s">
        <v>58</v>
      </c>
      <c r="K406" s="714">
        <v>431804.346102</v>
      </c>
      <c r="L406" s="714">
        <v>4663597.14664</v>
      </c>
      <c r="M406" s="749" t="s">
        <v>147</v>
      </c>
      <c r="N406" s="749">
        <v>12.44</v>
      </c>
      <c r="O406" s="749">
        <v>11.25</v>
      </c>
      <c r="P406" s="732">
        <f t="shared" si="6"/>
        <v>139.95</v>
      </c>
      <c r="Q406" s="798"/>
    </row>
    <row r="407" s="1" customFormat="1" spans="1:17">
      <c r="A407" s="681" t="s">
        <v>9369</v>
      </c>
      <c r="B407" s="711" t="s">
        <v>9370</v>
      </c>
      <c r="C407" s="1357" t="s">
        <v>9371</v>
      </c>
      <c r="D407" s="711" t="s">
        <v>9363</v>
      </c>
      <c r="E407" s="749" t="s">
        <v>390</v>
      </c>
      <c r="F407" s="749" t="s">
        <v>391</v>
      </c>
      <c r="G407" s="714" t="s">
        <v>1727</v>
      </c>
      <c r="H407" s="749" t="s">
        <v>27</v>
      </c>
      <c r="I407" s="749" t="s">
        <v>28</v>
      </c>
      <c r="J407" s="749" t="s">
        <v>58</v>
      </c>
      <c r="K407" s="714">
        <v>431822.628419</v>
      </c>
      <c r="L407" s="714">
        <v>4663546.63539</v>
      </c>
      <c r="M407" s="749" t="s">
        <v>147</v>
      </c>
      <c r="N407" s="749">
        <v>0.75</v>
      </c>
      <c r="O407" s="749">
        <v>11.25</v>
      </c>
      <c r="P407" s="732">
        <f t="shared" si="6"/>
        <v>8.4375</v>
      </c>
      <c r="Q407" s="798"/>
    </row>
    <row r="408" s="1" customFormat="1" spans="1:17">
      <c r="A408" s="681" t="s">
        <v>9369</v>
      </c>
      <c r="B408" s="711" t="s">
        <v>9370</v>
      </c>
      <c r="C408" s="1357" t="s">
        <v>9371</v>
      </c>
      <c r="D408" s="711" t="s">
        <v>9363</v>
      </c>
      <c r="E408" s="749" t="s">
        <v>390</v>
      </c>
      <c r="F408" s="749" t="s">
        <v>391</v>
      </c>
      <c r="G408" s="714" t="s">
        <v>1642</v>
      </c>
      <c r="H408" s="749" t="s">
        <v>27</v>
      </c>
      <c r="I408" s="749" t="s">
        <v>28</v>
      </c>
      <c r="J408" s="749" t="s">
        <v>58</v>
      </c>
      <c r="K408" s="714">
        <v>431713.782238</v>
      </c>
      <c r="L408" s="714">
        <v>4663557.41701</v>
      </c>
      <c r="M408" s="749" t="s">
        <v>147</v>
      </c>
      <c r="N408" s="749">
        <v>11.07</v>
      </c>
      <c r="O408" s="749">
        <v>11.25</v>
      </c>
      <c r="P408" s="732">
        <f t="shared" ref="P408:P471" si="7">N408*O408</f>
        <v>124.5375</v>
      </c>
      <c r="Q408" s="798"/>
    </row>
    <row r="409" s="1" customFormat="1" spans="1:17">
      <c r="A409" s="681" t="s">
        <v>9369</v>
      </c>
      <c r="B409" s="711" t="s">
        <v>9370</v>
      </c>
      <c r="C409" s="1357" t="s">
        <v>9371</v>
      </c>
      <c r="D409" s="711" t="s">
        <v>9363</v>
      </c>
      <c r="E409" s="749" t="s">
        <v>390</v>
      </c>
      <c r="F409" s="749" t="s">
        <v>391</v>
      </c>
      <c r="G409" s="714" t="s">
        <v>1728</v>
      </c>
      <c r="H409" s="749" t="s">
        <v>27</v>
      </c>
      <c r="I409" s="749" t="s">
        <v>28</v>
      </c>
      <c r="J409" s="749" t="s">
        <v>58</v>
      </c>
      <c r="K409" s="714">
        <v>431737.904443</v>
      </c>
      <c r="L409" s="714">
        <v>4663453.7051</v>
      </c>
      <c r="M409" s="749" t="s">
        <v>147</v>
      </c>
      <c r="N409" s="756">
        <v>4.9</v>
      </c>
      <c r="O409" s="749">
        <v>11.25</v>
      </c>
      <c r="P409" s="732">
        <f t="shared" si="7"/>
        <v>55.125</v>
      </c>
      <c r="Q409" s="798"/>
    </row>
    <row r="410" s="1" customFormat="1" spans="1:17">
      <c r="A410" s="681" t="s">
        <v>9369</v>
      </c>
      <c r="B410" s="711" t="s">
        <v>9370</v>
      </c>
      <c r="C410" s="1357" t="s">
        <v>9371</v>
      </c>
      <c r="D410" s="711" t="s">
        <v>9363</v>
      </c>
      <c r="E410" s="749" t="s">
        <v>390</v>
      </c>
      <c r="F410" s="749" t="s">
        <v>391</v>
      </c>
      <c r="G410" s="714" t="s">
        <v>1729</v>
      </c>
      <c r="H410" s="749" t="s">
        <v>27</v>
      </c>
      <c r="I410" s="749" t="s">
        <v>28</v>
      </c>
      <c r="J410" s="749" t="s">
        <v>58</v>
      </c>
      <c r="K410" s="714">
        <v>431794.849991</v>
      </c>
      <c r="L410" s="714">
        <v>4663672.03032</v>
      </c>
      <c r="M410" s="749" t="s">
        <v>147</v>
      </c>
      <c r="N410" s="749">
        <v>1.35</v>
      </c>
      <c r="O410" s="749">
        <v>11.25</v>
      </c>
      <c r="P410" s="732">
        <f t="shared" si="7"/>
        <v>15.1875</v>
      </c>
      <c r="Q410" s="798"/>
    </row>
    <row r="411" s="1" customFormat="1" spans="1:17">
      <c r="A411" s="681" t="s">
        <v>9369</v>
      </c>
      <c r="B411" s="711" t="s">
        <v>9370</v>
      </c>
      <c r="C411" s="1357" t="s">
        <v>9371</v>
      </c>
      <c r="D411" s="711" t="s">
        <v>9363</v>
      </c>
      <c r="E411" s="749" t="s">
        <v>390</v>
      </c>
      <c r="F411" s="749" t="s">
        <v>391</v>
      </c>
      <c r="G411" s="714" t="s">
        <v>368</v>
      </c>
      <c r="H411" s="749" t="s">
        <v>27</v>
      </c>
      <c r="I411" s="749" t="s">
        <v>28</v>
      </c>
      <c r="J411" s="749" t="s">
        <v>58</v>
      </c>
      <c r="K411" s="714">
        <v>431779.23788</v>
      </c>
      <c r="L411" s="714">
        <v>4663670.86775</v>
      </c>
      <c r="M411" s="749" t="s">
        <v>147</v>
      </c>
      <c r="N411" s="749">
        <v>27.17</v>
      </c>
      <c r="O411" s="749">
        <v>11.25</v>
      </c>
      <c r="P411" s="732">
        <f t="shared" si="7"/>
        <v>305.6625</v>
      </c>
      <c r="Q411" s="798"/>
    </row>
    <row r="412" s="1" customFormat="1" spans="1:17">
      <c r="A412" s="681" t="s">
        <v>9369</v>
      </c>
      <c r="B412" s="711" t="s">
        <v>9370</v>
      </c>
      <c r="C412" s="1357" t="s">
        <v>9371</v>
      </c>
      <c r="D412" s="711" t="s">
        <v>9363</v>
      </c>
      <c r="E412" s="749" t="s">
        <v>390</v>
      </c>
      <c r="F412" s="749" t="s">
        <v>391</v>
      </c>
      <c r="G412" s="714" t="s">
        <v>491</v>
      </c>
      <c r="H412" s="749" t="s">
        <v>27</v>
      </c>
      <c r="I412" s="749" t="s">
        <v>28</v>
      </c>
      <c r="J412" s="749" t="s">
        <v>58</v>
      </c>
      <c r="K412" s="714">
        <v>431846.26425</v>
      </c>
      <c r="L412" s="714">
        <v>4663752.50273</v>
      </c>
      <c r="M412" s="749" t="s">
        <v>147</v>
      </c>
      <c r="N412" s="756">
        <v>0.6</v>
      </c>
      <c r="O412" s="681">
        <v>11.25</v>
      </c>
      <c r="P412" s="732">
        <f t="shared" si="7"/>
        <v>6.75</v>
      </c>
      <c r="Q412" s="798"/>
    </row>
    <row r="413" s="1" customFormat="1" spans="1:17">
      <c r="A413" s="681" t="s">
        <v>9372</v>
      </c>
      <c r="B413" s="711" t="s">
        <v>9373</v>
      </c>
      <c r="C413" s="1358" t="s">
        <v>9374</v>
      </c>
      <c r="D413" s="1357" t="s">
        <v>9375</v>
      </c>
      <c r="E413" s="749" t="s">
        <v>390</v>
      </c>
      <c r="F413" s="749" t="s">
        <v>391</v>
      </c>
      <c r="G413" s="714" t="s">
        <v>1491</v>
      </c>
      <c r="H413" s="749" t="s">
        <v>48</v>
      </c>
      <c r="I413" s="749" t="s">
        <v>28</v>
      </c>
      <c r="J413" s="749" t="s">
        <v>58</v>
      </c>
      <c r="K413" s="714">
        <v>432805.332135</v>
      </c>
      <c r="L413" s="714">
        <v>4662903.98271</v>
      </c>
      <c r="M413" s="749" t="s">
        <v>147</v>
      </c>
      <c r="N413" s="749">
        <v>21.99</v>
      </c>
      <c r="O413" s="801">
        <v>11.25</v>
      </c>
      <c r="P413" s="732">
        <f t="shared" si="7"/>
        <v>247.3875</v>
      </c>
      <c r="Q413" s="798"/>
    </row>
    <row r="414" s="1" customFormat="1" spans="1:17">
      <c r="A414" s="681" t="s">
        <v>9372</v>
      </c>
      <c r="B414" s="711" t="s">
        <v>9373</v>
      </c>
      <c r="C414" s="1358" t="s">
        <v>9374</v>
      </c>
      <c r="D414" s="1357" t="s">
        <v>9375</v>
      </c>
      <c r="E414" s="749" t="s">
        <v>390</v>
      </c>
      <c r="F414" s="749" t="s">
        <v>391</v>
      </c>
      <c r="G414" s="714" t="s">
        <v>1730</v>
      </c>
      <c r="H414" s="749" t="s">
        <v>48</v>
      </c>
      <c r="I414" s="749" t="s">
        <v>28</v>
      </c>
      <c r="J414" s="749" t="s">
        <v>58</v>
      </c>
      <c r="K414" s="714">
        <v>432795.982863</v>
      </c>
      <c r="L414" s="714">
        <v>4663121.02297</v>
      </c>
      <c r="M414" s="749" t="s">
        <v>147</v>
      </c>
      <c r="N414" s="749">
        <v>17.49</v>
      </c>
      <c r="O414" s="801">
        <v>11.25</v>
      </c>
      <c r="P414" s="732">
        <f t="shared" si="7"/>
        <v>196.7625</v>
      </c>
      <c r="Q414" s="798"/>
    </row>
    <row r="415" s="1" customFormat="1" spans="1:17">
      <c r="A415" s="681" t="s">
        <v>9372</v>
      </c>
      <c r="B415" s="711" t="s">
        <v>9373</v>
      </c>
      <c r="C415" s="1358" t="s">
        <v>9374</v>
      </c>
      <c r="D415" s="1357" t="s">
        <v>9375</v>
      </c>
      <c r="E415" s="749" t="s">
        <v>390</v>
      </c>
      <c r="F415" s="749" t="s">
        <v>391</v>
      </c>
      <c r="G415" s="714" t="s">
        <v>1731</v>
      </c>
      <c r="H415" s="749" t="s">
        <v>48</v>
      </c>
      <c r="I415" s="749" t="s">
        <v>28</v>
      </c>
      <c r="J415" s="749" t="s">
        <v>58</v>
      </c>
      <c r="K415" s="714">
        <v>432860.195495</v>
      </c>
      <c r="L415" s="714">
        <v>4663126.71952</v>
      </c>
      <c r="M415" s="749" t="s">
        <v>147</v>
      </c>
      <c r="N415" s="749">
        <v>18.06</v>
      </c>
      <c r="O415" s="801">
        <v>11.25</v>
      </c>
      <c r="P415" s="732">
        <f t="shared" si="7"/>
        <v>203.175</v>
      </c>
      <c r="Q415" s="798"/>
    </row>
    <row r="416" s="1" customFormat="1" spans="1:17">
      <c r="A416" s="681" t="s">
        <v>9372</v>
      </c>
      <c r="B416" s="711" t="s">
        <v>9373</v>
      </c>
      <c r="C416" s="1358" t="s">
        <v>9374</v>
      </c>
      <c r="D416" s="1357" t="s">
        <v>9375</v>
      </c>
      <c r="E416" s="749" t="s">
        <v>390</v>
      </c>
      <c r="F416" s="749" t="s">
        <v>391</v>
      </c>
      <c r="G416" s="714" t="s">
        <v>1732</v>
      </c>
      <c r="H416" s="749" t="s">
        <v>48</v>
      </c>
      <c r="I416" s="749" t="s">
        <v>28</v>
      </c>
      <c r="J416" s="749" t="s">
        <v>58</v>
      </c>
      <c r="K416" s="714">
        <v>432793.504147</v>
      </c>
      <c r="L416" s="714">
        <v>4662977.56713</v>
      </c>
      <c r="M416" s="749" t="s">
        <v>147</v>
      </c>
      <c r="N416" s="749">
        <v>16.07</v>
      </c>
      <c r="O416" s="801">
        <v>11.25</v>
      </c>
      <c r="P416" s="732">
        <f t="shared" si="7"/>
        <v>180.7875</v>
      </c>
      <c r="Q416" s="798"/>
    </row>
    <row r="417" s="1" customFormat="1" spans="1:17">
      <c r="A417" s="681" t="s">
        <v>9376</v>
      </c>
      <c r="B417" s="711" t="s">
        <v>9377</v>
      </c>
      <c r="C417" s="681" t="s">
        <v>9378</v>
      </c>
      <c r="D417" s="711" t="s">
        <v>9379</v>
      </c>
      <c r="E417" s="749" t="s">
        <v>390</v>
      </c>
      <c r="F417" s="749" t="s">
        <v>391</v>
      </c>
      <c r="G417" s="714" t="s">
        <v>1733</v>
      </c>
      <c r="H417" s="749" t="s">
        <v>27</v>
      </c>
      <c r="I417" s="749" t="s">
        <v>28</v>
      </c>
      <c r="J417" s="749" t="s">
        <v>58</v>
      </c>
      <c r="K417" s="714">
        <v>433613.959832</v>
      </c>
      <c r="L417" s="714">
        <v>4663251.41605</v>
      </c>
      <c r="M417" s="749" t="s">
        <v>147</v>
      </c>
      <c r="N417" s="802">
        <v>2.03</v>
      </c>
      <c r="O417" s="681">
        <v>11.25</v>
      </c>
      <c r="P417" s="732">
        <f t="shared" si="7"/>
        <v>22.8375</v>
      </c>
      <c r="Q417" s="798"/>
    </row>
    <row r="418" s="1" customFormat="1" spans="1:17">
      <c r="A418" s="681" t="s">
        <v>9380</v>
      </c>
      <c r="B418" s="711" t="s">
        <v>9381</v>
      </c>
      <c r="C418" s="681" t="s">
        <v>9382</v>
      </c>
      <c r="D418" s="711" t="s">
        <v>9379</v>
      </c>
      <c r="E418" s="749" t="s">
        <v>390</v>
      </c>
      <c r="F418" s="749" t="s">
        <v>391</v>
      </c>
      <c r="G418" s="711" t="s">
        <v>1653</v>
      </c>
      <c r="H418" s="749" t="s">
        <v>27</v>
      </c>
      <c r="I418" s="749" t="s">
        <v>28</v>
      </c>
      <c r="J418" s="749" t="s">
        <v>58</v>
      </c>
      <c r="K418" s="714">
        <v>433581.365497</v>
      </c>
      <c r="L418" s="714">
        <v>4663269.92207</v>
      </c>
      <c r="M418" s="749" t="s">
        <v>147</v>
      </c>
      <c r="N418" s="802">
        <v>0.67</v>
      </c>
      <c r="O418" s="681">
        <v>11.25</v>
      </c>
      <c r="P418" s="732">
        <f t="shared" si="7"/>
        <v>7.5375</v>
      </c>
      <c r="Q418" s="798"/>
    </row>
    <row r="419" s="1" customFormat="1" spans="1:17">
      <c r="A419" s="681" t="s">
        <v>9383</v>
      </c>
      <c r="B419" s="711" t="s">
        <v>9384</v>
      </c>
      <c r="C419" s="681" t="s">
        <v>9385</v>
      </c>
      <c r="D419" s="711" t="s">
        <v>9379</v>
      </c>
      <c r="E419" s="749" t="s">
        <v>390</v>
      </c>
      <c r="F419" s="749" t="s">
        <v>391</v>
      </c>
      <c r="G419" s="714" t="s">
        <v>1734</v>
      </c>
      <c r="H419" s="749" t="s">
        <v>27</v>
      </c>
      <c r="I419" s="749" t="s">
        <v>28</v>
      </c>
      <c r="J419" s="749" t="s">
        <v>58</v>
      </c>
      <c r="K419" s="714">
        <v>433645.968754</v>
      </c>
      <c r="L419" s="714">
        <v>4663231.1346</v>
      </c>
      <c r="M419" s="749" t="s">
        <v>147</v>
      </c>
      <c r="N419" s="714">
        <v>12.96</v>
      </c>
      <c r="O419" s="681">
        <v>11.25</v>
      </c>
      <c r="P419" s="732">
        <f t="shared" si="7"/>
        <v>145.8</v>
      </c>
      <c r="Q419" s="798"/>
    </row>
    <row r="420" s="1" customFormat="1" spans="1:17">
      <c r="A420" s="681" t="s">
        <v>9386</v>
      </c>
      <c r="B420" s="711" t="s">
        <v>9387</v>
      </c>
      <c r="C420" s="681" t="s">
        <v>9388</v>
      </c>
      <c r="D420" s="711" t="s">
        <v>9379</v>
      </c>
      <c r="E420" s="749" t="s">
        <v>390</v>
      </c>
      <c r="F420" s="749" t="s">
        <v>391</v>
      </c>
      <c r="G420" s="714" t="s">
        <v>1735</v>
      </c>
      <c r="H420" s="749" t="s">
        <v>27</v>
      </c>
      <c r="I420" s="749" t="s">
        <v>28</v>
      </c>
      <c r="J420" s="749" t="s">
        <v>58</v>
      </c>
      <c r="K420" s="714">
        <v>433664.4902</v>
      </c>
      <c r="L420" s="714">
        <v>4663224.49619</v>
      </c>
      <c r="M420" s="749" t="s">
        <v>147</v>
      </c>
      <c r="N420" s="802">
        <v>1.12</v>
      </c>
      <c r="O420" s="749">
        <v>11.25</v>
      </c>
      <c r="P420" s="732">
        <f t="shared" si="7"/>
        <v>12.6</v>
      </c>
      <c r="Q420" s="798"/>
    </row>
    <row r="421" s="1" customFormat="1" spans="1:17">
      <c r="A421" s="681" t="s">
        <v>9389</v>
      </c>
      <c r="B421" s="711" t="s">
        <v>9390</v>
      </c>
      <c r="C421" s="681" t="s">
        <v>9391</v>
      </c>
      <c r="D421" s="711" t="s">
        <v>9379</v>
      </c>
      <c r="E421" s="749" t="s">
        <v>390</v>
      </c>
      <c r="F421" s="749" t="s">
        <v>391</v>
      </c>
      <c r="G421" s="711" t="s">
        <v>1736</v>
      </c>
      <c r="H421" s="749" t="s">
        <v>27</v>
      </c>
      <c r="I421" s="749" t="s">
        <v>28</v>
      </c>
      <c r="J421" s="749" t="s">
        <v>58</v>
      </c>
      <c r="K421" s="714">
        <v>433593.417061</v>
      </c>
      <c r="L421" s="714">
        <v>4663262.19704</v>
      </c>
      <c r="M421" s="749" t="s">
        <v>147</v>
      </c>
      <c r="N421" s="802">
        <v>3.76</v>
      </c>
      <c r="O421" s="681">
        <v>11.25</v>
      </c>
      <c r="P421" s="732">
        <f t="shared" si="7"/>
        <v>42.3</v>
      </c>
      <c r="Q421" s="798"/>
    </row>
    <row r="422" s="1" customFormat="1" spans="1:17">
      <c r="A422" s="681" t="s">
        <v>9392</v>
      </c>
      <c r="B422" s="711" t="s">
        <v>9393</v>
      </c>
      <c r="C422" s="681" t="s">
        <v>9394</v>
      </c>
      <c r="D422" s="711" t="s">
        <v>9379</v>
      </c>
      <c r="E422" s="749" t="s">
        <v>390</v>
      </c>
      <c r="F422" s="749" t="s">
        <v>391</v>
      </c>
      <c r="G422" s="714" t="s">
        <v>1737</v>
      </c>
      <c r="H422" s="749" t="s">
        <v>27</v>
      </c>
      <c r="I422" s="749" t="s">
        <v>28</v>
      </c>
      <c r="J422" s="749" t="s">
        <v>58</v>
      </c>
      <c r="K422" s="714">
        <v>433623.615052</v>
      </c>
      <c r="L422" s="714">
        <v>4663242.17493</v>
      </c>
      <c r="M422" s="749" t="s">
        <v>147</v>
      </c>
      <c r="N422" s="802">
        <v>2.39</v>
      </c>
      <c r="O422" s="749">
        <v>11.25</v>
      </c>
      <c r="P422" s="732">
        <f t="shared" si="7"/>
        <v>26.8875</v>
      </c>
      <c r="Q422" s="798"/>
    </row>
    <row r="423" s="1" customFormat="1" spans="1:17">
      <c r="A423" s="681" t="s">
        <v>9395</v>
      </c>
      <c r="B423" s="711" t="s">
        <v>9396</v>
      </c>
      <c r="C423" s="681"/>
      <c r="D423" s="1357" t="s">
        <v>9397</v>
      </c>
      <c r="E423" s="749" t="s">
        <v>390</v>
      </c>
      <c r="F423" s="749" t="s">
        <v>391</v>
      </c>
      <c r="G423" s="714" t="s">
        <v>1582</v>
      </c>
      <c r="H423" s="749" t="s">
        <v>27</v>
      </c>
      <c r="I423" s="749" t="s">
        <v>28</v>
      </c>
      <c r="J423" s="749" t="s">
        <v>58</v>
      </c>
      <c r="K423" s="714">
        <v>437765.565206</v>
      </c>
      <c r="L423" s="714">
        <v>4662547.69889</v>
      </c>
      <c r="M423" s="749" t="s">
        <v>147</v>
      </c>
      <c r="N423" s="749">
        <v>7.91</v>
      </c>
      <c r="O423" s="788">
        <v>11.25</v>
      </c>
      <c r="P423" s="796">
        <f t="shared" si="7"/>
        <v>88.9875</v>
      </c>
      <c r="Q423" s="798"/>
    </row>
    <row r="424" s="1" customFormat="1" spans="1:17">
      <c r="A424" s="681" t="s">
        <v>9395</v>
      </c>
      <c r="B424" s="711" t="s">
        <v>9396</v>
      </c>
      <c r="C424" s="681"/>
      <c r="D424" s="1357" t="s">
        <v>9397</v>
      </c>
      <c r="E424" s="749" t="s">
        <v>390</v>
      </c>
      <c r="F424" s="749" t="s">
        <v>391</v>
      </c>
      <c r="G424" s="714" t="s">
        <v>1738</v>
      </c>
      <c r="H424" s="749" t="s">
        <v>27</v>
      </c>
      <c r="I424" s="749" t="s">
        <v>28</v>
      </c>
      <c r="J424" s="749" t="s">
        <v>58</v>
      </c>
      <c r="K424" s="714">
        <v>437914.864793</v>
      </c>
      <c r="L424" s="714">
        <v>4662606.90472</v>
      </c>
      <c r="M424" s="749" t="s">
        <v>147</v>
      </c>
      <c r="N424" s="749">
        <v>34.45</v>
      </c>
      <c r="O424" s="788">
        <v>11.25</v>
      </c>
      <c r="P424" s="796">
        <f t="shared" si="7"/>
        <v>387.5625</v>
      </c>
      <c r="Q424" s="798"/>
    </row>
    <row r="425" s="1" customFormat="1" spans="1:17">
      <c r="A425" s="681" t="s">
        <v>9395</v>
      </c>
      <c r="B425" s="711" t="s">
        <v>9396</v>
      </c>
      <c r="C425" s="681"/>
      <c r="D425" s="1357" t="s">
        <v>9397</v>
      </c>
      <c r="E425" s="749" t="s">
        <v>390</v>
      </c>
      <c r="F425" s="749" t="s">
        <v>391</v>
      </c>
      <c r="G425" s="714" t="s">
        <v>1739</v>
      </c>
      <c r="H425" s="749" t="s">
        <v>27</v>
      </c>
      <c r="I425" s="749" t="s">
        <v>28</v>
      </c>
      <c r="J425" s="749" t="s">
        <v>58</v>
      </c>
      <c r="K425" s="714">
        <v>437909.240028</v>
      </c>
      <c r="L425" s="714">
        <v>4662667.26492</v>
      </c>
      <c r="M425" s="749" t="s">
        <v>147</v>
      </c>
      <c r="N425" s="749">
        <v>7.17</v>
      </c>
      <c r="O425" s="716">
        <v>11.25</v>
      </c>
      <c r="P425" s="796">
        <f t="shared" si="7"/>
        <v>80.6625</v>
      </c>
      <c r="Q425" s="798"/>
    </row>
    <row r="426" s="1" customFormat="1" spans="1:17">
      <c r="A426" s="681" t="s">
        <v>9395</v>
      </c>
      <c r="B426" s="711" t="s">
        <v>9396</v>
      </c>
      <c r="C426" s="681"/>
      <c r="D426" s="1357" t="s">
        <v>9397</v>
      </c>
      <c r="E426" s="749" t="s">
        <v>390</v>
      </c>
      <c r="F426" s="749" t="s">
        <v>391</v>
      </c>
      <c r="G426" s="714" t="s">
        <v>1740</v>
      </c>
      <c r="H426" s="749" t="s">
        <v>27</v>
      </c>
      <c r="I426" s="749" t="s">
        <v>28</v>
      </c>
      <c r="J426" s="749" t="s">
        <v>58</v>
      </c>
      <c r="K426" s="714">
        <v>437937.107717</v>
      </c>
      <c r="L426" s="714">
        <v>4662516.77629</v>
      </c>
      <c r="M426" s="749" t="s">
        <v>147</v>
      </c>
      <c r="N426" s="749">
        <v>16.08</v>
      </c>
      <c r="O426" s="788">
        <v>11.25</v>
      </c>
      <c r="P426" s="796">
        <f t="shared" si="7"/>
        <v>180.9</v>
      </c>
      <c r="Q426" s="798"/>
    </row>
    <row r="427" s="1" customFormat="1" spans="1:17">
      <c r="A427" s="681" t="s">
        <v>9398</v>
      </c>
      <c r="B427" s="711" t="s">
        <v>4063</v>
      </c>
      <c r="C427" s="681" t="s">
        <v>9399</v>
      </c>
      <c r="D427" s="711" t="s">
        <v>9379</v>
      </c>
      <c r="E427" s="749" t="s">
        <v>390</v>
      </c>
      <c r="F427" s="749" t="s">
        <v>391</v>
      </c>
      <c r="G427" s="714" t="s">
        <v>1741</v>
      </c>
      <c r="H427" s="749" t="s">
        <v>27</v>
      </c>
      <c r="I427" s="749" t="s">
        <v>28</v>
      </c>
      <c r="J427" s="749" t="s">
        <v>58</v>
      </c>
      <c r="K427" s="714">
        <v>433544.911217</v>
      </c>
      <c r="L427" s="714">
        <v>4663302.45775</v>
      </c>
      <c r="M427" s="749" t="s">
        <v>147</v>
      </c>
      <c r="N427" s="802">
        <v>1.93</v>
      </c>
      <c r="O427" s="749">
        <v>11.25</v>
      </c>
      <c r="P427" s="732">
        <f t="shared" si="7"/>
        <v>21.7125</v>
      </c>
      <c r="Q427" s="798"/>
    </row>
    <row r="428" s="1" customFormat="1" spans="1:17">
      <c r="A428" s="681" t="s">
        <v>9400</v>
      </c>
      <c r="B428" s="711" t="s">
        <v>9401</v>
      </c>
      <c r="C428" s="681" t="s">
        <v>9402</v>
      </c>
      <c r="D428" s="711" t="s">
        <v>9379</v>
      </c>
      <c r="E428" s="749" t="s">
        <v>390</v>
      </c>
      <c r="F428" s="749" t="s">
        <v>391</v>
      </c>
      <c r="G428" s="714" t="s">
        <v>1742</v>
      </c>
      <c r="H428" s="749" t="s">
        <v>27</v>
      </c>
      <c r="I428" s="749" t="s">
        <v>28</v>
      </c>
      <c r="J428" s="749" t="s">
        <v>58</v>
      </c>
      <c r="K428" s="714">
        <v>434991.947372</v>
      </c>
      <c r="L428" s="714">
        <v>4662353.37287</v>
      </c>
      <c r="M428" s="749" t="s">
        <v>147</v>
      </c>
      <c r="N428" s="802">
        <v>2.27</v>
      </c>
      <c r="O428" s="749">
        <v>11.25</v>
      </c>
      <c r="P428" s="732">
        <f t="shared" si="7"/>
        <v>25.5375</v>
      </c>
      <c r="Q428" s="798"/>
    </row>
    <row r="429" s="1" customFormat="1" spans="1:17">
      <c r="A429" s="681" t="s">
        <v>1842</v>
      </c>
      <c r="B429" s="711" t="s">
        <v>9403</v>
      </c>
      <c r="C429" s="681" t="s">
        <v>9404</v>
      </c>
      <c r="D429" s="711" t="s">
        <v>9379</v>
      </c>
      <c r="E429" s="749" t="s">
        <v>390</v>
      </c>
      <c r="F429" s="749" t="s">
        <v>391</v>
      </c>
      <c r="G429" s="714" t="s">
        <v>1743</v>
      </c>
      <c r="H429" s="749" t="s">
        <v>27</v>
      </c>
      <c r="I429" s="749" t="s">
        <v>28</v>
      </c>
      <c r="J429" s="749" t="s">
        <v>58</v>
      </c>
      <c r="K429" s="714">
        <v>433612.498899</v>
      </c>
      <c r="L429" s="714">
        <v>4663006.09724</v>
      </c>
      <c r="M429" s="749" t="s">
        <v>147</v>
      </c>
      <c r="N429" s="802">
        <v>1.692</v>
      </c>
      <c r="O429" s="681">
        <v>11.25</v>
      </c>
      <c r="P429" s="732">
        <f t="shared" si="7"/>
        <v>19.035</v>
      </c>
      <c r="Q429" s="798"/>
    </row>
    <row r="430" s="1" customFormat="1" spans="1:17">
      <c r="A430" s="681" t="s">
        <v>9405</v>
      </c>
      <c r="B430" s="711" t="s">
        <v>9406</v>
      </c>
      <c r="C430" s="681"/>
      <c r="D430" s="1357" t="s">
        <v>9407</v>
      </c>
      <c r="E430" s="749" t="s">
        <v>390</v>
      </c>
      <c r="F430" s="749" t="s">
        <v>391</v>
      </c>
      <c r="G430" s="714" t="s">
        <v>1742</v>
      </c>
      <c r="H430" s="681" t="s">
        <v>1267</v>
      </c>
      <c r="I430" s="749" t="s">
        <v>28</v>
      </c>
      <c r="J430" s="749" t="s">
        <v>327</v>
      </c>
      <c r="K430" s="714">
        <v>434991.947372</v>
      </c>
      <c r="L430" s="714">
        <v>4662353.37287</v>
      </c>
      <c r="M430" s="749" t="s">
        <v>147</v>
      </c>
      <c r="N430" s="802">
        <v>32.08</v>
      </c>
      <c r="O430" s="749">
        <v>11.25</v>
      </c>
      <c r="P430" s="732">
        <f t="shared" si="7"/>
        <v>360.9</v>
      </c>
      <c r="Q430" s="798"/>
    </row>
    <row r="431" s="1" customFormat="1" spans="1:17">
      <c r="A431" s="681" t="s">
        <v>9408</v>
      </c>
      <c r="B431" s="711" t="s">
        <v>9409</v>
      </c>
      <c r="C431" s="681">
        <v>41571</v>
      </c>
      <c r="D431" s="711" t="s">
        <v>9364</v>
      </c>
      <c r="E431" s="749" t="s">
        <v>390</v>
      </c>
      <c r="F431" s="749" t="s">
        <v>391</v>
      </c>
      <c r="G431" s="714" t="s">
        <v>1744</v>
      </c>
      <c r="H431" s="749" t="s">
        <v>27</v>
      </c>
      <c r="I431" s="749" t="s">
        <v>28</v>
      </c>
      <c r="J431" s="749" t="s">
        <v>58</v>
      </c>
      <c r="K431" s="714">
        <v>433942.002542</v>
      </c>
      <c r="L431" s="714">
        <v>4662876.77595</v>
      </c>
      <c r="M431" s="749" t="s">
        <v>147</v>
      </c>
      <c r="N431" s="802">
        <v>12.89</v>
      </c>
      <c r="O431" s="681">
        <v>11.25</v>
      </c>
      <c r="P431" s="732">
        <f t="shared" si="7"/>
        <v>145.0125</v>
      </c>
      <c r="Q431" s="798"/>
    </row>
    <row r="432" s="1" customFormat="1" spans="1:17">
      <c r="A432" s="681" t="s">
        <v>9410</v>
      </c>
      <c r="B432" s="711" t="s">
        <v>9411</v>
      </c>
      <c r="C432" s="681"/>
      <c r="D432" s="1357" t="s">
        <v>9397</v>
      </c>
      <c r="E432" s="749" t="s">
        <v>390</v>
      </c>
      <c r="F432" s="749" t="s">
        <v>391</v>
      </c>
      <c r="G432" s="714" t="s">
        <v>1745</v>
      </c>
      <c r="H432" s="749" t="s">
        <v>27</v>
      </c>
      <c r="I432" s="749" t="s">
        <v>28</v>
      </c>
      <c r="J432" s="749" t="s">
        <v>58</v>
      </c>
      <c r="K432" s="714">
        <v>437385.358552</v>
      </c>
      <c r="L432" s="714">
        <v>4662430.74241</v>
      </c>
      <c r="M432" s="749" t="s">
        <v>147</v>
      </c>
      <c r="N432" s="802">
        <v>31.42</v>
      </c>
      <c r="O432" s="681">
        <v>11.25</v>
      </c>
      <c r="P432" s="732">
        <f t="shared" si="7"/>
        <v>353.475</v>
      </c>
      <c r="Q432" s="798"/>
    </row>
    <row r="433" s="1" customFormat="1" spans="1:17">
      <c r="A433" s="681" t="s">
        <v>9412</v>
      </c>
      <c r="B433" s="711" t="s">
        <v>9413</v>
      </c>
      <c r="C433" s="681" t="s">
        <v>9414</v>
      </c>
      <c r="D433" s="711" t="s">
        <v>9379</v>
      </c>
      <c r="E433" s="749" t="s">
        <v>390</v>
      </c>
      <c r="F433" s="749" t="s">
        <v>391</v>
      </c>
      <c r="G433" s="714" t="s">
        <v>1127</v>
      </c>
      <c r="H433" s="749" t="s">
        <v>27</v>
      </c>
      <c r="I433" s="749" t="s">
        <v>28</v>
      </c>
      <c r="J433" s="749" t="s">
        <v>58</v>
      </c>
      <c r="K433" s="714">
        <v>433744.141126</v>
      </c>
      <c r="L433" s="714">
        <v>4663091.93902</v>
      </c>
      <c r="M433" s="749" t="s">
        <v>147</v>
      </c>
      <c r="N433" s="802">
        <v>1.12</v>
      </c>
      <c r="O433" s="681">
        <v>11.25</v>
      </c>
      <c r="P433" s="732">
        <f t="shared" si="7"/>
        <v>12.6</v>
      </c>
      <c r="Q433" s="798"/>
    </row>
    <row r="434" s="1" customFormat="1" spans="1:17">
      <c r="A434" s="681" t="s">
        <v>9415</v>
      </c>
      <c r="B434" s="711" t="s">
        <v>9416</v>
      </c>
      <c r="C434" s="681" t="s">
        <v>9417</v>
      </c>
      <c r="D434" s="711" t="s">
        <v>9364</v>
      </c>
      <c r="E434" s="749" t="s">
        <v>390</v>
      </c>
      <c r="F434" s="749" t="s">
        <v>391</v>
      </c>
      <c r="G434" s="714" t="s">
        <v>1746</v>
      </c>
      <c r="H434" s="749" t="s">
        <v>27</v>
      </c>
      <c r="I434" s="749" t="s">
        <v>28</v>
      </c>
      <c r="J434" s="749" t="s">
        <v>58</v>
      </c>
      <c r="K434" s="714">
        <v>434063.807145</v>
      </c>
      <c r="L434" s="714">
        <v>4662611.59024</v>
      </c>
      <c r="M434" s="749" t="s">
        <v>147</v>
      </c>
      <c r="N434" s="749">
        <v>9.71</v>
      </c>
      <c r="O434" s="749">
        <v>11.25</v>
      </c>
      <c r="P434" s="732">
        <f t="shared" si="7"/>
        <v>109.2375</v>
      </c>
      <c r="Q434" s="798"/>
    </row>
    <row r="435" s="1" customFormat="1" spans="1:17">
      <c r="A435" s="681" t="s">
        <v>9415</v>
      </c>
      <c r="B435" s="711" t="s">
        <v>9416</v>
      </c>
      <c r="C435" s="681" t="s">
        <v>9418</v>
      </c>
      <c r="D435" s="711" t="s">
        <v>9364</v>
      </c>
      <c r="E435" s="749" t="s">
        <v>390</v>
      </c>
      <c r="F435" s="749" t="s">
        <v>391</v>
      </c>
      <c r="G435" s="714" t="s">
        <v>1747</v>
      </c>
      <c r="H435" s="749" t="s">
        <v>27</v>
      </c>
      <c r="I435" s="749" t="s">
        <v>28</v>
      </c>
      <c r="J435" s="749" t="s">
        <v>58</v>
      </c>
      <c r="K435" s="714">
        <v>433867.835197</v>
      </c>
      <c r="L435" s="714">
        <v>4662710.49989</v>
      </c>
      <c r="M435" s="749" t="s">
        <v>147</v>
      </c>
      <c r="N435" s="749">
        <v>1.52</v>
      </c>
      <c r="O435" s="681">
        <v>11.25</v>
      </c>
      <c r="P435" s="732">
        <f t="shared" si="7"/>
        <v>17.1</v>
      </c>
      <c r="Q435" s="798"/>
    </row>
    <row r="436" s="1" customFormat="1" spans="1:17">
      <c r="A436" s="681" t="s">
        <v>9415</v>
      </c>
      <c r="B436" s="711" t="s">
        <v>9416</v>
      </c>
      <c r="C436" s="681" t="s">
        <v>9418</v>
      </c>
      <c r="D436" s="711" t="s">
        <v>9364</v>
      </c>
      <c r="E436" s="749" t="s">
        <v>390</v>
      </c>
      <c r="F436" s="749" t="s">
        <v>391</v>
      </c>
      <c r="G436" s="714" t="s">
        <v>1129</v>
      </c>
      <c r="H436" s="749" t="s">
        <v>27</v>
      </c>
      <c r="I436" s="749" t="s">
        <v>28</v>
      </c>
      <c r="J436" s="749" t="s">
        <v>58</v>
      </c>
      <c r="K436" s="714">
        <v>433693.384016</v>
      </c>
      <c r="L436" s="714">
        <v>4663183.96185</v>
      </c>
      <c r="M436" s="749" t="s">
        <v>147</v>
      </c>
      <c r="N436" s="749">
        <v>1.58</v>
      </c>
      <c r="O436" s="681">
        <v>11.25</v>
      </c>
      <c r="P436" s="732">
        <f t="shared" si="7"/>
        <v>17.775</v>
      </c>
      <c r="Q436" s="798"/>
    </row>
    <row r="437" s="1" customFormat="1" spans="1:17">
      <c r="A437" s="681" t="s">
        <v>9415</v>
      </c>
      <c r="B437" s="711" t="s">
        <v>9416</v>
      </c>
      <c r="C437" s="681" t="s">
        <v>9418</v>
      </c>
      <c r="D437" s="711" t="s">
        <v>9364</v>
      </c>
      <c r="E437" s="749" t="s">
        <v>390</v>
      </c>
      <c r="F437" s="749" t="s">
        <v>391</v>
      </c>
      <c r="G437" s="714" t="s">
        <v>1743</v>
      </c>
      <c r="H437" s="749" t="s">
        <v>27</v>
      </c>
      <c r="I437" s="749" t="s">
        <v>28</v>
      </c>
      <c r="J437" s="749" t="s">
        <v>58</v>
      </c>
      <c r="K437" s="714">
        <v>433612.498899</v>
      </c>
      <c r="L437" s="714">
        <v>4663006.09724</v>
      </c>
      <c r="M437" s="749" t="s">
        <v>147</v>
      </c>
      <c r="N437" s="749">
        <v>14.04</v>
      </c>
      <c r="O437" s="681">
        <v>11.25</v>
      </c>
      <c r="P437" s="732">
        <f t="shared" si="7"/>
        <v>157.95</v>
      </c>
      <c r="Q437" s="798"/>
    </row>
    <row r="438" s="1" customFormat="1" spans="1:17">
      <c r="A438" s="681" t="s">
        <v>9415</v>
      </c>
      <c r="B438" s="711" t="s">
        <v>9416</v>
      </c>
      <c r="C438" s="681" t="s">
        <v>9418</v>
      </c>
      <c r="D438" s="711" t="s">
        <v>9364</v>
      </c>
      <c r="E438" s="749" t="s">
        <v>390</v>
      </c>
      <c r="F438" s="749" t="s">
        <v>391</v>
      </c>
      <c r="G438" s="714" t="s">
        <v>1748</v>
      </c>
      <c r="H438" s="749" t="s">
        <v>27</v>
      </c>
      <c r="I438" s="749" t="s">
        <v>28</v>
      </c>
      <c r="J438" s="749" t="s">
        <v>58</v>
      </c>
      <c r="K438" s="714">
        <v>433756.572927</v>
      </c>
      <c r="L438" s="714">
        <v>4662921.10442</v>
      </c>
      <c r="M438" s="749" t="s">
        <v>147</v>
      </c>
      <c r="N438" s="749">
        <v>11.95</v>
      </c>
      <c r="O438" s="681">
        <v>11.25</v>
      </c>
      <c r="P438" s="732">
        <f t="shared" si="7"/>
        <v>134.4375</v>
      </c>
      <c r="Q438" s="798"/>
    </row>
    <row r="439" s="1" customFormat="1" spans="1:17">
      <c r="A439" s="681" t="s">
        <v>9415</v>
      </c>
      <c r="B439" s="711" t="s">
        <v>9416</v>
      </c>
      <c r="C439" s="681" t="s">
        <v>9418</v>
      </c>
      <c r="D439" s="711" t="s">
        <v>9364</v>
      </c>
      <c r="E439" s="749" t="s">
        <v>390</v>
      </c>
      <c r="F439" s="749" t="s">
        <v>391</v>
      </c>
      <c r="G439" s="714" t="s">
        <v>1749</v>
      </c>
      <c r="H439" s="749" t="s">
        <v>27</v>
      </c>
      <c r="I439" s="749" t="s">
        <v>28</v>
      </c>
      <c r="J439" s="749" t="s">
        <v>58</v>
      </c>
      <c r="K439" s="714">
        <v>433802.503286</v>
      </c>
      <c r="L439" s="714">
        <v>4662905.50085</v>
      </c>
      <c r="M439" s="749" t="s">
        <v>147</v>
      </c>
      <c r="N439" s="749">
        <v>17.83</v>
      </c>
      <c r="O439" s="681">
        <v>11.25</v>
      </c>
      <c r="P439" s="732">
        <f t="shared" si="7"/>
        <v>200.5875</v>
      </c>
      <c r="Q439" s="798"/>
    </row>
    <row r="440" s="1" customFormat="1" spans="1:17">
      <c r="A440" s="681" t="s">
        <v>9415</v>
      </c>
      <c r="B440" s="711" t="s">
        <v>9416</v>
      </c>
      <c r="C440" s="681" t="s">
        <v>9418</v>
      </c>
      <c r="D440" s="711" t="s">
        <v>9364</v>
      </c>
      <c r="E440" s="749" t="s">
        <v>390</v>
      </c>
      <c r="F440" s="749" t="s">
        <v>391</v>
      </c>
      <c r="G440" s="714" t="s">
        <v>1750</v>
      </c>
      <c r="H440" s="749" t="s">
        <v>27</v>
      </c>
      <c r="I440" s="749" t="s">
        <v>28</v>
      </c>
      <c r="J440" s="749" t="s">
        <v>58</v>
      </c>
      <c r="K440" s="714">
        <v>433939.962135</v>
      </c>
      <c r="L440" s="714">
        <v>4662715.82431</v>
      </c>
      <c r="M440" s="749" t="s">
        <v>147</v>
      </c>
      <c r="N440" s="749">
        <v>13.15</v>
      </c>
      <c r="O440" s="749">
        <v>11.25</v>
      </c>
      <c r="P440" s="732">
        <f t="shared" si="7"/>
        <v>147.9375</v>
      </c>
      <c r="Q440" s="798"/>
    </row>
    <row r="441" s="1" customFormat="1" spans="1:17">
      <c r="A441" s="681" t="s">
        <v>9415</v>
      </c>
      <c r="B441" s="711" t="s">
        <v>9416</v>
      </c>
      <c r="C441" s="681" t="s">
        <v>9418</v>
      </c>
      <c r="D441" s="711" t="s">
        <v>9364</v>
      </c>
      <c r="E441" s="749" t="s">
        <v>390</v>
      </c>
      <c r="F441" s="749" t="s">
        <v>391</v>
      </c>
      <c r="G441" s="714" t="s">
        <v>1584</v>
      </c>
      <c r="H441" s="749" t="s">
        <v>27</v>
      </c>
      <c r="I441" s="749" t="s">
        <v>28</v>
      </c>
      <c r="J441" s="749" t="s">
        <v>58</v>
      </c>
      <c r="K441" s="714">
        <v>433855.139959</v>
      </c>
      <c r="L441" s="714">
        <v>4662774.53411</v>
      </c>
      <c r="M441" s="749" t="s">
        <v>147</v>
      </c>
      <c r="N441" s="749">
        <v>14.04</v>
      </c>
      <c r="O441" s="681">
        <v>11.25</v>
      </c>
      <c r="P441" s="732">
        <f t="shared" si="7"/>
        <v>157.95</v>
      </c>
      <c r="Q441" s="798"/>
    </row>
    <row r="442" s="1" customFormat="1" spans="1:17">
      <c r="A442" s="681" t="s">
        <v>9419</v>
      </c>
      <c r="B442" s="711" t="s">
        <v>9420</v>
      </c>
      <c r="C442" s="681" t="s">
        <v>9421</v>
      </c>
      <c r="D442" s="711" t="s">
        <v>9364</v>
      </c>
      <c r="E442" s="749" t="s">
        <v>390</v>
      </c>
      <c r="F442" s="749" t="s">
        <v>391</v>
      </c>
      <c r="G442" s="714" t="s">
        <v>1120</v>
      </c>
      <c r="H442" s="749" t="s">
        <v>27</v>
      </c>
      <c r="I442" s="749" t="s">
        <v>28</v>
      </c>
      <c r="J442" s="749" t="s">
        <v>58</v>
      </c>
      <c r="K442" s="714">
        <v>433770.322139</v>
      </c>
      <c r="L442" s="714">
        <v>4663078.90257</v>
      </c>
      <c r="M442" s="749" t="s">
        <v>147</v>
      </c>
      <c r="N442" s="802">
        <v>12.45</v>
      </c>
      <c r="O442" s="749">
        <v>11.25</v>
      </c>
      <c r="P442" s="732">
        <f t="shared" si="7"/>
        <v>140.0625</v>
      </c>
      <c r="Q442" s="798"/>
    </row>
    <row r="443" s="1" customFormat="1" spans="1:17">
      <c r="A443" s="681" t="s">
        <v>9422</v>
      </c>
      <c r="B443" s="711" t="s">
        <v>9423</v>
      </c>
      <c r="C443" s="681" t="s">
        <v>9424</v>
      </c>
      <c r="D443" s="711" t="s">
        <v>9379</v>
      </c>
      <c r="E443" s="749" t="s">
        <v>390</v>
      </c>
      <c r="F443" s="749" t="s">
        <v>391</v>
      </c>
      <c r="G443" s="714" t="s">
        <v>690</v>
      </c>
      <c r="H443" s="681" t="s">
        <v>1267</v>
      </c>
      <c r="I443" s="749" t="s">
        <v>28</v>
      </c>
      <c r="J443" s="749" t="s">
        <v>58</v>
      </c>
      <c r="K443" s="714">
        <v>433876.098524</v>
      </c>
      <c r="L443" s="714">
        <v>4663938.04969</v>
      </c>
      <c r="M443" s="749" t="s">
        <v>147</v>
      </c>
      <c r="N443" s="802">
        <v>1.97</v>
      </c>
      <c r="O443" s="749">
        <v>11.25</v>
      </c>
      <c r="P443" s="732">
        <f t="shared" si="7"/>
        <v>22.1625</v>
      </c>
      <c r="Q443" s="798"/>
    </row>
    <row r="444" s="1" customFormat="1" spans="1:17">
      <c r="A444" s="681" t="s">
        <v>9425</v>
      </c>
      <c r="B444" s="711" t="s">
        <v>9426</v>
      </c>
      <c r="C444" s="1357" t="s">
        <v>9427</v>
      </c>
      <c r="D444" s="711" t="s">
        <v>9361</v>
      </c>
      <c r="E444" s="749" t="s">
        <v>390</v>
      </c>
      <c r="F444" s="749" t="s">
        <v>391</v>
      </c>
      <c r="G444" s="714" t="s">
        <v>690</v>
      </c>
      <c r="H444" s="749" t="s">
        <v>27</v>
      </c>
      <c r="I444" s="749" t="s">
        <v>28</v>
      </c>
      <c r="J444" s="749" t="s">
        <v>58</v>
      </c>
      <c r="K444" s="714">
        <v>433876.098524</v>
      </c>
      <c r="L444" s="714">
        <v>4663938.04969</v>
      </c>
      <c r="M444" s="749" t="s">
        <v>147</v>
      </c>
      <c r="N444" s="749">
        <v>49.5</v>
      </c>
      <c r="O444" s="681">
        <v>11.25</v>
      </c>
      <c r="P444" s="732">
        <f t="shared" si="7"/>
        <v>556.875</v>
      </c>
      <c r="Q444" s="798"/>
    </row>
    <row r="445" s="1" customFormat="1" spans="1:17">
      <c r="A445" s="681" t="s">
        <v>9425</v>
      </c>
      <c r="B445" s="711" t="s">
        <v>9426</v>
      </c>
      <c r="C445" s="1357" t="s">
        <v>9427</v>
      </c>
      <c r="D445" s="711" t="s">
        <v>9361</v>
      </c>
      <c r="E445" s="749" t="s">
        <v>390</v>
      </c>
      <c r="F445" s="749" t="s">
        <v>391</v>
      </c>
      <c r="G445" s="714" t="s">
        <v>631</v>
      </c>
      <c r="H445" s="749" t="s">
        <v>27</v>
      </c>
      <c r="I445" s="749" t="s">
        <v>28</v>
      </c>
      <c r="J445" s="749" t="s">
        <v>58</v>
      </c>
      <c r="K445" s="714">
        <v>433805.120178</v>
      </c>
      <c r="L445" s="714">
        <v>4663967.84844</v>
      </c>
      <c r="M445" s="749" t="s">
        <v>147</v>
      </c>
      <c r="N445" s="749">
        <v>16.71</v>
      </c>
      <c r="O445" s="681">
        <v>11.25</v>
      </c>
      <c r="P445" s="732">
        <f t="shared" si="7"/>
        <v>187.9875</v>
      </c>
      <c r="Q445" s="798"/>
    </row>
    <row r="446" s="1" customFormat="1" spans="1:17">
      <c r="A446" s="681" t="s">
        <v>9425</v>
      </c>
      <c r="B446" s="711" t="s">
        <v>9426</v>
      </c>
      <c r="C446" s="1357" t="s">
        <v>9427</v>
      </c>
      <c r="D446" s="711" t="s">
        <v>9361</v>
      </c>
      <c r="E446" s="749" t="s">
        <v>390</v>
      </c>
      <c r="F446" s="749" t="s">
        <v>391</v>
      </c>
      <c r="G446" s="714" t="s">
        <v>461</v>
      </c>
      <c r="H446" s="749" t="s">
        <v>27</v>
      </c>
      <c r="I446" s="749" t="s">
        <v>28</v>
      </c>
      <c r="J446" s="749" t="s">
        <v>58</v>
      </c>
      <c r="K446" s="714">
        <v>433838.637219</v>
      </c>
      <c r="L446" s="714">
        <v>4663922.51674</v>
      </c>
      <c r="M446" s="749" t="s">
        <v>147</v>
      </c>
      <c r="N446" s="749">
        <v>15.86</v>
      </c>
      <c r="O446" s="749">
        <v>11.25</v>
      </c>
      <c r="P446" s="732">
        <f t="shared" si="7"/>
        <v>178.425</v>
      </c>
      <c r="Q446" s="798"/>
    </row>
    <row r="447" s="1" customFormat="1" spans="1:17">
      <c r="A447" s="681" t="s">
        <v>9428</v>
      </c>
      <c r="B447" s="711" t="s">
        <v>8203</v>
      </c>
      <c r="C447" s="681"/>
      <c r="D447" s="1357" t="s">
        <v>9397</v>
      </c>
      <c r="E447" s="749" t="s">
        <v>390</v>
      </c>
      <c r="F447" s="749" t="s">
        <v>391</v>
      </c>
      <c r="G447" s="714" t="s">
        <v>1751</v>
      </c>
      <c r="H447" s="681" t="s">
        <v>1267</v>
      </c>
      <c r="I447" s="749" t="s">
        <v>28</v>
      </c>
      <c r="J447" s="749" t="s">
        <v>327</v>
      </c>
      <c r="K447" s="714">
        <v>437055.644824</v>
      </c>
      <c r="L447" s="714">
        <v>4662239.48957</v>
      </c>
      <c r="M447" s="749" t="s">
        <v>147</v>
      </c>
      <c r="N447" s="749">
        <v>10.57</v>
      </c>
      <c r="O447" s="749">
        <v>11.25</v>
      </c>
      <c r="P447" s="732">
        <f t="shared" si="7"/>
        <v>118.9125</v>
      </c>
      <c r="Q447" s="798"/>
    </row>
    <row r="448" s="1" customFormat="1" spans="1:17">
      <c r="A448" s="681" t="s">
        <v>9428</v>
      </c>
      <c r="B448" s="711" t="s">
        <v>8203</v>
      </c>
      <c r="C448" s="681"/>
      <c r="D448" s="1357" t="s">
        <v>9397</v>
      </c>
      <c r="E448" s="749" t="s">
        <v>390</v>
      </c>
      <c r="F448" s="749" t="s">
        <v>391</v>
      </c>
      <c r="G448" s="714" t="s">
        <v>1752</v>
      </c>
      <c r="H448" s="681" t="s">
        <v>1267</v>
      </c>
      <c r="I448" s="749" t="s">
        <v>28</v>
      </c>
      <c r="J448" s="749" t="s">
        <v>327</v>
      </c>
      <c r="K448" s="714">
        <v>436972.72693</v>
      </c>
      <c r="L448" s="714">
        <v>4662175.59417</v>
      </c>
      <c r="M448" s="749" t="s">
        <v>1208</v>
      </c>
      <c r="N448" s="749">
        <v>2.38</v>
      </c>
      <c r="O448" s="749">
        <v>12.25</v>
      </c>
      <c r="P448" s="732">
        <f t="shared" si="7"/>
        <v>29.155</v>
      </c>
      <c r="Q448" s="798"/>
    </row>
    <row r="449" s="1" customFormat="1" spans="1:17">
      <c r="A449" s="681" t="s">
        <v>9428</v>
      </c>
      <c r="B449" s="711" t="s">
        <v>8203</v>
      </c>
      <c r="C449" s="681"/>
      <c r="D449" s="1357" t="s">
        <v>9397</v>
      </c>
      <c r="E449" s="749" t="s">
        <v>390</v>
      </c>
      <c r="F449" s="749" t="s">
        <v>391</v>
      </c>
      <c r="G449" s="714" t="s">
        <v>1753</v>
      </c>
      <c r="H449" s="681" t="s">
        <v>1267</v>
      </c>
      <c r="I449" s="749" t="s">
        <v>28</v>
      </c>
      <c r="J449" s="749" t="s">
        <v>327</v>
      </c>
      <c r="K449" s="714">
        <v>437066.772113</v>
      </c>
      <c r="L449" s="714">
        <v>4662207.29327</v>
      </c>
      <c r="M449" s="749" t="s">
        <v>147</v>
      </c>
      <c r="N449" s="749">
        <v>3.44</v>
      </c>
      <c r="O449" s="681">
        <v>11.25</v>
      </c>
      <c r="P449" s="732">
        <f t="shared" si="7"/>
        <v>38.7</v>
      </c>
      <c r="Q449" s="798"/>
    </row>
    <row r="450" s="1" customFormat="1" spans="1:17">
      <c r="A450" s="681" t="s">
        <v>9429</v>
      </c>
      <c r="B450" s="711" t="s">
        <v>9430</v>
      </c>
      <c r="C450" s="681" t="s">
        <v>9431</v>
      </c>
      <c r="D450" s="711" t="s">
        <v>9379</v>
      </c>
      <c r="E450" s="749" t="s">
        <v>390</v>
      </c>
      <c r="F450" s="749" t="s">
        <v>391</v>
      </c>
      <c r="G450" s="714" t="s">
        <v>1754</v>
      </c>
      <c r="H450" s="749" t="s">
        <v>27</v>
      </c>
      <c r="I450" s="749" t="s">
        <v>28</v>
      </c>
      <c r="J450" s="749" t="s">
        <v>58</v>
      </c>
      <c r="K450" s="714">
        <v>433725.995956</v>
      </c>
      <c r="L450" s="714">
        <v>4663100.37595</v>
      </c>
      <c r="M450" s="749" t="s">
        <v>147</v>
      </c>
      <c r="N450" s="802">
        <v>2.49</v>
      </c>
      <c r="O450" s="749">
        <v>11.25</v>
      </c>
      <c r="P450" s="732">
        <f t="shared" si="7"/>
        <v>28.0125</v>
      </c>
      <c r="Q450" s="798"/>
    </row>
    <row r="451" s="1" customFormat="1" spans="1:17">
      <c r="A451" s="681" t="s">
        <v>2203</v>
      </c>
      <c r="B451" s="711" t="s">
        <v>9432</v>
      </c>
      <c r="C451" s="681"/>
      <c r="D451" s="1357" t="s">
        <v>9407</v>
      </c>
      <c r="E451" s="749" t="s">
        <v>390</v>
      </c>
      <c r="F451" s="749" t="s">
        <v>391</v>
      </c>
      <c r="G451" s="714" t="s">
        <v>1755</v>
      </c>
      <c r="H451" s="749" t="s">
        <v>27</v>
      </c>
      <c r="I451" s="749" t="s">
        <v>28</v>
      </c>
      <c r="J451" s="749" t="s">
        <v>58</v>
      </c>
      <c r="K451" s="714">
        <v>434855.605927</v>
      </c>
      <c r="L451" s="714">
        <v>4663044.90037</v>
      </c>
      <c r="M451" s="749" t="s">
        <v>147</v>
      </c>
      <c r="N451" s="749">
        <v>2.01</v>
      </c>
      <c r="O451" s="681">
        <v>11.25</v>
      </c>
      <c r="P451" s="732">
        <f t="shared" si="7"/>
        <v>22.6125</v>
      </c>
      <c r="Q451" s="798"/>
    </row>
    <row r="452" s="1" customFormat="1" spans="1:17">
      <c r="A452" s="681" t="s">
        <v>2203</v>
      </c>
      <c r="B452" s="711" t="s">
        <v>9432</v>
      </c>
      <c r="C452" s="681"/>
      <c r="D452" s="1357" t="s">
        <v>9407</v>
      </c>
      <c r="E452" s="749" t="s">
        <v>390</v>
      </c>
      <c r="F452" s="749" t="s">
        <v>391</v>
      </c>
      <c r="G452" s="714" t="s">
        <v>1453</v>
      </c>
      <c r="H452" s="749" t="s">
        <v>27</v>
      </c>
      <c r="I452" s="749" t="s">
        <v>28</v>
      </c>
      <c r="J452" s="749" t="s">
        <v>58</v>
      </c>
      <c r="K452" s="714">
        <v>434974.979697</v>
      </c>
      <c r="L452" s="714">
        <v>4662956.88233</v>
      </c>
      <c r="M452" s="749" t="s">
        <v>147</v>
      </c>
      <c r="N452" s="749">
        <v>38.94</v>
      </c>
      <c r="O452" s="681">
        <v>11.25</v>
      </c>
      <c r="P452" s="732">
        <f t="shared" si="7"/>
        <v>438.075</v>
      </c>
      <c r="Q452" s="798"/>
    </row>
    <row r="453" s="1" customFormat="1" spans="1:17">
      <c r="A453" s="681" t="s">
        <v>9433</v>
      </c>
      <c r="B453" s="711" t="s">
        <v>9434</v>
      </c>
      <c r="C453" s="681"/>
      <c r="D453" s="1357" t="s">
        <v>9407</v>
      </c>
      <c r="E453" s="749" t="s">
        <v>390</v>
      </c>
      <c r="F453" s="749" t="s">
        <v>391</v>
      </c>
      <c r="G453" s="714" t="s">
        <v>1553</v>
      </c>
      <c r="H453" s="681" t="s">
        <v>1267</v>
      </c>
      <c r="I453" s="749" t="s">
        <v>28</v>
      </c>
      <c r="J453" s="749" t="s">
        <v>327</v>
      </c>
      <c r="K453" s="714">
        <v>435089.73904</v>
      </c>
      <c r="L453" s="714">
        <v>4662913.64523</v>
      </c>
      <c r="M453" s="749" t="s">
        <v>147</v>
      </c>
      <c r="N453" s="802">
        <v>11.91</v>
      </c>
      <c r="O453" s="681">
        <v>11.25</v>
      </c>
      <c r="P453" s="732">
        <f t="shared" si="7"/>
        <v>133.9875</v>
      </c>
      <c r="Q453" s="798"/>
    </row>
    <row r="454" s="1" customFormat="1" spans="1:17">
      <c r="A454" s="681" t="s">
        <v>9435</v>
      </c>
      <c r="B454" s="711" t="s">
        <v>1935</v>
      </c>
      <c r="C454" s="681"/>
      <c r="D454" s="1357" t="s">
        <v>9407</v>
      </c>
      <c r="E454" s="749" t="s">
        <v>390</v>
      </c>
      <c r="F454" s="749" t="s">
        <v>391</v>
      </c>
      <c r="G454" s="714" t="s">
        <v>1756</v>
      </c>
      <c r="H454" s="681" t="s">
        <v>1267</v>
      </c>
      <c r="I454" s="749" t="s">
        <v>28</v>
      </c>
      <c r="J454" s="749" t="s">
        <v>327</v>
      </c>
      <c r="K454" s="714">
        <v>435134.632586</v>
      </c>
      <c r="L454" s="714">
        <v>4662919.08649</v>
      </c>
      <c r="M454" s="749" t="s">
        <v>147</v>
      </c>
      <c r="N454" s="802">
        <v>21.79</v>
      </c>
      <c r="O454" s="749">
        <v>11.25</v>
      </c>
      <c r="P454" s="732">
        <f t="shared" si="7"/>
        <v>245.1375</v>
      </c>
      <c r="Q454" s="798"/>
    </row>
    <row r="455" s="1" customFormat="1" spans="1:17">
      <c r="A455" s="681" t="s">
        <v>5134</v>
      </c>
      <c r="B455" s="711" t="s">
        <v>7204</v>
      </c>
      <c r="C455" s="1357" t="s">
        <v>9436</v>
      </c>
      <c r="D455" s="711" t="s">
        <v>9362</v>
      </c>
      <c r="E455" s="749" t="s">
        <v>390</v>
      </c>
      <c r="F455" s="749" t="s">
        <v>391</v>
      </c>
      <c r="G455" s="714" t="s">
        <v>630</v>
      </c>
      <c r="H455" s="749" t="s">
        <v>27</v>
      </c>
      <c r="I455" s="749" t="s">
        <v>28</v>
      </c>
      <c r="J455" s="749" t="s">
        <v>555</v>
      </c>
      <c r="K455" s="729">
        <v>433173.460426</v>
      </c>
      <c r="L455" s="729">
        <v>4663975.5326</v>
      </c>
      <c r="M455" s="749" t="s">
        <v>147</v>
      </c>
      <c r="N455" s="802">
        <v>19.6</v>
      </c>
      <c r="O455" s="681">
        <v>11.25</v>
      </c>
      <c r="P455" s="732">
        <f t="shared" si="7"/>
        <v>220.5</v>
      </c>
      <c r="Q455" s="798"/>
    </row>
    <row r="456" s="1" customFormat="1" spans="1:17">
      <c r="A456" s="681" t="s">
        <v>9437</v>
      </c>
      <c r="B456" s="711" t="s">
        <v>9438</v>
      </c>
      <c r="C456" s="681"/>
      <c r="D456" s="1357" t="s">
        <v>9397</v>
      </c>
      <c r="E456" s="749" t="s">
        <v>390</v>
      </c>
      <c r="F456" s="749" t="s">
        <v>391</v>
      </c>
      <c r="G456" s="714" t="s">
        <v>1757</v>
      </c>
      <c r="H456" s="681" t="s">
        <v>1267</v>
      </c>
      <c r="I456" s="749" t="s">
        <v>28</v>
      </c>
      <c r="J456" s="749" t="s">
        <v>327</v>
      </c>
      <c r="K456" s="714">
        <v>437160.159606</v>
      </c>
      <c r="L456" s="714">
        <v>4661996.2054</v>
      </c>
      <c r="M456" s="749" t="s">
        <v>147</v>
      </c>
      <c r="N456" s="802">
        <v>51.58</v>
      </c>
      <c r="O456" s="749">
        <v>11.25</v>
      </c>
      <c r="P456" s="732">
        <f t="shared" si="7"/>
        <v>580.275</v>
      </c>
      <c r="Q456" s="798"/>
    </row>
    <row r="457" s="1" customFormat="1" spans="1:17">
      <c r="A457" s="681" t="s">
        <v>9439</v>
      </c>
      <c r="B457" s="711" t="s">
        <v>9440</v>
      </c>
      <c r="C457" s="681" t="s">
        <v>9441</v>
      </c>
      <c r="D457" s="711" t="s">
        <v>9364</v>
      </c>
      <c r="E457" s="749" t="s">
        <v>390</v>
      </c>
      <c r="F457" s="749" t="s">
        <v>391</v>
      </c>
      <c r="G457" s="714" t="s">
        <v>1758</v>
      </c>
      <c r="H457" s="749" t="s">
        <v>27</v>
      </c>
      <c r="I457" s="749" t="s">
        <v>28</v>
      </c>
      <c r="J457" s="749" t="s">
        <v>58</v>
      </c>
      <c r="K457" s="714">
        <v>433861.419172</v>
      </c>
      <c r="L457" s="714">
        <v>4662958.02593</v>
      </c>
      <c r="M457" s="749" t="s">
        <v>147</v>
      </c>
      <c r="N457" s="802">
        <v>8.49</v>
      </c>
      <c r="O457" s="749">
        <v>11.25</v>
      </c>
      <c r="P457" s="732">
        <f t="shared" si="7"/>
        <v>95.5125</v>
      </c>
      <c r="Q457" s="798"/>
    </row>
    <row r="458" s="1" customFormat="1" spans="1:17">
      <c r="A458" s="681" t="s">
        <v>9442</v>
      </c>
      <c r="B458" s="711" t="s">
        <v>9443</v>
      </c>
      <c r="C458" s="681" t="s">
        <v>9444</v>
      </c>
      <c r="D458" s="711" t="s">
        <v>9379</v>
      </c>
      <c r="E458" s="749" t="s">
        <v>390</v>
      </c>
      <c r="F458" s="749" t="s">
        <v>391</v>
      </c>
      <c r="G458" s="714" t="s">
        <v>1759</v>
      </c>
      <c r="H458" s="749" t="s">
        <v>27</v>
      </c>
      <c r="I458" s="749" t="s">
        <v>28</v>
      </c>
      <c r="J458" s="749" t="s">
        <v>29</v>
      </c>
      <c r="K458" s="714">
        <v>433707.933908</v>
      </c>
      <c r="L458" s="714">
        <v>4663153.7251</v>
      </c>
      <c r="M458" s="749" t="s">
        <v>147</v>
      </c>
      <c r="N458" s="802">
        <v>1.77</v>
      </c>
      <c r="O458" s="681">
        <v>11.25</v>
      </c>
      <c r="P458" s="732">
        <f t="shared" si="7"/>
        <v>19.9125</v>
      </c>
      <c r="Q458" s="798"/>
    </row>
    <row r="459" s="1" customFormat="1" spans="1:17">
      <c r="A459" s="681" t="s">
        <v>9445</v>
      </c>
      <c r="B459" s="711" t="s">
        <v>9446</v>
      </c>
      <c r="C459" s="681" t="s">
        <v>9447</v>
      </c>
      <c r="D459" s="711" t="s">
        <v>9379</v>
      </c>
      <c r="E459" s="749" t="s">
        <v>390</v>
      </c>
      <c r="F459" s="749" t="s">
        <v>391</v>
      </c>
      <c r="G459" s="714" t="s">
        <v>1760</v>
      </c>
      <c r="H459" s="749" t="s">
        <v>27</v>
      </c>
      <c r="I459" s="749" t="s">
        <v>28</v>
      </c>
      <c r="J459" s="749" t="s">
        <v>58</v>
      </c>
      <c r="K459" s="714">
        <v>433683.626086</v>
      </c>
      <c r="L459" s="714">
        <v>4663187.62522</v>
      </c>
      <c r="M459" s="749" t="s">
        <v>147</v>
      </c>
      <c r="N459" s="802">
        <v>2.75</v>
      </c>
      <c r="O459" s="681">
        <v>11.25</v>
      </c>
      <c r="P459" s="732">
        <f t="shared" si="7"/>
        <v>30.9375</v>
      </c>
      <c r="Q459" s="798"/>
    </row>
    <row r="460" s="1" customFormat="1" spans="1:17">
      <c r="A460" s="681" t="s">
        <v>9448</v>
      </c>
      <c r="B460" s="711" t="s">
        <v>9449</v>
      </c>
      <c r="C460" s="681"/>
      <c r="D460" s="1357" t="s">
        <v>9407</v>
      </c>
      <c r="E460" s="749" t="s">
        <v>390</v>
      </c>
      <c r="F460" s="749" t="s">
        <v>391</v>
      </c>
      <c r="G460" s="714" t="s">
        <v>1761</v>
      </c>
      <c r="H460" s="681" t="s">
        <v>1267</v>
      </c>
      <c r="I460" s="749" t="s">
        <v>28</v>
      </c>
      <c r="J460" s="749" t="s">
        <v>327</v>
      </c>
      <c r="K460" s="714">
        <v>434738.845905</v>
      </c>
      <c r="L460" s="714">
        <v>4662866.8896</v>
      </c>
      <c r="M460" s="749" t="s">
        <v>147</v>
      </c>
      <c r="N460" s="749">
        <v>1.24</v>
      </c>
      <c r="O460" s="749">
        <v>11.25</v>
      </c>
      <c r="P460" s="732">
        <f t="shared" si="7"/>
        <v>13.95</v>
      </c>
      <c r="Q460" s="798"/>
    </row>
    <row r="461" s="1" customFormat="1" spans="1:17">
      <c r="A461" s="681" t="s">
        <v>9448</v>
      </c>
      <c r="B461" s="711" t="s">
        <v>9449</v>
      </c>
      <c r="C461" s="681"/>
      <c r="D461" s="1357" t="s">
        <v>9407</v>
      </c>
      <c r="E461" s="749" t="s">
        <v>390</v>
      </c>
      <c r="F461" s="749" t="s">
        <v>391</v>
      </c>
      <c r="G461" s="714" t="s">
        <v>1762</v>
      </c>
      <c r="H461" s="681" t="s">
        <v>1267</v>
      </c>
      <c r="I461" s="749" t="s">
        <v>28</v>
      </c>
      <c r="J461" s="749" t="s">
        <v>327</v>
      </c>
      <c r="K461" s="714">
        <v>434416.89188</v>
      </c>
      <c r="L461" s="714">
        <v>4662541.65705</v>
      </c>
      <c r="M461" s="749" t="s">
        <v>147</v>
      </c>
      <c r="N461" s="749">
        <v>18.15</v>
      </c>
      <c r="O461" s="681">
        <v>11.25</v>
      </c>
      <c r="P461" s="732">
        <f t="shared" si="7"/>
        <v>204.1875</v>
      </c>
      <c r="Q461" s="798"/>
    </row>
    <row r="462" s="1" customFormat="1" spans="1:17">
      <c r="A462" s="681" t="s">
        <v>9448</v>
      </c>
      <c r="B462" s="711" t="s">
        <v>9449</v>
      </c>
      <c r="C462" s="681"/>
      <c r="D462" s="1357" t="s">
        <v>9407</v>
      </c>
      <c r="E462" s="749" t="s">
        <v>390</v>
      </c>
      <c r="F462" s="749" t="s">
        <v>391</v>
      </c>
      <c r="G462" s="714" t="s">
        <v>1763</v>
      </c>
      <c r="H462" s="749" t="s">
        <v>27</v>
      </c>
      <c r="I462" s="749" t="s">
        <v>28</v>
      </c>
      <c r="J462" s="749" t="s">
        <v>58</v>
      </c>
      <c r="K462" s="714">
        <v>434771.299638</v>
      </c>
      <c r="L462" s="714">
        <v>4662770.88866</v>
      </c>
      <c r="M462" s="749" t="s">
        <v>147</v>
      </c>
      <c r="N462" s="749">
        <v>13.59</v>
      </c>
      <c r="O462" s="749">
        <v>11.25</v>
      </c>
      <c r="P462" s="732">
        <f t="shared" si="7"/>
        <v>152.8875</v>
      </c>
      <c r="Q462" s="798"/>
    </row>
    <row r="463" s="1" customFormat="1" spans="1:17">
      <c r="A463" s="681" t="s">
        <v>9448</v>
      </c>
      <c r="B463" s="711" t="s">
        <v>9449</v>
      </c>
      <c r="C463" s="681"/>
      <c r="D463" s="1357" t="s">
        <v>9407</v>
      </c>
      <c r="E463" s="749" t="s">
        <v>390</v>
      </c>
      <c r="F463" s="749" t="s">
        <v>391</v>
      </c>
      <c r="G463" s="714" t="s">
        <v>1764</v>
      </c>
      <c r="H463" s="749" t="s">
        <v>27</v>
      </c>
      <c r="I463" s="749" t="s">
        <v>28</v>
      </c>
      <c r="J463" s="749" t="s">
        <v>58</v>
      </c>
      <c r="K463" s="714">
        <v>434620.975036</v>
      </c>
      <c r="L463" s="714">
        <v>4662922.09236</v>
      </c>
      <c r="M463" s="749" t="s">
        <v>147</v>
      </c>
      <c r="N463" s="749">
        <v>19.12</v>
      </c>
      <c r="O463" s="681">
        <v>11.25</v>
      </c>
      <c r="P463" s="732">
        <f t="shared" si="7"/>
        <v>215.1</v>
      </c>
      <c r="Q463" s="798"/>
    </row>
    <row r="464" s="1" customFormat="1" spans="1:17">
      <c r="A464" s="681" t="s">
        <v>9448</v>
      </c>
      <c r="B464" s="711" t="s">
        <v>9449</v>
      </c>
      <c r="C464" s="681"/>
      <c r="D464" s="1357" t="s">
        <v>9407</v>
      </c>
      <c r="E464" s="749" t="s">
        <v>390</v>
      </c>
      <c r="F464" s="749" t="s">
        <v>391</v>
      </c>
      <c r="G464" s="714" t="s">
        <v>1149</v>
      </c>
      <c r="H464" s="749" t="s">
        <v>27</v>
      </c>
      <c r="I464" s="749" t="s">
        <v>28</v>
      </c>
      <c r="J464" s="749" t="s">
        <v>58</v>
      </c>
      <c r="K464" s="714">
        <v>434743.437648</v>
      </c>
      <c r="L464" s="714">
        <v>4662828.37295</v>
      </c>
      <c r="M464" s="749" t="s">
        <v>147</v>
      </c>
      <c r="N464" s="749">
        <v>10.48</v>
      </c>
      <c r="O464" s="681">
        <v>11.25</v>
      </c>
      <c r="P464" s="732">
        <f t="shared" si="7"/>
        <v>117.9</v>
      </c>
      <c r="Q464" s="798"/>
    </row>
    <row r="465" s="1" customFormat="1" spans="1:17">
      <c r="A465" s="681" t="s">
        <v>9448</v>
      </c>
      <c r="B465" s="711" t="s">
        <v>9449</v>
      </c>
      <c r="C465" s="681"/>
      <c r="D465" s="1357" t="s">
        <v>9407</v>
      </c>
      <c r="E465" s="749" t="s">
        <v>390</v>
      </c>
      <c r="F465" s="749" t="s">
        <v>391</v>
      </c>
      <c r="G465" s="714" t="s">
        <v>1765</v>
      </c>
      <c r="H465" s="749" t="s">
        <v>27</v>
      </c>
      <c r="I465" s="749" t="s">
        <v>28</v>
      </c>
      <c r="J465" s="749" t="s">
        <v>58</v>
      </c>
      <c r="K465" s="714">
        <v>434586.184127</v>
      </c>
      <c r="L465" s="714">
        <v>4662971.73277</v>
      </c>
      <c r="M465" s="749" t="s">
        <v>147</v>
      </c>
      <c r="N465" s="749">
        <v>3.13</v>
      </c>
      <c r="O465" s="681">
        <v>11.25</v>
      </c>
      <c r="P465" s="732">
        <f t="shared" si="7"/>
        <v>35.2125</v>
      </c>
      <c r="Q465" s="798"/>
    </row>
    <row r="466" s="1" customFormat="1" spans="1:17">
      <c r="A466" s="681" t="s">
        <v>9450</v>
      </c>
      <c r="B466" s="711" t="s">
        <v>9434</v>
      </c>
      <c r="C466" s="681"/>
      <c r="D466" s="1357" t="s">
        <v>9397</v>
      </c>
      <c r="E466" s="749" t="s">
        <v>390</v>
      </c>
      <c r="F466" s="749" t="s">
        <v>391</v>
      </c>
      <c r="G466" s="714" t="s">
        <v>487</v>
      </c>
      <c r="H466" s="749" t="s">
        <v>27</v>
      </c>
      <c r="I466" s="749" t="s">
        <v>28</v>
      </c>
      <c r="J466" s="749" t="s">
        <v>58</v>
      </c>
      <c r="K466" s="714">
        <v>432658.496651</v>
      </c>
      <c r="L466" s="714">
        <v>4663749.30323</v>
      </c>
      <c r="M466" s="749" t="s">
        <v>147</v>
      </c>
      <c r="N466" s="802">
        <v>7.5</v>
      </c>
      <c r="O466" s="749">
        <v>11.25</v>
      </c>
      <c r="P466" s="732">
        <f t="shared" si="7"/>
        <v>84.375</v>
      </c>
      <c r="Q466" s="798"/>
    </row>
    <row r="467" s="1" customFormat="1" spans="1:17">
      <c r="A467" s="681" t="s">
        <v>9451</v>
      </c>
      <c r="B467" s="711" t="s">
        <v>9452</v>
      </c>
      <c r="C467" s="1357" t="s">
        <v>9453</v>
      </c>
      <c r="D467" s="711" t="s">
        <v>9363</v>
      </c>
      <c r="E467" s="749" t="s">
        <v>390</v>
      </c>
      <c r="F467" s="749" t="s">
        <v>391</v>
      </c>
      <c r="G467" s="714" t="s">
        <v>1766</v>
      </c>
      <c r="H467" s="749" t="s">
        <v>27</v>
      </c>
      <c r="I467" s="749" t="s">
        <v>28</v>
      </c>
      <c r="J467" s="749" t="s">
        <v>58</v>
      </c>
      <c r="K467" s="714">
        <v>432454.242714</v>
      </c>
      <c r="L467" s="714">
        <v>4663307.36465</v>
      </c>
      <c r="M467" s="749" t="s">
        <v>147</v>
      </c>
      <c r="N467" s="749">
        <v>8.31</v>
      </c>
      <c r="O467" s="681">
        <v>11.25</v>
      </c>
      <c r="P467" s="732">
        <f t="shared" si="7"/>
        <v>93.4875</v>
      </c>
      <c r="Q467" s="798"/>
    </row>
    <row r="468" s="1" customFormat="1" spans="1:17">
      <c r="A468" s="681" t="s">
        <v>9451</v>
      </c>
      <c r="B468" s="711" t="s">
        <v>9452</v>
      </c>
      <c r="C468" s="1357" t="s">
        <v>9453</v>
      </c>
      <c r="D468" s="711" t="s">
        <v>9363</v>
      </c>
      <c r="E468" s="749" t="s">
        <v>390</v>
      </c>
      <c r="F468" s="749" t="s">
        <v>391</v>
      </c>
      <c r="G468" s="714" t="s">
        <v>487</v>
      </c>
      <c r="H468" s="749" t="s">
        <v>27</v>
      </c>
      <c r="I468" s="749" t="s">
        <v>28</v>
      </c>
      <c r="J468" s="749" t="s">
        <v>58</v>
      </c>
      <c r="K468" s="714">
        <v>432658.496651</v>
      </c>
      <c r="L468" s="714">
        <v>4663749.30323</v>
      </c>
      <c r="M468" s="749" t="s">
        <v>147</v>
      </c>
      <c r="N468" s="749">
        <v>65.15</v>
      </c>
      <c r="O468" s="681">
        <v>11.25</v>
      </c>
      <c r="P468" s="732">
        <f t="shared" si="7"/>
        <v>732.9375</v>
      </c>
      <c r="Q468" s="798"/>
    </row>
    <row r="469" s="1" customFormat="1" spans="1:17">
      <c r="A469" s="681" t="s">
        <v>9451</v>
      </c>
      <c r="B469" s="711" t="s">
        <v>9452</v>
      </c>
      <c r="C469" s="1357" t="s">
        <v>9453</v>
      </c>
      <c r="D469" s="711" t="s">
        <v>9363</v>
      </c>
      <c r="E469" s="749" t="s">
        <v>390</v>
      </c>
      <c r="F469" s="749" t="s">
        <v>391</v>
      </c>
      <c r="G469" s="714" t="s">
        <v>1767</v>
      </c>
      <c r="H469" s="749" t="s">
        <v>27</v>
      </c>
      <c r="I469" s="749" t="s">
        <v>28</v>
      </c>
      <c r="J469" s="749" t="s">
        <v>58</v>
      </c>
      <c r="K469" s="714">
        <v>432665.930428</v>
      </c>
      <c r="L469" s="714">
        <v>4663673.70047</v>
      </c>
      <c r="M469" s="749" t="s">
        <v>147</v>
      </c>
      <c r="N469" s="749">
        <v>2.43</v>
      </c>
      <c r="O469" s="681">
        <v>11.25</v>
      </c>
      <c r="P469" s="732">
        <f t="shared" si="7"/>
        <v>27.3375</v>
      </c>
      <c r="Q469" s="798"/>
    </row>
    <row r="470" s="1" customFormat="1" spans="1:17">
      <c r="A470" s="681" t="s">
        <v>9451</v>
      </c>
      <c r="B470" s="711" t="s">
        <v>9452</v>
      </c>
      <c r="C470" s="1357" t="s">
        <v>9453</v>
      </c>
      <c r="D470" s="711" t="s">
        <v>9363</v>
      </c>
      <c r="E470" s="749" t="s">
        <v>390</v>
      </c>
      <c r="F470" s="749" t="s">
        <v>391</v>
      </c>
      <c r="G470" s="714" t="s">
        <v>1768</v>
      </c>
      <c r="H470" s="749" t="s">
        <v>27</v>
      </c>
      <c r="I470" s="749" t="s">
        <v>28</v>
      </c>
      <c r="J470" s="749" t="s">
        <v>58</v>
      </c>
      <c r="K470" s="714">
        <v>432550.430038</v>
      </c>
      <c r="L470" s="714">
        <v>4663507.00032</v>
      </c>
      <c r="M470" s="749" t="s">
        <v>147</v>
      </c>
      <c r="N470" s="749">
        <v>11.11</v>
      </c>
      <c r="O470" s="681">
        <v>11.25</v>
      </c>
      <c r="P470" s="732">
        <f t="shared" si="7"/>
        <v>124.9875</v>
      </c>
      <c r="Q470" s="798"/>
    </row>
    <row r="471" s="1" customFormat="1" spans="1:17">
      <c r="A471" s="681" t="s">
        <v>9451</v>
      </c>
      <c r="B471" s="711" t="s">
        <v>9452</v>
      </c>
      <c r="C471" s="1357" t="s">
        <v>9453</v>
      </c>
      <c r="D471" s="711" t="s">
        <v>9363</v>
      </c>
      <c r="E471" s="749" t="s">
        <v>390</v>
      </c>
      <c r="F471" s="749" t="s">
        <v>391</v>
      </c>
      <c r="G471" s="714" t="s">
        <v>661</v>
      </c>
      <c r="H471" s="749" t="s">
        <v>27</v>
      </c>
      <c r="I471" s="749" t="s">
        <v>28</v>
      </c>
      <c r="J471" s="749" t="s">
        <v>58</v>
      </c>
      <c r="K471" s="714">
        <v>432775.878645</v>
      </c>
      <c r="L471" s="714">
        <v>4663807.60635</v>
      </c>
      <c r="M471" s="749" t="s">
        <v>147</v>
      </c>
      <c r="N471" s="749">
        <v>15.31</v>
      </c>
      <c r="O471" s="681">
        <v>11.25</v>
      </c>
      <c r="P471" s="732">
        <f t="shared" si="7"/>
        <v>172.2375</v>
      </c>
      <c r="Q471" s="798"/>
    </row>
    <row r="472" s="1" customFormat="1" spans="1:17">
      <c r="A472" s="681" t="s">
        <v>9451</v>
      </c>
      <c r="B472" s="711" t="s">
        <v>9452</v>
      </c>
      <c r="C472" s="1357" t="s">
        <v>9453</v>
      </c>
      <c r="D472" s="711" t="s">
        <v>9363</v>
      </c>
      <c r="E472" s="749" t="s">
        <v>390</v>
      </c>
      <c r="F472" s="749" t="s">
        <v>391</v>
      </c>
      <c r="G472" s="714" t="s">
        <v>1629</v>
      </c>
      <c r="H472" s="749" t="s">
        <v>27</v>
      </c>
      <c r="I472" s="749" t="s">
        <v>28</v>
      </c>
      <c r="J472" s="749" t="s">
        <v>58</v>
      </c>
      <c r="K472" s="714">
        <v>432657.450157</v>
      </c>
      <c r="L472" s="714">
        <v>4663507.27627</v>
      </c>
      <c r="M472" s="749" t="s">
        <v>147</v>
      </c>
      <c r="N472" s="749">
        <v>3.85</v>
      </c>
      <c r="O472" s="681">
        <v>11.25</v>
      </c>
      <c r="P472" s="732">
        <f t="shared" ref="P472:P535" si="8">N472*O472</f>
        <v>43.3125</v>
      </c>
      <c r="Q472" s="798"/>
    </row>
    <row r="473" s="1" customFormat="1" spans="1:17">
      <c r="A473" s="681" t="s">
        <v>9451</v>
      </c>
      <c r="B473" s="711" t="s">
        <v>9452</v>
      </c>
      <c r="C473" s="1357" t="s">
        <v>9453</v>
      </c>
      <c r="D473" s="711" t="s">
        <v>9363</v>
      </c>
      <c r="E473" s="749" t="s">
        <v>390</v>
      </c>
      <c r="F473" s="749" t="s">
        <v>391</v>
      </c>
      <c r="G473" s="714" t="s">
        <v>1769</v>
      </c>
      <c r="H473" s="749" t="s">
        <v>27</v>
      </c>
      <c r="I473" s="749" t="s">
        <v>28</v>
      </c>
      <c r="J473" s="749" t="s">
        <v>58</v>
      </c>
      <c r="K473" s="714">
        <v>431766.804077</v>
      </c>
      <c r="L473" s="714">
        <v>4663336.43907</v>
      </c>
      <c r="M473" s="749" t="s">
        <v>147</v>
      </c>
      <c r="N473" s="749">
        <v>30.73</v>
      </c>
      <c r="O473" s="681">
        <v>11.25</v>
      </c>
      <c r="P473" s="732">
        <f t="shared" si="8"/>
        <v>345.7125</v>
      </c>
      <c r="Q473" s="798"/>
    </row>
    <row r="474" s="1" customFormat="1" spans="1:17">
      <c r="A474" s="681" t="s">
        <v>9451</v>
      </c>
      <c r="B474" s="711" t="s">
        <v>9452</v>
      </c>
      <c r="C474" s="1357" t="s">
        <v>9453</v>
      </c>
      <c r="D474" s="711" t="s">
        <v>9363</v>
      </c>
      <c r="E474" s="749" t="s">
        <v>390</v>
      </c>
      <c r="F474" s="749" t="s">
        <v>391</v>
      </c>
      <c r="G474" s="714" t="s">
        <v>1770</v>
      </c>
      <c r="H474" s="749" t="s">
        <v>27</v>
      </c>
      <c r="I474" s="749" t="s">
        <v>28</v>
      </c>
      <c r="J474" s="749" t="s">
        <v>58</v>
      </c>
      <c r="K474" s="714">
        <v>431959.765706</v>
      </c>
      <c r="L474" s="714">
        <v>4663227.08567</v>
      </c>
      <c r="M474" s="749" t="s">
        <v>147</v>
      </c>
      <c r="N474" s="749">
        <v>9.54</v>
      </c>
      <c r="O474" s="681">
        <v>11.25</v>
      </c>
      <c r="P474" s="732">
        <f t="shared" si="8"/>
        <v>107.325</v>
      </c>
      <c r="Q474" s="798"/>
    </row>
    <row r="475" s="1" customFormat="1" spans="1:17">
      <c r="A475" s="681" t="s">
        <v>9451</v>
      </c>
      <c r="B475" s="711" t="s">
        <v>9452</v>
      </c>
      <c r="C475" s="1357" t="s">
        <v>9453</v>
      </c>
      <c r="D475" s="711" t="s">
        <v>9363</v>
      </c>
      <c r="E475" s="749" t="s">
        <v>390</v>
      </c>
      <c r="F475" s="749" t="s">
        <v>391</v>
      </c>
      <c r="G475" s="714" t="s">
        <v>669</v>
      </c>
      <c r="H475" s="749" t="s">
        <v>27</v>
      </c>
      <c r="I475" s="749" t="s">
        <v>28</v>
      </c>
      <c r="J475" s="749" t="s">
        <v>58</v>
      </c>
      <c r="K475" s="714">
        <v>432680.414843</v>
      </c>
      <c r="L475" s="714">
        <v>4663682.55024</v>
      </c>
      <c r="M475" s="749" t="s">
        <v>147</v>
      </c>
      <c r="N475" s="749">
        <v>0.71</v>
      </c>
      <c r="O475" s="681">
        <v>11.25</v>
      </c>
      <c r="P475" s="732">
        <f t="shared" si="8"/>
        <v>7.9875</v>
      </c>
      <c r="Q475" s="798"/>
    </row>
    <row r="476" s="1" customFormat="1" spans="1:17">
      <c r="A476" s="681" t="s">
        <v>9451</v>
      </c>
      <c r="B476" s="711" t="s">
        <v>9452</v>
      </c>
      <c r="C476" s="1357" t="s">
        <v>9453</v>
      </c>
      <c r="D476" s="711" t="s">
        <v>9363</v>
      </c>
      <c r="E476" s="749" t="s">
        <v>390</v>
      </c>
      <c r="F476" s="749" t="s">
        <v>391</v>
      </c>
      <c r="G476" s="714" t="s">
        <v>1175</v>
      </c>
      <c r="H476" s="749" t="s">
        <v>27</v>
      </c>
      <c r="I476" s="749" t="s">
        <v>28</v>
      </c>
      <c r="J476" s="749" t="s">
        <v>58</v>
      </c>
      <c r="K476" s="714">
        <v>432047.160152</v>
      </c>
      <c r="L476" s="714">
        <v>4663810.30873</v>
      </c>
      <c r="M476" s="749" t="s">
        <v>147</v>
      </c>
      <c r="N476" s="749">
        <v>6.23</v>
      </c>
      <c r="O476" s="681">
        <v>11.25</v>
      </c>
      <c r="P476" s="732">
        <f t="shared" si="8"/>
        <v>70.0875</v>
      </c>
      <c r="Q476" s="798"/>
    </row>
    <row r="477" s="1" customFormat="1" spans="1:17">
      <c r="A477" s="681" t="s">
        <v>9451</v>
      </c>
      <c r="B477" s="711" t="s">
        <v>9452</v>
      </c>
      <c r="C477" s="1357" t="s">
        <v>9453</v>
      </c>
      <c r="D477" s="711" t="s">
        <v>9363</v>
      </c>
      <c r="E477" s="749" t="s">
        <v>390</v>
      </c>
      <c r="F477" s="749" t="s">
        <v>391</v>
      </c>
      <c r="G477" s="714" t="s">
        <v>1771</v>
      </c>
      <c r="H477" s="749" t="s">
        <v>27</v>
      </c>
      <c r="I477" s="749" t="s">
        <v>28</v>
      </c>
      <c r="J477" s="749" t="s">
        <v>58</v>
      </c>
      <c r="K477" s="714">
        <v>432652.410227</v>
      </c>
      <c r="L477" s="714">
        <v>4663631.16936</v>
      </c>
      <c r="M477" s="749" t="s">
        <v>147</v>
      </c>
      <c r="N477" s="749">
        <v>6.88</v>
      </c>
      <c r="O477" s="681">
        <v>11.25</v>
      </c>
      <c r="P477" s="732">
        <f t="shared" si="8"/>
        <v>77.4</v>
      </c>
      <c r="Q477" s="798"/>
    </row>
    <row r="478" s="1" customFormat="1" spans="1:17">
      <c r="A478" s="681" t="s">
        <v>9451</v>
      </c>
      <c r="B478" s="711" t="s">
        <v>9452</v>
      </c>
      <c r="C478" s="1357" t="s">
        <v>9453</v>
      </c>
      <c r="D478" s="711" t="s">
        <v>9363</v>
      </c>
      <c r="E478" s="749" t="s">
        <v>390</v>
      </c>
      <c r="F478" s="749" t="s">
        <v>391</v>
      </c>
      <c r="G478" s="714" t="s">
        <v>1157</v>
      </c>
      <c r="H478" s="749" t="s">
        <v>27</v>
      </c>
      <c r="I478" s="749" t="s">
        <v>28</v>
      </c>
      <c r="J478" s="749" t="s">
        <v>58</v>
      </c>
      <c r="K478" s="714">
        <v>431948.406758</v>
      </c>
      <c r="L478" s="714">
        <v>4663602.29646</v>
      </c>
      <c r="M478" s="749" t="s">
        <v>147</v>
      </c>
      <c r="N478" s="749">
        <v>3.69</v>
      </c>
      <c r="O478" s="681">
        <v>11.25</v>
      </c>
      <c r="P478" s="732">
        <f t="shared" si="8"/>
        <v>41.5125</v>
      </c>
      <c r="Q478" s="798"/>
    </row>
    <row r="479" s="1" customFormat="1" spans="1:17">
      <c r="A479" s="681" t="s">
        <v>9451</v>
      </c>
      <c r="B479" s="711" t="s">
        <v>9452</v>
      </c>
      <c r="C479" s="1357" t="s">
        <v>9453</v>
      </c>
      <c r="D479" s="711" t="s">
        <v>9363</v>
      </c>
      <c r="E479" s="749" t="s">
        <v>390</v>
      </c>
      <c r="F479" s="749" t="s">
        <v>391</v>
      </c>
      <c r="G479" s="714" t="s">
        <v>1772</v>
      </c>
      <c r="H479" s="749" t="s">
        <v>27</v>
      </c>
      <c r="I479" s="749" t="s">
        <v>28</v>
      </c>
      <c r="J479" s="749" t="s">
        <v>58</v>
      </c>
      <c r="K479" s="714">
        <v>431959.867676</v>
      </c>
      <c r="L479" s="714">
        <v>4663362.1607</v>
      </c>
      <c r="M479" s="749" t="s">
        <v>147</v>
      </c>
      <c r="N479" s="749">
        <v>25.15</v>
      </c>
      <c r="O479" s="681">
        <v>11.25</v>
      </c>
      <c r="P479" s="732">
        <f t="shared" si="8"/>
        <v>282.9375</v>
      </c>
      <c r="Q479" s="798"/>
    </row>
    <row r="480" s="1" customFormat="1" spans="1:17">
      <c r="A480" s="681" t="s">
        <v>9451</v>
      </c>
      <c r="B480" s="711" t="s">
        <v>9452</v>
      </c>
      <c r="C480" s="1357" t="s">
        <v>9453</v>
      </c>
      <c r="D480" s="711" t="s">
        <v>9363</v>
      </c>
      <c r="E480" s="749" t="s">
        <v>390</v>
      </c>
      <c r="F480" s="749" t="s">
        <v>391</v>
      </c>
      <c r="G480" s="714" t="s">
        <v>1184</v>
      </c>
      <c r="H480" s="749" t="s">
        <v>27</v>
      </c>
      <c r="I480" s="749" t="s">
        <v>28</v>
      </c>
      <c r="J480" s="749" t="s">
        <v>58</v>
      </c>
      <c r="K480" s="714">
        <v>432512.950512</v>
      </c>
      <c r="L480" s="714">
        <v>4663743.6152</v>
      </c>
      <c r="M480" s="749" t="s">
        <v>147</v>
      </c>
      <c r="N480" s="749">
        <v>16.94</v>
      </c>
      <c r="O480" s="681">
        <v>11.25</v>
      </c>
      <c r="P480" s="732">
        <f t="shared" si="8"/>
        <v>190.575</v>
      </c>
      <c r="Q480" s="798"/>
    </row>
    <row r="481" s="1" customFormat="1" spans="1:17">
      <c r="A481" s="681" t="s">
        <v>9451</v>
      </c>
      <c r="B481" s="711" t="s">
        <v>9452</v>
      </c>
      <c r="C481" s="1357" t="s">
        <v>9453</v>
      </c>
      <c r="D481" s="711" t="s">
        <v>9363</v>
      </c>
      <c r="E481" s="749" t="s">
        <v>390</v>
      </c>
      <c r="F481" s="749" t="s">
        <v>391</v>
      </c>
      <c r="G481" s="714" t="s">
        <v>1773</v>
      </c>
      <c r="H481" s="749" t="s">
        <v>27</v>
      </c>
      <c r="I481" s="749" t="s">
        <v>28</v>
      </c>
      <c r="J481" s="749" t="s">
        <v>58</v>
      </c>
      <c r="K481" s="714">
        <v>432441.365768</v>
      </c>
      <c r="L481" s="714">
        <v>4663405.65822</v>
      </c>
      <c r="M481" s="749" t="s">
        <v>147</v>
      </c>
      <c r="N481" s="749">
        <v>5.09</v>
      </c>
      <c r="O481" s="681">
        <v>11.25</v>
      </c>
      <c r="P481" s="732">
        <f t="shared" si="8"/>
        <v>57.2625</v>
      </c>
      <c r="Q481" s="798"/>
    </row>
    <row r="482" s="1" customFormat="1" spans="1:17">
      <c r="A482" s="681" t="s">
        <v>9451</v>
      </c>
      <c r="B482" s="711" t="s">
        <v>9452</v>
      </c>
      <c r="C482" s="1357" t="s">
        <v>9453</v>
      </c>
      <c r="D482" s="711" t="s">
        <v>9363</v>
      </c>
      <c r="E482" s="749" t="s">
        <v>390</v>
      </c>
      <c r="F482" s="749" t="s">
        <v>391</v>
      </c>
      <c r="G482" s="714" t="s">
        <v>1774</v>
      </c>
      <c r="H482" s="749" t="s">
        <v>27</v>
      </c>
      <c r="I482" s="749" t="s">
        <v>28</v>
      </c>
      <c r="J482" s="749" t="s">
        <v>58</v>
      </c>
      <c r="K482" s="714">
        <v>432691.233282</v>
      </c>
      <c r="L482" s="714">
        <v>4663551.2758</v>
      </c>
      <c r="M482" s="749" t="s">
        <v>147</v>
      </c>
      <c r="N482" s="749">
        <v>1.7</v>
      </c>
      <c r="O482" s="681">
        <v>11.25</v>
      </c>
      <c r="P482" s="732">
        <f t="shared" si="8"/>
        <v>19.125</v>
      </c>
      <c r="Q482" s="798"/>
    </row>
    <row r="483" s="1" customFormat="1" spans="1:17">
      <c r="A483" s="681" t="s">
        <v>9451</v>
      </c>
      <c r="B483" s="711" t="s">
        <v>9452</v>
      </c>
      <c r="C483" s="1357" t="s">
        <v>9453</v>
      </c>
      <c r="D483" s="711" t="s">
        <v>9363</v>
      </c>
      <c r="E483" s="749" t="s">
        <v>390</v>
      </c>
      <c r="F483" s="749" t="s">
        <v>391</v>
      </c>
      <c r="G483" s="714" t="s">
        <v>1775</v>
      </c>
      <c r="H483" s="749" t="s">
        <v>27</v>
      </c>
      <c r="I483" s="749" t="s">
        <v>28</v>
      </c>
      <c r="J483" s="749" t="s">
        <v>58</v>
      </c>
      <c r="K483" s="714">
        <v>432598.539369</v>
      </c>
      <c r="L483" s="714">
        <v>4663559.38569</v>
      </c>
      <c r="M483" s="749" t="s">
        <v>147</v>
      </c>
      <c r="N483" s="749">
        <v>13.07</v>
      </c>
      <c r="O483" s="681">
        <v>11.25</v>
      </c>
      <c r="P483" s="732">
        <f t="shared" si="8"/>
        <v>147.0375</v>
      </c>
      <c r="Q483" s="798"/>
    </row>
    <row r="484" s="1" customFormat="1" spans="1:17">
      <c r="A484" s="681" t="s">
        <v>9451</v>
      </c>
      <c r="B484" s="711" t="s">
        <v>9452</v>
      </c>
      <c r="C484" s="1357" t="s">
        <v>9453</v>
      </c>
      <c r="D484" s="711" t="s">
        <v>9363</v>
      </c>
      <c r="E484" s="749" t="s">
        <v>390</v>
      </c>
      <c r="F484" s="749" t="s">
        <v>391</v>
      </c>
      <c r="G484" s="714" t="s">
        <v>1776</v>
      </c>
      <c r="H484" s="749" t="s">
        <v>27</v>
      </c>
      <c r="I484" s="749" t="s">
        <v>28</v>
      </c>
      <c r="J484" s="749" t="s">
        <v>58</v>
      </c>
      <c r="K484" s="714">
        <v>432642.322244</v>
      </c>
      <c r="L484" s="714">
        <v>4663574.39928</v>
      </c>
      <c r="M484" s="749" t="s">
        <v>147</v>
      </c>
      <c r="N484" s="749">
        <v>3.59</v>
      </c>
      <c r="O484" s="681">
        <v>11.25</v>
      </c>
      <c r="P484" s="732">
        <f t="shared" si="8"/>
        <v>40.3875</v>
      </c>
      <c r="Q484" s="798"/>
    </row>
    <row r="485" s="1" customFormat="1" spans="1:17">
      <c r="A485" s="681" t="s">
        <v>9451</v>
      </c>
      <c r="B485" s="711" t="s">
        <v>9452</v>
      </c>
      <c r="C485" s="1357" t="s">
        <v>9453</v>
      </c>
      <c r="D485" s="711" t="s">
        <v>9363</v>
      </c>
      <c r="E485" s="749" t="s">
        <v>390</v>
      </c>
      <c r="F485" s="749" t="s">
        <v>391</v>
      </c>
      <c r="G485" s="714" t="s">
        <v>1777</v>
      </c>
      <c r="H485" s="749" t="s">
        <v>27</v>
      </c>
      <c r="I485" s="749" t="s">
        <v>28</v>
      </c>
      <c r="J485" s="749" t="s">
        <v>58</v>
      </c>
      <c r="K485" s="714">
        <v>432743.403271</v>
      </c>
      <c r="L485" s="714">
        <v>4663946.75252</v>
      </c>
      <c r="M485" s="749" t="s">
        <v>147</v>
      </c>
      <c r="N485" s="749">
        <v>8.93</v>
      </c>
      <c r="O485" s="681">
        <v>11.25</v>
      </c>
      <c r="P485" s="732">
        <f t="shared" si="8"/>
        <v>100.4625</v>
      </c>
      <c r="Q485" s="798"/>
    </row>
    <row r="486" s="1" customFormat="1" spans="1:17">
      <c r="A486" s="681" t="s">
        <v>9451</v>
      </c>
      <c r="B486" s="711" t="s">
        <v>9452</v>
      </c>
      <c r="C486" s="1357" t="s">
        <v>9453</v>
      </c>
      <c r="D486" s="711" t="s">
        <v>9363</v>
      </c>
      <c r="E486" s="749" t="s">
        <v>390</v>
      </c>
      <c r="F486" s="749" t="s">
        <v>391</v>
      </c>
      <c r="G486" s="714" t="s">
        <v>1416</v>
      </c>
      <c r="H486" s="749" t="s">
        <v>27</v>
      </c>
      <c r="I486" s="749" t="s">
        <v>28</v>
      </c>
      <c r="J486" s="749" t="s">
        <v>58</v>
      </c>
      <c r="K486" s="714">
        <v>432460.002062</v>
      </c>
      <c r="L486" s="714">
        <v>4663676.26659</v>
      </c>
      <c r="M486" s="749" t="s">
        <v>147</v>
      </c>
      <c r="N486" s="749">
        <v>1.57</v>
      </c>
      <c r="O486" s="681">
        <v>11.25</v>
      </c>
      <c r="P486" s="732">
        <f t="shared" si="8"/>
        <v>17.6625</v>
      </c>
      <c r="Q486" s="798"/>
    </row>
    <row r="487" s="1" customFormat="1" spans="1:17">
      <c r="A487" s="681" t="s">
        <v>9451</v>
      </c>
      <c r="B487" s="711" t="s">
        <v>9452</v>
      </c>
      <c r="C487" s="1357" t="s">
        <v>9453</v>
      </c>
      <c r="D487" s="711" t="s">
        <v>9363</v>
      </c>
      <c r="E487" s="749" t="s">
        <v>390</v>
      </c>
      <c r="F487" s="749" t="s">
        <v>391</v>
      </c>
      <c r="G487" s="714" t="s">
        <v>1778</v>
      </c>
      <c r="H487" s="749" t="s">
        <v>27</v>
      </c>
      <c r="I487" s="749" t="s">
        <v>28</v>
      </c>
      <c r="J487" s="749" t="s">
        <v>58</v>
      </c>
      <c r="K487" s="714">
        <v>432402.454384</v>
      </c>
      <c r="L487" s="714">
        <v>4663510.23036</v>
      </c>
      <c r="M487" s="749" t="s">
        <v>147</v>
      </c>
      <c r="N487" s="749">
        <v>8.58</v>
      </c>
      <c r="O487" s="681">
        <v>11.25</v>
      </c>
      <c r="P487" s="732">
        <f t="shared" si="8"/>
        <v>96.525</v>
      </c>
      <c r="Q487" s="798"/>
    </row>
    <row r="488" s="1" customFormat="1" spans="1:17">
      <c r="A488" s="681" t="s">
        <v>9451</v>
      </c>
      <c r="B488" s="711" t="s">
        <v>9452</v>
      </c>
      <c r="C488" s="1357" t="s">
        <v>9453</v>
      </c>
      <c r="D488" s="711" t="s">
        <v>9363</v>
      </c>
      <c r="E488" s="749" t="s">
        <v>390</v>
      </c>
      <c r="F488" s="749" t="s">
        <v>391</v>
      </c>
      <c r="G488" s="714" t="s">
        <v>610</v>
      </c>
      <c r="H488" s="749" t="s">
        <v>27</v>
      </c>
      <c r="I488" s="749" t="s">
        <v>28</v>
      </c>
      <c r="J488" s="749" t="s">
        <v>58</v>
      </c>
      <c r="K488" s="714">
        <v>432610.665289</v>
      </c>
      <c r="L488" s="714">
        <v>4663645.11606</v>
      </c>
      <c r="M488" s="749" t="s">
        <v>147</v>
      </c>
      <c r="N488" s="749">
        <v>0.92</v>
      </c>
      <c r="O488" s="681">
        <v>11.25</v>
      </c>
      <c r="P488" s="732">
        <f t="shared" si="8"/>
        <v>10.35</v>
      </c>
      <c r="Q488" s="798"/>
    </row>
    <row r="489" s="1" customFormat="1" spans="1:17">
      <c r="A489" s="681" t="s">
        <v>9451</v>
      </c>
      <c r="B489" s="711" t="s">
        <v>9452</v>
      </c>
      <c r="C489" s="1357" t="s">
        <v>9453</v>
      </c>
      <c r="D489" s="711" t="s">
        <v>9363</v>
      </c>
      <c r="E489" s="749" t="s">
        <v>390</v>
      </c>
      <c r="F489" s="749" t="s">
        <v>391</v>
      </c>
      <c r="G489" s="714" t="s">
        <v>1779</v>
      </c>
      <c r="H489" s="749" t="s">
        <v>27</v>
      </c>
      <c r="I489" s="749" t="s">
        <v>28</v>
      </c>
      <c r="J489" s="749" t="s">
        <v>58</v>
      </c>
      <c r="K489" s="714">
        <v>432487.778227</v>
      </c>
      <c r="L489" s="714">
        <v>4663223.73371</v>
      </c>
      <c r="M489" s="749" t="s">
        <v>147</v>
      </c>
      <c r="N489" s="749">
        <v>6.76</v>
      </c>
      <c r="O489" s="681">
        <v>11.25</v>
      </c>
      <c r="P489" s="732">
        <f t="shared" si="8"/>
        <v>76.05</v>
      </c>
      <c r="Q489" s="798"/>
    </row>
    <row r="490" s="1" customFormat="1" spans="1:17">
      <c r="A490" s="681" t="s">
        <v>9451</v>
      </c>
      <c r="B490" s="711" t="s">
        <v>9452</v>
      </c>
      <c r="C490" s="1357" t="s">
        <v>9453</v>
      </c>
      <c r="D490" s="711" t="s">
        <v>9363</v>
      </c>
      <c r="E490" s="749" t="s">
        <v>390</v>
      </c>
      <c r="F490" s="749" t="s">
        <v>391</v>
      </c>
      <c r="G490" s="714" t="s">
        <v>1780</v>
      </c>
      <c r="H490" s="749" t="s">
        <v>27</v>
      </c>
      <c r="I490" s="749" t="s">
        <v>28</v>
      </c>
      <c r="J490" s="749" t="s">
        <v>58</v>
      </c>
      <c r="K490" s="714">
        <v>431937.91704</v>
      </c>
      <c r="L490" s="714">
        <v>4663473.06009</v>
      </c>
      <c r="M490" s="749" t="s">
        <v>147</v>
      </c>
      <c r="N490" s="749">
        <v>21.72</v>
      </c>
      <c r="O490" s="681">
        <v>11.25</v>
      </c>
      <c r="P490" s="732">
        <f t="shared" si="8"/>
        <v>244.35</v>
      </c>
      <c r="Q490" s="798"/>
    </row>
    <row r="491" s="1" customFormat="1" spans="1:17">
      <c r="A491" s="681" t="s">
        <v>9451</v>
      </c>
      <c r="B491" s="711" t="s">
        <v>9452</v>
      </c>
      <c r="C491" s="1357" t="s">
        <v>9453</v>
      </c>
      <c r="D491" s="711" t="s">
        <v>9363</v>
      </c>
      <c r="E491" s="749" t="s">
        <v>390</v>
      </c>
      <c r="F491" s="749" t="s">
        <v>391</v>
      </c>
      <c r="G491" s="714" t="s">
        <v>1781</v>
      </c>
      <c r="H491" s="749" t="s">
        <v>27</v>
      </c>
      <c r="I491" s="749" t="s">
        <v>28</v>
      </c>
      <c r="J491" s="749" t="s">
        <v>58</v>
      </c>
      <c r="K491" s="714">
        <v>432414.487799</v>
      </c>
      <c r="L491" s="714">
        <v>4663617.20397</v>
      </c>
      <c r="M491" s="749" t="s">
        <v>147</v>
      </c>
      <c r="N491" s="749">
        <v>8.67</v>
      </c>
      <c r="O491" s="681">
        <v>11.25</v>
      </c>
      <c r="P491" s="732">
        <f t="shared" si="8"/>
        <v>97.5375</v>
      </c>
      <c r="Q491" s="798"/>
    </row>
    <row r="492" s="1" customFormat="1" spans="1:17">
      <c r="A492" s="681" t="s">
        <v>9451</v>
      </c>
      <c r="B492" s="711" t="s">
        <v>9452</v>
      </c>
      <c r="C492" s="1357" t="s">
        <v>9453</v>
      </c>
      <c r="D492" s="711" t="s">
        <v>9363</v>
      </c>
      <c r="E492" s="749" t="s">
        <v>390</v>
      </c>
      <c r="F492" s="749" t="s">
        <v>391</v>
      </c>
      <c r="G492" s="714" t="s">
        <v>619</v>
      </c>
      <c r="H492" s="749" t="s">
        <v>27</v>
      </c>
      <c r="I492" s="749" t="s">
        <v>28</v>
      </c>
      <c r="J492" s="749" t="s">
        <v>58</v>
      </c>
      <c r="K492" s="714">
        <v>431831.034717</v>
      </c>
      <c r="L492" s="714">
        <v>4663526.04192</v>
      </c>
      <c r="M492" s="749" t="s">
        <v>147</v>
      </c>
      <c r="N492" s="749">
        <v>3.04</v>
      </c>
      <c r="O492" s="681">
        <v>11.25</v>
      </c>
      <c r="P492" s="732">
        <f t="shared" si="8"/>
        <v>34.2</v>
      </c>
      <c r="Q492" s="798"/>
    </row>
    <row r="493" s="1" customFormat="1" spans="1:17">
      <c r="A493" s="681" t="s">
        <v>9451</v>
      </c>
      <c r="B493" s="711" t="s">
        <v>9452</v>
      </c>
      <c r="C493" s="1357" t="s">
        <v>9453</v>
      </c>
      <c r="D493" s="711" t="s">
        <v>9363</v>
      </c>
      <c r="E493" s="749" t="s">
        <v>390</v>
      </c>
      <c r="F493" s="749" t="s">
        <v>391</v>
      </c>
      <c r="G493" s="714" t="s">
        <v>1171</v>
      </c>
      <c r="H493" s="749" t="s">
        <v>27</v>
      </c>
      <c r="I493" s="749" t="s">
        <v>28</v>
      </c>
      <c r="J493" s="749" t="s">
        <v>58</v>
      </c>
      <c r="K493" s="714">
        <v>431875.886667</v>
      </c>
      <c r="L493" s="714">
        <v>4663581.21203</v>
      </c>
      <c r="M493" s="749" t="s">
        <v>147</v>
      </c>
      <c r="N493" s="749">
        <v>2.42</v>
      </c>
      <c r="O493" s="681">
        <v>11.25</v>
      </c>
      <c r="P493" s="732">
        <f t="shared" si="8"/>
        <v>27.225</v>
      </c>
      <c r="Q493" s="798"/>
    </row>
    <row r="494" s="1" customFormat="1" spans="1:17">
      <c r="A494" s="681" t="s">
        <v>9451</v>
      </c>
      <c r="B494" s="711" t="s">
        <v>9452</v>
      </c>
      <c r="C494" s="1357" t="s">
        <v>9453</v>
      </c>
      <c r="D494" s="711" t="s">
        <v>9363</v>
      </c>
      <c r="E494" s="749" t="s">
        <v>390</v>
      </c>
      <c r="F494" s="749" t="s">
        <v>391</v>
      </c>
      <c r="G494" s="714" t="s">
        <v>1782</v>
      </c>
      <c r="H494" s="749" t="s">
        <v>27</v>
      </c>
      <c r="I494" s="749" t="s">
        <v>28</v>
      </c>
      <c r="J494" s="749" t="s">
        <v>58</v>
      </c>
      <c r="K494" s="714">
        <v>431829.606719</v>
      </c>
      <c r="L494" s="714">
        <v>4663402.84206</v>
      </c>
      <c r="M494" s="749" t="s">
        <v>147</v>
      </c>
      <c r="N494" s="749">
        <v>12.42</v>
      </c>
      <c r="O494" s="681">
        <v>11.25</v>
      </c>
      <c r="P494" s="732">
        <f t="shared" si="8"/>
        <v>139.725</v>
      </c>
      <c r="Q494" s="798"/>
    </row>
    <row r="495" s="1" customFormat="1" spans="1:17">
      <c r="A495" s="681" t="s">
        <v>9451</v>
      </c>
      <c r="B495" s="711" t="s">
        <v>9452</v>
      </c>
      <c r="C495" s="1357" t="s">
        <v>9453</v>
      </c>
      <c r="D495" s="711" t="s">
        <v>9363</v>
      </c>
      <c r="E495" s="749" t="s">
        <v>390</v>
      </c>
      <c r="F495" s="749" t="s">
        <v>391</v>
      </c>
      <c r="G495" s="714" t="s">
        <v>1783</v>
      </c>
      <c r="H495" s="749" t="s">
        <v>27</v>
      </c>
      <c r="I495" s="749" t="s">
        <v>28</v>
      </c>
      <c r="J495" s="749" t="s">
        <v>58</v>
      </c>
      <c r="K495" s="714">
        <v>432456.949789</v>
      </c>
      <c r="L495" s="714">
        <v>4663588.45801</v>
      </c>
      <c r="M495" s="749" t="s">
        <v>147</v>
      </c>
      <c r="N495" s="749">
        <v>4.03</v>
      </c>
      <c r="O495" s="681">
        <v>11.25</v>
      </c>
      <c r="P495" s="732">
        <f t="shared" si="8"/>
        <v>45.3375</v>
      </c>
      <c r="Q495" s="798"/>
    </row>
    <row r="496" s="1" customFormat="1" spans="1:17">
      <c r="A496" s="681" t="s">
        <v>9451</v>
      </c>
      <c r="B496" s="711" t="s">
        <v>9452</v>
      </c>
      <c r="C496" s="1357" t="s">
        <v>9453</v>
      </c>
      <c r="D496" s="711" t="s">
        <v>9363</v>
      </c>
      <c r="E496" s="749" t="s">
        <v>390</v>
      </c>
      <c r="F496" s="749" t="s">
        <v>391</v>
      </c>
      <c r="G496" s="714" t="s">
        <v>568</v>
      </c>
      <c r="H496" s="749" t="s">
        <v>27</v>
      </c>
      <c r="I496" s="749" t="s">
        <v>28</v>
      </c>
      <c r="J496" s="749" t="s">
        <v>58</v>
      </c>
      <c r="K496" s="714">
        <v>432865.357272</v>
      </c>
      <c r="L496" s="714">
        <v>4664004.80809</v>
      </c>
      <c r="M496" s="749" t="s">
        <v>147</v>
      </c>
      <c r="N496" s="749">
        <v>8.32</v>
      </c>
      <c r="O496" s="681">
        <v>11.25</v>
      </c>
      <c r="P496" s="732">
        <f t="shared" si="8"/>
        <v>93.6</v>
      </c>
      <c r="Q496" s="798"/>
    </row>
    <row r="497" s="1" customFormat="1" spans="1:17">
      <c r="A497" s="681" t="s">
        <v>9451</v>
      </c>
      <c r="B497" s="711" t="s">
        <v>9452</v>
      </c>
      <c r="C497" s="1357" t="s">
        <v>9454</v>
      </c>
      <c r="D497" s="711" t="s">
        <v>9362</v>
      </c>
      <c r="E497" s="749" t="s">
        <v>390</v>
      </c>
      <c r="F497" s="749" t="s">
        <v>391</v>
      </c>
      <c r="G497" s="714" t="s">
        <v>1784</v>
      </c>
      <c r="H497" s="749" t="s">
        <v>27</v>
      </c>
      <c r="I497" s="749" t="s">
        <v>28</v>
      </c>
      <c r="J497" s="749" t="s">
        <v>58</v>
      </c>
      <c r="K497" s="714">
        <v>432572.284196</v>
      </c>
      <c r="L497" s="714">
        <v>4663530.41918</v>
      </c>
      <c r="M497" s="749" t="s">
        <v>147</v>
      </c>
      <c r="N497" s="749">
        <v>1.04</v>
      </c>
      <c r="O497" s="681">
        <v>11.25</v>
      </c>
      <c r="P497" s="732">
        <f t="shared" si="8"/>
        <v>11.7</v>
      </c>
      <c r="Q497" s="798"/>
    </row>
    <row r="498" s="1" customFormat="1" spans="1:17">
      <c r="A498" s="681" t="s">
        <v>9451</v>
      </c>
      <c r="B498" s="711" t="s">
        <v>9452</v>
      </c>
      <c r="C498" s="681" t="s">
        <v>9454</v>
      </c>
      <c r="D498" s="711" t="s">
        <v>9362</v>
      </c>
      <c r="E498" s="749" t="s">
        <v>390</v>
      </c>
      <c r="F498" s="749" t="s">
        <v>391</v>
      </c>
      <c r="G498" s="714" t="s">
        <v>1785</v>
      </c>
      <c r="H498" s="681" t="s">
        <v>1267</v>
      </c>
      <c r="I498" s="749" t="s">
        <v>28</v>
      </c>
      <c r="J498" s="749" t="s">
        <v>327</v>
      </c>
      <c r="K498" s="714">
        <v>431971.804693</v>
      </c>
      <c r="L498" s="714">
        <v>4663629.64997</v>
      </c>
      <c r="M498" s="749" t="s">
        <v>147</v>
      </c>
      <c r="N498" s="749">
        <v>46.67</v>
      </c>
      <c r="O498" s="749">
        <v>11.25</v>
      </c>
      <c r="P498" s="732">
        <f t="shared" si="8"/>
        <v>525.0375</v>
      </c>
      <c r="Q498" s="798"/>
    </row>
    <row r="499" s="1" customFormat="1" spans="1:17">
      <c r="A499" s="681" t="s">
        <v>9451</v>
      </c>
      <c r="B499" s="711" t="s">
        <v>9452</v>
      </c>
      <c r="C499" s="1357" t="s">
        <v>9454</v>
      </c>
      <c r="D499" s="711" t="s">
        <v>9363</v>
      </c>
      <c r="E499" s="749" t="s">
        <v>390</v>
      </c>
      <c r="F499" s="749" t="s">
        <v>391</v>
      </c>
      <c r="G499" s="714" t="s">
        <v>1786</v>
      </c>
      <c r="H499" s="749" t="s">
        <v>27</v>
      </c>
      <c r="I499" s="749" t="s">
        <v>28</v>
      </c>
      <c r="J499" s="749" t="s">
        <v>58</v>
      </c>
      <c r="K499" s="714">
        <v>432029.568569</v>
      </c>
      <c r="L499" s="714">
        <v>4663152.83069</v>
      </c>
      <c r="M499" s="749" t="s">
        <v>147</v>
      </c>
      <c r="N499" s="749">
        <v>18.28</v>
      </c>
      <c r="O499" s="681">
        <v>11.25</v>
      </c>
      <c r="P499" s="732">
        <f t="shared" si="8"/>
        <v>205.65</v>
      </c>
      <c r="Q499" s="798"/>
    </row>
    <row r="500" s="1" customFormat="1" spans="1:17">
      <c r="A500" s="681" t="s">
        <v>9455</v>
      </c>
      <c r="B500" s="711" t="s">
        <v>9456</v>
      </c>
      <c r="C500" s="681"/>
      <c r="D500" s="1357" t="s">
        <v>9357</v>
      </c>
      <c r="E500" s="749" t="s">
        <v>390</v>
      </c>
      <c r="F500" s="749" t="s">
        <v>391</v>
      </c>
      <c r="G500" s="714" t="s">
        <v>647</v>
      </c>
      <c r="H500" s="749" t="s">
        <v>27</v>
      </c>
      <c r="I500" s="749" t="s">
        <v>28</v>
      </c>
      <c r="J500" s="749" t="s">
        <v>58</v>
      </c>
      <c r="K500" s="714">
        <v>430956.220722</v>
      </c>
      <c r="L500" s="714">
        <v>4662972.74611</v>
      </c>
      <c r="M500" s="749" t="s">
        <v>147</v>
      </c>
      <c r="N500" s="749">
        <v>9.45</v>
      </c>
      <c r="O500" s="749">
        <v>11.25</v>
      </c>
      <c r="P500" s="732">
        <f t="shared" si="8"/>
        <v>106.3125</v>
      </c>
      <c r="Q500" s="798"/>
    </row>
    <row r="501" s="1" customFormat="1" spans="1:17">
      <c r="A501" s="681" t="s">
        <v>9455</v>
      </c>
      <c r="B501" s="711" t="s">
        <v>9456</v>
      </c>
      <c r="C501" s="681"/>
      <c r="D501" s="1357" t="s">
        <v>9357</v>
      </c>
      <c r="E501" s="749" t="s">
        <v>390</v>
      </c>
      <c r="F501" s="749" t="s">
        <v>391</v>
      </c>
      <c r="G501" s="714" t="s">
        <v>587</v>
      </c>
      <c r="H501" s="749" t="s">
        <v>27</v>
      </c>
      <c r="I501" s="749" t="s">
        <v>28</v>
      </c>
      <c r="J501" s="749" t="s">
        <v>58</v>
      </c>
      <c r="K501" s="714">
        <v>432147.792762</v>
      </c>
      <c r="L501" s="714">
        <v>4662643.93546</v>
      </c>
      <c r="M501" s="749" t="s">
        <v>147</v>
      </c>
      <c r="N501" s="749">
        <v>2.31</v>
      </c>
      <c r="O501" s="681">
        <v>11.25</v>
      </c>
      <c r="P501" s="732">
        <f t="shared" si="8"/>
        <v>25.9875</v>
      </c>
      <c r="Q501" s="798"/>
    </row>
    <row r="502" s="1" customFormat="1" spans="1:17">
      <c r="A502" s="681" t="s">
        <v>9455</v>
      </c>
      <c r="B502" s="711" t="s">
        <v>9456</v>
      </c>
      <c r="C502" s="681"/>
      <c r="D502" s="1357" t="s">
        <v>9357</v>
      </c>
      <c r="E502" s="749" t="s">
        <v>390</v>
      </c>
      <c r="F502" s="749" t="s">
        <v>391</v>
      </c>
      <c r="G502" s="714" t="s">
        <v>389</v>
      </c>
      <c r="H502" s="749" t="s">
        <v>27</v>
      </c>
      <c r="I502" s="749" t="s">
        <v>28</v>
      </c>
      <c r="J502" s="749" t="s">
        <v>58</v>
      </c>
      <c r="K502" s="714">
        <v>433663.25178</v>
      </c>
      <c r="L502" s="714">
        <v>4664334.39777</v>
      </c>
      <c r="M502" s="749" t="s">
        <v>147</v>
      </c>
      <c r="N502" s="749">
        <v>8.79</v>
      </c>
      <c r="O502" s="749">
        <v>11.25</v>
      </c>
      <c r="P502" s="732">
        <f t="shared" si="8"/>
        <v>98.8875</v>
      </c>
      <c r="Q502" s="798"/>
    </row>
    <row r="503" s="1" customFormat="1" spans="1:17">
      <c r="A503" s="681" t="s">
        <v>9455</v>
      </c>
      <c r="B503" s="711" t="s">
        <v>9456</v>
      </c>
      <c r="C503" s="681"/>
      <c r="D503" s="1357" t="s">
        <v>9357</v>
      </c>
      <c r="E503" s="749" t="s">
        <v>390</v>
      </c>
      <c r="F503" s="749" t="s">
        <v>391</v>
      </c>
      <c r="G503" s="714" t="s">
        <v>1348</v>
      </c>
      <c r="H503" s="681" t="s">
        <v>1267</v>
      </c>
      <c r="I503" s="749" t="s">
        <v>28</v>
      </c>
      <c r="J503" s="749" t="s">
        <v>327</v>
      </c>
      <c r="K503" s="714">
        <v>434853.249892</v>
      </c>
      <c r="L503" s="714">
        <v>4664989.57177</v>
      </c>
      <c r="M503" s="749" t="s">
        <v>147</v>
      </c>
      <c r="N503" s="749">
        <v>97.85</v>
      </c>
      <c r="O503" s="681">
        <v>11.25</v>
      </c>
      <c r="P503" s="732">
        <f t="shared" si="8"/>
        <v>1100.8125</v>
      </c>
      <c r="Q503" s="798"/>
    </row>
    <row r="504" s="1" customFormat="1" spans="1:17">
      <c r="A504" s="681" t="s">
        <v>9455</v>
      </c>
      <c r="B504" s="711" t="s">
        <v>9456</v>
      </c>
      <c r="C504" s="681" t="s">
        <v>9457</v>
      </c>
      <c r="D504" s="1357" t="s">
        <v>9359</v>
      </c>
      <c r="E504" s="749" t="s">
        <v>390</v>
      </c>
      <c r="F504" s="749" t="s">
        <v>391</v>
      </c>
      <c r="G504" s="714" t="s">
        <v>503</v>
      </c>
      <c r="H504" s="749" t="s">
        <v>27</v>
      </c>
      <c r="I504" s="749" t="s">
        <v>28</v>
      </c>
      <c r="J504" s="749" t="s">
        <v>1787</v>
      </c>
      <c r="K504" s="714">
        <v>433716.912383</v>
      </c>
      <c r="L504" s="714">
        <v>4664136.63663</v>
      </c>
      <c r="M504" s="749" t="s">
        <v>147</v>
      </c>
      <c r="N504" s="749">
        <v>5.69</v>
      </c>
      <c r="O504" s="681">
        <v>11.25</v>
      </c>
      <c r="P504" s="732">
        <f t="shared" si="8"/>
        <v>64.0125</v>
      </c>
      <c r="Q504" s="798"/>
    </row>
    <row r="505" s="1" customFormat="1" spans="1:17">
      <c r="A505" s="681" t="s">
        <v>9455</v>
      </c>
      <c r="B505" s="711" t="s">
        <v>9456</v>
      </c>
      <c r="C505" s="1357" t="s">
        <v>9457</v>
      </c>
      <c r="D505" s="1357" t="s">
        <v>9359</v>
      </c>
      <c r="E505" s="749" t="s">
        <v>390</v>
      </c>
      <c r="F505" s="749" t="s">
        <v>391</v>
      </c>
      <c r="G505" s="714" t="s">
        <v>1788</v>
      </c>
      <c r="H505" s="749" t="s">
        <v>27</v>
      </c>
      <c r="I505" s="749" t="s">
        <v>28</v>
      </c>
      <c r="J505" s="749" t="s">
        <v>1787</v>
      </c>
      <c r="K505" s="714">
        <v>433821.773211</v>
      </c>
      <c r="L505" s="714">
        <v>4664363.65796</v>
      </c>
      <c r="M505" s="749" t="s">
        <v>147</v>
      </c>
      <c r="N505" s="749">
        <v>0.86</v>
      </c>
      <c r="O505" s="749">
        <v>11.25</v>
      </c>
      <c r="P505" s="732">
        <f t="shared" si="8"/>
        <v>9.675</v>
      </c>
      <c r="Q505" s="798"/>
    </row>
    <row r="506" s="1" customFormat="1" spans="1:17">
      <c r="A506" s="681" t="s">
        <v>9455</v>
      </c>
      <c r="B506" s="711" t="s">
        <v>9456</v>
      </c>
      <c r="C506" s="1357" t="s">
        <v>9457</v>
      </c>
      <c r="D506" s="1357" t="s">
        <v>9359</v>
      </c>
      <c r="E506" s="749" t="s">
        <v>390</v>
      </c>
      <c r="F506" s="749" t="s">
        <v>391</v>
      </c>
      <c r="G506" s="714" t="s">
        <v>1789</v>
      </c>
      <c r="H506" s="749" t="s">
        <v>27</v>
      </c>
      <c r="I506" s="749" t="s">
        <v>28</v>
      </c>
      <c r="J506" s="749" t="s">
        <v>1787</v>
      </c>
      <c r="K506" s="714">
        <v>430809.123027</v>
      </c>
      <c r="L506" s="714">
        <v>4662583.95134</v>
      </c>
      <c r="M506" s="749" t="s">
        <v>147</v>
      </c>
      <c r="N506" s="749">
        <v>2.63</v>
      </c>
      <c r="O506" s="749">
        <v>11.25</v>
      </c>
      <c r="P506" s="732">
        <f t="shared" si="8"/>
        <v>29.5875</v>
      </c>
      <c r="Q506" s="798"/>
    </row>
    <row r="507" s="1" customFormat="1" spans="1:17">
      <c r="A507" s="681" t="s">
        <v>9455</v>
      </c>
      <c r="B507" s="711" t="s">
        <v>9456</v>
      </c>
      <c r="C507" s="1357" t="s">
        <v>9457</v>
      </c>
      <c r="D507" s="1357" t="s">
        <v>9359</v>
      </c>
      <c r="E507" s="749" t="s">
        <v>390</v>
      </c>
      <c r="F507" s="749" t="s">
        <v>391</v>
      </c>
      <c r="G507" s="714" t="s">
        <v>1176</v>
      </c>
      <c r="H507" s="749" t="s">
        <v>27</v>
      </c>
      <c r="I507" s="749" t="s">
        <v>28</v>
      </c>
      <c r="J507" s="749" t="s">
        <v>1787</v>
      </c>
      <c r="K507" s="714">
        <v>433526.543356</v>
      </c>
      <c r="L507" s="714">
        <v>4664271.15561</v>
      </c>
      <c r="M507" s="749" t="s">
        <v>147</v>
      </c>
      <c r="N507" s="749">
        <v>0.72</v>
      </c>
      <c r="O507" s="749">
        <v>11.25</v>
      </c>
      <c r="P507" s="732">
        <f t="shared" si="8"/>
        <v>8.1</v>
      </c>
      <c r="Q507" s="798"/>
    </row>
    <row r="508" s="1" customFormat="1" spans="1:17">
      <c r="A508" s="681" t="s">
        <v>9455</v>
      </c>
      <c r="B508" s="711" t="s">
        <v>9456</v>
      </c>
      <c r="C508" s="1357" t="s">
        <v>9457</v>
      </c>
      <c r="D508" s="1357" t="s">
        <v>9359</v>
      </c>
      <c r="E508" s="749" t="s">
        <v>390</v>
      </c>
      <c r="F508" s="749" t="s">
        <v>391</v>
      </c>
      <c r="G508" s="714" t="s">
        <v>1790</v>
      </c>
      <c r="H508" s="749" t="s">
        <v>27</v>
      </c>
      <c r="I508" s="749" t="s">
        <v>28</v>
      </c>
      <c r="J508" s="749" t="s">
        <v>1787</v>
      </c>
      <c r="K508" s="714">
        <v>433594.039117</v>
      </c>
      <c r="L508" s="714">
        <v>4664404.87966</v>
      </c>
      <c r="M508" s="749" t="s">
        <v>147</v>
      </c>
      <c r="N508" s="756">
        <v>31.6</v>
      </c>
      <c r="O508" s="749">
        <v>11.25</v>
      </c>
      <c r="P508" s="732">
        <f t="shared" si="8"/>
        <v>355.5</v>
      </c>
      <c r="Q508" s="798"/>
    </row>
    <row r="509" s="1" customFormat="1" spans="1:17">
      <c r="A509" s="681" t="s">
        <v>9455</v>
      </c>
      <c r="B509" s="711" t="s">
        <v>9456</v>
      </c>
      <c r="C509" s="1357" t="s">
        <v>9457</v>
      </c>
      <c r="D509" s="1357" t="s">
        <v>9359</v>
      </c>
      <c r="E509" s="749" t="s">
        <v>390</v>
      </c>
      <c r="F509" s="749" t="s">
        <v>391</v>
      </c>
      <c r="G509" s="714" t="s">
        <v>1791</v>
      </c>
      <c r="H509" s="749" t="s">
        <v>27</v>
      </c>
      <c r="I509" s="749" t="s">
        <v>28</v>
      </c>
      <c r="J509" s="749" t="s">
        <v>1787</v>
      </c>
      <c r="K509" s="714">
        <v>433449.878092</v>
      </c>
      <c r="L509" s="714">
        <v>4664337.71939</v>
      </c>
      <c r="M509" s="749" t="s">
        <v>147</v>
      </c>
      <c r="N509" s="749">
        <v>18.39</v>
      </c>
      <c r="O509" s="749">
        <v>11.25</v>
      </c>
      <c r="P509" s="732">
        <f t="shared" si="8"/>
        <v>206.8875</v>
      </c>
      <c r="Q509" s="798"/>
    </row>
    <row r="510" s="1" customFormat="1" spans="1:17">
      <c r="A510" s="681" t="s">
        <v>9455</v>
      </c>
      <c r="B510" s="711" t="s">
        <v>9456</v>
      </c>
      <c r="C510" s="681" t="s">
        <v>9458</v>
      </c>
      <c r="D510" s="1357" t="s">
        <v>9359</v>
      </c>
      <c r="E510" s="749" t="s">
        <v>390</v>
      </c>
      <c r="F510" s="749" t="s">
        <v>391</v>
      </c>
      <c r="G510" s="714" t="s">
        <v>600</v>
      </c>
      <c r="H510" s="749" t="s">
        <v>27</v>
      </c>
      <c r="I510" s="749" t="s">
        <v>28</v>
      </c>
      <c r="J510" s="749" t="s">
        <v>1787</v>
      </c>
      <c r="K510" s="714">
        <v>433571.867985</v>
      </c>
      <c r="L510" s="714">
        <v>4664194.84381</v>
      </c>
      <c r="M510" s="749" t="s">
        <v>147</v>
      </c>
      <c r="N510" s="749">
        <v>2.2</v>
      </c>
      <c r="O510" s="749">
        <v>11.25</v>
      </c>
      <c r="P510" s="732">
        <f t="shared" si="8"/>
        <v>24.75</v>
      </c>
      <c r="Q510" s="798"/>
    </row>
    <row r="511" s="1" customFormat="1" spans="1:17">
      <c r="A511" s="681" t="s">
        <v>9455</v>
      </c>
      <c r="B511" s="711" t="s">
        <v>9456</v>
      </c>
      <c r="C511" s="1357" t="s">
        <v>9458</v>
      </c>
      <c r="D511" s="711" t="s">
        <v>9361</v>
      </c>
      <c r="E511" s="749" t="s">
        <v>390</v>
      </c>
      <c r="F511" s="749" t="s">
        <v>391</v>
      </c>
      <c r="G511" s="714" t="s">
        <v>423</v>
      </c>
      <c r="H511" s="749" t="s">
        <v>27</v>
      </c>
      <c r="I511" s="749" t="s">
        <v>28</v>
      </c>
      <c r="J511" s="749" t="s">
        <v>1792</v>
      </c>
      <c r="K511" s="714">
        <v>434148.920343</v>
      </c>
      <c r="L511" s="714">
        <v>4664241.48175</v>
      </c>
      <c r="M511" s="749" t="s">
        <v>147</v>
      </c>
      <c r="N511" s="749">
        <v>2.25</v>
      </c>
      <c r="O511" s="681">
        <v>11.25</v>
      </c>
      <c r="P511" s="732">
        <f t="shared" si="8"/>
        <v>25.3125</v>
      </c>
      <c r="Q511" s="798"/>
    </row>
    <row r="512" s="1" customFormat="1" spans="1:17">
      <c r="A512" s="681" t="s">
        <v>9455</v>
      </c>
      <c r="B512" s="711" t="s">
        <v>9456</v>
      </c>
      <c r="C512" s="681" t="s">
        <v>9459</v>
      </c>
      <c r="D512" s="711" t="s">
        <v>9361</v>
      </c>
      <c r="E512" s="749" t="s">
        <v>390</v>
      </c>
      <c r="F512" s="749" t="s">
        <v>391</v>
      </c>
      <c r="G512" s="714" t="s">
        <v>527</v>
      </c>
      <c r="H512" s="749" t="s">
        <v>27</v>
      </c>
      <c r="I512" s="749" t="s">
        <v>28</v>
      </c>
      <c r="J512" s="749" t="s">
        <v>1793</v>
      </c>
      <c r="K512" s="714">
        <v>435470.116395</v>
      </c>
      <c r="L512" s="714">
        <v>4664793.51879</v>
      </c>
      <c r="M512" s="749" t="s">
        <v>147</v>
      </c>
      <c r="N512" s="749">
        <v>12.35</v>
      </c>
      <c r="O512" s="749">
        <v>11.25</v>
      </c>
      <c r="P512" s="732">
        <f t="shared" si="8"/>
        <v>138.9375</v>
      </c>
      <c r="Q512" s="798"/>
    </row>
    <row r="513" s="1" customFormat="1" spans="1:17">
      <c r="A513" s="681" t="s">
        <v>9455</v>
      </c>
      <c r="B513" s="711" t="s">
        <v>9456</v>
      </c>
      <c r="C513" s="1357" t="s">
        <v>9459</v>
      </c>
      <c r="D513" s="711" t="s">
        <v>9361</v>
      </c>
      <c r="E513" s="749" t="s">
        <v>390</v>
      </c>
      <c r="F513" s="749" t="s">
        <v>391</v>
      </c>
      <c r="G513" s="714" t="s">
        <v>638</v>
      </c>
      <c r="H513" s="749" t="s">
        <v>27</v>
      </c>
      <c r="I513" s="749" t="s">
        <v>28</v>
      </c>
      <c r="J513" s="749" t="s">
        <v>1793</v>
      </c>
      <c r="K513" s="714">
        <v>430713.078986</v>
      </c>
      <c r="L513" s="714">
        <v>4662601.86287</v>
      </c>
      <c r="M513" s="749" t="s">
        <v>147</v>
      </c>
      <c r="N513" s="749">
        <v>1.85</v>
      </c>
      <c r="O513" s="681">
        <v>11.25</v>
      </c>
      <c r="P513" s="732">
        <f t="shared" si="8"/>
        <v>20.8125</v>
      </c>
      <c r="Q513" s="798"/>
    </row>
    <row r="514" s="1" customFormat="1" spans="1:17">
      <c r="A514" s="681" t="s">
        <v>9455</v>
      </c>
      <c r="B514" s="711" t="s">
        <v>9456</v>
      </c>
      <c r="C514" s="681" t="s">
        <v>9459</v>
      </c>
      <c r="D514" s="711" t="s">
        <v>9361</v>
      </c>
      <c r="E514" s="749" t="s">
        <v>390</v>
      </c>
      <c r="F514" s="749" t="s">
        <v>391</v>
      </c>
      <c r="G514" s="714" t="s">
        <v>526</v>
      </c>
      <c r="H514" s="749" t="s">
        <v>27</v>
      </c>
      <c r="I514" s="749" t="s">
        <v>28</v>
      </c>
      <c r="J514" s="749" t="s">
        <v>1787</v>
      </c>
      <c r="K514" s="714">
        <v>431005.386365</v>
      </c>
      <c r="L514" s="714">
        <v>4662790.39445</v>
      </c>
      <c r="M514" s="749" t="s">
        <v>147</v>
      </c>
      <c r="N514" s="749">
        <v>105.36</v>
      </c>
      <c r="O514" s="749">
        <v>11.25</v>
      </c>
      <c r="P514" s="732">
        <f t="shared" si="8"/>
        <v>1185.3</v>
      </c>
      <c r="Q514" s="798"/>
    </row>
    <row r="515" s="1" customFormat="1" spans="1:17">
      <c r="A515" s="681" t="s">
        <v>9455</v>
      </c>
      <c r="B515" s="711" t="s">
        <v>9456</v>
      </c>
      <c r="C515" s="681" t="s">
        <v>9459</v>
      </c>
      <c r="D515" s="711" t="s">
        <v>9361</v>
      </c>
      <c r="E515" s="749" t="s">
        <v>390</v>
      </c>
      <c r="F515" s="749" t="s">
        <v>391</v>
      </c>
      <c r="G515" s="714" t="s">
        <v>1141</v>
      </c>
      <c r="H515" s="749" t="s">
        <v>27</v>
      </c>
      <c r="I515" s="749" t="s">
        <v>28</v>
      </c>
      <c r="J515" s="749" t="s">
        <v>1787</v>
      </c>
      <c r="K515" s="714">
        <v>435465.155602</v>
      </c>
      <c r="L515" s="714">
        <v>4664841.54258</v>
      </c>
      <c r="M515" s="749" t="s">
        <v>147</v>
      </c>
      <c r="N515" s="749">
        <v>2.36</v>
      </c>
      <c r="O515" s="749">
        <v>11.25</v>
      </c>
      <c r="P515" s="732">
        <f t="shared" si="8"/>
        <v>26.55</v>
      </c>
      <c r="Q515" s="798"/>
    </row>
    <row r="516" s="1" customFormat="1" spans="1:17">
      <c r="A516" s="681" t="s">
        <v>9455</v>
      </c>
      <c r="B516" s="711" t="s">
        <v>9456</v>
      </c>
      <c r="C516" s="681" t="s">
        <v>9459</v>
      </c>
      <c r="D516" s="711" t="s">
        <v>9361</v>
      </c>
      <c r="E516" s="749" t="s">
        <v>390</v>
      </c>
      <c r="F516" s="749" t="s">
        <v>391</v>
      </c>
      <c r="G516" s="714" t="s">
        <v>376</v>
      </c>
      <c r="H516" s="749" t="s">
        <v>27</v>
      </c>
      <c r="I516" s="749" t="s">
        <v>28</v>
      </c>
      <c r="J516" s="749" t="s">
        <v>1787</v>
      </c>
      <c r="K516" s="714">
        <v>430891.841006</v>
      </c>
      <c r="L516" s="714">
        <v>4662658.44351</v>
      </c>
      <c r="M516" s="749" t="s">
        <v>147</v>
      </c>
      <c r="N516" s="749">
        <v>3.54</v>
      </c>
      <c r="O516" s="749">
        <v>11.25</v>
      </c>
      <c r="P516" s="732">
        <f t="shared" si="8"/>
        <v>39.825</v>
      </c>
      <c r="Q516" s="798"/>
    </row>
    <row r="517" s="1" customFormat="1" spans="1:17">
      <c r="A517" s="681" t="s">
        <v>9455</v>
      </c>
      <c r="B517" s="711" t="s">
        <v>9456</v>
      </c>
      <c r="C517" s="681" t="s">
        <v>9459</v>
      </c>
      <c r="D517" s="711" t="s">
        <v>9361</v>
      </c>
      <c r="E517" s="749" t="s">
        <v>390</v>
      </c>
      <c r="F517" s="749" t="s">
        <v>391</v>
      </c>
      <c r="G517" s="714" t="s">
        <v>594</v>
      </c>
      <c r="H517" s="749" t="s">
        <v>27</v>
      </c>
      <c r="I517" s="749" t="s">
        <v>28</v>
      </c>
      <c r="J517" s="749" t="s">
        <v>1787</v>
      </c>
      <c r="K517" s="714">
        <v>431441.294261</v>
      </c>
      <c r="L517" s="714">
        <v>4662798.79474</v>
      </c>
      <c r="M517" s="749" t="s">
        <v>147</v>
      </c>
      <c r="N517" s="749">
        <v>127.88</v>
      </c>
      <c r="O517" s="749">
        <v>11.25</v>
      </c>
      <c r="P517" s="732">
        <f t="shared" si="8"/>
        <v>1438.65</v>
      </c>
      <c r="Q517" s="798"/>
    </row>
    <row r="518" s="1" customFormat="1" spans="1:17">
      <c r="A518" s="681" t="s">
        <v>9455</v>
      </c>
      <c r="B518" s="711" t="s">
        <v>9456</v>
      </c>
      <c r="C518" s="681" t="s">
        <v>9459</v>
      </c>
      <c r="D518" s="711" t="s">
        <v>9361</v>
      </c>
      <c r="E518" s="749" t="s">
        <v>390</v>
      </c>
      <c r="F518" s="749" t="s">
        <v>391</v>
      </c>
      <c r="G518" s="714" t="s">
        <v>529</v>
      </c>
      <c r="H518" s="749" t="s">
        <v>27</v>
      </c>
      <c r="I518" s="749" t="s">
        <v>28</v>
      </c>
      <c r="J518" s="749" t="s">
        <v>1787</v>
      </c>
      <c r="K518" s="714">
        <v>433896.739778</v>
      </c>
      <c r="L518" s="714">
        <v>4664543.93608</v>
      </c>
      <c r="M518" s="749" t="s">
        <v>147</v>
      </c>
      <c r="N518" s="749">
        <v>19.24</v>
      </c>
      <c r="O518" s="749">
        <v>11.25</v>
      </c>
      <c r="P518" s="732">
        <f t="shared" si="8"/>
        <v>216.45</v>
      </c>
      <c r="Q518" s="798"/>
    </row>
    <row r="519" s="1" customFormat="1" spans="1:17">
      <c r="A519" s="681" t="s">
        <v>9455</v>
      </c>
      <c r="B519" s="711" t="s">
        <v>9456</v>
      </c>
      <c r="C519" s="681" t="s">
        <v>9459</v>
      </c>
      <c r="D519" s="711" t="s">
        <v>9361</v>
      </c>
      <c r="E519" s="749" t="s">
        <v>390</v>
      </c>
      <c r="F519" s="749" t="s">
        <v>391</v>
      </c>
      <c r="G519" s="714" t="s">
        <v>1794</v>
      </c>
      <c r="H519" s="749" t="s">
        <v>27</v>
      </c>
      <c r="I519" s="749" t="s">
        <v>28</v>
      </c>
      <c r="J519" s="749" t="s">
        <v>1787</v>
      </c>
      <c r="K519" s="714">
        <v>434020.808845</v>
      </c>
      <c r="L519" s="714">
        <v>4664399.49752</v>
      </c>
      <c r="M519" s="749" t="s">
        <v>147</v>
      </c>
      <c r="N519" s="749">
        <v>33.81</v>
      </c>
      <c r="O519" s="749">
        <v>11.25</v>
      </c>
      <c r="P519" s="732">
        <f t="shared" si="8"/>
        <v>380.3625</v>
      </c>
      <c r="Q519" s="798"/>
    </row>
    <row r="520" s="1" customFormat="1" spans="1:17">
      <c r="A520" s="681" t="s">
        <v>9455</v>
      </c>
      <c r="B520" s="711" t="s">
        <v>9456</v>
      </c>
      <c r="C520" s="681" t="s">
        <v>9459</v>
      </c>
      <c r="D520" s="711" t="s">
        <v>9361</v>
      </c>
      <c r="E520" s="749" t="s">
        <v>390</v>
      </c>
      <c r="F520" s="749" t="s">
        <v>391</v>
      </c>
      <c r="G520" s="714" t="s">
        <v>392</v>
      </c>
      <c r="H520" s="749" t="s">
        <v>27</v>
      </c>
      <c r="I520" s="749" t="s">
        <v>28</v>
      </c>
      <c r="J520" s="749" t="s">
        <v>1787</v>
      </c>
      <c r="K520" s="714">
        <v>434210.590652</v>
      </c>
      <c r="L520" s="714">
        <v>4664239.30824</v>
      </c>
      <c r="M520" s="749" t="s">
        <v>147</v>
      </c>
      <c r="N520" s="749">
        <v>14.77</v>
      </c>
      <c r="O520" s="749">
        <v>11.25</v>
      </c>
      <c r="P520" s="732">
        <f t="shared" si="8"/>
        <v>166.1625</v>
      </c>
      <c r="Q520" s="798"/>
    </row>
    <row r="521" s="1" customFormat="1" spans="1:17">
      <c r="A521" s="681" t="s">
        <v>9455</v>
      </c>
      <c r="B521" s="711" t="s">
        <v>9456</v>
      </c>
      <c r="C521" s="681" t="s">
        <v>9459</v>
      </c>
      <c r="D521" s="711" t="s">
        <v>9361</v>
      </c>
      <c r="E521" s="749" t="s">
        <v>390</v>
      </c>
      <c r="F521" s="749" t="s">
        <v>391</v>
      </c>
      <c r="G521" s="714" t="s">
        <v>1311</v>
      </c>
      <c r="H521" s="749" t="s">
        <v>27</v>
      </c>
      <c r="I521" s="749" t="s">
        <v>28</v>
      </c>
      <c r="J521" s="749" t="s">
        <v>1787</v>
      </c>
      <c r="K521" s="714">
        <v>433702.477994</v>
      </c>
      <c r="L521" s="714">
        <v>4664141.83591</v>
      </c>
      <c r="M521" s="749" t="s">
        <v>147</v>
      </c>
      <c r="N521" s="749">
        <v>0.74</v>
      </c>
      <c r="O521" s="749">
        <v>11.25</v>
      </c>
      <c r="P521" s="732">
        <f t="shared" si="8"/>
        <v>8.325</v>
      </c>
      <c r="Q521" s="798"/>
    </row>
    <row r="522" s="1" customFormat="1" spans="1:17">
      <c r="A522" s="681" t="s">
        <v>9455</v>
      </c>
      <c r="B522" s="711" t="s">
        <v>9456</v>
      </c>
      <c r="C522" s="681" t="s">
        <v>9459</v>
      </c>
      <c r="D522" s="711" t="s">
        <v>9361</v>
      </c>
      <c r="E522" s="749" t="s">
        <v>390</v>
      </c>
      <c r="F522" s="749" t="s">
        <v>391</v>
      </c>
      <c r="G522" s="714" t="s">
        <v>1186</v>
      </c>
      <c r="H522" s="749" t="s">
        <v>27</v>
      </c>
      <c r="I522" s="749" t="s">
        <v>28</v>
      </c>
      <c r="J522" s="749" t="s">
        <v>1787</v>
      </c>
      <c r="K522" s="714">
        <v>433445.908621</v>
      </c>
      <c r="L522" s="714">
        <v>4664267.65053</v>
      </c>
      <c r="M522" s="749" t="s">
        <v>147</v>
      </c>
      <c r="N522" s="749">
        <v>20.69</v>
      </c>
      <c r="O522" s="749">
        <v>11.25</v>
      </c>
      <c r="P522" s="732">
        <f t="shared" si="8"/>
        <v>232.7625</v>
      </c>
      <c r="Q522" s="798"/>
    </row>
    <row r="523" s="1" customFormat="1" spans="1:17">
      <c r="A523" s="681" t="s">
        <v>9455</v>
      </c>
      <c r="B523" s="711" t="s">
        <v>9456</v>
      </c>
      <c r="C523" s="681" t="s">
        <v>9459</v>
      </c>
      <c r="D523" s="711" t="s">
        <v>9361</v>
      </c>
      <c r="E523" s="749" t="s">
        <v>390</v>
      </c>
      <c r="F523" s="749" t="s">
        <v>391</v>
      </c>
      <c r="G523" s="714" t="s">
        <v>1456</v>
      </c>
      <c r="H523" s="749" t="s">
        <v>27</v>
      </c>
      <c r="I523" s="749" t="s">
        <v>28</v>
      </c>
      <c r="J523" s="749" t="s">
        <v>1787</v>
      </c>
      <c r="K523" s="714">
        <v>434136.481271</v>
      </c>
      <c r="L523" s="714">
        <v>4664263.3775</v>
      </c>
      <c r="M523" s="749" t="s">
        <v>147</v>
      </c>
      <c r="N523" s="749">
        <v>4.86</v>
      </c>
      <c r="O523" s="749">
        <v>11.25</v>
      </c>
      <c r="P523" s="732">
        <f t="shared" si="8"/>
        <v>54.675</v>
      </c>
      <c r="Q523" s="798"/>
    </row>
    <row r="524" s="1" customFormat="1" spans="1:17">
      <c r="A524" s="681" t="s">
        <v>9455</v>
      </c>
      <c r="B524" s="711" t="s">
        <v>9456</v>
      </c>
      <c r="C524" s="1357" t="s">
        <v>9459</v>
      </c>
      <c r="D524" s="711" t="s">
        <v>9361</v>
      </c>
      <c r="E524" s="749" t="s">
        <v>390</v>
      </c>
      <c r="F524" s="749" t="s">
        <v>391</v>
      </c>
      <c r="G524" s="714" t="s">
        <v>373</v>
      </c>
      <c r="H524" s="749" t="s">
        <v>27</v>
      </c>
      <c r="I524" s="749" t="s">
        <v>28</v>
      </c>
      <c r="J524" s="749" t="s">
        <v>1787</v>
      </c>
      <c r="K524" s="714">
        <v>434721.394052</v>
      </c>
      <c r="L524" s="714">
        <v>4664897.45917</v>
      </c>
      <c r="M524" s="749" t="s">
        <v>147</v>
      </c>
      <c r="N524" s="749">
        <v>5.06</v>
      </c>
      <c r="O524" s="681">
        <v>11.25</v>
      </c>
      <c r="P524" s="732">
        <f t="shared" si="8"/>
        <v>56.925</v>
      </c>
      <c r="Q524" s="798"/>
    </row>
    <row r="525" s="1" customFormat="1" spans="1:17">
      <c r="A525" s="681" t="s">
        <v>9455</v>
      </c>
      <c r="B525" s="711" t="s">
        <v>9456</v>
      </c>
      <c r="C525" s="681" t="s">
        <v>9460</v>
      </c>
      <c r="D525" s="711" t="s">
        <v>9361</v>
      </c>
      <c r="E525" s="749" t="s">
        <v>390</v>
      </c>
      <c r="F525" s="749" t="s">
        <v>391</v>
      </c>
      <c r="G525" s="714" t="s">
        <v>1487</v>
      </c>
      <c r="H525" s="749" t="s">
        <v>27</v>
      </c>
      <c r="I525" s="749" t="s">
        <v>28</v>
      </c>
      <c r="J525" s="749" t="s">
        <v>58</v>
      </c>
      <c r="K525" s="714">
        <v>434816.919718</v>
      </c>
      <c r="L525" s="714">
        <v>4665211.83584</v>
      </c>
      <c r="M525" s="749" t="s">
        <v>147</v>
      </c>
      <c r="N525" s="749">
        <v>10</v>
      </c>
      <c r="O525" s="749">
        <v>11.25</v>
      </c>
      <c r="P525" s="732">
        <f t="shared" si="8"/>
        <v>112.5</v>
      </c>
      <c r="Q525" s="798"/>
    </row>
    <row r="526" s="1" customFormat="1" spans="1:17">
      <c r="A526" s="681" t="s">
        <v>9455</v>
      </c>
      <c r="B526" s="711" t="s">
        <v>9456</v>
      </c>
      <c r="C526" s="1357" t="s">
        <v>9460</v>
      </c>
      <c r="D526" s="711" t="s">
        <v>9361</v>
      </c>
      <c r="E526" s="749" t="s">
        <v>390</v>
      </c>
      <c r="F526" s="749" t="s">
        <v>391</v>
      </c>
      <c r="G526" s="714" t="s">
        <v>685</v>
      </c>
      <c r="H526" s="749" t="s">
        <v>27</v>
      </c>
      <c r="I526" s="749" t="s">
        <v>28</v>
      </c>
      <c r="J526" s="749" t="s">
        <v>1795</v>
      </c>
      <c r="K526" s="714">
        <v>433625.609335</v>
      </c>
      <c r="L526" s="714">
        <v>4664193.42317</v>
      </c>
      <c r="M526" s="749" t="s">
        <v>147</v>
      </c>
      <c r="N526" s="749">
        <v>5.43</v>
      </c>
      <c r="O526" s="681">
        <v>11.25</v>
      </c>
      <c r="P526" s="732">
        <f t="shared" si="8"/>
        <v>61.0875</v>
      </c>
      <c r="Q526" s="798"/>
    </row>
    <row r="527" s="1" customFormat="1" spans="1:17">
      <c r="A527" s="681" t="s">
        <v>9455</v>
      </c>
      <c r="B527" s="711" t="s">
        <v>9456</v>
      </c>
      <c r="C527" s="1357" t="s">
        <v>9460</v>
      </c>
      <c r="D527" s="711" t="s">
        <v>9368</v>
      </c>
      <c r="E527" s="749" t="s">
        <v>390</v>
      </c>
      <c r="F527" s="749" t="s">
        <v>391</v>
      </c>
      <c r="G527" s="714" t="s">
        <v>1389</v>
      </c>
      <c r="H527" s="749" t="s">
        <v>27</v>
      </c>
      <c r="I527" s="749" t="s">
        <v>28</v>
      </c>
      <c r="J527" s="749" t="s">
        <v>58</v>
      </c>
      <c r="K527" s="714">
        <v>432005.9058</v>
      </c>
      <c r="L527" s="714">
        <v>4662657.35093</v>
      </c>
      <c r="M527" s="749" t="s">
        <v>147</v>
      </c>
      <c r="N527" s="749">
        <v>22.15</v>
      </c>
      <c r="O527" s="749">
        <v>11.25</v>
      </c>
      <c r="P527" s="732">
        <f t="shared" si="8"/>
        <v>249.1875</v>
      </c>
      <c r="Q527" s="798"/>
    </row>
    <row r="528" s="1" customFormat="1" spans="1:17">
      <c r="A528" s="681" t="s">
        <v>9455</v>
      </c>
      <c r="B528" s="711" t="s">
        <v>9456</v>
      </c>
      <c r="C528" s="1357" t="s">
        <v>9460</v>
      </c>
      <c r="D528" s="711" t="s">
        <v>9368</v>
      </c>
      <c r="E528" s="749" t="s">
        <v>390</v>
      </c>
      <c r="F528" s="749" t="s">
        <v>391</v>
      </c>
      <c r="G528" s="714" t="s">
        <v>564</v>
      </c>
      <c r="H528" s="749" t="s">
        <v>27</v>
      </c>
      <c r="I528" s="749" t="s">
        <v>28</v>
      </c>
      <c r="J528" s="749" t="s">
        <v>58</v>
      </c>
      <c r="K528" s="714">
        <v>435209.54076</v>
      </c>
      <c r="L528" s="714">
        <v>4665056.67557</v>
      </c>
      <c r="M528" s="749" t="s">
        <v>147</v>
      </c>
      <c r="N528" s="749">
        <v>3.55</v>
      </c>
      <c r="O528" s="749">
        <v>11.25</v>
      </c>
      <c r="P528" s="732">
        <f t="shared" si="8"/>
        <v>39.9375</v>
      </c>
      <c r="Q528" s="798"/>
    </row>
    <row r="529" s="1" customFormat="1" spans="1:17">
      <c r="A529" s="681" t="s">
        <v>9455</v>
      </c>
      <c r="B529" s="711" t="s">
        <v>9456</v>
      </c>
      <c r="C529" s="1357" t="s">
        <v>9460</v>
      </c>
      <c r="D529" s="711" t="s">
        <v>9368</v>
      </c>
      <c r="E529" s="749" t="s">
        <v>390</v>
      </c>
      <c r="F529" s="749" t="s">
        <v>391</v>
      </c>
      <c r="G529" s="714" t="s">
        <v>382</v>
      </c>
      <c r="H529" s="749" t="s">
        <v>27</v>
      </c>
      <c r="I529" s="749" t="s">
        <v>28</v>
      </c>
      <c r="J529" s="749" t="s">
        <v>58</v>
      </c>
      <c r="K529" s="714">
        <v>433707.700744</v>
      </c>
      <c r="L529" s="714">
        <v>4664341.59808</v>
      </c>
      <c r="M529" s="749" t="s">
        <v>147</v>
      </c>
      <c r="N529" s="749">
        <v>4.97</v>
      </c>
      <c r="O529" s="749">
        <v>11.25</v>
      </c>
      <c r="P529" s="732">
        <f t="shared" si="8"/>
        <v>55.9125</v>
      </c>
      <c r="Q529" s="798"/>
    </row>
    <row r="530" s="1" customFormat="1" spans="1:17">
      <c r="A530" s="681" t="s">
        <v>9455</v>
      </c>
      <c r="B530" s="711" t="s">
        <v>9456</v>
      </c>
      <c r="C530" s="1357" t="s">
        <v>9460</v>
      </c>
      <c r="D530" s="711" t="s">
        <v>9368</v>
      </c>
      <c r="E530" s="749" t="s">
        <v>390</v>
      </c>
      <c r="F530" s="749" t="s">
        <v>391</v>
      </c>
      <c r="G530" s="714" t="s">
        <v>1796</v>
      </c>
      <c r="H530" s="749" t="s">
        <v>27</v>
      </c>
      <c r="I530" s="749" t="s">
        <v>28</v>
      </c>
      <c r="J530" s="749" t="s">
        <v>58</v>
      </c>
      <c r="K530" s="714">
        <v>433765.083199</v>
      </c>
      <c r="L530" s="714">
        <v>4664407.45872</v>
      </c>
      <c r="M530" s="749" t="s">
        <v>147</v>
      </c>
      <c r="N530" s="749">
        <v>5.38</v>
      </c>
      <c r="O530" s="749">
        <v>11.25</v>
      </c>
      <c r="P530" s="732">
        <f t="shared" si="8"/>
        <v>60.525</v>
      </c>
      <c r="Q530" s="798"/>
    </row>
    <row r="531" s="1" customFormat="1" spans="1:17">
      <c r="A531" s="681" t="s">
        <v>9455</v>
      </c>
      <c r="B531" s="711" t="s">
        <v>9456</v>
      </c>
      <c r="C531" s="1357" t="s">
        <v>9460</v>
      </c>
      <c r="D531" s="711" t="s">
        <v>9368</v>
      </c>
      <c r="E531" s="749" t="s">
        <v>390</v>
      </c>
      <c r="F531" s="749" t="s">
        <v>391</v>
      </c>
      <c r="G531" s="714" t="s">
        <v>431</v>
      </c>
      <c r="H531" s="749" t="s">
        <v>27</v>
      </c>
      <c r="I531" s="749" t="s">
        <v>28</v>
      </c>
      <c r="J531" s="749" t="s">
        <v>58</v>
      </c>
      <c r="K531" s="714">
        <v>430810.963691</v>
      </c>
      <c r="L531" s="714">
        <v>4662628.16881</v>
      </c>
      <c r="M531" s="749" t="s">
        <v>147</v>
      </c>
      <c r="N531" s="749">
        <v>29.02</v>
      </c>
      <c r="O531" s="749">
        <v>11.25</v>
      </c>
      <c r="P531" s="732">
        <f t="shared" si="8"/>
        <v>326.475</v>
      </c>
      <c r="Q531" s="798"/>
    </row>
    <row r="532" s="1" customFormat="1" spans="1:17">
      <c r="A532" s="681" t="s">
        <v>9455</v>
      </c>
      <c r="B532" s="711" t="s">
        <v>9456</v>
      </c>
      <c r="C532" s="1357" t="s">
        <v>9460</v>
      </c>
      <c r="D532" s="711" t="s">
        <v>9368</v>
      </c>
      <c r="E532" s="749" t="s">
        <v>390</v>
      </c>
      <c r="F532" s="749" t="s">
        <v>391</v>
      </c>
      <c r="G532" s="714" t="s">
        <v>352</v>
      </c>
      <c r="H532" s="749" t="s">
        <v>27</v>
      </c>
      <c r="I532" s="749" t="s">
        <v>28</v>
      </c>
      <c r="J532" s="749" t="s">
        <v>58</v>
      </c>
      <c r="K532" s="714">
        <v>434339.156279</v>
      </c>
      <c r="L532" s="714">
        <v>4664930.3627</v>
      </c>
      <c r="M532" s="749" t="s">
        <v>147</v>
      </c>
      <c r="N532" s="749">
        <v>2.21</v>
      </c>
      <c r="O532" s="749">
        <v>11.25</v>
      </c>
      <c r="P532" s="732">
        <f t="shared" si="8"/>
        <v>24.8625</v>
      </c>
      <c r="Q532" s="798"/>
    </row>
    <row r="533" s="1" customFormat="1" spans="1:17">
      <c r="A533" s="681" t="s">
        <v>9455</v>
      </c>
      <c r="B533" s="711" t="s">
        <v>9456</v>
      </c>
      <c r="C533" s="1357" t="s">
        <v>9460</v>
      </c>
      <c r="D533" s="711" t="s">
        <v>9368</v>
      </c>
      <c r="E533" s="749" t="s">
        <v>390</v>
      </c>
      <c r="F533" s="749" t="s">
        <v>391</v>
      </c>
      <c r="G533" s="714" t="s">
        <v>420</v>
      </c>
      <c r="H533" s="749" t="s">
        <v>27</v>
      </c>
      <c r="I533" s="749" t="s">
        <v>28</v>
      </c>
      <c r="J533" s="749" t="s">
        <v>58</v>
      </c>
      <c r="K533" s="714">
        <v>431157.702559</v>
      </c>
      <c r="L533" s="714">
        <v>4662920.39651</v>
      </c>
      <c r="M533" s="749" t="s">
        <v>147</v>
      </c>
      <c r="N533" s="749">
        <v>2.41</v>
      </c>
      <c r="O533" s="749">
        <v>11.25</v>
      </c>
      <c r="P533" s="732">
        <f t="shared" si="8"/>
        <v>27.1125</v>
      </c>
      <c r="Q533" s="798"/>
    </row>
    <row r="534" s="1" customFormat="1" spans="1:17">
      <c r="A534" s="681" t="s">
        <v>9455</v>
      </c>
      <c r="B534" s="711" t="s">
        <v>9456</v>
      </c>
      <c r="C534" s="1357" t="s">
        <v>9461</v>
      </c>
      <c r="D534" s="711" t="s">
        <v>9365</v>
      </c>
      <c r="E534" s="749" t="s">
        <v>390</v>
      </c>
      <c r="F534" s="749" t="s">
        <v>391</v>
      </c>
      <c r="G534" s="714" t="s">
        <v>1797</v>
      </c>
      <c r="H534" s="749" t="s">
        <v>27</v>
      </c>
      <c r="I534" s="749" t="s">
        <v>28</v>
      </c>
      <c r="J534" s="749" t="s">
        <v>58</v>
      </c>
      <c r="K534" s="714">
        <v>433719.002424</v>
      </c>
      <c r="L534" s="714">
        <v>4664199.97512</v>
      </c>
      <c r="M534" s="749" t="s">
        <v>147</v>
      </c>
      <c r="N534" s="749">
        <v>1.2</v>
      </c>
      <c r="O534" s="749">
        <v>11.25</v>
      </c>
      <c r="P534" s="732">
        <f t="shared" si="8"/>
        <v>13.5</v>
      </c>
      <c r="Q534" s="798"/>
    </row>
    <row r="535" s="1" customFormat="1" spans="1:17">
      <c r="A535" s="681" t="s">
        <v>9455</v>
      </c>
      <c r="B535" s="711" t="s">
        <v>9456</v>
      </c>
      <c r="C535" s="1357" t="s">
        <v>9461</v>
      </c>
      <c r="D535" s="711" t="s">
        <v>9365</v>
      </c>
      <c r="E535" s="749" t="s">
        <v>390</v>
      </c>
      <c r="F535" s="749" t="s">
        <v>391</v>
      </c>
      <c r="G535" s="714" t="s">
        <v>1798</v>
      </c>
      <c r="H535" s="749" t="s">
        <v>27</v>
      </c>
      <c r="I535" s="749" t="s">
        <v>28</v>
      </c>
      <c r="J535" s="749" t="s">
        <v>58</v>
      </c>
      <c r="K535" s="714">
        <v>435521.105969</v>
      </c>
      <c r="L535" s="714">
        <v>4664644.99505</v>
      </c>
      <c r="M535" s="749" t="s">
        <v>147</v>
      </c>
      <c r="N535" s="749">
        <v>11.71</v>
      </c>
      <c r="O535" s="681">
        <v>11.25</v>
      </c>
      <c r="P535" s="732">
        <f t="shared" si="8"/>
        <v>131.7375</v>
      </c>
      <c r="Q535" s="798"/>
    </row>
    <row r="536" s="1" customFormat="1" spans="1:17">
      <c r="A536" s="681" t="s">
        <v>9455</v>
      </c>
      <c r="B536" s="711" t="s">
        <v>9456</v>
      </c>
      <c r="C536" s="1357" t="s">
        <v>9461</v>
      </c>
      <c r="D536" s="711" t="s">
        <v>9365</v>
      </c>
      <c r="E536" s="749" t="s">
        <v>390</v>
      </c>
      <c r="F536" s="749" t="s">
        <v>391</v>
      </c>
      <c r="G536" s="714" t="s">
        <v>1142</v>
      </c>
      <c r="H536" s="749" t="s">
        <v>27</v>
      </c>
      <c r="I536" s="749" t="s">
        <v>28</v>
      </c>
      <c r="J536" s="749" t="s">
        <v>58</v>
      </c>
      <c r="K536" s="714">
        <v>434387.605658</v>
      </c>
      <c r="L536" s="714">
        <v>4664931.362</v>
      </c>
      <c r="M536" s="749" t="s">
        <v>147</v>
      </c>
      <c r="N536" s="749">
        <v>278.71</v>
      </c>
      <c r="O536" s="749">
        <v>11.25</v>
      </c>
      <c r="P536" s="732">
        <f t="shared" ref="P536:P599" si="9">N536*O536</f>
        <v>3135.4875</v>
      </c>
      <c r="Q536" s="798"/>
    </row>
    <row r="537" s="1" customFormat="1" spans="1:17">
      <c r="A537" s="681" t="s">
        <v>9455</v>
      </c>
      <c r="B537" s="711" t="s">
        <v>9456</v>
      </c>
      <c r="C537" s="1357" t="s">
        <v>9461</v>
      </c>
      <c r="D537" s="711" t="s">
        <v>9365</v>
      </c>
      <c r="E537" s="749" t="s">
        <v>390</v>
      </c>
      <c r="F537" s="749" t="s">
        <v>391</v>
      </c>
      <c r="G537" s="714" t="s">
        <v>1595</v>
      </c>
      <c r="H537" s="749" t="s">
        <v>27</v>
      </c>
      <c r="I537" s="749" t="s">
        <v>28</v>
      </c>
      <c r="J537" s="749" t="s">
        <v>58</v>
      </c>
      <c r="K537" s="714">
        <v>434159.487168</v>
      </c>
      <c r="L537" s="714">
        <v>4664577.41707</v>
      </c>
      <c r="M537" s="749" t="s">
        <v>147</v>
      </c>
      <c r="N537" s="749">
        <v>72.46</v>
      </c>
      <c r="O537" s="749">
        <v>11.25</v>
      </c>
      <c r="P537" s="732">
        <f t="shared" si="9"/>
        <v>815.175</v>
      </c>
      <c r="Q537" s="798"/>
    </row>
    <row r="538" s="1" customFormat="1" spans="1:17">
      <c r="A538" s="681" t="s">
        <v>9455</v>
      </c>
      <c r="B538" s="711" t="s">
        <v>9456</v>
      </c>
      <c r="C538" s="1357" t="s">
        <v>9461</v>
      </c>
      <c r="D538" s="711" t="s">
        <v>9365</v>
      </c>
      <c r="E538" s="749" t="s">
        <v>390</v>
      </c>
      <c r="F538" s="749" t="s">
        <v>391</v>
      </c>
      <c r="G538" s="711" t="s">
        <v>672</v>
      </c>
      <c r="H538" s="749" t="s">
        <v>27</v>
      </c>
      <c r="I538" s="749" t="s">
        <v>28</v>
      </c>
      <c r="J538" s="749" t="s">
        <v>58</v>
      </c>
      <c r="K538" s="714">
        <v>431311.317083</v>
      </c>
      <c r="L538" s="714">
        <v>4662856.49637</v>
      </c>
      <c r="M538" s="749" t="s">
        <v>147</v>
      </c>
      <c r="N538" s="749">
        <v>8.2</v>
      </c>
      <c r="O538" s="749">
        <v>11.25</v>
      </c>
      <c r="P538" s="732">
        <f t="shared" si="9"/>
        <v>92.25</v>
      </c>
      <c r="Q538" s="798"/>
    </row>
    <row r="539" s="1" customFormat="1" spans="1:17">
      <c r="A539" s="681" t="s">
        <v>9455</v>
      </c>
      <c r="B539" s="711" t="s">
        <v>9456</v>
      </c>
      <c r="C539" s="1357" t="s">
        <v>9461</v>
      </c>
      <c r="D539" s="711" t="s">
        <v>9365</v>
      </c>
      <c r="E539" s="749" t="s">
        <v>390</v>
      </c>
      <c r="F539" s="749" t="s">
        <v>391</v>
      </c>
      <c r="G539" s="711" t="s">
        <v>672</v>
      </c>
      <c r="H539" s="749" t="s">
        <v>27</v>
      </c>
      <c r="I539" s="749" t="s">
        <v>28</v>
      </c>
      <c r="J539" s="749" t="s">
        <v>58</v>
      </c>
      <c r="K539" s="714">
        <v>433706.76922</v>
      </c>
      <c r="L539" s="714">
        <v>4664305.92377</v>
      </c>
      <c r="M539" s="749" t="s">
        <v>147</v>
      </c>
      <c r="N539" s="749">
        <v>1.16</v>
      </c>
      <c r="O539" s="749">
        <v>11.25</v>
      </c>
      <c r="P539" s="732">
        <f t="shared" si="9"/>
        <v>13.05</v>
      </c>
      <c r="Q539" s="798"/>
    </row>
    <row r="540" s="1" customFormat="1" spans="1:17">
      <c r="A540" s="681" t="s">
        <v>9455</v>
      </c>
      <c r="B540" s="711" t="s">
        <v>9456</v>
      </c>
      <c r="C540" s="1357" t="s">
        <v>9461</v>
      </c>
      <c r="D540" s="711" t="s">
        <v>9365</v>
      </c>
      <c r="E540" s="749" t="s">
        <v>390</v>
      </c>
      <c r="F540" s="749" t="s">
        <v>391</v>
      </c>
      <c r="G540" s="711" t="s">
        <v>672</v>
      </c>
      <c r="H540" s="749" t="s">
        <v>27</v>
      </c>
      <c r="I540" s="749" t="s">
        <v>28</v>
      </c>
      <c r="J540" s="749" t="s">
        <v>58</v>
      </c>
      <c r="K540" s="714">
        <v>433945.411165</v>
      </c>
      <c r="L540" s="714">
        <v>4664296.64469</v>
      </c>
      <c r="M540" s="749" t="s">
        <v>147</v>
      </c>
      <c r="N540" s="749">
        <v>57.6</v>
      </c>
      <c r="O540" s="749">
        <v>11.25</v>
      </c>
      <c r="P540" s="732">
        <f t="shared" si="9"/>
        <v>648</v>
      </c>
      <c r="Q540" s="798"/>
    </row>
    <row r="541" s="1" customFormat="1" spans="1:17">
      <c r="A541" s="681" t="s">
        <v>9455</v>
      </c>
      <c r="B541" s="711" t="s">
        <v>9456</v>
      </c>
      <c r="C541" s="1357" t="s">
        <v>9461</v>
      </c>
      <c r="D541" s="711" t="s">
        <v>9365</v>
      </c>
      <c r="E541" s="749" t="s">
        <v>390</v>
      </c>
      <c r="F541" s="749" t="s">
        <v>391</v>
      </c>
      <c r="G541" s="711" t="s">
        <v>672</v>
      </c>
      <c r="H541" s="749" t="s">
        <v>27</v>
      </c>
      <c r="I541" s="749" t="s">
        <v>28</v>
      </c>
      <c r="J541" s="749" t="s">
        <v>58</v>
      </c>
      <c r="K541" s="714">
        <v>434184.590969</v>
      </c>
      <c r="L541" s="714">
        <v>4664443.86535</v>
      </c>
      <c r="M541" s="749" t="s">
        <v>147</v>
      </c>
      <c r="N541" s="749">
        <v>5.34</v>
      </c>
      <c r="O541" s="749">
        <v>11.25</v>
      </c>
      <c r="P541" s="732">
        <f t="shared" si="9"/>
        <v>60.075</v>
      </c>
      <c r="Q541" s="798"/>
    </row>
    <row r="542" s="1" customFormat="1" spans="1:17">
      <c r="A542" s="681" t="s">
        <v>9455</v>
      </c>
      <c r="B542" s="711" t="s">
        <v>9456</v>
      </c>
      <c r="C542" s="1357" t="s">
        <v>9461</v>
      </c>
      <c r="D542" s="711" t="s">
        <v>9365</v>
      </c>
      <c r="E542" s="749" t="s">
        <v>390</v>
      </c>
      <c r="F542" s="749" t="s">
        <v>391</v>
      </c>
      <c r="G542" s="711" t="s">
        <v>672</v>
      </c>
      <c r="H542" s="749" t="s">
        <v>27</v>
      </c>
      <c r="I542" s="749" t="s">
        <v>28</v>
      </c>
      <c r="J542" s="749" t="s">
        <v>58</v>
      </c>
      <c r="K542" s="714">
        <v>430932.026724</v>
      </c>
      <c r="L542" s="714">
        <v>4662897.63062</v>
      </c>
      <c r="M542" s="749" t="s">
        <v>147</v>
      </c>
      <c r="N542" s="749">
        <v>0.64</v>
      </c>
      <c r="O542" s="749">
        <v>11.25</v>
      </c>
      <c r="P542" s="732">
        <f t="shared" si="9"/>
        <v>7.2</v>
      </c>
      <c r="Q542" s="798"/>
    </row>
    <row r="543" s="1" customFormat="1" spans="1:17">
      <c r="A543" s="681" t="s">
        <v>9455</v>
      </c>
      <c r="B543" s="711" t="s">
        <v>9456</v>
      </c>
      <c r="C543" s="1357" t="s">
        <v>9461</v>
      </c>
      <c r="D543" s="711" t="s">
        <v>9365</v>
      </c>
      <c r="E543" s="749" t="s">
        <v>390</v>
      </c>
      <c r="F543" s="749" t="s">
        <v>391</v>
      </c>
      <c r="G543" s="711" t="s">
        <v>1361</v>
      </c>
      <c r="H543" s="749" t="s">
        <v>27</v>
      </c>
      <c r="I543" s="749" t="s">
        <v>28</v>
      </c>
      <c r="J543" s="749" t="s">
        <v>58</v>
      </c>
      <c r="K543" s="714">
        <v>430877.498449</v>
      </c>
      <c r="L543" s="714">
        <v>4662859.76759</v>
      </c>
      <c r="M543" s="749" t="s">
        <v>147</v>
      </c>
      <c r="N543" s="749">
        <v>32.29</v>
      </c>
      <c r="O543" s="681">
        <v>11.25</v>
      </c>
      <c r="P543" s="732">
        <f t="shared" si="9"/>
        <v>363.2625</v>
      </c>
      <c r="Q543" s="798"/>
    </row>
    <row r="544" s="1" customFormat="1" spans="1:17">
      <c r="A544" s="681" t="s">
        <v>9455</v>
      </c>
      <c r="B544" s="711" t="s">
        <v>9456</v>
      </c>
      <c r="C544" s="1357" t="s">
        <v>9461</v>
      </c>
      <c r="D544" s="711" t="s">
        <v>9365</v>
      </c>
      <c r="E544" s="749" t="s">
        <v>390</v>
      </c>
      <c r="F544" s="749" t="s">
        <v>391</v>
      </c>
      <c r="G544" s="711" t="s">
        <v>1416</v>
      </c>
      <c r="H544" s="749" t="s">
        <v>27</v>
      </c>
      <c r="I544" s="749" t="s">
        <v>28</v>
      </c>
      <c r="J544" s="749" t="s">
        <v>58</v>
      </c>
      <c r="K544" s="714">
        <v>431727.048598</v>
      </c>
      <c r="L544" s="714">
        <v>4662707.84615</v>
      </c>
      <c r="M544" s="749" t="s">
        <v>147</v>
      </c>
      <c r="N544" s="749">
        <v>18.08</v>
      </c>
      <c r="O544" s="749">
        <v>11.25</v>
      </c>
      <c r="P544" s="732">
        <f t="shared" si="9"/>
        <v>203.4</v>
      </c>
      <c r="Q544" s="798"/>
    </row>
    <row r="545" s="1" customFormat="1" spans="1:17">
      <c r="A545" s="681" t="s">
        <v>9455</v>
      </c>
      <c r="B545" s="711" t="s">
        <v>9456</v>
      </c>
      <c r="C545" s="681"/>
      <c r="D545" s="711" t="s">
        <v>9361</v>
      </c>
      <c r="E545" s="749" t="s">
        <v>390</v>
      </c>
      <c r="F545" s="749" t="s">
        <v>391</v>
      </c>
      <c r="G545" s="711" t="s">
        <v>1388</v>
      </c>
      <c r="H545" s="749" t="s">
        <v>27</v>
      </c>
      <c r="I545" s="749" t="s">
        <v>28</v>
      </c>
      <c r="J545" s="749" t="s">
        <v>1792</v>
      </c>
      <c r="K545" s="714">
        <v>432100.628246</v>
      </c>
      <c r="L545" s="714">
        <v>4662631.12083</v>
      </c>
      <c r="M545" s="749" t="s">
        <v>147</v>
      </c>
      <c r="N545" s="749">
        <v>8.3</v>
      </c>
      <c r="O545" s="749">
        <v>11.25</v>
      </c>
      <c r="P545" s="732">
        <f t="shared" si="9"/>
        <v>93.375</v>
      </c>
      <c r="Q545" s="798"/>
    </row>
    <row r="546" s="1" customFormat="1" spans="1:17">
      <c r="A546" s="681" t="s">
        <v>9455</v>
      </c>
      <c r="B546" s="711" t="s">
        <v>9456</v>
      </c>
      <c r="C546" s="681"/>
      <c r="D546" s="711" t="s">
        <v>9361</v>
      </c>
      <c r="E546" s="749" t="s">
        <v>390</v>
      </c>
      <c r="F546" s="749" t="s">
        <v>391</v>
      </c>
      <c r="G546" s="711" t="s">
        <v>1361</v>
      </c>
      <c r="H546" s="749" t="s">
        <v>27</v>
      </c>
      <c r="I546" s="749" t="s">
        <v>28</v>
      </c>
      <c r="J546" s="749" t="s">
        <v>1792</v>
      </c>
      <c r="K546" s="806">
        <v>433918.875551</v>
      </c>
      <c r="L546" s="806">
        <v>4664208.10025</v>
      </c>
      <c r="M546" s="749" t="s">
        <v>147</v>
      </c>
      <c r="N546" s="749">
        <v>16.75</v>
      </c>
      <c r="O546" s="749">
        <v>11.25</v>
      </c>
      <c r="P546" s="732">
        <f t="shared" si="9"/>
        <v>188.4375</v>
      </c>
      <c r="Q546" s="798"/>
    </row>
    <row r="547" s="1" customFormat="1" spans="1:17">
      <c r="A547" s="681" t="s">
        <v>9462</v>
      </c>
      <c r="B547" s="711" t="s">
        <v>9463</v>
      </c>
      <c r="C547" s="681" t="s">
        <v>9464</v>
      </c>
      <c r="D547" s="711" t="s">
        <v>9379</v>
      </c>
      <c r="E547" s="749" t="s">
        <v>390</v>
      </c>
      <c r="F547" s="749" t="s">
        <v>391</v>
      </c>
      <c r="G547" s="714" t="s">
        <v>1799</v>
      </c>
      <c r="H547" s="749" t="s">
        <v>27</v>
      </c>
      <c r="I547" s="749" t="s">
        <v>28</v>
      </c>
      <c r="J547" s="749" t="s">
        <v>58</v>
      </c>
      <c r="K547" s="714">
        <v>433625.367706</v>
      </c>
      <c r="L547" s="714">
        <v>4663188.69884</v>
      </c>
      <c r="M547" s="749" t="s">
        <v>147</v>
      </c>
      <c r="N547" s="802">
        <v>2.04</v>
      </c>
      <c r="O547" s="749">
        <v>11.25</v>
      </c>
      <c r="P547" s="732">
        <f t="shared" si="9"/>
        <v>22.95</v>
      </c>
      <c r="Q547" s="798"/>
    </row>
    <row r="548" s="1" customFormat="1" spans="1:17">
      <c r="A548" s="681" t="s">
        <v>9465</v>
      </c>
      <c r="B548" s="711" t="s">
        <v>9466</v>
      </c>
      <c r="C548" s="1357" t="s">
        <v>9467</v>
      </c>
      <c r="D548" s="711" t="s">
        <v>9362</v>
      </c>
      <c r="E548" s="749" t="s">
        <v>390</v>
      </c>
      <c r="F548" s="749" t="s">
        <v>391</v>
      </c>
      <c r="G548" s="714" t="s">
        <v>446</v>
      </c>
      <c r="H548" s="749" t="s">
        <v>27</v>
      </c>
      <c r="I548" s="749" t="s">
        <v>28</v>
      </c>
      <c r="J548" s="749" t="s">
        <v>58</v>
      </c>
      <c r="K548" s="714">
        <v>433102.626636</v>
      </c>
      <c r="L548" s="714">
        <v>4664121.8956</v>
      </c>
      <c r="M548" s="749" t="s">
        <v>147</v>
      </c>
      <c r="N548" s="749">
        <v>8.99</v>
      </c>
      <c r="O548" s="681">
        <v>11.25</v>
      </c>
      <c r="P548" s="732">
        <f t="shared" si="9"/>
        <v>101.1375</v>
      </c>
      <c r="Q548" s="798"/>
    </row>
    <row r="549" s="1" customFormat="1" spans="1:17">
      <c r="A549" s="681" t="s">
        <v>9465</v>
      </c>
      <c r="B549" s="711" t="s">
        <v>9466</v>
      </c>
      <c r="C549" s="1357" t="s">
        <v>9467</v>
      </c>
      <c r="D549" s="711" t="s">
        <v>9362</v>
      </c>
      <c r="E549" s="749" t="s">
        <v>390</v>
      </c>
      <c r="F549" s="749" t="s">
        <v>391</v>
      </c>
      <c r="G549" s="714" t="s">
        <v>536</v>
      </c>
      <c r="H549" s="681" t="s">
        <v>1267</v>
      </c>
      <c r="I549" s="749" t="s">
        <v>28</v>
      </c>
      <c r="J549" s="749" t="s">
        <v>327</v>
      </c>
      <c r="K549" s="714">
        <v>432942.990544</v>
      </c>
      <c r="L549" s="714">
        <v>4664013.26297</v>
      </c>
      <c r="M549" s="749" t="s">
        <v>147</v>
      </c>
      <c r="N549" s="749">
        <v>12.39</v>
      </c>
      <c r="O549" s="749">
        <v>11.25</v>
      </c>
      <c r="P549" s="732">
        <f t="shared" si="9"/>
        <v>139.3875</v>
      </c>
      <c r="Q549" s="798"/>
    </row>
    <row r="550" s="1" customFormat="1" spans="1:17">
      <c r="A550" s="681" t="s">
        <v>9465</v>
      </c>
      <c r="B550" s="711" t="s">
        <v>9466</v>
      </c>
      <c r="C550" s="681" t="s">
        <v>9467</v>
      </c>
      <c r="D550" s="711" t="s">
        <v>9362</v>
      </c>
      <c r="E550" s="749" t="s">
        <v>390</v>
      </c>
      <c r="F550" s="749" t="s">
        <v>391</v>
      </c>
      <c r="G550" s="714" t="s">
        <v>628</v>
      </c>
      <c r="H550" s="749" t="s">
        <v>27</v>
      </c>
      <c r="I550" s="749" t="s">
        <v>28</v>
      </c>
      <c r="J550" s="749" t="s">
        <v>58</v>
      </c>
      <c r="K550" s="714">
        <v>433015.177973</v>
      </c>
      <c r="L550" s="714">
        <v>4664027.99272</v>
      </c>
      <c r="M550" s="749" t="s">
        <v>147</v>
      </c>
      <c r="N550" s="749">
        <v>1.19</v>
      </c>
      <c r="O550" s="681">
        <v>11.25</v>
      </c>
      <c r="P550" s="732">
        <f t="shared" si="9"/>
        <v>13.3875</v>
      </c>
      <c r="Q550" s="798"/>
    </row>
    <row r="551" s="1" customFormat="1" spans="1:17">
      <c r="A551" s="681" t="s">
        <v>9465</v>
      </c>
      <c r="B551" s="711" t="s">
        <v>9466</v>
      </c>
      <c r="C551" s="681" t="s">
        <v>9467</v>
      </c>
      <c r="D551" s="711" t="s">
        <v>9362</v>
      </c>
      <c r="E551" s="749" t="s">
        <v>390</v>
      </c>
      <c r="F551" s="749" t="s">
        <v>391</v>
      </c>
      <c r="G551" s="714" t="s">
        <v>438</v>
      </c>
      <c r="H551" s="749" t="s">
        <v>27</v>
      </c>
      <c r="I551" s="749" t="s">
        <v>28</v>
      </c>
      <c r="J551" s="749" t="s">
        <v>58</v>
      </c>
      <c r="K551" s="714">
        <v>433108.658707</v>
      </c>
      <c r="L551" s="714">
        <v>4664181.13424</v>
      </c>
      <c r="M551" s="749" t="s">
        <v>147</v>
      </c>
      <c r="N551" s="749">
        <v>35.58</v>
      </c>
      <c r="O551" s="681">
        <v>11.25</v>
      </c>
      <c r="P551" s="732">
        <f t="shared" si="9"/>
        <v>400.275</v>
      </c>
      <c r="Q551" s="798"/>
    </row>
    <row r="552" s="1" customFormat="1" spans="1:17">
      <c r="A552" s="681" t="s">
        <v>9465</v>
      </c>
      <c r="B552" s="711" t="s">
        <v>9466</v>
      </c>
      <c r="C552" s="681" t="s">
        <v>9467</v>
      </c>
      <c r="D552" s="711" t="s">
        <v>9362</v>
      </c>
      <c r="E552" s="749" t="s">
        <v>390</v>
      </c>
      <c r="F552" s="749" t="s">
        <v>391</v>
      </c>
      <c r="G552" s="714" t="s">
        <v>608</v>
      </c>
      <c r="H552" s="749" t="s">
        <v>27</v>
      </c>
      <c r="I552" s="749" t="s">
        <v>28</v>
      </c>
      <c r="J552" s="749" t="s">
        <v>58</v>
      </c>
      <c r="K552" s="714">
        <v>432983.48299</v>
      </c>
      <c r="L552" s="714">
        <v>4664148.87772</v>
      </c>
      <c r="M552" s="749" t="s">
        <v>147</v>
      </c>
      <c r="N552" s="749">
        <v>5.2</v>
      </c>
      <c r="O552" s="681">
        <v>11.25</v>
      </c>
      <c r="P552" s="732">
        <f t="shared" si="9"/>
        <v>58.5</v>
      </c>
      <c r="Q552" s="798"/>
    </row>
    <row r="553" s="1" customFormat="1" spans="1:17">
      <c r="A553" s="681" t="s">
        <v>9465</v>
      </c>
      <c r="B553" s="711" t="s">
        <v>9466</v>
      </c>
      <c r="C553" s="1357" t="s">
        <v>9467</v>
      </c>
      <c r="D553" s="711" t="s">
        <v>9362</v>
      </c>
      <c r="E553" s="749" t="s">
        <v>390</v>
      </c>
      <c r="F553" s="749" t="s">
        <v>391</v>
      </c>
      <c r="G553" s="714" t="s">
        <v>1578</v>
      </c>
      <c r="H553" s="749" t="s">
        <v>27</v>
      </c>
      <c r="I553" s="749" t="s">
        <v>28</v>
      </c>
      <c r="J553" s="749" t="s">
        <v>58</v>
      </c>
      <c r="K553" s="714">
        <v>433075.877964</v>
      </c>
      <c r="L553" s="714">
        <v>4664129.46245</v>
      </c>
      <c r="M553" s="749" t="s">
        <v>147</v>
      </c>
      <c r="N553" s="749">
        <v>4.16</v>
      </c>
      <c r="O553" s="749">
        <v>11.25</v>
      </c>
      <c r="P553" s="732">
        <f t="shared" si="9"/>
        <v>46.8</v>
      </c>
      <c r="Q553" s="798"/>
    </row>
    <row r="554" s="1" customFormat="1" spans="1:17">
      <c r="A554" s="681" t="s">
        <v>9468</v>
      </c>
      <c r="B554" s="711" t="s">
        <v>4123</v>
      </c>
      <c r="C554" s="681" t="s">
        <v>9469</v>
      </c>
      <c r="D554" s="711" t="s">
        <v>9379</v>
      </c>
      <c r="E554" s="749" t="s">
        <v>390</v>
      </c>
      <c r="F554" s="749" t="s">
        <v>391</v>
      </c>
      <c r="G554" s="714" t="s">
        <v>1800</v>
      </c>
      <c r="H554" s="749" t="s">
        <v>27</v>
      </c>
      <c r="I554" s="749" t="s">
        <v>28</v>
      </c>
      <c r="J554" s="749" t="s">
        <v>58</v>
      </c>
      <c r="K554" s="714">
        <v>433613.959832</v>
      </c>
      <c r="L554" s="714">
        <v>4663251.41605</v>
      </c>
      <c r="M554" s="749" t="s">
        <v>147</v>
      </c>
      <c r="N554" s="802">
        <v>0.84</v>
      </c>
      <c r="O554" s="681">
        <v>11.25</v>
      </c>
      <c r="P554" s="732">
        <f t="shared" si="9"/>
        <v>9.45</v>
      </c>
      <c r="Q554" s="798"/>
    </row>
    <row r="555" s="1" customFormat="1" spans="1:17">
      <c r="A555" s="803" t="s">
        <v>9470</v>
      </c>
      <c r="B555" s="780" t="s">
        <v>9471</v>
      </c>
      <c r="C555" s="804" t="s">
        <v>9472</v>
      </c>
      <c r="D555" s="780" t="s">
        <v>9379</v>
      </c>
      <c r="E555" s="805" t="s">
        <v>390</v>
      </c>
      <c r="F555" s="805" t="s">
        <v>391</v>
      </c>
      <c r="G555" s="780" t="s">
        <v>1801</v>
      </c>
      <c r="H555" s="805" t="s">
        <v>27</v>
      </c>
      <c r="I555" s="805" t="s">
        <v>28</v>
      </c>
      <c r="J555" s="805" t="s">
        <v>58</v>
      </c>
      <c r="K555" s="807">
        <v>433581.365497</v>
      </c>
      <c r="L555" s="807">
        <v>4663269.92207</v>
      </c>
      <c r="M555" s="805" t="s">
        <v>147</v>
      </c>
      <c r="N555" s="808">
        <v>1.68</v>
      </c>
      <c r="O555" s="809">
        <v>11.25</v>
      </c>
      <c r="P555" s="810">
        <f t="shared" si="9"/>
        <v>18.9</v>
      </c>
      <c r="Q555" s="798"/>
    </row>
    <row r="556" s="1" customFormat="1" spans="1:17">
      <c r="A556" s="681" t="s">
        <v>9473</v>
      </c>
      <c r="B556" s="711" t="s">
        <v>9474</v>
      </c>
      <c r="C556" s="1357" t="s">
        <v>9475</v>
      </c>
      <c r="D556" s="711" t="s">
        <v>9368</v>
      </c>
      <c r="E556" s="749" t="s">
        <v>390</v>
      </c>
      <c r="F556" s="749" t="s">
        <v>391</v>
      </c>
      <c r="G556" s="714" t="s">
        <v>1802</v>
      </c>
      <c r="H556" s="681" t="s">
        <v>1267</v>
      </c>
      <c r="I556" s="749" t="s">
        <v>28</v>
      </c>
      <c r="J556" s="749" t="s">
        <v>327</v>
      </c>
      <c r="K556" s="714">
        <v>434435.467444</v>
      </c>
      <c r="L556" s="714">
        <v>4663758.34925</v>
      </c>
      <c r="M556" s="749" t="s">
        <v>147</v>
      </c>
      <c r="N556" s="749">
        <v>15.61</v>
      </c>
      <c r="O556" s="681">
        <v>11.25</v>
      </c>
      <c r="P556" s="732">
        <f t="shared" si="9"/>
        <v>175.6125</v>
      </c>
      <c r="Q556" s="798"/>
    </row>
    <row r="557" s="1" customFormat="1" spans="1:17">
      <c r="A557" s="681" t="s">
        <v>9473</v>
      </c>
      <c r="B557" s="711" t="s">
        <v>9474</v>
      </c>
      <c r="C557" s="1357" t="s">
        <v>9476</v>
      </c>
      <c r="D557" s="711" t="s">
        <v>9362</v>
      </c>
      <c r="E557" s="749" t="s">
        <v>390</v>
      </c>
      <c r="F557" s="749" t="s">
        <v>391</v>
      </c>
      <c r="G557" s="714" t="s">
        <v>1492</v>
      </c>
      <c r="H557" s="681" t="s">
        <v>1267</v>
      </c>
      <c r="I557" s="749" t="s">
        <v>28</v>
      </c>
      <c r="J557" s="749" t="s">
        <v>327</v>
      </c>
      <c r="K557" s="714">
        <v>434125.819258</v>
      </c>
      <c r="L557" s="714">
        <v>4663381.512</v>
      </c>
      <c r="M557" s="749" t="s">
        <v>147</v>
      </c>
      <c r="N557" s="749">
        <v>132.28</v>
      </c>
      <c r="O557" s="681">
        <v>11.25</v>
      </c>
      <c r="P557" s="732">
        <f t="shared" si="9"/>
        <v>1488.15</v>
      </c>
      <c r="Q557" s="798"/>
    </row>
    <row r="558" s="1" customFormat="1" spans="1:17">
      <c r="A558" s="681" t="s">
        <v>9473</v>
      </c>
      <c r="B558" s="711" t="s">
        <v>9474</v>
      </c>
      <c r="C558" s="1357" t="s">
        <v>9476</v>
      </c>
      <c r="D558" s="711" t="s">
        <v>9363</v>
      </c>
      <c r="E558" s="749" t="s">
        <v>390</v>
      </c>
      <c r="F558" s="749" t="s">
        <v>391</v>
      </c>
      <c r="G558" s="714" t="s">
        <v>1804</v>
      </c>
      <c r="H558" s="749" t="s">
        <v>27</v>
      </c>
      <c r="I558" s="749" t="s">
        <v>28</v>
      </c>
      <c r="J558" s="749" t="s">
        <v>58</v>
      </c>
      <c r="K558" s="714">
        <v>434003.86626</v>
      </c>
      <c r="L558" s="714">
        <v>4663475.22189</v>
      </c>
      <c r="M558" s="749" t="s">
        <v>147</v>
      </c>
      <c r="N558" s="749">
        <v>29.83</v>
      </c>
      <c r="O558" s="749">
        <v>11.25</v>
      </c>
      <c r="P558" s="732">
        <f t="shared" si="9"/>
        <v>335.5875</v>
      </c>
      <c r="Q558" s="798"/>
    </row>
    <row r="559" s="1" customFormat="1" spans="1:17">
      <c r="A559" s="681" t="s">
        <v>9473</v>
      </c>
      <c r="B559" s="711" t="s">
        <v>9474</v>
      </c>
      <c r="C559" s="1357" t="s">
        <v>9476</v>
      </c>
      <c r="D559" s="711" t="s">
        <v>9363</v>
      </c>
      <c r="E559" s="749" t="s">
        <v>390</v>
      </c>
      <c r="F559" s="749" t="s">
        <v>391</v>
      </c>
      <c r="G559" s="714" t="s">
        <v>1159</v>
      </c>
      <c r="H559" s="749" t="s">
        <v>27</v>
      </c>
      <c r="I559" s="749" t="s">
        <v>28</v>
      </c>
      <c r="J559" s="749" t="s">
        <v>58</v>
      </c>
      <c r="K559" s="714">
        <v>434369.275074</v>
      </c>
      <c r="L559" s="714">
        <v>4663706.28913</v>
      </c>
      <c r="M559" s="749" t="s">
        <v>147</v>
      </c>
      <c r="N559" s="749">
        <v>33.97</v>
      </c>
      <c r="O559" s="749">
        <v>11.25</v>
      </c>
      <c r="P559" s="732">
        <f t="shared" si="9"/>
        <v>382.1625</v>
      </c>
      <c r="Q559" s="798"/>
    </row>
    <row r="560" s="1" customFormat="1" spans="1:17">
      <c r="A560" s="681" t="s">
        <v>9473</v>
      </c>
      <c r="B560" s="711" t="s">
        <v>9474</v>
      </c>
      <c r="C560" s="1357" t="s">
        <v>9476</v>
      </c>
      <c r="D560" s="711" t="s">
        <v>9363</v>
      </c>
      <c r="E560" s="749" t="s">
        <v>390</v>
      </c>
      <c r="F560" s="749" t="s">
        <v>391</v>
      </c>
      <c r="G560" s="714" t="s">
        <v>1399</v>
      </c>
      <c r="H560" s="749" t="s">
        <v>27</v>
      </c>
      <c r="I560" s="749" t="s">
        <v>28</v>
      </c>
      <c r="J560" s="749" t="s">
        <v>58</v>
      </c>
      <c r="K560" s="714">
        <v>434388.933209</v>
      </c>
      <c r="L560" s="714">
        <v>4663834.52137</v>
      </c>
      <c r="M560" s="749" t="s">
        <v>147</v>
      </c>
      <c r="N560" s="749">
        <v>1.97</v>
      </c>
      <c r="O560" s="749">
        <v>11.25</v>
      </c>
      <c r="P560" s="732">
        <f t="shared" si="9"/>
        <v>22.1625</v>
      </c>
      <c r="Q560" s="798"/>
    </row>
    <row r="561" s="1" customFormat="1" spans="1:17">
      <c r="A561" s="681" t="s">
        <v>9473</v>
      </c>
      <c r="B561" s="711" t="s">
        <v>9452</v>
      </c>
      <c r="C561" s="1357" t="s">
        <v>9476</v>
      </c>
      <c r="D561" s="711" t="s">
        <v>9363</v>
      </c>
      <c r="E561" s="749" t="s">
        <v>390</v>
      </c>
      <c r="F561" s="749" t="s">
        <v>391</v>
      </c>
      <c r="G561" s="714" t="s">
        <v>455</v>
      </c>
      <c r="H561" s="749" t="s">
        <v>48</v>
      </c>
      <c r="I561" s="749" t="s">
        <v>28</v>
      </c>
      <c r="J561" s="749" t="s">
        <v>58</v>
      </c>
      <c r="K561" s="714">
        <v>434327.331319</v>
      </c>
      <c r="L561" s="714">
        <v>4663970.57244</v>
      </c>
      <c r="M561" s="749" t="s">
        <v>147</v>
      </c>
      <c r="N561" s="749">
        <v>14.72</v>
      </c>
      <c r="O561" s="681">
        <v>11.25</v>
      </c>
      <c r="P561" s="732">
        <f t="shared" si="9"/>
        <v>165.6</v>
      </c>
      <c r="Q561" s="798"/>
    </row>
    <row r="562" s="1" customFormat="1" spans="1:17">
      <c r="A562" s="681" t="s">
        <v>9473</v>
      </c>
      <c r="B562" s="711" t="s">
        <v>9452</v>
      </c>
      <c r="C562" s="1357" t="s">
        <v>9476</v>
      </c>
      <c r="D562" s="711" t="s">
        <v>9363</v>
      </c>
      <c r="E562" s="749" t="s">
        <v>390</v>
      </c>
      <c r="F562" s="749" t="s">
        <v>391</v>
      </c>
      <c r="G562" s="714" t="s">
        <v>1805</v>
      </c>
      <c r="H562" s="681" t="s">
        <v>1267</v>
      </c>
      <c r="I562" s="749" t="s">
        <v>28</v>
      </c>
      <c r="J562" s="749" t="s">
        <v>327</v>
      </c>
      <c r="K562" s="714">
        <v>434256.636613</v>
      </c>
      <c r="L562" s="714">
        <v>4663487.88506</v>
      </c>
      <c r="M562" s="749" t="s">
        <v>147</v>
      </c>
      <c r="N562" s="749">
        <v>113.29</v>
      </c>
      <c r="O562" s="749">
        <v>11.25</v>
      </c>
      <c r="P562" s="732">
        <f t="shared" si="9"/>
        <v>1274.5125</v>
      </c>
      <c r="Q562" s="798"/>
    </row>
    <row r="563" s="1" customFormat="1" spans="1:17">
      <c r="A563" s="681" t="s">
        <v>9473</v>
      </c>
      <c r="B563" s="711" t="s">
        <v>9474</v>
      </c>
      <c r="C563" s="681" t="s">
        <v>9477</v>
      </c>
      <c r="D563" s="711" t="s">
        <v>9368</v>
      </c>
      <c r="E563" s="749" t="s">
        <v>390</v>
      </c>
      <c r="F563" s="749" t="s">
        <v>391</v>
      </c>
      <c r="G563" s="714" t="s">
        <v>1631</v>
      </c>
      <c r="H563" s="749" t="s">
        <v>27</v>
      </c>
      <c r="I563" s="749" t="s">
        <v>28</v>
      </c>
      <c r="J563" s="749" t="s">
        <v>58</v>
      </c>
      <c r="K563" s="714">
        <v>434274.919219</v>
      </c>
      <c r="L563" s="714">
        <v>4663754.74515</v>
      </c>
      <c r="M563" s="749" t="s">
        <v>147</v>
      </c>
      <c r="N563" s="749">
        <v>1.76</v>
      </c>
      <c r="O563" s="681">
        <v>11.25</v>
      </c>
      <c r="P563" s="732">
        <f t="shared" si="9"/>
        <v>19.8</v>
      </c>
      <c r="Q563" s="798"/>
    </row>
    <row r="564" s="1" customFormat="1" spans="1:17">
      <c r="A564" s="681" t="s">
        <v>9478</v>
      </c>
      <c r="B564" s="711" t="s">
        <v>3097</v>
      </c>
      <c r="C564" s="1357" t="s">
        <v>9479</v>
      </c>
      <c r="D564" s="711" t="s">
        <v>9361</v>
      </c>
      <c r="E564" s="749" t="s">
        <v>390</v>
      </c>
      <c r="F564" s="749" t="s">
        <v>391</v>
      </c>
      <c r="G564" s="714" t="s">
        <v>1806</v>
      </c>
      <c r="H564" s="749" t="s">
        <v>27</v>
      </c>
      <c r="I564" s="749" t="s">
        <v>28</v>
      </c>
      <c r="J564" s="749" t="s">
        <v>29</v>
      </c>
      <c r="K564" s="714">
        <v>433918.875551</v>
      </c>
      <c r="L564" s="714">
        <v>4664208.10025</v>
      </c>
      <c r="M564" s="749" t="s">
        <v>147</v>
      </c>
      <c r="N564" s="802">
        <v>10.99</v>
      </c>
      <c r="O564" s="681">
        <v>11.25</v>
      </c>
      <c r="P564" s="732">
        <f t="shared" si="9"/>
        <v>123.6375</v>
      </c>
      <c r="Q564" s="798"/>
    </row>
    <row r="565" s="1" customFormat="1" spans="1:17">
      <c r="A565" s="681" t="s">
        <v>9480</v>
      </c>
      <c r="B565" s="711" t="s">
        <v>9481</v>
      </c>
      <c r="C565" s="681"/>
      <c r="D565" s="1357" t="s">
        <v>9482</v>
      </c>
      <c r="E565" s="749" t="s">
        <v>390</v>
      </c>
      <c r="F565" s="749" t="s">
        <v>391</v>
      </c>
      <c r="G565" s="714" t="s">
        <v>1632</v>
      </c>
      <c r="H565" s="681" t="s">
        <v>1267</v>
      </c>
      <c r="I565" s="749" t="s">
        <v>28</v>
      </c>
      <c r="J565" s="749" t="s">
        <v>327</v>
      </c>
      <c r="K565" s="714">
        <v>435105.815469</v>
      </c>
      <c r="L565" s="714">
        <v>4663665.09259</v>
      </c>
      <c r="M565" s="749" t="s">
        <v>147</v>
      </c>
      <c r="N565" s="802">
        <v>21.62</v>
      </c>
      <c r="O565" s="749">
        <v>11.25</v>
      </c>
      <c r="P565" s="732">
        <f t="shared" si="9"/>
        <v>243.225</v>
      </c>
      <c r="Q565" s="798"/>
    </row>
    <row r="566" s="1" customFormat="1" spans="1:17">
      <c r="A566" s="681" t="s">
        <v>9483</v>
      </c>
      <c r="B566" s="711" t="s">
        <v>9484</v>
      </c>
      <c r="C566" s="681" t="s">
        <v>9485</v>
      </c>
      <c r="D566" s="711" t="s">
        <v>9379</v>
      </c>
      <c r="E566" s="749" t="s">
        <v>390</v>
      </c>
      <c r="F566" s="749" t="s">
        <v>391</v>
      </c>
      <c r="G566" s="714" t="s">
        <v>1484</v>
      </c>
      <c r="H566" s="749" t="s">
        <v>27</v>
      </c>
      <c r="I566" s="749" t="s">
        <v>28</v>
      </c>
      <c r="J566" s="749" t="s">
        <v>58</v>
      </c>
      <c r="K566" s="714">
        <v>433738.22294</v>
      </c>
      <c r="L566" s="714">
        <v>4663090.20363</v>
      </c>
      <c r="M566" s="749" t="s">
        <v>147</v>
      </c>
      <c r="N566" s="802">
        <v>1.64</v>
      </c>
      <c r="O566" s="749">
        <v>11.25</v>
      </c>
      <c r="P566" s="732">
        <f t="shared" si="9"/>
        <v>18.45</v>
      </c>
      <c r="Q566" s="798"/>
    </row>
    <row r="567" s="1" customFormat="1" spans="1:17">
      <c r="A567" s="681" t="s">
        <v>9486</v>
      </c>
      <c r="B567" s="711" t="s">
        <v>9487</v>
      </c>
      <c r="C567" s="681" t="s">
        <v>9488</v>
      </c>
      <c r="D567" s="1357" t="s">
        <v>9358</v>
      </c>
      <c r="E567" s="749" t="s">
        <v>390</v>
      </c>
      <c r="F567" s="749" t="s">
        <v>391</v>
      </c>
      <c r="G567" s="714" t="s">
        <v>443</v>
      </c>
      <c r="H567" s="681" t="s">
        <v>1267</v>
      </c>
      <c r="I567" s="749" t="s">
        <v>28</v>
      </c>
      <c r="J567" s="749" t="s">
        <v>327</v>
      </c>
      <c r="K567" s="714">
        <v>435829.78315</v>
      </c>
      <c r="L567" s="714">
        <v>4664160.01676</v>
      </c>
      <c r="M567" s="749" t="s">
        <v>147</v>
      </c>
      <c r="N567" s="802">
        <v>21.44</v>
      </c>
      <c r="O567" s="749">
        <v>11.25</v>
      </c>
      <c r="P567" s="732">
        <f t="shared" si="9"/>
        <v>241.2</v>
      </c>
      <c r="Q567" s="798"/>
    </row>
    <row r="568" s="1" customFormat="1" spans="1:17">
      <c r="A568" s="681" t="s">
        <v>9489</v>
      </c>
      <c r="B568" s="711" t="s">
        <v>9490</v>
      </c>
      <c r="C568" s="1357" t="s">
        <v>9491</v>
      </c>
      <c r="D568" s="1357" t="s">
        <v>9375</v>
      </c>
      <c r="E568" s="749" t="s">
        <v>390</v>
      </c>
      <c r="F568" s="749" t="s">
        <v>391</v>
      </c>
      <c r="G568" s="714" t="s">
        <v>1807</v>
      </c>
      <c r="H568" s="681" t="s">
        <v>1267</v>
      </c>
      <c r="I568" s="749" t="s">
        <v>28</v>
      </c>
      <c r="J568" s="749" t="s">
        <v>327</v>
      </c>
      <c r="K568" s="714">
        <v>433087.803402</v>
      </c>
      <c r="L568" s="714">
        <v>4662654.13103</v>
      </c>
      <c r="M568" s="749" t="s">
        <v>147</v>
      </c>
      <c r="N568" s="749">
        <v>3.84</v>
      </c>
      <c r="O568" s="681">
        <v>11.25</v>
      </c>
      <c r="P568" s="732">
        <f t="shared" si="9"/>
        <v>43.2</v>
      </c>
      <c r="Q568" s="798"/>
    </row>
    <row r="569" s="1" customFormat="1" spans="1:17">
      <c r="A569" s="681" t="s">
        <v>9489</v>
      </c>
      <c r="B569" s="711" t="s">
        <v>9490</v>
      </c>
      <c r="C569" s="1357" t="s">
        <v>9491</v>
      </c>
      <c r="D569" s="1357" t="s">
        <v>9375</v>
      </c>
      <c r="E569" s="749" t="s">
        <v>390</v>
      </c>
      <c r="F569" s="749" t="s">
        <v>391</v>
      </c>
      <c r="G569" s="714" t="s">
        <v>1808</v>
      </c>
      <c r="H569" s="681" t="s">
        <v>1267</v>
      </c>
      <c r="I569" s="749" t="s">
        <v>28</v>
      </c>
      <c r="J569" s="749" t="s">
        <v>327</v>
      </c>
      <c r="K569" s="714">
        <v>433089.879347</v>
      </c>
      <c r="L569" s="714">
        <v>4662946.10809</v>
      </c>
      <c r="M569" s="749" t="s">
        <v>147</v>
      </c>
      <c r="N569" s="749">
        <v>31.27</v>
      </c>
      <c r="O569" s="681">
        <v>11.25</v>
      </c>
      <c r="P569" s="732">
        <f t="shared" si="9"/>
        <v>351.7875</v>
      </c>
      <c r="Q569" s="798"/>
    </row>
    <row r="570" s="1" customFormat="1" spans="1:17">
      <c r="A570" s="681" t="s">
        <v>9489</v>
      </c>
      <c r="B570" s="711" t="s">
        <v>9490</v>
      </c>
      <c r="C570" s="681" t="s">
        <v>9492</v>
      </c>
      <c r="D570" s="711" t="s">
        <v>9365</v>
      </c>
      <c r="E570" s="749" t="s">
        <v>390</v>
      </c>
      <c r="F570" s="749" t="s">
        <v>391</v>
      </c>
      <c r="G570" s="714" t="s">
        <v>1481</v>
      </c>
      <c r="H570" s="681" t="s">
        <v>1267</v>
      </c>
      <c r="I570" s="749" t="s">
        <v>28</v>
      </c>
      <c r="J570" s="749" t="s">
        <v>327</v>
      </c>
      <c r="K570" s="714">
        <v>433059.38902</v>
      </c>
      <c r="L570" s="714">
        <v>4662686.26199</v>
      </c>
      <c r="M570" s="749" t="s">
        <v>147</v>
      </c>
      <c r="N570" s="749">
        <v>9.73</v>
      </c>
      <c r="O570" s="749">
        <v>11.25</v>
      </c>
      <c r="P570" s="732">
        <f t="shared" si="9"/>
        <v>109.4625</v>
      </c>
      <c r="Q570" s="798"/>
    </row>
    <row r="571" s="1" customFormat="1" spans="1:17">
      <c r="A571" s="681" t="s">
        <v>9489</v>
      </c>
      <c r="B571" s="711" t="s">
        <v>9490</v>
      </c>
      <c r="C571" s="681" t="s">
        <v>9492</v>
      </c>
      <c r="D571" s="711" t="s">
        <v>9365</v>
      </c>
      <c r="E571" s="749" t="s">
        <v>390</v>
      </c>
      <c r="F571" s="749" t="s">
        <v>391</v>
      </c>
      <c r="G571" s="714" t="s">
        <v>1809</v>
      </c>
      <c r="H571" s="681" t="s">
        <v>1267</v>
      </c>
      <c r="I571" s="749" t="s">
        <v>28</v>
      </c>
      <c r="J571" s="749" t="s">
        <v>327</v>
      </c>
      <c r="K571" s="714">
        <v>431234.435471</v>
      </c>
      <c r="L571" s="714">
        <v>4662961.15209</v>
      </c>
      <c r="M571" s="749" t="s">
        <v>147</v>
      </c>
      <c r="N571" s="749">
        <v>3.38</v>
      </c>
      <c r="O571" s="749">
        <v>11.25</v>
      </c>
      <c r="P571" s="732">
        <f t="shared" si="9"/>
        <v>38.025</v>
      </c>
      <c r="Q571" s="798"/>
    </row>
    <row r="572" s="1" customFormat="1" spans="1:17">
      <c r="A572" s="681" t="s">
        <v>9489</v>
      </c>
      <c r="B572" s="711" t="s">
        <v>9490</v>
      </c>
      <c r="C572" s="681" t="s">
        <v>9492</v>
      </c>
      <c r="D572" s="711" t="s">
        <v>9365</v>
      </c>
      <c r="E572" s="749" t="s">
        <v>390</v>
      </c>
      <c r="F572" s="749" t="s">
        <v>391</v>
      </c>
      <c r="G572" s="714" t="s">
        <v>1810</v>
      </c>
      <c r="H572" s="681" t="s">
        <v>1267</v>
      </c>
      <c r="I572" s="749" t="s">
        <v>28</v>
      </c>
      <c r="J572" s="749" t="s">
        <v>327</v>
      </c>
      <c r="K572" s="714">
        <v>431272.29713</v>
      </c>
      <c r="L572" s="714">
        <v>4663005.35845</v>
      </c>
      <c r="M572" s="749" t="s">
        <v>147</v>
      </c>
      <c r="N572" s="749">
        <v>17.09</v>
      </c>
      <c r="O572" s="749">
        <v>11.25</v>
      </c>
      <c r="P572" s="732">
        <f t="shared" si="9"/>
        <v>192.2625</v>
      </c>
      <c r="Q572" s="798"/>
    </row>
    <row r="573" s="1" customFormat="1" spans="1:17">
      <c r="A573" s="681" t="s">
        <v>9489</v>
      </c>
      <c r="B573" s="711" t="s">
        <v>9490</v>
      </c>
      <c r="C573" s="681" t="s">
        <v>9492</v>
      </c>
      <c r="D573" s="711" t="s">
        <v>9365</v>
      </c>
      <c r="E573" s="749" t="s">
        <v>390</v>
      </c>
      <c r="F573" s="749" t="s">
        <v>391</v>
      </c>
      <c r="G573" s="714" t="s">
        <v>1811</v>
      </c>
      <c r="H573" s="681" t="s">
        <v>1267</v>
      </c>
      <c r="I573" s="749" t="s">
        <v>28</v>
      </c>
      <c r="J573" s="749" t="s">
        <v>327</v>
      </c>
      <c r="K573" s="714">
        <v>431190.352828</v>
      </c>
      <c r="L573" s="714">
        <v>4662929.48969</v>
      </c>
      <c r="M573" s="749" t="s">
        <v>147</v>
      </c>
      <c r="N573" s="749">
        <v>3.9</v>
      </c>
      <c r="O573" s="681">
        <v>11.25</v>
      </c>
      <c r="P573" s="732">
        <f t="shared" si="9"/>
        <v>43.875</v>
      </c>
      <c r="Q573" s="798"/>
    </row>
    <row r="574" s="1" customFormat="1" spans="1:17">
      <c r="A574" s="681" t="s">
        <v>9493</v>
      </c>
      <c r="B574" s="711" t="s">
        <v>3</v>
      </c>
      <c r="C574" s="681">
        <v>41537</v>
      </c>
      <c r="D574" s="711" t="s">
        <v>9364</v>
      </c>
      <c r="E574" s="749" t="s">
        <v>390</v>
      </c>
      <c r="F574" s="749" t="s">
        <v>391</v>
      </c>
      <c r="G574" s="714" t="s">
        <v>1812</v>
      </c>
      <c r="H574" s="749" t="s">
        <v>27</v>
      </c>
      <c r="I574" s="749" t="s">
        <v>28</v>
      </c>
      <c r="J574" s="749" t="s">
        <v>58</v>
      </c>
      <c r="K574" s="714">
        <v>433996.532945</v>
      </c>
      <c r="L574" s="714">
        <v>4662855.31352</v>
      </c>
      <c r="M574" s="749" t="s">
        <v>147</v>
      </c>
      <c r="N574" s="802">
        <v>10.9</v>
      </c>
      <c r="O574" s="749">
        <v>11.25</v>
      </c>
      <c r="P574" s="811">
        <f t="shared" si="9"/>
        <v>122.625</v>
      </c>
      <c r="Q574" s="798"/>
    </row>
    <row r="575" s="1" customFormat="1" spans="1:17">
      <c r="A575" s="681" t="s">
        <v>9494</v>
      </c>
      <c r="B575" s="711" t="s">
        <v>7771</v>
      </c>
      <c r="C575" s="1357" t="s">
        <v>9495</v>
      </c>
      <c r="D575" s="711" t="s">
        <v>9364</v>
      </c>
      <c r="E575" s="749" t="s">
        <v>390</v>
      </c>
      <c r="F575" s="749" t="s">
        <v>391</v>
      </c>
      <c r="G575" s="714" t="s">
        <v>1813</v>
      </c>
      <c r="H575" s="749" t="s">
        <v>27</v>
      </c>
      <c r="I575" s="749" t="s">
        <v>28</v>
      </c>
      <c r="J575" s="749" t="s">
        <v>58</v>
      </c>
      <c r="K575" s="729">
        <v>434099.640612</v>
      </c>
      <c r="L575" s="729">
        <v>4662815.84933</v>
      </c>
      <c r="M575" s="749" t="s">
        <v>147</v>
      </c>
      <c r="N575" s="802">
        <v>9.1</v>
      </c>
      <c r="O575" s="749">
        <v>11.25</v>
      </c>
      <c r="P575" s="732">
        <f t="shared" si="9"/>
        <v>102.375</v>
      </c>
      <c r="Q575" s="798"/>
    </row>
    <row r="576" s="1" customFormat="1" spans="1:17">
      <c r="A576" s="681" t="s">
        <v>9496</v>
      </c>
      <c r="B576" s="711" t="s">
        <v>9497</v>
      </c>
      <c r="C576" s="681" t="s">
        <v>9498</v>
      </c>
      <c r="D576" s="711" t="s">
        <v>9363</v>
      </c>
      <c r="E576" s="749" t="s">
        <v>390</v>
      </c>
      <c r="F576" s="749" t="s">
        <v>391</v>
      </c>
      <c r="G576" s="714" t="s">
        <v>1814</v>
      </c>
      <c r="H576" s="681" t="s">
        <v>1267</v>
      </c>
      <c r="I576" s="749" t="s">
        <v>28</v>
      </c>
      <c r="J576" s="749" t="s">
        <v>327</v>
      </c>
      <c r="K576" s="714">
        <v>430047.013309</v>
      </c>
      <c r="L576" s="714">
        <v>4662620.41002</v>
      </c>
      <c r="M576" s="749" t="s">
        <v>147</v>
      </c>
      <c r="N576" s="749">
        <v>86.97</v>
      </c>
      <c r="O576" s="681">
        <v>11.25</v>
      </c>
      <c r="P576" s="732">
        <f t="shared" si="9"/>
        <v>978.4125</v>
      </c>
      <c r="Q576" s="798"/>
    </row>
    <row r="577" s="1" customFormat="1" spans="1:17">
      <c r="A577" s="681" t="s">
        <v>9496</v>
      </c>
      <c r="B577" s="711" t="s">
        <v>9497</v>
      </c>
      <c r="C577" s="681" t="s">
        <v>9498</v>
      </c>
      <c r="D577" s="711" t="s">
        <v>9363</v>
      </c>
      <c r="E577" s="749" t="s">
        <v>390</v>
      </c>
      <c r="F577" s="749" t="s">
        <v>391</v>
      </c>
      <c r="G577" s="714" t="s">
        <v>1815</v>
      </c>
      <c r="H577" s="681" t="s">
        <v>1267</v>
      </c>
      <c r="I577" s="749" t="s">
        <v>28</v>
      </c>
      <c r="J577" s="749" t="s">
        <v>327</v>
      </c>
      <c r="K577" s="714">
        <v>430069.987088</v>
      </c>
      <c r="L577" s="714">
        <v>4662888.9955</v>
      </c>
      <c r="M577" s="749" t="s">
        <v>147</v>
      </c>
      <c r="N577" s="749">
        <v>37.16</v>
      </c>
      <c r="O577" s="749">
        <v>11.25</v>
      </c>
      <c r="P577" s="732">
        <f t="shared" si="9"/>
        <v>418.05</v>
      </c>
      <c r="Q577" s="798"/>
    </row>
    <row r="578" s="1" customFormat="1" spans="1:17">
      <c r="A578" s="681" t="s">
        <v>9496</v>
      </c>
      <c r="B578" s="711" t="s">
        <v>9497</v>
      </c>
      <c r="C578" s="681" t="s">
        <v>9498</v>
      </c>
      <c r="D578" s="711" t="s">
        <v>9363</v>
      </c>
      <c r="E578" s="749" t="s">
        <v>390</v>
      </c>
      <c r="F578" s="749" t="s">
        <v>391</v>
      </c>
      <c r="G578" s="714" t="s">
        <v>1396</v>
      </c>
      <c r="H578" s="749" t="s">
        <v>27</v>
      </c>
      <c r="I578" s="749" t="s">
        <v>28</v>
      </c>
      <c r="J578" s="749" t="s">
        <v>58</v>
      </c>
      <c r="K578" s="714">
        <v>432249.341426</v>
      </c>
      <c r="L578" s="714">
        <v>4663823.86846</v>
      </c>
      <c r="M578" s="749" t="s">
        <v>147</v>
      </c>
      <c r="N578" s="749">
        <v>3.07</v>
      </c>
      <c r="O578" s="681">
        <v>11.25</v>
      </c>
      <c r="P578" s="732">
        <f t="shared" si="9"/>
        <v>34.5375</v>
      </c>
      <c r="Q578" s="798"/>
    </row>
    <row r="579" s="1" customFormat="1" spans="1:17">
      <c r="A579" s="681" t="s">
        <v>9496</v>
      </c>
      <c r="B579" s="711" t="s">
        <v>9497</v>
      </c>
      <c r="C579" s="681" t="s">
        <v>9498</v>
      </c>
      <c r="D579" s="711" t="s">
        <v>9363</v>
      </c>
      <c r="E579" s="749" t="s">
        <v>390</v>
      </c>
      <c r="F579" s="749" t="s">
        <v>391</v>
      </c>
      <c r="G579" s="714" t="s">
        <v>560</v>
      </c>
      <c r="H579" s="749" t="s">
        <v>27</v>
      </c>
      <c r="I579" s="749" t="s">
        <v>28</v>
      </c>
      <c r="J579" s="749" t="s">
        <v>58</v>
      </c>
      <c r="K579" s="714">
        <v>432399.087821</v>
      </c>
      <c r="L579" s="714">
        <v>4663721.86583</v>
      </c>
      <c r="M579" s="749" t="s">
        <v>147</v>
      </c>
      <c r="N579" s="749">
        <v>4.7</v>
      </c>
      <c r="O579" s="749">
        <v>11.25</v>
      </c>
      <c r="P579" s="732">
        <f t="shared" si="9"/>
        <v>52.875</v>
      </c>
      <c r="Q579" s="798"/>
    </row>
    <row r="580" s="1" customFormat="1" spans="1:17">
      <c r="A580" s="681" t="s">
        <v>9496</v>
      </c>
      <c r="B580" s="711" t="s">
        <v>9497</v>
      </c>
      <c r="C580" s="681" t="s">
        <v>9498</v>
      </c>
      <c r="D580" s="711" t="s">
        <v>9363</v>
      </c>
      <c r="E580" s="749" t="s">
        <v>390</v>
      </c>
      <c r="F580" s="749" t="s">
        <v>391</v>
      </c>
      <c r="G580" s="714" t="s">
        <v>361</v>
      </c>
      <c r="H580" s="749" t="s">
        <v>27</v>
      </c>
      <c r="I580" s="749" t="s">
        <v>28</v>
      </c>
      <c r="J580" s="749" t="s">
        <v>58</v>
      </c>
      <c r="K580" s="714">
        <v>432172.875172</v>
      </c>
      <c r="L580" s="714">
        <v>4663831.26359</v>
      </c>
      <c r="M580" s="749" t="s">
        <v>147</v>
      </c>
      <c r="N580" s="749">
        <v>5.4</v>
      </c>
      <c r="O580" s="681">
        <v>11.25</v>
      </c>
      <c r="P580" s="732">
        <f t="shared" si="9"/>
        <v>60.75</v>
      </c>
      <c r="Q580" s="798"/>
    </row>
    <row r="581" s="1" customFormat="1" spans="1:17">
      <c r="A581" s="681" t="s">
        <v>9496</v>
      </c>
      <c r="B581" s="711" t="s">
        <v>9497</v>
      </c>
      <c r="C581" s="681" t="s">
        <v>9498</v>
      </c>
      <c r="D581" s="711" t="s">
        <v>9363</v>
      </c>
      <c r="E581" s="749" t="s">
        <v>390</v>
      </c>
      <c r="F581" s="749" t="s">
        <v>391</v>
      </c>
      <c r="G581" s="714" t="s">
        <v>483</v>
      </c>
      <c r="H581" s="749" t="s">
        <v>27</v>
      </c>
      <c r="I581" s="749" t="s">
        <v>28</v>
      </c>
      <c r="J581" s="749" t="s">
        <v>58</v>
      </c>
      <c r="K581" s="714">
        <v>432362.508337</v>
      </c>
      <c r="L581" s="714">
        <v>4663786.88787</v>
      </c>
      <c r="M581" s="749" t="s">
        <v>147</v>
      </c>
      <c r="N581" s="749">
        <v>7.57</v>
      </c>
      <c r="O581" s="749">
        <v>11.25</v>
      </c>
      <c r="P581" s="732">
        <f t="shared" si="9"/>
        <v>85.1625</v>
      </c>
      <c r="Q581" s="798"/>
    </row>
    <row r="582" s="1" customFormat="1" spans="1:17">
      <c r="A582" s="681" t="s">
        <v>9496</v>
      </c>
      <c r="B582" s="711" t="s">
        <v>9497</v>
      </c>
      <c r="C582" s="681" t="s">
        <v>9498</v>
      </c>
      <c r="D582" s="711" t="s">
        <v>9363</v>
      </c>
      <c r="E582" s="749" t="s">
        <v>390</v>
      </c>
      <c r="F582" s="749" t="s">
        <v>391</v>
      </c>
      <c r="G582" s="714" t="s">
        <v>1816</v>
      </c>
      <c r="H582" s="749" t="s">
        <v>27</v>
      </c>
      <c r="I582" s="749" t="s">
        <v>28</v>
      </c>
      <c r="J582" s="749" t="s">
        <v>58</v>
      </c>
      <c r="K582" s="714">
        <v>430290.38938</v>
      </c>
      <c r="L582" s="714">
        <v>4662628.73703</v>
      </c>
      <c r="M582" s="749" t="s">
        <v>147</v>
      </c>
      <c r="N582" s="749">
        <v>1.51</v>
      </c>
      <c r="O582" s="681">
        <v>11.25</v>
      </c>
      <c r="P582" s="732">
        <f t="shared" si="9"/>
        <v>16.9875</v>
      </c>
      <c r="Q582" s="798"/>
    </row>
    <row r="583" s="1" customFormat="1" spans="1:17">
      <c r="A583" s="681" t="s">
        <v>9496</v>
      </c>
      <c r="B583" s="711" t="s">
        <v>9497</v>
      </c>
      <c r="C583" s="681" t="s">
        <v>9498</v>
      </c>
      <c r="D583" s="711" t="s">
        <v>9363</v>
      </c>
      <c r="E583" s="749" t="s">
        <v>390</v>
      </c>
      <c r="F583" s="749" t="s">
        <v>391</v>
      </c>
      <c r="G583" s="714" t="s">
        <v>1817</v>
      </c>
      <c r="H583" s="749" t="s">
        <v>27</v>
      </c>
      <c r="I583" s="749" t="s">
        <v>28</v>
      </c>
      <c r="J583" s="749" t="s">
        <v>58</v>
      </c>
      <c r="K583" s="714">
        <v>432350.259821</v>
      </c>
      <c r="L583" s="714">
        <v>4663514.79737</v>
      </c>
      <c r="M583" s="749" t="s">
        <v>147</v>
      </c>
      <c r="N583" s="749">
        <v>3.56</v>
      </c>
      <c r="O583" s="749">
        <v>11.25</v>
      </c>
      <c r="P583" s="732">
        <f t="shared" si="9"/>
        <v>40.05</v>
      </c>
      <c r="Q583" s="798"/>
    </row>
    <row r="584" s="1" customFormat="1" spans="1:17">
      <c r="A584" s="681" t="s">
        <v>9496</v>
      </c>
      <c r="B584" s="711" t="s">
        <v>9497</v>
      </c>
      <c r="C584" s="681" t="s">
        <v>9498</v>
      </c>
      <c r="D584" s="711" t="s">
        <v>9363</v>
      </c>
      <c r="E584" s="749" t="s">
        <v>390</v>
      </c>
      <c r="F584" s="749" t="s">
        <v>391</v>
      </c>
      <c r="G584" s="714" t="s">
        <v>1636</v>
      </c>
      <c r="H584" s="749" t="s">
        <v>27</v>
      </c>
      <c r="I584" s="749" t="s">
        <v>28</v>
      </c>
      <c r="J584" s="749" t="s">
        <v>58</v>
      </c>
      <c r="K584" s="714">
        <v>432316.305399</v>
      </c>
      <c r="L584" s="714">
        <v>4663586.00781</v>
      </c>
      <c r="M584" s="749" t="s">
        <v>147</v>
      </c>
      <c r="N584" s="749">
        <v>4.44</v>
      </c>
      <c r="O584" s="681">
        <v>11.25</v>
      </c>
      <c r="P584" s="732">
        <f t="shared" si="9"/>
        <v>49.95</v>
      </c>
      <c r="Q584" s="798"/>
    </row>
    <row r="585" s="1" customFormat="1" spans="1:17">
      <c r="A585" s="681" t="s">
        <v>9496</v>
      </c>
      <c r="B585" s="711" t="s">
        <v>9497</v>
      </c>
      <c r="C585" s="681" t="s">
        <v>9498</v>
      </c>
      <c r="D585" s="711" t="s">
        <v>9363</v>
      </c>
      <c r="E585" s="749" t="s">
        <v>390</v>
      </c>
      <c r="F585" s="749" t="s">
        <v>391</v>
      </c>
      <c r="G585" s="714" t="s">
        <v>1818</v>
      </c>
      <c r="H585" s="749" t="s">
        <v>27</v>
      </c>
      <c r="I585" s="749" t="s">
        <v>28</v>
      </c>
      <c r="J585" s="749" t="s">
        <v>58</v>
      </c>
      <c r="K585" s="714">
        <v>432295.680231</v>
      </c>
      <c r="L585" s="714">
        <v>4663450.57707</v>
      </c>
      <c r="M585" s="749" t="s">
        <v>147</v>
      </c>
      <c r="N585" s="749">
        <v>12.47</v>
      </c>
      <c r="O585" s="749">
        <v>11.25</v>
      </c>
      <c r="P585" s="732">
        <f t="shared" si="9"/>
        <v>140.2875</v>
      </c>
      <c r="Q585" s="798"/>
    </row>
    <row r="586" s="1" customFormat="1" spans="1:17">
      <c r="A586" s="681" t="s">
        <v>9496</v>
      </c>
      <c r="B586" s="711" t="s">
        <v>9497</v>
      </c>
      <c r="C586" s="1357" t="s">
        <v>9499</v>
      </c>
      <c r="D586" s="711" t="s">
        <v>9365</v>
      </c>
      <c r="E586" s="749" t="s">
        <v>390</v>
      </c>
      <c r="F586" s="749" t="s">
        <v>391</v>
      </c>
      <c r="G586" s="714" t="s">
        <v>668</v>
      </c>
      <c r="H586" s="681" t="s">
        <v>1267</v>
      </c>
      <c r="I586" s="749" t="s">
        <v>28</v>
      </c>
      <c r="J586" s="749" t="s">
        <v>327</v>
      </c>
      <c r="K586" s="714">
        <v>432323.418525</v>
      </c>
      <c r="L586" s="714">
        <v>4663684.19376</v>
      </c>
      <c r="M586" s="749" t="s">
        <v>147</v>
      </c>
      <c r="N586" s="749">
        <v>7.68</v>
      </c>
      <c r="O586" s="681">
        <v>11.25</v>
      </c>
      <c r="P586" s="732">
        <f t="shared" si="9"/>
        <v>86.4</v>
      </c>
      <c r="Q586" s="798"/>
    </row>
    <row r="587" s="1" customFormat="1" spans="1:17">
      <c r="A587" s="681" t="s">
        <v>9496</v>
      </c>
      <c r="B587" s="711" t="s">
        <v>9497</v>
      </c>
      <c r="C587" s="1357" t="s">
        <v>9498</v>
      </c>
      <c r="D587" s="711" t="s">
        <v>9363</v>
      </c>
      <c r="E587" s="749" t="s">
        <v>390</v>
      </c>
      <c r="F587" s="749" t="s">
        <v>391</v>
      </c>
      <c r="G587" s="714" t="s">
        <v>1819</v>
      </c>
      <c r="H587" s="749" t="s">
        <v>27</v>
      </c>
      <c r="I587" s="749" t="s">
        <v>28</v>
      </c>
      <c r="J587" s="749" t="s">
        <v>58</v>
      </c>
      <c r="K587" s="714">
        <v>430376.402661</v>
      </c>
      <c r="L587" s="714">
        <v>4662635.40465</v>
      </c>
      <c r="M587" s="749" t="s">
        <v>147</v>
      </c>
      <c r="N587" s="749">
        <v>6.85</v>
      </c>
      <c r="O587" s="681">
        <v>11.25</v>
      </c>
      <c r="P587" s="732">
        <f t="shared" si="9"/>
        <v>77.0625</v>
      </c>
      <c r="Q587" s="798"/>
    </row>
    <row r="588" s="1" customFormat="1" spans="1:17">
      <c r="A588" s="681" t="s">
        <v>9496</v>
      </c>
      <c r="B588" s="711" t="s">
        <v>9497</v>
      </c>
      <c r="C588" s="1357" t="s">
        <v>9499</v>
      </c>
      <c r="D588" s="1359" t="s">
        <v>9500</v>
      </c>
      <c r="E588" s="749" t="s">
        <v>390</v>
      </c>
      <c r="F588" s="749" t="s">
        <v>391</v>
      </c>
      <c r="G588" s="714" t="s">
        <v>1820</v>
      </c>
      <c r="H588" s="681" t="s">
        <v>1267</v>
      </c>
      <c r="I588" s="749" t="s">
        <v>28</v>
      </c>
      <c r="J588" s="749" t="s">
        <v>327</v>
      </c>
      <c r="K588" s="714">
        <v>432350.95941</v>
      </c>
      <c r="L588" s="714">
        <v>4663706.38389</v>
      </c>
      <c r="M588" s="749" t="s">
        <v>147</v>
      </c>
      <c r="N588" s="749">
        <v>3.05</v>
      </c>
      <c r="O588" s="681">
        <v>11.25</v>
      </c>
      <c r="P588" s="732">
        <f t="shared" si="9"/>
        <v>34.3125</v>
      </c>
      <c r="Q588" s="798"/>
    </row>
    <row r="589" s="1" customFormat="1" spans="1:17">
      <c r="A589" s="681" t="s">
        <v>9496</v>
      </c>
      <c r="B589" s="711" t="s">
        <v>9497</v>
      </c>
      <c r="C589" s="1357" t="s">
        <v>9499</v>
      </c>
      <c r="D589" s="1359" t="s">
        <v>9500</v>
      </c>
      <c r="E589" s="749" t="s">
        <v>390</v>
      </c>
      <c r="F589" s="749" t="s">
        <v>391</v>
      </c>
      <c r="G589" s="714" t="s">
        <v>1324</v>
      </c>
      <c r="H589" s="681" t="s">
        <v>1267</v>
      </c>
      <c r="I589" s="749" t="s">
        <v>28</v>
      </c>
      <c r="J589" s="749" t="s">
        <v>327</v>
      </c>
      <c r="K589" s="714">
        <v>432399.44583</v>
      </c>
      <c r="L589" s="714">
        <v>4663845.82921</v>
      </c>
      <c r="M589" s="749" t="s">
        <v>147</v>
      </c>
      <c r="N589" s="749">
        <v>30.09</v>
      </c>
      <c r="O589" s="749">
        <v>11.25</v>
      </c>
      <c r="P589" s="732">
        <f t="shared" si="9"/>
        <v>338.5125</v>
      </c>
      <c r="Q589" s="798"/>
    </row>
    <row r="590" s="1" customFormat="1" spans="1:17">
      <c r="A590" s="705"/>
      <c r="B590" s="706" t="s">
        <v>3</v>
      </c>
      <c r="C590" s="707"/>
      <c r="D590" s="812"/>
      <c r="E590" s="709"/>
      <c r="F590" s="705" t="s">
        <v>1284</v>
      </c>
      <c r="G590" s="705"/>
      <c r="H590" s="705"/>
      <c r="I590" s="705"/>
      <c r="J590" s="705"/>
      <c r="K590" s="723"/>
      <c r="L590" s="723"/>
      <c r="M590" s="705"/>
      <c r="N590" s="724">
        <v>1219.18</v>
      </c>
      <c r="O590" s="705">
        <v>11.25</v>
      </c>
      <c r="P590" s="724">
        <f t="shared" si="9"/>
        <v>13715.775</v>
      </c>
      <c r="Q590" s="681"/>
    </row>
    <row r="591" s="1" customFormat="1" spans="1:17">
      <c r="A591" s="714" t="s">
        <v>9501</v>
      </c>
      <c r="B591" s="813" t="s">
        <v>9502</v>
      </c>
      <c r="C591" s="814"/>
      <c r="D591" s="814"/>
      <c r="E591" s="749" t="s">
        <v>390</v>
      </c>
      <c r="F591" s="714" t="s">
        <v>1284</v>
      </c>
      <c r="G591" s="714" t="s">
        <v>652</v>
      </c>
      <c r="H591" s="714" t="s">
        <v>721</v>
      </c>
      <c r="I591" s="814" t="s">
        <v>1427</v>
      </c>
      <c r="J591" s="814" t="s">
        <v>29</v>
      </c>
      <c r="K591" s="729">
        <v>447703.640549</v>
      </c>
      <c r="L591" s="729">
        <v>4656175.07833</v>
      </c>
      <c r="M591" s="814"/>
      <c r="N591" s="820">
        <v>223</v>
      </c>
      <c r="O591" s="814">
        <v>11.25</v>
      </c>
      <c r="P591" s="820">
        <f t="shared" si="9"/>
        <v>2508.75</v>
      </c>
      <c r="Q591" s="814"/>
    </row>
    <row r="592" s="1" customFormat="1" spans="1:17">
      <c r="A592" s="714" t="s">
        <v>9501</v>
      </c>
      <c r="B592" s="813" t="s">
        <v>9502</v>
      </c>
      <c r="C592" s="814"/>
      <c r="D592" s="814"/>
      <c r="E592" s="749" t="s">
        <v>390</v>
      </c>
      <c r="F592" s="714" t="s">
        <v>1284</v>
      </c>
      <c r="G592" s="714" t="s">
        <v>1178</v>
      </c>
      <c r="H592" s="714" t="s">
        <v>721</v>
      </c>
      <c r="I592" s="814" t="s">
        <v>1427</v>
      </c>
      <c r="J592" s="814" t="s">
        <v>29</v>
      </c>
      <c r="K592" s="729">
        <v>447411.323662</v>
      </c>
      <c r="L592" s="729">
        <v>4655851.94473</v>
      </c>
      <c r="M592" s="814"/>
      <c r="N592" s="820">
        <v>88.95</v>
      </c>
      <c r="O592" s="814">
        <v>11.25</v>
      </c>
      <c r="P592" s="820">
        <f t="shared" si="9"/>
        <v>1000.6875</v>
      </c>
      <c r="Q592" s="814"/>
    </row>
    <row r="593" s="1" customFormat="1" spans="1:17">
      <c r="A593" s="714" t="s">
        <v>9501</v>
      </c>
      <c r="B593" s="813" t="s">
        <v>9502</v>
      </c>
      <c r="C593" s="814"/>
      <c r="D593" s="814"/>
      <c r="E593" s="749" t="s">
        <v>390</v>
      </c>
      <c r="F593" s="714" t="s">
        <v>1284</v>
      </c>
      <c r="G593" s="714" t="s">
        <v>396</v>
      </c>
      <c r="H593" s="714" t="s">
        <v>721</v>
      </c>
      <c r="I593" s="814" t="s">
        <v>1427</v>
      </c>
      <c r="J593" s="814" t="s">
        <v>29</v>
      </c>
      <c r="K593" s="729">
        <v>448131.252239</v>
      </c>
      <c r="L593" s="729">
        <v>4657208.87055</v>
      </c>
      <c r="M593" s="814"/>
      <c r="N593" s="820">
        <v>97.83</v>
      </c>
      <c r="O593" s="814">
        <v>11.25</v>
      </c>
      <c r="P593" s="820">
        <f t="shared" si="9"/>
        <v>1100.5875</v>
      </c>
      <c r="Q593" s="814"/>
    </row>
    <row r="594" s="1" customFormat="1" spans="1:17">
      <c r="A594" s="714" t="s">
        <v>9501</v>
      </c>
      <c r="B594" s="813" t="s">
        <v>9502</v>
      </c>
      <c r="C594" s="814"/>
      <c r="D594" s="814"/>
      <c r="E594" s="749" t="s">
        <v>390</v>
      </c>
      <c r="F594" s="714" t="s">
        <v>1284</v>
      </c>
      <c r="G594" s="714" t="s">
        <v>1140</v>
      </c>
      <c r="H594" s="714" t="s">
        <v>721</v>
      </c>
      <c r="I594" s="814" t="s">
        <v>1427</v>
      </c>
      <c r="J594" s="814" t="s">
        <v>29</v>
      </c>
      <c r="K594" s="729">
        <v>448082.696418</v>
      </c>
      <c r="L594" s="729">
        <v>4657358.63648</v>
      </c>
      <c r="M594" s="814"/>
      <c r="N594" s="820">
        <v>8.29</v>
      </c>
      <c r="O594" s="814">
        <v>11.25</v>
      </c>
      <c r="P594" s="820">
        <f t="shared" si="9"/>
        <v>93.2625</v>
      </c>
      <c r="Q594" s="814"/>
    </row>
    <row r="595" s="1" customFormat="1" spans="1:17">
      <c r="A595" s="714" t="s">
        <v>9501</v>
      </c>
      <c r="B595" s="813" t="s">
        <v>9502</v>
      </c>
      <c r="C595" s="814"/>
      <c r="D595" s="814"/>
      <c r="E595" s="749" t="s">
        <v>390</v>
      </c>
      <c r="F595" s="714" t="s">
        <v>1284</v>
      </c>
      <c r="G595" s="714" t="s">
        <v>396</v>
      </c>
      <c r="H595" s="714" t="s">
        <v>721</v>
      </c>
      <c r="I595" s="814" t="s">
        <v>1427</v>
      </c>
      <c r="J595" s="814" t="s">
        <v>29</v>
      </c>
      <c r="K595" s="729">
        <v>448049.634367</v>
      </c>
      <c r="L595" s="729">
        <v>4656980.85275</v>
      </c>
      <c r="M595" s="814"/>
      <c r="N595" s="820">
        <v>0.11</v>
      </c>
      <c r="O595" s="814">
        <v>11.25</v>
      </c>
      <c r="P595" s="820">
        <f t="shared" si="9"/>
        <v>1.2375</v>
      </c>
      <c r="Q595" s="814"/>
    </row>
    <row r="596" s="1" customFormat="1" spans="1:17">
      <c r="A596" s="714" t="s">
        <v>9503</v>
      </c>
      <c r="B596" s="813" t="s">
        <v>9504</v>
      </c>
      <c r="C596" s="814"/>
      <c r="D596" s="814"/>
      <c r="E596" s="749" t="s">
        <v>390</v>
      </c>
      <c r="F596" s="714" t="s">
        <v>1284</v>
      </c>
      <c r="G596" s="714" t="s">
        <v>371</v>
      </c>
      <c r="H596" s="714" t="s">
        <v>721</v>
      </c>
      <c r="I596" s="814" t="s">
        <v>1427</v>
      </c>
      <c r="J596" s="814" t="s">
        <v>29</v>
      </c>
      <c r="K596" s="729">
        <v>448323.884721</v>
      </c>
      <c r="L596" s="729">
        <v>4657246.30538</v>
      </c>
      <c r="M596" s="814"/>
      <c r="N596" s="820">
        <v>77.41</v>
      </c>
      <c r="O596" s="814">
        <v>11.25</v>
      </c>
      <c r="P596" s="820">
        <f t="shared" si="9"/>
        <v>870.8625</v>
      </c>
      <c r="Q596" s="814"/>
    </row>
    <row r="597" s="1" customFormat="1" spans="1:17">
      <c r="A597" s="749" t="s">
        <v>9505</v>
      </c>
      <c r="B597" s="813" t="s">
        <v>3575</v>
      </c>
      <c r="C597" s="749"/>
      <c r="D597" s="749"/>
      <c r="E597" s="749" t="s">
        <v>390</v>
      </c>
      <c r="F597" s="714" t="s">
        <v>1284</v>
      </c>
      <c r="G597" s="815" t="s">
        <v>445</v>
      </c>
      <c r="H597" s="714" t="s">
        <v>721</v>
      </c>
      <c r="I597" s="749" t="s">
        <v>1427</v>
      </c>
      <c r="J597" s="749" t="s">
        <v>29</v>
      </c>
      <c r="K597" s="729">
        <v>447889.882639</v>
      </c>
      <c r="L597" s="729">
        <v>4656012.28594</v>
      </c>
      <c r="M597" s="749"/>
      <c r="N597" s="756">
        <v>12.7</v>
      </c>
      <c r="O597" s="814">
        <v>11.25</v>
      </c>
      <c r="P597" s="820">
        <f t="shared" si="9"/>
        <v>142.875</v>
      </c>
      <c r="Q597" s="814"/>
    </row>
    <row r="598" s="1" customFormat="1" spans="1:17">
      <c r="A598" s="749" t="s">
        <v>9506</v>
      </c>
      <c r="B598" s="813" t="s">
        <v>8411</v>
      </c>
      <c r="C598" s="749"/>
      <c r="D598" s="749"/>
      <c r="E598" s="749" t="s">
        <v>390</v>
      </c>
      <c r="F598" s="714" t="s">
        <v>1284</v>
      </c>
      <c r="G598" s="815"/>
      <c r="H598" s="714" t="s">
        <v>721</v>
      </c>
      <c r="I598" s="749" t="s">
        <v>1427</v>
      </c>
      <c r="J598" s="749" t="s">
        <v>29</v>
      </c>
      <c r="K598" s="729">
        <v>447889.882639</v>
      </c>
      <c r="L598" s="729">
        <v>4656012.28594</v>
      </c>
      <c r="M598" s="749"/>
      <c r="N598" s="756">
        <v>65</v>
      </c>
      <c r="O598" s="814">
        <v>11.25</v>
      </c>
      <c r="P598" s="820">
        <f t="shared" si="9"/>
        <v>731.25</v>
      </c>
      <c r="Q598" s="814"/>
    </row>
    <row r="599" s="1" customFormat="1" spans="1:17">
      <c r="A599" s="749" t="s">
        <v>9507</v>
      </c>
      <c r="B599" s="813" t="s">
        <v>9508</v>
      </c>
      <c r="C599" s="749"/>
      <c r="D599" s="749"/>
      <c r="E599" s="749" t="s">
        <v>390</v>
      </c>
      <c r="F599" s="714" t="s">
        <v>1284</v>
      </c>
      <c r="G599" s="815"/>
      <c r="H599" s="714" t="s">
        <v>721</v>
      </c>
      <c r="I599" s="749" t="s">
        <v>1427</v>
      </c>
      <c r="J599" s="749" t="s">
        <v>29</v>
      </c>
      <c r="K599" s="729">
        <v>447889.882639</v>
      </c>
      <c r="L599" s="729">
        <v>4656012.28594</v>
      </c>
      <c r="M599" s="749"/>
      <c r="N599" s="756">
        <v>44.43</v>
      </c>
      <c r="O599" s="814">
        <v>11.25</v>
      </c>
      <c r="P599" s="820">
        <f t="shared" si="9"/>
        <v>499.8375</v>
      </c>
      <c r="Q599" s="814"/>
    </row>
    <row r="600" s="1" customFormat="1" spans="1:17">
      <c r="A600" s="749" t="s">
        <v>9509</v>
      </c>
      <c r="B600" s="813" t="s">
        <v>9510</v>
      </c>
      <c r="C600" s="749"/>
      <c r="D600" s="767"/>
      <c r="E600" s="749" t="s">
        <v>390</v>
      </c>
      <c r="F600" s="714" t="s">
        <v>1284</v>
      </c>
      <c r="G600" s="815"/>
      <c r="H600" s="714" t="s">
        <v>721</v>
      </c>
      <c r="I600" s="749" t="s">
        <v>1427</v>
      </c>
      <c r="J600" s="749" t="s">
        <v>29</v>
      </c>
      <c r="K600" s="729">
        <v>447889.882639</v>
      </c>
      <c r="L600" s="729">
        <v>4656012.28594</v>
      </c>
      <c r="M600" s="749"/>
      <c r="N600" s="756">
        <v>29</v>
      </c>
      <c r="O600" s="814">
        <v>11.25</v>
      </c>
      <c r="P600" s="820">
        <f t="shared" ref="P600:P611" si="10">N600*O600</f>
        <v>326.25</v>
      </c>
      <c r="Q600" s="814"/>
    </row>
    <row r="601" s="1" customFormat="1" spans="1:17">
      <c r="A601" s="749" t="s">
        <v>9507</v>
      </c>
      <c r="B601" s="813" t="s">
        <v>9508</v>
      </c>
      <c r="C601" s="749"/>
      <c r="D601" s="767"/>
      <c r="E601" s="749" t="s">
        <v>390</v>
      </c>
      <c r="F601" s="714" t="s">
        <v>1284</v>
      </c>
      <c r="G601" s="815" t="s">
        <v>1132</v>
      </c>
      <c r="H601" s="714" t="s">
        <v>721</v>
      </c>
      <c r="I601" s="749" t="s">
        <v>1427</v>
      </c>
      <c r="J601" s="749" t="s">
        <v>29</v>
      </c>
      <c r="K601" s="729">
        <v>447628.527831</v>
      </c>
      <c r="L601" s="729">
        <v>4654895.73825</v>
      </c>
      <c r="M601" s="749"/>
      <c r="N601" s="756">
        <v>11.83</v>
      </c>
      <c r="O601" s="814">
        <v>11.25</v>
      </c>
      <c r="P601" s="820">
        <f t="shared" si="10"/>
        <v>133.0875</v>
      </c>
      <c r="Q601" s="814"/>
    </row>
    <row r="602" s="1" customFormat="1" spans="1:17">
      <c r="A602" s="749" t="s">
        <v>9505</v>
      </c>
      <c r="B602" s="813" t="s">
        <v>3575</v>
      </c>
      <c r="C602" s="749"/>
      <c r="D602" s="767"/>
      <c r="E602" s="749" t="s">
        <v>390</v>
      </c>
      <c r="F602" s="749" t="s">
        <v>1284</v>
      </c>
      <c r="G602" s="815"/>
      <c r="H602" s="749" t="s">
        <v>27</v>
      </c>
      <c r="I602" s="749" t="s">
        <v>1427</v>
      </c>
      <c r="J602" s="749" t="s">
        <v>29</v>
      </c>
      <c r="K602" s="729">
        <v>447628.527831</v>
      </c>
      <c r="L602" s="729">
        <v>4654895.73825</v>
      </c>
      <c r="M602" s="749"/>
      <c r="N602" s="756">
        <v>12.3</v>
      </c>
      <c r="O602" s="814">
        <v>11.25</v>
      </c>
      <c r="P602" s="820">
        <f t="shared" si="10"/>
        <v>138.375</v>
      </c>
      <c r="Q602" s="825"/>
    </row>
    <row r="603" s="1" customFormat="1" spans="1:17">
      <c r="A603" s="749" t="s">
        <v>9511</v>
      </c>
      <c r="B603" s="813" t="s">
        <v>9512</v>
      </c>
      <c r="C603" s="749"/>
      <c r="D603" s="767"/>
      <c r="E603" s="749" t="s">
        <v>390</v>
      </c>
      <c r="F603" s="749" t="s">
        <v>1284</v>
      </c>
      <c r="G603" s="815"/>
      <c r="H603" s="749" t="s">
        <v>27</v>
      </c>
      <c r="I603" s="749" t="s">
        <v>1427</v>
      </c>
      <c r="J603" s="749" t="s">
        <v>29</v>
      </c>
      <c r="K603" s="729">
        <v>447628.527831</v>
      </c>
      <c r="L603" s="729">
        <v>4654895.73825</v>
      </c>
      <c r="M603" s="749"/>
      <c r="N603" s="756">
        <v>76.5</v>
      </c>
      <c r="O603" s="814">
        <v>11.25</v>
      </c>
      <c r="P603" s="820">
        <f t="shared" si="10"/>
        <v>860.625</v>
      </c>
      <c r="Q603" s="825"/>
    </row>
    <row r="604" s="1" customFormat="1" spans="1:17">
      <c r="A604" s="749" t="s">
        <v>9503</v>
      </c>
      <c r="B604" s="813" t="s">
        <v>9504</v>
      </c>
      <c r="C604" s="749"/>
      <c r="D604" s="767"/>
      <c r="E604" s="749" t="s">
        <v>390</v>
      </c>
      <c r="F604" s="749" t="s">
        <v>1284</v>
      </c>
      <c r="G604" s="815"/>
      <c r="H604" s="749" t="s">
        <v>27</v>
      </c>
      <c r="I604" s="749" t="s">
        <v>1427</v>
      </c>
      <c r="J604" s="749" t="s">
        <v>29</v>
      </c>
      <c r="K604" s="729">
        <v>447628.527831</v>
      </c>
      <c r="L604" s="729">
        <v>4654895.73825</v>
      </c>
      <c r="M604" s="749"/>
      <c r="N604" s="756">
        <v>96.2</v>
      </c>
      <c r="O604" s="814">
        <v>11.25</v>
      </c>
      <c r="P604" s="820">
        <f t="shared" si="10"/>
        <v>1082.25</v>
      </c>
      <c r="Q604" s="814"/>
    </row>
    <row r="605" s="1" customFormat="1" spans="1:17">
      <c r="A605" s="749" t="s">
        <v>9513</v>
      </c>
      <c r="B605" s="813" t="s">
        <v>9514</v>
      </c>
      <c r="C605" s="749"/>
      <c r="D605" s="767"/>
      <c r="E605" s="749" t="s">
        <v>390</v>
      </c>
      <c r="F605" s="749" t="s">
        <v>1284</v>
      </c>
      <c r="G605" s="815"/>
      <c r="H605" s="749" t="s">
        <v>27</v>
      </c>
      <c r="I605" s="749" t="s">
        <v>1427</v>
      </c>
      <c r="J605" s="749" t="s">
        <v>29</v>
      </c>
      <c r="K605" s="729">
        <v>447628.527831</v>
      </c>
      <c r="L605" s="729">
        <v>4654895.73825</v>
      </c>
      <c r="M605" s="749"/>
      <c r="N605" s="756">
        <v>92.8</v>
      </c>
      <c r="O605" s="814">
        <v>11.25</v>
      </c>
      <c r="P605" s="820">
        <f t="shared" si="10"/>
        <v>1044</v>
      </c>
      <c r="Q605" s="814"/>
    </row>
    <row r="606" s="1" customFormat="1" spans="1:17">
      <c r="A606" s="749" t="s">
        <v>9515</v>
      </c>
      <c r="B606" s="813" t="s">
        <v>9516</v>
      </c>
      <c r="C606" s="749"/>
      <c r="D606" s="767"/>
      <c r="E606" s="749" t="s">
        <v>390</v>
      </c>
      <c r="F606" s="749" t="s">
        <v>1284</v>
      </c>
      <c r="G606" s="815"/>
      <c r="H606" s="749" t="s">
        <v>27</v>
      </c>
      <c r="I606" s="749" t="s">
        <v>1427</v>
      </c>
      <c r="J606" s="749" t="s">
        <v>29</v>
      </c>
      <c r="K606" s="729">
        <v>447628.527831</v>
      </c>
      <c r="L606" s="729">
        <v>4654895.73825</v>
      </c>
      <c r="M606" s="749"/>
      <c r="N606" s="756">
        <v>32</v>
      </c>
      <c r="O606" s="814">
        <v>11.25</v>
      </c>
      <c r="P606" s="820">
        <f t="shared" si="10"/>
        <v>360</v>
      </c>
      <c r="Q606" s="825"/>
    </row>
    <row r="607" s="1" customFormat="1" spans="1:17">
      <c r="A607" s="749" t="s">
        <v>9517</v>
      </c>
      <c r="B607" s="813" t="s">
        <v>9518</v>
      </c>
      <c r="C607" s="749"/>
      <c r="D607" s="767"/>
      <c r="E607" s="749" t="s">
        <v>390</v>
      </c>
      <c r="F607" s="749" t="s">
        <v>1284</v>
      </c>
      <c r="G607" s="815"/>
      <c r="H607" s="749" t="s">
        <v>27</v>
      </c>
      <c r="I607" s="749" t="s">
        <v>1427</v>
      </c>
      <c r="J607" s="749" t="s">
        <v>29</v>
      </c>
      <c r="K607" s="729">
        <v>447628.527831</v>
      </c>
      <c r="L607" s="729">
        <v>4654895.73825</v>
      </c>
      <c r="M607" s="749"/>
      <c r="N607" s="756">
        <v>12.1</v>
      </c>
      <c r="O607" s="814">
        <v>11.25</v>
      </c>
      <c r="P607" s="820">
        <f t="shared" si="10"/>
        <v>136.125</v>
      </c>
      <c r="Q607" s="814"/>
    </row>
    <row r="608" s="1" customFormat="1" spans="1:17">
      <c r="A608" s="749" t="s">
        <v>9519</v>
      </c>
      <c r="B608" s="813" t="s">
        <v>9520</v>
      </c>
      <c r="C608" s="749"/>
      <c r="D608" s="767"/>
      <c r="E608" s="749" t="s">
        <v>390</v>
      </c>
      <c r="F608" s="749" t="s">
        <v>1284</v>
      </c>
      <c r="G608" s="815"/>
      <c r="H608" s="749" t="s">
        <v>27</v>
      </c>
      <c r="I608" s="749" t="s">
        <v>1427</v>
      </c>
      <c r="J608" s="749" t="s">
        <v>29</v>
      </c>
      <c r="K608" s="729">
        <v>447628.527831</v>
      </c>
      <c r="L608" s="729">
        <v>4654895.73825</v>
      </c>
      <c r="M608" s="749"/>
      <c r="N608" s="756">
        <v>116.7</v>
      </c>
      <c r="O608" s="814">
        <v>11.25</v>
      </c>
      <c r="P608" s="820">
        <f t="shared" si="10"/>
        <v>1312.875</v>
      </c>
      <c r="Q608" s="814"/>
    </row>
    <row r="609" s="1" customFormat="1" spans="1:17">
      <c r="A609" s="714" t="s">
        <v>9521</v>
      </c>
      <c r="B609" s="813" t="s">
        <v>9522</v>
      </c>
      <c r="C609" s="749"/>
      <c r="D609" s="749"/>
      <c r="E609" s="749" t="s">
        <v>390</v>
      </c>
      <c r="F609" s="714" t="s">
        <v>1284</v>
      </c>
      <c r="G609" s="815"/>
      <c r="H609" s="714" t="s">
        <v>721</v>
      </c>
      <c r="I609" s="749" t="s">
        <v>1427</v>
      </c>
      <c r="J609" s="749" t="s">
        <v>29</v>
      </c>
      <c r="K609" s="729">
        <v>447628.527831</v>
      </c>
      <c r="L609" s="729">
        <v>4654895.73825</v>
      </c>
      <c r="M609" s="749"/>
      <c r="N609" s="756">
        <v>39</v>
      </c>
      <c r="O609" s="814">
        <v>11.25</v>
      </c>
      <c r="P609" s="820">
        <f t="shared" si="10"/>
        <v>438.75</v>
      </c>
      <c r="Q609" s="814"/>
    </row>
    <row r="610" s="1" customFormat="1" spans="1:17">
      <c r="A610" s="714" t="s">
        <v>9521</v>
      </c>
      <c r="B610" s="813" t="s">
        <v>9522</v>
      </c>
      <c r="C610" s="749"/>
      <c r="D610" s="749"/>
      <c r="E610" s="749" t="s">
        <v>390</v>
      </c>
      <c r="F610" s="714" t="s">
        <v>1284</v>
      </c>
      <c r="G610" s="815" t="s">
        <v>1306</v>
      </c>
      <c r="H610" s="714" t="s">
        <v>721</v>
      </c>
      <c r="I610" s="749" t="s">
        <v>1427</v>
      </c>
      <c r="J610" s="749" t="s">
        <v>29</v>
      </c>
      <c r="K610" s="729">
        <v>447494.709266</v>
      </c>
      <c r="L610" s="729">
        <v>4654070.53454</v>
      </c>
      <c r="M610" s="749"/>
      <c r="N610" s="756">
        <v>42.03</v>
      </c>
      <c r="O610" s="814">
        <v>11.25</v>
      </c>
      <c r="P610" s="820">
        <f t="shared" si="10"/>
        <v>472.8375</v>
      </c>
      <c r="Q610" s="814"/>
    </row>
    <row r="611" s="1" customFormat="1" spans="1:17">
      <c r="A611" s="749" t="s">
        <v>9515</v>
      </c>
      <c r="B611" s="813" t="s">
        <v>9516</v>
      </c>
      <c r="C611" s="749"/>
      <c r="D611" s="767"/>
      <c r="E611" s="749" t="s">
        <v>390</v>
      </c>
      <c r="F611" s="749" t="s">
        <v>1284</v>
      </c>
      <c r="G611" s="815"/>
      <c r="H611" s="714" t="s">
        <v>721</v>
      </c>
      <c r="I611" s="749" t="s">
        <v>1427</v>
      </c>
      <c r="J611" s="749" t="s">
        <v>29</v>
      </c>
      <c r="K611" s="729">
        <v>447494.709266</v>
      </c>
      <c r="L611" s="729">
        <v>4654070.53454</v>
      </c>
      <c r="M611" s="749"/>
      <c r="N611" s="756">
        <v>41</v>
      </c>
      <c r="O611" s="814">
        <v>11.25</v>
      </c>
      <c r="P611" s="820">
        <f t="shared" si="10"/>
        <v>461.25</v>
      </c>
      <c r="Q611" s="814"/>
    </row>
    <row r="612" s="1" customFormat="1" spans="1:17">
      <c r="A612" s="816"/>
      <c r="B612" s="813" t="s">
        <v>3</v>
      </c>
      <c r="C612" s="749"/>
      <c r="D612" s="767"/>
      <c r="E612" s="749"/>
      <c r="F612" s="816" t="s">
        <v>1287</v>
      </c>
      <c r="G612" s="815"/>
      <c r="H612" s="714"/>
      <c r="I612" s="749"/>
      <c r="J612" s="749"/>
      <c r="K612" s="729"/>
      <c r="L612" s="729"/>
      <c r="M612" s="749"/>
      <c r="N612" s="771">
        <v>255.94</v>
      </c>
      <c r="O612" s="786">
        <v>11.25</v>
      </c>
      <c r="P612" s="771">
        <v>2879.33</v>
      </c>
      <c r="Q612" s="814"/>
    </row>
    <row r="613" s="1" customFormat="1" spans="1:17">
      <c r="A613" s="714" t="s">
        <v>9523</v>
      </c>
      <c r="B613" s="817" t="s">
        <v>9524</v>
      </c>
      <c r="C613" s="814"/>
      <c r="D613" s="814"/>
      <c r="E613" s="749" t="s">
        <v>390</v>
      </c>
      <c r="F613" s="814" t="s">
        <v>1287</v>
      </c>
      <c r="G613" s="714" t="s">
        <v>434</v>
      </c>
      <c r="H613" s="814" t="s">
        <v>28</v>
      </c>
      <c r="I613" s="814" t="s">
        <v>28</v>
      </c>
      <c r="J613" s="814" t="s">
        <v>327</v>
      </c>
      <c r="K613" s="729">
        <v>439238.705338</v>
      </c>
      <c r="L613" s="729">
        <v>4649032.30443</v>
      </c>
      <c r="M613" s="821"/>
      <c r="N613" s="822">
        <v>22.22</v>
      </c>
      <c r="O613" s="814">
        <v>11.25</v>
      </c>
      <c r="P613" s="820">
        <f t="shared" ref="P613:P624" si="11">N613*O613</f>
        <v>249.975</v>
      </c>
      <c r="Q613" s="821"/>
    </row>
    <row r="614" s="1" customFormat="1" spans="1:17">
      <c r="A614" s="749" t="s">
        <v>9525</v>
      </c>
      <c r="B614" s="767" t="s">
        <v>9526</v>
      </c>
      <c r="C614" s="814"/>
      <c r="D614" s="814"/>
      <c r="E614" s="749" t="s">
        <v>390</v>
      </c>
      <c r="F614" s="814" t="s">
        <v>1287</v>
      </c>
      <c r="G614" s="815" t="s">
        <v>1659</v>
      </c>
      <c r="H614" s="749" t="s">
        <v>27</v>
      </c>
      <c r="I614" s="749" t="s">
        <v>1427</v>
      </c>
      <c r="J614" s="749" t="s">
        <v>29</v>
      </c>
      <c r="K614" s="729">
        <v>443429.028547</v>
      </c>
      <c r="L614" s="729">
        <v>4647748.66154</v>
      </c>
      <c r="M614" s="821"/>
      <c r="N614" s="822">
        <v>3.75</v>
      </c>
      <c r="O614" s="814">
        <v>11.25</v>
      </c>
      <c r="P614" s="820">
        <f t="shared" si="11"/>
        <v>42.1875</v>
      </c>
      <c r="Q614" s="821"/>
    </row>
    <row r="615" s="1" customFormat="1" spans="1:17">
      <c r="A615" s="749" t="s">
        <v>9527</v>
      </c>
      <c r="B615" s="767" t="s">
        <v>9528</v>
      </c>
      <c r="C615" s="814"/>
      <c r="D615" s="814"/>
      <c r="E615" s="749" t="s">
        <v>390</v>
      </c>
      <c r="F615" s="814" t="s">
        <v>1287</v>
      </c>
      <c r="G615" s="815"/>
      <c r="H615" s="749" t="s">
        <v>27</v>
      </c>
      <c r="I615" s="749" t="s">
        <v>1427</v>
      </c>
      <c r="J615" s="749" t="s">
        <v>29</v>
      </c>
      <c r="K615" s="729">
        <v>443429.028547</v>
      </c>
      <c r="L615" s="729">
        <v>4647748.66154</v>
      </c>
      <c r="M615" s="821"/>
      <c r="N615" s="822">
        <v>1.85</v>
      </c>
      <c r="O615" s="814">
        <v>11.25</v>
      </c>
      <c r="P615" s="820">
        <f t="shared" si="11"/>
        <v>20.8125</v>
      </c>
      <c r="Q615" s="821"/>
    </row>
    <row r="616" s="1" customFormat="1" spans="1:17">
      <c r="A616" s="749" t="s">
        <v>9527</v>
      </c>
      <c r="B616" s="767" t="s">
        <v>9528</v>
      </c>
      <c r="C616" s="814"/>
      <c r="D616" s="814"/>
      <c r="E616" s="749" t="s">
        <v>390</v>
      </c>
      <c r="F616" s="814" t="s">
        <v>1287</v>
      </c>
      <c r="G616" s="815" t="s">
        <v>1660</v>
      </c>
      <c r="H616" s="749" t="s">
        <v>27</v>
      </c>
      <c r="I616" s="749" t="s">
        <v>1427</v>
      </c>
      <c r="J616" s="749" t="s">
        <v>29</v>
      </c>
      <c r="K616" s="729">
        <v>443514.78418</v>
      </c>
      <c r="L616" s="729">
        <v>4647732.51767</v>
      </c>
      <c r="M616" s="821"/>
      <c r="N616" s="822">
        <v>3.59</v>
      </c>
      <c r="O616" s="814">
        <v>11.25</v>
      </c>
      <c r="P616" s="820">
        <f t="shared" si="11"/>
        <v>40.3875</v>
      </c>
      <c r="Q616" s="821"/>
    </row>
    <row r="617" s="1" customFormat="1" spans="1:17">
      <c r="A617" s="749" t="s">
        <v>9529</v>
      </c>
      <c r="B617" s="767" t="s">
        <v>9530</v>
      </c>
      <c r="C617" s="814"/>
      <c r="D617" s="814"/>
      <c r="E617" s="749" t="s">
        <v>390</v>
      </c>
      <c r="F617" s="814" t="s">
        <v>1287</v>
      </c>
      <c r="G617" s="815"/>
      <c r="H617" s="749" t="s">
        <v>27</v>
      </c>
      <c r="I617" s="749" t="s">
        <v>1427</v>
      </c>
      <c r="J617" s="749" t="s">
        <v>29</v>
      </c>
      <c r="K617" s="729">
        <v>443514.78418</v>
      </c>
      <c r="L617" s="729">
        <v>4647732.51767</v>
      </c>
      <c r="M617" s="821"/>
      <c r="N617" s="822">
        <v>9.73</v>
      </c>
      <c r="O617" s="814">
        <v>11.25</v>
      </c>
      <c r="P617" s="820">
        <f t="shared" si="11"/>
        <v>109.4625</v>
      </c>
      <c r="Q617" s="821"/>
    </row>
    <row r="618" s="1" customFormat="1" spans="1:17">
      <c r="A618" s="749" t="s">
        <v>9527</v>
      </c>
      <c r="B618" s="767" t="s">
        <v>9528</v>
      </c>
      <c r="C618" s="814"/>
      <c r="D618" s="814"/>
      <c r="E618" s="749" t="s">
        <v>390</v>
      </c>
      <c r="F618" s="814" t="s">
        <v>1287</v>
      </c>
      <c r="G618" s="815" t="s">
        <v>1533</v>
      </c>
      <c r="H618" s="749" t="s">
        <v>27</v>
      </c>
      <c r="I618" s="749" t="s">
        <v>1427</v>
      </c>
      <c r="J618" s="749" t="s">
        <v>29</v>
      </c>
      <c r="K618" s="729">
        <v>443502.776645</v>
      </c>
      <c r="L618" s="729">
        <v>4647542.46778</v>
      </c>
      <c r="M618" s="821"/>
      <c r="N618" s="822">
        <v>4.07</v>
      </c>
      <c r="O618" s="814">
        <v>11.25</v>
      </c>
      <c r="P618" s="820">
        <f t="shared" si="11"/>
        <v>45.7875</v>
      </c>
      <c r="Q618" s="821"/>
    </row>
    <row r="619" s="1" customFormat="1" spans="1:17">
      <c r="A619" s="714" t="s">
        <v>9531</v>
      </c>
      <c r="B619" s="767" t="s">
        <v>9532</v>
      </c>
      <c r="C619" s="814"/>
      <c r="D619" s="814"/>
      <c r="E619" s="749" t="s">
        <v>390</v>
      </c>
      <c r="F619" s="814" t="s">
        <v>1287</v>
      </c>
      <c r="G619" s="815"/>
      <c r="H619" s="749" t="s">
        <v>27</v>
      </c>
      <c r="I619" s="749" t="s">
        <v>1427</v>
      </c>
      <c r="J619" s="749" t="s">
        <v>29</v>
      </c>
      <c r="K619" s="729">
        <v>443502.776645</v>
      </c>
      <c r="L619" s="729">
        <v>4647542.46778</v>
      </c>
      <c r="M619" s="821"/>
      <c r="N619" s="822">
        <v>50.29</v>
      </c>
      <c r="O619" s="814">
        <v>11.25</v>
      </c>
      <c r="P619" s="820">
        <f t="shared" si="11"/>
        <v>565.7625</v>
      </c>
      <c r="Q619" s="821"/>
    </row>
    <row r="620" s="1" customFormat="1" spans="1:17">
      <c r="A620" s="714" t="s">
        <v>9531</v>
      </c>
      <c r="B620" s="767" t="s">
        <v>9532</v>
      </c>
      <c r="C620" s="814"/>
      <c r="D620" s="814"/>
      <c r="E620" s="749" t="s">
        <v>390</v>
      </c>
      <c r="F620" s="814" t="s">
        <v>1287</v>
      </c>
      <c r="G620" s="714" t="s">
        <v>1630</v>
      </c>
      <c r="H620" s="749" t="s">
        <v>27</v>
      </c>
      <c r="I620" s="749" t="s">
        <v>1427</v>
      </c>
      <c r="J620" s="749" t="s">
        <v>29</v>
      </c>
      <c r="K620" s="729">
        <v>443247.256863</v>
      </c>
      <c r="L620" s="729">
        <v>4647246.72377</v>
      </c>
      <c r="M620" s="821"/>
      <c r="N620" s="822">
        <v>1.01</v>
      </c>
      <c r="O620" s="814">
        <v>11.25</v>
      </c>
      <c r="P620" s="820">
        <f t="shared" si="11"/>
        <v>11.3625</v>
      </c>
      <c r="Q620" s="821"/>
    </row>
    <row r="621" s="1" customFormat="1" spans="1:17">
      <c r="A621" s="714" t="s">
        <v>9531</v>
      </c>
      <c r="B621" s="767" t="s">
        <v>9532</v>
      </c>
      <c r="C621" s="814"/>
      <c r="D621" s="814"/>
      <c r="E621" s="749" t="s">
        <v>390</v>
      </c>
      <c r="F621" s="814" t="s">
        <v>1287</v>
      </c>
      <c r="G621" s="714" t="s">
        <v>1662</v>
      </c>
      <c r="H621" s="749" t="s">
        <v>27</v>
      </c>
      <c r="I621" s="749" t="s">
        <v>1427</v>
      </c>
      <c r="J621" s="749" t="s">
        <v>29</v>
      </c>
      <c r="K621" s="729">
        <v>443358.579294</v>
      </c>
      <c r="L621" s="729">
        <v>4647599.69028</v>
      </c>
      <c r="M621" s="821"/>
      <c r="N621" s="822">
        <v>51.94</v>
      </c>
      <c r="O621" s="814">
        <v>11.25</v>
      </c>
      <c r="P621" s="820">
        <f t="shared" si="11"/>
        <v>584.325</v>
      </c>
      <c r="Q621" s="821"/>
    </row>
    <row r="622" s="1" customFormat="1" spans="1:17">
      <c r="A622" s="714" t="s">
        <v>9531</v>
      </c>
      <c r="B622" s="767" t="s">
        <v>9532</v>
      </c>
      <c r="C622" s="814"/>
      <c r="D622" s="814"/>
      <c r="E622" s="749" t="s">
        <v>390</v>
      </c>
      <c r="F622" s="814" t="s">
        <v>1287</v>
      </c>
      <c r="G622" s="714" t="s">
        <v>1663</v>
      </c>
      <c r="H622" s="749" t="s">
        <v>27</v>
      </c>
      <c r="I622" s="749" t="s">
        <v>1427</v>
      </c>
      <c r="J622" s="749" t="s">
        <v>29</v>
      </c>
      <c r="K622" s="729">
        <v>443342.968076</v>
      </c>
      <c r="L622" s="729">
        <v>4647400.96375</v>
      </c>
      <c r="M622" s="821"/>
      <c r="N622" s="822">
        <v>48.18</v>
      </c>
      <c r="O622" s="814">
        <v>11.25</v>
      </c>
      <c r="P622" s="820">
        <f t="shared" si="11"/>
        <v>542.025</v>
      </c>
      <c r="Q622" s="821"/>
    </row>
    <row r="623" s="1" customFormat="1" spans="1:17">
      <c r="A623" s="714" t="s">
        <v>9531</v>
      </c>
      <c r="B623" s="767" t="s">
        <v>9532</v>
      </c>
      <c r="C623" s="814"/>
      <c r="D623" s="814"/>
      <c r="E623" s="749" t="s">
        <v>390</v>
      </c>
      <c r="F623" s="814" t="s">
        <v>1287</v>
      </c>
      <c r="G623" s="714" t="s">
        <v>1664</v>
      </c>
      <c r="H623" s="749" t="s">
        <v>27</v>
      </c>
      <c r="I623" s="749" t="s">
        <v>1427</v>
      </c>
      <c r="J623" s="749" t="s">
        <v>29</v>
      </c>
      <c r="K623" s="729">
        <v>443617.76004</v>
      </c>
      <c r="L623" s="729">
        <v>4647602.79879</v>
      </c>
      <c r="M623" s="821"/>
      <c r="N623" s="822">
        <v>26.5</v>
      </c>
      <c r="O623" s="814">
        <v>11.25</v>
      </c>
      <c r="P623" s="820">
        <f t="shared" si="11"/>
        <v>298.125</v>
      </c>
      <c r="Q623" s="821"/>
    </row>
    <row r="624" s="1" customFormat="1" spans="1:17">
      <c r="A624" s="714" t="s">
        <v>9531</v>
      </c>
      <c r="B624" s="767" t="s">
        <v>9532</v>
      </c>
      <c r="C624" s="814"/>
      <c r="D624" s="814"/>
      <c r="E624" s="749" t="s">
        <v>390</v>
      </c>
      <c r="F624" s="814" t="s">
        <v>1287</v>
      </c>
      <c r="G624" s="714" t="s">
        <v>1123</v>
      </c>
      <c r="H624" s="749" t="s">
        <v>27</v>
      </c>
      <c r="I624" s="749" t="s">
        <v>1427</v>
      </c>
      <c r="J624" s="749" t="s">
        <v>29</v>
      </c>
      <c r="K624" s="729">
        <v>443487.261335</v>
      </c>
      <c r="L624" s="729">
        <v>4647398.50019</v>
      </c>
      <c r="M624" s="821"/>
      <c r="N624" s="822">
        <v>32.81</v>
      </c>
      <c r="O624" s="814">
        <v>11.25</v>
      </c>
      <c r="P624" s="820">
        <f t="shared" si="11"/>
        <v>369.1125</v>
      </c>
      <c r="Q624" s="821"/>
    </row>
    <row r="625" s="1" customFormat="1" spans="1:17">
      <c r="A625" s="705"/>
      <c r="B625" s="706" t="s">
        <v>3</v>
      </c>
      <c r="C625" s="707"/>
      <c r="D625" s="812"/>
      <c r="E625" s="709"/>
      <c r="F625" s="705" t="s">
        <v>1285</v>
      </c>
      <c r="G625" s="705"/>
      <c r="H625" s="705"/>
      <c r="I625" s="705"/>
      <c r="J625" s="705"/>
      <c r="K625" s="723"/>
      <c r="L625" s="723"/>
      <c r="M625" s="705"/>
      <c r="N625" s="724">
        <v>568.01</v>
      </c>
      <c r="O625" s="705">
        <v>11.25</v>
      </c>
      <c r="P625" s="724">
        <v>6390.11</v>
      </c>
      <c r="Q625" s="681"/>
    </row>
    <row r="626" s="1" customFormat="1" spans="1:17">
      <c r="A626" s="779" t="s">
        <v>7221</v>
      </c>
      <c r="B626" s="817" t="s">
        <v>9533</v>
      </c>
      <c r="C626" s="814"/>
      <c r="D626" s="814"/>
      <c r="E626" s="814" t="s">
        <v>390</v>
      </c>
      <c r="F626" s="814" t="s">
        <v>1285</v>
      </c>
      <c r="G626" s="818" t="s">
        <v>9534</v>
      </c>
      <c r="H626" s="814" t="s">
        <v>27</v>
      </c>
      <c r="I626" s="814" t="s">
        <v>1427</v>
      </c>
      <c r="J626" s="814" t="s">
        <v>29</v>
      </c>
      <c r="K626" s="823">
        <v>446707.321456</v>
      </c>
      <c r="L626" s="823">
        <v>4653343.68838</v>
      </c>
      <c r="M626" s="814"/>
      <c r="N626" s="824">
        <v>17.25</v>
      </c>
      <c r="O626" s="814">
        <v>11.25</v>
      </c>
      <c r="P626" s="820">
        <f t="shared" ref="P626:P671" si="12">N626*O626</f>
        <v>194.0625</v>
      </c>
      <c r="Q626" s="814"/>
    </row>
    <row r="627" s="1" customFormat="1" spans="1:17">
      <c r="A627" s="814" t="s">
        <v>9535</v>
      </c>
      <c r="B627" s="817" t="s">
        <v>9536</v>
      </c>
      <c r="C627" s="814"/>
      <c r="D627" s="814"/>
      <c r="E627" s="814" t="s">
        <v>390</v>
      </c>
      <c r="F627" s="814" t="s">
        <v>1285</v>
      </c>
      <c r="G627" s="818"/>
      <c r="H627" s="814" t="s">
        <v>27</v>
      </c>
      <c r="I627" s="814" t="s">
        <v>1427</v>
      </c>
      <c r="J627" s="814" t="s">
        <v>29</v>
      </c>
      <c r="K627" s="823">
        <v>446705.203148</v>
      </c>
      <c r="L627" s="823">
        <v>4653524.66865</v>
      </c>
      <c r="M627" s="814"/>
      <c r="N627" s="824">
        <v>17.24</v>
      </c>
      <c r="O627" s="814">
        <v>11.25</v>
      </c>
      <c r="P627" s="820">
        <f t="shared" si="12"/>
        <v>193.95</v>
      </c>
      <c r="Q627" s="814"/>
    </row>
    <row r="628" s="1" customFormat="1" spans="1:17">
      <c r="A628" s="814" t="s">
        <v>9537</v>
      </c>
      <c r="B628" s="817" t="s">
        <v>9538</v>
      </c>
      <c r="C628" s="814"/>
      <c r="D628" s="814"/>
      <c r="E628" s="814" t="s">
        <v>390</v>
      </c>
      <c r="F628" s="814" t="s">
        <v>1285</v>
      </c>
      <c r="G628" s="779" t="s">
        <v>503</v>
      </c>
      <c r="H628" s="814" t="s">
        <v>27</v>
      </c>
      <c r="I628" s="814" t="s">
        <v>1427</v>
      </c>
      <c r="J628" s="814" t="s">
        <v>29</v>
      </c>
      <c r="K628" s="823">
        <v>446705.203148</v>
      </c>
      <c r="L628" s="823">
        <v>4653524.66865</v>
      </c>
      <c r="M628" s="814"/>
      <c r="N628" s="824">
        <v>17.24</v>
      </c>
      <c r="O628" s="814">
        <v>11.25</v>
      </c>
      <c r="P628" s="820">
        <f t="shared" si="12"/>
        <v>193.95</v>
      </c>
      <c r="Q628" s="814"/>
    </row>
    <row r="629" s="1" customFormat="1" spans="1:17">
      <c r="A629" s="779" t="s">
        <v>9539</v>
      </c>
      <c r="B629" s="817" t="s">
        <v>9540</v>
      </c>
      <c r="C629" s="814"/>
      <c r="D629" s="814"/>
      <c r="E629" s="814" t="s">
        <v>390</v>
      </c>
      <c r="F629" s="814" t="s">
        <v>1285</v>
      </c>
      <c r="G629" s="779" t="s">
        <v>602</v>
      </c>
      <c r="H629" s="779" t="s">
        <v>721</v>
      </c>
      <c r="I629" s="814" t="s">
        <v>1427</v>
      </c>
      <c r="J629" s="814" t="s">
        <v>29</v>
      </c>
      <c r="K629" s="823">
        <v>446662.297773</v>
      </c>
      <c r="L629" s="823">
        <v>4653162.9457</v>
      </c>
      <c r="M629" s="814"/>
      <c r="N629" s="824">
        <v>19.42</v>
      </c>
      <c r="O629" s="814">
        <v>11.25</v>
      </c>
      <c r="P629" s="820">
        <f t="shared" si="12"/>
        <v>218.475</v>
      </c>
      <c r="Q629" s="814"/>
    </row>
    <row r="630" s="1" customFormat="1" spans="1:17">
      <c r="A630" s="779" t="s">
        <v>9539</v>
      </c>
      <c r="B630" s="817" t="s">
        <v>9540</v>
      </c>
      <c r="C630" s="814"/>
      <c r="D630" s="814"/>
      <c r="E630" s="814" t="s">
        <v>390</v>
      </c>
      <c r="F630" s="814" t="s">
        <v>1285</v>
      </c>
      <c r="G630" s="779" t="s">
        <v>415</v>
      </c>
      <c r="H630" s="779" t="s">
        <v>721</v>
      </c>
      <c r="I630" s="814" t="s">
        <v>1427</v>
      </c>
      <c r="J630" s="814" t="s">
        <v>29</v>
      </c>
      <c r="K630" s="823">
        <v>446553.426115</v>
      </c>
      <c r="L630" s="823">
        <v>4653171.20492</v>
      </c>
      <c r="M630" s="814"/>
      <c r="N630" s="824">
        <v>5.61</v>
      </c>
      <c r="O630" s="814">
        <v>11.25</v>
      </c>
      <c r="P630" s="820">
        <f t="shared" si="12"/>
        <v>63.1125</v>
      </c>
      <c r="Q630" s="814"/>
    </row>
    <row r="631" s="1" customFormat="1" spans="1:17">
      <c r="A631" s="779" t="s">
        <v>9541</v>
      </c>
      <c r="B631" s="819" t="s">
        <v>9542</v>
      </c>
      <c r="C631" s="814"/>
      <c r="D631" s="814"/>
      <c r="E631" s="814" t="s">
        <v>390</v>
      </c>
      <c r="F631" s="814" t="s">
        <v>1285</v>
      </c>
      <c r="G631" s="779" t="s">
        <v>1172</v>
      </c>
      <c r="H631" s="779" t="s">
        <v>717</v>
      </c>
      <c r="I631" s="814" t="s">
        <v>1427</v>
      </c>
      <c r="J631" s="814" t="s">
        <v>29</v>
      </c>
      <c r="K631" s="823">
        <v>446471.481254</v>
      </c>
      <c r="L631" s="823">
        <v>4652639.9616</v>
      </c>
      <c r="M631" s="814"/>
      <c r="N631" s="824">
        <v>15.38</v>
      </c>
      <c r="O631" s="814">
        <v>11.25</v>
      </c>
      <c r="P631" s="820">
        <f t="shared" si="12"/>
        <v>173.025</v>
      </c>
      <c r="Q631" s="814"/>
    </row>
    <row r="632" s="1" customFormat="1" spans="1:17">
      <c r="A632" s="779" t="s">
        <v>9543</v>
      </c>
      <c r="B632" s="819" t="s">
        <v>9544</v>
      </c>
      <c r="C632" s="814"/>
      <c r="D632" s="814"/>
      <c r="E632" s="814" t="s">
        <v>390</v>
      </c>
      <c r="F632" s="814" t="s">
        <v>1285</v>
      </c>
      <c r="G632" s="779" t="s">
        <v>1172</v>
      </c>
      <c r="H632" s="779" t="s">
        <v>717</v>
      </c>
      <c r="I632" s="814" t="s">
        <v>1427</v>
      </c>
      <c r="J632" s="814" t="s">
        <v>29</v>
      </c>
      <c r="K632" s="823">
        <v>446420.056853</v>
      </c>
      <c r="L632" s="823">
        <v>4652553.01731</v>
      </c>
      <c r="M632" s="814"/>
      <c r="N632" s="824">
        <v>10.36</v>
      </c>
      <c r="O632" s="814">
        <v>11.25</v>
      </c>
      <c r="P632" s="820">
        <f t="shared" si="12"/>
        <v>116.55</v>
      </c>
      <c r="Q632" s="814"/>
    </row>
    <row r="633" s="1" customFormat="1" spans="1:17">
      <c r="A633" s="779" t="s">
        <v>9545</v>
      </c>
      <c r="B633" s="819" t="s">
        <v>9546</v>
      </c>
      <c r="C633" s="814"/>
      <c r="D633" s="814"/>
      <c r="E633" s="814" t="s">
        <v>390</v>
      </c>
      <c r="F633" s="814" t="s">
        <v>1285</v>
      </c>
      <c r="G633" s="779" t="s">
        <v>1631</v>
      </c>
      <c r="H633" s="779" t="s">
        <v>721</v>
      </c>
      <c r="I633" s="814" t="s">
        <v>1427</v>
      </c>
      <c r="J633" s="814" t="s">
        <v>29</v>
      </c>
      <c r="K633" s="823">
        <v>446308.516322</v>
      </c>
      <c r="L633" s="823">
        <v>4652450.80746</v>
      </c>
      <c r="M633" s="814"/>
      <c r="N633" s="824">
        <v>6.02</v>
      </c>
      <c r="O633" s="814">
        <v>11.25</v>
      </c>
      <c r="P633" s="820">
        <f t="shared" si="12"/>
        <v>67.725</v>
      </c>
      <c r="Q633" s="814"/>
    </row>
    <row r="634" s="1" customFormat="1" spans="1:17">
      <c r="A634" s="779" t="s">
        <v>9545</v>
      </c>
      <c r="B634" s="819" t="s">
        <v>9546</v>
      </c>
      <c r="C634" s="814"/>
      <c r="D634" s="814"/>
      <c r="E634" s="814" t="s">
        <v>390</v>
      </c>
      <c r="F634" s="814" t="s">
        <v>1285</v>
      </c>
      <c r="G634" s="779" t="s">
        <v>1392</v>
      </c>
      <c r="H634" s="779" t="s">
        <v>721</v>
      </c>
      <c r="I634" s="814" t="s">
        <v>1427</v>
      </c>
      <c r="J634" s="814" t="s">
        <v>29</v>
      </c>
      <c r="K634" s="823">
        <v>446200.829427</v>
      </c>
      <c r="L634" s="823">
        <v>4652533.05235</v>
      </c>
      <c r="M634" s="814"/>
      <c r="N634" s="824">
        <v>4.88</v>
      </c>
      <c r="O634" s="814">
        <v>11.25</v>
      </c>
      <c r="P634" s="820">
        <f t="shared" si="12"/>
        <v>54.9</v>
      </c>
      <c r="Q634" s="814"/>
    </row>
    <row r="635" s="1" customFormat="1" spans="1:17">
      <c r="A635" s="779" t="s">
        <v>9547</v>
      </c>
      <c r="B635" s="819" t="s">
        <v>9548</v>
      </c>
      <c r="C635" s="814"/>
      <c r="D635" s="814"/>
      <c r="E635" s="814" t="s">
        <v>390</v>
      </c>
      <c r="F635" s="814" t="s">
        <v>1285</v>
      </c>
      <c r="G635" s="779" t="s">
        <v>1631</v>
      </c>
      <c r="H635" s="779" t="s">
        <v>721</v>
      </c>
      <c r="I635" s="814" t="s">
        <v>1427</v>
      </c>
      <c r="J635" s="814" t="s">
        <v>29</v>
      </c>
      <c r="K635" s="823">
        <v>446287.074783</v>
      </c>
      <c r="L635" s="823">
        <v>4652407.42385</v>
      </c>
      <c r="M635" s="814"/>
      <c r="N635" s="824">
        <v>14.74</v>
      </c>
      <c r="O635" s="814">
        <v>11.25</v>
      </c>
      <c r="P635" s="820">
        <f t="shared" si="12"/>
        <v>165.825</v>
      </c>
      <c r="Q635" s="814"/>
    </row>
    <row r="636" s="1" customFormat="1" spans="1:17">
      <c r="A636" s="779" t="s">
        <v>9547</v>
      </c>
      <c r="B636" s="819" t="s">
        <v>9548</v>
      </c>
      <c r="C636" s="814"/>
      <c r="D636" s="814"/>
      <c r="E636" s="814" t="s">
        <v>390</v>
      </c>
      <c r="F636" s="814" t="s">
        <v>1285</v>
      </c>
      <c r="G636" s="779" t="s">
        <v>1392</v>
      </c>
      <c r="H636" s="779" t="s">
        <v>721</v>
      </c>
      <c r="I636" s="814" t="s">
        <v>1427</v>
      </c>
      <c r="J636" s="814" t="s">
        <v>29</v>
      </c>
      <c r="K636" s="823">
        <v>446034.132107</v>
      </c>
      <c r="L636" s="823">
        <v>4652308.42647</v>
      </c>
      <c r="M636" s="814"/>
      <c r="N636" s="824">
        <v>53.49</v>
      </c>
      <c r="O636" s="814">
        <v>11.25</v>
      </c>
      <c r="P636" s="820">
        <f t="shared" si="12"/>
        <v>601.7625</v>
      </c>
      <c r="Q636" s="814"/>
    </row>
    <row r="637" s="1" customFormat="1" spans="1:17">
      <c r="A637" s="779" t="s">
        <v>9547</v>
      </c>
      <c r="B637" s="819" t="s">
        <v>9548</v>
      </c>
      <c r="C637" s="814"/>
      <c r="D637" s="814"/>
      <c r="E637" s="814" t="s">
        <v>390</v>
      </c>
      <c r="F637" s="814" t="s">
        <v>1285</v>
      </c>
      <c r="G637" s="779" t="s">
        <v>1392</v>
      </c>
      <c r="H637" s="779" t="s">
        <v>721</v>
      </c>
      <c r="I637" s="814" t="s">
        <v>1427</v>
      </c>
      <c r="J637" s="814" t="s">
        <v>29</v>
      </c>
      <c r="K637" s="823">
        <v>446182.973196</v>
      </c>
      <c r="L637" s="823">
        <v>4652492.93512</v>
      </c>
      <c r="M637" s="814"/>
      <c r="N637" s="824">
        <v>11.24</v>
      </c>
      <c r="O637" s="814">
        <v>11.25</v>
      </c>
      <c r="P637" s="820">
        <f t="shared" si="12"/>
        <v>126.45</v>
      </c>
      <c r="Q637" s="814"/>
    </row>
    <row r="638" s="1" customFormat="1" spans="1:17">
      <c r="A638" s="779" t="s">
        <v>9547</v>
      </c>
      <c r="B638" s="819" t="s">
        <v>9548</v>
      </c>
      <c r="C638" s="814"/>
      <c r="D638" s="814"/>
      <c r="E638" s="814" t="s">
        <v>390</v>
      </c>
      <c r="F638" s="814" t="s">
        <v>1285</v>
      </c>
      <c r="G638" s="779" t="s">
        <v>1631</v>
      </c>
      <c r="H638" s="779" t="s">
        <v>721</v>
      </c>
      <c r="I638" s="814" t="s">
        <v>1427</v>
      </c>
      <c r="J638" s="814" t="s">
        <v>29</v>
      </c>
      <c r="K638" s="823">
        <v>446157.138431</v>
      </c>
      <c r="L638" s="823">
        <v>4652236.65718</v>
      </c>
      <c r="M638" s="814"/>
      <c r="N638" s="824">
        <v>8.37</v>
      </c>
      <c r="O638" s="814">
        <v>11.25</v>
      </c>
      <c r="P638" s="820">
        <f t="shared" si="12"/>
        <v>94.1625</v>
      </c>
      <c r="Q638" s="814"/>
    </row>
    <row r="639" s="1" customFormat="1" spans="1:17">
      <c r="A639" s="779" t="s">
        <v>6218</v>
      </c>
      <c r="B639" s="819" t="s">
        <v>9549</v>
      </c>
      <c r="C639" s="814"/>
      <c r="D639" s="814"/>
      <c r="E639" s="814" t="s">
        <v>390</v>
      </c>
      <c r="F639" s="814" t="s">
        <v>1285</v>
      </c>
      <c r="G639" s="779" t="s">
        <v>1631</v>
      </c>
      <c r="H639" s="779" t="s">
        <v>721</v>
      </c>
      <c r="I639" s="814" t="s">
        <v>1427</v>
      </c>
      <c r="J639" s="814" t="s">
        <v>29</v>
      </c>
      <c r="K639" s="823">
        <v>446239.045648</v>
      </c>
      <c r="L639" s="823">
        <v>4652339.96512</v>
      </c>
      <c r="M639" s="814"/>
      <c r="N639" s="824">
        <v>17.04</v>
      </c>
      <c r="O639" s="814">
        <v>11.25</v>
      </c>
      <c r="P639" s="820">
        <f t="shared" si="12"/>
        <v>191.7</v>
      </c>
      <c r="Q639" s="814"/>
    </row>
    <row r="640" s="1" customFormat="1" spans="1:17">
      <c r="A640" s="779" t="s">
        <v>6218</v>
      </c>
      <c r="B640" s="819" t="s">
        <v>9549</v>
      </c>
      <c r="C640" s="814"/>
      <c r="D640" s="814"/>
      <c r="E640" s="814" t="s">
        <v>390</v>
      </c>
      <c r="F640" s="814" t="s">
        <v>1285</v>
      </c>
      <c r="G640" s="779" t="s">
        <v>1392</v>
      </c>
      <c r="H640" s="779" t="s">
        <v>721</v>
      </c>
      <c r="I640" s="814" t="s">
        <v>1427</v>
      </c>
      <c r="J640" s="814" t="s">
        <v>29</v>
      </c>
      <c r="K640" s="823">
        <v>446137.105397</v>
      </c>
      <c r="L640" s="823">
        <v>4652423.14995</v>
      </c>
      <c r="M640" s="814"/>
      <c r="N640" s="824">
        <v>22.58</v>
      </c>
      <c r="O640" s="814">
        <v>11.25</v>
      </c>
      <c r="P640" s="820">
        <f t="shared" si="12"/>
        <v>254.025</v>
      </c>
      <c r="Q640" s="814"/>
    </row>
    <row r="641" s="1" customFormat="1" spans="1:17">
      <c r="A641" s="779" t="s">
        <v>9550</v>
      </c>
      <c r="B641" s="819" t="s">
        <v>9551</v>
      </c>
      <c r="C641" s="814"/>
      <c r="D641" s="814"/>
      <c r="E641" s="814" t="s">
        <v>390</v>
      </c>
      <c r="F641" s="814" t="s">
        <v>1285</v>
      </c>
      <c r="G641" s="779" t="s">
        <v>1631</v>
      </c>
      <c r="H641" s="779" t="s">
        <v>721</v>
      </c>
      <c r="I641" s="814" t="s">
        <v>1427</v>
      </c>
      <c r="J641" s="814" t="s">
        <v>29</v>
      </c>
      <c r="K641" s="823">
        <v>446202.920534</v>
      </c>
      <c r="L641" s="823">
        <v>4652290.27175</v>
      </c>
      <c r="M641" s="814"/>
      <c r="N641" s="824">
        <v>2.29</v>
      </c>
      <c r="O641" s="814">
        <v>11.25</v>
      </c>
      <c r="P641" s="820">
        <f t="shared" si="12"/>
        <v>25.7625</v>
      </c>
      <c r="Q641" s="814"/>
    </row>
    <row r="642" s="1" customFormat="1" spans="1:17">
      <c r="A642" s="779" t="s">
        <v>9550</v>
      </c>
      <c r="B642" s="819" t="s">
        <v>9551</v>
      </c>
      <c r="C642" s="814"/>
      <c r="D642" s="814"/>
      <c r="E642" s="814" t="s">
        <v>390</v>
      </c>
      <c r="F642" s="814" t="s">
        <v>1285</v>
      </c>
      <c r="G642" s="779" t="s">
        <v>1392</v>
      </c>
      <c r="H642" s="779" t="s">
        <v>721</v>
      </c>
      <c r="I642" s="814" t="s">
        <v>1427</v>
      </c>
      <c r="J642" s="814" t="s">
        <v>29</v>
      </c>
      <c r="K642" s="823">
        <v>446105.138961</v>
      </c>
      <c r="L642" s="823">
        <v>4652378.68648</v>
      </c>
      <c r="M642" s="814"/>
      <c r="N642" s="824">
        <v>3.79</v>
      </c>
      <c r="O642" s="814">
        <v>11.25</v>
      </c>
      <c r="P642" s="820">
        <f t="shared" si="12"/>
        <v>42.6375</v>
      </c>
      <c r="Q642" s="814"/>
    </row>
    <row r="643" s="1" customFormat="1" spans="1:17">
      <c r="A643" s="779" t="s">
        <v>9552</v>
      </c>
      <c r="B643" s="819" t="s">
        <v>9553</v>
      </c>
      <c r="C643" s="814"/>
      <c r="D643" s="814"/>
      <c r="E643" s="814" t="s">
        <v>390</v>
      </c>
      <c r="F643" s="814" t="s">
        <v>1285</v>
      </c>
      <c r="G643" s="779" t="s">
        <v>1631</v>
      </c>
      <c r="H643" s="779" t="s">
        <v>721</v>
      </c>
      <c r="I643" s="814" t="s">
        <v>1427</v>
      </c>
      <c r="J643" s="814" t="s">
        <v>29</v>
      </c>
      <c r="K643" s="823">
        <v>446192.174506</v>
      </c>
      <c r="L643" s="823">
        <v>4652279.92817</v>
      </c>
      <c r="M643" s="814"/>
      <c r="N643" s="824">
        <v>1.5</v>
      </c>
      <c r="O643" s="814">
        <v>11.25</v>
      </c>
      <c r="P643" s="820">
        <f t="shared" si="12"/>
        <v>16.875</v>
      </c>
      <c r="Q643" s="814"/>
    </row>
    <row r="644" s="1" customFormat="1" spans="1:17">
      <c r="A644" s="779" t="s">
        <v>9552</v>
      </c>
      <c r="B644" s="819" t="s">
        <v>9553</v>
      </c>
      <c r="C644" s="814"/>
      <c r="D644" s="814"/>
      <c r="E644" s="814" t="s">
        <v>390</v>
      </c>
      <c r="F644" s="814" t="s">
        <v>1285</v>
      </c>
      <c r="G644" s="779" t="s">
        <v>1392</v>
      </c>
      <c r="H644" s="779" t="s">
        <v>721</v>
      </c>
      <c r="I644" s="814" t="s">
        <v>1427</v>
      </c>
      <c r="J644" s="814" t="s">
        <v>29</v>
      </c>
      <c r="K644" s="823">
        <v>446091.179822</v>
      </c>
      <c r="L644" s="823">
        <v>4652372.13502</v>
      </c>
      <c r="M644" s="814"/>
      <c r="N644" s="824">
        <v>4.19</v>
      </c>
      <c r="O644" s="814">
        <v>11.25</v>
      </c>
      <c r="P644" s="820">
        <f t="shared" si="12"/>
        <v>47.1375</v>
      </c>
      <c r="Q644" s="814"/>
    </row>
    <row r="645" s="1" customFormat="1" spans="1:17">
      <c r="A645" s="779" t="s">
        <v>9554</v>
      </c>
      <c r="B645" s="817" t="s">
        <v>9555</v>
      </c>
      <c r="C645" s="814"/>
      <c r="D645" s="814"/>
      <c r="E645" s="814" t="s">
        <v>390</v>
      </c>
      <c r="F645" s="814" t="s">
        <v>1285</v>
      </c>
      <c r="G645" s="779" t="s">
        <v>1639</v>
      </c>
      <c r="H645" s="779" t="s">
        <v>721</v>
      </c>
      <c r="I645" s="814" t="s">
        <v>1427</v>
      </c>
      <c r="J645" s="814" t="s">
        <v>29</v>
      </c>
      <c r="K645" s="823">
        <v>446399.267499</v>
      </c>
      <c r="L645" s="823">
        <v>4652325.70231</v>
      </c>
      <c r="M645" s="814"/>
      <c r="N645" s="824">
        <v>39.3</v>
      </c>
      <c r="O645" s="814">
        <v>11.25</v>
      </c>
      <c r="P645" s="820">
        <f t="shared" si="12"/>
        <v>442.125</v>
      </c>
      <c r="Q645" s="814"/>
    </row>
    <row r="646" s="1" customFormat="1" spans="1:17">
      <c r="A646" s="779" t="s">
        <v>9556</v>
      </c>
      <c r="B646" s="817" t="s">
        <v>9557</v>
      </c>
      <c r="C646" s="814"/>
      <c r="D646" s="814"/>
      <c r="E646" s="814" t="s">
        <v>390</v>
      </c>
      <c r="F646" s="814" t="s">
        <v>1285</v>
      </c>
      <c r="G646" s="779" t="s">
        <v>1632</v>
      </c>
      <c r="H646" s="779" t="s">
        <v>721</v>
      </c>
      <c r="I646" s="814" t="s">
        <v>1427</v>
      </c>
      <c r="J646" s="814" t="s">
        <v>29</v>
      </c>
      <c r="K646" s="823">
        <v>446281.142141</v>
      </c>
      <c r="L646" s="823">
        <v>4652238.0016</v>
      </c>
      <c r="M646" s="814"/>
      <c r="N646" s="824">
        <v>4.13</v>
      </c>
      <c r="O646" s="814">
        <v>11.25</v>
      </c>
      <c r="P646" s="820">
        <f t="shared" si="12"/>
        <v>46.4625</v>
      </c>
      <c r="Q646" s="814"/>
    </row>
    <row r="647" s="1" customFormat="1" spans="1:17">
      <c r="A647" s="779" t="s">
        <v>2892</v>
      </c>
      <c r="B647" s="817" t="s">
        <v>9558</v>
      </c>
      <c r="C647" s="814"/>
      <c r="D647" s="814"/>
      <c r="E647" s="814" t="s">
        <v>390</v>
      </c>
      <c r="F647" s="814" t="s">
        <v>1285</v>
      </c>
      <c r="G647" s="779" t="s">
        <v>1632</v>
      </c>
      <c r="H647" s="779" t="s">
        <v>721</v>
      </c>
      <c r="I647" s="814" t="s">
        <v>1427</v>
      </c>
      <c r="J647" s="814" t="s">
        <v>29</v>
      </c>
      <c r="K647" s="823">
        <v>446252.94691</v>
      </c>
      <c r="L647" s="823">
        <v>4652215.64092</v>
      </c>
      <c r="M647" s="814"/>
      <c r="N647" s="824">
        <v>3.89</v>
      </c>
      <c r="O647" s="814">
        <v>11.25</v>
      </c>
      <c r="P647" s="820">
        <f t="shared" si="12"/>
        <v>43.7625</v>
      </c>
      <c r="Q647" s="814"/>
    </row>
    <row r="648" s="1" customFormat="1" spans="1:17">
      <c r="A648" s="779" t="s">
        <v>9559</v>
      </c>
      <c r="B648" s="817" t="s">
        <v>9560</v>
      </c>
      <c r="C648" s="814"/>
      <c r="D648" s="814"/>
      <c r="E648" s="814" t="s">
        <v>390</v>
      </c>
      <c r="F648" s="814" t="s">
        <v>1285</v>
      </c>
      <c r="G648" s="779" t="s">
        <v>1632</v>
      </c>
      <c r="H648" s="779" t="s">
        <v>721</v>
      </c>
      <c r="I648" s="814" t="s">
        <v>1427</v>
      </c>
      <c r="J648" s="814" t="s">
        <v>29</v>
      </c>
      <c r="K648" s="823">
        <v>446219.309959</v>
      </c>
      <c r="L648" s="823">
        <v>4652220.10979</v>
      </c>
      <c r="M648" s="814"/>
      <c r="N648" s="824">
        <v>0.64</v>
      </c>
      <c r="O648" s="814">
        <v>11.25</v>
      </c>
      <c r="P648" s="820">
        <f t="shared" si="12"/>
        <v>7.2</v>
      </c>
      <c r="Q648" s="814"/>
    </row>
    <row r="649" s="1" customFormat="1" spans="1:17">
      <c r="A649" s="779" t="s">
        <v>9561</v>
      </c>
      <c r="B649" s="817" t="s">
        <v>9562</v>
      </c>
      <c r="C649" s="814"/>
      <c r="D649" s="814"/>
      <c r="E649" s="814" t="s">
        <v>390</v>
      </c>
      <c r="F649" s="814" t="s">
        <v>1285</v>
      </c>
      <c r="G649" s="779" t="s">
        <v>1629</v>
      </c>
      <c r="H649" s="779" t="s">
        <v>721</v>
      </c>
      <c r="I649" s="814" t="s">
        <v>1427</v>
      </c>
      <c r="J649" s="814" t="s">
        <v>29</v>
      </c>
      <c r="K649" s="823">
        <v>446183.783187</v>
      </c>
      <c r="L649" s="823">
        <v>4652149.64223</v>
      </c>
      <c r="M649" s="814"/>
      <c r="N649" s="824">
        <v>7.47</v>
      </c>
      <c r="O649" s="814">
        <v>11.25</v>
      </c>
      <c r="P649" s="820">
        <f t="shared" si="12"/>
        <v>84.0375</v>
      </c>
      <c r="Q649" s="814"/>
    </row>
    <row r="650" s="1" customFormat="1" spans="1:17">
      <c r="A650" s="779" t="s">
        <v>9563</v>
      </c>
      <c r="B650" s="817" t="s">
        <v>9564</v>
      </c>
      <c r="C650" s="814"/>
      <c r="D650" s="814"/>
      <c r="E650" s="814" t="s">
        <v>390</v>
      </c>
      <c r="F650" s="814" t="s">
        <v>1285</v>
      </c>
      <c r="G650" s="779" t="s">
        <v>1629</v>
      </c>
      <c r="H650" s="779" t="s">
        <v>721</v>
      </c>
      <c r="I650" s="814" t="s">
        <v>1427</v>
      </c>
      <c r="J650" s="814" t="s">
        <v>29</v>
      </c>
      <c r="K650" s="823">
        <v>446103.909083</v>
      </c>
      <c r="L650" s="823">
        <v>4652073.6434</v>
      </c>
      <c r="M650" s="814"/>
      <c r="N650" s="824">
        <v>16.02</v>
      </c>
      <c r="O650" s="814">
        <v>11.25</v>
      </c>
      <c r="P650" s="820">
        <f t="shared" si="12"/>
        <v>180.225</v>
      </c>
      <c r="Q650" s="814"/>
    </row>
    <row r="651" s="1" customFormat="1" spans="1:17">
      <c r="A651" s="779" t="s">
        <v>9556</v>
      </c>
      <c r="B651" s="817" t="s">
        <v>9557</v>
      </c>
      <c r="C651" s="814"/>
      <c r="D651" s="814"/>
      <c r="E651" s="814" t="s">
        <v>390</v>
      </c>
      <c r="F651" s="814" t="s">
        <v>1285</v>
      </c>
      <c r="G651" s="779" t="s">
        <v>1629</v>
      </c>
      <c r="H651" s="779" t="s">
        <v>721</v>
      </c>
      <c r="I651" s="814" t="s">
        <v>1427</v>
      </c>
      <c r="J651" s="814" t="s">
        <v>29</v>
      </c>
      <c r="K651" s="823">
        <v>446175.034977</v>
      </c>
      <c r="L651" s="823">
        <v>4651961.63417</v>
      </c>
      <c r="M651" s="814"/>
      <c r="N651" s="824">
        <v>1.78</v>
      </c>
      <c r="O651" s="814">
        <v>11.25</v>
      </c>
      <c r="P651" s="820">
        <f t="shared" si="12"/>
        <v>20.025</v>
      </c>
      <c r="Q651" s="814"/>
    </row>
    <row r="652" s="1" customFormat="1" spans="1:17">
      <c r="A652" s="779" t="s">
        <v>9565</v>
      </c>
      <c r="B652" s="817" t="s">
        <v>9566</v>
      </c>
      <c r="C652" s="814"/>
      <c r="D652" s="814"/>
      <c r="E652" s="814" t="s">
        <v>390</v>
      </c>
      <c r="F652" s="814" t="s">
        <v>1285</v>
      </c>
      <c r="G652" s="779" t="s">
        <v>1635</v>
      </c>
      <c r="H652" s="779" t="s">
        <v>721</v>
      </c>
      <c r="I652" s="814" t="s">
        <v>1427</v>
      </c>
      <c r="J652" s="814" t="s">
        <v>29</v>
      </c>
      <c r="K652" s="823">
        <v>446106.732255</v>
      </c>
      <c r="L652" s="823">
        <v>4651834.51152</v>
      </c>
      <c r="M652" s="814"/>
      <c r="N652" s="824">
        <v>1.27</v>
      </c>
      <c r="O652" s="814">
        <v>11.25</v>
      </c>
      <c r="P652" s="820">
        <f t="shared" si="12"/>
        <v>14.2875</v>
      </c>
      <c r="Q652" s="814"/>
    </row>
    <row r="653" s="1" customFormat="1" spans="1:17">
      <c r="A653" s="779" t="s">
        <v>9565</v>
      </c>
      <c r="B653" s="817" t="s">
        <v>9566</v>
      </c>
      <c r="C653" s="814"/>
      <c r="D653" s="814"/>
      <c r="E653" s="814" t="s">
        <v>390</v>
      </c>
      <c r="F653" s="814" t="s">
        <v>1285</v>
      </c>
      <c r="G653" s="779" t="s">
        <v>1635</v>
      </c>
      <c r="H653" s="779" t="s">
        <v>721</v>
      </c>
      <c r="I653" s="814" t="s">
        <v>1427</v>
      </c>
      <c r="J653" s="814" t="s">
        <v>29</v>
      </c>
      <c r="K653" s="823">
        <v>446047.449931</v>
      </c>
      <c r="L653" s="823">
        <v>4651893.08677</v>
      </c>
      <c r="M653" s="814"/>
      <c r="N653" s="824">
        <v>3.43</v>
      </c>
      <c r="O653" s="814">
        <v>11.25</v>
      </c>
      <c r="P653" s="820">
        <f t="shared" si="12"/>
        <v>38.5875</v>
      </c>
      <c r="Q653" s="814"/>
    </row>
    <row r="654" s="1" customFormat="1" spans="1:17">
      <c r="A654" s="779" t="s">
        <v>9565</v>
      </c>
      <c r="B654" s="817" t="s">
        <v>9566</v>
      </c>
      <c r="C654" s="814"/>
      <c r="D654" s="814"/>
      <c r="E654" s="814" t="s">
        <v>390</v>
      </c>
      <c r="F654" s="814" t="s">
        <v>1285</v>
      </c>
      <c r="G654" s="779" t="s">
        <v>1629</v>
      </c>
      <c r="H654" s="779" t="s">
        <v>721</v>
      </c>
      <c r="I654" s="814" t="s">
        <v>1427</v>
      </c>
      <c r="J654" s="814" t="s">
        <v>29</v>
      </c>
      <c r="K654" s="823">
        <v>446080.952601</v>
      </c>
      <c r="L654" s="823">
        <v>4651972.96073</v>
      </c>
      <c r="M654" s="814"/>
      <c r="N654" s="824">
        <v>19.42</v>
      </c>
      <c r="O654" s="814">
        <v>11.25</v>
      </c>
      <c r="P654" s="820">
        <f t="shared" si="12"/>
        <v>218.475</v>
      </c>
      <c r="Q654" s="814"/>
    </row>
    <row r="655" s="1" customFormat="1" spans="1:17">
      <c r="A655" s="779" t="s">
        <v>9567</v>
      </c>
      <c r="B655" s="817" t="s">
        <v>9568</v>
      </c>
      <c r="C655" s="814"/>
      <c r="D655" s="814"/>
      <c r="E655" s="814" t="s">
        <v>390</v>
      </c>
      <c r="F655" s="814" t="s">
        <v>1285</v>
      </c>
      <c r="G655" s="779" t="s">
        <v>1635</v>
      </c>
      <c r="H655" s="779" t="s">
        <v>721</v>
      </c>
      <c r="I655" s="814" t="s">
        <v>1427</v>
      </c>
      <c r="J655" s="814" t="s">
        <v>29</v>
      </c>
      <c r="K655" s="823">
        <v>446061.469664</v>
      </c>
      <c r="L655" s="823">
        <v>4651811.06404</v>
      </c>
      <c r="M655" s="814"/>
      <c r="N655" s="824">
        <v>8.9</v>
      </c>
      <c r="O655" s="814">
        <v>11.25</v>
      </c>
      <c r="P655" s="820">
        <f t="shared" si="12"/>
        <v>100.125</v>
      </c>
      <c r="Q655" s="814"/>
    </row>
    <row r="656" s="1" customFormat="1" spans="1:17">
      <c r="A656" s="779" t="s">
        <v>9569</v>
      </c>
      <c r="B656" s="817" t="s">
        <v>9570</v>
      </c>
      <c r="C656" s="814"/>
      <c r="D656" s="814"/>
      <c r="E656" s="814" t="s">
        <v>390</v>
      </c>
      <c r="F656" s="814" t="s">
        <v>1285</v>
      </c>
      <c r="G656" s="779" t="s">
        <v>1635</v>
      </c>
      <c r="H656" s="779" t="s">
        <v>721</v>
      </c>
      <c r="I656" s="814" t="s">
        <v>1427</v>
      </c>
      <c r="J656" s="814" t="s">
        <v>29</v>
      </c>
      <c r="K656" s="823">
        <v>446032.683165</v>
      </c>
      <c r="L656" s="823">
        <v>4651756.38821</v>
      </c>
      <c r="M656" s="814"/>
      <c r="N656" s="824">
        <v>17.66</v>
      </c>
      <c r="O656" s="814">
        <v>11.25</v>
      </c>
      <c r="P656" s="820">
        <f t="shared" si="12"/>
        <v>198.675</v>
      </c>
      <c r="Q656" s="814"/>
    </row>
    <row r="657" s="1" customFormat="1" spans="1:17">
      <c r="A657" s="779" t="s">
        <v>9571</v>
      </c>
      <c r="B657" s="826" t="s">
        <v>5837</v>
      </c>
      <c r="C657" s="814"/>
      <c r="D657" s="814"/>
      <c r="E657" s="814" t="s">
        <v>390</v>
      </c>
      <c r="F657" s="814" t="s">
        <v>1285</v>
      </c>
      <c r="G657" s="779" t="s">
        <v>1640</v>
      </c>
      <c r="H657" s="779" t="s">
        <v>717</v>
      </c>
      <c r="I657" s="814" t="s">
        <v>1427</v>
      </c>
      <c r="J657" s="814" t="s">
        <v>29</v>
      </c>
      <c r="K657" s="823">
        <v>445951.61195</v>
      </c>
      <c r="L657" s="823">
        <v>4651879.65363</v>
      </c>
      <c r="M657" s="814"/>
      <c r="N657" s="824">
        <v>34.17</v>
      </c>
      <c r="O657" s="814">
        <v>11.25</v>
      </c>
      <c r="P657" s="820">
        <f t="shared" si="12"/>
        <v>384.4125</v>
      </c>
      <c r="Q657" s="814"/>
    </row>
    <row r="658" s="1" customFormat="1" spans="1:17">
      <c r="A658" s="779" t="s">
        <v>9571</v>
      </c>
      <c r="B658" s="826" t="s">
        <v>5837</v>
      </c>
      <c r="C658" s="814"/>
      <c r="D658" s="814"/>
      <c r="E658" s="814" t="s">
        <v>390</v>
      </c>
      <c r="F658" s="814" t="s">
        <v>1285</v>
      </c>
      <c r="G658" s="779" t="s">
        <v>1635</v>
      </c>
      <c r="H658" s="779" t="s">
        <v>721</v>
      </c>
      <c r="I658" s="814" t="s">
        <v>1427</v>
      </c>
      <c r="J658" s="814" t="s">
        <v>29</v>
      </c>
      <c r="K658" s="823">
        <v>445972.625907</v>
      </c>
      <c r="L658" s="823">
        <v>4651815.39148</v>
      </c>
      <c r="M658" s="814"/>
      <c r="N658" s="824">
        <v>3.74</v>
      </c>
      <c r="O658" s="814">
        <v>11.25</v>
      </c>
      <c r="P658" s="820">
        <f t="shared" si="12"/>
        <v>42.075</v>
      </c>
      <c r="Q658" s="814"/>
    </row>
    <row r="659" s="1" customFormat="1" spans="1:17">
      <c r="A659" s="779" t="s">
        <v>9571</v>
      </c>
      <c r="B659" s="826" t="s">
        <v>5837</v>
      </c>
      <c r="C659" s="814"/>
      <c r="D659" s="814"/>
      <c r="E659" s="814" t="s">
        <v>390</v>
      </c>
      <c r="F659" s="814" t="s">
        <v>1285</v>
      </c>
      <c r="G659" s="779" t="s">
        <v>1640</v>
      </c>
      <c r="H659" s="779" t="s">
        <v>717</v>
      </c>
      <c r="I659" s="814" t="s">
        <v>1427</v>
      </c>
      <c r="J659" s="814" t="s">
        <v>29</v>
      </c>
      <c r="K659" s="823">
        <v>445849.280106</v>
      </c>
      <c r="L659" s="823">
        <v>4651741.5954</v>
      </c>
      <c r="M659" s="814"/>
      <c r="N659" s="824">
        <v>23.24</v>
      </c>
      <c r="O659" s="814">
        <v>11.25</v>
      </c>
      <c r="P659" s="820">
        <f t="shared" si="12"/>
        <v>261.45</v>
      </c>
      <c r="Q659" s="814"/>
    </row>
    <row r="660" s="1" customFormat="1" spans="1:17">
      <c r="A660" s="779" t="s">
        <v>9572</v>
      </c>
      <c r="B660" s="817" t="s">
        <v>9573</v>
      </c>
      <c r="C660" s="814"/>
      <c r="D660" s="814"/>
      <c r="E660" s="814" t="s">
        <v>390</v>
      </c>
      <c r="F660" s="814" t="s">
        <v>1285</v>
      </c>
      <c r="G660" s="779" t="s">
        <v>1640</v>
      </c>
      <c r="H660" s="779" t="s">
        <v>717</v>
      </c>
      <c r="I660" s="814" t="s">
        <v>1427</v>
      </c>
      <c r="J660" s="814" t="s">
        <v>29</v>
      </c>
      <c r="K660" s="823">
        <v>446001.21702</v>
      </c>
      <c r="L660" s="823">
        <v>4651691.94409</v>
      </c>
      <c r="M660" s="814"/>
      <c r="N660" s="824">
        <v>17.59</v>
      </c>
      <c r="O660" s="814">
        <v>11.25</v>
      </c>
      <c r="P660" s="820">
        <f t="shared" si="12"/>
        <v>197.8875</v>
      </c>
      <c r="Q660" s="814"/>
    </row>
    <row r="661" s="1" customFormat="1" spans="1:17">
      <c r="A661" s="779" t="s">
        <v>9572</v>
      </c>
      <c r="B661" s="817" t="s">
        <v>9573</v>
      </c>
      <c r="C661" s="814"/>
      <c r="D661" s="814"/>
      <c r="E661" s="814" t="s">
        <v>390</v>
      </c>
      <c r="F661" s="814" t="s">
        <v>1285</v>
      </c>
      <c r="G661" s="779" t="s">
        <v>1630</v>
      </c>
      <c r="H661" s="779" t="s">
        <v>721</v>
      </c>
      <c r="I661" s="814" t="s">
        <v>1427</v>
      </c>
      <c r="J661" s="814" t="s">
        <v>29</v>
      </c>
      <c r="K661" s="823">
        <v>445984.194931</v>
      </c>
      <c r="L661" s="823">
        <v>4651661.85214</v>
      </c>
      <c r="M661" s="814"/>
      <c r="N661" s="824">
        <v>1.43</v>
      </c>
      <c r="O661" s="814">
        <v>11.25</v>
      </c>
      <c r="P661" s="820">
        <f t="shared" si="12"/>
        <v>16.0875</v>
      </c>
      <c r="Q661" s="814"/>
    </row>
    <row r="662" s="1" customFormat="1" spans="1:17">
      <c r="A662" s="779" t="s">
        <v>9574</v>
      </c>
      <c r="B662" s="817" t="s">
        <v>9575</v>
      </c>
      <c r="C662" s="814"/>
      <c r="D662" s="814"/>
      <c r="E662" s="814" t="s">
        <v>390</v>
      </c>
      <c r="F662" s="814" t="s">
        <v>1285</v>
      </c>
      <c r="G662" s="779" t="s">
        <v>1630</v>
      </c>
      <c r="H662" s="779" t="s">
        <v>721</v>
      </c>
      <c r="I662" s="814" t="s">
        <v>1427</v>
      </c>
      <c r="J662" s="814" t="s">
        <v>29</v>
      </c>
      <c r="K662" s="823">
        <v>445964.956645</v>
      </c>
      <c r="L662" s="823">
        <v>4651621.8151</v>
      </c>
      <c r="M662" s="814"/>
      <c r="N662" s="824">
        <v>13.87</v>
      </c>
      <c r="O662" s="814">
        <v>11.25</v>
      </c>
      <c r="P662" s="820">
        <f t="shared" si="12"/>
        <v>156.0375</v>
      </c>
      <c r="Q662" s="814"/>
    </row>
    <row r="663" s="1" customFormat="1" spans="1:17">
      <c r="A663" s="779" t="s">
        <v>7406</v>
      </c>
      <c r="B663" s="817" t="s">
        <v>9576</v>
      </c>
      <c r="C663" s="814"/>
      <c r="D663" s="814"/>
      <c r="E663" s="814" t="s">
        <v>390</v>
      </c>
      <c r="F663" s="814" t="s">
        <v>1285</v>
      </c>
      <c r="G663" s="779" t="s">
        <v>1630</v>
      </c>
      <c r="H663" s="779" t="s">
        <v>721</v>
      </c>
      <c r="I663" s="814" t="s">
        <v>1427</v>
      </c>
      <c r="J663" s="814" t="s">
        <v>29</v>
      </c>
      <c r="K663" s="823">
        <v>445944.660689</v>
      </c>
      <c r="L663" s="823">
        <v>4651573.55047</v>
      </c>
      <c r="M663" s="814"/>
      <c r="N663" s="824">
        <v>11.71</v>
      </c>
      <c r="O663" s="814">
        <v>11.25</v>
      </c>
      <c r="P663" s="820">
        <f t="shared" si="12"/>
        <v>131.7375</v>
      </c>
      <c r="Q663" s="814"/>
    </row>
    <row r="664" s="1" customFormat="1" spans="1:17">
      <c r="A664" s="779" t="s">
        <v>9577</v>
      </c>
      <c r="B664" s="817" t="s">
        <v>9578</v>
      </c>
      <c r="C664" s="814"/>
      <c r="D664" s="814"/>
      <c r="E664" s="814" t="s">
        <v>390</v>
      </c>
      <c r="F664" s="814" t="s">
        <v>1285</v>
      </c>
      <c r="G664" s="779" t="s">
        <v>1630</v>
      </c>
      <c r="H664" s="779" t="s">
        <v>721</v>
      </c>
      <c r="I664" s="814" t="s">
        <v>1427</v>
      </c>
      <c r="J664" s="814" t="s">
        <v>29</v>
      </c>
      <c r="K664" s="823">
        <v>445927.252897</v>
      </c>
      <c r="L664" s="823">
        <v>4651520.84183</v>
      </c>
      <c r="M664" s="814"/>
      <c r="N664" s="824">
        <v>10.44</v>
      </c>
      <c r="O664" s="814">
        <v>11.25</v>
      </c>
      <c r="P664" s="820">
        <f t="shared" si="12"/>
        <v>117.45</v>
      </c>
      <c r="Q664" s="814"/>
    </row>
    <row r="665" s="1" customFormat="1" spans="1:17">
      <c r="A665" s="779" t="s">
        <v>9569</v>
      </c>
      <c r="B665" s="817" t="s">
        <v>9570</v>
      </c>
      <c r="C665" s="814"/>
      <c r="D665" s="814"/>
      <c r="E665" s="814" t="s">
        <v>390</v>
      </c>
      <c r="F665" s="814" t="s">
        <v>1285</v>
      </c>
      <c r="G665" s="779" t="s">
        <v>1630</v>
      </c>
      <c r="H665" s="779" t="s">
        <v>721</v>
      </c>
      <c r="I665" s="814" t="s">
        <v>1427</v>
      </c>
      <c r="J665" s="814" t="s">
        <v>29</v>
      </c>
      <c r="K665" s="823">
        <v>445926.776359</v>
      </c>
      <c r="L665" s="823">
        <v>4651436.17989</v>
      </c>
      <c r="M665" s="814"/>
      <c r="N665" s="824">
        <v>11.57</v>
      </c>
      <c r="O665" s="814">
        <v>11.25</v>
      </c>
      <c r="P665" s="820">
        <f t="shared" si="12"/>
        <v>130.1625</v>
      </c>
      <c r="Q665" s="814"/>
    </row>
    <row r="666" s="1" customFormat="1" spans="1:17">
      <c r="A666" s="779" t="s">
        <v>9579</v>
      </c>
      <c r="B666" s="819" t="s">
        <v>9580</v>
      </c>
      <c r="C666" s="814"/>
      <c r="D666" s="814"/>
      <c r="E666" s="814" t="s">
        <v>390</v>
      </c>
      <c r="F666" s="814" t="s">
        <v>1285</v>
      </c>
      <c r="G666" s="779" t="s">
        <v>1636</v>
      </c>
      <c r="H666" s="779" t="s">
        <v>721</v>
      </c>
      <c r="I666" s="814" t="s">
        <v>1427</v>
      </c>
      <c r="J666" s="814" t="s">
        <v>29</v>
      </c>
      <c r="K666" s="823">
        <v>445797.890695</v>
      </c>
      <c r="L666" s="823">
        <v>4652086.87225</v>
      </c>
      <c r="M666" s="814"/>
      <c r="N666" s="824">
        <v>35.01</v>
      </c>
      <c r="O666" s="814">
        <v>11.25</v>
      </c>
      <c r="P666" s="820">
        <f t="shared" si="12"/>
        <v>393.8625</v>
      </c>
      <c r="Q666" s="814"/>
    </row>
    <row r="667" s="1" customFormat="1" spans="1:17">
      <c r="A667" s="779" t="s">
        <v>9581</v>
      </c>
      <c r="B667" s="819" t="s">
        <v>9582</v>
      </c>
      <c r="C667" s="814"/>
      <c r="D667" s="814"/>
      <c r="E667" s="814" t="s">
        <v>390</v>
      </c>
      <c r="F667" s="814" t="s">
        <v>1285</v>
      </c>
      <c r="G667" s="779" t="s">
        <v>1641</v>
      </c>
      <c r="H667" s="779" t="s">
        <v>717</v>
      </c>
      <c r="I667" s="814" t="s">
        <v>1427</v>
      </c>
      <c r="J667" s="814" t="s">
        <v>29</v>
      </c>
      <c r="K667" s="823">
        <v>444957.023476</v>
      </c>
      <c r="L667" s="823">
        <v>4651060.28002</v>
      </c>
      <c r="M667" s="814"/>
      <c r="N667" s="824">
        <v>11.32</v>
      </c>
      <c r="O667" s="814">
        <v>11.25</v>
      </c>
      <c r="P667" s="820">
        <f t="shared" si="12"/>
        <v>127.35</v>
      </c>
      <c r="Q667" s="814"/>
    </row>
    <row r="668" s="1" customFormat="1" spans="1:17">
      <c r="A668" s="779" t="s">
        <v>9583</v>
      </c>
      <c r="B668" s="819" t="s">
        <v>9584</v>
      </c>
      <c r="C668" s="814"/>
      <c r="D668" s="814"/>
      <c r="E668" s="814" t="s">
        <v>390</v>
      </c>
      <c r="F668" s="814" t="s">
        <v>1285</v>
      </c>
      <c r="G668" s="779" t="s">
        <v>1122</v>
      </c>
      <c r="H668" s="779" t="s">
        <v>721</v>
      </c>
      <c r="I668" s="814" t="s">
        <v>1427</v>
      </c>
      <c r="J668" s="814" t="s">
        <v>29</v>
      </c>
      <c r="K668" s="823">
        <v>445245.609935</v>
      </c>
      <c r="L668" s="823">
        <v>4651468.86699</v>
      </c>
      <c r="M668" s="814"/>
      <c r="N668" s="824">
        <v>9.74</v>
      </c>
      <c r="O668" s="814">
        <v>11.25</v>
      </c>
      <c r="P668" s="820">
        <f t="shared" si="12"/>
        <v>109.575</v>
      </c>
      <c r="Q668" s="814"/>
    </row>
    <row r="669" s="1" customFormat="1" spans="1:17">
      <c r="A669" s="779" t="s">
        <v>9585</v>
      </c>
      <c r="B669" s="819" t="s">
        <v>9586</v>
      </c>
      <c r="C669" s="814"/>
      <c r="D669" s="814"/>
      <c r="E669" s="814" t="s">
        <v>390</v>
      </c>
      <c r="F669" s="814" t="s">
        <v>1285</v>
      </c>
      <c r="G669" s="779" t="s">
        <v>1633</v>
      </c>
      <c r="H669" s="779" t="s">
        <v>721</v>
      </c>
      <c r="I669" s="814" t="s">
        <v>1427</v>
      </c>
      <c r="J669" s="814" t="s">
        <v>29</v>
      </c>
      <c r="K669" s="823">
        <v>445234.910328</v>
      </c>
      <c r="L669" s="823">
        <v>4651422.27051</v>
      </c>
      <c r="M669" s="814"/>
      <c r="N669" s="824">
        <v>1.21</v>
      </c>
      <c r="O669" s="814">
        <v>11.25</v>
      </c>
      <c r="P669" s="820">
        <f t="shared" si="12"/>
        <v>13.6125</v>
      </c>
      <c r="Q669" s="814"/>
    </row>
    <row r="670" s="1" customFormat="1" spans="1:17">
      <c r="A670" s="779" t="s">
        <v>9587</v>
      </c>
      <c r="B670" s="817" t="s">
        <v>9588</v>
      </c>
      <c r="C670" s="814"/>
      <c r="D670" s="814"/>
      <c r="E670" s="814" t="s">
        <v>390</v>
      </c>
      <c r="F670" s="814" t="s">
        <v>1285</v>
      </c>
      <c r="G670" s="779" t="s">
        <v>1122</v>
      </c>
      <c r="H670" s="779" t="s">
        <v>721</v>
      </c>
      <c r="I670" s="814" t="s">
        <v>1427</v>
      </c>
      <c r="J670" s="814" t="s">
        <v>29</v>
      </c>
      <c r="K670" s="823">
        <v>445276.907544</v>
      </c>
      <c r="L670" s="823">
        <v>4651466.87825</v>
      </c>
      <c r="M670" s="814"/>
      <c r="N670" s="824">
        <v>3</v>
      </c>
      <c r="O670" s="814">
        <v>11.25</v>
      </c>
      <c r="P670" s="820">
        <f t="shared" si="12"/>
        <v>33.75</v>
      </c>
      <c r="Q670" s="814"/>
    </row>
    <row r="671" s="1" customFormat="1" spans="1:17">
      <c r="A671" s="779" t="s">
        <v>9589</v>
      </c>
      <c r="B671" s="819" t="s">
        <v>9590</v>
      </c>
      <c r="C671" s="814"/>
      <c r="D671" s="814"/>
      <c r="E671" s="814" t="s">
        <v>390</v>
      </c>
      <c r="F671" s="814" t="s">
        <v>1285</v>
      </c>
      <c r="G671" s="779" t="s">
        <v>1633</v>
      </c>
      <c r="H671" s="779" t="s">
        <v>721</v>
      </c>
      <c r="I671" s="814" t="s">
        <v>1427</v>
      </c>
      <c r="J671" s="814" t="s">
        <v>29</v>
      </c>
      <c r="K671" s="823">
        <v>445266.119138</v>
      </c>
      <c r="L671" s="823">
        <v>4651395.72731</v>
      </c>
      <c r="M671" s="814"/>
      <c r="N671" s="824">
        <v>3.43</v>
      </c>
      <c r="O671" s="814">
        <v>11.25</v>
      </c>
      <c r="P671" s="820">
        <f t="shared" si="12"/>
        <v>38.5875</v>
      </c>
      <c r="Q671" s="814"/>
    </row>
    <row r="672" s="1" customFormat="1" spans="1:17">
      <c r="A672" s="705"/>
      <c r="B672" s="706" t="s">
        <v>3</v>
      </c>
      <c r="C672" s="707"/>
      <c r="D672" s="812"/>
      <c r="E672" s="709"/>
      <c r="F672" s="705" t="s">
        <v>1286</v>
      </c>
      <c r="G672" s="705"/>
      <c r="H672" s="705"/>
      <c r="I672" s="705"/>
      <c r="J672" s="705"/>
      <c r="K672" s="723"/>
      <c r="L672" s="723"/>
      <c r="M672" s="705"/>
      <c r="N672" s="724">
        <v>580.9527</v>
      </c>
      <c r="O672" s="705">
        <v>11.25</v>
      </c>
      <c r="P672" s="724">
        <v>6535.72</v>
      </c>
      <c r="Q672" s="681"/>
    </row>
    <row r="673" s="1" customFormat="1" spans="1:17">
      <c r="A673" s="714" t="s">
        <v>6075</v>
      </c>
      <c r="B673" s="827" t="s">
        <v>9591</v>
      </c>
      <c r="C673" s="779"/>
      <c r="D673" s="828"/>
      <c r="E673" s="814" t="s">
        <v>390</v>
      </c>
      <c r="F673" s="814" t="s">
        <v>1286</v>
      </c>
      <c r="G673" s="714" t="s">
        <v>1642</v>
      </c>
      <c r="H673" s="814" t="s">
        <v>721</v>
      </c>
      <c r="I673" s="814" t="s">
        <v>1427</v>
      </c>
      <c r="J673" s="814" t="s">
        <v>29</v>
      </c>
      <c r="K673" s="729">
        <v>445236.19252</v>
      </c>
      <c r="L673" s="729">
        <v>4650444.48876</v>
      </c>
      <c r="M673" s="714"/>
      <c r="N673" s="820">
        <v>12.3</v>
      </c>
      <c r="O673" s="814">
        <v>11.25</v>
      </c>
      <c r="P673" s="820">
        <f t="shared" ref="P673:P733" si="13">N673*O673</f>
        <v>138.375</v>
      </c>
      <c r="Q673" s="814"/>
    </row>
    <row r="674" s="1" customFormat="1" spans="1:17">
      <c r="A674" s="714" t="s">
        <v>6075</v>
      </c>
      <c r="B674" s="827" t="s">
        <v>9591</v>
      </c>
      <c r="C674" s="779"/>
      <c r="D674" s="828"/>
      <c r="E674" s="814" t="s">
        <v>390</v>
      </c>
      <c r="F674" s="814" t="s">
        <v>1286</v>
      </c>
      <c r="G674" s="714" t="s">
        <v>1646</v>
      </c>
      <c r="H674" s="814" t="s">
        <v>721</v>
      </c>
      <c r="I674" s="814" t="s">
        <v>1427</v>
      </c>
      <c r="J674" s="814" t="s">
        <v>29</v>
      </c>
      <c r="K674" s="729">
        <v>444886.246828</v>
      </c>
      <c r="L674" s="729">
        <v>4650125.87089</v>
      </c>
      <c r="M674" s="714"/>
      <c r="N674" s="820">
        <v>59.19</v>
      </c>
      <c r="O674" s="814">
        <v>11.25</v>
      </c>
      <c r="P674" s="820">
        <f t="shared" si="13"/>
        <v>665.8875</v>
      </c>
      <c r="Q674" s="814"/>
    </row>
    <row r="675" s="1" customFormat="1" spans="1:17">
      <c r="A675" s="714" t="s">
        <v>9592</v>
      </c>
      <c r="B675" s="827" t="s">
        <v>9593</v>
      </c>
      <c r="C675" s="779"/>
      <c r="D675" s="814"/>
      <c r="E675" s="814" t="s">
        <v>390</v>
      </c>
      <c r="F675" s="814" t="s">
        <v>1286</v>
      </c>
      <c r="G675" s="714" t="s">
        <v>537</v>
      </c>
      <c r="H675" s="814" t="s">
        <v>721</v>
      </c>
      <c r="I675" s="814" t="s">
        <v>1427</v>
      </c>
      <c r="J675" s="814" t="s">
        <v>29</v>
      </c>
      <c r="K675" s="729">
        <v>445349.410301</v>
      </c>
      <c r="L675" s="729">
        <v>4650836.4871</v>
      </c>
      <c r="M675" s="714"/>
      <c r="N675" s="820">
        <v>74.08</v>
      </c>
      <c r="O675" s="814">
        <v>11.25</v>
      </c>
      <c r="P675" s="820">
        <f t="shared" si="13"/>
        <v>833.4</v>
      </c>
      <c r="Q675" s="814"/>
    </row>
    <row r="676" s="1" customFormat="1" spans="1:17">
      <c r="A676" s="714" t="s">
        <v>9594</v>
      </c>
      <c r="B676" s="827" t="s">
        <v>6198</v>
      </c>
      <c r="C676" s="779"/>
      <c r="D676" s="828"/>
      <c r="E676" s="814" t="s">
        <v>390</v>
      </c>
      <c r="F676" s="814" t="s">
        <v>1286</v>
      </c>
      <c r="G676" s="714" t="s">
        <v>1342</v>
      </c>
      <c r="H676" s="814" t="s">
        <v>721</v>
      </c>
      <c r="I676" s="814" t="s">
        <v>1427</v>
      </c>
      <c r="J676" s="814" t="s">
        <v>29</v>
      </c>
      <c r="K676" s="729">
        <v>445294.965568</v>
      </c>
      <c r="L676" s="729">
        <v>4650993.95933</v>
      </c>
      <c r="M676" s="714"/>
      <c r="N676" s="820">
        <v>9.35</v>
      </c>
      <c r="O676" s="814">
        <v>11.25</v>
      </c>
      <c r="P676" s="820">
        <f t="shared" si="13"/>
        <v>105.1875</v>
      </c>
      <c r="Q676" s="814"/>
    </row>
    <row r="677" s="1" customFormat="1" spans="1:17">
      <c r="A677" s="714" t="s">
        <v>9594</v>
      </c>
      <c r="B677" s="827" t="s">
        <v>6198</v>
      </c>
      <c r="C677" s="779"/>
      <c r="D677" s="828"/>
      <c r="E677" s="814" t="s">
        <v>390</v>
      </c>
      <c r="F677" s="814" t="s">
        <v>1286</v>
      </c>
      <c r="G677" s="714" t="s">
        <v>1133</v>
      </c>
      <c r="H677" s="814" t="s">
        <v>721</v>
      </c>
      <c r="I677" s="814" t="s">
        <v>1427</v>
      </c>
      <c r="J677" s="814" t="s">
        <v>29</v>
      </c>
      <c r="K677" s="729">
        <v>445244.624357</v>
      </c>
      <c r="L677" s="729">
        <v>4650994.50711</v>
      </c>
      <c r="M677" s="714"/>
      <c r="N677" s="820">
        <v>11.94</v>
      </c>
      <c r="O677" s="814">
        <v>11.25</v>
      </c>
      <c r="P677" s="820">
        <f t="shared" si="13"/>
        <v>134.325</v>
      </c>
      <c r="Q677" s="814"/>
    </row>
    <row r="678" s="1" customFormat="1" spans="1:17">
      <c r="A678" s="714" t="s">
        <v>9594</v>
      </c>
      <c r="B678" s="827" t="s">
        <v>6198</v>
      </c>
      <c r="C678" s="779"/>
      <c r="D678" s="828"/>
      <c r="E678" s="814" t="s">
        <v>390</v>
      </c>
      <c r="F678" s="814" t="s">
        <v>1286</v>
      </c>
      <c r="G678" s="714" t="s">
        <v>537</v>
      </c>
      <c r="H678" s="814" t="s">
        <v>721</v>
      </c>
      <c r="I678" s="814" t="s">
        <v>1427</v>
      </c>
      <c r="J678" s="814" t="s">
        <v>29</v>
      </c>
      <c r="K678" s="729">
        <v>445324.691912</v>
      </c>
      <c r="L678" s="729">
        <v>4651003.19205</v>
      </c>
      <c r="M678" s="714"/>
      <c r="N678" s="820">
        <v>2.82</v>
      </c>
      <c r="O678" s="814">
        <v>11.25</v>
      </c>
      <c r="P678" s="820">
        <f t="shared" si="13"/>
        <v>31.725</v>
      </c>
      <c r="Q678" s="814"/>
    </row>
    <row r="679" s="1" customFormat="1" spans="1:17">
      <c r="A679" s="714" t="s">
        <v>9595</v>
      </c>
      <c r="B679" s="827" t="s">
        <v>9596</v>
      </c>
      <c r="C679" s="779"/>
      <c r="D679" s="828"/>
      <c r="E679" s="814" t="s">
        <v>390</v>
      </c>
      <c r="F679" s="814" t="s">
        <v>1286</v>
      </c>
      <c r="G679" s="714" t="s">
        <v>1647</v>
      </c>
      <c r="H679" s="814" t="s">
        <v>721</v>
      </c>
      <c r="I679" s="814" t="s">
        <v>1427</v>
      </c>
      <c r="J679" s="814" t="s">
        <v>29</v>
      </c>
      <c r="K679" s="729">
        <v>444642.596929</v>
      </c>
      <c r="L679" s="729">
        <v>4651052.25801</v>
      </c>
      <c r="M679" s="714"/>
      <c r="N679" s="820">
        <v>10.9</v>
      </c>
      <c r="O679" s="814">
        <v>11.25</v>
      </c>
      <c r="P679" s="820">
        <f t="shared" si="13"/>
        <v>122.625</v>
      </c>
      <c r="Q679" s="814"/>
    </row>
    <row r="680" s="1" customFormat="1" spans="1:17">
      <c r="A680" s="714" t="s">
        <v>9595</v>
      </c>
      <c r="B680" s="827" t="s">
        <v>9596</v>
      </c>
      <c r="C680" s="814"/>
      <c r="D680" s="828"/>
      <c r="E680" s="814" t="s">
        <v>390</v>
      </c>
      <c r="F680" s="814" t="s">
        <v>1286</v>
      </c>
      <c r="G680" s="714" t="s">
        <v>353</v>
      </c>
      <c r="H680" s="814" t="s">
        <v>721</v>
      </c>
      <c r="I680" s="814" t="s">
        <v>1427</v>
      </c>
      <c r="J680" s="814" t="s">
        <v>29</v>
      </c>
      <c r="K680" s="729">
        <v>445040.146507</v>
      </c>
      <c r="L680" s="729">
        <v>4651031.69464</v>
      </c>
      <c r="M680" s="714"/>
      <c r="N680" s="820">
        <v>19.77</v>
      </c>
      <c r="O680" s="814">
        <v>11.25</v>
      </c>
      <c r="P680" s="820">
        <f t="shared" si="13"/>
        <v>222.4125</v>
      </c>
      <c r="Q680" s="814"/>
    </row>
    <row r="681" s="1" customFormat="1" spans="1:17">
      <c r="A681" s="714" t="s">
        <v>9597</v>
      </c>
      <c r="B681" s="817" t="s">
        <v>9598</v>
      </c>
      <c r="C681" s="779"/>
      <c r="D681" s="814"/>
      <c r="E681" s="814" t="s">
        <v>390</v>
      </c>
      <c r="F681" s="814" t="s">
        <v>1286</v>
      </c>
      <c r="G681" s="714" t="s">
        <v>1647</v>
      </c>
      <c r="H681" s="814" t="s">
        <v>721</v>
      </c>
      <c r="I681" s="814" t="s">
        <v>1427</v>
      </c>
      <c r="J681" s="814" t="s">
        <v>29</v>
      </c>
      <c r="K681" s="729">
        <v>444706.62476</v>
      </c>
      <c r="L681" s="729">
        <v>4651007.72649</v>
      </c>
      <c r="M681" s="714"/>
      <c r="N681" s="820">
        <v>5.61</v>
      </c>
      <c r="O681" s="814">
        <v>11.25</v>
      </c>
      <c r="P681" s="820">
        <f t="shared" si="13"/>
        <v>63.1125</v>
      </c>
      <c r="Q681" s="814"/>
    </row>
    <row r="682" s="1" customFormat="1" spans="1:17">
      <c r="A682" s="714" t="s">
        <v>9597</v>
      </c>
      <c r="B682" s="817" t="s">
        <v>9598</v>
      </c>
      <c r="C682" s="779"/>
      <c r="D682" s="828"/>
      <c r="E682" s="814" t="s">
        <v>390</v>
      </c>
      <c r="F682" s="814" t="s">
        <v>1286</v>
      </c>
      <c r="G682" s="714" t="s">
        <v>353</v>
      </c>
      <c r="H682" s="814" t="s">
        <v>721</v>
      </c>
      <c r="I682" s="814" t="s">
        <v>1427</v>
      </c>
      <c r="J682" s="814" t="s">
        <v>29</v>
      </c>
      <c r="K682" s="729">
        <v>444896.512732</v>
      </c>
      <c r="L682" s="729">
        <v>4651000.66986</v>
      </c>
      <c r="M682" s="714"/>
      <c r="N682" s="820">
        <v>5.67</v>
      </c>
      <c r="O682" s="814">
        <v>11.25</v>
      </c>
      <c r="P682" s="820">
        <f t="shared" si="13"/>
        <v>63.7875</v>
      </c>
      <c r="Q682" s="814"/>
    </row>
    <row r="683" s="1" customFormat="1" spans="1:17">
      <c r="A683" s="714" t="s">
        <v>9599</v>
      </c>
      <c r="B683" s="819" t="s">
        <v>9600</v>
      </c>
      <c r="C683" s="779"/>
      <c r="D683" s="828"/>
      <c r="E683" s="814" t="s">
        <v>390</v>
      </c>
      <c r="F683" s="814" t="s">
        <v>1286</v>
      </c>
      <c r="G683" s="815" t="s">
        <v>537</v>
      </c>
      <c r="H683" s="814" t="s">
        <v>721</v>
      </c>
      <c r="I683" s="814" t="s">
        <v>1427</v>
      </c>
      <c r="J683" s="814" t="s">
        <v>29</v>
      </c>
      <c r="K683" s="729">
        <v>445197.004094</v>
      </c>
      <c r="L683" s="729">
        <v>4650862.25637</v>
      </c>
      <c r="M683" s="714"/>
      <c r="N683" s="820">
        <v>2.88</v>
      </c>
      <c r="O683" s="814">
        <v>11.25</v>
      </c>
      <c r="P683" s="820">
        <f t="shared" si="13"/>
        <v>32.4</v>
      </c>
      <c r="Q683" s="814"/>
    </row>
    <row r="684" s="1" customFormat="1" spans="1:17">
      <c r="A684" s="714" t="s">
        <v>9601</v>
      </c>
      <c r="B684" s="827" t="s">
        <v>9602</v>
      </c>
      <c r="C684" s="779"/>
      <c r="D684" s="814"/>
      <c r="E684" s="814" t="s">
        <v>390</v>
      </c>
      <c r="F684" s="814" t="s">
        <v>1286</v>
      </c>
      <c r="G684" s="815"/>
      <c r="H684" s="814" t="s">
        <v>721</v>
      </c>
      <c r="I684" s="814" t="s">
        <v>1427</v>
      </c>
      <c r="J684" s="814" t="s">
        <v>29</v>
      </c>
      <c r="K684" s="729">
        <v>445197.004094</v>
      </c>
      <c r="L684" s="729">
        <v>4650862.25637</v>
      </c>
      <c r="M684" s="714"/>
      <c r="N684" s="820">
        <v>2.88</v>
      </c>
      <c r="O684" s="814">
        <v>11.25</v>
      </c>
      <c r="P684" s="820">
        <f t="shared" si="13"/>
        <v>32.4</v>
      </c>
      <c r="Q684" s="814"/>
    </row>
    <row r="685" s="1" customFormat="1" spans="1:17">
      <c r="A685" s="714" t="s">
        <v>9603</v>
      </c>
      <c r="B685" s="827" t="s">
        <v>9604</v>
      </c>
      <c r="C685" s="779"/>
      <c r="D685" s="828"/>
      <c r="E685" s="814" t="s">
        <v>390</v>
      </c>
      <c r="F685" s="814" t="s">
        <v>1286</v>
      </c>
      <c r="G685" s="714" t="s">
        <v>663</v>
      </c>
      <c r="H685" s="814" t="s">
        <v>721</v>
      </c>
      <c r="I685" s="814" t="s">
        <v>1427</v>
      </c>
      <c r="J685" s="814" t="s">
        <v>29</v>
      </c>
      <c r="K685" s="729">
        <v>445052.668582</v>
      </c>
      <c r="L685" s="729">
        <v>4650677.23118</v>
      </c>
      <c r="M685" s="714"/>
      <c r="N685" s="820">
        <v>14.68</v>
      </c>
      <c r="O685" s="814">
        <v>11.25</v>
      </c>
      <c r="P685" s="820">
        <f t="shared" si="13"/>
        <v>165.15</v>
      </c>
      <c r="Q685" s="814"/>
    </row>
    <row r="686" s="1" customFormat="1" spans="1:17">
      <c r="A686" s="714" t="s">
        <v>9605</v>
      </c>
      <c r="B686" s="827" t="s">
        <v>9606</v>
      </c>
      <c r="C686" s="779"/>
      <c r="D686" s="814"/>
      <c r="E686" s="814" t="s">
        <v>390</v>
      </c>
      <c r="F686" s="814" t="s">
        <v>1286</v>
      </c>
      <c r="G686" s="714" t="s">
        <v>663</v>
      </c>
      <c r="H686" s="814" t="s">
        <v>721</v>
      </c>
      <c r="I686" s="814" t="s">
        <v>1427</v>
      </c>
      <c r="J686" s="814" t="s">
        <v>29</v>
      </c>
      <c r="K686" s="729">
        <v>444930.410947</v>
      </c>
      <c r="L686" s="729">
        <v>4650522.8891</v>
      </c>
      <c r="M686" s="714"/>
      <c r="N686" s="820">
        <v>13.01</v>
      </c>
      <c r="O686" s="814">
        <v>11.25</v>
      </c>
      <c r="P686" s="820">
        <f t="shared" si="13"/>
        <v>146.3625</v>
      </c>
      <c r="Q686" s="814"/>
    </row>
    <row r="687" s="1" customFormat="1" spans="1:17">
      <c r="A687" s="714" t="s">
        <v>9605</v>
      </c>
      <c r="B687" s="827" t="s">
        <v>9606</v>
      </c>
      <c r="C687" s="779"/>
      <c r="D687" s="828"/>
      <c r="E687" s="814" t="s">
        <v>390</v>
      </c>
      <c r="F687" s="814" t="s">
        <v>1286</v>
      </c>
      <c r="G687" s="714" t="s">
        <v>1653</v>
      </c>
      <c r="H687" s="814" t="s">
        <v>721</v>
      </c>
      <c r="I687" s="814" t="s">
        <v>1427</v>
      </c>
      <c r="J687" s="814" t="s">
        <v>29</v>
      </c>
      <c r="K687" s="729">
        <v>444702.564865</v>
      </c>
      <c r="L687" s="729">
        <v>4650222.0655</v>
      </c>
      <c r="M687" s="714"/>
      <c r="N687" s="820">
        <v>29.76</v>
      </c>
      <c r="O687" s="814">
        <v>11.25</v>
      </c>
      <c r="P687" s="820">
        <f t="shared" si="13"/>
        <v>334.8</v>
      </c>
      <c r="Q687" s="814"/>
    </row>
    <row r="688" s="1" customFormat="1" spans="1:17">
      <c r="A688" s="714" t="s">
        <v>9601</v>
      </c>
      <c r="B688" s="827" t="s">
        <v>9602</v>
      </c>
      <c r="C688" s="779"/>
      <c r="D688" s="819"/>
      <c r="E688" s="814" t="s">
        <v>390</v>
      </c>
      <c r="F688" s="814" t="s">
        <v>1286</v>
      </c>
      <c r="G688" s="714" t="s">
        <v>1641</v>
      </c>
      <c r="H688" s="814" t="s">
        <v>721</v>
      </c>
      <c r="I688" s="814" t="s">
        <v>1427</v>
      </c>
      <c r="J688" s="814" t="s">
        <v>29</v>
      </c>
      <c r="K688" s="729">
        <v>444292.202189</v>
      </c>
      <c r="L688" s="729">
        <v>4649962.29373</v>
      </c>
      <c r="M688" s="714"/>
      <c r="N688" s="820">
        <v>1.3</v>
      </c>
      <c r="O688" s="814">
        <v>11.25</v>
      </c>
      <c r="P688" s="820">
        <f t="shared" si="13"/>
        <v>14.625</v>
      </c>
      <c r="Q688" s="814"/>
    </row>
    <row r="689" s="1" customFormat="1" spans="1:17">
      <c r="A689" s="714" t="s">
        <v>9607</v>
      </c>
      <c r="B689" s="827" t="s">
        <v>9608</v>
      </c>
      <c r="C689" s="779"/>
      <c r="D689" s="814"/>
      <c r="E689" s="814" t="s">
        <v>390</v>
      </c>
      <c r="F689" s="814" t="s">
        <v>1286</v>
      </c>
      <c r="G689" s="714" t="s">
        <v>1657</v>
      </c>
      <c r="H689" s="814" t="s">
        <v>721</v>
      </c>
      <c r="I689" s="814" t="s">
        <v>1427</v>
      </c>
      <c r="J689" s="814" t="s">
        <v>29</v>
      </c>
      <c r="K689" s="729">
        <v>444548.303106</v>
      </c>
      <c r="L689" s="729">
        <v>4649991.51539</v>
      </c>
      <c r="M689" s="714"/>
      <c r="N689" s="820">
        <v>9.17</v>
      </c>
      <c r="O689" s="814">
        <v>11.25</v>
      </c>
      <c r="P689" s="820">
        <f t="shared" si="13"/>
        <v>103.1625</v>
      </c>
      <c r="Q689" s="814"/>
    </row>
    <row r="690" s="1" customFormat="1" spans="1:17">
      <c r="A690" s="714" t="s">
        <v>9607</v>
      </c>
      <c r="B690" s="827" t="s">
        <v>9608</v>
      </c>
      <c r="C690" s="779"/>
      <c r="D690" s="828"/>
      <c r="E690" s="814" t="s">
        <v>390</v>
      </c>
      <c r="F690" s="814" t="s">
        <v>1286</v>
      </c>
      <c r="G690" s="714" t="s">
        <v>1649</v>
      </c>
      <c r="H690" s="814" t="s">
        <v>721</v>
      </c>
      <c r="I690" s="814" t="s">
        <v>1427</v>
      </c>
      <c r="J690" s="814" t="s">
        <v>29</v>
      </c>
      <c r="K690" s="729">
        <v>444468.974239</v>
      </c>
      <c r="L690" s="729">
        <v>4649989.94576</v>
      </c>
      <c r="M690" s="714"/>
      <c r="N690" s="820">
        <v>7.55</v>
      </c>
      <c r="O690" s="814">
        <v>11.25</v>
      </c>
      <c r="P690" s="820">
        <f t="shared" si="13"/>
        <v>84.9375</v>
      </c>
      <c r="Q690" s="814"/>
    </row>
    <row r="691" s="1" customFormat="1" spans="1:17">
      <c r="A691" s="714" t="s">
        <v>9609</v>
      </c>
      <c r="B691" s="827" t="s">
        <v>6055</v>
      </c>
      <c r="C691" s="779"/>
      <c r="D691" s="814"/>
      <c r="E691" s="814" t="s">
        <v>390</v>
      </c>
      <c r="F691" s="814" t="s">
        <v>1286</v>
      </c>
      <c r="G691" s="714" t="s">
        <v>1649</v>
      </c>
      <c r="H691" s="814" t="s">
        <v>721</v>
      </c>
      <c r="I691" s="814" t="s">
        <v>1427</v>
      </c>
      <c r="J691" s="814" t="s">
        <v>29</v>
      </c>
      <c r="K691" s="729">
        <v>444347.569791</v>
      </c>
      <c r="L691" s="729">
        <v>4649893.06296</v>
      </c>
      <c r="M691" s="714"/>
      <c r="N691" s="820">
        <v>8.39</v>
      </c>
      <c r="O691" s="814">
        <v>11.25</v>
      </c>
      <c r="P691" s="820">
        <f t="shared" si="13"/>
        <v>94.3875</v>
      </c>
      <c r="Q691" s="814"/>
    </row>
    <row r="692" s="1" customFormat="1" spans="1:17">
      <c r="A692" s="714" t="s">
        <v>9609</v>
      </c>
      <c r="B692" s="827" t="s">
        <v>6055</v>
      </c>
      <c r="C692" s="779"/>
      <c r="D692" s="828"/>
      <c r="E692" s="814" t="s">
        <v>390</v>
      </c>
      <c r="F692" s="814" t="s">
        <v>1286</v>
      </c>
      <c r="G692" s="714" t="s">
        <v>1657</v>
      </c>
      <c r="H692" s="814" t="s">
        <v>721</v>
      </c>
      <c r="I692" s="814" t="s">
        <v>1427</v>
      </c>
      <c r="J692" s="814" t="s">
        <v>29</v>
      </c>
      <c r="K692" s="729">
        <v>444450.050094</v>
      </c>
      <c r="L692" s="729">
        <v>4649912.79499</v>
      </c>
      <c r="M692" s="714"/>
      <c r="N692" s="820">
        <v>8.37</v>
      </c>
      <c r="O692" s="814">
        <v>11.25</v>
      </c>
      <c r="P692" s="820">
        <f t="shared" si="13"/>
        <v>94.1625</v>
      </c>
      <c r="Q692" s="814"/>
    </row>
    <row r="693" s="1" customFormat="1" spans="1:17">
      <c r="A693" s="714" t="s">
        <v>9610</v>
      </c>
      <c r="B693" s="827" t="s">
        <v>9611</v>
      </c>
      <c r="C693" s="779"/>
      <c r="D693" s="828"/>
      <c r="E693" s="814" t="s">
        <v>390</v>
      </c>
      <c r="F693" s="814" t="s">
        <v>1286</v>
      </c>
      <c r="G693" s="714" t="s">
        <v>1649</v>
      </c>
      <c r="H693" s="814" t="s">
        <v>721</v>
      </c>
      <c r="I693" s="814" t="s">
        <v>1427</v>
      </c>
      <c r="J693" s="814" t="s">
        <v>29</v>
      </c>
      <c r="K693" s="729">
        <v>444312.8163</v>
      </c>
      <c r="L693" s="729">
        <v>4649833.04269</v>
      </c>
      <c r="M693" s="714"/>
      <c r="N693" s="820">
        <v>4.75</v>
      </c>
      <c r="O693" s="814">
        <v>11.25</v>
      </c>
      <c r="P693" s="820">
        <f t="shared" si="13"/>
        <v>53.4375</v>
      </c>
      <c r="Q693" s="814"/>
    </row>
    <row r="694" s="1" customFormat="1" spans="1:17">
      <c r="A694" s="714" t="s">
        <v>9610</v>
      </c>
      <c r="B694" s="827" t="s">
        <v>9611</v>
      </c>
      <c r="C694" s="779"/>
      <c r="D694" s="814"/>
      <c r="E694" s="814" t="s">
        <v>390</v>
      </c>
      <c r="F694" s="814" t="s">
        <v>1286</v>
      </c>
      <c r="G694" s="714" t="s">
        <v>1657</v>
      </c>
      <c r="H694" s="814" t="s">
        <v>721</v>
      </c>
      <c r="I694" s="814" t="s">
        <v>1427</v>
      </c>
      <c r="J694" s="814" t="s">
        <v>29</v>
      </c>
      <c r="K694" s="729">
        <v>444359.070581</v>
      </c>
      <c r="L694" s="729">
        <v>4649823.42441</v>
      </c>
      <c r="M694" s="714"/>
      <c r="N694" s="820">
        <v>7.62</v>
      </c>
      <c r="O694" s="814">
        <v>11.25</v>
      </c>
      <c r="P694" s="820">
        <f t="shared" si="13"/>
        <v>85.725</v>
      </c>
      <c r="Q694" s="814"/>
    </row>
    <row r="695" s="1" customFormat="1" spans="1:17">
      <c r="A695" s="714" t="s">
        <v>9612</v>
      </c>
      <c r="B695" s="827" t="s">
        <v>6266</v>
      </c>
      <c r="C695" s="779"/>
      <c r="D695" s="814"/>
      <c r="E695" s="814" t="s">
        <v>390</v>
      </c>
      <c r="F695" s="814" t="s">
        <v>1286</v>
      </c>
      <c r="G695" s="714" t="s">
        <v>1657</v>
      </c>
      <c r="H695" s="814" t="s">
        <v>721</v>
      </c>
      <c r="I695" s="814" t="s">
        <v>1427</v>
      </c>
      <c r="J695" s="814" t="s">
        <v>29</v>
      </c>
      <c r="K695" s="729">
        <v>444282.824508</v>
      </c>
      <c r="L695" s="729">
        <v>4649727.51148</v>
      </c>
      <c r="M695" s="714"/>
      <c r="N695" s="820">
        <v>8.9</v>
      </c>
      <c r="O695" s="814">
        <v>11.25</v>
      </c>
      <c r="P695" s="820">
        <f t="shared" si="13"/>
        <v>100.125</v>
      </c>
      <c r="Q695" s="814"/>
    </row>
    <row r="696" s="1" customFormat="1" spans="1:17">
      <c r="A696" s="714" t="s">
        <v>9612</v>
      </c>
      <c r="B696" s="827" t="s">
        <v>6266</v>
      </c>
      <c r="C696" s="779"/>
      <c r="D696" s="814"/>
      <c r="E696" s="814" t="s">
        <v>390</v>
      </c>
      <c r="F696" s="814" t="s">
        <v>1286</v>
      </c>
      <c r="G696" s="714" t="s">
        <v>1649</v>
      </c>
      <c r="H696" s="814" t="s">
        <v>721</v>
      </c>
      <c r="I696" s="814" t="s">
        <v>1427</v>
      </c>
      <c r="J696" s="814" t="s">
        <v>29</v>
      </c>
      <c r="K696" s="729">
        <v>444290.2214</v>
      </c>
      <c r="L696" s="729">
        <v>4649782.25021</v>
      </c>
      <c r="M696" s="714"/>
      <c r="N696" s="820">
        <v>0.11</v>
      </c>
      <c r="O696" s="814">
        <v>11.25</v>
      </c>
      <c r="P696" s="820">
        <f t="shared" si="13"/>
        <v>1.2375</v>
      </c>
      <c r="Q696" s="814"/>
    </row>
    <row r="697" s="1" customFormat="1" spans="1:17">
      <c r="A697" s="714" t="s">
        <v>9613</v>
      </c>
      <c r="B697" s="827" t="s">
        <v>9614</v>
      </c>
      <c r="C697" s="779"/>
      <c r="D697" s="814"/>
      <c r="E697" s="814" t="s">
        <v>390</v>
      </c>
      <c r="F697" s="814" t="s">
        <v>1286</v>
      </c>
      <c r="G697" s="714" t="s">
        <v>1657</v>
      </c>
      <c r="H697" s="814" t="s">
        <v>721</v>
      </c>
      <c r="I697" s="814" t="s">
        <v>1427</v>
      </c>
      <c r="J697" s="814" t="s">
        <v>29</v>
      </c>
      <c r="K697" s="729">
        <v>444284.818319</v>
      </c>
      <c r="L697" s="729">
        <v>4649697.8005</v>
      </c>
      <c r="M697" s="714"/>
      <c r="N697" s="820">
        <v>0.81</v>
      </c>
      <c r="O697" s="814">
        <v>11.25</v>
      </c>
      <c r="P697" s="820">
        <f t="shared" si="13"/>
        <v>9.1125</v>
      </c>
      <c r="Q697" s="814"/>
    </row>
    <row r="698" s="1" customFormat="1" spans="1:17">
      <c r="A698" s="714" t="s">
        <v>9615</v>
      </c>
      <c r="B698" s="827" t="s">
        <v>9616</v>
      </c>
      <c r="C698" s="779"/>
      <c r="D698" s="814"/>
      <c r="E698" s="814" t="s">
        <v>390</v>
      </c>
      <c r="F698" s="814" t="s">
        <v>1286</v>
      </c>
      <c r="G698" s="714" t="s">
        <v>1657</v>
      </c>
      <c r="H698" s="814" t="s">
        <v>721</v>
      </c>
      <c r="I698" s="814" t="s">
        <v>1427</v>
      </c>
      <c r="J698" s="814" t="s">
        <v>29</v>
      </c>
      <c r="K698" s="729">
        <v>444254.418473</v>
      </c>
      <c r="L698" s="729">
        <v>4649666.61671</v>
      </c>
      <c r="M698" s="714"/>
      <c r="N698" s="820">
        <v>1.57</v>
      </c>
      <c r="O698" s="814">
        <v>11.25</v>
      </c>
      <c r="P698" s="820">
        <f t="shared" si="13"/>
        <v>17.6625</v>
      </c>
      <c r="Q698" s="814"/>
    </row>
    <row r="699" s="1" customFormat="1" spans="1:17">
      <c r="A699" s="714" t="s">
        <v>9617</v>
      </c>
      <c r="B699" s="827" t="s">
        <v>9616</v>
      </c>
      <c r="C699" s="779"/>
      <c r="D699" s="814"/>
      <c r="E699" s="814" t="s">
        <v>390</v>
      </c>
      <c r="F699" s="814" t="s">
        <v>1286</v>
      </c>
      <c r="G699" s="714" t="s">
        <v>1651</v>
      </c>
      <c r="H699" s="814" t="s">
        <v>721</v>
      </c>
      <c r="I699" s="814" t="s">
        <v>1427</v>
      </c>
      <c r="J699" s="814" t="s">
        <v>29</v>
      </c>
      <c r="K699" s="729">
        <v>444624.226514</v>
      </c>
      <c r="L699" s="729">
        <v>4649903.63171</v>
      </c>
      <c r="M699" s="714"/>
      <c r="N699" s="820">
        <v>14.54</v>
      </c>
      <c r="O699" s="814">
        <v>11.25</v>
      </c>
      <c r="P699" s="820">
        <f t="shared" si="13"/>
        <v>163.575</v>
      </c>
      <c r="Q699" s="814"/>
    </row>
    <row r="700" s="1" customFormat="1" spans="1:17">
      <c r="A700" s="714" t="s">
        <v>9617</v>
      </c>
      <c r="B700" s="827" t="s">
        <v>9616</v>
      </c>
      <c r="C700" s="779"/>
      <c r="D700" s="814"/>
      <c r="E700" s="814" t="s">
        <v>390</v>
      </c>
      <c r="F700" s="814" t="s">
        <v>1286</v>
      </c>
      <c r="G700" s="714" t="s">
        <v>1651</v>
      </c>
      <c r="H700" s="814" t="s">
        <v>721</v>
      </c>
      <c r="I700" s="814" t="s">
        <v>1427</v>
      </c>
      <c r="J700" s="814" t="s">
        <v>29</v>
      </c>
      <c r="K700" s="729">
        <v>444766.800943</v>
      </c>
      <c r="L700" s="729">
        <v>4650001.98792</v>
      </c>
      <c r="M700" s="714"/>
      <c r="N700" s="820">
        <v>23.89</v>
      </c>
      <c r="O700" s="814">
        <v>11.25</v>
      </c>
      <c r="P700" s="820">
        <f t="shared" si="13"/>
        <v>268.7625</v>
      </c>
      <c r="Q700" s="814"/>
    </row>
    <row r="701" s="1" customFormat="1" spans="1:17">
      <c r="A701" s="714" t="s">
        <v>9618</v>
      </c>
      <c r="B701" s="827" t="s">
        <v>9614</v>
      </c>
      <c r="C701" s="779"/>
      <c r="D701" s="814"/>
      <c r="E701" s="814" t="s">
        <v>390</v>
      </c>
      <c r="F701" s="814" t="s">
        <v>1286</v>
      </c>
      <c r="G701" s="714" t="s">
        <v>1651</v>
      </c>
      <c r="H701" s="814" t="s">
        <v>721</v>
      </c>
      <c r="I701" s="814" t="s">
        <v>1427</v>
      </c>
      <c r="J701" s="814" t="s">
        <v>29</v>
      </c>
      <c r="K701" s="729">
        <v>444708.14812</v>
      </c>
      <c r="L701" s="729">
        <v>4649949.58566</v>
      </c>
      <c r="M701" s="714"/>
      <c r="N701" s="820">
        <v>26.64</v>
      </c>
      <c r="O701" s="814">
        <v>11.25</v>
      </c>
      <c r="P701" s="820">
        <f t="shared" si="13"/>
        <v>299.7</v>
      </c>
      <c r="Q701" s="814"/>
    </row>
    <row r="702" s="1" customFormat="1" spans="1:17">
      <c r="A702" s="714" t="s">
        <v>9619</v>
      </c>
      <c r="B702" s="827" t="s">
        <v>9620</v>
      </c>
      <c r="C702" s="779"/>
      <c r="D702" s="814"/>
      <c r="E702" s="814" t="s">
        <v>390</v>
      </c>
      <c r="F702" s="814" t="s">
        <v>1286</v>
      </c>
      <c r="G702" s="714" t="s">
        <v>1651</v>
      </c>
      <c r="H702" s="814" t="s">
        <v>721</v>
      </c>
      <c r="I702" s="814" t="s">
        <v>1427</v>
      </c>
      <c r="J702" s="814" t="s">
        <v>29</v>
      </c>
      <c r="K702" s="729">
        <v>444564.691827</v>
      </c>
      <c r="L702" s="729">
        <v>4649873.16003</v>
      </c>
      <c r="M702" s="714"/>
      <c r="N702" s="820">
        <v>7.43</v>
      </c>
      <c r="O702" s="814">
        <v>11.25</v>
      </c>
      <c r="P702" s="820">
        <f t="shared" si="13"/>
        <v>83.5875</v>
      </c>
      <c r="Q702" s="814"/>
    </row>
    <row r="703" s="1" customFormat="1" spans="1:17">
      <c r="A703" s="714" t="s">
        <v>9621</v>
      </c>
      <c r="B703" s="827" t="s">
        <v>9622</v>
      </c>
      <c r="C703" s="779"/>
      <c r="D703" s="819"/>
      <c r="E703" s="814" t="s">
        <v>390</v>
      </c>
      <c r="F703" s="814" t="s">
        <v>1286</v>
      </c>
      <c r="G703" s="714" t="s">
        <v>1651</v>
      </c>
      <c r="H703" s="814" t="s">
        <v>721</v>
      </c>
      <c r="I703" s="814" t="s">
        <v>1427</v>
      </c>
      <c r="J703" s="814" t="s">
        <v>29</v>
      </c>
      <c r="K703" s="729">
        <v>444563.962139</v>
      </c>
      <c r="L703" s="729">
        <v>4649853.53722</v>
      </c>
      <c r="M703" s="714"/>
      <c r="N703" s="820">
        <v>7.07</v>
      </c>
      <c r="O703" s="814">
        <v>11.25</v>
      </c>
      <c r="P703" s="820">
        <f t="shared" si="13"/>
        <v>79.5375</v>
      </c>
      <c r="Q703" s="814"/>
    </row>
    <row r="704" s="1" customFormat="1" spans="1:17">
      <c r="A704" s="814" t="s">
        <v>9623</v>
      </c>
      <c r="B704" s="827" t="s">
        <v>9624</v>
      </c>
      <c r="C704" s="779"/>
      <c r="D704" s="814"/>
      <c r="E704" s="814" t="s">
        <v>390</v>
      </c>
      <c r="F704" s="814" t="s">
        <v>1286</v>
      </c>
      <c r="G704" s="714" t="s">
        <v>1657</v>
      </c>
      <c r="H704" s="814" t="s">
        <v>721</v>
      </c>
      <c r="I704" s="814" t="s">
        <v>1427</v>
      </c>
      <c r="J704" s="814" t="s">
        <v>29</v>
      </c>
      <c r="K704" s="729">
        <v>444118.482539</v>
      </c>
      <c r="L704" s="729">
        <v>4649506.88518</v>
      </c>
      <c r="M704" s="714"/>
      <c r="N704" s="820">
        <v>29.29</v>
      </c>
      <c r="O704" s="814">
        <v>11.25</v>
      </c>
      <c r="P704" s="820">
        <f t="shared" si="13"/>
        <v>329.5125</v>
      </c>
      <c r="Q704" s="814"/>
    </row>
    <row r="705" s="1" customFormat="1" spans="1:17">
      <c r="A705" s="814" t="s">
        <v>9625</v>
      </c>
      <c r="B705" s="817" t="s">
        <v>9626</v>
      </c>
      <c r="C705" s="779"/>
      <c r="D705" s="814"/>
      <c r="E705" s="814" t="s">
        <v>390</v>
      </c>
      <c r="F705" s="814" t="s">
        <v>1286</v>
      </c>
      <c r="G705" s="714" t="s">
        <v>1657</v>
      </c>
      <c r="H705" s="814" t="s">
        <v>721</v>
      </c>
      <c r="I705" s="814" t="s">
        <v>1427</v>
      </c>
      <c r="J705" s="814" t="s">
        <v>29</v>
      </c>
      <c r="K705" s="729">
        <v>444109.339391</v>
      </c>
      <c r="L705" s="729">
        <v>4649449.66293</v>
      </c>
      <c r="M705" s="714"/>
      <c r="N705" s="820">
        <v>6.29</v>
      </c>
      <c r="O705" s="814">
        <v>11.25</v>
      </c>
      <c r="P705" s="820">
        <f t="shared" si="13"/>
        <v>70.7625</v>
      </c>
      <c r="Q705" s="814"/>
    </row>
    <row r="706" s="1" customFormat="1" spans="1:17">
      <c r="A706" s="714" t="s">
        <v>9627</v>
      </c>
      <c r="B706" s="827" t="s">
        <v>9628</v>
      </c>
      <c r="C706" s="779"/>
      <c r="D706" s="814"/>
      <c r="E706" s="814" t="s">
        <v>390</v>
      </c>
      <c r="F706" s="814" t="s">
        <v>1286</v>
      </c>
      <c r="G706" s="714" t="s">
        <v>1657</v>
      </c>
      <c r="H706" s="814" t="s">
        <v>721</v>
      </c>
      <c r="I706" s="814" t="s">
        <v>1427</v>
      </c>
      <c r="J706" s="814" t="s">
        <v>29</v>
      </c>
      <c r="K706" s="729">
        <v>443913.306605</v>
      </c>
      <c r="L706" s="729">
        <v>4649206.09965</v>
      </c>
      <c r="M706" s="714"/>
      <c r="N706" s="820">
        <v>2.85</v>
      </c>
      <c r="O706" s="814">
        <v>11.25</v>
      </c>
      <c r="P706" s="820">
        <f t="shared" si="13"/>
        <v>32.0625</v>
      </c>
      <c r="Q706" s="814"/>
    </row>
    <row r="707" s="1" customFormat="1" spans="1:17">
      <c r="A707" s="714" t="s">
        <v>9629</v>
      </c>
      <c r="B707" s="827" t="s">
        <v>9630</v>
      </c>
      <c r="C707" s="779"/>
      <c r="D707" s="828"/>
      <c r="E707" s="814" t="s">
        <v>390</v>
      </c>
      <c r="F707" s="814" t="s">
        <v>1286</v>
      </c>
      <c r="G707" s="714" t="s">
        <v>1657</v>
      </c>
      <c r="H707" s="814" t="s">
        <v>721</v>
      </c>
      <c r="I707" s="814" t="s">
        <v>1427</v>
      </c>
      <c r="J707" s="814" t="s">
        <v>29</v>
      </c>
      <c r="K707" s="729">
        <v>443877.047843</v>
      </c>
      <c r="L707" s="729">
        <v>4649134.85133</v>
      </c>
      <c r="M707" s="714"/>
      <c r="N707" s="820">
        <v>3.13</v>
      </c>
      <c r="O707" s="814">
        <v>11.25</v>
      </c>
      <c r="P707" s="820">
        <f t="shared" si="13"/>
        <v>35.2125</v>
      </c>
      <c r="Q707" s="814"/>
    </row>
    <row r="708" s="1" customFormat="1" spans="1:17">
      <c r="A708" s="714" t="s">
        <v>9631</v>
      </c>
      <c r="B708" s="827" t="s">
        <v>9632</v>
      </c>
      <c r="C708" s="779"/>
      <c r="D708" s="814"/>
      <c r="E708" s="814" t="s">
        <v>390</v>
      </c>
      <c r="F708" s="814" t="s">
        <v>1286</v>
      </c>
      <c r="G708" s="714" t="s">
        <v>1643</v>
      </c>
      <c r="H708" s="814" t="s">
        <v>721</v>
      </c>
      <c r="I708" s="814" t="s">
        <v>1427</v>
      </c>
      <c r="J708" s="814" t="s">
        <v>29</v>
      </c>
      <c r="K708" s="729">
        <v>444098.309245</v>
      </c>
      <c r="L708" s="729">
        <v>4649188.65576</v>
      </c>
      <c r="M708" s="714"/>
      <c r="N708" s="820">
        <v>6.21</v>
      </c>
      <c r="O708" s="814">
        <v>11.25</v>
      </c>
      <c r="P708" s="820">
        <f t="shared" si="13"/>
        <v>69.8625</v>
      </c>
      <c r="Q708" s="814"/>
    </row>
    <row r="709" s="1" customFormat="1" spans="1:17">
      <c r="A709" s="779" t="s">
        <v>9633</v>
      </c>
      <c r="B709" s="817" t="s">
        <v>9634</v>
      </c>
      <c r="C709" s="779"/>
      <c r="D709" s="828"/>
      <c r="E709" s="814" t="s">
        <v>390</v>
      </c>
      <c r="F709" s="814" t="s">
        <v>1286</v>
      </c>
      <c r="G709" s="714" t="s">
        <v>1657</v>
      </c>
      <c r="H709" s="814" t="s">
        <v>721</v>
      </c>
      <c r="I709" s="814" t="s">
        <v>1427</v>
      </c>
      <c r="J709" s="814" t="s">
        <v>29</v>
      </c>
      <c r="K709" s="729">
        <v>443873.798201</v>
      </c>
      <c r="L709" s="729">
        <v>4649098.40802</v>
      </c>
      <c r="M709" s="714"/>
      <c r="N709" s="820">
        <v>2.25</v>
      </c>
      <c r="O709" s="814">
        <v>11.25</v>
      </c>
      <c r="P709" s="820">
        <f t="shared" si="13"/>
        <v>25.3125</v>
      </c>
      <c r="Q709" s="814"/>
    </row>
    <row r="710" s="1" customFormat="1" spans="1:17">
      <c r="A710" s="779" t="s">
        <v>9635</v>
      </c>
      <c r="B710" s="817" t="s">
        <v>9636</v>
      </c>
      <c r="C710" s="779"/>
      <c r="D710" s="828"/>
      <c r="E710" s="814" t="s">
        <v>390</v>
      </c>
      <c r="F710" s="814" t="s">
        <v>1286</v>
      </c>
      <c r="G710" s="714" t="s">
        <v>1657</v>
      </c>
      <c r="H710" s="814" t="s">
        <v>721</v>
      </c>
      <c r="I710" s="814" t="s">
        <v>1427</v>
      </c>
      <c r="J710" s="814" t="s">
        <v>29</v>
      </c>
      <c r="K710" s="729">
        <v>443873.798201</v>
      </c>
      <c r="L710" s="729">
        <v>4649098.40802</v>
      </c>
      <c r="M710" s="714"/>
      <c r="N710" s="820">
        <v>2.25</v>
      </c>
      <c r="O710" s="814">
        <v>11.25</v>
      </c>
      <c r="P710" s="820">
        <f t="shared" si="13"/>
        <v>25.3125</v>
      </c>
      <c r="Q710" s="814"/>
    </row>
    <row r="711" s="1" customFormat="1" spans="1:17">
      <c r="A711" s="779" t="s">
        <v>9637</v>
      </c>
      <c r="B711" s="819" t="s">
        <v>9638</v>
      </c>
      <c r="C711" s="814"/>
      <c r="D711" s="828"/>
      <c r="E711" s="814" t="s">
        <v>390</v>
      </c>
      <c r="F711" s="814" t="s">
        <v>1286</v>
      </c>
      <c r="G711" s="714" t="s">
        <v>1657</v>
      </c>
      <c r="H711" s="814" t="s">
        <v>721</v>
      </c>
      <c r="I711" s="814" t="s">
        <v>1427</v>
      </c>
      <c r="J711" s="814" t="s">
        <v>29</v>
      </c>
      <c r="K711" s="729">
        <v>443873.798201</v>
      </c>
      <c r="L711" s="729">
        <v>4649098.40802</v>
      </c>
      <c r="M711" s="714"/>
      <c r="N711" s="820">
        <v>2.25</v>
      </c>
      <c r="O711" s="814">
        <v>11.25</v>
      </c>
      <c r="P711" s="820">
        <f t="shared" si="13"/>
        <v>25.3125</v>
      </c>
      <c r="Q711" s="814"/>
    </row>
    <row r="712" s="1" customFormat="1" spans="1:17">
      <c r="A712" s="779" t="s">
        <v>9633</v>
      </c>
      <c r="B712" s="817" t="s">
        <v>9634</v>
      </c>
      <c r="C712" s="814"/>
      <c r="D712" s="814"/>
      <c r="E712" s="814" t="s">
        <v>390</v>
      </c>
      <c r="F712" s="814" t="s">
        <v>1286</v>
      </c>
      <c r="G712" s="815" t="s">
        <v>1652</v>
      </c>
      <c r="H712" s="814" t="s">
        <v>721</v>
      </c>
      <c r="I712" s="814" t="s">
        <v>1427</v>
      </c>
      <c r="J712" s="814" t="s">
        <v>29</v>
      </c>
      <c r="K712" s="729">
        <v>443738.748797</v>
      </c>
      <c r="L712" s="729">
        <v>4648913.04682</v>
      </c>
      <c r="M712" s="714"/>
      <c r="N712" s="820">
        <v>2.36</v>
      </c>
      <c r="O712" s="814">
        <v>11.25</v>
      </c>
      <c r="P712" s="820">
        <f t="shared" si="13"/>
        <v>26.55</v>
      </c>
      <c r="Q712" s="814"/>
    </row>
    <row r="713" s="1" customFormat="1" spans="1:17">
      <c r="A713" s="779" t="s">
        <v>9635</v>
      </c>
      <c r="B713" s="817" t="s">
        <v>9636</v>
      </c>
      <c r="C713" s="779"/>
      <c r="D713" s="828"/>
      <c r="E713" s="814" t="s">
        <v>390</v>
      </c>
      <c r="F713" s="814" t="s">
        <v>1286</v>
      </c>
      <c r="G713" s="815"/>
      <c r="H713" s="814" t="s">
        <v>721</v>
      </c>
      <c r="I713" s="814" t="s">
        <v>1427</v>
      </c>
      <c r="J713" s="814" t="s">
        <v>29</v>
      </c>
      <c r="K713" s="729">
        <v>443738.748797</v>
      </c>
      <c r="L713" s="729">
        <v>4648913.04682</v>
      </c>
      <c r="M713" s="714"/>
      <c r="N713" s="820">
        <v>2.36</v>
      </c>
      <c r="O713" s="814">
        <v>11.25</v>
      </c>
      <c r="P713" s="820">
        <f t="shared" si="13"/>
        <v>26.55</v>
      </c>
      <c r="Q713" s="814"/>
    </row>
    <row r="714" s="1" customFormat="1" spans="1:17">
      <c r="A714" s="779" t="s">
        <v>9637</v>
      </c>
      <c r="B714" s="819" t="s">
        <v>9638</v>
      </c>
      <c r="C714" s="779"/>
      <c r="D714" s="828"/>
      <c r="E714" s="814" t="s">
        <v>390</v>
      </c>
      <c r="F714" s="814" t="s">
        <v>1286</v>
      </c>
      <c r="G714" s="815"/>
      <c r="H714" s="814" t="s">
        <v>721</v>
      </c>
      <c r="I714" s="814" t="s">
        <v>1427</v>
      </c>
      <c r="J714" s="814" t="s">
        <v>29</v>
      </c>
      <c r="K714" s="729">
        <v>443738.748797</v>
      </c>
      <c r="L714" s="729">
        <v>4648913.04682</v>
      </c>
      <c r="M714" s="714"/>
      <c r="N714" s="820">
        <v>2.36</v>
      </c>
      <c r="O714" s="814">
        <v>11.25</v>
      </c>
      <c r="P714" s="820">
        <f t="shared" si="13"/>
        <v>26.55</v>
      </c>
      <c r="Q714" s="814"/>
    </row>
    <row r="715" s="1" customFormat="1" spans="1:17">
      <c r="A715" s="714" t="s">
        <v>9639</v>
      </c>
      <c r="B715" s="817" t="s">
        <v>9640</v>
      </c>
      <c r="C715" s="779"/>
      <c r="D715" s="819"/>
      <c r="E715" s="814" t="s">
        <v>390</v>
      </c>
      <c r="F715" s="814" t="s">
        <v>1286</v>
      </c>
      <c r="G715" s="714" t="s">
        <v>1645</v>
      </c>
      <c r="H715" s="814" t="s">
        <v>721</v>
      </c>
      <c r="I715" s="814" t="s">
        <v>1427</v>
      </c>
      <c r="J715" s="814" t="s">
        <v>29</v>
      </c>
      <c r="K715" s="729">
        <v>443486.075519</v>
      </c>
      <c r="L715" s="729">
        <v>4648534.89233</v>
      </c>
      <c r="M715" s="714"/>
      <c r="N715" s="820">
        <v>6.72</v>
      </c>
      <c r="O715" s="814">
        <v>11.25</v>
      </c>
      <c r="P715" s="820">
        <f t="shared" si="13"/>
        <v>75.6</v>
      </c>
      <c r="Q715" s="814"/>
    </row>
    <row r="716" s="1" customFormat="1" spans="1:17">
      <c r="A716" s="714" t="s">
        <v>9639</v>
      </c>
      <c r="B716" s="817" t="s">
        <v>9640</v>
      </c>
      <c r="C716" s="779"/>
      <c r="D716" s="828"/>
      <c r="E716" s="814" t="s">
        <v>390</v>
      </c>
      <c r="F716" s="814" t="s">
        <v>1286</v>
      </c>
      <c r="G716" s="714" t="s">
        <v>1655</v>
      </c>
      <c r="H716" s="814" t="s">
        <v>721</v>
      </c>
      <c r="I716" s="814" t="s">
        <v>1427</v>
      </c>
      <c r="J716" s="814" t="s">
        <v>29</v>
      </c>
      <c r="K716" s="729">
        <v>443461.728853</v>
      </c>
      <c r="L716" s="729">
        <v>4648364.22414</v>
      </c>
      <c r="M716" s="714"/>
      <c r="N716" s="820">
        <v>15.73</v>
      </c>
      <c r="O716" s="814">
        <v>11.25</v>
      </c>
      <c r="P716" s="820">
        <f t="shared" si="13"/>
        <v>176.9625</v>
      </c>
      <c r="Q716" s="814"/>
    </row>
    <row r="717" s="1" customFormat="1" spans="1:17">
      <c r="A717" s="714" t="s">
        <v>9639</v>
      </c>
      <c r="B717" s="817" t="s">
        <v>9640</v>
      </c>
      <c r="C717" s="779"/>
      <c r="D717" s="828"/>
      <c r="E717" s="814" t="s">
        <v>390</v>
      </c>
      <c r="F717" s="814" t="s">
        <v>1286</v>
      </c>
      <c r="G717" s="714" t="s">
        <v>1654</v>
      </c>
      <c r="H717" s="814" t="s">
        <v>721</v>
      </c>
      <c r="I717" s="814" t="s">
        <v>1427</v>
      </c>
      <c r="J717" s="814" t="s">
        <v>29</v>
      </c>
      <c r="K717" s="729">
        <v>443437.254888</v>
      </c>
      <c r="L717" s="729">
        <v>4648027.91978</v>
      </c>
      <c r="M717" s="714"/>
      <c r="N717" s="820">
        <v>2.88</v>
      </c>
      <c r="O717" s="814">
        <v>11.25</v>
      </c>
      <c r="P717" s="820">
        <f t="shared" si="13"/>
        <v>32.4</v>
      </c>
      <c r="Q717" s="814"/>
    </row>
    <row r="718" s="1" customFormat="1" spans="1:17">
      <c r="A718" s="714" t="s">
        <v>9641</v>
      </c>
      <c r="B718" s="817" t="s">
        <v>2520</v>
      </c>
      <c r="C718" s="779"/>
      <c r="D718" s="828"/>
      <c r="E718" s="814" t="s">
        <v>390</v>
      </c>
      <c r="F718" s="814" t="s">
        <v>1286</v>
      </c>
      <c r="G718" s="714" t="s">
        <v>1650</v>
      </c>
      <c r="H718" s="814" t="s">
        <v>721</v>
      </c>
      <c r="I718" s="814" t="s">
        <v>1427</v>
      </c>
      <c r="J718" s="814" t="s">
        <v>29</v>
      </c>
      <c r="K718" s="729">
        <v>443517.149458</v>
      </c>
      <c r="L718" s="729">
        <v>4648396.51096</v>
      </c>
      <c r="M718" s="714"/>
      <c r="N718" s="820">
        <v>17.09</v>
      </c>
      <c r="O718" s="814">
        <v>11.25</v>
      </c>
      <c r="P718" s="820">
        <f t="shared" si="13"/>
        <v>192.2625</v>
      </c>
      <c r="Q718" s="814"/>
    </row>
    <row r="719" s="1" customFormat="1" spans="1:17">
      <c r="A719" s="714" t="s">
        <v>9641</v>
      </c>
      <c r="B719" s="817" t="s">
        <v>2520</v>
      </c>
      <c r="C719" s="779"/>
      <c r="D719" s="828"/>
      <c r="E719" s="814" t="s">
        <v>390</v>
      </c>
      <c r="F719" s="814" t="s">
        <v>1286</v>
      </c>
      <c r="G719" s="714" t="s">
        <v>1656</v>
      </c>
      <c r="H719" s="814" t="s">
        <v>721</v>
      </c>
      <c r="I719" s="814" t="s">
        <v>1427</v>
      </c>
      <c r="J719" s="814" t="s">
        <v>29</v>
      </c>
      <c r="K719" s="729">
        <v>443624.149327</v>
      </c>
      <c r="L719" s="729">
        <v>4648681.85229</v>
      </c>
      <c r="M719" s="714"/>
      <c r="N719" s="820">
        <v>3.86</v>
      </c>
      <c r="O719" s="814">
        <v>11.25</v>
      </c>
      <c r="P719" s="820">
        <f t="shared" si="13"/>
        <v>43.425</v>
      </c>
      <c r="Q719" s="814"/>
    </row>
    <row r="720" s="1" customFormat="1" spans="1:17">
      <c r="A720" s="714" t="s">
        <v>9642</v>
      </c>
      <c r="B720" s="817" t="s">
        <v>9643</v>
      </c>
      <c r="C720" s="779"/>
      <c r="D720" s="828"/>
      <c r="E720" s="814" t="s">
        <v>390</v>
      </c>
      <c r="F720" s="814" t="s">
        <v>1286</v>
      </c>
      <c r="G720" s="714" t="s">
        <v>1648</v>
      </c>
      <c r="H720" s="814" t="s">
        <v>721</v>
      </c>
      <c r="I720" s="814" t="s">
        <v>1427</v>
      </c>
      <c r="J720" s="814" t="s">
        <v>29</v>
      </c>
      <c r="K720" s="729">
        <v>443477.455805</v>
      </c>
      <c r="L720" s="729">
        <v>4648126.3743</v>
      </c>
      <c r="M720" s="714"/>
      <c r="N720" s="820">
        <v>6.33</v>
      </c>
      <c r="O720" s="814">
        <v>11.25</v>
      </c>
      <c r="P720" s="820">
        <f t="shared" si="13"/>
        <v>71.2125</v>
      </c>
      <c r="Q720" s="814"/>
    </row>
    <row r="721" s="1" customFormat="1" spans="1:17">
      <c r="A721" s="714" t="s">
        <v>9644</v>
      </c>
      <c r="B721" s="817" t="s">
        <v>9645</v>
      </c>
      <c r="C721" s="779"/>
      <c r="D721" s="828"/>
      <c r="E721" s="814" t="s">
        <v>390</v>
      </c>
      <c r="F721" s="814" t="s">
        <v>1286</v>
      </c>
      <c r="G721" s="714" t="s">
        <v>1654</v>
      </c>
      <c r="H721" s="814" t="s">
        <v>721</v>
      </c>
      <c r="I721" s="814" t="s">
        <v>1427</v>
      </c>
      <c r="J721" s="814" t="s">
        <v>29</v>
      </c>
      <c r="K721" s="729">
        <v>443452.806466</v>
      </c>
      <c r="L721" s="729">
        <v>4648035.55473</v>
      </c>
      <c r="M721" s="714"/>
      <c r="N721" s="820">
        <v>1.28</v>
      </c>
      <c r="O721" s="814">
        <v>11.25</v>
      </c>
      <c r="P721" s="820">
        <f t="shared" si="13"/>
        <v>14.4</v>
      </c>
      <c r="Q721" s="814"/>
    </row>
    <row r="722" s="1" customFormat="1" spans="1:17">
      <c r="A722" s="714" t="s">
        <v>9644</v>
      </c>
      <c r="B722" s="817" t="s">
        <v>9645</v>
      </c>
      <c r="C722" s="779"/>
      <c r="D722" s="828"/>
      <c r="E722" s="814" t="s">
        <v>390</v>
      </c>
      <c r="F722" s="814" t="s">
        <v>1286</v>
      </c>
      <c r="G722" s="714" t="s">
        <v>1648</v>
      </c>
      <c r="H722" s="814" t="s">
        <v>721</v>
      </c>
      <c r="I722" s="814" t="s">
        <v>1427</v>
      </c>
      <c r="J722" s="814" t="s">
        <v>29</v>
      </c>
      <c r="K722" s="729">
        <v>443472.276657</v>
      </c>
      <c r="L722" s="729">
        <v>4648035.03572</v>
      </c>
      <c r="M722" s="714"/>
      <c r="N722" s="820">
        <v>2.77</v>
      </c>
      <c r="O722" s="814">
        <v>11.25</v>
      </c>
      <c r="P722" s="820">
        <f t="shared" si="13"/>
        <v>31.1625</v>
      </c>
      <c r="Q722" s="814"/>
    </row>
    <row r="723" s="1" customFormat="1" spans="1:17">
      <c r="A723" s="714" t="s">
        <v>9637</v>
      </c>
      <c r="B723" s="819" t="s">
        <v>9638</v>
      </c>
      <c r="C723" s="779"/>
      <c r="D723" s="828"/>
      <c r="E723" s="814" t="s">
        <v>390</v>
      </c>
      <c r="F723" s="814" t="s">
        <v>1286</v>
      </c>
      <c r="G723" s="714" t="s">
        <v>1654</v>
      </c>
      <c r="H723" s="814" t="s">
        <v>721</v>
      </c>
      <c r="I723" s="814" t="s">
        <v>1427</v>
      </c>
      <c r="J723" s="814" t="s">
        <v>29</v>
      </c>
      <c r="K723" s="729">
        <v>443435.95073</v>
      </c>
      <c r="L723" s="729">
        <v>4647951.40749</v>
      </c>
      <c r="M723" s="714"/>
      <c r="N723" s="820">
        <v>4.19</v>
      </c>
      <c r="O723" s="814">
        <v>11.25</v>
      </c>
      <c r="P723" s="820">
        <f t="shared" si="13"/>
        <v>47.1375</v>
      </c>
      <c r="Q723" s="814"/>
    </row>
    <row r="724" s="1" customFormat="1" spans="1:17">
      <c r="A724" s="714" t="s">
        <v>9646</v>
      </c>
      <c r="B724" s="819" t="s">
        <v>9638</v>
      </c>
      <c r="C724" s="779"/>
      <c r="D724" s="828"/>
      <c r="E724" s="814" t="s">
        <v>390</v>
      </c>
      <c r="F724" s="814" t="s">
        <v>1286</v>
      </c>
      <c r="G724" s="714" t="s">
        <v>1648</v>
      </c>
      <c r="H724" s="814" t="s">
        <v>721</v>
      </c>
      <c r="I724" s="814" t="s">
        <v>1427</v>
      </c>
      <c r="J724" s="814" t="s">
        <v>29</v>
      </c>
      <c r="K724" s="729">
        <v>443469.685683</v>
      </c>
      <c r="L724" s="729">
        <v>4647974.66667</v>
      </c>
      <c r="M724" s="714"/>
      <c r="N724" s="820">
        <v>2.16</v>
      </c>
      <c r="O724" s="814">
        <v>11.25</v>
      </c>
      <c r="P724" s="820">
        <f t="shared" si="13"/>
        <v>24.3</v>
      </c>
      <c r="Q724" s="814"/>
    </row>
    <row r="725" s="1" customFormat="1" spans="1:17">
      <c r="A725" s="714" t="s">
        <v>9647</v>
      </c>
      <c r="B725" s="817" t="s">
        <v>9648</v>
      </c>
      <c r="C725" s="779"/>
      <c r="D725" s="828"/>
      <c r="E725" s="814" t="s">
        <v>390</v>
      </c>
      <c r="F725" s="814" t="s">
        <v>1286</v>
      </c>
      <c r="G725" s="714" t="s">
        <v>1648</v>
      </c>
      <c r="H725" s="814" t="s">
        <v>721</v>
      </c>
      <c r="I725" s="814" t="s">
        <v>1427</v>
      </c>
      <c r="J725" s="814" t="s">
        <v>29</v>
      </c>
      <c r="K725" s="729">
        <v>443486.751569</v>
      </c>
      <c r="L725" s="729">
        <v>4647871.80204</v>
      </c>
      <c r="M725" s="714"/>
      <c r="N725" s="820">
        <v>7.6</v>
      </c>
      <c r="O725" s="814">
        <v>11.25</v>
      </c>
      <c r="P725" s="820">
        <f t="shared" si="13"/>
        <v>85.5</v>
      </c>
      <c r="Q725" s="814"/>
    </row>
    <row r="726" s="1" customFormat="1" spans="1:17">
      <c r="A726" s="714" t="s">
        <v>9635</v>
      </c>
      <c r="B726" s="817" t="s">
        <v>9636</v>
      </c>
      <c r="C726" s="779"/>
      <c r="D726" s="814"/>
      <c r="E726" s="814" t="s">
        <v>390</v>
      </c>
      <c r="F726" s="814" t="s">
        <v>1286</v>
      </c>
      <c r="G726" s="714" t="s">
        <v>1654</v>
      </c>
      <c r="H726" s="814" t="s">
        <v>721</v>
      </c>
      <c r="I726" s="814" t="s">
        <v>1427</v>
      </c>
      <c r="J726" s="814" t="s">
        <v>29</v>
      </c>
      <c r="K726" s="729">
        <v>443448.708637</v>
      </c>
      <c r="L726" s="729">
        <v>4647800.13255</v>
      </c>
      <c r="M726" s="714"/>
      <c r="N726" s="820">
        <v>0.2</v>
      </c>
      <c r="O726" s="814">
        <v>11.25</v>
      </c>
      <c r="P726" s="820">
        <f t="shared" si="13"/>
        <v>2.25</v>
      </c>
      <c r="Q726" s="814"/>
    </row>
    <row r="727" s="1" customFormat="1" spans="1:17">
      <c r="A727" s="714" t="s">
        <v>9635</v>
      </c>
      <c r="B727" s="817" t="s">
        <v>9636</v>
      </c>
      <c r="C727" s="779"/>
      <c r="D727" s="814"/>
      <c r="E727" s="814" t="s">
        <v>390</v>
      </c>
      <c r="F727" s="814" t="s">
        <v>1286</v>
      </c>
      <c r="G727" s="714" t="s">
        <v>1654</v>
      </c>
      <c r="H727" s="814" t="s">
        <v>721</v>
      </c>
      <c r="I727" s="814" t="s">
        <v>1427</v>
      </c>
      <c r="J727" s="814" t="s">
        <v>29</v>
      </c>
      <c r="K727" s="729">
        <v>443426.24317</v>
      </c>
      <c r="L727" s="729">
        <v>4647902.79719</v>
      </c>
      <c r="M727" s="714"/>
      <c r="N727" s="820">
        <v>2.84</v>
      </c>
      <c r="O727" s="814">
        <v>11.25</v>
      </c>
      <c r="P727" s="820">
        <f t="shared" si="13"/>
        <v>31.95</v>
      </c>
      <c r="Q727" s="814"/>
    </row>
    <row r="728" s="1" customFormat="1" spans="1:17">
      <c r="A728" s="714" t="s">
        <v>9635</v>
      </c>
      <c r="B728" s="817" t="s">
        <v>9636</v>
      </c>
      <c r="C728" s="779"/>
      <c r="D728" s="828"/>
      <c r="E728" s="814" t="s">
        <v>390</v>
      </c>
      <c r="F728" s="814" t="s">
        <v>1286</v>
      </c>
      <c r="G728" s="714" t="s">
        <v>1648</v>
      </c>
      <c r="H728" s="814" t="s">
        <v>721</v>
      </c>
      <c r="I728" s="814" t="s">
        <v>1427</v>
      </c>
      <c r="J728" s="814" t="s">
        <v>29</v>
      </c>
      <c r="K728" s="729">
        <v>443520.516281</v>
      </c>
      <c r="L728" s="729">
        <v>4647875.80862</v>
      </c>
      <c r="M728" s="714"/>
      <c r="N728" s="820">
        <v>8.12</v>
      </c>
      <c r="O728" s="814">
        <v>11.25</v>
      </c>
      <c r="P728" s="820">
        <f t="shared" si="13"/>
        <v>91.35</v>
      </c>
      <c r="Q728" s="814"/>
    </row>
    <row r="729" s="1" customFormat="1" spans="1:17">
      <c r="A729" s="714" t="s">
        <v>9635</v>
      </c>
      <c r="B729" s="817" t="s">
        <v>9636</v>
      </c>
      <c r="C729" s="814"/>
      <c r="D729" s="814"/>
      <c r="E729" s="814" t="s">
        <v>390</v>
      </c>
      <c r="F729" s="814" t="s">
        <v>1286</v>
      </c>
      <c r="G729" s="714" t="s">
        <v>1648</v>
      </c>
      <c r="H729" s="814" t="s">
        <v>721</v>
      </c>
      <c r="I729" s="814" t="s">
        <v>1427</v>
      </c>
      <c r="J729" s="814" t="s">
        <v>29</v>
      </c>
      <c r="K729" s="729">
        <v>443466.970219</v>
      </c>
      <c r="L729" s="729">
        <v>4647865.20225</v>
      </c>
      <c r="M729" s="714"/>
      <c r="N729" s="820">
        <v>2.65</v>
      </c>
      <c r="O729" s="814">
        <v>11.25</v>
      </c>
      <c r="P729" s="820">
        <f t="shared" si="13"/>
        <v>29.8125</v>
      </c>
      <c r="Q729" s="814"/>
    </row>
    <row r="730" s="1" customFormat="1" spans="1:17">
      <c r="A730" s="714" t="s">
        <v>9649</v>
      </c>
      <c r="B730" s="817" t="s">
        <v>9650</v>
      </c>
      <c r="C730" s="814"/>
      <c r="D730" s="814"/>
      <c r="E730" s="814" t="s">
        <v>390</v>
      </c>
      <c r="F730" s="814" t="s">
        <v>1286</v>
      </c>
      <c r="G730" s="714" t="s">
        <v>1654</v>
      </c>
      <c r="H730" s="814" t="s">
        <v>721</v>
      </c>
      <c r="I730" s="814" t="s">
        <v>1427</v>
      </c>
      <c r="J730" s="814" t="s">
        <v>29</v>
      </c>
      <c r="K730" s="729">
        <v>443408.778153</v>
      </c>
      <c r="L730" s="729">
        <v>4647846.16567</v>
      </c>
      <c r="M730" s="714"/>
      <c r="N730" s="820">
        <v>10.64</v>
      </c>
      <c r="O730" s="814">
        <v>11.25</v>
      </c>
      <c r="P730" s="820">
        <f t="shared" si="13"/>
        <v>119.7</v>
      </c>
      <c r="Q730" s="814"/>
    </row>
    <row r="731" s="1" customFormat="1" spans="1:17">
      <c r="A731" s="714" t="s">
        <v>9649</v>
      </c>
      <c r="B731" s="817" t="s">
        <v>9650</v>
      </c>
      <c r="C731" s="814"/>
      <c r="D731" s="814"/>
      <c r="E731" s="814" t="s">
        <v>390</v>
      </c>
      <c r="F731" s="814" t="s">
        <v>1286</v>
      </c>
      <c r="G731" s="714" t="s">
        <v>1648</v>
      </c>
      <c r="H731" s="814" t="s">
        <v>721</v>
      </c>
      <c r="I731" s="814" t="s">
        <v>1427</v>
      </c>
      <c r="J731" s="814" t="s">
        <v>29</v>
      </c>
      <c r="K731" s="729">
        <v>443461.79165</v>
      </c>
      <c r="L731" s="729">
        <v>4647860.95383</v>
      </c>
      <c r="M731" s="714"/>
      <c r="N731" s="820">
        <v>1.24</v>
      </c>
      <c r="O731" s="814">
        <v>11.25</v>
      </c>
      <c r="P731" s="820">
        <f t="shared" si="13"/>
        <v>13.95</v>
      </c>
      <c r="Q731" s="814"/>
    </row>
    <row r="732" s="1" customFormat="1" spans="1:17">
      <c r="A732" s="714" t="s">
        <v>9651</v>
      </c>
      <c r="B732" s="817" t="s">
        <v>9652</v>
      </c>
      <c r="C732" s="814"/>
      <c r="D732" s="814"/>
      <c r="E732" s="814" t="s">
        <v>390</v>
      </c>
      <c r="F732" s="814" t="s">
        <v>1286</v>
      </c>
      <c r="G732" s="815" t="s">
        <v>1648</v>
      </c>
      <c r="H732" s="814" t="s">
        <v>721</v>
      </c>
      <c r="I732" s="814" t="s">
        <v>1427</v>
      </c>
      <c r="J732" s="814" t="s">
        <v>29</v>
      </c>
      <c r="K732" s="729">
        <v>443564.290873</v>
      </c>
      <c r="L732" s="729">
        <v>4647823.00631</v>
      </c>
      <c r="M732" s="714"/>
      <c r="N732" s="820">
        <v>5.05</v>
      </c>
      <c r="O732" s="814">
        <v>11.25</v>
      </c>
      <c r="P732" s="820">
        <f t="shared" si="13"/>
        <v>56.8125</v>
      </c>
      <c r="Q732" s="814"/>
    </row>
    <row r="733" s="1" customFormat="1" spans="1:17">
      <c r="A733" s="814" t="s">
        <v>9653</v>
      </c>
      <c r="B733" s="817" t="s">
        <v>9654</v>
      </c>
      <c r="C733" s="814"/>
      <c r="D733" s="814"/>
      <c r="E733" s="814" t="s">
        <v>390</v>
      </c>
      <c r="F733" s="814" t="s">
        <v>1286</v>
      </c>
      <c r="G733" s="815"/>
      <c r="H733" s="814" t="s">
        <v>721</v>
      </c>
      <c r="I733" s="814" t="s">
        <v>1427</v>
      </c>
      <c r="J733" s="814" t="s">
        <v>29</v>
      </c>
      <c r="K733" s="729">
        <v>443564.290873</v>
      </c>
      <c r="L733" s="729">
        <v>4647823.00631</v>
      </c>
      <c r="M733" s="814"/>
      <c r="N733" s="820">
        <v>5.05</v>
      </c>
      <c r="O733" s="814">
        <v>11.25</v>
      </c>
      <c r="P733" s="820">
        <f t="shared" si="13"/>
        <v>56.8125</v>
      </c>
      <c r="Q733" s="814"/>
    </row>
  </sheetData>
  <mergeCells count="29">
    <mergeCell ref="A1:C1"/>
    <mergeCell ref="A2:Q2"/>
    <mergeCell ref="A3:P3"/>
    <mergeCell ref="K4:L4"/>
    <mergeCell ref="A4:A5"/>
    <mergeCell ref="B4:B5"/>
    <mergeCell ref="C4:C5"/>
    <mergeCell ref="D4:D5"/>
    <mergeCell ref="E4:E5"/>
    <mergeCell ref="F4:F5"/>
    <mergeCell ref="G4:G5"/>
    <mergeCell ref="G597:G600"/>
    <mergeCell ref="G601:G609"/>
    <mergeCell ref="G610:G611"/>
    <mergeCell ref="G614:G615"/>
    <mergeCell ref="G616:G617"/>
    <mergeCell ref="G618:G619"/>
    <mergeCell ref="G626:G627"/>
    <mergeCell ref="G683:G684"/>
    <mergeCell ref="G712:G714"/>
    <mergeCell ref="G732:G733"/>
    <mergeCell ref="H4:H5"/>
    <mergeCell ref="I4:I5"/>
    <mergeCell ref="J4:J5"/>
    <mergeCell ref="M4:M5"/>
    <mergeCell ref="N4:N5"/>
    <mergeCell ref="O4:O5"/>
    <mergeCell ref="P4:P5"/>
    <mergeCell ref="Q4:Q5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172"/>
  <sheetViews>
    <sheetView workbookViewId="0">
      <selection activeCell="S16" sqref="S16"/>
    </sheetView>
  </sheetViews>
  <sheetFormatPr defaultColWidth="9" defaultRowHeight="14.25"/>
  <cols>
    <col min="1" max="2" width="9" style="1"/>
    <col min="3" max="3" width="14.9" style="5" customWidth="1"/>
    <col min="4" max="4" width="6.91666666666667" style="1" customWidth="1"/>
    <col min="5" max="16" width="9" style="1"/>
    <col min="17" max="17" width="10.125" style="1"/>
    <col min="18" max="16384" width="9" style="1"/>
  </cols>
  <sheetData>
    <row r="1" s="1" customFormat="1" spans="1:3">
      <c r="A1" s="634" t="s">
        <v>9655</v>
      </c>
      <c r="B1" s="635"/>
      <c r="C1" s="636"/>
    </row>
    <row r="2" s="1" customFormat="1" spans="1:17">
      <c r="A2" s="637" t="s">
        <v>9656</v>
      </c>
      <c r="B2" s="638"/>
      <c r="C2" s="639"/>
      <c r="D2" s="640"/>
      <c r="E2" s="640"/>
      <c r="F2" s="640"/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61"/>
    </row>
    <row r="3" s="1" customFormat="1" spans="1:17">
      <c r="A3" s="641" t="s">
        <v>9657</v>
      </c>
      <c r="B3" s="642" t="s">
        <v>746</v>
      </c>
      <c r="C3" s="643" t="s">
        <v>3</v>
      </c>
      <c r="D3" s="213" t="s">
        <v>747</v>
      </c>
      <c r="E3" s="644" t="s">
        <v>9658</v>
      </c>
      <c r="F3" s="213" t="s">
        <v>749</v>
      </c>
      <c r="G3" s="213" t="s">
        <v>6</v>
      </c>
      <c r="H3" s="213" t="s">
        <v>750</v>
      </c>
      <c r="I3" s="213" t="s">
        <v>13</v>
      </c>
      <c r="J3" s="213" t="s">
        <v>14</v>
      </c>
      <c r="K3" s="653" t="s">
        <v>9659</v>
      </c>
      <c r="L3" s="653"/>
      <c r="M3" s="653" t="s">
        <v>9660</v>
      </c>
      <c r="N3" s="213" t="s">
        <v>753</v>
      </c>
      <c r="O3" s="654" t="s">
        <v>1826</v>
      </c>
      <c r="P3" s="213" t="s">
        <v>9661</v>
      </c>
      <c r="Q3" s="213" t="s">
        <v>755</v>
      </c>
    </row>
    <row r="4" s="1" customFormat="1" spans="1:17">
      <c r="A4" s="641"/>
      <c r="B4" s="642"/>
      <c r="C4" s="643"/>
      <c r="D4" s="213"/>
      <c r="E4" s="644"/>
      <c r="F4" s="213"/>
      <c r="G4" s="213"/>
      <c r="H4" s="213"/>
      <c r="I4" s="213"/>
      <c r="J4" s="213"/>
      <c r="K4" s="213" t="s">
        <v>346</v>
      </c>
      <c r="L4" s="213" t="s">
        <v>345</v>
      </c>
      <c r="M4" s="653"/>
      <c r="N4" s="213"/>
      <c r="O4" s="655"/>
      <c r="P4" s="213"/>
      <c r="Q4" s="213"/>
    </row>
    <row r="5" s="1" customFormat="1" spans="1:17">
      <c r="A5" s="641"/>
      <c r="B5" s="642" t="s">
        <v>756</v>
      </c>
      <c r="C5" s="643" t="s">
        <v>3</v>
      </c>
      <c r="D5" s="213"/>
      <c r="E5" s="644"/>
      <c r="F5" s="213"/>
      <c r="G5" s="213"/>
      <c r="H5" s="213"/>
      <c r="I5" s="213"/>
      <c r="J5" s="213"/>
      <c r="K5" s="213"/>
      <c r="L5" s="213"/>
      <c r="M5" s="653"/>
      <c r="N5" s="213">
        <v>10315.84</v>
      </c>
      <c r="O5" s="656">
        <v>8580</v>
      </c>
      <c r="P5" s="213">
        <v>11.25</v>
      </c>
      <c r="Q5" s="213">
        <v>116053.2</v>
      </c>
    </row>
    <row r="6" s="1" customFormat="1" ht="21" spans="1:17">
      <c r="A6" s="645" t="s">
        <v>9662</v>
      </c>
      <c r="B6" s="646" t="s">
        <v>9663</v>
      </c>
      <c r="C6" s="647" t="s">
        <v>3</v>
      </c>
      <c r="D6" s="648"/>
      <c r="E6" s="649"/>
      <c r="F6" s="648"/>
      <c r="G6" s="648"/>
      <c r="H6" s="648"/>
      <c r="I6" s="648"/>
      <c r="J6" s="648"/>
      <c r="K6" s="648"/>
      <c r="L6" s="648"/>
      <c r="M6" s="657"/>
      <c r="N6" s="648">
        <v>7726.3</v>
      </c>
      <c r="O6" s="658">
        <v>2905</v>
      </c>
      <c r="P6" s="648">
        <v>11.25</v>
      </c>
      <c r="Q6" s="648">
        <f t="shared" ref="Q6:Q69" si="0">N6*11.25</f>
        <v>86920.875</v>
      </c>
    </row>
    <row r="7" s="1" customFormat="1" spans="1:20">
      <c r="A7" s="650">
        <v>1</v>
      </c>
      <c r="B7" s="651" t="s">
        <v>4947</v>
      </c>
      <c r="C7" s="652" t="s">
        <v>9664</v>
      </c>
      <c r="D7" s="30"/>
      <c r="E7" s="30" t="s">
        <v>390</v>
      </c>
      <c r="F7" s="568" t="s">
        <v>102</v>
      </c>
      <c r="G7" s="30"/>
      <c r="H7" s="30"/>
      <c r="I7" s="30"/>
      <c r="J7" s="30"/>
      <c r="K7" s="30"/>
      <c r="L7" s="30"/>
      <c r="M7" s="650"/>
      <c r="N7" s="659">
        <v>13.29</v>
      </c>
      <c r="O7" s="660">
        <v>5</v>
      </c>
      <c r="P7" s="30">
        <v>11.25</v>
      </c>
      <c r="Q7" s="662">
        <f t="shared" si="0"/>
        <v>149.5125</v>
      </c>
      <c r="T7" s="1">
        <v>2.66</v>
      </c>
    </row>
    <row r="8" s="1" customFormat="1" spans="1:17">
      <c r="A8" s="650">
        <v>2</v>
      </c>
      <c r="B8" s="651" t="s">
        <v>9665</v>
      </c>
      <c r="C8" s="652" t="s">
        <v>9666</v>
      </c>
      <c r="D8" s="30"/>
      <c r="E8" s="30" t="s">
        <v>390</v>
      </c>
      <c r="F8" s="568" t="s">
        <v>102</v>
      </c>
      <c r="G8" s="30"/>
      <c r="H8" s="30"/>
      <c r="I8" s="30"/>
      <c r="J8" s="30"/>
      <c r="K8" s="30"/>
      <c r="L8" s="30"/>
      <c r="M8" s="650"/>
      <c r="N8" s="659">
        <v>13.29</v>
      </c>
      <c r="O8" s="660">
        <v>5</v>
      </c>
      <c r="P8" s="30">
        <v>11.25</v>
      </c>
      <c r="Q8" s="662">
        <f t="shared" si="0"/>
        <v>149.5125</v>
      </c>
    </row>
    <row r="9" s="1" customFormat="1" spans="1:17">
      <c r="A9" s="650">
        <v>3</v>
      </c>
      <c r="B9" s="651" t="s">
        <v>9667</v>
      </c>
      <c r="C9" s="652" t="s">
        <v>9668</v>
      </c>
      <c r="D9" s="30"/>
      <c r="E9" s="30" t="s">
        <v>390</v>
      </c>
      <c r="F9" s="568" t="s">
        <v>102</v>
      </c>
      <c r="G9" s="30"/>
      <c r="H9" s="30"/>
      <c r="I9" s="30"/>
      <c r="J9" s="30"/>
      <c r="K9" s="30"/>
      <c r="L9" s="30"/>
      <c r="M9" s="650"/>
      <c r="N9" s="659">
        <v>7.98</v>
      </c>
      <c r="O9" s="660">
        <v>3</v>
      </c>
      <c r="P9" s="30">
        <v>11.25</v>
      </c>
      <c r="Q9" s="662">
        <f t="shared" si="0"/>
        <v>89.775</v>
      </c>
    </row>
    <row r="10" s="1" customFormat="1" spans="1:17">
      <c r="A10" s="650">
        <v>4</v>
      </c>
      <c r="B10" s="651" t="s">
        <v>9669</v>
      </c>
      <c r="C10" s="652" t="s">
        <v>9670</v>
      </c>
      <c r="D10" s="30"/>
      <c r="E10" s="30" t="s">
        <v>390</v>
      </c>
      <c r="F10" s="568" t="s">
        <v>102</v>
      </c>
      <c r="G10" s="30"/>
      <c r="H10" s="30"/>
      <c r="I10" s="30"/>
      <c r="J10" s="30"/>
      <c r="K10" s="30"/>
      <c r="L10" s="30"/>
      <c r="M10" s="650"/>
      <c r="N10" s="659">
        <v>15.95</v>
      </c>
      <c r="O10" s="660">
        <v>6</v>
      </c>
      <c r="P10" s="30">
        <v>11.25</v>
      </c>
      <c r="Q10" s="662">
        <f t="shared" si="0"/>
        <v>179.4375</v>
      </c>
    </row>
    <row r="11" s="1" customFormat="1" spans="1:17">
      <c r="A11" s="650">
        <v>5</v>
      </c>
      <c r="B11" s="651" t="s">
        <v>1414</v>
      </c>
      <c r="C11" s="652" t="s">
        <v>9671</v>
      </c>
      <c r="D11" s="30"/>
      <c r="E11" s="30" t="s">
        <v>390</v>
      </c>
      <c r="F11" s="568" t="s">
        <v>102</v>
      </c>
      <c r="G11" s="30"/>
      <c r="H11" s="30"/>
      <c r="I11" s="30"/>
      <c r="J11" s="30"/>
      <c r="K11" s="30"/>
      <c r="L11" s="30"/>
      <c r="M11" s="650"/>
      <c r="N11" s="659">
        <v>10.64</v>
      </c>
      <c r="O11" s="660">
        <v>4</v>
      </c>
      <c r="P11" s="30">
        <v>11.25</v>
      </c>
      <c r="Q11" s="662">
        <f t="shared" si="0"/>
        <v>119.7</v>
      </c>
    </row>
    <row r="12" s="1" customFormat="1" spans="1:17">
      <c r="A12" s="650">
        <v>6</v>
      </c>
      <c r="B12" s="651" t="s">
        <v>9672</v>
      </c>
      <c r="C12" s="652" t="s">
        <v>9673</v>
      </c>
      <c r="D12" s="30"/>
      <c r="E12" s="30" t="s">
        <v>390</v>
      </c>
      <c r="F12" s="568" t="s">
        <v>102</v>
      </c>
      <c r="G12" s="30"/>
      <c r="H12" s="30"/>
      <c r="I12" s="30"/>
      <c r="J12" s="30"/>
      <c r="K12" s="30"/>
      <c r="L12" s="30"/>
      <c r="M12" s="650"/>
      <c r="N12" s="659">
        <v>10.64</v>
      </c>
      <c r="O12" s="660">
        <v>4</v>
      </c>
      <c r="P12" s="30">
        <v>11.25</v>
      </c>
      <c r="Q12" s="662">
        <f t="shared" si="0"/>
        <v>119.7</v>
      </c>
    </row>
    <row r="13" s="1" customFormat="1" spans="1:17">
      <c r="A13" s="650">
        <v>7</v>
      </c>
      <c r="B13" s="651" t="s">
        <v>9266</v>
      </c>
      <c r="C13" s="652" t="s">
        <v>9267</v>
      </c>
      <c r="D13" s="30"/>
      <c r="E13" s="30" t="s">
        <v>390</v>
      </c>
      <c r="F13" s="568" t="s">
        <v>102</v>
      </c>
      <c r="G13" s="30"/>
      <c r="H13" s="30"/>
      <c r="I13" s="30"/>
      <c r="J13" s="30"/>
      <c r="K13" s="30"/>
      <c r="L13" s="30"/>
      <c r="M13" s="650"/>
      <c r="N13" s="659">
        <v>7.98</v>
      </c>
      <c r="O13" s="660">
        <v>3</v>
      </c>
      <c r="P13" s="30">
        <v>11.25</v>
      </c>
      <c r="Q13" s="662">
        <f t="shared" si="0"/>
        <v>89.775</v>
      </c>
    </row>
    <row r="14" s="1" customFormat="1" spans="1:17">
      <c r="A14" s="650">
        <v>8</v>
      </c>
      <c r="B14" s="651" t="s">
        <v>9674</v>
      </c>
      <c r="C14" s="652" t="s">
        <v>9675</v>
      </c>
      <c r="D14" s="30"/>
      <c r="E14" s="30" t="s">
        <v>390</v>
      </c>
      <c r="F14" s="568" t="s">
        <v>102</v>
      </c>
      <c r="G14" s="30"/>
      <c r="H14" s="30"/>
      <c r="I14" s="30"/>
      <c r="J14" s="30"/>
      <c r="K14" s="30"/>
      <c r="L14" s="30"/>
      <c r="M14" s="650"/>
      <c r="N14" s="659">
        <v>10.64</v>
      </c>
      <c r="O14" s="660">
        <v>4</v>
      </c>
      <c r="P14" s="30">
        <v>11.25</v>
      </c>
      <c r="Q14" s="662">
        <f t="shared" si="0"/>
        <v>119.7</v>
      </c>
    </row>
    <row r="15" s="1" customFormat="1" spans="1:17">
      <c r="A15" s="650">
        <v>9</v>
      </c>
      <c r="B15" s="651" t="s">
        <v>7826</v>
      </c>
      <c r="C15" s="652" t="s">
        <v>4007</v>
      </c>
      <c r="D15" s="30"/>
      <c r="E15" s="30" t="s">
        <v>390</v>
      </c>
      <c r="F15" s="568" t="s">
        <v>102</v>
      </c>
      <c r="G15" s="30"/>
      <c r="H15" s="30"/>
      <c r="I15" s="30"/>
      <c r="J15" s="30"/>
      <c r="K15" s="30"/>
      <c r="L15" s="30"/>
      <c r="M15" s="650"/>
      <c r="N15" s="659">
        <v>13.29</v>
      </c>
      <c r="O15" s="660">
        <v>5</v>
      </c>
      <c r="P15" s="30">
        <v>11.25</v>
      </c>
      <c r="Q15" s="662">
        <f t="shared" si="0"/>
        <v>149.5125</v>
      </c>
    </row>
    <row r="16" s="1" customFormat="1" spans="1:17">
      <c r="A16" s="650">
        <v>10</v>
      </c>
      <c r="B16" s="651" t="s">
        <v>9676</v>
      </c>
      <c r="C16" s="652" t="s">
        <v>9677</v>
      </c>
      <c r="D16" s="30"/>
      <c r="E16" s="30" t="s">
        <v>390</v>
      </c>
      <c r="F16" s="568" t="s">
        <v>102</v>
      </c>
      <c r="G16" s="30"/>
      <c r="H16" s="30"/>
      <c r="I16" s="30"/>
      <c r="J16" s="30"/>
      <c r="K16" s="30"/>
      <c r="L16" s="30"/>
      <c r="M16" s="650"/>
      <c r="N16" s="659">
        <v>10.64</v>
      </c>
      <c r="O16" s="660">
        <v>4</v>
      </c>
      <c r="P16" s="30">
        <v>11.25</v>
      </c>
      <c r="Q16" s="662">
        <f t="shared" si="0"/>
        <v>119.7</v>
      </c>
    </row>
    <row r="17" s="1" customFormat="1" spans="1:17">
      <c r="A17" s="650">
        <v>11</v>
      </c>
      <c r="B17" s="651" t="s">
        <v>9678</v>
      </c>
      <c r="C17" s="652" t="s">
        <v>1993</v>
      </c>
      <c r="D17" s="30"/>
      <c r="E17" s="30" t="s">
        <v>390</v>
      </c>
      <c r="F17" s="568" t="s">
        <v>102</v>
      </c>
      <c r="G17" s="30"/>
      <c r="H17" s="30"/>
      <c r="I17" s="30"/>
      <c r="J17" s="30"/>
      <c r="K17" s="30"/>
      <c r="L17" s="30"/>
      <c r="M17" s="650"/>
      <c r="N17" s="659">
        <v>18.61</v>
      </c>
      <c r="O17" s="660">
        <v>7</v>
      </c>
      <c r="P17" s="30">
        <v>11.25</v>
      </c>
      <c r="Q17" s="662">
        <f t="shared" si="0"/>
        <v>209.3625</v>
      </c>
    </row>
    <row r="18" s="1" customFormat="1" spans="1:17">
      <c r="A18" s="650">
        <v>12</v>
      </c>
      <c r="B18" s="651" t="s">
        <v>9679</v>
      </c>
      <c r="C18" s="652" t="s">
        <v>9680</v>
      </c>
      <c r="D18" s="30"/>
      <c r="E18" s="30" t="s">
        <v>390</v>
      </c>
      <c r="F18" s="568" t="s">
        <v>102</v>
      </c>
      <c r="G18" s="30"/>
      <c r="H18" s="30"/>
      <c r="I18" s="30"/>
      <c r="J18" s="30"/>
      <c r="K18" s="30"/>
      <c r="L18" s="30"/>
      <c r="M18" s="650"/>
      <c r="N18" s="659">
        <v>7.98</v>
      </c>
      <c r="O18" s="660">
        <v>3</v>
      </c>
      <c r="P18" s="30">
        <v>11.25</v>
      </c>
      <c r="Q18" s="662">
        <f t="shared" si="0"/>
        <v>89.775</v>
      </c>
    </row>
    <row r="19" s="1" customFormat="1" spans="1:17">
      <c r="A19" s="650">
        <v>13</v>
      </c>
      <c r="B19" s="651" t="s">
        <v>9681</v>
      </c>
      <c r="C19" s="652" t="s">
        <v>9682</v>
      </c>
      <c r="D19" s="30"/>
      <c r="E19" s="30" t="s">
        <v>390</v>
      </c>
      <c r="F19" s="568" t="s">
        <v>102</v>
      </c>
      <c r="G19" s="30"/>
      <c r="H19" s="30"/>
      <c r="I19" s="30"/>
      <c r="J19" s="30"/>
      <c r="K19" s="30"/>
      <c r="L19" s="30"/>
      <c r="M19" s="650"/>
      <c r="N19" s="659">
        <v>7.98</v>
      </c>
      <c r="O19" s="660">
        <v>3</v>
      </c>
      <c r="P19" s="30">
        <v>11.25</v>
      </c>
      <c r="Q19" s="662">
        <f t="shared" si="0"/>
        <v>89.775</v>
      </c>
    </row>
    <row r="20" s="1" customFormat="1" spans="1:17">
      <c r="A20" s="650">
        <v>14</v>
      </c>
      <c r="B20" s="651" t="s">
        <v>9683</v>
      </c>
      <c r="C20" s="652" t="s">
        <v>8845</v>
      </c>
      <c r="D20" s="30"/>
      <c r="E20" s="30" t="s">
        <v>390</v>
      </c>
      <c r="F20" s="568" t="s">
        <v>102</v>
      </c>
      <c r="G20" s="30"/>
      <c r="H20" s="30"/>
      <c r="I20" s="30"/>
      <c r="J20" s="30"/>
      <c r="K20" s="30"/>
      <c r="L20" s="30"/>
      <c r="M20" s="650"/>
      <c r="N20" s="659">
        <v>15.95</v>
      </c>
      <c r="O20" s="660">
        <v>6</v>
      </c>
      <c r="P20" s="30">
        <v>11.25</v>
      </c>
      <c r="Q20" s="662">
        <f t="shared" si="0"/>
        <v>179.4375</v>
      </c>
    </row>
    <row r="21" s="1" customFormat="1" spans="1:17">
      <c r="A21" s="650">
        <v>15</v>
      </c>
      <c r="B21" s="651" t="s">
        <v>9684</v>
      </c>
      <c r="C21" s="652" t="s">
        <v>9685</v>
      </c>
      <c r="D21" s="30"/>
      <c r="E21" s="30" t="s">
        <v>390</v>
      </c>
      <c r="F21" s="568" t="s">
        <v>102</v>
      </c>
      <c r="G21" s="30"/>
      <c r="H21" s="30"/>
      <c r="I21" s="30"/>
      <c r="J21" s="30"/>
      <c r="K21" s="30"/>
      <c r="L21" s="30"/>
      <c r="M21" s="650"/>
      <c r="N21" s="659">
        <v>7.98</v>
      </c>
      <c r="O21" s="660">
        <v>3</v>
      </c>
      <c r="P21" s="30">
        <v>11.25</v>
      </c>
      <c r="Q21" s="662">
        <f t="shared" si="0"/>
        <v>89.775</v>
      </c>
    </row>
    <row r="22" s="1" customFormat="1" spans="1:17">
      <c r="A22" s="650">
        <v>16</v>
      </c>
      <c r="B22" s="651" t="s">
        <v>9686</v>
      </c>
      <c r="C22" s="652" t="s">
        <v>1415</v>
      </c>
      <c r="D22" s="30"/>
      <c r="E22" s="30" t="s">
        <v>390</v>
      </c>
      <c r="F22" s="568" t="s">
        <v>102</v>
      </c>
      <c r="G22" s="30"/>
      <c r="H22" s="30"/>
      <c r="I22" s="30"/>
      <c r="J22" s="30"/>
      <c r="K22" s="30"/>
      <c r="L22" s="30"/>
      <c r="M22" s="650"/>
      <c r="N22" s="659">
        <v>5.32</v>
      </c>
      <c r="O22" s="660">
        <v>2</v>
      </c>
      <c r="P22" s="30">
        <v>11.25</v>
      </c>
      <c r="Q22" s="662">
        <f t="shared" si="0"/>
        <v>59.85</v>
      </c>
    </row>
    <row r="23" s="1" customFormat="1" spans="1:17">
      <c r="A23" s="650">
        <v>17</v>
      </c>
      <c r="B23" s="651" t="s">
        <v>9687</v>
      </c>
      <c r="C23" s="652" t="s">
        <v>3498</v>
      </c>
      <c r="D23" s="30"/>
      <c r="E23" s="30" t="s">
        <v>390</v>
      </c>
      <c r="F23" s="568" t="s">
        <v>102</v>
      </c>
      <c r="G23" s="30"/>
      <c r="H23" s="30"/>
      <c r="I23" s="30"/>
      <c r="J23" s="30"/>
      <c r="K23" s="30"/>
      <c r="L23" s="30"/>
      <c r="M23" s="650"/>
      <c r="N23" s="659">
        <v>10.64</v>
      </c>
      <c r="O23" s="660">
        <v>4</v>
      </c>
      <c r="P23" s="30">
        <v>11.25</v>
      </c>
      <c r="Q23" s="662">
        <f t="shared" si="0"/>
        <v>119.7</v>
      </c>
    </row>
    <row r="24" s="1" customFormat="1" spans="1:17">
      <c r="A24" s="650">
        <v>18</v>
      </c>
      <c r="B24" s="651" t="s">
        <v>9688</v>
      </c>
      <c r="C24" s="652" t="s">
        <v>9689</v>
      </c>
      <c r="D24" s="30"/>
      <c r="E24" s="30" t="s">
        <v>390</v>
      </c>
      <c r="F24" s="568" t="s">
        <v>102</v>
      </c>
      <c r="G24" s="30"/>
      <c r="H24" s="30"/>
      <c r="I24" s="30"/>
      <c r="J24" s="30"/>
      <c r="K24" s="30"/>
      <c r="L24" s="30"/>
      <c r="M24" s="650"/>
      <c r="N24" s="659">
        <v>10.64</v>
      </c>
      <c r="O24" s="660">
        <v>4</v>
      </c>
      <c r="P24" s="30">
        <v>11.25</v>
      </c>
      <c r="Q24" s="662">
        <f t="shared" si="0"/>
        <v>119.7</v>
      </c>
    </row>
    <row r="25" s="1" customFormat="1" spans="1:17">
      <c r="A25" s="650">
        <v>19</v>
      </c>
      <c r="B25" s="651" t="s">
        <v>9690</v>
      </c>
      <c r="C25" s="652" t="s">
        <v>9691</v>
      </c>
      <c r="D25" s="30"/>
      <c r="E25" s="30" t="s">
        <v>390</v>
      </c>
      <c r="F25" s="568" t="s">
        <v>102</v>
      </c>
      <c r="G25" s="30"/>
      <c r="H25" s="30"/>
      <c r="I25" s="30"/>
      <c r="J25" s="30"/>
      <c r="K25" s="30"/>
      <c r="L25" s="30"/>
      <c r="M25" s="650"/>
      <c r="N25" s="659">
        <v>7.98</v>
      </c>
      <c r="O25" s="660">
        <v>3</v>
      </c>
      <c r="P25" s="30">
        <v>11.25</v>
      </c>
      <c r="Q25" s="662">
        <f t="shared" si="0"/>
        <v>89.775</v>
      </c>
    </row>
    <row r="26" s="1" customFormat="1" spans="1:17">
      <c r="A26" s="650">
        <v>20</v>
      </c>
      <c r="B26" s="651" t="s">
        <v>9692</v>
      </c>
      <c r="C26" s="652" t="s">
        <v>9693</v>
      </c>
      <c r="D26" s="30"/>
      <c r="E26" s="30" t="s">
        <v>390</v>
      </c>
      <c r="F26" s="568" t="s">
        <v>102</v>
      </c>
      <c r="G26" s="30"/>
      <c r="H26" s="30"/>
      <c r="I26" s="30"/>
      <c r="J26" s="30"/>
      <c r="K26" s="30"/>
      <c r="L26" s="30"/>
      <c r="M26" s="650"/>
      <c r="N26" s="659">
        <v>10.64</v>
      </c>
      <c r="O26" s="660">
        <v>4</v>
      </c>
      <c r="P26" s="30">
        <v>11.25</v>
      </c>
      <c r="Q26" s="662">
        <f t="shared" si="0"/>
        <v>119.7</v>
      </c>
    </row>
    <row r="27" s="1" customFormat="1" spans="1:17">
      <c r="A27" s="650">
        <v>21</v>
      </c>
      <c r="B27" s="651" t="s">
        <v>9694</v>
      </c>
      <c r="C27" s="652" t="s">
        <v>7159</v>
      </c>
      <c r="D27" s="30"/>
      <c r="E27" s="30" t="s">
        <v>390</v>
      </c>
      <c r="F27" s="568" t="s">
        <v>102</v>
      </c>
      <c r="G27" s="30"/>
      <c r="H27" s="30"/>
      <c r="I27" s="30"/>
      <c r="J27" s="30"/>
      <c r="K27" s="30"/>
      <c r="L27" s="30"/>
      <c r="M27" s="650"/>
      <c r="N27" s="659">
        <v>5.32</v>
      </c>
      <c r="O27" s="660">
        <v>2</v>
      </c>
      <c r="P27" s="30">
        <v>11.25</v>
      </c>
      <c r="Q27" s="662">
        <f t="shared" si="0"/>
        <v>59.85</v>
      </c>
    </row>
    <row r="28" s="1" customFormat="1" spans="1:17">
      <c r="A28" s="650">
        <v>22</v>
      </c>
      <c r="B28" s="651" t="s">
        <v>9695</v>
      </c>
      <c r="C28" s="652" t="s">
        <v>9696</v>
      </c>
      <c r="D28" s="30"/>
      <c r="E28" s="30" t="s">
        <v>390</v>
      </c>
      <c r="F28" s="568" t="s">
        <v>102</v>
      </c>
      <c r="G28" s="30"/>
      <c r="H28" s="30"/>
      <c r="I28" s="30"/>
      <c r="J28" s="30"/>
      <c r="K28" s="30"/>
      <c r="L28" s="30"/>
      <c r="M28" s="650"/>
      <c r="N28" s="659">
        <v>7.98</v>
      </c>
      <c r="O28" s="660">
        <v>3</v>
      </c>
      <c r="P28" s="30">
        <v>11.25</v>
      </c>
      <c r="Q28" s="662">
        <f t="shared" si="0"/>
        <v>89.775</v>
      </c>
    </row>
    <row r="29" s="1" customFormat="1" spans="1:17">
      <c r="A29" s="650">
        <v>23</v>
      </c>
      <c r="B29" s="651" t="s">
        <v>9697</v>
      </c>
      <c r="C29" s="652" t="s">
        <v>4222</v>
      </c>
      <c r="D29" s="30"/>
      <c r="E29" s="30" t="s">
        <v>390</v>
      </c>
      <c r="F29" s="568" t="s">
        <v>102</v>
      </c>
      <c r="G29" s="30"/>
      <c r="H29" s="30"/>
      <c r="I29" s="30"/>
      <c r="J29" s="30"/>
      <c r="K29" s="30"/>
      <c r="L29" s="30"/>
      <c r="M29" s="650"/>
      <c r="N29" s="659">
        <v>10.64</v>
      </c>
      <c r="O29" s="660">
        <v>4</v>
      </c>
      <c r="P29" s="30">
        <v>11.25</v>
      </c>
      <c r="Q29" s="662">
        <f t="shared" si="0"/>
        <v>119.7</v>
      </c>
    </row>
    <row r="30" s="1" customFormat="1" spans="1:17">
      <c r="A30" s="650">
        <v>24</v>
      </c>
      <c r="B30" s="651" t="s">
        <v>9698</v>
      </c>
      <c r="C30" s="652" t="s">
        <v>9699</v>
      </c>
      <c r="D30" s="30"/>
      <c r="E30" s="30" t="s">
        <v>390</v>
      </c>
      <c r="F30" s="568" t="s">
        <v>102</v>
      </c>
      <c r="G30" s="30"/>
      <c r="H30" s="30"/>
      <c r="I30" s="30"/>
      <c r="J30" s="30"/>
      <c r="K30" s="30"/>
      <c r="L30" s="30"/>
      <c r="M30" s="650"/>
      <c r="N30" s="659">
        <v>13.29</v>
      </c>
      <c r="O30" s="660">
        <v>5</v>
      </c>
      <c r="P30" s="30">
        <v>11.25</v>
      </c>
      <c r="Q30" s="662">
        <f t="shared" si="0"/>
        <v>149.5125</v>
      </c>
    </row>
    <row r="31" s="1" customFormat="1" spans="1:17">
      <c r="A31" s="650">
        <v>25</v>
      </c>
      <c r="B31" s="651" t="s">
        <v>9700</v>
      </c>
      <c r="C31" s="652" t="s">
        <v>9701</v>
      </c>
      <c r="D31" s="30"/>
      <c r="E31" s="30" t="s">
        <v>390</v>
      </c>
      <c r="F31" s="568" t="s">
        <v>102</v>
      </c>
      <c r="G31" s="30"/>
      <c r="H31" s="30"/>
      <c r="I31" s="30"/>
      <c r="J31" s="30"/>
      <c r="K31" s="30"/>
      <c r="L31" s="30"/>
      <c r="M31" s="650"/>
      <c r="N31" s="659">
        <v>15.95</v>
      </c>
      <c r="O31" s="660">
        <v>6</v>
      </c>
      <c r="P31" s="30">
        <v>11.25</v>
      </c>
      <c r="Q31" s="662">
        <f t="shared" si="0"/>
        <v>179.4375</v>
      </c>
    </row>
    <row r="32" s="1" customFormat="1" spans="1:17">
      <c r="A32" s="650">
        <v>26</v>
      </c>
      <c r="B32" s="651" t="s">
        <v>9702</v>
      </c>
      <c r="C32" s="652" t="s">
        <v>9703</v>
      </c>
      <c r="D32" s="30"/>
      <c r="E32" s="30" t="s">
        <v>390</v>
      </c>
      <c r="F32" s="568" t="s">
        <v>102</v>
      </c>
      <c r="G32" s="30"/>
      <c r="H32" s="30"/>
      <c r="I32" s="30"/>
      <c r="J32" s="30"/>
      <c r="K32" s="30"/>
      <c r="L32" s="30"/>
      <c r="M32" s="650"/>
      <c r="N32" s="659">
        <v>7.98</v>
      </c>
      <c r="O32" s="660">
        <v>3</v>
      </c>
      <c r="P32" s="30">
        <v>11.25</v>
      </c>
      <c r="Q32" s="662">
        <f t="shared" si="0"/>
        <v>89.775</v>
      </c>
    </row>
    <row r="33" s="1" customFormat="1" spans="1:17">
      <c r="A33" s="650">
        <v>27</v>
      </c>
      <c r="B33" s="651" t="s">
        <v>9704</v>
      </c>
      <c r="C33" s="652" t="s">
        <v>9705</v>
      </c>
      <c r="D33" s="30"/>
      <c r="E33" s="30" t="s">
        <v>390</v>
      </c>
      <c r="F33" s="568" t="s">
        <v>102</v>
      </c>
      <c r="G33" s="30"/>
      <c r="H33" s="30"/>
      <c r="I33" s="30"/>
      <c r="J33" s="30"/>
      <c r="K33" s="30"/>
      <c r="L33" s="30"/>
      <c r="M33" s="650"/>
      <c r="N33" s="659">
        <v>7.98</v>
      </c>
      <c r="O33" s="660">
        <v>3</v>
      </c>
      <c r="P33" s="30">
        <v>11.25</v>
      </c>
      <c r="Q33" s="662">
        <f t="shared" si="0"/>
        <v>89.775</v>
      </c>
    </row>
    <row r="34" s="1" customFormat="1" spans="1:17">
      <c r="A34" s="650">
        <v>28</v>
      </c>
      <c r="B34" s="651" t="s">
        <v>9706</v>
      </c>
      <c r="C34" s="652" t="s">
        <v>9707</v>
      </c>
      <c r="D34" s="30"/>
      <c r="E34" s="30" t="s">
        <v>390</v>
      </c>
      <c r="F34" s="568" t="s">
        <v>102</v>
      </c>
      <c r="G34" s="30"/>
      <c r="H34" s="30"/>
      <c r="I34" s="30"/>
      <c r="J34" s="30"/>
      <c r="K34" s="30"/>
      <c r="L34" s="30"/>
      <c r="M34" s="650"/>
      <c r="N34" s="659">
        <v>15.95</v>
      </c>
      <c r="O34" s="660">
        <v>6</v>
      </c>
      <c r="P34" s="30">
        <v>11.25</v>
      </c>
      <c r="Q34" s="662">
        <f t="shared" si="0"/>
        <v>179.4375</v>
      </c>
    </row>
    <row r="35" s="1" customFormat="1" spans="1:17">
      <c r="A35" s="650">
        <v>29</v>
      </c>
      <c r="B35" s="651" t="s">
        <v>9708</v>
      </c>
      <c r="C35" s="652" t="s">
        <v>9709</v>
      </c>
      <c r="D35" s="30"/>
      <c r="E35" s="30" t="s">
        <v>390</v>
      </c>
      <c r="F35" s="568" t="s">
        <v>102</v>
      </c>
      <c r="G35" s="30"/>
      <c r="H35" s="30"/>
      <c r="I35" s="30"/>
      <c r="J35" s="30"/>
      <c r="K35" s="30"/>
      <c r="L35" s="30"/>
      <c r="M35" s="650"/>
      <c r="N35" s="659">
        <v>7.98</v>
      </c>
      <c r="O35" s="660">
        <v>3</v>
      </c>
      <c r="P35" s="30">
        <v>11.25</v>
      </c>
      <c r="Q35" s="662">
        <f t="shared" si="0"/>
        <v>89.775</v>
      </c>
    </row>
    <row r="36" s="1" customFormat="1" spans="1:17">
      <c r="A36" s="650">
        <v>30</v>
      </c>
      <c r="B36" s="651" t="s">
        <v>9710</v>
      </c>
      <c r="C36" s="652" t="s">
        <v>9711</v>
      </c>
      <c r="D36" s="30"/>
      <c r="E36" s="30" t="s">
        <v>390</v>
      </c>
      <c r="F36" s="568" t="s">
        <v>102</v>
      </c>
      <c r="G36" s="30"/>
      <c r="H36" s="30"/>
      <c r="I36" s="30"/>
      <c r="J36" s="30"/>
      <c r="K36" s="30"/>
      <c r="L36" s="30"/>
      <c r="M36" s="650"/>
      <c r="N36" s="659">
        <v>13.29</v>
      </c>
      <c r="O36" s="660">
        <v>5</v>
      </c>
      <c r="P36" s="30">
        <v>11.25</v>
      </c>
      <c r="Q36" s="662">
        <f t="shared" si="0"/>
        <v>149.5125</v>
      </c>
    </row>
    <row r="37" s="1" customFormat="1" spans="1:17">
      <c r="A37" s="650">
        <v>31</v>
      </c>
      <c r="B37" s="651" t="s">
        <v>9712</v>
      </c>
      <c r="C37" s="652" t="s">
        <v>9713</v>
      </c>
      <c r="D37" s="30"/>
      <c r="E37" s="30" t="s">
        <v>390</v>
      </c>
      <c r="F37" s="568" t="s">
        <v>102</v>
      </c>
      <c r="G37" s="30"/>
      <c r="H37" s="30"/>
      <c r="I37" s="30"/>
      <c r="J37" s="30"/>
      <c r="K37" s="30"/>
      <c r="L37" s="30"/>
      <c r="M37" s="650"/>
      <c r="N37" s="659">
        <v>18.61</v>
      </c>
      <c r="O37" s="660">
        <v>7</v>
      </c>
      <c r="P37" s="30">
        <v>11.25</v>
      </c>
      <c r="Q37" s="662">
        <f t="shared" si="0"/>
        <v>209.3625</v>
      </c>
    </row>
    <row r="38" s="1" customFormat="1" spans="1:17">
      <c r="A38" s="650">
        <v>32</v>
      </c>
      <c r="B38" s="651" t="s">
        <v>9714</v>
      </c>
      <c r="C38" s="652" t="s">
        <v>9715</v>
      </c>
      <c r="D38" s="30"/>
      <c r="E38" s="30" t="s">
        <v>390</v>
      </c>
      <c r="F38" s="568" t="s">
        <v>102</v>
      </c>
      <c r="G38" s="30"/>
      <c r="H38" s="30"/>
      <c r="I38" s="30"/>
      <c r="J38" s="30"/>
      <c r="K38" s="30"/>
      <c r="L38" s="30"/>
      <c r="M38" s="650"/>
      <c r="N38" s="659">
        <v>10.64</v>
      </c>
      <c r="O38" s="660">
        <v>4</v>
      </c>
      <c r="P38" s="30">
        <v>11.25</v>
      </c>
      <c r="Q38" s="662">
        <f t="shared" si="0"/>
        <v>119.7</v>
      </c>
    </row>
    <row r="39" s="1" customFormat="1" spans="1:17">
      <c r="A39" s="650">
        <v>33</v>
      </c>
      <c r="B39" s="651" t="s">
        <v>9716</v>
      </c>
      <c r="C39" s="652" t="s">
        <v>9717</v>
      </c>
      <c r="D39" s="30"/>
      <c r="E39" s="30" t="s">
        <v>390</v>
      </c>
      <c r="F39" s="568" t="s">
        <v>102</v>
      </c>
      <c r="G39" s="30"/>
      <c r="H39" s="30"/>
      <c r="I39" s="30"/>
      <c r="J39" s="30"/>
      <c r="K39" s="30"/>
      <c r="L39" s="30"/>
      <c r="M39" s="650"/>
      <c r="N39" s="659">
        <v>13.29</v>
      </c>
      <c r="O39" s="660">
        <v>5</v>
      </c>
      <c r="P39" s="30">
        <v>11.25</v>
      </c>
      <c r="Q39" s="662">
        <f t="shared" si="0"/>
        <v>149.5125</v>
      </c>
    </row>
    <row r="40" s="1" customFormat="1" spans="1:17">
      <c r="A40" s="650">
        <v>34</v>
      </c>
      <c r="B40" s="651" t="s">
        <v>9718</v>
      </c>
      <c r="C40" s="652" t="s">
        <v>9719</v>
      </c>
      <c r="D40" s="30"/>
      <c r="E40" s="30" t="s">
        <v>390</v>
      </c>
      <c r="F40" s="568" t="s">
        <v>102</v>
      </c>
      <c r="G40" s="30"/>
      <c r="H40" s="30"/>
      <c r="I40" s="30"/>
      <c r="J40" s="30"/>
      <c r="K40" s="30"/>
      <c r="L40" s="30"/>
      <c r="M40" s="650"/>
      <c r="N40" s="659">
        <v>18.61</v>
      </c>
      <c r="O40" s="660">
        <v>7</v>
      </c>
      <c r="P40" s="30">
        <v>11.25</v>
      </c>
      <c r="Q40" s="662">
        <f t="shared" si="0"/>
        <v>209.3625</v>
      </c>
    </row>
    <row r="41" s="1" customFormat="1" spans="1:17">
      <c r="A41" s="650">
        <v>35</v>
      </c>
      <c r="B41" s="651" t="s">
        <v>9720</v>
      </c>
      <c r="C41" s="652" t="s">
        <v>9721</v>
      </c>
      <c r="D41" s="30"/>
      <c r="E41" s="30" t="s">
        <v>390</v>
      </c>
      <c r="F41" s="568" t="s">
        <v>102</v>
      </c>
      <c r="G41" s="30"/>
      <c r="H41" s="30"/>
      <c r="I41" s="30"/>
      <c r="J41" s="30"/>
      <c r="K41" s="30"/>
      <c r="L41" s="30"/>
      <c r="M41" s="650"/>
      <c r="N41" s="659">
        <v>7.98</v>
      </c>
      <c r="O41" s="660">
        <v>3</v>
      </c>
      <c r="P41" s="30">
        <v>11.25</v>
      </c>
      <c r="Q41" s="662">
        <f t="shared" si="0"/>
        <v>89.775</v>
      </c>
    </row>
    <row r="42" s="1" customFormat="1" spans="1:17">
      <c r="A42" s="650">
        <v>36</v>
      </c>
      <c r="B42" s="651" t="s">
        <v>9722</v>
      </c>
      <c r="C42" s="652" t="s">
        <v>9723</v>
      </c>
      <c r="D42" s="30"/>
      <c r="E42" s="30" t="s">
        <v>390</v>
      </c>
      <c r="F42" s="568" t="s">
        <v>102</v>
      </c>
      <c r="G42" s="30"/>
      <c r="H42" s="30"/>
      <c r="I42" s="30"/>
      <c r="J42" s="30"/>
      <c r="K42" s="30"/>
      <c r="L42" s="30"/>
      <c r="M42" s="650"/>
      <c r="N42" s="659">
        <v>7.98</v>
      </c>
      <c r="O42" s="660">
        <v>3</v>
      </c>
      <c r="P42" s="30">
        <v>11.25</v>
      </c>
      <c r="Q42" s="662">
        <f t="shared" si="0"/>
        <v>89.775</v>
      </c>
    </row>
    <row r="43" s="1" customFormat="1" spans="1:17">
      <c r="A43" s="650">
        <v>37</v>
      </c>
      <c r="B43" s="651" t="s">
        <v>9724</v>
      </c>
      <c r="C43" s="652" t="s">
        <v>9725</v>
      </c>
      <c r="D43" s="30"/>
      <c r="E43" s="30" t="s">
        <v>390</v>
      </c>
      <c r="F43" s="568" t="s">
        <v>102</v>
      </c>
      <c r="G43" s="30"/>
      <c r="H43" s="30"/>
      <c r="I43" s="30"/>
      <c r="J43" s="30"/>
      <c r="K43" s="30"/>
      <c r="L43" s="30"/>
      <c r="M43" s="650"/>
      <c r="N43" s="659">
        <v>5.32</v>
      </c>
      <c r="O43" s="660">
        <v>2</v>
      </c>
      <c r="P43" s="30">
        <v>11.25</v>
      </c>
      <c r="Q43" s="662">
        <f t="shared" si="0"/>
        <v>59.85</v>
      </c>
    </row>
    <row r="44" s="1" customFormat="1" spans="1:17">
      <c r="A44" s="650">
        <v>38</v>
      </c>
      <c r="B44" s="651" t="s">
        <v>9726</v>
      </c>
      <c r="C44" s="652" t="s">
        <v>9727</v>
      </c>
      <c r="D44" s="30"/>
      <c r="E44" s="30" t="s">
        <v>390</v>
      </c>
      <c r="F44" s="568" t="s">
        <v>102</v>
      </c>
      <c r="G44" s="30"/>
      <c r="H44" s="30"/>
      <c r="I44" s="30"/>
      <c r="J44" s="30"/>
      <c r="K44" s="30"/>
      <c r="L44" s="30"/>
      <c r="M44" s="650"/>
      <c r="N44" s="659">
        <v>13.3</v>
      </c>
      <c r="O44" s="660">
        <v>5</v>
      </c>
      <c r="P44" s="30">
        <v>11.25</v>
      </c>
      <c r="Q44" s="662">
        <f t="shared" si="0"/>
        <v>149.625</v>
      </c>
    </row>
    <row r="45" s="1" customFormat="1" spans="1:17">
      <c r="A45" s="650">
        <v>39</v>
      </c>
      <c r="B45" s="651" t="s">
        <v>9263</v>
      </c>
      <c r="C45" s="652" t="s">
        <v>9264</v>
      </c>
      <c r="D45" s="30"/>
      <c r="E45" s="30" t="s">
        <v>390</v>
      </c>
      <c r="F45" s="568" t="s">
        <v>102</v>
      </c>
      <c r="G45" s="30"/>
      <c r="H45" s="30"/>
      <c r="I45" s="30"/>
      <c r="J45" s="30"/>
      <c r="K45" s="30"/>
      <c r="L45" s="30"/>
      <c r="M45" s="650"/>
      <c r="N45" s="659">
        <v>13.3</v>
      </c>
      <c r="O45" s="660">
        <v>5</v>
      </c>
      <c r="P45" s="30">
        <v>11.25</v>
      </c>
      <c r="Q45" s="662">
        <f t="shared" si="0"/>
        <v>149.625</v>
      </c>
    </row>
    <row r="46" s="1" customFormat="1" spans="1:17">
      <c r="A46" s="650">
        <v>40</v>
      </c>
      <c r="B46" s="651" t="s">
        <v>9728</v>
      </c>
      <c r="C46" s="652" t="s">
        <v>8092</v>
      </c>
      <c r="D46" s="30"/>
      <c r="E46" s="30" t="s">
        <v>390</v>
      </c>
      <c r="F46" s="568" t="s">
        <v>102</v>
      </c>
      <c r="G46" s="30"/>
      <c r="H46" s="30"/>
      <c r="I46" s="30"/>
      <c r="J46" s="30"/>
      <c r="K46" s="30"/>
      <c r="L46" s="30"/>
      <c r="M46" s="650"/>
      <c r="N46" s="659">
        <v>15.95</v>
      </c>
      <c r="O46" s="660">
        <v>6</v>
      </c>
      <c r="P46" s="30">
        <v>11.25</v>
      </c>
      <c r="Q46" s="662">
        <f t="shared" si="0"/>
        <v>179.4375</v>
      </c>
    </row>
    <row r="47" s="1" customFormat="1" spans="1:17">
      <c r="A47" s="650">
        <v>41</v>
      </c>
      <c r="B47" s="651" t="s">
        <v>9729</v>
      </c>
      <c r="C47" s="652" t="s">
        <v>8209</v>
      </c>
      <c r="D47" s="30"/>
      <c r="E47" s="30" t="s">
        <v>390</v>
      </c>
      <c r="F47" s="568" t="s">
        <v>102</v>
      </c>
      <c r="G47" s="30"/>
      <c r="H47" s="30"/>
      <c r="I47" s="30"/>
      <c r="J47" s="30"/>
      <c r="K47" s="30"/>
      <c r="L47" s="30"/>
      <c r="M47" s="650"/>
      <c r="N47" s="659">
        <v>10.64</v>
      </c>
      <c r="O47" s="660">
        <v>4</v>
      </c>
      <c r="P47" s="30">
        <v>11.25</v>
      </c>
      <c r="Q47" s="662">
        <f t="shared" si="0"/>
        <v>119.7</v>
      </c>
    </row>
    <row r="48" s="1" customFormat="1" spans="1:17">
      <c r="A48" s="650">
        <v>42</v>
      </c>
      <c r="B48" s="651" t="s">
        <v>9730</v>
      </c>
      <c r="C48" s="652" t="s">
        <v>9731</v>
      </c>
      <c r="D48" s="30"/>
      <c r="E48" s="30" t="s">
        <v>390</v>
      </c>
      <c r="F48" s="568" t="s">
        <v>102</v>
      </c>
      <c r="G48" s="30"/>
      <c r="H48" s="30"/>
      <c r="I48" s="30"/>
      <c r="J48" s="30"/>
      <c r="K48" s="30"/>
      <c r="L48" s="30"/>
      <c r="M48" s="650"/>
      <c r="N48" s="659">
        <v>7.98</v>
      </c>
      <c r="O48" s="660">
        <v>3</v>
      </c>
      <c r="P48" s="30">
        <v>11.25</v>
      </c>
      <c r="Q48" s="662">
        <f t="shared" si="0"/>
        <v>89.775</v>
      </c>
    </row>
    <row r="49" s="1" customFormat="1" spans="1:17">
      <c r="A49" s="650">
        <v>43</v>
      </c>
      <c r="B49" s="651" t="s">
        <v>9732</v>
      </c>
      <c r="C49" s="652" t="s">
        <v>9733</v>
      </c>
      <c r="D49" s="30"/>
      <c r="E49" s="30" t="s">
        <v>390</v>
      </c>
      <c r="F49" s="568" t="s">
        <v>102</v>
      </c>
      <c r="G49" s="30"/>
      <c r="H49" s="30"/>
      <c r="I49" s="30"/>
      <c r="J49" s="30"/>
      <c r="K49" s="30"/>
      <c r="L49" s="30"/>
      <c r="M49" s="650"/>
      <c r="N49" s="659">
        <v>10.64</v>
      </c>
      <c r="O49" s="660">
        <v>4</v>
      </c>
      <c r="P49" s="30">
        <v>11.25</v>
      </c>
      <c r="Q49" s="662">
        <f t="shared" si="0"/>
        <v>119.7</v>
      </c>
    </row>
    <row r="50" s="1" customFormat="1" spans="1:17">
      <c r="A50" s="650">
        <v>44</v>
      </c>
      <c r="B50" s="651" t="s">
        <v>9734</v>
      </c>
      <c r="C50" s="652" t="s">
        <v>8060</v>
      </c>
      <c r="D50" s="30"/>
      <c r="E50" s="30" t="s">
        <v>390</v>
      </c>
      <c r="F50" s="568" t="s">
        <v>102</v>
      </c>
      <c r="G50" s="30"/>
      <c r="H50" s="30"/>
      <c r="I50" s="30"/>
      <c r="J50" s="30"/>
      <c r="K50" s="30"/>
      <c r="L50" s="30"/>
      <c r="M50" s="650"/>
      <c r="N50" s="659">
        <v>7.98</v>
      </c>
      <c r="O50" s="660">
        <v>3</v>
      </c>
      <c r="P50" s="30">
        <v>11.25</v>
      </c>
      <c r="Q50" s="662">
        <f t="shared" si="0"/>
        <v>89.775</v>
      </c>
    </row>
    <row r="51" s="1" customFormat="1" spans="1:17">
      <c r="A51" s="650">
        <v>45</v>
      </c>
      <c r="B51" s="651" t="s">
        <v>9735</v>
      </c>
      <c r="C51" s="652" t="s">
        <v>9736</v>
      </c>
      <c r="D51" s="30"/>
      <c r="E51" s="30" t="s">
        <v>390</v>
      </c>
      <c r="F51" s="568" t="s">
        <v>102</v>
      </c>
      <c r="G51" s="30"/>
      <c r="H51" s="30"/>
      <c r="I51" s="30"/>
      <c r="J51" s="30"/>
      <c r="K51" s="30"/>
      <c r="L51" s="30"/>
      <c r="M51" s="650"/>
      <c r="N51" s="659">
        <v>10.64</v>
      </c>
      <c r="O51" s="660">
        <v>4</v>
      </c>
      <c r="P51" s="30">
        <v>11.25</v>
      </c>
      <c r="Q51" s="662">
        <f t="shared" si="0"/>
        <v>119.7</v>
      </c>
    </row>
    <row r="52" s="1" customFormat="1" spans="1:17">
      <c r="A52" s="650">
        <v>46</v>
      </c>
      <c r="B52" s="651" t="s">
        <v>9737</v>
      </c>
      <c r="C52" s="652" t="s">
        <v>971</v>
      </c>
      <c r="D52" s="30"/>
      <c r="E52" s="30" t="s">
        <v>390</v>
      </c>
      <c r="F52" s="568" t="s">
        <v>102</v>
      </c>
      <c r="G52" s="30"/>
      <c r="H52" s="30"/>
      <c r="I52" s="30"/>
      <c r="J52" s="30"/>
      <c r="K52" s="30"/>
      <c r="L52" s="30"/>
      <c r="M52" s="650"/>
      <c r="N52" s="659">
        <v>7.98</v>
      </c>
      <c r="O52" s="660">
        <v>3</v>
      </c>
      <c r="P52" s="30">
        <v>11.25</v>
      </c>
      <c r="Q52" s="662">
        <f t="shared" si="0"/>
        <v>89.775</v>
      </c>
    </row>
    <row r="53" s="1" customFormat="1" spans="1:17">
      <c r="A53" s="650">
        <v>47</v>
      </c>
      <c r="B53" s="651" t="s">
        <v>6914</v>
      </c>
      <c r="C53" s="652" t="s">
        <v>4222</v>
      </c>
      <c r="D53" s="30"/>
      <c r="E53" s="30" t="s">
        <v>390</v>
      </c>
      <c r="F53" s="568" t="s">
        <v>102</v>
      </c>
      <c r="G53" s="30"/>
      <c r="H53" s="30"/>
      <c r="I53" s="30"/>
      <c r="J53" s="30"/>
      <c r="K53" s="30"/>
      <c r="L53" s="30"/>
      <c r="M53" s="650"/>
      <c r="N53" s="659">
        <v>10.64</v>
      </c>
      <c r="O53" s="660">
        <v>4</v>
      </c>
      <c r="P53" s="30">
        <v>11.25</v>
      </c>
      <c r="Q53" s="662">
        <f t="shared" si="0"/>
        <v>119.7</v>
      </c>
    </row>
    <row r="54" s="1" customFormat="1" spans="1:17">
      <c r="A54" s="650">
        <v>48</v>
      </c>
      <c r="B54" s="651" t="s">
        <v>9738</v>
      </c>
      <c r="C54" s="652" t="s">
        <v>3772</v>
      </c>
      <c r="D54" s="30"/>
      <c r="E54" s="30" t="s">
        <v>390</v>
      </c>
      <c r="F54" s="568" t="s">
        <v>102</v>
      </c>
      <c r="G54" s="30"/>
      <c r="H54" s="30"/>
      <c r="I54" s="30"/>
      <c r="J54" s="30"/>
      <c r="K54" s="30"/>
      <c r="L54" s="30"/>
      <c r="M54" s="650"/>
      <c r="N54" s="659">
        <v>13.3</v>
      </c>
      <c r="O54" s="660">
        <v>5</v>
      </c>
      <c r="P54" s="30">
        <v>11.25</v>
      </c>
      <c r="Q54" s="662">
        <f t="shared" si="0"/>
        <v>149.625</v>
      </c>
    </row>
    <row r="55" s="1" customFormat="1" spans="1:17">
      <c r="A55" s="650">
        <v>49</v>
      </c>
      <c r="B55" s="651" t="s">
        <v>9739</v>
      </c>
      <c r="C55" s="652" t="s">
        <v>9740</v>
      </c>
      <c r="D55" s="30"/>
      <c r="E55" s="30" t="s">
        <v>390</v>
      </c>
      <c r="F55" s="568" t="s">
        <v>102</v>
      </c>
      <c r="G55" s="30"/>
      <c r="H55" s="30"/>
      <c r="I55" s="30"/>
      <c r="J55" s="30"/>
      <c r="K55" s="30"/>
      <c r="L55" s="30"/>
      <c r="M55" s="650"/>
      <c r="N55" s="659">
        <v>5.32</v>
      </c>
      <c r="O55" s="660">
        <v>2</v>
      </c>
      <c r="P55" s="30">
        <v>11.25</v>
      </c>
      <c r="Q55" s="662">
        <f t="shared" si="0"/>
        <v>59.85</v>
      </c>
    </row>
    <row r="56" s="1" customFormat="1" spans="1:17">
      <c r="A56" s="650">
        <v>50</v>
      </c>
      <c r="B56" s="651" t="s">
        <v>9741</v>
      </c>
      <c r="C56" s="652" t="s">
        <v>9742</v>
      </c>
      <c r="D56" s="30"/>
      <c r="E56" s="30" t="s">
        <v>390</v>
      </c>
      <c r="F56" s="568" t="s">
        <v>102</v>
      </c>
      <c r="G56" s="30"/>
      <c r="H56" s="30"/>
      <c r="I56" s="30"/>
      <c r="J56" s="30"/>
      <c r="K56" s="30"/>
      <c r="L56" s="30"/>
      <c r="M56" s="650"/>
      <c r="N56" s="659">
        <v>5.32</v>
      </c>
      <c r="O56" s="660">
        <v>2</v>
      </c>
      <c r="P56" s="30">
        <v>11.25</v>
      </c>
      <c r="Q56" s="662">
        <f t="shared" si="0"/>
        <v>59.85</v>
      </c>
    </row>
    <row r="57" s="1" customFormat="1" spans="1:17">
      <c r="A57" s="650">
        <v>51</v>
      </c>
      <c r="B57" s="651" t="s">
        <v>3612</v>
      </c>
      <c r="C57" s="652" t="s">
        <v>9743</v>
      </c>
      <c r="D57" s="30"/>
      <c r="E57" s="30" t="s">
        <v>390</v>
      </c>
      <c r="F57" s="568" t="s">
        <v>102</v>
      </c>
      <c r="G57" s="30"/>
      <c r="H57" s="30"/>
      <c r="I57" s="30"/>
      <c r="J57" s="30"/>
      <c r="K57" s="30"/>
      <c r="L57" s="30"/>
      <c r="M57" s="650"/>
      <c r="N57" s="659">
        <v>10.64</v>
      </c>
      <c r="O57" s="660">
        <v>4</v>
      </c>
      <c r="P57" s="30">
        <v>11.25</v>
      </c>
      <c r="Q57" s="662">
        <f t="shared" si="0"/>
        <v>119.7</v>
      </c>
    </row>
    <row r="58" s="1" customFormat="1" spans="1:17">
      <c r="A58" s="650">
        <v>52</v>
      </c>
      <c r="B58" s="651" t="s">
        <v>9744</v>
      </c>
      <c r="C58" s="652" t="s">
        <v>9745</v>
      </c>
      <c r="D58" s="30"/>
      <c r="E58" s="30" t="s">
        <v>390</v>
      </c>
      <c r="F58" s="568" t="s">
        <v>102</v>
      </c>
      <c r="G58" s="30"/>
      <c r="H58" s="30"/>
      <c r="I58" s="30"/>
      <c r="J58" s="30"/>
      <c r="K58" s="30"/>
      <c r="L58" s="30"/>
      <c r="M58" s="650"/>
      <c r="N58" s="659">
        <v>10.64</v>
      </c>
      <c r="O58" s="660">
        <v>4</v>
      </c>
      <c r="P58" s="30">
        <v>11.25</v>
      </c>
      <c r="Q58" s="662">
        <f t="shared" si="0"/>
        <v>119.7</v>
      </c>
    </row>
    <row r="59" s="1" customFormat="1" spans="1:17">
      <c r="A59" s="650">
        <v>53</v>
      </c>
      <c r="B59" s="651" t="s">
        <v>9746</v>
      </c>
      <c r="C59" s="652" t="s">
        <v>9747</v>
      </c>
      <c r="D59" s="30"/>
      <c r="E59" s="30" t="s">
        <v>390</v>
      </c>
      <c r="F59" s="568" t="s">
        <v>102</v>
      </c>
      <c r="G59" s="30"/>
      <c r="H59" s="30"/>
      <c r="I59" s="30"/>
      <c r="J59" s="30"/>
      <c r="K59" s="30"/>
      <c r="L59" s="30"/>
      <c r="M59" s="650"/>
      <c r="N59" s="659">
        <v>10.64</v>
      </c>
      <c r="O59" s="660">
        <v>4</v>
      </c>
      <c r="P59" s="30">
        <v>11.25</v>
      </c>
      <c r="Q59" s="662">
        <f t="shared" si="0"/>
        <v>119.7</v>
      </c>
    </row>
    <row r="60" s="1" customFormat="1" spans="1:17">
      <c r="A60" s="650">
        <v>54</v>
      </c>
      <c r="B60" s="651" t="s">
        <v>9748</v>
      </c>
      <c r="C60" s="652" t="s">
        <v>9749</v>
      </c>
      <c r="D60" s="30"/>
      <c r="E60" s="30" t="s">
        <v>390</v>
      </c>
      <c r="F60" s="568" t="s">
        <v>102</v>
      </c>
      <c r="G60" s="30"/>
      <c r="H60" s="30"/>
      <c r="I60" s="30"/>
      <c r="J60" s="30"/>
      <c r="K60" s="30"/>
      <c r="L60" s="30"/>
      <c r="M60" s="650"/>
      <c r="N60" s="659">
        <v>5.32</v>
      </c>
      <c r="O60" s="660">
        <v>2</v>
      </c>
      <c r="P60" s="30">
        <v>11.25</v>
      </c>
      <c r="Q60" s="662">
        <f t="shared" si="0"/>
        <v>59.85</v>
      </c>
    </row>
    <row r="61" s="1" customFormat="1" spans="1:17">
      <c r="A61" s="650">
        <v>55</v>
      </c>
      <c r="B61" s="651" t="s">
        <v>9750</v>
      </c>
      <c r="C61" s="652" t="s">
        <v>9751</v>
      </c>
      <c r="D61" s="30"/>
      <c r="E61" s="30" t="s">
        <v>390</v>
      </c>
      <c r="F61" s="568" t="s">
        <v>102</v>
      </c>
      <c r="G61" s="30"/>
      <c r="H61" s="30"/>
      <c r="I61" s="30"/>
      <c r="J61" s="30"/>
      <c r="K61" s="30"/>
      <c r="L61" s="30"/>
      <c r="M61" s="650"/>
      <c r="N61" s="659">
        <v>5.32</v>
      </c>
      <c r="O61" s="660">
        <v>2</v>
      </c>
      <c r="P61" s="30">
        <v>11.25</v>
      </c>
      <c r="Q61" s="662">
        <f t="shared" si="0"/>
        <v>59.85</v>
      </c>
    </row>
    <row r="62" s="1" customFormat="1" spans="1:17">
      <c r="A62" s="650">
        <v>56</v>
      </c>
      <c r="B62" s="651" t="s">
        <v>4176</v>
      </c>
      <c r="C62" s="652" t="s">
        <v>9752</v>
      </c>
      <c r="D62" s="30"/>
      <c r="E62" s="30" t="s">
        <v>390</v>
      </c>
      <c r="F62" s="568" t="s">
        <v>102</v>
      </c>
      <c r="G62" s="30"/>
      <c r="H62" s="30"/>
      <c r="I62" s="30"/>
      <c r="J62" s="30"/>
      <c r="K62" s="30"/>
      <c r="L62" s="30"/>
      <c r="M62" s="650"/>
      <c r="N62" s="659">
        <v>7.98</v>
      </c>
      <c r="O62" s="660">
        <v>3</v>
      </c>
      <c r="P62" s="30">
        <v>11.25</v>
      </c>
      <c r="Q62" s="662">
        <f t="shared" si="0"/>
        <v>89.775</v>
      </c>
    </row>
    <row r="63" s="1" customFormat="1" spans="1:17">
      <c r="A63" s="650">
        <v>57</v>
      </c>
      <c r="B63" s="651" t="s">
        <v>9753</v>
      </c>
      <c r="C63" s="652" t="s">
        <v>9754</v>
      </c>
      <c r="D63" s="30"/>
      <c r="E63" s="30" t="s">
        <v>390</v>
      </c>
      <c r="F63" s="568" t="s">
        <v>102</v>
      </c>
      <c r="G63" s="30"/>
      <c r="H63" s="30"/>
      <c r="I63" s="30"/>
      <c r="J63" s="30"/>
      <c r="K63" s="30"/>
      <c r="L63" s="30"/>
      <c r="M63" s="650"/>
      <c r="N63" s="659">
        <v>13.3</v>
      </c>
      <c r="O63" s="660">
        <v>5</v>
      </c>
      <c r="P63" s="30">
        <v>11.25</v>
      </c>
      <c r="Q63" s="662">
        <f t="shared" si="0"/>
        <v>149.625</v>
      </c>
    </row>
    <row r="64" s="1" customFormat="1" spans="1:17">
      <c r="A64" s="650">
        <v>58</v>
      </c>
      <c r="B64" s="651" t="s">
        <v>9755</v>
      </c>
      <c r="C64" s="652" t="s">
        <v>9756</v>
      </c>
      <c r="D64" s="30"/>
      <c r="E64" s="30" t="s">
        <v>390</v>
      </c>
      <c r="F64" s="568" t="s">
        <v>102</v>
      </c>
      <c r="G64" s="30"/>
      <c r="H64" s="30"/>
      <c r="I64" s="30"/>
      <c r="J64" s="30"/>
      <c r="K64" s="30"/>
      <c r="L64" s="30"/>
      <c r="M64" s="650"/>
      <c r="N64" s="659">
        <v>13.3</v>
      </c>
      <c r="O64" s="660">
        <v>5</v>
      </c>
      <c r="P64" s="30">
        <v>11.25</v>
      </c>
      <c r="Q64" s="662">
        <f t="shared" si="0"/>
        <v>149.625</v>
      </c>
    </row>
    <row r="65" s="1" customFormat="1" spans="1:17">
      <c r="A65" s="650">
        <v>59</v>
      </c>
      <c r="B65" s="651" t="s">
        <v>9757</v>
      </c>
      <c r="C65" s="652" t="s">
        <v>9758</v>
      </c>
      <c r="D65" s="30"/>
      <c r="E65" s="30" t="s">
        <v>390</v>
      </c>
      <c r="F65" s="568" t="s">
        <v>102</v>
      </c>
      <c r="G65" s="30"/>
      <c r="H65" s="30"/>
      <c r="I65" s="30"/>
      <c r="J65" s="30"/>
      <c r="K65" s="30"/>
      <c r="L65" s="30"/>
      <c r="M65" s="650"/>
      <c r="N65" s="659">
        <v>13.3</v>
      </c>
      <c r="O65" s="660">
        <v>5</v>
      </c>
      <c r="P65" s="30">
        <v>11.25</v>
      </c>
      <c r="Q65" s="662">
        <f t="shared" si="0"/>
        <v>149.625</v>
      </c>
    </row>
    <row r="66" s="1" customFormat="1" spans="1:17">
      <c r="A66" s="650">
        <v>60</v>
      </c>
      <c r="B66" s="651" t="s">
        <v>9759</v>
      </c>
      <c r="C66" s="652" t="s">
        <v>4360</v>
      </c>
      <c r="D66" s="30"/>
      <c r="E66" s="30" t="s">
        <v>390</v>
      </c>
      <c r="F66" s="568" t="s">
        <v>102</v>
      </c>
      <c r="G66" s="30"/>
      <c r="H66" s="30"/>
      <c r="I66" s="30"/>
      <c r="J66" s="30"/>
      <c r="K66" s="30"/>
      <c r="L66" s="30"/>
      <c r="M66" s="650"/>
      <c r="N66" s="659">
        <v>10.64</v>
      </c>
      <c r="O66" s="660">
        <v>4</v>
      </c>
      <c r="P66" s="30">
        <v>11.25</v>
      </c>
      <c r="Q66" s="662">
        <f t="shared" si="0"/>
        <v>119.7</v>
      </c>
    </row>
    <row r="67" s="1" customFormat="1" spans="1:17">
      <c r="A67" s="650">
        <v>61</v>
      </c>
      <c r="B67" s="651" t="s">
        <v>9760</v>
      </c>
      <c r="C67" s="652" t="s">
        <v>9761</v>
      </c>
      <c r="D67" s="30"/>
      <c r="E67" s="30" t="s">
        <v>390</v>
      </c>
      <c r="F67" s="568" t="s">
        <v>102</v>
      </c>
      <c r="G67" s="30"/>
      <c r="H67" s="30"/>
      <c r="I67" s="30"/>
      <c r="J67" s="30"/>
      <c r="K67" s="30"/>
      <c r="L67" s="30"/>
      <c r="M67" s="650"/>
      <c r="N67" s="659">
        <v>5.32</v>
      </c>
      <c r="O67" s="660">
        <v>2</v>
      </c>
      <c r="P67" s="30">
        <v>11.25</v>
      </c>
      <c r="Q67" s="662">
        <f t="shared" si="0"/>
        <v>59.85</v>
      </c>
    </row>
    <row r="68" s="1" customFormat="1" spans="1:17">
      <c r="A68" s="650">
        <v>62</v>
      </c>
      <c r="B68" s="651" t="s">
        <v>9762</v>
      </c>
      <c r="C68" s="652" t="s">
        <v>9763</v>
      </c>
      <c r="D68" s="30"/>
      <c r="E68" s="30" t="s">
        <v>390</v>
      </c>
      <c r="F68" s="568" t="s">
        <v>102</v>
      </c>
      <c r="G68" s="30"/>
      <c r="H68" s="30"/>
      <c r="I68" s="30"/>
      <c r="J68" s="30"/>
      <c r="K68" s="30"/>
      <c r="L68" s="30"/>
      <c r="M68" s="650"/>
      <c r="N68" s="659">
        <v>13.3</v>
      </c>
      <c r="O68" s="660">
        <v>5</v>
      </c>
      <c r="P68" s="30">
        <v>11.25</v>
      </c>
      <c r="Q68" s="662">
        <f t="shared" si="0"/>
        <v>149.625</v>
      </c>
    </row>
    <row r="69" s="1" customFormat="1" spans="1:17">
      <c r="A69" s="650">
        <v>63</v>
      </c>
      <c r="B69" s="651" t="s">
        <v>9764</v>
      </c>
      <c r="C69" s="652" t="s">
        <v>9765</v>
      </c>
      <c r="D69" s="30"/>
      <c r="E69" s="30" t="s">
        <v>390</v>
      </c>
      <c r="F69" s="568" t="s">
        <v>102</v>
      </c>
      <c r="G69" s="30"/>
      <c r="H69" s="30"/>
      <c r="I69" s="30"/>
      <c r="J69" s="30"/>
      <c r="K69" s="30"/>
      <c r="L69" s="30"/>
      <c r="M69" s="650"/>
      <c r="N69" s="659">
        <v>7.98</v>
      </c>
      <c r="O69" s="660">
        <v>3</v>
      </c>
      <c r="P69" s="30">
        <v>11.25</v>
      </c>
      <c r="Q69" s="662">
        <f t="shared" si="0"/>
        <v>89.775</v>
      </c>
    </row>
    <row r="70" s="1" customFormat="1" spans="1:17">
      <c r="A70" s="650">
        <v>64</v>
      </c>
      <c r="B70" s="651" t="s">
        <v>9766</v>
      </c>
      <c r="C70" s="652" t="s">
        <v>9767</v>
      </c>
      <c r="D70" s="30"/>
      <c r="E70" s="30" t="s">
        <v>390</v>
      </c>
      <c r="F70" s="568" t="s">
        <v>102</v>
      </c>
      <c r="G70" s="30"/>
      <c r="H70" s="30"/>
      <c r="I70" s="30"/>
      <c r="J70" s="30"/>
      <c r="K70" s="30"/>
      <c r="L70" s="30"/>
      <c r="M70" s="650"/>
      <c r="N70" s="659">
        <v>10.64</v>
      </c>
      <c r="O70" s="660">
        <v>4</v>
      </c>
      <c r="P70" s="30">
        <v>11.25</v>
      </c>
      <c r="Q70" s="662">
        <f t="shared" ref="Q70:Q133" si="1">N70*11.25</f>
        <v>119.7</v>
      </c>
    </row>
    <row r="71" s="1" customFormat="1" spans="1:17">
      <c r="A71" s="650">
        <v>65</v>
      </c>
      <c r="B71" s="651" t="s">
        <v>9768</v>
      </c>
      <c r="C71" s="652" t="s">
        <v>9769</v>
      </c>
      <c r="D71" s="30"/>
      <c r="E71" s="30" t="s">
        <v>390</v>
      </c>
      <c r="F71" s="568" t="s">
        <v>102</v>
      </c>
      <c r="G71" s="30"/>
      <c r="H71" s="30"/>
      <c r="I71" s="30"/>
      <c r="J71" s="30"/>
      <c r="K71" s="30"/>
      <c r="L71" s="30"/>
      <c r="M71" s="650"/>
      <c r="N71" s="659">
        <v>5.32</v>
      </c>
      <c r="O71" s="660">
        <v>2</v>
      </c>
      <c r="P71" s="30">
        <v>11.25</v>
      </c>
      <c r="Q71" s="662">
        <f t="shared" si="1"/>
        <v>59.85</v>
      </c>
    </row>
    <row r="72" s="1" customFormat="1" spans="1:17">
      <c r="A72" s="650">
        <v>66</v>
      </c>
      <c r="B72" s="651" t="s">
        <v>6950</v>
      </c>
      <c r="C72" s="652" t="s">
        <v>9059</v>
      </c>
      <c r="D72" s="30"/>
      <c r="E72" s="30" t="s">
        <v>390</v>
      </c>
      <c r="F72" s="568" t="s">
        <v>102</v>
      </c>
      <c r="G72" s="30"/>
      <c r="H72" s="30"/>
      <c r="I72" s="30"/>
      <c r="J72" s="30"/>
      <c r="K72" s="30"/>
      <c r="L72" s="30"/>
      <c r="M72" s="650"/>
      <c r="N72" s="659">
        <v>18.61</v>
      </c>
      <c r="O72" s="660">
        <v>7</v>
      </c>
      <c r="P72" s="30">
        <v>11.25</v>
      </c>
      <c r="Q72" s="662">
        <f t="shared" si="1"/>
        <v>209.3625</v>
      </c>
    </row>
    <row r="73" s="1" customFormat="1" spans="1:17">
      <c r="A73" s="650">
        <v>67</v>
      </c>
      <c r="B73" s="651" t="s">
        <v>9770</v>
      </c>
      <c r="C73" s="652" t="s">
        <v>9771</v>
      </c>
      <c r="D73" s="30"/>
      <c r="E73" s="30" t="s">
        <v>390</v>
      </c>
      <c r="F73" s="568" t="s">
        <v>102</v>
      </c>
      <c r="G73" s="30"/>
      <c r="H73" s="30"/>
      <c r="I73" s="30"/>
      <c r="J73" s="30"/>
      <c r="K73" s="30"/>
      <c r="L73" s="30"/>
      <c r="M73" s="650"/>
      <c r="N73" s="659">
        <v>7.98</v>
      </c>
      <c r="O73" s="660">
        <v>3</v>
      </c>
      <c r="P73" s="30">
        <v>11.25</v>
      </c>
      <c r="Q73" s="662">
        <f t="shared" si="1"/>
        <v>89.775</v>
      </c>
    </row>
    <row r="74" s="1" customFormat="1" spans="1:17">
      <c r="A74" s="650">
        <v>68</v>
      </c>
      <c r="B74" s="651" t="s">
        <v>9772</v>
      </c>
      <c r="C74" s="652" t="s">
        <v>9773</v>
      </c>
      <c r="D74" s="30"/>
      <c r="E74" s="30" t="s">
        <v>390</v>
      </c>
      <c r="F74" s="568" t="s">
        <v>102</v>
      </c>
      <c r="G74" s="30"/>
      <c r="H74" s="30"/>
      <c r="I74" s="30"/>
      <c r="J74" s="30"/>
      <c r="K74" s="30"/>
      <c r="L74" s="30"/>
      <c r="M74" s="650"/>
      <c r="N74" s="659">
        <v>13.3</v>
      </c>
      <c r="O74" s="660">
        <v>5</v>
      </c>
      <c r="P74" s="30">
        <v>11.25</v>
      </c>
      <c r="Q74" s="662">
        <f t="shared" si="1"/>
        <v>149.625</v>
      </c>
    </row>
    <row r="75" s="1" customFormat="1" spans="1:17">
      <c r="A75" s="650">
        <v>69</v>
      </c>
      <c r="B75" s="651" t="s">
        <v>9774</v>
      </c>
      <c r="C75" s="652" t="s">
        <v>4834</v>
      </c>
      <c r="D75" s="30"/>
      <c r="E75" s="30" t="s">
        <v>390</v>
      </c>
      <c r="F75" s="568" t="s">
        <v>102</v>
      </c>
      <c r="G75" s="30"/>
      <c r="H75" s="30"/>
      <c r="I75" s="30"/>
      <c r="J75" s="30"/>
      <c r="K75" s="30"/>
      <c r="L75" s="30"/>
      <c r="M75" s="650"/>
      <c r="N75" s="659">
        <v>10.64</v>
      </c>
      <c r="O75" s="660">
        <v>4</v>
      </c>
      <c r="P75" s="30">
        <v>11.25</v>
      </c>
      <c r="Q75" s="662">
        <f t="shared" si="1"/>
        <v>119.7</v>
      </c>
    </row>
    <row r="76" s="1" customFormat="1" spans="1:17">
      <c r="A76" s="650">
        <v>70</v>
      </c>
      <c r="B76" s="651" t="s">
        <v>9775</v>
      </c>
      <c r="C76" s="652" t="s">
        <v>9776</v>
      </c>
      <c r="D76" s="30"/>
      <c r="E76" s="30" t="s">
        <v>390</v>
      </c>
      <c r="F76" s="568" t="s">
        <v>102</v>
      </c>
      <c r="G76" s="30"/>
      <c r="H76" s="30"/>
      <c r="I76" s="30"/>
      <c r="J76" s="30"/>
      <c r="K76" s="30"/>
      <c r="L76" s="30"/>
      <c r="M76" s="650"/>
      <c r="N76" s="659">
        <v>15.95</v>
      </c>
      <c r="O76" s="660">
        <v>6</v>
      </c>
      <c r="P76" s="30">
        <v>11.25</v>
      </c>
      <c r="Q76" s="662">
        <f t="shared" si="1"/>
        <v>179.4375</v>
      </c>
    </row>
    <row r="77" s="1" customFormat="1" spans="1:17">
      <c r="A77" s="650">
        <v>71</v>
      </c>
      <c r="B77" s="651" t="s">
        <v>9777</v>
      </c>
      <c r="C77" s="652" t="s">
        <v>9778</v>
      </c>
      <c r="D77" s="30"/>
      <c r="E77" s="30" t="s">
        <v>390</v>
      </c>
      <c r="F77" s="568" t="s">
        <v>102</v>
      </c>
      <c r="G77" s="30"/>
      <c r="H77" s="30"/>
      <c r="I77" s="30"/>
      <c r="J77" s="30"/>
      <c r="K77" s="30"/>
      <c r="L77" s="30"/>
      <c r="M77" s="650"/>
      <c r="N77" s="659">
        <v>10.64</v>
      </c>
      <c r="O77" s="660">
        <v>4</v>
      </c>
      <c r="P77" s="30">
        <v>11.25</v>
      </c>
      <c r="Q77" s="662">
        <f t="shared" si="1"/>
        <v>119.7</v>
      </c>
    </row>
    <row r="78" s="1" customFormat="1" spans="1:17">
      <c r="A78" s="650">
        <v>72</v>
      </c>
      <c r="B78" s="651" t="s">
        <v>9779</v>
      </c>
      <c r="C78" s="652" t="s">
        <v>9780</v>
      </c>
      <c r="D78" s="30"/>
      <c r="E78" s="30" t="s">
        <v>390</v>
      </c>
      <c r="F78" s="568" t="s">
        <v>102</v>
      </c>
      <c r="G78" s="30"/>
      <c r="H78" s="30"/>
      <c r="I78" s="30"/>
      <c r="J78" s="30"/>
      <c r="K78" s="30"/>
      <c r="L78" s="30"/>
      <c r="M78" s="650"/>
      <c r="N78" s="659">
        <v>10.64</v>
      </c>
      <c r="O78" s="660">
        <v>4</v>
      </c>
      <c r="P78" s="30">
        <v>11.25</v>
      </c>
      <c r="Q78" s="662">
        <f t="shared" si="1"/>
        <v>119.7</v>
      </c>
    </row>
    <row r="79" s="1" customFormat="1" spans="1:17">
      <c r="A79" s="650">
        <v>73</v>
      </c>
      <c r="B79" s="651" t="s">
        <v>9781</v>
      </c>
      <c r="C79" s="652" t="s">
        <v>9782</v>
      </c>
      <c r="D79" s="30"/>
      <c r="E79" s="30" t="s">
        <v>390</v>
      </c>
      <c r="F79" s="568" t="s">
        <v>102</v>
      </c>
      <c r="G79" s="30"/>
      <c r="H79" s="30"/>
      <c r="I79" s="30"/>
      <c r="J79" s="30"/>
      <c r="K79" s="30"/>
      <c r="L79" s="30"/>
      <c r="M79" s="650"/>
      <c r="N79" s="659">
        <v>13.3</v>
      </c>
      <c r="O79" s="660">
        <v>5</v>
      </c>
      <c r="P79" s="30">
        <v>11.25</v>
      </c>
      <c r="Q79" s="662">
        <f t="shared" si="1"/>
        <v>149.625</v>
      </c>
    </row>
    <row r="80" s="1" customFormat="1" spans="1:17">
      <c r="A80" s="650">
        <v>74</v>
      </c>
      <c r="B80" s="651" t="s">
        <v>9783</v>
      </c>
      <c r="C80" s="652" t="s">
        <v>9784</v>
      </c>
      <c r="D80" s="30"/>
      <c r="E80" s="30" t="s">
        <v>390</v>
      </c>
      <c r="F80" s="568" t="s">
        <v>102</v>
      </c>
      <c r="G80" s="30"/>
      <c r="H80" s="30"/>
      <c r="I80" s="30"/>
      <c r="J80" s="30"/>
      <c r="K80" s="30"/>
      <c r="L80" s="30"/>
      <c r="M80" s="650"/>
      <c r="N80" s="659">
        <v>5.32</v>
      </c>
      <c r="O80" s="660">
        <v>2</v>
      </c>
      <c r="P80" s="30">
        <v>11.25</v>
      </c>
      <c r="Q80" s="662">
        <f t="shared" si="1"/>
        <v>59.85</v>
      </c>
    </row>
    <row r="81" s="1" customFormat="1" spans="1:17">
      <c r="A81" s="650">
        <v>75</v>
      </c>
      <c r="B81" s="651" t="s">
        <v>3602</v>
      </c>
      <c r="C81" s="652" t="s">
        <v>9785</v>
      </c>
      <c r="D81" s="30"/>
      <c r="E81" s="30" t="s">
        <v>390</v>
      </c>
      <c r="F81" s="568" t="s">
        <v>102</v>
      </c>
      <c r="G81" s="30"/>
      <c r="H81" s="30"/>
      <c r="I81" s="30"/>
      <c r="J81" s="30"/>
      <c r="K81" s="30"/>
      <c r="L81" s="30"/>
      <c r="M81" s="650"/>
      <c r="N81" s="659">
        <v>13.3</v>
      </c>
      <c r="O81" s="660">
        <v>5</v>
      </c>
      <c r="P81" s="30">
        <v>11.25</v>
      </c>
      <c r="Q81" s="662">
        <f t="shared" si="1"/>
        <v>149.625</v>
      </c>
    </row>
    <row r="82" s="1" customFormat="1" spans="1:17">
      <c r="A82" s="650">
        <v>76</v>
      </c>
      <c r="B82" s="651" t="s">
        <v>5550</v>
      </c>
      <c r="C82" s="652" t="s">
        <v>3310</v>
      </c>
      <c r="D82" s="30"/>
      <c r="E82" s="30" t="s">
        <v>390</v>
      </c>
      <c r="F82" s="568" t="s">
        <v>102</v>
      </c>
      <c r="G82" s="30"/>
      <c r="H82" s="30"/>
      <c r="I82" s="30"/>
      <c r="J82" s="30"/>
      <c r="K82" s="30"/>
      <c r="L82" s="30"/>
      <c r="M82" s="650"/>
      <c r="N82" s="659">
        <v>10.64</v>
      </c>
      <c r="O82" s="660">
        <v>4</v>
      </c>
      <c r="P82" s="30">
        <v>11.25</v>
      </c>
      <c r="Q82" s="662">
        <f t="shared" si="1"/>
        <v>119.7</v>
      </c>
    </row>
    <row r="83" s="1" customFormat="1" spans="1:17">
      <c r="A83" s="650">
        <v>77</v>
      </c>
      <c r="B83" s="651" t="s">
        <v>9786</v>
      </c>
      <c r="C83" s="652" t="s">
        <v>9787</v>
      </c>
      <c r="D83" s="30"/>
      <c r="E83" s="30" t="s">
        <v>390</v>
      </c>
      <c r="F83" s="568" t="s">
        <v>102</v>
      </c>
      <c r="G83" s="30"/>
      <c r="H83" s="30"/>
      <c r="I83" s="30"/>
      <c r="J83" s="30"/>
      <c r="K83" s="30"/>
      <c r="L83" s="30"/>
      <c r="M83" s="650"/>
      <c r="N83" s="659">
        <v>10.64</v>
      </c>
      <c r="O83" s="660">
        <v>4</v>
      </c>
      <c r="P83" s="30">
        <v>11.25</v>
      </c>
      <c r="Q83" s="662">
        <f t="shared" si="1"/>
        <v>119.7</v>
      </c>
    </row>
    <row r="84" s="1" customFormat="1" spans="1:17">
      <c r="A84" s="650">
        <v>78</v>
      </c>
      <c r="B84" s="651" t="s">
        <v>9788</v>
      </c>
      <c r="C84" s="652" t="s">
        <v>9789</v>
      </c>
      <c r="D84" s="30"/>
      <c r="E84" s="30" t="s">
        <v>390</v>
      </c>
      <c r="F84" s="568" t="s">
        <v>102</v>
      </c>
      <c r="G84" s="30"/>
      <c r="H84" s="30"/>
      <c r="I84" s="30"/>
      <c r="J84" s="30"/>
      <c r="K84" s="30"/>
      <c r="L84" s="30"/>
      <c r="M84" s="650"/>
      <c r="N84" s="659">
        <v>10.64</v>
      </c>
      <c r="O84" s="660">
        <v>4</v>
      </c>
      <c r="P84" s="30">
        <v>11.25</v>
      </c>
      <c r="Q84" s="662">
        <f t="shared" si="1"/>
        <v>119.7</v>
      </c>
    </row>
    <row r="85" s="1" customFormat="1" spans="1:17">
      <c r="A85" s="650">
        <v>79</v>
      </c>
      <c r="B85" s="651" t="s">
        <v>9790</v>
      </c>
      <c r="C85" s="652" t="s">
        <v>9791</v>
      </c>
      <c r="D85" s="30"/>
      <c r="E85" s="30" t="s">
        <v>390</v>
      </c>
      <c r="F85" s="568" t="s">
        <v>102</v>
      </c>
      <c r="G85" s="30"/>
      <c r="H85" s="30"/>
      <c r="I85" s="30"/>
      <c r="J85" s="30"/>
      <c r="K85" s="30"/>
      <c r="L85" s="30"/>
      <c r="M85" s="650"/>
      <c r="N85" s="659">
        <v>7.98</v>
      </c>
      <c r="O85" s="660">
        <v>3</v>
      </c>
      <c r="P85" s="30">
        <v>11.25</v>
      </c>
      <c r="Q85" s="662">
        <f t="shared" si="1"/>
        <v>89.775</v>
      </c>
    </row>
    <row r="86" s="1" customFormat="1" spans="1:17">
      <c r="A86" s="650">
        <v>80</v>
      </c>
      <c r="B86" s="651" t="s">
        <v>9792</v>
      </c>
      <c r="C86" s="652" t="s">
        <v>8246</v>
      </c>
      <c r="D86" s="30"/>
      <c r="E86" s="30" t="s">
        <v>390</v>
      </c>
      <c r="F86" s="568" t="s">
        <v>102</v>
      </c>
      <c r="G86" s="30"/>
      <c r="H86" s="30"/>
      <c r="I86" s="30"/>
      <c r="J86" s="30"/>
      <c r="K86" s="30"/>
      <c r="L86" s="30"/>
      <c r="M86" s="650"/>
      <c r="N86" s="659">
        <v>13.3</v>
      </c>
      <c r="O86" s="660">
        <v>5</v>
      </c>
      <c r="P86" s="30">
        <v>11.25</v>
      </c>
      <c r="Q86" s="662">
        <f t="shared" si="1"/>
        <v>149.625</v>
      </c>
    </row>
    <row r="87" s="1" customFormat="1" spans="1:17">
      <c r="A87" s="650">
        <v>81</v>
      </c>
      <c r="B87" s="651" t="s">
        <v>9793</v>
      </c>
      <c r="C87" s="652" t="s">
        <v>9794</v>
      </c>
      <c r="D87" s="30"/>
      <c r="E87" s="30" t="s">
        <v>390</v>
      </c>
      <c r="F87" s="568" t="s">
        <v>102</v>
      </c>
      <c r="G87" s="30"/>
      <c r="H87" s="30"/>
      <c r="I87" s="30"/>
      <c r="J87" s="30"/>
      <c r="K87" s="30"/>
      <c r="L87" s="30"/>
      <c r="M87" s="650"/>
      <c r="N87" s="659">
        <v>7.98</v>
      </c>
      <c r="O87" s="660">
        <v>3</v>
      </c>
      <c r="P87" s="30">
        <v>11.25</v>
      </c>
      <c r="Q87" s="662">
        <f t="shared" si="1"/>
        <v>89.775</v>
      </c>
    </row>
    <row r="88" s="1" customFormat="1" spans="1:17">
      <c r="A88" s="650">
        <v>82</v>
      </c>
      <c r="B88" s="651" t="s">
        <v>9795</v>
      </c>
      <c r="C88" s="652" t="s">
        <v>9796</v>
      </c>
      <c r="D88" s="30"/>
      <c r="E88" s="30" t="s">
        <v>390</v>
      </c>
      <c r="F88" s="568" t="s">
        <v>102</v>
      </c>
      <c r="G88" s="30"/>
      <c r="H88" s="30"/>
      <c r="I88" s="30"/>
      <c r="J88" s="30"/>
      <c r="K88" s="30"/>
      <c r="L88" s="30"/>
      <c r="M88" s="650"/>
      <c r="N88" s="659">
        <v>10.64</v>
      </c>
      <c r="O88" s="660">
        <v>4</v>
      </c>
      <c r="P88" s="30">
        <v>11.25</v>
      </c>
      <c r="Q88" s="662">
        <f t="shared" si="1"/>
        <v>119.7</v>
      </c>
    </row>
    <row r="89" s="1" customFormat="1" spans="1:17">
      <c r="A89" s="650">
        <v>83</v>
      </c>
      <c r="B89" s="651" t="s">
        <v>8367</v>
      </c>
      <c r="C89" s="652" t="s">
        <v>9797</v>
      </c>
      <c r="D89" s="30"/>
      <c r="E89" s="30" t="s">
        <v>390</v>
      </c>
      <c r="F89" s="568" t="s">
        <v>102</v>
      </c>
      <c r="G89" s="30"/>
      <c r="H89" s="30"/>
      <c r="I89" s="30"/>
      <c r="J89" s="30"/>
      <c r="K89" s="30"/>
      <c r="L89" s="30"/>
      <c r="M89" s="650"/>
      <c r="N89" s="659">
        <v>10.64</v>
      </c>
      <c r="O89" s="660">
        <v>4</v>
      </c>
      <c r="P89" s="30">
        <v>11.25</v>
      </c>
      <c r="Q89" s="662">
        <f t="shared" si="1"/>
        <v>119.7</v>
      </c>
    </row>
    <row r="90" s="1" customFormat="1" spans="1:17">
      <c r="A90" s="650">
        <v>84</v>
      </c>
      <c r="B90" s="651" t="s">
        <v>9798</v>
      </c>
      <c r="C90" s="652" t="s">
        <v>9799</v>
      </c>
      <c r="D90" s="30"/>
      <c r="E90" s="30" t="s">
        <v>390</v>
      </c>
      <c r="F90" s="568" t="s">
        <v>102</v>
      </c>
      <c r="G90" s="30"/>
      <c r="H90" s="30"/>
      <c r="I90" s="30"/>
      <c r="J90" s="30"/>
      <c r="K90" s="30"/>
      <c r="L90" s="30"/>
      <c r="M90" s="650"/>
      <c r="N90" s="659">
        <v>10.64</v>
      </c>
      <c r="O90" s="660">
        <v>4</v>
      </c>
      <c r="P90" s="30">
        <v>11.25</v>
      </c>
      <c r="Q90" s="662">
        <f t="shared" si="1"/>
        <v>119.7</v>
      </c>
    </row>
    <row r="91" s="1" customFormat="1" spans="1:17">
      <c r="A91" s="650">
        <v>85</v>
      </c>
      <c r="B91" s="651" t="s">
        <v>9800</v>
      </c>
      <c r="C91" s="652" t="s">
        <v>8489</v>
      </c>
      <c r="D91" s="30"/>
      <c r="E91" s="30" t="s">
        <v>390</v>
      </c>
      <c r="F91" s="568" t="s">
        <v>102</v>
      </c>
      <c r="G91" s="30"/>
      <c r="H91" s="30"/>
      <c r="I91" s="30"/>
      <c r="J91" s="30"/>
      <c r="K91" s="30"/>
      <c r="L91" s="30"/>
      <c r="M91" s="650"/>
      <c r="N91" s="659">
        <v>2.66</v>
      </c>
      <c r="O91" s="660">
        <v>1</v>
      </c>
      <c r="P91" s="30">
        <v>11.25</v>
      </c>
      <c r="Q91" s="662">
        <f t="shared" si="1"/>
        <v>29.925</v>
      </c>
    </row>
    <row r="92" s="1" customFormat="1" spans="1:17">
      <c r="A92" s="650">
        <v>86</v>
      </c>
      <c r="B92" s="651" t="s">
        <v>9801</v>
      </c>
      <c r="C92" s="652" t="s">
        <v>9802</v>
      </c>
      <c r="D92" s="30"/>
      <c r="E92" s="30" t="s">
        <v>390</v>
      </c>
      <c r="F92" s="568" t="s">
        <v>102</v>
      </c>
      <c r="G92" s="30"/>
      <c r="H92" s="30"/>
      <c r="I92" s="30"/>
      <c r="J92" s="30"/>
      <c r="K92" s="30"/>
      <c r="L92" s="30"/>
      <c r="M92" s="650"/>
      <c r="N92" s="659">
        <v>7.98</v>
      </c>
      <c r="O92" s="660">
        <v>3</v>
      </c>
      <c r="P92" s="30">
        <v>11.25</v>
      </c>
      <c r="Q92" s="662">
        <f t="shared" si="1"/>
        <v>89.775</v>
      </c>
    </row>
    <row r="93" s="1" customFormat="1" spans="1:17">
      <c r="A93" s="650">
        <v>87</v>
      </c>
      <c r="B93" s="651" t="s">
        <v>9803</v>
      </c>
      <c r="C93" s="652" t="s">
        <v>9804</v>
      </c>
      <c r="D93" s="30"/>
      <c r="E93" s="30" t="s">
        <v>390</v>
      </c>
      <c r="F93" s="568" t="s">
        <v>102</v>
      </c>
      <c r="G93" s="30"/>
      <c r="H93" s="30"/>
      <c r="I93" s="30"/>
      <c r="J93" s="30"/>
      <c r="K93" s="30"/>
      <c r="L93" s="30"/>
      <c r="M93" s="650"/>
      <c r="N93" s="659">
        <v>7.98</v>
      </c>
      <c r="O93" s="660">
        <v>3</v>
      </c>
      <c r="P93" s="30">
        <v>11.25</v>
      </c>
      <c r="Q93" s="662">
        <f t="shared" si="1"/>
        <v>89.775</v>
      </c>
    </row>
    <row r="94" s="1" customFormat="1" spans="1:17">
      <c r="A94" s="650">
        <v>88</v>
      </c>
      <c r="B94" s="651" t="s">
        <v>9805</v>
      </c>
      <c r="C94" s="652" t="s">
        <v>8976</v>
      </c>
      <c r="D94" s="30"/>
      <c r="E94" s="30" t="s">
        <v>390</v>
      </c>
      <c r="F94" s="568" t="s">
        <v>102</v>
      </c>
      <c r="G94" s="30"/>
      <c r="H94" s="30"/>
      <c r="I94" s="30"/>
      <c r="J94" s="30"/>
      <c r="K94" s="30"/>
      <c r="L94" s="30"/>
      <c r="M94" s="650"/>
      <c r="N94" s="659">
        <v>10.64</v>
      </c>
      <c r="O94" s="660">
        <v>4</v>
      </c>
      <c r="P94" s="30">
        <v>11.25</v>
      </c>
      <c r="Q94" s="662">
        <f t="shared" si="1"/>
        <v>119.7</v>
      </c>
    </row>
    <row r="95" s="1" customFormat="1" spans="1:17">
      <c r="A95" s="650">
        <v>89</v>
      </c>
      <c r="B95" s="651" t="s">
        <v>9806</v>
      </c>
      <c r="C95" s="652" t="s">
        <v>9807</v>
      </c>
      <c r="D95" s="30"/>
      <c r="E95" s="30" t="s">
        <v>390</v>
      </c>
      <c r="F95" s="568" t="s">
        <v>102</v>
      </c>
      <c r="G95" s="30"/>
      <c r="H95" s="30"/>
      <c r="I95" s="30"/>
      <c r="J95" s="30"/>
      <c r="K95" s="30"/>
      <c r="L95" s="30"/>
      <c r="M95" s="650"/>
      <c r="N95" s="659">
        <v>18.61</v>
      </c>
      <c r="O95" s="660">
        <v>7</v>
      </c>
      <c r="P95" s="30">
        <v>11.25</v>
      </c>
      <c r="Q95" s="662">
        <f t="shared" si="1"/>
        <v>209.3625</v>
      </c>
    </row>
    <row r="96" s="1" customFormat="1" spans="1:17">
      <c r="A96" s="650">
        <v>90</v>
      </c>
      <c r="B96" s="651" t="s">
        <v>9808</v>
      </c>
      <c r="C96" s="652" t="s">
        <v>5110</v>
      </c>
      <c r="D96" s="30"/>
      <c r="E96" s="30" t="s">
        <v>390</v>
      </c>
      <c r="F96" s="568" t="s">
        <v>102</v>
      </c>
      <c r="G96" s="30"/>
      <c r="H96" s="30"/>
      <c r="I96" s="30"/>
      <c r="J96" s="30"/>
      <c r="K96" s="30"/>
      <c r="L96" s="30"/>
      <c r="M96" s="650"/>
      <c r="N96" s="659">
        <v>5.32</v>
      </c>
      <c r="O96" s="660">
        <v>2</v>
      </c>
      <c r="P96" s="30">
        <v>11.25</v>
      </c>
      <c r="Q96" s="662">
        <f t="shared" si="1"/>
        <v>59.85</v>
      </c>
    </row>
    <row r="97" s="1" customFormat="1" spans="1:17">
      <c r="A97" s="650">
        <v>91</v>
      </c>
      <c r="B97" s="651" t="s">
        <v>9809</v>
      </c>
      <c r="C97" s="652" t="s">
        <v>9810</v>
      </c>
      <c r="D97" s="30"/>
      <c r="E97" s="30" t="s">
        <v>390</v>
      </c>
      <c r="F97" s="568" t="s">
        <v>102</v>
      </c>
      <c r="G97" s="30"/>
      <c r="H97" s="30"/>
      <c r="I97" s="30"/>
      <c r="J97" s="30"/>
      <c r="K97" s="30"/>
      <c r="L97" s="30"/>
      <c r="M97" s="650"/>
      <c r="N97" s="659">
        <v>10.64</v>
      </c>
      <c r="O97" s="660">
        <v>4</v>
      </c>
      <c r="P97" s="30">
        <v>11.25</v>
      </c>
      <c r="Q97" s="662">
        <f t="shared" si="1"/>
        <v>119.7</v>
      </c>
    </row>
    <row r="98" s="1" customFormat="1" spans="1:17">
      <c r="A98" s="650">
        <v>92</v>
      </c>
      <c r="B98" s="651" t="s">
        <v>9811</v>
      </c>
      <c r="C98" s="652" t="s">
        <v>9812</v>
      </c>
      <c r="D98" s="30"/>
      <c r="E98" s="30" t="s">
        <v>390</v>
      </c>
      <c r="F98" s="568" t="s">
        <v>102</v>
      </c>
      <c r="G98" s="30"/>
      <c r="H98" s="30"/>
      <c r="I98" s="30"/>
      <c r="J98" s="30"/>
      <c r="K98" s="30"/>
      <c r="L98" s="30"/>
      <c r="M98" s="650"/>
      <c r="N98" s="659">
        <v>15.95</v>
      </c>
      <c r="O98" s="660">
        <v>6</v>
      </c>
      <c r="P98" s="30">
        <v>11.25</v>
      </c>
      <c r="Q98" s="662">
        <f t="shared" si="1"/>
        <v>179.4375</v>
      </c>
    </row>
    <row r="99" s="1" customFormat="1" spans="1:17">
      <c r="A99" s="650">
        <v>93</v>
      </c>
      <c r="B99" s="651" t="s">
        <v>9813</v>
      </c>
      <c r="C99" s="652" t="s">
        <v>9814</v>
      </c>
      <c r="D99" s="30"/>
      <c r="E99" s="30" t="s">
        <v>390</v>
      </c>
      <c r="F99" s="568" t="s">
        <v>102</v>
      </c>
      <c r="G99" s="30"/>
      <c r="H99" s="30"/>
      <c r="I99" s="30"/>
      <c r="J99" s="30"/>
      <c r="K99" s="30"/>
      <c r="L99" s="30"/>
      <c r="M99" s="650"/>
      <c r="N99" s="659">
        <v>10.64</v>
      </c>
      <c r="O99" s="660">
        <v>4</v>
      </c>
      <c r="P99" s="30">
        <v>11.25</v>
      </c>
      <c r="Q99" s="662">
        <f t="shared" si="1"/>
        <v>119.7</v>
      </c>
    </row>
    <row r="100" s="1" customFormat="1" spans="1:17">
      <c r="A100" s="650">
        <v>94</v>
      </c>
      <c r="B100" s="651" t="s">
        <v>9815</v>
      </c>
      <c r="C100" s="652" t="s">
        <v>9816</v>
      </c>
      <c r="D100" s="30"/>
      <c r="E100" s="30" t="s">
        <v>390</v>
      </c>
      <c r="F100" s="568" t="s">
        <v>102</v>
      </c>
      <c r="G100" s="30"/>
      <c r="H100" s="30"/>
      <c r="I100" s="30"/>
      <c r="J100" s="30"/>
      <c r="K100" s="30"/>
      <c r="L100" s="30"/>
      <c r="M100" s="650"/>
      <c r="N100" s="659">
        <v>5.32</v>
      </c>
      <c r="O100" s="660">
        <v>2</v>
      </c>
      <c r="P100" s="30">
        <v>11.25</v>
      </c>
      <c r="Q100" s="662">
        <f t="shared" si="1"/>
        <v>59.85</v>
      </c>
    </row>
    <row r="101" s="1" customFormat="1" spans="1:17">
      <c r="A101" s="650">
        <v>95</v>
      </c>
      <c r="B101" s="651" t="s">
        <v>9817</v>
      </c>
      <c r="C101" s="652" t="s">
        <v>9818</v>
      </c>
      <c r="D101" s="30"/>
      <c r="E101" s="30" t="s">
        <v>390</v>
      </c>
      <c r="F101" s="568" t="s">
        <v>102</v>
      </c>
      <c r="G101" s="30"/>
      <c r="H101" s="30"/>
      <c r="I101" s="30"/>
      <c r="J101" s="30"/>
      <c r="K101" s="30"/>
      <c r="L101" s="30"/>
      <c r="M101" s="650"/>
      <c r="N101" s="659">
        <v>7.98</v>
      </c>
      <c r="O101" s="660">
        <v>3</v>
      </c>
      <c r="P101" s="30">
        <v>11.25</v>
      </c>
      <c r="Q101" s="662">
        <f t="shared" si="1"/>
        <v>89.775</v>
      </c>
    </row>
    <row r="102" s="1" customFormat="1" spans="1:17">
      <c r="A102" s="650">
        <v>96</v>
      </c>
      <c r="B102" s="651" t="s">
        <v>9819</v>
      </c>
      <c r="C102" s="652" t="s">
        <v>3573</v>
      </c>
      <c r="D102" s="30"/>
      <c r="E102" s="30" t="s">
        <v>390</v>
      </c>
      <c r="F102" s="568" t="s">
        <v>102</v>
      </c>
      <c r="G102" s="30"/>
      <c r="H102" s="30"/>
      <c r="I102" s="30"/>
      <c r="J102" s="30"/>
      <c r="K102" s="30"/>
      <c r="L102" s="30"/>
      <c r="M102" s="650"/>
      <c r="N102" s="659">
        <v>23.93</v>
      </c>
      <c r="O102" s="660">
        <v>9</v>
      </c>
      <c r="P102" s="30">
        <v>11.25</v>
      </c>
      <c r="Q102" s="662">
        <f t="shared" si="1"/>
        <v>269.2125</v>
      </c>
    </row>
    <row r="103" s="1" customFormat="1" spans="1:17">
      <c r="A103" s="650">
        <v>97</v>
      </c>
      <c r="B103" s="651" t="s">
        <v>9820</v>
      </c>
      <c r="C103" s="652" t="s">
        <v>9821</v>
      </c>
      <c r="D103" s="30"/>
      <c r="E103" s="30" t="s">
        <v>390</v>
      </c>
      <c r="F103" s="568" t="s">
        <v>102</v>
      </c>
      <c r="G103" s="30"/>
      <c r="H103" s="30"/>
      <c r="I103" s="30"/>
      <c r="J103" s="30"/>
      <c r="K103" s="30"/>
      <c r="L103" s="30"/>
      <c r="M103" s="650"/>
      <c r="N103" s="659">
        <v>5.32</v>
      </c>
      <c r="O103" s="660">
        <v>2</v>
      </c>
      <c r="P103" s="30">
        <v>11.25</v>
      </c>
      <c r="Q103" s="662">
        <f t="shared" si="1"/>
        <v>59.85</v>
      </c>
    </row>
    <row r="104" s="1" customFormat="1" spans="1:17">
      <c r="A104" s="650">
        <v>98</v>
      </c>
      <c r="B104" s="651" t="s">
        <v>9822</v>
      </c>
      <c r="C104" s="652" t="s">
        <v>9823</v>
      </c>
      <c r="D104" s="30"/>
      <c r="E104" s="30" t="s">
        <v>390</v>
      </c>
      <c r="F104" s="568" t="s">
        <v>102</v>
      </c>
      <c r="G104" s="30"/>
      <c r="H104" s="30"/>
      <c r="I104" s="30"/>
      <c r="J104" s="30"/>
      <c r="K104" s="30"/>
      <c r="L104" s="30"/>
      <c r="M104" s="650"/>
      <c r="N104" s="659">
        <v>7.98</v>
      </c>
      <c r="O104" s="660">
        <v>3</v>
      </c>
      <c r="P104" s="30">
        <v>11.25</v>
      </c>
      <c r="Q104" s="662">
        <f t="shared" si="1"/>
        <v>89.775</v>
      </c>
    </row>
    <row r="105" s="1" customFormat="1" spans="1:17">
      <c r="A105" s="650">
        <v>99</v>
      </c>
      <c r="B105" s="651" t="s">
        <v>9824</v>
      </c>
      <c r="C105" s="652" t="s">
        <v>9825</v>
      </c>
      <c r="D105" s="30"/>
      <c r="E105" s="30" t="s">
        <v>390</v>
      </c>
      <c r="F105" s="568" t="s">
        <v>102</v>
      </c>
      <c r="G105" s="30"/>
      <c r="H105" s="30"/>
      <c r="I105" s="30"/>
      <c r="J105" s="30"/>
      <c r="K105" s="30"/>
      <c r="L105" s="30"/>
      <c r="M105" s="650"/>
      <c r="N105" s="659">
        <v>13.3</v>
      </c>
      <c r="O105" s="660">
        <v>5</v>
      </c>
      <c r="P105" s="30">
        <v>11.25</v>
      </c>
      <c r="Q105" s="662">
        <f t="shared" si="1"/>
        <v>149.625</v>
      </c>
    </row>
    <row r="106" s="1" customFormat="1" spans="1:17">
      <c r="A106" s="650">
        <v>100</v>
      </c>
      <c r="B106" s="651" t="s">
        <v>9826</v>
      </c>
      <c r="C106" s="652" t="s">
        <v>9827</v>
      </c>
      <c r="D106" s="30"/>
      <c r="E106" s="30" t="s">
        <v>390</v>
      </c>
      <c r="F106" s="568" t="s">
        <v>102</v>
      </c>
      <c r="G106" s="30"/>
      <c r="H106" s="30"/>
      <c r="I106" s="30"/>
      <c r="J106" s="30"/>
      <c r="K106" s="30"/>
      <c r="L106" s="30"/>
      <c r="M106" s="650"/>
      <c r="N106" s="659">
        <v>5.32</v>
      </c>
      <c r="O106" s="660">
        <v>2</v>
      </c>
      <c r="P106" s="30">
        <v>11.25</v>
      </c>
      <c r="Q106" s="662">
        <f t="shared" si="1"/>
        <v>59.85</v>
      </c>
    </row>
    <row r="107" s="1" customFormat="1" spans="1:17">
      <c r="A107" s="650">
        <v>101</v>
      </c>
      <c r="B107" s="651" t="s">
        <v>9828</v>
      </c>
      <c r="C107" s="652" t="s">
        <v>9829</v>
      </c>
      <c r="D107" s="30"/>
      <c r="E107" s="30" t="s">
        <v>390</v>
      </c>
      <c r="F107" s="568" t="s">
        <v>102</v>
      </c>
      <c r="G107" s="30"/>
      <c r="H107" s="30"/>
      <c r="I107" s="30"/>
      <c r="J107" s="30"/>
      <c r="K107" s="30"/>
      <c r="L107" s="30"/>
      <c r="M107" s="650"/>
      <c r="N107" s="659">
        <v>7.98</v>
      </c>
      <c r="O107" s="660">
        <v>3</v>
      </c>
      <c r="P107" s="30">
        <v>11.25</v>
      </c>
      <c r="Q107" s="662">
        <f t="shared" si="1"/>
        <v>89.775</v>
      </c>
    </row>
    <row r="108" s="1" customFormat="1" spans="1:17">
      <c r="A108" s="650">
        <v>102</v>
      </c>
      <c r="B108" s="651" t="s">
        <v>9830</v>
      </c>
      <c r="C108" s="652" t="s">
        <v>9831</v>
      </c>
      <c r="D108" s="30"/>
      <c r="E108" s="30" t="s">
        <v>390</v>
      </c>
      <c r="F108" s="568" t="s">
        <v>102</v>
      </c>
      <c r="G108" s="30"/>
      <c r="H108" s="30"/>
      <c r="I108" s="30"/>
      <c r="J108" s="30"/>
      <c r="K108" s="30"/>
      <c r="L108" s="30"/>
      <c r="M108" s="650"/>
      <c r="N108" s="659">
        <v>7.98</v>
      </c>
      <c r="O108" s="660">
        <v>3</v>
      </c>
      <c r="P108" s="30">
        <v>11.25</v>
      </c>
      <c r="Q108" s="662">
        <f t="shared" si="1"/>
        <v>89.775</v>
      </c>
    </row>
    <row r="109" s="1" customFormat="1" spans="1:17">
      <c r="A109" s="650">
        <v>103</v>
      </c>
      <c r="B109" s="651" t="s">
        <v>9832</v>
      </c>
      <c r="C109" s="652" t="s">
        <v>9833</v>
      </c>
      <c r="D109" s="30"/>
      <c r="E109" s="30" t="s">
        <v>390</v>
      </c>
      <c r="F109" s="568" t="s">
        <v>102</v>
      </c>
      <c r="G109" s="30"/>
      <c r="H109" s="30"/>
      <c r="I109" s="30"/>
      <c r="J109" s="30"/>
      <c r="K109" s="30"/>
      <c r="L109" s="30"/>
      <c r="M109" s="650"/>
      <c r="N109" s="659">
        <v>7.98</v>
      </c>
      <c r="O109" s="660">
        <v>3</v>
      </c>
      <c r="P109" s="30">
        <v>11.25</v>
      </c>
      <c r="Q109" s="662">
        <f t="shared" si="1"/>
        <v>89.775</v>
      </c>
    </row>
    <row r="110" s="1" customFormat="1" spans="1:17">
      <c r="A110" s="650">
        <v>104</v>
      </c>
      <c r="B110" s="651" t="s">
        <v>9834</v>
      </c>
      <c r="C110" s="652" t="s">
        <v>9835</v>
      </c>
      <c r="D110" s="30"/>
      <c r="E110" s="30" t="s">
        <v>390</v>
      </c>
      <c r="F110" s="568" t="s">
        <v>102</v>
      </c>
      <c r="G110" s="30"/>
      <c r="H110" s="30"/>
      <c r="I110" s="30"/>
      <c r="J110" s="30"/>
      <c r="K110" s="30"/>
      <c r="L110" s="30"/>
      <c r="M110" s="650"/>
      <c r="N110" s="659">
        <v>7.98</v>
      </c>
      <c r="O110" s="660">
        <v>3</v>
      </c>
      <c r="P110" s="30">
        <v>11.25</v>
      </c>
      <c r="Q110" s="662">
        <f t="shared" si="1"/>
        <v>89.775</v>
      </c>
    </row>
    <row r="111" s="1" customFormat="1" spans="1:17">
      <c r="A111" s="650">
        <v>105</v>
      </c>
      <c r="B111" s="651" t="s">
        <v>9836</v>
      </c>
      <c r="C111" s="652" t="s">
        <v>9837</v>
      </c>
      <c r="D111" s="30"/>
      <c r="E111" s="30" t="s">
        <v>390</v>
      </c>
      <c r="F111" s="568" t="s">
        <v>102</v>
      </c>
      <c r="G111" s="30"/>
      <c r="H111" s="30"/>
      <c r="I111" s="30"/>
      <c r="J111" s="30"/>
      <c r="K111" s="30"/>
      <c r="L111" s="30"/>
      <c r="M111" s="650"/>
      <c r="N111" s="659">
        <v>10.64</v>
      </c>
      <c r="O111" s="660">
        <v>4</v>
      </c>
      <c r="P111" s="30">
        <v>11.25</v>
      </c>
      <c r="Q111" s="662">
        <f t="shared" si="1"/>
        <v>119.7</v>
      </c>
    </row>
    <row r="112" s="1" customFormat="1" spans="1:17">
      <c r="A112" s="650">
        <v>106</v>
      </c>
      <c r="B112" s="651" t="s">
        <v>9838</v>
      </c>
      <c r="C112" s="652" t="s">
        <v>9839</v>
      </c>
      <c r="D112" s="30"/>
      <c r="E112" s="30" t="s">
        <v>390</v>
      </c>
      <c r="F112" s="568" t="s">
        <v>102</v>
      </c>
      <c r="G112" s="30"/>
      <c r="H112" s="30"/>
      <c r="I112" s="30"/>
      <c r="J112" s="30"/>
      <c r="K112" s="30"/>
      <c r="L112" s="30"/>
      <c r="M112" s="650"/>
      <c r="N112" s="659">
        <v>5.32</v>
      </c>
      <c r="O112" s="660">
        <v>2</v>
      </c>
      <c r="P112" s="30">
        <v>11.25</v>
      </c>
      <c r="Q112" s="662">
        <f t="shared" si="1"/>
        <v>59.85</v>
      </c>
    </row>
    <row r="113" s="1" customFormat="1" spans="1:17">
      <c r="A113" s="650">
        <v>107</v>
      </c>
      <c r="B113" s="651" t="s">
        <v>9840</v>
      </c>
      <c r="C113" s="652" t="s">
        <v>9841</v>
      </c>
      <c r="D113" s="30"/>
      <c r="E113" s="30" t="s">
        <v>390</v>
      </c>
      <c r="F113" s="568" t="s">
        <v>102</v>
      </c>
      <c r="G113" s="30"/>
      <c r="H113" s="30"/>
      <c r="I113" s="30"/>
      <c r="J113" s="30"/>
      <c r="K113" s="30"/>
      <c r="L113" s="30"/>
      <c r="M113" s="650"/>
      <c r="N113" s="659">
        <v>13.3</v>
      </c>
      <c r="O113" s="660">
        <v>5</v>
      </c>
      <c r="P113" s="30">
        <v>11.25</v>
      </c>
      <c r="Q113" s="662">
        <f t="shared" si="1"/>
        <v>149.625</v>
      </c>
    </row>
    <row r="114" s="1" customFormat="1" spans="1:17">
      <c r="A114" s="650">
        <v>108</v>
      </c>
      <c r="B114" s="651" t="s">
        <v>9842</v>
      </c>
      <c r="C114" s="652" t="s">
        <v>9843</v>
      </c>
      <c r="D114" s="30"/>
      <c r="E114" s="30" t="s">
        <v>390</v>
      </c>
      <c r="F114" s="568" t="s">
        <v>102</v>
      </c>
      <c r="G114" s="30"/>
      <c r="H114" s="30"/>
      <c r="I114" s="30"/>
      <c r="J114" s="30"/>
      <c r="K114" s="30"/>
      <c r="L114" s="30"/>
      <c r="M114" s="650"/>
      <c r="N114" s="659">
        <v>13.3</v>
      </c>
      <c r="O114" s="660">
        <v>5</v>
      </c>
      <c r="P114" s="30">
        <v>11.25</v>
      </c>
      <c r="Q114" s="662">
        <f t="shared" si="1"/>
        <v>149.625</v>
      </c>
    </row>
    <row r="115" s="1" customFormat="1" spans="1:17">
      <c r="A115" s="650">
        <v>109</v>
      </c>
      <c r="B115" s="651" t="s">
        <v>9844</v>
      </c>
      <c r="C115" s="652" t="s">
        <v>9845</v>
      </c>
      <c r="D115" s="30"/>
      <c r="E115" s="30" t="s">
        <v>390</v>
      </c>
      <c r="F115" s="568" t="s">
        <v>102</v>
      </c>
      <c r="G115" s="30"/>
      <c r="H115" s="30"/>
      <c r="I115" s="30"/>
      <c r="J115" s="30"/>
      <c r="K115" s="30"/>
      <c r="L115" s="30"/>
      <c r="M115" s="650"/>
      <c r="N115" s="659">
        <v>7.98</v>
      </c>
      <c r="O115" s="660">
        <v>3</v>
      </c>
      <c r="P115" s="30">
        <v>11.25</v>
      </c>
      <c r="Q115" s="662">
        <f t="shared" si="1"/>
        <v>89.775</v>
      </c>
    </row>
    <row r="116" s="1" customFormat="1" spans="1:17">
      <c r="A116" s="650">
        <v>110</v>
      </c>
      <c r="B116" s="651" t="s">
        <v>9846</v>
      </c>
      <c r="C116" s="652" t="s">
        <v>9847</v>
      </c>
      <c r="D116" s="30"/>
      <c r="E116" s="30" t="s">
        <v>390</v>
      </c>
      <c r="F116" s="568" t="s">
        <v>102</v>
      </c>
      <c r="G116" s="30"/>
      <c r="H116" s="30"/>
      <c r="I116" s="30"/>
      <c r="J116" s="30"/>
      <c r="K116" s="30"/>
      <c r="L116" s="30"/>
      <c r="M116" s="650"/>
      <c r="N116" s="659">
        <v>10.64</v>
      </c>
      <c r="O116" s="660">
        <v>4</v>
      </c>
      <c r="P116" s="30">
        <v>11.25</v>
      </c>
      <c r="Q116" s="662">
        <f t="shared" si="1"/>
        <v>119.7</v>
      </c>
    </row>
    <row r="117" s="1" customFormat="1" spans="1:17">
      <c r="A117" s="650">
        <v>111</v>
      </c>
      <c r="B117" s="651" t="s">
        <v>9848</v>
      </c>
      <c r="C117" s="652" t="s">
        <v>9849</v>
      </c>
      <c r="D117" s="30"/>
      <c r="E117" s="30" t="s">
        <v>390</v>
      </c>
      <c r="F117" s="568" t="s">
        <v>102</v>
      </c>
      <c r="G117" s="30"/>
      <c r="H117" s="30"/>
      <c r="I117" s="30"/>
      <c r="J117" s="30"/>
      <c r="K117" s="30"/>
      <c r="L117" s="30"/>
      <c r="M117" s="650"/>
      <c r="N117" s="659">
        <v>10.64</v>
      </c>
      <c r="O117" s="660">
        <v>4</v>
      </c>
      <c r="P117" s="30">
        <v>11.25</v>
      </c>
      <c r="Q117" s="662">
        <f t="shared" si="1"/>
        <v>119.7</v>
      </c>
    </row>
    <row r="118" s="1" customFormat="1" spans="1:17">
      <c r="A118" s="650">
        <v>112</v>
      </c>
      <c r="B118" s="651" t="s">
        <v>9850</v>
      </c>
      <c r="C118" s="652" t="s">
        <v>9851</v>
      </c>
      <c r="D118" s="30"/>
      <c r="E118" s="30" t="s">
        <v>390</v>
      </c>
      <c r="F118" s="568" t="s">
        <v>102</v>
      </c>
      <c r="G118" s="30"/>
      <c r="H118" s="30"/>
      <c r="I118" s="30"/>
      <c r="J118" s="30"/>
      <c r="K118" s="30"/>
      <c r="L118" s="30"/>
      <c r="M118" s="650"/>
      <c r="N118" s="659">
        <v>5.32</v>
      </c>
      <c r="O118" s="660">
        <v>2</v>
      </c>
      <c r="P118" s="30">
        <v>11.25</v>
      </c>
      <c r="Q118" s="662">
        <f t="shared" si="1"/>
        <v>59.85</v>
      </c>
    </row>
    <row r="119" s="1" customFormat="1" spans="1:17">
      <c r="A119" s="650">
        <v>113</v>
      </c>
      <c r="B119" s="651" t="s">
        <v>9852</v>
      </c>
      <c r="C119" s="652" t="s">
        <v>9853</v>
      </c>
      <c r="D119" s="30"/>
      <c r="E119" s="30" t="s">
        <v>390</v>
      </c>
      <c r="F119" s="568" t="s">
        <v>102</v>
      </c>
      <c r="G119" s="30"/>
      <c r="H119" s="30"/>
      <c r="I119" s="30"/>
      <c r="J119" s="30"/>
      <c r="K119" s="30"/>
      <c r="L119" s="30"/>
      <c r="M119" s="650"/>
      <c r="N119" s="659">
        <v>10.64</v>
      </c>
      <c r="O119" s="660">
        <v>4</v>
      </c>
      <c r="P119" s="30">
        <v>11.25</v>
      </c>
      <c r="Q119" s="662">
        <f t="shared" si="1"/>
        <v>119.7</v>
      </c>
    </row>
    <row r="120" s="1" customFormat="1" spans="1:17">
      <c r="A120" s="650">
        <v>114</v>
      </c>
      <c r="B120" s="651" t="s">
        <v>9854</v>
      </c>
      <c r="C120" s="652" t="s">
        <v>5144</v>
      </c>
      <c r="D120" s="30"/>
      <c r="E120" s="30" t="s">
        <v>390</v>
      </c>
      <c r="F120" s="568" t="s">
        <v>102</v>
      </c>
      <c r="G120" s="30"/>
      <c r="H120" s="30"/>
      <c r="I120" s="30"/>
      <c r="J120" s="30"/>
      <c r="K120" s="30"/>
      <c r="L120" s="30"/>
      <c r="M120" s="650"/>
      <c r="N120" s="659">
        <v>7.98</v>
      </c>
      <c r="O120" s="660">
        <v>3</v>
      </c>
      <c r="P120" s="30">
        <v>11.25</v>
      </c>
      <c r="Q120" s="662">
        <f t="shared" si="1"/>
        <v>89.775</v>
      </c>
    </row>
    <row r="121" s="1" customFormat="1" spans="1:17">
      <c r="A121" s="650">
        <v>115</v>
      </c>
      <c r="B121" s="651" t="s">
        <v>7677</v>
      </c>
      <c r="C121" s="652" t="s">
        <v>9855</v>
      </c>
      <c r="D121" s="30"/>
      <c r="E121" s="30" t="s">
        <v>390</v>
      </c>
      <c r="F121" s="568" t="s">
        <v>102</v>
      </c>
      <c r="G121" s="30"/>
      <c r="H121" s="30"/>
      <c r="I121" s="30"/>
      <c r="J121" s="30"/>
      <c r="K121" s="30"/>
      <c r="L121" s="30"/>
      <c r="M121" s="650"/>
      <c r="N121" s="659">
        <v>7.98</v>
      </c>
      <c r="O121" s="660">
        <v>3</v>
      </c>
      <c r="P121" s="30">
        <v>11.25</v>
      </c>
      <c r="Q121" s="662">
        <f t="shared" si="1"/>
        <v>89.775</v>
      </c>
    </row>
    <row r="122" s="1" customFormat="1" spans="1:17">
      <c r="A122" s="650">
        <v>116</v>
      </c>
      <c r="B122" s="651" t="s">
        <v>9856</v>
      </c>
      <c r="C122" s="652" t="s">
        <v>6556</v>
      </c>
      <c r="D122" s="30"/>
      <c r="E122" s="30" t="s">
        <v>390</v>
      </c>
      <c r="F122" s="568" t="s">
        <v>102</v>
      </c>
      <c r="G122" s="30"/>
      <c r="H122" s="30"/>
      <c r="I122" s="30"/>
      <c r="J122" s="30"/>
      <c r="K122" s="30"/>
      <c r="L122" s="30"/>
      <c r="M122" s="650"/>
      <c r="N122" s="659">
        <v>10.64</v>
      </c>
      <c r="O122" s="660">
        <v>4</v>
      </c>
      <c r="P122" s="30">
        <v>11.25</v>
      </c>
      <c r="Q122" s="662">
        <f t="shared" si="1"/>
        <v>119.7</v>
      </c>
    </row>
    <row r="123" s="1" customFormat="1" spans="1:17">
      <c r="A123" s="650">
        <v>117</v>
      </c>
      <c r="B123" s="651" t="s">
        <v>9857</v>
      </c>
      <c r="C123" s="652" t="s">
        <v>9858</v>
      </c>
      <c r="D123" s="30"/>
      <c r="E123" s="30" t="s">
        <v>390</v>
      </c>
      <c r="F123" s="568" t="s">
        <v>102</v>
      </c>
      <c r="G123" s="30"/>
      <c r="H123" s="30"/>
      <c r="I123" s="30"/>
      <c r="J123" s="30"/>
      <c r="K123" s="30"/>
      <c r="L123" s="30"/>
      <c r="M123" s="650"/>
      <c r="N123" s="659">
        <v>7.98</v>
      </c>
      <c r="O123" s="660">
        <v>3</v>
      </c>
      <c r="P123" s="30">
        <v>11.25</v>
      </c>
      <c r="Q123" s="662">
        <f t="shared" si="1"/>
        <v>89.775</v>
      </c>
    </row>
    <row r="124" s="1" customFormat="1" spans="1:17">
      <c r="A124" s="650">
        <v>118</v>
      </c>
      <c r="B124" s="651" t="s">
        <v>9859</v>
      </c>
      <c r="C124" s="652" t="s">
        <v>9860</v>
      </c>
      <c r="D124" s="30"/>
      <c r="E124" s="30" t="s">
        <v>390</v>
      </c>
      <c r="F124" s="568" t="s">
        <v>102</v>
      </c>
      <c r="G124" s="30"/>
      <c r="H124" s="30"/>
      <c r="I124" s="30"/>
      <c r="J124" s="30"/>
      <c r="K124" s="30"/>
      <c r="L124" s="30"/>
      <c r="M124" s="650"/>
      <c r="N124" s="659">
        <v>10.64</v>
      </c>
      <c r="O124" s="660">
        <v>4</v>
      </c>
      <c r="P124" s="30">
        <v>11.25</v>
      </c>
      <c r="Q124" s="662">
        <f t="shared" si="1"/>
        <v>119.7</v>
      </c>
    </row>
    <row r="125" s="1" customFormat="1" spans="1:17">
      <c r="A125" s="650">
        <v>119</v>
      </c>
      <c r="B125" s="651" t="s">
        <v>1940</v>
      </c>
      <c r="C125" s="652" t="s">
        <v>9861</v>
      </c>
      <c r="D125" s="30"/>
      <c r="E125" s="30" t="s">
        <v>390</v>
      </c>
      <c r="F125" s="568" t="s">
        <v>102</v>
      </c>
      <c r="G125" s="30"/>
      <c r="H125" s="30"/>
      <c r="I125" s="30"/>
      <c r="J125" s="30"/>
      <c r="K125" s="30"/>
      <c r="L125" s="30"/>
      <c r="M125" s="650"/>
      <c r="N125" s="659">
        <v>13.3</v>
      </c>
      <c r="O125" s="660">
        <v>5</v>
      </c>
      <c r="P125" s="30">
        <v>11.25</v>
      </c>
      <c r="Q125" s="662">
        <f t="shared" si="1"/>
        <v>149.625</v>
      </c>
    </row>
    <row r="126" s="1" customFormat="1" spans="1:17">
      <c r="A126" s="650">
        <v>120</v>
      </c>
      <c r="B126" s="651" t="s">
        <v>9862</v>
      </c>
      <c r="C126" s="652" t="s">
        <v>9863</v>
      </c>
      <c r="D126" s="30"/>
      <c r="E126" s="30" t="s">
        <v>390</v>
      </c>
      <c r="F126" s="568" t="s">
        <v>102</v>
      </c>
      <c r="G126" s="30"/>
      <c r="H126" s="30"/>
      <c r="I126" s="30"/>
      <c r="J126" s="30"/>
      <c r="K126" s="30"/>
      <c r="L126" s="30"/>
      <c r="M126" s="650"/>
      <c r="N126" s="659">
        <v>10.64</v>
      </c>
      <c r="O126" s="660">
        <v>4</v>
      </c>
      <c r="P126" s="30">
        <v>11.25</v>
      </c>
      <c r="Q126" s="662">
        <f t="shared" si="1"/>
        <v>119.7</v>
      </c>
    </row>
    <row r="127" s="1" customFormat="1" spans="1:17">
      <c r="A127" s="650">
        <v>121</v>
      </c>
      <c r="B127" s="651" t="s">
        <v>9864</v>
      </c>
      <c r="C127" s="652" t="s">
        <v>4483</v>
      </c>
      <c r="D127" s="30"/>
      <c r="E127" s="30" t="s">
        <v>390</v>
      </c>
      <c r="F127" s="568" t="s">
        <v>102</v>
      </c>
      <c r="G127" s="30"/>
      <c r="H127" s="30"/>
      <c r="I127" s="30"/>
      <c r="J127" s="30"/>
      <c r="K127" s="30"/>
      <c r="L127" s="30"/>
      <c r="M127" s="650"/>
      <c r="N127" s="659">
        <v>5.32</v>
      </c>
      <c r="O127" s="660">
        <v>2</v>
      </c>
      <c r="P127" s="30">
        <v>11.25</v>
      </c>
      <c r="Q127" s="662">
        <f t="shared" si="1"/>
        <v>59.85</v>
      </c>
    </row>
    <row r="128" s="1" customFormat="1" spans="1:17">
      <c r="A128" s="650">
        <v>122</v>
      </c>
      <c r="B128" s="651" t="s">
        <v>2340</v>
      </c>
      <c r="C128" s="652" t="s">
        <v>1240</v>
      </c>
      <c r="D128" s="30"/>
      <c r="E128" s="30" t="s">
        <v>390</v>
      </c>
      <c r="F128" s="568" t="s">
        <v>102</v>
      </c>
      <c r="G128" s="30"/>
      <c r="H128" s="30"/>
      <c r="I128" s="30"/>
      <c r="J128" s="30"/>
      <c r="K128" s="30"/>
      <c r="L128" s="30"/>
      <c r="M128" s="650"/>
      <c r="N128" s="659">
        <v>5.32</v>
      </c>
      <c r="O128" s="660">
        <v>2</v>
      </c>
      <c r="P128" s="30">
        <v>11.25</v>
      </c>
      <c r="Q128" s="662">
        <f t="shared" si="1"/>
        <v>59.85</v>
      </c>
    </row>
    <row r="129" s="1" customFormat="1" spans="1:17">
      <c r="A129" s="650">
        <v>123</v>
      </c>
      <c r="B129" s="651" t="s">
        <v>2139</v>
      </c>
      <c r="C129" s="652" t="s">
        <v>9865</v>
      </c>
      <c r="D129" s="30"/>
      <c r="E129" s="30" t="s">
        <v>390</v>
      </c>
      <c r="F129" s="568" t="s">
        <v>102</v>
      </c>
      <c r="G129" s="30"/>
      <c r="H129" s="30"/>
      <c r="I129" s="30"/>
      <c r="J129" s="30"/>
      <c r="K129" s="30"/>
      <c r="L129" s="30"/>
      <c r="M129" s="650"/>
      <c r="N129" s="659">
        <v>15.95</v>
      </c>
      <c r="O129" s="660">
        <v>6</v>
      </c>
      <c r="P129" s="30">
        <v>11.25</v>
      </c>
      <c r="Q129" s="662">
        <f t="shared" si="1"/>
        <v>179.4375</v>
      </c>
    </row>
    <row r="130" s="1" customFormat="1" spans="1:17">
      <c r="A130" s="650">
        <v>124</v>
      </c>
      <c r="B130" s="651" t="s">
        <v>9866</v>
      </c>
      <c r="C130" s="652" t="s">
        <v>9867</v>
      </c>
      <c r="D130" s="30"/>
      <c r="E130" s="30" t="s">
        <v>390</v>
      </c>
      <c r="F130" s="568" t="s">
        <v>102</v>
      </c>
      <c r="G130" s="30"/>
      <c r="H130" s="30"/>
      <c r="I130" s="30"/>
      <c r="J130" s="30"/>
      <c r="K130" s="30"/>
      <c r="L130" s="30"/>
      <c r="M130" s="650"/>
      <c r="N130" s="659">
        <v>7.98</v>
      </c>
      <c r="O130" s="660">
        <v>3</v>
      </c>
      <c r="P130" s="30">
        <v>11.25</v>
      </c>
      <c r="Q130" s="662">
        <f t="shared" si="1"/>
        <v>89.775</v>
      </c>
    </row>
    <row r="131" s="1" customFormat="1" spans="1:17">
      <c r="A131" s="650">
        <v>125</v>
      </c>
      <c r="B131" s="651" t="s">
        <v>9868</v>
      </c>
      <c r="C131" s="652" t="s">
        <v>9069</v>
      </c>
      <c r="D131" s="30"/>
      <c r="E131" s="30" t="s">
        <v>390</v>
      </c>
      <c r="F131" s="568" t="s">
        <v>102</v>
      </c>
      <c r="G131" s="30"/>
      <c r="H131" s="30"/>
      <c r="I131" s="30"/>
      <c r="J131" s="30"/>
      <c r="K131" s="30"/>
      <c r="L131" s="30"/>
      <c r="M131" s="650"/>
      <c r="N131" s="659">
        <v>10.64</v>
      </c>
      <c r="O131" s="660">
        <v>4</v>
      </c>
      <c r="P131" s="30">
        <v>11.25</v>
      </c>
      <c r="Q131" s="662">
        <f t="shared" si="1"/>
        <v>119.7</v>
      </c>
    </row>
    <row r="132" s="1" customFormat="1" spans="1:17">
      <c r="A132" s="650">
        <v>126</v>
      </c>
      <c r="B132" s="651" t="s">
        <v>9869</v>
      </c>
      <c r="C132" s="652" t="s">
        <v>9870</v>
      </c>
      <c r="D132" s="30"/>
      <c r="E132" s="30" t="s">
        <v>390</v>
      </c>
      <c r="F132" s="568" t="s">
        <v>102</v>
      </c>
      <c r="G132" s="30"/>
      <c r="H132" s="30"/>
      <c r="I132" s="30"/>
      <c r="J132" s="30"/>
      <c r="K132" s="30"/>
      <c r="L132" s="30"/>
      <c r="M132" s="650"/>
      <c r="N132" s="659">
        <v>5.32</v>
      </c>
      <c r="O132" s="660">
        <v>2</v>
      </c>
      <c r="P132" s="30">
        <v>11.25</v>
      </c>
      <c r="Q132" s="662">
        <f t="shared" si="1"/>
        <v>59.85</v>
      </c>
    </row>
    <row r="133" s="1" customFormat="1" spans="1:17">
      <c r="A133" s="650">
        <v>127</v>
      </c>
      <c r="B133" s="651" t="s">
        <v>9871</v>
      </c>
      <c r="C133" s="652" t="s">
        <v>9872</v>
      </c>
      <c r="D133" s="30"/>
      <c r="E133" s="30" t="s">
        <v>390</v>
      </c>
      <c r="F133" s="568" t="s">
        <v>102</v>
      </c>
      <c r="G133" s="30"/>
      <c r="H133" s="30"/>
      <c r="I133" s="30"/>
      <c r="J133" s="30"/>
      <c r="K133" s="30"/>
      <c r="L133" s="30"/>
      <c r="M133" s="650"/>
      <c r="N133" s="659">
        <v>15.95</v>
      </c>
      <c r="O133" s="660">
        <v>6</v>
      </c>
      <c r="P133" s="30">
        <v>11.25</v>
      </c>
      <c r="Q133" s="662">
        <f t="shared" si="1"/>
        <v>179.4375</v>
      </c>
    </row>
    <row r="134" s="1" customFormat="1" spans="1:17">
      <c r="A134" s="650">
        <v>128</v>
      </c>
      <c r="B134" s="651" t="s">
        <v>9873</v>
      </c>
      <c r="C134" s="652" t="s">
        <v>9874</v>
      </c>
      <c r="D134" s="30"/>
      <c r="E134" s="30" t="s">
        <v>390</v>
      </c>
      <c r="F134" s="568" t="s">
        <v>102</v>
      </c>
      <c r="G134" s="30"/>
      <c r="H134" s="30"/>
      <c r="I134" s="30"/>
      <c r="J134" s="30"/>
      <c r="K134" s="30"/>
      <c r="L134" s="30"/>
      <c r="M134" s="650"/>
      <c r="N134" s="659">
        <v>13.3</v>
      </c>
      <c r="O134" s="660">
        <v>5</v>
      </c>
      <c r="P134" s="30">
        <v>11.25</v>
      </c>
      <c r="Q134" s="662">
        <f t="shared" ref="Q134:Q197" si="2">N134*11.25</f>
        <v>149.625</v>
      </c>
    </row>
    <row r="135" s="1" customFormat="1" spans="1:17">
      <c r="A135" s="650">
        <v>129</v>
      </c>
      <c r="B135" s="651" t="s">
        <v>9875</v>
      </c>
      <c r="C135" s="652" t="s">
        <v>9876</v>
      </c>
      <c r="D135" s="30"/>
      <c r="E135" s="30" t="s">
        <v>390</v>
      </c>
      <c r="F135" s="568" t="s">
        <v>102</v>
      </c>
      <c r="G135" s="30"/>
      <c r="H135" s="30"/>
      <c r="I135" s="30"/>
      <c r="J135" s="30"/>
      <c r="K135" s="30"/>
      <c r="L135" s="30"/>
      <c r="M135" s="650"/>
      <c r="N135" s="659">
        <v>15.95</v>
      </c>
      <c r="O135" s="660">
        <v>6</v>
      </c>
      <c r="P135" s="30">
        <v>11.25</v>
      </c>
      <c r="Q135" s="662">
        <f t="shared" si="2"/>
        <v>179.4375</v>
      </c>
    </row>
    <row r="136" s="1" customFormat="1" spans="1:17">
      <c r="A136" s="650">
        <v>130</v>
      </c>
      <c r="B136" s="651" t="s">
        <v>9877</v>
      </c>
      <c r="C136" s="652" t="s">
        <v>3288</v>
      </c>
      <c r="D136" s="30"/>
      <c r="E136" s="30" t="s">
        <v>390</v>
      </c>
      <c r="F136" s="568" t="s">
        <v>102</v>
      </c>
      <c r="G136" s="30"/>
      <c r="H136" s="30"/>
      <c r="I136" s="30"/>
      <c r="J136" s="30"/>
      <c r="K136" s="30"/>
      <c r="L136" s="30"/>
      <c r="M136" s="650"/>
      <c r="N136" s="659">
        <v>10.64</v>
      </c>
      <c r="O136" s="660">
        <v>4</v>
      </c>
      <c r="P136" s="30">
        <v>11.25</v>
      </c>
      <c r="Q136" s="662">
        <f t="shared" si="2"/>
        <v>119.7</v>
      </c>
    </row>
    <row r="137" s="1" customFormat="1" spans="1:17">
      <c r="A137" s="650">
        <v>131</v>
      </c>
      <c r="B137" s="651" t="s">
        <v>9878</v>
      </c>
      <c r="C137" s="652" t="s">
        <v>9879</v>
      </c>
      <c r="D137" s="30"/>
      <c r="E137" s="30" t="s">
        <v>390</v>
      </c>
      <c r="F137" s="568" t="s">
        <v>102</v>
      </c>
      <c r="G137" s="30"/>
      <c r="H137" s="30"/>
      <c r="I137" s="30"/>
      <c r="J137" s="30"/>
      <c r="K137" s="30"/>
      <c r="L137" s="30"/>
      <c r="M137" s="650"/>
      <c r="N137" s="659">
        <v>10.64</v>
      </c>
      <c r="O137" s="660">
        <v>4</v>
      </c>
      <c r="P137" s="30">
        <v>11.25</v>
      </c>
      <c r="Q137" s="662">
        <f t="shared" si="2"/>
        <v>119.7</v>
      </c>
    </row>
    <row r="138" s="1" customFormat="1" spans="1:17">
      <c r="A138" s="650">
        <v>132</v>
      </c>
      <c r="B138" s="651" t="s">
        <v>8565</v>
      </c>
      <c r="C138" s="652" t="s">
        <v>7829</v>
      </c>
      <c r="D138" s="30"/>
      <c r="E138" s="30" t="s">
        <v>390</v>
      </c>
      <c r="F138" s="568" t="s">
        <v>102</v>
      </c>
      <c r="G138" s="30"/>
      <c r="H138" s="30"/>
      <c r="I138" s="30"/>
      <c r="J138" s="30"/>
      <c r="K138" s="30"/>
      <c r="L138" s="30"/>
      <c r="M138" s="650"/>
      <c r="N138" s="659">
        <v>13.3</v>
      </c>
      <c r="O138" s="660">
        <v>5</v>
      </c>
      <c r="P138" s="30">
        <v>11.25</v>
      </c>
      <c r="Q138" s="662">
        <f t="shared" si="2"/>
        <v>149.625</v>
      </c>
    </row>
    <row r="139" s="1" customFormat="1" spans="1:17">
      <c r="A139" s="650">
        <v>133</v>
      </c>
      <c r="B139" s="651" t="s">
        <v>9880</v>
      </c>
      <c r="C139" s="652" t="s">
        <v>9881</v>
      </c>
      <c r="D139" s="30"/>
      <c r="E139" s="30" t="s">
        <v>390</v>
      </c>
      <c r="F139" s="568" t="s">
        <v>102</v>
      </c>
      <c r="G139" s="30"/>
      <c r="H139" s="30"/>
      <c r="I139" s="30"/>
      <c r="J139" s="30"/>
      <c r="K139" s="30"/>
      <c r="L139" s="30"/>
      <c r="M139" s="650"/>
      <c r="N139" s="659">
        <v>15.95</v>
      </c>
      <c r="O139" s="660">
        <v>6</v>
      </c>
      <c r="P139" s="30">
        <v>11.25</v>
      </c>
      <c r="Q139" s="662">
        <f t="shared" si="2"/>
        <v>179.4375</v>
      </c>
    </row>
    <row r="140" s="1" customFormat="1" spans="1:17">
      <c r="A140" s="650">
        <v>134</v>
      </c>
      <c r="B140" s="651" t="s">
        <v>9882</v>
      </c>
      <c r="C140" s="652" t="s">
        <v>9883</v>
      </c>
      <c r="D140" s="30"/>
      <c r="E140" s="30" t="s">
        <v>390</v>
      </c>
      <c r="F140" s="568" t="s">
        <v>102</v>
      </c>
      <c r="G140" s="30"/>
      <c r="H140" s="30"/>
      <c r="I140" s="30"/>
      <c r="J140" s="30"/>
      <c r="K140" s="30"/>
      <c r="L140" s="30"/>
      <c r="M140" s="650"/>
      <c r="N140" s="659">
        <v>7.98</v>
      </c>
      <c r="O140" s="660">
        <v>3</v>
      </c>
      <c r="P140" s="30">
        <v>11.25</v>
      </c>
      <c r="Q140" s="662">
        <f t="shared" si="2"/>
        <v>89.775</v>
      </c>
    </row>
    <row r="141" s="1" customFormat="1" spans="1:17">
      <c r="A141" s="650">
        <v>135</v>
      </c>
      <c r="B141" s="651" t="s">
        <v>9884</v>
      </c>
      <c r="C141" s="652" t="s">
        <v>9885</v>
      </c>
      <c r="D141" s="30"/>
      <c r="E141" s="30" t="s">
        <v>390</v>
      </c>
      <c r="F141" s="568" t="s">
        <v>102</v>
      </c>
      <c r="G141" s="30"/>
      <c r="H141" s="30"/>
      <c r="I141" s="30"/>
      <c r="J141" s="30"/>
      <c r="K141" s="30"/>
      <c r="L141" s="30"/>
      <c r="M141" s="650"/>
      <c r="N141" s="659">
        <v>7.98</v>
      </c>
      <c r="O141" s="660">
        <v>3</v>
      </c>
      <c r="P141" s="30">
        <v>11.25</v>
      </c>
      <c r="Q141" s="662">
        <f t="shared" si="2"/>
        <v>89.775</v>
      </c>
    </row>
    <row r="142" s="1" customFormat="1" spans="1:17">
      <c r="A142" s="650">
        <v>136</v>
      </c>
      <c r="B142" s="651" t="s">
        <v>9886</v>
      </c>
      <c r="C142" s="652" t="s">
        <v>4768</v>
      </c>
      <c r="D142" s="30"/>
      <c r="E142" s="30" t="s">
        <v>390</v>
      </c>
      <c r="F142" s="568" t="s">
        <v>102</v>
      </c>
      <c r="G142" s="30"/>
      <c r="H142" s="30"/>
      <c r="I142" s="30"/>
      <c r="J142" s="30"/>
      <c r="K142" s="30"/>
      <c r="L142" s="30"/>
      <c r="M142" s="650"/>
      <c r="N142" s="659">
        <v>10.64</v>
      </c>
      <c r="O142" s="660">
        <v>4</v>
      </c>
      <c r="P142" s="30">
        <v>11.25</v>
      </c>
      <c r="Q142" s="662">
        <f t="shared" si="2"/>
        <v>119.7</v>
      </c>
    </row>
    <row r="143" s="1" customFormat="1" spans="1:17">
      <c r="A143" s="650">
        <v>137</v>
      </c>
      <c r="B143" s="651" t="s">
        <v>9887</v>
      </c>
      <c r="C143" s="652" t="s">
        <v>9888</v>
      </c>
      <c r="D143" s="30"/>
      <c r="E143" s="30" t="s">
        <v>390</v>
      </c>
      <c r="F143" s="568" t="s">
        <v>102</v>
      </c>
      <c r="G143" s="30"/>
      <c r="H143" s="30"/>
      <c r="I143" s="30"/>
      <c r="J143" s="30"/>
      <c r="K143" s="30"/>
      <c r="L143" s="30"/>
      <c r="M143" s="650"/>
      <c r="N143" s="659">
        <v>7.98</v>
      </c>
      <c r="O143" s="660">
        <v>3</v>
      </c>
      <c r="P143" s="30">
        <v>11.25</v>
      </c>
      <c r="Q143" s="662">
        <f t="shared" si="2"/>
        <v>89.775</v>
      </c>
    </row>
    <row r="144" s="1" customFormat="1" spans="1:17">
      <c r="A144" s="650">
        <v>138</v>
      </c>
      <c r="B144" s="651" t="s">
        <v>9889</v>
      </c>
      <c r="C144" s="652" t="s">
        <v>9890</v>
      </c>
      <c r="D144" s="30"/>
      <c r="E144" s="30" t="s">
        <v>390</v>
      </c>
      <c r="F144" s="568" t="s">
        <v>102</v>
      </c>
      <c r="G144" s="30"/>
      <c r="H144" s="30"/>
      <c r="I144" s="30"/>
      <c r="J144" s="30"/>
      <c r="K144" s="30"/>
      <c r="L144" s="30"/>
      <c r="M144" s="650"/>
      <c r="N144" s="659">
        <v>7.98</v>
      </c>
      <c r="O144" s="660">
        <v>3</v>
      </c>
      <c r="P144" s="30">
        <v>11.25</v>
      </c>
      <c r="Q144" s="662">
        <f t="shared" si="2"/>
        <v>89.775</v>
      </c>
    </row>
    <row r="145" s="1" customFormat="1" spans="1:17">
      <c r="A145" s="650">
        <v>139</v>
      </c>
      <c r="B145" s="651" t="s">
        <v>9891</v>
      </c>
      <c r="C145" s="652" t="s">
        <v>9892</v>
      </c>
      <c r="D145" s="30"/>
      <c r="E145" s="30" t="s">
        <v>390</v>
      </c>
      <c r="F145" s="568" t="s">
        <v>102</v>
      </c>
      <c r="G145" s="30"/>
      <c r="H145" s="30"/>
      <c r="I145" s="30"/>
      <c r="J145" s="30"/>
      <c r="K145" s="30"/>
      <c r="L145" s="30"/>
      <c r="M145" s="650"/>
      <c r="N145" s="659">
        <v>13.3</v>
      </c>
      <c r="O145" s="660">
        <v>5</v>
      </c>
      <c r="P145" s="30">
        <v>11.25</v>
      </c>
      <c r="Q145" s="662">
        <f t="shared" si="2"/>
        <v>149.625</v>
      </c>
    </row>
    <row r="146" s="1" customFormat="1" spans="1:17">
      <c r="A146" s="650">
        <v>140</v>
      </c>
      <c r="B146" s="651" t="s">
        <v>9893</v>
      </c>
      <c r="C146" s="652" t="s">
        <v>9894</v>
      </c>
      <c r="D146" s="30"/>
      <c r="E146" s="30" t="s">
        <v>390</v>
      </c>
      <c r="F146" s="568" t="s">
        <v>102</v>
      </c>
      <c r="G146" s="30"/>
      <c r="H146" s="30"/>
      <c r="I146" s="30"/>
      <c r="J146" s="30"/>
      <c r="K146" s="30"/>
      <c r="L146" s="30"/>
      <c r="M146" s="650"/>
      <c r="N146" s="659">
        <v>7.98</v>
      </c>
      <c r="O146" s="660">
        <v>3</v>
      </c>
      <c r="P146" s="30">
        <v>11.25</v>
      </c>
      <c r="Q146" s="662">
        <f t="shared" si="2"/>
        <v>89.775</v>
      </c>
    </row>
    <row r="147" s="1" customFormat="1" spans="1:17">
      <c r="A147" s="650">
        <v>141</v>
      </c>
      <c r="B147" s="651" t="s">
        <v>4666</v>
      </c>
      <c r="C147" s="652" t="s">
        <v>3099</v>
      </c>
      <c r="D147" s="30"/>
      <c r="E147" s="30" t="s">
        <v>390</v>
      </c>
      <c r="F147" s="568" t="s">
        <v>102</v>
      </c>
      <c r="G147" s="30"/>
      <c r="H147" s="30"/>
      <c r="I147" s="30"/>
      <c r="J147" s="30"/>
      <c r="K147" s="30"/>
      <c r="L147" s="30"/>
      <c r="M147" s="650"/>
      <c r="N147" s="659">
        <v>10.64</v>
      </c>
      <c r="O147" s="660">
        <v>4</v>
      </c>
      <c r="P147" s="30">
        <v>11.25</v>
      </c>
      <c r="Q147" s="662">
        <f t="shared" si="2"/>
        <v>119.7</v>
      </c>
    </row>
    <row r="148" s="1" customFormat="1" spans="1:17">
      <c r="A148" s="650">
        <v>142</v>
      </c>
      <c r="B148" s="651" t="s">
        <v>1414</v>
      </c>
      <c r="C148" s="652" t="s">
        <v>9895</v>
      </c>
      <c r="D148" s="30"/>
      <c r="E148" s="30" t="s">
        <v>390</v>
      </c>
      <c r="F148" s="568" t="s">
        <v>102</v>
      </c>
      <c r="G148" s="30"/>
      <c r="H148" s="30"/>
      <c r="I148" s="30"/>
      <c r="J148" s="30"/>
      <c r="K148" s="30"/>
      <c r="L148" s="30"/>
      <c r="M148" s="650"/>
      <c r="N148" s="659">
        <v>10.64</v>
      </c>
      <c r="O148" s="660">
        <v>4</v>
      </c>
      <c r="P148" s="30">
        <v>11.25</v>
      </c>
      <c r="Q148" s="662">
        <f t="shared" si="2"/>
        <v>119.7</v>
      </c>
    </row>
    <row r="149" s="1" customFormat="1" spans="1:17">
      <c r="A149" s="650">
        <v>143</v>
      </c>
      <c r="B149" s="651" t="s">
        <v>9896</v>
      </c>
      <c r="C149" s="652" t="s">
        <v>9897</v>
      </c>
      <c r="D149" s="30"/>
      <c r="E149" s="30" t="s">
        <v>390</v>
      </c>
      <c r="F149" s="568" t="s">
        <v>102</v>
      </c>
      <c r="G149" s="30"/>
      <c r="H149" s="30"/>
      <c r="I149" s="30"/>
      <c r="J149" s="30"/>
      <c r="K149" s="30"/>
      <c r="L149" s="30"/>
      <c r="M149" s="650"/>
      <c r="N149" s="659">
        <v>7.98</v>
      </c>
      <c r="O149" s="660">
        <v>3</v>
      </c>
      <c r="P149" s="30">
        <v>11.25</v>
      </c>
      <c r="Q149" s="662">
        <f t="shared" si="2"/>
        <v>89.775</v>
      </c>
    </row>
    <row r="150" s="1" customFormat="1" spans="1:17">
      <c r="A150" s="650">
        <v>144</v>
      </c>
      <c r="B150" s="651" t="s">
        <v>9898</v>
      </c>
      <c r="C150" s="652" t="s">
        <v>9899</v>
      </c>
      <c r="D150" s="30"/>
      <c r="E150" s="30" t="s">
        <v>390</v>
      </c>
      <c r="F150" s="568" t="s">
        <v>102</v>
      </c>
      <c r="G150" s="30"/>
      <c r="H150" s="30"/>
      <c r="I150" s="30"/>
      <c r="J150" s="30"/>
      <c r="K150" s="30"/>
      <c r="L150" s="30"/>
      <c r="M150" s="650"/>
      <c r="N150" s="659">
        <v>10.64</v>
      </c>
      <c r="O150" s="660">
        <v>4</v>
      </c>
      <c r="P150" s="30">
        <v>11.25</v>
      </c>
      <c r="Q150" s="662">
        <f t="shared" si="2"/>
        <v>119.7</v>
      </c>
    </row>
    <row r="151" s="1" customFormat="1" spans="1:17">
      <c r="A151" s="650">
        <v>145</v>
      </c>
      <c r="B151" s="651" t="s">
        <v>9900</v>
      </c>
      <c r="C151" s="652" t="s">
        <v>9377</v>
      </c>
      <c r="D151" s="30"/>
      <c r="E151" s="30" t="s">
        <v>390</v>
      </c>
      <c r="F151" s="568" t="s">
        <v>102</v>
      </c>
      <c r="G151" s="30"/>
      <c r="H151" s="30"/>
      <c r="I151" s="30"/>
      <c r="J151" s="30"/>
      <c r="K151" s="30"/>
      <c r="L151" s="30"/>
      <c r="M151" s="650"/>
      <c r="N151" s="659">
        <v>10.64</v>
      </c>
      <c r="O151" s="660">
        <v>4</v>
      </c>
      <c r="P151" s="30">
        <v>11.25</v>
      </c>
      <c r="Q151" s="662">
        <f t="shared" si="2"/>
        <v>119.7</v>
      </c>
    </row>
    <row r="152" s="1" customFormat="1" spans="1:17">
      <c r="A152" s="650">
        <v>146</v>
      </c>
      <c r="B152" s="651" t="s">
        <v>9901</v>
      </c>
      <c r="C152" s="652" t="s">
        <v>8218</v>
      </c>
      <c r="D152" s="30"/>
      <c r="E152" s="30" t="s">
        <v>390</v>
      </c>
      <c r="F152" s="568" t="s">
        <v>102</v>
      </c>
      <c r="G152" s="30"/>
      <c r="H152" s="30"/>
      <c r="I152" s="30"/>
      <c r="J152" s="30"/>
      <c r="K152" s="30"/>
      <c r="L152" s="30"/>
      <c r="M152" s="650"/>
      <c r="N152" s="659">
        <v>10.64</v>
      </c>
      <c r="O152" s="660">
        <v>4</v>
      </c>
      <c r="P152" s="30">
        <v>11.25</v>
      </c>
      <c r="Q152" s="662">
        <f t="shared" si="2"/>
        <v>119.7</v>
      </c>
    </row>
    <row r="153" s="1" customFormat="1" spans="1:17">
      <c r="A153" s="650">
        <v>147</v>
      </c>
      <c r="B153" s="651" t="s">
        <v>5041</v>
      </c>
      <c r="C153" s="652" t="s">
        <v>9902</v>
      </c>
      <c r="D153" s="30"/>
      <c r="E153" s="30" t="s">
        <v>390</v>
      </c>
      <c r="F153" s="568" t="s">
        <v>102</v>
      </c>
      <c r="G153" s="30"/>
      <c r="H153" s="30"/>
      <c r="I153" s="30"/>
      <c r="J153" s="30"/>
      <c r="K153" s="30"/>
      <c r="L153" s="30"/>
      <c r="M153" s="650"/>
      <c r="N153" s="659">
        <v>5.32</v>
      </c>
      <c r="O153" s="660">
        <v>2</v>
      </c>
      <c r="P153" s="30">
        <v>11.25</v>
      </c>
      <c r="Q153" s="662">
        <f t="shared" si="2"/>
        <v>59.85</v>
      </c>
    </row>
    <row r="154" s="1" customFormat="1" spans="1:17">
      <c r="A154" s="650">
        <v>148</v>
      </c>
      <c r="B154" s="651" t="s">
        <v>9903</v>
      </c>
      <c r="C154" s="652" t="s">
        <v>9904</v>
      </c>
      <c r="D154" s="30"/>
      <c r="E154" s="30" t="s">
        <v>390</v>
      </c>
      <c r="F154" s="568" t="s">
        <v>102</v>
      </c>
      <c r="G154" s="30"/>
      <c r="H154" s="30"/>
      <c r="I154" s="30"/>
      <c r="J154" s="30"/>
      <c r="K154" s="30"/>
      <c r="L154" s="30"/>
      <c r="M154" s="650"/>
      <c r="N154" s="659">
        <v>13.3</v>
      </c>
      <c r="O154" s="660">
        <v>5</v>
      </c>
      <c r="P154" s="30">
        <v>11.25</v>
      </c>
      <c r="Q154" s="662">
        <f t="shared" si="2"/>
        <v>149.625</v>
      </c>
    </row>
    <row r="155" s="1" customFormat="1" spans="1:17">
      <c r="A155" s="650">
        <v>149</v>
      </c>
      <c r="B155" s="651" t="s">
        <v>2185</v>
      </c>
      <c r="C155" s="652" t="s">
        <v>9905</v>
      </c>
      <c r="D155" s="30"/>
      <c r="E155" s="30" t="s">
        <v>390</v>
      </c>
      <c r="F155" s="568" t="s">
        <v>102</v>
      </c>
      <c r="G155" s="30"/>
      <c r="H155" s="30"/>
      <c r="I155" s="30"/>
      <c r="J155" s="30"/>
      <c r="K155" s="30"/>
      <c r="L155" s="30"/>
      <c r="M155" s="650"/>
      <c r="N155" s="659">
        <v>10.64</v>
      </c>
      <c r="O155" s="660">
        <v>4</v>
      </c>
      <c r="P155" s="30">
        <v>11.25</v>
      </c>
      <c r="Q155" s="662">
        <f t="shared" si="2"/>
        <v>119.7</v>
      </c>
    </row>
    <row r="156" s="1" customFormat="1" spans="1:17">
      <c r="A156" s="650">
        <v>150</v>
      </c>
      <c r="B156" s="651" t="s">
        <v>9906</v>
      </c>
      <c r="C156" s="652" t="s">
        <v>9907</v>
      </c>
      <c r="D156" s="30"/>
      <c r="E156" s="30" t="s">
        <v>390</v>
      </c>
      <c r="F156" s="568" t="s">
        <v>102</v>
      </c>
      <c r="G156" s="30"/>
      <c r="H156" s="30"/>
      <c r="I156" s="30"/>
      <c r="J156" s="30"/>
      <c r="K156" s="30"/>
      <c r="L156" s="30"/>
      <c r="M156" s="650"/>
      <c r="N156" s="659">
        <v>13.3</v>
      </c>
      <c r="O156" s="660">
        <v>5</v>
      </c>
      <c r="P156" s="30">
        <v>11.25</v>
      </c>
      <c r="Q156" s="662">
        <f t="shared" si="2"/>
        <v>149.625</v>
      </c>
    </row>
    <row r="157" s="1" customFormat="1" spans="1:17">
      <c r="A157" s="650">
        <v>151</v>
      </c>
      <c r="B157" s="651" t="s">
        <v>9908</v>
      </c>
      <c r="C157" s="652" t="s">
        <v>9420</v>
      </c>
      <c r="D157" s="30"/>
      <c r="E157" s="30" t="s">
        <v>390</v>
      </c>
      <c r="F157" s="568" t="s">
        <v>102</v>
      </c>
      <c r="G157" s="30"/>
      <c r="H157" s="30"/>
      <c r="I157" s="30"/>
      <c r="J157" s="30"/>
      <c r="K157" s="30"/>
      <c r="L157" s="30"/>
      <c r="M157" s="650"/>
      <c r="N157" s="659">
        <v>13.3</v>
      </c>
      <c r="O157" s="660">
        <v>5</v>
      </c>
      <c r="P157" s="30">
        <v>11.25</v>
      </c>
      <c r="Q157" s="662">
        <f t="shared" si="2"/>
        <v>149.625</v>
      </c>
    </row>
    <row r="158" s="1" customFormat="1" spans="1:17">
      <c r="A158" s="650">
        <v>152</v>
      </c>
      <c r="B158" s="651" t="s">
        <v>5663</v>
      </c>
      <c r="C158" s="652" t="s">
        <v>9909</v>
      </c>
      <c r="D158" s="30"/>
      <c r="E158" s="30" t="s">
        <v>390</v>
      </c>
      <c r="F158" s="568" t="s">
        <v>102</v>
      </c>
      <c r="G158" s="30"/>
      <c r="H158" s="30"/>
      <c r="I158" s="30"/>
      <c r="J158" s="30"/>
      <c r="K158" s="30"/>
      <c r="L158" s="30"/>
      <c r="M158" s="650"/>
      <c r="N158" s="659">
        <v>18.61</v>
      </c>
      <c r="O158" s="660">
        <v>7</v>
      </c>
      <c r="P158" s="30">
        <v>11.25</v>
      </c>
      <c r="Q158" s="662">
        <f t="shared" si="2"/>
        <v>209.3625</v>
      </c>
    </row>
    <row r="159" s="1" customFormat="1" spans="1:17">
      <c r="A159" s="650">
        <v>153</v>
      </c>
      <c r="B159" s="651" t="s">
        <v>9910</v>
      </c>
      <c r="C159" s="652" t="s">
        <v>9911</v>
      </c>
      <c r="D159" s="30"/>
      <c r="E159" s="30" t="s">
        <v>390</v>
      </c>
      <c r="F159" s="568" t="s">
        <v>102</v>
      </c>
      <c r="G159" s="30"/>
      <c r="H159" s="30"/>
      <c r="I159" s="30"/>
      <c r="J159" s="30"/>
      <c r="K159" s="30"/>
      <c r="L159" s="30"/>
      <c r="M159" s="650"/>
      <c r="N159" s="659">
        <v>10.64</v>
      </c>
      <c r="O159" s="660">
        <v>4</v>
      </c>
      <c r="P159" s="30">
        <v>11.25</v>
      </c>
      <c r="Q159" s="662">
        <f t="shared" si="2"/>
        <v>119.7</v>
      </c>
    </row>
    <row r="160" s="1" customFormat="1" spans="1:17">
      <c r="A160" s="650">
        <v>154</v>
      </c>
      <c r="B160" s="651" t="s">
        <v>9912</v>
      </c>
      <c r="C160" s="652" t="s">
        <v>9913</v>
      </c>
      <c r="D160" s="30"/>
      <c r="E160" s="30" t="s">
        <v>390</v>
      </c>
      <c r="F160" s="568" t="s">
        <v>102</v>
      </c>
      <c r="G160" s="30"/>
      <c r="H160" s="30"/>
      <c r="I160" s="30"/>
      <c r="J160" s="30"/>
      <c r="K160" s="30"/>
      <c r="L160" s="30"/>
      <c r="M160" s="650"/>
      <c r="N160" s="659">
        <v>7.98</v>
      </c>
      <c r="O160" s="660">
        <v>3</v>
      </c>
      <c r="P160" s="30">
        <v>11.25</v>
      </c>
      <c r="Q160" s="662">
        <f t="shared" si="2"/>
        <v>89.775</v>
      </c>
    </row>
    <row r="161" s="1" customFormat="1" spans="1:17">
      <c r="A161" s="650">
        <v>155</v>
      </c>
      <c r="B161" s="651" t="s">
        <v>9914</v>
      </c>
      <c r="C161" s="652" t="s">
        <v>9915</v>
      </c>
      <c r="D161" s="30"/>
      <c r="E161" s="30" t="s">
        <v>390</v>
      </c>
      <c r="F161" s="568" t="s">
        <v>102</v>
      </c>
      <c r="G161" s="30"/>
      <c r="H161" s="30"/>
      <c r="I161" s="30"/>
      <c r="J161" s="30"/>
      <c r="K161" s="30"/>
      <c r="L161" s="30"/>
      <c r="M161" s="650"/>
      <c r="N161" s="659">
        <v>10.64</v>
      </c>
      <c r="O161" s="660">
        <v>4</v>
      </c>
      <c r="P161" s="30">
        <v>11.25</v>
      </c>
      <c r="Q161" s="662">
        <f t="shared" si="2"/>
        <v>119.7</v>
      </c>
    </row>
    <row r="162" s="1" customFormat="1" spans="1:17">
      <c r="A162" s="650">
        <v>156</v>
      </c>
      <c r="B162" s="651" t="s">
        <v>9916</v>
      </c>
      <c r="C162" s="652" t="s">
        <v>2995</v>
      </c>
      <c r="D162" s="30"/>
      <c r="E162" s="30" t="s">
        <v>390</v>
      </c>
      <c r="F162" s="568" t="s">
        <v>102</v>
      </c>
      <c r="G162" s="30"/>
      <c r="H162" s="30"/>
      <c r="I162" s="30"/>
      <c r="J162" s="30"/>
      <c r="K162" s="30"/>
      <c r="L162" s="30"/>
      <c r="M162" s="650"/>
      <c r="N162" s="659">
        <v>10.64</v>
      </c>
      <c r="O162" s="660">
        <v>4</v>
      </c>
      <c r="P162" s="30">
        <v>11.25</v>
      </c>
      <c r="Q162" s="662">
        <f t="shared" si="2"/>
        <v>119.7</v>
      </c>
    </row>
    <row r="163" s="1" customFormat="1" spans="1:17">
      <c r="A163" s="650">
        <v>157</v>
      </c>
      <c r="B163" s="651" t="s">
        <v>9917</v>
      </c>
      <c r="C163" s="652" t="s">
        <v>9918</v>
      </c>
      <c r="D163" s="30"/>
      <c r="E163" s="30" t="s">
        <v>390</v>
      </c>
      <c r="F163" s="568" t="s">
        <v>102</v>
      </c>
      <c r="G163" s="30"/>
      <c r="H163" s="30"/>
      <c r="I163" s="30"/>
      <c r="J163" s="30"/>
      <c r="K163" s="30"/>
      <c r="L163" s="30"/>
      <c r="M163" s="650"/>
      <c r="N163" s="659">
        <v>10.64</v>
      </c>
      <c r="O163" s="660">
        <v>4</v>
      </c>
      <c r="P163" s="30">
        <v>11.25</v>
      </c>
      <c r="Q163" s="662">
        <f t="shared" si="2"/>
        <v>119.7</v>
      </c>
    </row>
    <row r="164" s="1" customFormat="1" spans="1:17">
      <c r="A164" s="650">
        <v>158</v>
      </c>
      <c r="B164" s="651" t="s">
        <v>9919</v>
      </c>
      <c r="C164" s="652" t="s">
        <v>9920</v>
      </c>
      <c r="D164" s="30"/>
      <c r="E164" s="30" t="s">
        <v>390</v>
      </c>
      <c r="F164" s="568" t="s">
        <v>102</v>
      </c>
      <c r="G164" s="30"/>
      <c r="H164" s="30"/>
      <c r="I164" s="30"/>
      <c r="J164" s="30"/>
      <c r="K164" s="30"/>
      <c r="L164" s="30"/>
      <c r="M164" s="650"/>
      <c r="N164" s="659">
        <v>10.64</v>
      </c>
      <c r="O164" s="660">
        <v>4</v>
      </c>
      <c r="P164" s="30">
        <v>11.25</v>
      </c>
      <c r="Q164" s="662">
        <f t="shared" si="2"/>
        <v>119.7</v>
      </c>
    </row>
    <row r="165" s="1" customFormat="1" spans="1:17">
      <c r="A165" s="650">
        <v>159</v>
      </c>
      <c r="B165" s="651" t="s">
        <v>9921</v>
      </c>
      <c r="C165" s="652" t="s">
        <v>9922</v>
      </c>
      <c r="D165" s="30"/>
      <c r="E165" s="30" t="s">
        <v>390</v>
      </c>
      <c r="F165" s="568" t="s">
        <v>102</v>
      </c>
      <c r="G165" s="30"/>
      <c r="H165" s="30"/>
      <c r="I165" s="30"/>
      <c r="J165" s="30"/>
      <c r="K165" s="30"/>
      <c r="L165" s="30"/>
      <c r="M165" s="650"/>
      <c r="N165" s="659">
        <v>15.95</v>
      </c>
      <c r="O165" s="660">
        <v>6</v>
      </c>
      <c r="P165" s="30">
        <v>11.25</v>
      </c>
      <c r="Q165" s="662">
        <f t="shared" si="2"/>
        <v>179.4375</v>
      </c>
    </row>
    <row r="166" s="1" customFormat="1" spans="1:17">
      <c r="A166" s="650">
        <v>160</v>
      </c>
      <c r="B166" s="651" t="s">
        <v>9923</v>
      </c>
      <c r="C166" s="652" t="s">
        <v>9924</v>
      </c>
      <c r="D166" s="30"/>
      <c r="E166" s="30" t="s">
        <v>390</v>
      </c>
      <c r="F166" s="568" t="s">
        <v>102</v>
      </c>
      <c r="G166" s="30"/>
      <c r="H166" s="30"/>
      <c r="I166" s="30"/>
      <c r="J166" s="30"/>
      <c r="K166" s="30"/>
      <c r="L166" s="30"/>
      <c r="M166" s="650"/>
      <c r="N166" s="659">
        <v>7.98</v>
      </c>
      <c r="O166" s="660">
        <v>3</v>
      </c>
      <c r="P166" s="30">
        <v>11.25</v>
      </c>
      <c r="Q166" s="662">
        <f t="shared" si="2"/>
        <v>89.775</v>
      </c>
    </row>
    <row r="167" s="1" customFormat="1" spans="1:17">
      <c r="A167" s="650">
        <v>161</v>
      </c>
      <c r="B167" s="651" t="s">
        <v>9925</v>
      </c>
      <c r="C167" s="652" t="s">
        <v>9926</v>
      </c>
      <c r="D167" s="30"/>
      <c r="E167" s="30" t="s">
        <v>390</v>
      </c>
      <c r="F167" s="568" t="s">
        <v>102</v>
      </c>
      <c r="G167" s="30"/>
      <c r="H167" s="30"/>
      <c r="I167" s="30"/>
      <c r="J167" s="30"/>
      <c r="K167" s="30"/>
      <c r="L167" s="30"/>
      <c r="M167" s="650"/>
      <c r="N167" s="659">
        <v>7.98</v>
      </c>
      <c r="O167" s="660">
        <v>3</v>
      </c>
      <c r="P167" s="30">
        <v>11.25</v>
      </c>
      <c r="Q167" s="662">
        <f t="shared" si="2"/>
        <v>89.775</v>
      </c>
    </row>
    <row r="168" s="1" customFormat="1" spans="1:17">
      <c r="A168" s="650">
        <v>162</v>
      </c>
      <c r="B168" s="651" t="s">
        <v>2797</v>
      </c>
      <c r="C168" s="652" t="s">
        <v>9927</v>
      </c>
      <c r="D168" s="30"/>
      <c r="E168" s="30" t="s">
        <v>390</v>
      </c>
      <c r="F168" s="568" t="s">
        <v>102</v>
      </c>
      <c r="G168" s="30"/>
      <c r="H168" s="30"/>
      <c r="I168" s="30"/>
      <c r="J168" s="30"/>
      <c r="K168" s="30"/>
      <c r="L168" s="30"/>
      <c r="M168" s="650"/>
      <c r="N168" s="659">
        <v>15.95</v>
      </c>
      <c r="O168" s="660">
        <v>6</v>
      </c>
      <c r="P168" s="30">
        <v>11.25</v>
      </c>
      <c r="Q168" s="662">
        <f t="shared" si="2"/>
        <v>179.4375</v>
      </c>
    </row>
    <row r="169" s="1" customFormat="1" spans="1:17">
      <c r="A169" s="650">
        <v>163</v>
      </c>
      <c r="B169" s="651" t="s">
        <v>9928</v>
      </c>
      <c r="C169" s="652" t="s">
        <v>9929</v>
      </c>
      <c r="D169" s="30"/>
      <c r="E169" s="30" t="s">
        <v>390</v>
      </c>
      <c r="F169" s="568" t="s">
        <v>102</v>
      </c>
      <c r="G169" s="30"/>
      <c r="H169" s="30"/>
      <c r="I169" s="30"/>
      <c r="J169" s="30"/>
      <c r="K169" s="30"/>
      <c r="L169" s="30"/>
      <c r="M169" s="650"/>
      <c r="N169" s="659">
        <v>10.64</v>
      </c>
      <c r="O169" s="660">
        <v>4</v>
      </c>
      <c r="P169" s="30">
        <v>11.25</v>
      </c>
      <c r="Q169" s="662">
        <f t="shared" si="2"/>
        <v>119.7</v>
      </c>
    </row>
    <row r="170" s="1" customFormat="1" spans="1:17">
      <c r="A170" s="650">
        <v>164</v>
      </c>
      <c r="B170" s="651" t="s">
        <v>9930</v>
      </c>
      <c r="C170" s="652" t="s">
        <v>9931</v>
      </c>
      <c r="D170" s="30"/>
      <c r="E170" s="30" t="s">
        <v>390</v>
      </c>
      <c r="F170" s="568" t="s">
        <v>102</v>
      </c>
      <c r="G170" s="30"/>
      <c r="H170" s="30"/>
      <c r="I170" s="30"/>
      <c r="J170" s="30"/>
      <c r="K170" s="30"/>
      <c r="L170" s="30"/>
      <c r="M170" s="650"/>
      <c r="N170" s="659">
        <v>10.64</v>
      </c>
      <c r="O170" s="660">
        <v>4</v>
      </c>
      <c r="P170" s="30">
        <v>11.25</v>
      </c>
      <c r="Q170" s="662">
        <f t="shared" si="2"/>
        <v>119.7</v>
      </c>
    </row>
    <row r="171" s="1" customFormat="1" spans="1:17">
      <c r="A171" s="650">
        <v>165</v>
      </c>
      <c r="B171" s="651" t="s">
        <v>9932</v>
      </c>
      <c r="C171" s="652" t="s">
        <v>9933</v>
      </c>
      <c r="D171" s="30"/>
      <c r="E171" s="30" t="s">
        <v>390</v>
      </c>
      <c r="F171" s="568" t="s">
        <v>102</v>
      </c>
      <c r="G171" s="30"/>
      <c r="H171" s="30"/>
      <c r="I171" s="30"/>
      <c r="J171" s="30"/>
      <c r="K171" s="30"/>
      <c r="L171" s="30"/>
      <c r="M171" s="650"/>
      <c r="N171" s="659">
        <v>18.61</v>
      </c>
      <c r="O171" s="660">
        <v>7</v>
      </c>
      <c r="P171" s="30">
        <v>11.25</v>
      </c>
      <c r="Q171" s="662">
        <f t="shared" si="2"/>
        <v>209.3625</v>
      </c>
    </row>
    <row r="172" s="1" customFormat="1" spans="1:17">
      <c r="A172" s="650">
        <v>166</v>
      </c>
      <c r="B172" s="651" t="s">
        <v>4321</v>
      </c>
      <c r="C172" s="652" t="s">
        <v>6594</v>
      </c>
      <c r="D172" s="30"/>
      <c r="E172" s="30" t="s">
        <v>390</v>
      </c>
      <c r="F172" s="568" t="s">
        <v>102</v>
      </c>
      <c r="G172" s="30"/>
      <c r="H172" s="30"/>
      <c r="I172" s="30"/>
      <c r="J172" s="30"/>
      <c r="K172" s="30"/>
      <c r="L172" s="30"/>
      <c r="M172" s="650"/>
      <c r="N172" s="659">
        <v>13.3</v>
      </c>
      <c r="O172" s="660">
        <v>5</v>
      </c>
      <c r="P172" s="30">
        <v>11.25</v>
      </c>
      <c r="Q172" s="662">
        <f t="shared" si="2"/>
        <v>149.625</v>
      </c>
    </row>
    <row r="173" s="1" customFormat="1" spans="1:17">
      <c r="A173" s="650">
        <v>167</v>
      </c>
      <c r="B173" s="651" t="s">
        <v>9934</v>
      </c>
      <c r="C173" s="652" t="s">
        <v>9935</v>
      </c>
      <c r="D173" s="30"/>
      <c r="E173" s="30" t="s">
        <v>390</v>
      </c>
      <c r="F173" s="568" t="s">
        <v>102</v>
      </c>
      <c r="G173" s="30"/>
      <c r="H173" s="30"/>
      <c r="I173" s="30"/>
      <c r="J173" s="30"/>
      <c r="K173" s="30"/>
      <c r="L173" s="30"/>
      <c r="M173" s="650"/>
      <c r="N173" s="659">
        <v>13.3</v>
      </c>
      <c r="O173" s="660">
        <v>5</v>
      </c>
      <c r="P173" s="30">
        <v>11.25</v>
      </c>
      <c r="Q173" s="662">
        <f t="shared" si="2"/>
        <v>149.625</v>
      </c>
    </row>
    <row r="174" s="1" customFormat="1" spans="1:17">
      <c r="A174" s="650">
        <v>168</v>
      </c>
      <c r="B174" s="651" t="s">
        <v>5494</v>
      </c>
      <c r="C174" s="652" t="s">
        <v>7598</v>
      </c>
      <c r="D174" s="30"/>
      <c r="E174" s="30" t="s">
        <v>390</v>
      </c>
      <c r="F174" s="568" t="s">
        <v>102</v>
      </c>
      <c r="G174" s="30"/>
      <c r="H174" s="30"/>
      <c r="I174" s="30"/>
      <c r="J174" s="30"/>
      <c r="K174" s="30"/>
      <c r="L174" s="30"/>
      <c r="M174" s="650"/>
      <c r="N174" s="659">
        <v>10.64</v>
      </c>
      <c r="O174" s="660">
        <v>4</v>
      </c>
      <c r="P174" s="30">
        <v>11.25</v>
      </c>
      <c r="Q174" s="662">
        <f t="shared" si="2"/>
        <v>119.7</v>
      </c>
    </row>
    <row r="175" s="1" customFormat="1" spans="1:17">
      <c r="A175" s="650">
        <v>169</v>
      </c>
      <c r="B175" s="651" t="s">
        <v>9936</v>
      </c>
      <c r="C175" s="652" t="s">
        <v>9937</v>
      </c>
      <c r="D175" s="30"/>
      <c r="E175" s="30" t="s">
        <v>390</v>
      </c>
      <c r="F175" s="568" t="s">
        <v>102</v>
      </c>
      <c r="G175" s="30"/>
      <c r="H175" s="30"/>
      <c r="I175" s="30"/>
      <c r="J175" s="30"/>
      <c r="K175" s="30"/>
      <c r="L175" s="30"/>
      <c r="M175" s="650"/>
      <c r="N175" s="659">
        <v>13.3</v>
      </c>
      <c r="O175" s="660">
        <v>5</v>
      </c>
      <c r="P175" s="30">
        <v>11.25</v>
      </c>
      <c r="Q175" s="662">
        <f t="shared" si="2"/>
        <v>149.625</v>
      </c>
    </row>
    <row r="176" s="1" customFormat="1" spans="1:17">
      <c r="A176" s="650">
        <v>170</v>
      </c>
      <c r="B176" s="651" t="s">
        <v>9938</v>
      </c>
      <c r="C176" s="652" t="s">
        <v>3551</v>
      </c>
      <c r="D176" s="30"/>
      <c r="E176" s="30" t="s">
        <v>390</v>
      </c>
      <c r="F176" s="568" t="s">
        <v>102</v>
      </c>
      <c r="G176" s="30"/>
      <c r="H176" s="30"/>
      <c r="I176" s="30"/>
      <c r="J176" s="30"/>
      <c r="K176" s="30"/>
      <c r="L176" s="30"/>
      <c r="M176" s="650"/>
      <c r="N176" s="659">
        <v>18.61</v>
      </c>
      <c r="O176" s="660">
        <v>7</v>
      </c>
      <c r="P176" s="30">
        <v>11.25</v>
      </c>
      <c r="Q176" s="662">
        <f t="shared" si="2"/>
        <v>209.3625</v>
      </c>
    </row>
    <row r="177" s="1" customFormat="1" spans="1:17">
      <c r="A177" s="650">
        <v>171</v>
      </c>
      <c r="B177" s="651" t="s">
        <v>9939</v>
      </c>
      <c r="C177" s="652" t="s">
        <v>9940</v>
      </c>
      <c r="D177" s="30"/>
      <c r="E177" s="30" t="s">
        <v>390</v>
      </c>
      <c r="F177" s="568" t="s">
        <v>102</v>
      </c>
      <c r="G177" s="30"/>
      <c r="H177" s="30"/>
      <c r="I177" s="30"/>
      <c r="J177" s="30"/>
      <c r="K177" s="30"/>
      <c r="L177" s="30"/>
      <c r="M177" s="650"/>
      <c r="N177" s="659">
        <v>10.64</v>
      </c>
      <c r="O177" s="660">
        <v>4</v>
      </c>
      <c r="P177" s="30">
        <v>11.25</v>
      </c>
      <c r="Q177" s="662">
        <f t="shared" si="2"/>
        <v>119.7</v>
      </c>
    </row>
    <row r="178" s="1" customFormat="1" spans="1:17">
      <c r="A178" s="650">
        <v>172</v>
      </c>
      <c r="B178" s="651" t="s">
        <v>9941</v>
      </c>
      <c r="C178" s="652" t="s">
        <v>9942</v>
      </c>
      <c r="D178" s="30"/>
      <c r="E178" s="30" t="s">
        <v>390</v>
      </c>
      <c r="F178" s="568" t="s">
        <v>102</v>
      </c>
      <c r="G178" s="30"/>
      <c r="H178" s="30"/>
      <c r="I178" s="30"/>
      <c r="J178" s="30"/>
      <c r="K178" s="30"/>
      <c r="L178" s="30"/>
      <c r="M178" s="650"/>
      <c r="N178" s="659">
        <v>10.64</v>
      </c>
      <c r="O178" s="660">
        <v>4</v>
      </c>
      <c r="P178" s="30">
        <v>11.25</v>
      </c>
      <c r="Q178" s="662">
        <f t="shared" si="2"/>
        <v>119.7</v>
      </c>
    </row>
    <row r="179" s="1" customFormat="1" spans="1:17">
      <c r="A179" s="650">
        <v>173</v>
      </c>
      <c r="B179" s="651" t="s">
        <v>5706</v>
      </c>
      <c r="C179" s="652" t="s">
        <v>4487</v>
      </c>
      <c r="D179" s="30"/>
      <c r="E179" s="30" t="s">
        <v>390</v>
      </c>
      <c r="F179" s="568" t="s">
        <v>102</v>
      </c>
      <c r="G179" s="30"/>
      <c r="H179" s="30"/>
      <c r="I179" s="30"/>
      <c r="J179" s="30"/>
      <c r="K179" s="30"/>
      <c r="L179" s="30"/>
      <c r="M179" s="650"/>
      <c r="N179" s="659">
        <v>10.64</v>
      </c>
      <c r="O179" s="660">
        <v>4</v>
      </c>
      <c r="P179" s="30">
        <v>11.25</v>
      </c>
      <c r="Q179" s="662">
        <f t="shared" si="2"/>
        <v>119.7</v>
      </c>
    </row>
    <row r="180" s="1" customFormat="1" spans="1:17">
      <c r="A180" s="650">
        <v>174</v>
      </c>
      <c r="B180" s="651" t="s">
        <v>9943</v>
      </c>
      <c r="C180" s="652" t="s">
        <v>9944</v>
      </c>
      <c r="D180" s="30"/>
      <c r="E180" s="30" t="s">
        <v>390</v>
      </c>
      <c r="F180" s="568" t="s">
        <v>102</v>
      </c>
      <c r="G180" s="30"/>
      <c r="H180" s="30"/>
      <c r="I180" s="30"/>
      <c r="J180" s="30"/>
      <c r="K180" s="30"/>
      <c r="L180" s="30"/>
      <c r="M180" s="650"/>
      <c r="N180" s="659">
        <v>7.98</v>
      </c>
      <c r="O180" s="660">
        <v>3</v>
      </c>
      <c r="P180" s="30">
        <v>11.25</v>
      </c>
      <c r="Q180" s="662">
        <f t="shared" si="2"/>
        <v>89.775</v>
      </c>
    </row>
    <row r="181" s="1" customFormat="1" spans="1:17">
      <c r="A181" s="650">
        <v>175</v>
      </c>
      <c r="B181" s="651" t="s">
        <v>9945</v>
      </c>
      <c r="C181" s="652" t="s">
        <v>9946</v>
      </c>
      <c r="D181" s="30"/>
      <c r="E181" s="30" t="s">
        <v>390</v>
      </c>
      <c r="F181" s="568" t="s">
        <v>102</v>
      </c>
      <c r="G181" s="30"/>
      <c r="H181" s="30"/>
      <c r="I181" s="30"/>
      <c r="J181" s="30"/>
      <c r="K181" s="30"/>
      <c r="L181" s="30"/>
      <c r="M181" s="650"/>
      <c r="N181" s="659">
        <v>10.64</v>
      </c>
      <c r="O181" s="660">
        <v>4</v>
      </c>
      <c r="P181" s="30">
        <v>11.25</v>
      </c>
      <c r="Q181" s="662">
        <f t="shared" si="2"/>
        <v>119.7</v>
      </c>
    </row>
    <row r="182" s="1" customFormat="1" spans="1:17">
      <c r="A182" s="650">
        <v>176</v>
      </c>
      <c r="B182" s="651" t="s">
        <v>9947</v>
      </c>
      <c r="C182" s="652" t="s">
        <v>9948</v>
      </c>
      <c r="D182" s="30"/>
      <c r="E182" s="30" t="s">
        <v>390</v>
      </c>
      <c r="F182" s="568" t="s">
        <v>102</v>
      </c>
      <c r="G182" s="30"/>
      <c r="H182" s="30"/>
      <c r="I182" s="30"/>
      <c r="J182" s="30"/>
      <c r="K182" s="30"/>
      <c r="L182" s="30"/>
      <c r="M182" s="650"/>
      <c r="N182" s="659">
        <v>10.64</v>
      </c>
      <c r="O182" s="660">
        <v>4</v>
      </c>
      <c r="P182" s="30">
        <v>11.25</v>
      </c>
      <c r="Q182" s="662">
        <f t="shared" si="2"/>
        <v>119.7</v>
      </c>
    </row>
    <row r="183" s="1" customFormat="1" spans="1:17">
      <c r="A183" s="650">
        <v>177</v>
      </c>
      <c r="B183" s="651" t="s">
        <v>9949</v>
      </c>
      <c r="C183" s="652" t="s">
        <v>3345</v>
      </c>
      <c r="D183" s="30"/>
      <c r="E183" s="30" t="s">
        <v>390</v>
      </c>
      <c r="F183" s="568" t="s">
        <v>102</v>
      </c>
      <c r="G183" s="30"/>
      <c r="H183" s="30"/>
      <c r="I183" s="30"/>
      <c r="J183" s="30"/>
      <c r="K183" s="30"/>
      <c r="L183" s="30"/>
      <c r="M183" s="650"/>
      <c r="N183" s="659">
        <v>10.64</v>
      </c>
      <c r="O183" s="660">
        <v>4</v>
      </c>
      <c r="P183" s="30">
        <v>11.25</v>
      </c>
      <c r="Q183" s="662">
        <f t="shared" si="2"/>
        <v>119.7</v>
      </c>
    </row>
    <row r="184" s="1" customFormat="1" spans="1:17">
      <c r="A184" s="650">
        <v>178</v>
      </c>
      <c r="B184" s="651" t="s">
        <v>9950</v>
      </c>
      <c r="C184" s="652" t="s">
        <v>9951</v>
      </c>
      <c r="D184" s="30"/>
      <c r="E184" s="30" t="s">
        <v>390</v>
      </c>
      <c r="F184" s="568" t="s">
        <v>102</v>
      </c>
      <c r="G184" s="30"/>
      <c r="H184" s="30"/>
      <c r="I184" s="30"/>
      <c r="J184" s="30"/>
      <c r="K184" s="30"/>
      <c r="L184" s="30"/>
      <c r="M184" s="650"/>
      <c r="N184" s="659">
        <v>10.64</v>
      </c>
      <c r="O184" s="660">
        <v>4</v>
      </c>
      <c r="P184" s="30">
        <v>11.25</v>
      </c>
      <c r="Q184" s="662">
        <f t="shared" si="2"/>
        <v>119.7</v>
      </c>
    </row>
    <row r="185" s="1" customFormat="1" spans="1:17">
      <c r="A185" s="650">
        <v>179</v>
      </c>
      <c r="B185" s="651" t="s">
        <v>9952</v>
      </c>
      <c r="C185" s="652" t="s">
        <v>9953</v>
      </c>
      <c r="D185" s="30"/>
      <c r="E185" s="30" t="s">
        <v>390</v>
      </c>
      <c r="F185" s="568" t="s">
        <v>102</v>
      </c>
      <c r="G185" s="30"/>
      <c r="H185" s="30"/>
      <c r="I185" s="30"/>
      <c r="J185" s="30"/>
      <c r="K185" s="30"/>
      <c r="L185" s="30"/>
      <c r="M185" s="650"/>
      <c r="N185" s="659">
        <v>10.64</v>
      </c>
      <c r="O185" s="660">
        <v>4</v>
      </c>
      <c r="P185" s="30">
        <v>11.25</v>
      </c>
      <c r="Q185" s="662">
        <f t="shared" si="2"/>
        <v>119.7</v>
      </c>
    </row>
    <row r="186" s="1" customFormat="1" spans="1:17">
      <c r="A186" s="650">
        <v>180</v>
      </c>
      <c r="B186" s="651" t="s">
        <v>6280</v>
      </c>
      <c r="C186" s="652" t="s">
        <v>9954</v>
      </c>
      <c r="D186" s="30"/>
      <c r="E186" s="30" t="s">
        <v>390</v>
      </c>
      <c r="F186" s="568" t="s">
        <v>102</v>
      </c>
      <c r="G186" s="30"/>
      <c r="H186" s="30"/>
      <c r="I186" s="30"/>
      <c r="J186" s="30"/>
      <c r="K186" s="30"/>
      <c r="L186" s="30"/>
      <c r="M186" s="650"/>
      <c r="N186" s="659">
        <v>10.64</v>
      </c>
      <c r="O186" s="660">
        <v>4</v>
      </c>
      <c r="P186" s="30">
        <v>11.25</v>
      </c>
      <c r="Q186" s="662">
        <f t="shared" si="2"/>
        <v>119.7</v>
      </c>
    </row>
    <row r="187" s="1" customFormat="1" spans="1:17">
      <c r="A187" s="650">
        <v>181</v>
      </c>
      <c r="B187" s="651" t="s">
        <v>9955</v>
      </c>
      <c r="C187" s="652" t="s">
        <v>9956</v>
      </c>
      <c r="D187" s="30"/>
      <c r="E187" s="30" t="s">
        <v>390</v>
      </c>
      <c r="F187" s="568" t="s">
        <v>102</v>
      </c>
      <c r="G187" s="30"/>
      <c r="H187" s="30"/>
      <c r="I187" s="30"/>
      <c r="J187" s="30"/>
      <c r="K187" s="30"/>
      <c r="L187" s="30"/>
      <c r="M187" s="650"/>
      <c r="N187" s="659">
        <v>10.64</v>
      </c>
      <c r="O187" s="660">
        <v>4</v>
      </c>
      <c r="P187" s="30">
        <v>11.25</v>
      </c>
      <c r="Q187" s="662">
        <f t="shared" si="2"/>
        <v>119.7</v>
      </c>
    </row>
    <row r="188" s="1" customFormat="1" spans="1:17">
      <c r="A188" s="650">
        <v>182</v>
      </c>
      <c r="B188" s="651" t="s">
        <v>9957</v>
      </c>
      <c r="C188" s="652" t="s">
        <v>9958</v>
      </c>
      <c r="D188" s="30"/>
      <c r="E188" s="30" t="s">
        <v>390</v>
      </c>
      <c r="F188" s="568" t="s">
        <v>102</v>
      </c>
      <c r="G188" s="30"/>
      <c r="H188" s="30"/>
      <c r="I188" s="30"/>
      <c r="J188" s="30"/>
      <c r="K188" s="30"/>
      <c r="L188" s="30"/>
      <c r="M188" s="650"/>
      <c r="N188" s="659">
        <v>13.3</v>
      </c>
      <c r="O188" s="660">
        <v>5</v>
      </c>
      <c r="P188" s="30">
        <v>11.25</v>
      </c>
      <c r="Q188" s="662">
        <f t="shared" si="2"/>
        <v>149.625</v>
      </c>
    </row>
    <row r="189" s="1" customFormat="1" spans="1:17">
      <c r="A189" s="650">
        <v>183</v>
      </c>
      <c r="B189" s="651" t="s">
        <v>9959</v>
      </c>
      <c r="C189" s="652" t="s">
        <v>9960</v>
      </c>
      <c r="D189" s="30"/>
      <c r="E189" s="30" t="s">
        <v>390</v>
      </c>
      <c r="F189" s="568" t="s">
        <v>102</v>
      </c>
      <c r="G189" s="30"/>
      <c r="H189" s="30"/>
      <c r="I189" s="30"/>
      <c r="J189" s="30"/>
      <c r="K189" s="30"/>
      <c r="L189" s="30"/>
      <c r="M189" s="650"/>
      <c r="N189" s="659">
        <v>10.64</v>
      </c>
      <c r="O189" s="660">
        <v>4</v>
      </c>
      <c r="P189" s="30">
        <v>11.25</v>
      </c>
      <c r="Q189" s="662">
        <f t="shared" si="2"/>
        <v>119.7</v>
      </c>
    </row>
    <row r="190" s="1" customFormat="1" spans="1:17">
      <c r="A190" s="650">
        <v>184</v>
      </c>
      <c r="B190" s="651" t="s">
        <v>9961</v>
      </c>
      <c r="C190" s="652" t="s">
        <v>9962</v>
      </c>
      <c r="D190" s="30"/>
      <c r="E190" s="30" t="s">
        <v>390</v>
      </c>
      <c r="F190" s="568" t="s">
        <v>102</v>
      </c>
      <c r="G190" s="30"/>
      <c r="H190" s="30"/>
      <c r="I190" s="30"/>
      <c r="J190" s="30"/>
      <c r="K190" s="30"/>
      <c r="L190" s="30"/>
      <c r="M190" s="650"/>
      <c r="N190" s="659">
        <v>10.64</v>
      </c>
      <c r="O190" s="660">
        <v>4</v>
      </c>
      <c r="P190" s="30">
        <v>11.25</v>
      </c>
      <c r="Q190" s="662">
        <f t="shared" si="2"/>
        <v>119.7</v>
      </c>
    </row>
    <row r="191" s="1" customFormat="1" spans="1:17">
      <c r="A191" s="650">
        <v>185</v>
      </c>
      <c r="B191" s="651" t="s">
        <v>9963</v>
      </c>
      <c r="C191" s="652" t="s">
        <v>9964</v>
      </c>
      <c r="D191" s="30"/>
      <c r="E191" s="30" t="s">
        <v>390</v>
      </c>
      <c r="F191" s="568" t="s">
        <v>102</v>
      </c>
      <c r="G191" s="30"/>
      <c r="H191" s="30"/>
      <c r="I191" s="30"/>
      <c r="J191" s="30"/>
      <c r="K191" s="30"/>
      <c r="L191" s="30"/>
      <c r="M191" s="650"/>
      <c r="N191" s="659">
        <v>10.64</v>
      </c>
      <c r="O191" s="660">
        <v>4</v>
      </c>
      <c r="P191" s="30">
        <v>11.25</v>
      </c>
      <c r="Q191" s="662">
        <f t="shared" si="2"/>
        <v>119.7</v>
      </c>
    </row>
    <row r="192" s="1" customFormat="1" spans="1:17">
      <c r="A192" s="650">
        <v>186</v>
      </c>
      <c r="B192" s="651" t="s">
        <v>9965</v>
      </c>
      <c r="C192" s="652" t="s">
        <v>9966</v>
      </c>
      <c r="D192" s="30"/>
      <c r="E192" s="30" t="s">
        <v>390</v>
      </c>
      <c r="F192" s="568" t="s">
        <v>102</v>
      </c>
      <c r="G192" s="30"/>
      <c r="H192" s="30"/>
      <c r="I192" s="30"/>
      <c r="J192" s="30"/>
      <c r="K192" s="30"/>
      <c r="L192" s="30"/>
      <c r="M192" s="650"/>
      <c r="N192" s="659">
        <v>10.64</v>
      </c>
      <c r="O192" s="660">
        <v>4</v>
      </c>
      <c r="P192" s="30">
        <v>11.25</v>
      </c>
      <c r="Q192" s="662">
        <f t="shared" si="2"/>
        <v>119.7</v>
      </c>
    </row>
    <row r="193" s="1" customFormat="1" spans="1:17">
      <c r="A193" s="650">
        <v>187</v>
      </c>
      <c r="B193" s="651" t="s">
        <v>9967</v>
      </c>
      <c r="C193" s="652" t="s">
        <v>9968</v>
      </c>
      <c r="D193" s="30"/>
      <c r="E193" s="30" t="s">
        <v>390</v>
      </c>
      <c r="F193" s="568" t="s">
        <v>102</v>
      </c>
      <c r="G193" s="30"/>
      <c r="H193" s="30"/>
      <c r="I193" s="30"/>
      <c r="J193" s="30"/>
      <c r="K193" s="30"/>
      <c r="L193" s="30"/>
      <c r="M193" s="650"/>
      <c r="N193" s="659">
        <v>7.98</v>
      </c>
      <c r="O193" s="660">
        <v>3</v>
      </c>
      <c r="P193" s="30">
        <v>11.25</v>
      </c>
      <c r="Q193" s="662">
        <f t="shared" si="2"/>
        <v>89.775</v>
      </c>
    </row>
    <row r="194" s="1" customFormat="1" spans="1:17">
      <c r="A194" s="650">
        <v>188</v>
      </c>
      <c r="B194" s="651" t="s">
        <v>9969</v>
      </c>
      <c r="C194" s="652" t="s">
        <v>9970</v>
      </c>
      <c r="D194" s="30"/>
      <c r="E194" s="30" t="s">
        <v>390</v>
      </c>
      <c r="F194" s="568" t="s">
        <v>102</v>
      </c>
      <c r="G194" s="30"/>
      <c r="H194" s="30"/>
      <c r="I194" s="30"/>
      <c r="J194" s="30"/>
      <c r="K194" s="30"/>
      <c r="L194" s="30"/>
      <c r="M194" s="650"/>
      <c r="N194" s="659">
        <v>13.3</v>
      </c>
      <c r="O194" s="660">
        <v>5</v>
      </c>
      <c r="P194" s="30">
        <v>11.25</v>
      </c>
      <c r="Q194" s="662">
        <f t="shared" si="2"/>
        <v>149.625</v>
      </c>
    </row>
    <row r="195" s="1" customFormat="1" spans="1:17">
      <c r="A195" s="650">
        <v>189</v>
      </c>
      <c r="B195" s="651" t="s">
        <v>9971</v>
      </c>
      <c r="C195" s="652" t="s">
        <v>9972</v>
      </c>
      <c r="D195" s="30"/>
      <c r="E195" s="30" t="s">
        <v>390</v>
      </c>
      <c r="F195" s="568" t="s">
        <v>102</v>
      </c>
      <c r="G195" s="30"/>
      <c r="H195" s="30"/>
      <c r="I195" s="30"/>
      <c r="J195" s="30"/>
      <c r="K195" s="30"/>
      <c r="L195" s="30"/>
      <c r="M195" s="650"/>
      <c r="N195" s="659">
        <v>7.98</v>
      </c>
      <c r="O195" s="660">
        <v>3</v>
      </c>
      <c r="P195" s="30">
        <v>11.25</v>
      </c>
      <c r="Q195" s="662">
        <f t="shared" si="2"/>
        <v>89.775</v>
      </c>
    </row>
    <row r="196" s="1" customFormat="1" spans="1:17">
      <c r="A196" s="650">
        <v>190</v>
      </c>
      <c r="B196" s="651" t="s">
        <v>9973</v>
      </c>
      <c r="C196" s="652" t="s">
        <v>9974</v>
      </c>
      <c r="D196" s="30"/>
      <c r="E196" s="30" t="s">
        <v>390</v>
      </c>
      <c r="F196" s="568" t="s">
        <v>102</v>
      </c>
      <c r="G196" s="30"/>
      <c r="H196" s="30"/>
      <c r="I196" s="30"/>
      <c r="J196" s="30"/>
      <c r="K196" s="30"/>
      <c r="L196" s="30"/>
      <c r="M196" s="650"/>
      <c r="N196" s="659">
        <v>7.98</v>
      </c>
      <c r="O196" s="660">
        <v>3</v>
      </c>
      <c r="P196" s="30">
        <v>11.25</v>
      </c>
      <c r="Q196" s="662">
        <f t="shared" si="2"/>
        <v>89.775</v>
      </c>
    </row>
    <row r="197" s="1" customFormat="1" spans="1:17">
      <c r="A197" s="650">
        <v>191</v>
      </c>
      <c r="B197" s="651" t="s">
        <v>9975</v>
      </c>
      <c r="C197" s="652" t="s">
        <v>9976</v>
      </c>
      <c r="D197" s="30"/>
      <c r="E197" s="30" t="s">
        <v>390</v>
      </c>
      <c r="F197" s="568" t="s">
        <v>102</v>
      </c>
      <c r="G197" s="30"/>
      <c r="H197" s="30"/>
      <c r="I197" s="30"/>
      <c r="J197" s="30"/>
      <c r="K197" s="30"/>
      <c r="L197" s="30"/>
      <c r="M197" s="650"/>
      <c r="N197" s="659">
        <v>7.98</v>
      </c>
      <c r="O197" s="660">
        <v>3</v>
      </c>
      <c r="P197" s="30">
        <v>11.25</v>
      </c>
      <c r="Q197" s="662">
        <f t="shared" si="2"/>
        <v>89.775</v>
      </c>
    </row>
    <row r="198" s="1" customFormat="1" spans="1:17">
      <c r="A198" s="650">
        <v>192</v>
      </c>
      <c r="B198" s="651" t="s">
        <v>9977</v>
      </c>
      <c r="C198" s="652" t="s">
        <v>9978</v>
      </c>
      <c r="D198" s="30"/>
      <c r="E198" s="30" t="s">
        <v>390</v>
      </c>
      <c r="F198" s="568" t="s">
        <v>102</v>
      </c>
      <c r="G198" s="30"/>
      <c r="H198" s="30"/>
      <c r="I198" s="30"/>
      <c r="J198" s="30"/>
      <c r="K198" s="30"/>
      <c r="L198" s="30"/>
      <c r="M198" s="650"/>
      <c r="N198" s="659">
        <v>10.64</v>
      </c>
      <c r="O198" s="660">
        <v>4</v>
      </c>
      <c r="P198" s="30">
        <v>11.25</v>
      </c>
      <c r="Q198" s="662">
        <f t="shared" ref="Q198:Q261" si="3">N198*11.25</f>
        <v>119.7</v>
      </c>
    </row>
    <row r="199" s="1" customFormat="1" spans="1:17">
      <c r="A199" s="650">
        <v>193</v>
      </c>
      <c r="B199" s="651" t="s">
        <v>9979</v>
      </c>
      <c r="C199" s="652" t="s">
        <v>9980</v>
      </c>
      <c r="D199" s="30"/>
      <c r="E199" s="30" t="s">
        <v>390</v>
      </c>
      <c r="F199" s="568" t="s">
        <v>102</v>
      </c>
      <c r="G199" s="30"/>
      <c r="H199" s="30"/>
      <c r="I199" s="30"/>
      <c r="J199" s="30"/>
      <c r="K199" s="30"/>
      <c r="L199" s="30"/>
      <c r="M199" s="650"/>
      <c r="N199" s="659">
        <v>10.64</v>
      </c>
      <c r="O199" s="660">
        <v>4</v>
      </c>
      <c r="P199" s="30">
        <v>11.25</v>
      </c>
      <c r="Q199" s="662">
        <f t="shared" si="3"/>
        <v>119.7</v>
      </c>
    </row>
    <row r="200" s="1" customFormat="1" spans="1:17">
      <c r="A200" s="650">
        <v>194</v>
      </c>
      <c r="B200" s="651" t="s">
        <v>9981</v>
      </c>
      <c r="C200" s="652" t="s">
        <v>9982</v>
      </c>
      <c r="D200" s="30"/>
      <c r="E200" s="30" t="s">
        <v>390</v>
      </c>
      <c r="F200" s="568" t="s">
        <v>102</v>
      </c>
      <c r="G200" s="30"/>
      <c r="H200" s="30"/>
      <c r="I200" s="30"/>
      <c r="J200" s="30"/>
      <c r="K200" s="30"/>
      <c r="L200" s="30"/>
      <c r="M200" s="650"/>
      <c r="N200" s="659">
        <v>7.98</v>
      </c>
      <c r="O200" s="660">
        <v>3</v>
      </c>
      <c r="P200" s="30">
        <v>11.25</v>
      </c>
      <c r="Q200" s="662">
        <f t="shared" si="3"/>
        <v>89.775</v>
      </c>
    </row>
    <row r="201" s="1" customFormat="1" spans="1:17">
      <c r="A201" s="650">
        <v>195</v>
      </c>
      <c r="B201" s="651" t="s">
        <v>9983</v>
      </c>
      <c r="C201" s="652" t="s">
        <v>7333</v>
      </c>
      <c r="D201" s="30"/>
      <c r="E201" s="30" t="s">
        <v>390</v>
      </c>
      <c r="F201" s="568" t="s">
        <v>102</v>
      </c>
      <c r="G201" s="30"/>
      <c r="H201" s="30"/>
      <c r="I201" s="30"/>
      <c r="J201" s="30"/>
      <c r="K201" s="30"/>
      <c r="L201" s="30"/>
      <c r="M201" s="650"/>
      <c r="N201" s="659">
        <v>13.3</v>
      </c>
      <c r="O201" s="660">
        <v>5</v>
      </c>
      <c r="P201" s="30">
        <v>11.25</v>
      </c>
      <c r="Q201" s="662">
        <f t="shared" si="3"/>
        <v>149.625</v>
      </c>
    </row>
    <row r="202" s="1" customFormat="1" spans="1:17">
      <c r="A202" s="650">
        <v>196</v>
      </c>
      <c r="B202" s="651" t="s">
        <v>9984</v>
      </c>
      <c r="C202" s="652" t="s">
        <v>9985</v>
      </c>
      <c r="D202" s="30"/>
      <c r="E202" s="30" t="s">
        <v>390</v>
      </c>
      <c r="F202" s="568" t="s">
        <v>102</v>
      </c>
      <c r="G202" s="30"/>
      <c r="H202" s="30"/>
      <c r="I202" s="30"/>
      <c r="J202" s="30"/>
      <c r="K202" s="30"/>
      <c r="L202" s="30"/>
      <c r="M202" s="650"/>
      <c r="N202" s="659">
        <v>13.3</v>
      </c>
      <c r="O202" s="660">
        <v>5</v>
      </c>
      <c r="P202" s="30">
        <v>11.25</v>
      </c>
      <c r="Q202" s="662">
        <f t="shared" si="3"/>
        <v>149.625</v>
      </c>
    </row>
    <row r="203" s="1" customFormat="1" spans="1:17">
      <c r="A203" s="650">
        <v>197</v>
      </c>
      <c r="B203" s="651" t="s">
        <v>9986</v>
      </c>
      <c r="C203" s="652" t="s">
        <v>4397</v>
      </c>
      <c r="D203" s="30"/>
      <c r="E203" s="30" t="s">
        <v>390</v>
      </c>
      <c r="F203" s="568" t="s">
        <v>102</v>
      </c>
      <c r="G203" s="30"/>
      <c r="H203" s="30"/>
      <c r="I203" s="30"/>
      <c r="J203" s="30"/>
      <c r="K203" s="30"/>
      <c r="L203" s="30"/>
      <c r="M203" s="650"/>
      <c r="N203" s="659">
        <v>10.64</v>
      </c>
      <c r="O203" s="660">
        <v>4</v>
      </c>
      <c r="P203" s="30">
        <v>11.25</v>
      </c>
      <c r="Q203" s="662">
        <f t="shared" si="3"/>
        <v>119.7</v>
      </c>
    </row>
    <row r="204" s="1" customFormat="1" spans="1:17">
      <c r="A204" s="650">
        <v>198</v>
      </c>
      <c r="B204" s="651" t="s">
        <v>9987</v>
      </c>
      <c r="C204" s="652" t="s">
        <v>9988</v>
      </c>
      <c r="D204" s="30"/>
      <c r="E204" s="30" t="s">
        <v>390</v>
      </c>
      <c r="F204" s="568" t="s">
        <v>102</v>
      </c>
      <c r="G204" s="30"/>
      <c r="H204" s="30"/>
      <c r="I204" s="30"/>
      <c r="J204" s="30"/>
      <c r="K204" s="30"/>
      <c r="L204" s="30"/>
      <c r="M204" s="650"/>
      <c r="N204" s="659">
        <v>13.3</v>
      </c>
      <c r="O204" s="660">
        <v>5</v>
      </c>
      <c r="P204" s="30">
        <v>11.25</v>
      </c>
      <c r="Q204" s="662">
        <f t="shared" si="3"/>
        <v>149.625</v>
      </c>
    </row>
    <row r="205" s="1" customFormat="1" spans="1:17">
      <c r="A205" s="650">
        <v>199</v>
      </c>
      <c r="B205" s="651" t="s">
        <v>9989</v>
      </c>
      <c r="C205" s="652" t="s">
        <v>1904</v>
      </c>
      <c r="D205" s="30"/>
      <c r="E205" s="30" t="s">
        <v>390</v>
      </c>
      <c r="F205" s="568" t="s">
        <v>102</v>
      </c>
      <c r="G205" s="30"/>
      <c r="H205" s="30"/>
      <c r="I205" s="30"/>
      <c r="J205" s="30"/>
      <c r="K205" s="30"/>
      <c r="L205" s="30"/>
      <c r="M205" s="650"/>
      <c r="N205" s="659">
        <v>13.3</v>
      </c>
      <c r="O205" s="660">
        <v>5</v>
      </c>
      <c r="P205" s="30">
        <v>11.25</v>
      </c>
      <c r="Q205" s="662">
        <f t="shared" si="3"/>
        <v>149.625</v>
      </c>
    </row>
    <row r="206" s="1" customFormat="1" spans="1:17">
      <c r="A206" s="650">
        <v>200</v>
      </c>
      <c r="B206" s="651" t="s">
        <v>9990</v>
      </c>
      <c r="C206" s="652" t="s">
        <v>9991</v>
      </c>
      <c r="D206" s="30"/>
      <c r="E206" s="30" t="s">
        <v>390</v>
      </c>
      <c r="F206" s="568" t="s">
        <v>102</v>
      </c>
      <c r="G206" s="30"/>
      <c r="H206" s="30"/>
      <c r="I206" s="30"/>
      <c r="J206" s="30"/>
      <c r="K206" s="30"/>
      <c r="L206" s="30"/>
      <c r="M206" s="650"/>
      <c r="N206" s="659">
        <v>10.64</v>
      </c>
      <c r="O206" s="660">
        <v>4</v>
      </c>
      <c r="P206" s="30">
        <v>11.25</v>
      </c>
      <c r="Q206" s="662">
        <f t="shared" si="3"/>
        <v>119.7</v>
      </c>
    </row>
    <row r="207" s="1" customFormat="1" spans="1:17">
      <c r="A207" s="650">
        <v>201</v>
      </c>
      <c r="B207" s="651" t="s">
        <v>9992</v>
      </c>
      <c r="C207" s="652" t="s">
        <v>9993</v>
      </c>
      <c r="D207" s="30"/>
      <c r="E207" s="30" t="s">
        <v>390</v>
      </c>
      <c r="F207" s="568" t="s">
        <v>102</v>
      </c>
      <c r="G207" s="30"/>
      <c r="H207" s="30"/>
      <c r="I207" s="30"/>
      <c r="J207" s="30"/>
      <c r="K207" s="30"/>
      <c r="L207" s="30"/>
      <c r="M207" s="650"/>
      <c r="N207" s="659">
        <v>7.98</v>
      </c>
      <c r="O207" s="660">
        <v>3</v>
      </c>
      <c r="P207" s="30">
        <v>11.25</v>
      </c>
      <c r="Q207" s="662">
        <f t="shared" si="3"/>
        <v>89.775</v>
      </c>
    </row>
    <row r="208" s="1" customFormat="1" spans="1:17">
      <c r="A208" s="650">
        <v>202</v>
      </c>
      <c r="B208" s="651" t="s">
        <v>8530</v>
      </c>
      <c r="C208" s="652" t="s">
        <v>9089</v>
      </c>
      <c r="D208" s="30"/>
      <c r="E208" s="30" t="s">
        <v>390</v>
      </c>
      <c r="F208" s="568" t="s">
        <v>102</v>
      </c>
      <c r="G208" s="30"/>
      <c r="H208" s="30"/>
      <c r="I208" s="30"/>
      <c r="J208" s="30"/>
      <c r="K208" s="30"/>
      <c r="L208" s="30"/>
      <c r="M208" s="650"/>
      <c r="N208" s="659">
        <v>10.64</v>
      </c>
      <c r="O208" s="660">
        <v>4</v>
      </c>
      <c r="P208" s="30">
        <v>11.25</v>
      </c>
      <c r="Q208" s="662">
        <f t="shared" si="3"/>
        <v>119.7</v>
      </c>
    </row>
    <row r="209" s="1" customFormat="1" spans="1:17">
      <c r="A209" s="650">
        <v>203</v>
      </c>
      <c r="B209" s="651" t="s">
        <v>9994</v>
      </c>
      <c r="C209" s="652" t="s">
        <v>9995</v>
      </c>
      <c r="D209" s="30"/>
      <c r="E209" s="30" t="s">
        <v>390</v>
      </c>
      <c r="F209" s="568" t="s">
        <v>102</v>
      </c>
      <c r="G209" s="30"/>
      <c r="H209" s="30"/>
      <c r="I209" s="30"/>
      <c r="J209" s="30"/>
      <c r="K209" s="30"/>
      <c r="L209" s="30"/>
      <c r="M209" s="650"/>
      <c r="N209" s="659">
        <v>13.3</v>
      </c>
      <c r="O209" s="660">
        <v>5</v>
      </c>
      <c r="P209" s="30">
        <v>11.25</v>
      </c>
      <c r="Q209" s="662">
        <f t="shared" si="3"/>
        <v>149.625</v>
      </c>
    </row>
    <row r="210" s="1" customFormat="1" spans="1:17">
      <c r="A210" s="650">
        <v>204</v>
      </c>
      <c r="B210" s="651" t="s">
        <v>9996</v>
      </c>
      <c r="C210" s="652" t="s">
        <v>3674</v>
      </c>
      <c r="D210" s="30"/>
      <c r="E210" s="30" t="s">
        <v>390</v>
      </c>
      <c r="F210" s="568" t="s">
        <v>102</v>
      </c>
      <c r="G210" s="30"/>
      <c r="H210" s="30"/>
      <c r="I210" s="30"/>
      <c r="J210" s="30"/>
      <c r="K210" s="30"/>
      <c r="L210" s="30"/>
      <c r="M210" s="650"/>
      <c r="N210" s="659">
        <v>10.64</v>
      </c>
      <c r="O210" s="660">
        <v>4</v>
      </c>
      <c r="P210" s="30">
        <v>11.25</v>
      </c>
      <c r="Q210" s="662">
        <f t="shared" si="3"/>
        <v>119.7</v>
      </c>
    </row>
    <row r="211" s="1" customFormat="1" spans="1:17">
      <c r="A211" s="650">
        <v>205</v>
      </c>
      <c r="B211" s="651" t="s">
        <v>9997</v>
      </c>
      <c r="C211" s="652" t="s">
        <v>9998</v>
      </c>
      <c r="D211" s="30"/>
      <c r="E211" s="30" t="s">
        <v>390</v>
      </c>
      <c r="F211" s="568" t="s">
        <v>102</v>
      </c>
      <c r="G211" s="30"/>
      <c r="H211" s="30"/>
      <c r="I211" s="30"/>
      <c r="J211" s="30"/>
      <c r="K211" s="30"/>
      <c r="L211" s="30"/>
      <c r="M211" s="650"/>
      <c r="N211" s="659">
        <v>13.3</v>
      </c>
      <c r="O211" s="660">
        <v>5</v>
      </c>
      <c r="P211" s="30">
        <v>11.25</v>
      </c>
      <c r="Q211" s="662">
        <f t="shared" si="3"/>
        <v>149.625</v>
      </c>
    </row>
    <row r="212" s="1" customFormat="1" spans="1:17">
      <c r="A212" s="650">
        <v>206</v>
      </c>
      <c r="B212" s="651" t="s">
        <v>9999</v>
      </c>
      <c r="C212" s="652" t="s">
        <v>10000</v>
      </c>
      <c r="D212" s="30"/>
      <c r="E212" s="30" t="s">
        <v>390</v>
      </c>
      <c r="F212" s="568" t="s">
        <v>102</v>
      </c>
      <c r="G212" s="30"/>
      <c r="H212" s="30"/>
      <c r="I212" s="30"/>
      <c r="J212" s="30"/>
      <c r="K212" s="30"/>
      <c r="L212" s="30"/>
      <c r="M212" s="650"/>
      <c r="N212" s="659">
        <v>5.32</v>
      </c>
      <c r="O212" s="660">
        <v>2</v>
      </c>
      <c r="P212" s="30">
        <v>11.25</v>
      </c>
      <c r="Q212" s="662">
        <f t="shared" si="3"/>
        <v>59.85</v>
      </c>
    </row>
    <row r="213" s="1" customFormat="1" spans="1:17">
      <c r="A213" s="650">
        <v>207</v>
      </c>
      <c r="B213" s="651" t="s">
        <v>10001</v>
      </c>
      <c r="C213" s="652" t="s">
        <v>8508</v>
      </c>
      <c r="D213" s="30"/>
      <c r="E213" s="30" t="s">
        <v>390</v>
      </c>
      <c r="F213" s="568" t="s">
        <v>102</v>
      </c>
      <c r="G213" s="30"/>
      <c r="H213" s="30"/>
      <c r="I213" s="30"/>
      <c r="J213" s="30"/>
      <c r="K213" s="30"/>
      <c r="L213" s="30"/>
      <c r="M213" s="650"/>
      <c r="N213" s="659">
        <v>7.98</v>
      </c>
      <c r="O213" s="660">
        <v>3</v>
      </c>
      <c r="P213" s="30">
        <v>11.25</v>
      </c>
      <c r="Q213" s="662">
        <f t="shared" si="3"/>
        <v>89.775</v>
      </c>
    </row>
    <row r="214" s="1" customFormat="1" spans="1:17">
      <c r="A214" s="650">
        <v>208</v>
      </c>
      <c r="B214" s="651" t="s">
        <v>10002</v>
      </c>
      <c r="C214" s="652" t="s">
        <v>10003</v>
      </c>
      <c r="D214" s="30"/>
      <c r="E214" s="30" t="s">
        <v>390</v>
      </c>
      <c r="F214" s="568" t="s">
        <v>102</v>
      </c>
      <c r="G214" s="30"/>
      <c r="H214" s="30"/>
      <c r="I214" s="30"/>
      <c r="J214" s="30"/>
      <c r="K214" s="30"/>
      <c r="L214" s="30"/>
      <c r="M214" s="650"/>
      <c r="N214" s="659">
        <v>13.3</v>
      </c>
      <c r="O214" s="660">
        <v>5</v>
      </c>
      <c r="P214" s="30">
        <v>11.25</v>
      </c>
      <c r="Q214" s="662">
        <f t="shared" si="3"/>
        <v>149.625</v>
      </c>
    </row>
    <row r="215" s="1" customFormat="1" spans="1:17">
      <c r="A215" s="650">
        <v>209</v>
      </c>
      <c r="B215" s="651" t="s">
        <v>10004</v>
      </c>
      <c r="C215" s="652" t="s">
        <v>10005</v>
      </c>
      <c r="D215" s="30"/>
      <c r="E215" s="30" t="s">
        <v>390</v>
      </c>
      <c r="F215" s="568" t="s">
        <v>102</v>
      </c>
      <c r="G215" s="30"/>
      <c r="H215" s="30"/>
      <c r="I215" s="30"/>
      <c r="J215" s="30"/>
      <c r="K215" s="30"/>
      <c r="L215" s="30"/>
      <c r="M215" s="650"/>
      <c r="N215" s="659">
        <v>2.66</v>
      </c>
      <c r="O215" s="660">
        <v>1</v>
      </c>
      <c r="P215" s="30">
        <v>11.25</v>
      </c>
      <c r="Q215" s="662">
        <f t="shared" si="3"/>
        <v>29.925</v>
      </c>
    </row>
    <row r="216" s="1" customFormat="1" spans="1:17">
      <c r="A216" s="650">
        <v>210</v>
      </c>
      <c r="B216" s="651" t="s">
        <v>7659</v>
      </c>
      <c r="C216" s="652" t="s">
        <v>10006</v>
      </c>
      <c r="D216" s="30"/>
      <c r="E216" s="30" t="s">
        <v>390</v>
      </c>
      <c r="F216" s="568" t="s">
        <v>102</v>
      </c>
      <c r="G216" s="30"/>
      <c r="H216" s="30"/>
      <c r="I216" s="30"/>
      <c r="J216" s="30"/>
      <c r="K216" s="30"/>
      <c r="L216" s="30"/>
      <c r="M216" s="650"/>
      <c r="N216" s="659">
        <v>2.66</v>
      </c>
      <c r="O216" s="660">
        <v>1</v>
      </c>
      <c r="P216" s="30">
        <v>11.25</v>
      </c>
      <c r="Q216" s="662">
        <f t="shared" si="3"/>
        <v>29.925</v>
      </c>
    </row>
    <row r="217" s="1" customFormat="1" spans="1:17">
      <c r="A217" s="650">
        <v>211</v>
      </c>
      <c r="B217" s="651" t="s">
        <v>10007</v>
      </c>
      <c r="C217" s="652" t="s">
        <v>10008</v>
      </c>
      <c r="D217" s="30"/>
      <c r="E217" s="30" t="s">
        <v>390</v>
      </c>
      <c r="F217" s="568" t="s">
        <v>102</v>
      </c>
      <c r="G217" s="30"/>
      <c r="H217" s="30"/>
      <c r="I217" s="30"/>
      <c r="J217" s="30"/>
      <c r="K217" s="30"/>
      <c r="L217" s="30"/>
      <c r="M217" s="650"/>
      <c r="N217" s="659">
        <v>10.64</v>
      </c>
      <c r="O217" s="660">
        <v>4</v>
      </c>
      <c r="P217" s="30">
        <v>11.25</v>
      </c>
      <c r="Q217" s="662">
        <f t="shared" si="3"/>
        <v>119.7</v>
      </c>
    </row>
    <row r="218" s="1" customFormat="1" spans="1:17">
      <c r="A218" s="650">
        <v>212</v>
      </c>
      <c r="B218" s="651" t="s">
        <v>10009</v>
      </c>
      <c r="C218" s="652" t="s">
        <v>10010</v>
      </c>
      <c r="D218" s="30"/>
      <c r="E218" s="30" t="s">
        <v>390</v>
      </c>
      <c r="F218" s="568" t="s">
        <v>102</v>
      </c>
      <c r="G218" s="30"/>
      <c r="H218" s="30"/>
      <c r="I218" s="30"/>
      <c r="J218" s="30"/>
      <c r="K218" s="30"/>
      <c r="L218" s="30"/>
      <c r="M218" s="650"/>
      <c r="N218" s="659">
        <v>7.98</v>
      </c>
      <c r="O218" s="660">
        <v>3</v>
      </c>
      <c r="P218" s="30">
        <v>11.25</v>
      </c>
      <c r="Q218" s="662">
        <f t="shared" si="3"/>
        <v>89.775</v>
      </c>
    </row>
    <row r="219" s="1" customFormat="1" spans="1:17">
      <c r="A219" s="650">
        <v>213</v>
      </c>
      <c r="B219" s="651" t="s">
        <v>734</v>
      </c>
      <c r="C219" s="652" t="s">
        <v>10011</v>
      </c>
      <c r="D219" s="30"/>
      <c r="E219" s="30" t="s">
        <v>390</v>
      </c>
      <c r="F219" s="568" t="s">
        <v>102</v>
      </c>
      <c r="G219" s="30"/>
      <c r="H219" s="30"/>
      <c r="I219" s="30"/>
      <c r="J219" s="30"/>
      <c r="K219" s="30"/>
      <c r="L219" s="30"/>
      <c r="M219" s="650"/>
      <c r="N219" s="659">
        <v>7.98</v>
      </c>
      <c r="O219" s="660">
        <v>3</v>
      </c>
      <c r="P219" s="30">
        <v>11.25</v>
      </c>
      <c r="Q219" s="662">
        <f t="shared" si="3"/>
        <v>89.775</v>
      </c>
    </row>
    <row r="220" s="1" customFormat="1" spans="1:17">
      <c r="A220" s="650">
        <v>214</v>
      </c>
      <c r="B220" s="651" t="s">
        <v>10012</v>
      </c>
      <c r="C220" s="652" t="s">
        <v>10013</v>
      </c>
      <c r="D220" s="30"/>
      <c r="E220" s="30" t="s">
        <v>390</v>
      </c>
      <c r="F220" s="568" t="s">
        <v>102</v>
      </c>
      <c r="G220" s="30"/>
      <c r="H220" s="30"/>
      <c r="I220" s="30"/>
      <c r="J220" s="30"/>
      <c r="K220" s="30"/>
      <c r="L220" s="30"/>
      <c r="M220" s="650"/>
      <c r="N220" s="659">
        <v>13.3</v>
      </c>
      <c r="O220" s="660">
        <v>5</v>
      </c>
      <c r="P220" s="30">
        <v>11.25</v>
      </c>
      <c r="Q220" s="662">
        <f t="shared" si="3"/>
        <v>149.625</v>
      </c>
    </row>
    <row r="221" s="1" customFormat="1" spans="1:17">
      <c r="A221" s="650">
        <v>215</v>
      </c>
      <c r="B221" s="651" t="s">
        <v>10014</v>
      </c>
      <c r="C221" s="652" t="s">
        <v>10015</v>
      </c>
      <c r="D221" s="30"/>
      <c r="E221" s="30" t="s">
        <v>390</v>
      </c>
      <c r="F221" s="568" t="s">
        <v>102</v>
      </c>
      <c r="G221" s="30"/>
      <c r="H221" s="30"/>
      <c r="I221" s="30"/>
      <c r="J221" s="30"/>
      <c r="K221" s="30"/>
      <c r="L221" s="30"/>
      <c r="M221" s="650"/>
      <c r="N221" s="659">
        <v>13.3</v>
      </c>
      <c r="O221" s="660">
        <v>5</v>
      </c>
      <c r="P221" s="30">
        <v>11.25</v>
      </c>
      <c r="Q221" s="662">
        <f t="shared" si="3"/>
        <v>149.625</v>
      </c>
    </row>
    <row r="222" s="1" customFormat="1" spans="1:17">
      <c r="A222" s="650">
        <v>216</v>
      </c>
      <c r="B222" s="651" t="s">
        <v>10016</v>
      </c>
      <c r="C222" s="652" t="s">
        <v>3075</v>
      </c>
      <c r="D222" s="30"/>
      <c r="E222" s="30" t="s">
        <v>390</v>
      </c>
      <c r="F222" s="568" t="s">
        <v>102</v>
      </c>
      <c r="G222" s="30"/>
      <c r="H222" s="30"/>
      <c r="I222" s="30"/>
      <c r="J222" s="30"/>
      <c r="K222" s="30"/>
      <c r="L222" s="30"/>
      <c r="M222" s="650"/>
      <c r="N222" s="659">
        <v>13.3</v>
      </c>
      <c r="O222" s="660">
        <v>5</v>
      </c>
      <c r="P222" s="30">
        <v>11.25</v>
      </c>
      <c r="Q222" s="662">
        <f t="shared" si="3"/>
        <v>149.625</v>
      </c>
    </row>
    <row r="223" s="1" customFormat="1" spans="1:17">
      <c r="A223" s="650">
        <v>217</v>
      </c>
      <c r="B223" s="651" t="s">
        <v>10017</v>
      </c>
      <c r="C223" s="652" t="s">
        <v>10018</v>
      </c>
      <c r="D223" s="30"/>
      <c r="E223" s="30" t="s">
        <v>390</v>
      </c>
      <c r="F223" s="568" t="s">
        <v>102</v>
      </c>
      <c r="G223" s="30"/>
      <c r="H223" s="30"/>
      <c r="I223" s="30"/>
      <c r="J223" s="30"/>
      <c r="K223" s="30"/>
      <c r="L223" s="30"/>
      <c r="M223" s="650"/>
      <c r="N223" s="659">
        <v>15.95</v>
      </c>
      <c r="O223" s="660">
        <v>6</v>
      </c>
      <c r="P223" s="30">
        <v>11.25</v>
      </c>
      <c r="Q223" s="662">
        <f t="shared" si="3"/>
        <v>179.4375</v>
      </c>
    </row>
    <row r="224" s="1" customFormat="1" spans="1:17">
      <c r="A224" s="650">
        <v>218</v>
      </c>
      <c r="B224" s="651" t="s">
        <v>10019</v>
      </c>
      <c r="C224" s="652" t="s">
        <v>10020</v>
      </c>
      <c r="D224" s="30"/>
      <c r="E224" s="30" t="s">
        <v>390</v>
      </c>
      <c r="F224" s="568" t="s">
        <v>102</v>
      </c>
      <c r="G224" s="30"/>
      <c r="H224" s="30"/>
      <c r="I224" s="30"/>
      <c r="J224" s="30"/>
      <c r="K224" s="30"/>
      <c r="L224" s="30"/>
      <c r="M224" s="650"/>
      <c r="N224" s="659">
        <v>10.64</v>
      </c>
      <c r="O224" s="660">
        <v>4</v>
      </c>
      <c r="P224" s="30">
        <v>11.25</v>
      </c>
      <c r="Q224" s="662">
        <f t="shared" si="3"/>
        <v>119.7</v>
      </c>
    </row>
    <row r="225" s="1" customFormat="1" spans="1:17">
      <c r="A225" s="650">
        <v>219</v>
      </c>
      <c r="B225" s="651" t="s">
        <v>5934</v>
      </c>
      <c r="C225" s="652" t="s">
        <v>10021</v>
      </c>
      <c r="D225" s="30"/>
      <c r="E225" s="30" t="s">
        <v>390</v>
      </c>
      <c r="F225" s="568" t="s">
        <v>102</v>
      </c>
      <c r="G225" s="30"/>
      <c r="H225" s="30"/>
      <c r="I225" s="30"/>
      <c r="J225" s="30"/>
      <c r="K225" s="30"/>
      <c r="L225" s="30"/>
      <c r="M225" s="650"/>
      <c r="N225" s="659">
        <v>7.98</v>
      </c>
      <c r="O225" s="660">
        <v>3</v>
      </c>
      <c r="P225" s="30">
        <v>11.25</v>
      </c>
      <c r="Q225" s="662">
        <f t="shared" si="3"/>
        <v>89.775</v>
      </c>
    </row>
    <row r="226" s="1" customFormat="1" spans="1:17">
      <c r="A226" s="650">
        <v>220</v>
      </c>
      <c r="B226" s="651" t="s">
        <v>10022</v>
      </c>
      <c r="C226" s="652" t="s">
        <v>10023</v>
      </c>
      <c r="D226" s="30"/>
      <c r="E226" s="30" t="s">
        <v>390</v>
      </c>
      <c r="F226" s="568" t="s">
        <v>102</v>
      </c>
      <c r="G226" s="30"/>
      <c r="H226" s="30"/>
      <c r="I226" s="30"/>
      <c r="J226" s="30"/>
      <c r="K226" s="30"/>
      <c r="L226" s="30"/>
      <c r="M226" s="650"/>
      <c r="N226" s="659">
        <v>13.3</v>
      </c>
      <c r="O226" s="660">
        <v>5</v>
      </c>
      <c r="P226" s="30">
        <v>11.25</v>
      </c>
      <c r="Q226" s="662">
        <f t="shared" si="3"/>
        <v>149.625</v>
      </c>
    </row>
    <row r="227" s="1" customFormat="1" spans="1:17">
      <c r="A227" s="650">
        <v>221</v>
      </c>
      <c r="B227" s="651" t="s">
        <v>3753</v>
      </c>
      <c r="C227" s="652" t="s">
        <v>10024</v>
      </c>
      <c r="D227" s="30"/>
      <c r="E227" s="30" t="s">
        <v>390</v>
      </c>
      <c r="F227" s="568" t="s">
        <v>102</v>
      </c>
      <c r="G227" s="30"/>
      <c r="H227" s="30"/>
      <c r="I227" s="30"/>
      <c r="J227" s="30"/>
      <c r="K227" s="30"/>
      <c r="L227" s="30"/>
      <c r="M227" s="650"/>
      <c r="N227" s="659">
        <v>15.95</v>
      </c>
      <c r="O227" s="660">
        <v>6</v>
      </c>
      <c r="P227" s="30">
        <v>11.25</v>
      </c>
      <c r="Q227" s="662">
        <f t="shared" si="3"/>
        <v>179.4375</v>
      </c>
    </row>
    <row r="228" s="1" customFormat="1" spans="1:17">
      <c r="A228" s="650">
        <v>222</v>
      </c>
      <c r="B228" s="651" t="s">
        <v>10025</v>
      </c>
      <c r="C228" s="652" t="s">
        <v>10026</v>
      </c>
      <c r="D228" s="30"/>
      <c r="E228" s="30" t="s">
        <v>390</v>
      </c>
      <c r="F228" s="568" t="s">
        <v>102</v>
      </c>
      <c r="G228" s="30"/>
      <c r="H228" s="30"/>
      <c r="I228" s="30"/>
      <c r="J228" s="30"/>
      <c r="K228" s="30"/>
      <c r="L228" s="30"/>
      <c r="M228" s="650"/>
      <c r="N228" s="659">
        <v>7.98</v>
      </c>
      <c r="O228" s="660">
        <v>3</v>
      </c>
      <c r="P228" s="30">
        <v>11.25</v>
      </c>
      <c r="Q228" s="662">
        <f t="shared" si="3"/>
        <v>89.775</v>
      </c>
    </row>
    <row r="229" s="1" customFormat="1" spans="1:17">
      <c r="A229" s="650">
        <v>223</v>
      </c>
      <c r="B229" s="651" t="s">
        <v>10027</v>
      </c>
      <c r="C229" s="652" t="s">
        <v>10028</v>
      </c>
      <c r="D229" s="30"/>
      <c r="E229" s="30" t="s">
        <v>390</v>
      </c>
      <c r="F229" s="568" t="s">
        <v>102</v>
      </c>
      <c r="G229" s="30"/>
      <c r="H229" s="30"/>
      <c r="I229" s="30"/>
      <c r="J229" s="30"/>
      <c r="K229" s="30"/>
      <c r="L229" s="30"/>
      <c r="M229" s="650"/>
      <c r="N229" s="659">
        <v>7.98</v>
      </c>
      <c r="O229" s="660">
        <v>3</v>
      </c>
      <c r="P229" s="30">
        <v>11.25</v>
      </c>
      <c r="Q229" s="662">
        <f t="shared" si="3"/>
        <v>89.775</v>
      </c>
    </row>
    <row r="230" s="1" customFormat="1" spans="1:17">
      <c r="A230" s="650">
        <v>224</v>
      </c>
      <c r="B230" s="651" t="s">
        <v>10029</v>
      </c>
      <c r="C230" s="652" t="s">
        <v>10030</v>
      </c>
      <c r="D230" s="30"/>
      <c r="E230" s="30" t="s">
        <v>390</v>
      </c>
      <c r="F230" s="568" t="s">
        <v>102</v>
      </c>
      <c r="G230" s="30"/>
      <c r="H230" s="30"/>
      <c r="I230" s="30"/>
      <c r="J230" s="30"/>
      <c r="K230" s="30"/>
      <c r="L230" s="30"/>
      <c r="M230" s="650"/>
      <c r="N230" s="659">
        <v>10.64</v>
      </c>
      <c r="O230" s="660">
        <v>4</v>
      </c>
      <c r="P230" s="30">
        <v>11.25</v>
      </c>
      <c r="Q230" s="662">
        <f t="shared" si="3"/>
        <v>119.7</v>
      </c>
    </row>
    <row r="231" s="1" customFormat="1" spans="1:17">
      <c r="A231" s="650">
        <v>225</v>
      </c>
      <c r="B231" s="651" t="s">
        <v>1485</v>
      </c>
      <c r="C231" s="652" t="s">
        <v>1486</v>
      </c>
      <c r="D231" s="30"/>
      <c r="E231" s="30" t="s">
        <v>390</v>
      </c>
      <c r="F231" s="568" t="s">
        <v>102</v>
      </c>
      <c r="G231" s="30"/>
      <c r="H231" s="30"/>
      <c r="I231" s="30"/>
      <c r="J231" s="30"/>
      <c r="K231" s="30"/>
      <c r="L231" s="30"/>
      <c r="M231" s="650"/>
      <c r="N231" s="659">
        <v>13.3</v>
      </c>
      <c r="O231" s="660">
        <v>5</v>
      </c>
      <c r="P231" s="30">
        <v>11.25</v>
      </c>
      <c r="Q231" s="662">
        <f t="shared" si="3"/>
        <v>149.625</v>
      </c>
    </row>
    <row r="232" s="1" customFormat="1" spans="1:17">
      <c r="A232" s="650">
        <v>226</v>
      </c>
      <c r="B232" s="651" t="s">
        <v>4255</v>
      </c>
      <c r="C232" s="652" t="s">
        <v>10031</v>
      </c>
      <c r="D232" s="30"/>
      <c r="E232" s="30" t="s">
        <v>390</v>
      </c>
      <c r="F232" s="568" t="s">
        <v>102</v>
      </c>
      <c r="G232" s="30"/>
      <c r="H232" s="30"/>
      <c r="I232" s="30"/>
      <c r="J232" s="30"/>
      <c r="K232" s="30"/>
      <c r="L232" s="30"/>
      <c r="M232" s="650"/>
      <c r="N232" s="659">
        <v>13.3</v>
      </c>
      <c r="O232" s="660">
        <v>5</v>
      </c>
      <c r="P232" s="30">
        <v>11.25</v>
      </c>
      <c r="Q232" s="662">
        <f t="shared" si="3"/>
        <v>149.625</v>
      </c>
    </row>
    <row r="233" s="1" customFormat="1" spans="1:17">
      <c r="A233" s="650">
        <v>227</v>
      </c>
      <c r="B233" s="651" t="s">
        <v>3773</v>
      </c>
      <c r="C233" s="652" t="s">
        <v>8090</v>
      </c>
      <c r="D233" s="30"/>
      <c r="E233" s="30" t="s">
        <v>390</v>
      </c>
      <c r="F233" s="568" t="s">
        <v>102</v>
      </c>
      <c r="G233" s="30"/>
      <c r="H233" s="30"/>
      <c r="I233" s="30"/>
      <c r="J233" s="30"/>
      <c r="K233" s="30"/>
      <c r="L233" s="30"/>
      <c r="M233" s="650"/>
      <c r="N233" s="659">
        <v>15.95</v>
      </c>
      <c r="O233" s="660">
        <v>6</v>
      </c>
      <c r="P233" s="30">
        <v>11.25</v>
      </c>
      <c r="Q233" s="662">
        <f t="shared" si="3"/>
        <v>179.4375</v>
      </c>
    </row>
    <row r="234" s="1" customFormat="1" spans="1:17">
      <c r="A234" s="650">
        <v>228</v>
      </c>
      <c r="B234" s="651" t="s">
        <v>10032</v>
      </c>
      <c r="C234" s="652" t="s">
        <v>10033</v>
      </c>
      <c r="D234" s="30"/>
      <c r="E234" s="30" t="s">
        <v>390</v>
      </c>
      <c r="F234" s="568" t="s">
        <v>102</v>
      </c>
      <c r="G234" s="30"/>
      <c r="H234" s="30"/>
      <c r="I234" s="30"/>
      <c r="J234" s="30"/>
      <c r="K234" s="30"/>
      <c r="L234" s="30"/>
      <c r="M234" s="650"/>
      <c r="N234" s="659">
        <v>10.64</v>
      </c>
      <c r="O234" s="660">
        <v>4</v>
      </c>
      <c r="P234" s="30">
        <v>11.25</v>
      </c>
      <c r="Q234" s="662">
        <f t="shared" si="3"/>
        <v>119.7</v>
      </c>
    </row>
    <row r="235" s="1" customFormat="1" spans="1:17">
      <c r="A235" s="650">
        <v>229</v>
      </c>
      <c r="B235" s="651" t="s">
        <v>10034</v>
      </c>
      <c r="C235" s="652" t="s">
        <v>10035</v>
      </c>
      <c r="D235" s="30"/>
      <c r="E235" s="30" t="s">
        <v>390</v>
      </c>
      <c r="F235" s="568" t="s">
        <v>102</v>
      </c>
      <c r="G235" s="30"/>
      <c r="H235" s="30"/>
      <c r="I235" s="30"/>
      <c r="J235" s="30"/>
      <c r="K235" s="30"/>
      <c r="L235" s="30"/>
      <c r="M235" s="650"/>
      <c r="N235" s="659">
        <v>10.64</v>
      </c>
      <c r="O235" s="660">
        <v>4</v>
      </c>
      <c r="P235" s="30">
        <v>11.25</v>
      </c>
      <c r="Q235" s="662">
        <f t="shared" si="3"/>
        <v>119.7</v>
      </c>
    </row>
    <row r="236" s="1" customFormat="1" spans="1:17">
      <c r="A236" s="650">
        <v>230</v>
      </c>
      <c r="B236" s="651" t="s">
        <v>10036</v>
      </c>
      <c r="C236" s="652" t="s">
        <v>10037</v>
      </c>
      <c r="D236" s="30"/>
      <c r="E236" s="30" t="s">
        <v>390</v>
      </c>
      <c r="F236" s="568" t="s">
        <v>102</v>
      </c>
      <c r="G236" s="30"/>
      <c r="H236" s="30"/>
      <c r="I236" s="30"/>
      <c r="J236" s="30"/>
      <c r="K236" s="30"/>
      <c r="L236" s="30"/>
      <c r="M236" s="650"/>
      <c r="N236" s="659">
        <v>5.32</v>
      </c>
      <c r="O236" s="660">
        <v>2</v>
      </c>
      <c r="P236" s="30">
        <v>11.25</v>
      </c>
      <c r="Q236" s="662">
        <f t="shared" si="3"/>
        <v>59.85</v>
      </c>
    </row>
    <row r="237" s="1" customFormat="1" spans="1:17">
      <c r="A237" s="650">
        <v>231</v>
      </c>
      <c r="B237" s="651" t="s">
        <v>10038</v>
      </c>
      <c r="C237" s="652" t="s">
        <v>5008</v>
      </c>
      <c r="D237" s="30"/>
      <c r="E237" s="30" t="s">
        <v>390</v>
      </c>
      <c r="F237" s="568" t="s">
        <v>102</v>
      </c>
      <c r="G237" s="30"/>
      <c r="H237" s="30"/>
      <c r="I237" s="30"/>
      <c r="J237" s="30"/>
      <c r="K237" s="30"/>
      <c r="L237" s="30"/>
      <c r="M237" s="650"/>
      <c r="N237" s="659">
        <v>5.32</v>
      </c>
      <c r="O237" s="660">
        <v>2</v>
      </c>
      <c r="P237" s="30">
        <v>11.25</v>
      </c>
      <c r="Q237" s="662">
        <f t="shared" si="3"/>
        <v>59.85</v>
      </c>
    </row>
    <row r="238" s="1" customFormat="1" spans="1:17">
      <c r="A238" s="650">
        <v>232</v>
      </c>
      <c r="B238" s="651" t="s">
        <v>10039</v>
      </c>
      <c r="C238" s="652" t="s">
        <v>10040</v>
      </c>
      <c r="D238" s="30"/>
      <c r="E238" s="30" t="s">
        <v>390</v>
      </c>
      <c r="F238" s="568" t="s">
        <v>102</v>
      </c>
      <c r="G238" s="30"/>
      <c r="H238" s="30"/>
      <c r="I238" s="30"/>
      <c r="J238" s="30"/>
      <c r="K238" s="30"/>
      <c r="L238" s="30"/>
      <c r="M238" s="650"/>
      <c r="N238" s="659">
        <v>15.95</v>
      </c>
      <c r="O238" s="660">
        <v>6</v>
      </c>
      <c r="P238" s="30">
        <v>11.25</v>
      </c>
      <c r="Q238" s="662">
        <f t="shared" si="3"/>
        <v>179.4375</v>
      </c>
    </row>
    <row r="239" s="1" customFormat="1" spans="1:17">
      <c r="A239" s="650">
        <v>233</v>
      </c>
      <c r="B239" s="651" t="s">
        <v>10041</v>
      </c>
      <c r="C239" s="652" t="s">
        <v>10042</v>
      </c>
      <c r="D239" s="30"/>
      <c r="E239" s="30" t="s">
        <v>390</v>
      </c>
      <c r="F239" s="568" t="s">
        <v>102</v>
      </c>
      <c r="G239" s="30"/>
      <c r="H239" s="30"/>
      <c r="I239" s="30"/>
      <c r="J239" s="30"/>
      <c r="K239" s="30"/>
      <c r="L239" s="30"/>
      <c r="M239" s="650"/>
      <c r="N239" s="659">
        <v>10.64</v>
      </c>
      <c r="O239" s="660">
        <v>4</v>
      </c>
      <c r="P239" s="30">
        <v>11.25</v>
      </c>
      <c r="Q239" s="662">
        <f t="shared" si="3"/>
        <v>119.7</v>
      </c>
    </row>
    <row r="240" s="1" customFormat="1" spans="1:17">
      <c r="A240" s="650">
        <v>234</v>
      </c>
      <c r="B240" s="651" t="s">
        <v>10043</v>
      </c>
      <c r="C240" s="652" t="s">
        <v>10044</v>
      </c>
      <c r="D240" s="30"/>
      <c r="E240" s="30" t="s">
        <v>390</v>
      </c>
      <c r="F240" s="568" t="s">
        <v>102</v>
      </c>
      <c r="G240" s="30"/>
      <c r="H240" s="30"/>
      <c r="I240" s="30"/>
      <c r="J240" s="30"/>
      <c r="K240" s="30"/>
      <c r="L240" s="30"/>
      <c r="M240" s="650"/>
      <c r="N240" s="659">
        <v>15.95</v>
      </c>
      <c r="O240" s="660">
        <v>6</v>
      </c>
      <c r="P240" s="30">
        <v>11.25</v>
      </c>
      <c r="Q240" s="662">
        <f t="shared" si="3"/>
        <v>179.4375</v>
      </c>
    </row>
    <row r="241" s="1" customFormat="1" spans="1:17">
      <c r="A241" s="650">
        <v>235</v>
      </c>
      <c r="B241" s="651" t="s">
        <v>10045</v>
      </c>
      <c r="C241" s="652" t="s">
        <v>10046</v>
      </c>
      <c r="D241" s="30"/>
      <c r="E241" s="30" t="s">
        <v>390</v>
      </c>
      <c r="F241" s="568" t="s">
        <v>102</v>
      </c>
      <c r="G241" s="30"/>
      <c r="H241" s="30"/>
      <c r="I241" s="30"/>
      <c r="J241" s="30"/>
      <c r="K241" s="30"/>
      <c r="L241" s="30"/>
      <c r="M241" s="650"/>
      <c r="N241" s="659">
        <v>10.64</v>
      </c>
      <c r="O241" s="660">
        <v>4</v>
      </c>
      <c r="P241" s="30">
        <v>11.25</v>
      </c>
      <c r="Q241" s="662">
        <f t="shared" si="3"/>
        <v>119.7</v>
      </c>
    </row>
    <row r="242" s="1" customFormat="1" spans="1:17">
      <c r="A242" s="650">
        <v>236</v>
      </c>
      <c r="B242" s="651" t="s">
        <v>10047</v>
      </c>
      <c r="C242" s="652" t="s">
        <v>10048</v>
      </c>
      <c r="D242" s="30"/>
      <c r="E242" s="30" t="s">
        <v>390</v>
      </c>
      <c r="F242" s="568" t="s">
        <v>102</v>
      </c>
      <c r="G242" s="30"/>
      <c r="H242" s="30"/>
      <c r="I242" s="30"/>
      <c r="J242" s="30"/>
      <c r="K242" s="30"/>
      <c r="L242" s="30"/>
      <c r="M242" s="650"/>
      <c r="N242" s="659">
        <v>7.98</v>
      </c>
      <c r="O242" s="660">
        <v>3</v>
      </c>
      <c r="P242" s="30">
        <v>11.25</v>
      </c>
      <c r="Q242" s="662">
        <f t="shared" si="3"/>
        <v>89.775</v>
      </c>
    </row>
    <row r="243" s="1" customFormat="1" spans="1:17">
      <c r="A243" s="650">
        <v>237</v>
      </c>
      <c r="B243" s="651" t="s">
        <v>10049</v>
      </c>
      <c r="C243" s="652" t="s">
        <v>10050</v>
      </c>
      <c r="D243" s="30"/>
      <c r="E243" s="30" t="s">
        <v>390</v>
      </c>
      <c r="F243" s="568" t="s">
        <v>102</v>
      </c>
      <c r="G243" s="30"/>
      <c r="H243" s="30"/>
      <c r="I243" s="30"/>
      <c r="J243" s="30"/>
      <c r="K243" s="30"/>
      <c r="L243" s="30"/>
      <c r="M243" s="650"/>
      <c r="N243" s="659">
        <v>10.64</v>
      </c>
      <c r="O243" s="660">
        <v>4</v>
      </c>
      <c r="P243" s="30">
        <v>11.25</v>
      </c>
      <c r="Q243" s="662">
        <f t="shared" si="3"/>
        <v>119.7</v>
      </c>
    </row>
    <row r="244" s="1" customFormat="1" spans="1:17">
      <c r="A244" s="650">
        <v>238</v>
      </c>
      <c r="B244" s="651" t="s">
        <v>5853</v>
      </c>
      <c r="C244" s="652" t="s">
        <v>10051</v>
      </c>
      <c r="D244" s="30"/>
      <c r="E244" s="30" t="s">
        <v>390</v>
      </c>
      <c r="F244" s="568" t="s">
        <v>102</v>
      </c>
      <c r="G244" s="30"/>
      <c r="H244" s="30"/>
      <c r="I244" s="30"/>
      <c r="J244" s="30"/>
      <c r="K244" s="30"/>
      <c r="L244" s="30"/>
      <c r="M244" s="650"/>
      <c r="N244" s="659">
        <v>10.64</v>
      </c>
      <c r="O244" s="660">
        <v>4</v>
      </c>
      <c r="P244" s="30">
        <v>11.25</v>
      </c>
      <c r="Q244" s="662">
        <f t="shared" si="3"/>
        <v>119.7</v>
      </c>
    </row>
    <row r="245" s="1" customFormat="1" spans="1:17">
      <c r="A245" s="650">
        <v>239</v>
      </c>
      <c r="B245" s="651" t="s">
        <v>10052</v>
      </c>
      <c r="C245" s="652" t="s">
        <v>8856</v>
      </c>
      <c r="D245" s="30"/>
      <c r="E245" s="30" t="s">
        <v>390</v>
      </c>
      <c r="F245" s="568" t="s">
        <v>102</v>
      </c>
      <c r="G245" s="30"/>
      <c r="H245" s="30"/>
      <c r="I245" s="30"/>
      <c r="J245" s="30"/>
      <c r="K245" s="30"/>
      <c r="L245" s="30"/>
      <c r="M245" s="650"/>
      <c r="N245" s="659">
        <v>15.95</v>
      </c>
      <c r="O245" s="660">
        <v>6</v>
      </c>
      <c r="P245" s="30">
        <v>11.25</v>
      </c>
      <c r="Q245" s="662">
        <f t="shared" si="3"/>
        <v>179.4375</v>
      </c>
    </row>
    <row r="246" s="1" customFormat="1" spans="1:17">
      <c r="A246" s="650">
        <v>240</v>
      </c>
      <c r="B246" s="651" t="s">
        <v>1992</v>
      </c>
      <c r="C246" s="652" t="s">
        <v>10053</v>
      </c>
      <c r="D246" s="30"/>
      <c r="E246" s="30" t="s">
        <v>390</v>
      </c>
      <c r="F246" s="568" t="s">
        <v>102</v>
      </c>
      <c r="G246" s="30"/>
      <c r="H246" s="30"/>
      <c r="I246" s="30"/>
      <c r="J246" s="30"/>
      <c r="K246" s="30"/>
      <c r="L246" s="30"/>
      <c r="M246" s="650"/>
      <c r="N246" s="659">
        <v>10.64</v>
      </c>
      <c r="O246" s="660">
        <v>4</v>
      </c>
      <c r="P246" s="30">
        <v>11.25</v>
      </c>
      <c r="Q246" s="662">
        <f t="shared" si="3"/>
        <v>119.7</v>
      </c>
    </row>
    <row r="247" s="1" customFormat="1" spans="1:17">
      <c r="A247" s="650">
        <v>241</v>
      </c>
      <c r="B247" s="651" t="s">
        <v>10054</v>
      </c>
      <c r="C247" s="652" t="s">
        <v>10055</v>
      </c>
      <c r="D247" s="30"/>
      <c r="E247" s="30" t="s">
        <v>390</v>
      </c>
      <c r="F247" s="568" t="s">
        <v>102</v>
      </c>
      <c r="G247" s="30"/>
      <c r="H247" s="30"/>
      <c r="I247" s="30"/>
      <c r="J247" s="30"/>
      <c r="K247" s="30"/>
      <c r="L247" s="30"/>
      <c r="M247" s="650"/>
      <c r="N247" s="659">
        <v>13.3</v>
      </c>
      <c r="O247" s="660">
        <v>5</v>
      </c>
      <c r="P247" s="30">
        <v>11.25</v>
      </c>
      <c r="Q247" s="662">
        <f t="shared" si="3"/>
        <v>149.625</v>
      </c>
    </row>
    <row r="248" s="1" customFormat="1" spans="1:17">
      <c r="A248" s="650">
        <v>242</v>
      </c>
      <c r="B248" s="651" t="s">
        <v>10056</v>
      </c>
      <c r="C248" s="652" t="s">
        <v>4822</v>
      </c>
      <c r="D248" s="30"/>
      <c r="E248" s="30" t="s">
        <v>390</v>
      </c>
      <c r="F248" s="568" t="s">
        <v>102</v>
      </c>
      <c r="G248" s="30"/>
      <c r="H248" s="30"/>
      <c r="I248" s="30"/>
      <c r="J248" s="30"/>
      <c r="K248" s="30"/>
      <c r="L248" s="30"/>
      <c r="M248" s="650"/>
      <c r="N248" s="659">
        <v>10.64</v>
      </c>
      <c r="O248" s="660">
        <v>4</v>
      </c>
      <c r="P248" s="30">
        <v>11.25</v>
      </c>
      <c r="Q248" s="662">
        <f t="shared" si="3"/>
        <v>119.7</v>
      </c>
    </row>
    <row r="249" s="1" customFormat="1" spans="1:17">
      <c r="A249" s="650">
        <v>243</v>
      </c>
      <c r="B249" s="651" t="s">
        <v>10057</v>
      </c>
      <c r="C249" s="652" t="s">
        <v>10058</v>
      </c>
      <c r="D249" s="30"/>
      <c r="E249" s="30" t="s">
        <v>390</v>
      </c>
      <c r="F249" s="568" t="s">
        <v>102</v>
      </c>
      <c r="G249" s="30"/>
      <c r="H249" s="30"/>
      <c r="I249" s="30"/>
      <c r="J249" s="30"/>
      <c r="K249" s="30"/>
      <c r="L249" s="30"/>
      <c r="M249" s="650"/>
      <c r="N249" s="659">
        <v>10.64</v>
      </c>
      <c r="O249" s="660">
        <v>4</v>
      </c>
      <c r="P249" s="30">
        <v>11.25</v>
      </c>
      <c r="Q249" s="662">
        <f t="shared" si="3"/>
        <v>119.7</v>
      </c>
    </row>
    <row r="250" s="1" customFormat="1" spans="1:17">
      <c r="A250" s="650">
        <v>244</v>
      </c>
      <c r="B250" s="651" t="s">
        <v>10059</v>
      </c>
      <c r="C250" s="652" t="s">
        <v>10060</v>
      </c>
      <c r="D250" s="30"/>
      <c r="E250" s="30" t="s">
        <v>390</v>
      </c>
      <c r="F250" s="568" t="s">
        <v>102</v>
      </c>
      <c r="G250" s="30"/>
      <c r="H250" s="30"/>
      <c r="I250" s="30"/>
      <c r="J250" s="30"/>
      <c r="K250" s="30"/>
      <c r="L250" s="30"/>
      <c r="M250" s="650"/>
      <c r="N250" s="659">
        <v>10.64</v>
      </c>
      <c r="O250" s="660">
        <v>4</v>
      </c>
      <c r="P250" s="30">
        <v>11.25</v>
      </c>
      <c r="Q250" s="662">
        <f t="shared" si="3"/>
        <v>119.7</v>
      </c>
    </row>
    <row r="251" s="1" customFormat="1" spans="1:17">
      <c r="A251" s="650">
        <v>245</v>
      </c>
      <c r="B251" s="651" t="s">
        <v>10061</v>
      </c>
      <c r="C251" s="652" t="s">
        <v>10062</v>
      </c>
      <c r="D251" s="30"/>
      <c r="E251" s="30" t="s">
        <v>390</v>
      </c>
      <c r="F251" s="568" t="s">
        <v>102</v>
      </c>
      <c r="G251" s="30"/>
      <c r="H251" s="30"/>
      <c r="I251" s="30"/>
      <c r="J251" s="30"/>
      <c r="K251" s="30"/>
      <c r="L251" s="30"/>
      <c r="M251" s="650"/>
      <c r="N251" s="659">
        <v>7.98</v>
      </c>
      <c r="O251" s="660">
        <v>3</v>
      </c>
      <c r="P251" s="30">
        <v>11.25</v>
      </c>
      <c r="Q251" s="662">
        <f t="shared" si="3"/>
        <v>89.775</v>
      </c>
    </row>
    <row r="252" s="1" customFormat="1" spans="1:17">
      <c r="A252" s="650">
        <v>246</v>
      </c>
      <c r="B252" s="651" t="s">
        <v>10063</v>
      </c>
      <c r="C252" s="652" t="s">
        <v>10064</v>
      </c>
      <c r="D252" s="30"/>
      <c r="E252" s="30" t="s">
        <v>390</v>
      </c>
      <c r="F252" s="568" t="s">
        <v>102</v>
      </c>
      <c r="G252" s="30"/>
      <c r="H252" s="30"/>
      <c r="I252" s="30"/>
      <c r="J252" s="30"/>
      <c r="K252" s="30"/>
      <c r="L252" s="30"/>
      <c r="M252" s="650"/>
      <c r="N252" s="659">
        <v>15.95</v>
      </c>
      <c r="O252" s="660">
        <v>6</v>
      </c>
      <c r="P252" s="30">
        <v>11.25</v>
      </c>
      <c r="Q252" s="662">
        <f t="shared" si="3"/>
        <v>179.4375</v>
      </c>
    </row>
    <row r="253" s="1" customFormat="1" spans="1:17">
      <c r="A253" s="650">
        <v>247</v>
      </c>
      <c r="B253" s="651" t="s">
        <v>9044</v>
      </c>
      <c r="C253" s="652" t="s">
        <v>10065</v>
      </c>
      <c r="D253" s="30"/>
      <c r="E253" s="30" t="s">
        <v>390</v>
      </c>
      <c r="F253" s="568" t="s">
        <v>102</v>
      </c>
      <c r="G253" s="30"/>
      <c r="H253" s="30"/>
      <c r="I253" s="30"/>
      <c r="J253" s="30"/>
      <c r="K253" s="30"/>
      <c r="L253" s="30"/>
      <c r="M253" s="650"/>
      <c r="N253" s="659">
        <v>10.64</v>
      </c>
      <c r="O253" s="660">
        <v>4</v>
      </c>
      <c r="P253" s="30">
        <v>11.25</v>
      </c>
      <c r="Q253" s="662">
        <f t="shared" si="3"/>
        <v>119.7</v>
      </c>
    </row>
    <row r="254" s="1" customFormat="1" spans="1:17">
      <c r="A254" s="650">
        <v>248</v>
      </c>
      <c r="B254" s="651" t="s">
        <v>10066</v>
      </c>
      <c r="C254" s="652" t="s">
        <v>10067</v>
      </c>
      <c r="D254" s="30"/>
      <c r="E254" s="30" t="s">
        <v>390</v>
      </c>
      <c r="F254" s="568" t="s">
        <v>102</v>
      </c>
      <c r="G254" s="30"/>
      <c r="H254" s="30"/>
      <c r="I254" s="30"/>
      <c r="J254" s="30"/>
      <c r="K254" s="30"/>
      <c r="L254" s="30"/>
      <c r="M254" s="650"/>
      <c r="N254" s="659">
        <v>13.3</v>
      </c>
      <c r="O254" s="660">
        <v>5</v>
      </c>
      <c r="P254" s="30">
        <v>11.25</v>
      </c>
      <c r="Q254" s="662">
        <f t="shared" si="3"/>
        <v>149.625</v>
      </c>
    </row>
    <row r="255" s="1" customFormat="1" spans="1:17">
      <c r="A255" s="650">
        <v>249</v>
      </c>
      <c r="B255" s="651" t="s">
        <v>10068</v>
      </c>
      <c r="C255" s="652" t="s">
        <v>10069</v>
      </c>
      <c r="D255" s="30"/>
      <c r="E255" s="30" t="s">
        <v>390</v>
      </c>
      <c r="F255" s="568" t="s">
        <v>102</v>
      </c>
      <c r="G255" s="30"/>
      <c r="H255" s="30"/>
      <c r="I255" s="30"/>
      <c r="J255" s="30"/>
      <c r="K255" s="30"/>
      <c r="L255" s="30"/>
      <c r="M255" s="650"/>
      <c r="N255" s="659">
        <v>10.64</v>
      </c>
      <c r="O255" s="660">
        <v>4</v>
      </c>
      <c r="P255" s="30">
        <v>11.25</v>
      </c>
      <c r="Q255" s="662">
        <f t="shared" si="3"/>
        <v>119.7</v>
      </c>
    </row>
    <row r="256" s="1" customFormat="1" spans="1:17">
      <c r="A256" s="650">
        <v>250</v>
      </c>
      <c r="B256" s="651" t="s">
        <v>10070</v>
      </c>
      <c r="C256" s="652" t="s">
        <v>10071</v>
      </c>
      <c r="D256" s="30"/>
      <c r="E256" s="30" t="s">
        <v>390</v>
      </c>
      <c r="F256" s="568" t="s">
        <v>102</v>
      </c>
      <c r="G256" s="30"/>
      <c r="H256" s="30"/>
      <c r="I256" s="30"/>
      <c r="J256" s="30"/>
      <c r="K256" s="30"/>
      <c r="L256" s="30"/>
      <c r="M256" s="650"/>
      <c r="N256" s="659">
        <v>10.64</v>
      </c>
      <c r="O256" s="660">
        <v>4</v>
      </c>
      <c r="P256" s="30">
        <v>11.25</v>
      </c>
      <c r="Q256" s="662">
        <f t="shared" si="3"/>
        <v>119.7</v>
      </c>
    </row>
    <row r="257" s="1" customFormat="1" spans="1:17">
      <c r="A257" s="650">
        <v>251</v>
      </c>
      <c r="B257" s="651" t="s">
        <v>10072</v>
      </c>
      <c r="C257" s="652" t="s">
        <v>10073</v>
      </c>
      <c r="D257" s="30"/>
      <c r="E257" s="30" t="s">
        <v>390</v>
      </c>
      <c r="F257" s="568" t="s">
        <v>102</v>
      </c>
      <c r="G257" s="30"/>
      <c r="H257" s="30"/>
      <c r="I257" s="30"/>
      <c r="J257" s="30"/>
      <c r="K257" s="30"/>
      <c r="L257" s="30"/>
      <c r="M257" s="650"/>
      <c r="N257" s="659">
        <v>13.3</v>
      </c>
      <c r="O257" s="660">
        <v>5</v>
      </c>
      <c r="P257" s="30">
        <v>11.25</v>
      </c>
      <c r="Q257" s="662">
        <f t="shared" si="3"/>
        <v>149.625</v>
      </c>
    </row>
    <row r="258" s="1" customFormat="1" spans="1:17">
      <c r="A258" s="650">
        <v>252</v>
      </c>
      <c r="B258" s="651" t="s">
        <v>10074</v>
      </c>
      <c r="C258" s="652" t="s">
        <v>10075</v>
      </c>
      <c r="D258" s="30"/>
      <c r="E258" s="30" t="s">
        <v>390</v>
      </c>
      <c r="F258" s="568" t="s">
        <v>102</v>
      </c>
      <c r="G258" s="30"/>
      <c r="H258" s="30"/>
      <c r="I258" s="30"/>
      <c r="J258" s="30"/>
      <c r="K258" s="30"/>
      <c r="L258" s="30"/>
      <c r="M258" s="650"/>
      <c r="N258" s="659">
        <v>18.61</v>
      </c>
      <c r="O258" s="660">
        <v>7</v>
      </c>
      <c r="P258" s="30">
        <v>11.25</v>
      </c>
      <c r="Q258" s="662">
        <f t="shared" si="3"/>
        <v>209.3625</v>
      </c>
    </row>
    <row r="259" s="1" customFormat="1" spans="1:17">
      <c r="A259" s="650">
        <v>253</v>
      </c>
      <c r="B259" s="651" t="s">
        <v>10076</v>
      </c>
      <c r="C259" s="652" t="s">
        <v>10077</v>
      </c>
      <c r="D259" s="30"/>
      <c r="E259" s="30" t="s">
        <v>390</v>
      </c>
      <c r="F259" s="568" t="s">
        <v>102</v>
      </c>
      <c r="G259" s="30"/>
      <c r="H259" s="30"/>
      <c r="I259" s="30"/>
      <c r="J259" s="30"/>
      <c r="K259" s="30"/>
      <c r="L259" s="30"/>
      <c r="M259" s="650"/>
      <c r="N259" s="659">
        <v>7.98</v>
      </c>
      <c r="O259" s="660">
        <v>3</v>
      </c>
      <c r="P259" s="30">
        <v>11.25</v>
      </c>
      <c r="Q259" s="662">
        <f t="shared" si="3"/>
        <v>89.775</v>
      </c>
    </row>
    <row r="260" s="1" customFormat="1" spans="1:17">
      <c r="A260" s="650">
        <v>254</v>
      </c>
      <c r="B260" s="651" t="s">
        <v>10078</v>
      </c>
      <c r="C260" s="652" t="s">
        <v>4476</v>
      </c>
      <c r="D260" s="30"/>
      <c r="E260" s="30" t="s">
        <v>390</v>
      </c>
      <c r="F260" s="568" t="s">
        <v>102</v>
      </c>
      <c r="G260" s="30"/>
      <c r="H260" s="30"/>
      <c r="I260" s="30"/>
      <c r="J260" s="30"/>
      <c r="K260" s="30"/>
      <c r="L260" s="30"/>
      <c r="M260" s="650"/>
      <c r="N260" s="659">
        <v>10.64</v>
      </c>
      <c r="O260" s="660">
        <v>4</v>
      </c>
      <c r="P260" s="30">
        <v>11.25</v>
      </c>
      <c r="Q260" s="662">
        <f t="shared" si="3"/>
        <v>119.7</v>
      </c>
    </row>
    <row r="261" s="1" customFormat="1" spans="1:17">
      <c r="A261" s="650">
        <v>255</v>
      </c>
      <c r="B261" s="651" t="s">
        <v>10079</v>
      </c>
      <c r="C261" s="652" t="s">
        <v>10080</v>
      </c>
      <c r="D261" s="30"/>
      <c r="E261" s="30" t="s">
        <v>390</v>
      </c>
      <c r="F261" s="568" t="s">
        <v>102</v>
      </c>
      <c r="G261" s="30"/>
      <c r="H261" s="30"/>
      <c r="I261" s="30"/>
      <c r="J261" s="30"/>
      <c r="K261" s="30"/>
      <c r="L261" s="30"/>
      <c r="M261" s="650"/>
      <c r="N261" s="659">
        <v>10.64</v>
      </c>
      <c r="O261" s="660">
        <v>4</v>
      </c>
      <c r="P261" s="30">
        <v>11.25</v>
      </c>
      <c r="Q261" s="662">
        <f t="shared" si="3"/>
        <v>119.7</v>
      </c>
    </row>
    <row r="262" s="1" customFormat="1" spans="1:17">
      <c r="A262" s="650">
        <v>256</v>
      </c>
      <c r="B262" s="651" t="s">
        <v>10081</v>
      </c>
      <c r="C262" s="652" t="s">
        <v>1004</v>
      </c>
      <c r="D262" s="30"/>
      <c r="E262" s="30" t="s">
        <v>390</v>
      </c>
      <c r="F262" s="568" t="s">
        <v>102</v>
      </c>
      <c r="G262" s="30"/>
      <c r="H262" s="30"/>
      <c r="I262" s="30"/>
      <c r="J262" s="30"/>
      <c r="K262" s="30"/>
      <c r="L262" s="30"/>
      <c r="M262" s="650"/>
      <c r="N262" s="659">
        <v>7.98</v>
      </c>
      <c r="O262" s="660">
        <v>3</v>
      </c>
      <c r="P262" s="30">
        <v>11.25</v>
      </c>
      <c r="Q262" s="662">
        <f t="shared" ref="Q262:Q325" si="4">N262*11.25</f>
        <v>89.775</v>
      </c>
    </row>
    <row r="263" s="1" customFormat="1" spans="1:17">
      <c r="A263" s="650">
        <v>257</v>
      </c>
      <c r="B263" s="651" t="s">
        <v>9223</v>
      </c>
      <c r="C263" s="652" t="s">
        <v>8785</v>
      </c>
      <c r="D263" s="30"/>
      <c r="E263" s="30" t="s">
        <v>390</v>
      </c>
      <c r="F263" s="568" t="s">
        <v>102</v>
      </c>
      <c r="G263" s="30"/>
      <c r="H263" s="30"/>
      <c r="I263" s="30"/>
      <c r="J263" s="30"/>
      <c r="K263" s="30"/>
      <c r="L263" s="30"/>
      <c r="M263" s="650"/>
      <c r="N263" s="659">
        <v>10.64</v>
      </c>
      <c r="O263" s="660">
        <v>4</v>
      </c>
      <c r="P263" s="30">
        <v>11.25</v>
      </c>
      <c r="Q263" s="662">
        <f t="shared" si="4"/>
        <v>119.7</v>
      </c>
    </row>
    <row r="264" s="1" customFormat="1" spans="1:17">
      <c r="A264" s="650">
        <v>258</v>
      </c>
      <c r="B264" s="651" t="s">
        <v>10082</v>
      </c>
      <c r="C264" s="652" t="s">
        <v>10083</v>
      </c>
      <c r="D264" s="30"/>
      <c r="E264" s="30" t="s">
        <v>390</v>
      </c>
      <c r="F264" s="568" t="s">
        <v>102</v>
      </c>
      <c r="G264" s="30"/>
      <c r="H264" s="30"/>
      <c r="I264" s="30"/>
      <c r="J264" s="30"/>
      <c r="K264" s="30"/>
      <c r="L264" s="30"/>
      <c r="M264" s="650"/>
      <c r="N264" s="659">
        <v>10.64</v>
      </c>
      <c r="O264" s="660">
        <v>4</v>
      </c>
      <c r="P264" s="30">
        <v>11.25</v>
      </c>
      <c r="Q264" s="662">
        <f t="shared" si="4"/>
        <v>119.7</v>
      </c>
    </row>
    <row r="265" s="1" customFormat="1" spans="1:17">
      <c r="A265" s="650">
        <v>259</v>
      </c>
      <c r="B265" s="651" t="s">
        <v>10084</v>
      </c>
      <c r="C265" s="652" t="s">
        <v>10085</v>
      </c>
      <c r="D265" s="30"/>
      <c r="E265" s="30" t="s">
        <v>390</v>
      </c>
      <c r="F265" s="568" t="s">
        <v>102</v>
      </c>
      <c r="G265" s="30"/>
      <c r="H265" s="30"/>
      <c r="I265" s="30"/>
      <c r="J265" s="30"/>
      <c r="K265" s="30"/>
      <c r="L265" s="30"/>
      <c r="M265" s="650"/>
      <c r="N265" s="659">
        <v>10.64</v>
      </c>
      <c r="O265" s="660">
        <v>4</v>
      </c>
      <c r="P265" s="30">
        <v>11.25</v>
      </c>
      <c r="Q265" s="662">
        <f t="shared" si="4"/>
        <v>119.7</v>
      </c>
    </row>
    <row r="266" s="1" customFormat="1" spans="1:17">
      <c r="A266" s="650">
        <v>260</v>
      </c>
      <c r="B266" s="651" t="s">
        <v>10086</v>
      </c>
      <c r="C266" s="652" t="s">
        <v>10087</v>
      </c>
      <c r="D266" s="30"/>
      <c r="E266" s="30" t="s">
        <v>390</v>
      </c>
      <c r="F266" s="568" t="s">
        <v>102</v>
      </c>
      <c r="G266" s="30"/>
      <c r="H266" s="30"/>
      <c r="I266" s="30"/>
      <c r="J266" s="30"/>
      <c r="K266" s="30"/>
      <c r="L266" s="30"/>
      <c r="M266" s="650"/>
      <c r="N266" s="659">
        <v>10.64</v>
      </c>
      <c r="O266" s="660">
        <v>4</v>
      </c>
      <c r="P266" s="30">
        <v>11.25</v>
      </c>
      <c r="Q266" s="662">
        <f t="shared" si="4"/>
        <v>119.7</v>
      </c>
    </row>
    <row r="267" s="1" customFormat="1" spans="1:17">
      <c r="A267" s="650">
        <v>261</v>
      </c>
      <c r="B267" s="651" t="s">
        <v>10088</v>
      </c>
      <c r="C267" s="652" t="s">
        <v>10089</v>
      </c>
      <c r="D267" s="30"/>
      <c r="E267" s="30" t="s">
        <v>390</v>
      </c>
      <c r="F267" s="568" t="s">
        <v>102</v>
      </c>
      <c r="G267" s="30"/>
      <c r="H267" s="30"/>
      <c r="I267" s="30"/>
      <c r="J267" s="30"/>
      <c r="K267" s="30"/>
      <c r="L267" s="30"/>
      <c r="M267" s="650"/>
      <c r="N267" s="659">
        <v>10.64</v>
      </c>
      <c r="O267" s="660">
        <v>4</v>
      </c>
      <c r="P267" s="30">
        <v>11.25</v>
      </c>
      <c r="Q267" s="662">
        <f t="shared" si="4"/>
        <v>119.7</v>
      </c>
    </row>
    <row r="268" s="1" customFormat="1" spans="1:17">
      <c r="A268" s="650">
        <v>262</v>
      </c>
      <c r="B268" s="651" t="s">
        <v>10090</v>
      </c>
      <c r="C268" s="652" t="s">
        <v>10091</v>
      </c>
      <c r="D268" s="30"/>
      <c r="E268" s="30" t="s">
        <v>390</v>
      </c>
      <c r="F268" s="568" t="s">
        <v>102</v>
      </c>
      <c r="G268" s="30"/>
      <c r="H268" s="30"/>
      <c r="I268" s="30"/>
      <c r="J268" s="30"/>
      <c r="K268" s="30"/>
      <c r="L268" s="30"/>
      <c r="M268" s="650"/>
      <c r="N268" s="659">
        <v>10.64</v>
      </c>
      <c r="O268" s="660">
        <v>4</v>
      </c>
      <c r="P268" s="30">
        <v>11.25</v>
      </c>
      <c r="Q268" s="662">
        <f t="shared" si="4"/>
        <v>119.7</v>
      </c>
    </row>
    <row r="269" s="1" customFormat="1" spans="1:17">
      <c r="A269" s="650">
        <v>263</v>
      </c>
      <c r="B269" s="651" t="s">
        <v>10092</v>
      </c>
      <c r="C269" s="652" t="s">
        <v>10093</v>
      </c>
      <c r="D269" s="30"/>
      <c r="E269" s="30" t="s">
        <v>390</v>
      </c>
      <c r="F269" s="568" t="s">
        <v>102</v>
      </c>
      <c r="G269" s="30"/>
      <c r="H269" s="30"/>
      <c r="I269" s="30"/>
      <c r="J269" s="30"/>
      <c r="K269" s="30"/>
      <c r="L269" s="30"/>
      <c r="M269" s="650"/>
      <c r="N269" s="659">
        <v>7.98</v>
      </c>
      <c r="O269" s="660">
        <v>3</v>
      </c>
      <c r="P269" s="30">
        <v>11.25</v>
      </c>
      <c r="Q269" s="662">
        <f t="shared" si="4"/>
        <v>89.775</v>
      </c>
    </row>
    <row r="270" s="1" customFormat="1" spans="1:17">
      <c r="A270" s="650">
        <v>264</v>
      </c>
      <c r="B270" s="651" t="s">
        <v>10094</v>
      </c>
      <c r="C270" s="652" t="s">
        <v>10095</v>
      </c>
      <c r="D270" s="30"/>
      <c r="E270" s="30" t="s">
        <v>390</v>
      </c>
      <c r="F270" s="568" t="s">
        <v>102</v>
      </c>
      <c r="G270" s="30"/>
      <c r="H270" s="30"/>
      <c r="I270" s="30"/>
      <c r="J270" s="30"/>
      <c r="K270" s="30"/>
      <c r="L270" s="30"/>
      <c r="M270" s="650"/>
      <c r="N270" s="659">
        <v>7.98</v>
      </c>
      <c r="O270" s="660">
        <v>3</v>
      </c>
      <c r="P270" s="30">
        <v>11.25</v>
      </c>
      <c r="Q270" s="662">
        <f t="shared" si="4"/>
        <v>89.775</v>
      </c>
    </row>
    <row r="271" s="1" customFormat="1" spans="1:17">
      <c r="A271" s="650">
        <v>265</v>
      </c>
      <c r="B271" s="651" t="s">
        <v>10096</v>
      </c>
      <c r="C271" s="652" t="s">
        <v>10097</v>
      </c>
      <c r="D271" s="30"/>
      <c r="E271" s="30" t="s">
        <v>390</v>
      </c>
      <c r="F271" s="568" t="s">
        <v>102</v>
      </c>
      <c r="G271" s="30"/>
      <c r="H271" s="30"/>
      <c r="I271" s="30"/>
      <c r="J271" s="30"/>
      <c r="K271" s="30"/>
      <c r="L271" s="30"/>
      <c r="M271" s="650"/>
      <c r="N271" s="659">
        <v>7.98</v>
      </c>
      <c r="O271" s="660">
        <v>3</v>
      </c>
      <c r="P271" s="30">
        <v>11.25</v>
      </c>
      <c r="Q271" s="662">
        <f t="shared" si="4"/>
        <v>89.775</v>
      </c>
    </row>
    <row r="272" s="1" customFormat="1" spans="1:17">
      <c r="A272" s="650">
        <v>266</v>
      </c>
      <c r="B272" s="651" t="s">
        <v>10098</v>
      </c>
      <c r="C272" s="652" t="s">
        <v>10099</v>
      </c>
      <c r="D272" s="30"/>
      <c r="E272" s="30" t="s">
        <v>390</v>
      </c>
      <c r="F272" s="568" t="s">
        <v>102</v>
      </c>
      <c r="G272" s="30"/>
      <c r="H272" s="30"/>
      <c r="I272" s="30"/>
      <c r="J272" s="30"/>
      <c r="K272" s="30"/>
      <c r="L272" s="30"/>
      <c r="M272" s="650"/>
      <c r="N272" s="659">
        <v>10.64</v>
      </c>
      <c r="O272" s="660">
        <v>4</v>
      </c>
      <c r="P272" s="30">
        <v>11.25</v>
      </c>
      <c r="Q272" s="662">
        <f t="shared" si="4"/>
        <v>119.7</v>
      </c>
    </row>
    <row r="273" s="1" customFormat="1" spans="1:17">
      <c r="A273" s="650">
        <v>267</v>
      </c>
      <c r="B273" s="651" t="s">
        <v>10100</v>
      </c>
      <c r="C273" s="652" t="s">
        <v>10101</v>
      </c>
      <c r="D273" s="30"/>
      <c r="E273" s="30" t="s">
        <v>390</v>
      </c>
      <c r="F273" s="568" t="s">
        <v>102</v>
      </c>
      <c r="G273" s="30"/>
      <c r="H273" s="30"/>
      <c r="I273" s="30"/>
      <c r="J273" s="30"/>
      <c r="K273" s="30"/>
      <c r="L273" s="30"/>
      <c r="M273" s="650"/>
      <c r="N273" s="659">
        <v>13.3</v>
      </c>
      <c r="O273" s="660">
        <v>5</v>
      </c>
      <c r="P273" s="30">
        <v>11.25</v>
      </c>
      <c r="Q273" s="662">
        <f t="shared" si="4"/>
        <v>149.625</v>
      </c>
    </row>
    <row r="274" s="1" customFormat="1" spans="1:17">
      <c r="A274" s="650">
        <v>268</v>
      </c>
      <c r="B274" s="651" t="s">
        <v>10102</v>
      </c>
      <c r="C274" s="652" t="s">
        <v>10103</v>
      </c>
      <c r="D274" s="30"/>
      <c r="E274" s="30" t="s">
        <v>390</v>
      </c>
      <c r="F274" s="568" t="s">
        <v>102</v>
      </c>
      <c r="G274" s="30"/>
      <c r="H274" s="30"/>
      <c r="I274" s="30"/>
      <c r="J274" s="30"/>
      <c r="K274" s="30"/>
      <c r="L274" s="30"/>
      <c r="M274" s="650"/>
      <c r="N274" s="659">
        <v>10.64</v>
      </c>
      <c r="O274" s="660">
        <v>4</v>
      </c>
      <c r="P274" s="30">
        <v>11.25</v>
      </c>
      <c r="Q274" s="662">
        <f t="shared" si="4"/>
        <v>119.7</v>
      </c>
    </row>
    <row r="275" s="1" customFormat="1" spans="1:17">
      <c r="A275" s="650">
        <v>269</v>
      </c>
      <c r="B275" s="651" t="s">
        <v>10104</v>
      </c>
      <c r="C275" s="652" t="s">
        <v>10105</v>
      </c>
      <c r="D275" s="30"/>
      <c r="E275" s="30" t="s">
        <v>390</v>
      </c>
      <c r="F275" s="568" t="s">
        <v>102</v>
      </c>
      <c r="G275" s="30"/>
      <c r="H275" s="30"/>
      <c r="I275" s="30"/>
      <c r="J275" s="30"/>
      <c r="K275" s="30"/>
      <c r="L275" s="30"/>
      <c r="M275" s="650"/>
      <c r="N275" s="659">
        <v>13.3</v>
      </c>
      <c r="O275" s="660">
        <v>5</v>
      </c>
      <c r="P275" s="30">
        <v>11.25</v>
      </c>
      <c r="Q275" s="662">
        <f t="shared" si="4"/>
        <v>149.625</v>
      </c>
    </row>
    <row r="276" s="1" customFormat="1" spans="1:17">
      <c r="A276" s="650">
        <v>270</v>
      </c>
      <c r="B276" s="651" t="s">
        <v>10106</v>
      </c>
      <c r="C276" s="652" t="s">
        <v>7846</v>
      </c>
      <c r="D276" s="30"/>
      <c r="E276" s="30" t="s">
        <v>390</v>
      </c>
      <c r="F276" s="568" t="s">
        <v>102</v>
      </c>
      <c r="G276" s="30"/>
      <c r="H276" s="30"/>
      <c r="I276" s="30"/>
      <c r="J276" s="30"/>
      <c r="K276" s="30"/>
      <c r="L276" s="30"/>
      <c r="M276" s="650"/>
      <c r="N276" s="659">
        <v>7.98</v>
      </c>
      <c r="O276" s="660">
        <v>3</v>
      </c>
      <c r="P276" s="30">
        <v>11.25</v>
      </c>
      <c r="Q276" s="662">
        <f t="shared" si="4"/>
        <v>89.775</v>
      </c>
    </row>
    <row r="277" s="1" customFormat="1" spans="1:17">
      <c r="A277" s="650">
        <v>271</v>
      </c>
      <c r="B277" s="651" t="s">
        <v>5589</v>
      </c>
      <c r="C277" s="652" t="s">
        <v>10107</v>
      </c>
      <c r="D277" s="30"/>
      <c r="E277" s="30" t="s">
        <v>390</v>
      </c>
      <c r="F277" s="568" t="s">
        <v>102</v>
      </c>
      <c r="G277" s="30"/>
      <c r="H277" s="30"/>
      <c r="I277" s="30"/>
      <c r="J277" s="30"/>
      <c r="K277" s="30"/>
      <c r="L277" s="30"/>
      <c r="M277" s="650"/>
      <c r="N277" s="659">
        <v>10.64</v>
      </c>
      <c r="O277" s="660">
        <v>4</v>
      </c>
      <c r="P277" s="30">
        <v>11.25</v>
      </c>
      <c r="Q277" s="662">
        <f t="shared" si="4"/>
        <v>119.7</v>
      </c>
    </row>
    <row r="278" s="1" customFormat="1" spans="1:17">
      <c r="A278" s="650">
        <v>272</v>
      </c>
      <c r="B278" s="651" t="s">
        <v>10108</v>
      </c>
      <c r="C278" s="652" t="s">
        <v>10109</v>
      </c>
      <c r="D278" s="30"/>
      <c r="E278" s="30" t="s">
        <v>390</v>
      </c>
      <c r="F278" s="568" t="s">
        <v>102</v>
      </c>
      <c r="G278" s="30"/>
      <c r="H278" s="30"/>
      <c r="I278" s="30"/>
      <c r="J278" s="30"/>
      <c r="K278" s="30"/>
      <c r="L278" s="30"/>
      <c r="M278" s="650"/>
      <c r="N278" s="659">
        <v>10.64</v>
      </c>
      <c r="O278" s="660">
        <v>4</v>
      </c>
      <c r="P278" s="30">
        <v>11.25</v>
      </c>
      <c r="Q278" s="662">
        <f t="shared" si="4"/>
        <v>119.7</v>
      </c>
    </row>
    <row r="279" s="1" customFormat="1" spans="1:17">
      <c r="A279" s="650">
        <v>273</v>
      </c>
      <c r="B279" s="651" t="s">
        <v>10110</v>
      </c>
      <c r="C279" s="652" t="s">
        <v>10111</v>
      </c>
      <c r="D279" s="30"/>
      <c r="E279" s="30" t="s">
        <v>390</v>
      </c>
      <c r="F279" s="568" t="s">
        <v>102</v>
      </c>
      <c r="G279" s="30"/>
      <c r="H279" s="30"/>
      <c r="I279" s="30"/>
      <c r="J279" s="30"/>
      <c r="K279" s="30"/>
      <c r="L279" s="30"/>
      <c r="M279" s="650"/>
      <c r="N279" s="659">
        <v>23.93</v>
      </c>
      <c r="O279" s="660">
        <v>9</v>
      </c>
      <c r="P279" s="30">
        <v>11.25</v>
      </c>
      <c r="Q279" s="662">
        <f t="shared" si="4"/>
        <v>269.2125</v>
      </c>
    </row>
    <row r="280" s="1" customFormat="1" spans="1:17">
      <c r="A280" s="650">
        <v>274</v>
      </c>
      <c r="B280" s="651" t="s">
        <v>10112</v>
      </c>
      <c r="C280" s="652" t="s">
        <v>10113</v>
      </c>
      <c r="D280" s="30"/>
      <c r="E280" s="30" t="s">
        <v>390</v>
      </c>
      <c r="F280" s="568" t="s">
        <v>102</v>
      </c>
      <c r="G280" s="30"/>
      <c r="H280" s="30"/>
      <c r="I280" s="30"/>
      <c r="J280" s="30"/>
      <c r="K280" s="30"/>
      <c r="L280" s="30"/>
      <c r="M280" s="650"/>
      <c r="N280" s="659">
        <v>10.64</v>
      </c>
      <c r="O280" s="660">
        <v>4</v>
      </c>
      <c r="P280" s="30">
        <v>11.25</v>
      </c>
      <c r="Q280" s="662">
        <f t="shared" si="4"/>
        <v>119.7</v>
      </c>
    </row>
    <row r="281" s="1" customFormat="1" spans="1:17">
      <c r="A281" s="650">
        <v>275</v>
      </c>
      <c r="B281" s="651" t="s">
        <v>10114</v>
      </c>
      <c r="C281" s="652" t="s">
        <v>10115</v>
      </c>
      <c r="D281" s="30"/>
      <c r="E281" s="30" t="s">
        <v>390</v>
      </c>
      <c r="F281" s="568" t="s">
        <v>102</v>
      </c>
      <c r="G281" s="30"/>
      <c r="H281" s="30"/>
      <c r="I281" s="30"/>
      <c r="J281" s="30"/>
      <c r="K281" s="30"/>
      <c r="L281" s="30"/>
      <c r="M281" s="650"/>
      <c r="N281" s="659">
        <v>13.3</v>
      </c>
      <c r="O281" s="660">
        <v>5</v>
      </c>
      <c r="P281" s="30">
        <v>11.25</v>
      </c>
      <c r="Q281" s="662">
        <f t="shared" si="4"/>
        <v>149.625</v>
      </c>
    </row>
    <row r="282" s="1" customFormat="1" spans="1:17">
      <c r="A282" s="650">
        <v>276</v>
      </c>
      <c r="B282" s="651" t="s">
        <v>10116</v>
      </c>
      <c r="C282" s="652" t="s">
        <v>10117</v>
      </c>
      <c r="D282" s="30"/>
      <c r="E282" s="30" t="s">
        <v>390</v>
      </c>
      <c r="F282" s="568" t="s">
        <v>102</v>
      </c>
      <c r="G282" s="30"/>
      <c r="H282" s="30"/>
      <c r="I282" s="30"/>
      <c r="J282" s="30"/>
      <c r="K282" s="30"/>
      <c r="L282" s="30"/>
      <c r="M282" s="650"/>
      <c r="N282" s="659">
        <v>5.32</v>
      </c>
      <c r="O282" s="660">
        <v>2</v>
      </c>
      <c r="P282" s="30">
        <v>11.25</v>
      </c>
      <c r="Q282" s="662">
        <f t="shared" si="4"/>
        <v>59.85</v>
      </c>
    </row>
    <row r="283" s="1" customFormat="1" spans="1:17">
      <c r="A283" s="650">
        <v>277</v>
      </c>
      <c r="B283" s="651" t="s">
        <v>10118</v>
      </c>
      <c r="C283" s="652" t="s">
        <v>10119</v>
      </c>
      <c r="D283" s="30"/>
      <c r="E283" s="30" t="s">
        <v>390</v>
      </c>
      <c r="F283" s="568" t="s">
        <v>102</v>
      </c>
      <c r="G283" s="30"/>
      <c r="H283" s="30"/>
      <c r="I283" s="30"/>
      <c r="J283" s="30"/>
      <c r="K283" s="30"/>
      <c r="L283" s="30"/>
      <c r="M283" s="650"/>
      <c r="N283" s="659">
        <v>10.64</v>
      </c>
      <c r="O283" s="660">
        <v>4</v>
      </c>
      <c r="P283" s="30">
        <v>11.25</v>
      </c>
      <c r="Q283" s="662">
        <f t="shared" si="4"/>
        <v>119.7</v>
      </c>
    </row>
    <row r="284" s="1" customFormat="1" spans="1:17">
      <c r="A284" s="650">
        <v>278</v>
      </c>
      <c r="B284" s="651" t="s">
        <v>10120</v>
      </c>
      <c r="C284" s="652" t="s">
        <v>10121</v>
      </c>
      <c r="D284" s="30"/>
      <c r="E284" s="30" t="s">
        <v>390</v>
      </c>
      <c r="F284" s="568" t="s">
        <v>102</v>
      </c>
      <c r="G284" s="30"/>
      <c r="H284" s="30"/>
      <c r="I284" s="30"/>
      <c r="J284" s="30"/>
      <c r="K284" s="30"/>
      <c r="L284" s="30"/>
      <c r="M284" s="650"/>
      <c r="N284" s="659">
        <v>7.98</v>
      </c>
      <c r="O284" s="660">
        <v>3</v>
      </c>
      <c r="P284" s="30">
        <v>11.25</v>
      </c>
      <c r="Q284" s="662">
        <f t="shared" si="4"/>
        <v>89.775</v>
      </c>
    </row>
    <row r="285" s="1" customFormat="1" spans="1:17">
      <c r="A285" s="650">
        <v>279</v>
      </c>
      <c r="B285" s="651" t="s">
        <v>10122</v>
      </c>
      <c r="C285" s="652" t="s">
        <v>10123</v>
      </c>
      <c r="D285" s="30"/>
      <c r="E285" s="30" t="s">
        <v>390</v>
      </c>
      <c r="F285" s="568" t="s">
        <v>102</v>
      </c>
      <c r="G285" s="30"/>
      <c r="H285" s="30"/>
      <c r="I285" s="30"/>
      <c r="J285" s="30"/>
      <c r="K285" s="30"/>
      <c r="L285" s="30"/>
      <c r="M285" s="650"/>
      <c r="N285" s="659">
        <v>7.98</v>
      </c>
      <c r="O285" s="660">
        <v>3</v>
      </c>
      <c r="P285" s="30">
        <v>11.25</v>
      </c>
      <c r="Q285" s="662">
        <f t="shared" si="4"/>
        <v>89.775</v>
      </c>
    </row>
    <row r="286" s="1" customFormat="1" spans="1:17">
      <c r="A286" s="650">
        <v>280</v>
      </c>
      <c r="B286" s="651" t="s">
        <v>10124</v>
      </c>
      <c r="C286" s="652" t="s">
        <v>10125</v>
      </c>
      <c r="D286" s="30"/>
      <c r="E286" s="30" t="s">
        <v>390</v>
      </c>
      <c r="F286" s="568" t="s">
        <v>102</v>
      </c>
      <c r="G286" s="30"/>
      <c r="H286" s="30"/>
      <c r="I286" s="30"/>
      <c r="J286" s="30"/>
      <c r="K286" s="30"/>
      <c r="L286" s="30"/>
      <c r="M286" s="650"/>
      <c r="N286" s="659">
        <v>13.3</v>
      </c>
      <c r="O286" s="660">
        <v>5</v>
      </c>
      <c r="P286" s="30">
        <v>11.25</v>
      </c>
      <c r="Q286" s="662">
        <f t="shared" si="4"/>
        <v>149.625</v>
      </c>
    </row>
    <row r="287" s="1" customFormat="1" spans="1:17">
      <c r="A287" s="650">
        <v>281</v>
      </c>
      <c r="B287" s="651" t="s">
        <v>10126</v>
      </c>
      <c r="C287" s="652" t="s">
        <v>10127</v>
      </c>
      <c r="D287" s="30"/>
      <c r="E287" s="30" t="s">
        <v>390</v>
      </c>
      <c r="F287" s="568" t="s">
        <v>102</v>
      </c>
      <c r="G287" s="30"/>
      <c r="H287" s="30"/>
      <c r="I287" s="30"/>
      <c r="J287" s="30"/>
      <c r="K287" s="30"/>
      <c r="L287" s="30"/>
      <c r="M287" s="650"/>
      <c r="N287" s="659">
        <v>15.95</v>
      </c>
      <c r="O287" s="660">
        <v>6</v>
      </c>
      <c r="P287" s="30">
        <v>11.25</v>
      </c>
      <c r="Q287" s="662">
        <f t="shared" si="4"/>
        <v>179.4375</v>
      </c>
    </row>
    <row r="288" s="1" customFormat="1" spans="1:17">
      <c r="A288" s="650">
        <v>282</v>
      </c>
      <c r="B288" s="651" t="s">
        <v>10128</v>
      </c>
      <c r="C288" s="652" t="s">
        <v>10129</v>
      </c>
      <c r="D288" s="30"/>
      <c r="E288" s="30" t="s">
        <v>390</v>
      </c>
      <c r="F288" s="568" t="s">
        <v>102</v>
      </c>
      <c r="G288" s="30"/>
      <c r="H288" s="30"/>
      <c r="I288" s="30"/>
      <c r="J288" s="30"/>
      <c r="K288" s="30"/>
      <c r="L288" s="30"/>
      <c r="M288" s="650"/>
      <c r="N288" s="659">
        <v>7.98</v>
      </c>
      <c r="O288" s="660">
        <v>3</v>
      </c>
      <c r="P288" s="30">
        <v>11.25</v>
      </c>
      <c r="Q288" s="662">
        <f t="shared" si="4"/>
        <v>89.775</v>
      </c>
    </row>
    <row r="289" s="1" customFormat="1" spans="1:17">
      <c r="A289" s="650">
        <v>283</v>
      </c>
      <c r="B289" s="651" t="s">
        <v>10130</v>
      </c>
      <c r="C289" s="652" t="s">
        <v>10131</v>
      </c>
      <c r="D289" s="30"/>
      <c r="E289" s="30" t="s">
        <v>390</v>
      </c>
      <c r="F289" s="568" t="s">
        <v>102</v>
      </c>
      <c r="G289" s="30"/>
      <c r="H289" s="30"/>
      <c r="I289" s="30"/>
      <c r="J289" s="30"/>
      <c r="K289" s="30"/>
      <c r="L289" s="30"/>
      <c r="M289" s="650"/>
      <c r="N289" s="659">
        <v>10.64</v>
      </c>
      <c r="O289" s="660">
        <v>4</v>
      </c>
      <c r="P289" s="30">
        <v>11.25</v>
      </c>
      <c r="Q289" s="662">
        <f t="shared" si="4"/>
        <v>119.7</v>
      </c>
    </row>
    <row r="290" s="1" customFormat="1" spans="1:17">
      <c r="A290" s="650">
        <v>284</v>
      </c>
      <c r="B290" s="651" t="s">
        <v>10132</v>
      </c>
      <c r="C290" s="652" t="s">
        <v>4964</v>
      </c>
      <c r="D290" s="30"/>
      <c r="E290" s="30" t="s">
        <v>390</v>
      </c>
      <c r="F290" s="568" t="s">
        <v>102</v>
      </c>
      <c r="G290" s="30"/>
      <c r="H290" s="30"/>
      <c r="I290" s="30"/>
      <c r="J290" s="30"/>
      <c r="K290" s="30"/>
      <c r="L290" s="30"/>
      <c r="M290" s="650"/>
      <c r="N290" s="659">
        <v>5.32</v>
      </c>
      <c r="O290" s="660">
        <v>2</v>
      </c>
      <c r="P290" s="30">
        <v>11.25</v>
      </c>
      <c r="Q290" s="662">
        <f t="shared" si="4"/>
        <v>59.85</v>
      </c>
    </row>
    <row r="291" s="1" customFormat="1" spans="1:17">
      <c r="A291" s="650">
        <v>285</v>
      </c>
      <c r="B291" s="651" t="s">
        <v>10133</v>
      </c>
      <c r="C291" s="652" t="s">
        <v>9818</v>
      </c>
      <c r="D291" s="30"/>
      <c r="E291" s="30" t="s">
        <v>390</v>
      </c>
      <c r="F291" s="568" t="s">
        <v>102</v>
      </c>
      <c r="G291" s="30"/>
      <c r="H291" s="30"/>
      <c r="I291" s="30"/>
      <c r="J291" s="30"/>
      <c r="K291" s="30"/>
      <c r="L291" s="30"/>
      <c r="M291" s="650"/>
      <c r="N291" s="659">
        <v>13.3</v>
      </c>
      <c r="O291" s="660">
        <v>5</v>
      </c>
      <c r="P291" s="30">
        <v>11.25</v>
      </c>
      <c r="Q291" s="662">
        <f t="shared" si="4"/>
        <v>149.625</v>
      </c>
    </row>
    <row r="292" s="1" customFormat="1" spans="1:17">
      <c r="A292" s="650">
        <v>286</v>
      </c>
      <c r="B292" s="651" t="s">
        <v>10134</v>
      </c>
      <c r="C292" s="652" t="s">
        <v>9818</v>
      </c>
      <c r="D292" s="30"/>
      <c r="E292" s="30" t="s">
        <v>390</v>
      </c>
      <c r="F292" s="568" t="s">
        <v>102</v>
      </c>
      <c r="G292" s="30"/>
      <c r="H292" s="30"/>
      <c r="I292" s="30"/>
      <c r="J292" s="30"/>
      <c r="K292" s="30"/>
      <c r="L292" s="30"/>
      <c r="M292" s="650"/>
      <c r="N292" s="659">
        <v>10.64</v>
      </c>
      <c r="O292" s="660">
        <v>4</v>
      </c>
      <c r="P292" s="30">
        <v>11.25</v>
      </c>
      <c r="Q292" s="662">
        <f t="shared" si="4"/>
        <v>119.7</v>
      </c>
    </row>
    <row r="293" s="1" customFormat="1" spans="1:17">
      <c r="A293" s="650">
        <v>287</v>
      </c>
      <c r="B293" s="651" t="s">
        <v>10135</v>
      </c>
      <c r="C293" s="652" t="s">
        <v>3648</v>
      </c>
      <c r="D293" s="30"/>
      <c r="E293" s="30" t="s">
        <v>390</v>
      </c>
      <c r="F293" s="568" t="s">
        <v>102</v>
      </c>
      <c r="G293" s="30"/>
      <c r="H293" s="30"/>
      <c r="I293" s="30"/>
      <c r="J293" s="30"/>
      <c r="K293" s="30"/>
      <c r="L293" s="30"/>
      <c r="M293" s="650"/>
      <c r="N293" s="659">
        <v>13.3</v>
      </c>
      <c r="O293" s="660">
        <v>5</v>
      </c>
      <c r="P293" s="30">
        <v>11.25</v>
      </c>
      <c r="Q293" s="662">
        <f t="shared" si="4"/>
        <v>149.625</v>
      </c>
    </row>
    <row r="294" s="1" customFormat="1" spans="1:17">
      <c r="A294" s="650">
        <v>288</v>
      </c>
      <c r="B294" s="651" t="s">
        <v>10136</v>
      </c>
      <c r="C294" s="652" t="s">
        <v>10137</v>
      </c>
      <c r="D294" s="30"/>
      <c r="E294" s="30" t="s">
        <v>390</v>
      </c>
      <c r="F294" s="568" t="s">
        <v>102</v>
      </c>
      <c r="G294" s="30"/>
      <c r="H294" s="30"/>
      <c r="I294" s="30"/>
      <c r="J294" s="30"/>
      <c r="K294" s="30"/>
      <c r="L294" s="30"/>
      <c r="M294" s="650"/>
      <c r="N294" s="659">
        <v>10.64</v>
      </c>
      <c r="O294" s="660">
        <v>4</v>
      </c>
      <c r="P294" s="30">
        <v>11.25</v>
      </c>
      <c r="Q294" s="662">
        <f t="shared" si="4"/>
        <v>119.7</v>
      </c>
    </row>
    <row r="295" s="1" customFormat="1" spans="1:17">
      <c r="A295" s="650">
        <v>289</v>
      </c>
      <c r="B295" s="651" t="s">
        <v>10138</v>
      </c>
      <c r="C295" s="652" t="s">
        <v>8820</v>
      </c>
      <c r="D295" s="30"/>
      <c r="E295" s="30" t="s">
        <v>390</v>
      </c>
      <c r="F295" s="568" t="s">
        <v>102</v>
      </c>
      <c r="G295" s="30"/>
      <c r="H295" s="30"/>
      <c r="I295" s="30"/>
      <c r="J295" s="30"/>
      <c r="K295" s="30"/>
      <c r="L295" s="30"/>
      <c r="M295" s="650"/>
      <c r="N295" s="659">
        <v>10.64</v>
      </c>
      <c r="O295" s="660">
        <v>4</v>
      </c>
      <c r="P295" s="30">
        <v>11.25</v>
      </c>
      <c r="Q295" s="662">
        <f t="shared" si="4"/>
        <v>119.7</v>
      </c>
    </row>
    <row r="296" s="1" customFormat="1" spans="1:17">
      <c r="A296" s="650">
        <v>290</v>
      </c>
      <c r="B296" s="651" t="s">
        <v>10139</v>
      </c>
      <c r="C296" s="652" t="s">
        <v>10140</v>
      </c>
      <c r="D296" s="30"/>
      <c r="E296" s="30" t="s">
        <v>390</v>
      </c>
      <c r="F296" s="568" t="s">
        <v>102</v>
      </c>
      <c r="G296" s="30"/>
      <c r="H296" s="30"/>
      <c r="I296" s="30"/>
      <c r="J296" s="30"/>
      <c r="K296" s="30"/>
      <c r="L296" s="30"/>
      <c r="M296" s="650"/>
      <c r="N296" s="659">
        <v>10.64</v>
      </c>
      <c r="O296" s="660">
        <v>4</v>
      </c>
      <c r="P296" s="30">
        <v>11.25</v>
      </c>
      <c r="Q296" s="662">
        <f t="shared" si="4"/>
        <v>119.7</v>
      </c>
    </row>
    <row r="297" s="1" customFormat="1" spans="1:17">
      <c r="A297" s="650">
        <v>291</v>
      </c>
      <c r="B297" s="651" t="s">
        <v>10141</v>
      </c>
      <c r="C297" s="652" t="s">
        <v>10142</v>
      </c>
      <c r="D297" s="30"/>
      <c r="E297" s="30" t="s">
        <v>390</v>
      </c>
      <c r="F297" s="568" t="s">
        <v>102</v>
      </c>
      <c r="G297" s="30"/>
      <c r="H297" s="30"/>
      <c r="I297" s="30"/>
      <c r="J297" s="30"/>
      <c r="K297" s="30"/>
      <c r="L297" s="30"/>
      <c r="M297" s="650"/>
      <c r="N297" s="659">
        <v>10.64</v>
      </c>
      <c r="O297" s="660">
        <v>4</v>
      </c>
      <c r="P297" s="30">
        <v>11.25</v>
      </c>
      <c r="Q297" s="662">
        <f t="shared" si="4"/>
        <v>119.7</v>
      </c>
    </row>
    <row r="298" s="1" customFormat="1" spans="1:17">
      <c r="A298" s="650">
        <v>292</v>
      </c>
      <c r="B298" s="651" t="s">
        <v>10143</v>
      </c>
      <c r="C298" s="652" t="s">
        <v>10144</v>
      </c>
      <c r="D298" s="30"/>
      <c r="E298" s="30" t="s">
        <v>390</v>
      </c>
      <c r="F298" s="568" t="s">
        <v>102</v>
      </c>
      <c r="G298" s="30"/>
      <c r="H298" s="30"/>
      <c r="I298" s="30"/>
      <c r="J298" s="30"/>
      <c r="K298" s="30"/>
      <c r="L298" s="30"/>
      <c r="M298" s="650"/>
      <c r="N298" s="659">
        <v>7.98</v>
      </c>
      <c r="O298" s="660">
        <v>3</v>
      </c>
      <c r="P298" s="30">
        <v>11.25</v>
      </c>
      <c r="Q298" s="662">
        <f t="shared" si="4"/>
        <v>89.775</v>
      </c>
    </row>
    <row r="299" s="1" customFormat="1" spans="1:17">
      <c r="A299" s="650">
        <v>293</v>
      </c>
      <c r="B299" s="651" t="s">
        <v>10145</v>
      </c>
      <c r="C299" s="652" t="s">
        <v>10146</v>
      </c>
      <c r="D299" s="30"/>
      <c r="E299" s="30" t="s">
        <v>390</v>
      </c>
      <c r="F299" s="568" t="s">
        <v>102</v>
      </c>
      <c r="G299" s="30"/>
      <c r="H299" s="30"/>
      <c r="I299" s="30"/>
      <c r="J299" s="30"/>
      <c r="K299" s="30"/>
      <c r="L299" s="30"/>
      <c r="M299" s="650"/>
      <c r="N299" s="659">
        <v>7.98</v>
      </c>
      <c r="O299" s="660">
        <v>3</v>
      </c>
      <c r="P299" s="30">
        <v>11.25</v>
      </c>
      <c r="Q299" s="662">
        <f t="shared" si="4"/>
        <v>89.775</v>
      </c>
    </row>
    <row r="300" s="1" customFormat="1" spans="1:17">
      <c r="A300" s="650">
        <v>294</v>
      </c>
      <c r="B300" s="651" t="s">
        <v>10147</v>
      </c>
      <c r="C300" s="652" t="s">
        <v>10148</v>
      </c>
      <c r="D300" s="30"/>
      <c r="E300" s="30" t="s">
        <v>390</v>
      </c>
      <c r="F300" s="568" t="s">
        <v>102</v>
      </c>
      <c r="G300" s="30"/>
      <c r="H300" s="30"/>
      <c r="I300" s="30"/>
      <c r="J300" s="30"/>
      <c r="K300" s="30"/>
      <c r="L300" s="30"/>
      <c r="M300" s="650"/>
      <c r="N300" s="659">
        <v>13.3</v>
      </c>
      <c r="O300" s="660">
        <v>5</v>
      </c>
      <c r="P300" s="30">
        <v>11.25</v>
      </c>
      <c r="Q300" s="662">
        <f t="shared" si="4"/>
        <v>149.625</v>
      </c>
    </row>
    <row r="301" s="1" customFormat="1" spans="1:17">
      <c r="A301" s="650">
        <v>295</v>
      </c>
      <c r="B301" s="651" t="s">
        <v>10149</v>
      </c>
      <c r="C301" s="652" t="s">
        <v>10150</v>
      </c>
      <c r="D301" s="30"/>
      <c r="E301" s="30" t="s">
        <v>390</v>
      </c>
      <c r="F301" s="568" t="s">
        <v>102</v>
      </c>
      <c r="G301" s="30"/>
      <c r="H301" s="30"/>
      <c r="I301" s="30"/>
      <c r="J301" s="30"/>
      <c r="K301" s="30"/>
      <c r="L301" s="30"/>
      <c r="M301" s="650"/>
      <c r="N301" s="659">
        <v>10.64</v>
      </c>
      <c r="O301" s="660">
        <v>4</v>
      </c>
      <c r="P301" s="30">
        <v>11.25</v>
      </c>
      <c r="Q301" s="662">
        <f t="shared" si="4"/>
        <v>119.7</v>
      </c>
    </row>
    <row r="302" s="1" customFormat="1" spans="1:17">
      <c r="A302" s="650">
        <v>296</v>
      </c>
      <c r="B302" s="651" t="s">
        <v>10151</v>
      </c>
      <c r="C302" s="652" t="s">
        <v>9261</v>
      </c>
      <c r="D302" s="30"/>
      <c r="E302" s="30" t="s">
        <v>390</v>
      </c>
      <c r="F302" s="568" t="s">
        <v>102</v>
      </c>
      <c r="G302" s="30"/>
      <c r="H302" s="30"/>
      <c r="I302" s="30"/>
      <c r="J302" s="30"/>
      <c r="K302" s="30"/>
      <c r="L302" s="30"/>
      <c r="M302" s="650"/>
      <c r="N302" s="659">
        <v>10.64</v>
      </c>
      <c r="O302" s="660">
        <v>4</v>
      </c>
      <c r="P302" s="30">
        <v>11.25</v>
      </c>
      <c r="Q302" s="662">
        <f t="shared" si="4"/>
        <v>119.7</v>
      </c>
    </row>
    <row r="303" s="1" customFormat="1" spans="1:17">
      <c r="A303" s="650">
        <v>297</v>
      </c>
      <c r="B303" s="651" t="s">
        <v>10152</v>
      </c>
      <c r="C303" s="652" t="s">
        <v>10153</v>
      </c>
      <c r="D303" s="30"/>
      <c r="E303" s="30" t="s">
        <v>390</v>
      </c>
      <c r="F303" s="568" t="s">
        <v>102</v>
      </c>
      <c r="G303" s="30"/>
      <c r="H303" s="30"/>
      <c r="I303" s="30"/>
      <c r="J303" s="30"/>
      <c r="K303" s="30"/>
      <c r="L303" s="30"/>
      <c r="M303" s="650"/>
      <c r="N303" s="659">
        <v>5.32</v>
      </c>
      <c r="O303" s="660">
        <v>2</v>
      </c>
      <c r="P303" s="30">
        <v>11.25</v>
      </c>
      <c r="Q303" s="662">
        <f t="shared" si="4"/>
        <v>59.85</v>
      </c>
    </row>
    <row r="304" s="1" customFormat="1" spans="1:17">
      <c r="A304" s="650">
        <v>298</v>
      </c>
      <c r="B304" s="651" t="s">
        <v>10154</v>
      </c>
      <c r="C304" s="652" t="s">
        <v>10155</v>
      </c>
      <c r="D304" s="30"/>
      <c r="E304" s="30" t="s">
        <v>390</v>
      </c>
      <c r="F304" s="568" t="s">
        <v>102</v>
      </c>
      <c r="G304" s="30"/>
      <c r="H304" s="30"/>
      <c r="I304" s="30"/>
      <c r="J304" s="30"/>
      <c r="K304" s="30"/>
      <c r="L304" s="30"/>
      <c r="M304" s="650"/>
      <c r="N304" s="659">
        <v>5.32</v>
      </c>
      <c r="O304" s="660">
        <v>2</v>
      </c>
      <c r="P304" s="30">
        <v>11.25</v>
      </c>
      <c r="Q304" s="662">
        <f t="shared" si="4"/>
        <v>59.85</v>
      </c>
    </row>
    <row r="305" s="1" customFormat="1" spans="1:17">
      <c r="A305" s="650">
        <v>299</v>
      </c>
      <c r="B305" s="651" t="s">
        <v>8975</v>
      </c>
      <c r="C305" s="652" t="s">
        <v>10156</v>
      </c>
      <c r="D305" s="30"/>
      <c r="E305" s="30" t="s">
        <v>390</v>
      </c>
      <c r="F305" s="568" t="s">
        <v>102</v>
      </c>
      <c r="G305" s="30"/>
      <c r="H305" s="30"/>
      <c r="I305" s="30"/>
      <c r="J305" s="30"/>
      <c r="K305" s="30"/>
      <c r="L305" s="30"/>
      <c r="M305" s="650"/>
      <c r="N305" s="659">
        <v>10.64</v>
      </c>
      <c r="O305" s="660">
        <v>4</v>
      </c>
      <c r="P305" s="30">
        <v>11.25</v>
      </c>
      <c r="Q305" s="662">
        <f t="shared" si="4"/>
        <v>119.7</v>
      </c>
    </row>
    <row r="306" s="1" customFormat="1" spans="1:17">
      <c r="A306" s="650">
        <v>300</v>
      </c>
      <c r="B306" s="651" t="s">
        <v>10104</v>
      </c>
      <c r="C306" s="652" t="s">
        <v>10157</v>
      </c>
      <c r="D306" s="30"/>
      <c r="E306" s="30" t="s">
        <v>390</v>
      </c>
      <c r="F306" s="568" t="s">
        <v>102</v>
      </c>
      <c r="G306" s="30"/>
      <c r="H306" s="30"/>
      <c r="I306" s="30"/>
      <c r="J306" s="30"/>
      <c r="K306" s="30"/>
      <c r="L306" s="30"/>
      <c r="M306" s="650"/>
      <c r="N306" s="659">
        <v>10.64</v>
      </c>
      <c r="O306" s="660">
        <v>4</v>
      </c>
      <c r="P306" s="30">
        <v>11.25</v>
      </c>
      <c r="Q306" s="662">
        <f t="shared" si="4"/>
        <v>119.7</v>
      </c>
    </row>
    <row r="307" s="1" customFormat="1" spans="1:17">
      <c r="A307" s="650">
        <v>301</v>
      </c>
      <c r="B307" s="651" t="s">
        <v>10158</v>
      </c>
      <c r="C307" s="652" t="s">
        <v>10159</v>
      </c>
      <c r="D307" s="30"/>
      <c r="E307" s="30" t="s">
        <v>390</v>
      </c>
      <c r="F307" s="568" t="s">
        <v>102</v>
      </c>
      <c r="G307" s="30"/>
      <c r="H307" s="30"/>
      <c r="I307" s="30"/>
      <c r="J307" s="30"/>
      <c r="K307" s="30"/>
      <c r="L307" s="30"/>
      <c r="M307" s="650"/>
      <c r="N307" s="659">
        <v>7.98</v>
      </c>
      <c r="O307" s="660">
        <v>3</v>
      </c>
      <c r="P307" s="30">
        <v>11.25</v>
      </c>
      <c r="Q307" s="662">
        <f t="shared" si="4"/>
        <v>89.775</v>
      </c>
    </row>
    <row r="308" s="1" customFormat="1" spans="1:17">
      <c r="A308" s="650">
        <v>302</v>
      </c>
      <c r="B308" s="651" t="s">
        <v>10160</v>
      </c>
      <c r="C308" s="652" t="s">
        <v>4508</v>
      </c>
      <c r="D308" s="30"/>
      <c r="E308" s="30" t="s">
        <v>390</v>
      </c>
      <c r="F308" s="568" t="s">
        <v>102</v>
      </c>
      <c r="G308" s="30"/>
      <c r="H308" s="30"/>
      <c r="I308" s="30"/>
      <c r="J308" s="30"/>
      <c r="K308" s="30"/>
      <c r="L308" s="30"/>
      <c r="M308" s="650"/>
      <c r="N308" s="659">
        <v>7.98</v>
      </c>
      <c r="O308" s="660">
        <v>3</v>
      </c>
      <c r="P308" s="30">
        <v>11.25</v>
      </c>
      <c r="Q308" s="662">
        <f t="shared" si="4"/>
        <v>89.775</v>
      </c>
    </row>
    <row r="309" s="1" customFormat="1" spans="1:17">
      <c r="A309" s="650">
        <v>303</v>
      </c>
      <c r="B309" s="651" t="s">
        <v>10161</v>
      </c>
      <c r="C309" s="652" t="s">
        <v>10162</v>
      </c>
      <c r="D309" s="30"/>
      <c r="E309" s="30" t="s">
        <v>390</v>
      </c>
      <c r="F309" s="568" t="s">
        <v>102</v>
      </c>
      <c r="G309" s="30"/>
      <c r="H309" s="30"/>
      <c r="I309" s="30"/>
      <c r="J309" s="30"/>
      <c r="K309" s="30"/>
      <c r="L309" s="30"/>
      <c r="M309" s="650"/>
      <c r="N309" s="659">
        <v>7.98</v>
      </c>
      <c r="O309" s="660">
        <v>3</v>
      </c>
      <c r="P309" s="30">
        <v>11.25</v>
      </c>
      <c r="Q309" s="662">
        <f t="shared" si="4"/>
        <v>89.775</v>
      </c>
    </row>
    <row r="310" s="1" customFormat="1" spans="1:17">
      <c r="A310" s="650">
        <v>304</v>
      </c>
      <c r="B310" s="651" t="s">
        <v>10163</v>
      </c>
      <c r="C310" s="652" t="s">
        <v>10164</v>
      </c>
      <c r="D310" s="30"/>
      <c r="E310" s="30" t="s">
        <v>390</v>
      </c>
      <c r="F310" s="568" t="s">
        <v>102</v>
      </c>
      <c r="G310" s="30"/>
      <c r="H310" s="30"/>
      <c r="I310" s="30"/>
      <c r="J310" s="30"/>
      <c r="K310" s="30"/>
      <c r="L310" s="30"/>
      <c r="M310" s="650"/>
      <c r="N310" s="659">
        <v>10.64</v>
      </c>
      <c r="O310" s="660">
        <v>4</v>
      </c>
      <c r="P310" s="30">
        <v>11.25</v>
      </c>
      <c r="Q310" s="662">
        <f t="shared" si="4"/>
        <v>119.7</v>
      </c>
    </row>
    <row r="311" s="1" customFormat="1" spans="1:17">
      <c r="A311" s="650">
        <v>305</v>
      </c>
      <c r="B311" s="651" t="s">
        <v>10165</v>
      </c>
      <c r="C311" s="652" t="s">
        <v>10166</v>
      </c>
      <c r="D311" s="30"/>
      <c r="E311" s="30" t="s">
        <v>390</v>
      </c>
      <c r="F311" s="568" t="s">
        <v>102</v>
      </c>
      <c r="G311" s="30"/>
      <c r="H311" s="30"/>
      <c r="I311" s="30"/>
      <c r="J311" s="30"/>
      <c r="K311" s="30"/>
      <c r="L311" s="30"/>
      <c r="M311" s="650"/>
      <c r="N311" s="659">
        <v>10.64</v>
      </c>
      <c r="O311" s="660">
        <v>4</v>
      </c>
      <c r="P311" s="30">
        <v>11.25</v>
      </c>
      <c r="Q311" s="662">
        <f t="shared" si="4"/>
        <v>119.7</v>
      </c>
    </row>
    <row r="312" s="1" customFormat="1" spans="1:17">
      <c r="A312" s="650">
        <v>306</v>
      </c>
      <c r="B312" s="651" t="s">
        <v>7446</v>
      </c>
      <c r="C312" s="652" t="s">
        <v>10167</v>
      </c>
      <c r="D312" s="30"/>
      <c r="E312" s="30" t="s">
        <v>390</v>
      </c>
      <c r="F312" s="568" t="s">
        <v>102</v>
      </c>
      <c r="G312" s="30"/>
      <c r="H312" s="30"/>
      <c r="I312" s="30"/>
      <c r="J312" s="30"/>
      <c r="K312" s="30"/>
      <c r="L312" s="30"/>
      <c r="M312" s="650"/>
      <c r="N312" s="659">
        <v>10.64</v>
      </c>
      <c r="O312" s="660">
        <v>4</v>
      </c>
      <c r="P312" s="30">
        <v>11.25</v>
      </c>
      <c r="Q312" s="662">
        <f t="shared" si="4"/>
        <v>119.7</v>
      </c>
    </row>
    <row r="313" s="1" customFormat="1" spans="1:17">
      <c r="A313" s="650">
        <v>307</v>
      </c>
      <c r="B313" s="651" t="s">
        <v>10168</v>
      </c>
      <c r="C313" s="652" t="s">
        <v>10169</v>
      </c>
      <c r="D313" s="30"/>
      <c r="E313" s="30" t="s">
        <v>390</v>
      </c>
      <c r="F313" s="568" t="s">
        <v>102</v>
      </c>
      <c r="G313" s="30"/>
      <c r="H313" s="30"/>
      <c r="I313" s="30"/>
      <c r="J313" s="30"/>
      <c r="K313" s="30"/>
      <c r="L313" s="30"/>
      <c r="M313" s="650"/>
      <c r="N313" s="659">
        <v>13.3</v>
      </c>
      <c r="O313" s="660">
        <v>5</v>
      </c>
      <c r="P313" s="30">
        <v>11.25</v>
      </c>
      <c r="Q313" s="662">
        <f t="shared" si="4"/>
        <v>149.625</v>
      </c>
    </row>
    <row r="314" s="1" customFormat="1" spans="1:17">
      <c r="A314" s="650">
        <v>308</v>
      </c>
      <c r="B314" s="651" t="s">
        <v>8597</v>
      </c>
      <c r="C314" s="652" t="s">
        <v>8320</v>
      </c>
      <c r="D314" s="30"/>
      <c r="E314" s="30" t="s">
        <v>390</v>
      </c>
      <c r="F314" s="568" t="s">
        <v>102</v>
      </c>
      <c r="G314" s="30"/>
      <c r="H314" s="30"/>
      <c r="I314" s="30"/>
      <c r="J314" s="30"/>
      <c r="K314" s="30"/>
      <c r="L314" s="30"/>
      <c r="M314" s="650"/>
      <c r="N314" s="659">
        <v>7.98</v>
      </c>
      <c r="O314" s="660">
        <v>3</v>
      </c>
      <c r="P314" s="30">
        <v>11.25</v>
      </c>
      <c r="Q314" s="662">
        <f t="shared" si="4"/>
        <v>89.775</v>
      </c>
    </row>
    <row r="315" s="1" customFormat="1" spans="1:17">
      <c r="A315" s="650">
        <v>309</v>
      </c>
      <c r="B315" s="651" t="s">
        <v>10170</v>
      </c>
      <c r="C315" s="652" t="s">
        <v>10171</v>
      </c>
      <c r="D315" s="30"/>
      <c r="E315" s="30" t="s">
        <v>390</v>
      </c>
      <c r="F315" s="568" t="s">
        <v>102</v>
      </c>
      <c r="G315" s="30"/>
      <c r="H315" s="30"/>
      <c r="I315" s="30"/>
      <c r="J315" s="30"/>
      <c r="K315" s="30"/>
      <c r="L315" s="30"/>
      <c r="M315" s="650"/>
      <c r="N315" s="659">
        <v>10.64</v>
      </c>
      <c r="O315" s="660">
        <v>4</v>
      </c>
      <c r="P315" s="30">
        <v>11.25</v>
      </c>
      <c r="Q315" s="662">
        <f t="shared" si="4"/>
        <v>119.7</v>
      </c>
    </row>
    <row r="316" s="1" customFormat="1" spans="1:17">
      <c r="A316" s="650">
        <v>310</v>
      </c>
      <c r="B316" s="651" t="s">
        <v>10172</v>
      </c>
      <c r="C316" s="652" t="s">
        <v>10173</v>
      </c>
      <c r="D316" s="30"/>
      <c r="E316" s="30" t="s">
        <v>390</v>
      </c>
      <c r="F316" s="568" t="s">
        <v>102</v>
      </c>
      <c r="G316" s="30"/>
      <c r="H316" s="30"/>
      <c r="I316" s="30"/>
      <c r="J316" s="30"/>
      <c r="K316" s="30"/>
      <c r="L316" s="30"/>
      <c r="M316" s="650"/>
      <c r="N316" s="659">
        <v>15.95</v>
      </c>
      <c r="O316" s="660">
        <v>6</v>
      </c>
      <c r="P316" s="30">
        <v>11.25</v>
      </c>
      <c r="Q316" s="662">
        <f t="shared" si="4"/>
        <v>179.4375</v>
      </c>
    </row>
    <row r="317" s="1" customFormat="1" spans="1:17">
      <c r="A317" s="650">
        <v>311</v>
      </c>
      <c r="B317" s="651" t="s">
        <v>10174</v>
      </c>
      <c r="C317" s="652" t="s">
        <v>10175</v>
      </c>
      <c r="D317" s="30"/>
      <c r="E317" s="30" t="s">
        <v>390</v>
      </c>
      <c r="F317" s="568" t="s">
        <v>102</v>
      </c>
      <c r="G317" s="30"/>
      <c r="H317" s="30"/>
      <c r="I317" s="30"/>
      <c r="J317" s="30"/>
      <c r="K317" s="30"/>
      <c r="L317" s="30"/>
      <c r="M317" s="650"/>
      <c r="N317" s="659">
        <v>10.64</v>
      </c>
      <c r="O317" s="660">
        <v>4</v>
      </c>
      <c r="P317" s="30">
        <v>11.25</v>
      </c>
      <c r="Q317" s="662">
        <f t="shared" si="4"/>
        <v>119.7</v>
      </c>
    </row>
    <row r="318" s="1" customFormat="1" spans="1:17">
      <c r="A318" s="650">
        <v>312</v>
      </c>
      <c r="B318" s="651" t="s">
        <v>7158</v>
      </c>
      <c r="C318" s="652" t="s">
        <v>10176</v>
      </c>
      <c r="D318" s="30"/>
      <c r="E318" s="30" t="s">
        <v>390</v>
      </c>
      <c r="F318" s="568" t="s">
        <v>102</v>
      </c>
      <c r="G318" s="30"/>
      <c r="H318" s="30"/>
      <c r="I318" s="30"/>
      <c r="J318" s="30"/>
      <c r="K318" s="30"/>
      <c r="L318" s="30"/>
      <c r="M318" s="650"/>
      <c r="N318" s="659">
        <v>13.3</v>
      </c>
      <c r="O318" s="660">
        <v>5</v>
      </c>
      <c r="P318" s="30">
        <v>11.25</v>
      </c>
      <c r="Q318" s="662">
        <f t="shared" si="4"/>
        <v>149.625</v>
      </c>
    </row>
    <row r="319" s="1" customFormat="1" spans="1:17">
      <c r="A319" s="650">
        <v>313</v>
      </c>
      <c r="B319" s="651" t="s">
        <v>5028</v>
      </c>
      <c r="C319" s="652" t="s">
        <v>10177</v>
      </c>
      <c r="D319" s="30"/>
      <c r="E319" s="30" t="s">
        <v>390</v>
      </c>
      <c r="F319" s="568" t="s">
        <v>102</v>
      </c>
      <c r="G319" s="30"/>
      <c r="H319" s="30"/>
      <c r="I319" s="30"/>
      <c r="J319" s="30"/>
      <c r="K319" s="30"/>
      <c r="L319" s="30"/>
      <c r="M319" s="650"/>
      <c r="N319" s="659">
        <v>2.66</v>
      </c>
      <c r="O319" s="660">
        <v>1</v>
      </c>
      <c r="P319" s="30">
        <v>11.25</v>
      </c>
      <c r="Q319" s="662">
        <f t="shared" si="4"/>
        <v>29.925</v>
      </c>
    </row>
    <row r="320" s="1" customFormat="1" spans="1:17">
      <c r="A320" s="650">
        <v>314</v>
      </c>
      <c r="B320" s="651" t="s">
        <v>2848</v>
      </c>
      <c r="C320" s="652" t="s">
        <v>10178</v>
      </c>
      <c r="D320" s="30"/>
      <c r="E320" s="30" t="s">
        <v>390</v>
      </c>
      <c r="F320" s="568" t="s">
        <v>102</v>
      </c>
      <c r="G320" s="30"/>
      <c r="H320" s="30"/>
      <c r="I320" s="30"/>
      <c r="J320" s="30"/>
      <c r="K320" s="30"/>
      <c r="L320" s="30"/>
      <c r="M320" s="650"/>
      <c r="N320" s="659">
        <v>13.3</v>
      </c>
      <c r="O320" s="660">
        <v>5</v>
      </c>
      <c r="P320" s="30">
        <v>11.25</v>
      </c>
      <c r="Q320" s="662">
        <f t="shared" si="4"/>
        <v>149.625</v>
      </c>
    </row>
    <row r="321" s="1" customFormat="1" spans="1:17">
      <c r="A321" s="650">
        <v>315</v>
      </c>
      <c r="B321" s="651" t="s">
        <v>10179</v>
      </c>
      <c r="C321" s="652" t="s">
        <v>10180</v>
      </c>
      <c r="D321" s="30"/>
      <c r="E321" s="30" t="s">
        <v>390</v>
      </c>
      <c r="F321" s="568" t="s">
        <v>102</v>
      </c>
      <c r="G321" s="30"/>
      <c r="H321" s="30"/>
      <c r="I321" s="30"/>
      <c r="J321" s="30"/>
      <c r="K321" s="30"/>
      <c r="L321" s="30"/>
      <c r="M321" s="650"/>
      <c r="N321" s="659">
        <v>7.98</v>
      </c>
      <c r="O321" s="660">
        <v>3</v>
      </c>
      <c r="P321" s="30">
        <v>11.25</v>
      </c>
      <c r="Q321" s="662">
        <f t="shared" si="4"/>
        <v>89.775</v>
      </c>
    </row>
    <row r="322" s="1" customFormat="1" spans="1:17">
      <c r="A322" s="650">
        <v>316</v>
      </c>
      <c r="B322" s="651" t="s">
        <v>10181</v>
      </c>
      <c r="C322" s="652" t="s">
        <v>8910</v>
      </c>
      <c r="D322" s="30"/>
      <c r="E322" s="30" t="s">
        <v>390</v>
      </c>
      <c r="F322" s="568" t="s">
        <v>102</v>
      </c>
      <c r="G322" s="30"/>
      <c r="H322" s="30"/>
      <c r="I322" s="30"/>
      <c r="J322" s="30"/>
      <c r="K322" s="30"/>
      <c r="L322" s="30"/>
      <c r="M322" s="650"/>
      <c r="N322" s="659">
        <v>7.98</v>
      </c>
      <c r="O322" s="660">
        <v>3</v>
      </c>
      <c r="P322" s="30">
        <v>11.25</v>
      </c>
      <c r="Q322" s="662">
        <f t="shared" si="4"/>
        <v>89.775</v>
      </c>
    </row>
    <row r="323" s="1" customFormat="1" spans="1:17">
      <c r="A323" s="650">
        <v>317</v>
      </c>
      <c r="B323" s="651" t="s">
        <v>10182</v>
      </c>
      <c r="C323" s="652" t="s">
        <v>10183</v>
      </c>
      <c r="D323" s="30"/>
      <c r="E323" s="30" t="s">
        <v>390</v>
      </c>
      <c r="F323" s="568" t="s">
        <v>102</v>
      </c>
      <c r="G323" s="30"/>
      <c r="H323" s="30"/>
      <c r="I323" s="30"/>
      <c r="J323" s="30"/>
      <c r="K323" s="30"/>
      <c r="L323" s="30"/>
      <c r="M323" s="650"/>
      <c r="N323" s="659">
        <v>13.3</v>
      </c>
      <c r="O323" s="660">
        <v>5</v>
      </c>
      <c r="P323" s="30">
        <v>11.25</v>
      </c>
      <c r="Q323" s="662">
        <f t="shared" si="4"/>
        <v>149.625</v>
      </c>
    </row>
    <row r="324" s="1" customFormat="1" spans="1:17">
      <c r="A324" s="650">
        <v>318</v>
      </c>
      <c r="B324" s="651" t="s">
        <v>10184</v>
      </c>
      <c r="C324" s="652" t="s">
        <v>10185</v>
      </c>
      <c r="D324" s="30"/>
      <c r="E324" s="30" t="s">
        <v>390</v>
      </c>
      <c r="F324" s="568" t="s">
        <v>102</v>
      </c>
      <c r="G324" s="30"/>
      <c r="H324" s="30"/>
      <c r="I324" s="30"/>
      <c r="J324" s="30"/>
      <c r="K324" s="30"/>
      <c r="L324" s="30"/>
      <c r="M324" s="650"/>
      <c r="N324" s="659">
        <v>10.64</v>
      </c>
      <c r="O324" s="660">
        <v>4</v>
      </c>
      <c r="P324" s="30">
        <v>11.25</v>
      </c>
      <c r="Q324" s="662">
        <f t="shared" si="4"/>
        <v>119.7</v>
      </c>
    </row>
    <row r="325" s="1" customFormat="1" spans="1:17">
      <c r="A325" s="650">
        <v>319</v>
      </c>
      <c r="B325" s="651" t="s">
        <v>10186</v>
      </c>
      <c r="C325" s="652" t="s">
        <v>3781</v>
      </c>
      <c r="D325" s="30"/>
      <c r="E325" s="30" t="s">
        <v>390</v>
      </c>
      <c r="F325" s="568" t="s">
        <v>102</v>
      </c>
      <c r="G325" s="30"/>
      <c r="H325" s="30"/>
      <c r="I325" s="30"/>
      <c r="J325" s="30"/>
      <c r="K325" s="30"/>
      <c r="L325" s="30"/>
      <c r="M325" s="650"/>
      <c r="N325" s="659">
        <v>10.64</v>
      </c>
      <c r="O325" s="660">
        <v>4</v>
      </c>
      <c r="P325" s="30">
        <v>11.25</v>
      </c>
      <c r="Q325" s="662">
        <f t="shared" si="4"/>
        <v>119.7</v>
      </c>
    </row>
    <row r="326" s="1" customFormat="1" spans="1:17">
      <c r="A326" s="650">
        <v>320</v>
      </c>
      <c r="B326" s="651" t="s">
        <v>8453</v>
      </c>
      <c r="C326" s="652" t="s">
        <v>10187</v>
      </c>
      <c r="D326" s="30"/>
      <c r="E326" s="30" t="s">
        <v>390</v>
      </c>
      <c r="F326" s="568" t="s">
        <v>102</v>
      </c>
      <c r="G326" s="30"/>
      <c r="H326" s="30"/>
      <c r="I326" s="30"/>
      <c r="J326" s="30"/>
      <c r="K326" s="30"/>
      <c r="L326" s="30"/>
      <c r="M326" s="650"/>
      <c r="N326" s="659">
        <v>5.32</v>
      </c>
      <c r="O326" s="660">
        <v>2</v>
      </c>
      <c r="P326" s="30">
        <v>11.25</v>
      </c>
      <c r="Q326" s="662">
        <f t="shared" ref="Q326:Q389" si="5">N326*11.25</f>
        <v>59.85</v>
      </c>
    </row>
    <row r="327" s="1" customFormat="1" spans="1:17">
      <c r="A327" s="650">
        <v>321</v>
      </c>
      <c r="B327" s="651" t="s">
        <v>10188</v>
      </c>
      <c r="C327" s="652" t="s">
        <v>10189</v>
      </c>
      <c r="D327" s="30"/>
      <c r="E327" s="30" t="s">
        <v>390</v>
      </c>
      <c r="F327" s="568" t="s">
        <v>102</v>
      </c>
      <c r="G327" s="30"/>
      <c r="H327" s="30"/>
      <c r="I327" s="30"/>
      <c r="J327" s="30"/>
      <c r="K327" s="30"/>
      <c r="L327" s="30"/>
      <c r="M327" s="650"/>
      <c r="N327" s="659">
        <v>10.64</v>
      </c>
      <c r="O327" s="660">
        <v>4</v>
      </c>
      <c r="P327" s="30">
        <v>11.25</v>
      </c>
      <c r="Q327" s="662">
        <f t="shared" si="5"/>
        <v>119.7</v>
      </c>
    </row>
    <row r="328" s="1" customFormat="1" spans="1:17">
      <c r="A328" s="650">
        <v>322</v>
      </c>
      <c r="B328" s="651" t="s">
        <v>10190</v>
      </c>
      <c r="C328" s="652" t="s">
        <v>10191</v>
      </c>
      <c r="D328" s="30"/>
      <c r="E328" s="30" t="s">
        <v>390</v>
      </c>
      <c r="F328" s="568" t="s">
        <v>102</v>
      </c>
      <c r="G328" s="30"/>
      <c r="H328" s="30"/>
      <c r="I328" s="30"/>
      <c r="J328" s="30"/>
      <c r="K328" s="30"/>
      <c r="L328" s="30"/>
      <c r="M328" s="650"/>
      <c r="N328" s="659">
        <v>10.64</v>
      </c>
      <c r="O328" s="660">
        <v>4</v>
      </c>
      <c r="P328" s="30">
        <v>11.25</v>
      </c>
      <c r="Q328" s="662">
        <f t="shared" si="5"/>
        <v>119.7</v>
      </c>
    </row>
    <row r="329" s="1" customFormat="1" spans="1:17">
      <c r="A329" s="650">
        <v>323</v>
      </c>
      <c r="B329" s="651" t="s">
        <v>10192</v>
      </c>
      <c r="C329" s="652" t="s">
        <v>10193</v>
      </c>
      <c r="D329" s="30"/>
      <c r="E329" s="30" t="s">
        <v>390</v>
      </c>
      <c r="F329" s="568" t="s">
        <v>102</v>
      </c>
      <c r="G329" s="30"/>
      <c r="H329" s="30"/>
      <c r="I329" s="30"/>
      <c r="J329" s="30"/>
      <c r="K329" s="30"/>
      <c r="L329" s="30"/>
      <c r="M329" s="650"/>
      <c r="N329" s="659">
        <v>2.66</v>
      </c>
      <c r="O329" s="660">
        <v>1</v>
      </c>
      <c r="P329" s="30">
        <v>11.25</v>
      </c>
      <c r="Q329" s="662">
        <f t="shared" si="5"/>
        <v>29.925</v>
      </c>
    </row>
    <row r="330" s="1" customFormat="1" spans="1:17">
      <c r="A330" s="650">
        <v>324</v>
      </c>
      <c r="B330" s="651" t="s">
        <v>10194</v>
      </c>
      <c r="C330" s="652" t="s">
        <v>10195</v>
      </c>
      <c r="D330" s="30"/>
      <c r="E330" s="30" t="s">
        <v>390</v>
      </c>
      <c r="F330" s="568" t="s">
        <v>102</v>
      </c>
      <c r="G330" s="30"/>
      <c r="H330" s="30"/>
      <c r="I330" s="30"/>
      <c r="J330" s="30"/>
      <c r="K330" s="30"/>
      <c r="L330" s="30"/>
      <c r="M330" s="650"/>
      <c r="N330" s="659">
        <v>10.64</v>
      </c>
      <c r="O330" s="660">
        <v>4</v>
      </c>
      <c r="P330" s="30">
        <v>11.25</v>
      </c>
      <c r="Q330" s="662">
        <f t="shared" si="5"/>
        <v>119.7</v>
      </c>
    </row>
    <row r="331" s="1" customFormat="1" spans="1:17">
      <c r="A331" s="650">
        <v>325</v>
      </c>
      <c r="B331" s="651" t="s">
        <v>10196</v>
      </c>
      <c r="C331" s="652" t="s">
        <v>10197</v>
      </c>
      <c r="D331" s="30"/>
      <c r="E331" s="30" t="s">
        <v>390</v>
      </c>
      <c r="F331" s="568" t="s">
        <v>102</v>
      </c>
      <c r="G331" s="30"/>
      <c r="H331" s="30"/>
      <c r="I331" s="30"/>
      <c r="J331" s="30"/>
      <c r="K331" s="30"/>
      <c r="L331" s="30"/>
      <c r="M331" s="650"/>
      <c r="N331" s="659">
        <v>10.64</v>
      </c>
      <c r="O331" s="660">
        <v>4</v>
      </c>
      <c r="P331" s="30">
        <v>11.25</v>
      </c>
      <c r="Q331" s="662">
        <f t="shared" si="5"/>
        <v>119.7</v>
      </c>
    </row>
    <row r="332" s="1" customFormat="1" spans="1:17">
      <c r="A332" s="650">
        <v>326</v>
      </c>
      <c r="B332" s="651" t="s">
        <v>10198</v>
      </c>
      <c r="C332" s="652" t="s">
        <v>10199</v>
      </c>
      <c r="D332" s="30"/>
      <c r="E332" s="30" t="s">
        <v>390</v>
      </c>
      <c r="F332" s="568" t="s">
        <v>102</v>
      </c>
      <c r="G332" s="30"/>
      <c r="H332" s="30"/>
      <c r="I332" s="30"/>
      <c r="J332" s="30"/>
      <c r="K332" s="30"/>
      <c r="L332" s="30"/>
      <c r="M332" s="650"/>
      <c r="N332" s="659">
        <v>15.95</v>
      </c>
      <c r="O332" s="660">
        <v>6</v>
      </c>
      <c r="P332" s="30">
        <v>11.25</v>
      </c>
      <c r="Q332" s="662">
        <f t="shared" si="5"/>
        <v>179.4375</v>
      </c>
    </row>
    <row r="333" s="1" customFormat="1" spans="1:17">
      <c r="A333" s="650">
        <v>327</v>
      </c>
      <c r="B333" s="651" t="s">
        <v>10200</v>
      </c>
      <c r="C333" s="652" t="s">
        <v>9693</v>
      </c>
      <c r="D333" s="30"/>
      <c r="E333" s="30" t="s">
        <v>390</v>
      </c>
      <c r="F333" s="568" t="s">
        <v>102</v>
      </c>
      <c r="G333" s="30"/>
      <c r="H333" s="30"/>
      <c r="I333" s="30"/>
      <c r="J333" s="30"/>
      <c r="K333" s="30"/>
      <c r="L333" s="30"/>
      <c r="M333" s="650"/>
      <c r="N333" s="659">
        <v>7.98</v>
      </c>
      <c r="O333" s="660">
        <v>3</v>
      </c>
      <c r="P333" s="30">
        <v>11.25</v>
      </c>
      <c r="Q333" s="662">
        <f t="shared" si="5"/>
        <v>89.775</v>
      </c>
    </row>
    <row r="334" s="1" customFormat="1" spans="1:17">
      <c r="A334" s="650">
        <v>328</v>
      </c>
      <c r="B334" s="651" t="s">
        <v>10201</v>
      </c>
      <c r="C334" s="652" t="s">
        <v>3627</v>
      </c>
      <c r="D334" s="30"/>
      <c r="E334" s="30" t="s">
        <v>390</v>
      </c>
      <c r="F334" s="568" t="s">
        <v>102</v>
      </c>
      <c r="G334" s="30"/>
      <c r="H334" s="30"/>
      <c r="I334" s="30"/>
      <c r="J334" s="30"/>
      <c r="K334" s="30"/>
      <c r="L334" s="30"/>
      <c r="M334" s="650"/>
      <c r="N334" s="659">
        <v>13.3</v>
      </c>
      <c r="O334" s="660">
        <v>5</v>
      </c>
      <c r="P334" s="30">
        <v>11.25</v>
      </c>
      <c r="Q334" s="662">
        <f t="shared" si="5"/>
        <v>149.625</v>
      </c>
    </row>
    <row r="335" s="1" customFormat="1" spans="1:17">
      <c r="A335" s="650">
        <v>329</v>
      </c>
      <c r="B335" s="651" t="s">
        <v>10202</v>
      </c>
      <c r="C335" s="652" t="s">
        <v>10203</v>
      </c>
      <c r="D335" s="30"/>
      <c r="E335" s="30" t="s">
        <v>390</v>
      </c>
      <c r="F335" s="568" t="s">
        <v>102</v>
      </c>
      <c r="G335" s="30"/>
      <c r="H335" s="30"/>
      <c r="I335" s="30"/>
      <c r="J335" s="30"/>
      <c r="K335" s="30"/>
      <c r="L335" s="30"/>
      <c r="M335" s="650"/>
      <c r="N335" s="659">
        <v>7.98</v>
      </c>
      <c r="O335" s="660">
        <v>3</v>
      </c>
      <c r="P335" s="30">
        <v>11.25</v>
      </c>
      <c r="Q335" s="662">
        <f t="shared" si="5"/>
        <v>89.775</v>
      </c>
    </row>
    <row r="336" s="1" customFormat="1" spans="1:17">
      <c r="A336" s="650">
        <v>330</v>
      </c>
      <c r="B336" s="651" t="s">
        <v>10204</v>
      </c>
      <c r="C336" s="652" t="s">
        <v>10205</v>
      </c>
      <c r="D336" s="30"/>
      <c r="E336" s="30" t="s">
        <v>390</v>
      </c>
      <c r="F336" s="568" t="s">
        <v>102</v>
      </c>
      <c r="G336" s="30"/>
      <c r="H336" s="30"/>
      <c r="I336" s="30"/>
      <c r="J336" s="30"/>
      <c r="K336" s="30"/>
      <c r="L336" s="30"/>
      <c r="M336" s="650"/>
      <c r="N336" s="659">
        <v>18.61</v>
      </c>
      <c r="O336" s="660">
        <v>7</v>
      </c>
      <c r="P336" s="30">
        <v>11.25</v>
      </c>
      <c r="Q336" s="662">
        <f t="shared" si="5"/>
        <v>209.3625</v>
      </c>
    </row>
    <row r="337" s="1" customFormat="1" spans="1:17">
      <c r="A337" s="650">
        <v>331</v>
      </c>
      <c r="B337" s="651" t="s">
        <v>10206</v>
      </c>
      <c r="C337" s="652" t="s">
        <v>1402</v>
      </c>
      <c r="D337" s="30"/>
      <c r="E337" s="30" t="s">
        <v>390</v>
      </c>
      <c r="F337" s="568" t="s">
        <v>102</v>
      </c>
      <c r="G337" s="30"/>
      <c r="H337" s="30"/>
      <c r="I337" s="30"/>
      <c r="J337" s="30"/>
      <c r="K337" s="30"/>
      <c r="L337" s="30"/>
      <c r="M337" s="650"/>
      <c r="N337" s="659">
        <v>7.98</v>
      </c>
      <c r="O337" s="660">
        <v>3</v>
      </c>
      <c r="P337" s="30">
        <v>11.25</v>
      </c>
      <c r="Q337" s="662">
        <f t="shared" si="5"/>
        <v>89.775</v>
      </c>
    </row>
    <row r="338" s="1" customFormat="1" spans="1:17">
      <c r="A338" s="650">
        <v>332</v>
      </c>
      <c r="B338" s="651" t="s">
        <v>10207</v>
      </c>
      <c r="C338" s="652" t="s">
        <v>6953</v>
      </c>
      <c r="D338" s="30"/>
      <c r="E338" s="30" t="s">
        <v>390</v>
      </c>
      <c r="F338" s="568" t="s">
        <v>102</v>
      </c>
      <c r="G338" s="30"/>
      <c r="H338" s="30"/>
      <c r="I338" s="30"/>
      <c r="J338" s="30"/>
      <c r="K338" s="30"/>
      <c r="L338" s="30"/>
      <c r="M338" s="650"/>
      <c r="N338" s="659">
        <v>7.98</v>
      </c>
      <c r="O338" s="660">
        <v>3</v>
      </c>
      <c r="P338" s="30">
        <v>11.25</v>
      </c>
      <c r="Q338" s="662">
        <f t="shared" si="5"/>
        <v>89.775</v>
      </c>
    </row>
    <row r="339" s="1" customFormat="1" spans="1:17">
      <c r="A339" s="650">
        <v>333</v>
      </c>
      <c r="B339" s="651" t="s">
        <v>10208</v>
      </c>
      <c r="C339" s="652" t="s">
        <v>10209</v>
      </c>
      <c r="D339" s="30"/>
      <c r="E339" s="30" t="s">
        <v>390</v>
      </c>
      <c r="F339" s="568" t="s">
        <v>102</v>
      </c>
      <c r="G339" s="30"/>
      <c r="H339" s="30"/>
      <c r="I339" s="30"/>
      <c r="J339" s="30"/>
      <c r="K339" s="30"/>
      <c r="L339" s="30"/>
      <c r="M339" s="650"/>
      <c r="N339" s="659">
        <v>10.64</v>
      </c>
      <c r="O339" s="660">
        <v>4</v>
      </c>
      <c r="P339" s="30">
        <v>11.25</v>
      </c>
      <c r="Q339" s="662">
        <f t="shared" si="5"/>
        <v>119.7</v>
      </c>
    </row>
    <row r="340" s="1" customFormat="1" spans="1:17">
      <c r="A340" s="650">
        <v>334</v>
      </c>
      <c r="B340" s="651" t="s">
        <v>10210</v>
      </c>
      <c r="C340" s="652" t="s">
        <v>10211</v>
      </c>
      <c r="D340" s="30"/>
      <c r="E340" s="30" t="s">
        <v>390</v>
      </c>
      <c r="F340" s="568" t="s">
        <v>102</v>
      </c>
      <c r="G340" s="30"/>
      <c r="H340" s="30"/>
      <c r="I340" s="30"/>
      <c r="J340" s="30"/>
      <c r="K340" s="30"/>
      <c r="L340" s="30"/>
      <c r="M340" s="650"/>
      <c r="N340" s="659">
        <v>7.98</v>
      </c>
      <c r="O340" s="660">
        <v>3</v>
      </c>
      <c r="P340" s="30">
        <v>11.25</v>
      </c>
      <c r="Q340" s="662">
        <f t="shared" si="5"/>
        <v>89.775</v>
      </c>
    </row>
    <row r="341" s="1" customFormat="1" spans="1:17">
      <c r="A341" s="650">
        <v>335</v>
      </c>
      <c r="B341" s="651" t="s">
        <v>10212</v>
      </c>
      <c r="C341" s="652" t="s">
        <v>10213</v>
      </c>
      <c r="D341" s="30"/>
      <c r="E341" s="30" t="s">
        <v>390</v>
      </c>
      <c r="F341" s="568" t="s">
        <v>102</v>
      </c>
      <c r="G341" s="30"/>
      <c r="H341" s="30"/>
      <c r="I341" s="30"/>
      <c r="J341" s="30"/>
      <c r="K341" s="30"/>
      <c r="L341" s="30"/>
      <c r="M341" s="650"/>
      <c r="N341" s="659">
        <v>21.27</v>
      </c>
      <c r="O341" s="660">
        <v>8</v>
      </c>
      <c r="P341" s="30">
        <v>11.25</v>
      </c>
      <c r="Q341" s="662">
        <f t="shared" si="5"/>
        <v>239.2875</v>
      </c>
    </row>
    <row r="342" s="1" customFormat="1" spans="1:17">
      <c r="A342" s="650">
        <v>336</v>
      </c>
      <c r="B342" s="651" t="s">
        <v>10214</v>
      </c>
      <c r="C342" s="652" t="s">
        <v>10215</v>
      </c>
      <c r="D342" s="30"/>
      <c r="E342" s="30" t="s">
        <v>390</v>
      </c>
      <c r="F342" s="568" t="s">
        <v>102</v>
      </c>
      <c r="G342" s="30"/>
      <c r="H342" s="30"/>
      <c r="I342" s="30"/>
      <c r="J342" s="30"/>
      <c r="K342" s="30"/>
      <c r="L342" s="30"/>
      <c r="M342" s="650"/>
      <c r="N342" s="659">
        <v>10.64</v>
      </c>
      <c r="O342" s="660">
        <v>4</v>
      </c>
      <c r="P342" s="30">
        <v>11.25</v>
      </c>
      <c r="Q342" s="662">
        <f t="shared" si="5"/>
        <v>119.7</v>
      </c>
    </row>
    <row r="343" s="1" customFormat="1" spans="1:17">
      <c r="A343" s="650">
        <v>337</v>
      </c>
      <c r="B343" s="651" t="s">
        <v>10216</v>
      </c>
      <c r="C343" s="652" t="s">
        <v>10217</v>
      </c>
      <c r="D343" s="30"/>
      <c r="E343" s="30" t="s">
        <v>390</v>
      </c>
      <c r="F343" s="568" t="s">
        <v>102</v>
      </c>
      <c r="G343" s="30"/>
      <c r="H343" s="30"/>
      <c r="I343" s="30"/>
      <c r="J343" s="30"/>
      <c r="K343" s="30"/>
      <c r="L343" s="30"/>
      <c r="M343" s="650"/>
      <c r="N343" s="659">
        <v>23.93</v>
      </c>
      <c r="O343" s="660">
        <v>9</v>
      </c>
      <c r="P343" s="30">
        <v>11.25</v>
      </c>
      <c r="Q343" s="662">
        <f t="shared" si="5"/>
        <v>269.2125</v>
      </c>
    </row>
    <row r="344" s="1" customFormat="1" spans="1:17">
      <c r="A344" s="650">
        <v>338</v>
      </c>
      <c r="B344" s="651" t="s">
        <v>10218</v>
      </c>
      <c r="C344" s="652" t="s">
        <v>10219</v>
      </c>
      <c r="D344" s="30"/>
      <c r="E344" s="30" t="s">
        <v>390</v>
      </c>
      <c r="F344" s="568" t="s">
        <v>102</v>
      </c>
      <c r="G344" s="30"/>
      <c r="H344" s="30"/>
      <c r="I344" s="30"/>
      <c r="J344" s="30"/>
      <c r="K344" s="30"/>
      <c r="L344" s="30"/>
      <c r="M344" s="650"/>
      <c r="N344" s="659">
        <v>7.98</v>
      </c>
      <c r="O344" s="660">
        <v>3</v>
      </c>
      <c r="P344" s="30">
        <v>11.25</v>
      </c>
      <c r="Q344" s="662">
        <f t="shared" si="5"/>
        <v>89.775</v>
      </c>
    </row>
    <row r="345" s="1" customFormat="1" spans="1:17">
      <c r="A345" s="650">
        <v>339</v>
      </c>
      <c r="B345" s="651" t="s">
        <v>10220</v>
      </c>
      <c r="C345" s="652" t="s">
        <v>10221</v>
      </c>
      <c r="D345" s="30"/>
      <c r="E345" s="30" t="s">
        <v>390</v>
      </c>
      <c r="F345" s="568" t="s">
        <v>102</v>
      </c>
      <c r="G345" s="30"/>
      <c r="H345" s="30"/>
      <c r="I345" s="30"/>
      <c r="J345" s="30"/>
      <c r="K345" s="30"/>
      <c r="L345" s="30"/>
      <c r="M345" s="650"/>
      <c r="N345" s="659">
        <v>10.64</v>
      </c>
      <c r="O345" s="660">
        <v>4</v>
      </c>
      <c r="P345" s="30">
        <v>11.25</v>
      </c>
      <c r="Q345" s="662">
        <f t="shared" si="5"/>
        <v>119.7</v>
      </c>
    </row>
    <row r="346" s="1" customFormat="1" spans="1:17">
      <c r="A346" s="650">
        <v>340</v>
      </c>
      <c r="B346" s="651" t="s">
        <v>10222</v>
      </c>
      <c r="C346" s="652" t="s">
        <v>10223</v>
      </c>
      <c r="D346" s="30"/>
      <c r="E346" s="30" t="s">
        <v>390</v>
      </c>
      <c r="F346" s="568" t="s">
        <v>102</v>
      </c>
      <c r="G346" s="30"/>
      <c r="H346" s="30"/>
      <c r="I346" s="30"/>
      <c r="J346" s="30"/>
      <c r="K346" s="30"/>
      <c r="L346" s="30"/>
      <c r="M346" s="650"/>
      <c r="N346" s="659">
        <v>10.64</v>
      </c>
      <c r="O346" s="660">
        <v>4</v>
      </c>
      <c r="P346" s="30">
        <v>11.25</v>
      </c>
      <c r="Q346" s="662">
        <f t="shared" si="5"/>
        <v>119.7</v>
      </c>
    </row>
    <row r="347" s="1" customFormat="1" spans="1:17">
      <c r="A347" s="650">
        <v>341</v>
      </c>
      <c r="B347" s="651" t="s">
        <v>10224</v>
      </c>
      <c r="C347" s="652" t="s">
        <v>10225</v>
      </c>
      <c r="D347" s="30"/>
      <c r="E347" s="30" t="s">
        <v>390</v>
      </c>
      <c r="F347" s="568" t="s">
        <v>102</v>
      </c>
      <c r="G347" s="30"/>
      <c r="H347" s="30"/>
      <c r="I347" s="30"/>
      <c r="J347" s="30"/>
      <c r="K347" s="30"/>
      <c r="L347" s="30"/>
      <c r="M347" s="650"/>
      <c r="N347" s="659">
        <v>10.64</v>
      </c>
      <c r="O347" s="660">
        <v>4</v>
      </c>
      <c r="P347" s="30">
        <v>11.25</v>
      </c>
      <c r="Q347" s="662">
        <f t="shared" si="5"/>
        <v>119.7</v>
      </c>
    </row>
    <row r="348" s="1" customFormat="1" spans="1:17">
      <c r="A348" s="650">
        <v>342</v>
      </c>
      <c r="B348" s="651" t="s">
        <v>7793</v>
      </c>
      <c r="C348" s="652" t="s">
        <v>7089</v>
      </c>
      <c r="D348" s="30"/>
      <c r="E348" s="30" t="s">
        <v>390</v>
      </c>
      <c r="F348" s="568" t="s">
        <v>102</v>
      </c>
      <c r="G348" s="30"/>
      <c r="H348" s="30"/>
      <c r="I348" s="30"/>
      <c r="J348" s="30"/>
      <c r="K348" s="30"/>
      <c r="L348" s="30"/>
      <c r="M348" s="650"/>
      <c r="N348" s="659">
        <v>10.64</v>
      </c>
      <c r="O348" s="660">
        <v>4</v>
      </c>
      <c r="P348" s="30">
        <v>11.25</v>
      </c>
      <c r="Q348" s="662">
        <f t="shared" si="5"/>
        <v>119.7</v>
      </c>
    </row>
    <row r="349" s="1" customFormat="1" spans="1:17">
      <c r="A349" s="650">
        <v>343</v>
      </c>
      <c r="B349" s="651" t="s">
        <v>10226</v>
      </c>
      <c r="C349" s="652" t="s">
        <v>10227</v>
      </c>
      <c r="D349" s="30"/>
      <c r="E349" s="30" t="s">
        <v>390</v>
      </c>
      <c r="F349" s="568" t="s">
        <v>102</v>
      </c>
      <c r="G349" s="30"/>
      <c r="H349" s="30"/>
      <c r="I349" s="30"/>
      <c r="J349" s="30"/>
      <c r="K349" s="30"/>
      <c r="L349" s="30"/>
      <c r="M349" s="650"/>
      <c r="N349" s="659">
        <v>10.64</v>
      </c>
      <c r="O349" s="660">
        <v>4</v>
      </c>
      <c r="P349" s="30">
        <v>11.25</v>
      </c>
      <c r="Q349" s="662">
        <f t="shared" si="5"/>
        <v>119.7</v>
      </c>
    </row>
    <row r="350" s="1" customFormat="1" spans="1:17">
      <c r="A350" s="650">
        <v>344</v>
      </c>
      <c r="B350" s="651" t="s">
        <v>10228</v>
      </c>
      <c r="C350" s="652" t="s">
        <v>10229</v>
      </c>
      <c r="D350" s="30"/>
      <c r="E350" s="30" t="s">
        <v>390</v>
      </c>
      <c r="F350" s="568" t="s">
        <v>102</v>
      </c>
      <c r="G350" s="30"/>
      <c r="H350" s="30"/>
      <c r="I350" s="30"/>
      <c r="J350" s="30"/>
      <c r="K350" s="30"/>
      <c r="L350" s="30"/>
      <c r="M350" s="650"/>
      <c r="N350" s="659">
        <v>5.32</v>
      </c>
      <c r="O350" s="660">
        <v>2</v>
      </c>
      <c r="P350" s="30">
        <v>11.25</v>
      </c>
      <c r="Q350" s="662">
        <f t="shared" si="5"/>
        <v>59.85</v>
      </c>
    </row>
    <row r="351" s="1" customFormat="1" spans="1:17">
      <c r="A351" s="650">
        <v>345</v>
      </c>
      <c r="B351" s="651" t="s">
        <v>10230</v>
      </c>
      <c r="C351" s="652" t="s">
        <v>10231</v>
      </c>
      <c r="D351" s="30"/>
      <c r="E351" s="30" t="s">
        <v>390</v>
      </c>
      <c r="F351" s="568" t="s">
        <v>102</v>
      </c>
      <c r="G351" s="30"/>
      <c r="H351" s="30"/>
      <c r="I351" s="30"/>
      <c r="J351" s="30"/>
      <c r="K351" s="30"/>
      <c r="L351" s="30"/>
      <c r="M351" s="650"/>
      <c r="N351" s="659">
        <v>23.93</v>
      </c>
      <c r="O351" s="660">
        <v>9</v>
      </c>
      <c r="P351" s="30">
        <v>11.25</v>
      </c>
      <c r="Q351" s="662">
        <f t="shared" si="5"/>
        <v>269.2125</v>
      </c>
    </row>
    <row r="352" s="1" customFormat="1" spans="1:17">
      <c r="A352" s="650">
        <v>346</v>
      </c>
      <c r="B352" s="651" t="s">
        <v>10232</v>
      </c>
      <c r="C352" s="652" t="s">
        <v>10233</v>
      </c>
      <c r="D352" s="30"/>
      <c r="E352" s="30" t="s">
        <v>390</v>
      </c>
      <c r="F352" s="568" t="s">
        <v>102</v>
      </c>
      <c r="G352" s="30"/>
      <c r="H352" s="30"/>
      <c r="I352" s="30"/>
      <c r="J352" s="30"/>
      <c r="K352" s="30"/>
      <c r="L352" s="30"/>
      <c r="M352" s="650"/>
      <c r="N352" s="659">
        <v>13.3</v>
      </c>
      <c r="O352" s="660">
        <v>5</v>
      </c>
      <c r="P352" s="30">
        <v>11.25</v>
      </c>
      <c r="Q352" s="662">
        <f t="shared" si="5"/>
        <v>149.625</v>
      </c>
    </row>
    <row r="353" s="1" customFormat="1" spans="1:17">
      <c r="A353" s="650">
        <v>347</v>
      </c>
      <c r="B353" s="651" t="s">
        <v>10234</v>
      </c>
      <c r="C353" s="652" t="s">
        <v>10235</v>
      </c>
      <c r="D353" s="30"/>
      <c r="E353" s="30" t="s">
        <v>390</v>
      </c>
      <c r="F353" s="568" t="s">
        <v>102</v>
      </c>
      <c r="G353" s="30"/>
      <c r="H353" s="30"/>
      <c r="I353" s="30"/>
      <c r="J353" s="30"/>
      <c r="K353" s="30"/>
      <c r="L353" s="30"/>
      <c r="M353" s="650"/>
      <c r="N353" s="659">
        <v>10.64</v>
      </c>
      <c r="O353" s="660">
        <v>4</v>
      </c>
      <c r="P353" s="30">
        <v>11.25</v>
      </c>
      <c r="Q353" s="662">
        <f t="shared" si="5"/>
        <v>119.7</v>
      </c>
    </row>
    <row r="354" s="1" customFormat="1" spans="1:17">
      <c r="A354" s="650">
        <v>348</v>
      </c>
      <c r="B354" s="651" t="s">
        <v>10236</v>
      </c>
      <c r="C354" s="652" t="s">
        <v>10237</v>
      </c>
      <c r="D354" s="30"/>
      <c r="E354" s="30" t="s">
        <v>390</v>
      </c>
      <c r="F354" s="568" t="s">
        <v>102</v>
      </c>
      <c r="G354" s="30"/>
      <c r="H354" s="30"/>
      <c r="I354" s="30"/>
      <c r="J354" s="30"/>
      <c r="K354" s="30"/>
      <c r="L354" s="30"/>
      <c r="M354" s="650"/>
      <c r="N354" s="659">
        <v>7.98</v>
      </c>
      <c r="O354" s="660">
        <v>3</v>
      </c>
      <c r="P354" s="30">
        <v>11.25</v>
      </c>
      <c r="Q354" s="662">
        <f t="shared" si="5"/>
        <v>89.775</v>
      </c>
    </row>
    <row r="355" s="1" customFormat="1" spans="1:17">
      <c r="A355" s="650">
        <v>349</v>
      </c>
      <c r="B355" s="651" t="s">
        <v>10238</v>
      </c>
      <c r="C355" s="652" t="s">
        <v>10239</v>
      </c>
      <c r="D355" s="30"/>
      <c r="E355" s="30" t="s">
        <v>390</v>
      </c>
      <c r="F355" s="568" t="s">
        <v>102</v>
      </c>
      <c r="G355" s="30"/>
      <c r="H355" s="30"/>
      <c r="I355" s="30"/>
      <c r="J355" s="30"/>
      <c r="K355" s="30"/>
      <c r="L355" s="30"/>
      <c r="M355" s="650"/>
      <c r="N355" s="659">
        <v>10.64</v>
      </c>
      <c r="O355" s="660">
        <v>4</v>
      </c>
      <c r="P355" s="30">
        <v>11.25</v>
      </c>
      <c r="Q355" s="662">
        <f t="shared" si="5"/>
        <v>119.7</v>
      </c>
    </row>
    <row r="356" s="1" customFormat="1" spans="1:17">
      <c r="A356" s="650">
        <v>350</v>
      </c>
      <c r="B356" s="651" t="s">
        <v>10240</v>
      </c>
      <c r="C356" s="652" t="s">
        <v>10241</v>
      </c>
      <c r="D356" s="30"/>
      <c r="E356" s="30" t="s">
        <v>390</v>
      </c>
      <c r="F356" s="568" t="s">
        <v>102</v>
      </c>
      <c r="G356" s="30"/>
      <c r="H356" s="30"/>
      <c r="I356" s="30"/>
      <c r="J356" s="30"/>
      <c r="K356" s="30"/>
      <c r="L356" s="30"/>
      <c r="M356" s="650"/>
      <c r="N356" s="659">
        <v>23.93</v>
      </c>
      <c r="O356" s="660">
        <v>9</v>
      </c>
      <c r="P356" s="30">
        <v>11.25</v>
      </c>
      <c r="Q356" s="662">
        <f t="shared" si="5"/>
        <v>269.2125</v>
      </c>
    </row>
    <row r="357" s="1" customFormat="1" spans="1:17">
      <c r="A357" s="650">
        <v>351</v>
      </c>
      <c r="B357" s="651" t="s">
        <v>10242</v>
      </c>
      <c r="C357" s="652" t="s">
        <v>10243</v>
      </c>
      <c r="D357" s="30"/>
      <c r="E357" s="30" t="s">
        <v>390</v>
      </c>
      <c r="F357" s="568" t="s">
        <v>102</v>
      </c>
      <c r="G357" s="30"/>
      <c r="H357" s="30"/>
      <c r="I357" s="30"/>
      <c r="J357" s="30"/>
      <c r="K357" s="30"/>
      <c r="L357" s="30"/>
      <c r="M357" s="650"/>
      <c r="N357" s="659">
        <v>18.61</v>
      </c>
      <c r="O357" s="660">
        <v>7</v>
      </c>
      <c r="P357" s="30">
        <v>11.25</v>
      </c>
      <c r="Q357" s="662">
        <f t="shared" si="5"/>
        <v>209.3625</v>
      </c>
    </row>
    <row r="358" s="1" customFormat="1" spans="1:17">
      <c r="A358" s="650">
        <v>352</v>
      </c>
      <c r="B358" s="651" t="s">
        <v>10244</v>
      </c>
      <c r="C358" s="652" t="s">
        <v>10245</v>
      </c>
      <c r="D358" s="30"/>
      <c r="E358" s="30" t="s">
        <v>390</v>
      </c>
      <c r="F358" s="568" t="s">
        <v>102</v>
      </c>
      <c r="G358" s="30"/>
      <c r="H358" s="30"/>
      <c r="I358" s="30"/>
      <c r="J358" s="30"/>
      <c r="K358" s="30"/>
      <c r="L358" s="30"/>
      <c r="M358" s="650"/>
      <c r="N358" s="659">
        <v>7.98</v>
      </c>
      <c r="O358" s="660">
        <v>3</v>
      </c>
      <c r="P358" s="30">
        <v>11.25</v>
      </c>
      <c r="Q358" s="662">
        <f t="shared" si="5"/>
        <v>89.775</v>
      </c>
    </row>
    <row r="359" s="1" customFormat="1" spans="1:17">
      <c r="A359" s="650">
        <v>353</v>
      </c>
      <c r="B359" s="651" t="s">
        <v>10246</v>
      </c>
      <c r="C359" s="652" t="s">
        <v>9725</v>
      </c>
      <c r="D359" s="30"/>
      <c r="E359" s="30" t="s">
        <v>390</v>
      </c>
      <c r="F359" s="568" t="s">
        <v>102</v>
      </c>
      <c r="G359" s="30"/>
      <c r="H359" s="30"/>
      <c r="I359" s="30"/>
      <c r="J359" s="30"/>
      <c r="K359" s="30"/>
      <c r="L359" s="30"/>
      <c r="M359" s="650"/>
      <c r="N359" s="659">
        <v>7.98</v>
      </c>
      <c r="O359" s="660">
        <v>3</v>
      </c>
      <c r="P359" s="30">
        <v>11.25</v>
      </c>
      <c r="Q359" s="662">
        <f t="shared" si="5"/>
        <v>89.775</v>
      </c>
    </row>
    <row r="360" s="1" customFormat="1" spans="1:17">
      <c r="A360" s="650">
        <v>354</v>
      </c>
      <c r="B360" s="651" t="s">
        <v>10247</v>
      </c>
      <c r="C360" s="652" t="s">
        <v>7720</v>
      </c>
      <c r="D360" s="30"/>
      <c r="E360" s="30" t="s">
        <v>390</v>
      </c>
      <c r="F360" s="568" t="s">
        <v>102</v>
      </c>
      <c r="G360" s="30"/>
      <c r="H360" s="30"/>
      <c r="I360" s="30"/>
      <c r="J360" s="30"/>
      <c r="K360" s="30"/>
      <c r="L360" s="30"/>
      <c r="M360" s="650"/>
      <c r="N360" s="659">
        <v>13.3</v>
      </c>
      <c r="O360" s="660">
        <v>5</v>
      </c>
      <c r="P360" s="30">
        <v>11.25</v>
      </c>
      <c r="Q360" s="662">
        <f t="shared" si="5"/>
        <v>149.625</v>
      </c>
    </row>
    <row r="361" s="1" customFormat="1" spans="1:17">
      <c r="A361" s="650">
        <v>355</v>
      </c>
      <c r="B361" s="651" t="s">
        <v>5943</v>
      </c>
      <c r="C361" s="652" t="s">
        <v>10248</v>
      </c>
      <c r="D361" s="30"/>
      <c r="E361" s="30" t="s">
        <v>390</v>
      </c>
      <c r="F361" s="568" t="s">
        <v>102</v>
      </c>
      <c r="G361" s="30"/>
      <c r="H361" s="30"/>
      <c r="I361" s="30"/>
      <c r="J361" s="30"/>
      <c r="K361" s="30"/>
      <c r="L361" s="30"/>
      <c r="M361" s="650"/>
      <c r="N361" s="659">
        <v>13.3</v>
      </c>
      <c r="O361" s="660">
        <v>5</v>
      </c>
      <c r="P361" s="30">
        <v>11.25</v>
      </c>
      <c r="Q361" s="662">
        <f t="shared" si="5"/>
        <v>149.625</v>
      </c>
    </row>
    <row r="362" s="1" customFormat="1" spans="1:17">
      <c r="A362" s="650">
        <v>356</v>
      </c>
      <c r="B362" s="651" t="s">
        <v>10249</v>
      </c>
      <c r="C362" s="652" t="s">
        <v>10250</v>
      </c>
      <c r="D362" s="30"/>
      <c r="E362" s="30" t="s">
        <v>390</v>
      </c>
      <c r="F362" s="568" t="s">
        <v>102</v>
      </c>
      <c r="G362" s="30"/>
      <c r="H362" s="30"/>
      <c r="I362" s="30"/>
      <c r="J362" s="30"/>
      <c r="K362" s="30"/>
      <c r="L362" s="30"/>
      <c r="M362" s="650"/>
      <c r="N362" s="659">
        <v>13.3</v>
      </c>
      <c r="O362" s="660">
        <v>5</v>
      </c>
      <c r="P362" s="30">
        <v>11.25</v>
      </c>
      <c r="Q362" s="662">
        <f t="shared" si="5"/>
        <v>149.625</v>
      </c>
    </row>
    <row r="363" s="1" customFormat="1" spans="1:17">
      <c r="A363" s="650">
        <v>357</v>
      </c>
      <c r="B363" s="651" t="s">
        <v>10251</v>
      </c>
      <c r="C363" s="652" t="s">
        <v>10197</v>
      </c>
      <c r="D363" s="30"/>
      <c r="E363" s="30" t="s">
        <v>390</v>
      </c>
      <c r="F363" s="568" t="s">
        <v>102</v>
      </c>
      <c r="G363" s="30"/>
      <c r="H363" s="30"/>
      <c r="I363" s="30"/>
      <c r="J363" s="30"/>
      <c r="K363" s="30"/>
      <c r="L363" s="30"/>
      <c r="M363" s="650"/>
      <c r="N363" s="659">
        <v>15.95</v>
      </c>
      <c r="O363" s="660">
        <v>6</v>
      </c>
      <c r="P363" s="30">
        <v>11.25</v>
      </c>
      <c r="Q363" s="662">
        <f t="shared" si="5"/>
        <v>179.4375</v>
      </c>
    </row>
    <row r="364" s="1" customFormat="1" spans="1:17">
      <c r="A364" s="650">
        <v>358</v>
      </c>
      <c r="B364" s="651" t="s">
        <v>10252</v>
      </c>
      <c r="C364" s="652" t="s">
        <v>10253</v>
      </c>
      <c r="D364" s="30"/>
      <c r="E364" s="30" t="s">
        <v>390</v>
      </c>
      <c r="F364" s="568" t="s">
        <v>102</v>
      </c>
      <c r="G364" s="30"/>
      <c r="H364" s="30"/>
      <c r="I364" s="30"/>
      <c r="J364" s="30"/>
      <c r="K364" s="30"/>
      <c r="L364" s="30"/>
      <c r="M364" s="650"/>
      <c r="N364" s="659">
        <v>7.98</v>
      </c>
      <c r="O364" s="660">
        <v>3</v>
      </c>
      <c r="P364" s="30">
        <v>11.25</v>
      </c>
      <c r="Q364" s="662">
        <f t="shared" si="5"/>
        <v>89.775</v>
      </c>
    </row>
    <row r="365" s="1" customFormat="1" spans="1:17">
      <c r="A365" s="650">
        <v>359</v>
      </c>
      <c r="B365" s="651" t="s">
        <v>10254</v>
      </c>
      <c r="C365" s="652" t="s">
        <v>4704</v>
      </c>
      <c r="D365" s="30"/>
      <c r="E365" s="30" t="s">
        <v>390</v>
      </c>
      <c r="F365" s="568" t="s">
        <v>102</v>
      </c>
      <c r="G365" s="30"/>
      <c r="H365" s="30"/>
      <c r="I365" s="30"/>
      <c r="J365" s="30"/>
      <c r="K365" s="30"/>
      <c r="L365" s="30"/>
      <c r="M365" s="650"/>
      <c r="N365" s="659">
        <v>15.95</v>
      </c>
      <c r="O365" s="660">
        <v>6</v>
      </c>
      <c r="P365" s="30">
        <v>11.25</v>
      </c>
      <c r="Q365" s="662">
        <f t="shared" si="5"/>
        <v>179.4375</v>
      </c>
    </row>
    <row r="366" s="1" customFormat="1" spans="1:17">
      <c r="A366" s="650">
        <v>360</v>
      </c>
      <c r="B366" s="651" t="s">
        <v>10255</v>
      </c>
      <c r="C366" s="652" t="s">
        <v>10256</v>
      </c>
      <c r="D366" s="30"/>
      <c r="E366" s="30" t="s">
        <v>390</v>
      </c>
      <c r="F366" s="568" t="s">
        <v>102</v>
      </c>
      <c r="G366" s="30"/>
      <c r="H366" s="30"/>
      <c r="I366" s="30"/>
      <c r="J366" s="30"/>
      <c r="K366" s="30"/>
      <c r="L366" s="30"/>
      <c r="M366" s="650"/>
      <c r="N366" s="659">
        <v>5.32</v>
      </c>
      <c r="O366" s="660">
        <v>2</v>
      </c>
      <c r="P366" s="30">
        <v>11.25</v>
      </c>
      <c r="Q366" s="662">
        <f t="shared" si="5"/>
        <v>59.85</v>
      </c>
    </row>
    <row r="367" s="1" customFormat="1" spans="1:17">
      <c r="A367" s="650">
        <v>361</v>
      </c>
      <c r="B367" s="651" t="s">
        <v>6768</v>
      </c>
      <c r="C367" s="652" t="s">
        <v>10257</v>
      </c>
      <c r="D367" s="30"/>
      <c r="E367" s="30" t="s">
        <v>390</v>
      </c>
      <c r="F367" s="568" t="s">
        <v>102</v>
      </c>
      <c r="G367" s="30"/>
      <c r="H367" s="30"/>
      <c r="I367" s="30"/>
      <c r="J367" s="30"/>
      <c r="K367" s="30"/>
      <c r="L367" s="30"/>
      <c r="M367" s="650"/>
      <c r="N367" s="659">
        <v>2.66</v>
      </c>
      <c r="O367" s="660">
        <v>1</v>
      </c>
      <c r="P367" s="30">
        <v>11.25</v>
      </c>
      <c r="Q367" s="662">
        <f t="shared" si="5"/>
        <v>29.925</v>
      </c>
    </row>
    <row r="368" s="1" customFormat="1" spans="1:17">
      <c r="A368" s="650">
        <v>362</v>
      </c>
      <c r="B368" s="651" t="s">
        <v>10258</v>
      </c>
      <c r="C368" s="652" t="s">
        <v>10259</v>
      </c>
      <c r="D368" s="30"/>
      <c r="E368" s="30" t="s">
        <v>390</v>
      </c>
      <c r="F368" s="568" t="s">
        <v>102</v>
      </c>
      <c r="G368" s="30"/>
      <c r="H368" s="30"/>
      <c r="I368" s="30"/>
      <c r="J368" s="30"/>
      <c r="K368" s="30"/>
      <c r="L368" s="30"/>
      <c r="M368" s="650"/>
      <c r="N368" s="659">
        <v>5.32</v>
      </c>
      <c r="O368" s="660">
        <v>2</v>
      </c>
      <c r="P368" s="30">
        <v>11.25</v>
      </c>
      <c r="Q368" s="662">
        <f t="shared" si="5"/>
        <v>59.85</v>
      </c>
    </row>
    <row r="369" s="1" customFormat="1" spans="1:17">
      <c r="A369" s="650">
        <v>363</v>
      </c>
      <c r="B369" s="651" t="s">
        <v>10260</v>
      </c>
      <c r="C369" s="652" t="s">
        <v>10261</v>
      </c>
      <c r="D369" s="30"/>
      <c r="E369" s="30" t="s">
        <v>390</v>
      </c>
      <c r="F369" s="568" t="s">
        <v>102</v>
      </c>
      <c r="G369" s="30"/>
      <c r="H369" s="30"/>
      <c r="I369" s="30"/>
      <c r="J369" s="30"/>
      <c r="K369" s="30"/>
      <c r="L369" s="30"/>
      <c r="M369" s="650"/>
      <c r="N369" s="659">
        <v>5.32</v>
      </c>
      <c r="O369" s="660">
        <v>2</v>
      </c>
      <c r="P369" s="30">
        <v>11.25</v>
      </c>
      <c r="Q369" s="662">
        <f t="shared" si="5"/>
        <v>59.85</v>
      </c>
    </row>
    <row r="370" s="1" customFormat="1" spans="1:17">
      <c r="A370" s="650">
        <v>364</v>
      </c>
      <c r="B370" s="651" t="s">
        <v>10262</v>
      </c>
      <c r="C370" s="652" t="s">
        <v>10263</v>
      </c>
      <c r="D370" s="30"/>
      <c r="E370" s="30" t="s">
        <v>390</v>
      </c>
      <c r="F370" s="568" t="s">
        <v>102</v>
      </c>
      <c r="G370" s="30"/>
      <c r="H370" s="30"/>
      <c r="I370" s="30"/>
      <c r="J370" s="30"/>
      <c r="K370" s="30"/>
      <c r="L370" s="30"/>
      <c r="M370" s="650"/>
      <c r="N370" s="659">
        <v>5.32</v>
      </c>
      <c r="O370" s="660">
        <v>2</v>
      </c>
      <c r="P370" s="30">
        <v>11.25</v>
      </c>
      <c r="Q370" s="662">
        <f t="shared" si="5"/>
        <v>59.85</v>
      </c>
    </row>
    <row r="371" s="1" customFormat="1" spans="1:17">
      <c r="A371" s="650">
        <v>365</v>
      </c>
      <c r="B371" s="651" t="s">
        <v>10264</v>
      </c>
      <c r="C371" s="652" t="s">
        <v>10265</v>
      </c>
      <c r="D371" s="30"/>
      <c r="E371" s="30" t="s">
        <v>390</v>
      </c>
      <c r="F371" s="568" t="s">
        <v>102</v>
      </c>
      <c r="G371" s="30"/>
      <c r="H371" s="30"/>
      <c r="I371" s="30"/>
      <c r="J371" s="30"/>
      <c r="K371" s="30"/>
      <c r="L371" s="30"/>
      <c r="M371" s="650"/>
      <c r="N371" s="659">
        <v>10.64</v>
      </c>
      <c r="O371" s="660">
        <v>4</v>
      </c>
      <c r="P371" s="30">
        <v>11.25</v>
      </c>
      <c r="Q371" s="662">
        <f t="shared" si="5"/>
        <v>119.7</v>
      </c>
    </row>
    <row r="372" s="1" customFormat="1" spans="1:17">
      <c r="A372" s="650">
        <v>366</v>
      </c>
      <c r="B372" s="651" t="s">
        <v>10266</v>
      </c>
      <c r="C372" s="652" t="s">
        <v>6847</v>
      </c>
      <c r="D372" s="30"/>
      <c r="E372" s="30" t="s">
        <v>390</v>
      </c>
      <c r="F372" s="568" t="s">
        <v>102</v>
      </c>
      <c r="G372" s="30"/>
      <c r="H372" s="30"/>
      <c r="I372" s="30"/>
      <c r="J372" s="30"/>
      <c r="K372" s="30"/>
      <c r="L372" s="30"/>
      <c r="M372" s="650"/>
      <c r="N372" s="659">
        <v>2.66</v>
      </c>
      <c r="O372" s="660">
        <v>1</v>
      </c>
      <c r="P372" s="30">
        <v>11.25</v>
      </c>
      <c r="Q372" s="662">
        <f t="shared" si="5"/>
        <v>29.925</v>
      </c>
    </row>
    <row r="373" s="1" customFormat="1" spans="1:17">
      <c r="A373" s="650">
        <v>367</v>
      </c>
      <c r="B373" s="651" t="s">
        <v>10267</v>
      </c>
      <c r="C373" s="652" t="s">
        <v>10268</v>
      </c>
      <c r="D373" s="30"/>
      <c r="E373" s="30" t="s">
        <v>390</v>
      </c>
      <c r="F373" s="568" t="s">
        <v>102</v>
      </c>
      <c r="G373" s="30"/>
      <c r="H373" s="30"/>
      <c r="I373" s="30"/>
      <c r="J373" s="30"/>
      <c r="K373" s="30"/>
      <c r="L373" s="30"/>
      <c r="M373" s="650"/>
      <c r="N373" s="659">
        <v>13.3</v>
      </c>
      <c r="O373" s="660">
        <v>5</v>
      </c>
      <c r="P373" s="30">
        <v>11.25</v>
      </c>
      <c r="Q373" s="662">
        <f t="shared" si="5"/>
        <v>149.625</v>
      </c>
    </row>
    <row r="374" s="1" customFormat="1" spans="1:17">
      <c r="A374" s="650">
        <v>368</v>
      </c>
      <c r="B374" s="651" t="s">
        <v>10269</v>
      </c>
      <c r="C374" s="652" t="s">
        <v>10270</v>
      </c>
      <c r="D374" s="30"/>
      <c r="E374" s="30" t="s">
        <v>390</v>
      </c>
      <c r="F374" s="568" t="s">
        <v>102</v>
      </c>
      <c r="G374" s="30"/>
      <c r="H374" s="30"/>
      <c r="I374" s="30"/>
      <c r="J374" s="30"/>
      <c r="K374" s="30"/>
      <c r="L374" s="30"/>
      <c r="M374" s="650"/>
      <c r="N374" s="659">
        <v>15.95</v>
      </c>
      <c r="O374" s="660">
        <v>6</v>
      </c>
      <c r="P374" s="30">
        <v>11.25</v>
      </c>
      <c r="Q374" s="662">
        <f t="shared" si="5"/>
        <v>179.4375</v>
      </c>
    </row>
    <row r="375" s="1" customFormat="1" spans="1:17">
      <c r="A375" s="650">
        <v>369</v>
      </c>
      <c r="B375" s="651" t="s">
        <v>10271</v>
      </c>
      <c r="C375" s="652" t="s">
        <v>10272</v>
      </c>
      <c r="D375" s="30"/>
      <c r="E375" s="30" t="s">
        <v>390</v>
      </c>
      <c r="F375" s="568" t="s">
        <v>102</v>
      </c>
      <c r="G375" s="30"/>
      <c r="H375" s="30"/>
      <c r="I375" s="30"/>
      <c r="J375" s="30"/>
      <c r="K375" s="30"/>
      <c r="L375" s="30"/>
      <c r="M375" s="650"/>
      <c r="N375" s="659">
        <v>15.95</v>
      </c>
      <c r="O375" s="660">
        <v>6</v>
      </c>
      <c r="P375" s="30">
        <v>11.25</v>
      </c>
      <c r="Q375" s="662">
        <f t="shared" si="5"/>
        <v>179.4375</v>
      </c>
    </row>
    <row r="376" s="1" customFormat="1" spans="1:17">
      <c r="A376" s="650">
        <v>370</v>
      </c>
      <c r="B376" s="651" t="s">
        <v>10273</v>
      </c>
      <c r="C376" s="652" t="s">
        <v>10274</v>
      </c>
      <c r="D376" s="30"/>
      <c r="E376" s="30" t="s">
        <v>390</v>
      </c>
      <c r="F376" s="568" t="s">
        <v>102</v>
      </c>
      <c r="G376" s="30"/>
      <c r="H376" s="30"/>
      <c r="I376" s="30"/>
      <c r="J376" s="30"/>
      <c r="K376" s="30"/>
      <c r="L376" s="30"/>
      <c r="M376" s="650"/>
      <c r="N376" s="659">
        <v>10.64</v>
      </c>
      <c r="O376" s="660">
        <v>4</v>
      </c>
      <c r="P376" s="30">
        <v>11.25</v>
      </c>
      <c r="Q376" s="662">
        <f t="shared" si="5"/>
        <v>119.7</v>
      </c>
    </row>
    <row r="377" s="1" customFormat="1" spans="1:17">
      <c r="A377" s="650">
        <v>371</v>
      </c>
      <c r="B377" s="651" t="s">
        <v>10275</v>
      </c>
      <c r="C377" s="652" t="s">
        <v>10276</v>
      </c>
      <c r="D377" s="30"/>
      <c r="E377" s="30" t="s">
        <v>390</v>
      </c>
      <c r="F377" s="568" t="s">
        <v>102</v>
      </c>
      <c r="G377" s="30"/>
      <c r="H377" s="30"/>
      <c r="I377" s="30"/>
      <c r="J377" s="30"/>
      <c r="K377" s="30"/>
      <c r="L377" s="30"/>
      <c r="M377" s="650"/>
      <c r="N377" s="659">
        <v>7.98</v>
      </c>
      <c r="O377" s="660">
        <v>3</v>
      </c>
      <c r="P377" s="30">
        <v>11.25</v>
      </c>
      <c r="Q377" s="662">
        <f t="shared" si="5"/>
        <v>89.775</v>
      </c>
    </row>
    <row r="378" s="1" customFormat="1" spans="1:17">
      <c r="A378" s="650">
        <v>372</v>
      </c>
      <c r="B378" s="651" t="s">
        <v>10277</v>
      </c>
      <c r="C378" s="652" t="s">
        <v>10278</v>
      </c>
      <c r="D378" s="30"/>
      <c r="E378" s="30" t="s">
        <v>390</v>
      </c>
      <c r="F378" s="568" t="s">
        <v>102</v>
      </c>
      <c r="G378" s="30"/>
      <c r="H378" s="30"/>
      <c r="I378" s="30"/>
      <c r="J378" s="30"/>
      <c r="K378" s="30"/>
      <c r="L378" s="30"/>
      <c r="M378" s="650"/>
      <c r="N378" s="659">
        <v>7.98</v>
      </c>
      <c r="O378" s="660">
        <v>3</v>
      </c>
      <c r="P378" s="30">
        <v>11.25</v>
      </c>
      <c r="Q378" s="662">
        <f t="shared" si="5"/>
        <v>89.775</v>
      </c>
    </row>
    <row r="379" s="1" customFormat="1" spans="1:17">
      <c r="A379" s="650">
        <v>373</v>
      </c>
      <c r="B379" s="651" t="s">
        <v>10279</v>
      </c>
      <c r="C379" s="652" t="s">
        <v>10280</v>
      </c>
      <c r="D379" s="30"/>
      <c r="E379" s="30" t="s">
        <v>390</v>
      </c>
      <c r="F379" s="568" t="s">
        <v>102</v>
      </c>
      <c r="G379" s="30"/>
      <c r="H379" s="30"/>
      <c r="I379" s="30"/>
      <c r="J379" s="30"/>
      <c r="K379" s="30"/>
      <c r="L379" s="30"/>
      <c r="M379" s="650"/>
      <c r="N379" s="659">
        <v>7.98</v>
      </c>
      <c r="O379" s="660">
        <v>3</v>
      </c>
      <c r="P379" s="30">
        <v>11.25</v>
      </c>
      <c r="Q379" s="662">
        <f t="shared" si="5"/>
        <v>89.775</v>
      </c>
    </row>
    <row r="380" s="1" customFormat="1" spans="1:17">
      <c r="A380" s="650">
        <v>374</v>
      </c>
      <c r="B380" s="651" t="s">
        <v>10281</v>
      </c>
      <c r="C380" s="652" t="s">
        <v>10282</v>
      </c>
      <c r="D380" s="30"/>
      <c r="E380" s="30" t="s">
        <v>390</v>
      </c>
      <c r="F380" s="568" t="s">
        <v>102</v>
      </c>
      <c r="G380" s="30"/>
      <c r="H380" s="30"/>
      <c r="I380" s="30"/>
      <c r="J380" s="30"/>
      <c r="K380" s="30"/>
      <c r="L380" s="30"/>
      <c r="M380" s="650"/>
      <c r="N380" s="659">
        <v>10.64</v>
      </c>
      <c r="O380" s="660">
        <v>4</v>
      </c>
      <c r="P380" s="30">
        <v>11.25</v>
      </c>
      <c r="Q380" s="662">
        <f t="shared" si="5"/>
        <v>119.7</v>
      </c>
    </row>
    <row r="381" s="1" customFormat="1" spans="1:17">
      <c r="A381" s="650">
        <v>375</v>
      </c>
      <c r="B381" s="651" t="s">
        <v>10283</v>
      </c>
      <c r="C381" s="652" t="s">
        <v>10284</v>
      </c>
      <c r="D381" s="30"/>
      <c r="E381" s="30" t="s">
        <v>390</v>
      </c>
      <c r="F381" s="568" t="s">
        <v>102</v>
      </c>
      <c r="G381" s="30"/>
      <c r="H381" s="30"/>
      <c r="I381" s="30"/>
      <c r="J381" s="30"/>
      <c r="K381" s="30"/>
      <c r="L381" s="30"/>
      <c r="M381" s="650"/>
      <c r="N381" s="659">
        <v>7.98</v>
      </c>
      <c r="O381" s="660">
        <v>3</v>
      </c>
      <c r="P381" s="30">
        <v>11.25</v>
      </c>
      <c r="Q381" s="662">
        <f t="shared" si="5"/>
        <v>89.775</v>
      </c>
    </row>
    <row r="382" s="1" customFormat="1" spans="1:17">
      <c r="A382" s="650">
        <v>376</v>
      </c>
      <c r="B382" s="651" t="s">
        <v>10285</v>
      </c>
      <c r="C382" s="652" t="s">
        <v>10286</v>
      </c>
      <c r="D382" s="30"/>
      <c r="E382" s="30" t="s">
        <v>390</v>
      </c>
      <c r="F382" s="568" t="s">
        <v>102</v>
      </c>
      <c r="G382" s="30"/>
      <c r="H382" s="30"/>
      <c r="I382" s="30"/>
      <c r="J382" s="30"/>
      <c r="K382" s="30"/>
      <c r="L382" s="30"/>
      <c r="M382" s="650"/>
      <c r="N382" s="659">
        <v>10.64</v>
      </c>
      <c r="O382" s="660">
        <v>4</v>
      </c>
      <c r="P382" s="30">
        <v>11.25</v>
      </c>
      <c r="Q382" s="662">
        <f t="shared" si="5"/>
        <v>119.7</v>
      </c>
    </row>
    <row r="383" s="1" customFormat="1" spans="1:17">
      <c r="A383" s="650">
        <v>377</v>
      </c>
      <c r="B383" s="651" t="s">
        <v>10287</v>
      </c>
      <c r="C383" s="652" t="s">
        <v>8560</v>
      </c>
      <c r="D383" s="30"/>
      <c r="E383" s="30" t="s">
        <v>390</v>
      </c>
      <c r="F383" s="568" t="s">
        <v>102</v>
      </c>
      <c r="G383" s="30"/>
      <c r="H383" s="30"/>
      <c r="I383" s="30"/>
      <c r="J383" s="30"/>
      <c r="K383" s="30"/>
      <c r="L383" s="30"/>
      <c r="M383" s="650"/>
      <c r="N383" s="659">
        <v>10.64</v>
      </c>
      <c r="O383" s="660">
        <v>4</v>
      </c>
      <c r="P383" s="30">
        <v>11.25</v>
      </c>
      <c r="Q383" s="662">
        <f t="shared" si="5"/>
        <v>119.7</v>
      </c>
    </row>
    <row r="384" s="1" customFormat="1" spans="1:17">
      <c r="A384" s="650">
        <v>378</v>
      </c>
      <c r="B384" s="651" t="s">
        <v>10288</v>
      </c>
      <c r="C384" s="652" t="s">
        <v>10289</v>
      </c>
      <c r="D384" s="30"/>
      <c r="E384" s="30" t="s">
        <v>390</v>
      </c>
      <c r="F384" s="568" t="s">
        <v>102</v>
      </c>
      <c r="G384" s="30"/>
      <c r="H384" s="30"/>
      <c r="I384" s="30"/>
      <c r="J384" s="30"/>
      <c r="K384" s="30"/>
      <c r="L384" s="30"/>
      <c r="M384" s="650"/>
      <c r="N384" s="659">
        <v>10.64</v>
      </c>
      <c r="O384" s="660">
        <v>4</v>
      </c>
      <c r="P384" s="30">
        <v>11.25</v>
      </c>
      <c r="Q384" s="662">
        <f t="shared" si="5"/>
        <v>119.7</v>
      </c>
    </row>
    <row r="385" s="1" customFormat="1" spans="1:17">
      <c r="A385" s="650">
        <v>379</v>
      </c>
      <c r="B385" s="651" t="s">
        <v>10290</v>
      </c>
      <c r="C385" s="652" t="s">
        <v>10291</v>
      </c>
      <c r="D385" s="30"/>
      <c r="E385" s="30" t="s">
        <v>390</v>
      </c>
      <c r="F385" s="568" t="s">
        <v>102</v>
      </c>
      <c r="G385" s="30"/>
      <c r="H385" s="30"/>
      <c r="I385" s="30"/>
      <c r="J385" s="30"/>
      <c r="K385" s="30"/>
      <c r="L385" s="30"/>
      <c r="M385" s="650"/>
      <c r="N385" s="659">
        <v>10.64</v>
      </c>
      <c r="O385" s="660">
        <v>4</v>
      </c>
      <c r="P385" s="30">
        <v>11.25</v>
      </c>
      <c r="Q385" s="662">
        <f t="shared" si="5"/>
        <v>119.7</v>
      </c>
    </row>
    <row r="386" s="1" customFormat="1" spans="1:17">
      <c r="A386" s="650">
        <v>380</v>
      </c>
      <c r="B386" s="651" t="s">
        <v>3437</v>
      </c>
      <c r="C386" s="652" t="s">
        <v>10292</v>
      </c>
      <c r="D386" s="30"/>
      <c r="E386" s="30" t="s">
        <v>390</v>
      </c>
      <c r="F386" s="568" t="s">
        <v>102</v>
      </c>
      <c r="G386" s="30"/>
      <c r="H386" s="30"/>
      <c r="I386" s="30"/>
      <c r="J386" s="30"/>
      <c r="K386" s="30"/>
      <c r="L386" s="30"/>
      <c r="M386" s="650"/>
      <c r="N386" s="659">
        <v>10.64</v>
      </c>
      <c r="O386" s="660">
        <v>4</v>
      </c>
      <c r="P386" s="30">
        <v>11.25</v>
      </c>
      <c r="Q386" s="662">
        <f t="shared" si="5"/>
        <v>119.7</v>
      </c>
    </row>
    <row r="387" s="1" customFormat="1" spans="1:17">
      <c r="A387" s="650">
        <v>381</v>
      </c>
      <c r="B387" s="651" t="s">
        <v>10293</v>
      </c>
      <c r="C387" s="652" t="s">
        <v>10294</v>
      </c>
      <c r="D387" s="30"/>
      <c r="E387" s="30" t="s">
        <v>390</v>
      </c>
      <c r="F387" s="568" t="s">
        <v>102</v>
      </c>
      <c r="G387" s="30"/>
      <c r="H387" s="30"/>
      <c r="I387" s="30"/>
      <c r="J387" s="30"/>
      <c r="K387" s="30"/>
      <c r="L387" s="30"/>
      <c r="M387" s="650"/>
      <c r="N387" s="659">
        <v>10.64</v>
      </c>
      <c r="O387" s="660">
        <v>4</v>
      </c>
      <c r="P387" s="30">
        <v>11.25</v>
      </c>
      <c r="Q387" s="662">
        <f t="shared" si="5"/>
        <v>119.7</v>
      </c>
    </row>
    <row r="388" s="1" customFormat="1" spans="1:17">
      <c r="A388" s="650">
        <v>382</v>
      </c>
      <c r="B388" s="651" t="s">
        <v>10295</v>
      </c>
      <c r="C388" s="652" t="s">
        <v>10296</v>
      </c>
      <c r="D388" s="30"/>
      <c r="E388" s="30" t="s">
        <v>390</v>
      </c>
      <c r="F388" s="568" t="s">
        <v>102</v>
      </c>
      <c r="G388" s="30"/>
      <c r="H388" s="30"/>
      <c r="I388" s="30"/>
      <c r="J388" s="30"/>
      <c r="K388" s="30"/>
      <c r="L388" s="30"/>
      <c r="M388" s="650"/>
      <c r="N388" s="659">
        <v>13.3</v>
      </c>
      <c r="O388" s="660">
        <v>5</v>
      </c>
      <c r="P388" s="30">
        <v>11.25</v>
      </c>
      <c r="Q388" s="662">
        <f t="shared" si="5"/>
        <v>149.625</v>
      </c>
    </row>
    <row r="389" s="1" customFormat="1" spans="1:17">
      <c r="A389" s="650">
        <v>383</v>
      </c>
      <c r="B389" s="651" t="s">
        <v>10297</v>
      </c>
      <c r="C389" s="652" t="s">
        <v>3157</v>
      </c>
      <c r="D389" s="30"/>
      <c r="E389" s="30" t="s">
        <v>390</v>
      </c>
      <c r="F389" s="568" t="s">
        <v>102</v>
      </c>
      <c r="G389" s="30"/>
      <c r="H389" s="30"/>
      <c r="I389" s="30"/>
      <c r="J389" s="30"/>
      <c r="K389" s="30"/>
      <c r="L389" s="30"/>
      <c r="M389" s="650"/>
      <c r="N389" s="659">
        <v>10.64</v>
      </c>
      <c r="O389" s="660">
        <v>4</v>
      </c>
      <c r="P389" s="30">
        <v>11.25</v>
      </c>
      <c r="Q389" s="662">
        <f t="shared" si="5"/>
        <v>119.7</v>
      </c>
    </row>
    <row r="390" s="1" customFormat="1" spans="1:17">
      <c r="A390" s="650">
        <v>384</v>
      </c>
      <c r="B390" s="651" t="s">
        <v>10298</v>
      </c>
      <c r="C390" s="652" t="s">
        <v>10299</v>
      </c>
      <c r="D390" s="30"/>
      <c r="E390" s="30" t="s">
        <v>390</v>
      </c>
      <c r="F390" s="568" t="s">
        <v>102</v>
      </c>
      <c r="G390" s="30"/>
      <c r="H390" s="30"/>
      <c r="I390" s="30"/>
      <c r="J390" s="30"/>
      <c r="K390" s="30"/>
      <c r="L390" s="30"/>
      <c r="M390" s="650"/>
      <c r="N390" s="659">
        <v>7.98</v>
      </c>
      <c r="O390" s="660">
        <v>3</v>
      </c>
      <c r="P390" s="30">
        <v>11.25</v>
      </c>
      <c r="Q390" s="662">
        <f t="shared" ref="Q390:Q453" si="6">N390*11.25</f>
        <v>89.775</v>
      </c>
    </row>
    <row r="391" s="1" customFormat="1" spans="1:17">
      <c r="A391" s="650">
        <v>385</v>
      </c>
      <c r="B391" s="651" t="s">
        <v>4173</v>
      </c>
      <c r="C391" s="652" t="s">
        <v>10300</v>
      </c>
      <c r="D391" s="30"/>
      <c r="E391" s="30" t="s">
        <v>390</v>
      </c>
      <c r="F391" s="568" t="s">
        <v>102</v>
      </c>
      <c r="G391" s="30"/>
      <c r="H391" s="30"/>
      <c r="I391" s="30"/>
      <c r="J391" s="30"/>
      <c r="K391" s="30"/>
      <c r="L391" s="30"/>
      <c r="M391" s="650"/>
      <c r="N391" s="659">
        <v>5.32</v>
      </c>
      <c r="O391" s="660">
        <v>2</v>
      </c>
      <c r="P391" s="30">
        <v>11.25</v>
      </c>
      <c r="Q391" s="662">
        <f t="shared" si="6"/>
        <v>59.85</v>
      </c>
    </row>
    <row r="392" s="1" customFormat="1" spans="1:17">
      <c r="A392" s="650">
        <v>386</v>
      </c>
      <c r="B392" s="651" t="s">
        <v>2591</v>
      </c>
      <c r="C392" s="652" t="s">
        <v>7556</v>
      </c>
      <c r="D392" s="30"/>
      <c r="E392" s="30" t="s">
        <v>390</v>
      </c>
      <c r="F392" s="568" t="s">
        <v>102</v>
      </c>
      <c r="G392" s="30"/>
      <c r="H392" s="30"/>
      <c r="I392" s="30"/>
      <c r="J392" s="30"/>
      <c r="K392" s="30"/>
      <c r="L392" s="30"/>
      <c r="M392" s="650"/>
      <c r="N392" s="659">
        <v>10.64</v>
      </c>
      <c r="O392" s="660">
        <v>4</v>
      </c>
      <c r="P392" s="30">
        <v>11.25</v>
      </c>
      <c r="Q392" s="662">
        <f t="shared" si="6"/>
        <v>119.7</v>
      </c>
    </row>
    <row r="393" s="1" customFormat="1" spans="1:17">
      <c r="A393" s="650">
        <v>387</v>
      </c>
      <c r="B393" s="651" t="s">
        <v>10301</v>
      </c>
      <c r="C393" s="652" t="s">
        <v>10302</v>
      </c>
      <c r="D393" s="30"/>
      <c r="E393" s="30" t="s">
        <v>390</v>
      </c>
      <c r="F393" s="568" t="s">
        <v>102</v>
      </c>
      <c r="G393" s="30"/>
      <c r="H393" s="30"/>
      <c r="I393" s="30"/>
      <c r="J393" s="30"/>
      <c r="K393" s="30"/>
      <c r="L393" s="30"/>
      <c r="M393" s="650"/>
      <c r="N393" s="659">
        <v>7.98</v>
      </c>
      <c r="O393" s="660">
        <v>3</v>
      </c>
      <c r="P393" s="30">
        <v>11.25</v>
      </c>
      <c r="Q393" s="662">
        <f t="shared" si="6"/>
        <v>89.775</v>
      </c>
    </row>
    <row r="394" s="1" customFormat="1" spans="1:17">
      <c r="A394" s="650">
        <v>388</v>
      </c>
      <c r="B394" s="651" t="s">
        <v>4554</v>
      </c>
      <c r="C394" s="652" t="s">
        <v>10303</v>
      </c>
      <c r="D394" s="30"/>
      <c r="E394" s="30" t="s">
        <v>390</v>
      </c>
      <c r="F394" s="568" t="s">
        <v>102</v>
      </c>
      <c r="G394" s="30"/>
      <c r="H394" s="30"/>
      <c r="I394" s="30"/>
      <c r="J394" s="30"/>
      <c r="K394" s="30"/>
      <c r="L394" s="30"/>
      <c r="M394" s="650"/>
      <c r="N394" s="659">
        <v>10.64</v>
      </c>
      <c r="O394" s="660">
        <v>4</v>
      </c>
      <c r="P394" s="30">
        <v>11.25</v>
      </c>
      <c r="Q394" s="662">
        <f t="shared" si="6"/>
        <v>119.7</v>
      </c>
    </row>
    <row r="395" s="1" customFormat="1" spans="1:17">
      <c r="A395" s="650">
        <v>389</v>
      </c>
      <c r="B395" s="651" t="s">
        <v>10304</v>
      </c>
      <c r="C395" s="652" t="s">
        <v>10305</v>
      </c>
      <c r="D395" s="30"/>
      <c r="E395" s="30" t="s">
        <v>390</v>
      </c>
      <c r="F395" s="568" t="s">
        <v>102</v>
      </c>
      <c r="G395" s="30"/>
      <c r="H395" s="30"/>
      <c r="I395" s="30"/>
      <c r="J395" s="30"/>
      <c r="K395" s="30"/>
      <c r="L395" s="30"/>
      <c r="M395" s="650"/>
      <c r="N395" s="659">
        <v>15.95</v>
      </c>
      <c r="O395" s="660">
        <v>6</v>
      </c>
      <c r="P395" s="30">
        <v>11.25</v>
      </c>
      <c r="Q395" s="662">
        <f t="shared" si="6"/>
        <v>179.4375</v>
      </c>
    </row>
    <row r="396" s="1" customFormat="1" spans="1:17">
      <c r="A396" s="650">
        <v>390</v>
      </c>
      <c r="B396" s="651" t="s">
        <v>10306</v>
      </c>
      <c r="C396" s="652" t="s">
        <v>10307</v>
      </c>
      <c r="D396" s="30"/>
      <c r="E396" s="30" t="s">
        <v>390</v>
      </c>
      <c r="F396" s="568" t="s">
        <v>102</v>
      </c>
      <c r="G396" s="30"/>
      <c r="H396" s="30"/>
      <c r="I396" s="30"/>
      <c r="J396" s="30"/>
      <c r="K396" s="30"/>
      <c r="L396" s="30"/>
      <c r="M396" s="650"/>
      <c r="N396" s="659">
        <v>10.64</v>
      </c>
      <c r="O396" s="660">
        <v>4</v>
      </c>
      <c r="P396" s="30">
        <v>11.25</v>
      </c>
      <c r="Q396" s="662">
        <f t="shared" si="6"/>
        <v>119.7</v>
      </c>
    </row>
    <row r="397" s="1" customFormat="1" spans="1:17">
      <c r="A397" s="650">
        <v>391</v>
      </c>
      <c r="B397" s="651" t="s">
        <v>10308</v>
      </c>
      <c r="C397" s="652" t="s">
        <v>10309</v>
      </c>
      <c r="D397" s="30"/>
      <c r="E397" s="30" t="s">
        <v>390</v>
      </c>
      <c r="F397" s="568" t="s">
        <v>102</v>
      </c>
      <c r="G397" s="30"/>
      <c r="H397" s="30"/>
      <c r="I397" s="30"/>
      <c r="J397" s="30"/>
      <c r="K397" s="30"/>
      <c r="L397" s="30"/>
      <c r="M397" s="650"/>
      <c r="N397" s="659">
        <v>18.61</v>
      </c>
      <c r="O397" s="660">
        <v>7</v>
      </c>
      <c r="P397" s="30">
        <v>11.25</v>
      </c>
      <c r="Q397" s="662">
        <f t="shared" si="6"/>
        <v>209.3625</v>
      </c>
    </row>
    <row r="398" s="1" customFormat="1" spans="1:17">
      <c r="A398" s="650">
        <v>392</v>
      </c>
      <c r="B398" s="651" t="s">
        <v>10310</v>
      </c>
      <c r="C398" s="652" t="s">
        <v>10311</v>
      </c>
      <c r="D398" s="30"/>
      <c r="E398" s="30" t="s">
        <v>390</v>
      </c>
      <c r="F398" s="568" t="s">
        <v>102</v>
      </c>
      <c r="G398" s="30"/>
      <c r="H398" s="30"/>
      <c r="I398" s="30"/>
      <c r="J398" s="30"/>
      <c r="K398" s="30"/>
      <c r="L398" s="30"/>
      <c r="M398" s="650"/>
      <c r="N398" s="659">
        <v>7.98</v>
      </c>
      <c r="O398" s="660">
        <v>3</v>
      </c>
      <c r="P398" s="30">
        <v>11.25</v>
      </c>
      <c r="Q398" s="662">
        <f t="shared" si="6"/>
        <v>89.775</v>
      </c>
    </row>
    <row r="399" s="1" customFormat="1" spans="1:17">
      <c r="A399" s="650">
        <v>393</v>
      </c>
      <c r="B399" s="651" t="s">
        <v>10312</v>
      </c>
      <c r="C399" s="652" t="s">
        <v>10313</v>
      </c>
      <c r="D399" s="30"/>
      <c r="E399" s="30" t="s">
        <v>390</v>
      </c>
      <c r="F399" s="568" t="s">
        <v>102</v>
      </c>
      <c r="G399" s="30"/>
      <c r="H399" s="30"/>
      <c r="I399" s="30"/>
      <c r="J399" s="30"/>
      <c r="K399" s="30"/>
      <c r="L399" s="30"/>
      <c r="M399" s="650"/>
      <c r="N399" s="659">
        <v>7.98</v>
      </c>
      <c r="O399" s="660">
        <v>3</v>
      </c>
      <c r="P399" s="30">
        <v>11.25</v>
      </c>
      <c r="Q399" s="662">
        <f t="shared" si="6"/>
        <v>89.775</v>
      </c>
    </row>
    <row r="400" s="1" customFormat="1" spans="1:17">
      <c r="A400" s="650">
        <v>394</v>
      </c>
      <c r="B400" s="651" t="s">
        <v>10314</v>
      </c>
      <c r="C400" s="652" t="s">
        <v>10315</v>
      </c>
      <c r="D400" s="30"/>
      <c r="E400" s="30" t="s">
        <v>390</v>
      </c>
      <c r="F400" s="568" t="s">
        <v>102</v>
      </c>
      <c r="G400" s="30"/>
      <c r="H400" s="30"/>
      <c r="I400" s="30"/>
      <c r="J400" s="30"/>
      <c r="K400" s="30"/>
      <c r="L400" s="30"/>
      <c r="M400" s="650"/>
      <c r="N400" s="659">
        <v>10.64</v>
      </c>
      <c r="O400" s="660">
        <v>4</v>
      </c>
      <c r="P400" s="30">
        <v>11.25</v>
      </c>
      <c r="Q400" s="662">
        <f t="shared" si="6"/>
        <v>119.7</v>
      </c>
    </row>
    <row r="401" s="1" customFormat="1" spans="1:17">
      <c r="A401" s="650">
        <v>395</v>
      </c>
      <c r="B401" s="651" t="s">
        <v>10218</v>
      </c>
      <c r="C401" s="652" t="s">
        <v>10316</v>
      </c>
      <c r="D401" s="30"/>
      <c r="E401" s="30" t="s">
        <v>390</v>
      </c>
      <c r="F401" s="568" t="s">
        <v>102</v>
      </c>
      <c r="G401" s="30"/>
      <c r="H401" s="30"/>
      <c r="I401" s="30"/>
      <c r="J401" s="30"/>
      <c r="K401" s="30"/>
      <c r="L401" s="30"/>
      <c r="M401" s="650"/>
      <c r="N401" s="659">
        <v>2.66</v>
      </c>
      <c r="O401" s="660">
        <v>1</v>
      </c>
      <c r="P401" s="30">
        <v>11.25</v>
      </c>
      <c r="Q401" s="662">
        <f t="shared" si="6"/>
        <v>29.925</v>
      </c>
    </row>
    <row r="402" s="1" customFormat="1" spans="1:17">
      <c r="A402" s="650">
        <v>396</v>
      </c>
      <c r="B402" s="651" t="s">
        <v>10317</v>
      </c>
      <c r="C402" s="652" t="s">
        <v>3425</v>
      </c>
      <c r="D402" s="30"/>
      <c r="E402" s="30" t="s">
        <v>390</v>
      </c>
      <c r="F402" s="568" t="s">
        <v>102</v>
      </c>
      <c r="G402" s="30"/>
      <c r="H402" s="30"/>
      <c r="I402" s="30"/>
      <c r="J402" s="30"/>
      <c r="K402" s="30"/>
      <c r="L402" s="30"/>
      <c r="M402" s="650"/>
      <c r="N402" s="659">
        <v>7.98</v>
      </c>
      <c r="O402" s="660">
        <v>3</v>
      </c>
      <c r="P402" s="30">
        <v>11.25</v>
      </c>
      <c r="Q402" s="662">
        <f t="shared" si="6"/>
        <v>89.775</v>
      </c>
    </row>
    <row r="403" s="1" customFormat="1" spans="1:17">
      <c r="A403" s="650">
        <v>397</v>
      </c>
      <c r="B403" s="651" t="s">
        <v>10318</v>
      </c>
      <c r="C403" s="652" t="s">
        <v>10319</v>
      </c>
      <c r="D403" s="30"/>
      <c r="E403" s="30" t="s">
        <v>390</v>
      </c>
      <c r="F403" s="568" t="s">
        <v>102</v>
      </c>
      <c r="G403" s="30"/>
      <c r="H403" s="30"/>
      <c r="I403" s="30"/>
      <c r="J403" s="30"/>
      <c r="K403" s="30"/>
      <c r="L403" s="30"/>
      <c r="M403" s="650"/>
      <c r="N403" s="659">
        <v>7.98</v>
      </c>
      <c r="O403" s="660">
        <v>3</v>
      </c>
      <c r="P403" s="30">
        <v>11.25</v>
      </c>
      <c r="Q403" s="662">
        <f t="shared" si="6"/>
        <v>89.775</v>
      </c>
    </row>
    <row r="404" s="1" customFormat="1" spans="1:17">
      <c r="A404" s="650">
        <v>398</v>
      </c>
      <c r="B404" s="651" t="s">
        <v>10320</v>
      </c>
      <c r="C404" s="652" t="s">
        <v>10321</v>
      </c>
      <c r="D404" s="30"/>
      <c r="E404" s="30" t="s">
        <v>390</v>
      </c>
      <c r="F404" s="568" t="s">
        <v>102</v>
      </c>
      <c r="G404" s="30"/>
      <c r="H404" s="30"/>
      <c r="I404" s="30"/>
      <c r="J404" s="30"/>
      <c r="K404" s="30"/>
      <c r="L404" s="30"/>
      <c r="M404" s="650"/>
      <c r="N404" s="659">
        <v>5.32</v>
      </c>
      <c r="O404" s="660">
        <v>2</v>
      </c>
      <c r="P404" s="30">
        <v>11.25</v>
      </c>
      <c r="Q404" s="662">
        <f t="shared" si="6"/>
        <v>59.85</v>
      </c>
    </row>
    <row r="405" s="1" customFormat="1" spans="1:17">
      <c r="A405" s="650">
        <v>399</v>
      </c>
      <c r="B405" s="651" t="s">
        <v>10322</v>
      </c>
      <c r="C405" s="652" t="s">
        <v>10323</v>
      </c>
      <c r="D405" s="30"/>
      <c r="E405" s="30" t="s">
        <v>390</v>
      </c>
      <c r="F405" s="568" t="s">
        <v>102</v>
      </c>
      <c r="G405" s="30"/>
      <c r="H405" s="30"/>
      <c r="I405" s="30"/>
      <c r="J405" s="30"/>
      <c r="K405" s="30"/>
      <c r="L405" s="30"/>
      <c r="M405" s="650"/>
      <c r="N405" s="659">
        <v>13.3</v>
      </c>
      <c r="O405" s="660">
        <v>5</v>
      </c>
      <c r="P405" s="30">
        <v>11.25</v>
      </c>
      <c r="Q405" s="662">
        <f t="shared" si="6"/>
        <v>149.625</v>
      </c>
    </row>
    <row r="406" s="1" customFormat="1" spans="1:17">
      <c r="A406" s="650">
        <v>400</v>
      </c>
      <c r="B406" s="651" t="s">
        <v>10324</v>
      </c>
      <c r="C406" s="652" t="s">
        <v>10325</v>
      </c>
      <c r="D406" s="30"/>
      <c r="E406" s="30" t="s">
        <v>390</v>
      </c>
      <c r="F406" s="568" t="s">
        <v>102</v>
      </c>
      <c r="G406" s="30"/>
      <c r="H406" s="30"/>
      <c r="I406" s="30"/>
      <c r="J406" s="30"/>
      <c r="K406" s="30"/>
      <c r="L406" s="30"/>
      <c r="M406" s="650"/>
      <c r="N406" s="659">
        <v>10.64</v>
      </c>
      <c r="O406" s="660">
        <v>4</v>
      </c>
      <c r="P406" s="30">
        <v>11.25</v>
      </c>
      <c r="Q406" s="662">
        <f t="shared" si="6"/>
        <v>119.7</v>
      </c>
    </row>
    <row r="407" s="1" customFormat="1" spans="1:17">
      <c r="A407" s="650">
        <v>401</v>
      </c>
      <c r="B407" s="651" t="s">
        <v>10326</v>
      </c>
      <c r="C407" s="652" t="s">
        <v>5059</v>
      </c>
      <c r="D407" s="30"/>
      <c r="E407" s="30" t="s">
        <v>390</v>
      </c>
      <c r="F407" s="568" t="s">
        <v>102</v>
      </c>
      <c r="G407" s="30"/>
      <c r="H407" s="30"/>
      <c r="I407" s="30"/>
      <c r="J407" s="30"/>
      <c r="K407" s="30"/>
      <c r="L407" s="30"/>
      <c r="M407" s="650"/>
      <c r="N407" s="659">
        <v>10.64</v>
      </c>
      <c r="O407" s="660">
        <v>4</v>
      </c>
      <c r="P407" s="30">
        <v>11.25</v>
      </c>
      <c r="Q407" s="662">
        <f t="shared" si="6"/>
        <v>119.7</v>
      </c>
    </row>
    <row r="408" s="1" customFormat="1" spans="1:17">
      <c r="A408" s="650">
        <v>402</v>
      </c>
      <c r="B408" s="651" t="s">
        <v>10327</v>
      </c>
      <c r="C408" s="652" t="s">
        <v>10328</v>
      </c>
      <c r="D408" s="30"/>
      <c r="E408" s="30" t="s">
        <v>390</v>
      </c>
      <c r="F408" s="568" t="s">
        <v>102</v>
      </c>
      <c r="G408" s="30"/>
      <c r="H408" s="30"/>
      <c r="I408" s="30"/>
      <c r="J408" s="30"/>
      <c r="K408" s="30"/>
      <c r="L408" s="30"/>
      <c r="M408" s="650"/>
      <c r="N408" s="659">
        <v>10.64</v>
      </c>
      <c r="O408" s="660">
        <v>4</v>
      </c>
      <c r="P408" s="30">
        <v>11.25</v>
      </c>
      <c r="Q408" s="662">
        <f t="shared" si="6"/>
        <v>119.7</v>
      </c>
    </row>
    <row r="409" s="1" customFormat="1" spans="1:17">
      <c r="A409" s="650">
        <v>403</v>
      </c>
      <c r="B409" s="651" t="s">
        <v>5151</v>
      </c>
      <c r="C409" s="652" t="s">
        <v>10329</v>
      </c>
      <c r="D409" s="30"/>
      <c r="E409" s="30" t="s">
        <v>390</v>
      </c>
      <c r="F409" s="568" t="s">
        <v>102</v>
      </c>
      <c r="G409" s="30"/>
      <c r="H409" s="30"/>
      <c r="I409" s="30"/>
      <c r="J409" s="30"/>
      <c r="K409" s="30"/>
      <c r="L409" s="30"/>
      <c r="M409" s="650"/>
      <c r="N409" s="659">
        <v>7.98</v>
      </c>
      <c r="O409" s="660">
        <v>3</v>
      </c>
      <c r="P409" s="30">
        <v>11.25</v>
      </c>
      <c r="Q409" s="662">
        <f t="shared" si="6"/>
        <v>89.775</v>
      </c>
    </row>
    <row r="410" s="1" customFormat="1" spans="1:17">
      <c r="A410" s="650">
        <v>404</v>
      </c>
      <c r="B410" s="651" t="s">
        <v>10330</v>
      </c>
      <c r="C410" s="652" t="s">
        <v>8416</v>
      </c>
      <c r="D410" s="30"/>
      <c r="E410" s="30" t="s">
        <v>390</v>
      </c>
      <c r="F410" s="568" t="s">
        <v>102</v>
      </c>
      <c r="G410" s="30"/>
      <c r="H410" s="30"/>
      <c r="I410" s="30"/>
      <c r="J410" s="30"/>
      <c r="K410" s="30"/>
      <c r="L410" s="30"/>
      <c r="M410" s="650"/>
      <c r="N410" s="659">
        <v>2.66</v>
      </c>
      <c r="O410" s="660">
        <v>1</v>
      </c>
      <c r="P410" s="30">
        <v>11.25</v>
      </c>
      <c r="Q410" s="662">
        <f t="shared" si="6"/>
        <v>29.925</v>
      </c>
    </row>
    <row r="411" s="1" customFormat="1" spans="1:17">
      <c r="A411" s="650">
        <v>405</v>
      </c>
      <c r="B411" s="651" t="s">
        <v>10331</v>
      </c>
      <c r="C411" s="652" t="s">
        <v>10332</v>
      </c>
      <c r="D411" s="30"/>
      <c r="E411" s="30" t="s">
        <v>390</v>
      </c>
      <c r="F411" s="568" t="s">
        <v>102</v>
      </c>
      <c r="G411" s="30"/>
      <c r="H411" s="30"/>
      <c r="I411" s="30"/>
      <c r="J411" s="30"/>
      <c r="K411" s="30"/>
      <c r="L411" s="30"/>
      <c r="M411" s="650"/>
      <c r="N411" s="659">
        <v>15.95</v>
      </c>
      <c r="O411" s="660">
        <v>6</v>
      </c>
      <c r="P411" s="30">
        <v>11.25</v>
      </c>
      <c r="Q411" s="662">
        <f t="shared" si="6"/>
        <v>179.4375</v>
      </c>
    </row>
    <row r="412" s="1" customFormat="1" spans="1:17">
      <c r="A412" s="650">
        <v>406</v>
      </c>
      <c r="B412" s="651" t="s">
        <v>10333</v>
      </c>
      <c r="C412" s="652" t="s">
        <v>10334</v>
      </c>
      <c r="D412" s="30"/>
      <c r="E412" s="30" t="s">
        <v>390</v>
      </c>
      <c r="F412" s="568" t="s">
        <v>102</v>
      </c>
      <c r="G412" s="30"/>
      <c r="H412" s="30"/>
      <c r="I412" s="30"/>
      <c r="J412" s="30"/>
      <c r="K412" s="30"/>
      <c r="L412" s="30"/>
      <c r="M412" s="650"/>
      <c r="N412" s="659">
        <v>7.98</v>
      </c>
      <c r="O412" s="660">
        <v>3</v>
      </c>
      <c r="P412" s="30">
        <v>11.25</v>
      </c>
      <c r="Q412" s="662">
        <f t="shared" si="6"/>
        <v>89.775</v>
      </c>
    </row>
    <row r="413" s="1" customFormat="1" spans="1:17">
      <c r="A413" s="650">
        <v>407</v>
      </c>
      <c r="B413" s="651" t="s">
        <v>10335</v>
      </c>
      <c r="C413" s="652" t="s">
        <v>10336</v>
      </c>
      <c r="D413" s="30"/>
      <c r="E413" s="30" t="s">
        <v>390</v>
      </c>
      <c r="F413" s="568" t="s">
        <v>102</v>
      </c>
      <c r="G413" s="30"/>
      <c r="H413" s="30"/>
      <c r="I413" s="30"/>
      <c r="J413" s="30"/>
      <c r="K413" s="30"/>
      <c r="L413" s="30"/>
      <c r="M413" s="650"/>
      <c r="N413" s="659">
        <v>7.98</v>
      </c>
      <c r="O413" s="660">
        <v>3</v>
      </c>
      <c r="P413" s="30">
        <v>11.25</v>
      </c>
      <c r="Q413" s="662">
        <f t="shared" si="6"/>
        <v>89.775</v>
      </c>
    </row>
    <row r="414" s="1" customFormat="1" spans="1:17">
      <c r="A414" s="650">
        <v>408</v>
      </c>
      <c r="B414" s="651" t="s">
        <v>10337</v>
      </c>
      <c r="C414" s="652" t="s">
        <v>10338</v>
      </c>
      <c r="D414" s="30"/>
      <c r="E414" s="30" t="s">
        <v>390</v>
      </c>
      <c r="F414" s="568" t="s">
        <v>102</v>
      </c>
      <c r="G414" s="30"/>
      <c r="H414" s="30"/>
      <c r="I414" s="30"/>
      <c r="J414" s="30"/>
      <c r="K414" s="30"/>
      <c r="L414" s="30"/>
      <c r="M414" s="650"/>
      <c r="N414" s="659">
        <v>5.32</v>
      </c>
      <c r="O414" s="660">
        <v>2</v>
      </c>
      <c r="P414" s="30">
        <v>11.25</v>
      </c>
      <c r="Q414" s="662">
        <f t="shared" si="6"/>
        <v>59.85</v>
      </c>
    </row>
    <row r="415" s="1" customFormat="1" spans="1:17">
      <c r="A415" s="650">
        <v>409</v>
      </c>
      <c r="B415" s="651" t="s">
        <v>10339</v>
      </c>
      <c r="C415" s="652" t="s">
        <v>10340</v>
      </c>
      <c r="D415" s="30"/>
      <c r="E415" s="30" t="s">
        <v>390</v>
      </c>
      <c r="F415" s="568" t="s">
        <v>102</v>
      </c>
      <c r="G415" s="30"/>
      <c r="H415" s="30"/>
      <c r="I415" s="30"/>
      <c r="J415" s="30"/>
      <c r="K415" s="30"/>
      <c r="L415" s="30"/>
      <c r="M415" s="650"/>
      <c r="N415" s="659">
        <v>5.32</v>
      </c>
      <c r="O415" s="660">
        <v>2</v>
      </c>
      <c r="P415" s="30">
        <v>11.25</v>
      </c>
      <c r="Q415" s="662">
        <f t="shared" si="6"/>
        <v>59.85</v>
      </c>
    </row>
    <row r="416" s="1" customFormat="1" spans="1:17">
      <c r="A416" s="650">
        <v>410</v>
      </c>
      <c r="B416" s="651" t="s">
        <v>2379</v>
      </c>
      <c r="C416" s="652" t="s">
        <v>10341</v>
      </c>
      <c r="D416" s="30"/>
      <c r="E416" s="30" t="s">
        <v>390</v>
      </c>
      <c r="F416" s="568" t="s">
        <v>102</v>
      </c>
      <c r="G416" s="30"/>
      <c r="H416" s="30"/>
      <c r="I416" s="30"/>
      <c r="J416" s="30"/>
      <c r="K416" s="30"/>
      <c r="L416" s="30"/>
      <c r="M416" s="650"/>
      <c r="N416" s="659">
        <v>2.66</v>
      </c>
      <c r="O416" s="660">
        <v>1</v>
      </c>
      <c r="P416" s="30">
        <v>11.25</v>
      </c>
      <c r="Q416" s="662">
        <f t="shared" si="6"/>
        <v>29.925</v>
      </c>
    </row>
    <row r="417" s="1" customFormat="1" spans="1:17">
      <c r="A417" s="650">
        <v>411</v>
      </c>
      <c r="B417" s="651" t="s">
        <v>4969</v>
      </c>
      <c r="C417" s="652" t="s">
        <v>10342</v>
      </c>
      <c r="D417" s="30"/>
      <c r="E417" s="30" t="s">
        <v>390</v>
      </c>
      <c r="F417" s="568" t="s">
        <v>102</v>
      </c>
      <c r="G417" s="30"/>
      <c r="H417" s="30"/>
      <c r="I417" s="30"/>
      <c r="J417" s="30"/>
      <c r="K417" s="30"/>
      <c r="L417" s="30"/>
      <c r="M417" s="650"/>
      <c r="N417" s="659">
        <v>5.32</v>
      </c>
      <c r="O417" s="660">
        <v>2</v>
      </c>
      <c r="P417" s="30">
        <v>11.25</v>
      </c>
      <c r="Q417" s="662">
        <f t="shared" si="6"/>
        <v>59.85</v>
      </c>
    </row>
    <row r="418" s="1" customFormat="1" spans="1:17">
      <c r="A418" s="650">
        <v>412</v>
      </c>
      <c r="B418" s="651" t="s">
        <v>10343</v>
      </c>
      <c r="C418" s="652" t="s">
        <v>6948</v>
      </c>
      <c r="D418" s="30"/>
      <c r="E418" s="30" t="s">
        <v>390</v>
      </c>
      <c r="F418" s="568" t="s">
        <v>102</v>
      </c>
      <c r="G418" s="30"/>
      <c r="H418" s="30"/>
      <c r="I418" s="30"/>
      <c r="J418" s="30"/>
      <c r="K418" s="30"/>
      <c r="L418" s="30"/>
      <c r="M418" s="650"/>
      <c r="N418" s="659">
        <v>7.98</v>
      </c>
      <c r="O418" s="660">
        <v>3</v>
      </c>
      <c r="P418" s="30">
        <v>11.25</v>
      </c>
      <c r="Q418" s="662">
        <f t="shared" si="6"/>
        <v>89.775</v>
      </c>
    </row>
    <row r="419" s="1" customFormat="1" spans="1:17">
      <c r="A419" s="650">
        <v>413</v>
      </c>
      <c r="B419" s="651" t="s">
        <v>10344</v>
      </c>
      <c r="C419" s="652" t="s">
        <v>4784</v>
      </c>
      <c r="D419" s="30"/>
      <c r="E419" s="30" t="s">
        <v>390</v>
      </c>
      <c r="F419" s="568" t="s">
        <v>102</v>
      </c>
      <c r="G419" s="30"/>
      <c r="H419" s="30"/>
      <c r="I419" s="30"/>
      <c r="J419" s="30"/>
      <c r="K419" s="30"/>
      <c r="L419" s="30"/>
      <c r="M419" s="650"/>
      <c r="N419" s="659">
        <v>2.66</v>
      </c>
      <c r="O419" s="660">
        <v>1</v>
      </c>
      <c r="P419" s="30">
        <v>11.25</v>
      </c>
      <c r="Q419" s="662">
        <f t="shared" si="6"/>
        <v>29.925</v>
      </c>
    </row>
    <row r="420" s="1" customFormat="1" spans="1:17">
      <c r="A420" s="650">
        <v>414</v>
      </c>
      <c r="B420" s="651" t="s">
        <v>10345</v>
      </c>
      <c r="C420" s="652" t="s">
        <v>10346</v>
      </c>
      <c r="D420" s="30"/>
      <c r="E420" s="30" t="s">
        <v>390</v>
      </c>
      <c r="F420" s="568" t="s">
        <v>102</v>
      </c>
      <c r="G420" s="30"/>
      <c r="H420" s="30"/>
      <c r="I420" s="30"/>
      <c r="J420" s="30"/>
      <c r="K420" s="30"/>
      <c r="L420" s="30"/>
      <c r="M420" s="650"/>
      <c r="N420" s="659">
        <v>5.32</v>
      </c>
      <c r="O420" s="660">
        <v>2</v>
      </c>
      <c r="P420" s="30">
        <v>11.25</v>
      </c>
      <c r="Q420" s="662">
        <f t="shared" si="6"/>
        <v>59.85</v>
      </c>
    </row>
    <row r="421" s="1" customFormat="1" spans="1:17">
      <c r="A421" s="650">
        <v>415</v>
      </c>
      <c r="B421" s="651" t="s">
        <v>9026</v>
      </c>
      <c r="C421" s="652" t="s">
        <v>10347</v>
      </c>
      <c r="D421" s="30"/>
      <c r="E421" s="30" t="s">
        <v>390</v>
      </c>
      <c r="F421" s="568" t="s">
        <v>102</v>
      </c>
      <c r="G421" s="30"/>
      <c r="H421" s="30"/>
      <c r="I421" s="30"/>
      <c r="J421" s="30"/>
      <c r="K421" s="30"/>
      <c r="L421" s="30"/>
      <c r="M421" s="650"/>
      <c r="N421" s="659">
        <v>5.32</v>
      </c>
      <c r="O421" s="660">
        <v>2</v>
      </c>
      <c r="P421" s="30">
        <v>11.25</v>
      </c>
      <c r="Q421" s="662">
        <f t="shared" si="6"/>
        <v>59.85</v>
      </c>
    </row>
    <row r="422" s="1" customFormat="1" spans="1:17">
      <c r="A422" s="650">
        <v>416</v>
      </c>
      <c r="B422" s="651" t="s">
        <v>10348</v>
      </c>
      <c r="C422" s="652" t="s">
        <v>10349</v>
      </c>
      <c r="D422" s="30"/>
      <c r="E422" s="30" t="s">
        <v>390</v>
      </c>
      <c r="F422" s="568" t="s">
        <v>102</v>
      </c>
      <c r="G422" s="30"/>
      <c r="H422" s="30"/>
      <c r="I422" s="30"/>
      <c r="J422" s="30"/>
      <c r="K422" s="30"/>
      <c r="L422" s="30"/>
      <c r="M422" s="650"/>
      <c r="N422" s="659">
        <v>2.66</v>
      </c>
      <c r="O422" s="660">
        <v>1</v>
      </c>
      <c r="P422" s="30">
        <v>11.25</v>
      </c>
      <c r="Q422" s="662">
        <f t="shared" si="6"/>
        <v>29.925</v>
      </c>
    </row>
    <row r="423" s="1" customFormat="1" spans="1:17">
      <c r="A423" s="650">
        <v>417</v>
      </c>
      <c r="B423" s="651" t="s">
        <v>10350</v>
      </c>
      <c r="C423" s="652" t="s">
        <v>4400</v>
      </c>
      <c r="D423" s="30"/>
      <c r="E423" s="30" t="s">
        <v>390</v>
      </c>
      <c r="F423" s="568" t="s">
        <v>102</v>
      </c>
      <c r="G423" s="30"/>
      <c r="H423" s="30"/>
      <c r="I423" s="30"/>
      <c r="J423" s="30"/>
      <c r="K423" s="30"/>
      <c r="L423" s="30"/>
      <c r="M423" s="650"/>
      <c r="N423" s="659">
        <v>2.66</v>
      </c>
      <c r="O423" s="660">
        <v>1</v>
      </c>
      <c r="P423" s="30">
        <v>11.25</v>
      </c>
      <c r="Q423" s="662">
        <f t="shared" si="6"/>
        <v>29.925</v>
      </c>
    </row>
    <row r="424" s="1" customFormat="1" spans="1:17">
      <c r="A424" s="650">
        <v>418</v>
      </c>
      <c r="B424" s="651" t="s">
        <v>10351</v>
      </c>
      <c r="C424" s="652" t="s">
        <v>10352</v>
      </c>
      <c r="D424" s="30"/>
      <c r="E424" s="30" t="s">
        <v>390</v>
      </c>
      <c r="F424" s="568" t="s">
        <v>102</v>
      </c>
      <c r="G424" s="30"/>
      <c r="H424" s="30"/>
      <c r="I424" s="30"/>
      <c r="J424" s="30"/>
      <c r="K424" s="30"/>
      <c r="L424" s="30"/>
      <c r="M424" s="650"/>
      <c r="N424" s="659">
        <v>5.32</v>
      </c>
      <c r="O424" s="660">
        <v>2</v>
      </c>
      <c r="P424" s="30">
        <v>11.25</v>
      </c>
      <c r="Q424" s="662">
        <f t="shared" si="6"/>
        <v>59.85</v>
      </c>
    </row>
    <row r="425" s="1" customFormat="1" spans="1:17">
      <c r="A425" s="650">
        <v>419</v>
      </c>
      <c r="B425" s="651" t="s">
        <v>10353</v>
      </c>
      <c r="C425" s="652" t="s">
        <v>10354</v>
      </c>
      <c r="D425" s="30"/>
      <c r="E425" s="30" t="s">
        <v>390</v>
      </c>
      <c r="F425" s="568" t="s">
        <v>102</v>
      </c>
      <c r="G425" s="30"/>
      <c r="H425" s="30"/>
      <c r="I425" s="30"/>
      <c r="J425" s="30"/>
      <c r="K425" s="30"/>
      <c r="L425" s="30"/>
      <c r="M425" s="650"/>
      <c r="N425" s="659">
        <v>5.32</v>
      </c>
      <c r="O425" s="660">
        <v>2</v>
      </c>
      <c r="P425" s="30">
        <v>11.25</v>
      </c>
      <c r="Q425" s="662">
        <f t="shared" si="6"/>
        <v>59.85</v>
      </c>
    </row>
    <row r="426" s="1" customFormat="1" spans="1:17">
      <c r="A426" s="650">
        <v>420</v>
      </c>
      <c r="B426" s="651" t="s">
        <v>10355</v>
      </c>
      <c r="C426" s="652" t="s">
        <v>10356</v>
      </c>
      <c r="D426" s="30"/>
      <c r="E426" s="30" t="s">
        <v>390</v>
      </c>
      <c r="F426" s="568" t="s">
        <v>102</v>
      </c>
      <c r="G426" s="30"/>
      <c r="H426" s="30"/>
      <c r="I426" s="30"/>
      <c r="J426" s="30"/>
      <c r="K426" s="30"/>
      <c r="L426" s="30"/>
      <c r="M426" s="650"/>
      <c r="N426" s="659">
        <v>7.98</v>
      </c>
      <c r="O426" s="660">
        <v>3</v>
      </c>
      <c r="P426" s="30">
        <v>11.25</v>
      </c>
      <c r="Q426" s="662">
        <f t="shared" si="6"/>
        <v>89.775</v>
      </c>
    </row>
    <row r="427" s="1" customFormat="1" spans="1:17">
      <c r="A427" s="650">
        <v>421</v>
      </c>
      <c r="B427" s="651" t="s">
        <v>10357</v>
      </c>
      <c r="C427" s="652" t="s">
        <v>10358</v>
      </c>
      <c r="D427" s="30"/>
      <c r="E427" s="30" t="s">
        <v>390</v>
      </c>
      <c r="F427" s="568" t="s">
        <v>102</v>
      </c>
      <c r="G427" s="30"/>
      <c r="H427" s="30"/>
      <c r="I427" s="30"/>
      <c r="J427" s="30"/>
      <c r="K427" s="30"/>
      <c r="L427" s="30"/>
      <c r="M427" s="650"/>
      <c r="N427" s="659">
        <v>13.3</v>
      </c>
      <c r="O427" s="660">
        <v>5</v>
      </c>
      <c r="P427" s="30">
        <v>11.25</v>
      </c>
      <c r="Q427" s="662">
        <f t="shared" si="6"/>
        <v>149.625</v>
      </c>
    </row>
    <row r="428" s="1" customFormat="1" spans="1:17">
      <c r="A428" s="650">
        <v>422</v>
      </c>
      <c r="B428" s="651" t="s">
        <v>10359</v>
      </c>
      <c r="C428" s="652" t="s">
        <v>10360</v>
      </c>
      <c r="D428" s="30"/>
      <c r="E428" s="30" t="s">
        <v>390</v>
      </c>
      <c r="F428" s="568" t="s">
        <v>102</v>
      </c>
      <c r="G428" s="30"/>
      <c r="H428" s="30"/>
      <c r="I428" s="30"/>
      <c r="J428" s="30"/>
      <c r="K428" s="30"/>
      <c r="L428" s="30"/>
      <c r="M428" s="650"/>
      <c r="N428" s="659">
        <v>13.3</v>
      </c>
      <c r="O428" s="660">
        <v>5</v>
      </c>
      <c r="P428" s="30">
        <v>11.25</v>
      </c>
      <c r="Q428" s="662">
        <f t="shared" si="6"/>
        <v>149.625</v>
      </c>
    </row>
    <row r="429" s="1" customFormat="1" spans="1:17">
      <c r="A429" s="650">
        <v>423</v>
      </c>
      <c r="B429" s="651" t="s">
        <v>10361</v>
      </c>
      <c r="C429" s="652" t="s">
        <v>10362</v>
      </c>
      <c r="D429" s="30"/>
      <c r="E429" s="30" t="s">
        <v>390</v>
      </c>
      <c r="F429" s="568" t="s">
        <v>102</v>
      </c>
      <c r="G429" s="30"/>
      <c r="H429" s="30"/>
      <c r="I429" s="30"/>
      <c r="J429" s="30"/>
      <c r="K429" s="30"/>
      <c r="L429" s="30"/>
      <c r="M429" s="650"/>
      <c r="N429" s="659">
        <v>15.95</v>
      </c>
      <c r="O429" s="660">
        <v>6</v>
      </c>
      <c r="P429" s="30">
        <v>11.25</v>
      </c>
      <c r="Q429" s="662">
        <f t="shared" si="6"/>
        <v>179.4375</v>
      </c>
    </row>
    <row r="430" s="1" customFormat="1" spans="1:17">
      <c r="A430" s="650">
        <v>424</v>
      </c>
      <c r="B430" s="651" t="s">
        <v>10363</v>
      </c>
      <c r="C430" s="652" t="s">
        <v>3250</v>
      </c>
      <c r="D430" s="30"/>
      <c r="E430" s="30" t="s">
        <v>390</v>
      </c>
      <c r="F430" s="568" t="s">
        <v>102</v>
      </c>
      <c r="G430" s="30"/>
      <c r="H430" s="30"/>
      <c r="I430" s="30"/>
      <c r="J430" s="30"/>
      <c r="K430" s="30"/>
      <c r="L430" s="30"/>
      <c r="M430" s="650"/>
      <c r="N430" s="659">
        <v>7.98</v>
      </c>
      <c r="O430" s="660">
        <v>3</v>
      </c>
      <c r="P430" s="30">
        <v>11.25</v>
      </c>
      <c r="Q430" s="662">
        <f t="shared" si="6"/>
        <v>89.775</v>
      </c>
    </row>
    <row r="431" s="1" customFormat="1" spans="1:17">
      <c r="A431" s="650">
        <v>425</v>
      </c>
      <c r="B431" s="651" t="s">
        <v>10364</v>
      </c>
      <c r="C431" s="652" t="s">
        <v>10365</v>
      </c>
      <c r="D431" s="30"/>
      <c r="E431" s="30" t="s">
        <v>390</v>
      </c>
      <c r="F431" s="568" t="s">
        <v>102</v>
      </c>
      <c r="G431" s="30"/>
      <c r="H431" s="30"/>
      <c r="I431" s="30"/>
      <c r="J431" s="30"/>
      <c r="K431" s="30"/>
      <c r="L431" s="30"/>
      <c r="M431" s="650"/>
      <c r="N431" s="659">
        <v>15.95</v>
      </c>
      <c r="O431" s="660">
        <v>6</v>
      </c>
      <c r="P431" s="30">
        <v>11.25</v>
      </c>
      <c r="Q431" s="662">
        <f t="shared" si="6"/>
        <v>179.4375</v>
      </c>
    </row>
    <row r="432" s="1" customFormat="1" spans="1:17">
      <c r="A432" s="650">
        <v>426</v>
      </c>
      <c r="B432" s="651" t="s">
        <v>10366</v>
      </c>
      <c r="C432" s="652" t="s">
        <v>10367</v>
      </c>
      <c r="D432" s="30"/>
      <c r="E432" s="30" t="s">
        <v>390</v>
      </c>
      <c r="F432" s="568" t="s">
        <v>102</v>
      </c>
      <c r="G432" s="30"/>
      <c r="H432" s="30"/>
      <c r="I432" s="30"/>
      <c r="J432" s="30"/>
      <c r="K432" s="30"/>
      <c r="L432" s="30"/>
      <c r="M432" s="650"/>
      <c r="N432" s="659">
        <v>13.3</v>
      </c>
      <c r="O432" s="660">
        <v>5</v>
      </c>
      <c r="P432" s="30">
        <v>11.25</v>
      </c>
      <c r="Q432" s="662">
        <f t="shared" si="6"/>
        <v>149.625</v>
      </c>
    </row>
    <row r="433" s="1" customFormat="1" spans="1:17">
      <c r="A433" s="650">
        <v>427</v>
      </c>
      <c r="B433" s="651" t="s">
        <v>10368</v>
      </c>
      <c r="C433" s="652" t="s">
        <v>10369</v>
      </c>
      <c r="D433" s="30"/>
      <c r="E433" s="30" t="s">
        <v>390</v>
      </c>
      <c r="F433" s="568" t="s">
        <v>102</v>
      </c>
      <c r="G433" s="30"/>
      <c r="H433" s="30"/>
      <c r="I433" s="30"/>
      <c r="J433" s="30"/>
      <c r="K433" s="30"/>
      <c r="L433" s="30"/>
      <c r="M433" s="650"/>
      <c r="N433" s="659">
        <v>13.3</v>
      </c>
      <c r="O433" s="660">
        <v>5</v>
      </c>
      <c r="P433" s="30">
        <v>11.25</v>
      </c>
      <c r="Q433" s="662">
        <f t="shared" si="6"/>
        <v>149.625</v>
      </c>
    </row>
    <row r="434" s="1" customFormat="1" spans="1:17">
      <c r="A434" s="650">
        <v>428</v>
      </c>
      <c r="B434" s="651" t="s">
        <v>10370</v>
      </c>
      <c r="C434" s="652" t="s">
        <v>10371</v>
      </c>
      <c r="D434" s="30"/>
      <c r="E434" s="30" t="s">
        <v>390</v>
      </c>
      <c r="F434" s="568" t="s">
        <v>102</v>
      </c>
      <c r="G434" s="30"/>
      <c r="H434" s="30"/>
      <c r="I434" s="30"/>
      <c r="J434" s="30"/>
      <c r="K434" s="30"/>
      <c r="L434" s="30"/>
      <c r="M434" s="650"/>
      <c r="N434" s="659">
        <v>10.64</v>
      </c>
      <c r="O434" s="660">
        <v>4</v>
      </c>
      <c r="P434" s="30">
        <v>11.25</v>
      </c>
      <c r="Q434" s="662">
        <f t="shared" si="6"/>
        <v>119.7</v>
      </c>
    </row>
    <row r="435" s="1" customFormat="1" spans="1:17">
      <c r="A435" s="650">
        <v>429</v>
      </c>
      <c r="B435" s="651" t="s">
        <v>10372</v>
      </c>
      <c r="C435" s="652" t="s">
        <v>10373</v>
      </c>
      <c r="D435" s="30"/>
      <c r="E435" s="30" t="s">
        <v>390</v>
      </c>
      <c r="F435" s="568" t="s">
        <v>102</v>
      </c>
      <c r="G435" s="30"/>
      <c r="H435" s="30"/>
      <c r="I435" s="30"/>
      <c r="J435" s="30"/>
      <c r="K435" s="30"/>
      <c r="L435" s="30"/>
      <c r="M435" s="650"/>
      <c r="N435" s="659">
        <v>10.64</v>
      </c>
      <c r="O435" s="660">
        <v>4</v>
      </c>
      <c r="P435" s="30">
        <v>11.25</v>
      </c>
      <c r="Q435" s="662">
        <f t="shared" si="6"/>
        <v>119.7</v>
      </c>
    </row>
    <row r="436" s="1" customFormat="1" spans="1:17">
      <c r="A436" s="650">
        <v>430</v>
      </c>
      <c r="B436" s="651" t="s">
        <v>10374</v>
      </c>
      <c r="C436" s="652" t="s">
        <v>10375</v>
      </c>
      <c r="D436" s="30"/>
      <c r="E436" s="30" t="s">
        <v>390</v>
      </c>
      <c r="F436" s="568" t="s">
        <v>102</v>
      </c>
      <c r="G436" s="30"/>
      <c r="H436" s="30"/>
      <c r="I436" s="30"/>
      <c r="J436" s="30"/>
      <c r="K436" s="30"/>
      <c r="L436" s="30"/>
      <c r="M436" s="650"/>
      <c r="N436" s="659">
        <v>7.98</v>
      </c>
      <c r="O436" s="660">
        <v>3</v>
      </c>
      <c r="P436" s="30">
        <v>11.25</v>
      </c>
      <c r="Q436" s="662">
        <f t="shared" si="6"/>
        <v>89.775</v>
      </c>
    </row>
    <row r="437" s="1" customFormat="1" spans="1:17">
      <c r="A437" s="650">
        <v>431</v>
      </c>
      <c r="B437" s="651" t="s">
        <v>10376</v>
      </c>
      <c r="C437" s="652" t="s">
        <v>10377</v>
      </c>
      <c r="D437" s="30"/>
      <c r="E437" s="30" t="s">
        <v>390</v>
      </c>
      <c r="F437" s="568" t="s">
        <v>102</v>
      </c>
      <c r="G437" s="30"/>
      <c r="H437" s="30"/>
      <c r="I437" s="30"/>
      <c r="J437" s="30"/>
      <c r="K437" s="30"/>
      <c r="L437" s="30"/>
      <c r="M437" s="650"/>
      <c r="N437" s="659">
        <v>7.98</v>
      </c>
      <c r="O437" s="660">
        <v>3</v>
      </c>
      <c r="P437" s="30">
        <v>11.25</v>
      </c>
      <c r="Q437" s="662">
        <f t="shared" si="6"/>
        <v>89.775</v>
      </c>
    </row>
    <row r="438" s="1" customFormat="1" spans="1:17">
      <c r="A438" s="650">
        <v>432</v>
      </c>
      <c r="B438" s="651" t="s">
        <v>10378</v>
      </c>
      <c r="C438" s="652" t="s">
        <v>10379</v>
      </c>
      <c r="D438" s="30"/>
      <c r="E438" s="30" t="s">
        <v>390</v>
      </c>
      <c r="F438" s="568" t="s">
        <v>102</v>
      </c>
      <c r="G438" s="30"/>
      <c r="H438" s="30"/>
      <c r="I438" s="30"/>
      <c r="J438" s="30"/>
      <c r="K438" s="30"/>
      <c r="L438" s="30"/>
      <c r="M438" s="650"/>
      <c r="N438" s="659">
        <v>15.95</v>
      </c>
      <c r="O438" s="660">
        <v>6</v>
      </c>
      <c r="P438" s="30">
        <v>11.25</v>
      </c>
      <c r="Q438" s="662">
        <f t="shared" si="6"/>
        <v>179.4375</v>
      </c>
    </row>
    <row r="439" s="1" customFormat="1" spans="1:17">
      <c r="A439" s="650">
        <v>433</v>
      </c>
      <c r="B439" s="651" t="s">
        <v>10380</v>
      </c>
      <c r="C439" s="652" t="s">
        <v>10381</v>
      </c>
      <c r="D439" s="30"/>
      <c r="E439" s="30" t="s">
        <v>390</v>
      </c>
      <c r="F439" s="568" t="s">
        <v>102</v>
      </c>
      <c r="G439" s="30"/>
      <c r="H439" s="30"/>
      <c r="I439" s="30"/>
      <c r="J439" s="30"/>
      <c r="K439" s="30"/>
      <c r="L439" s="30"/>
      <c r="M439" s="650"/>
      <c r="N439" s="659">
        <v>10.64</v>
      </c>
      <c r="O439" s="660">
        <v>4</v>
      </c>
      <c r="P439" s="30">
        <v>11.25</v>
      </c>
      <c r="Q439" s="662">
        <f t="shared" si="6"/>
        <v>119.7</v>
      </c>
    </row>
    <row r="440" s="1" customFormat="1" spans="1:17">
      <c r="A440" s="650">
        <v>434</v>
      </c>
      <c r="B440" s="651" t="s">
        <v>10382</v>
      </c>
      <c r="C440" s="652" t="s">
        <v>10383</v>
      </c>
      <c r="D440" s="30"/>
      <c r="E440" s="30" t="s">
        <v>390</v>
      </c>
      <c r="F440" s="568" t="s">
        <v>102</v>
      </c>
      <c r="G440" s="30"/>
      <c r="H440" s="30"/>
      <c r="I440" s="30"/>
      <c r="J440" s="30"/>
      <c r="K440" s="30"/>
      <c r="L440" s="30"/>
      <c r="M440" s="650"/>
      <c r="N440" s="659">
        <v>7.98</v>
      </c>
      <c r="O440" s="660">
        <v>3</v>
      </c>
      <c r="P440" s="30">
        <v>11.25</v>
      </c>
      <c r="Q440" s="662">
        <f t="shared" si="6"/>
        <v>89.775</v>
      </c>
    </row>
    <row r="441" s="1" customFormat="1" spans="1:17">
      <c r="A441" s="650">
        <v>435</v>
      </c>
      <c r="B441" s="651" t="s">
        <v>10384</v>
      </c>
      <c r="C441" s="652" t="s">
        <v>10385</v>
      </c>
      <c r="D441" s="30"/>
      <c r="E441" s="30" t="s">
        <v>390</v>
      </c>
      <c r="F441" s="568" t="s">
        <v>102</v>
      </c>
      <c r="G441" s="30"/>
      <c r="H441" s="30"/>
      <c r="I441" s="30"/>
      <c r="J441" s="30"/>
      <c r="K441" s="30"/>
      <c r="L441" s="30"/>
      <c r="M441" s="650"/>
      <c r="N441" s="659">
        <v>10.64</v>
      </c>
      <c r="O441" s="660">
        <v>4</v>
      </c>
      <c r="P441" s="30">
        <v>11.25</v>
      </c>
      <c r="Q441" s="662">
        <f t="shared" si="6"/>
        <v>119.7</v>
      </c>
    </row>
    <row r="442" s="1" customFormat="1" spans="1:17">
      <c r="A442" s="650">
        <v>436</v>
      </c>
      <c r="B442" s="651" t="s">
        <v>10386</v>
      </c>
      <c r="C442" s="652" t="s">
        <v>10387</v>
      </c>
      <c r="D442" s="30"/>
      <c r="E442" s="30" t="s">
        <v>390</v>
      </c>
      <c r="F442" s="568" t="s">
        <v>102</v>
      </c>
      <c r="G442" s="30"/>
      <c r="H442" s="30"/>
      <c r="I442" s="30"/>
      <c r="J442" s="30"/>
      <c r="K442" s="30"/>
      <c r="L442" s="30"/>
      <c r="M442" s="650"/>
      <c r="N442" s="659">
        <v>10.64</v>
      </c>
      <c r="O442" s="660">
        <v>4</v>
      </c>
      <c r="P442" s="30">
        <v>11.25</v>
      </c>
      <c r="Q442" s="662">
        <f t="shared" si="6"/>
        <v>119.7</v>
      </c>
    </row>
    <row r="443" s="1" customFormat="1" spans="1:17">
      <c r="A443" s="650">
        <v>437</v>
      </c>
      <c r="B443" s="651" t="s">
        <v>10388</v>
      </c>
      <c r="C443" s="652" t="s">
        <v>350</v>
      </c>
      <c r="D443" s="30"/>
      <c r="E443" s="30" t="s">
        <v>390</v>
      </c>
      <c r="F443" s="568" t="s">
        <v>102</v>
      </c>
      <c r="G443" s="30"/>
      <c r="H443" s="30"/>
      <c r="I443" s="30"/>
      <c r="J443" s="30"/>
      <c r="K443" s="30"/>
      <c r="L443" s="30"/>
      <c r="M443" s="650"/>
      <c r="N443" s="659">
        <v>7.98</v>
      </c>
      <c r="O443" s="660">
        <v>3</v>
      </c>
      <c r="P443" s="30">
        <v>11.25</v>
      </c>
      <c r="Q443" s="662">
        <f t="shared" si="6"/>
        <v>89.775</v>
      </c>
    </row>
    <row r="444" s="1" customFormat="1" spans="1:17">
      <c r="A444" s="650">
        <v>438</v>
      </c>
      <c r="B444" s="651" t="s">
        <v>3387</v>
      </c>
      <c r="C444" s="652" t="s">
        <v>10389</v>
      </c>
      <c r="D444" s="30"/>
      <c r="E444" s="30" t="s">
        <v>390</v>
      </c>
      <c r="F444" s="568" t="s">
        <v>102</v>
      </c>
      <c r="G444" s="30"/>
      <c r="H444" s="30"/>
      <c r="I444" s="30"/>
      <c r="J444" s="30"/>
      <c r="K444" s="30"/>
      <c r="L444" s="30"/>
      <c r="M444" s="650"/>
      <c r="N444" s="659">
        <v>10.64</v>
      </c>
      <c r="O444" s="660">
        <v>4</v>
      </c>
      <c r="P444" s="30">
        <v>11.25</v>
      </c>
      <c r="Q444" s="662">
        <f t="shared" si="6"/>
        <v>119.7</v>
      </c>
    </row>
    <row r="445" s="1" customFormat="1" spans="1:17">
      <c r="A445" s="650">
        <v>439</v>
      </c>
      <c r="B445" s="651" t="s">
        <v>10390</v>
      </c>
      <c r="C445" s="652" t="s">
        <v>10391</v>
      </c>
      <c r="D445" s="30"/>
      <c r="E445" s="30" t="s">
        <v>390</v>
      </c>
      <c r="F445" s="568" t="s">
        <v>102</v>
      </c>
      <c r="G445" s="30"/>
      <c r="H445" s="30"/>
      <c r="I445" s="30"/>
      <c r="J445" s="30"/>
      <c r="K445" s="30"/>
      <c r="L445" s="30"/>
      <c r="M445" s="650"/>
      <c r="N445" s="659">
        <v>10.64</v>
      </c>
      <c r="O445" s="660">
        <v>4</v>
      </c>
      <c r="P445" s="30">
        <v>11.25</v>
      </c>
      <c r="Q445" s="662">
        <f t="shared" si="6"/>
        <v>119.7</v>
      </c>
    </row>
    <row r="446" s="1" customFormat="1" spans="1:17">
      <c r="A446" s="650">
        <v>440</v>
      </c>
      <c r="B446" s="651" t="s">
        <v>10392</v>
      </c>
      <c r="C446" s="652" t="s">
        <v>10393</v>
      </c>
      <c r="D446" s="30"/>
      <c r="E446" s="30" t="s">
        <v>390</v>
      </c>
      <c r="F446" s="568" t="s">
        <v>102</v>
      </c>
      <c r="G446" s="30"/>
      <c r="H446" s="30"/>
      <c r="I446" s="30"/>
      <c r="J446" s="30"/>
      <c r="K446" s="30"/>
      <c r="L446" s="30"/>
      <c r="M446" s="650"/>
      <c r="N446" s="659">
        <v>15.95</v>
      </c>
      <c r="O446" s="660">
        <v>6</v>
      </c>
      <c r="P446" s="30">
        <v>11.25</v>
      </c>
      <c r="Q446" s="662">
        <f t="shared" si="6"/>
        <v>179.4375</v>
      </c>
    </row>
    <row r="447" s="1" customFormat="1" spans="1:17">
      <c r="A447" s="650">
        <v>441</v>
      </c>
      <c r="B447" s="651" t="s">
        <v>10394</v>
      </c>
      <c r="C447" s="652" t="s">
        <v>10395</v>
      </c>
      <c r="D447" s="30"/>
      <c r="E447" s="30" t="s">
        <v>390</v>
      </c>
      <c r="F447" s="568" t="s">
        <v>102</v>
      </c>
      <c r="G447" s="30"/>
      <c r="H447" s="30"/>
      <c r="I447" s="30"/>
      <c r="J447" s="30"/>
      <c r="K447" s="30"/>
      <c r="L447" s="30"/>
      <c r="M447" s="650"/>
      <c r="N447" s="659">
        <v>7.98</v>
      </c>
      <c r="O447" s="660">
        <v>3</v>
      </c>
      <c r="P447" s="30">
        <v>11.25</v>
      </c>
      <c r="Q447" s="662">
        <f t="shared" si="6"/>
        <v>89.775</v>
      </c>
    </row>
    <row r="448" s="1" customFormat="1" spans="1:17">
      <c r="A448" s="650">
        <v>442</v>
      </c>
      <c r="B448" s="651" t="s">
        <v>3612</v>
      </c>
      <c r="C448" s="652" t="s">
        <v>10396</v>
      </c>
      <c r="D448" s="30"/>
      <c r="E448" s="30" t="s">
        <v>390</v>
      </c>
      <c r="F448" s="568" t="s">
        <v>102</v>
      </c>
      <c r="G448" s="30"/>
      <c r="H448" s="30"/>
      <c r="I448" s="30"/>
      <c r="J448" s="30"/>
      <c r="K448" s="30"/>
      <c r="L448" s="30"/>
      <c r="M448" s="650"/>
      <c r="N448" s="659">
        <v>10.64</v>
      </c>
      <c r="O448" s="660">
        <v>4</v>
      </c>
      <c r="P448" s="30">
        <v>11.25</v>
      </c>
      <c r="Q448" s="662">
        <f t="shared" si="6"/>
        <v>119.7</v>
      </c>
    </row>
    <row r="449" s="1" customFormat="1" spans="1:17">
      <c r="A449" s="650">
        <v>443</v>
      </c>
      <c r="B449" s="651" t="s">
        <v>10397</v>
      </c>
      <c r="C449" s="652" t="s">
        <v>10398</v>
      </c>
      <c r="D449" s="30"/>
      <c r="E449" s="30" t="s">
        <v>390</v>
      </c>
      <c r="F449" s="568" t="s">
        <v>102</v>
      </c>
      <c r="G449" s="30"/>
      <c r="H449" s="30"/>
      <c r="I449" s="30"/>
      <c r="J449" s="30"/>
      <c r="K449" s="30"/>
      <c r="L449" s="30"/>
      <c r="M449" s="650"/>
      <c r="N449" s="659">
        <v>10.64</v>
      </c>
      <c r="O449" s="660">
        <v>4</v>
      </c>
      <c r="P449" s="30">
        <v>11.25</v>
      </c>
      <c r="Q449" s="662">
        <f t="shared" si="6"/>
        <v>119.7</v>
      </c>
    </row>
    <row r="450" s="1" customFormat="1" spans="1:17">
      <c r="A450" s="650">
        <v>444</v>
      </c>
      <c r="B450" s="651" t="s">
        <v>4776</v>
      </c>
      <c r="C450" s="652" t="s">
        <v>7451</v>
      </c>
      <c r="D450" s="30"/>
      <c r="E450" s="30" t="s">
        <v>390</v>
      </c>
      <c r="F450" s="568" t="s">
        <v>102</v>
      </c>
      <c r="G450" s="30"/>
      <c r="H450" s="30"/>
      <c r="I450" s="30"/>
      <c r="J450" s="30"/>
      <c r="K450" s="30"/>
      <c r="L450" s="30"/>
      <c r="M450" s="650"/>
      <c r="N450" s="659">
        <v>7.98</v>
      </c>
      <c r="O450" s="660">
        <v>3</v>
      </c>
      <c r="P450" s="30">
        <v>11.25</v>
      </c>
      <c r="Q450" s="662">
        <f t="shared" si="6"/>
        <v>89.775</v>
      </c>
    </row>
    <row r="451" s="1" customFormat="1" spans="1:17">
      <c r="A451" s="650">
        <v>445</v>
      </c>
      <c r="B451" s="651" t="s">
        <v>8904</v>
      </c>
      <c r="C451" s="652" t="s">
        <v>10399</v>
      </c>
      <c r="D451" s="30"/>
      <c r="E451" s="30" t="s">
        <v>390</v>
      </c>
      <c r="F451" s="568" t="s">
        <v>102</v>
      </c>
      <c r="G451" s="30"/>
      <c r="H451" s="30"/>
      <c r="I451" s="30"/>
      <c r="J451" s="30"/>
      <c r="K451" s="30"/>
      <c r="L451" s="30"/>
      <c r="M451" s="650"/>
      <c r="N451" s="659">
        <v>13.3</v>
      </c>
      <c r="O451" s="660">
        <v>5</v>
      </c>
      <c r="P451" s="30">
        <v>11.25</v>
      </c>
      <c r="Q451" s="662">
        <f t="shared" si="6"/>
        <v>149.625</v>
      </c>
    </row>
    <row r="452" s="1" customFormat="1" spans="1:17">
      <c r="A452" s="650">
        <v>446</v>
      </c>
      <c r="B452" s="651" t="s">
        <v>10400</v>
      </c>
      <c r="C452" s="652" t="s">
        <v>10401</v>
      </c>
      <c r="D452" s="30"/>
      <c r="E452" s="30" t="s">
        <v>390</v>
      </c>
      <c r="F452" s="568" t="s">
        <v>102</v>
      </c>
      <c r="G452" s="30"/>
      <c r="H452" s="30"/>
      <c r="I452" s="30"/>
      <c r="J452" s="30"/>
      <c r="K452" s="30"/>
      <c r="L452" s="30"/>
      <c r="M452" s="650"/>
      <c r="N452" s="659">
        <v>13.3</v>
      </c>
      <c r="O452" s="660">
        <v>5</v>
      </c>
      <c r="P452" s="30">
        <v>11.25</v>
      </c>
      <c r="Q452" s="662">
        <f t="shared" si="6"/>
        <v>149.625</v>
      </c>
    </row>
    <row r="453" s="1" customFormat="1" spans="1:17">
      <c r="A453" s="650">
        <v>447</v>
      </c>
      <c r="B453" s="651" t="s">
        <v>10402</v>
      </c>
      <c r="C453" s="652" t="s">
        <v>10403</v>
      </c>
      <c r="D453" s="30"/>
      <c r="E453" s="30" t="s">
        <v>390</v>
      </c>
      <c r="F453" s="568" t="s">
        <v>102</v>
      </c>
      <c r="G453" s="30"/>
      <c r="H453" s="30"/>
      <c r="I453" s="30"/>
      <c r="J453" s="30"/>
      <c r="K453" s="30"/>
      <c r="L453" s="30"/>
      <c r="M453" s="650"/>
      <c r="N453" s="659">
        <v>10.64</v>
      </c>
      <c r="O453" s="660">
        <v>4</v>
      </c>
      <c r="P453" s="30">
        <v>11.25</v>
      </c>
      <c r="Q453" s="662">
        <f t="shared" si="6"/>
        <v>119.7</v>
      </c>
    </row>
    <row r="454" s="1" customFormat="1" spans="1:17">
      <c r="A454" s="650">
        <v>448</v>
      </c>
      <c r="B454" s="651" t="s">
        <v>8003</v>
      </c>
      <c r="C454" s="652" t="s">
        <v>4832</v>
      </c>
      <c r="D454" s="30"/>
      <c r="E454" s="30" t="s">
        <v>390</v>
      </c>
      <c r="F454" s="568" t="s">
        <v>102</v>
      </c>
      <c r="G454" s="30"/>
      <c r="H454" s="30"/>
      <c r="I454" s="30"/>
      <c r="J454" s="30"/>
      <c r="K454" s="30"/>
      <c r="L454" s="30"/>
      <c r="M454" s="650"/>
      <c r="N454" s="659">
        <v>15.95</v>
      </c>
      <c r="O454" s="660">
        <v>6</v>
      </c>
      <c r="P454" s="30">
        <v>11.25</v>
      </c>
      <c r="Q454" s="662">
        <f t="shared" ref="Q454:Q517" si="7">N454*11.25</f>
        <v>179.4375</v>
      </c>
    </row>
    <row r="455" s="1" customFormat="1" spans="1:17">
      <c r="A455" s="650">
        <v>449</v>
      </c>
      <c r="B455" s="651" t="s">
        <v>10404</v>
      </c>
      <c r="C455" s="652" t="s">
        <v>10405</v>
      </c>
      <c r="D455" s="30"/>
      <c r="E455" s="30" t="s">
        <v>390</v>
      </c>
      <c r="F455" s="568" t="s">
        <v>102</v>
      </c>
      <c r="G455" s="30"/>
      <c r="H455" s="30"/>
      <c r="I455" s="30"/>
      <c r="J455" s="30"/>
      <c r="K455" s="30"/>
      <c r="L455" s="30"/>
      <c r="M455" s="650"/>
      <c r="N455" s="659">
        <v>2.66</v>
      </c>
      <c r="O455" s="660">
        <v>1</v>
      </c>
      <c r="P455" s="30">
        <v>11.25</v>
      </c>
      <c r="Q455" s="662">
        <f t="shared" si="7"/>
        <v>29.925</v>
      </c>
    </row>
    <row r="456" s="1" customFormat="1" spans="1:17">
      <c r="A456" s="650">
        <v>450</v>
      </c>
      <c r="B456" s="651" t="s">
        <v>10406</v>
      </c>
      <c r="C456" s="652" t="s">
        <v>9248</v>
      </c>
      <c r="D456" s="30"/>
      <c r="E456" s="30" t="s">
        <v>390</v>
      </c>
      <c r="F456" s="568" t="s">
        <v>102</v>
      </c>
      <c r="G456" s="30"/>
      <c r="H456" s="30"/>
      <c r="I456" s="30"/>
      <c r="J456" s="30"/>
      <c r="K456" s="30"/>
      <c r="L456" s="30"/>
      <c r="M456" s="650"/>
      <c r="N456" s="659">
        <v>15.95</v>
      </c>
      <c r="O456" s="660">
        <v>6</v>
      </c>
      <c r="P456" s="30">
        <v>11.25</v>
      </c>
      <c r="Q456" s="662">
        <f t="shared" si="7"/>
        <v>179.4375</v>
      </c>
    </row>
    <row r="457" s="1" customFormat="1" spans="1:17">
      <c r="A457" s="650">
        <v>451</v>
      </c>
      <c r="B457" s="651" t="s">
        <v>10407</v>
      </c>
      <c r="C457" s="652" t="s">
        <v>10408</v>
      </c>
      <c r="D457" s="30"/>
      <c r="E457" s="30" t="s">
        <v>390</v>
      </c>
      <c r="F457" s="568" t="s">
        <v>102</v>
      </c>
      <c r="G457" s="30"/>
      <c r="H457" s="30"/>
      <c r="I457" s="30"/>
      <c r="J457" s="30"/>
      <c r="K457" s="30"/>
      <c r="L457" s="30"/>
      <c r="M457" s="650"/>
      <c r="N457" s="659">
        <v>18.61</v>
      </c>
      <c r="O457" s="660">
        <v>7</v>
      </c>
      <c r="P457" s="30">
        <v>11.25</v>
      </c>
      <c r="Q457" s="662">
        <f t="shared" si="7"/>
        <v>209.3625</v>
      </c>
    </row>
    <row r="458" s="1" customFormat="1" spans="1:17">
      <c r="A458" s="650">
        <v>452</v>
      </c>
      <c r="B458" s="651" t="s">
        <v>10409</v>
      </c>
      <c r="C458" s="652" t="s">
        <v>7560</v>
      </c>
      <c r="D458" s="30"/>
      <c r="E458" s="30" t="s">
        <v>390</v>
      </c>
      <c r="F458" s="568" t="s">
        <v>102</v>
      </c>
      <c r="G458" s="30"/>
      <c r="H458" s="30"/>
      <c r="I458" s="30"/>
      <c r="J458" s="30"/>
      <c r="K458" s="30"/>
      <c r="L458" s="30"/>
      <c r="M458" s="650"/>
      <c r="N458" s="659">
        <v>13.3</v>
      </c>
      <c r="O458" s="660">
        <v>5</v>
      </c>
      <c r="P458" s="30">
        <v>11.25</v>
      </c>
      <c r="Q458" s="662">
        <f t="shared" si="7"/>
        <v>149.625</v>
      </c>
    </row>
    <row r="459" s="1" customFormat="1" spans="1:17">
      <c r="A459" s="650">
        <v>453</v>
      </c>
      <c r="B459" s="651" t="s">
        <v>10410</v>
      </c>
      <c r="C459" s="652" t="s">
        <v>10411</v>
      </c>
      <c r="D459" s="30"/>
      <c r="E459" s="30" t="s">
        <v>390</v>
      </c>
      <c r="F459" s="568" t="s">
        <v>102</v>
      </c>
      <c r="G459" s="30"/>
      <c r="H459" s="30"/>
      <c r="I459" s="30"/>
      <c r="J459" s="30"/>
      <c r="K459" s="30"/>
      <c r="L459" s="30"/>
      <c r="M459" s="650"/>
      <c r="N459" s="659">
        <v>7.98</v>
      </c>
      <c r="O459" s="660">
        <v>3</v>
      </c>
      <c r="P459" s="30">
        <v>11.25</v>
      </c>
      <c r="Q459" s="662">
        <f t="shared" si="7"/>
        <v>89.775</v>
      </c>
    </row>
    <row r="460" s="1" customFormat="1" spans="1:17">
      <c r="A460" s="650">
        <v>454</v>
      </c>
      <c r="B460" s="651" t="s">
        <v>10412</v>
      </c>
      <c r="C460" s="652" t="s">
        <v>10413</v>
      </c>
      <c r="D460" s="30"/>
      <c r="E460" s="30" t="s">
        <v>390</v>
      </c>
      <c r="F460" s="568" t="s">
        <v>102</v>
      </c>
      <c r="G460" s="30"/>
      <c r="H460" s="30"/>
      <c r="I460" s="30"/>
      <c r="J460" s="30"/>
      <c r="K460" s="30"/>
      <c r="L460" s="30"/>
      <c r="M460" s="650"/>
      <c r="N460" s="659">
        <v>10.64</v>
      </c>
      <c r="O460" s="660">
        <v>4</v>
      </c>
      <c r="P460" s="30">
        <v>11.25</v>
      </c>
      <c r="Q460" s="662">
        <f t="shared" si="7"/>
        <v>119.7</v>
      </c>
    </row>
    <row r="461" s="1" customFormat="1" spans="1:17">
      <c r="A461" s="650">
        <v>455</v>
      </c>
      <c r="B461" s="651" t="s">
        <v>10414</v>
      </c>
      <c r="C461" s="652" t="s">
        <v>10415</v>
      </c>
      <c r="D461" s="30"/>
      <c r="E461" s="30" t="s">
        <v>390</v>
      </c>
      <c r="F461" s="568" t="s">
        <v>102</v>
      </c>
      <c r="G461" s="30"/>
      <c r="H461" s="30"/>
      <c r="I461" s="30"/>
      <c r="J461" s="30"/>
      <c r="K461" s="30"/>
      <c r="L461" s="30"/>
      <c r="M461" s="650"/>
      <c r="N461" s="659">
        <v>7.98</v>
      </c>
      <c r="O461" s="660">
        <v>3</v>
      </c>
      <c r="P461" s="30">
        <v>11.25</v>
      </c>
      <c r="Q461" s="662">
        <f t="shared" si="7"/>
        <v>89.775</v>
      </c>
    </row>
    <row r="462" s="1" customFormat="1" spans="1:17">
      <c r="A462" s="650">
        <v>456</v>
      </c>
      <c r="B462" s="651" t="s">
        <v>10416</v>
      </c>
      <c r="C462" s="652" t="s">
        <v>10417</v>
      </c>
      <c r="D462" s="30"/>
      <c r="E462" s="30" t="s">
        <v>390</v>
      </c>
      <c r="F462" s="568" t="s">
        <v>102</v>
      </c>
      <c r="G462" s="30"/>
      <c r="H462" s="30"/>
      <c r="I462" s="30"/>
      <c r="J462" s="30"/>
      <c r="K462" s="30"/>
      <c r="L462" s="30"/>
      <c r="M462" s="650"/>
      <c r="N462" s="659">
        <v>13.3</v>
      </c>
      <c r="O462" s="660">
        <v>5</v>
      </c>
      <c r="P462" s="30">
        <v>11.25</v>
      </c>
      <c r="Q462" s="662">
        <f t="shared" si="7"/>
        <v>149.625</v>
      </c>
    </row>
    <row r="463" s="1" customFormat="1" spans="1:17">
      <c r="A463" s="650">
        <v>457</v>
      </c>
      <c r="B463" s="651" t="s">
        <v>10418</v>
      </c>
      <c r="C463" s="652" t="s">
        <v>10419</v>
      </c>
      <c r="D463" s="30"/>
      <c r="E463" s="30" t="s">
        <v>390</v>
      </c>
      <c r="F463" s="568" t="s">
        <v>102</v>
      </c>
      <c r="G463" s="30"/>
      <c r="H463" s="30"/>
      <c r="I463" s="30"/>
      <c r="J463" s="30"/>
      <c r="K463" s="30"/>
      <c r="L463" s="30"/>
      <c r="M463" s="650"/>
      <c r="N463" s="659">
        <v>7.98</v>
      </c>
      <c r="O463" s="660">
        <v>3</v>
      </c>
      <c r="P463" s="30">
        <v>11.25</v>
      </c>
      <c r="Q463" s="662">
        <f t="shared" si="7"/>
        <v>89.775</v>
      </c>
    </row>
    <row r="464" s="1" customFormat="1" spans="1:17">
      <c r="A464" s="650">
        <v>458</v>
      </c>
      <c r="B464" s="651" t="s">
        <v>10420</v>
      </c>
      <c r="C464" s="652" t="s">
        <v>3013</v>
      </c>
      <c r="D464" s="30"/>
      <c r="E464" s="30" t="s">
        <v>390</v>
      </c>
      <c r="F464" s="568" t="s">
        <v>102</v>
      </c>
      <c r="G464" s="30"/>
      <c r="H464" s="30"/>
      <c r="I464" s="30"/>
      <c r="J464" s="30"/>
      <c r="K464" s="30"/>
      <c r="L464" s="30"/>
      <c r="M464" s="650"/>
      <c r="N464" s="659">
        <v>21.27</v>
      </c>
      <c r="O464" s="660">
        <v>8</v>
      </c>
      <c r="P464" s="30">
        <v>11.25</v>
      </c>
      <c r="Q464" s="662">
        <f t="shared" si="7"/>
        <v>239.2875</v>
      </c>
    </row>
    <row r="465" s="1" customFormat="1" spans="1:17">
      <c r="A465" s="650">
        <v>459</v>
      </c>
      <c r="B465" s="651" t="s">
        <v>10421</v>
      </c>
      <c r="C465" s="652" t="s">
        <v>10422</v>
      </c>
      <c r="D465" s="30"/>
      <c r="E465" s="30" t="s">
        <v>390</v>
      </c>
      <c r="F465" s="568" t="s">
        <v>102</v>
      </c>
      <c r="G465" s="30"/>
      <c r="H465" s="30"/>
      <c r="I465" s="30"/>
      <c r="J465" s="30"/>
      <c r="K465" s="30"/>
      <c r="L465" s="30"/>
      <c r="M465" s="650"/>
      <c r="N465" s="659">
        <v>10.64</v>
      </c>
      <c r="O465" s="660">
        <v>4</v>
      </c>
      <c r="P465" s="30">
        <v>11.25</v>
      </c>
      <c r="Q465" s="662">
        <f t="shared" si="7"/>
        <v>119.7</v>
      </c>
    </row>
    <row r="466" s="1" customFormat="1" spans="1:17">
      <c r="A466" s="650">
        <v>460</v>
      </c>
      <c r="B466" s="651" t="s">
        <v>1903</v>
      </c>
      <c r="C466" s="652" t="s">
        <v>4292</v>
      </c>
      <c r="D466" s="30"/>
      <c r="E466" s="30" t="s">
        <v>390</v>
      </c>
      <c r="F466" s="568" t="s">
        <v>102</v>
      </c>
      <c r="G466" s="30"/>
      <c r="H466" s="30"/>
      <c r="I466" s="30"/>
      <c r="J466" s="30"/>
      <c r="K466" s="30"/>
      <c r="L466" s="30"/>
      <c r="M466" s="650"/>
      <c r="N466" s="659">
        <v>13.3</v>
      </c>
      <c r="O466" s="660">
        <v>5</v>
      </c>
      <c r="P466" s="30">
        <v>11.25</v>
      </c>
      <c r="Q466" s="662">
        <f t="shared" si="7"/>
        <v>149.625</v>
      </c>
    </row>
    <row r="467" s="1" customFormat="1" spans="1:17">
      <c r="A467" s="650">
        <v>461</v>
      </c>
      <c r="B467" s="651" t="s">
        <v>10423</v>
      </c>
      <c r="C467" s="652" t="s">
        <v>10424</v>
      </c>
      <c r="D467" s="30"/>
      <c r="E467" s="30" t="s">
        <v>390</v>
      </c>
      <c r="F467" s="568" t="s">
        <v>102</v>
      </c>
      <c r="G467" s="30"/>
      <c r="H467" s="30"/>
      <c r="I467" s="30"/>
      <c r="J467" s="30"/>
      <c r="K467" s="30"/>
      <c r="L467" s="30"/>
      <c r="M467" s="650"/>
      <c r="N467" s="659">
        <v>10.64</v>
      </c>
      <c r="O467" s="660">
        <v>4</v>
      </c>
      <c r="P467" s="30">
        <v>11.25</v>
      </c>
      <c r="Q467" s="662">
        <f t="shared" si="7"/>
        <v>119.7</v>
      </c>
    </row>
    <row r="468" s="1" customFormat="1" spans="1:17">
      <c r="A468" s="650">
        <v>462</v>
      </c>
      <c r="B468" s="651" t="s">
        <v>9916</v>
      </c>
      <c r="C468" s="652" t="s">
        <v>10425</v>
      </c>
      <c r="D468" s="30"/>
      <c r="E468" s="30" t="s">
        <v>390</v>
      </c>
      <c r="F468" s="568" t="s">
        <v>102</v>
      </c>
      <c r="G468" s="30"/>
      <c r="H468" s="30"/>
      <c r="I468" s="30"/>
      <c r="J468" s="30"/>
      <c r="K468" s="30"/>
      <c r="L468" s="30"/>
      <c r="M468" s="650"/>
      <c r="N468" s="659">
        <v>13.3</v>
      </c>
      <c r="O468" s="660">
        <v>5</v>
      </c>
      <c r="P468" s="30">
        <v>11.25</v>
      </c>
      <c r="Q468" s="662">
        <f t="shared" si="7"/>
        <v>149.625</v>
      </c>
    </row>
    <row r="469" s="1" customFormat="1" spans="1:17">
      <c r="A469" s="650">
        <v>463</v>
      </c>
      <c r="B469" s="651" t="s">
        <v>10426</v>
      </c>
      <c r="C469" s="652" t="s">
        <v>10427</v>
      </c>
      <c r="D469" s="30"/>
      <c r="E469" s="30" t="s">
        <v>390</v>
      </c>
      <c r="F469" s="568" t="s">
        <v>102</v>
      </c>
      <c r="G469" s="30"/>
      <c r="H469" s="30"/>
      <c r="I469" s="30"/>
      <c r="J469" s="30"/>
      <c r="K469" s="30"/>
      <c r="L469" s="30"/>
      <c r="M469" s="650"/>
      <c r="N469" s="659">
        <v>7.98</v>
      </c>
      <c r="O469" s="660">
        <v>3</v>
      </c>
      <c r="P469" s="30">
        <v>11.25</v>
      </c>
      <c r="Q469" s="662">
        <f t="shared" si="7"/>
        <v>89.775</v>
      </c>
    </row>
    <row r="470" s="1" customFormat="1" spans="1:17">
      <c r="A470" s="650">
        <v>464</v>
      </c>
      <c r="B470" s="651" t="s">
        <v>10428</v>
      </c>
      <c r="C470" s="652" t="s">
        <v>10429</v>
      </c>
      <c r="D470" s="30"/>
      <c r="E470" s="30" t="s">
        <v>390</v>
      </c>
      <c r="F470" s="568" t="s">
        <v>102</v>
      </c>
      <c r="G470" s="30"/>
      <c r="H470" s="30"/>
      <c r="I470" s="30"/>
      <c r="J470" s="30"/>
      <c r="K470" s="30"/>
      <c r="L470" s="30"/>
      <c r="M470" s="650"/>
      <c r="N470" s="659">
        <v>7.98</v>
      </c>
      <c r="O470" s="660">
        <v>3</v>
      </c>
      <c r="P470" s="30">
        <v>11.25</v>
      </c>
      <c r="Q470" s="662">
        <f t="shared" si="7"/>
        <v>89.775</v>
      </c>
    </row>
    <row r="471" s="1" customFormat="1" spans="1:17">
      <c r="A471" s="650">
        <v>465</v>
      </c>
      <c r="B471" s="651" t="s">
        <v>10430</v>
      </c>
      <c r="C471" s="652" t="s">
        <v>10431</v>
      </c>
      <c r="D471" s="30"/>
      <c r="E471" s="30" t="s">
        <v>390</v>
      </c>
      <c r="F471" s="568" t="s">
        <v>102</v>
      </c>
      <c r="G471" s="30"/>
      <c r="H471" s="30"/>
      <c r="I471" s="30"/>
      <c r="J471" s="30"/>
      <c r="K471" s="30"/>
      <c r="L471" s="30"/>
      <c r="M471" s="650"/>
      <c r="N471" s="659">
        <v>15.95</v>
      </c>
      <c r="O471" s="660">
        <v>6</v>
      </c>
      <c r="P471" s="30">
        <v>11.25</v>
      </c>
      <c r="Q471" s="662">
        <f t="shared" si="7"/>
        <v>179.4375</v>
      </c>
    </row>
    <row r="472" s="1" customFormat="1" spans="1:17">
      <c r="A472" s="650">
        <v>466</v>
      </c>
      <c r="B472" s="651" t="s">
        <v>10432</v>
      </c>
      <c r="C472" s="652" t="s">
        <v>10433</v>
      </c>
      <c r="D472" s="30"/>
      <c r="E472" s="30" t="s">
        <v>390</v>
      </c>
      <c r="F472" s="568" t="s">
        <v>102</v>
      </c>
      <c r="G472" s="30"/>
      <c r="H472" s="30"/>
      <c r="I472" s="30"/>
      <c r="J472" s="30"/>
      <c r="K472" s="30"/>
      <c r="L472" s="30"/>
      <c r="M472" s="650"/>
      <c r="N472" s="659">
        <v>7.98</v>
      </c>
      <c r="O472" s="660">
        <v>3</v>
      </c>
      <c r="P472" s="30">
        <v>11.25</v>
      </c>
      <c r="Q472" s="662">
        <f t="shared" si="7"/>
        <v>89.775</v>
      </c>
    </row>
    <row r="473" s="1" customFormat="1" spans="1:17">
      <c r="A473" s="650">
        <v>467</v>
      </c>
      <c r="B473" s="651" t="s">
        <v>10434</v>
      </c>
      <c r="C473" s="652" t="s">
        <v>10435</v>
      </c>
      <c r="D473" s="30"/>
      <c r="E473" s="30" t="s">
        <v>390</v>
      </c>
      <c r="F473" s="568" t="s">
        <v>102</v>
      </c>
      <c r="G473" s="30"/>
      <c r="H473" s="30"/>
      <c r="I473" s="30"/>
      <c r="J473" s="30"/>
      <c r="K473" s="30"/>
      <c r="L473" s="30"/>
      <c r="M473" s="650"/>
      <c r="N473" s="659">
        <v>5.32</v>
      </c>
      <c r="O473" s="660">
        <v>2</v>
      </c>
      <c r="P473" s="30">
        <v>11.25</v>
      </c>
      <c r="Q473" s="662">
        <f t="shared" si="7"/>
        <v>59.85</v>
      </c>
    </row>
    <row r="474" s="1" customFormat="1" spans="1:17">
      <c r="A474" s="650">
        <v>468</v>
      </c>
      <c r="B474" s="651" t="s">
        <v>10436</v>
      </c>
      <c r="C474" s="652" t="s">
        <v>10437</v>
      </c>
      <c r="D474" s="30"/>
      <c r="E474" s="30" t="s">
        <v>390</v>
      </c>
      <c r="F474" s="568" t="s">
        <v>102</v>
      </c>
      <c r="G474" s="30"/>
      <c r="H474" s="30"/>
      <c r="I474" s="30"/>
      <c r="J474" s="30"/>
      <c r="K474" s="30"/>
      <c r="L474" s="30"/>
      <c r="M474" s="650"/>
      <c r="N474" s="659">
        <v>7.98</v>
      </c>
      <c r="O474" s="660">
        <v>3</v>
      </c>
      <c r="P474" s="30">
        <v>11.25</v>
      </c>
      <c r="Q474" s="662">
        <f t="shared" si="7"/>
        <v>89.775</v>
      </c>
    </row>
    <row r="475" s="1" customFormat="1" spans="1:17">
      <c r="A475" s="650">
        <v>469</v>
      </c>
      <c r="B475" s="651" t="s">
        <v>5537</v>
      </c>
      <c r="C475" s="652" t="s">
        <v>10438</v>
      </c>
      <c r="D475" s="30"/>
      <c r="E475" s="30" t="s">
        <v>390</v>
      </c>
      <c r="F475" s="568" t="s">
        <v>102</v>
      </c>
      <c r="G475" s="30"/>
      <c r="H475" s="30"/>
      <c r="I475" s="30"/>
      <c r="J475" s="30"/>
      <c r="K475" s="30"/>
      <c r="L475" s="30"/>
      <c r="M475" s="650"/>
      <c r="N475" s="659">
        <v>10.64</v>
      </c>
      <c r="O475" s="660">
        <v>4</v>
      </c>
      <c r="P475" s="30">
        <v>11.25</v>
      </c>
      <c r="Q475" s="662">
        <f t="shared" si="7"/>
        <v>119.7</v>
      </c>
    </row>
    <row r="476" s="1" customFormat="1" spans="1:17">
      <c r="A476" s="650">
        <v>470</v>
      </c>
      <c r="B476" s="651" t="s">
        <v>10439</v>
      </c>
      <c r="C476" s="652" t="s">
        <v>10440</v>
      </c>
      <c r="D476" s="30"/>
      <c r="E476" s="30" t="s">
        <v>390</v>
      </c>
      <c r="F476" s="568" t="s">
        <v>102</v>
      </c>
      <c r="G476" s="30"/>
      <c r="H476" s="30"/>
      <c r="I476" s="30"/>
      <c r="J476" s="30"/>
      <c r="K476" s="30"/>
      <c r="L476" s="30"/>
      <c r="M476" s="650"/>
      <c r="N476" s="659">
        <v>7.98</v>
      </c>
      <c r="O476" s="660">
        <v>3</v>
      </c>
      <c r="P476" s="30">
        <v>11.25</v>
      </c>
      <c r="Q476" s="662">
        <f t="shared" si="7"/>
        <v>89.775</v>
      </c>
    </row>
    <row r="477" s="1" customFormat="1" spans="1:17">
      <c r="A477" s="650">
        <v>471</v>
      </c>
      <c r="B477" s="651" t="s">
        <v>10441</v>
      </c>
      <c r="C477" s="652" t="s">
        <v>10442</v>
      </c>
      <c r="D477" s="30"/>
      <c r="E477" s="30" t="s">
        <v>390</v>
      </c>
      <c r="F477" s="568" t="s">
        <v>102</v>
      </c>
      <c r="G477" s="30"/>
      <c r="H477" s="30"/>
      <c r="I477" s="30"/>
      <c r="J477" s="30"/>
      <c r="K477" s="30"/>
      <c r="L477" s="30"/>
      <c r="M477" s="650"/>
      <c r="N477" s="659">
        <v>10.64</v>
      </c>
      <c r="O477" s="660">
        <v>4</v>
      </c>
      <c r="P477" s="30">
        <v>11.25</v>
      </c>
      <c r="Q477" s="662">
        <f t="shared" si="7"/>
        <v>119.7</v>
      </c>
    </row>
    <row r="478" s="1" customFormat="1" spans="1:17">
      <c r="A478" s="650">
        <v>472</v>
      </c>
      <c r="B478" s="651" t="s">
        <v>10443</v>
      </c>
      <c r="C478" s="652" t="s">
        <v>3310</v>
      </c>
      <c r="D478" s="30"/>
      <c r="E478" s="30" t="s">
        <v>390</v>
      </c>
      <c r="F478" s="568" t="s">
        <v>102</v>
      </c>
      <c r="G478" s="30"/>
      <c r="H478" s="30"/>
      <c r="I478" s="30"/>
      <c r="J478" s="30"/>
      <c r="K478" s="30"/>
      <c r="L478" s="30"/>
      <c r="M478" s="650"/>
      <c r="N478" s="659">
        <v>13.3</v>
      </c>
      <c r="O478" s="660">
        <v>5</v>
      </c>
      <c r="P478" s="30">
        <v>11.25</v>
      </c>
      <c r="Q478" s="662">
        <f t="shared" si="7"/>
        <v>149.625</v>
      </c>
    </row>
    <row r="479" s="1" customFormat="1" spans="1:17">
      <c r="A479" s="650">
        <v>473</v>
      </c>
      <c r="B479" s="651" t="s">
        <v>10444</v>
      </c>
      <c r="C479" s="652" t="s">
        <v>10445</v>
      </c>
      <c r="D479" s="30"/>
      <c r="E479" s="30" t="s">
        <v>390</v>
      </c>
      <c r="F479" s="568" t="s">
        <v>102</v>
      </c>
      <c r="G479" s="30"/>
      <c r="H479" s="30"/>
      <c r="I479" s="30"/>
      <c r="J479" s="30"/>
      <c r="K479" s="30"/>
      <c r="L479" s="30"/>
      <c r="M479" s="650"/>
      <c r="N479" s="659">
        <v>15.95</v>
      </c>
      <c r="O479" s="660">
        <v>6</v>
      </c>
      <c r="P479" s="30">
        <v>11.25</v>
      </c>
      <c r="Q479" s="662">
        <f t="shared" si="7"/>
        <v>179.4375</v>
      </c>
    </row>
    <row r="480" s="1" customFormat="1" spans="1:17">
      <c r="A480" s="650">
        <v>474</v>
      </c>
      <c r="B480" s="651" t="s">
        <v>10446</v>
      </c>
      <c r="C480" s="652" t="s">
        <v>9709</v>
      </c>
      <c r="D480" s="30"/>
      <c r="E480" s="30" t="s">
        <v>390</v>
      </c>
      <c r="F480" s="568" t="s">
        <v>102</v>
      </c>
      <c r="G480" s="30"/>
      <c r="H480" s="30"/>
      <c r="I480" s="30"/>
      <c r="J480" s="30"/>
      <c r="K480" s="30"/>
      <c r="L480" s="30"/>
      <c r="M480" s="650"/>
      <c r="N480" s="659">
        <v>18.61</v>
      </c>
      <c r="O480" s="660">
        <v>7</v>
      </c>
      <c r="P480" s="30">
        <v>11.25</v>
      </c>
      <c r="Q480" s="662">
        <f t="shared" si="7"/>
        <v>209.3625</v>
      </c>
    </row>
    <row r="481" s="1" customFormat="1" spans="1:17">
      <c r="A481" s="650">
        <v>475</v>
      </c>
      <c r="B481" s="651" t="s">
        <v>10447</v>
      </c>
      <c r="C481" s="652" t="s">
        <v>10448</v>
      </c>
      <c r="D481" s="30"/>
      <c r="E481" s="30" t="s">
        <v>390</v>
      </c>
      <c r="F481" s="568" t="s">
        <v>102</v>
      </c>
      <c r="G481" s="30"/>
      <c r="H481" s="30"/>
      <c r="I481" s="30"/>
      <c r="J481" s="30"/>
      <c r="K481" s="30"/>
      <c r="L481" s="30"/>
      <c r="M481" s="650"/>
      <c r="N481" s="659">
        <v>7.98</v>
      </c>
      <c r="O481" s="660">
        <v>3</v>
      </c>
      <c r="P481" s="30">
        <v>11.25</v>
      </c>
      <c r="Q481" s="662">
        <f t="shared" si="7"/>
        <v>89.775</v>
      </c>
    </row>
    <row r="482" s="1" customFormat="1" spans="1:17">
      <c r="A482" s="650">
        <v>476</v>
      </c>
      <c r="B482" s="651" t="s">
        <v>10449</v>
      </c>
      <c r="C482" s="652" t="s">
        <v>4372</v>
      </c>
      <c r="D482" s="30"/>
      <c r="E482" s="30" t="s">
        <v>390</v>
      </c>
      <c r="F482" s="568" t="s">
        <v>102</v>
      </c>
      <c r="G482" s="30"/>
      <c r="H482" s="30"/>
      <c r="I482" s="30"/>
      <c r="J482" s="30"/>
      <c r="K482" s="30"/>
      <c r="L482" s="30"/>
      <c r="M482" s="650"/>
      <c r="N482" s="659">
        <v>13.3</v>
      </c>
      <c r="O482" s="660">
        <v>5</v>
      </c>
      <c r="P482" s="30">
        <v>11.25</v>
      </c>
      <c r="Q482" s="662">
        <f t="shared" si="7"/>
        <v>149.625</v>
      </c>
    </row>
    <row r="483" s="1" customFormat="1" spans="1:17">
      <c r="A483" s="650">
        <v>477</v>
      </c>
      <c r="B483" s="651" t="s">
        <v>10450</v>
      </c>
      <c r="C483" s="652" t="s">
        <v>10451</v>
      </c>
      <c r="D483" s="30"/>
      <c r="E483" s="30" t="s">
        <v>390</v>
      </c>
      <c r="F483" s="568" t="s">
        <v>102</v>
      </c>
      <c r="G483" s="30"/>
      <c r="H483" s="30"/>
      <c r="I483" s="30"/>
      <c r="J483" s="30"/>
      <c r="K483" s="30"/>
      <c r="L483" s="30"/>
      <c r="M483" s="650"/>
      <c r="N483" s="659">
        <v>2.66</v>
      </c>
      <c r="O483" s="660">
        <v>1</v>
      </c>
      <c r="P483" s="30">
        <v>11.25</v>
      </c>
      <c r="Q483" s="662">
        <f t="shared" si="7"/>
        <v>29.925</v>
      </c>
    </row>
    <row r="484" s="1" customFormat="1" spans="1:17">
      <c r="A484" s="650">
        <v>478</v>
      </c>
      <c r="B484" s="651" t="s">
        <v>10452</v>
      </c>
      <c r="C484" s="652" t="s">
        <v>10453</v>
      </c>
      <c r="D484" s="30"/>
      <c r="E484" s="30" t="s">
        <v>390</v>
      </c>
      <c r="F484" s="568" t="s">
        <v>102</v>
      </c>
      <c r="G484" s="30"/>
      <c r="H484" s="30"/>
      <c r="I484" s="30"/>
      <c r="J484" s="30"/>
      <c r="K484" s="30"/>
      <c r="L484" s="30"/>
      <c r="M484" s="650"/>
      <c r="N484" s="659">
        <v>2.66</v>
      </c>
      <c r="O484" s="660">
        <v>1</v>
      </c>
      <c r="P484" s="30">
        <v>11.25</v>
      </c>
      <c r="Q484" s="662">
        <f t="shared" si="7"/>
        <v>29.925</v>
      </c>
    </row>
    <row r="485" s="1" customFormat="1" spans="1:17">
      <c r="A485" s="650">
        <v>479</v>
      </c>
      <c r="B485" s="651" t="s">
        <v>10454</v>
      </c>
      <c r="C485" s="652" t="s">
        <v>1963</v>
      </c>
      <c r="D485" s="30"/>
      <c r="E485" s="30" t="s">
        <v>390</v>
      </c>
      <c r="F485" s="568" t="s">
        <v>102</v>
      </c>
      <c r="G485" s="30"/>
      <c r="H485" s="30"/>
      <c r="I485" s="30"/>
      <c r="J485" s="30"/>
      <c r="K485" s="30"/>
      <c r="L485" s="30"/>
      <c r="M485" s="650"/>
      <c r="N485" s="659">
        <v>18.61</v>
      </c>
      <c r="O485" s="660">
        <v>7</v>
      </c>
      <c r="P485" s="30">
        <v>11.25</v>
      </c>
      <c r="Q485" s="662">
        <f t="shared" si="7"/>
        <v>209.3625</v>
      </c>
    </row>
    <row r="486" s="1" customFormat="1" spans="1:17">
      <c r="A486" s="650">
        <v>480</v>
      </c>
      <c r="B486" s="651" t="s">
        <v>9433</v>
      </c>
      <c r="C486" s="652" t="s">
        <v>10455</v>
      </c>
      <c r="D486" s="30"/>
      <c r="E486" s="30" t="s">
        <v>390</v>
      </c>
      <c r="F486" s="568" t="s">
        <v>102</v>
      </c>
      <c r="G486" s="30"/>
      <c r="H486" s="30"/>
      <c r="I486" s="30"/>
      <c r="J486" s="30"/>
      <c r="K486" s="30"/>
      <c r="L486" s="30"/>
      <c r="M486" s="650"/>
      <c r="N486" s="659">
        <v>15.95</v>
      </c>
      <c r="O486" s="660">
        <v>6</v>
      </c>
      <c r="P486" s="30">
        <v>11.25</v>
      </c>
      <c r="Q486" s="662">
        <f t="shared" si="7"/>
        <v>179.4375</v>
      </c>
    </row>
    <row r="487" s="1" customFormat="1" spans="1:17">
      <c r="A487" s="650">
        <v>481</v>
      </c>
      <c r="B487" s="651" t="s">
        <v>10456</v>
      </c>
      <c r="C487" s="652" t="s">
        <v>10457</v>
      </c>
      <c r="D487" s="30"/>
      <c r="E487" s="30" t="s">
        <v>390</v>
      </c>
      <c r="F487" s="568" t="s">
        <v>102</v>
      </c>
      <c r="G487" s="30"/>
      <c r="H487" s="30"/>
      <c r="I487" s="30"/>
      <c r="J487" s="30"/>
      <c r="K487" s="30"/>
      <c r="L487" s="30"/>
      <c r="M487" s="650"/>
      <c r="N487" s="659">
        <v>7.98</v>
      </c>
      <c r="O487" s="660">
        <v>3</v>
      </c>
      <c r="P487" s="30">
        <v>11.25</v>
      </c>
      <c r="Q487" s="662">
        <f t="shared" si="7"/>
        <v>89.775</v>
      </c>
    </row>
    <row r="488" s="1" customFormat="1" spans="1:17">
      <c r="A488" s="650">
        <v>482</v>
      </c>
      <c r="B488" s="651" t="s">
        <v>1290</v>
      </c>
      <c r="C488" s="652" t="s">
        <v>10458</v>
      </c>
      <c r="D488" s="30"/>
      <c r="E488" s="30" t="s">
        <v>390</v>
      </c>
      <c r="F488" s="568" t="s">
        <v>102</v>
      </c>
      <c r="G488" s="30"/>
      <c r="H488" s="30"/>
      <c r="I488" s="30"/>
      <c r="J488" s="30"/>
      <c r="K488" s="30"/>
      <c r="L488" s="30"/>
      <c r="M488" s="650"/>
      <c r="N488" s="659">
        <v>13.3</v>
      </c>
      <c r="O488" s="660">
        <v>5</v>
      </c>
      <c r="P488" s="30">
        <v>11.25</v>
      </c>
      <c r="Q488" s="662">
        <f t="shared" si="7"/>
        <v>149.625</v>
      </c>
    </row>
    <row r="489" s="1" customFormat="1" spans="1:17">
      <c r="A489" s="650">
        <v>483</v>
      </c>
      <c r="B489" s="651" t="s">
        <v>10459</v>
      </c>
      <c r="C489" s="652" t="s">
        <v>10460</v>
      </c>
      <c r="D489" s="30"/>
      <c r="E489" s="30" t="s">
        <v>390</v>
      </c>
      <c r="F489" s="568" t="s">
        <v>102</v>
      </c>
      <c r="G489" s="30"/>
      <c r="H489" s="30"/>
      <c r="I489" s="30"/>
      <c r="J489" s="30"/>
      <c r="K489" s="30"/>
      <c r="L489" s="30"/>
      <c r="M489" s="650"/>
      <c r="N489" s="659">
        <v>21.27</v>
      </c>
      <c r="O489" s="660">
        <v>8</v>
      </c>
      <c r="P489" s="30">
        <v>11.25</v>
      </c>
      <c r="Q489" s="662">
        <f t="shared" si="7"/>
        <v>239.2875</v>
      </c>
    </row>
    <row r="490" s="1" customFormat="1" spans="1:17">
      <c r="A490" s="650">
        <v>484</v>
      </c>
      <c r="B490" s="651" t="s">
        <v>10461</v>
      </c>
      <c r="C490" s="652" t="s">
        <v>10462</v>
      </c>
      <c r="D490" s="30"/>
      <c r="E490" s="30" t="s">
        <v>390</v>
      </c>
      <c r="F490" s="568" t="s">
        <v>102</v>
      </c>
      <c r="G490" s="30"/>
      <c r="H490" s="30"/>
      <c r="I490" s="30"/>
      <c r="J490" s="30"/>
      <c r="K490" s="30"/>
      <c r="L490" s="30"/>
      <c r="M490" s="650"/>
      <c r="N490" s="659">
        <v>10.64</v>
      </c>
      <c r="O490" s="660">
        <v>4</v>
      </c>
      <c r="P490" s="30">
        <v>11.25</v>
      </c>
      <c r="Q490" s="662">
        <f t="shared" si="7"/>
        <v>119.7</v>
      </c>
    </row>
    <row r="491" s="1" customFormat="1" spans="1:17">
      <c r="A491" s="650">
        <v>485</v>
      </c>
      <c r="B491" s="651" t="s">
        <v>10463</v>
      </c>
      <c r="C491" s="652" t="s">
        <v>10464</v>
      </c>
      <c r="D491" s="30"/>
      <c r="E491" s="30" t="s">
        <v>390</v>
      </c>
      <c r="F491" s="568" t="s">
        <v>102</v>
      </c>
      <c r="G491" s="30"/>
      <c r="H491" s="30"/>
      <c r="I491" s="30"/>
      <c r="J491" s="30"/>
      <c r="K491" s="30"/>
      <c r="L491" s="30"/>
      <c r="M491" s="650"/>
      <c r="N491" s="659">
        <v>10.64</v>
      </c>
      <c r="O491" s="660">
        <v>4</v>
      </c>
      <c r="P491" s="30">
        <v>11.25</v>
      </c>
      <c r="Q491" s="662">
        <f t="shared" si="7"/>
        <v>119.7</v>
      </c>
    </row>
    <row r="492" s="1" customFormat="1" spans="1:17">
      <c r="A492" s="650">
        <v>486</v>
      </c>
      <c r="B492" s="651" t="s">
        <v>10465</v>
      </c>
      <c r="C492" s="652" t="s">
        <v>10466</v>
      </c>
      <c r="D492" s="30"/>
      <c r="E492" s="30" t="s">
        <v>390</v>
      </c>
      <c r="F492" s="568" t="s">
        <v>102</v>
      </c>
      <c r="G492" s="30"/>
      <c r="H492" s="30"/>
      <c r="I492" s="30"/>
      <c r="J492" s="30"/>
      <c r="K492" s="30"/>
      <c r="L492" s="30"/>
      <c r="M492" s="650"/>
      <c r="N492" s="659">
        <v>10.64</v>
      </c>
      <c r="O492" s="660">
        <v>4</v>
      </c>
      <c r="P492" s="30">
        <v>11.25</v>
      </c>
      <c r="Q492" s="662">
        <f t="shared" si="7"/>
        <v>119.7</v>
      </c>
    </row>
    <row r="493" s="1" customFormat="1" spans="1:17">
      <c r="A493" s="650">
        <v>487</v>
      </c>
      <c r="B493" s="651" t="s">
        <v>8103</v>
      </c>
      <c r="C493" s="652" t="s">
        <v>10467</v>
      </c>
      <c r="D493" s="30"/>
      <c r="E493" s="30" t="s">
        <v>390</v>
      </c>
      <c r="F493" s="568" t="s">
        <v>102</v>
      </c>
      <c r="G493" s="30"/>
      <c r="H493" s="30"/>
      <c r="I493" s="30"/>
      <c r="J493" s="30"/>
      <c r="K493" s="30"/>
      <c r="L493" s="30"/>
      <c r="M493" s="650"/>
      <c r="N493" s="659">
        <v>10.64</v>
      </c>
      <c r="O493" s="660">
        <v>4</v>
      </c>
      <c r="P493" s="30">
        <v>11.25</v>
      </c>
      <c r="Q493" s="662">
        <f t="shared" si="7"/>
        <v>119.7</v>
      </c>
    </row>
    <row r="494" s="1" customFormat="1" spans="1:17">
      <c r="A494" s="650">
        <v>488</v>
      </c>
      <c r="B494" s="651" t="s">
        <v>10468</v>
      </c>
      <c r="C494" s="652" t="s">
        <v>3892</v>
      </c>
      <c r="D494" s="30"/>
      <c r="E494" s="30" t="s">
        <v>390</v>
      </c>
      <c r="F494" s="568" t="s">
        <v>102</v>
      </c>
      <c r="G494" s="30"/>
      <c r="H494" s="30"/>
      <c r="I494" s="30"/>
      <c r="J494" s="30"/>
      <c r="K494" s="30"/>
      <c r="L494" s="30"/>
      <c r="M494" s="650"/>
      <c r="N494" s="659">
        <v>5.32</v>
      </c>
      <c r="O494" s="660">
        <v>2</v>
      </c>
      <c r="P494" s="30">
        <v>11.25</v>
      </c>
      <c r="Q494" s="662">
        <f t="shared" si="7"/>
        <v>59.85</v>
      </c>
    </row>
    <row r="495" s="1" customFormat="1" spans="1:17">
      <c r="A495" s="650">
        <v>489</v>
      </c>
      <c r="B495" s="651" t="s">
        <v>10469</v>
      </c>
      <c r="C495" s="652" t="s">
        <v>4967</v>
      </c>
      <c r="D495" s="30"/>
      <c r="E495" s="30" t="s">
        <v>390</v>
      </c>
      <c r="F495" s="568" t="s">
        <v>102</v>
      </c>
      <c r="G495" s="30"/>
      <c r="H495" s="30"/>
      <c r="I495" s="30"/>
      <c r="J495" s="30"/>
      <c r="K495" s="30"/>
      <c r="L495" s="30"/>
      <c r="M495" s="650"/>
      <c r="N495" s="659">
        <v>13.3</v>
      </c>
      <c r="O495" s="660">
        <v>5</v>
      </c>
      <c r="P495" s="30">
        <v>11.25</v>
      </c>
      <c r="Q495" s="662">
        <f t="shared" si="7"/>
        <v>149.625</v>
      </c>
    </row>
    <row r="496" s="1" customFormat="1" spans="1:17">
      <c r="A496" s="650">
        <v>490</v>
      </c>
      <c r="B496" s="651" t="s">
        <v>10470</v>
      </c>
      <c r="C496" s="652" t="s">
        <v>10471</v>
      </c>
      <c r="D496" s="30"/>
      <c r="E496" s="30" t="s">
        <v>390</v>
      </c>
      <c r="F496" s="568" t="s">
        <v>102</v>
      </c>
      <c r="G496" s="30"/>
      <c r="H496" s="30"/>
      <c r="I496" s="30"/>
      <c r="J496" s="30"/>
      <c r="K496" s="30"/>
      <c r="L496" s="30"/>
      <c r="M496" s="650"/>
      <c r="N496" s="659">
        <v>15.95</v>
      </c>
      <c r="O496" s="660">
        <v>6</v>
      </c>
      <c r="P496" s="30">
        <v>11.25</v>
      </c>
      <c r="Q496" s="662">
        <f t="shared" si="7"/>
        <v>179.4375</v>
      </c>
    </row>
    <row r="497" s="1" customFormat="1" spans="1:17">
      <c r="A497" s="650">
        <v>491</v>
      </c>
      <c r="B497" s="651" t="s">
        <v>10472</v>
      </c>
      <c r="C497" s="652" t="s">
        <v>10473</v>
      </c>
      <c r="D497" s="30"/>
      <c r="E497" s="30" t="s">
        <v>390</v>
      </c>
      <c r="F497" s="568" t="s">
        <v>102</v>
      </c>
      <c r="G497" s="30"/>
      <c r="H497" s="30"/>
      <c r="I497" s="30"/>
      <c r="J497" s="30"/>
      <c r="K497" s="30"/>
      <c r="L497" s="30"/>
      <c r="M497" s="650"/>
      <c r="N497" s="659">
        <v>13.3</v>
      </c>
      <c r="O497" s="660">
        <v>5</v>
      </c>
      <c r="P497" s="30">
        <v>11.25</v>
      </c>
      <c r="Q497" s="662">
        <f t="shared" si="7"/>
        <v>149.625</v>
      </c>
    </row>
    <row r="498" s="1" customFormat="1" spans="1:17">
      <c r="A498" s="650">
        <v>492</v>
      </c>
      <c r="B498" s="651" t="s">
        <v>10474</v>
      </c>
      <c r="C498" s="652" t="s">
        <v>8970</v>
      </c>
      <c r="D498" s="30"/>
      <c r="E498" s="30" t="s">
        <v>390</v>
      </c>
      <c r="F498" s="568" t="s">
        <v>102</v>
      </c>
      <c r="G498" s="30"/>
      <c r="H498" s="30"/>
      <c r="I498" s="30"/>
      <c r="J498" s="30"/>
      <c r="K498" s="30"/>
      <c r="L498" s="30"/>
      <c r="M498" s="650"/>
      <c r="N498" s="659">
        <v>7.98</v>
      </c>
      <c r="O498" s="660">
        <v>3</v>
      </c>
      <c r="P498" s="30">
        <v>11.25</v>
      </c>
      <c r="Q498" s="662">
        <f t="shared" si="7"/>
        <v>89.775</v>
      </c>
    </row>
    <row r="499" s="1" customFormat="1" spans="1:17">
      <c r="A499" s="650">
        <v>493</v>
      </c>
      <c r="B499" s="651" t="s">
        <v>10475</v>
      </c>
      <c r="C499" s="652" t="s">
        <v>10476</v>
      </c>
      <c r="D499" s="30"/>
      <c r="E499" s="30" t="s">
        <v>390</v>
      </c>
      <c r="F499" s="568" t="s">
        <v>102</v>
      </c>
      <c r="G499" s="30"/>
      <c r="H499" s="30"/>
      <c r="I499" s="30"/>
      <c r="J499" s="30"/>
      <c r="K499" s="30"/>
      <c r="L499" s="30"/>
      <c r="M499" s="650"/>
      <c r="N499" s="659">
        <v>7.98</v>
      </c>
      <c r="O499" s="660">
        <v>3</v>
      </c>
      <c r="P499" s="30">
        <v>11.25</v>
      </c>
      <c r="Q499" s="662">
        <f t="shared" si="7"/>
        <v>89.775</v>
      </c>
    </row>
    <row r="500" s="1" customFormat="1" spans="1:17">
      <c r="A500" s="650">
        <v>494</v>
      </c>
      <c r="B500" s="651" t="s">
        <v>10477</v>
      </c>
      <c r="C500" s="652" t="s">
        <v>9052</v>
      </c>
      <c r="D500" s="30"/>
      <c r="E500" s="30" t="s">
        <v>390</v>
      </c>
      <c r="F500" s="568" t="s">
        <v>102</v>
      </c>
      <c r="G500" s="30"/>
      <c r="H500" s="30"/>
      <c r="I500" s="30"/>
      <c r="J500" s="30"/>
      <c r="K500" s="30"/>
      <c r="L500" s="30"/>
      <c r="M500" s="650"/>
      <c r="N500" s="659">
        <v>13.3</v>
      </c>
      <c r="O500" s="660">
        <v>5</v>
      </c>
      <c r="P500" s="30">
        <v>11.25</v>
      </c>
      <c r="Q500" s="662">
        <f t="shared" si="7"/>
        <v>149.625</v>
      </c>
    </row>
    <row r="501" s="1" customFormat="1" spans="1:17">
      <c r="A501" s="650">
        <v>495</v>
      </c>
      <c r="B501" s="651" t="s">
        <v>10478</v>
      </c>
      <c r="C501" s="652" t="s">
        <v>10479</v>
      </c>
      <c r="D501" s="30"/>
      <c r="E501" s="30" t="s">
        <v>390</v>
      </c>
      <c r="F501" s="568" t="s">
        <v>102</v>
      </c>
      <c r="G501" s="30"/>
      <c r="H501" s="30"/>
      <c r="I501" s="30"/>
      <c r="J501" s="30"/>
      <c r="K501" s="30"/>
      <c r="L501" s="30"/>
      <c r="M501" s="650"/>
      <c r="N501" s="659">
        <v>2.66</v>
      </c>
      <c r="O501" s="660">
        <v>1</v>
      </c>
      <c r="P501" s="30">
        <v>11.25</v>
      </c>
      <c r="Q501" s="662">
        <f t="shared" si="7"/>
        <v>29.925</v>
      </c>
    </row>
    <row r="502" s="1" customFormat="1" spans="1:17">
      <c r="A502" s="650">
        <v>496</v>
      </c>
      <c r="B502" s="651" t="s">
        <v>10480</v>
      </c>
      <c r="C502" s="652" t="s">
        <v>10481</v>
      </c>
      <c r="D502" s="30"/>
      <c r="E502" s="30" t="s">
        <v>390</v>
      </c>
      <c r="F502" s="568" t="s">
        <v>102</v>
      </c>
      <c r="G502" s="30"/>
      <c r="H502" s="30"/>
      <c r="I502" s="30"/>
      <c r="J502" s="30"/>
      <c r="K502" s="30"/>
      <c r="L502" s="30"/>
      <c r="M502" s="650"/>
      <c r="N502" s="659">
        <v>5.32</v>
      </c>
      <c r="O502" s="660">
        <v>2</v>
      </c>
      <c r="P502" s="30">
        <v>11.25</v>
      </c>
      <c r="Q502" s="662">
        <f t="shared" si="7"/>
        <v>59.85</v>
      </c>
    </row>
    <row r="503" s="1" customFormat="1" spans="1:17">
      <c r="A503" s="650">
        <v>497</v>
      </c>
      <c r="B503" s="651" t="s">
        <v>10482</v>
      </c>
      <c r="C503" s="652" t="s">
        <v>10483</v>
      </c>
      <c r="D503" s="30"/>
      <c r="E503" s="30" t="s">
        <v>390</v>
      </c>
      <c r="F503" s="568" t="s">
        <v>102</v>
      </c>
      <c r="G503" s="30"/>
      <c r="H503" s="30"/>
      <c r="I503" s="30"/>
      <c r="J503" s="30"/>
      <c r="K503" s="30"/>
      <c r="L503" s="30"/>
      <c r="M503" s="650"/>
      <c r="N503" s="659">
        <v>13.3</v>
      </c>
      <c r="O503" s="660">
        <v>5</v>
      </c>
      <c r="P503" s="30">
        <v>11.25</v>
      </c>
      <c r="Q503" s="662">
        <f t="shared" si="7"/>
        <v>149.625</v>
      </c>
    </row>
    <row r="504" s="1" customFormat="1" spans="1:17">
      <c r="A504" s="650">
        <v>498</v>
      </c>
      <c r="B504" s="651" t="s">
        <v>10484</v>
      </c>
      <c r="C504" s="652" t="s">
        <v>4889</v>
      </c>
      <c r="D504" s="30"/>
      <c r="E504" s="30" t="s">
        <v>390</v>
      </c>
      <c r="F504" s="568" t="s">
        <v>102</v>
      </c>
      <c r="G504" s="30"/>
      <c r="H504" s="30"/>
      <c r="I504" s="30"/>
      <c r="J504" s="30"/>
      <c r="K504" s="30"/>
      <c r="L504" s="30"/>
      <c r="M504" s="650"/>
      <c r="N504" s="659">
        <v>10.64</v>
      </c>
      <c r="O504" s="660">
        <v>4</v>
      </c>
      <c r="P504" s="30">
        <v>11.25</v>
      </c>
      <c r="Q504" s="662">
        <f t="shared" si="7"/>
        <v>119.7</v>
      </c>
    </row>
    <row r="505" s="1" customFormat="1" spans="1:17">
      <c r="A505" s="650">
        <v>499</v>
      </c>
      <c r="B505" s="651" t="s">
        <v>10485</v>
      </c>
      <c r="C505" s="652" t="s">
        <v>10486</v>
      </c>
      <c r="D505" s="30"/>
      <c r="E505" s="30" t="s">
        <v>390</v>
      </c>
      <c r="F505" s="568" t="s">
        <v>102</v>
      </c>
      <c r="G505" s="30"/>
      <c r="H505" s="30"/>
      <c r="I505" s="30"/>
      <c r="J505" s="30"/>
      <c r="K505" s="30"/>
      <c r="L505" s="30"/>
      <c r="M505" s="650"/>
      <c r="N505" s="659">
        <v>10.64</v>
      </c>
      <c r="O505" s="660">
        <v>4</v>
      </c>
      <c r="P505" s="30">
        <v>11.25</v>
      </c>
      <c r="Q505" s="662">
        <f t="shared" si="7"/>
        <v>119.7</v>
      </c>
    </row>
    <row r="506" s="1" customFormat="1" spans="1:17">
      <c r="A506" s="650">
        <v>500</v>
      </c>
      <c r="B506" s="651" t="s">
        <v>10487</v>
      </c>
      <c r="C506" s="652" t="s">
        <v>10488</v>
      </c>
      <c r="D506" s="30"/>
      <c r="E506" s="30" t="s">
        <v>390</v>
      </c>
      <c r="F506" s="568" t="s">
        <v>102</v>
      </c>
      <c r="G506" s="30"/>
      <c r="H506" s="30"/>
      <c r="I506" s="30"/>
      <c r="J506" s="30"/>
      <c r="K506" s="30"/>
      <c r="L506" s="30"/>
      <c r="M506" s="650"/>
      <c r="N506" s="659">
        <v>10.64</v>
      </c>
      <c r="O506" s="660">
        <v>4</v>
      </c>
      <c r="P506" s="30">
        <v>11.25</v>
      </c>
      <c r="Q506" s="662">
        <f t="shared" si="7"/>
        <v>119.7</v>
      </c>
    </row>
    <row r="507" s="1" customFormat="1" spans="1:17">
      <c r="A507" s="650">
        <v>501</v>
      </c>
      <c r="B507" s="651" t="s">
        <v>10489</v>
      </c>
      <c r="C507" s="652" t="s">
        <v>10490</v>
      </c>
      <c r="D507" s="30"/>
      <c r="E507" s="30" t="s">
        <v>390</v>
      </c>
      <c r="F507" s="568" t="s">
        <v>102</v>
      </c>
      <c r="G507" s="30"/>
      <c r="H507" s="30"/>
      <c r="I507" s="30"/>
      <c r="J507" s="30"/>
      <c r="K507" s="30"/>
      <c r="L507" s="30"/>
      <c r="M507" s="650"/>
      <c r="N507" s="659">
        <v>15.95</v>
      </c>
      <c r="O507" s="660">
        <v>6</v>
      </c>
      <c r="P507" s="30">
        <v>11.25</v>
      </c>
      <c r="Q507" s="662">
        <f t="shared" si="7"/>
        <v>179.4375</v>
      </c>
    </row>
    <row r="508" s="1" customFormat="1" spans="1:17">
      <c r="A508" s="650">
        <v>502</v>
      </c>
      <c r="B508" s="651" t="s">
        <v>10491</v>
      </c>
      <c r="C508" s="652" t="s">
        <v>10175</v>
      </c>
      <c r="D508" s="30"/>
      <c r="E508" s="30" t="s">
        <v>390</v>
      </c>
      <c r="F508" s="568" t="s">
        <v>102</v>
      </c>
      <c r="G508" s="30"/>
      <c r="H508" s="30"/>
      <c r="I508" s="30"/>
      <c r="J508" s="30"/>
      <c r="K508" s="30"/>
      <c r="L508" s="30"/>
      <c r="M508" s="650"/>
      <c r="N508" s="659">
        <v>10.64</v>
      </c>
      <c r="O508" s="660">
        <v>4</v>
      </c>
      <c r="P508" s="30">
        <v>11.25</v>
      </c>
      <c r="Q508" s="662">
        <f t="shared" si="7"/>
        <v>119.7</v>
      </c>
    </row>
    <row r="509" s="1" customFormat="1" spans="1:17">
      <c r="A509" s="650">
        <v>503</v>
      </c>
      <c r="B509" s="651" t="s">
        <v>10492</v>
      </c>
      <c r="C509" s="652" t="s">
        <v>8019</v>
      </c>
      <c r="D509" s="30"/>
      <c r="E509" s="30" t="s">
        <v>390</v>
      </c>
      <c r="F509" s="568" t="s">
        <v>102</v>
      </c>
      <c r="G509" s="30"/>
      <c r="H509" s="30"/>
      <c r="I509" s="30"/>
      <c r="J509" s="30"/>
      <c r="K509" s="30"/>
      <c r="L509" s="30"/>
      <c r="M509" s="650"/>
      <c r="N509" s="659">
        <v>10.64</v>
      </c>
      <c r="O509" s="660">
        <v>4</v>
      </c>
      <c r="P509" s="30">
        <v>11.25</v>
      </c>
      <c r="Q509" s="662">
        <f t="shared" si="7"/>
        <v>119.7</v>
      </c>
    </row>
    <row r="510" s="1" customFormat="1" spans="1:17">
      <c r="A510" s="650">
        <v>504</v>
      </c>
      <c r="B510" s="651" t="s">
        <v>4961</v>
      </c>
      <c r="C510" s="652" t="s">
        <v>10493</v>
      </c>
      <c r="D510" s="30"/>
      <c r="E510" s="30" t="s">
        <v>390</v>
      </c>
      <c r="F510" s="568" t="s">
        <v>102</v>
      </c>
      <c r="G510" s="30"/>
      <c r="H510" s="30"/>
      <c r="I510" s="30"/>
      <c r="J510" s="30"/>
      <c r="K510" s="30"/>
      <c r="L510" s="30"/>
      <c r="M510" s="650"/>
      <c r="N510" s="659">
        <v>10.64</v>
      </c>
      <c r="O510" s="660">
        <v>4</v>
      </c>
      <c r="P510" s="30">
        <v>11.25</v>
      </c>
      <c r="Q510" s="662">
        <f t="shared" si="7"/>
        <v>119.7</v>
      </c>
    </row>
    <row r="511" s="1" customFormat="1" spans="1:17">
      <c r="A511" s="650">
        <v>505</v>
      </c>
      <c r="B511" s="651" t="s">
        <v>9955</v>
      </c>
      <c r="C511" s="652" t="s">
        <v>10494</v>
      </c>
      <c r="D511" s="30"/>
      <c r="E511" s="30" t="s">
        <v>390</v>
      </c>
      <c r="F511" s="568" t="s">
        <v>102</v>
      </c>
      <c r="G511" s="30"/>
      <c r="H511" s="30"/>
      <c r="I511" s="30"/>
      <c r="J511" s="30"/>
      <c r="K511" s="30"/>
      <c r="L511" s="30"/>
      <c r="M511" s="650"/>
      <c r="N511" s="659">
        <v>10.64</v>
      </c>
      <c r="O511" s="660">
        <v>4</v>
      </c>
      <c r="P511" s="30">
        <v>11.25</v>
      </c>
      <c r="Q511" s="662">
        <f t="shared" si="7"/>
        <v>119.7</v>
      </c>
    </row>
    <row r="512" s="1" customFormat="1" spans="1:17">
      <c r="A512" s="650">
        <v>506</v>
      </c>
      <c r="B512" s="651" t="s">
        <v>6492</v>
      </c>
      <c r="C512" s="652" t="s">
        <v>10495</v>
      </c>
      <c r="D512" s="30"/>
      <c r="E512" s="30" t="s">
        <v>390</v>
      </c>
      <c r="F512" s="568" t="s">
        <v>102</v>
      </c>
      <c r="G512" s="30"/>
      <c r="H512" s="30"/>
      <c r="I512" s="30"/>
      <c r="J512" s="30"/>
      <c r="K512" s="30"/>
      <c r="L512" s="30"/>
      <c r="M512" s="650"/>
      <c r="N512" s="659">
        <v>15.95</v>
      </c>
      <c r="O512" s="660">
        <v>6</v>
      </c>
      <c r="P512" s="30">
        <v>11.25</v>
      </c>
      <c r="Q512" s="662">
        <f t="shared" si="7"/>
        <v>179.4375</v>
      </c>
    </row>
    <row r="513" s="1" customFormat="1" spans="1:17">
      <c r="A513" s="650">
        <v>507</v>
      </c>
      <c r="B513" s="651" t="s">
        <v>10182</v>
      </c>
      <c r="C513" s="652" t="s">
        <v>10496</v>
      </c>
      <c r="D513" s="30"/>
      <c r="E513" s="30" t="s">
        <v>390</v>
      </c>
      <c r="F513" s="568" t="s">
        <v>102</v>
      </c>
      <c r="G513" s="30"/>
      <c r="H513" s="30"/>
      <c r="I513" s="30"/>
      <c r="J513" s="30"/>
      <c r="K513" s="30"/>
      <c r="L513" s="30"/>
      <c r="M513" s="650"/>
      <c r="N513" s="659">
        <v>15.95</v>
      </c>
      <c r="O513" s="660">
        <v>6</v>
      </c>
      <c r="P513" s="30">
        <v>11.25</v>
      </c>
      <c r="Q513" s="662">
        <f t="shared" si="7"/>
        <v>179.4375</v>
      </c>
    </row>
    <row r="514" s="1" customFormat="1" spans="1:17">
      <c r="A514" s="650">
        <v>508</v>
      </c>
      <c r="B514" s="651" t="s">
        <v>10497</v>
      </c>
      <c r="C514" s="652" t="s">
        <v>10498</v>
      </c>
      <c r="D514" s="30"/>
      <c r="E514" s="30" t="s">
        <v>390</v>
      </c>
      <c r="F514" s="568" t="s">
        <v>102</v>
      </c>
      <c r="G514" s="30"/>
      <c r="H514" s="30"/>
      <c r="I514" s="30"/>
      <c r="J514" s="30"/>
      <c r="K514" s="30"/>
      <c r="L514" s="30"/>
      <c r="M514" s="650"/>
      <c r="N514" s="659">
        <v>7.98</v>
      </c>
      <c r="O514" s="660">
        <v>3</v>
      </c>
      <c r="P514" s="30">
        <v>11.25</v>
      </c>
      <c r="Q514" s="662">
        <f t="shared" si="7"/>
        <v>89.775</v>
      </c>
    </row>
    <row r="515" s="1" customFormat="1" spans="1:17">
      <c r="A515" s="650">
        <v>509</v>
      </c>
      <c r="B515" s="651" t="s">
        <v>10499</v>
      </c>
      <c r="C515" s="652" t="s">
        <v>9406</v>
      </c>
      <c r="D515" s="30"/>
      <c r="E515" s="30" t="s">
        <v>390</v>
      </c>
      <c r="F515" s="568" t="s">
        <v>102</v>
      </c>
      <c r="G515" s="30"/>
      <c r="H515" s="30"/>
      <c r="I515" s="30"/>
      <c r="J515" s="30"/>
      <c r="K515" s="30"/>
      <c r="L515" s="30"/>
      <c r="M515" s="650"/>
      <c r="N515" s="659">
        <v>7.98</v>
      </c>
      <c r="O515" s="660">
        <v>3</v>
      </c>
      <c r="P515" s="30">
        <v>11.25</v>
      </c>
      <c r="Q515" s="662">
        <f t="shared" si="7"/>
        <v>89.775</v>
      </c>
    </row>
    <row r="516" s="1" customFormat="1" spans="1:17">
      <c r="A516" s="650">
        <v>510</v>
      </c>
      <c r="B516" s="651" t="s">
        <v>9936</v>
      </c>
      <c r="C516" s="652" t="s">
        <v>3366</v>
      </c>
      <c r="D516" s="30"/>
      <c r="E516" s="30" t="s">
        <v>390</v>
      </c>
      <c r="F516" s="568" t="s">
        <v>102</v>
      </c>
      <c r="G516" s="30"/>
      <c r="H516" s="30"/>
      <c r="I516" s="30"/>
      <c r="J516" s="30"/>
      <c r="K516" s="30"/>
      <c r="L516" s="30"/>
      <c r="M516" s="650"/>
      <c r="N516" s="659">
        <v>10.64</v>
      </c>
      <c r="O516" s="660">
        <v>4</v>
      </c>
      <c r="P516" s="30">
        <v>11.25</v>
      </c>
      <c r="Q516" s="662">
        <f t="shared" si="7"/>
        <v>119.7</v>
      </c>
    </row>
    <row r="517" s="1" customFormat="1" spans="1:17">
      <c r="A517" s="650">
        <v>511</v>
      </c>
      <c r="B517" s="651" t="s">
        <v>10500</v>
      </c>
      <c r="C517" s="652" t="s">
        <v>4889</v>
      </c>
      <c r="D517" s="30"/>
      <c r="E517" s="30" t="s">
        <v>390</v>
      </c>
      <c r="F517" s="568" t="s">
        <v>102</v>
      </c>
      <c r="G517" s="30"/>
      <c r="H517" s="30"/>
      <c r="I517" s="30"/>
      <c r="J517" s="30"/>
      <c r="K517" s="30"/>
      <c r="L517" s="30"/>
      <c r="M517" s="650"/>
      <c r="N517" s="659">
        <v>10.64</v>
      </c>
      <c r="O517" s="660">
        <v>4</v>
      </c>
      <c r="P517" s="30">
        <v>11.25</v>
      </c>
      <c r="Q517" s="662">
        <f t="shared" si="7"/>
        <v>119.7</v>
      </c>
    </row>
    <row r="518" s="1" customFormat="1" spans="1:17">
      <c r="A518" s="650">
        <v>512</v>
      </c>
      <c r="B518" s="651" t="s">
        <v>10501</v>
      </c>
      <c r="C518" s="652" t="s">
        <v>10502</v>
      </c>
      <c r="D518" s="30"/>
      <c r="E518" s="30" t="s">
        <v>390</v>
      </c>
      <c r="F518" s="568" t="s">
        <v>102</v>
      </c>
      <c r="G518" s="30"/>
      <c r="H518" s="30"/>
      <c r="I518" s="30"/>
      <c r="J518" s="30"/>
      <c r="K518" s="30"/>
      <c r="L518" s="30"/>
      <c r="M518" s="650"/>
      <c r="N518" s="659">
        <v>2.66</v>
      </c>
      <c r="O518" s="660">
        <v>1</v>
      </c>
      <c r="P518" s="30">
        <v>11.25</v>
      </c>
      <c r="Q518" s="662">
        <f t="shared" ref="Q518:Q581" si="8">N518*11.25</f>
        <v>29.925</v>
      </c>
    </row>
    <row r="519" s="1" customFormat="1" spans="1:17">
      <c r="A519" s="650">
        <v>513</v>
      </c>
      <c r="B519" s="651" t="s">
        <v>10503</v>
      </c>
      <c r="C519" s="652" t="s">
        <v>10504</v>
      </c>
      <c r="D519" s="30"/>
      <c r="E519" s="30" t="s">
        <v>390</v>
      </c>
      <c r="F519" s="568" t="s">
        <v>102</v>
      </c>
      <c r="G519" s="30"/>
      <c r="H519" s="30"/>
      <c r="I519" s="30"/>
      <c r="J519" s="30"/>
      <c r="K519" s="30"/>
      <c r="L519" s="30"/>
      <c r="M519" s="650"/>
      <c r="N519" s="659">
        <v>7.98</v>
      </c>
      <c r="O519" s="660">
        <v>3</v>
      </c>
      <c r="P519" s="30">
        <v>11.25</v>
      </c>
      <c r="Q519" s="662">
        <f t="shared" si="8"/>
        <v>89.775</v>
      </c>
    </row>
    <row r="520" s="1" customFormat="1" spans="1:17">
      <c r="A520" s="650">
        <v>514</v>
      </c>
      <c r="B520" s="651" t="s">
        <v>10505</v>
      </c>
      <c r="C520" s="652" t="s">
        <v>10506</v>
      </c>
      <c r="D520" s="30"/>
      <c r="E520" s="30" t="s">
        <v>390</v>
      </c>
      <c r="F520" s="568" t="s">
        <v>102</v>
      </c>
      <c r="G520" s="30"/>
      <c r="H520" s="30"/>
      <c r="I520" s="30"/>
      <c r="J520" s="30"/>
      <c r="K520" s="30"/>
      <c r="L520" s="30"/>
      <c r="M520" s="650"/>
      <c r="N520" s="659">
        <v>15.95</v>
      </c>
      <c r="O520" s="660">
        <v>6</v>
      </c>
      <c r="P520" s="30">
        <v>11.25</v>
      </c>
      <c r="Q520" s="662">
        <f t="shared" si="8"/>
        <v>179.4375</v>
      </c>
    </row>
    <row r="521" s="1" customFormat="1" spans="1:17">
      <c r="A521" s="650">
        <v>515</v>
      </c>
      <c r="B521" s="651" t="s">
        <v>10507</v>
      </c>
      <c r="C521" s="652" t="s">
        <v>3007</v>
      </c>
      <c r="D521" s="30"/>
      <c r="E521" s="30" t="s">
        <v>390</v>
      </c>
      <c r="F521" s="568" t="s">
        <v>102</v>
      </c>
      <c r="G521" s="30"/>
      <c r="H521" s="30"/>
      <c r="I521" s="30"/>
      <c r="J521" s="30"/>
      <c r="K521" s="30"/>
      <c r="L521" s="30"/>
      <c r="M521" s="650"/>
      <c r="N521" s="659">
        <v>10.64</v>
      </c>
      <c r="O521" s="660">
        <v>4</v>
      </c>
      <c r="P521" s="30">
        <v>11.25</v>
      </c>
      <c r="Q521" s="662">
        <f t="shared" si="8"/>
        <v>119.7</v>
      </c>
    </row>
    <row r="522" s="1" customFormat="1" spans="1:17">
      <c r="A522" s="650">
        <v>516</v>
      </c>
      <c r="B522" s="651" t="s">
        <v>10019</v>
      </c>
      <c r="C522" s="652" t="s">
        <v>10508</v>
      </c>
      <c r="D522" s="30"/>
      <c r="E522" s="30" t="s">
        <v>390</v>
      </c>
      <c r="F522" s="568" t="s">
        <v>102</v>
      </c>
      <c r="G522" s="30"/>
      <c r="H522" s="30"/>
      <c r="I522" s="30"/>
      <c r="J522" s="30"/>
      <c r="K522" s="30"/>
      <c r="L522" s="30"/>
      <c r="M522" s="650"/>
      <c r="N522" s="659">
        <v>5.32</v>
      </c>
      <c r="O522" s="660">
        <v>2</v>
      </c>
      <c r="P522" s="30">
        <v>11.25</v>
      </c>
      <c r="Q522" s="662">
        <f t="shared" si="8"/>
        <v>59.85</v>
      </c>
    </row>
    <row r="523" s="1" customFormat="1" spans="1:17">
      <c r="A523" s="650">
        <v>517</v>
      </c>
      <c r="B523" s="651" t="s">
        <v>10509</v>
      </c>
      <c r="C523" s="652" t="s">
        <v>10510</v>
      </c>
      <c r="D523" s="30"/>
      <c r="E523" s="30" t="s">
        <v>390</v>
      </c>
      <c r="F523" s="568" t="s">
        <v>102</v>
      </c>
      <c r="G523" s="30"/>
      <c r="H523" s="30"/>
      <c r="I523" s="30"/>
      <c r="J523" s="30"/>
      <c r="K523" s="30"/>
      <c r="L523" s="30"/>
      <c r="M523" s="650"/>
      <c r="N523" s="659">
        <v>7.98</v>
      </c>
      <c r="O523" s="660">
        <v>3</v>
      </c>
      <c r="P523" s="30">
        <v>11.25</v>
      </c>
      <c r="Q523" s="662">
        <f t="shared" si="8"/>
        <v>89.775</v>
      </c>
    </row>
    <row r="524" s="1" customFormat="1" spans="1:17">
      <c r="A524" s="650">
        <v>518</v>
      </c>
      <c r="B524" s="651" t="s">
        <v>10511</v>
      </c>
      <c r="C524" s="652" t="s">
        <v>10512</v>
      </c>
      <c r="D524" s="30"/>
      <c r="E524" s="30" t="s">
        <v>390</v>
      </c>
      <c r="F524" s="568" t="s">
        <v>102</v>
      </c>
      <c r="G524" s="30"/>
      <c r="H524" s="30"/>
      <c r="I524" s="30"/>
      <c r="J524" s="30"/>
      <c r="K524" s="30"/>
      <c r="L524" s="30"/>
      <c r="M524" s="650"/>
      <c r="N524" s="659">
        <v>13.3</v>
      </c>
      <c r="O524" s="660">
        <v>5</v>
      </c>
      <c r="P524" s="30">
        <v>11.25</v>
      </c>
      <c r="Q524" s="662">
        <f t="shared" si="8"/>
        <v>149.625</v>
      </c>
    </row>
    <row r="525" s="1" customFormat="1" spans="1:17">
      <c r="A525" s="650">
        <v>519</v>
      </c>
      <c r="B525" s="651" t="s">
        <v>10513</v>
      </c>
      <c r="C525" s="652" t="s">
        <v>8818</v>
      </c>
      <c r="D525" s="30"/>
      <c r="E525" s="30" t="s">
        <v>390</v>
      </c>
      <c r="F525" s="568" t="s">
        <v>102</v>
      </c>
      <c r="G525" s="30"/>
      <c r="H525" s="30"/>
      <c r="I525" s="30"/>
      <c r="J525" s="30"/>
      <c r="K525" s="30"/>
      <c r="L525" s="30"/>
      <c r="M525" s="650"/>
      <c r="N525" s="659">
        <v>15.95</v>
      </c>
      <c r="O525" s="660">
        <v>6</v>
      </c>
      <c r="P525" s="30">
        <v>11.25</v>
      </c>
      <c r="Q525" s="662">
        <f t="shared" si="8"/>
        <v>179.4375</v>
      </c>
    </row>
    <row r="526" s="1" customFormat="1" spans="1:17">
      <c r="A526" s="650">
        <v>520</v>
      </c>
      <c r="B526" s="651" t="s">
        <v>10514</v>
      </c>
      <c r="C526" s="652" t="s">
        <v>4050</v>
      </c>
      <c r="D526" s="30"/>
      <c r="E526" s="30" t="s">
        <v>390</v>
      </c>
      <c r="F526" s="568" t="s">
        <v>102</v>
      </c>
      <c r="G526" s="30"/>
      <c r="H526" s="30"/>
      <c r="I526" s="30"/>
      <c r="J526" s="30"/>
      <c r="K526" s="30"/>
      <c r="L526" s="30"/>
      <c r="M526" s="650"/>
      <c r="N526" s="659">
        <v>7.98</v>
      </c>
      <c r="O526" s="660">
        <v>3</v>
      </c>
      <c r="P526" s="30">
        <v>11.25</v>
      </c>
      <c r="Q526" s="662">
        <f t="shared" si="8"/>
        <v>89.775</v>
      </c>
    </row>
    <row r="527" s="1" customFormat="1" spans="1:17">
      <c r="A527" s="650">
        <v>521</v>
      </c>
      <c r="B527" s="651" t="s">
        <v>10515</v>
      </c>
      <c r="C527" s="652" t="s">
        <v>10516</v>
      </c>
      <c r="D527" s="30"/>
      <c r="E527" s="30" t="s">
        <v>390</v>
      </c>
      <c r="F527" s="568" t="s">
        <v>102</v>
      </c>
      <c r="G527" s="30"/>
      <c r="H527" s="30"/>
      <c r="I527" s="30"/>
      <c r="J527" s="30"/>
      <c r="K527" s="30"/>
      <c r="L527" s="30"/>
      <c r="M527" s="650"/>
      <c r="N527" s="659">
        <v>7.98</v>
      </c>
      <c r="O527" s="660">
        <v>3</v>
      </c>
      <c r="P527" s="30">
        <v>11.25</v>
      </c>
      <c r="Q527" s="662">
        <f t="shared" si="8"/>
        <v>89.775</v>
      </c>
    </row>
    <row r="528" s="1" customFormat="1" spans="1:17">
      <c r="A528" s="650">
        <v>522</v>
      </c>
      <c r="B528" s="651" t="s">
        <v>10517</v>
      </c>
      <c r="C528" s="652" t="s">
        <v>10518</v>
      </c>
      <c r="D528" s="30"/>
      <c r="E528" s="30" t="s">
        <v>390</v>
      </c>
      <c r="F528" s="568" t="s">
        <v>102</v>
      </c>
      <c r="G528" s="30"/>
      <c r="H528" s="30"/>
      <c r="I528" s="30"/>
      <c r="J528" s="30"/>
      <c r="K528" s="30"/>
      <c r="L528" s="30"/>
      <c r="M528" s="650"/>
      <c r="N528" s="659">
        <v>13.3</v>
      </c>
      <c r="O528" s="660">
        <v>5</v>
      </c>
      <c r="P528" s="30">
        <v>11.25</v>
      </c>
      <c r="Q528" s="662">
        <f t="shared" si="8"/>
        <v>149.625</v>
      </c>
    </row>
    <row r="529" s="1" customFormat="1" spans="1:17">
      <c r="A529" s="650">
        <v>523</v>
      </c>
      <c r="B529" s="651" t="s">
        <v>10519</v>
      </c>
      <c r="C529" s="652" t="s">
        <v>10520</v>
      </c>
      <c r="D529" s="30"/>
      <c r="E529" s="30" t="s">
        <v>390</v>
      </c>
      <c r="F529" s="568" t="s">
        <v>102</v>
      </c>
      <c r="G529" s="30"/>
      <c r="H529" s="30"/>
      <c r="I529" s="30"/>
      <c r="J529" s="30"/>
      <c r="K529" s="30"/>
      <c r="L529" s="30"/>
      <c r="M529" s="650"/>
      <c r="N529" s="659">
        <v>7.98</v>
      </c>
      <c r="O529" s="660">
        <v>3</v>
      </c>
      <c r="P529" s="30">
        <v>11.25</v>
      </c>
      <c r="Q529" s="662">
        <f t="shared" si="8"/>
        <v>89.775</v>
      </c>
    </row>
    <row r="530" s="1" customFormat="1" spans="1:17">
      <c r="A530" s="650">
        <v>524</v>
      </c>
      <c r="B530" s="651" t="s">
        <v>2719</v>
      </c>
      <c r="C530" s="652" t="s">
        <v>10521</v>
      </c>
      <c r="D530" s="30"/>
      <c r="E530" s="30" t="s">
        <v>390</v>
      </c>
      <c r="F530" s="568" t="s">
        <v>102</v>
      </c>
      <c r="G530" s="30"/>
      <c r="H530" s="30"/>
      <c r="I530" s="30"/>
      <c r="J530" s="30"/>
      <c r="K530" s="30"/>
      <c r="L530" s="30"/>
      <c r="M530" s="650"/>
      <c r="N530" s="659">
        <v>7.98</v>
      </c>
      <c r="O530" s="660">
        <v>3</v>
      </c>
      <c r="P530" s="30">
        <v>11.25</v>
      </c>
      <c r="Q530" s="662">
        <f t="shared" si="8"/>
        <v>89.775</v>
      </c>
    </row>
    <row r="531" s="1" customFormat="1" spans="1:17">
      <c r="A531" s="650">
        <v>525</v>
      </c>
      <c r="B531" s="651" t="s">
        <v>10522</v>
      </c>
      <c r="C531" s="652" t="s">
        <v>10523</v>
      </c>
      <c r="D531" s="30"/>
      <c r="E531" s="30" t="s">
        <v>390</v>
      </c>
      <c r="F531" s="568" t="s">
        <v>102</v>
      </c>
      <c r="G531" s="30"/>
      <c r="H531" s="30"/>
      <c r="I531" s="30"/>
      <c r="J531" s="30"/>
      <c r="K531" s="30"/>
      <c r="L531" s="30"/>
      <c r="M531" s="650"/>
      <c r="N531" s="659">
        <v>10.64</v>
      </c>
      <c r="O531" s="660">
        <v>4</v>
      </c>
      <c r="P531" s="30">
        <v>11.25</v>
      </c>
      <c r="Q531" s="662">
        <f t="shared" si="8"/>
        <v>119.7</v>
      </c>
    </row>
    <row r="532" s="1" customFormat="1" spans="1:17">
      <c r="A532" s="650">
        <v>526</v>
      </c>
      <c r="B532" s="651" t="s">
        <v>10524</v>
      </c>
      <c r="C532" s="652" t="s">
        <v>10525</v>
      </c>
      <c r="D532" s="30"/>
      <c r="E532" s="30" t="s">
        <v>390</v>
      </c>
      <c r="F532" s="568" t="s">
        <v>102</v>
      </c>
      <c r="G532" s="30"/>
      <c r="H532" s="30"/>
      <c r="I532" s="30"/>
      <c r="J532" s="30"/>
      <c r="K532" s="30"/>
      <c r="L532" s="30"/>
      <c r="M532" s="650"/>
      <c r="N532" s="659">
        <v>10.64</v>
      </c>
      <c r="O532" s="660">
        <v>4</v>
      </c>
      <c r="P532" s="30">
        <v>11.25</v>
      </c>
      <c r="Q532" s="662">
        <f t="shared" si="8"/>
        <v>119.7</v>
      </c>
    </row>
    <row r="533" s="1" customFormat="1" spans="1:17">
      <c r="A533" s="650">
        <v>527</v>
      </c>
      <c r="B533" s="651" t="s">
        <v>10526</v>
      </c>
      <c r="C533" s="652" t="s">
        <v>10527</v>
      </c>
      <c r="D533" s="30"/>
      <c r="E533" s="30" t="s">
        <v>390</v>
      </c>
      <c r="F533" s="568" t="s">
        <v>102</v>
      </c>
      <c r="G533" s="30"/>
      <c r="H533" s="30"/>
      <c r="I533" s="30"/>
      <c r="J533" s="30"/>
      <c r="K533" s="30"/>
      <c r="L533" s="30"/>
      <c r="M533" s="650"/>
      <c r="N533" s="659">
        <v>7.98</v>
      </c>
      <c r="O533" s="660">
        <v>3</v>
      </c>
      <c r="P533" s="30">
        <v>11.25</v>
      </c>
      <c r="Q533" s="662">
        <f t="shared" si="8"/>
        <v>89.775</v>
      </c>
    </row>
    <row r="534" s="1" customFormat="1" spans="1:17">
      <c r="A534" s="650">
        <v>528</v>
      </c>
      <c r="B534" s="651" t="s">
        <v>10528</v>
      </c>
      <c r="C534" s="652" t="s">
        <v>10529</v>
      </c>
      <c r="D534" s="30"/>
      <c r="E534" s="30" t="s">
        <v>390</v>
      </c>
      <c r="F534" s="568" t="s">
        <v>102</v>
      </c>
      <c r="G534" s="30"/>
      <c r="H534" s="30"/>
      <c r="I534" s="30"/>
      <c r="J534" s="30"/>
      <c r="K534" s="30"/>
      <c r="L534" s="30"/>
      <c r="M534" s="650"/>
      <c r="N534" s="659">
        <v>13.3</v>
      </c>
      <c r="O534" s="660">
        <v>5</v>
      </c>
      <c r="P534" s="30">
        <v>11.25</v>
      </c>
      <c r="Q534" s="662">
        <f t="shared" si="8"/>
        <v>149.625</v>
      </c>
    </row>
    <row r="535" s="1" customFormat="1" spans="1:17">
      <c r="A535" s="650">
        <v>529</v>
      </c>
      <c r="B535" s="651" t="s">
        <v>10530</v>
      </c>
      <c r="C535" s="652" t="s">
        <v>10531</v>
      </c>
      <c r="D535" s="30"/>
      <c r="E535" s="30" t="s">
        <v>390</v>
      </c>
      <c r="F535" s="568" t="s">
        <v>102</v>
      </c>
      <c r="G535" s="30"/>
      <c r="H535" s="30"/>
      <c r="I535" s="30"/>
      <c r="J535" s="30"/>
      <c r="K535" s="30"/>
      <c r="L535" s="30"/>
      <c r="M535" s="650"/>
      <c r="N535" s="659">
        <v>13.3</v>
      </c>
      <c r="O535" s="660">
        <v>5</v>
      </c>
      <c r="P535" s="30">
        <v>11.25</v>
      </c>
      <c r="Q535" s="662">
        <f t="shared" si="8"/>
        <v>149.625</v>
      </c>
    </row>
    <row r="536" s="1" customFormat="1" spans="1:17">
      <c r="A536" s="650">
        <v>530</v>
      </c>
      <c r="B536" s="651" t="s">
        <v>10532</v>
      </c>
      <c r="C536" s="652" t="s">
        <v>8047</v>
      </c>
      <c r="D536" s="30"/>
      <c r="E536" s="30" t="s">
        <v>390</v>
      </c>
      <c r="F536" s="568" t="s">
        <v>102</v>
      </c>
      <c r="G536" s="30"/>
      <c r="H536" s="30"/>
      <c r="I536" s="30"/>
      <c r="J536" s="30"/>
      <c r="K536" s="30"/>
      <c r="L536" s="30"/>
      <c r="M536" s="650"/>
      <c r="N536" s="659">
        <v>7.98</v>
      </c>
      <c r="O536" s="660">
        <v>3</v>
      </c>
      <c r="P536" s="30">
        <v>11.25</v>
      </c>
      <c r="Q536" s="662">
        <f t="shared" si="8"/>
        <v>89.775</v>
      </c>
    </row>
    <row r="537" s="1" customFormat="1" spans="1:17">
      <c r="A537" s="650">
        <v>531</v>
      </c>
      <c r="B537" s="651" t="s">
        <v>3329</v>
      </c>
      <c r="C537" s="652" t="s">
        <v>10533</v>
      </c>
      <c r="D537" s="30"/>
      <c r="E537" s="30" t="s">
        <v>390</v>
      </c>
      <c r="F537" s="568" t="s">
        <v>102</v>
      </c>
      <c r="G537" s="30"/>
      <c r="H537" s="30"/>
      <c r="I537" s="30"/>
      <c r="J537" s="30"/>
      <c r="K537" s="30"/>
      <c r="L537" s="30"/>
      <c r="M537" s="650"/>
      <c r="N537" s="659">
        <v>10.64</v>
      </c>
      <c r="O537" s="660">
        <v>4</v>
      </c>
      <c r="P537" s="30">
        <v>11.25</v>
      </c>
      <c r="Q537" s="662">
        <f t="shared" si="8"/>
        <v>119.7</v>
      </c>
    </row>
    <row r="538" s="1" customFormat="1" spans="1:17">
      <c r="A538" s="650">
        <v>532</v>
      </c>
      <c r="B538" s="651" t="s">
        <v>10534</v>
      </c>
      <c r="C538" s="652" t="s">
        <v>10535</v>
      </c>
      <c r="D538" s="30"/>
      <c r="E538" s="30" t="s">
        <v>390</v>
      </c>
      <c r="F538" s="568" t="s">
        <v>102</v>
      </c>
      <c r="G538" s="30"/>
      <c r="H538" s="30"/>
      <c r="I538" s="30"/>
      <c r="J538" s="30"/>
      <c r="K538" s="30"/>
      <c r="L538" s="30"/>
      <c r="M538" s="650"/>
      <c r="N538" s="659">
        <v>7.98</v>
      </c>
      <c r="O538" s="660">
        <v>3</v>
      </c>
      <c r="P538" s="30">
        <v>11.25</v>
      </c>
      <c r="Q538" s="662">
        <f t="shared" si="8"/>
        <v>89.775</v>
      </c>
    </row>
    <row r="539" s="1" customFormat="1" spans="1:17">
      <c r="A539" s="650">
        <v>533</v>
      </c>
      <c r="B539" s="651" t="s">
        <v>7288</v>
      </c>
      <c r="C539" s="652" t="s">
        <v>3999</v>
      </c>
      <c r="D539" s="30"/>
      <c r="E539" s="30" t="s">
        <v>390</v>
      </c>
      <c r="F539" s="568" t="s">
        <v>102</v>
      </c>
      <c r="G539" s="30"/>
      <c r="H539" s="30"/>
      <c r="I539" s="30"/>
      <c r="J539" s="30"/>
      <c r="K539" s="30"/>
      <c r="L539" s="30"/>
      <c r="M539" s="650"/>
      <c r="N539" s="659">
        <v>13.3</v>
      </c>
      <c r="O539" s="660">
        <v>5</v>
      </c>
      <c r="P539" s="30">
        <v>11.25</v>
      </c>
      <c r="Q539" s="662">
        <f t="shared" si="8"/>
        <v>149.625</v>
      </c>
    </row>
    <row r="540" s="1" customFormat="1" spans="1:17">
      <c r="A540" s="650">
        <v>534</v>
      </c>
      <c r="B540" s="651" t="s">
        <v>9026</v>
      </c>
      <c r="C540" s="652" t="s">
        <v>10536</v>
      </c>
      <c r="D540" s="30"/>
      <c r="E540" s="30" t="s">
        <v>390</v>
      </c>
      <c r="F540" s="568" t="s">
        <v>102</v>
      </c>
      <c r="G540" s="30"/>
      <c r="H540" s="30"/>
      <c r="I540" s="30"/>
      <c r="J540" s="30"/>
      <c r="K540" s="30"/>
      <c r="L540" s="30"/>
      <c r="M540" s="650"/>
      <c r="N540" s="659">
        <v>10.64</v>
      </c>
      <c r="O540" s="660">
        <v>4</v>
      </c>
      <c r="P540" s="30">
        <v>11.25</v>
      </c>
      <c r="Q540" s="662">
        <f t="shared" si="8"/>
        <v>119.7</v>
      </c>
    </row>
    <row r="541" s="1" customFormat="1" spans="1:17">
      <c r="A541" s="650">
        <v>535</v>
      </c>
      <c r="B541" s="651" t="s">
        <v>10537</v>
      </c>
      <c r="C541" s="652" t="s">
        <v>10538</v>
      </c>
      <c r="D541" s="30"/>
      <c r="E541" s="30" t="s">
        <v>390</v>
      </c>
      <c r="F541" s="568" t="s">
        <v>102</v>
      </c>
      <c r="G541" s="30"/>
      <c r="H541" s="30"/>
      <c r="I541" s="30"/>
      <c r="J541" s="30"/>
      <c r="K541" s="30"/>
      <c r="L541" s="30"/>
      <c r="M541" s="650"/>
      <c r="N541" s="659">
        <v>10.64</v>
      </c>
      <c r="O541" s="660">
        <v>4</v>
      </c>
      <c r="P541" s="30">
        <v>11.25</v>
      </c>
      <c r="Q541" s="662">
        <f t="shared" si="8"/>
        <v>119.7</v>
      </c>
    </row>
    <row r="542" s="1" customFormat="1" spans="1:17">
      <c r="A542" s="650">
        <v>536</v>
      </c>
      <c r="B542" s="651" t="s">
        <v>10539</v>
      </c>
      <c r="C542" s="652" t="s">
        <v>10540</v>
      </c>
      <c r="D542" s="30"/>
      <c r="E542" s="30" t="s">
        <v>390</v>
      </c>
      <c r="F542" s="568" t="s">
        <v>102</v>
      </c>
      <c r="G542" s="30"/>
      <c r="H542" s="30"/>
      <c r="I542" s="30"/>
      <c r="J542" s="30"/>
      <c r="K542" s="30"/>
      <c r="L542" s="30"/>
      <c r="M542" s="650"/>
      <c r="N542" s="659">
        <v>15.95</v>
      </c>
      <c r="O542" s="660">
        <v>6</v>
      </c>
      <c r="P542" s="30">
        <v>11.25</v>
      </c>
      <c r="Q542" s="662">
        <f t="shared" si="8"/>
        <v>179.4375</v>
      </c>
    </row>
    <row r="543" s="1" customFormat="1" spans="1:17">
      <c r="A543" s="650">
        <v>537</v>
      </c>
      <c r="B543" s="651" t="s">
        <v>10541</v>
      </c>
      <c r="C543" s="652" t="s">
        <v>10542</v>
      </c>
      <c r="D543" s="30"/>
      <c r="E543" s="30" t="s">
        <v>390</v>
      </c>
      <c r="F543" s="568" t="s">
        <v>102</v>
      </c>
      <c r="G543" s="30"/>
      <c r="H543" s="30"/>
      <c r="I543" s="30"/>
      <c r="J543" s="30"/>
      <c r="K543" s="30"/>
      <c r="L543" s="30"/>
      <c r="M543" s="650"/>
      <c r="N543" s="659">
        <v>7.98</v>
      </c>
      <c r="O543" s="660">
        <v>3</v>
      </c>
      <c r="P543" s="30">
        <v>11.25</v>
      </c>
      <c r="Q543" s="662">
        <f t="shared" si="8"/>
        <v>89.775</v>
      </c>
    </row>
    <row r="544" s="1" customFormat="1" spans="1:17">
      <c r="A544" s="650">
        <v>538</v>
      </c>
      <c r="B544" s="651" t="s">
        <v>10543</v>
      </c>
      <c r="C544" s="652" t="s">
        <v>3672</v>
      </c>
      <c r="D544" s="30"/>
      <c r="E544" s="30" t="s">
        <v>390</v>
      </c>
      <c r="F544" s="568" t="s">
        <v>102</v>
      </c>
      <c r="G544" s="30"/>
      <c r="H544" s="30"/>
      <c r="I544" s="30"/>
      <c r="J544" s="30"/>
      <c r="K544" s="30"/>
      <c r="L544" s="30"/>
      <c r="M544" s="650"/>
      <c r="N544" s="659">
        <v>7.98</v>
      </c>
      <c r="O544" s="660">
        <v>3</v>
      </c>
      <c r="P544" s="30">
        <v>11.25</v>
      </c>
      <c r="Q544" s="662">
        <f t="shared" si="8"/>
        <v>89.775</v>
      </c>
    </row>
    <row r="545" s="1" customFormat="1" spans="1:17">
      <c r="A545" s="650">
        <v>539</v>
      </c>
      <c r="B545" s="651" t="s">
        <v>10544</v>
      </c>
      <c r="C545" s="652" t="s">
        <v>10545</v>
      </c>
      <c r="D545" s="30"/>
      <c r="E545" s="30" t="s">
        <v>390</v>
      </c>
      <c r="F545" s="568" t="s">
        <v>102</v>
      </c>
      <c r="G545" s="30"/>
      <c r="H545" s="30"/>
      <c r="I545" s="30"/>
      <c r="J545" s="30"/>
      <c r="K545" s="30"/>
      <c r="L545" s="30"/>
      <c r="M545" s="650"/>
      <c r="N545" s="659">
        <v>13.3</v>
      </c>
      <c r="O545" s="660">
        <v>5</v>
      </c>
      <c r="P545" s="30">
        <v>11.25</v>
      </c>
      <c r="Q545" s="662">
        <f t="shared" si="8"/>
        <v>149.625</v>
      </c>
    </row>
    <row r="546" s="1" customFormat="1" spans="1:17">
      <c r="A546" s="650">
        <v>540</v>
      </c>
      <c r="B546" s="651" t="s">
        <v>10546</v>
      </c>
      <c r="C546" s="652" t="s">
        <v>10547</v>
      </c>
      <c r="D546" s="30"/>
      <c r="E546" s="30" t="s">
        <v>390</v>
      </c>
      <c r="F546" s="568" t="s">
        <v>102</v>
      </c>
      <c r="G546" s="30"/>
      <c r="H546" s="30"/>
      <c r="I546" s="30"/>
      <c r="J546" s="30"/>
      <c r="K546" s="30"/>
      <c r="L546" s="30"/>
      <c r="M546" s="650"/>
      <c r="N546" s="659">
        <v>15.95</v>
      </c>
      <c r="O546" s="660">
        <v>6</v>
      </c>
      <c r="P546" s="30">
        <v>11.25</v>
      </c>
      <c r="Q546" s="662">
        <f t="shared" si="8"/>
        <v>179.4375</v>
      </c>
    </row>
    <row r="547" s="1" customFormat="1" spans="1:17">
      <c r="A547" s="650">
        <v>541</v>
      </c>
      <c r="B547" s="651" t="s">
        <v>10548</v>
      </c>
      <c r="C547" s="652" t="s">
        <v>10549</v>
      </c>
      <c r="D547" s="30"/>
      <c r="E547" s="30" t="s">
        <v>390</v>
      </c>
      <c r="F547" s="568" t="s">
        <v>102</v>
      </c>
      <c r="G547" s="30"/>
      <c r="H547" s="30"/>
      <c r="I547" s="30"/>
      <c r="J547" s="30"/>
      <c r="K547" s="30"/>
      <c r="L547" s="30"/>
      <c r="M547" s="650"/>
      <c r="N547" s="659">
        <v>7.98</v>
      </c>
      <c r="O547" s="660">
        <v>3</v>
      </c>
      <c r="P547" s="30">
        <v>11.25</v>
      </c>
      <c r="Q547" s="662">
        <f t="shared" si="8"/>
        <v>89.775</v>
      </c>
    </row>
    <row r="548" s="1" customFormat="1" spans="1:17">
      <c r="A548" s="650">
        <v>542</v>
      </c>
      <c r="B548" s="651" t="s">
        <v>10550</v>
      </c>
      <c r="C548" s="652" t="s">
        <v>10551</v>
      </c>
      <c r="D548" s="30"/>
      <c r="E548" s="30" t="s">
        <v>390</v>
      </c>
      <c r="F548" s="568" t="s">
        <v>102</v>
      </c>
      <c r="G548" s="30"/>
      <c r="H548" s="30"/>
      <c r="I548" s="30"/>
      <c r="J548" s="30"/>
      <c r="K548" s="30"/>
      <c r="L548" s="30"/>
      <c r="M548" s="650"/>
      <c r="N548" s="659">
        <v>15.95</v>
      </c>
      <c r="O548" s="660">
        <v>6</v>
      </c>
      <c r="P548" s="30">
        <v>11.25</v>
      </c>
      <c r="Q548" s="662">
        <f t="shared" si="8"/>
        <v>179.4375</v>
      </c>
    </row>
    <row r="549" s="1" customFormat="1" spans="1:17">
      <c r="A549" s="650">
        <v>543</v>
      </c>
      <c r="B549" s="651" t="s">
        <v>10552</v>
      </c>
      <c r="C549" s="652" t="s">
        <v>10553</v>
      </c>
      <c r="D549" s="30"/>
      <c r="E549" s="30" t="s">
        <v>390</v>
      </c>
      <c r="F549" s="568" t="s">
        <v>102</v>
      </c>
      <c r="G549" s="30"/>
      <c r="H549" s="30"/>
      <c r="I549" s="30"/>
      <c r="J549" s="30"/>
      <c r="K549" s="30"/>
      <c r="L549" s="30"/>
      <c r="M549" s="650"/>
      <c r="N549" s="659">
        <v>10.64</v>
      </c>
      <c r="O549" s="660">
        <v>4</v>
      </c>
      <c r="P549" s="30">
        <v>11.25</v>
      </c>
      <c r="Q549" s="662">
        <f t="shared" si="8"/>
        <v>119.7</v>
      </c>
    </row>
    <row r="550" s="1" customFormat="1" spans="1:17">
      <c r="A550" s="650">
        <v>544</v>
      </c>
      <c r="B550" s="651" t="s">
        <v>10554</v>
      </c>
      <c r="C550" s="652" t="s">
        <v>10555</v>
      </c>
      <c r="D550" s="30"/>
      <c r="E550" s="30" t="s">
        <v>390</v>
      </c>
      <c r="F550" s="568" t="s">
        <v>102</v>
      </c>
      <c r="G550" s="30"/>
      <c r="H550" s="30"/>
      <c r="I550" s="30"/>
      <c r="J550" s="30"/>
      <c r="K550" s="30"/>
      <c r="L550" s="30"/>
      <c r="M550" s="650"/>
      <c r="N550" s="659">
        <v>13.3</v>
      </c>
      <c r="O550" s="660">
        <v>5</v>
      </c>
      <c r="P550" s="30">
        <v>11.25</v>
      </c>
      <c r="Q550" s="662">
        <f t="shared" si="8"/>
        <v>149.625</v>
      </c>
    </row>
    <row r="551" s="1" customFormat="1" spans="1:17">
      <c r="A551" s="650">
        <v>545</v>
      </c>
      <c r="B551" s="651" t="s">
        <v>10556</v>
      </c>
      <c r="C551" s="652" t="s">
        <v>10557</v>
      </c>
      <c r="D551" s="30"/>
      <c r="E551" s="30" t="s">
        <v>390</v>
      </c>
      <c r="F551" s="568" t="s">
        <v>102</v>
      </c>
      <c r="G551" s="30"/>
      <c r="H551" s="30"/>
      <c r="I551" s="30"/>
      <c r="J551" s="30"/>
      <c r="K551" s="30"/>
      <c r="L551" s="30"/>
      <c r="M551" s="650"/>
      <c r="N551" s="659">
        <v>10.64</v>
      </c>
      <c r="O551" s="660">
        <v>4</v>
      </c>
      <c r="P551" s="30">
        <v>11.25</v>
      </c>
      <c r="Q551" s="662">
        <f t="shared" si="8"/>
        <v>119.7</v>
      </c>
    </row>
    <row r="552" s="1" customFormat="1" spans="1:17">
      <c r="A552" s="650">
        <v>546</v>
      </c>
      <c r="B552" s="651" t="s">
        <v>10558</v>
      </c>
      <c r="C552" s="652" t="s">
        <v>10559</v>
      </c>
      <c r="D552" s="30"/>
      <c r="E552" s="30" t="s">
        <v>390</v>
      </c>
      <c r="F552" s="568" t="s">
        <v>102</v>
      </c>
      <c r="G552" s="30"/>
      <c r="H552" s="30"/>
      <c r="I552" s="30"/>
      <c r="J552" s="30"/>
      <c r="K552" s="30"/>
      <c r="L552" s="30"/>
      <c r="M552" s="650"/>
      <c r="N552" s="659">
        <v>10.64</v>
      </c>
      <c r="O552" s="660">
        <v>4</v>
      </c>
      <c r="P552" s="30">
        <v>11.25</v>
      </c>
      <c r="Q552" s="662">
        <f t="shared" si="8"/>
        <v>119.7</v>
      </c>
    </row>
    <row r="553" s="1" customFormat="1" spans="1:17">
      <c r="A553" s="650">
        <v>547</v>
      </c>
      <c r="B553" s="651" t="s">
        <v>10560</v>
      </c>
      <c r="C553" s="652" t="s">
        <v>10561</v>
      </c>
      <c r="D553" s="30"/>
      <c r="E553" s="30" t="s">
        <v>390</v>
      </c>
      <c r="F553" s="568" t="s">
        <v>102</v>
      </c>
      <c r="G553" s="30"/>
      <c r="H553" s="30"/>
      <c r="I553" s="30"/>
      <c r="J553" s="30"/>
      <c r="K553" s="30"/>
      <c r="L553" s="30"/>
      <c r="M553" s="650"/>
      <c r="N553" s="659">
        <v>15.95</v>
      </c>
      <c r="O553" s="660">
        <v>6</v>
      </c>
      <c r="P553" s="30">
        <v>11.25</v>
      </c>
      <c r="Q553" s="662">
        <f t="shared" si="8"/>
        <v>179.4375</v>
      </c>
    </row>
    <row r="554" s="1" customFormat="1" spans="1:17">
      <c r="A554" s="650">
        <v>548</v>
      </c>
      <c r="B554" s="651" t="s">
        <v>10562</v>
      </c>
      <c r="C554" s="652" t="s">
        <v>10563</v>
      </c>
      <c r="D554" s="30"/>
      <c r="E554" s="30" t="s">
        <v>390</v>
      </c>
      <c r="F554" s="568" t="s">
        <v>102</v>
      </c>
      <c r="G554" s="30"/>
      <c r="H554" s="30"/>
      <c r="I554" s="30"/>
      <c r="J554" s="30"/>
      <c r="K554" s="30"/>
      <c r="L554" s="30"/>
      <c r="M554" s="650"/>
      <c r="N554" s="659">
        <v>5.32</v>
      </c>
      <c r="O554" s="660">
        <v>2</v>
      </c>
      <c r="P554" s="30">
        <v>11.25</v>
      </c>
      <c r="Q554" s="662">
        <f t="shared" si="8"/>
        <v>59.85</v>
      </c>
    </row>
    <row r="555" s="1" customFormat="1" spans="1:17">
      <c r="A555" s="650">
        <v>549</v>
      </c>
      <c r="B555" s="651" t="s">
        <v>10564</v>
      </c>
      <c r="C555" s="652" t="s">
        <v>10565</v>
      </c>
      <c r="D555" s="30"/>
      <c r="E555" s="30" t="s">
        <v>390</v>
      </c>
      <c r="F555" s="568" t="s">
        <v>102</v>
      </c>
      <c r="G555" s="30"/>
      <c r="H555" s="30"/>
      <c r="I555" s="30"/>
      <c r="J555" s="30"/>
      <c r="K555" s="30"/>
      <c r="L555" s="30"/>
      <c r="M555" s="650"/>
      <c r="N555" s="659">
        <v>15.95</v>
      </c>
      <c r="O555" s="660">
        <v>6</v>
      </c>
      <c r="P555" s="30">
        <v>11.25</v>
      </c>
      <c r="Q555" s="662">
        <f t="shared" si="8"/>
        <v>179.4375</v>
      </c>
    </row>
    <row r="556" s="1" customFormat="1" spans="1:17">
      <c r="A556" s="650">
        <v>550</v>
      </c>
      <c r="B556" s="651" t="s">
        <v>10566</v>
      </c>
      <c r="C556" s="652" t="s">
        <v>10567</v>
      </c>
      <c r="D556" s="30"/>
      <c r="E556" s="30" t="s">
        <v>390</v>
      </c>
      <c r="F556" s="568" t="s">
        <v>102</v>
      </c>
      <c r="G556" s="30"/>
      <c r="H556" s="30"/>
      <c r="I556" s="30"/>
      <c r="J556" s="30"/>
      <c r="K556" s="30"/>
      <c r="L556" s="30"/>
      <c r="M556" s="650"/>
      <c r="N556" s="659">
        <v>10.64</v>
      </c>
      <c r="O556" s="660">
        <v>4</v>
      </c>
      <c r="P556" s="30">
        <v>11.25</v>
      </c>
      <c r="Q556" s="662">
        <f t="shared" si="8"/>
        <v>119.7</v>
      </c>
    </row>
    <row r="557" s="1" customFormat="1" spans="1:17">
      <c r="A557" s="650">
        <v>551</v>
      </c>
      <c r="B557" s="651" t="s">
        <v>10568</v>
      </c>
      <c r="C557" s="652" t="s">
        <v>10569</v>
      </c>
      <c r="D557" s="30"/>
      <c r="E557" s="30" t="s">
        <v>390</v>
      </c>
      <c r="F557" s="568" t="s">
        <v>102</v>
      </c>
      <c r="G557" s="30"/>
      <c r="H557" s="30"/>
      <c r="I557" s="30"/>
      <c r="J557" s="30"/>
      <c r="K557" s="30"/>
      <c r="L557" s="30"/>
      <c r="M557" s="650"/>
      <c r="N557" s="659">
        <v>10.64</v>
      </c>
      <c r="O557" s="660">
        <v>4</v>
      </c>
      <c r="P557" s="30">
        <v>11.25</v>
      </c>
      <c r="Q557" s="662">
        <f t="shared" si="8"/>
        <v>119.7</v>
      </c>
    </row>
    <row r="558" s="1" customFormat="1" spans="1:17">
      <c r="A558" s="650">
        <v>552</v>
      </c>
      <c r="B558" s="651" t="s">
        <v>10570</v>
      </c>
      <c r="C558" s="652" t="s">
        <v>10571</v>
      </c>
      <c r="D558" s="30"/>
      <c r="E558" s="30" t="s">
        <v>390</v>
      </c>
      <c r="F558" s="568" t="s">
        <v>102</v>
      </c>
      <c r="G558" s="30"/>
      <c r="H558" s="30"/>
      <c r="I558" s="30"/>
      <c r="J558" s="30"/>
      <c r="K558" s="30"/>
      <c r="L558" s="30"/>
      <c r="M558" s="650"/>
      <c r="N558" s="659">
        <v>7.98</v>
      </c>
      <c r="O558" s="660">
        <v>3</v>
      </c>
      <c r="P558" s="30">
        <v>11.25</v>
      </c>
      <c r="Q558" s="662">
        <f t="shared" si="8"/>
        <v>89.775</v>
      </c>
    </row>
    <row r="559" s="1" customFormat="1" spans="1:17">
      <c r="A559" s="650">
        <v>553</v>
      </c>
      <c r="B559" s="651" t="s">
        <v>10572</v>
      </c>
      <c r="C559" s="652" t="s">
        <v>10573</v>
      </c>
      <c r="D559" s="30"/>
      <c r="E559" s="30" t="s">
        <v>390</v>
      </c>
      <c r="F559" s="568" t="s">
        <v>102</v>
      </c>
      <c r="G559" s="30"/>
      <c r="H559" s="30"/>
      <c r="I559" s="30"/>
      <c r="J559" s="30"/>
      <c r="K559" s="30"/>
      <c r="L559" s="30"/>
      <c r="M559" s="650"/>
      <c r="N559" s="659">
        <v>13.3</v>
      </c>
      <c r="O559" s="660">
        <v>5</v>
      </c>
      <c r="P559" s="30">
        <v>11.25</v>
      </c>
      <c r="Q559" s="662">
        <f t="shared" si="8"/>
        <v>149.625</v>
      </c>
    </row>
    <row r="560" s="1" customFormat="1" spans="1:17">
      <c r="A560" s="650">
        <v>554</v>
      </c>
      <c r="B560" s="651" t="s">
        <v>10574</v>
      </c>
      <c r="C560" s="652" t="s">
        <v>3764</v>
      </c>
      <c r="D560" s="30"/>
      <c r="E560" s="30" t="s">
        <v>390</v>
      </c>
      <c r="F560" s="568" t="s">
        <v>102</v>
      </c>
      <c r="G560" s="30"/>
      <c r="H560" s="30"/>
      <c r="I560" s="30"/>
      <c r="J560" s="30"/>
      <c r="K560" s="30"/>
      <c r="L560" s="30"/>
      <c r="M560" s="650"/>
      <c r="N560" s="659">
        <v>13.3</v>
      </c>
      <c r="O560" s="660">
        <v>5</v>
      </c>
      <c r="P560" s="30">
        <v>11.25</v>
      </c>
      <c r="Q560" s="662">
        <f t="shared" si="8"/>
        <v>149.625</v>
      </c>
    </row>
    <row r="561" s="1" customFormat="1" spans="1:17">
      <c r="A561" s="650">
        <v>555</v>
      </c>
      <c r="B561" s="651" t="s">
        <v>10575</v>
      </c>
      <c r="C561" s="652" t="s">
        <v>10576</v>
      </c>
      <c r="D561" s="30"/>
      <c r="E561" s="30" t="s">
        <v>390</v>
      </c>
      <c r="F561" s="568" t="s">
        <v>102</v>
      </c>
      <c r="G561" s="30"/>
      <c r="H561" s="30"/>
      <c r="I561" s="30"/>
      <c r="J561" s="30"/>
      <c r="K561" s="30"/>
      <c r="L561" s="30"/>
      <c r="M561" s="650"/>
      <c r="N561" s="659">
        <v>18.61</v>
      </c>
      <c r="O561" s="660">
        <v>7</v>
      </c>
      <c r="P561" s="30">
        <v>11.25</v>
      </c>
      <c r="Q561" s="662">
        <f t="shared" si="8"/>
        <v>209.3625</v>
      </c>
    </row>
    <row r="562" s="1" customFormat="1" spans="1:17">
      <c r="A562" s="650">
        <v>556</v>
      </c>
      <c r="B562" s="651" t="s">
        <v>10577</v>
      </c>
      <c r="C562" s="652" t="s">
        <v>10578</v>
      </c>
      <c r="D562" s="30"/>
      <c r="E562" s="30" t="s">
        <v>390</v>
      </c>
      <c r="F562" s="568" t="s">
        <v>102</v>
      </c>
      <c r="G562" s="30"/>
      <c r="H562" s="30"/>
      <c r="I562" s="30"/>
      <c r="J562" s="30"/>
      <c r="K562" s="30"/>
      <c r="L562" s="30"/>
      <c r="M562" s="650"/>
      <c r="N562" s="659">
        <v>10.64</v>
      </c>
      <c r="O562" s="660">
        <v>4</v>
      </c>
      <c r="P562" s="30">
        <v>11.25</v>
      </c>
      <c r="Q562" s="662">
        <f t="shared" si="8"/>
        <v>119.7</v>
      </c>
    </row>
    <row r="563" s="1" customFormat="1" spans="1:17">
      <c r="A563" s="650">
        <v>557</v>
      </c>
      <c r="B563" s="651" t="s">
        <v>10579</v>
      </c>
      <c r="C563" s="652" t="s">
        <v>8371</v>
      </c>
      <c r="D563" s="30"/>
      <c r="E563" s="30" t="s">
        <v>390</v>
      </c>
      <c r="F563" s="568" t="s">
        <v>102</v>
      </c>
      <c r="G563" s="30"/>
      <c r="H563" s="30"/>
      <c r="I563" s="30"/>
      <c r="J563" s="30"/>
      <c r="K563" s="30"/>
      <c r="L563" s="30"/>
      <c r="M563" s="650"/>
      <c r="N563" s="659">
        <v>10.64</v>
      </c>
      <c r="O563" s="660">
        <v>4</v>
      </c>
      <c r="P563" s="30">
        <v>11.25</v>
      </c>
      <c r="Q563" s="662">
        <f t="shared" si="8"/>
        <v>119.7</v>
      </c>
    </row>
    <row r="564" s="1" customFormat="1" spans="1:17">
      <c r="A564" s="650">
        <v>558</v>
      </c>
      <c r="B564" s="651" t="s">
        <v>426</v>
      </c>
      <c r="C564" s="652" t="s">
        <v>10580</v>
      </c>
      <c r="D564" s="30"/>
      <c r="E564" s="30" t="s">
        <v>390</v>
      </c>
      <c r="F564" s="568" t="s">
        <v>102</v>
      </c>
      <c r="G564" s="30"/>
      <c r="H564" s="30"/>
      <c r="I564" s="30"/>
      <c r="J564" s="30"/>
      <c r="K564" s="30"/>
      <c r="L564" s="30"/>
      <c r="M564" s="650"/>
      <c r="N564" s="659">
        <v>5.32</v>
      </c>
      <c r="O564" s="660">
        <v>2</v>
      </c>
      <c r="P564" s="30">
        <v>11.25</v>
      </c>
      <c r="Q564" s="662">
        <f t="shared" si="8"/>
        <v>59.85</v>
      </c>
    </row>
    <row r="565" s="1" customFormat="1" spans="1:17">
      <c r="A565" s="650">
        <v>559</v>
      </c>
      <c r="B565" s="651" t="s">
        <v>10581</v>
      </c>
      <c r="C565" s="652" t="s">
        <v>10582</v>
      </c>
      <c r="D565" s="30"/>
      <c r="E565" s="30" t="s">
        <v>390</v>
      </c>
      <c r="F565" s="568" t="s">
        <v>102</v>
      </c>
      <c r="G565" s="30"/>
      <c r="H565" s="30"/>
      <c r="I565" s="30"/>
      <c r="J565" s="30"/>
      <c r="K565" s="30"/>
      <c r="L565" s="30"/>
      <c r="M565" s="650"/>
      <c r="N565" s="659">
        <v>15.95</v>
      </c>
      <c r="O565" s="660">
        <v>6</v>
      </c>
      <c r="P565" s="30">
        <v>11.25</v>
      </c>
      <c r="Q565" s="662">
        <f t="shared" si="8"/>
        <v>179.4375</v>
      </c>
    </row>
    <row r="566" s="1" customFormat="1" spans="1:17">
      <c r="A566" s="650">
        <v>560</v>
      </c>
      <c r="B566" s="651" t="s">
        <v>10583</v>
      </c>
      <c r="C566" s="652" t="s">
        <v>10584</v>
      </c>
      <c r="D566" s="30"/>
      <c r="E566" s="30" t="s">
        <v>390</v>
      </c>
      <c r="F566" s="568" t="s">
        <v>102</v>
      </c>
      <c r="G566" s="30"/>
      <c r="H566" s="30"/>
      <c r="I566" s="30"/>
      <c r="J566" s="30"/>
      <c r="K566" s="30"/>
      <c r="L566" s="30"/>
      <c r="M566" s="650"/>
      <c r="N566" s="659">
        <v>13.3</v>
      </c>
      <c r="O566" s="660">
        <v>5</v>
      </c>
      <c r="P566" s="30">
        <v>11.25</v>
      </c>
      <c r="Q566" s="662">
        <f t="shared" si="8"/>
        <v>149.625</v>
      </c>
    </row>
    <row r="567" s="1" customFormat="1" spans="1:17">
      <c r="A567" s="650">
        <v>561</v>
      </c>
      <c r="B567" s="651" t="s">
        <v>10585</v>
      </c>
      <c r="C567" s="652" t="s">
        <v>10586</v>
      </c>
      <c r="D567" s="30"/>
      <c r="E567" s="30" t="s">
        <v>390</v>
      </c>
      <c r="F567" s="568" t="s">
        <v>102</v>
      </c>
      <c r="G567" s="30"/>
      <c r="H567" s="30"/>
      <c r="I567" s="30"/>
      <c r="J567" s="30"/>
      <c r="K567" s="30"/>
      <c r="L567" s="30"/>
      <c r="M567" s="650"/>
      <c r="N567" s="659">
        <v>10.64</v>
      </c>
      <c r="O567" s="660">
        <v>4</v>
      </c>
      <c r="P567" s="30">
        <v>11.25</v>
      </c>
      <c r="Q567" s="662">
        <f t="shared" si="8"/>
        <v>119.7</v>
      </c>
    </row>
    <row r="568" s="1" customFormat="1" spans="1:17">
      <c r="A568" s="650">
        <v>562</v>
      </c>
      <c r="B568" s="651" t="s">
        <v>10587</v>
      </c>
      <c r="C568" s="652" t="s">
        <v>4204</v>
      </c>
      <c r="D568" s="30"/>
      <c r="E568" s="30" t="s">
        <v>390</v>
      </c>
      <c r="F568" s="568" t="s">
        <v>102</v>
      </c>
      <c r="G568" s="30"/>
      <c r="H568" s="30"/>
      <c r="I568" s="30"/>
      <c r="J568" s="30"/>
      <c r="K568" s="30"/>
      <c r="L568" s="30"/>
      <c r="M568" s="650"/>
      <c r="N568" s="659">
        <v>5.32</v>
      </c>
      <c r="O568" s="660">
        <v>2</v>
      </c>
      <c r="P568" s="30">
        <v>11.25</v>
      </c>
      <c r="Q568" s="662">
        <f t="shared" si="8"/>
        <v>59.85</v>
      </c>
    </row>
    <row r="569" s="1" customFormat="1" spans="1:17">
      <c r="A569" s="650">
        <v>563</v>
      </c>
      <c r="B569" s="651" t="s">
        <v>10588</v>
      </c>
      <c r="C569" s="652" t="s">
        <v>10589</v>
      </c>
      <c r="D569" s="30"/>
      <c r="E569" s="30" t="s">
        <v>390</v>
      </c>
      <c r="F569" s="568" t="s">
        <v>102</v>
      </c>
      <c r="G569" s="30"/>
      <c r="H569" s="30"/>
      <c r="I569" s="30"/>
      <c r="J569" s="30"/>
      <c r="K569" s="30"/>
      <c r="L569" s="30"/>
      <c r="M569" s="650"/>
      <c r="N569" s="659">
        <v>7.98</v>
      </c>
      <c r="O569" s="660">
        <v>3</v>
      </c>
      <c r="P569" s="30">
        <v>11.25</v>
      </c>
      <c r="Q569" s="662">
        <f t="shared" si="8"/>
        <v>89.775</v>
      </c>
    </row>
    <row r="570" s="1" customFormat="1" spans="1:17">
      <c r="A570" s="650">
        <v>564</v>
      </c>
      <c r="B570" s="651" t="s">
        <v>10590</v>
      </c>
      <c r="C570" s="652" t="s">
        <v>10591</v>
      </c>
      <c r="D570" s="30"/>
      <c r="E570" s="30" t="s">
        <v>390</v>
      </c>
      <c r="F570" s="568" t="s">
        <v>102</v>
      </c>
      <c r="G570" s="30"/>
      <c r="H570" s="30"/>
      <c r="I570" s="30"/>
      <c r="J570" s="30"/>
      <c r="K570" s="30"/>
      <c r="L570" s="30"/>
      <c r="M570" s="650"/>
      <c r="N570" s="659">
        <v>7.98</v>
      </c>
      <c r="O570" s="660">
        <v>3</v>
      </c>
      <c r="P570" s="30">
        <v>11.25</v>
      </c>
      <c r="Q570" s="662">
        <f t="shared" si="8"/>
        <v>89.775</v>
      </c>
    </row>
    <row r="571" s="1" customFormat="1" spans="1:17">
      <c r="A571" s="650">
        <v>565</v>
      </c>
      <c r="B571" s="651" t="s">
        <v>10592</v>
      </c>
      <c r="C571" s="652" t="s">
        <v>10593</v>
      </c>
      <c r="D571" s="30"/>
      <c r="E571" s="30" t="s">
        <v>390</v>
      </c>
      <c r="F571" s="568" t="s">
        <v>102</v>
      </c>
      <c r="G571" s="30"/>
      <c r="H571" s="30"/>
      <c r="I571" s="30"/>
      <c r="J571" s="30"/>
      <c r="K571" s="30"/>
      <c r="L571" s="30"/>
      <c r="M571" s="650"/>
      <c r="N571" s="659">
        <v>5.32</v>
      </c>
      <c r="O571" s="660">
        <v>2</v>
      </c>
      <c r="P571" s="30">
        <v>11.25</v>
      </c>
      <c r="Q571" s="662">
        <f t="shared" si="8"/>
        <v>59.85</v>
      </c>
    </row>
    <row r="572" s="1" customFormat="1" spans="1:17">
      <c r="A572" s="650">
        <v>566</v>
      </c>
      <c r="B572" s="651" t="s">
        <v>10594</v>
      </c>
      <c r="C572" s="652" t="s">
        <v>10595</v>
      </c>
      <c r="D572" s="30"/>
      <c r="E572" s="30" t="s">
        <v>390</v>
      </c>
      <c r="F572" s="568" t="s">
        <v>102</v>
      </c>
      <c r="G572" s="30"/>
      <c r="H572" s="30"/>
      <c r="I572" s="30"/>
      <c r="J572" s="30"/>
      <c r="K572" s="30"/>
      <c r="L572" s="30"/>
      <c r="M572" s="650"/>
      <c r="N572" s="659">
        <v>2.66</v>
      </c>
      <c r="O572" s="660">
        <v>1</v>
      </c>
      <c r="P572" s="30">
        <v>11.25</v>
      </c>
      <c r="Q572" s="662">
        <f t="shared" si="8"/>
        <v>29.925</v>
      </c>
    </row>
    <row r="573" s="1" customFormat="1" spans="1:17">
      <c r="A573" s="650">
        <v>567</v>
      </c>
      <c r="B573" s="651" t="s">
        <v>4060</v>
      </c>
      <c r="C573" s="652" t="s">
        <v>10596</v>
      </c>
      <c r="D573" s="30"/>
      <c r="E573" s="30" t="s">
        <v>390</v>
      </c>
      <c r="F573" s="568" t="s">
        <v>102</v>
      </c>
      <c r="G573" s="30"/>
      <c r="H573" s="30"/>
      <c r="I573" s="30"/>
      <c r="J573" s="30"/>
      <c r="K573" s="30"/>
      <c r="L573" s="30"/>
      <c r="M573" s="650"/>
      <c r="N573" s="659">
        <v>10.64</v>
      </c>
      <c r="O573" s="660">
        <v>4</v>
      </c>
      <c r="P573" s="30">
        <v>11.25</v>
      </c>
      <c r="Q573" s="662">
        <f t="shared" si="8"/>
        <v>119.7</v>
      </c>
    </row>
    <row r="574" s="1" customFormat="1" spans="1:17">
      <c r="A574" s="650">
        <v>568</v>
      </c>
      <c r="B574" s="651" t="s">
        <v>10597</v>
      </c>
      <c r="C574" s="652" t="s">
        <v>9892</v>
      </c>
      <c r="D574" s="30"/>
      <c r="E574" s="30" t="s">
        <v>390</v>
      </c>
      <c r="F574" s="568" t="s">
        <v>102</v>
      </c>
      <c r="G574" s="30"/>
      <c r="H574" s="30"/>
      <c r="I574" s="30"/>
      <c r="J574" s="30"/>
      <c r="K574" s="30"/>
      <c r="L574" s="30"/>
      <c r="M574" s="650"/>
      <c r="N574" s="659">
        <v>10.64</v>
      </c>
      <c r="O574" s="660">
        <v>4</v>
      </c>
      <c r="P574" s="30">
        <v>11.25</v>
      </c>
      <c r="Q574" s="662">
        <f t="shared" si="8"/>
        <v>119.7</v>
      </c>
    </row>
    <row r="575" s="1" customFormat="1" spans="1:17">
      <c r="A575" s="650">
        <v>569</v>
      </c>
      <c r="B575" s="651" t="s">
        <v>10598</v>
      </c>
      <c r="C575" s="652" t="s">
        <v>10599</v>
      </c>
      <c r="D575" s="30"/>
      <c r="E575" s="30" t="s">
        <v>390</v>
      </c>
      <c r="F575" s="568" t="s">
        <v>102</v>
      </c>
      <c r="G575" s="30"/>
      <c r="H575" s="30"/>
      <c r="I575" s="30"/>
      <c r="J575" s="30"/>
      <c r="K575" s="30"/>
      <c r="L575" s="30"/>
      <c r="M575" s="650"/>
      <c r="N575" s="659">
        <v>10.64</v>
      </c>
      <c r="O575" s="660">
        <v>4</v>
      </c>
      <c r="P575" s="30">
        <v>11.25</v>
      </c>
      <c r="Q575" s="662">
        <f t="shared" si="8"/>
        <v>119.7</v>
      </c>
    </row>
    <row r="576" s="1" customFormat="1" spans="1:17">
      <c r="A576" s="650">
        <v>570</v>
      </c>
      <c r="B576" s="651" t="s">
        <v>10600</v>
      </c>
      <c r="C576" s="652" t="s">
        <v>10601</v>
      </c>
      <c r="D576" s="30"/>
      <c r="E576" s="30" t="s">
        <v>390</v>
      </c>
      <c r="F576" s="568" t="s">
        <v>102</v>
      </c>
      <c r="G576" s="30"/>
      <c r="H576" s="30"/>
      <c r="I576" s="30"/>
      <c r="J576" s="30"/>
      <c r="K576" s="30"/>
      <c r="L576" s="30"/>
      <c r="M576" s="650"/>
      <c r="N576" s="659">
        <v>18.61</v>
      </c>
      <c r="O576" s="660">
        <v>7</v>
      </c>
      <c r="P576" s="30">
        <v>11.25</v>
      </c>
      <c r="Q576" s="662">
        <f t="shared" si="8"/>
        <v>209.3625</v>
      </c>
    </row>
    <row r="577" s="1" customFormat="1" spans="1:17">
      <c r="A577" s="650">
        <v>571</v>
      </c>
      <c r="B577" s="651" t="s">
        <v>10602</v>
      </c>
      <c r="C577" s="652" t="s">
        <v>10603</v>
      </c>
      <c r="D577" s="30"/>
      <c r="E577" s="30" t="s">
        <v>390</v>
      </c>
      <c r="F577" s="568" t="s">
        <v>102</v>
      </c>
      <c r="G577" s="30"/>
      <c r="H577" s="30"/>
      <c r="I577" s="30"/>
      <c r="J577" s="30"/>
      <c r="K577" s="30"/>
      <c r="L577" s="30"/>
      <c r="M577" s="650"/>
      <c r="N577" s="659">
        <v>10.64</v>
      </c>
      <c r="O577" s="660">
        <v>4</v>
      </c>
      <c r="P577" s="30">
        <v>11.25</v>
      </c>
      <c r="Q577" s="662">
        <f t="shared" si="8"/>
        <v>119.7</v>
      </c>
    </row>
    <row r="578" s="1" customFormat="1" spans="1:17">
      <c r="A578" s="650">
        <v>572</v>
      </c>
      <c r="B578" s="651" t="s">
        <v>10604</v>
      </c>
      <c r="C578" s="652" t="s">
        <v>10605</v>
      </c>
      <c r="D578" s="30"/>
      <c r="E578" s="30" t="s">
        <v>390</v>
      </c>
      <c r="F578" s="568" t="s">
        <v>102</v>
      </c>
      <c r="G578" s="30"/>
      <c r="H578" s="30"/>
      <c r="I578" s="30"/>
      <c r="J578" s="30"/>
      <c r="K578" s="30"/>
      <c r="L578" s="30"/>
      <c r="M578" s="650"/>
      <c r="N578" s="659">
        <v>15.95</v>
      </c>
      <c r="O578" s="660">
        <v>6</v>
      </c>
      <c r="P578" s="30">
        <v>11.25</v>
      </c>
      <c r="Q578" s="662">
        <f t="shared" si="8"/>
        <v>179.4375</v>
      </c>
    </row>
    <row r="579" s="1" customFormat="1" spans="1:17">
      <c r="A579" s="650">
        <v>573</v>
      </c>
      <c r="B579" s="651" t="s">
        <v>10606</v>
      </c>
      <c r="C579" s="652" t="s">
        <v>8428</v>
      </c>
      <c r="D579" s="30"/>
      <c r="E579" s="30" t="s">
        <v>390</v>
      </c>
      <c r="F579" s="568" t="s">
        <v>102</v>
      </c>
      <c r="G579" s="30"/>
      <c r="H579" s="30"/>
      <c r="I579" s="30"/>
      <c r="J579" s="30"/>
      <c r="K579" s="30"/>
      <c r="L579" s="30"/>
      <c r="M579" s="650"/>
      <c r="N579" s="659">
        <v>13.3</v>
      </c>
      <c r="O579" s="660">
        <v>5</v>
      </c>
      <c r="P579" s="30">
        <v>11.25</v>
      </c>
      <c r="Q579" s="662">
        <f t="shared" si="8"/>
        <v>149.625</v>
      </c>
    </row>
    <row r="580" s="1" customFormat="1" spans="1:17">
      <c r="A580" s="650">
        <v>574</v>
      </c>
      <c r="B580" s="651" t="s">
        <v>10607</v>
      </c>
      <c r="C580" s="652" t="s">
        <v>10608</v>
      </c>
      <c r="D580" s="30"/>
      <c r="E580" s="30" t="s">
        <v>390</v>
      </c>
      <c r="F580" s="568" t="s">
        <v>102</v>
      </c>
      <c r="G580" s="30"/>
      <c r="H580" s="30"/>
      <c r="I580" s="30"/>
      <c r="J580" s="30"/>
      <c r="K580" s="30"/>
      <c r="L580" s="30"/>
      <c r="M580" s="650"/>
      <c r="N580" s="659">
        <v>10.64</v>
      </c>
      <c r="O580" s="660">
        <v>4</v>
      </c>
      <c r="P580" s="30">
        <v>11.25</v>
      </c>
      <c r="Q580" s="662">
        <f t="shared" si="8"/>
        <v>119.7</v>
      </c>
    </row>
    <row r="581" s="1" customFormat="1" spans="1:17">
      <c r="A581" s="650">
        <v>575</v>
      </c>
      <c r="B581" s="651" t="s">
        <v>10609</v>
      </c>
      <c r="C581" s="652" t="s">
        <v>10610</v>
      </c>
      <c r="D581" s="30"/>
      <c r="E581" s="30" t="s">
        <v>390</v>
      </c>
      <c r="F581" s="568" t="s">
        <v>102</v>
      </c>
      <c r="G581" s="30"/>
      <c r="H581" s="30"/>
      <c r="I581" s="30"/>
      <c r="J581" s="30"/>
      <c r="K581" s="30"/>
      <c r="L581" s="30"/>
      <c r="M581" s="650"/>
      <c r="N581" s="659">
        <v>7.98</v>
      </c>
      <c r="O581" s="660">
        <v>3</v>
      </c>
      <c r="P581" s="30">
        <v>11.25</v>
      </c>
      <c r="Q581" s="662">
        <f t="shared" si="8"/>
        <v>89.775</v>
      </c>
    </row>
    <row r="582" s="1" customFormat="1" spans="1:17">
      <c r="A582" s="650">
        <v>576</v>
      </c>
      <c r="B582" s="651" t="s">
        <v>10611</v>
      </c>
      <c r="C582" s="652" t="s">
        <v>10612</v>
      </c>
      <c r="D582" s="30"/>
      <c r="E582" s="30" t="s">
        <v>390</v>
      </c>
      <c r="F582" s="568" t="s">
        <v>102</v>
      </c>
      <c r="G582" s="30"/>
      <c r="H582" s="30"/>
      <c r="I582" s="30"/>
      <c r="J582" s="30"/>
      <c r="K582" s="30"/>
      <c r="L582" s="30"/>
      <c r="M582" s="650"/>
      <c r="N582" s="659">
        <v>2.66</v>
      </c>
      <c r="O582" s="660">
        <v>1</v>
      </c>
      <c r="P582" s="30">
        <v>11.25</v>
      </c>
      <c r="Q582" s="662">
        <f t="shared" ref="Q582:Q645" si="9">N582*11.25</f>
        <v>29.925</v>
      </c>
    </row>
    <row r="583" s="1" customFormat="1" spans="1:17">
      <c r="A583" s="650">
        <v>577</v>
      </c>
      <c r="B583" s="651" t="s">
        <v>10613</v>
      </c>
      <c r="C583" s="652" t="s">
        <v>10614</v>
      </c>
      <c r="D583" s="30"/>
      <c r="E583" s="30" t="s">
        <v>390</v>
      </c>
      <c r="F583" s="568" t="s">
        <v>102</v>
      </c>
      <c r="G583" s="30"/>
      <c r="H583" s="30"/>
      <c r="I583" s="30"/>
      <c r="J583" s="30"/>
      <c r="K583" s="30"/>
      <c r="L583" s="30"/>
      <c r="M583" s="650"/>
      <c r="N583" s="659">
        <v>7.98</v>
      </c>
      <c r="O583" s="660">
        <v>3</v>
      </c>
      <c r="P583" s="30">
        <v>11.25</v>
      </c>
      <c r="Q583" s="662">
        <f t="shared" si="9"/>
        <v>89.775</v>
      </c>
    </row>
    <row r="584" s="1" customFormat="1" spans="1:17">
      <c r="A584" s="650">
        <v>578</v>
      </c>
      <c r="B584" s="651" t="s">
        <v>10615</v>
      </c>
      <c r="C584" s="652" t="s">
        <v>10616</v>
      </c>
      <c r="D584" s="30"/>
      <c r="E584" s="30" t="s">
        <v>390</v>
      </c>
      <c r="F584" s="568" t="s">
        <v>102</v>
      </c>
      <c r="G584" s="30"/>
      <c r="H584" s="30"/>
      <c r="I584" s="30"/>
      <c r="J584" s="30"/>
      <c r="K584" s="30"/>
      <c r="L584" s="30"/>
      <c r="M584" s="650"/>
      <c r="N584" s="659">
        <v>7.98</v>
      </c>
      <c r="O584" s="660">
        <v>3</v>
      </c>
      <c r="P584" s="30">
        <v>11.25</v>
      </c>
      <c r="Q584" s="662">
        <f t="shared" si="9"/>
        <v>89.775</v>
      </c>
    </row>
    <row r="585" s="1" customFormat="1" spans="1:17">
      <c r="A585" s="650">
        <v>579</v>
      </c>
      <c r="B585" s="651" t="s">
        <v>10617</v>
      </c>
      <c r="C585" s="652" t="s">
        <v>10618</v>
      </c>
      <c r="D585" s="30"/>
      <c r="E585" s="30" t="s">
        <v>390</v>
      </c>
      <c r="F585" s="568" t="s">
        <v>102</v>
      </c>
      <c r="G585" s="30"/>
      <c r="H585" s="30"/>
      <c r="I585" s="30"/>
      <c r="J585" s="30"/>
      <c r="K585" s="30"/>
      <c r="L585" s="30"/>
      <c r="M585" s="650"/>
      <c r="N585" s="659">
        <v>7.98</v>
      </c>
      <c r="O585" s="660">
        <v>3</v>
      </c>
      <c r="P585" s="30">
        <v>11.25</v>
      </c>
      <c r="Q585" s="662">
        <f t="shared" si="9"/>
        <v>89.775</v>
      </c>
    </row>
    <row r="586" s="1" customFormat="1" spans="1:17">
      <c r="A586" s="650">
        <v>580</v>
      </c>
      <c r="B586" s="651" t="s">
        <v>10619</v>
      </c>
      <c r="C586" s="652" t="s">
        <v>10620</v>
      </c>
      <c r="D586" s="30"/>
      <c r="E586" s="30" t="s">
        <v>390</v>
      </c>
      <c r="F586" s="568" t="s">
        <v>102</v>
      </c>
      <c r="G586" s="30"/>
      <c r="H586" s="30"/>
      <c r="I586" s="30"/>
      <c r="J586" s="30"/>
      <c r="K586" s="30"/>
      <c r="L586" s="30"/>
      <c r="M586" s="650"/>
      <c r="N586" s="659">
        <v>10.64</v>
      </c>
      <c r="O586" s="660">
        <v>4</v>
      </c>
      <c r="P586" s="30">
        <v>11.25</v>
      </c>
      <c r="Q586" s="662">
        <f t="shared" si="9"/>
        <v>119.7</v>
      </c>
    </row>
    <row r="587" s="1" customFormat="1" spans="1:17">
      <c r="A587" s="650">
        <v>581</v>
      </c>
      <c r="B587" s="651" t="s">
        <v>10621</v>
      </c>
      <c r="C587" s="652" t="s">
        <v>10622</v>
      </c>
      <c r="D587" s="30"/>
      <c r="E587" s="30" t="s">
        <v>390</v>
      </c>
      <c r="F587" s="568" t="s">
        <v>102</v>
      </c>
      <c r="G587" s="30"/>
      <c r="H587" s="30"/>
      <c r="I587" s="30"/>
      <c r="J587" s="30"/>
      <c r="K587" s="30"/>
      <c r="L587" s="30"/>
      <c r="M587" s="650"/>
      <c r="N587" s="659">
        <v>5.32</v>
      </c>
      <c r="O587" s="660">
        <v>2</v>
      </c>
      <c r="P587" s="30">
        <v>11.25</v>
      </c>
      <c r="Q587" s="662">
        <f t="shared" si="9"/>
        <v>59.85</v>
      </c>
    </row>
    <row r="588" s="1" customFormat="1" spans="1:17">
      <c r="A588" s="650">
        <v>582</v>
      </c>
      <c r="B588" s="651" t="s">
        <v>10623</v>
      </c>
      <c r="C588" s="652" t="s">
        <v>4110</v>
      </c>
      <c r="D588" s="30"/>
      <c r="E588" s="30" t="s">
        <v>390</v>
      </c>
      <c r="F588" s="568" t="s">
        <v>102</v>
      </c>
      <c r="G588" s="30"/>
      <c r="H588" s="30"/>
      <c r="I588" s="30"/>
      <c r="J588" s="30"/>
      <c r="K588" s="30"/>
      <c r="L588" s="30"/>
      <c r="M588" s="650"/>
      <c r="N588" s="659">
        <v>13.3</v>
      </c>
      <c r="O588" s="660">
        <v>5</v>
      </c>
      <c r="P588" s="30">
        <v>11.25</v>
      </c>
      <c r="Q588" s="662">
        <f t="shared" si="9"/>
        <v>149.625</v>
      </c>
    </row>
    <row r="589" s="1" customFormat="1" spans="1:17">
      <c r="A589" s="650">
        <v>583</v>
      </c>
      <c r="B589" s="651" t="s">
        <v>5560</v>
      </c>
      <c r="C589" s="652" t="s">
        <v>8002</v>
      </c>
      <c r="D589" s="30"/>
      <c r="E589" s="30" t="s">
        <v>390</v>
      </c>
      <c r="F589" s="568" t="s">
        <v>102</v>
      </c>
      <c r="G589" s="30"/>
      <c r="H589" s="30"/>
      <c r="I589" s="30"/>
      <c r="J589" s="30"/>
      <c r="K589" s="30"/>
      <c r="L589" s="30"/>
      <c r="M589" s="650"/>
      <c r="N589" s="659">
        <v>7.98</v>
      </c>
      <c r="O589" s="660">
        <v>3</v>
      </c>
      <c r="P589" s="30">
        <v>11.25</v>
      </c>
      <c r="Q589" s="662">
        <f t="shared" si="9"/>
        <v>89.775</v>
      </c>
    </row>
    <row r="590" s="1" customFormat="1" spans="1:17">
      <c r="A590" s="650">
        <v>584</v>
      </c>
      <c r="B590" s="651" t="s">
        <v>10624</v>
      </c>
      <c r="C590" s="652" t="s">
        <v>10625</v>
      </c>
      <c r="D590" s="30"/>
      <c r="E590" s="30" t="s">
        <v>390</v>
      </c>
      <c r="F590" s="568" t="s">
        <v>102</v>
      </c>
      <c r="G590" s="30"/>
      <c r="H590" s="30"/>
      <c r="I590" s="30"/>
      <c r="J590" s="30"/>
      <c r="K590" s="30"/>
      <c r="L590" s="30"/>
      <c r="M590" s="650"/>
      <c r="N590" s="659">
        <v>13.3</v>
      </c>
      <c r="O590" s="660">
        <v>5</v>
      </c>
      <c r="P590" s="30">
        <v>11.25</v>
      </c>
      <c r="Q590" s="662">
        <f t="shared" si="9"/>
        <v>149.625</v>
      </c>
    </row>
    <row r="591" s="1" customFormat="1" spans="1:17">
      <c r="A591" s="650">
        <v>585</v>
      </c>
      <c r="B591" s="651" t="s">
        <v>10626</v>
      </c>
      <c r="C591" s="652" t="s">
        <v>10627</v>
      </c>
      <c r="D591" s="30"/>
      <c r="E591" s="30" t="s">
        <v>390</v>
      </c>
      <c r="F591" s="568" t="s">
        <v>102</v>
      </c>
      <c r="G591" s="30"/>
      <c r="H591" s="30"/>
      <c r="I591" s="30"/>
      <c r="J591" s="30"/>
      <c r="K591" s="30"/>
      <c r="L591" s="30"/>
      <c r="M591" s="650"/>
      <c r="N591" s="659">
        <v>13.3</v>
      </c>
      <c r="O591" s="660">
        <v>5</v>
      </c>
      <c r="P591" s="30">
        <v>11.25</v>
      </c>
      <c r="Q591" s="662">
        <f t="shared" si="9"/>
        <v>149.625</v>
      </c>
    </row>
    <row r="592" s="1" customFormat="1" spans="1:17">
      <c r="A592" s="650">
        <v>586</v>
      </c>
      <c r="B592" s="651" t="s">
        <v>10628</v>
      </c>
      <c r="C592" s="652" t="s">
        <v>10629</v>
      </c>
      <c r="D592" s="30"/>
      <c r="E592" s="30" t="s">
        <v>390</v>
      </c>
      <c r="F592" s="568" t="s">
        <v>102</v>
      </c>
      <c r="G592" s="30"/>
      <c r="H592" s="30"/>
      <c r="I592" s="30"/>
      <c r="J592" s="30"/>
      <c r="K592" s="30"/>
      <c r="L592" s="30"/>
      <c r="M592" s="650"/>
      <c r="N592" s="659">
        <v>13.3</v>
      </c>
      <c r="O592" s="660">
        <v>5</v>
      </c>
      <c r="P592" s="30">
        <v>11.25</v>
      </c>
      <c r="Q592" s="662">
        <f t="shared" si="9"/>
        <v>149.625</v>
      </c>
    </row>
    <row r="593" s="1" customFormat="1" spans="1:17">
      <c r="A593" s="650">
        <v>587</v>
      </c>
      <c r="B593" s="651" t="s">
        <v>10630</v>
      </c>
      <c r="C593" s="652" t="s">
        <v>10631</v>
      </c>
      <c r="D593" s="30"/>
      <c r="E593" s="30" t="s">
        <v>390</v>
      </c>
      <c r="F593" s="568" t="s">
        <v>102</v>
      </c>
      <c r="G593" s="30"/>
      <c r="H593" s="30"/>
      <c r="I593" s="30"/>
      <c r="J593" s="30"/>
      <c r="K593" s="30"/>
      <c r="L593" s="30"/>
      <c r="M593" s="650"/>
      <c r="N593" s="659">
        <v>15.95</v>
      </c>
      <c r="O593" s="660">
        <v>6</v>
      </c>
      <c r="P593" s="30">
        <v>11.25</v>
      </c>
      <c r="Q593" s="662">
        <f t="shared" si="9"/>
        <v>179.4375</v>
      </c>
    </row>
    <row r="594" s="1" customFormat="1" spans="1:17">
      <c r="A594" s="650">
        <v>588</v>
      </c>
      <c r="B594" s="651" t="s">
        <v>10632</v>
      </c>
      <c r="C594" s="652" t="s">
        <v>10633</v>
      </c>
      <c r="D594" s="30"/>
      <c r="E594" s="30" t="s">
        <v>390</v>
      </c>
      <c r="F594" s="568" t="s">
        <v>102</v>
      </c>
      <c r="G594" s="30"/>
      <c r="H594" s="30"/>
      <c r="I594" s="30"/>
      <c r="J594" s="30"/>
      <c r="K594" s="30"/>
      <c r="L594" s="30"/>
      <c r="M594" s="650"/>
      <c r="N594" s="659">
        <v>7.98</v>
      </c>
      <c r="O594" s="660">
        <v>3</v>
      </c>
      <c r="P594" s="30">
        <v>11.25</v>
      </c>
      <c r="Q594" s="662">
        <f t="shared" si="9"/>
        <v>89.775</v>
      </c>
    </row>
    <row r="595" s="1" customFormat="1" spans="1:17">
      <c r="A595" s="650">
        <v>589</v>
      </c>
      <c r="B595" s="651" t="s">
        <v>10634</v>
      </c>
      <c r="C595" s="652" t="s">
        <v>8133</v>
      </c>
      <c r="D595" s="30"/>
      <c r="E595" s="30" t="s">
        <v>390</v>
      </c>
      <c r="F595" s="568" t="s">
        <v>102</v>
      </c>
      <c r="G595" s="30"/>
      <c r="H595" s="30"/>
      <c r="I595" s="30"/>
      <c r="J595" s="30"/>
      <c r="K595" s="30"/>
      <c r="L595" s="30"/>
      <c r="M595" s="650"/>
      <c r="N595" s="659">
        <v>10.64</v>
      </c>
      <c r="O595" s="660">
        <v>4</v>
      </c>
      <c r="P595" s="30">
        <v>11.25</v>
      </c>
      <c r="Q595" s="662">
        <f t="shared" si="9"/>
        <v>119.7</v>
      </c>
    </row>
    <row r="596" s="1" customFormat="1" spans="1:17">
      <c r="A596" s="650">
        <v>590</v>
      </c>
      <c r="B596" s="651" t="s">
        <v>10635</v>
      </c>
      <c r="C596" s="652" t="s">
        <v>10636</v>
      </c>
      <c r="D596" s="30"/>
      <c r="E596" s="30" t="s">
        <v>390</v>
      </c>
      <c r="F596" s="568" t="s">
        <v>102</v>
      </c>
      <c r="G596" s="30"/>
      <c r="H596" s="30"/>
      <c r="I596" s="30"/>
      <c r="J596" s="30"/>
      <c r="K596" s="30"/>
      <c r="L596" s="30"/>
      <c r="M596" s="650"/>
      <c r="N596" s="659">
        <v>13.3</v>
      </c>
      <c r="O596" s="660">
        <v>5</v>
      </c>
      <c r="P596" s="30">
        <v>11.25</v>
      </c>
      <c r="Q596" s="662">
        <f t="shared" si="9"/>
        <v>149.625</v>
      </c>
    </row>
    <row r="597" s="1" customFormat="1" spans="1:17">
      <c r="A597" s="650">
        <v>591</v>
      </c>
      <c r="B597" s="651" t="s">
        <v>10637</v>
      </c>
      <c r="C597" s="652" t="s">
        <v>10638</v>
      </c>
      <c r="D597" s="30"/>
      <c r="E597" s="30" t="s">
        <v>390</v>
      </c>
      <c r="F597" s="568" t="s">
        <v>102</v>
      </c>
      <c r="G597" s="30"/>
      <c r="H597" s="30"/>
      <c r="I597" s="30"/>
      <c r="J597" s="30"/>
      <c r="K597" s="30"/>
      <c r="L597" s="30"/>
      <c r="M597" s="650"/>
      <c r="N597" s="659">
        <v>10.64</v>
      </c>
      <c r="O597" s="660">
        <v>4</v>
      </c>
      <c r="P597" s="30">
        <v>11.25</v>
      </c>
      <c r="Q597" s="662">
        <f t="shared" si="9"/>
        <v>119.7</v>
      </c>
    </row>
    <row r="598" s="1" customFormat="1" spans="1:17">
      <c r="A598" s="650">
        <v>592</v>
      </c>
      <c r="B598" s="651" t="s">
        <v>10639</v>
      </c>
      <c r="C598" s="652" t="s">
        <v>10640</v>
      </c>
      <c r="D598" s="30"/>
      <c r="E598" s="30" t="s">
        <v>390</v>
      </c>
      <c r="F598" s="568" t="s">
        <v>102</v>
      </c>
      <c r="G598" s="30"/>
      <c r="H598" s="30"/>
      <c r="I598" s="30"/>
      <c r="J598" s="30"/>
      <c r="K598" s="30"/>
      <c r="L598" s="30"/>
      <c r="M598" s="650"/>
      <c r="N598" s="659">
        <v>10.64</v>
      </c>
      <c r="O598" s="660">
        <v>4</v>
      </c>
      <c r="P598" s="30">
        <v>11.25</v>
      </c>
      <c r="Q598" s="662">
        <f t="shared" si="9"/>
        <v>119.7</v>
      </c>
    </row>
    <row r="599" s="1" customFormat="1" spans="1:17">
      <c r="A599" s="650">
        <v>593</v>
      </c>
      <c r="B599" s="651" t="s">
        <v>10641</v>
      </c>
      <c r="C599" s="652" t="s">
        <v>4238</v>
      </c>
      <c r="D599" s="30"/>
      <c r="E599" s="30" t="s">
        <v>390</v>
      </c>
      <c r="F599" s="568" t="s">
        <v>102</v>
      </c>
      <c r="G599" s="30"/>
      <c r="H599" s="30"/>
      <c r="I599" s="30"/>
      <c r="J599" s="30"/>
      <c r="K599" s="30"/>
      <c r="L599" s="30"/>
      <c r="M599" s="650"/>
      <c r="N599" s="659">
        <v>7.98</v>
      </c>
      <c r="O599" s="660">
        <v>3</v>
      </c>
      <c r="P599" s="30">
        <v>11.25</v>
      </c>
      <c r="Q599" s="662">
        <f t="shared" si="9"/>
        <v>89.775</v>
      </c>
    </row>
    <row r="600" s="1" customFormat="1" spans="1:17">
      <c r="A600" s="650">
        <v>594</v>
      </c>
      <c r="B600" s="651" t="s">
        <v>10642</v>
      </c>
      <c r="C600" s="652" t="s">
        <v>10643</v>
      </c>
      <c r="D600" s="30"/>
      <c r="E600" s="30" t="s">
        <v>390</v>
      </c>
      <c r="F600" s="568" t="s">
        <v>102</v>
      </c>
      <c r="G600" s="30"/>
      <c r="H600" s="30"/>
      <c r="I600" s="30"/>
      <c r="J600" s="30"/>
      <c r="K600" s="30"/>
      <c r="L600" s="30"/>
      <c r="M600" s="650"/>
      <c r="N600" s="659">
        <v>10.64</v>
      </c>
      <c r="O600" s="660">
        <v>4</v>
      </c>
      <c r="P600" s="30">
        <v>11.25</v>
      </c>
      <c r="Q600" s="662">
        <f t="shared" si="9"/>
        <v>119.7</v>
      </c>
    </row>
    <row r="601" s="1" customFormat="1" spans="1:17">
      <c r="A601" s="650">
        <v>595</v>
      </c>
      <c r="B601" s="651" t="s">
        <v>10644</v>
      </c>
      <c r="C601" s="652" t="s">
        <v>10645</v>
      </c>
      <c r="D601" s="30"/>
      <c r="E601" s="30" t="s">
        <v>390</v>
      </c>
      <c r="F601" s="568" t="s">
        <v>102</v>
      </c>
      <c r="G601" s="30"/>
      <c r="H601" s="30"/>
      <c r="I601" s="30"/>
      <c r="J601" s="30"/>
      <c r="K601" s="30"/>
      <c r="L601" s="30"/>
      <c r="M601" s="650"/>
      <c r="N601" s="659">
        <v>7.98</v>
      </c>
      <c r="O601" s="660">
        <v>3</v>
      </c>
      <c r="P601" s="30">
        <v>11.25</v>
      </c>
      <c r="Q601" s="662">
        <f t="shared" si="9"/>
        <v>89.775</v>
      </c>
    </row>
    <row r="602" s="1" customFormat="1" spans="1:17">
      <c r="A602" s="650">
        <v>596</v>
      </c>
      <c r="B602" s="651" t="s">
        <v>10646</v>
      </c>
      <c r="C602" s="652" t="s">
        <v>10571</v>
      </c>
      <c r="D602" s="30"/>
      <c r="E602" s="30" t="s">
        <v>390</v>
      </c>
      <c r="F602" s="568" t="s">
        <v>102</v>
      </c>
      <c r="G602" s="30"/>
      <c r="H602" s="30"/>
      <c r="I602" s="30"/>
      <c r="J602" s="30"/>
      <c r="K602" s="30"/>
      <c r="L602" s="30"/>
      <c r="M602" s="650"/>
      <c r="N602" s="659">
        <v>10.64</v>
      </c>
      <c r="O602" s="660">
        <v>4</v>
      </c>
      <c r="P602" s="30">
        <v>11.25</v>
      </c>
      <c r="Q602" s="662">
        <f t="shared" si="9"/>
        <v>119.7</v>
      </c>
    </row>
    <row r="603" s="1" customFormat="1" spans="1:17">
      <c r="A603" s="650">
        <v>597</v>
      </c>
      <c r="B603" s="651" t="s">
        <v>4968</v>
      </c>
      <c r="C603" s="652" t="s">
        <v>8286</v>
      </c>
      <c r="D603" s="30"/>
      <c r="E603" s="30" t="s">
        <v>390</v>
      </c>
      <c r="F603" s="568" t="s">
        <v>102</v>
      </c>
      <c r="G603" s="30"/>
      <c r="H603" s="30"/>
      <c r="I603" s="30"/>
      <c r="J603" s="30"/>
      <c r="K603" s="30"/>
      <c r="L603" s="30"/>
      <c r="M603" s="650"/>
      <c r="N603" s="659">
        <v>15.95</v>
      </c>
      <c r="O603" s="660">
        <v>6</v>
      </c>
      <c r="P603" s="30">
        <v>11.25</v>
      </c>
      <c r="Q603" s="662">
        <f t="shared" si="9"/>
        <v>179.4375</v>
      </c>
    </row>
    <row r="604" s="1" customFormat="1" spans="1:17">
      <c r="A604" s="650">
        <v>598</v>
      </c>
      <c r="B604" s="651" t="s">
        <v>10647</v>
      </c>
      <c r="C604" s="652" t="s">
        <v>10648</v>
      </c>
      <c r="D604" s="30"/>
      <c r="E604" s="30" t="s">
        <v>390</v>
      </c>
      <c r="F604" s="568" t="s">
        <v>102</v>
      </c>
      <c r="G604" s="30"/>
      <c r="H604" s="30"/>
      <c r="I604" s="30"/>
      <c r="J604" s="30"/>
      <c r="K604" s="30"/>
      <c r="L604" s="30"/>
      <c r="M604" s="650"/>
      <c r="N604" s="659">
        <v>10.64</v>
      </c>
      <c r="O604" s="660">
        <v>4</v>
      </c>
      <c r="P604" s="30">
        <v>11.25</v>
      </c>
      <c r="Q604" s="662">
        <f t="shared" si="9"/>
        <v>119.7</v>
      </c>
    </row>
    <row r="605" s="1" customFormat="1" spans="1:17">
      <c r="A605" s="650">
        <v>599</v>
      </c>
      <c r="B605" s="651" t="s">
        <v>10649</v>
      </c>
      <c r="C605" s="652" t="s">
        <v>10650</v>
      </c>
      <c r="D605" s="30"/>
      <c r="E605" s="30" t="s">
        <v>390</v>
      </c>
      <c r="F605" s="568" t="s">
        <v>102</v>
      </c>
      <c r="G605" s="30"/>
      <c r="H605" s="30"/>
      <c r="I605" s="30"/>
      <c r="J605" s="30"/>
      <c r="K605" s="30"/>
      <c r="L605" s="30"/>
      <c r="M605" s="650"/>
      <c r="N605" s="659">
        <v>13.3</v>
      </c>
      <c r="O605" s="660">
        <v>5</v>
      </c>
      <c r="P605" s="30">
        <v>11.25</v>
      </c>
      <c r="Q605" s="662">
        <f t="shared" si="9"/>
        <v>149.625</v>
      </c>
    </row>
    <row r="606" s="1" customFormat="1" spans="1:17">
      <c r="A606" s="650">
        <v>600</v>
      </c>
      <c r="B606" s="651" t="s">
        <v>5013</v>
      </c>
      <c r="C606" s="652" t="s">
        <v>10651</v>
      </c>
      <c r="D606" s="30"/>
      <c r="E606" s="30" t="s">
        <v>390</v>
      </c>
      <c r="F606" s="568" t="s">
        <v>102</v>
      </c>
      <c r="G606" s="30"/>
      <c r="H606" s="30"/>
      <c r="I606" s="30"/>
      <c r="J606" s="30"/>
      <c r="K606" s="30"/>
      <c r="L606" s="30"/>
      <c r="M606" s="650"/>
      <c r="N606" s="659">
        <v>10.64</v>
      </c>
      <c r="O606" s="660">
        <v>4</v>
      </c>
      <c r="P606" s="30">
        <v>11.25</v>
      </c>
      <c r="Q606" s="662">
        <f t="shared" si="9"/>
        <v>119.7</v>
      </c>
    </row>
    <row r="607" s="1" customFormat="1" spans="1:17">
      <c r="A607" s="650">
        <v>601</v>
      </c>
      <c r="B607" s="651" t="s">
        <v>10652</v>
      </c>
      <c r="C607" s="652" t="s">
        <v>10653</v>
      </c>
      <c r="D607" s="30"/>
      <c r="E607" s="30" t="s">
        <v>390</v>
      </c>
      <c r="F607" s="568" t="s">
        <v>102</v>
      </c>
      <c r="G607" s="30"/>
      <c r="H607" s="30"/>
      <c r="I607" s="30"/>
      <c r="J607" s="30"/>
      <c r="K607" s="30"/>
      <c r="L607" s="30"/>
      <c r="M607" s="650"/>
      <c r="N607" s="659">
        <v>18.61</v>
      </c>
      <c r="O607" s="660">
        <v>7</v>
      </c>
      <c r="P607" s="30">
        <v>11.25</v>
      </c>
      <c r="Q607" s="662">
        <f t="shared" si="9"/>
        <v>209.3625</v>
      </c>
    </row>
    <row r="608" s="1" customFormat="1" spans="1:17">
      <c r="A608" s="650">
        <v>602</v>
      </c>
      <c r="B608" s="651" t="s">
        <v>10654</v>
      </c>
      <c r="C608" s="652" t="s">
        <v>10655</v>
      </c>
      <c r="D608" s="30"/>
      <c r="E608" s="30" t="s">
        <v>390</v>
      </c>
      <c r="F608" s="568" t="s">
        <v>102</v>
      </c>
      <c r="G608" s="30"/>
      <c r="H608" s="30"/>
      <c r="I608" s="30"/>
      <c r="J608" s="30"/>
      <c r="K608" s="30"/>
      <c r="L608" s="30"/>
      <c r="M608" s="650"/>
      <c r="N608" s="659">
        <v>13.3</v>
      </c>
      <c r="O608" s="660">
        <v>5</v>
      </c>
      <c r="P608" s="30">
        <v>11.25</v>
      </c>
      <c r="Q608" s="662">
        <f t="shared" si="9"/>
        <v>149.625</v>
      </c>
    </row>
    <row r="609" s="1" customFormat="1" spans="1:17">
      <c r="A609" s="650">
        <v>603</v>
      </c>
      <c r="B609" s="651" t="s">
        <v>2525</v>
      </c>
      <c r="C609" s="652" t="s">
        <v>10656</v>
      </c>
      <c r="D609" s="30"/>
      <c r="E609" s="30" t="s">
        <v>390</v>
      </c>
      <c r="F609" s="568" t="s">
        <v>102</v>
      </c>
      <c r="G609" s="30"/>
      <c r="H609" s="30"/>
      <c r="I609" s="30"/>
      <c r="J609" s="30"/>
      <c r="K609" s="30"/>
      <c r="L609" s="30"/>
      <c r="M609" s="650"/>
      <c r="N609" s="659">
        <v>13.3</v>
      </c>
      <c r="O609" s="660">
        <v>5</v>
      </c>
      <c r="P609" s="30">
        <v>11.25</v>
      </c>
      <c r="Q609" s="662">
        <f t="shared" si="9"/>
        <v>149.625</v>
      </c>
    </row>
    <row r="610" s="1" customFormat="1" spans="1:17">
      <c r="A610" s="650">
        <v>604</v>
      </c>
      <c r="B610" s="651" t="s">
        <v>10657</v>
      </c>
      <c r="C610" s="652" t="s">
        <v>10658</v>
      </c>
      <c r="D610" s="30"/>
      <c r="E610" s="30" t="s">
        <v>390</v>
      </c>
      <c r="F610" s="568" t="s">
        <v>102</v>
      </c>
      <c r="G610" s="30"/>
      <c r="H610" s="30"/>
      <c r="I610" s="30"/>
      <c r="J610" s="30"/>
      <c r="K610" s="30"/>
      <c r="L610" s="30"/>
      <c r="M610" s="650"/>
      <c r="N610" s="659">
        <v>10.64</v>
      </c>
      <c r="O610" s="660">
        <v>4</v>
      </c>
      <c r="P610" s="30">
        <v>11.25</v>
      </c>
      <c r="Q610" s="662">
        <f t="shared" si="9"/>
        <v>119.7</v>
      </c>
    </row>
    <row r="611" s="1" customFormat="1" spans="1:17">
      <c r="A611" s="650">
        <v>605</v>
      </c>
      <c r="B611" s="651" t="s">
        <v>10659</v>
      </c>
      <c r="C611" s="652" t="s">
        <v>10660</v>
      </c>
      <c r="D611" s="30"/>
      <c r="E611" s="30" t="s">
        <v>390</v>
      </c>
      <c r="F611" s="568" t="s">
        <v>102</v>
      </c>
      <c r="G611" s="30"/>
      <c r="H611" s="30"/>
      <c r="I611" s="30"/>
      <c r="J611" s="30"/>
      <c r="K611" s="30"/>
      <c r="L611" s="30"/>
      <c r="M611" s="650"/>
      <c r="N611" s="659">
        <v>7.98</v>
      </c>
      <c r="O611" s="660">
        <v>3</v>
      </c>
      <c r="P611" s="30">
        <v>11.25</v>
      </c>
      <c r="Q611" s="662">
        <f t="shared" si="9"/>
        <v>89.775</v>
      </c>
    </row>
    <row r="612" s="1" customFormat="1" spans="1:17">
      <c r="A612" s="650">
        <v>606</v>
      </c>
      <c r="B612" s="651" t="s">
        <v>10661</v>
      </c>
      <c r="C612" s="652" t="s">
        <v>10662</v>
      </c>
      <c r="D612" s="30"/>
      <c r="E612" s="30" t="s">
        <v>390</v>
      </c>
      <c r="F612" s="568" t="s">
        <v>102</v>
      </c>
      <c r="G612" s="30"/>
      <c r="H612" s="30"/>
      <c r="I612" s="30"/>
      <c r="J612" s="30"/>
      <c r="K612" s="30"/>
      <c r="L612" s="30"/>
      <c r="M612" s="650"/>
      <c r="N612" s="659">
        <v>10.64</v>
      </c>
      <c r="O612" s="660">
        <v>4</v>
      </c>
      <c r="P612" s="30">
        <v>11.25</v>
      </c>
      <c r="Q612" s="662">
        <f t="shared" si="9"/>
        <v>119.7</v>
      </c>
    </row>
    <row r="613" s="1" customFormat="1" spans="1:17">
      <c r="A613" s="650">
        <v>607</v>
      </c>
      <c r="B613" s="651" t="s">
        <v>10663</v>
      </c>
      <c r="C613" s="652" t="s">
        <v>10664</v>
      </c>
      <c r="D613" s="30"/>
      <c r="E613" s="30" t="s">
        <v>390</v>
      </c>
      <c r="F613" s="568" t="s">
        <v>102</v>
      </c>
      <c r="G613" s="30"/>
      <c r="H613" s="30"/>
      <c r="I613" s="30"/>
      <c r="J613" s="30"/>
      <c r="K613" s="30"/>
      <c r="L613" s="30"/>
      <c r="M613" s="650"/>
      <c r="N613" s="659">
        <v>10.64</v>
      </c>
      <c r="O613" s="660">
        <v>4</v>
      </c>
      <c r="P613" s="30">
        <v>11.25</v>
      </c>
      <c r="Q613" s="662">
        <f t="shared" si="9"/>
        <v>119.7</v>
      </c>
    </row>
    <row r="614" s="1" customFormat="1" spans="1:17">
      <c r="A614" s="650">
        <v>608</v>
      </c>
      <c r="B614" s="651" t="s">
        <v>10665</v>
      </c>
      <c r="C614" s="652" t="s">
        <v>5063</v>
      </c>
      <c r="D614" s="30"/>
      <c r="E614" s="30" t="s">
        <v>390</v>
      </c>
      <c r="F614" s="568" t="s">
        <v>102</v>
      </c>
      <c r="G614" s="30"/>
      <c r="H614" s="30"/>
      <c r="I614" s="30"/>
      <c r="J614" s="30"/>
      <c r="K614" s="30"/>
      <c r="L614" s="30"/>
      <c r="M614" s="650"/>
      <c r="N614" s="659">
        <v>7.98</v>
      </c>
      <c r="O614" s="660">
        <v>3</v>
      </c>
      <c r="P614" s="30">
        <v>11.25</v>
      </c>
      <c r="Q614" s="662">
        <f t="shared" si="9"/>
        <v>89.775</v>
      </c>
    </row>
    <row r="615" s="1" customFormat="1" spans="1:17">
      <c r="A615" s="650">
        <v>609</v>
      </c>
      <c r="B615" s="651" t="s">
        <v>10666</v>
      </c>
      <c r="C615" s="652" t="s">
        <v>10667</v>
      </c>
      <c r="D615" s="30"/>
      <c r="E615" s="30" t="s">
        <v>390</v>
      </c>
      <c r="F615" s="568" t="s">
        <v>102</v>
      </c>
      <c r="G615" s="30"/>
      <c r="H615" s="30"/>
      <c r="I615" s="30"/>
      <c r="J615" s="30"/>
      <c r="K615" s="30"/>
      <c r="L615" s="30"/>
      <c r="M615" s="650"/>
      <c r="N615" s="659">
        <v>15.95</v>
      </c>
      <c r="O615" s="660">
        <v>6</v>
      </c>
      <c r="P615" s="30">
        <v>11.25</v>
      </c>
      <c r="Q615" s="662">
        <f t="shared" si="9"/>
        <v>179.4375</v>
      </c>
    </row>
    <row r="616" s="1" customFormat="1" spans="1:17">
      <c r="A616" s="650">
        <v>610</v>
      </c>
      <c r="B616" s="651" t="s">
        <v>10668</v>
      </c>
      <c r="C616" s="652" t="s">
        <v>10669</v>
      </c>
      <c r="D616" s="30"/>
      <c r="E616" s="30" t="s">
        <v>390</v>
      </c>
      <c r="F616" s="568" t="s">
        <v>102</v>
      </c>
      <c r="G616" s="30"/>
      <c r="H616" s="30"/>
      <c r="I616" s="30"/>
      <c r="J616" s="30"/>
      <c r="K616" s="30"/>
      <c r="L616" s="30"/>
      <c r="M616" s="650"/>
      <c r="N616" s="659">
        <v>7.98</v>
      </c>
      <c r="O616" s="660">
        <v>3</v>
      </c>
      <c r="P616" s="30">
        <v>11.25</v>
      </c>
      <c r="Q616" s="662">
        <f t="shared" si="9"/>
        <v>89.775</v>
      </c>
    </row>
    <row r="617" s="1" customFormat="1" spans="1:17">
      <c r="A617" s="650">
        <v>611</v>
      </c>
      <c r="B617" s="651" t="s">
        <v>10670</v>
      </c>
      <c r="C617" s="652" t="s">
        <v>10671</v>
      </c>
      <c r="D617" s="30"/>
      <c r="E617" s="30" t="s">
        <v>390</v>
      </c>
      <c r="F617" s="568" t="s">
        <v>102</v>
      </c>
      <c r="G617" s="30"/>
      <c r="H617" s="30"/>
      <c r="I617" s="30"/>
      <c r="J617" s="30"/>
      <c r="K617" s="30"/>
      <c r="L617" s="30"/>
      <c r="M617" s="650"/>
      <c r="N617" s="659">
        <v>15.95</v>
      </c>
      <c r="O617" s="660">
        <v>6</v>
      </c>
      <c r="P617" s="30">
        <v>11.25</v>
      </c>
      <c r="Q617" s="662">
        <f t="shared" si="9"/>
        <v>179.4375</v>
      </c>
    </row>
    <row r="618" s="1" customFormat="1" spans="1:17">
      <c r="A618" s="650">
        <v>612</v>
      </c>
      <c r="B618" s="651" t="s">
        <v>2018</v>
      </c>
      <c r="C618" s="652" t="s">
        <v>10672</v>
      </c>
      <c r="D618" s="30"/>
      <c r="E618" s="30" t="s">
        <v>390</v>
      </c>
      <c r="F618" s="568" t="s">
        <v>102</v>
      </c>
      <c r="G618" s="30"/>
      <c r="H618" s="30"/>
      <c r="I618" s="30"/>
      <c r="J618" s="30"/>
      <c r="K618" s="30"/>
      <c r="L618" s="30"/>
      <c r="M618" s="650"/>
      <c r="N618" s="659">
        <v>15.95</v>
      </c>
      <c r="O618" s="660">
        <v>6</v>
      </c>
      <c r="P618" s="30">
        <v>11.25</v>
      </c>
      <c r="Q618" s="662">
        <f t="shared" si="9"/>
        <v>179.4375</v>
      </c>
    </row>
    <row r="619" s="1" customFormat="1" spans="1:17">
      <c r="A619" s="650">
        <v>613</v>
      </c>
      <c r="B619" s="651" t="s">
        <v>6591</v>
      </c>
      <c r="C619" s="652" t="s">
        <v>10673</v>
      </c>
      <c r="D619" s="30"/>
      <c r="E619" s="30" t="s">
        <v>390</v>
      </c>
      <c r="F619" s="568" t="s">
        <v>102</v>
      </c>
      <c r="G619" s="30"/>
      <c r="H619" s="30"/>
      <c r="I619" s="30"/>
      <c r="J619" s="30"/>
      <c r="K619" s="30"/>
      <c r="L619" s="30"/>
      <c r="M619" s="650"/>
      <c r="N619" s="659">
        <v>13.3</v>
      </c>
      <c r="O619" s="660">
        <v>5</v>
      </c>
      <c r="P619" s="30">
        <v>11.25</v>
      </c>
      <c r="Q619" s="662">
        <f t="shared" si="9"/>
        <v>149.625</v>
      </c>
    </row>
    <row r="620" s="1" customFormat="1" spans="1:17">
      <c r="A620" s="650">
        <v>614</v>
      </c>
      <c r="B620" s="651" t="s">
        <v>5819</v>
      </c>
      <c r="C620" s="652" t="s">
        <v>10674</v>
      </c>
      <c r="D620" s="30"/>
      <c r="E620" s="30" t="s">
        <v>390</v>
      </c>
      <c r="F620" s="568" t="s">
        <v>102</v>
      </c>
      <c r="G620" s="30"/>
      <c r="H620" s="30"/>
      <c r="I620" s="30"/>
      <c r="J620" s="30"/>
      <c r="K620" s="30"/>
      <c r="L620" s="30"/>
      <c r="M620" s="650"/>
      <c r="N620" s="659">
        <v>7.98</v>
      </c>
      <c r="O620" s="660">
        <v>3</v>
      </c>
      <c r="P620" s="30">
        <v>11.25</v>
      </c>
      <c r="Q620" s="662">
        <f t="shared" si="9"/>
        <v>89.775</v>
      </c>
    </row>
    <row r="621" s="1" customFormat="1" spans="1:17">
      <c r="A621" s="650">
        <v>615</v>
      </c>
      <c r="B621" s="651" t="s">
        <v>10675</v>
      </c>
      <c r="C621" s="652" t="s">
        <v>10676</v>
      </c>
      <c r="D621" s="30"/>
      <c r="E621" s="30" t="s">
        <v>390</v>
      </c>
      <c r="F621" s="568" t="s">
        <v>102</v>
      </c>
      <c r="G621" s="30"/>
      <c r="H621" s="30"/>
      <c r="I621" s="30"/>
      <c r="J621" s="30"/>
      <c r="K621" s="30"/>
      <c r="L621" s="30"/>
      <c r="M621" s="650"/>
      <c r="N621" s="659">
        <v>13.3</v>
      </c>
      <c r="O621" s="660">
        <v>5</v>
      </c>
      <c r="P621" s="30">
        <v>11.25</v>
      </c>
      <c r="Q621" s="662">
        <f t="shared" si="9"/>
        <v>149.625</v>
      </c>
    </row>
    <row r="622" s="1" customFormat="1" spans="1:17">
      <c r="A622" s="650">
        <v>616</v>
      </c>
      <c r="B622" s="651" t="s">
        <v>10677</v>
      </c>
      <c r="C622" s="652" t="s">
        <v>10678</v>
      </c>
      <c r="D622" s="30"/>
      <c r="E622" s="30" t="s">
        <v>390</v>
      </c>
      <c r="F622" s="568" t="s">
        <v>102</v>
      </c>
      <c r="G622" s="30"/>
      <c r="H622" s="30"/>
      <c r="I622" s="30"/>
      <c r="J622" s="30"/>
      <c r="K622" s="30"/>
      <c r="L622" s="30"/>
      <c r="M622" s="650"/>
      <c r="N622" s="659">
        <v>15.95</v>
      </c>
      <c r="O622" s="660">
        <v>6</v>
      </c>
      <c r="P622" s="30">
        <v>11.25</v>
      </c>
      <c r="Q622" s="662">
        <f t="shared" si="9"/>
        <v>179.4375</v>
      </c>
    </row>
    <row r="623" s="1" customFormat="1" spans="1:17">
      <c r="A623" s="650">
        <v>617</v>
      </c>
      <c r="B623" s="651" t="s">
        <v>10679</v>
      </c>
      <c r="C623" s="652" t="s">
        <v>10680</v>
      </c>
      <c r="D623" s="30"/>
      <c r="E623" s="30" t="s">
        <v>390</v>
      </c>
      <c r="F623" s="568" t="s">
        <v>102</v>
      </c>
      <c r="G623" s="30"/>
      <c r="H623" s="30"/>
      <c r="I623" s="30"/>
      <c r="J623" s="30"/>
      <c r="K623" s="30"/>
      <c r="L623" s="30"/>
      <c r="M623" s="650"/>
      <c r="N623" s="659">
        <v>5.32</v>
      </c>
      <c r="O623" s="660">
        <v>2</v>
      </c>
      <c r="P623" s="30">
        <v>11.25</v>
      </c>
      <c r="Q623" s="662">
        <f t="shared" si="9"/>
        <v>59.85</v>
      </c>
    </row>
    <row r="624" s="1" customFormat="1" spans="1:17">
      <c r="A624" s="650">
        <v>618</v>
      </c>
      <c r="B624" s="651" t="s">
        <v>10681</v>
      </c>
      <c r="C624" s="652" t="s">
        <v>3898</v>
      </c>
      <c r="D624" s="30"/>
      <c r="E624" s="30" t="s">
        <v>390</v>
      </c>
      <c r="F624" s="568" t="s">
        <v>102</v>
      </c>
      <c r="G624" s="30"/>
      <c r="H624" s="30"/>
      <c r="I624" s="30"/>
      <c r="J624" s="30"/>
      <c r="K624" s="30"/>
      <c r="L624" s="30"/>
      <c r="M624" s="650"/>
      <c r="N624" s="659">
        <v>10.64</v>
      </c>
      <c r="O624" s="660">
        <v>4</v>
      </c>
      <c r="P624" s="30">
        <v>11.25</v>
      </c>
      <c r="Q624" s="662">
        <f t="shared" si="9"/>
        <v>119.7</v>
      </c>
    </row>
    <row r="625" s="1" customFormat="1" spans="1:17">
      <c r="A625" s="650">
        <v>619</v>
      </c>
      <c r="B625" s="651" t="s">
        <v>10682</v>
      </c>
      <c r="C625" s="652" t="s">
        <v>10683</v>
      </c>
      <c r="D625" s="30"/>
      <c r="E625" s="30" t="s">
        <v>390</v>
      </c>
      <c r="F625" s="568" t="s">
        <v>102</v>
      </c>
      <c r="G625" s="30"/>
      <c r="H625" s="30"/>
      <c r="I625" s="30"/>
      <c r="J625" s="30"/>
      <c r="K625" s="30"/>
      <c r="L625" s="30"/>
      <c r="M625" s="650"/>
      <c r="N625" s="659">
        <v>13.3</v>
      </c>
      <c r="O625" s="660">
        <v>5</v>
      </c>
      <c r="P625" s="30">
        <v>11.25</v>
      </c>
      <c r="Q625" s="662">
        <f t="shared" si="9"/>
        <v>149.625</v>
      </c>
    </row>
    <row r="626" s="1" customFormat="1" spans="1:17">
      <c r="A626" s="650">
        <v>620</v>
      </c>
      <c r="B626" s="651" t="s">
        <v>10684</v>
      </c>
      <c r="C626" s="652" t="s">
        <v>10685</v>
      </c>
      <c r="D626" s="30"/>
      <c r="E626" s="30" t="s">
        <v>390</v>
      </c>
      <c r="F626" s="568" t="s">
        <v>102</v>
      </c>
      <c r="G626" s="30"/>
      <c r="H626" s="30"/>
      <c r="I626" s="30"/>
      <c r="J626" s="30"/>
      <c r="K626" s="30"/>
      <c r="L626" s="30"/>
      <c r="M626" s="650"/>
      <c r="N626" s="659">
        <v>5.32</v>
      </c>
      <c r="O626" s="660">
        <v>2</v>
      </c>
      <c r="P626" s="30">
        <v>11.25</v>
      </c>
      <c r="Q626" s="662">
        <f t="shared" si="9"/>
        <v>59.85</v>
      </c>
    </row>
    <row r="627" s="1" customFormat="1" spans="1:17">
      <c r="A627" s="650">
        <v>621</v>
      </c>
      <c r="B627" s="651" t="s">
        <v>5312</v>
      </c>
      <c r="C627" s="652" t="s">
        <v>7131</v>
      </c>
      <c r="D627" s="30"/>
      <c r="E627" s="30" t="s">
        <v>390</v>
      </c>
      <c r="F627" s="568" t="s">
        <v>102</v>
      </c>
      <c r="G627" s="30"/>
      <c r="H627" s="30"/>
      <c r="I627" s="30"/>
      <c r="J627" s="30"/>
      <c r="K627" s="30"/>
      <c r="L627" s="30"/>
      <c r="M627" s="650"/>
      <c r="N627" s="659">
        <v>13.3</v>
      </c>
      <c r="O627" s="660">
        <v>5</v>
      </c>
      <c r="P627" s="30">
        <v>11.25</v>
      </c>
      <c r="Q627" s="662">
        <f t="shared" si="9"/>
        <v>149.625</v>
      </c>
    </row>
    <row r="628" s="1" customFormat="1" spans="1:17">
      <c r="A628" s="650">
        <v>622</v>
      </c>
      <c r="B628" s="651" t="s">
        <v>10686</v>
      </c>
      <c r="C628" s="652" t="s">
        <v>10687</v>
      </c>
      <c r="D628" s="30"/>
      <c r="E628" s="30" t="s">
        <v>390</v>
      </c>
      <c r="F628" s="568" t="s">
        <v>102</v>
      </c>
      <c r="G628" s="30"/>
      <c r="H628" s="30"/>
      <c r="I628" s="30"/>
      <c r="J628" s="30"/>
      <c r="K628" s="30"/>
      <c r="L628" s="30"/>
      <c r="M628" s="650"/>
      <c r="N628" s="659">
        <v>13.3</v>
      </c>
      <c r="O628" s="660">
        <v>5</v>
      </c>
      <c r="P628" s="30">
        <v>11.25</v>
      </c>
      <c r="Q628" s="662">
        <f t="shared" si="9"/>
        <v>149.625</v>
      </c>
    </row>
    <row r="629" s="1" customFormat="1" spans="1:17">
      <c r="A629" s="650">
        <v>623</v>
      </c>
      <c r="B629" s="651" t="s">
        <v>10688</v>
      </c>
      <c r="C629" s="652" t="s">
        <v>10689</v>
      </c>
      <c r="D629" s="30"/>
      <c r="E629" s="30" t="s">
        <v>390</v>
      </c>
      <c r="F629" s="568" t="s">
        <v>102</v>
      </c>
      <c r="G629" s="30"/>
      <c r="H629" s="30"/>
      <c r="I629" s="30"/>
      <c r="J629" s="30"/>
      <c r="K629" s="30"/>
      <c r="L629" s="30"/>
      <c r="M629" s="650"/>
      <c r="N629" s="659">
        <v>13.3</v>
      </c>
      <c r="O629" s="660">
        <v>5</v>
      </c>
      <c r="P629" s="30">
        <v>11.25</v>
      </c>
      <c r="Q629" s="662">
        <f t="shared" si="9"/>
        <v>149.625</v>
      </c>
    </row>
    <row r="630" s="1" customFormat="1" spans="1:17">
      <c r="A630" s="650">
        <v>624</v>
      </c>
      <c r="B630" s="651" t="s">
        <v>10690</v>
      </c>
      <c r="C630" s="652" t="s">
        <v>10691</v>
      </c>
      <c r="D630" s="30"/>
      <c r="E630" s="30" t="s">
        <v>390</v>
      </c>
      <c r="F630" s="568" t="s">
        <v>102</v>
      </c>
      <c r="G630" s="30"/>
      <c r="H630" s="30"/>
      <c r="I630" s="30"/>
      <c r="J630" s="30"/>
      <c r="K630" s="30"/>
      <c r="L630" s="30"/>
      <c r="M630" s="650"/>
      <c r="N630" s="659">
        <v>10.64</v>
      </c>
      <c r="O630" s="660">
        <v>4</v>
      </c>
      <c r="P630" s="30">
        <v>11.25</v>
      </c>
      <c r="Q630" s="662">
        <f t="shared" si="9"/>
        <v>119.7</v>
      </c>
    </row>
    <row r="631" s="1" customFormat="1" spans="1:17">
      <c r="A631" s="650">
        <v>625</v>
      </c>
      <c r="B631" s="651" t="s">
        <v>6913</v>
      </c>
      <c r="C631" s="652" t="s">
        <v>8527</v>
      </c>
      <c r="D631" s="30"/>
      <c r="E631" s="30" t="s">
        <v>390</v>
      </c>
      <c r="F631" s="568" t="s">
        <v>102</v>
      </c>
      <c r="G631" s="30"/>
      <c r="H631" s="30"/>
      <c r="I631" s="30"/>
      <c r="J631" s="30"/>
      <c r="K631" s="30"/>
      <c r="L631" s="30"/>
      <c r="M631" s="650"/>
      <c r="N631" s="659">
        <v>13.3</v>
      </c>
      <c r="O631" s="660">
        <v>5</v>
      </c>
      <c r="P631" s="30">
        <v>11.25</v>
      </c>
      <c r="Q631" s="662">
        <f t="shared" si="9"/>
        <v>149.625</v>
      </c>
    </row>
    <row r="632" s="1" customFormat="1" spans="1:17">
      <c r="A632" s="650">
        <v>626</v>
      </c>
      <c r="B632" s="651" t="s">
        <v>10692</v>
      </c>
      <c r="C632" s="652" t="s">
        <v>6934</v>
      </c>
      <c r="D632" s="30"/>
      <c r="E632" s="30" t="s">
        <v>390</v>
      </c>
      <c r="F632" s="568" t="s">
        <v>102</v>
      </c>
      <c r="G632" s="30"/>
      <c r="H632" s="30"/>
      <c r="I632" s="30"/>
      <c r="J632" s="30"/>
      <c r="K632" s="30"/>
      <c r="L632" s="30"/>
      <c r="M632" s="650"/>
      <c r="N632" s="659">
        <v>13.3</v>
      </c>
      <c r="O632" s="660">
        <v>5</v>
      </c>
      <c r="P632" s="30">
        <v>11.25</v>
      </c>
      <c r="Q632" s="662">
        <f t="shared" si="9"/>
        <v>149.625</v>
      </c>
    </row>
    <row r="633" s="1" customFormat="1" spans="1:17">
      <c r="A633" s="650">
        <v>627</v>
      </c>
      <c r="B633" s="651" t="s">
        <v>10693</v>
      </c>
      <c r="C633" s="652" t="s">
        <v>7458</v>
      </c>
      <c r="D633" s="30"/>
      <c r="E633" s="30" t="s">
        <v>390</v>
      </c>
      <c r="F633" s="568" t="s">
        <v>102</v>
      </c>
      <c r="G633" s="30"/>
      <c r="H633" s="30"/>
      <c r="I633" s="30"/>
      <c r="J633" s="30"/>
      <c r="K633" s="30"/>
      <c r="L633" s="30"/>
      <c r="M633" s="650"/>
      <c r="N633" s="659">
        <v>7.98</v>
      </c>
      <c r="O633" s="660">
        <v>3</v>
      </c>
      <c r="P633" s="30">
        <v>11.25</v>
      </c>
      <c r="Q633" s="662">
        <f t="shared" si="9"/>
        <v>89.775</v>
      </c>
    </row>
    <row r="634" s="1" customFormat="1" spans="1:17">
      <c r="A634" s="650">
        <v>628</v>
      </c>
      <c r="B634" s="651" t="s">
        <v>10694</v>
      </c>
      <c r="C634" s="652" t="s">
        <v>10695</v>
      </c>
      <c r="D634" s="30"/>
      <c r="E634" s="30" t="s">
        <v>390</v>
      </c>
      <c r="F634" s="568" t="s">
        <v>102</v>
      </c>
      <c r="G634" s="30"/>
      <c r="H634" s="30"/>
      <c r="I634" s="30"/>
      <c r="J634" s="30"/>
      <c r="K634" s="30"/>
      <c r="L634" s="30"/>
      <c r="M634" s="650"/>
      <c r="N634" s="659">
        <v>10.64</v>
      </c>
      <c r="O634" s="660">
        <v>4</v>
      </c>
      <c r="P634" s="30">
        <v>11.25</v>
      </c>
      <c r="Q634" s="662">
        <f t="shared" si="9"/>
        <v>119.7</v>
      </c>
    </row>
    <row r="635" s="1" customFormat="1" spans="1:17">
      <c r="A635" s="650">
        <v>629</v>
      </c>
      <c r="B635" s="651" t="s">
        <v>10696</v>
      </c>
      <c r="C635" s="652" t="s">
        <v>10697</v>
      </c>
      <c r="D635" s="30"/>
      <c r="E635" s="30" t="s">
        <v>390</v>
      </c>
      <c r="F635" s="568" t="s">
        <v>102</v>
      </c>
      <c r="G635" s="30"/>
      <c r="H635" s="30"/>
      <c r="I635" s="30"/>
      <c r="J635" s="30"/>
      <c r="K635" s="30"/>
      <c r="L635" s="30"/>
      <c r="M635" s="650"/>
      <c r="N635" s="659">
        <v>10.64</v>
      </c>
      <c r="O635" s="660">
        <v>4</v>
      </c>
      <c r="P635" s="30">
        <v>11.25</v>
      </c>
      <c r="Q635" s="662">
        <f t="shared" si="9"/>
        <v>119.7</v>
      </c>
    </row>
    <row r="636" s="1" customFormat="1" spans="1:17">
      <c r="A636" s="650">
        <v>630</v>
      </c>
      <c r="B636" s="651" t="s">
        <v>10698</v>
      </c>
      <c r="C636" s="652" t="s">
        <v>10699</v>
      </c>
      <c r="D636" s="30"/>
      <c r="E636" s="30" t="s">
        <v>390</v>
      </c>
      <c r="F636" s="568" t="s">
        <v>102</v>
      </c>
      <c r="G636" s="30"/>
      <c r="H636" s="30"/>
      <c r="I636" s="30"/>
      <c r="J636" s="30"/>
      <c r="K636" s="30"/>
      <c r="L636" s="30"/>
      <c r="M636" s="650"/>
      <c r="N636" s="659">
        <v>13.3</v>
      </c>
      <c r="O636" s="660">
        <v>5</v>
      </c>
      <c r="P636" s="30">
        <v>11.25</v>
      </c>
      <c r="Q636" s="662">
        <f t="shared" si="9"/>
        <v>149.625</v>
      </c>
    </row>
    <row r="637" s="1" customFormat="1" spans="1:17">
      <c r="A637" s="650">
        <v>631</v>
      </c>
      <c r="B637" s="651" t="s">
        <v>10700</v>
      </c>
      <c r="C637" s="652" t="s">
        <v>10701</v>
      </c>
      <c r="D637" s="30"/>
      <c r="E637" s="30" t="s">
        <v>390</v>
      </c>
      <c r="F637" s="568" t="s">
        <v>102</v>
      </c>
      <c r="G637" s="30"/>
      <c r="H637" s="30"/>
      <c r="I637" s="30"/>
      <c r="J637" s="30"/>
      <c r="K637" s="30"/>
      <c r="L637" s="30"/>
      <c r="M637" s="650"/>
      <c r="N637" s="659">
        <v>21.27</v>
      </c>
      <c r="O637" s="660">
        <v>8</v>
      </c>
      <c r="P637" s="30">
        <v>11.25</v>
      </c>
      <c r="Q637" s="662">
        <f t="shared" si="9"/>
        <v>239.2875</v>
      </c>
    </row>
    <row r="638" s="1" customFormat="1" spans="1:17">
      <c r="A638" s="650">
        <v>632</v>
      </c>
      <c r="B638" s="651" t="s">
        <v>10702</v>
      </c>
      <c r="C638" s="652" t="s">
        <v>8224</v>
      </c>
      <c r="D638" s="30"/>
      <c r="E638" s="30" t="s">
        <v>390</v>
      </c>
      <c r="F638" s="568" t="s">
        <v>102</v>
      </c>
      <c r="G638" s="30"/>
      <c r="H638" s="30"/>
      <c r="I638" s="30"/>
      <c r="J638" s="30"/>
      <c r="K638" s="30"/>
      <c r="L638" s="30"/>
      <c r="M638" s="650"/>
      <c r="N638" s="659">
        <v>7.98</v>
      </c>
      <c r="O638" s="660">
        <v>3</v>
      </c>
      <c r="P638" s="30">
        <v>11.25</v>
      </c>
      <c r="Q638" s="662">
        <f t="shared" si="9"/>
        <v>89.775</v>
      </c>
    </row>
    <row r="639" s="1" customFormat="1" spans="1:17">
      <c r="A639" s="650">
        <v>633</v>
      </c>
      <c r="B639" s="651" t="s">
        <v>3753</v>
      </c>
      <c r="C639" s="652" t="s">
        <v>10703</v>
      </c>
      <c r="D639" s="30"/>
      <c r="E639" s="30" t="s">
        <v>390</v>
      </c>
      <c r="F639" s="568" t="s">
        <v>102</v>
      </c>
      <c r="G639" s="30"/>
      <c r="H639" s="30"/>
      <c r="I639" s="30"/>
      <c r="J639" s="30"/>
      <c r="K639" s="30"/>
      <c r="L639" s="30"/>
      <c r="M639" s="650"/>
      <c r="N639" s="659">
        <v>7.98</v>
      </c>
      <c r="O639" s="660">
        <v>3</v>
      </c>
      <c r="P639" s="30">
        <v>11.25</v>
      </c>
      <c r="Q639" s="662">
        <f t="shared" si="9"/>
        <v>89.775</v>
      </c>
    </row>
    <row r="640" s="1" customFormat="1" spans="1:17">
      <c r="A640" s="650">
        <v>634</v>
      </c>
      <c r="B640" s="651" t="s">
        <v>10704</v>
      </c>
      <c r="C640" s="652" t="s">
        <v>4759</v>
      </c>
      <c r="D640" s="30"/>
      <c r="E640" s="30" t="s">
        <v>390</v>
      </c>
      <c r="F640" s="568" t="s">
        <v>102</v>
      </c>
      <c r="G640" s="30"/>
      <c r="H640" s="30"/>
      <c r="I640" s="30"/>
      <c r="J640" s="30"/>
      <c r="K640" s="30"/>
      <c r="L640" s="30"/>
      <c r="M640" s="650"/>
      <c r="N640" s="659">
        <v>15.95</v>
      </c>
      <c r="O640" s="660">
        <v>6</v>
      </c>
      <c r="P640" s="30">
        <v>11.25</v>
      </c>
      <c r="Q640" s="662">
        <f t="shared" si="9"/>
        <v>179.4375</v>
      </c>
    </row>
    <row r="641" s="1" customFormat="1" spans="1:17">
      <c r="A641" s="650">
        <v>635</v>
      </c>
      <c r="B641" s="651" t="s">
        <v>10705</v>
      </c>
      <c r="C641" s="652" t="s">
        <v>10706</v>
      </c>
      <c r="D641" s="30"/>
      <c r="E641" s="30" t="s">
        <v>390</v>
      </c>
      <c r="F641" s="568" t="s">
        <v>102</v>
      </c>
      <c r="G641" s="30"/>
      <c r="H641" s="30"/>
      <c r="I641" s="30"/>
      <c r="J641" s="30"/>
      <c r="K641" s="30"/>
      <c r="L641" s="30"/>
      <c r="M641" s="650"/>
      <c r="N641" s="659">
        <v>7.98</v>
      </c>
      <c r="O641" s="660">
        <v>3</v>
      </c>
      <c r="P641" s="30">
        <v>11.25</v>
      </c>
      <c r="Q641" s="662">
        <f t="shared" si="9"/>
        <v>89.775</v>
      </c>
    </row>
    <row r="642" s="1" customFormat="1" spans="1:17">
      <c r="A642" s="650">
        <v>636</v>
      </c>
      <c r="B642" s="651" t="s">
        <v>10707</v>
      </c>
      <c r="C642" s="652" t="s">
        <v>10708</v>
      </c>
      <c r="D642" s="30"/>
      <c r="E642" s="30" t="s">
        <v>390</v>
      </c>
      <c r="F642" s="568" t="s">
        <v>102</v>
      </c>
      <c r="G642" s="30"/>
      <c r="H642" s="30"/>
      <c r="I642" s="30"/>
      <c r="J642" s="30"/>
      <c r="K642" s="30"/>
      <c r="L642" s="30"/>
      <c r="M642" s="650"/>
      <c r="N642" s="659">
        <v>10.64</v>
      </c>
      <c r="O642" s="660">
        <v>4</v>
      </c>
      <c r="P642" s="30">
        <v>11.25</v>
      </c>
      <c r="Q642" s="662">
        <f t="shared" si="9"/>
        <v>119.7</v>
      </c>
    </row>
    <row r="643" s="1" customFormat="1" spans="1:17">
      <c r="A643" s="650">
        <v>637</v>
      </c>
      <c r="B643" s="651" t="s">
        <v>10709</v>
      </c>
      <c r="C643" s="652" t="s">
        <v>10710</v>
      </c>
      <c r="D643" s="30"/>
      <c r="E643" s="30" t="s">
        <v>390</v>
      </c>
      <c r="F643" s="568" t="s">
        <v>102</v>
      </c>
      <c r="G643" s="30"/>
      <c r="H643" s="30"/>
      <c r="I643" s="30"/>
      <c r="J643" s="30"/>
      <c r="K643" s="30"/>
      <c r="L643" s="30"/>
      <c r="M643" s="650"/>
      <c r="N643" s="659">
        <v>15.95</v>
      </c>
      <c r="O643" s="660">
        <v>6</v>
      </c>
      <c r="P643" s="30">
        <v>11.25</v>
      </c>
      <c r="Q643" s="662">
        <f t="shared" si="9"/>
        <v>179.4375</v>
      </c>
    </row>
    <row r="644" s="1" customFormat="1" spans="1:17">
      <c r="A644" s="650">
        <v>638</v>
      </c>
      <c r="B644" s="651" t="s">
        <v>10711</v>
      </c>
      <c r="C644" s="652" t="s">
        <v>3322</v>
      </c>
      <c r="D644" s="30"/>
      <c r="E644" s="30" t="s">
        <v>390</v>
      </c>
      <c r="F644" s="568" t="s">
        <v>102</v>
      </c>
      <c r="G644" s="30"/>
      <c r="H644" s="30"/>
      <c r="I644" s="30"/>
      <c r="J644" s="30"/>
      <c r="K644" s="30"/>
      <c r="L644" s="30"/>
      <c r="M644" s="650"/>
      <c r="N644" s="659">
        <v>5.32</v>
      </c>
      <c r="O644" s="660">
        <v>2</v>
      </c>
      <c r="P644" s="30">
        <v>11.25</v>
      </c>
      <c r="Q644" s="662">
        <f t="shared" si="9"/>
        <v>59.85</v>
      </c>
    </row>
    <row r="645" s="1" customFormat="1" spans="1:17">
      <c r="A645" s="650">
        <v>639</v>
      </c>
      <c r="B645" s="651" t="s">
        <v>5707</v>
      </c>
      <c r="C645" s="652" t="s">
        <v>10712</v>
      </c>
      <c r="D645" s="30"/>
      <c r="E645" s="30" t="s">
        <v>390</v>
      </c>
      <c r="F645" s="568" t="s">
        <v>102</v>
      </c>
      <c r="G645" s="30"/>
      <c r="H645" s="30"/>
      <c r="I645" s="30"/>
      <c r="J645" s="30"/>
      <c r="K645" s="30"/>
      <c r="L645" s="30"/>
      <c r="M645" s="650"/>
      <c r="N645" s="659">
        <v>23.93</v>
      </c>
      <c r="O645" s="660">
        <v>9</v>
      </c>
      <c r="P645" s="30">
        <v>11.25</v>
      </c>
      <c r="Q645" s="662">
        <f t="shared" si="9"/>
        <v>269.2125</v>
      </c>
    </row>
    <row r="646" s="1" customFormat="1" spans="1:17">
      <c r="A646" s="650">
        <v>640</v>
      </c>
      <c r="B646" s="651" t="s">
        <v>10713</v>
      </c>
      <c r="C646" s="652" t="s">
        <v>9696</v>
      </c>
      <c r="D646" s="30"/>
      <c r="E646" s="30" t="s">
        <v>390</v>
      </c>
      <c r="F646" s="568" t="s">
        <v>102</v>
      </c>
      <c r="G646" s="30"/>
      <c r="H646" s="30"/>
      <c r="I646" s="30"/>
      <c r="J646" s="30"/>
      <c r="K646" s="30"/>
      <c r="L646" s="30"/>
      <c r="M646" s="650"/>
      <c r="N646" s="659">
        <v>10.64</v>
      </c>
      <c r="O646" s="660">
        <v>4</v>
      </c>
      <c r="P646" s="30">
        <v>11.25</v>
      </c>
      <c r="Q646" s="662">
        <f t="shared" ref="Q646:Q709" si="10">N646*11.25</f>
        <v>119.7</v>
      </c>
    </row>
    <row r="647" s="1" customFormat="1" spans="1:17">
      <c r="A647" s="650">
        <v>641</v>
      </c>
      <c r="B647" s="651" t="s">
        <v>10714</v>
      </c>
      <c r="C647" s="652" t="s">
        <v>4530</v>
      </c>
      <c r="D647" s="30"/>
      <c r="E647" s="30" t="s">
        <v>390</v>
      </c>
      <c r="F647" s="568" t="s">
        <v>102</v>
      </c>
      <c r="G647" s="30"/>
      <c r="H647" s="30"/>
      <c r="I647" s="30"/>
      <c r="J647" s="30"/>
      <c r="K647" s="30"/>
      <c r="L647" s="30"/>
      <c r="M647" s="650"/>
      <c r="N647" s="659">
        <v>13.3</v>
      </c>
      <c r="O647" s="660">
        <v>5</v>
      </c>
      <c r="P647" s="30">
        <v>11.25</v>
      </c>
      <c r="Q647" s="662">
        <f t="shared" si="10"/>
        <v>149.625</v>
      </c>
    </row>
    <row r="648" s="1" customFormat="1" spans="1:17">
      <c r="A648" s="650">
        <v>642</v>
      </c>
      <c r="B648" s="651" t="s">
        <v>6340</v>
      </c>
      <c r="C648" s="652" t="s">
        <v>10715</v>
      </c>
      <c r="D648" s="30"/>
      <c r="E648" s="30" t="s">
        <v>390</v>
      </c>
      <c r="F648" s="568" t="s">
        <v>102</v>
      </c>
      <c r="G648" s="30"/>
      <c r="H648" s="30"/>
      <c r="I648" s="30"/>
      <c r="J648" s="30"/>
      <c r="K648" s="30"/>
      <c r="L648" s="30"/>
      <c r="M648" s="650"/>
      <c r="N648" s="659">
        <v>13.3</v>
      </c>
      <c r="O648" s="660">
        <v>5</v>
      </c>
      <c r="P648" s="30">
        <v>11.25</v>
      </c>
      <c r="Q648" s="662">
        <f t="shared" si="10"/>
        <v>149.625</v>
      </c>
    </row>
    <row r="649" s="1" customFormat="1" spans="1:17">
      <c r="A649" s="650">
        <v>643</v>
      </c>
      <c r="B649" s="651" t="s">
        <v>10716</v>
      </c>
      <c r="C649" s="652" t="s">
        <v>10717</v>
      </c>
      <c r="D649" s="30"/>
      <c r="E649" s="30" t="s">
        <v>390</v>
      </c>
      <c r="F649" s="568" t="s">
        <v>102</v>
      </c>
      <c r="G649" s="30"/>
      <c r="H649" s="30"/>
      <c r="I649" s="30"/>
      <c r="J649" s="30"/>
      <c r="K649" s="30"/>
      <c r="L649" s="30"/>
      <c r="M649" s="650"/>
      <c r="N649" s="659">
        <v>2.66</v>
      </c>
      <c r="O649" s="660">
        <v>1</v>
      </c>
      <c r="P649" s="30">
        <v>11.25</v>
      </c>
      <c r="Q649" s="662">
        <f t="shared" si="10"/>
        <v>29.925</v>
      </c>
    </row>
    <row r="650" s="1" customFormat="1" spans="1:17">
      <c r="A650" s="650">
        <v>644</v>
      </c>
      <c r="B650" s="651" t="s">
        <v>10718</v>
      </c>
      <c r="C650" s="652" t="s">
        <v>10719</v>
      </c>
      <c r="D650" s="30"/>
      <c r="E650" s="30" t="s">
        <v>390</v>
      </c>
      <c r="F650" s="568" t="s">
        <v>102</v>
      </c>
      <c r="G650" s="30"/>
      <c r="H650" s="30"/>
      <c r="I650" s="30"/>
      <c r="J650" s="30"/>
      <c r="K650" s="30"/>
      <c r="L650" s="30"/>
      <c r="M650" s="650"/>
      <c r="N650" s="659">
        <v>13.3</v>
      </c>
      <c r="O650" s="660">
        <v>5</v>
      </c>
      <c r="P650" s="30">
        <v>11.25</v>
      </c>
      <c r="Q650" s="662">
        <f t="shared" si="10"/>
        <v>149.625</v>
      </c>
    </row>
    <row r="651" s="1" customFormat="1" spans="1:17">
      <c r="A651" s="650">
        <v>645</v>
      </c>
      <c r="B651" s="651" t="s">
        <v>10720</v>
      </c>
      <c r="C651" s="652" t="s">
        <v>10721</v>
      </c>
      <c r="D651" s="30"/>
      <c r="E651" s="30" t="s">
        <v>390</v>
      </c>
      <c r="F651" s="568" t="s">
        <v>102</v>
      </c>
      <c r="G651" s="30"/>
      <c r="H651" s="30"/>
      <c r="I651" s="30"/>
      <c r="J651" s="30"/>
      <c r="K651" s="30"/>
      <c r="L651" s="30"/>
      <c r="M651" s="650"/>
      <c r="N651" s="659">
        <v>21.27</v>
      </c>
      <c r="O651" s="660">
        <v>8</v>
      </c>
      <c r="P651" s="30">
        <v>11.25</v>
      </c>
      <c r="Q651" s="662">
        <f t="shared" si="10"/>
        <v>239.2875</v>
      </c>
    </row>
    <row r="652" s="1" customFormat="1" spans="1:17">
      <c r="A652" s="650">
        <v>646</v>
      </c>
      <c r="B652" s="651" t="s">
        <v>10722</v>
      </c>
      <c r="C652" s="652" t="s">
        <v>10723</v>
      </c>
      <c r="D652" s="30"/>
      <c r="E652" s="30" t="s">
        <v>390</v>
      </c>
      <c r="F652" s="568" t="s">
        <v>102</v>
      </c>
      <c r="G652" s="30"/>
      <c r="H652" s="30"/>
      <c r="I652" s="30"/>
      <c r="J652" s="30"/>
      <c r="K652" s="30"/>
      <c r="L652" s="30"/>
      <c r="M652" s="650"/>
      <c r="N652" s="659">
        <v>10.64</v>
      </c>
      <c r="O652" s="660">
        <v>4</v>
      </c>
      <c r="P652" s="30">
        <v>11.25</v>
      </c>
      <c r="Q652" s="662">
        <f t="shared" si="10"/>
        <v>119.7</v>
      </c>
    </row>
    <row r="653" s="1" customFormat="1" spans="1:17">
      <c r="A653" s="650">
        <v>647</v>
      </c>
      <c r="B653" s="651" t="s">
        <v>10724</v>
      </c>
      <c r="C653" s="652" t="s">
        <v>10725</v>
      </c>
      <c r="D653" s="30"/>
      <c r="E653" s="30" t="s">
        <v>390</v>
      </c>
      <c r="F653" s="568" t="s">
        <v>102</v>
      </c>
      <c r="G653" s="30"/>
      <c r="H653" s="30"/>
      <c r="I653" s="30"/>
      <c r="J653" s="30"/>
      <c r="K653" s="30"/>
      <c r="L653" s="30"/>
      <c r="M653" s="650"/>
      <c r="N653" s="659">
        <v>5.32</v>
      </c>
      <c r="O653" s="660">
        <v>2</v>
      </c>
      <c r="P653" s="30">
        <v>11.25</v>
      </c>
      <c r="Q653" s="662">
        <f t="shared" si="10"/>
        <v>59.85</v>
      </c>
    </row>
    <row r="654" s="1" customFormat="1" spans="1:17">
      <c r="A654" s="650">
        <v>648</v>
      </c>
      <c r="B654" s="651" t="s">
        <v>10726</v>
      </c>
      <c r="C654" s="652" t="s">
        <v>10727</v>
      </c>
      <c r="D654" s="30"/>
      <c r="E654" s="30" t="s">
        <v>390</v>
      </c>
      <c r="F654" s="568" t="s">
        <v>102</v>
      </c>
      <c r="G654" s="30"/>
      <c r="H654" s="30"/>
      <c r="I654" s="30"/>
      <c r="J654" s="30"/>
      <c r="K654" s="30"/>
      <c r="L654" s="30"/>
      <c r="M654" s="650"/>
      <c r="N654" s="659">
        <v>13.3</v>
      </c>
      <c r="O654" s="660">
        <v>5</v>
      </c>
      <c r="P654" s="30">
        <v>11.25</v>
      </c>
      <c r="Q654" s="662">
        <f t="shared" si="10"/>
        <v>149.625</v>
      </c>
    </row>
    <row r="655" s="1" customFormat="1" spans="1:17">
      <c r="A655" s="650">
        <v>649</v>
      </c>
      <c r="B655" s="651" t="s">
        <v>10728</v>
      </c>
      <c r="C655" s="652" t="s">
        <v>10729</v>
      </c>
      <c r="D655" s="30"/>
      <c r="E655" s="30" t="s">
        <v>390</v>
      </c>
      <c r="F655" s="568" t="s">
        <v>102</v>
      </c>
      <c r="G655" s="30"/>
      <c r="H655" s="30"/>
      <c r="I655" s="30"/>
      <c r="J655" s="30"/>
      <c r="K655" s="30"/>
      <c r="L655" s="30"/>
      <c r="M655" s="650"/>
      <c r="N655" s="659">
        <v>10.64</v>
      </c>
      <c r="O655" s="660">
        <v>4</v>
      </c>
      <c r="P655" s="30">
        <v>11.25</v>
      </c>
      <c r="Q655" s="662">
        <f t="shared" si="10"/>
        <v>119.7</v>
      </c>
    </row>
    <row r="656" s="1" customFormat="1" spans="1:17">
      <c r="A656" s="650">
        <v>650</v>
      </c>
      <c r="B656" s="651" t="s">
        <v>10730</v>
      </c>
      <c r="C656" s="652" t="s">
        <v>10731</v>
      </c>
      <c r="D656" s="30"/>
      <c r="E656" s="30" t="s">
        <v>390</v>
      </c>
      <c r="F656" s="568" t="s">
        <v>102</v>
      </c>
      <c r="G656" s="30"/>
      <c r="H656" s="30"/>
      <c r="I656" s="30"/>
      <c r="J656" s="30"/>
      <c r="K656" s="30"/>
      <c r="L656" s="30"/>
      <c r="M656" s="650"/>
      <c r="N656" s="659">
        <v>7.98</v>
      </c>
      <c r="O656" s="660">
        <v>3</v>
      </c>
      <c r="P656" s="30">
        <v>11.25</v>
      </c>
      <c r="Q656" s="662">
        <f t="shared" si="10"/>
        <v>89.775</v>
      </c>
    </row>
    <row r="657" s="1" customFormat="1" spans="1:17">
      <c r="A657" s="650">
        <v>651</v>
      </c>
      <c r="B657" s="651" t="s">
        <v>10732</v>
      </c>
      <c r="C657" s="652" t="s">
        <v>10733</v>
      </c>
      <c r="D657" s="30"/>
      <c r="E657" s="30" t="s">
        <v>390</v>
      </c>
      <c r="F657" s="568" t="s">
        <v>102</v>
      </c>
      <c r="G657" s="30"/>
      <c r="H657" s="30"/>
      <c r="I657" s="30"/>
      <c r="J657" s="30"/>
      <c r="K657" s="30"/>
      <c r="L657" s="30"/>
      <c r="M657" s="650"/>
      <c r="N657" s="659">
        <v>15.95</v>
      </c>
      <c r="O657" s="660">
        <v>6</v>
      </c>
      <c r="P657" s="30">
        <v>11.25</v>
      </c>
      <c r="Q657" s="662">
        <f t="shared" si="10"/>
        <v>179.4375</v>
      </c>
    </row>
    <row r="658" s="1" customFormat="1" spans="1:17">
      <c r="A658" s="650">
        <v>652</v>
      </c>
      <c r="B658" s="651" t="s">
        <v>10734</v>
      </c>
      <c r="C658" s="652" t="s">
        <v>10735</v>
      </c>
      <c r="D658" s="30"/>
      <c r="E658" s="30" t="s">
        <v>390</v>
      </c>
      <c r="F658" s="568" t="s">
        <v>102</v>
      </c>
      <c r="G658" s="30"/>
      <c r="H658" s="30"/>
      <c r="I658" s="30"/>
      <c r="J658" s="30"/>
      <c r="K658" s="30"/>
      <c r="L658" s="30"/>
      <c r="M658" s="650"/>
      <c r="N658" s="659">
        <v>7.98</v>
      </c>
      <c r="O658" s="660">
        <v>3</v>
      </c>
      <c r="P658" s="30">
        <v>11.25</v>
      </c>
      <c r="Q658" s="662">
        <f t="shared" si="10"/>
        <v>89.775</v>
      </c>
    </row>
    <row r="659" s="1" customFormat="1" spans="1:17">
      <c r="A659" s="650">
        <v>653</v>
      </c>
      <c r="B659" s="651" t="s">
        <v>10736</v>
      </c>
      <c r="C659" s="652" t="s">
        <v>10737</v>
      </c>
      <c r="D659" s="30"/>
      <c r="E659" s="30" t="s">
        <v>390</v>
      </c>
      <c r="F659" s="568" t="s">
        <v>102</v>
      </c>
      <c r="G659" s="30"/>
      <c r="H659" s="30"/>
      <c r="I659" s="30"/>
      <c r="J659" s="30"/>
      <c r="K659" s="30"/>
      <c r="L659" s="30"/>
      <c r="M659" s="650"/>
      <c r="N659" s="659">
        <v>10.64</v>
      </c>
      <c r="O659" s="660">
        <v>4</v>
      </c>
      <c r="P659" s="30">
        <v>11.25</v>
      </c>
      <c r="Q659" s="662">
        <f t="shared" si="10"/>
        <v>119.7</v>
      </c>
    </row>
    <row r="660" s="1" customFormat="1" spans="1:17">
      <c r="A660" s="650">
        <v>654</v>
      </c>
      <c r="B660" s="651" t="s">
        <v>10738</v>
      </c>
      <c r="C660" s="652" t="s">
        <v>9953</v>
      </c>
      <c r="D660" s="30"/>
      <c r="E660" s="30" t="s">
        <v>390</v>
      </c>
      <c r="F660" s="568" t="s">
        <v>102</v>
      </c>
      <c r="G660" s="30"/>
      <c r="H660" s="30"/>
      <c r="I660" s="30"/>
      <c r="J660" s="30"/>
      <c r="K660" s="30"/>
      <c r="L660" s="30"/>
      <c r="M660" s="650"/>
      <c r="N660" s="659">
        <v>7.98</v>
      </c>
      <c r="O660" s="660">
        <v>3</v>
      </c>
      <c r="P660" s="30">
        <v>11.25</v>
      </c>
      <c r="Q660" s="662">
        <f t="shared" si="10"/>
        <v>89.775</v>
      </c>
    </row>
    <row r="661" s="1" customFormat="1" spans="1:17">
      <c r="A661" s="650">
        <v>655</v>
      </c>
      <c r="B661" s="651" t="s">
        <v>10739</v>
      </c>
      <c r="C661" s="652" t="s">
        <v>10740</v>
      </c>
      <c r="D661" s="30"/>
      <c r="E661" s="30" t="s">
        <v>390</v>
      </c>
      <c r="F661" s="568" t="s">
        <v>102</v>
      </c>
      <c r="G661" s="30"/>
      <c r="H661" s="30"/>
      <c r="I661" s="30"/>
      <c r="J661" s="30"/>
      <c r="K661" s="30"/>
      <c r="L661" s="30"/>
      <c r="M661" s="650"/>
      <c r="N661" s="659">
        <v>15.95</v>
      </c>
      <c r="O661" s="660">
        <v>6</v>
      </c>
      <c r="P661" s="30">
        <v>11.25</v>
      </c>
      <c r="Q661" s="662">
        <f t="shared" si="10"/>
        <v>179.4375</v>
      </c>
    </row>
    <row r="662" s="1" customFormat="1" spans="1:17">
      <c r="A662" s="650">
        <v>656</v>
      </c>
      <c r="B662" s="651" t="s">
        <v>10741</v>
      </c>
      <c r="C662" s="652" t="s">
        <v>10742</v>
      </c>
      <c r="D662" s="30"/>
      <c r="E662" s="30" t="s">
        <v>390</v>
      </c>
      <c r="F662" s="568" t="s">
        <v>102</v>
      </c>
      <c r="G662" s="30"/>
      <c r="H662" s="30"/>
      <c r="I662" s="30"/>
      <c r="J662" s="30"/>
      <c r="K662" s="30"/>
      <c r="L662" s="30"/>
      <c r="M662" s="650"/>
      <c r="N662" s="659">
        <v>7.98</v>
      </c>
      <c r="O662" s="660">
        <v>3</v>
      </c>
      <c r="P662" s="30">
        <v>11.25</v>
      </c>
      <c r="Q662" s="662">
        <f t="shared" si="10"/>
        <v>89.775</v>
      </c>
    </row>
    <row r="663" s="1" customFormat="1" spans="1:17">
      <c r="A663" s="650">
        <v>657</v>
      </c>
      <c r="B663" s="651" t="s">
        <v>10743</v>
      </c>
      <c r="C663" s="652" t="s">
        <v>10744</v>
      </c>
      <c r="D663" s="30"/>
      <c r="E663" s="30" t="s">
        <v>390</v>
      </c>
      <c r="F663" s="568" t="s">
        <v>102</v>
      </c>
      <c r="G663" s="30"/>
      <c r="H663" s="30"/>
      <c r="I663" s="30"/>
      <c r="J663" s="30"/>
      <c r="K663" s="30"/>
      <c r="L663" s="30"/>
      <c r="M663" s="650"/>
      <c r="N663" s="659">
        <v>7.98</v>
      </c>
      <c r="O663" s="660">
        <v>3</v>
      </c>
      <c r="P663" s="30">
        <v>11.25</v>
      </c>
      <c r="Q663" s="662">
        <f t="shared" si="10"/>
        <v>89.775</v>
      </c>
    </row>
    <row r="664" s="1" customFormat="1" spans="1:17">
      <c r="A664" s="650">
        <v>658</v>
      </c>
      <c r="B664" s="651" t="s">
        <v>10745</v>
      </c>
      <c r="C664" s="652" t="s">
        <v>9153</v>
      </c>
      <c r="D664" s="30"/>
      <c r="E664" s="30" t="s">
        <v>390</v>
      </c>
      <c r="F664" s="568" t="s">
        <v>102</v>
      </c>
      <c r="G664" s="30"/>
      <c r="H664" s="30"/>
      <c r="I664" s="30"/>
      <c r="J664" s="30"/>
      <c r="K664" s="30"/>
      <c r="L664" s="30"/>
      <c r="M664" s="650"/>
      <c r="N664" s="659">
        <v>7.98</v>
      </c>
      <c r="O664" s="660">
        <v>3</v>
      </c>
      <c r="P664" s="30">
        <v>11.25</v>
      </c>
      <c r="Q664" s="662">
        <f t="shared" si="10"/>
        <v>89.775</v>
      </c>
    </row>
    <row r="665" s="1" customFormat="1" spans="1:17">
      <c r="A665" s="650">
        <v>659</v>
      </c>
      <c r="B665" s="651" t="s">
        <v>10746</v>
      </c>
      <c r="C665" s="652" t="s">
        <v>10747</v>
      </c>
      <c r="D665" s="30"/>
      <c r="E665" s="30" t="s">
        <v>390</v>
      </c>
      <c r="F665" s="568" t="s">
        <v>102</v>
      </c>
      <c r="G665" s="30"/>
      <c r="H665" s="30"/>
      <c r="I665" s="30"/>
      <c r="J665" s="30"/>
      <c r="K665" s="30"/>
      <c r="L665" s="30"/>
      <c r="M665" s="650"/>
      <c r="N665" s="659">
        <v>5.32</v>
      </c>
      <c r="O665" s="660">
        <v>2</v>
      </c>
      <c r="P665" s="30">
        <v>11.25</v>
      </c>
      <c r="Q665" s="662">
        <f t="shared" si="10"/>
        <v>59.85</v>
      </c>
    </row>
    <row r="666" s="1" customFormat="1" spans="1:17">
      <c r="A666" s="650">
        <v>660</v>
      </c>
      <c r="B666" s="651" t="s">
        <v>10748</v>
      </c>
      <c r="C666" s="652" t="s">
        <v>10749</v>
      </c>
      <c r="D666" s="30"/>
      <c r="E666" s="30" t="s">
        <v>390</v>
      </c>
      <c r="F666" s="568" t="s">
        <v>102</v>
      </c>
      <c r="G666" s="30"/>
      <c r="H666" s="30"/>
      <c r="I666" s="30"/>
      <c r="J666" s="30"/>
      <c r="K666" s="30"/>
      <c r="L666" s="30"/>
      <c r="M666" s="650"/>
      <c r="N666" s="659">
        <v>10.64</v>
      </c>
      <c r="O666" s="660">
        <v>4</v>
      </c>
      <c r="P666" s="30">
        <v>11.25</v>
      </c>
      <c r="Q666" s="662">
        <f t="shared" si="10"/>
        <v>119.7</v>
      </c>
    </row>
    <row r="667" s="1" customFormat="1" spans="1:17">
      <c r="A667" s="650">
        <v>661</v>
      </c>
      <c r="B667" s="651" t="s">
        <v>10750</v>
      </c>
      <c r="C667" s="652" t="s">
        <v>10751</v>
      </c>
      <c r="D667" s="30"/>
      <c r="E667" s="30" t="s">
        <v>390</v>
      </c>
      <c r="F667" s="568" t="s">
        <v>102</v>
      </c>
      <c r="G667" s="30"/>
      <c r="H667" s="30"/>
      <c r="I667" s="30"/>
      <c r="J667" s="30"/>
      <c r="K667" s="30"/>
      <c r="L667" s="30"/>
      <c r="M667" s="650"/>
      <c r="N667" s="659">
        <v>10.64</v>
      </c>
      <c r="O667" s="660">
        <v>4</v>
      </c>
      <c r="P667" s="30">
        <v>11.25</v>
      </c>
      <c r="Q667" s="662">
        <f t="shared" si="10"/>
        <v>119.7</v>
      </c>
    </row>
    <row r="668" s="1" customFormat="1" spans="1:17">
      <c r="A668" s="650">
        <v>662</v>
      </c>
      <c r="B668" s="651" t="s">
        <v>10752</v>
      </c>
      <c r="C668" s="652" t="s">
        <v>10689</v>
      </c>
      <c r="D668" s="30"/>
      <c r="E668" s="30" t="s">
        <v>390</v>
      </c>
      <c r="F668" s="568" t="s">
        <v>102</v>
      </c>
      <c r="G668" s="30"/>
      <c r="H668" s="30"/>
      <c r="I668" s="30"/>
      <c r="J668" s="30"/>
      <c r="K668" s="30"/>
      <c r="L668" s="30"/>
      <c r="M668" s="650"/>
      <c r="N668" s="659">
        <v>13.3</v>
      </c>
      <c r="O668" s="660">
        <v>5</v>
      </c>
      <c r="P668" s="30">
        <v>11.25</v>
      </c>
      <c r="Q668" s="662">
        <f t="shared" si="10"/>
        <v>149.625</v>
      </c>
    </row>
    <row r="669" s="1" customFormat="1" spans="1:17">
      <c r="A669" s="650">
        <v>663</v>
      </c>
      <c r="B669" s="651" t="s">
        <v>10753</v>
      </c>
      <c r="C669" s="652" t="s">
        <v>10754</v>
      </c>
      <c r="D669" s="30"/>
      <c r="E669" s="30" t="s">
        <v>390</v>
      </c>
      <c r="F669" s="568" t="s">
        <v>102</v>
      </c>
      <c r="G669" s="30"/>
      <c r="H669" s="30"/>
      <c r="I669" s="30"/>
      <c r="J669" s="30"/>
      <c r="K669" s="30"/>
      <c r="L669" s="30"/>
      <c r="M669" s="650"/>
      <c r="N669" s="659">
        <v>10.64</v>
      </c>
      <c r="O669" s="660">
        <v>4</v>
      </c>
      <c r="P669" s="30">
        <v>11.25</v>
      </c>
      <c r="Q669" s="662">
        <f t="shared" si="10"/>
        <v>119.7</v>
      </c>
    </row>
    <row r="670" s="1" customFormat="1" spans="1:17">
      <c r="A670" s="650">
        <v>664</v>
      </c>
      <c r="B670" s="651" t="s">
        <v>10755</v>
      </c>
      <c r="C670" s="652" t="s">
        <v>10658</v>
      </c>
      <c r="D670" s="30"/>
      <c r="E670" s="30" t="s">
        <v>390</v>
      </c>
      <c r="F670" s="568" t="s">
        <v>102</v>
      </c>
      <c r="G670" s="30"/>
      <c r="H670" s="30"/>
      <c r="I670" s="30"/>
      <c r="J670" s="30"/>
      <c r="K670" s="30"/>
      <c r="L670" s="30"/>
      <c r="M670" s="650"/>
      <c r="N670" s="659">
        <v>13.3</v>
      </c>
      <c r="O670" s="660">
        <v>5</v>
      </c>
      <c r="P670" s="30">
        <v>11.25</v>
      </c>
      <c r="Q670" s="662">
        <f t="shared" si="10"/>
        <v>149.625</v>
      </c>
    </row>
    <row r="671" s="1" customFormat="1" spans="1:17">
      <c r="A671" s="650">
        <v>665</v>
      </c>
      <c r="B671" s="651" t="s">
        <v>10756</v>
      </c>
      <c r="C671" s="652" t="s">
        <v>10757</v>
      </c>
      <c r="D671" s="30"/>
      <c r="E671" s="30" t="s">
        <v>390</v>
      </c>
      <c r="F671" s="568" t="s">
        <v>102</v>
      </c>
      <c r="G671" s="30"/>
      <c r="H671" s="30"/>
      <c r="I671" s="30"/>
      <c r="J671" s="30"/>
      <c r="K671" s="30"/>
      <c r="L671" s="30"/>
      <c r="M671" s="650"/>
      <c r="N671" s="659">
        <v>7.98</v>
      </c>
      <c r="O671" s="660">
        <v>3</v>
      </c>
      <c r="P671" s="30">
        <v>11.25</v>
      </c>
      <c r="Q671" s="662">
        <f t="shared" si="10"/>
        <v>89.775</v>
      </c>
    </row>
    <row r="672" s="1" customFormat="1" spans="1:17">
      <c r="A672" s="650">
        <v>666</v>
      </c>
      <c r="B672" s="651" t="s">
        <v>10758</v>
      </c>
      <c r="C672" s="652" t="s">
        <v>10759</v>
      </c>
      <c r="D672" s="30"/>
      <c r="E672" s="30" t="s">
        <v>390</v>
      </c>
      <c r="F672" s="568" t="s">
        <v>102</v>
      </c>
      <c r="G672" s="30"/>
      <c r="H672" s="30"/>
      <c r="I672" s="30"/>
      <c r="J672" s="30"/>
      <c r="K672" s="30"/>
      <c r="L672" s="30"/>
      <c r="M672" s="650"/>
      <c r="N672" s="659">
        <v>10.64</v>
      </c>
      <c r="O672" s="660">
        <v>4</v>
      </c>
      <c r="P672" s="30">
        <v>11.25</v>
      </c>
      <c r="Q672" s="662">
        <f t="shared" si="10"/>
        <v>119.7</v>
      </c>
    </row>
    <row r="673" s="1" customFormat="1" spans="1:17">
      <c r="A673" s="650">
        <v>667</v>
      </c>
      <c r="B673" s="651" t="s">
        <v>10760</v>
      </c>
      <c r="C673" s="652" t="s">
        <v>9466</v>
      </c>
      <c r="D673" s="30"/>
      <c r="E673" s="30" t="s">
        <v>390</v>
      </c>
      <c r="F673" s="568" t="s">
        <v>102</v>
      </c>
      <c r="G673" s="30"/>
      <c r="H673" s="30"/>
      <c r="I673" s="30"/>
      <c r="J673" s="30"/>
      <c r="K673" s="30"/>
      <c r="L673" s="30"/>
      <c r="M673" s="650"/>
      <c r="N673" s="659">
        <v>13.3</v>
      </c>
      <c r="O673" s="660">
        <v>5</v>
      </c>
      <c r="P673" s="30">
        <v>11.25</v>
      </c>
      <c r="Q673" s="662">
        <f t="shared" si="10"/>
        <v>149.625</v>
      </c>
    </row>
    <row r="674" s="1" customFormat="1" spans="1:17">
      <c r="A674" s="650">
        <v>668</v>
      </c>
      <c r="B674" s="651" t="s">
        <v>10761</v>
      </c>
      <c r="C674" s="652" t="s">
        <v>10762</v>
      </c>
      <c r="D674" s="30"/>
      <c r="E674" s="30" t="s">
        <v>390</v>
      </c>
      <c r="F674" s="568" t="s">
        <v>102</v>
      </c>
      <c r="G674" s="30"/>
      <c r="H674" s="30"/>
      <c r="I674" s="30"/>
      <c r="J674" s="30"/>
      <c r="K674" s="30"/>
      <c r="L674" s="30"/>
      <c r="M674" s="650"/>
      <c r="N674" s="659">
        <v>7.98</v>
      </c>
      <c r="O674" s="660">
        <v>3</v>
      </c>
      <c r="P674" s="30">
        <v>11.25</v>
      </c>
      <c r="Q674" s="662">
        <f t="shared" si="10"/>
        <v>89.775</v>
      </c>
    </row>
    <row r="675" s="1" customFormat="1" spans="1:17">
      <c r="A675" s="650">
        <v>669</v>
      </c>
      <c r="B675" s="651" t="s">
        <v>10763</v>
      </c>
      <c r="C675" s="652" t="s">
        <v>10764</v>
      </c>
      <c r="D675" s="30"/>
      <c r="E675" s="30" t="s">
        <v>390</v>
      </c>
      <c r="F675" s="568" t="s">
        <v>102</v>
      </c>
      <c r="G675" s="30"/>
      <c r="H675" s="30"/>
      <c r="I675" s="30"/>
      <c r="J675" s="30"/>
      <c r="K675" s="30"/>
      <c r="L675" s="30"/>
      <c r="M675" s="650"/>
      <c r="N675" s="659">
        <v>2.66</v>
      </c>
      <c r="O675" s="660">
        <v>1</v>
      </c>
      <c r="P675" s="30">
        <v>11.25</v>
      </c>
      <c r="Q675" s="662">
        <f t="shared" si="10"/>
        <v>29.925</v>
      </c>
    </row>
    <row r="676" s="1" customFormat="1" spans="1:17">
      <c r="A676" s="650">
        <v>670</v>
      </c>
      <c r="B676" s="651" t="s">
        <v>10765</v>
      </c>
      <c r="C676" s="652" t="s">
        <v>10766</v>
      </c>
      <c r="D676" s="30"/>
      <c r="E676" s="30" t="s">
        <v>390</v>
      </c>
      <c r="F676" s="568" t="s">
        <v>102</v>
      </c>
      <c r="G676" s="30"/>
      <c r="H676" s="30"/>
      <c r="I676" s="30"/>
      <c r="J676" s="30"/>
      <c r="K676" s="30"/>
      <c r="L676" s="30"/>
      <c r="M676" s="650"/>
      <c r="N676" s="659">
        <v>7.98</v>
      </c>
      <c r="O676" s="660">
        <v>3</v>
      </c>
      <c r="P676" s="30">
        <v>11.25</v>
      </c>
      <c r="Q676" s="662">
        <f t="shared" si="10"/>
        <v>89.775</v>
      </c>
    </row>
    <row r="677" s="1" customFormat="1" spans="1:17">
      <c r="A677" s="650">
        <v>671</v>
      </c>
      <c r="B677" s="651" t="s">
        <v>10767</v>
      </c>
      <c r="C677" s="652" t="s">
        <v>10768</v>
      </c>
      <c r="D677" s="30"/>
      <c r="E677" s="30" t="s">
        <v>390</v>
      </c>
      <c r="F677" s="568" t="s">
        <v>102</v>
      </c>
      <c r="G677" s="30"/>
      <c r="H677" s="30"/>
      <c r="I677" s="30"/>
      <c r="J677" s="30"/>
      <c r="K677" s="30"/>
      <c r="L677" s="30"/>
      <c r="M677" s="650"/>
      <c r="N677" s="659">
        <v>15.95</v>
      </c>
      <c r="O677" s="660">
        <v>6</v>
      </c>
      <c r="P677" s="30">
        <v>11.25</v>
      </c>
      <c r="Q677" s="662">
        <f t="shared" si="10"/>
        <v>179.4375</v>
      </c>
    </row>
    <row r="678" s="1" customFormat="1" spans="1:17">
      <c r="A678" s="650">
        <v>672</v>
      </c>
      <c r="B678" s="651" t="s">
        <v>10769</v>
      </c>
      <c r="C678" s="652" t="s">
        <v>10770</v>
      </c>
      <c r="D678" s="30"/>
      <c r="E678" s="30" t="s">
        <v>390</v>
      </c>
      <c r="F678" s="568" t="s">
        <v>102</v>
      </c>
      <c r="G678" s="30"/>
      <c r="H678" s="30"/>
      <c r="I678" s="30"/>
      <c r="J678" s="30"/>
      <c r="K678" s="30"/>
      <c r="L678" s="30"/>
      <c r="M678" s="650"/>
      <c r="N678" s="659">
        <v>7.98</v>
      </c>
      <c r="O678" s="660">
        <v>3</v>
      </c>
      <c r="P678" s="30">
        <v>11.25</v>
      </c>
      <c r="Q678" s="662">
        <f t="shared" si="10"/>
        <v>89.775</v>
      </c>
    </row>
    <row r="679" s="1" customFormat="1" spans="1:17">
      <c r="A679" s="650">
        <v>673</v>
      </c>
      <c r="B679" s="651" t="s">
        <v>10771</v>
      </c>
      <c r="C679" s="652" t="s">
        <v>10772</v>
      </c>
      <c r="D679" s="30"/>
      <c r="E679" s="30" t="s">
        <v>390</v>
      </c>
      <c r="F679" s="568" t="s">
        <v>102</v>
      </c>
      <c r="G679" s="30"/>
      <c r="H679" s="30"/>
      <c r="I679" s="30"/>
      <c r="J679" s="30"/>
      <c r="K679" s="30"/>
      <c r="L679" s="30"/>
      <c r="M679" s="650"/>
      <c r="N679" s="659">
        <v>2.66</v>
      </c>
      <c r="O679" s="660">
        <v>1</v>
      </c>
      <c r="P679" s="30">
        <v>11.25</v>
      </c>
      <c r="Q679" s="662">
        <f t="shared" si="10"/>
        <v>29.925</v>
      </c>
    </row>
    <row r="680" s="1" customFormat="1" spans="1:17">
      <c r="A680" s="650">
        <v>674</v>
      </c>
      <c r="B680" s="651" t="s">
        <v>10773</v>
      </c>
      <c r="C680" s="652" t="s">
        <v>7821</v>
      </c>
      <c r="D680" s="30"/>
      <c r="E680" s="30" t="s">
        <v>390</v>
      </c>
      <c r="F680" s="568" t="s">
        <v>102</v>
      </c>
      <c r="G680" s="30"/>
      <c r="H680" s="30"/>
      <c r="I680" s="30"/>
      <c r="J680" s="30"/>
      <c r="K680" s="30"/>
      <c r="L680" s="30"/>
      <c r="M680" s="650"/>
      <c r="N680" s="659">
        <v>2.66</v>
      </c>
      <c r="O680" s="660">
        <v>1</v>
      </c>
      <c r="P680" s="30">
        <v>11.25</v>
      </c>
      <c r="Q680" s="662">
        <f t="shared" si="10"/>
        <v>29.925</v>
      </c>
    </row>
    <row r="681" s="1" customFormat="1" spans="1:17">
      <c r="A681" s="650">
        <v>675</v>
      </c>
      <c r="B681" s="651" t="s">
        <v>10774</v>
      </c>
      <c r="C681" s="652" t="s">
        <v>10775</v>
      </c>
      <c r="D681" s="30"/>
      <c r="E681" s="30" t="s">
        <v>390</v>
      </c>
      <c r="F681" s="568" t="s">
        <v>102</v>
      </c>
      <c r="G681" s="30"/>
      <c r="H681" s="30"/>
      <c r="I681" s="30"/>
      <c r="J681" s="30"/>
      <c r="K681" s="30"/>
      <c r="L681" s="30"/>
      <c r="M681" s="650"/>
      <c r="N681" s="659">
        <v>7.98</v>
      </c>
      <c r="O681" s="660">
        <v>3</v>
      </c>
      <c r="P681" s="30">
        <v>11.25</v>
      </c>
      <c r="Q681" s="662">
        <f t="shared" si="10"/>
        <v>89.775</v>
      </c>
    </row>
    <row r="682" s="1" customFormat="1" spans="1:17">
      <c r="A682" s="650">
        <v>676</v>
      </c>
      <c r="B682" s="651" t="s">
        <v>10776</v>
      </c>
      <c r="C682" s="652" t="s">
        <v>4232</v>
      </c>
      <c r="D682" s="30"/>
      <c r="E682" s="30" t="s">
        <v>390</v>
      </c>
      <c r="F682" s="568" t="s">
        <v>102</v>
      </c>
      <c r="G682" s="30"/>
      <c r="H682" s="30"/>
      <c r="I682" s="30"/>
      <c r="J682" s="30"/>
      <c r="K682" s="30"/>
      <c r="L682" s="30"/>
      <c r="M682" s="650"/>
      <c r="N682" s="659">
        <v>7.98</v>
      </c>
      <c r="O682" s="660">
        <v>3</v>
      </c>
      <c r="P682" s="30">
        <v>11.25</v>
      </c>
      <c r="Q682" s="662">
        <f t="shared" si="10"/>
        <v>89.775</v>
      </c>
    </row>
    <row r="683" s="1" customFormat="1" spans="1:17">
      <c r="A683" s="650">
        <v>677</v>
      </c>
      <c r="B683" s="651" t="s">
        <v>10777</v>
      </c>
      <c r="C683" s="652" t="s">
        <v>10778</v>
      </c>
      <c r="D683" s="30"/>
      <c r="E683" s="30" t="s">
        <v>390</v>
      </c>
      <c r="F683" s="568" t="s">
        <v>102</v>
      </c>
      <c r="G683" s="30"/>
      <c r="H683" s="30"/>
      <c r="I683" s="30"/>
      <c r="J683" s="30"/>
      <c r="K683" s="30"/>
      <c r="L683" s="30"/>
      <c r="M683" s="650"/>
      <c r="N683" s="659">
        <v>7.98</v>
      </c>
      <c r="O683" s="660">
        <v>3</v>
      </c>
      <c r="P683" s="30">
        <v>11.25</v>
      </c>
      <c r="Q683" s="662">
        <f t="shared" si="10"/>
        <v>89.775</v>
      </c>
    </row>
    <row r="684" s="1" customFormat="1" spans="1:17">
      <c r="A684" s="650">
        <v>678</v>
      </c>
      <c r="B684" s="651" t="s">
        <v>10779</v>
      </c>
      <c r="C684" s="652" t="s">
        <v>10780</v>
      </c>
      <c r="D684" s="30"/>
      <c r="E684" s="30" t="s">
        <v>390</v>
      </c>
      <c r="F684" s="568" t="s">
        <v>102</v>
      </c>
      <c r="G684" s="30"/>
      <c r="H684" s="30"/>
      <c r="I684" s="30"/>
      <c r="J684" s="30"/>
      <c r="K684" s="30"/>
      <c r="L684" s="30"/>
      <c r="M684" s="650"/>
      <c r="N684" s="659">
        <v>7.98</v>
      </c>
      <c r="O684" s="660">
        <v>3</v>
      </c>
      <c r="P684" s="30">
        <v>11.25</v>
      </c>
      <c r="Q684" s="662">
        <f t="shared" si="10"/>
        <v>89.775</v>
      </c>
    </row>
    <row r="685" s="1" customFormat="1" spans="1:17">
      <c r="A685" s="650">
        <v>679</v>
      </c>
      <c r="B685" s="651" t="s">
        <v>10781</v>
      </c>
      <c r="C685" s="652" t="s">
        <v>10782</v>
      </c>
      <c r="D685" s="30"/>
      <c r="E685" s="30" t="s">
        <v>390</v>
      </c>
      <c r="F685" s="568" t="s">
        <v>102</v>
      </c>
      <c r="G685" s="30"/>
      <c r="H685" s="30"/>
      <c r="I685" s="30"/>
      <c r="J685" s="30"/>
      <c r="K685" s="30"/>
      <c r="L685" s="30"/>
      <c r="M685" s="650"/>
      <c r="N685" s="659">
        <v>10.64</v>
      </c>
      <c r="O685" s="660">
        <v>4</v>
      </c>
      <c r="P685" s="30">
        <v>11.25</v>
      </c>
      <c r="Q685" s="662">
        <f t="shared" si="10"/>
        <v>119.7</v>
      </c>
    </row>
    <row r="686" s="1" customFormat="1" spans="1:17">
      <c r="A686" s="650">
        <v>680</v>
      </c>
      <c r="B686" s="651" t="s">
        <v>10783</v>
      </c>
      <c r="C686" s="652" t="s">
        <v>10784</v>
      </c>
      <c r="D686" s="30"/>
      <c r="E686" s="30" t="s">
        <v>390</v>
      </c>
      <c r="F686" s="568" t="s">
        <v>102</v>
      </c>
      <c r="G686" s="30"/>
      <c r="H686" s="30"/>
      <c r="I686" s="30"/>
      <c r="J686" s="30"/>
      <c r="K686" s="30"/>
      <c r="L686" s="30"/>
      <c r="M686" s="650"/>
      <c r="N686" s="659">
        <v>10.64</v>
      </c>
      <c r="O686" s="660">
        <v>4</v>
      </c>
      <c r="P686" s="30">
        <v>11.25</v>
      </c>
      <c r="Q686" s="662">
        <f t="shared" si="10"/>
        <v>119.7</v>
      </c>
    </row>
    <row r="687" s="1" customFormat="1" spans="1:17">
      <c r="A687" s="650">
        <v>681</v>
      </c>
      <c r="B687" s="651" t="s">
        <v>9834</v>
      </c>
      <c r="C687" s="652" t="s">
        <v>10785</v>
      </c>
      <c r="D687" s="30"/>
      <c r="E687" s="30" t="s">
        <v>390</v>
      </c>
      <c r="F687" s="568" t="s">
        <v>102</v>
      </c>
      <c r="G687" s="30"/>
      <c r="H687" s="30"/>
      <c r="I687" s="30"/>
      <c r="J687" s="30"/>
      <c r="K687" s="30"/>
      <c r="L687" s="30"/>
      <c r="M687" s="650"/>
      <c r="N687" s="659">
        <v>10.64</v>
      </c>
      <c r="O687" s="660">
        <v>4</v>
      </c>
      <c r="P687" s="30">
        <v>11.25</v>
      </c>
      <c r="Q687" s="662">
        <f t="shared" si="10"/>
        <v>119.7</v>
      </c>
    </row>
    <row r="688" s="1" customFormat="1" spans="1:17">
      <c r="A688" s="650">
        <v>682</v>
      </c>
      <c r="B688" s="651" t="s">
        <v>10786</v>
      </c>
      <c r="C688" s="652" t="s">
        <v>10787</v>
      </c>
      <c r="D688" s="30"/>
      <c r="E688" s="30" t="s">
        <v>390</v>
      </c>
      <c r="F688" s="568" t="s">
        <v>102</v>
      </c>
      <c r="G688" s="30"/>
      <c r="H688" s="30"/>
      <c r="I688" s="30"/>
      <c r="J688" s="30"/>
      <c r="K688" s="30"/>
      <c r="L688" s="30"/>
      <c r="M688" s="650"/>
      <c r="N688" s="659">
        <v>10.64</v>
      </c>
      <c r="O688" s="660">
        <v>4</v>
      </c>
      <c r="P688" s="30">
        <v>11.25</v>
      </c>
      <c r="Q688" s="662">
        <f t="shared" si="10"/>
        <v>119.7</v>
      </c>
    </row>
    <row r="689" s="1" customFormat="1" spans="1:17">
      <c r="A689" s="650">
        <v>683</v>
      </c>
      <c r="B689" s="651" t="s">
        <v>10788</v>
      </c>
      <c r="C689" s="652" t="s">
        <v>9802</v>
      </c>
      <c r="D689" s="30"/>
      <c r="E689" s="30" t="s">
        <v>390</v>
      </c>
      <c r="F689" s="568" t="s">
        <v>102</v>
      </c>
      <c r="G689" s="30"/>
      <c r="H689" s="30"/>
      <c r="I689" s="30"/>
      <c r="J689" s="30"/>
      <c r="K689" s="30"/>
      <c r="L689" s="30"/>
      <c r="M689" s="650"/>
      <c r="N689" s="659">
        <v>13.3</v>
      </c>
      <c r="O689" s="660">
        <v>5</v>
      </c>
      <c r="P689" s="30">
        <v>11.25</v>
      </c>
      <c r="Q689" s="662">
        <f t="shared" si="10"/>
        <v>149.625</v>
      </c>
    </row>
    <row r="690" s="1" customFormat="1" spans="1:17">
      <c r="A690" s="650">
        <v>684</v>
      </c>
      <c r="B690" s="651" t="s">
        <v>10124</v>
      </c>
      <c r="C690" s="652" t="s">
        <v>10789</v>
      </c>
      <c r="D690" s="30"/>
      <c r="E690" s="30" t="s">
        <v>390</v>
      </c>
      <c r="F690" s="568" t="s">
        <v>102</v>
      </c>
      <c r="G690" s="30"/>
      <c r="H690" s="30"/>
      <c r="I690" s="30"/>
      <c r="J690" s="30"/>
      <c r="K690" s="30"/>
      <c r="L690" s="30"/>
      <c r="M690" s="650"/>
      <c r="N690" s="659">
        <v>10.64</v>
      </c>
      <c r="O690" s="660">
        <v>4</v>
      </c>
      <c r="P690" s="30">
        <v>11.25</v>
      </c>
      <c r="Q690" s="662">
        <f t="shared" si="10"/>
        <v>119.7</v>
      </c>
    </row>
    <row r="691" s="1" customFormat="1" spans="1:17">
      <c r="A691" s="650">
        <v>685</v>
      </c>
      <c r="B691" s="651" t="s">
        <v>6205</v>
      </c>
      <c r="C691" s="652" t="s">
        <v>10790</v>
      </c>
      <c r="D691" s="30"/>
      <c r="E691" s="30" t="s">
        <v>390</v>
      </c>
      <c r="F691" s="568" t="s">
        <v>102</v>
      </c>
      <c r="G691" s="30"/>
      <c r="H691" s="30"/>
      <c r="I691" s="30"/>
      <c r="J691" s="30"/>
      <c r="K691" s="30"/>
      <c r="L691" s="30"/>
      <c r="M691" s="650"/>
      <c r="N691" s="659">
        <v>10.64</v>
      </c>
      <c r="O691" s="660">
        <v>4</v>
      </c>
      <c r="P691" s="30">
        <v>11.25</v>
      </c>
      <c r="Q691" s="662">
        <f t="shared" si="10"/>
        <v>119.7</v>
      </c>
    </row>
    <row r="692" s="1" customFormat="1" spans="1:17">
      <c r="A692" s="650">
        <v>686</v>
      </c>
      <c r="B692" s="651" t="s">
        <v>10791</v>
      </c>
      <c r="C692" s="652" t="s">
        <v>10792</v>
      </c>
      <c r="D692" s="30"/>
      <c r="E692" s="30" t="s">
        <v>390</v>
      </c>
      <c r="F692" s="568" t="s">
        <v>102</v>
      </c>
      <c r="G692" s="30"/>
      <c r="H692" s="30"/>
      <c r="I692" s="30"/>
      <c r="J692" s="30"/>
      <c r="K692" s="30"/>
      <c r="L692" s="30"/>
      <c r="M692" s="650"/>
      <c r="N692" s="659">
        <v>5.32</v>
      </c>
      <c r="O692" s="660">
        <v>2</v>
      </c>
      <c r="P692" s="30">
        <v>11.25</v>
      </c>
      <c r="Q692" s="662">
        <f t="shared" si="10"/>
        <v>59.85</v>
      </c>
    </row>
    <row r="693" s="1" customFormat="1" spans="1:17">
      <c r="A693" s="650">
        <v>687</v>
      </c>
      <c r="B693" s="651" t="s">
        <v>10793</v>
      </c>
      <c r="C693" s="652" t="s">
        <v>7155</v>
      </c>
      <c r="D693" s="30"/>
      <c r="E693" s="30" t="s">
        <v>390</v>
      </c>
      <c r="F693" s="568" t="s">
        <v>102</v>
      </c>
      <c r="G693" s="30"/>
      <c r="H693" s="30"/>
      <c r="I693" s="30"/>
      <c r="J693" s="30"/>
      <c r="K693" s="30"/>
      <c r="L693" s="30"/>
      <c r="M693" s="650"/>
      <c r="N693" s="659">
        <v>7.98</v>
      </c>
      <c r="O693" s="660">
        <v>3</v>
      </c>
      <c r="P693" s="30">
        <v>11.25</v>
      </c>
      <c r="Q693" s="662">
        <f t="shared" si="10"/>
        <v>89.775</v>
      </c>
    </row>
    <row r="694" s="1" customFormat="1" spans="1:17">
      <c r="A694" s="650">
        <v>688</v>
      </c>
      <c r="B694" s="651" t="s">
        <v>10794</v>
      </c>
      <c r="C694" s="652" t="s">
        <v>10795</v>
      </c>
      <c r="D694" s="30"/>
      <c r="E694" s="30" t="s">
        <v>390</v>
      </c>
      <c r="F694" s="568" t="s">
        <v>102</v>
      </c>
      <c r="G694" s="30"/>
      <c r="H694" s="30"/>
      <c r="I694" s="30"/>
      <c r="J694" s="30"/>
      <c r="K694" s="30"/>
      <c r="L694" s="30"/>
      <c r="M694" s="650"/>
      <c r="N694" s="659">
        <v>5.32</v>
      </c>
      <c r="O694" s="660">
        <v>2</v>
      </c>
      <c r="P694" s="30">
        <v>11.25</v>
      </c>
      <c r="Q694" s="662">
        <f t="shared" si="10"/>
        <v>59.85</v>
      </c>
    </row>
    <row r="695" s="1" customFormat="1" spans="1:17">
      <c r="A695" s="650">
        <v>689</v>
      </c>
      <c r="B695" s="651" t="s">
        <v>10796</v>
      </c>
      <c r="C695" s="652" t="s">
        <v>10797</v>
      </c>
      <c r="D695" s="30"/>
      <c r="E695" s="30" t="s">
        <v>390</v>
      </c>
      <c r="F695" s="568" t="s">
        <v>102</v>
      </c>
      <c r="G695" s="30"/>
      <c r="H695" s="30"/>
      <c r="I695" s="30"/>
      <c r="J695" s="30"/>
      <c r="K695" s="30"/>
      <c r="L695" s="30"/>
      <c r="M695" s="650"/>
      <c r="N695" s="659">
        <v>10.64</v>
      </c>
      <c r="O695" s="660">
        <v>4</v>
      </c>
      <c r="P695" s="30">
        <v>11.25</v>
      </c>
      <c r="Q695" s="662">
        <f t="shared" si="10"/>
        <v>119.7</v>
      </c>
    </row>
    <row r="696" s="1" customFormat="1" spans="1:17">
      <c r="A696" s="650">
        <v>690</v>
      </c>
      <c r="B696" s="651" t="s">
        <v>10798</v>
      </c>
      <c r="C696" s="652" t="s">
        <v>10799</v>
      </c>
      <c r="D696" s="30"/>
      <c r="E696" s="30" t="s">
        <v>390</v>
      </c>
      <c r="F696" s="568" t="s">
        <v>102</v>
      </c>
      <c r="G696" s="30"/>
      <c r="H696" s="30"/>
      <c r="I696" s="30"/>
      <c r="J696" s="30"/>
      <c r="K696" s="30"/>
      <c r="L696" s="30"/>
      <c r="M696" s="650"/>
      <c r="N696" s="659">
        <v>7.98</v>
      </c>
      <c r="O696" s="660">
        <v>3</v>
      </c>
      <c r="P696" s="30">
        <v>11.25</v>
      </c>
      <c r="Q696" s="662">
        <f t="shared" si="10"/>
        <v>89.775</v>
      </c>
    </row>
    <row r="697" s="1" customFormat="1" spans="1:17">
      <c r="A697" s="650">
        <v>691</v>
      </c>
      <c r="B697" s="651" t="s">
        <v>10800</v>
      </c>
      <c r="C697" s="652" t="s">
        <v>10801</v>
      </c>
      <c r="D697" s="30"/>
      <c r="E697" s="30" t="s">
        <v>390</v>
      </c>
      <c r="F697" s="568" t="s">
        <v>102</v>
      </c>
      <c r="G697" s="30"/>
      <c r="H697" s="30"/>
      <c r="I697" s="30"/>
      <c r="J697" s="30"/>
      <c r="K697" s="30"/>
      <c r="L697" s="30"/>
      <c r="M697" s="650"/>
      <c r="N697" s="659">
        <v>2.66</v>
      </c>
      <c r="O697" s="660">
        <v>1</v>
      </c>
      <c r="P697" s="30">
        <v>11.25</v>
      </c>
      <c r="Q697" s="662">
        <f t="shared" si="10"/>
        <v>29.925</v>
      </c>
    </row>
    <row r="698" s="1" customFormat="1" spans="1:17">
      <c r="A698" s="650">
        <v>692</v>
      </c>
      <c r="B698" s="651" t="s">
        <v>10802</v>
      </c>
      <c r="C698" s="652" t="s">
        <v>10803</v>
      </c>
      <c r="D698" s="30"/>
      <c r="E698" s="30" t="s">
        <v>390</v>
      </c>
      <c r="F698" s="568" t="s">
        <v>102</v>
      </c>
      <c r="G698" s="30"/>
      <c r="H698" s="30"/>
      <c r="I698" s="30"/>
      <c r="J698" s="30"/>
      <c r="K698" s="30"/>
      <c r="L698" s="30"/>
      <c r="M698" s="650"/>
      <c r="N698" s="659">
        <v>10.64</v>
      </c>
      <c r="O698" s="660">
        <v>4</v>
      </c>
      <c r="P698" s="30">
        <v>11.25</v>
      </c>
      <c r="Q698" s="662">
        <f t="shared" si="10"/>
        <v>119.7</v>
      </c>
    </row>
    <row r="699" s="1" customFormat="1" spans="1:17">
      <c r="A699" s="650">
        <v>693</v>
      </c>
      <c r="B699" s="651" t="s">
        <v>10804</v>
      </c>
      <c r="C699" s="652" t="s">
        <v>10805</v>
      </c>
      <c r="D699" s="30"/>
      <c r="E699" s="30" t="s">
        <v>390</v>
      </c>
      <c r="F699" s="568" t="s">
        <v>102</v>
      </c>
      <c r="G699" s="30"/>
      <c r="H699" s="30"/>
      <c r="I699" s="30"/>
      <c r="J699" s="30"/>
      <c r="K699" s="30"/>
      <c r="L699" s="30"/>
      <c r="M699" s="650"/>
      <c r="N699" s="659">
        <v>7.98</v>
      </c>
      <c r="O699" s="660">
        <v>3</v>
      </c>
      <c r="P699" s="30">
        <v>11.25</v>
      </c>
      <c r="Q699" s="662">
        <f t="shared" si="10"/>
        <v>89.775</v>
      </c>
    </row>
    <row r="700" s="1" customFormat="1" spans="1:17">
      <c r="A700" s="650">
        <v>694</v>
      </c>
      <c r="B700" s="651" t="s">
        <v>10806</v>
      </c>
      <c r="C700" s="652" t="s">
        <v>9116</v>
      </c>
      <c r="D700" s="30"/>
      <c r="E700" s="30" t="s">
        <v>390</v>
      </c>
      <c r="F700" s="568" t="s">
        <v>102</v>
      </c>
      <c r="G700" s="30"/>
      <c r="H700" s="30"/>
      <c r="I700" s="30"/>
      <c r="J700" s="30"/>
      <c r="K700" s="30"/>
      <c r="L700" s="30"/>
      <c r="M700" s="650"/>
      <c r="N700" s="659">
        <v>5.32</v>
      </c>
      <c r="O700" s="660">
        <v>2</v>
      </c>
      <c r="P700" s="30">
        <v>11.25</v>
      </c>
      <c r="Q700" s="662">
        <f t="shared" si="10"/>
        <v>59.85</v>
      </c>
    </row>
    <row r="701" s="1" customFormat="1" spans="1:17">
      <c r="A701" s="650">
        <v>695</v>
      </c>
      <c r="B701" s="651" t="s">
        <v>10807</v>
      </c>
      <c r="C701" s="652" t="s">
        <v>10808</v>
      </c>
      <c r="D701" s="30"/>
      <c r="E701" s="30" t="s">
        <v>390</v>
      </c>
      <c r="F701" s="568" t="s">
        <v>102</v>
      </c>
      <c r="G701" s="30"/>
      <c r="H701" s="30"/>
      <c r="I701" s="30"/>
      <c r="J701" s="30"/>
      <c r="K701" s="30"/>
      <c r="L701" s="30"/>
      <c r="M701" s="650"/>
      <c r="N701" s="659">
        <v>10.64</v>
      </c>
      <c r="O701" s="660">
        <v>4</v>
      </c>
      <c r="P701" s="30">
        <v>11.25</v>
      </c>
      <c r="Q701" s="662">
        <f t="shared" si="10"/>
        <v>119.7</v>
      </c>
    </row>
    <row r="702" s="1" customFormat="1" spans="1:17">
      <c r="A702" s="650">
        <v>696</v>
      </c>
      <c r="B702" s="651" t="s">
        <v>10809</v>
      </c>
      <c r="C702" s="652" t="s">
        <v>5835</v>
      </c>
      <c r="D702" s="30"/>
      <c r="E702" s="30" t="s">
        <v>390</v>
      </c>
      <c r="F702" s="568" t="s">
        <v>102</v>
      </c>
      <c r="G702" s="30"/>
      <c r="H702" s="30"/>
      <c r="I702" s="30"/>
      <c r="J702" s="30"/>
      <c r="K702" s="30"/>
      <c r="L702" s="30"/>
      <c r="M702" s="650"/>
      <c r="N702" s="659">
        <v>15.95</v>
      </c>
      <c r="O702" s="660">
        <v>6</v>
      </c>
      <c r="P702" s="30">
        <v>11.25</v>
      </c>
      <c r="Q702" s="662">
        <f t="shared" si="10"/>
        <v>179.4375</v>
      </c>
    </row>
    <row r="703" s="1" customFormat="1" spans="1:17">
      <c r="A703" s="650">
        <v>697</v>
      </c>
      <c r="B703" s="651" t="s">
        <v>10810</v>
      </c>
      <c r="C703" s="652" t="s">
        <v>4232</v>
      </c>
      <c r="D703" s="30"/>
      <c r="E703" s="30" t="s">
        <v>390</v>
      </c>
      <c r="F703" s="568" t="s">
        <v>102</v>
      </c>
      <c r="G703" s="30"/>
      <c r="H703" s="30"/>
      <c r="I703" s="30"/>
      <c r="J703" s="30"/>
      <c r="K703" s="30"/>
      <c r="L703" s="30"/>
      <c r="M703" s="650"/>
      <c r="N703" s="659">
        <v>7.98</v>
      </c>
      <c r="O703" s="660">
        <v>3</v>
      </c>
      <c r="P703" s="30">
        <v>11.25</v>
      </c>
      <c r="Q703" s="662">
        <f t="shared" si="10"/>
        <v>89.775</v>
      </c>
    </row>
    <row r="704" s="1" customFormat="1" spans="1:17">
      <c r="A704" s="650">
        <v>698</v>
      </c>
      <c r="B704" s="651" t="s">
        <v>10811</v>
      </c>
      <c r="C704" s="652" t="s">
        <v>10618</v>
      </c>
      <c r="D704" s="30"/>
      <c r="E704" s="30" t="s">
        <v>390</v>
      </c>
      <c r="F704" s="568" t="s">
        <v>102</v>
      </c>
      <c r="G704" s="30"/>
      <c r="H704" s="30"/>
      <c r="I704" s="30"/>
      <c r="J704" s="30"/>
      <c r="K704" s="30"/>
      <c r="L704" s="30"/>
      <c r="M704" s="650"/>
      <c r="N704" s="659">
        <v>7.98</v>
      </c>
      <c r="O704" s="660">
        <v>3</v>
      </c>
      <c r="P704" s="30">
        <v>11.25</v>
      </c>
      <c r="Q704" s="662">
        <f t="shared" si="10"/>
        <v>89.775</v>
      </c>
    </row>
    <row r="705" s="1" customFormat="1" spans="1:17">
      <c r="A705" s="650">
        <v>699</v>
      </c>
      <c r="B705" s="651" t="s">
        <v>10812</v>
      </c>
      <c r="C705" s="652" t="s">
        <v>10813</v>
      </c>
      <c r="D705" s="30"/>
      <c r="E705" s="30" t="s">
        <v>390</v>
      </c>
      <c r="F705" s="568" t="s">
        <v>102</v>
      </c>
      <c r="G705" s="30"/>
      <c r="H705" s="30"/>
      <c r="I705" s="30"/>
      <c r="J705" s="30"/>
      <c r="K705" s="30"/>
      <c r="L705" s="30"/>
      <c r="M705" s="650"/>
      <c r="N705" s="659">
        <v>10.64</v>
      </c>
      <c r="O705" s="660">
        <v>4</v>
      </c>
      <c r="P705" s="30">
        <v>11.25</v>
      </c>
      <c r="Q705" s="662">
        <f t="shared" si="10"/>
        <v>119.7</v>
      </c>
    </row>
    <row r="706" s="1" customFormat="1" spans="1:17">
      <c r="A706" s="650">
        <v>700</v>
      </c>
      <c r="B706" s="651" t="s">
        <v>10814</v>
      </c>
      <c r="C706" s="652" t="s">
        <v>10815</v>
      </c>
      <c r="D706" s="30"/>
      <c r="E706" s="30" t="s">
        <v>390</v>
      </c>
      <c r="F706" s="568" t="s">
        <v>102</v>
      </c>
      <c r="G706" s="30"/>
      <c r="H706" s="30"/>
      <c r="I706" s="30"/>
      <c r="J706" s="30"/>
      <c r="K706" s="30"/>
      <c r="L706" s="30"/>
      <c r="M706" s="650"/>
      <c r="N706" s="659">
        <v>10.64</v>
      </c>
      <c r="O706" s="660">
        <v>4</v>
      </c>
      <c r="P706" s="30">
        <v>11.25</v>
      </c>
      <c r="Q706" s="662">
        <f t="shared" si="10"/>
        <v>119.7</v>
      </c>
    </row>
    <row r="707" s="1" customFormat="1" spans="1:17">
      <c r="A707" s="650">
        <v>701</v>
      </c>
      <c r="B707" s="651" t="s">
        <v>10816</v>
      </c>
      <c r="C707" s="652" t="s">
        <v>10817</v>
      </c>
      <c r="D707" s="30"/>
      <c r="E707" s="30" t="s">
        <v>390</v>
      </c>
      <c r="F707" s="568" t="s">
        <v>102</v>
      </c>
      <c r="G707" s="30"/>
      <c r="H707" s="30"/>
      <c r="I707" s="30"/>
      <c r="J707" s="30"/>
      <c r="K707" s="30"/>
      <c r="L707" s="30"/>
      <c r="M707" s="650"/>
      <c r="N707" s="659">
        <v>13.3</v>
      </c>
      <c r="O707" s="660">
        <v>5</v>
      </c>
      <c r="P707" s="30">
        <v>11.25</v>
      </c>
      <c r="Q707" s="662">
        <f t="shared" si="10"/>
        <v>149.625</v>
      </c>
    </row>
    <row r="708" s="1" customFormat="1" spans="1:17">
      <c r="A708" s="650">
        <v>702</v>
      </c>
      <c r="B708" s="651" t="s">
        <v>10818</v>
      </c>
      <c r="C708" s="652" t="s">
        <v>10819</v>
      </c>
      <c r="D708" s="30"/>
      <c r="E708" s="30" t="s">
        <v>390</v>
      </c>
      <c r="F708" s="568" t="s">
        <v>102</v>
      </c>
      <c r="G708" s="30"/>
      <c r="H708" s="30"/>
      <c r="I708" s="30"/>
      <c r="J708" s="30"/>
      <c r="K708" s="30"/>
      <c r="L708" s="30"/>
      <c r="M708" s="650"/>
      <c r="N708" s="659">
        <v>21.27</v>
      </c>
      <c r="O708" s="660">
        <v>8</v>
      </c>
      <c r="P708" s="30">
        <v>11.25</v>
      </c>
      <c r="Q708" s="662">
        <f t="shared" si="10"/>
        <v>239.2875</v>
      </c>
    </row>
    <row r="709" s="1" customFormat="1" spans="1:17">
      <c r="A709" s="650">
        <v>703</v>
      </c>
      <c r="B709" s="651" t="s">
        <v>2161</v>
      </c>
      <c r="C709" s="652" t="s">
        <v>10820</v>
      </c>
      <c r="D709" s="30"/>
      <c r="E709" s="30" t="s">
        <v>390</v>
      </c>
      <c r="F709" s="568" t="s">
        <v>102</v>
      </c>
      <c r="G709" s="30"/>
      <c r="H709" s="30"/>
      <c r="I709" s="30"/>
      <c r="J709" s="30"/>
      <c r="K709" s="30"/>
      <c r="L709" s="30"/>
      <c r="M709" s="650"/>
      <c r="N709" s="659">
        <v>10.64</v>
      </c>
      <c r="O709" s="660">
        <v>4</v>
      </c>
      <c r="P709" s="30">
        <v>11.25</v>
      </c>
      <c r="Q709" s="662">
        <f t="shared" si="10"/>
        <v>119.7</v>
      </c>
    </row>
    <row r="710" s="1" customFormat="1" spans="1:17">
      <c r="A710" s="650">
        <v>704</v>
      </c>
      <c r="B710" s="651" t="s">
        <v>10821</v>
      </c>
      <c r="C710" s="652" t="s">
        <v>10822</v>
      </c>
      <c r="D710" s="30"/>
      <c r="E710" s="30" t="s">
        <v>390</v>
      </c>
      <c r="F710" s="568" t="s">
        <v>102</v>
      </c>
      <c r="G710" s="30"/>
      <c r="H710" s="30"/>
      <c r="I710" s="30"/>
      <c r="J710" s="30"/>
      <c r="K710" s="30"/>
      <c r="L710" s="30"/>
      <c r="M710" s="650"/>
      <c r="N710" s="659">
        <v>13.3</v>
      </c>
      <c r="O710" s="660">
        <v>5</v>
      </c>
      <c r="P710" s="30">
        <v>11.25</v>
      </c>
      <c r="Q710" s="662">
        <f t="shared" ref="Q710:Q773" si="11">N710*11.25</f>
        <v>149.625</v>
      </c>
    </row>
    <row r="711" s="1" customFormat="1" spans="1:17">
      <c r="A711" s="650">
        <v>705</v>
      </c>
      <c r="B711" s="651" t="s">
        <v>10823</v>
      </c>
      <c r="C711" s="652" t="s">
        <v>10824</v>
      </c>
      <c r="D711" s="30"/>
      <c r="E711" s="30" t="s">
        <v>390</v>
      </c>
      <c r="F711" s="568" t="s">
        <v>102</v>
      </c>
      <c r="G711" s="30"/>
      <c r="H711" s="30"/>
      <c r="I711" s="30"/>
      <c r="J711" s="30"/>
      <c r="K711" s="30"/>
      <c r="L711" s="30"/>
      <c r="M711" s="650"/>
      <c r="N711" s="659">
        <v>13.3</v>
      </c>
      <c r="O711" s="660">
        <v>5</v>
      </c>
      <c r="P711" s="30">
        <v>11.25</v>
      </c>
      <c r="Q711" s="662">
        <f t="shared" si="11"/>
        <v>149.625</v>
      </c>
    </row>
    <row r="712" s="1" customFormat="1" spans="1:17">
      <c r="A712" s="650">
        <v>706</v>
      </c>
      <c r="B712" s="651" t="s">
        <v>10825</v>
      </c>
      <c r="C712" s="652" t="s">
        <v>6918</v>
      </c>
      <c r="D712" s="30"/>
      <c r="E712" s="30" t="s">
        <v>390</v>
      </c>
      <c r="F712" s="568" t="s">
        <v>102</v>
      </c>
      <c r="G712" s="30"/>
      <c r="H712" s="30"/>
      <c r="I712" s="30"/>
      <c r="J712" s="30"/>
      <c r="K712" s="30"/>
      <c r="L712" s="30"/>
      <c r="M712" s="650"/>
      <c r="N712" s="659">
        <v>10.64</v>
      </c>
      <c r="O712" s="660">
        <v>4</v>
      </c>
      <c r="P712" s="30">
        <v>11.25</v>
      </c>
      <c r="Q712" s="662">
        <f t="shared" si="11"/>
        <v>119.7</v>
      </c>
    </row>
    <row r="713" s="1" customFormat="1" spans="1:17">
      <c r="A713" s="650">
        <v>707</v>
      </c>
      <c r="B713" s="651" t="s">
        <v>5401</v>
      </c>
      <c r="C713" s="652" t="s">
        <v>10826</v>
      </c>
      <c r="D713" s="30"/>
      <c r="E713" s="30" t="s">
        <v>390</v>
      </c>
      <c r="F713" s="568" t="s">
        <v>102</v>
      </c>
      <c r="G713" s="30"/>
      <c r="H713" s="30"/>
      <c r="I713" s="30"/>
      <c r="J713" s="30"/>
      <c r="K713" s="30"/>
      <c r="L713" s="30"/>
      <c r="M713" s="650"/>
      <c r="N713" s="659">
        <v>7.98</v>
      </c>
      <c r="O713" s="660">
        <v>3</v>
      </c>
      <c r="P713" s="30">
        <v>11.25</v>
      </c>
      <c r="Q713" s="662">
        <f t="shared" si="11"/>
        <v>89.775</v>
      </c>
    </row>
    <row r="714" s="1" customFormat="1" spans="1:17">
      <c r="A714" s="650">
        <v>708</v>
      </c>
      <c r="B714" s="651" t="s">
        <v>10827</v>
      </c>
      <c r="C714" s="652" t="s">
        <v>10828</v>
      </c>
      <c r="D714" s="30"/>
      <c r="E714" s="30" t="s">
        <v>390</v>
      </c>
      <c r="F714" s="568" t="s">
        <v>102</v>
      </c>
      <c r="G714" s="30"/>
      <c r="H714" s="30"/>
      <c r="I714" s="30"/>
      <c r="J714" s="30"/>
      <c r="K714" s="30"/>
      <c r="L714" s="30"/>
      <c r="M714" s="650"/>
      <c r="N714" s="659">
        <v>7.98</v>
      </c>
      <c r="O714" s="660">
        <v>3</v>
      </c>
      <c r="P714" s="30">
        <v>11.25</v>
      </c>
      <c r="Q714" s="662">
        <f t="shared" si="11"/>
        <v>89.775</v>
      </c>
    </row>
    <row r="715" s="1" customFormat="1" spans="1:17">
      <c r="A715" s="650">
        <v>709</v>
      </c>
      <c r="B715" s="651" t="s">
        <v>8662</v>
      </c>
      <c r="C715" s="652" t="s">
        <v>10829</v>
      </c>
      <c r="D715" s="30"/>
      <c r="E715" s="30" t="s">
        <v>390</v>
      </c>
      <c r="F715" s="568" t="s">
        <v>102</v>
      </c>
      <c r="G715" s="30"/>
      <c r="H715" s="30"/>
      <c r="I715" s="30"/>
      <c r="J715" s="30"/>
      <c r="K715" s="30"/>
      <c r="L715" s="30"/>
      <c r="M715" s="650"/>
      <c r="N715" s="659">
        <v>7.98</v>
      </c>
      <c r="O715" s="660">
        <v>3</v>
      </c>
      <c r="P715" s="30">
        <v>11.25</v>
      </c>
      <c r="Q715" s="662">
        <f t="shared" si="11"/>
        <v>89.775</v>
      </c>
    </row>
    <row r="716" s="1" customFormat="1" spans="1:17">
      <c r="A716" s="650">
        <v>710</v>
      </c>
      <c r="B716" s="651" t="s">
        <v>10830</v>
      </c>
      <c r="C716" s="652" t="s">
        <v>10831</v>
      </c>
      <c r="D716" s="30"/>
      <c r="E716" s="30" t="s">
        <v>390</v>
      </c>
      <c r="F716" s="568" t="s">
        <v>102</v>
      </c>
      <c r="G716" s="30"/>
      <c r="H716" s="30"/>
      <c r="I716" s="30"/>
      <c r="J716" s="30"/>
      <c r="K716" s="30"/>
      <c r="L716" s="30"/>
      <c r="M716" s="650"/>
      <c r="N716" s="659">
        <v>10.64</v>
      </c>
      <c r="O716" s="660">
        <v>4</v>
      </c>
      <c r="P716" s="30">
        <v>11.25</v>
      </c>
      <c r="Q716" s="662">
        <f t="shared" si="11"/>
        <v>119.7</v>
      </c>
    </row>
    <row r="717" s="1" customFormat="1" spans="1:17">
      <c r="A717" s="650">
        <v>711</v>
      </c>
      <c r="B717" s="651" t="s">
        <v>10832</v>
      </c>
      <c r="C717" s="652" t="s">
        <v>10833</v>
      </c>
      <c r="D717" s="30"/>
      <c r="E717" s="30" t="s">
        <v>390</v>
      </c>
      <c r="F717" s="568" t="s">
        <v>102</v>
      </c>
      <c r="G717" s="30"/>
      <c r="H717" s="30"/>
      <c r="I717" s="30"/>
      <c r="J717" s="30"/>
      <c r="K717" s="30"/>
      <c r="L717" s="30"/>
      <c r="M717" s="650"/>
      <c r="N717" s="659">
        <v>7.98</v>
      </c>
      <c r="O717" s="660">
        <v>3</v>
      </c>
      <c r="P717" s="30">
        <v>11.25</v>
      </c>
      <c r="Q717" s="662">
        <f t="shared" si="11"/>
        <v>89.775</v>
      </c>
    </row>
    <row r="718" s="1" customFormat="1" spans="1:17">
      <c r="A718" s="650">
        <v>712</v>
      </c>
      <c r="B718" s="651" t="s">
        <v>3497</v>
      </c>
      <c r="C718" s="652" t="s">
        <v>9897</v>
      </c>
      <c r="D718" s="30"/>
      <c r="E718" s="30" t="s">
        <v>390</v>
      </c>
      <c r="F718" s="568" t="s">
        <v>102</v>
      </c>
      <c r="G718" s="30"/>
      <c r="H718" s="30"/>
      <c r="I718" s="30"/>
      <c r="J718" s="30"/>
      <c r="K718" s="30"/>
      <c r="L718" s="30"/>
      <c r="M718" s="650"/>
      <c r="N718" s="659">
        <v>7.98</v>
      </c>
      <c r="O718" s="660">
        <v>3</v>
      </c>
      <c r="P718" s="30">
        <v>11.25</v>
      </c>
      <c r="Q718" s="662">
        <f t="shared" si="11"/>
        <v>89.775</v>
      </c>
    </row>
    <row r="719" s="1" customFormat="1" spans="1:17">
      <c r="A719" s="650">
        <v>713</v>
      </c>
      <c r="B719" s="651" t="s">
        <v>7679</v>
      </c>
      <c r="C719" s="652" t="s">
        <v>10834</v>
      </c>
      <c r="D719" s="30"/>
      <c r="E719" s="30" t="s">
        <v>390</v>
      </c>
      <c r="F719" s="568" t="s">
        <v>102</v>
      </c>
      <c r="G719" s="30"/>
      <c r="H719" s="30"/>
      <c r="I719" s="30"/>
      <c r="J719" s="30"/>
      <c r="K719" s="30"/>
      <c r="L719" s="30"/>
      <c r="M719" s="650"/>
      <c r="N719" s="659">
        <v>13.3</v>
      </c>
      <c r="O719" s="660">
        <v>5</v>
      </c>
      <c r="P719" s="30">
        <v>11.25</v>
      </c>
      <c r="Q719" s="662">
        <f t="shared" si="11"/>
        <v>149.625</v>
      </c>
    </row>
    <row r="720" s="1" customFormat="1" spans="1:17">
      <c r="A720" s="650">
        <v>714</v>
      </c>
      <c r="B720" s="651" t="s">
        <v>10835</v>
      </c>
      <c r="C720" s="652" t="s">
        <v>10836</v>
      </c>
      <c r="D720" s="30"/>
      <c r="E720" s="30" t="s">
        <v>390</v>
      </c>
      <c r="F720" s="568" t="s">
        <v>102</v>
      </c>
      <c r="G720" s="30"/>
      <c r="H720" s="30"/>
      <c r="I720" s="30"/>
      <c r="J720" s="30"/>
      <c r="K720" s="30"/>
      <c r="L720" s="30"/>
      <c r="M720" s="650"/>
      <c r="N720" s="659">
        <v>13.3</v>
      </c>
      <c r="O720" s="660">
        <v>5</v>
      </c>
      <c r="P720" s="30">
        <v>11.25</v>
      </c>
      <c r="Q720" s="662">
        <f t="shared" si="11"/>
        <v>149.625</v>
      </c>
    </row>
    <row r="721" s="1" customFormat="1" spans="1:17">
      <c r="A721" s="650">
        <v>715</v>
      </c>
      <c r="B721" s="651" t="s">
        <v>10837</v>
      </c>
      <c r="C721" s="652" t="s">
        <v>10838</v>
      </c>
      <c r="D721" s="30"/>
      <c r="E721" s="30" t="s">
        <v>390</v>
      </c>
      <c r="F721" s="568" t="s">
        <v>102</v>
      </c>
      <c r="G721" s="30"/>
      <c r="H721" s="30"/>
      <c r="I721" s="30"/>
      <c r="J721" s="30"/>
      <c r="K721" s="30"/>
      <c r="L721" s="30"/>
      <c r="M721" s="650"/>
      <c r="N721" s="659">
        <v>13.3</v>
      </c>
      <c r="O721" s="660">
        <v>5</v>
      </c>
      <c r="P721" s="30">
        <v>11.25</v>
      </c>
      <c r="Q721" s="662">
        <f t="shared" si="11"/>
        <v>149.625</v>
      </c>
    </row>
    <row r="722" s="1" customFormat="1" spans="1:17">
      <c r="A722" s="650">
        <v>716</v>
      </c>
      <c r="B722" s="651" t="s">
        <v>10839</v>
      </c>
      <c r="C722" s="652" t="s">
        <v>10840</v>
      </c>
      <c r="D722" s="30"/>
      <c r="E722" s="30" t="s">
        <v>390</v>
      </c>
      <c r="F722" s="568" t="s">
        <v>102</v>
      </c>
      <c r="G722" s="30"/>
      <c r="H722" s="30"/>
      <c r="I722" s="30"/>
      <c r="J722" s="30"/>
      <c r="K722" s="30"/>
      <c r="L722" s="30"/>
      <c r="M722" s="650"/>
      <c r="N722" s="659">
        <v>7.98</v>
      </c>
      <c r="O722" s="660">
        <v>3</v>
      </c>
      <c r="P722" s="30">
        <v>11.25</v>
      </c>
      <c r="Q722" s="662">
        <f t="shared" si="11"/>
        <v>89.775</v>
      </c>
    </row>
    <row r="723" s="1" customFormat="1" spans="1:17">
      <c r="A723" s="650">
        <v>717</v>
      </c>
      <c r="B723" s="651" t="s">
        <v>10841</v>
      </c>
      <c r="C723" s="652" t="s">
        <v>10842</v>
      </c>
      <c r="D723" s="30"/>
      <c r="E723" s="30" t="s">
        <v>390</v>
      </c>
      <c r="F723" s="568" t="s">
        <v>102</v>
      </c>
      <c r="G723" s="30"/>
      <c r="H723" s="30"/>
      <c r="I723" s="30"/>
      <c r="J723" s="30"/>
      <c r="K723" s="30"/>
      <c r="L723" s="30"/>
      <c r="M723" s="650"/>
      <c r="N723" s="659">
        <v>5.32</v>
      </c>
      <c r="O723" s="660">
        <v>2</v>
      </c>
      <c r="P723" s="30">
        <v>11.25</v>
      </c>
      <c r="Q723" s="662">
        <f t="shared" si="11"/>
        <v>59.85</v>
      </c>
    </row>
    <row r="724" s="1" customFormat="1" spans="1:17">
      <c r="A724" s="650">
        <v>718</v>
      </c>
      <c r="B724" s="651" t="s">
        <v>10843</v>
      </c>
      <c r="C724" s="652" t="s">
        <v>10844</v>
      </c>
      <c r="D724" s="30"/>
      <c r="E724" s="30" t="s">
        <v>390</v>
      </c>
      <c r="F724" s="568" t="s">
        <v>102</v>
      </c>
      <c r="G724" s="30"/>
      <c r="H724" s="30"/>
      <c r="I724" s="30"/>
      <c r="J724" s="30"/>
      <c r="K724" s="30"/>
      <c r="L724" s="30"/>
      <c r="M724" s="650"/>
      <c r="N724" s="659">
        <v>10.64</v>
      </c>
      <c r="O724" s="660">
        <v>4</v>
      </c>
      <c r="P724" s="30">
        <v>11.25</v>
      </c>
      <c r="Q724" s="662">
        <f t="shared" si="11"/>
        <v>119.7</v>
      </c>
    </row>
    <row r="725" s="1" customFormat="1" spans="1:17">
      <c r="A725" s="650">
        <v>719</v>
      </c>
      <c r="B725" s="651" t="s">
        <v>7555</v>
      </c>
      <c r="C725" s="652" t="s">
        <v>10845</v>
      </c>
      <c r="D725" s="30"/>
      <c r="E725" s="30" t="s">
        <v>390</v>
      </c>
      <c r="F725" s="568" t="s">
        <v>102</v>
      </c>
      <c r="G725" s="30"/>
      <c r="H725" s="30"/>
      <c r="I725" s="30"/>
      <c r="J725" s="30"/>
      <c r="K725" s="30"/>
      <c r="L725" s="30"/>
      <c r="M725" s="650"/>
      <c r="N725" s="659">
        <v>13.3</v>
      </c>
      <c r="O725" s="660">
        <v>5</v>
      </c>
      <c r="P725" s="30">
        <v>11.25</v>
      </c>
      <c r="Q725" s="662">
        <f t="shared" si="11"/>
        <v>149.625</v>
      </c>
    </row>
    <row r="726" s="1" customFormat="1" spans="1:17">
      <c r="A726" s="650">
        <v>720</v>
      </c>
      <c r="B726" s="651" t="s">
        <v>10846</v>
      </c>
      <c r="C726" s="652" t="s">
        <v>10847</v>
      </c>
      <c r="D726" s="30"/>
      <c r="E726" s="30" t="s">
        <v>390</v>
      </c>
      <c r="F726" s="568" t="s">
        <v>102</v>
      </c>
      <c r="G726" s="30"/>
      <c r="H726" s="30"/>
      <c r="I726" s="30"/>
      <c r="J726" s="30"/>
      <c r="K726" s="30"/>
      <c r="L726" s="30"/>
      <c r="M726" s="650"/>
      <c r="N726" s="659">
        <v>15.95</v>
      </c>
      <c r="O726" s="660">
        <v>6</v>
      </c>
      <c r="P726" s="30">
        <v>11.25</v>
      </c>
      <c r="Q726" s="662">
        <f t="shared" si="11"/>
        <v>179.4375</v>
      </c>
    </row>
    <row r="727" s="1" customFormat="1" spans="1:17">
      <c r="A727" s="650">
        <v>721</v>
      </c>
      <c r="B727" s="651" t="s">
        <v>10848</v>
      </c>
      <c r="C727" s="652" t="s">
        <v>10849</v>
      </c>
      <c r="D727" s="30"/>
      <c r="E727" s="30" t="s">
        <v>390</v>
      </c>
      <c r="F727" s="568" t="s">
        <v>102</v>
      </c>
      <c r="G727" s="30"/>
      <c r="H727" s="30"/>
      <c r="I727" s="30"/>
      <c r="J727" s="30"/>
      <c r="K727" s="30"/>
      <c r="L727" s="30"/>
      <c r="M727" s="650"/>
      <c r="N727" s="659">
        <v>10.64</v>
      </c>
      <c r="O727" s="660">
        <v>4</v>
      </c>
      <c r="P727" s="30">
        <v>11.25</v>
      </c>
      <c r="Q727" s="662">
        <f t="shared" si="11"/>
        <v>119.7</v>
      </c>
    </row>
    <row r="728" s="1" customFormat="1" spans="1:17">
      <c r="A728" s="650">
        <v>722</v>
      </c>
      <c r="B728" s="651" t="s">
        <v>10850</v>
      </c>
      <c r="C728" s="652" t="s">
        <v>3537</v>
      </c>
      <c r="D728" s="30"/>
      <c r="E728" s="30" t="s">
        <v>390</v>
      </c>
      <c r="F728" s="568" t="s">
        <v>102</v>
      </c>
      <c r="G728" s="30"/>
      <c r="H728" s="30"/>
      <c r="I728" s="30"/>
      <c r="J728" s="30"/>
      <c r="K728" s="30"/>
      <c r="L728" s="30"/>
      <c r="M728" s="650"/>
      <c r="N728" s="659">
        <v>13.3</v>
      </c>
      <c r="O728" s="660">
        <v>5</v>
      </c>
      <c r="P728" s="30">
        <v>11.25</v>
      </c>
      <c r="Q728" s="662">
        <f t="shared" si="11"/>
        <v>149.625</v>
      </c>
    </row>
    <row r="729" s="1" customFormat="1" spans="1:17">
      <c r="A729" s="650">
        <v>723</v>
      </c>
      <c r="B729" s="651" t="s">
        <v>10851</v>
      </c>
      <c r="C729" s="652" t="s">
        <v>10852</v>
      </c>
      <c r="D729" s="30"/>
      <c r="E729" s="30" t="s">
        <v>390</v>
      </c>
      <c r="F729" s="568" t="s">
        <v>102</v>
      </c>
      <c r="G729" s="30"/>
      <c r="H729" s="30"/>
      <c r="I729" s="30"/>
      <c r="J729" s="30"/>
      <c r="K729" s="30"/>
      <c r="L729" s="30"/>
      <c r="M729" s="650"/>
      <c r="N729" s="659">
        <v>13.3</v>
      </c>
      <c r="O729" s="660">
        <v>5</v>
      </c>
      <c r="P729" s="30">
        <v>11.25</v>
      </c>
      <c r="Q729" s="662">
        <f t="shared" si="11"/>
        <v>149.625</v>
      </c>
    </row>
    <row r="730" s="1" customFormat="1" spans="1:17">
      <c r="A730" s="650">
        <v>724</v>
      </c>
      <c r="B730" s="651" t="s">
        <v>10853</v>
      </c>
      <c r="C730" s="652" t="s">
        <v>10854</v>
      </c>
      <c r="D730" s="30"/>
      <c r="E730" s="30" t="s">
        <v>390</v>
      </c>
      <c r="F730" s="568" t="s">
        <v>102</v>
      </c>
      <c r="G730" s="30"/>
      <c r="H730" s="30"/>
      <c r="I730" s="30"/>
      <c r="J730" s="30"/>
      <c r="K730" s="30"/>
      <c r="L730" s="30"/>
      <c r="M730" s="650"/>
      <c r="N730" s="659">
        <v>5.32</v>
      </c>
      <c r="O730" s="660">
        <v>2</v>
      </c>
      <c r="P730" s="30">
        <v>11.25</v>
      </c>
      <c r="Q730" s="662">
        <f t="shared" si="11"/>
        <v>59.85</v>
      </c>
    </row>
    <row r="731" s="1" customFormat="1" spans="1:17">
      <c r="A731" s="650">
        <v>725</v>
      </c>
      <c r="B731" s="651" t="s">
        <v>10855</v>
      </c>
      <c r="C731" s="652" t="s">
        <v>10856</v>
      </c>
      <c r="D731" s="30"/>
      <c r="E731" s="30" t="s">
        <v>390</v>
      </c>
      <c r="F731" s="568" t="s">
        <v>102</v>
      </c>
      <c r="G731" s="30"/>
      <c r="H731" s="30"/>
      <c r="I731" s="30"/>
      <c r="J731" s="30"/>
      <c r="K731" s="30"/>
      <c r="L731" s="30"/>
      <c r="M731" s="650"/>
      <c r="N731" s="659">
        <v>10.64</v>
      </c>
      <c r="O731" s="660">
        <v>4</v>
      </c>
      <c r="P731" s="30">
        <v>11.25</v>
      </c>
      <c r="Q731" s="662">
        <f t="shared" si="11"/>
        <v>119.7</v>
      </c>
    </row>
    <row r="732" s="1" customFormat="1" spans="1:17">
      <c r="A732" s="650">
        <v>726</v>
      </c>
      <c r="B732" s="651" t="s">
        <v>10857</v>
      </c>
      <c r="C732" s="652" t="s">
        <v>10858</v>
      </c>
      <c r="D732" s="30"/>
      <c r="E732" s="30" t="s">
        <v>390</v>
      </c>
      <c r="F732" s="568" t="s">
        <v>102</v>
      </c>
      <c r="G732" s="30"/>
      <c r="H732" s="30"/>
      <c r="I732" s="30"/>
      <c r="J732" s="30"/>
      <c r="K732" s="30"/>
      <c r="L732" s="30"/>
      <c r="M732" s="650"/>
      <c r="N732" s="659">
        <v>7.98</v>
      </c>
      <c r="O732" s="660">
        <v>3</v>
      </c>
      <c r="P732" s="30">
        <v>11.25</v>
      </c>
      <c r="Q732" s="662">
        <f t="shared" si="11"/>
        <v>89.775</v>
      </c>
    </row>
    <row r="733" s="1" customFormat="1" spans="1:17">
      <c r="A733" s="650">
        <v>727</v>
      </c>
      <c r="B733" s="651" t="s">
        <v>10859</v>
      </c>
      <c r="C733" s="652" t="s">
        <v>7838</v>
      </c>
      <c r="D733" s="30"/>
      <c r="E733" s="30" t="s">
        <v>390</v>
      </c>
      <c r="F733" s="568" t="s">
        <v>102</v>
      </c>
      <c r="G733" s="30"/>
      <c r="H733" s="30"/>
      <c r="I733" s="30"/>
      <c r="J733" s="30"/>
      <c r="K733" s="30"/>
      <c r="L733" s="30"/>
      <c r="M733" s="650"/>
      <c r="N733" s="659">
        <v>7.98</v>
      </c>
      <c r="O733" s="660">
        <v>3</v>
      </c>
      <c r="P733" s="30">
        <v>11.25</v>
      </c>
      <c r="Q733" s="662">
        <f t="shared" si="11"/>
        <v>89.775</v>
      </c>
    </row>
    <row r="734" s="1" customFormat="1" spans="1:17">
      <c r="A734" s="650">
        <v>728</v>
      </c>
      <c r="B734" s="651" t="s">
        <v>10860</v>
      </c>
      <c r="C734" s="652" t="s">
        <v>7405</v>
      </c>
      <c r="D734" s="30"/>
      <c r="E734" s="30" t="s">
        <v>390</v>
      </c>
      <c r="F734" s="568" t="s">
        <v>102</v>
      </c>
      <c r="G734" s="30"/>
      <c r="H734" s="30"/>
      <c r="I734" s="30"/>
      <c r="J734" s="30"/>
      <c r="K734" s="30"/>
      <c r="L734" s="30"/>
      <c r="M734" s="650"/>
      <c r="N734" s="659">
        <v>7.98</v>
      </c>
      <c r="O734" s="660">
        <v>3</v>
      </c>
      <c r="P734" s="30">
        <v>11.25</v>
      </c>
      <c r="Q734" s="662">
        <f t="shared" si="11"/>
        <v>89.775</v>
      </c>
    </row>
    <row r="735" s="1" customFormat="1" spans="1:17">
      <c r="A735" s="650">
        <v>729</v>
      </c>
      <c r="B735" s="651" t="s">
        <v>10861</v>
      </c>
      <c r="C735" s="652" t="s">
        <v>10291</v>
      </c>
      <c r="D735" s="30"/>
      <c r="E735" s="30" t="s">
        <v>390</v>
      </c>
      <c r="F735" s="568" t="s">
        <v>102</v>
      </c>
      <c r="G735" s="30"/>
      <c r="H735" s="30"/>
      <c r="I735" s="30"/>
      <c r="J735" s="30"/>
      <c r="K735" s="30"/>
      <c r="L735" s="30"/>
      <c r="M735" s="650"/>
      <c r="N735" s="659">
        <v>10.64</v>
      </c>
      <c r="O735" s="660">
        <v>4</v>
      </c>
      <c r="P735" s="30">
        <v>11.25</v>
      </c>
      <c r="Q735" s="662">
        <f t="shared" si="11"/>
        <v>119.7</v>
      </c>
    </row>
    <row r="736" s="1" customFormat="1" ht="21" spans="1:17">
      <c r="A736" s="663" t="s">
        <v>9657</v>
      </c>
      <c r="B736" s="664" t="s">
        <v>10862</v>
      </c>
      <c r="C736" s="647" t="s">
        <v>3</v>
      </c>
      <c r="D736" s="648"/>
      <c r="E736" s="649"/>
      <c r="F736" s="665" t="s">
        <v>391</v>
      </c>
      <c r="G736" s="648"/>
      <c r="H736" s="648"/>
      <c r="I736" s="648"/>
      <c r="J736" s="648"/>
      <c r="K736" s="648"/>
      <c r="L736" s="648"/>
      <c r="M736" s="657"/>
      <c r="N736" s="667">
        <v>2333.6</v>
      </c>
      <c r="O736" s="668">
        <v>1800</v>
      </c>
      <c r="P736" s="669">
        <v>11.25</v>
      </c>
      <c r="Q736" s="672">
        <f t="shared" si="11"/>
        <v>26253</v>
      </c>
    </row>
    <row r="737" s="1" customFormat="1" spans="1:17">
      <c r="A737" s="650">
        <v>1</v>
      </c>
      <c r="B737" s="651" t="s">
        <v>10863</v>
      </c>
      <c r="C737" s="652" t="s">
        <v>10864</v>
      </c>
      <c r="D737" s="568"/>
      <c r="E737" s="568"/>
      <c r="F737" s="26" t="s">
        <v>391</v>
      </c>
      <c r="G737" s="568"/>
      <c r="H737" s="312"/>
      <c r="I737" s="312"/>
      <c r="J737" s="312"/>
      <c r="K737" s="312"/>
      <c r="L737" s="312"/>
      <c r="M737" s="312"/>
      <c r="N737" s="670">
        <v>6.48</v>
      </c>
      <c r="O737" s="660">
        <v>5</v>
      </c>
      <c r="P737" s="662">
        <v>11.25</v>
      </c>
      <c r="Q737" s="662">
        <f t="shared" si="11"/>
        <v>72.9</v>
      </c>
    </row>
    <row r="738" s="1" customFormat="1" spans="1:17">
      <c r="A738" s="650">
        <v>2</v>
      </c>
      <c r="B738" s="651" t="s">
        <v>10865</v>
      </c>
      <c r="C738" s="652" t="s">
        <v>10866</v>
      </c>
      <c r="D738" s="568"/>
      <c r="E738" s="568"/>
      <c r="F738" s="26" t="s">
        <v>391</v>
      </c>
      <c r="G738" s="568"/>
      <c r="H738" s="312"/>
      <c r="I738" s="312"/>
      <c r="J738" s="312"/>
      <c r="K738" s="312"/>
      <c r="L738" s="312"/>
      <c r="M738" s="312"/>
      <c r="N738" s="670">
        <v>6.48</v>
      </c>
      <c r="O738" s="660">
        <v>5</v>
      </c>
      <c r="P738" s="662">
        <v>11.25</v>
      </c>
      <c r="Q738" s="662">
        <f t="shared" si="11"/>
        <v>72.9</v>
      </c>
    </row>
    <row r="739" s="1" customFormat="1" spans="1:17">
      <c r="A739" s="650">
        <v>3</v>
      </c>
      <c r="B739" s="651" t="s">
        <v>10867</v>
      </c>
      <c r="C739" s="652" t="s">
        <v>10868</v>
      </c>
      <c r="D739" s="568"/>
      <c r="E739" s="568"/>
      <c r="F739" s="26" t="s">
        <v>391</v>
      </c>
      <c r="G739" s="568"/>
      <c r="H739" s="312"/>
      <c r="I739" s="312"/>
      <c r="J739" s="312"/>
      <c r="K739" s="312"/>
      <c r="L739" s="312"/>
      <c r="M739" s="312"/>
      <c r="N739" s="670">
        <v>6.48</v>
      </c>
      <c r="O739" s="660">
        <v>5</v>
      </c>
      <c r="P739" s="662">
        <v>11.25</v>
      </c>
      <c r="Q739" s="662">
        <f t="shared" si="11"/>
        <v>72.9</v>
      </c>
    </row>
    <row r="740" s="1" customFormat="1" spans="1:17">
      <c r="A740" s="650">
        <v>4</v>
      </c>
      <c r="B740" s="651" t="s">
        <v>10869</v>
      </c>
      <c r="C740" s="652" t="s">
        <v>8814</v>
      </c>
      <c r="D740" s="568"/>
      <c r="E740" s="568"/>
      <c r="F740" s="26" t="s">
        <v>391</v>
      </c>
      <c r="G740" s="568"/>
      <c r="H740" s="312"/>
      <c r="I740" s="312"/>
      <c r="J740" s="312"/>
      <c r="K740" s="312"/>
      <c r="L740" s="312"/>
      <c r="M740" s="312"/>
      <c r="N740" s="670">
        <v>6.48</v>
      </c>
      <c r="O740" s="660">
        <v>5</v>
      </c>
      <c r="P740" s="662">
        <v>11.25</v>
      </c>
      <c r="Q740" s="662">
        <f t="shared" si="11"/>
        <v>72.9</v>
      </c>
    </row>
    <row r="741" s="1" customFormat="1" spans="1:17">
      <c r="A741" s="650">
        <v>5</v>
      </c>
      <c r="B741" s="651" t="s">
        <v>10870</v>
      </c>
      <c r="C741" s="652" t="s">
        <v>10871</v>
      </c>
      <c r="D741" s="568"/>
      <c r="E741" s="568"/>
      <c r="F741" s="26" t="s">
        <v>391</v>
      </c>
      <c r="G741" s="568"/>
      <c r="H741" s="312"/>
      <c r="I741" s="312"/>
      <c r="J741" s="312"/>
      <c r="K741" s="312"/>
      <c r="L741" s="312"/>
      <c r="M741" s="312"/>
      <c r="N741" s="670">
        <v>5.18</v>
      </c>
      <c r="O741" s="660">
        <v>4</v>
      </c>
      <c r="P741" s="662">
        <v>11.25</v>
      </c>
      <c r="Q741" s="662">
        <f t="shared" si="11"/>
        <v>58.275</v>
      </c>
    </row>
    <row r="742" s="1" customFormat="1" spans="1:17">
      <c r="A742" s="650">
        <v>6</v>
      </c>
      <c r="B742" s="651" t="s">
        <v>10872</v>
      </c>
      <c r="C742" s="652" t="s">
        <v>3615</v>
      </c>
      <c r="D742" s="568"/>
      <c r="E742" s="568"/>
      <c r="F742" s="26" t="s">
        <v>391</v>
      </c>
      <c r="G742" s="568"/>
      <c r="H742" s="312"/>
      <c r="I742" s="312"/>
      <c r="J742" s="312"/>
      <c r="K742" s="312"/>
      <c r="L742" s="312"/>
      <c r="M742" s="312"/>
      <c r="N742" s="670">
        <v>5.18</v>
      </c>
      <c r="O742" s="660">
        <v>4</v>
      </c>
      <c r="P742" s="662">
        <v>11.25</v>
      </c>
      <c r="Q742" s="662">
        <f t="shared" si="11"/>
        <v>58.275</v>
      </c>
    </row>
    <row r="743" s="1" customFormat="1" spans="1:17">
      <c r="A743" s="650">
        <v>7</v>
      </c>
      <c r="B743" s="651" t="s">
        <v>10873</v>
      </c>
      <c r="C743" s="652" t="s">
        <v>10874</v>
      </c>
      <c r="D743" s="568"/>
      <c r="E743" s="568"/>
      <c r="F743" s="26" t="s">
        <v>391</v>
      </c>
      <c r="G743" s="568"/>
      <c r="H743" s="312"/>
      <c r="I743" s="312"/>
      <c r="J743" s="312"/>
      <c r="K743" s="312"/>
      <c r="L743" s="312"/>
      <c r="M743" s="312"/>
      <c r="N743" s="670">
        <v>5.18</v>
      </c>
      <c r="O743" s="660">
        <v>4</v>
      </c>
      <c r="P743" s="662">
        <v>11.25</v>
      </c>
      <c r="Q743" s="662">
        <f t="shared" si="11"/>
        <v>58.275</v>
      </c>
    </row>
    <row r="744" s="1" customFormat="1" spans="1:17">
      <c r="A744" s="650">
        <v>8</v>
      </c>
      <c r="B744" s="651" t="s">
        <v>10875</v>
      </c>
      <c r="C744" s="652" t="s">
        <v>8088</v>
      </c>
      <c r="D744" s="568"/>
      <c r="E744" s="568"/>
      <c r="F744" s="26" t="s">
        <v>391</v>
      </c>
      <c r="G744" s="568"/>
      <c r="H744" s="312"/>
      <c r="I744" s="312"/>
      <c r="J744" s="312"/>
      <c r="K744" s="312"/>
      <c r="L744" s="312"/>
      <c r="M744" s="312"/>
      <c r="N744" s="670">
        <v>5.18</v>
      </c>
      <c r="O744" s="660">
        <v>4</v>
      </c>
      <c r="P744" s="662">
        <v>11.25</v>
      </c>
      <c r="Q744" s="662">
        <f t="shared" si="11"/>
        <v>58.275</v>
      </c>
    </row>
    <row r="745" s="1" customFormat="1" spans="1:17">
      <c r="A745" s="650">
        <v>9</v>
      </c>
      <c r="B745" s="651" t="s">
        <v>1702</v>
      </c>
      <c r="C745" s="652" t="s">
        <v>738</v>
      </c>
      <c r="D745" s="568"/>
      <c r="E745" s="568"/>
      <c r="F745" s="26" t="s">
        <v>391</v>
      </c>
      <c r="G745" s="568"/>
      <c r="H745" s="312"/>
      <c r="I745" s="312"/>
      <c r="J745" s="312"/>
      <c r="K745" s="312"/>
      <c r="L745" s="312"/>
      <c r="M745" s="312"/>
      <c r="N745" s="670">
        <v>3.88</v>
      </c>
      <c r="O745" s="660">
        <v>3</v>
      </c>
      <c r="P745" s="662">
        <v>11.25</v>
      </c>
      <c r="Q745" s="662">
        <f t="shared" si="11"/>
        <v>43.65</v>
      </c>
    </row>
    <row r="746" s="1" customFormat="1" spans="1:17">
      <c r="A746" s="650">
        <v>10</v>
      </c>
      <c r="B746" s="651" t="s">
        <v>10876</v>
      </c>
      <c r="C746" s="652" t="s">
        <v>10877</v>
      </c>
      <c r="D746" s="568"/>
      <c r="E746" s="568"/>
      <c r="F746" s="26" t="s">
        <v>391</v>
      </c>
      <c r="G746" s="568"/>
      <c r="H746" s="312"/>
      <c r="I746" s="312"/>
      <c r="J746" s="312"/>
      <c r="K746" s="312"/>
      <c r="L746" s="312"/>
      <c r="M746" s="312"/>
      <c r="N746" s="670">
        <v>7.8</v>
      </c>
      <c r="O746" s="660">
        <v>6</v>
      </c>
      <c r="P746" s="662">
        <v>11.25</v>
      </c>
      <c r="Q746" s="662">
        <f t="shared" si="11"/>
        <v>87.75</v>
      </c>
    </row>
    <row r="747" s="1" customFormat="1" spans="1:17">
      <c r="A747" s="650">
        <v>11</v>
      </c>
      <c r="B747" s="651" t="s">
        <v>10878</v>
      </c>
      <c r="C747" s="652" t="s">
        <v>10879</v>
      </c>
      <c r="D747" s="568"/>
      <c r="E747" s="568"/>
      <c r="F747" s="26" t="s">
        <v>391</v>
      </c>
      <c r="G747" s="568"/>
      <c r="H747" s="312"/>
      <c r="I747" s="312"/>
      <c r="J747" s="312"/>
      <c r="K747" s="312"/>
      <c r="L747" s="312"/>
      <c r="M747" s="312"/>
      <c r="N747" s="670">
        <v>5.18</v>
      </c>
      <c r="O747" s="660">
        <v>4</v>
      </c>
      <c r="P747" s="662">
        <v>11.25</v>
      </c>
      <c r="Q747" s="662">
        <f t="shared" si="11"/>
        <v>58.275</v>
      </c>
    </row>
    <row r="748" s="1" customFormat="1" spans="1:17">
      <c r="A748" s="650">
        <v>12</v>
      </c>
      <c r="B748" s="651" t="s">
        <v>10880</v>
      </c>
      <c r="C748" s="652" t="s">
        <v>10881</v>
      </c>
      <c r="D748" s="568"/>
      <c r="E748" s="568"/>
      <c r="F748" s="26" t="s">
        <v>391</v>
      </c>
      <c r="G748" s="568"/>
      <c r="H748" s="312"/>
      <c r="I748" s="312"/>
      <c r="J748" s="312"/>
      <c r="K748" s="312"/>
      <c r="L748" s="312"/>
      <c r="M748" s="312"/>
      <c r="N748" s="670">
        <v>7.8</v>
      </c>
      <c r="O748" s="660">
        <v>6</v>
      </c>
      <c r="P748" s="662">
        <v>11.25</v>
      </c>
      <c r="Q748" s="662">
        <f t="shared" si="11"/>
        <v>87.75</v>
      </c>
    </row>
    <row r="749" s="1" customFormat="1" spans="1:17">
      <c r="A749" s="650">
        <v>13</v>
      </c>
      <c r="B749" s="651" t="s">
        <v>10882</v>
      </c>
      <c r="C749" s="652" t="s">
        <v>10883</v>
      </c>
      <c r="D749" s="568"/>
      <c r="E749" s="568"/>
      <c r="F749" s="26" t="s">
        <v>391</v>
      </c>
      <c r="G749" s="568"/>
      <c r="H749" s="312"/>
      <c r="I749" s="312"/>
      <c r="J749" s="312"/>
      <c r="K749" s="312"/>
      <c r="L749" s="312"/>
      <c r="M749" s="312"/>
      <c r="N749" s="671">
        <v>1.3</v>
      </c>
      <c r="O749" s="660">
        <v>1</v>
      </c>
      <c r="P749" s="662">
        <v>11.25</v>
      </c>
      <c r="Q749" s="662">
        <f t="shared" si="11"/>
        <v>14.625</v>
      </c>
    </row>
    <row r="750" s="1" customFormat="1" spans="1:17">
      <c r="A750" s="650">
        <v>14</v>
      </c>
      <c r="B750" s="651" t="s">
        <v>10884</v>
      </c>
      <c r="C750" s="652" t="s">
        <v>10885</v>
      </c>
      <c r="D750" s="568"/>
      <c r="E750" s="568"/>
      <c r="F750" s="26" t="s">
        <v>391</v>
      </c>
      <c r="G750" s="568"/>
      <c r="H750" s="312"/>
      <c r="I750" s="312"/>
      <c r="J750" s="312"/>
      <c r="K750" s="312"/>
      <c r="L750" s="312"/>
      <c r="M750" s="312"/>
      <c r="N750" s="670">
        <v>6.48</v>
      </c>
      <c r="O750" s="660">
        <v>5</v>
      </c>
      <c r="P750" s="662">
        <v>11.25</v>
      </c>
      <c r="Q750" s="662">
        <f t="shared" si="11"/>
        <v>72.9</v>
      </c>
    </row>
    <row r="751" s="1" customFormat="1" spans="1:17">
      <c r="A751" s="650">
        <v>15</v>
      </c>
      <c r="B751" s="651" t="s">
        <v>10886</v>
      </c>
      <c r="C751" s="652" t="s">
        <v>10887</v>
      </c>
      <c r="D751" s="568"/>
      <c r="E751" s="568"/>
      <c r="F751" s="26" t="s">
        <v>391</v>
      </c>
      <c r="G751" s="568"/>
      <c r="H751" s="312"/>
      <c r="I751" s="312"/>
      <c r="J751" s="312"/>
      <c r="K751" s="312"/>
      <c r="L751" s="312"/>
      <c r="M751" s="312"/>
      <c r="N751" s="670">
        <v>5.18</v>
      </c>
      <c r="O751" s="660">
        <v>4</v>
      </c>
      <c r="P751" s="662">
        <v>11.25</v>
      </c>
      <c r="Q751" s="662">
        <f t="shared" si="11"/>
        <v>58.275</v>
      </c>
    </row>
    <row r="752" s="1" customFormat="1" spans="1:17">
      <c r="A752" s="650">
        <v>16</v>
      </c>
      <c r="B752" s="651" t="s">
        <v>10888</v>
      </c>
      <c r="C752" s="652" t="s">
        <v>10889</v>
      </c>
      <c r="D752" s="568"/>
      <c r="E752" s="568"/>
      <c r="F752" s="26" t="s">
        <v>391</v>
      </c>
      <c r="G752" s="568"/>
      <c r="H752" s="312"/>
      <c r="I752" s="312"/>
      <c r="J752" s="312"/>
      <c r="K752" s="312"/>
      <c r="L752" s="312"/>
      <c r="M752" s="312"/>
      <c r="N752" s="670">
        <v>3.88</v>
      </c>
      <c r="O752" s="660">
        <v>3</v>
      </c>
      <c r="P752" s="662">
        <v>11.25</v>
      </c>
      <c r="Q752" s="662">
        <f t="shared" si="11"/>
        <v>43.65</v>
      </c>
    </row>
    <row r="753" s="1" customFormat="1" spans="1:17">
      <c r="A753" s="650">
        <v>17</v>
      </c>
      <c r="B753" s="651" t="s">
        <v>10890</v>
      </c>
      <c r="C753" s="652" t="s">
        <v>10891</v>
      </c>
      <c r="D753" s="568"/>
      <c r="E753" s="568"/>
      <c r="F753" s="26" t="s">
        <v>391</v>
      </c>
      <c r="G753" s="568"/>
      <c r="H753" s="312"/>
      <c r="I753" s="312"/>
      <c r="J753" s="312"/>
      <c r="K753" s="312"/>
      <c r="L753" s="312"/>
      <c r="M753" s="312"/>
      <c r="N753" s="670">
        <v>6.48</v>
      </c>
      <c r="O753" s="660">
        <v>5</v>
      </c>
      <c r="P753" s="662">
        <v>11.25</v>
      </c>
      <c r="Q753" s="662">
        <f t="shared" si="11"/>
        <v>72.9</v>
      </c>
    </row>
    <row r="754" s="1" customFormat="1" spans="1:17">
      <c r="A754" s="650">
        <v>18</v>
      </c>
      <c r="B754" s="651" t="s">
        <v>10892</v>
      </c>
      <c r="C754" s="652" t="s">
        <v>10893</v>
      </c>
      <c r="D754" s="568"/>
      <c r="E754" s="568"/>
      <c r="F754" s="26" t="s">
        <v>391</v>
      </c>
      <c r="G754" s="568"/>
      <c r="H754" s="312"/>
      <c r="I754" s="312"/>
      <c r="J754" s="312"/>
      <c r="K754" s="312"/>
      <c r="L754" s="312"/>
      <c r="M754" s="312"/>
      <c r="N754" s="670">
        <v>5.18</v>
      </c>
      <c r="O754" s="660">
        <v>4</v>
      </c>
      <c r="P754" s="662">
        <v>11.25</v>
      </c>
      <c r="Q754" s="662">
        <f t="shared" si="11"/>
        <v>58.275</v>
      </c>
    </row>
    <row r="755" s="1" customFormat="1" spans="1:17">
      <c r="A755" s="650">
        <v>19</v>
      </c>
      <c r="B755" s="666" t="s">
        <v>10894</v>
      </c>
      <c r="C755" s="652" t="s">
        <v>10895</v>
      </c>
      <c r="D755" s="568"/>
      <c r="E755" s="568"/>
      <c r="F755" s="26" t="s">
        <v>391</v>
      </c>
      <c r="G755" s="568"/>
      <c r="H755" s="312"/>
      <c r="I755" s="312"/>
      <c r="J755" s="312"/>
      <c r="K755" s="312"/>
      <c r="L755" s="312"/>
      <c r="M755" s="312"/>
      <c r="N755" s="670">
        <v>3.88</v>
      </c>
      <c r="O755" s="660">
        <v>3</v>
      </c>
      <c r="P755" s="662">
        <v>11.25</v>
      </c>
      <c r="Q755" s="662">
        <f t="shared" si="11"/>
        <v>43.65</v>
      </c>
    </row>
    <row r="756" s="1" customFormat="1" spans="1:17">
      <c r="A756" s="650">
        <v>20</v>
      </c>
      <c r="B756" s="651" t="s">
        <v>10896</v>
      </c>
      <c r="C756" s="652" t="s">
        <v>10897</v>
      </c>
      <c r="D756" s="568"/>
      <c r="E756" s="568"/>
      <c r="F756" s="26" t="s">
        <v>391</v>
      </c>
      <c r="G756" s="568"/>
      <c r="H756" s="312"/>
      <c r="I756" s="312"/>
      <c r="J756" s="312"/>
      <c r="K756" s="312"/>
      <c r="L756" s="312"/>
      <c r="M756" s="312"/>
      <c r="N756" s="670">
        <v>7.8</v>
      </c>
      <c r="O756" s="660">
        <v>6</v>
      </c>
      <c r="P756" s="662">
        <v>11.25</v>
      </c>
      <c r="Q756" s="662">
        <f t="shared" si="11"/>
        <v>87.75</v>
      </c>
    </row>
    <row r="757" s="1" customFormat="1" spans="1:17">
      <c r="A757" s="650">
        <v>21</v>
      </c>
      <c r="B757" s="651" t="s">
        <v>10898</v>
      </c>
      <c r="C757" s="652" t="s">
        <v>10899</v>
      </c>
      <c r="D757" s="568"/>
      <c r="E757" s="568"/>
      <c r="F757" s="26" t="s">
        <v>391</v>
      </c>
      <c r="G757" s="568"/>
      <c r="H757" s="312"/>
      <c r="I757" s="312"/>
      <c r="J757" s="312"/>
      <c r="K757" s="312"/>
      <c r="L757" s="312"/>
      <c r="M757" s="312"/>
      <c r="N757" s="670">
        <v>5.18</v>
      </c>
      <c r="O757" s="660">
        <v>4</v>
      </c>
      <c r="P757" s="662">
        <v>11.25</v>
      </c>
      <c r="Q757" s="662">
        <f t="shared" si="11"/>
        <v>58.275</v>
      </c>
    </row>
    <row r="758" s="1" customFormat="1" spans="1:17">
      <c r="A758" s="650">
        <v>22</v>
      </c>
      <c r="B758" s="651" t="s">
        <v>6328</v>
      </c>
      <c r="C758" s="652" t="s">
        <v>10900</v>
      </c>
      <c r="D758" s="568"/>
      <c r="E758" s="568"/>
      <c r="F758" s="26" t="s">
        <v>391</v>
      </c>
      <c r="G758" s="568"/>
      <c r="H758" s="312"/>
      <c r="I758" s="312"/>
      <c r="J758" s="312"/>
      <c r="K758" s="312"/>
      <c r="L758" s="312"/>
      <c r="M758" s="312"/>
      <c r="N758" s="670">
        <v>5.18</v>
      </c>
      <c r="O758" s="660">
        <v>4</v>
      </c>
      <c r="P758" s="662">
        <v>11.25</v>
      </c>
      <c r="Q758" s="662">
        <f t="shared" si="11"/>
        <v>58.275</v>
      </c>
    </row>
    <row r="759" s="1" customFormat="1" spans="1:17">
      <c r="A759" s="650">
        <v>23</v>
      </c>
      <c r="B759" s="651" t="s">
        <v>9395</v>
      </c>
      <c r="C759" s="652" t="s">
        <v>9396</v>
      </c>
      <c r="D759" s="568"/>
      <c r="E759" s="568"/>
      <c r="F759" s="26" t="s">
        <v>391</v>
      </c>
      <c r="G759" s="568"/>
      <c r="H759" s="312"/>
      <c r="I759" s="312"/>
      <c r="J759" s="312"/>
      <c r="K759" s="312"/>
      <c r="L759" s="312"/>
      <c r="M759" s="312"/>
      <c r="N759" s="670">
        <v>5.18</v>
      </c>
      <c r="O759" s="660">
        <v>4</v>
      </c>
      <c r="P759" s="662">
        <v>11.25</v>
      </c>
      <c r="Q759" s="662">
        <f t="shared" si="11"/>
        <v>58.275</v>
      </c>
    </row>
    <row r="760" s="1" customFormat="1" spans="1:17">
      <c r="A760" s="650">
        <v>24</v>
      </c>
      <c r="B760" s="651" t="s">
        <v>10901</v>
      </c>
      <c r="C760" s="652" t="s">
        <v>10902</v>
      </c>
      <c r="D760" s="568"/>
      <c r="E760" s="568"/>
      <c r="F760" s="26" t="s">
        <v>391</v>
      </c>
      <c r="G760" s="568"/>
      <c r="H760" s="312"/>
      <c r="I760" s="312"/>
      <c r="J760" s="312"/>
      <c r="K760" s="312"/>
      <c r="L760" s="312"/>
      <c r="M760" s="312"/>
      <c r="N760" s="670">
        <v>6.48</v>
      </c>
      <c r="O760" s="660">
        <v>5</v>
      </c>
      <c r="P760" s="662">
        <v>11.25</v>
      </c>
      <c r="Q760" s="662">
        <f t="shared" si="11"/>
        <v>72.9</v>
      </c>
    </row>
    <row r="761" s="1" customFormat="1" spans="1:17">
      <c r="A761" s="650">
        <v>25</v>
      </c>
      <c r="B761" s="651" t="s">
        <v>10903</v>
      </c>
      <c r="C761" s="652" t="s">
        <v>10904</v>
      </c>
      <c r="D761" s="568"/>
      <c r="E761" s="568"/>
      <c r="F761" s="26" t="s">
        <v>391</v>
      </c>
      <c r="G761" s="568"/>
      <c r="H761" s="312"/>
      <c r="I761" s="312"/>
      <c r="J761" s="312"/>
      <c r="K761" s="312"/>
      <c r="L761" s="312"/>
      <c r="M761" s="312"/>
      <c r="N761" s="670">
        <v>5.18</v>
      </c>
      <c r="O761" s="660">
        <v>4</v>
      </c>
      <c r="P761" s="662">
        <v>11.25</v>
      </c>
      <c r="Q761" s="662">
        <f t="shared" si="11"/>
        <v>58.275</v>
      </c>
    </row>
    <row r="762" s="1" customFormat="1" spans="1:17">
      <c r="A762" s="650">
        <v>26</v>
      </c>
      <c r="B762" s="651" t="s">
        <v>10905</v>
      </c>
      <c r="C762" s="652" t="s">
        <v>10365</v>
      </c>
      <c r="D762" s="568"/>
      <c r="E762" s="568"/>
      <c r="F762" s="26" t="s">
        <v>391</v>
      </c>
      <c r="G762" s="568"/>
      <c r="H762" s="312"/>
      <c r="I762" s="312"/>
      <c r="J762" s="312"/>
      <c r="K762" s="312"/>
      <c r="L762" s="312"/>
      <c r="M762" s="312"/>
      <c r="N762" s="670">
        <v>6.48</v>
      </c>
      <c r="O762" s="660">
        <v>5</v>
      </c>
      <c r="P762" s="662">
        <v>11.25</v>
      </c>
      <c r="Q762" s="662">
        <f t="shared" si="11"/>
        <v>72.9</v>
      </c>
    </row>
    <row r="763" s="1" customFormat="1" spans="1:17">
      <c r="A763" s="650">
        <v>27</v>
      </c>
      <c r="B763" s="651" t="s">
        <v>10906</v>
      </c>
      <c r="C763" s="652" t="s">
        <v>10907</v>
      </c>
      <c r="D763" s="568"/>
      <c r="E763" s="568"/>
      <c r="F763" s="26" t="s">
        <v>391</v>
      </c>
      <c r="G763" s="568"/>
      <c r="H763" s="312"/>
      <c r="I763" s="312"/>
      <c r="J763" s="312"/>
      <c r="K763" s="312"/>
      <c r="L763" s="312"/>
      <c r="M763" s="312"/>
      <c r="N763" s="671">
        <v>1.3</v>
      </c>
      <c r="O763" s="660">
        <v>1</v>
      </c>
      <c r="P763" s="662">
        <v>11.25</v>
      </c>
      <c r="Q763" s="662">
        <f t="shared" si="11"/>
        <v>14.625</v>
      </c>
    </row>
    <row r="764" s="1" customFormat="1" spans="1:17">
      <c r="A764" s="650">
        <v>28</v>
      </c>
      <c r="B764" s="651" t="s">
        <v>10908</v>
      </c>
      <c r="C764" s="652" t="s">
        <v>10909</v>
      </c>
      <c r="D764" s="568"/>
      <c r="E764" s="568"/>
      <c r="F764" s="26" t="s">
        <v>391</v>
      </c>
      <c r="G764" s="568"/>
      <c r="H764" s="312"/>
      <c r="I764" s="312"/>
      <c r="J764" s="312"/>
      <c r="K764" s="312"/>
      <c r="L764" s="312"/>
      <c r="M764" s="312"/>
      <c r="N764" s="670">
        <v>3.88</v>
      </c>
      <c r="O764" s="660">
        <v>3</v>
      </c>
      <c r="P764" s="662">
        <v>11.25</v>
      </c>
      <c r="Q764" s="662">
        <f t="shared" si="11"/>
        <v>43.65</v>
      </c>
    </row>
    <row r="765" s="1" customFormat="1" spans="1:17">
      <c r="A765" s="650">
        <v>29</v>
      </c>
      <c r="B765" s="651" t="s">
        <v>10910</v>
      </c>
      <c r="C765" s="652" t="s">
        <v>10911</v>
      </c>
      <c r="D765" s="568"/>
      <c r="E765" s="568"/>
      <c r="F765" s="26" t="s">
        <v>391</v>
      </c>
      <c r="G765" s="568"/>
      <c r="H765" s="312"/>
      <c r="I765" s="312"/>
      <c r="J765" s="312"/>
      <c r="K765" s="312"/>
      <c r="L765" s="312"/>
      <c r="M765" s="312"/>
      <c r="N765" s="670">
        <v>5.18</v>
      </c>
      <c r="O765" s="660">
        <v>4</v>
      </c>
      <c r="P765" s="662">
        <v>11.25</v>
      </c>
      <c r="Q765" s="662">
        <f t="shared" si="11"/>
        <v>58.275</v>
      </c>
    </row>
    <row r="766" s="1" customFormat="1" spans="1:17">
      <c r="A766" s="650">
        <v>30</v>
      </c>
      <c r="B766" s="651" t="s">
        <v>4229</v>
      </c>
      <c r="C766" s="652" t="s">
        <v>3401</v>
      </c>
      <c r="D766" s="568"/>
      <c r="E766" s="568"/>
      <c r="F766" s="26" t="s">
        <v>391</v>
      </c>
      <c r="G766" s="568"/>
      <c r="H766" s="312"/>
      <c r="I766" s="312"/>
      <c r="J766" s="312"/>
      <c r="K766" s="312"/>
      <c r="L766" s="312"/>
      <c r="M766" s="312"/>
      <c r="N766" s="670">
        <v>7.8</v>
      </c>
      <c r="O766" s="660">
        <v>6</v>
      </c>
      <c r="P766" s="662">
        <v>11.25</v>
      </c>
      <c r="Q766" s="662">
        <f t="shared" si="11"/>
        <v>87.75</v>
      </c>
    </row>
    <row r="767" s="1" customFormat="1" spans="1:17">
      <c r="A767" s="650">
        <v>31</v>
      </c>
      <c r="B767" s="651" t="s">
        <v>10912</v>
      </c>
      <c r="C767" s="652" t="s">
        <v>10913</v>
      </c>
      <c r="D767" s="568"/>
      <c r="E767" s="568"/>
      <c r="F767" s="26" t="s">
        <v>391</v>
      </c>
      <c r="G767" s="568"/>
      <c r="H767" s="312"/>
      <c r="I767" s="312"/>
      <c r="J767" s="312"/>
      <c r="K767" s="312"/>
      <c r="L767" s="312"/>
      <c r="M767" s="312"/>
      <c r="N767" s="671">
        <v>1.3</v>
      </c>
      <c r="O767" s="660">
        <v>1</v>
      </c>
      <c r="P767" s="662">
        <v>11.25</v>
      </c>
      <c r="Q767" s="662">
        <f t="shared" si="11"/>
        <v>14.625</v>
      </c>
    </row>
    <row r="768" s="1" customFormat="1" spans="1:17">
      <c r="A768" s="650">
        <v>32</v>
      </c>
      <c r="B768" s="651" t="s">
        <v>10914</v>
      </c>
      <c r="C768" s="652" t="s">
        <v>10915</v>
      </c>
      <c r="D768" s="568"/>
      <c r="E768" s="568"/>
      <c r="F768" s="26" t="s">
        <v>391</v>
      </c>
      <c r="G768" s="568"/>
      <c r="H768" s="312"/>
      <c r="I768" s="312"/>
      <c r="J768" s="312"/>
      <c r="K768" s="312"/>
      <c r="L768" s="312"/>
      <c r="M768" s="312"/>
      <c r="N768" s="670">
        <v>6.48</v>
      </c>
      <c r="O768" s="660">
        <v>5</v>
      </c>
      <c r="P768" s="662">
        <v>11.25</v>
      </c>
      <c r="Q768" s="662">
        <f t="shared" si="11"/>
        <v>72.9</v>
      </c>
    </row>
    <row r="769" s="1" customFormat="1" spans="1:17">
      <c r="A769" s="650">
        <v>33</v>
      </c>
      <c r="B769" s="651" t="s">
        <v>2767</v>
      </c>
      <c r="C769" s="652" t="s">
        <v>10916</v>
      </c>
      <c r="D769" s="568"/>
      <c r="E769" s="568"/>
      <c r="F769" s="26" t="s">
        <v>391</v>
      </c>
      <c r="G769" s="568"/>
      <c r="H769" s="312"/>
      <c r="I769" s="312"/>
      <c r="J769" s="312"/>
      <c r="K769" s="312"/>
      <c r="L769" s="312"/>
      <c r="M769" s="312"/>
      <c r="N769" s="671">
        <v>1.3</v>
      </c>
      <c r="O769" s="660">
        <v>1</v>
      </c>
      <c r="P769" s="662">
        <v>11.25</v>
      </c>
      <c r="Q769" s="662">
        <f t="shared" si="11"/>
        <v>14.625</v>
      </c>
    </row>
    <row r="770" s="1" customFormat="1" spans="1:17">
      <c r="A770" s="650">
        <v>34</v>
      </c>
      <c r="B770" s="651" t="s">
        <v>10917</v>
      </c>
      <c r="C770" s="652" t="s">
        <v>3714</v>
      </c>
      <c r="D770" s="568"/>
      <c r="E770" s="568"/>
      <c r="F770" s="26" t="s">
        <v>391</v>
      </c>
      <c r="G770" s="568"/>
      <c r="H770" s="312"/>
      <c r="I770" s="312"/>
      <c r="J770" s="312"/>
      <c r="K770" s="312"/>
      <c r="L770" s="312"/>
      <c r="M770" s="312"/>
      <c r="N770" s="670">
        <v>5.18</v>
      </c>
      <c r="O770" s="660">
        <v>4</v>
      </c>
      <c r="P770" s="662">
        <v>11.25</v>
      </c>
      <c r="Q770" s="662">
        <f t="shared" si="11"/>
        <v>58.275</v>
      </c>
    </row>
    <row r="771" s="1" customFormat="1" spans="1:17">
      <c r="A771" s="650">
        <v>35</v>
      </c>
      <c r="B771" s="651" t="s">
        <v>10918</v>
      </c>
      <c r="C771" s="652" t="s">
        <v>10919</v>
      </c>
      <c r="D771" s="568"/>
      <c r="E771" s="568"/>
      <c r="F771" s="26" t="s">
        <v>391</v>
      </c>
      <c r="G771" s="568"/>
      <c r="H771" s="312"/>
      <c r="I771" s="312"/>
      <c r="J771" s="312"/>
      <c r="K771" s="312"/>
      <c r="L771" s="312"/>
      <c r="M771" s="312"/>
      <c r="N771" s="670">
        <v>5.18</v>
      </c>
      <c r="O771" s="660">
        <v>4</v>
      </c>
      <c r="P771" s="662">
        <v>11.25</v>
      </c>
      <c r="Q771" s="662">
        <f t="shared" si="11"/>
        <v>58.275</v>
      </c>
    </row>
    <row r="772" s="1" customFormat="1" spans="1:17">
      <c r="A772" s="650">
        <v>36</v>
      </c>
      <c r="B772" s="651" t="s">
        <v>10920</v>
      </c>
      <c r="C772" s="652" t="s">
        <v>10921</v>
      </c>
      <c r="D772" s="568"/>
      <c r="E772" s="568"/>
      <c r="F772" s="26" t="s">
        <v>391</v>
      </c>
      <c r="G772" s="568"/>
      <c r="H772" s="312"/>
      <c r="I772" s="312"/>
      <c r="J772" s="312"/>
      <c r="K772" s="312"/>
      <c r="L772" s="312"/>
      <c r="M772" s="312"/>
      <c r="N772" s="670">
        <v>6.48</v>
      </c>
      <c r="O772" s="660">
        <v>5</v>
      </c>
      <c r="P772" s="662">
        <v>11.25</v>
      </c>
      <c r="Q772" s="662">
        <f t="shared" si="11"/>
        <v>72.9</v>
      </c>
    </row>
    <row r="773" s="1" customFormat="1" spans="1:17">
      <c r="A773" s="650">
        <v>37</v>
      </c>
      <c r="B773" s="651" t="s">
        <v>10922</v>
      </c>
      <c r="C773" s="652" t="s">
        <v>10923</v>
      </c>
      <c r="D773" s="568"/>
      <c r="E773" s="568"/>
      <c r="F773" s="26" t="s">
        <v>391</v>
      </c>
      <c r="G773" s="568"/>
      <c r="H773" s="312"/>
      <c r="I773" s="312"/>
      <c r="J773" s="312"/>
      <c r="K773" s="312"/>
      <c r="L773" s="312"/>
      <c r="M773" s="312"/>
      <c r="N773" s="670">
        <v>3.88</v>
      </c>
      <c r="O773" s="660">
        <v>3</v>
      </c>
      <c r="P773" s="662">
        <v>11.25</v>
      </c>
      <c r="Q773" s="662">
        <f t="shared" si="11"/>
        <v>43.65</v>
      </c>
    </row>
    <row r="774" s="1" customFormat="1" spans="1:17">
      <c r="A774" s="650">
        <v>38</v>
      </c>
      <c r="B774" s="651" t="s">
        <v>10924</v>
      </c>
      <c r="C774" s="652" t="s">
        <v>10925</v>
      </c>
      <c r="D774" s="568"/>
      <c r="E774" s="568"/>
      <c r="F774" s="26" t="s">
        <v>391</v>
      </c>
      <c r="G774" s="568"/>
      <c r="H774" s="312"/>
      <c r="I774" s="312"/>
      <c r="J774" s="312"/>
      <c r="K774" s="312"/>
      <c r="L774" s="312"/>
      <c r="M774" s="312"/>
      <c r="N774" s="670">
        <v>6.48</v>
      </c>
      <c r="O774" s="660">
        <v>5</v>
      </c>
      <c r="P774" s="662">
        <v>11.25</v>
      </c>
      <c r="Q774" s="662">
        <f t="shared" ref="Q774:Q837" si="12">N774*11.25</f>
        <v>72.9</v>
      </c>
    </row>
    <row r="775" s="1" customFormat="1" spans="1:17">
      <c r="A775" s="650">
        <v>39</v>
      </c>
      <c r="B775" s="651" t="s">
        <v>10926</v>
      </c>
      <c r="C775" s="652" t="s">
        <v>10927</v>
      </c>
      <c r="D775" s="568"/>
      <c r="E775" s="568"/>
      <c r="F775" s="26" t="s">
        <v>391</v>
      </c>
      <c r="G775" s="568"/>
      <c r="H775" s="312"/>
      <c r="I775" s="312"/>
      <c r="J775" s="312"/>
      <c r="K775" s="312"/>
      <c r="L775" s="312"/>
      <c r="M775" s="312"/>
      <c r="N775" s="670">
        <v>3.88</v>
      </c>
      <c r="O775" s="660">
        <v>3</v>
      </c>
      <c r="P775" s="662">
        <v>11.25</v>
      </c>
      <c r="Q775" s="662">
        <f t="shared" si="12"/>
        <v>43.65</v>
      </c>
    </row>
    <row r="776" s="1" customFormat="1" spans="1:17">
      <c r="A776" s="650">
        <v>40</v>
      </c>
      <c r="B776" s="651" t="s">
        <v>5629</v>
      </c>
      <c r="C776" s="652" t="s">
        <v>10928</v>
      </c>
      <c r="D776" s="568"/>
      <c r="E776" s="568"/>
      <c r="F776" s="26" t="s">
        <v>391</v>
      </c>
      <c r="G776" s="568"/>
      <c r="H776" s="312"/>
      <c r="I776" s="312"/>
      <c r="J776" s="312"/>
      <c r="K776" s="312"/>
      <c r="L776" s="312"/>
      <c r="M776" s="312"/>
      <c r="N776" s="670">
        <v>5.18</v>
      </c>
      <c r="O776" s="660">
        <v>4</v>
      </c>
      <c r="P776" s="662">
        <v>11.25</v>
      </c>
      <c r="Q776" s="662">
        <f t="shared" si="12"/>
        <v>58.275</v>
      </c>
    </row>
    <row r="777" s="1" customFormat="1" spans="1:17">
      <c r="A777" s="650">
        <v>41</v>
      </c>
      <c r="B777" s="651" t="s">
        <v>10929</v>
      </c>
      <c r="C777" s="652" t="s">
        <v>3823</v>
      </c>
      <c r="D777" s="568"/>
      <c r="E777" s="568"/>
      <c r="F777" s="26" t="s">
        <v>391</v>
      </c>
      <c r="G777" s="568"/>
      <c r="H777" s="312"/>
      <c r="I777" s="312"/>
      <c r="J777" s="312"/>
      <c r="K777" s="312"/>
      <c r="L777" s="312"/>
      <c r="M777" s="312"/>
      <c r="N777" s="670">
        <v>6.48</v>
      </c>
      <c r="O777" s="660">
        <v>5</v>
      </c>
      <c r="P777" s="662">
        <v>11.25</v>
      </c>
      <c r="Q777" s="662">
        <f t="shared" si="12"/>
        <v>72.9</v>
      </c>
    </row>
    <row r="778" s="1" customFormat="1" spans="1:17">
      <c r="A778" s="650">
        <v>42</v>
      </c>
      <c r="B778" s="651" t="s">
        <v>10930</v>
      </c>
      <c r="C778" s="652" t="s">
        <v>10931</v>
      </c>
      <c r="D778" s="568"/>
      <c r="E778" s="568"/>
      <c r="F778" s="26" t="s">
        <v>391</v>
      </c>
      <c r="G778" s="568"/>
      <c r="H778" s="312"/>
      <c r="I778" s="312"/>
      <c r="J778" s="312"/>
      <c r="K778" s="312"/>
      <c r="L778" s="312"/>
      <c r="M778" s="312"/>
      <c r="N778" s="670">
        <v>5.18</v>
      </c>
      <c r="O778" s="660">
        <v>4</v>
      </c>
      <c r="P778" s="662">
        <v>11.25</v>
      </c>
      <c r="Q778" s="662">
        <f t="shared" si="12"/>
        <v>58.275</v>
      </c>
    </row>
    <row r="779" s="1" customFormat="1" spans="1:17">
      <c r="A779" s="650">
        <v>43</v>
      </c>
      <c r="B779" s="651" t="s">
        <v>10932</v>
      </c>
      <c r="C779" s="652" t="s">
        <v>10933</v>
      </c>
      <c r="D779" s="568"/>
      <c r="E779" s="568"/>
      <c r="F779" s="26" t="s">
        <v>391</v>
      </c>
      <c r="G779" s="568"/>
      <c r="H779" s="312"/>
      <c r="I779" s="312"/>
      <c r="J779" s="312"/>
      <c r="K779" s="312"/>
      <c r="L779" s="312"/>
      <c r="M779" s="312"/>
      <c r="N779" s="670">
        <v>2.6</v>
      </c>
      <c r="O779" s="660">
        <v>2</v>
      </c>
      <c r="P779" s="662">
        <v>11.25</v>
      </c>
      <c r="Q779" s="662">
        <f t="shared" si="12"/>
        <v>29.25</v>
      </c>
    </row>
    <row r="780" s="1" customFormat="1" spans="1:17">
      <c r="A780" s="650">
        <v>44</v>
      </c>
      <c r="B780" s="651" t="s">
        <v>10934</v>
      </c>
      <c r="C780" s="652" t="s">
        <v>10935</v>
      </c>
      <c r="D780" s="568"/>
      <c r="E780" s="568"/>
      <c r="F780" s="26" t="s">
        <v>391</v>
      </c>
      <c r="G780" s="568"/>
      <c r="H780" s="312"/>
      <c r="I780" s="312"/>
      <c r="J780" s="312"/>
      <c r="K780" s="312"/>
      <c r="L780" s="312"/>
      <c r="M780" s="312"/>
      <c r="N780" s="670">
        <v>3.88</v>
      </c>
      <c r="O780" s="660">
        <v>3</v>
      </c>
      <c r="P780" s="662">
        <v>11.25</v>
      </c>
      <c r="Q780" s="662">
        <f t="shared" si="12"/>
        <v>43.65</v>
      </c>
    </row>
    <row r="781" s="1" customFormat="1" spans="1:17">
      <c r="A781" s="650">
        <v>45</v>
      </c>
      <c r="B781" s="651" t="s">
        <v>10936</v>
      </c>
      <c r="C781" s="652" t="s">
        <v>10937</v>
      </c>
      <c r="D781" s="568"/>
      <c r="E781" s="568"/>
      <c r="F781" s="26" t="s">
        <v>391</v>
      </c>
      <c r="G781" s="568"/>
      <c r="H781" s="312"/>
      <c r="I781" s="312"/>
      <c r="J781" s="312"/>
      <c r="K781" s="312"/>
      <c r="L781" s="312"/>
      <c r="M781" s="312"/>
      <c r="N781" s="670">
        <v>2.6</v>
      </c>
      <c r="O781" s="660">
        <v>2</v>
      </c>
      <c r="P781" s="662">
        <v>11.25</v>
      </c>
      <c r="Q781" s="662">
        <f t="shared" si="12"/>
        <v>29.25</v>
      </c>
    </row>
    <row r="782" s="1" customFormat="1" spans="1:17">
      <c r="A782" s="650">
        <v>46</v>
      </c>
      <c r="B782" s="651" t="s">
        <v>10938</v>
      </c>
      <c r="C782" s="652" t="s">
        <v>10939</v>
      </c>
      <c r="D782" s="568"/>
      <c r="E782" s="568"/>
      <c r="F782" s="26" t="s">
        <v>391</v>
      </c>
      <c r="G782" s="568"/>
      <c r="H782" s="312"/>
      <c r="I782" s="312"/>
      <c r="J782" s="312"/>
      <c r="K782" s="312"/>
      <c r="L782" s="312"/>
      <c r="M782" s="312"/>
      <c r="N782" s="670">
        <v>2.6</v>
      </c>
      <c r="O782" s="660">
        <v>2</v>
      </c>
      <c r="P782" s="662">
        <v>11.25</v>
      </c>
      <c r="Q782" s="662">
        <f t="shared" si="12"/>
        <v>29.25</v>
      </c>
    </row>
    <row r="783" s="1" customFormat="1" spans="1:17">
      <c r="A783" s="650">
        <v>47</v>
      </c>
      <c r="B783" s="651" t="s">
        <v>10940</v>
      </c>
      <c r="C783" s="652" t="s">
        <v>10941</v>
      </c>
      <c r="D783" s="568"/>
      <c r="E783" s="568"/>
      <c r="F783" s="26" t="s">
        <v>391</v>
      </c>
      <c r="G783" s="568"/>
      <c r="H783" s="312"/>
      <c r="I783" s="312"/>
      <c r="J783" s="312"/>
      <c r="K783" s="312"/>
      <c r="L783" s="312"/>
      <c r="M783" s="312"/>
      <c r="N783" s="670">
        <v>7.8</v>
      </c>
      <c r="O783" s="660">
        <v>6</v>
      </c>
      <c r="P783" s="662">
        <v>11.25</v>
      </c>
      <c r="Q783" s="662">
        <f t="shared" si="12"/>
        <v>87.75</v>
      </c>
    </row>
    <row r="784" s="1" customFormat="1" spans="1:17">
      <c r="A784" s="650">
        <v>48</v>
      </c>
      <c r="B784" s="651" t="s">
        <v>10942</v>
      </c>
      <c r="C784" s="652" t="s">
        <v>10943</v>
      </c>
      <c r="D784" s="568"/>
      <c r="E784" s="568"/>
      <c r="F784" s="26" t="s">
        <v>391</v>
      </c>
      <c r="G784" s="568"/>
      <c r="H784" s="312"/>
      <c r="I784" s="312"/>
      <c r="J784" s="312"/>
      <c r="K784" s="312"/>
      <c r="L784" s="312"/>
      <c r="M784" s="312"/>
      <c r="N784" s="670">
        <v>3.88</v>
      </c>
      <c r="O784" s="660">
        <v>3</v>
      </c>
      <c r="P784" s="662">
        <v>11.25</v>
      </c>
      <c r="Q784" s="662">
        <f t="shared" si="12"/>
        <v>43.65</v>
      </c>
    </row>
    <row r="785" s="1" customFormat="1" spans="1:17">
      <c r="A785" s="650">
        <v>49</v>
      </c>
      <c r="B785" s="651" t="s">
        <v>10944</v>
      </c>
      <c r="C785" s="652" t="s">
        <v>10945</v>
      </c>
      <c r="D785" s="568"/>
      <c r="E785" s="568"/>
      <c r="F785" s="26" t="s">
        <v>391</v>
      </c>
      <c r="G785" s="568"/>
      <c r="H785" s="312"/>
      <c r="I785" s="312"/>
      <c r="J785" s="312"/>
      <c r="K785" s="312"/>
      <c r="L785" s="312"/>
      <c r="M785" s="312"/>
      <c r="N785" s="670">
        <v>5.18</v>
      </c>
      <c r="O785" s="660">
        <v>4</v>
      </c>
      <c r="P785" s="662">
        <v>11.25</v>
      </c>
      <c r="Q785" s="662">
        <f t="shared" si="12"/>
        <v>58.275</v>
      </c>
    </row>
    <row r="786" s="1" customFormat="1" spans="1:17">
      <c r="A786" s="650">
        <v>50</v>
      </c>
      <c r="B786" s="651" t="s">
        <v>10946</v>
      </c>
      <c r="C786" s="652" t="s">
        <v>10947</v>
      </c>
      <c r="D786" s="568"/>
      <c r="E786" s="568"/>
      <c r="F786" s="26" t="s">
        <v>391</v>
      </c>
      <c r="G786" s="568"/>
      <c r="H786" s="312"/>
      <c r="I786" s="312"/>
      <c r="J786" s="312"/>
      <c r="K786" s="312"/>
      <c r="L786" s="312"/>
      <c r="M786" s="312"/>
      <c r="N786" s="670">
        <v>7.8</v>
      </c>
      <c r="O786" s="660">
        <v>6</v>
      </c>
      <c r="P786" s="662">
        <v>11.25</v>
      </c>
      <c r="Q786" s="662">
        <f t="shared" si="12"/>
        <v>87.75</v>
      </c>
    </row>
    <row r="787" s="1" customFormat="1" spans="1:17">
      <c r="A787" s="650">
        <v>51</v>
      </c>
      <c r="B787" s="651" t="s">
        <v>10948</v>
      </c>
      <c r="C787" s="652" t="s">
        <v>10949</v>
      </c>
      <c r="D787" s="568"/>
      <c r="E787" s="568"/>
      <c r="F787" s="26" t="s">
        <v>391</v>
      </c>
      <c r="G787" s="568"/>
      <c r="H787" s="312"/>
      <c r="I787" s="312"/>
      <c r="J787" s="312"/>
      <c r="K787" s="312"/>
      <c r="L787" s="312"/>
      <c r="M787" s="312"/>
      <c r="N787" s="670">
        <v>5.18</v>
      </c>
      <c r="O787" s="660">
        <v>4</v>
      </c>
      <c r="P787" s="662">
        <v>11.25</v>
      </c>
      <c r="Q787" s="662">
        <f t="shared" si="12"/>
        <v>58.275</v>
      </c>
    </row>
    <row r="788" s="1" customFormat="1" spans="1:17">
      <c r="A788" s="650">
        <v>52</v>
      </c>
      <c r="B788" s="651" t="s">
        <v>10950</v>
      </c>
      <c r="C788" s="652" t="s">
        <v>7228</v>
      </c>
      <c r="D788" s="568"/>
      <c r="E788" s="568"/>
      <c r="F788" s="26" t="s">
        <v>391</v>
      </c>
      <c r="G788" s="568"/>
      <c r="H788" s="312"/>
      <c r="I788" s="312"/>
      <c r="J788" s="312"/>
      <c r="K788" s="312"/>
      <c r="L788" s="312"/>
      <c r="M788" s="312"/>
      <c r="N788" s="670">
        <v>5.18</v>
      </c>
      <c r="O788" s="660">
        <v>4</v>
      </c>
      <c r="P788" s="662">
        <v>11.25</v>
      </c>
      <c r="Q788" s="662">
        <f t="shared" si="12"/>
        <v>58.275</v>
      </c>
    </row>
    <row r="789" s="1" customFormat="1" spans="1:17">
      <c r="A789" s="650">
        <v>53</v>
      </c>
      <c r="B789" s="651" t="s">
        <v>10951</v>
      </c>
      <c r="C789" s="652" t="s">
        <v>10952</v>
      </c>
      <c r="D789" s="568"/>
      <c r="E789" s="568"/>
      <c r="F789" s="26" t="s">
        <v>391</v>
      </c>
      <c r="G789" s="568"/>
      <c r="H789" s="312"/>
      <c r="I789" s="312"/>
      <c r="J789" s="312"/>
      <c r="K789" s="312"/>
      <c r="L789" s="312"/>
      <c r="M789" s="312"/>
      <c r="N789" s="670">
        <v>2.6</v>
      </c>
      <c r="O789" s="660">
        <v>2</v>
      </c>
      <c r="P789" s="662">
        <v>11.25</v>
      </c>
      <c r="Q789" s="662">
        <f t="shared" si="12"/>
        <v>29.25</v>
      </c>
    </row>
    <row r="790" s="1" customFormat="1" spans="1:17">
      <c r="A790" s="650">
        <v>54</v>
      </c>
      <c r="B790" s="651" t="s">
        <v>10953</v>
      </c>
      <c r="C790" s="652" t="s">
        <v>10954</v>
      </c>
      <c r="D790" s="568"/>
      <c r="E790" s="568"/>
      <c r="F790" s="26" t="s">
        <v>391</v>
      </c>
      <c r="G790" s="568"/>
      <c r="H790" s="312"/>
      <c r="I790" s="312"/>
      <c r="J790" s="312"/>
      <c r="K790" s="312"/>
      <c r="L790" s="312"/>
      <c r="M790" s="312"/>
      <c r="N790" s="670">
        <v>5.18</v>
      </c>
      <c r="O790" s="660">
        <v>4</v>
      </c>
      <c r="P790" s="662">
        <v>11.25</v>
      </c>
      <c r="Q790" s="662">
        <f t="shared" si="12"/>
        <v>58.275</v>
      </c>
    </row>
    <row r="791" s="1" customFormat="1" spans="1:17">
      <c r="A791" s="650">
        <v>55</v>
      </c>
      <c r="B791" s="651" t="s">
        <v>10955</v>
      </c>
      <c r="C791" s="652" t="s">
        <v>10956</v>
      </c>
      <c r="D791" s="568"/>
      <c r="E791" s="568"/>
      <c r="F791" s="26" t="s">
        <v>391</v>
      </c>
      <c r="G791" s="568"/>
      <c r="H791" s="312"/>
      <c r="I791" s="312"/>
      <c r="J791" s="312"/>
      <c r="K791" s="312"/>
      <c r="L791" s="312"/>
      <c r="M791" s="312"/>
      <c r="N791" s="670">
        <v>6.48</v>
      </c>
      <c r="O791" s="660">
        <v>5</v>
      </c>
      <c r="P791" s="662">
        <v>11.25</v>
      </c>
      <c r="Q791" s="662">
        <f t="shared" si="12"/>
        <v>72.9</v>
      </c>
    </row>
    <row r="792" s="1" customFormat="1" spans="1:17">
      <c r="A792" s="650">
        <v>56</v>
      </c>
      <c r="B792" s="651" t="s">
        <v>10957</v>
      </c>
      <c r="C792" s="652" t="s">
        <v>10958</v>
      </c>
      <c r="D792" s="568"/>
      <c r="E792" s="568"/>
      <c r="F792" s="26" t="s">
        <v>391</v>
      </c>
      <c r="G792" s="568"/>
      <c r="H792" s="312"/>
      <c r="I792" s="312"/>
      <c r="J792" s="312"/>
      <c r="K792" s="312"/>
      <c r="L792" s="312"/>
      <c r="M792" s="312"/>
      <c r="N792" s="670">
        <v>5.18</v>
      </c>
      <c r="O792" s="660">
        <v>4</v>
      </c>
      <c r="P792" s="662">
        <v>11.25</v>
      </c>
      <c r="Q792" s="662">
        <f t="shared" si="12"/>
        <v>58.275</v>
      </c>
    </row>
    <row r="793" s="1" customFormat="1" spans="1:17">
      <c r="A793" s="650">
        <v>57</v>
      </c>
      <c r="B793" s="651" t="s">
        <v>10959</v>
      </c>
      <c r="C793" s="652" t="s">
        <v>7079</v>
      </c>
      <c r="D793" s="568"/>
      <c r="E793" s="568"/>
      <c r="F793" s="26" t="s">
        <v>391</v>
      </c>
      <c r="G793" s="568"/>
      <c r="H793" s="312"/>
      <c r="I793" s="312"/>
      <c r="J793" s="312"/>
      <c r="K793" s="312"/>
      <c r="L793" s="312"/>
      <c r="M793" s="312"/>
      <c r="N793" s="670">
        <v>7.8</v>
      </c>
      <c r="O793" s="660">
        <v>6</v>
      </c>
      <c r="P793" s="662">
        <v>11.25</v>
      </c>
      <c r="Q793" s="662">
        <f t="shared" si="12"/>
        <v>87.75</v>
      </c>
    </row>
    <row r="794" s="1" customFormat="1" spans="1:17">
      <c r="A794" s="650">
        <v>58</v>
      </c>
      <c r="B794" s="651" t="s">
        <v>10960</v>
      </c>
      <c r="C794" s="652" t="s">
        <v>4901</v>
      </c>
      <c r="D794" s="568"/>
      <c r="E794" s="568"/>
      <c r="F794" s="26" t="s">
        <v>391</v>
      </c>
      <c r="G794" s="568"/>
      <c r="H794" s="312"/>
      <c r="I794" s="312"/>
      <c r="J794" s="312"/>
      <c r="K794" s="312"/>
      <c r="L794" s="312"/>
      <c r="M794" s="312"/>
      <c r="N794" s="670">
        <v>5.18</v>
      </c>
      <c r="O794" s="660">
        <v>4</v>
      </c>
      <c r="P794" s="662">
        <v>11.25</v>
      </c>
      <c r="Q794" s="662">
        <f t="shared" si="12"/>
        <v>58.275</v>
      </c>
    </row>
    <row r="795" s="1" customFormat="1" spans="1:17">
      <c r="A795" s="650">
        <v>59</v>
      </c>
      <c r="B795" s="651" t="s">
        <v>10961</v>
      </c>
      <c r="C795" s="652" t="s">
        <v>10962</v>
      </c>
      <c r="D795" s="568"/>
      <c r="E795" s="568"/>
      <c r="F795" s="26" t="s">
        <v>391</v>
      </c>
      <c r="G795" s="568"/>
      <c r="H795" s="312"/>
      <c r="I795" s="312"/>
      <c r="J795" s="312"/>
      <c r="K795" s="312"/>
      <c r="L795" s="312"/>
      <c r="M795" s="312"/>
      <c r="N795" s="670">
        <v>6.48</v>
      </c>
      <c r="O795" s="660">
        <v>5</v>
      </c>
      <c r="P795" s="662">
        <v>11.25</v>
      </c>
      <c r="Q795" s="662">
        <f t="shared" si="12"/>
        <v>72.9</v>
      </c>
    </row>
    <row r="796" s="1" customFormat="1" spans="1:17">
      <c r="A796" s="650">
        <v>60</v>
      </c>
      <c r="B796" s="651" t="s">
        <v>10963</v>
      </c>
      <c r="C796" s="652" t="s">
        <v>10964</v>
      </c>
      <c r="D796" s="568"/>
      <c r="E796" s="568"/>
      <c r="F796" s="26" t="s">
        <v>391</v>
      </c>
      <c r="G796" s="568"/>
      <c r="H796" s="312"/>
      <c r="I796" s="312"/>
      <c r="J796" s="312"/>
      <c r="K796" s="312"/>
      <c r="L796" s="312"/>
      <c r="M796" s="312"/>
      <c r="N796" s="670">
        <v>5.18</v>
      </c>
      <c r="O796" s="660">
        <v>4</v>
      </c>
      <c r="P796" s="662">
        <v>11.25</v>
      </c>
      <c r="Q796" s="662">
        <f t="shared" si="12"/>
        <v>58.275</v>
      </c>
    </row>
    <row r="797" s="1" customFormat="1" spans="1:17">
      <c r="A797" s="650">
        <v>61</v>
      </c>
      <c r="B797" s="651" t="s">
        <v>10965</v>
      </c>
      <c r="C797" s="652" t="s">
        <v>10966</v>
      </c>
      <c r="D797" s="568"/>
      <c r="E797" s="568"/>
      <c r="F797" s="26" t="s">
        <v>391</v>
      </c>
      <c r="G797" s="568"/>
      <c r="H797" s="312"/>
      <c r="I797" s="312"/>
      <c r="J797" s="312"/>
      <c r="K797" s="312"/>
      <c r="L797" s="312"/>
      <c r="M797" s="312"/>
      <c r="N797" s="670">
        <v>5.18</v>
      </c>
      <c r="O797" s="660">
        <v>4</v>
      </c>
      <c r="P797" s="662">
        <v>11.25</v>
      </c>
      <c r="Q797" s="662">
        <f t="shared" si="12"/>
        <v>58.275</v>
      </c>
    </row>
    <row r="798" s="1" customFormat="1" spans="1:17">
      <c r="A798" s="650">
        <v>62</v>
      </c>
      <c r="B798" s="651" t="s">
        <v>4945</v>
      </c>
      <c r="C798" s="652" t="s">
        <v>10967</v>
      </c>
      <c r="D798" s="568"/>
      <c r="E798" s="568"/>
      <c r="F798" s="26" t="s">
        <v>391</v>
      </c>
      <c r="G798" s="568"/>
      <c r="H798" s="312"/>
      <c r="I798" s="312"/>
      <c r="J798" s="312"/>
      <c r="K798" s="312"/>
      <c r="L798" s="312"/>
      <c r="M798" s="312"/>
      <c r="N798" s="670">
        <v>7.8</v>
      </c>
      <c r="O798" s="660">
        <v>6</v>
      </c>
      <c r="P798" s="662">
        <v>11.25</v>
      </c>
      <c r="Q798" s="662">
        <f t="shared" si="12"/>
        <v>87.75</v>
      </c>
    </row>
    <row r="799" s="1" customFormat="1" spans="1:17">
      <c r="A799" s="650">
        <v>63</v>
      </c>
      <c r="B799" s="651" t="s">
        <v>10968</v>
      </c>
      <c r="C799" s="652" t="s">
        <v>10969</v>
      </c>
      <c r="D799" s="568"/>
      <c r="E799" s="568"/>
      <c r="F799" s="26" t="s">
        <v>391</v>
      </c>
      <c r="G799" s="568"/>
      <c r="H799" s="312"/>
      <c r="I799" s="312"/>
      <c r="J799" s="312"/>
      <c r="K799" s="312"/>
      <c r="L799" s="312"/>
      <c r="M799" s="312"/>
      <c r="N799" s="670">
        <v>7.8</v>
      </c>
      <c r="O799" s="660">
        <v>6</v>
      </c>
      <c r="P799" s="662">
        <v>11.25</v>
      </c>
      <c r="Q799" s="662">
        <f t="shared" si="12"/>
        <v>87.75</v>
      </c>
    </row>
    <row r="800" s="1" customFormat="1" spans="1:17">
      <c r="A800" s="650">
        <v>64</v>
      </c>
      <c r="B800" s="651" t="s">
        <v>10970</v>
      </c>
      <c r="C800" s="652" t="s">
        <v>10971</v>
      </c>
      <c r="D800" s="568"/>
      <c r="E800" s="568"/>
      <c r="F800" s="26" t="s">
        <v>391</v>
      </c>
      <c r="G800" s="568"/>
      <c r="H800" s="312"/>
      <c r="I800" s="312"/>
      <c r="J800" s="312"/>
      <c r="K800" s="312"/>
      <c r="L800" s="312"/>
      <c r="M800" s="312"/>
      <c r="N800" s="670">
        <v>6.48</v>
      </c>
      <c r="O800" s="660">
        <v>5</v>
      </c>
      <c r="P800" s="662">
        <v>11.25</v>
      </c>
      <c r="Q800" s="662">
        <f t="shared" si="12"/>
        <v>72.9</v>
      </c>
    </row>
    <row r="801" s="1" customFormat="1" spans="1:17">
      <c r="A801" s="650">
        <v>65</v>
      </c>
      <c r="B801" s="651" t="s">
        <v>10972</v>
      </c>
      <c r="C801" s="652" t="s">
        <v>10973</v>
      </c>
      <c r="D801" s="568"/>
      <c r="E801" s="568"/>
      <c r="F801" s="26" t="s">
        <v>391</v>
      </c>
      <c r="G801" s="568"/>
      <c r="H801" s="312"/>
      <c r="I801" s="312"/>
      <c r="J801" s="312"/>
      <c r="K801" s="312"/>
      <c r="L801" s="312"/>
      <c r="M801" s="312"/>
      <c r="N801" s="670">
        <v>5.18</v>
      </c>
      <c r="O801" s="660">
        <v>4</v>
      </c>
      <c r="P801" s="662">
        <v>11.25</v>
      </c>
      <c r="Q801" s="662">
        <f t="shared" si="12"/>
        <v>58.275</v>
      </c>
    </row>
    <row r="802" s="1" customFormat="1" spans="1:17">
      <c r="A802" s="650">
        <v>66</v>
      </c>
      <c r="B802" s="651" t="s">
        <v>10392</v>
      </c>
      <c r="C802" s="652" t="s">
        <v>10974</v>
      </c>
      <c r="D802" s="568"/>
      <c r="E802" s="568"/>
      <c r="F802" s="26" t="s">
        <v>391</v>
      </c>
      <c r="G802" s="568"/>
      <c r="H802" s="312"/>
      <c r="I802" s="312"/>
      <c r="J802" s="312"/>
      <c r="K802" s="312"/>
      <c r="L802" s="312"/>
      <c r="M802" s="312"/>
      <c r="N802" s="670">
        <v>2.6</v>
      </c>
      <c r="O802" s="660">
        <v>2</v>
      </c>
      <c r="P802" s="662">
        <v>11.25</v>
      </c>
      <c r="Q802" s="662">
        <f t="shared" si="12"/>
        <v>29.25</v>
      </c>
    </row>
    <row r="803" s="1" customFormat="1" spans="1:17">
      <c r="A803" s="650">
        <v>67</v>
      </c>
      <c r="B803" s="651" t="s">
        <v>10104</v>
      </c>
      <c r="C803" s="652" t="s">
        <v>9471</v>
      </c>
      <c r="D803" s="568"/>
      <c r="E803" s="568"/>
      <c r="F803" s="26" t="s">
        <v>391</v>
      </c>
      <c r="G803" s="568"/>
      <c r="H803" s="312"/>
      <c r="I803" s="312"/>
      <c r="J803" s="312"/>
      <c r="K803" s="312"/>
      <c r="L803" s="312"/>
      <c r="M803" s="312"/>
      <c r="N803" s="670">
        <v>6.48</v>
      </c>
      <c r="O803" s="660">
        <v>5</v>
      </c>
      <c r="P803" s="662">
        <v>11.25</v>
      </c>
      <c r="Q803" s="662">
        <f t="shared" si="12"/>
        <v>72.9</v>
      </c>
    </row>
    <row r="804" s="1" customFormat="1" spans="1:17">
      <c r="A804" s="650">
        <v>68</v>
      </c>
      <c r="B804" s="651" t="s">
        <v>10975</v>
      </c>
      <c r="C804" s="652" t="s">
        <v>10976</v>
      </c>
      <c r="D804" s="568"/>
      <c r="E804" s="568"/>
      <c r="F804" s="26" t="s">
        <v>391</v>
      </c>
      <c r="G804" s="568"/>
      <c r="H804" s="312"/>
      <c r="I804" s="312"/>
      <c r="J804" s="312"/>
      <c r="K804" s="312"/>
      <c r="L804" s="312"/>
      <c r="M804" s="312"/>
      <c r="N804" s="670">
        <v>3.88</v>
      </c>
      <c r="O804" s="660">
        <v>3</v>
      </c>
      <c r="P804" s="662">
        <v>11.25</v>
      </c>
      <c r="Q804" s="662">
        <f t="shared" si="12"/>
        <v>43.65</v>
      </c>
    </row>
    <row r="805" s="1" customFormat="1" spans="1:17">
      <c r="A805" s="650">
        <v>69</v>
      </c>
      <c r="B805" s="651" t="s">
        <v>10977</v>
      </c>
      <c r="C805" s="652" t="s">
        <v>10978</v>
      </c>
      <c r="D805" s="568"/>
      <c r="E805" s="568"/>
      <c r="F805" s="26" t="s">
        <v>391</v>
      </c>
      <c r="G805" s="568"/>
      <c r="H805" s="312"/>
      <c r="I805" s="312"/>
      <c r="J805" s="312"/>
      <c r="K805" s="312"/>
      <c r="L805" s="312"/>
      <c r="M805" s="312"/>
      <c r="N805" s="670">
        <v>7.8</v>
      </c>
      <c r="O805" s="660">
        <v>6</v>
      </c>
      <c r="P805" s="662">
        <v>11.25</v>
      </c>
      <c r="Q805" s="662">
        <f t="shared" si="12"/>
        <v>87.75</v>
      </c>
    </row>
    <row r="806" s="1" customFormat="1" spans="1:17">
      <c r="A806" s="650">
        <v>70</v>
      </c>
      <c r="B806" s="651" t="s">
        <v>10979</v>
      </c>
      <c r="C806" s="652" t="s">
        <v>10980</v>
      </c>
      <c r="D806" s="568"/>
      <c r="E806" s="568"/>
      <c r="F806" s="26" t="s">
        <v>391</v>
      </c>
      <c r="G806" s="568"/>
      <c r="H806" s="312"/>
      <c r="I806" s="312"/>
      <c r="J806" s="312"/>
      <c r="K806" s="312"/>
      <c r="L806" s="312"/>
      <c r="M806" s="312"/>
      <c r="N806" s="670">
        <v>6.48</v>
      </c>
      <c r="O806" s="660">
        <v>5</v>
      </c>
      <c r="P806" s="662">
        <v>11.25</v>
      </c>
      <c r="Q806" s="662">
        <f t="shared" si="12"/>
        <v>72.9</v>
      </c>
    </row>
    <row r="807" s="1" customFormat="1" spans="1:17">
      <c r="A807" s="650">
        <v>71</v>
      </c>
      <c r="B807" s="651" t="s">
        <v>10981</v>
      </c>
      <c r="C807" s="652" t="s">
        <v>10982</v>
      </c>
      <c r="D807" s="568"/>
      <c r="E807" s="568"/>
      <c r="F807" s="26" t="s">
        <v>391</v>
      </c>
      <c r="G807" s="568"/>
      <c r="H807" s="312"/>
      <c r="I807" s="312"/>
      <c r="J807" s="312"/>
      <c r="K807" s="312"/>
      <c r="L807" s="312"/>
      <c r="M807" s="312"/>
      <c r="N807" s="670">
        <v>3.88</v>
      </c>
      <c r="O807" s="660">
        <v>3</v>
      </c>
      <c r="P807" s="662">
        <v>11.25</v>
      </c>
      <c r="Q807" s="662">
        <f t="shared" si="12"/>
        <v>43.65</v>
      </c>
    </row>
    <row r="808" s="1" customFormat="1" spans="1:17">
      <c r="A808" s="650">
        <v>72</v>
      </c>
      <c r="B808" s="666" t="s">
        <v>10983</v>
      </c>
      <c r="C808" s="652" t="s">
        <v>1959</v>
      </c>
      <c r="D808" s="568"/>
      <c r="E808" s="568"/>
      <c r="F808" s="26" t="s">
        <v>391</v>
      </c>
      <c r="G808" s="568"/>
      <c r="H808" s="312"/>
      <c r="I808" s="312"/>
      <c r="J808" s="312"/>
      <c r="K808" s="312"/>
      <c r="L808" s="312"/>
      <c r="M808" s="312"/>
      <c r="N808" s="670">
        <v>2.6</v>
      </c>
      <c r="O808" s="660">
        <v>2</v>
      </c>
      <c r="P808" s="662">
        <v>11.25</v>
      </c>
      <c r="Q808" s="662">
        <f t="shared" si="12"/>
        <v>29.25</v>
      </c>
    </row>
    <row r="809" s="1" customFormat="1" spans="1:17">
      <c r="A809" s="650">
        <v>73</v>
      </c>
      <c r="B809" s="651" t="s">
        <v>10984</v>
      </c>
      <c r="C809" s="652" t="s">
        <v>10985</v>
      </c>
      <c r="D809" s="568"/>
      <c r="E809" s="568"/>
      <c r="F809" s="26" t="s">
        <v>391</v>
      </c>
      <c r="G809" s="568"/>
      <c r="H809" s="312"/>
      <c r="I809" s="312"/>
      <c r="J809" s="312"/>
      <c r="K809" s="312"/>
      <c r="L809" s="312"/>
      <c r="M809" s="312"/>
      <c r="N809" s="670">
        <v>3.88</v>
      </c>
      <c r="O809" s="660">
        <v>3</v>
      </c>
      <c r="P809" s="662">
        <v>11.25</v>
      </c>
      <c r="Q809" s="662">
        <f t="shared" si="12"/>
        <v>43.65</v>
      </c>
    </row>
    <row r="810" s="1" customFormat="1" spans="1:17">
      <c r="A810" s="650">
        <v>74</v>
      </c>
      <c r="B810" s="651" t="s">
        <v>10986</v>
      </c>
      <c r="C810" s="652" t="s">
        <v>10987</v>
      </c>
      <c r="D810" s="568"/>
      <c r="E810" s="568"/>
      <c r="F810" s="26" t="s">
        <v>391</v>
      </c>
      <c r="G810" s="568"/>
      <c r="H810" s="312"/>
      <c r="I810" s="312"/>
      <c r="J810" s="312"/>
      <c r="K810" s="312"/>
      <c r="L810" s="312"/>
      <c r="M810" s="312"/>
      <c r="N810" s="670">
        <v>6.48</v>
      </c>
      <c r="O810" s="660">
        <v>5</v>
      </c>
      <c r="P810" s="662">
        <v>11.25</v>
      </c>
      <c r="Q810" s="662">
        <f t="shared" si="12"/>
        <v>72.9</v>
      </c>
    </row>
    <row r="811" s="1" customFormat="1" spans="1:17">
      <c r="A811" s="650">
        <v>75</v>
      </c>
      <c r="B811" s="651" t="s">
        <v>10988</v>
      </c>
      <c r="C811" s="652" t="s">
        <v>10989</v>
      </c>
      <c r="D811" s="568"/>
      <c r="E811" s="568"/>
      <c r="F811" s="26" t="s">
        <v>391</v>
      </c>
      <c r="G811" s="568"/>
      <c r="H811" s="312"/>
      <c r="I811" s="312"/>
      <c r="J811" s="312"/>
      <c r="K811" s="312"/>
      <c r="L811" s="312"/>
      <c r="M811" s="312"/>
      <c r="N811" s="670">
        <v>5.18</v>
      </c>
      <c r="O811" s="660">
        <v>4</v>
      </c>
      <c r="P811" s="662">
        <v>11.25</v>
      </c>
      <c r="Q811" s="662">
        <f t="shared" si="12"/>
        <v>58.275</v>
      </c>
    </row>
    <row r="812" s="1" customFormat="1" spans="1:17">
      <c r="A812" s="650">
        <v>76</v>
      </c>
      <c r="B812" s="651" t="s">
        <v>10990</v>
      </c>
      <c r="C812" s="652" t="s">
        <v>10991</v>
      </c>
      <c r="D812" s="568"/>
      <c r="E812" s="568"/>
      <c r="F812" s="26" t="s">
        <v>391</v>
      </c>
      <c r="G812" s="568"/>
      <c r="H812" s="312"/>
      <c r="I812" s="312"/>
      <c r="J812" s="312"/>
      <c r="K812" s="312"/>
      <c r="L812" s="312"/>
      <c r="M812" s="312"/>
      <c r="N812" s="670">
        <v>5.18</v>
      </c>
      <c r="O812" s="660">
        <v>4</v>
      </c>
      <c r="P812" s="662">
        <v>11.25</v>
      </c>
      <c r="Q812" s="662">
        <f t="shared" si="12"/>
        <v>58.275</v>
      </c>
    </row>
    <row r="813" s="1" customFormat="1" spans="1:17">
      <c r="A813" s="650">
        <v>77</v>
      </c>
      <c r="B813" s="651" t="s">
        <v>4615</v>
      </c>
      <c r="C813" s="652" t="s">
        <v>10992</v>
      </c>
      <c r="D813" s="568"/>
      <c r="E813" s="568"/>
      <c r="F813" s="26" t="s">
        <v>391</v>
      </c>
      <c r="G813" s="568"/>
      <c r="H813" s="312"/>
      <c r="I813" s="312"/>
      <c r="J813" s="312"/>
      <c r="K813" s="312"/>
      <c r="L813" s="312"/>
      <c r="M813" s="312"/>
      <c r="N813" s="670">
        <v>2.6</v>
      </c>
      <c r="O813" s="660">
        <v>2</v>
      </c>
      <c r="P813" s="662">
        <v>11.25</v>
      </c>
      <c r="Q813" s="662">
        <f t="shared" si="12"/>
        <v>29.25</v>
      </c>
    </row>
    <row r="814" s="1" customFormat="1" spans="1:17">
      <c r="A814" s="650">
        <v>78</v>
      </c>
      <c r="B814" s="651" t="s">
        <v>10993</v>
      </c>
      <c r="C814" s="652" t="s">
        <v>10994</v>
      </c>
      <c r="D814" s="568"/>
      <c r="E814" s="568"/>
      <c r="F814" s="26" t="s">
        <v>391</v>
      </c>
      <c r="G814" s="568"/>
      <c r="H814" s="312"/>
      <c r="I814" s="312"/>
      <c r="J814" s="312"/>
      <c r="K814" s="312"/>
      <c r="L814" s="312"/>
      <c r="M814" s="312"/>
      <c r="N814" s="670">
        <v>3.88</v>
      </c>
      <c r="O814" s="660">
        <v>3</v>
      </c>
      <c r="P814" s="662">
        <v>11.25</v>
      </c>
      <c r="Q814" s="662">
        <f t="shared" si="12"/>
        <v>43.65</v>
      </c>
    </row>
    <row r="815" s="1" customFormat="1" spans="1:17">
      <c r="A815" s="650">
        <v>79</v>
      </c>
      <c r="B815" s="651" t="s">
        <v>10995</v>
      </c>
      <c r="C815" s="652" t="s">
        <v>10996</v>
      </c>
      <c r="D815" s="568"/>
      <c r="E815" s="568"/>
      <c r="F815" s="26" t="s">
        <v>391</v>
      </c>
      <c r="G815" s="568"/>
      <c r="H815" s="312"/>
      <c r="I815" s="312"/>
      <c r="J815" s="312"/>
      <c r="K815" s="312"/>
      <c r="L815" s="312"/>
      <c r="M815" s="312"/>
      <c r="N815" s="670">
        <v>2.6</v>
      </c>
      <c r="O815" s="660">
        <v>2</v>
      </c>
      <c r="P815" s="662">
        <v>11.25</v>
      </c>
      <c r="Q815" s="662">
        <f t="shared" si="12"/>
        <v>29.25</v>
      </c>
    </row>
    <row r="816" s="1" customFormat="1" spans="1:17">
      <c r="A816" s="650">
        <v>80</v>
      </c>
      <c r="B816" s="651" t="s">
        <v>10997</v>
      </c>
      <c r="C816" s="652" t="s">
        <v>10998</v>
      </c>
      <c r="D816" s="568"/>
      <c r="E816" s="568"/>
      <c r="F816" s="26" t="s">
        <v>391</v>
      </c>
      <c r="G816" s="568"/>
      <c r="H816" s="312"/>
      <c r="I816" s="312"/>
      <c r="J816" s="312"/>
      <c r="K816" s="312"/>
      <c r="L816" s="312"/>
      <c r="M816" s="312"/>
      <c r="N816" s="670">
        <v>2.6</v>
      </c>
      <c r="O816" s="660">
        <v>2</v>
      </c>
      <c r="P816" s="662">
        <v>11.25</v>
      </c>
      <c r="Q816" s="662">
        <f t="shared" si="12"/>
        <v>29.25</v>
      </c>
    </row>
    <row r="817" s="1" customFormat="1" spans="1:17">
      <c r="A817" s="650">
        <v>81</v>
      </c>
      <c r="B817" s="651" t="s">
        <v>10999</v>
      </c>
      <c r="C817" s="652" t="s">
        <v>11000</v>
      </c>
      <c r="D817" s="568"/>
      <c r="E817" s="568"/>
      <c r="F817" s="26" t="s">
        <v>391</v>
      </c>
      <c r="G817" s="568"/>
      <c r="H817" s="312"/>
      <c r="I817" s="312"/>
      <c r="J817" s="312"/>
      <c r="K817" s="312"/>
      <c r="L817" s="312"/>
      <c r="M817" s="312"/>
      <c r="N817" s="670">
        <v>3.88</v>
      </c>
      <c r="O817" s="660">
        <v>3</v>
      </c>
      <c r="P817" s="662">
        <v>11.25</v>
      </c>
      <c r="Q817" s="662">
        <f t="shared" si="12"/>
        <v>43.65</v>
      </c>
    </row>
    <row r="818" s="1" customFormat="1" spans="1:17">
      <c r="A818" s="650">
        <v>82</v>
      </c>
      <c r="B818" s="651" t="s">
        <v>10333</v>
      </c>
      <c r="C818" s="652" t="s">
        <v>4154</v>
      </c>
      <c r="D818" s="568"/>
      <c r="E818" s="568"/>
      <c r="F818" s="26" t="s">
        <v>391</v>
      </c>
      <c r="G818" s="568"/>
      <c r="H818" s="312"/>
      <c r="I818" s="312"/>
      <c r="J818" s="312"/>
      <c r="K818" s="312"/>
      <c r="L818" s="312"/>
      <c r="M818" s="312"/>
      <c r="N818" s="670">
        <v>11.68</v>
      </c>
      <c r="O818" s="660">
        <v>9</v>
      </c>
      <c r="P818" s="662">
        <v>11.25</v>
      </c>
      <c r="Q818" s="662">
        <f t="shared" si="12"/>
        <v>131.4</v>
      </c>
    </row>
    <row r="819" s="1" customFormat="1" spans="1:17">
      <c r="A819" s="650">
        <v>83</v>
      </c>
      <c r="B819" s="673" t="s">
        <v>11001</v>
      </c>
      <c r="C819" s="652" t="s">
        <v>11002</v>
      </c>
      <c r="D819" s="568"/>
      <c r="E819" s="568"/>
      <c r="F819" s="26" t="s">
        <v>391</v>
      </c>
      <c r="G819" s="568"/>
      <c r="H819" s="312"/>
      <c r="I819" s="312"/>
      <c r="J819" s="312"/>
      <c r="K819" s="312"/>
      <c r="L819" s="312"/>
      <c r="M819" s="312"/>
      <c r="N819" s="670">
        <v>5.18</v>
      </c>
      <c r="O819" s="660">
        <v>4</v>
      </c>
      <c r="P819" s="662">
        <v>11.25</v>
      </c>
      <c r="Q819" s="662">
        <f t="shared" si="12"/>
        <v>58.275</v>
      </c>
    </row>
    <row r="820" s="1" customFormat="1" spans="1:17">
      <c r="A820" s="650">
        <v>84</v>
      </c>
      <c r="B820" s="651" t="s">
        <v>11003</v>
      </c>
      <c r="C820" s="652" t="s">
        <v>11004</v>
      </c>
      <c r="D820" s="568"/>
      <c r="E820" s="568"/>
      <c r="F820" s="26" t="s">
        <v>391</v>
      </c>
      <c r="G820" s="568"/>
      <c r="H820" s="312"/>
      <c r="I820" s="312"/>
      <c r="J820" s="312"/>
      <c r="K820" s="312"/>
      <c r="L820" s="312"/>
      <c r="M820" s="312"/>
      <c r="N820" s="670">
        <v>5.18</v>
      </c>
      <c r="O820" s="660">
        <v>4</v>
      </c>
      <c r="P820" s="662">
        <v>11.25</v>
      </c>
      <c r="Q820" s="662">
        <f t="shared" si="12"/>
        <v>58.275</v>
      </c>
    </row>
    <row r="821" s="1" customFormat="1" spans="1:17">
      <c r="A821" s="650">
        <v>85</v>
      </c>
      <c r="B821" s="651" t="s">
        <v>11005</v>
      </c>
      <c r="C821" s="652" t="s">
        <v>11006</v>
      </c>
      <c r="D821" s="568"/>
      <c r="E821" s="568"/>
      <c r="F821" s="26" t="s">
        <v>391</v>
      </c>
      <c r="G821" s="568"/>
      <c r="H821" s="312"/>
      <c r="I821" s="312"/>
      <c r="J821" s="312"/>
      <c r="K821" s="312"/>
      <c r="L821" s="312"/>
      <c r="M821" s="312"/>
      <c r="N821" s="670">
        <v>5.18</v>
      </c>
      <c r="O821" s="660">
        <v>4</v>
      </c>
      <c r="P821" s="662">
        <v>11.25</v>
      </c>
      <c r="Q821" s="662">
        <f t="shared" si="12"/>
        <v>58.275</v>
      </c>
    </row>
    <row r="822" s="1" customFormat="1" spans="1:17">
      <c r="A822" s="650">
        <v>86</v>
      </c>
      <c r="B822" s="651" t="s">
        <v>11007</v>
      </c>
      <c r="C822" s="652" t="s">
        <v>6827</v>
      </c>
      <c r="D822" s="568"/>
      <c r="E822" s="568"/>
      <c r="F822" s="26" t="s">
        <v>391</v>
      </c>
      <c r="G822" s="568"/>
      <c r="H822" s="312"/>
      <c r="I822" s="312"/>
      <c r="J822" s="312"/>
      <c r="K822" s="312"/>
      <c r="L822" s="312"/>
      <c r="M822" s="312"/>
      <c r="N822" s="670">
        <v>3.88</v>
      </c>
      <c r="O822" s="660">
        <v>3</v>
      </c>
      <c r="P822" s="662">
        <v>11.25</v>
      </c>
      <c r="Q822" s="662">
        <f t="shared" si="12"/>
        <v>43.65</v>
      </c>
    </row>
    <row r="823" s="1" customFormat="1" spans="1:17">
      <c r="A823" s="650">
        <v>87</v>
      </c>
      <c r="B823" s="651" t="s">
        <v>11008</v>
      </c>
      <c r="C823" s="652" t="s">
        <v>11009</v>
      </c>
      <c r="D823" s="568"/>
      <c r="E823" s="568"/>
      <c r="F823" s="26" t="s">
        <v>391</v>
      </c>
      <c r="G823" s="568"/>
      <c r="H823" s="312"/>
      <c r="I823" s="312"/>
      <c r="J823" s="312"/>
      <c r="K823" s="312"/>
      <c r="L823" s="312"/>
      <c r="M823" s="312"/>
      <c r="N823" s="670">
        <v>5.18</v>
      </c>
      <c r="O823" s="660">
        <v>4</v>
      </c>
      <c r="P823" s="662">
        <v>11.25</v>
      </c>
      <c r="Q823" s="662">
        <f t="shared" si="12"/>
        <v>58.275</v>
      </c>
    </row>
    <row r="824" s="1" customFormat="1" spans="1:17">
      <c r="A824" s="650">
        <v>88</v>
      </c>
      <c r="B824" s="651" t="s">
        <v>9486</v>
      </c>
      <c r="C824" s="652" t="s">
        <v>9487</v>
      </c>
      <c r="D824" s="568"/>
      <c r="E824" s="568"/>
      <c r="F824" s="26" t="s">
        <v>391</v>
      </c>
      <c r="G824" s="568"/>
      <c r="H824" s="312"/>
      <c r="I824" s="312"/>
      <c r="J824" s="312"/>
      <c r="K824" s="312"/>
      <c r="L824" s="312"/>
      <c r="M824" s="312"/>
      <c r="N824" s="670">
        <v>5.18</v>
      </c>
      <c r="O824" s="660">
        <v>4</v>
      </c>
      <c r="P824" s="662">
        <v>11.25</v>
      </c>
      <c r="Q824" s="662">
        <f t="shared" si="12"/>
        <v>58.275</v>
      </c>
    </row>
    <row r="825" s="1" customFormat="1" spans="1:17">
      <c r="A825" s="650">
        <v>89</v>
      </c>
      <c r="B825" s="651" t="s">
        <v>11010</v>
      </c>
      <c r="C825" s="652" t="s">
        <v>11011</v>
      </c>
      <c r="D825" s="568"/>
      <c r="E825" s="568"/>
      <c r="F825" s="26" t="s">
        <v>391</v>
      </c>
      <c r="G825" s="568"/>
      <c r="H825" s="312"/>
      <c r="I825" s="312"/>
      <c r="J825" s="312"/>
      <c r="K825" s="312"/>
      <c r="L825" s="312"/>
      <c r="M825" s="312"/>
      <c r="N825" s="670">
        <v>9.1</v>
      </c>
      <c r="O825" s="660">
        <v>7</v>
      </c>
      <c r="P825" s="662">
        <v>11.25</v>
      </c>
      <c r="Q825" s="662">
        <f t="shared" si="12"/>
        <v>102.375</v>
      </c>
    </row>
    <row r="826" s="1" customFormat="1" spans="1:17">
      <c r="A826" s="650">
        <v>90</v>
      </c>
      <c r="B826" s="651" t="s">
        <v>10663</v>
      </c>
      <c r="C826" s="652" t="s">
        <v>11012</v>
      </c>
      <c r="D826" s="568"/>
      <c r="E826" s="568"/>
      <c r="F826" s="26" t="s">
        <v>391</v>
      </c>
      <c r="G826" s="568"/>
      <c r="H826" s="312"/>
      <c r="I826" s="312"/>
      <c r="J826" s="312"/>
      <c r="K826" s="312"/>
      <c r="L826" s="312"/>
      <c r="M826" s="312"/>
      <c r="N826" s="670">
        <v>7.8</v>
      </c>
      <c r="O826" s="660">
        <v>6</v>
      </c>
      <c r="P826" s="662">
        <v>11.25</v>
      </c>
      <c r="Q826" s="662">
        <f t="shared" si="12"/>
        <v>87.75</v>
      </c>
    </row>
    <row r="827" s="1" customFormat="1" spans="1:17">
      <c r="A827" s="650">
        <v>91</v>
      </c>
      <c r="B827" s="651" t="s">
        <v>3487</v>
      </c>
      <c r="C827" s="652" t="s">
        <v>4528</v>
      </c>
      <c r="D827" s="568"/>
      <c r="E827" s="568"/>
      <c r="F827" s="26" t="s">
        <v>391</v>
      </c>
      <c r="G827" s="568"/>
      <c r="H827" s="312"/>
      <c r="I827" s="312"/>
      <c r="J827" s="312"/>
      <c r="K827" s="312"/>
      <c r="L827" s="312"/>
      <c r="M827" s="312"/>
      <c r="N827" s="670">
        <v>5.18</v>
      </c>
      <c r="O827" s="660">
        <v>4</v>
      </c>
      <c r="P827" s="662">
        <v>11.25</v>
      </c>
      <c r="Q827" s="662">
        <f t="shared" si="12"/>
        <v>58.275</v>
      </c>
    </row>
    <row r="828" s="1" customFormat="1" spans="1:17">
      <c r="A828" s="650">
        <v>92</v>
      </c>
      <c r="B828" s="651" t="s">
        <v>11013</v>
      </c>
      <c r="C828" s="652" t="s">
        <v>11014</v>
      </c>
      <c r="D828" s="568"/>
      <c r="E828" s="568"/>
      <c r="F828" s="26" t="s">
        <v>391</v>
      </c>
      <c r="G828" s="568"/>
      <c r="H828" s="312"/>
      <c r="I828" s="312"/>
      <c r="J828" s="312"/>
      <c r="K828" s="312"/>
      <c r="L828" s="312"/>
      <c r="M828" s="312"/>
      <c r="N828" s="671">
        <v>1.3</v>
      </c>
      <c r="O828" s="660">
        <v>1</v>
      </c>
      <c r="P828" s="662">
        <v>11.25</v>
      </c>
      <c r="Q828" s="662">
        <f t="shared" si="12"/>
        <v>14.625</v>
      </c>
    </row>
    <row r="829" s="1" customFormat="1" spans="1:17">
      <c r="A829" s="650">
        <v>93</v>
      </c>
      <c r="B829" s="651" t="s">
        <v>11015</v>
      </c>
      <c r="C829" s="652" t="s">
        <v>11016</v>
      </c>
      <c r="D829" s="568"/>
      <c r="E829" s="568"/>
      <c r="F829" s="26" t="s">
        <v>391</v>
      </c>
      <c r="G829" s="568"/>
      <c r="H829" s="312"/>
      <c r="I829" s="312"/>
      <c r="J829" s="312"/>
      <c r="K829" s="312"/>
      <c r="L829" s="312"/>
      <c r="M829" s="312"/>
      <c r="N829" s="670">
        <v>6.48</v>
      </c>
      <c r="O829" s="660">
        <v>5</v>
      </c>
      <c r="P829" s="662">
        <v>11.25</v>
      </c>
      <c r="Q829" s="662">
        <f t="shared" si="12"/>
        <v>72.9</v>
      </c>
    </row>
    <row r="830" s="1" customFormat="1" spans="1:17">
      <c r="A830" s="650">
        <v>94</v>
      </c>
      <c r="B830" s="651" t="s">
        <v>9803</v>
      </c>
      <c r="C830" s="652" t="s">
        <v>11017</v>
      </c>
      <c r="D830" s="568"/>
      <c r="E830" s="568"/>
      <c r="F830" s="26" t="s">
        <v>391</v>
      </c>
      <c r="G830" s="568"/>
      <c r="H830" s="312"/>
      <c r="I830" s="312"/>
      <c r="J830" s="312"/>
      <c r="K830" s="312"/>
      <c r="L830" s="312"/>
      <c r="M830" s="312"/>
      <c r="N830" s="670">
        <v>9.1</v>
      </c>
      <c r="O830" s="660">
        <v>7</v>
      </c>
      <c r="P830" s="662">
        <v>11.25</v>
      </c>
      <c r="Q830" s="662">
        <f t="shared" si="12"/>
        <v>102.375</v>
      </c>
    </row>
    <row r="831" s="1" customFormat="1" spans="1:17">
      <c r="A831" s="650">
        <v>95</v>
      </c>
      <c r="B831" s="651" t="s">
        <v>11018</v>
      </c>
      <c r="C831" s="652" t="s">
        <v>11019</v>
      </c>
      <c r="D831" s="568"/>
      <c r="E831" s="568"/>
      <c r="F831" s="26" t="s">
        <v>391</v>
      </c>
      <c r="G831" s="568"/>
      <c r="H831" s="312"/>
      <c r="I831" s="312"/>
      <c r="J831" s="312"/>
      <c r="K831" s="312"/>
      <c r="L831" s="312"/>
      <c r="M831" s="312"/>
      <c r="N831" s="670">
        <v>7.8</v>
      </c>
      <c r="O831" s="660">
        <v>6</v>
      </c>
      <c r="P831" s="662">
        <v>11.25</v>
      </c>
      <c r="Q831" s="662">
        <f t="shared" si="12"/>
        <v>87.75</v>
      </c>
    </row>
    <row r="832" s="1" customFormat="1" spans="1:17">
      <c r="A832" s="650">
        <v>96</v>
      </c>
      <c r="B832" s="651" t="s">
        <v>2379</v>
      </c>
      <c r="C832" s="652" t="s">
        <v>10109</v>
      </c>
      <c r="D832" s="568"/>
      <c r="E832" s="568"/>
      <c r="F832" s="26" t="s">
        <v>391</v>
      </c>
      <c r="G832" s="568"/>
      <c r="H832" s="312"/>
      <c r="I832" s="312"/>
      <c r="J832" s="312"/>
      <c r="K832" s="312"/>
      <c r="L832" s="312"/>
      <c r="M832" s="312"/>
      <c r="N832" s="670">
        <v>6.48</v>
      </c>
      <c r="O832" s="660">
        <v>5</v>
      </c>
      <c r="P832" s="662">
        <v>11.25</v>
      </c>
      <c r="Q832" s="662">
        <f t="shared" si="12"/>
        <v>72.9</v>
      </c>
    </row>
    <row r="833" s="1" customFormat="1" spans="1:17">
      <c r="A833" s="650">
        <v>97</v>
      </c>
      <c r="B833" s="651" t="s">
        <v>11020</v>
      </c>
      <c r="C833" s="652" t="s">
        <v>11021</v>
      </c>
      <c r="D833" s="568"/>
      <c r="E833" s="568"/>
      <c r="F833" s="26" t="s">
        <v>391</v>
      </c>
      <c r="G833" s="568"/>
      <c r="H833" s="312"/>
      <c r="I833" s="312"/>
      <c r="J833" s="312"/>
      <c r="K833" s="312"/>
      <c r="L833" s="312"/>
      <c r="M833" s="312"/>
      <c r="N833" s="670">
        <v>3.88</v>
      </c>
      <c r="O833" s="660">
        <v>3</v>
      </c>
      <c r="P833" s="662">
        <v>11.25</v>
      </c>
      <c r="Q833" s="662">
        <f t="shared" si="12"/>
        <v>43.65</v>
      </c>
    </row>
    <row r="834" s="1" customFormat="1" spans="1:17">
      <c r="A834" s="650">
        <v>98</v>
      </c>
      <c r="B834" s="651" t="s">
        <v>11022</v>
      </c>
      <c r="C834" s="652" t="s">
        <v>11023</v>
      </c>
      <c r="D834" s="568"/>
      <c r="E834" s="568"/>
      <c r="F834" s="26" t="s">
        <v>391</v>
      </c>
      <c r="G834" s="568"/>
      <c r="H834" s="312"/>
      <c r="I834" s="312"/>
      <c r="J834" s="312"/>
      <c r="K834" s="312"/>
      <c r="L834" s="312"/>
      <c r="M834" s="312"/>
      <c r="N834" s="670">
        <v>3.88</v>
      </c>
      <c r="O834" s="660">
        <v>3</v>
      </c>
      <c r="P834" s="662">
        <v>11.25</v>
      </c>
      <c r="Q834" s="662">
        <f t="shared" si="12"/>
        <v>43.65</v>
      </c>
    </row>
    <row r="835" s="1" customFormat="1" spans="1:17">
      <c r="A835" s="650">
        <v>99</v>
      </c>
      <c r="B835" s="673" t="s">
        <v>11024</v>
      </c>
      <c r="C835" s="652" t="s">
        <v>11025</v>
      </c>
      <c r="D835" s="568"/>
      <c r="E835" s="568"/>
      <c r="F835" s="26" t="s">
        <v>391</v>
      </c>
      <c r="G835" s="568"/>
      <c r="H835" s="312"/>
      <c r="I835" s="312"/>
      <c r="J835" s="312"/>
      <c r="K835" s="312"/>
      <c r="L835" s="312"/>
      <c r="M835" s="312"/>
      <c r="N835" s="670">
        <v>3.88</v>
      </c>
      <c r="O835" s="660">
        <v>3</v>
      </c>
      <c r="P835" s="662">
        <v>11.25</v>
      </c>
      <c r="Q835" s="662">
        <f t="shared" si="12"/>
        <v>43.65</v>
      </c>
    </row>
    <row r="836" s="1" customFormat="1" spans="1:17">
      <c r="A836" s="650">
        <v>100</v>
      </c>
      <c r="B836" s="651" t="s">
        <v>11026</v>
      </c>
      <c r="C836" s="652" t="s">
        <v>11027</v>
      </c>
      <c r="D836" s="568"/>
      <c r="E836" s="568"/>
      <c r="F836" s="26" t="s">
        <v>391</v>
      </c>
      <c r="G836" s="568"/>
      <c r="H836" s="312"/>
      <c r="I836" s="312"/>
      <c r="J836" s="312"/>
      <c r="K836" s="312"/>
      <c r="L836" s="312"/>
      <c r="M836" s="312"/>
      <c r="N836" s="670">
        <v>3.88</v>
      </c>
      <c r="O836" s="660">
        <v>3</v>
      </c>
      <c r="P836" s="662">
        <v>11.25</v>
      </c>
      <c r="Q836" s="662">
        <f t="shared" si="12"/>
        <v>43.65</v>
      </c>
    </row>
    <row r="837" s="1" customFormat="1" spans="1:17">
      <c r="A837" s="650">
        <v>101</v>
      </c>
      <c r="B837" s="651" t="s">
        <v>11028</v>
      </c>
      <c r="C837" s="652" t="s">
        <v>7979</v>
      </c>
      <c r="D837" s="568"/>
      <c r="E837" s="568"/>
      <c r="F837" s="26" t="s">
        <v>391</v>
      </c>
      <c r="G837" s="568"/>
      <c r="H837" s="312"/>
      <c r="I837" s="312"/>
      <c r="J837" s="312"/>
      <c r="K837" s="312"/>
      <c r="L837" s="312"/>
      <c r="M837" s="312"/>
      <c r="N837" s="670">
        <v>6.48</v>
      </c>
      <c r="O837" s="660">
        <v>5</v>
      </c>
      <c r="P837" s="662">
        <v>11.25</v>
      </c>
      <c r="Q837" s="662">
        <f t="shared" si="12"/>
        <v>72.9</v>
      </c>
    </row>
    <row r="838" s="1" customFormat="1" spans="1:17">
      <c r="A838" s="650">
        <v>102</v>
      </c>
      <c r="B838" s="651" t="s">
        <v>11029</v>
      </c>
      <c r="C838" s="652" t="s">
        <v>11030</v>
      </c>
      <c r="D838" s="568"/>
      <c r="E838" s="568"/>
      <c r="F838" s="26" t="s">
        <v>391</v>
      </c>
      <c r="G838" s="568"/>
      <c r="H838" s="312"/>
      <c r="I838" s="312"/>
      <c r="J838" s="312"/>
      <c r="K838" s="312"/>
      <c r="L838" s="312"/>
      <c r="M838" s="312"/>
      <c r="N838" s="670">
        <v>7.8</v>
      </c>
      <c r="O838" s="660">
        <v>6</v>
      </c>
      <c r="P838" s="662">
        <v>11.25</v>
      </c>
      <c r="Q838" s="662">
        <f t="shared" ref="Q838:Q901" si="13">N838*11.25</f>
        <v>87.75</v>
      </c>
    </row>
    <row r="839" s="1" customFormat="1" spans="1:17">
      <c r="A839" s="650">
        <v>103</v>
      </c>
      <c r="B839" s="651" t="s">
        <v>11031</v>
      </c>
      <c r="C839" s="652" t="s">
        <v>11032</v>
      </c>
      <c r="D839" s="568"/>
      <c r="E839" s="568"/>
      <c r="F839" s="26" t="s">
        <v>391</v>
      </c>
      <c r="G839" s="568"/>
      <c r="H839" s="312"/>
      <c r="I839" s="312"/>
      <c r="J839" s="312"/>
      <c r="K839" s="312"/>
      <c r="L839" s="312"/>
      <c r="M839" s="312"/>
      <c r="N839" s="670">
        <v>5.18</v>
      </c>
      <c r="O839" s="660">
        <v>4</v>
      </c>
      <c r="P839" s="662">
        <v>11.25</v>
      </c>
      <c r="Q839" s="662">
        <f t="shared" si="13"/>
        <v>58.275</v>
      </c>
    </row>
    <row r="840" s="1" customFormat="1" spans="1:17">
      <c r="A840" s="650">
        <v>104</v>
      </c>
      <c r="B840" s="651" t="s">
        <v>11033</v>
      </c>
      <c r="C840" s="652" t="s">
        <v>11034</v>
      </c>
      <c r="D840" s="568"/>
      <c r="E840" s="568"/>
      <c r="F840" s="26" t="s">
        <v>391</v>
      </c>
      <c r="G840" s="568"/>
      <c r="H840" s="312"/>
      <c r="I840" s="312"/>
      <c r="J840" s="312"/>
      <c r="K840" s="312"/>
      <c r="L840" s="312"/>
      <c r="M840" s="312"/>
      <c r="N840" s="670">
        <v>5.18</v>
      </c>
      <c r="O840" s="660">
        <v>4</v>
      </c>
      <c r="P840" s="662">
        <v>11.25</v>
      </c>
      <c r="Q840" s="662">
        <f t="shared" si="13"/>
        <v>58.275</v>
      </c>
    </row>
    <row r="841" s="1" customFormat="1" spans="1:17">
      <c r="A841" s="650">
        <v>105</v>
      </c>
      <c r="B841" s="651" t="s">
        <v>11035</v>
      </c>
      <c r="C841" s="652" t="s">
        <v>11036</v>
      </c>
      <c r="D841" s="568"/>
      <c r="E841" s="568"/>
      <c r="F841" s="26" t="s">
        <v>391</v>
      </c>
      <c r="G841" s="568"/>
      <c r="H841" s="312"/>
      <c r="I841" s="312"/>
      <c r="J841" s="312"/>
      <c r="K841" s="312"/>
      <c r="L841" s="312"/>
      <c r="M841" s="312"/>
      <c r="N841" s="670">
        <v>7.8</v>
      </c>
      <c r="O841" s="660">
        <v>6</v>
      </c>
      <c r="P841" s="662">
        <v>11.25</v>
      </c>
      <c r="Q841" s="662">
        <f t="shared" si="13"/>
        <v>87.75</v>
      </c>
    </row>
    <row r="842" s="1" customFormat="1" spans="1:17">
      <c r="A842" s="650">
        <v>106</v>
      </c>
      <c r="B842" s="651" t="s">
        <v>11037</v>
      </c>
      <c r="C842" s="652" t="s">
        <v>11038</v>
      </c>
      <c r="D842" s="568"/>
      <c r="E842" s="568"/>
      <c r="F842" s="26" t="s">
        <v>391</v>
      </c>
      <c r="G842" s="568"/>
      <c r="H842" s="312"/>
      <c r="I842" s="312"/>
      <c r="J842" s="312"/>
      <c r="K842" s="312"/>
      <c r="L842" s="312"/>
      <c r="M842" s="312"/>
      <c r="N842" s="670">
        <v>7.8</v>
      </c>
      <c r="O842" s="660">
        <v>6</v>
      </c>
      <c r="P842" s="662">
        <v>11.25</v>
      </c>
      <c r="Q842" s="662">
        <f t="shared" si="13"/>
        <v>87.75</v>
      </c>
    </row>
    <row r="843" s="1" customFormat="1" spans="1:17">
      <c r="A843" s="650">
        <v>107</v>
      </c>
      <c r="B843" s="651" t="s">
        <v>11039</v>
      </c>
      <c r="C843" s="652" t="s">
        <v>11040</v>
      </c>
      <c r="D843" s="568"/>
      <c r="E843" s="568"/>
      <c r="F843" s="26" t="s">
        <v>391</v>
      </c>
      <c r="G843" s="568"/>
      <c r="H843" s="312"/>
      <c r="I843" s="312"/>
      <c r="J843" s="312"/>
      <c r="K843" s="312"/>
      <c r="L843" s="312"/>
      <c r="M843" s="312"/>
      <c r="N843" s="670">
        <v>3.88</v>
      </c>
      <c r="O843" s="660">
        <v>3</v>
      </c>
      <c r="P843" s="662">
        <v>11.25</v>
      </c>
      <c r="Q843" s="662">
        <f t="shared" si="13"/>
        <v>43.65</v>
      </c>
    </row>
    <row r="844" s="1" customFormat="1" spans="1:17">
      <c r="A844" s="650">
        <v>108</v>
      </c>
      <c r="B844" s="651" t="s">
        <v>11041</v>
      </c>
      <c r="C844" s="652" t="s">
        <v>11042</v>
      </c>
      <c r="D844" s="568"/>
      <c r="E844" s="568"/>
      <c r="F844" s="26" t="s">
        <v>391</v>
      </c>
      <c r="G844" s="568"/>
      <c r="H844" s="312"/>
      <c r="I844" s="312"/>
      <c r="J844" s="312"/>
      <c r="K844" s="312"/>
      <c r="L844" s="312"/>
      <c r="M844" s="312"/>
      <c r="N844" s="670">
        <v>5.18</v>
      </c>
      <c r="O844" s="660">
        <v>4</v>
      </c>
      <c r="P844" s="662">
        <v>11.25</v>
      </c>
      <c r="Q844" s="662">
        <f t="shared" si="13"/>
        <v>58.275</v>
      </c>
    </row>
    <row r="845" s="1" customFormat="1" spans="1:17">
      <c r="A845" s="650">
        <v>109</v>
      </c>
      <c r="B845" s="651" t="s">
        <v>11043</v>
      </c>
      <c r="C845" s="652" t="s">
        <v>11044</v>
      </c>
      <c r="D845" s="568"/>
      <c r="E845" s="568"/>
      <c r="F845" s="26" t="s">
        <v>391</v>
      </c>
      <c r="G845" s="568"/>
      <c r="H845" s="312"/>
      <c r="I845" s="312"/>
      <c r="J845" s="312"/>
      <c r="K845" s="312"/>
      <c r="L845" s="312"/>
      <c r="M845" s="312"/>
      <c r="N845" s="670">
        <v>2.6</v>
      </c>
      <c r="O845" s="660">
        <v>2</v>
      </c>
      <c r="P845" s="662">
        <v>11.25</v>
      </c>
      <c r="Q845" s="662">
        <f t="shared" si="13"/>
        <v>29.25</v>
      </c>
    </row>
    <row r="846" s="1" customFormat="1" spans="1:17">
      <c r="A846" s="650">
        <v>110</v>
      </c>
      <c r="B846" s="651" t="s">
        <v>11045</v>
      </c>
      <c r="C846" s="652" t="s">
        <v>3871</v>
      </c>
      <c r="D846" s="568"/>
      <c r="E846" s="568"/>
      <c r="F846" s="26" t="s">
        <v>391</v>
      </c>
      <c r="G846" s="568"/>
      <c r="H846" s="312"/>
      <c r="I846" s="312"/>
      <c r="J846" s="312"/>
      <c r="K846" s="312"/>
      <c r="L846" s="312"/>
      <c r="M846" s="312"/>
      <c r="N846" s="670">
        <v>2.6</v>
      </c>
      <c r="O846" s="660">
        <v>2</v>
      </c>
      <c r="P846" s="662">
        <v>11.25</v>
      </c>
      <c r="Q846" s="662">
        <f t="shared" si="13"/>
        <v>29.25</v>
      </c>
    </row>
    <row r="847" s="1" customFormat="1" spans="1:17">
      <c r="A847" s="650">
        <v>111</v>
      </c>
      <c r="B847" s="651" t="s">
        <v>11046</v>
      </c>
      <c r="C847" s="652" t="s">
        <v>11047</v>
      </c>
      <c r="D847" s="568"/>
      <c r="E847" s="568"/>
      <c r="F847" s="26" t="s">
        <v>391</v>
      </c>
      <c r="G847" s="568"/>
      <c r="H847" s="312"/>
      <c r="I847" s="312"/>
      <c r="J847" s="312"/>
      <c r="K847" s="312"/>
      <c r="L847" s="312"/>
      <c r="M847" s="312"/>
      <c r="N847" s="671">
        <v>1.3</v>
      </c>
      <c r="O847" s="660">
        <v>1</v>
      </c>
      <c r="P847" s="662">
        <v>11.25</v>
      </c>
      <c r="Q847" s="662">
        <f t="shared" si="13"/>
        <v>14.625</v>
      </c>
    </row>
    <row r="848" s="1" customFormat="1" spans="1:17">
      <c r="A848" s="650">
        <v>112</v>
      </c>
      <c r="B848" s="651" t="s">
        <v>11048</v>
      </c>
      <c r="C848" s="652" t="s">
        <v>7409</v>
      </c>
      <c r="D848" s="568"/>
      <c r="E848" s="568"/>
      <c r="F848" s="26" t="s">
        <v>391</v>
      </c>
      <c r="G848" s="568"/>
      <c r="H848" s="312"/>
      <c r="I848" s="312"/>
      <c r="J848" s="312"/>
      <c r="K848" s="312"/>
      <c r="L848" s="312"/>
      <c r="M848" s="312"/>
      <c r="N848" s="670">
        <v>5.18</v>
      </c>
      <c r="O848" s="660">
        <v>4</v>
      </c>
      <c r="P848" s="662">
        <v>11.25</v>
      </c>
      <c r="Q848" s="662">
        <f t="shared" si="13"/>
        <v>58.275</v>
      </c>
    </row>
    <row r="849" s="1" customFormat="1" spans="1:17">
      <c r="A849" s="650">
        <v>113</v>
      </c>
      <c r="B849" s="651" t="s">
        <v>11049</v>
      </c>
      <c r="C849" s="652" t="s">
        <v>11050</v>
      </c>
      <c r="D849" s="568"/>
      <c r="E849" s="568"/>
      <c r="F849" s="26" t="s">
        <v>391</v>
      </c>
      <c r="G849" s="568"/>
      <c r="H849" s="312"/>
      <c r="I849" s="312"/>
      <c r="J849" s="312"/>
      <c r="K849" s="312"/>
      <c r="L849" s="312"/>
      <c r="M849" s="312"/>
      <c r="N849" s="670">
        <v>6.48</v>
      </c>
      <c r="O849" s="660">
        <v>5</v>
      </c>
      <c r="P849" s="662">
        <v>11.25</v>
      </c>
      <c r="Q849" s="662">
        <f t="shared" si="13"/>
        <v>72.9</v>
      </c>
    </row>
    <row r="850" s="1" customFormat="1" spans="1:17">
      <c r="A850" s="650">
        <v>114</v>
      </c>
      <c r="B850" s="651" t="s">
        <v>11051</v>
      </c>
      <c r="C850" s="652" t="s">
        <v>11052</v>
      </c>
      <c r="D850" s="568"/>
      <c r="E850" s="568"/>
      <c r="F850" s="26" t="s">
        <v>391</v>
      </c>
      <c r="G850" s="568"/>
      <c r="H850" s="312"/>
      <c r="I850" s="312"/>
      <c r="J850" s="312"/>
      <c r="K850" s="312"/>
      <c r="L850" s="312"/>
      <c r="M850" s="312"/>
      <c r="N850" s="670">
        <v>5.18</v>
      </c>
      <c r="O850" s="660">
        <v>4</v>
      </c>
      <c r="P850" s="662">
        <v>11.25</v>
      </c>
      <c r="Q850" s="662">
        <f t="shared" si="13"/>
        <v>58.275</v>
      </c>
    </row>
    <row r="851" s="1" customFormat="1" spans="1:17">
      <c r="A851" s="650">
        <v>115</v>
      </c>
      <c r="B851" s="651" t="s">
        <v>11053</v>
      </c>
      <c r="C851" s="652" t="s">
        <v>11054</v>
      </c>
      <c r="D851" s="568"/>
      <c r="E851" s="568"/>
      <c r="F851" s="26" t="s">
        <v>391</v>
      </c>
      <c r="G851" s="568"/>
      <c r="H851" s="312"/>
      <c r="I851" s="312"/>
      <c r="J851" s="312"/>
      <c r="K851" s="312"/>
      <c r="L851" s="312"/>
      <c r="M851" s="312"/>
      <c r="N851" s="670">
        <v>3.88</v>
      </c>
      <c r="O851" s="660">
        <v>3</v>
      </c>
      <c r="P851" s="662">
        <v>11.25</v>
      </c>
      <c r="Q851" s="662">
        <f t="shared" si="13"/>
        <v>43.65</v>
      </c>
    </row>
    <row r="852" s="1" customFormat="1" spans="1:17">
      <c r="A852" s="650">
        <v>116</v>
      </c>
      <c r="B852" s="651" t="s">
        <v>11055</v>
      </c>
      <c r="C852" s="652" t="s">
        <v>9833</v>
      </c>
      <c r="D852" s="568"/>
      <c r="E852" s="568"/>
      <c r="F852" s="26" t="s">
        <v>391</v>
      </c>
      <c r="G852" s="568"/>
      <c r="H852" s="312"/>
      <c r="I852" s="312"/>
      <c r="J852" s="312"/>
      <c r="K852" s="312"/>
      <c r="L852" s="312"/>
      <c r="M852" s="312"/>
      <c r="N852" s="670">
        <v>2.6</v>
      </c>
      <c r="O852" s="660">
        <v>2</v>
      </c>
      <c r="P852" s="662">
        <v>11.25</v>
      </c>
      <c r="Q852" s="662">
        <f t="shared" si="13"/>
        <v>29.25</v>
      </c>
    </row>
    <row r="853" s="1" customFormat="1" spans="1:17">
      <c r="A853" s="650">
        <v>117</v>
      </c>
      <c r="B853" s="651" t="s">
        <v>11056</v>
      </c>
      <c r="C853" s="652" t="s">
        <v>11057</v>
      </c>
      <c r="D853" s="568"/>
      <c r="E853" s="568"/>
      <c r="F853" s="26" t="s">
        <v>391</v>
      </c>
      <c r="G853" s="568"/>
      <c r="H853" s="312"/>
      <c r="I853" s="312"/>
      <c r="J853" s="312"/>
      <c r="K853" s="312"/>
      <c r="L853" s="312"/>
      <c r="M853" s="312"/>
      <c r="N853" s="670">
        <v>5.18</v>
      </c>
      <c r="O853" s="660">
        <v>4</v>
      </c>
      <c r="P853" s="662">
        <v>11.25</v>
      </c>
      <c r="Q853" s="662">
        <f t="shared" si="13"/>
        <v>58.275</v>
      </c>
    </row>
    <row r="854" s="1" customFormat="1" spans="1:17">
      <c r="A854" s="650">
        <v>118</v>
      </c>
      <c r="B854" s="651" t="s">
        <v>11058</v>
      </c>
      <c r="C854" s="652" t="s">
        <v>11059</v>
      </c>
      <c r="D854" s="568"/>
      <c r="E854" s="568"/>
      <c r="F854" s="26" t="s">
        <v>391</v>
      </c>
      <c r="G854" s="568"/>
      <c r="H854" s="312"/>
      <c r="I854" s="312"/>
      <c r="J854" s="312"/>
      <c r="K854" s="312"/>
      <c r="L854" s="312"/>
      <c r="M854" s="312"/>
      <c r="N854" s="670">
        <v>7.8</v>
      </c>
      <c r="O854" s="660">
        <v>6</v>
      </c>
      <c r="P854" s="662">
        <v>11.25</v>
      </c>
      <c r="Q854" s="662">
        <f t="shared" si="13"/>
        <v>87.75</v>
      </c>
    </row>
    <row r="855" s="1" customFormat="1" spans="1:17">
      <c r="A855" s="650">
        <v>119</v>
      </c>
      <c r="B855" s="651" t="s">
        <v>11060</v>
      </c>
      <c r="C855" s="652" t="s">
        <v>11061</v>
      </c>
      <c r="D855" s="568"/>
      <c r="E855" s="568"/>
      <c r="F855" s="26" t="s">
        <v>391</v>
      </c>
      <c r="G855" s="568"/>
      <c r="H855" s="312"/>
      <c r="I855" s="312"/>
      <c r="J855" s="312"/>
      <c r="K855" s="312"/>
      <c r="L855" s="312"/>
      <c r="M855" s="312"/>
      <c r="N855" s="670">
        <v>9.1</v>
      </c>
      <c r="O855" s="660">
        <v>7</v>
      </c>
      <c r="P855" s="662">
        <v>11.25</v>
      </c>
      <c r="Q855" s="662">
        <f t="shared" si="13"/>
        <v>102.375</v>
      </c>
    </row>
    <row r="856" s="1" customFormat="1" spans="1:17">
      <c r="A856" s="650">
        <v>120</v>
      </c>
      <c r="B856" s="651" t="s">
        <v>11062</v>
      </c>
      <c r="C856" s="652" t="s">
        <v>1878</v>
      </c>
      <c r="D856" s="568"/>
      <c r="E856" s="568"/>
      <c r="F856" s="26" t="s">
        <v>391</v>
      </c>
      <c r="G856" s="568"/>
      <c r="H856" s="312"/>
      <c r="I856" s="312"/>
      <c r="J856" s="312"/>
      <c r="K856" s="312"/>
      <c r="L856" s="312"/>
      <c r="M856" s="312"/>
      <c r="N856" s="670">
        <v>9.1</v>
      </c>
      <c r="O856" s="660">
        <v>7</v>
      </c>
      <c r="P856" s="662">
        <v>11.25</v>
      </c>
      <c r="Q856" s="662">
        <f t="shared" si="13"/>
        <v>102.375</v>
      </c>
    </row>
    <row r="857" s="1" customFormat="1" spans="1:17">
      <c r="A857" s="650">
        <v>121</v>
      </c>
      <c r="B857" s="651" t="s">
        <v>11063</v>
      </c>
      <c r="C857" s="652" t="s">
        <v>4104</v>
      </c>
      <c r="D857" s="568"/>
      <c r="E857" s="568"/>
      <c r="F857" s="26" t="s">
        <v>391</v>
      </c>
      <c r="G857" s="568"/>
      <c r="H857" s="312"/>
      <c r="I857" s="312"/>
      <c r="J857" s="312"/>
      <c r="K857" s="312"/>
      <c r="L857" s="312"/>
      <c r="M857" s="312"/>
      <c r="N857" s="670">
        <v>6.48</v>
      </c>
      <c r="O857" s="660">
        <v>5</v>
      </c>
      <c r="P857" s="662">
        <v>11.25</v>
      </c>
      <c r="Q857" s="662">
        <f t="shared" si="13"/>
        <v>72.9</v>
      </c>
    </row>
    <row r="858" s="1" customFormat="1" spans="1:17">
      <c r="A858" s="650">
        <v>122</v>
      </c>
      <c r="B858" s="651" t="s">
        <v>11064</v>
      </c>
      <c r="C858" s="652" t="s">
        <v>11065</v>
      </c>
      <c r="D858" s="568"/>
      <c r="E858" s="568"/>
      <c r="F858" s="26" t="s">
        <v>391</v>
      </c>
      <c r="G858" s="568"/>
      <c r="H858" s="312"/>
      <c r="I858" s="312"/>
      <c r="J858" s="312"/>
      <c r="K858" s="312"/>
      <c r="L858" s="312"/>
      <c r="M858" s="312"/>
      <c r="N858" s="670">
        <v>7.8</v>
      </c>
      <c r="O858" s="660">
        <v>6</v>
      </c>
      <c r="P858" s="662">
        <v>11.25</v>
      </c>
      <c r="Q858" s="662">
        <f t="shared" si="13"/>
        <v>87.75</v>
      </c>
    </row>
    <row r="859" s="1" customFormat="1" spans="1:17">
      <c r="A859" s="650">
        <v>123</v>
      </c>
      <c r="B859" s="651" t="s">
        <v>6036</v>
      </c>
      <c r="C859" s="652" t="s">
        <v>11066</v>
      </c>
      <c r="D859" s="568"/>
      <c r="E859" s="568"/>
      <c r="F859" s="26" t="s">
        <v>391</v>
      </c>
      <c r="G859" s="568"/>
      <c r="H859" s="312"/>
      <c r="I859" s="312"/>
      <c r="J859" s="312"/>
      <c r="K859" s="312"/>
      <c r="L859" s="312"/>
      <c r="M859" s="312"/>
      <c r="N859" s="670">
        <v>5.18</v>
      </c>
      <c r="O859" s="660">
        <v>4</v>
      </c>
      <c r="P859" s="662">
        <v>11.25</v>
      </c>
      <c r="Q859" s="662">
        <f t="shared" si="13"/>
        <v>58.275</v>
      </c>
    </row>
    <row r="860" s="1" customFormat="1" spans="1:17">
      <c r="A860" s="650">
        <v>124</v>
      </c>
      <c r="B860" s="651" t="s">
        <v>11067</v>
      </c>
      <c r="C860" s="652" t="s">
        <v>11068</v>
      </c>
      <c r="D860" s="568"/>
      <c r="E860" s="568"/>
      <c r="F860" s="26" t="s">
        <v>391</v>
      </c>
      <c r="G860" s="568"/>
      <c r="H860" s="312"/>
      <c r="I860" s="312"/>
      <c r="J860" s="312"/>
      <c r="K860" s="312"/>
      <c r="L860" s="312"/>
      <c r="M860" s="312"/>
      <c r="N860" s="670">
        <v>7.8</v>
      </c>
      <c r="O860" s="660">
        <v>6</v>
      </c>
      <c r="P860" s="662">
        <v>11.25</v>
      </c>
      <c r="Q860" s="662">
        <f t="shared" si="13"/>
        <v>87.75</v>
      </c>
    </row>
    <row r="861" s="1" customFormat="1" spans="1:17">
      <c r="A861" s="650">
        <v>125</v>
      </c>
      <c r="B861" s="651" t="s">
        <v>11069</v>
      </c>
      <c r="C861" s="652" t="s">
        <v>11070</v>
      </c>
      <c r="D861" s="568"/>
      <c r="E861" s="568"/>
      <c r="F861" s="26" t="s">
        <v>391</v>
      </c>
      <c r="G861" s="568"/>
      <c r="H861" s="312"/>
      <c r="I861" s="312"/>
      <c r="J861" s="312"/>
      <c r="K861" s="312"/>
      <c r="L861" s="312"/>
      <c r="M861" s="312"/>
      <c r="N861" s="670">
        <v>3.88</v>
      </c>
      <c r="O861" s="660">
        <v>3</v>
      </c>
      <c r="P861" s="662">
        <v>11.25</v>
      </c>
      <c r="Q861" s="662">
        <f t="shared" si="13"/>
        <v>43.65</v>
      </c>
    </row>
    <row r="862" s="1" customFormat="1" spans="1:17">
      <c r="A862" s="650">
        <v>126</v>
      </c>
      <c r="B862" s="651" t="s">
        <v>11071</v>
      </c>
      <c r="C862" s="652" t="s">
        <v>11072</v>
      </c>
      <c r="D862" s="568"/>
      <c r="E862" s="568"/>
      <c r="F862" s="26" t="s">
        <v>391</v>
      </c>
      <c r="G862" s="568"/>
      <c r="H862" s="312"/>
      <c r="I862" s="312"/>
      <c r="J862" s="312"/>
      <c r="K862" s="312"/>
      <c r="L862" s="312"/>
      <c r="M862" s="312"/>
      <c r="N862" s="670">
        <v>5.18</v>
      </c>
      <c r="O862" s="660">
        <v>4</v>
      </c>
      <c r="P862" s="662">
        <v>11.25</v>
      </c>
      <c r="Q862" s="662">
        <f t="shared" si="13"/>
        <v>58.275</v>
      </c>
    </row>
    <row r="863" s="1" customFormat="1" spans="1:17">
      <c r="A863" s="650">
        <v>127</v>
      </c>
      <c r="B863" s="651" t="s">
        <v>11073</v>
      </c>
      <c r="C863" s="652" t="s">
        <v>6644</v>
      </c>
      <c r="D863" s="568"/>
      <c r="E863" s="568"/>
      <c r="F863" s="26" t="s">
        <v>391</v>
      </c>
      <c r="G863" s="568"/>
      <c r="H863" s="312"/>
      <c r="I863" s="312"/>
      <c r="J863" s="312"/>
      <c r="K863" s="312"/>
      <c r="L863" s="312"/>
      <c r="M863" s="312"/>
      <c r="N863" s="670">
        <v>3.88</v>
      </c>
      <c r="O863" s="660">
        <v>3</v>
      </c>
      <c r="P863" s="662">
        <v>11.25</v>
      </c>
      <c r="Q863" s="662">
        <f t="shared" si="13"/>
        <v>43.65</v>
      </c>
    </row>
    <row r="864" s="1" customFormat="1" spans="1:17">
      <c r="A864" s="650">
        <v>128</v>
      </c>
      <c r="B864" s="651" t="s">
        <v>10979</v>
      </c>
      <c r="C864" s="652" t="s">
        <v>1863</v>
      </c>
      <c r="D864" s="568"/>
      <c r="E864" s="568"/>
      <c r="F864" s="26" t="s">
        <v>391</v>
      </c>
      <c r="G864" s="568"/>
      <c r="H864" s="312"/>
      <c r="I864" s="312"/>
      <c r="J864" s="312"/>
      <c r="K864" s="312"/>
      <c r="L864" s="312"/>
      <c r="M864" s="312"/>
      <c r="N864" s="670">
        <v>3.88</v>
      </c>
      <c r="O864" s="660">
        <v>3</v>
      </c>
      <c r="P864" s="662">
        <v>11.25</v>
      </c>
      <c r="Q864" s="662">
        <f t="shared" si="13"/>
        <v>43.65</v>
      </c>
    </row>
    <row r="865" s="1" customFormat="1" spans="1:17">
      <c r="A865" s="650">
        <v>129</v>
      </c>
      <c r="B865" s="651" t="s">
        <v>2612</v>
      </c>
      <c r="C865" s="652" t="s">
        <v>11074</v>
      </c>
      <c r="D865" s="568"/>
      <c r="E865" s="568"/>
      <c r="F865" s="26" t="s">
        <v>391</v>
      </c>
      <c r="G865" s="568"/>
      <c r="H865" s="312"/>
      <c r="I865" s="312"/>
      <c r="J865" s="312"/>
      <c r="K865" s="312"/>
      <c r="L865" s="312"/>
      <c r="M865" s="312"/>
      <c r="N865" s="670">
        <v>3.88</v>
      </c>
      <c r="O865" s="660">
        <v>3</v>
      </c>
      <c r="P865" s="662">
        <v>11.25</v>
      </c>
      <c r="Q865" s="662">
        <f t="shared" si="13"/>
        <v>43.65</v>
      </c>
    </row>
    <row r="866" s="1" customFormat="1" spans="1:17">
      <c r="A866" s="650">
        <v>130</v>
      </c>
      <c r="B866" s="651" t="s">
        <v>11075</v>
      </c>
      <c r="C866" s="652" t="s">
        <v>6737</v>
      </c>
      <c r="D866" s="568"/>
      <c r="E866" s="568"/>
      <c r="F866" s="26" t="s">
        <v>391</v>
      </c>
      <c r="G866" s="568"/>
      <c r="H866" s="312"/>
      <c r="I866" s="312"/>
      <c r="J866" s="312"/>
      <c r="K866" s="312"/>
      <c r="L866" s="312"/>
      <c r="M866" s="312"/>
      <c r="N866" s="670">
        <v>5.18</v>
      </c>
      <c r="O866" s="660">
        <v>4</v>
      </c>
      <c r="P866" s="662">
        <v>11.25</v>
      </c>
      <c r="Q866" s="662">
        <f t="shared" si="13"/>
        <v>58.275</v>
      </c>
    </row>
    <row r="867" s="1" customFormat="1" spans="1:17">
      <c r="A867" s="650">
        <v>131</v>
      </c>
      <c r="B867" s="651" t="s">
        <v>3864</v>
      </c>
      <c r="C867" s="652" t="s">
        <v>11076</v>
      </c>
      <c r="D867" s="568"/>
      <c r="E867" s="568"/>
      <c r="F867" s="26" t="s">
        <v>391</v>
      </c>
      <c r="G867" s="568"/>
      <c r="H867" s="312"/>
      <c r="I867" s="312"/>
      <c r="J867" s="312"/>
      <c r="K867" s="312"/>
      <c r="L867" s="312"/>
      <c r="M867" s="312"/>
      <c r="N867" s="670">
        <v>7.8</v>
      </c>
      <c r="O867" s="660">
        <v>6</v>
      </c>
      <c r="P867" s="662">
        <v>11.25</v>
      </c>
      <c r="Q867" s="662">
        <f t="shared" si="13"/>
        <v>87.75</v>
      </c>
    </row>
    <row r="868" s="1" customFormat="1" spans="1:17">
      <c r="A868" s="650">
        <v>132</v>
      </c>
      <c r="B868" s="651" t="s">
        <v>11077</v>
      </c>
      <c r="C868" s="652" t="s">
        <v>10887</v>
      </c>
      <c r="D868" s="568"/>
      <c r="E868" s="568"/>
      <c r="F868" s="26" t="s">
        <v>391</v>
      </c>
      <c r="G868" s="568"/>
      <c r="H868" s="312"/>
      <c r="I868" s="312"/>
      <c r="J868" s="312"/>
      <c r="K868" s="312"/>
      <c r="L868" s="312"/>
      <c r="M868" s="312"/>
      <c r="N868" s="670">
        <v>5.18</v>
      </c>
      <c r="O868" s="660">
        <v>4</v>
      </c>
      <c r="P868" s="662">
        <v>11.25</v>
      </c>
      <c r="Q868" s="662">
        <f t="shared" si="13"/>
        <v>58.275</v>
      </c>
    </row>
    <row r="869" s="1" customFormat="1" spans="1:17">
      <c r="A869" s="650">
        <v>133</v>
      </c>
      <c r="B869" s="651" t="s">
        <v>9428</v>
      </c>
      <c r="C869" s="652" t="s">
        <v>8203</v>
      </c>
      <c r="D869" s="568"/>
      <c r="E869" s="568"/>
      <c r="F869" s="26" t="s">
        <v>391</v>
      </c>
      <c r="G869" s="568"/>
      <c r="H869" s="312"/>
      <c r="I869" s="312"/>
      <c r="J869" s="312"/>
      <c r="K869" s="312"/>
      <c r="L869" s="312"/>
      <c r="M869" s="312"/>
      <c r="N869" s="670">
        <v>3.88</v>
      </c>
      <c r="O869" s="660">
        <v>3</v>
      </c>
      <c r="P869" s="662">
        <v>11.25</v>
      </c>
      <c r="Q869" s="662">
        <f t="shared" si="13"/>
        <v>43.65</v>
      </c>
    </row>
    <row r="870" s="1" customFormat="1" spans="1:17">
      <c r="A870" s="650">
        <v>134</v>
      </c>
      <c r="B870" s="666" t="s">
        <v>11078</v>
      </c>
      <c r="C870" s="652" t="s">
        <v>11079</v>
      </c>
      <c r="D870" s="568"/>
      <c r="E870" s="568"/>
      <c r="F870" s="26" t="s">
        <v>391</v>
      </c>
      <c r="G870" s="568"/>
      <c r="H870" s="312"/>
      <c r="I870" s="312"/>
      <c r="J870" s="312"/>
      <c r="K870" s="312"/>
      <c r="L870" s="312"/>
      <c r="M870" s="312"/>
      <c r="N870" s="670">
        <v>11.68</v>
      </c>
      <c r="O870" s="660">
        <v>9</v>
      </c>
      <c r="P870" s="662">
        <v>11.25</v>
      </c>
      <c r="Q870" s="662">
        <f t="shared" si="13"/>
        <v>131.4</v>
      </c>
    </row>
    <row r="871" s="1" customFormat="1" spans="1:17">
      <c r="A871" s="650">
        <v>135</v>
      </c>
      <c r="B871" s="666" t="s">
        <v>11080</v>
      </c>
      <c r="C871" s="652" t="s">
        <v>11081</v>
      </c>
      <c r="D871" s="568"/>
      <c r="E871" s="568"/>
      <c r="F871" s="26" t="s">
        <v>391</v>
      </c>
      <c r="G871" s="568"/>
      <c r="H871" s="312"/>
      <c r="I871" s="312"/>
      <c r="J871" s="312"/>
      <c r="K871" s="312"/>
      <c r="L871" s="312"/>
      <c r="M871" s="312"/>
      <c r="N871" s="670">
        <v>7.8</v>
      </c>
      <c r="O871" s="660">
        <v>6</v>
      </c>
      <c r="P871" s="662">
        <v>11.25</v>
      </c>
      <c r="Q871" s="662">
        <f t="shared" si="13"/>
        <v>87.75</v>
      </c>
    </row>
    <row r="872" s="1" customFormat="1" spans="1:17">
      <c r="A872" s="650">
        <v>136</v>
      </c>
      <c r="B872" s="651" t="s">
        <v>6447</v>
      </c>
      <c r="C872" s="652" t="s">
        <v>11082</v>
      </c>
      <c r="D872" s="568"/>
      <c r="E872" s="568"/>
      <c r="F872" s="26" t="s">
        <v>391</v>
      </c>
      <c r="G872" s="568"/>
      <c r="H872" s="312"/>
      <c r="I872" s="312"/>
      <c r="J872" s="312"/>
      <c r="K872" s="312"/>
      <c r="L872" s="312"/>
      <c r="M872" s="312"/>
      <c r="N872" s="670">
        <v>7.8</v>
      </c>
      <c r="O872" s="660">
        <v>6</v>
      </c>
      <c r="P872" s="662">
        <v>11.25</v>
      </c>
      <c r="Q872" s="662">
        <f t="shared" si="13"/>
        <v>87.75</v>
      </c>
    </row>
    <row r="873" s="1" customFormat="1" spans="1:17">
      <c r="A873" s="650">
        <v>137</v>
      </c>
      <c r="B873" s="651" t="s">
        <v>11083</v>
      </c>
      <c r="C873" s="652" t="s">
        <v>11084</v>
      </c>
      <c r="D873" s="568"/>
      <c r="E873" s="568"/>
      <c r="F873" s="26" t="s">
        <v>391</v>
      </c>
      <c r="G873" s="568"/>
      <c r="H873" s="312"/>
      <c r="I873" s="312"/>
      <c r="J873" s="312"/>
      <c r="K873" s="312"/>
      <c r="L873" s="312"/>
      <c r="M873" s="312"/>
      <c r="N873" s="670">
        <v>5.18</v>
      </c>
      <c r="O873" s="660">
        <v>4</v>
      </c>
      <c r="P873" s="662">
        <v>11.25</v>
      </c>
      <c r="Q873" s="662">
        <f t="shared" si="13"/>
        <v>58.275</v>
      </c>
    </row>
    <row r="874" s="1" customFormat="1" spans="1:17">
      <c r="A874" s="650">
        <v>138</v>
      </c>
      <c r="B874" s="651" t="s">
        <v>11085</v>
      </c>
      <c r="C874" s="652" t="s">
        <v>11086</v>
      </c>
      <c r="D874" s="568"/>
      <c r="E874" s="568"/>
      <c r="F874" s="26" t="s">
        <v>391</v>
      </c>
      <c r="G874" s="568"/>
      <c r="H874" s="312"/>
      <c r="I874" s="312"/>
      <c r="J874" s="312"/>
      <c r="K874" s="312"/>
      <c r="L874" s="312"/>
      <c r="M874" s="312"/>
      <c r="N874" s="670">
        <v>5.18</v>
      </c>
      <c r="O874" s="660">
        <v>4</v>
      </c>
      <c r="P874" s="662">
        <v>11.25</v>
      </c>
      <c r="Q874" s="662">
        <f t="shared" si="13"/>
        <v>58.275</v>
      </c>
    </row>
    <row r="875" s="1" customFormat="1" spans="1:17">
      <c r="A875" s="650">
        <v>139</v>
      </c>
      <c r="B875" s="651" t="s">
        <v>9437</v>
      </c>
      <c r="C875" s="652" t="s">
        <v>9438</v>
      </c>
      <c r="D875" s="568"/>
      <c r="E875" s="568"/>
      <c r="F875" s="26" t="s">
        <v>391</v>
      </c>
      <c r="G875" s="568"/>
      <c r="H875" s="312"/>
      <c r="I875" s="312"/>
      <c r="J875" s="312"/>
      <c r="K875" s="312"/>
      <c r="L875" s="312"/>
      <c r="M875" s="312"/>
      <c r="N875" s="670">
        <v>7.8</v>
      </c>
      <c r="O875" s="660">
        <v>6</v>
      </c>
      <c r="P875" s="662">
        <v>11.25</v>
      </c>
      <c r="Q875" s="662">
        <f t="shared" si="13"/>
        <v>87.75</v>
      </c>
    </row>
    <row r="876" s="1" customFormat="1" spans="1:17">
      <c r="A876" s="650">
        <v>140</v>
      </c>
      <c r="B876" s="651" t="s">
        <v>11087</v>
      </c>
      <c r="C876" s="652" t="s">
        <v>11088</v>
      </c>
      <c r="D876" s="568"/>
      <c r="E876" s="568"/>
      <c r="F876" s="26" t="s">
        <v>391</v>
      </c>
      <c r="G876" s="568"/>
      <c r="H876" s="312"/>
      <c r="I876" s="312"/>
      <c r="J876" s="312"/>
      <c r="K876" s="312"/>
      <c r="L876" s="312"/>
      <c r="M876" s="312"/>
      <c r="N876" s="670">
        <v>6.48</v>
      </c>
      <c r="O876" s="660">
        <v>5</v>
      </c>
      <c r="P876" s="662">
        <v>11.25</v>
      </c>
      <c r="Q876" s="662">
        <f t="shared" si="13"/>
        <v>72.9</v>
      </c>
    </row>
    <row r="877" s="1" customFormat="1" spans="1:17">
      <c r="A877" s="650">
        <v>141</v>
      </c>
      <c r="B877" s="651" t="s">
        <v>11089</v>
      </c>
      <c r="C877" s="652" t="s">
        <v>11090</v>
      </c>
      <c r="D877" s="568"/>
      <c r="E877" s="568"/>
      <c r="F877" s="26" t="s">
        <v>391</v>
      </c>
      <c r="G877" s="568"/>
      <c r="H877" s="312"/>
      <c r="I877" s="312"/>
      <c r="J877" s="312"/>
      <c r="K877" s="312"/>
      <c r="L877" s="312"/>
      <c r="M877" s="312"/>
      <c r="N877" s="670">
        <v>3.88</v>
      </c>
      <c r="O877" s="660">
        <v>3</v>
      </c>
      <c r="P877" s="662">
        <v>11.25</v>
      </c>
      <c r="Q877" s="662">
        <f t="shared" si="13"/>
        <v>43.65</v>
      </c>
    </row>
    <row r="878" s="1" customFormat="1" spans="1:17">
      <c r="A878" s="650">
        <v>142</v>
      </c>
      <c r="B878" s="651" t="s">
        <v>11091</v>
      </c>
      <c r="C878" s="652" t="s">
        <v>11092</v>
      </c>
      <c r="D878" s="568"/>
      <c r="E878" s="568"/>
      <c r="F878" s="26" t="s">
        <v>391</v>
      </c>
      <c r="G878" s="568"/>
      <c r="H878" s="312"/>
      <c r="I878" s="312"/>
      <c r="J878" s="312"/>
      <c r="K878" s="312"/>
      <c r="L878" s="312"/>
      <c r="M878" s="312"/>
      <c r="N878" s="670">
        <v>5.18</v>
      </c>
      <c r="O878" s="660">
        <v>4</v>
      </c>
      <c r="P878" s="662">
        <v>11.25</v>
      </c>
      <c r="Q878" s="662">
        <f t="shared" si="13"/>
        <v>58.275</v>
      </c>
    </row>
    <row r="879" s="1" customFormat="1" spans="1:17">
      <c r="A879" s="650">
        <v>143</v>
      </c>
      <c r="B879" s="651" t="s">
        <v>4105</v>
      </c>
      <c r="C879" s="652" t="s">
        <v>10178</v>
      </c>
      <c r="D879" s="568"/>
      <c r="E879" s="568"/>
      <c r="F879" s="26" t="s">
        <v>391</v>
      </c>
      <c r="G879" s="568"/>
      <c r="H879" s="312"/>
      <c r="I879" s="312"/>
      <c r="J879" s="312"/>
      <c r="K879" s="312"/>
      <c r="L879" s="312"/>
      <c r="M879" s="312"/>
      <c r="N879" s="670">
        <v>9.1</v>
      </c>
      <c r="O879" s="660">
        <v>7</v>
      </c>
      <c r="P879" s="662">
        <v>11.25</v>
      </c>
      <c r="Q879" s="662">
        <f t="shared" si="13"/>
        <v>102.375</v>
      </c>
    </row>
    <row r="880" s="1" customFormat="1" spans="1:17">
      <c r="A880" s="650">
        <v>144</v>
      </c>
      <c r="B880" s="651" t="s">
        <v>11093</v>
      </c>
      <c r="C880" s="652" t="s">
        <v>4310</v>
      </c>
      <c r="D880" s="568"/>
      <c r="E880" s="568"/>
      <c r="F880" s="26" t="s">
        <v>391</v>
      </c>
      <c r="G880" s="568"/>
      <c r="H880" s="312"/>
      <c r="I880" s="312"/>
      <c r="J880" s="312"/>
      <c r="K880" s="312"/>
      <c r="L880" s="312"/>
      <c r="M880" s="312"/>
      <c r="N880" s="670">
        <v>5.18</v>
      </c>
      <c r="O880" s="660">
        <v>4</v>
      </c>
      <c r="P880" s="662">
        <v>11.25</v>
      </c>
      <c r="Q880" s="662">
        <f t="shared" si="13"/>
        <v>58.275</v>
      </c>
    </row>
    <row r="881" s="1" customFormat="1" spans="1:17">
      <c r="A881" s="650">
        <v>145</v>
      </c>
      <c r="B881" s="651" t="s">
        <v>11094</v>
      </c>
      <c r="C881" s="652" t="s">
        <v>10239</v>
      </c>
      <c r="D881" s="568"/>
      <c r="E881" s="568"/>
      <c r="F881" s="26" t="s">
        <v>391</v>
      </c>
      <c r="G881" s="568"/>
      <c r="H881" s="312"/>
      <c r="I881" s="312"/>
      <c r="J881" s="312"/>
      <c r="K881" s="312"/>
      <c r="L881" s="312"/>
      <c r="M881" s="312"/>
      <c r="N881" s="670">
        <v>5.18</v>
      </c>
      <c r="O881" s="660">
        <v>4</v>
      </c>
      <c r="P881" s="662">
        <v>11.25</v>
      </c>
      <c r="Q881" s="662">
        <f t="shared" si="13"/>
        <v>58.275</v>
      </c>
    </row>
    <row r="882" s="1" customFormat="1" spans="1:17">
      <c r="A882" s="650">
        <v>146</v>
      </c>
      <c r="B882" s="651" t="s">
        <v>11095</v>
      </c>
      <c r="C882" s="652" t="s">
        <v>3322</v>
      </c>
      <c r="D882" s="568"/>
      <c r="E882" s="568"/>
      <c r="F882" s="26" t="s">
        <v>391</v>
      </c>
      <c r="G882" s="568"/>
      <c r="H882" s="312"/>
      <c r="I882" s="312"/>
      <c r="J882" s="312"/>
      <c r="K882" s="312"/>
      <c r="L882" s="312"/>
      <c r="M882" s="312"/>
      <c r="N882" s="670">
        <v>5.18</v>
      </c>
      <c r="O882" s="660">
        <v>4</v>
      </c>
      <c r="P882" s="662">
        <v>11.25</v>
      </c>
      <c r="Q882" s="662">
        <f t="shared" si="13"/>
        <v>58.275</v>
      </c>
    </row>
    <row r="883" s="1" customFormat="1" spans="1:17">
      <c r="A883" s="650">
        <v>147</v>
      </c>
      <c r="B883" s="651" t="s">
        <v>11096</v>
      </c>
      <c r="C883" s="652" t="s">
        <v>9012</v>
      </c>
      <c r="D883" s="568"/>
      <c r="E883" s="568"/>
      <c r="F883" s="26" t="s">
        <v>391</v>
      </c>
      <c r="G883" s="568"/>
      <c r="H883" s="312"/>
      <c r="I883" s="312"/>
      <c r="J883" s="312"/>
      <c r="K883" s="312"/>
      <c r="L883" s="312"/>
      <c r="M883" s="312"/>
      <c r="N883" s="670">
        <v>6.48</v>
      </c>
      <c r="O883" s="660">
        <v>5</v>
      </c>
      <c r="P883" s="662">
        <v>11.25</v>
      </c>
      <c r="Q883" s="662">
        <f t="shared" si="13"/>
        <v>72.9</v>
      </c>
    </row>
    <row r="884" s="1" customFormat="1" spans="1:17">
      <c r="A884" s="650">
        <v>148</v>
      </c>
      <c r="B884" s="651" t="s">
        <v>11097</v>
      </c>
      <c r="C884" s="652" t="s">
        <v>11098</v>
      </c>
      <c r="D884" s="568"/>
      <c r="E884" s="568"/>
      <c r="F884" s="26" t="s">
        <v>391</v>
      </c>
      <c r="G884" s="568"/>
      <c r="H884" s="312"/>
      <c r="I884" s="312"/>
      <c r="J884" s="312"/>
      <c r="K884" s="312"/>
      <c r="L884" s="312"/>
      <c r="M884" s="312"/>
      <c r="N884" s="671">
        <v>1.3</v>
      </c>
      <c r="O884" s="660">
        <v>1</v>
      </c>
      <c r="P884" s="662">
        <v>11.25</v>
      </c>
      <c r="Q884" s="662">
        <f t="shared" si="13"/>
        <v>14.625</v>
      </c>
    </row>
    <row r="885" s="1" customFormat="1" spans="1:17">
      <c r="A885" s="650">
        <v>149</v>
      </c>
      <c r="B885" s="651" t="s">
        <v>8325</v>
      </c>
      <c r="C885" s="652" t="s">
        <v>11099</v>
      </c>
      <c r="D885" s="568"/>
      <c r="E885" s="568"/>
      <c r="F885" s="26" t="s">
        <v>391</v>
      </c>
      <c r="G885" s="568"/>
      <c r="H885" s="312"/>
      <c r="I885" s="312"/>
      <c r="J885" s="312"/>
      <c r="K885" s="312"/>
      <c r="L885" s="312"/>
      <c r="M885" s="312"/>
      <c r="N885" s="670">
        <v>2.6</v>
      </c>
      <c r="O885" s="660">
        <v>2</v>
      </c>
      <c r="P885" s="662">
        <v>11.25</v>
      </c>
      <c r="Q885" s="662">
        <f t="shared" si="13"/>
        <v>29.25</v>
      </c>
    </row>
    <row r="886" s="1" customFormat="1" spans="1:17">
      <c r="A886" s="650">
        <v>150</v>
      </c>
      <c r="B886" s="666" t="s">
        <v>11100</v>
      </c>
      <c r="C886" s="652" t="s">
        <v>11101</v>
      </c>
      <c r="D886" s="568"/>
      <c r="E886" s="568"/>
      <c r="F886" s="26" t="s">
        <v>391</v>
      </c>
      <c r="G886" s="568"/>
      <c r="H886" s="312"/>
      <c r="I886" s="312"/>
      <c r="J886" s="312"/>
      <c r="K886" s="312"/>
      <c r="L886" s="312"/>
      <c r="M886" s="312"/>
      <c r="N886" s="670">
        <v>3.88</v>
      </c>
      <c r="O886" s="660">
        <v>3</v>
      </c>
      <c r="P886" s="662">
        <v>11.25</v>
      </c>
      <c r="Q886" s="662">
        <f t="shared" si="13"/>
        <v>43.65</v>
      </c>
    </row>
    <row r="887" s="1" customFormat="1" spans="1:17">
      <c r="A887" s="650">
        <v>151</v>
      </c>
      <c r="B887" s="651" t="s">
        <v>11102</v>
      </c>
      <c r="C887" s="652" t="s">
        <v>11103</v>
      </c>
      <c r="D887" s="568"/>
      <c r="E887" s="568"/>
      <c r="F887" s="26" t="s">
        <v>391</v>
      </c>
      <c r="G887" s="568"/>
      <c r="H887" s="312"/>
      <c r="I887" s="312"/>
      <c r="J887" s="312"/>
      <c r="K887" s="312"/>
      <c r="L887" s="312"/>
      <c r="M887" s="312"/>
      <c r="N887" s="670">
        <v>9.1</v>
      </c>
      <c r="O887" s="660">
        <v>7</v>
      </c>
      <c r="P887" s="662">
        <v>11.25</v>
      </c>
      <c r="Q887" s="662">
        <f t="shared" si="13"/>
        <v>102.375</v>
      </c>
    </row>
    <row r="888" s="1" customFormat="1" spans="1:17">
      <c r="A888" s="650">
        <v>152</v>
      </c>
      <c r="B888" s="651" t="s">
        <v>11104</v>
      </c>
      <c r="C888" s="652" t="s">
        <v>7376</v>
      </c>
      <c r="D888" s="568"/>
      <c r="E888" s="568"/>
      <c r="F888" s="26" t="s">
        <v>391</v>
      </c>
      <c r="G888" s="568"/>
      <c r="H888" s="312"/>
      <c r="I888" s="312"/>
      <c r="J888" s="312"/>
      <c r="K888" s="312"/>
      <c r="L888" s="312"/>
      <c r="M888" s="312"/>
      <c r="N888" s="670">
        <v>7.8</v>
      </c>
      <c r="O888" s="660">
        <v>6</v>
      </c>
      <c r="P888" s="662">
        <v>11.25</v>
      </c>
      <c r="Q888" s="662">
        <f t="shared" si="13"/>
        <v>87.75</v>
      </c>
    </row>
    <row r="889" s="1" customFormat="1" spans="1:17">
      <c r="A889" s="650">
        <v>153</v>
      </c>
      <c r="B889" s="651" t="s">
        <v>11105</v>
      </c>
      <c r="C889" s="652" t="s">
        <v>4088</v>
      </c>
      <c r="D889" s="568"/>
      <c r="E889" s="568"/>
      <c r="F889" s="26" t="s">
        <v>391</v>
      </c>
      <c r="G889" s="568"/>
      <c r="H889" s="312"/>
      <c r="I889" s="312"/>
      <c r="J889" s="312"/>
      <c r="K889" s="312"/>
      <c r="L889" s="312"/>
      <c r="M889" s="312"/>
      <c r="N889" s="670">
        <v>6.48</v>
      </c>
      <c r="O889" s="660">
        <v>5</v>
      </c>
      <c r="P889" s="662">
        <v>11.25</v>
      </c>
      <c r="Q889" s="662">
        <f t="shared" si="13"/>
        <v>72.9</v>
      </c>
    </row>
    <row r="890" s="1" customFormat="1" spans="1:17">
      <c r="A890" s="650">
        <v>154</v>
      </c>
      <c r="B890" s="651" t="s">
        <v>11106</v>
      </c>
      <c r="C890" s="652" t="s">
        <v>11107</v>
      </c>
      <c r="D890" s="568"/>
      <c r="E890" s="568"/>
      <c r="F890" s="26" t="s">
        <v>391</v>
      </c>
      <c r="G890" s="568"/>
      <c r="H890" s="312"/>
      <c r="I890" s="312"/>
      <c r="J890" s="312"/>
      <c r="K890" s="312"/>
      <c r="L890" s="312"/>
      <c r="M890" s="312"/>
      <c r="N890" s="670">
        <v>2.6</v>
      </c>
      <c r="O890" s="660">
        <v>2</v>
      </c>
      <c r="P890" s="662">
        <v>11.25</v>
      </c>
      <c r="Q890" s="662">
        <f t="shared" si="13"/>
        <v>29.25</v>
      </c>
    </row>
    <row r="891" s="1" customFormat="1" spans="1:17">
      <c r="A891" s="650">
        <v>155</v>
      </c>
      <c r="B891" s="651" t="s">
        <v>11108</v>
      </c>
      <c r="C891" s="652" t="s">
        <v>11109</v>
      </c>
      <c r="D891" s="568"/>
      <c r="E891" s="568"/>
      <c r="F891" s="26" t="s">
        <v>391</v>
      </c>
      <c r="G891" s="568"/>
      <c r="H891" s="312"/>
      <c r="I891" s="312"/>
      <c r="J891" s="312"/>
      <c r="K891" s="312"/>
      <c r="L891" s="312"/>
      <c r="M891" s="312"/>
      <c r="N891" s="670">
        <v>5.18</v>
      </c>
      <c r="O891" s="660">
        <v>4</v>
      </c>
      <c r="P891" s="662">
        <v>11.25</v>
      </c>
      <c r="Q891" s="662">
        <f t="shared" si="13"/>
        <v>58.275</v>
      </c>
    </row>
    <row r="892" s="1" customFormat="1" spans="1:17">
      <c r="A892" s="650">
        <v>156</v>
      </c>
      <c r="B892" s="674" t="s">
        <v>11110</v>
      </c>
      <c r="C892" s="652" t="s">
        <v>11111</v>
      </c>
      <c r="D892" s="568"/>
      <c r="E892" s="568"/>
      <c r="F892" s="26" t="s">
        <v>391</v>
      </c>
      <c r="G892" s="568"/>
      <c r="H892" s="312"/>
      <c r="I892" s="312"/>
      <c r="J892" s="312"/>
      <c r="K892" s="312"/>
      <c r="L892" s="312"/>
      <c r="M892" s="312"/>
      <c r="N892" s="670">
        <v>7.8</v>
      </c>
      <c r="O892" s="660">
        <v>6</v>
      </c>
      <c r="P892" s="662">
        <v>11.25</v>
      </c>
      <c r="Q892" s="662">
        <f t="shared" si="13"/>
        <v>87.75</v>
      </c>
    </row>
    <row r="893" s="1" customFormat="1" spans="1:17">
      <c r="A893" s="650">
        <v>157</v>
      </c>
      <c r="B893" s="651" t="s">
        <v>11112</v>
      </c>
      <c r="C893" s="652" t="s">
        <v>11113</v>
      </c>
      <c r="D893" s="568"/>
      <c r="E893" s="568"/>
      <c r="F893" s="26" t="s">
        <v>391</v>
      </c>
      <c r="G893" s="568"/>
      <c r="H893" s="312"/>
      <c r="I893" s="312"/>
      <c r="J893" s="312"/>
      <c r="K893" s="312"/>
      <c r="L893" s="312"/>
      <c r="M893" s="312"/>
      <c r="N893" s="670">
        <v>6.48</v>
      </c>
      <c r="O893" s="660">
        <v>5</v>
      </c>
      <c r="P893" s="662">
        <v>11.25</v>
      </c>
      <c r="Q893" s="662">
        <f t="shared" si="13"/>
        <v>72.9</v>
      </c>
    </row>
    <row r="894" s="1" customFormat="1" spans="1:17">
      <c r="A894" s="650">
        <v>158</v>
      </c>
      <c r="B894" s="651" t="s">
        <v>11114</v>
      </c>
      <c r="C894" s="652" t="s">
        <v>11115</v>
      </c>
      <c r="D894" s="568"/>
      <c r="E894" s="568"/>
      <c r="F894" s="26" t="s">
        <v>391</v>
      </c>
      <c r="G894" s="568"/>
      <c r="H894" s="312"/>
      <c r="I894" s="312"/>
      <c r="J894" s="312"/>
      <c r="K894" s="312"/>
      <c r="L894" s="312"/>
      <c r="M894" s="312"/>
      <c r="N894" s="670">
        <v>5.18</v>
      </c>
      <c r="O894" s="660">
        <v>4</v>
      </c>
      <c r="P894" s="662">
        <v>11.25</v>
      </c>
      <c r="Q894" s="662">
        <f t="shared" si="13"/>
        <v>58.275</v>
      </c>
    </row>
    <row r="895" s="1" customFormat="1" spans="1:17">
      <c r="A895" s="650">
        <v>159</v>
      </c>
      <c r="B895" s="651" t="s">
        <v>4666</v>
      </c>
      <c r="C895" s="652" t="s">
        <v>10759</v>
      </c>
      <c r="D895" s="568"/>
      <c r="E895" s="568"/>
      <c r="F895" s="26" t="s">
        <v>391</v>
      </c>
      <c r="G895" s="568"/>
      <c r="H895" s="312"/>
      <c r="I895" s="312"/>
      <c r="J895" s="312"/>
      <c r="K895" s="312"/>
      <c r="L895" s="312"/>
      <c r="M895" s="312"/>
      <c r="N895" s="670">
        <v>5.18</v>
      </c>
      <c r="O895" s="660">
        <v>4</v>
      </c>
      <c r="P895" s="662">
        <v>11.25</v>
      </c>
      <c r="Q895" s="662">
        <f t="shared" si="13"/>
        <v>58.275</v>
      </c>
    </row>
    <row r="896" s="1" customFormat="1" spans="1:17">
      <c r="A896" s="650">
        <v>160</v>
      </c>
      <c r="B896" s="651" t="s">
        <v>11116</v>
      </c>
      <c r="C896" s="652" t="s">
        <v>11117</v>
      </c>
      <c r="D896" s="568"/>
      <c r="E896" s="568"/>
      <c r="F896" s="26" t="s">
        <v>391</v>
      </c>
      <c r="G896" s="568"/>
      <c r="H896" s="312"/>
      <c r="I896" s="312"/>
      <c r="J896" s="312"/>
      <c r="K896" s="312"/>
      <c r="L896" s="312"/>
      <c r="M896" s="312"/>
      <c r="N896" s="670">
        <v>5.18</v>
      </c>
      <c r="O896" s="660">
        <v>4</v>
      </c>
      <c r="P896" s="662">
        <v>11.25</v>
      </c>
      <c r="Q896" s="662">
        <f t="shared" si="13"/>
        <v>58.275</v>
      </c>
    </row>
    <row r="897" s="1" customFormat="1" spans="1:17">
      <c r="A897" s="650">
        <v>161</v>
      </c>
      <c r="B897" s="651" t="s">
        <v>11118</v>
      </c>
      <c r="C897" s="652" t="s">
        <v>11119</v>
      </c>
      <c r="D897" s="568"/>
      <c r="E897" s="568"/>
      <c r="F897" s="26" t="s">
        <v>391</v>
      </c>
      <c r="G897" s="568"/>
      <c r="H897" s="312"/>
      <c r="I897" s="312"/>
      <c r="J897" s="312"/>
      <c r="K897" s="312"/>
      <c r="L897" s="312"/>
      <c r="M897" s="312"/>
      <c r="N897" s="670">
        <v>6.48</v>
      </c>
      <c r="O897" s="660">
        <v>5</v>
      </c>
      <c r="P897" s="662">
        <v>11.25</v>
      </c>
      <c r="Q897" s="662">
        <f t="shared" si="13"/>
        <v>72.9</v>
      </c>
    </row>
    <row r="898" s="1" customFormat="1" spans="1:17">
      <c r="A898" s="650">
        <v>162</v>
      </c>
      <c r="B898" s="651" t="s">
        <v>11120</v>
      </c>
      <c r="C898" s="652" t="s">
        <v>11121</v>
      </c>
      <c r="D898" s="568"/>
      <c r="E898" s="568"/>
      <c r="F898" s="26" t="s">
        <v>391</v>
      </c>
      <c r="G898" s="568"/>
      <c r="H898" s="312"/>
      <c r="I898" s="312"/>
      <c r="J898" s="312"/>
      <c r="K898" s="312"/>
      <c r="L898" s="312"/>
      <c r="M898" s="312"/>
      <c r="N898" s="670">
        <v>5.18</v>
      </c>
      <c r="O898" s="660">
        <v>4</v>
      </c>
      <c r="P898" s="662">
        <v>11.25</v>
      </c>
      <c r="Q898" s="662">
        <f t="shared" si="13"/>
        <v>58.275</v>
      </c>
    </row>
    <row r="899" s="1" customFormat="1" spans="1:17">
      <c r="A899" s="650">
        <v>163</v>
      </c>
      <c r="B899" s="651" t="s">
        <v>11122</v>
      </c>
      <c r="C899" s="652" t="s">
        <v>7792</v>
      </c>
      <c r="D899" s="568"/>
      <c r="E899" s="568"/>
      <c r="F899" s="26" t="s">
        <v>391</v>
      </c>
      <c r="G899" s="568"/>
      <c r="H899" s="312"/>
      <c r="I899" s="312"/>
      <c r="J899" s="312"/>
      <c r="K899" s="312"/>
      <c r="L899" s="312"/>
      <c r="M899" s="312"/>
      <c r="N899" s="670">
        <v>5.18</v>
      </c>
      <c r="O899" s="660">
        <v>4</v>
      </c>
      <c r="P899" s="662">
        <v>11.25</v>
      </c>
      <c r="Q899" s="662">
        <f t="shared" si="13"/>
        <v>58.275</v>
      </c>
    </row>
    <row r="900" s="1" customFormat="1" spans="1:17">
      <c r="A900" s="650">
        <v>164</v>
      </c>
      <c r="B900" s="651" t="s">
        <v>11123</v>
      </c>
      <c r="C900" s="652" t="s">
        <v>11124</v>
      </c>
      <c r="D900" s="568"/>
      <c r="E900" s="568"/>
      <c r="F900" s="26" t="s">
        <v>391</v>
      </c>
      <c r="G900" s="568"/>
      <c r="H900" s="312"/>
      <c r="I900" s="312"/>
      <c r="J900" s="312"/>
      <c r="K900" s="312"/>
      <c r="L900" s="312"/>
      <c r="M900" s="312"/>
      <c r="N900" s="670">
        <v>7.8</v>
      </c>
      <c r="O900" s="660">
        <v>6</v>
      </c>
      <c r="P900" s="662">
        <v>11.25</v>
      </c>
      <c r="Q900" s="662">
        <f t="shared" si="13"/>
        <v>87.75</v>
      </c>
    </row>
    <row r="901" s="1" customFormat="1" spans="1:17">
      <c r="A901" s="650">
        <v>165</v>
      </c>
      <c r="B901" s="651" t="s">
        <v>11125</v>
      </c>
      <c r="C901" s="652" t="s">
        <v>11072</v>
      </c>
      <c r="D901" s="568"/>
      <c r="E901" s="568"/>
      <c r="F901" s="26" t="s">
        <v>391</v>
      </c>
      <c r="G901" s="568"/>
      <c r="H901" s="312"/>
      <c r="I901" s="312"/>
      <c r="J901" s="312"/>
      <c r="K901" s="312"/>
      <c r="L901" s="312"/>
      <c r="M901" s="312"/>
      <c r="N901" s="670">
        <v>7.8</v>
      </c>
      <c r="O901" s="660">
        <v>6</v>
      </c>
      <c r="P901" s="662">
        <v>11.25</v>
      </c>
      <c r="Q901" s="662">
        <f t="shared" si="13"/>
        <v>87.75</v>
      </c>
    </row>
    <row r="902" s="1" customFormat="1" spans="1:17">
      <c r="A902" s="650">
        <v>166</v>
      </c>
      <c r="B902" s="651" t="s">
        <v>11126</v>
      </c>
      <c r="C902" s="652" t="s">
        <v>10744</v>
      </c>
      <c r="D902" s="568"/>
      <c r="E902" s="568"/>
      <c r="F902" s="26" t="s">
        <v>391</v>
      </c>
      <c r="G902" s="568"/>
      <c r="H902" s="312"/>
      <c r="I902" s="312"/>
      <c r="J902" s="312"/>
      <c r="K902" s="312"/>
      <c r="L902" s="312"/>
      <c r="M902" s="312"/>
      <c r="N902" s="670">
        <v>5.18</v>
      </c>
      <c r="O902" s="660">
        <v>4</v>
      </c>
      <c r="P902" s="662">
        <v>11.25</v>
      </c>
      <c r="Q902" s="662">
        <f t="shared" ref="Q902:Q965" si="14">N902*11.25</f>
        <v>58.275</v>
      </c>
    </row>
    <row r="903" s="1" customFormat="1" spans="1:17">
      <c r="A903" s="650">
        <v>167</v>
      </c>
      <c r="B903" s="651" t="s">
        <v>11127</v>
      </c>
      <c r="C903" s="652" t="s">
        <v>11128</v>
      </c>
      <c r="D903" s="568"/>
      <c r="E903" s="568"/>
      <c r="F903" s="26" t="s">
        <v>391</v>
      </c>
      <c r="G903" s="568"/>
      <c r="H903" s="312"/>
      <c r="I903" s="312"/>
      <c r="J903" s="312"/>
      <c r="K903" s="312"/>
      <c r="L903" s="312"/>
      <c r="M903" s="312"/>
      <c r="N903" s="671">
        <v>1.3</v>
      </c>
      <c r="O903" s="660">
        <v>1</v>
      </c>
      <c r="P903" s="662">
        <v>11.25</v>
      </c>
      <c r="Q903" s="662">
        <f t="shared" si="14"/>
        <v>14.625</v>
      </c>
    </row>
    <row r="904" s="1" customFormat="1" spans="1:17">
      <c r="A904" s="650">
        <v>168</v>
      </c>
      <c r="B904" s="651" t="s">
        <v>11129</v>
      </c>
      <c r="C904" s="652" t="s">
        <v>11130</v>
      </c>
      <c r="D904" s="568"/>
      <c r="E904" s="568"/>
      <c r="F904" s="26" t="s">
        <v>391</v>
      </c>
      <c r="G904" s="568"/>
      <c r="H904" s="312"/>
      <c r="I904" s="312"/>
      <c r="J904" s="312"/>
      <c r="K904" s="312"/>
      <c r="L904" s="312"/>
      <c r="M904" s="312"/>
      <c r="N904" s="670">
        <v>5.18</v>
      </c>
      <c r="O904" s="660">
        <v>4</v>
      </c>
      <c r="P904" s="662">
        <v>11.25</v>
      </c>
      <c r="Q904" s="662">
        <f t="shared" si="14"/>
        <v>58.275</v>
      </c>
    </row>
    <row r="905" s="1" customFormat="1" spans="1:17">
      <c r="A905" s="650">
        <v>169</v>
      </c>
      <c r="B905" s="651" t="s">
        <v>9478</v>
      </c>
      <c r="C905" s="652" t="s">
        <v>3097</v>
      </c>
      <c r="D905" s="568"/>
      <c r="E905" s="568"/>
      <c r="F905" s="26" t="s">
        <v>391</v>
      </c>
      <c r="G905" s="568"/>
      <c r="H905" s="312"/>
      <c r="I905" s="312"/>
      <c r="J905" s="312"/>
      <c r="K905" s="312"/>
      <c r="L905" s="312"/>
      <c r="M905" s="312"/>
      <c r="N905" s="670">
        <v>5.18</v>
      </c>
      <c r="O905" s="660">
        <v>4</v>
      </c>
      <c r="P905" s="662">
        <v>11.25</v>
      </c>
      <c r="Q905" s="662">
        <f t="shared" si="14"/>
        <v>58.275</v>
      </c>
    </row>
    <row r="906" s="1" customFormat="1" spans="1:17">
      <c r="A906" s="650">
        <v>170</v>
      </c>
      <c r="B906" s="651" t="s">
        <v>11131</v>
      </c>
      <c r="C906" s="652" t="s">
        <v>11132</v>
      </c>
      <c r="D906" s="568"/>
      <c r="E906" s="568"/>
      <c r="F906" s="26" t="s">
        <v>391</v>
      </c>
      <c r="G906" s="568"/>
      <c r="H906" s="312"/>
      <c r="I906" s="312"/>
      <c r="J906" s="312"/>
      <c r="K906" s="312"/>
      <c r="L906" s="312"/>
      <c r="M906" s="312"/>
      <c r="N906" s="670">
        <v>6.48</v>
      </c>
      <c r="O906" s="660">
        <v>5</v>
      </c>
      <c r="P906" s="662">
        <v>11.25</v>
      </c>
      <c r="Q906" s="662">
        <f t="shared" si="14"/>
        <v>72.9</v>
      </c>
    </row>
    <row r="907" s="1" customFormat="1" spans="1:17">
      <c r="A907" s="650">
        <v>171</v>
      </c>
      <c r="B907" s="651" t="s">
        <v>9480</v>
      </c>
      <c r="C907" s="652" t="s">
        <v>9481</v>
      </c>
      <c r="D907" s="568"/>
      <c r="E907" s="568"/>
      <c r="F907" s="26" t="s">
        <v>391</v>
      </c>
      <c r="G907" s="568"/>
      <c r="H907" s="312"/>
      <c r="I907" s="312"/>
      <c r="J907" s="312"/>
      <c r="K907" s="312"/>
      <c r="L907" s="312"/>
      <c r="M907" s="312"/>
      <c r="N907" s="670">
        <v>3.88</v>
      </c>
      <c r="O907" s="660">
        <v>3</v>
      </c>
      <c r="P907" s="662">
        <v>11.25</v>
      </c>
      <c r="Q907" s="662">
        <f t="shared" si="14"/>
        <v>43.65</v>
      </c>
    </row>
    <row r="908" s="1" customFormat="1" spans="1:17">
      <c r="A908" s="650">
        <v>172</v>
      </c>
      <c r="B908" s="651" t="s">
        <v>11133</v>
      </c>
      <c r="C908" s="652" t="s">
        <v>11134</v>
      </c>
      <c r="D908" s="568"/>
      <c r="E908" s="568"/>
      <c r="F908" s="26" t="s">
        <v>391</v>
      </c>
      <c r="G908" s="568"/>
      <c r="H908" s="312"/>
      <c r="I908" s="312"/>
      <c r="J908" s="312"/>
      <c r="K908" s="312"/>
      <c r="L908" s="312"/>
      <c r="M908" s="312"/>
      <c r="N908" s="670">
        <v>3.88</v>
      </c>
      <c r="O908" s="660">
        <v>3</v>
      </c>
      <c r="P908" s="662">
        <v>11.25</v>
      </c>
      <c r="Q908" s="662">
        <f t="shared" si="14"/>
        <v>43.65</v>
      </c>
    </row>
    <row r="909" s="1" customFormat="1" spans="1:17">
      <c r="A909" s="650">
        <v>173</v>
      </c>
      <c r="B909" s="651" t="s">
        <v>3628</v>
      </c>
      <c r="C909" s="652" t="s">
        <v>11135</v>
      </c>
      <c r="D909" s="568"/>
      <c r="E909" s="568"/>
      <c r="F909" s="26" t="s">
        <v>391</v>
      </c>
      <c r="G909" s="568"/>
      <c r="H909" s="312"/>
      <c r="I909" s="312"/>
      <c r="J909" s="312"/>
      <c r="K909" s="312"/>
      <c r="L909" s="312"/>
      <c r="M909" s="312"/>
      <c r="N909" s="670">
        <v>2.6</v>
      </c>
      <c r="O909" s="660">
        <v>2</v>
      </c>
      <c r="P909" s="662">
        <v>11.25</v>
      </c>
      <c r="Q909" s="662">
        <f t="shared" si="14"/>
        <v>29.25</v>
      </c>
    </row>
    <row r="910" s="1" customFormat="1" spans="1:17">
      <c r="A910" s="650">
        <v>174</v>
      </c>
      <c r="B910" s="651" t="s">
        <v>10122</v>
      </c>
      <c r="C910" s="652" t="s">
        <v>11136</v>
      </c>
      <c r="D910" s="568"/>
      <c r="E910" s="568"/>
      <c r="F910" s="26" t="s">
        <v>391</v>
      </c>
      <c r="G910" s="568"/>
      <c r="H910" s="312"/>
      <c r="I910" s="312"/>
      <c r="J910" s="312"/>
      <c r="K910" s="312"/>
      <c r="L910" s="312"/>
      <c r="M910" s="312"/>
      <c r="N910" s="670">
        <v>5.18</v>
      </c>
      <c r="O910" s="660">
        <v>4</v>
      </c>
      <c r="P910" s="662">
        <v>11.25</v>
      </c>
      <c r="Q910" s="662">
        <f t="shared" si="14"/>
        <v>58.275</v>
      </c>
    </row>
    <row r="911" s="1" customFormat="1" spans="1:17">
      <c r="A911" s="650">
        <v>175</v>
      </c>
      <c r="B911" s="651" t="s">
        <v>11137</v>
      </c>
      <c r="C911" s="652" t="s">
        <v>3741</v>
      </c>
      <c r="D911" s="568"/>
      <c r="E911" s="568"/>
      <c r="F911" s="26" t="s">
        <v>391</v>
      </c>
      <c r="G911" s="568"/>
      <c r="H911" s="312"/>
      <c r="I911" s="312"/>
      <c r="J911" s="312"/>
      <c r="K911" s="312"/>
      <c r="L911" s="312"/>
      <c r="M911" s="312"/>
      <c r="N911" s="670">
        <v>5.18</v>
      </c>
      <c r="O911" s="660">
        <v>4</v>
      </c>
      <c r="P911" s="662">
        <v>11.25</v>
      </c>
      <c r="Q911" s="662">
        <f t="shared" si="14"/>
        <v>58.275</v>
      </c>
    </row>
    <row r="912" s="1" customFormat="1" spans="1:17">
      <c r="A912" s="650">
        <v>176</v>
      </c>
      <c r="B912" s="651" t="s">
        <v>11138</v>
      </c>
      <c r="C912" s="652" t="s">
        <v>4828</v>
      </c>
      <c r="D912" s="568"/>
      <c r="E912" s="568"/>
      <c r="F912" s="26" t="s">
        <v>391</v>
      </c>
      <c r="G912" s="568"/>
      <c r="H912" s="312"/>
      <c r="I912" s="312"/>
      <c r="J912" s="312"/>
      <c r="K912" s="312"/>
      <c r="L912" s="312"/>
      <c r="M912" s="312"/>
      <c r="N912" s="670">
        <v>3.88</v>
      </c>
      <c r="O912" s="660">
        <v>3</v>
      </c>
      <c r="P912" s="662">
        <v>11.25</v>
      </c>
      <c r="Q912" s="662">
        <f t="shared" si="14"/>
        <v>43.65</v>
      </c>
    </row>
    <row r="913" s="1" customFormat="1" spans="1:17">
      <c r="A913" s="650">
        <v>177</v>
      </c>
      <c r="B913" s="651" t="s">
        <v>11139</v>
      </c>
      <c r="C913" s="652" t="s">
        <v>10197</v>
      </c>
      <c r="D913" s="568"/>
      <c r="E913" s="568"/>
      <c r="F913" s="26" t="s">
        <v>391</v>
      </c>
      <c r="G913" s="568"/>
      <c r="H913" s="312"/>
      <c r="I913" s="312"/>
      <c r="J913" s="312"/>
      <c r="K913" s="312"/>
      <c r="L913" s="312"/>
      <c r="M913" s="312"/>
      <c r="N913" s="670">
        <v>2.6</v>
      </c>
      <c r="O913" s="660">
        <v>2</v>
      </c>
      <c r="P913" s="662">
        <v>11.25</v>
      </c>
      <c r="Q913" s="662">
        <f t="shared" si="14"/>
        <v>29.25</v>
      </c>
    </row>
    <row r="914" s="1" customFormat="1" spans="1:17">
      <c r="A914" s="650">
        <v>178</v>
      </c>
      <c r="B914" s="651" t="s">
        <v>11140</v>
      </c>
      <c r="C914" s="652" t="s">
        <v>11141</v>
      </c>
      <c r="D914" s="568"/>
      <c r="E914" s="568"/>
      <c r="F914" s="26" t="s">
        <v>391</v>
      </c>
      <c r="G914" s="568"/>
      <c r="H914" s="312"/>
      <c r="I914" s="312"/>
      <c r="J914" s="312"/>
      <c r="K914" s="312"/>
      <c r="L914" s="312"/>
      <c r="M914" s="312"/>
      <c r="N914" s="670">
        <v>2.6</v>
      </c>
      <c r="O914" s="660">
        <v>2</v>
      </c>
      <c r="P914" s="662">
        <v>11.25</v>
      </c>
      <c r="Q914" s="662">
        <f t="shared" si="14"/>
        <v>29.25</v>
      </c>
    </row>
    <row r="915" s="1" customFormat="1" spans="1:17">
      <c r="A915" s="650">
        <v>179</v>
      </c>
      <c r="B915" s="651" t="s">
        <v>11142</v>
      </c>
      <c r="C915" s="652" t="s">
        <v>11143</v>
      </c>
      <c r="D915" s="568"/>
      <c r="E915" s="568"/>
      <c r="F915" s="26" t="s">
        <v>391</v>
      </c>
      <c r="G915" s="568"/>
      <c r="H915" s="312"/>
      <c r="I915" s="312"/>
      <c r="J915" s="312"/>
      <c r="K915" s="312"/>
      <c r="L915" s="312"/>
      <c r="M915" s="312"/>
      <c r="N915" s="670">
        <v>3.88</v>
      </c>
      <c r="O915" s="660">
        <v>3</v>
      </c>
      <c r="P915" s="662">
        <v>11.25</v>
      </c>
      <c r="Q915" s="662">
        <f t="shared" si="14"/>
        <v>43.65</v>
      </c>
    </row>
    <row r="916" s="1" customFormat="1" spans="1:17">
      <c r="A916" s="650">
        <v>180</v>
      </c>
      <c r="B916" s="651" t="s">
        <v>11144</v>
      </c>
      <c r="C916" s="652" t="s">
        <v>7880</v>
      </c>
      <c r="D916" s="568"/>
      <c r="E916" s="568"/>
      <c r="F916" s="26" t="s">
        <v>391</v>
      </c>
      <c r="G916" s="568"/>
      <c r="H916" s="312"/>
      <c r="I916" s="312"/>
      <c r="J916" s="312"/>
      <c r="K916" s="312"/>
      <c r="L916" s="312"/>
      <c r="M916" s="312"/>
      <c r="N916" s="670">
        <v>5.18</v>
      </c>
      <c r="O916" s="660">
        <v>4</v>
      </c>
      <c r="P916" s="662">
        <v>11.25</v>
      </c>
      <c r="Q916" s="662">
        <f t="shared" si="14"/>
        <v>58.275</v>
      </c>
    </row>
    <row r="917" s="1" customFormat="1" spans="1:17">
      <c r="A917" s="650">
        <v>181</v>
      </c>
      <c r="B917" s="651" t="s">
        <v>9398</v>
      </c>
      <c r="C917" s="652" t="s">
        <v>4063</v>
      </c>
      <c r="D917" s="568"/>
      <c r="E917" s="568"/>
      <c r="F917" s="26" t="s">
        <v>391</v>
      </c>
      <c r="G917" s="568"/>
      <c r="H917" s="312"/>
      <c r="I917" s="312"/>
      <c r="J917" s="312"/>
      <c r="K917" s="312"/>
      <c r="L917" s="312"/>
      <c r="M917" s="312"/>
      <c r="N917" s="670">
        <v>2.6</v>
      </c>
      <c r="O917" s="660">
        <v>2</v>
      </c>
      <c r="P917" s="662">
        <v>11.25</v>
      </c>
      <c r="Q917" s="662">
        <f t="shared" si="14"/>
        <v>29.25</v>
      </c>
    </row>
    <row r="918" s="1" customFormat="1" spans="1:17">
      <c r="A918" s="650">
        <v>182</v>
      </c>
      <c r="B918" s="651" t="s">
        <v>11145</v>
      </c>
      <c r="C918" s="652" t="s">
        <v>11146</v>
      </c>
      <c r="D918" s="568"/>
      <c r="E918" s="568"/>
      <c r="F918" s="26" t="s">
        <v>391</v>
      </c>
      <c r="G918" s="568"/>
      <c r="H918" s="312"/>
      <c r="I918" s="312"/>
      <c r="J918" s="312"/>
      <c r="K918" s="312"/>
      <c r="L918" s="312"/>
      <c r="M918" s="312"/>
      <c r="N918" s="670">
        <v>9.1</v>
      </c>
      <c r="O918" s="660">
        <v>7</v>
      </c>
      <c r="P918" s="662">
        <v>11.25</v>
      </c>
      <c r="Q918" s="662">
        <f t="shared" si="14"/>
        <v>102.375</v>
      </c>
    </row>
    <row r="919" s="1" customFormat="1" spans="1:17">
      <c r="A919" s="650">
        <v>183</v>
      </c>
      <c r="B919" s="651" t="s">
        <v>11147</v>
      </c>
      <c r="C919" s="652" t="s">
        <v>11148</v>
      </c>
      <c r="D919" s="568"/>
      <c r="E919" s="568"/>
      <c r="F919" s="26" t="s">
        <v>391</v>
      </c>
      <c r="G919" s="568"/>
      <c r="H919" s="312"/>
      <c r="I919" s="312"/>
      <c r="J919" s="312"/>
      <c r="K919" s="312"/>
      <c r="L919" s="312"/>
      <c r="M919" s="312"/>
      <c r="N919" s="670">
        <v>7.8</v>
      </c>
      <c r="O919" s="660">
        <v>6</v>
      </c>
      <c r="P919" s="662">
        <v>11.25</v>
      </c>
      <c r="Q919" s="662">
        <f t="shared" si="14"/>
        <v>87.75</v>
      </c>
    </row>
    <row r="920" s="1" customFormat="1" spans="1:17">
      <c r="A920" s="650">
        <v>184</v>
      </c>
      <c r="B920" s="651" t="s">
        <v>11149</v>
      </c>
      <c r="C920" s="652" t="s">
        <v>7218</v>
      </c>
      <c r="D920" s="568"/>
      <c r="E920" s="568"/>
      <c r="F920" s="26" t="s">
        <v>391</v>
      </c>
      <c r="G920" s="568"/>
      <c r="H920" s="312"/>
      <c r="I920" s="312"/>
      <c r="J920" s="312"/>
      <c r="K920" s="312"/>
      <c r="L920" s="312"/>
      <c r="M920" s="312"/>
      <c r="N920" s="670">
        <v>6.48</v>
      </c>
      <c r="O920" s="660">
        <v>5</v>
      </c>
      <c r="P920" s="662">
        <v>11.25</v>
      </c>
      <c r="Q920" s="662">
        <f t="shared" si="14"/>
        <v>72.9</v>
      </c>
    </row>
    <row r="921" s="1" customFormat="1" spans="1:17">
      <c r="A921" s="650">
        <v>185</v>
      </c>
      <c r="B921" s="651" t="s">
        <v>11150</v>
      </c>
      <c r="C921" s="652" t="s">
        <v>11151</v>
      </c>
      <c r="D921" s="568"/>
      <c r="E921" s="568"/>
      <c r="F921" s="26" t="s">
        <v>391</v>
      </c>
      <c r="G921" s="568"/>
      <c r="H921" s="312"/>
      <c r="I921" s="312"/>
      <c r="J921" s="312"/>
      <c r="K921" s="312"/>
      <c r="L921" s="312"/>
      <c r="M921" s="312"/>
      <c r="N921" s="670">
        <v>5.18</v>
      </c>
      <c r="O921" s="660">
        <v>4</v>
      </c>
      <c r="P921" s="662">
        <v>11.25</v>
      </c>
      <c r="Q921" s="662">
        <f t="shared" si="14"/>
        <v>58.275</v>
      </c>
    </row>
    <row r="922" s="1" customFormat="1" spans="1:17">
      <c r="A922" s="650">
        <v>186</v>
      </c>
      <c r="B922" s="651" t="s">
        <v>11152</v>
      </c>
      <c r="C922" s="652" t="s">
        <v>11153</v>
      </c>
      <c r="D922" s="568"/>
      <c r="E922" s="568"/>
      <c r="F922" s="26" t="s">
        <v>391</v>
      </c>
      <c r="G922" s="568"/>
      <c r="H922" s="312"/>
      <c r="I922" s="312"/>
      <c r="J922" s="312"/>
      <c r="K922" s="312"/>
      <c r="L922" s="312"/>
      <c r="M922" s="312"/>
      <c r="N922" s="670">
        <v>5.18</v>
      </c>
      <c r="O922" s="660">
        <v>4</v>
      </c>
      <c r="P922" s="662">
        <v>11.25</v>
      </c>
      <c r="Q922" s="662">
        <f t="shared" si="14"/>
        <v>58.275</v>
      </c>
    </row>
    <row r="923" s="1" customFormat="1" spans="1:17">
      <c r="A923" s="650">
        <v>187</v>
      </c>
      <c r="B923" s="651" t="s">
        <v>11154</v>
      </c>
      <c r="C923" s="652" t="s">
        <v>11155</v>
      </c>
      <c r="D923" s="568"/>
      <c r="E923" s="568"/>
      <c r="F923" s="26" t="s">
        <v>391</v>
      </c>
      <c r="G923" s="568"/>
      <c r="H923" s="312"/>
      <c r="I923" s="312"/>
      <c r="J923" s="312"/>
      <c r="K923" s="312"/>
      <c r="L923" s="312"/>
      <c r="M923" s="312"/>
      <c r="N923" s="670">
        <v>3.88</v>
      </c>
      <c r="O923" s="660">
        <v>3</v>
      </c>
      <c r="P923" s="662">
        <v>11.25</v>
      </c>
      <c r="Q923" s="662">
        <f t="shared" si="14"/>
        <v>43.65</v>
      </c>
    </row>
    <row r="924" s="1" customFormat="1" spans="1:17">
      <c r="A924" s="650">
        <v>188</v>
      </c>
      <c r="B924" s="666" t="s">
        <v>7873</v>
      </c>
      <c r="C924" s="652" t="s">
        <v>4279</v>
      </c>
      <c r="D924" s="568"/>
      <c r="E924" s="568"/>
      <c r="F924" s="26" t="s">
        <v>391</v>
      </c>
      <c r="G924" s="568"/>
      <c r="H924" s="312"/>
      <c r="I924" s="312"/>
      <c r="J924" s="312"/>
      <c r="K924" s="312"/>
      <c r="L924" s="312"/>
      <c r="M924" s="312"/>
      <c r="N924" s="670">
        <v>2.6</v>
      </c>
      <c r="O924" s="660">
        <v>2</v>
      </c>
      <c r="P924" s="662">
        <v>11.25</v>
      </c>
      <c r="Q924" s="662">
        <f t="shared" si="14"/>
        <v>29.25</v>
      </c>
    </row>
    <row r="925" s="1" customFormat="1" spans="1:17">
      <c r="A925" s="650">
        <v>189</v>
      </c>
      <c r="B925" s="651" t="s">
        <v>11156</v>
      </c>
      <c r="C925" s="652" t="s">
        <v>11157</v>
      </c>
      <c r="D925" s="568"/>
      <c r="E925" s="568"/>
      <c r="F925" s="26" t="s">
        <v>391</v>
      </c>
      <c r="G925" s="568"/>
      <c r="H925" s="312"/>
      <c r="I925" s="312"/>
      <c r="J925" s="312"/>
      <c r="K925" s="312"/>
      <c r="L925" s="312"/>
      <c r="M925" s="312"/>
      <c r="N925" s="670">
        <v>3.88</v>
      </c>
      <c r="O925" s="660">
        <v>3</v>
      </c>
      <c r="P925" s="662">
        <v>11.25</v>
      </c>
      <c r="Q925" s="662">
        <f t="shared" si="14"/>
        <v>43.65</v>
      </c>
    </row>
    <row r="926" s="1" customFormat="1" spans="1:17">
      <c r="A926" s="650">
        <v>190</v>
      </c>
      <c r="B926" s="651" t="s">
        <v>10066</v>
      </c>
      <c r="C926" s="652" t="s">
        <v>11158</v>
      </c>
      <c r="D926" s="568"/>
      <c r="E926" s="568"/>
      <c r="F926" s="26" t="s">
        <v>391</v>
      </c>
      <c r="G926" s="568"/>
      <c r="H926" s="312"/>
      <c r="I926" s="312"/>
      <c r="J926" s="312"/>
      <c r="K926" s="312"/>
      <c r="L926" s="312"/>
      <c r="M926" s="312"/>
      <c r="N926" s="670">
        <v>6.48</v>
      </c>
      <c r="O926" s="660">
        <v>5</v>
      </c>
      <c r="P926" s="662">
        <v>11.25</v>
      </c>
      <c r="Q926" s="662">
        <f t="shared" si="14"/>
        <v>72.9</v>
      </c>
    </row>
    <row r="927" s="1" customFormat="1" spans="1:17">
      <c r="A927" s="650">
        <v>191</v>
      </c>
      <c r="B927" s="651" t="s">
        <v>11159</v>
      </c>
      <c r="C927" s="652" t="s">
        <v>11160</v>
      </c>
      <c r="D927" s="568"/>
      <c r="E927" s="568"/>
      <c r="F927" s="26" t="s">
        <v>391</v>
      </c>
      <c r="G927" s="568"/>
      <c r="H927" s="312"/>
      <c r="I927" s="312"/>
      <c r="J927" s="312"/>
      <c r="K927" s="312"/>
      <c r="L927" s="312"/>
      <c r="M927" s="312"/>
      <c r="N927" s="670">
        <v>7.8</v>
      </c>
      <c r="O927" s="660">
        <v>6</v>
      </c>
      <c r="P927" s="662">
        <v>11.25</v>
      </c>
      <c r="Q927" s="662">
        <f t="shared" si="14"/>
        <v>87.75</v>
      </c>
    </row>
    <row r="928" s="1" customFormat="1" spans="1:17">
      <c r="A928" s="650">
        <v>192</v>
      </c>
      <c r="B928" s="651" t="s">
        <v>11161</v>
      </c>
      <c r="C928" s="652" t="s">
        <v>11162</v>
      </c>
      <c r="D928" s="568"/>
      <c r="E928" s="568"/>
      <c r="F928" s="26" t="s">
        <v>391</v>
      </c>
      <c r="G928" s="568"/>
      <c r="H928" s="312"/>
      <c r="I928" s="312"/>
      <c r="J928" s="312"/>
      <c r="K928" s="312"/>
      <c r="L928" s="312"/>
      <c r="M928" s="312"/>
      <c r="N928" s="670">
        <v>3.88</v>
      </c>
      <c r="O928" s="660">
        <v>3</v>
      </c>
      <c r="P928" s="662">
        <v>11.25</v>
      </c>
      <c r="Q928" s="662">
        <f t="shared" si="14"/>
        <v>43.65</v>
      </c>
    </row>
    <row r="929" s="1" customFormat="1" spans="1:17">
      <c r="A929" s="650">
        <v>193</v>
      </c>
      <c r="B929" s="651" t="s">
        <v>11163</v>
      </c>
      <c r="C929" s="652" t="s">
        <v>10191</v>
      </c>
      <c r="D929" s="568"/>
      <c r="E929" s="568"/>
      <c r="F929" s="26" t="s">
        <v>391</v>
      </c>
      <c r="G929" s="568"/>
      <c r="H929" s="312"/>
      <c r="I929" s="312"/>
      <c r="J929" s="312"/>
      <c r="K929" s="312"/>
      <c r="L929" s="312"/>
      <c r="M929" s="312"/>
      <c r="N929" s="670">
        <v>9.1</v>
      </c>
      <c r="O929" s="660">
        <v>7</v>
      </c>
      <c r="P929" s="662">
        <v>11.25</v>
      </c>
      <c r="Q929" s="662">
        <f t="shared" si="14"/>
        <v>102.375</v>
      </c>
    </row>
    <row r="930" s="1" customFormat="1" spans="1:17">
      <c r="A930" s="650">
        <v>194</v>
      </c>
      <c r="B930" s="651" t="s">
        <v>11164</v>
      </c>
      <c r="C930" s="652" t="s">
        <v>8004</v>
      </c>
      <c r="D930" s="568"/>
      <c r="E930" s="568"/>
      <c r="F930" s="26" t="s">
        <v>391</v>
      </c>
      <c r="G930" s="568"/>
      <c r="H930" s="312"/>
      <c r="I930" s="312"/>
      <c r="J930" s="312"/>
      <c r="K930" s="312"/>
      <c r="L930" s="312"/>
      <c r="M930" s="312"/>
      <c r="N930" s="670">
        <v>5.18</v>
      </c>
      <c r="O930" s="660">
        <v>4</v>
      </c>
      <c r="P930" s="662">
        <v>11.25</v>
      </c>
      <c r="Q930" s="662">
        <f t="shared" si="14"/>
        <v>58.275</v>
      </c>
    </row>
    <row r="931" s="1" customFormat="1" spans="1:17">
      <c r="A931" s="650">
        <v>195</v>
      </c>
      <c r="B931" s="651" t="s">
        <v>6280</v>
      </c>
      <c r="C931" s="652" t="s">
        <v>11165</v>
      </c>
      <c r="D931" s="568"/>
      <c r="E931" s="568"/>
      <c r="F931" s="26" t="s">
        <v>391</v>
      </c>
      <c r="G931" s="568"/>
      <c r="H931" s="312"/>
      <c r="I931" s="312"/>
      <c r="J931" s="312"/>
      <c r="K931" s="312"/>
      <c r="L931" s="312"/>
      <c r="M931" s="312"/>
      <c r="N931" s="670">
        <v>5.18</v>
      </c>
      <c r="O931" s="660">
        <v>4</v>
      </c>
      <c r="P931" s="662">
        <v>11.25</v>
      </c>
      <c r="Q931" s="662">
        <f t="shared" si="14"/>
        <v>58.275</v>
      </c>
    </row>
    <row r="932" s="1" customFormat="1" spans="1:17">
      <c r="A932" s="650">
        <v>196</v>
      </c>
      <c r="B932" s="651" t="s">
        <v>5053</v>
      </c>
      <c r="C932" s="652" t="s">
        <v>1857</v>
      </c>
      <c r="D932" s="568"/>
      <c r="E932" s="568"/>
      <c r="F932" s="26" t="s">
        <v>391</v>
      </c>
      <c r="G932" s="568"/>
      <c r="H932" s="312"/>
      <c r="I932" s="312"/>
      <c r="J932" s="312"/>
      <c r="K932" s="312"/>
      <c r="L932" s="312"/>
      <c r="M932" s="312"/>
      <c r="N932" s="670">
        <v>5.18</v>
      </c>
      <c r="O932" s="660">
        <v>4</v>
      </c>
      <c r="P932" s="662">
        <v>11.25</v>
      </c>
      <c r="Q932" s="662">
        <f t="shared" si="14"/>
        <v>58.275</v>
      </c>
    </row>
    <row r="933" s="1" customFormat="1" spans="1:17">
      <c r="A933" s="650">
        <v>197</v>
      </c>
      <c r="B933" s="651" t="s">
        <v>8393</v>
      </c>
      <c r="C933" s="652" t="s">
        <v>11166</v>
      </c>
      <c r="D933" s="568"/>
      <c r="E933" s="568"/>
      <c r="F933" s="26" t="s">
        <v>391</v>
      </c>
      <c r="G933" s="568"/>
      <c r="H933" s="312"/>
      <c r="I933" s="312"/>
      <c r="J933" s="312"/>
      <c r="K933" s="312"/>
      <c r="L933" s="312"/>
      <c r="M933" s="312"/>
      <c r="N933" s="670">
        <v>7.8</v>
      </c>
      <c r="O933" s="660">
        <v>6</v>
      </c>
      <c r="P933" s="662">
        <v>11.25</v>
      </c>
      <c r="Q933" s="662">
        <f t="shared" si="14"/>
        <v>87.75</v>
      </c>
    </row>
    <row r="934" s="1" customFormat="1" spans="1:17">
      <c r="A934" s="650">
        <v>198</v>
      </c>
      <c r="B934" s="651" t="s">
        <v>11167</v>
      </c>
      <c r="C934" s="652" t="s">
        <v>11168</v>
      </c>
      <c r="D934" s="568"/>
      <c r="E934" s="568"/>
      <c r="F934" s="26" t="s">
        <v>391</v>
      </c>
      <c r="G934" s="568"/>
      <c r="H934" s="312"/>
      <c r="I934" s="312"/>
      <c r="J934" s="312"/>
      <c r="K934" s="312"/>
      <c r="L934" s="312"/>
      <c r="M934" s="312"/>
      <c r="N934" s="670">
        <v>5.18</v>
      </c>
      <c r="O934" s="660">
        <v>4</v>
      </c>
      <c r="P934" s="662">
        <v>11.25</v>
      </c>
      <c r="Q934" s="662">
        <f t="shared" si="14"/>
        <v>58.275</v>
      </c>
    </row>
    <row r="935" s="1" customFormat="1" spans="1:17">
      <c r="A935" s="650">
        <v>199</v>
      </c>
      <c r="B935" s="651" t="s">
        <v>1147</v>
      </c>
      <c r="C935" s="652" t="s">
        <v>11169</v>
      </c>
      <c r="D935" s="568"/>
      <c r="E935" s="568"/>
      <c r="F935" s="26" t="s">
        <v>391</v>
      </c>
      <c r="G935" s="568"/>
      <c r="H935" s="312"/>
      <c r="I935" s="312"/>
      <c r="J935" s="312"/>
      <c r="K935" s="312"/>
      <c r="L935" s="312"/>
      <c r="M935" s="312"/>
      <c r="N935" s="670">
        <v>5.18</v>
      </c>
      <c r="O935" s="660">
        <v>4</v>
      </c>
      <c r="P935" s="662">
        <v>11.25</v>
      </c>
      <c r="Q935" s="662">
        <f t="shared" si="14"/>
        <v>58.275</v>
      </c>
    </row>
    <row r="936" s="1" customFormat="1" spans="1:17">
      <c r="A936" s="650">
        <v>200</v>
      </c>
      <c r="B936" s="651" t="s">
        <v>11170</v>
      </c>
      <c r="C936" s="652" t="s">
        <v>11171</v>
      </c>
      <c r="D936" s="568"/>
      <c r="E936" s="568"/>
      <c r="F936" s="26" t="s">
        <v>391</v>
      </c>
      <c r="G936" s="568"/>
      <c r="H936" s="312"/>
      <c r="I936" s="312"/>
      <c r="J936" s="312"/>
      <c r="K936" s="312"/>
      <c r="L936" s="312"/>
      <c r="M936" s="312"/>
      <c r="N936" s="670">
        <v>3.88</v>
      </c>
      <c r="O936" s="660">
        <v>3</v>
      </c>
      <c r="P936" s="662">
        <v>11.25</v>
      </c>
      <c r="Q936" s="662">
        <f t="shared" si="14"/>
        <v>43.65</v>
      </c>
    </row>
    <row r="937" s="1" customFormat="1" spans="1:17">
      <c r="A937" s="650">
        <v>201</v>
      </c>
      <c r="B937" s="666" t="s">
        <v>2016</v>
      </c>
      <c r="C937" s="652" t="s">
        <v>11172</v>
      </c>
      <c r="D937" s="568"/>
      <c r="E937" s="568"/>
      <c r="F937" s="26" t="s">
        <v>391</v>
      </c>
      <c r="G937" s="568"/>
      <c r="H937" s="312"/>
      <c r="I937" s="312"/>
      <c r="J937" s="312"/>
      <c r="K937" s="312"/>
      <c r="L937" s="312"/>
      <c r="M937" s="312"/>
      <c r="N937" s="670">
        <v>6.48</v>
      </c>
      <c r="O937" s="660">
        <v>5</v>
      </c>
      <c r="P937" s="662">
        <v>11.25</v>
      </c>
      <c r="Q937" s="662">
        <f t="shared" si="14"/>
        <v>72.9</v>
      </c>
    </row>
    <row r="938" s="1" customFormat="1" spans="1:17">
      <c r="A938" s="650">
        <v>202</v>
      </c>
      <c r="B938" s="651" t="s">
        <v>11173</v>
      </c>
      <c r="C938" s="652" t="s">
        <v>7113</v>
      </c>
      <c r="D938" s="568"/>
      <c r="E938" s="568"/>
      <c r="F938" s="26" t="s">
        <v>391</v>
      </c>
      <c r="G938" s="568"/>
      <c r="H938" s="312"/>
      <c r="I938" s="312"/>
      <c r="J938" s="312"/>
      <c r="K938" s="312"/>
      <c r="L938" s="312"/>
      <c r="M938" s="312"/>
      <c r="N938" s="670">
        <v>7.8</v>
      </c>
      <c r="O938" s="660">
        <v>6</v>
      </c>
      <c r="P938" s="662">
        <v>11.25</v>
      </c>
      <c r="Q938" s="662">
        <f t="shared" si="14"/>
        <v>87.75</v>
      </c>
    </row>
    <row r="939" s="1" customFormat="1" spans="1:17">
      <c r="A939" s="650">
        <v>203</v>
      </c>
      <c r="B939" s="651" t="s">
        <v>11174</v>
      </c>
      <c r="C939" s="652" t="s">
        <v>9872</v>
      </c>
      <c r="D939" s="568"/>
      <c r="E939" s="568"/>
      <c r="F939" s="26" t="s">
        <v>391</v>
      </c>
      <c r="G939" s="568"/>
      <c r="H939" s="312"/>
      <c r="I939" s="312"/>
      <c r="J939" s="312"/>
      <c r="K939" s="312"/>
      <c r="L939" s="312"/>
      <c r="M939" s="312"/>
      <c r="N939" s="670">
        <v>2.6</v>
      </c>
      <c r="O939" s="660">
        <v>2</v>
      </c>
      <c r="P939" s="662">
        <v>11.25</v>
      </c>
      <c r="Q939" s="662">
        <f t="shared" si="14"/>
        <v>29.25</v>
      </c>
    </row>
    <row r="940" s="1" customFormat="1" spans="1:17">
      <c r="A940" s="650">
        <v>204</v>
      </c>
      <c r="B940" s="666" t="s">
        <v>11175</v>
      </c>
      <c r="C940" s="652" t="s">
        <v>11176</v>
      </c>
      <c r="D940" s="568"/>
      <c r="E940" s="568"/>
      <c r="F940" s="26" t="s">
        <v>391</v>
      </c>
      <c r="G940" s="568"/>
      <c r="H940" s="312"/>
      <c r="I940" s="312"/>
      <c r="J940" s="312"/>
      <c r="K940" s="312"/>
      <c r="L940" s="312"/>
      <c r="M940" s="312"/>
      <c r="N940" s="670">
        <v>6.48</v>
      </c>
      <c r="O940" s="660">
        <v>5</v>
      </c>
      <c r="P940" s="662">
        <v>11.25</v>
      </c>
      <c r="Q940" s="662">
        <f t="shared" si="14"/>
        <v>72.9</v>
      </c>
    </row>
    <row r="941" s="1" customFormat="1" spans="1:17">
      <c r="A941" s="650">
        <v>205</v>
      </c>
      <c r="B941" s="651" t="s">
        <v>11177</v>
      </c>
      <c r="C941" s="652" t="s">
        <v>11178</v>
      </c>
      <c r="D941" s="568"/>
      <c r="E941" s="568"/>
      <c r="F941" s="26" t="s">
        <v>391</v>
      </c>
      <c r="G941" s="568"/>
      <c r="H941" s="312"/>
      <c r="I941" s="312"/>
      <c r="J941" s="312"/>
      <c r="K941" s="312"/>
      <c r="L941" s="312"/>
      <c r="M941" s="312"/>
      <c r="N941" s="670">
        <v>2.6</v>
      </c>
      <c r="O941" s="660">
        <v>2</v>
      </c>
      <c r="P941" s="662">
        <v>11.25</v>
      </c>
      <c r="Q941" s="662">
        <f t="shared" si="14"/>
        <v>29.25</v>
      </c>
    </row>
    <row r="942" s="1" customFormat="1" spans="1:17">
      <c r="A942" s="650">
        <v>206</v>
      </c>
      <c r="B942" s="651" t="s">
        <v>11179</v>
      </c>
      <c r="C942" s="652" t="s">
        <v>11180</v>
      </c>
      <c r="D942" s="568"/>
      <c r="E942" s="568"/>
      <c r="F942" s="26" t="s">
        <v>391</v>
      </c>
      <c r="G942" s="568"/>
      <c r="H942" s="312"/>
      <c r="I942" s="312"/>
      <c r="J942" s="312"/>
      <c r="K942" s="312"/>
      <c r="L942" s="312"/>
      <c r="M942" s="312"/>
      <c r="N942" s="670">
        <v>5.18</v>
      </c>
      <c r="O942" s="660">
        <v>4</v>
      </c>
      <c r="P942" s="662">
        <v>11.25</v>
      </c>
      <c r="Q942" s="662">
        <f t="shared" si="14"/>
        <v>58.275</v>
      </c>
    </row>
    <row r="943" s="1" customFormat="1" spans="1:17">
      <c r="A943" s="650">
        <v>207</v>
      </c>
      <c r="B943" s="651" t="s">
        <v>11181</v>
      </c>
      <c r="C943" s="652" t="s">
        <v>11182</v>
      </c>
      <c r="D943" s="568"/>
      <c r="E943" s="568"/>
      <c r="F943" s="26" t="s">
        <v>391</v>
      </c>
      <c r="G943" s="568"/>
      <c r="H943" s="312"/>
      <c r="I943" s="312"/>
      <c r="J943" s="312"/>
      <c r="K943" s="312"/>
      <c r="L943" s="312"/>
      <c r="M943" s="312"/>
      <c r="N943" s="670">
        <v>5.18</v>
      </c>
      <c r="O943" s="660">
        <v>4</v>
      </c>
      <c r="P943" s="662">
        <v>11.25</v>
      </c>
      <c r="Q943" s="662">
        <f t="shared" si="14"/>
        <v>58.275</v>
      </c>
    </row>
    <row r="944" s="1" customFormat="1" spans="1:17">
      <c r="A944" s="650">
        <v>208</v>
      </c>
      <c r="B944" s="651" t="s">
        <v>11183</v>
      </c>
      <c r="C944" s="652" t="s">
        <v>11184</v>
      </c>
      <c r="D944" s="568"/>
      <c r="E944" s="568"/>
      <c r="F944" s="26" t="s">
        <v>391</v>
      </c>
      <c r="G944" s="568"/>
      <c r="H944" s="312"/>
      <c r="I944" s="312"/>
      <c r="J944" s="312"/>
      <c r="K944" s="312"/>
      <c r="L944" s="312"/>
      <c r="M944" s="312"/>
      <c r="N944" s="670">
        <v>3.88</v>
      </c>
      <c r="O944" s="660">
        <v>3</v>
      </c>
      <c r="P944" s="662">
        <v>11.25</v>
      </c>
      <c r="Q944" s="662">
        <f t="shared" si="14"/>
        <v>43.65</v>
      </c>
    </row>
    <row r="945" s="1" customFormat="1" spans="1:17">
      <c r="A945" s="650">
        <v>209</v>
      </c>
      <c r="B945" s="651" t="s">
        <v>11185</v>
      </c>
      <c r="C945" s="652" t="s">
        <v>11186</v>
      </c>
      <c r="D945" s="568"/>
      <c r="E945" s="568"/>
      <c r="F945" s="26" t="s">
        <v>391</v>
      </c>
      <c r="G945" s="568"/>
      <c r="H945" s="312"/>
      <c r="I945" s="312"/>
      <c r="J945" s="312"/>
      <c r="K945" s="312"/>
      <c r="L945" s="312"/>
      <c r="M945" s="312"/>
      <c r="N945" s="670">
        <v>5.18</v>
      </c>
      <c r="O945" s="660">
        <v>4</v>
      </c>
      <c r="P945" s="662">
        <v>11.25</v>
      </c>
      <c r="Q945" s="662">
        <f t="shared" si="14"/>
        <v>58.275</v>
      </c>
    </row>
    <row r="946" s="1" customFormat="1" spans="1:17">
      <c r="A946" s="650">
        <v>210</v>
      </c>
      <c r="B946" s="651" t="s">
        <v>11187</v>
      </c>
      <c r="C946" s="652" t="s">
        <v>11188</v>
      </c>
      <c r="D946" s="568"/>
      <c r="E946" s="568"/>
      <c r="F946" s="26" t="s">
        <v>391</v>
      </c>
      <c r="G946" s="568"/>
      <c r="H946" s="312"/>
      <c r="I946" s="312"/>
      <c r="J946" s="312"/>
      <c r="K946" s="312"/>
      <c r="L946" s="312"/>
      <c r="M946" s="312"/>
      <c r="N946" s="670">
        <v>3.88</v>
      </c>
      <c r="O946" s="660">
        <v>3</v>
      </c>
      <c r="P946" s="662">
        <v>11.25</v>
      </c>
      <c r="Q946" s="662">
        <f t="shared" si="14"/>
        <v>43.65</v>
      </c>
    </row>
    <row r="947" s="1" customFormat="1" spans="1:17">
      <c r="A947" s="650">
        <v>211</v>
      </c>
      <c r="B947" s="651" t="s">
        <v>11189</v>
      </c>
      <c r="C947" s="652" t="s">
        <v>11190</v>
      </c>
      <c r="D947" s="568"/>
      <c r="E947" s="568"/>
      <c r="F947" s="26" t="s">
        <v>391</v>
      </c>
      <c r="G947" s="568"/>
      <c r="H947" s="312"/>
      <c r="I947" s="312"/>
      <c r="J947" s="312"/>
      <c r="K947" s="312"/>
      <c r="L947" s="312"/>
      <c r="M947" s="312"/>
      <c r="N947" s="670">
        <v>6.48</v>
      </c>
      <c r="O947" s="660">
        <v>5</v>
      </c>
      <c r="P947" s="662">
        <v>11.25</v>
      </c>
      <c r="Q947" s="662">
        <f t="shared" si="14"/>
        <v>72.9</v>
      </c>
    </row>
    <row r="948" s="1" customFormat="1" spans="1:17">
      <c r="A948" s="650">
        <v>212</v>
      </c>
      <c r="B948" s="651" t="s">
        <v>11191</v>
      </c>
      <c r="C948" s="652" t="s">
        <v>11192</v>
      </c>
      <c r="D948" s="568"/>
      <c r="E948" s="568"/>
      <c r="F948" s="26" t="s">
        <v>391</v>
      </c>
      <c r="G948" s="568"/>
      <c r="H948" s="312"/>
      <c r="I948" s="312"/>
      <c r="J948" s="312"/>
      <c r="K948" s="312"/>
      <c r="L948" s="312"/>
      <c r="M948" s="312"/>
      <c r="N948" s="670">
        <v>6.48</v>
      </c>
      <c r="O948" s="660">
        <v>5</v>
      </c>
      <c r="P948" s="662">
        <v>11.25</v>
      </c>
      <c r="Q948" s="662">
        <f t="shared" si="14"/>
        <v>72.9</v>
      </c>
    </row>
    <row r="949" s="1" customFormat="1" spans="1:17">
      <c r="A949" s="650">
        <v>213</v>
      </c>
      <c r="B949" s="651" t="s">
        <v>11193</v>
      </c>
      <c r="C949" s="652" t="s">
        <v>11194</v>
      </c>
      <c r="D949" s="568"/>
      <c r="E949" s="568"/>
      <c r="F949" s="26" t="s">
        <v>391</v>
      </c>
      <c r="G949" s="568"/>
      <c r="H949" s="312"/>
      <c r="I949" s="312"/>
      <c r="J949" s="312"/>
      <c r="K949" s="312"/>
      <c r="L949" s="312"/>
      <c r="M949" s="312"/>
      <c r="N949" s="670">
        <v>3.88</v>
      </c>
      <c r="O949" s="660">
        <v>3</v>
      </c>
      <c r="P949" s="662">
        <v>11.25</v>
      </c>
      <c r="Q949" s="662">
        <f t="shared" si="14"/>
        <v>43.65</v>
      </c>
    </row>
    <row r="950" s="1" customFormat="1" spans="1:17">
      <c r="A950" s="650">
        <v>214</v>
      </c>
      <c r="B950" s="651" t="s">
        <v>1992</v>
      </c>
      <c r="C950" s="652" t="s">
        <v>11195</v>
      </c>
      <c r="D950" s="568"/>
      <c r="E950" s="568"/>
      <c r="F950" s="26" t="s">
        <v>391</v>
      </c>
      <c r="G950" s="568"/>
      <c r="H950" s="312"/>
      <c r="I950" s="312"/>
      <c r="J950" s="312"/>
      <c r="K950" s="312"/>
      <c r="L950" s="312"/>
      <c r="M950" s="312"/>
      <c r="N950" s="670">
        <v>5.18</v>
      </c>
      <c r="O950" s="660">
        <v>4</v>
      </c>
      <c r="P950" s="662">
        <v>11.25</v>
      </c>
      <c r="Q950" s="662">
        <f t="shared" si="14"/>
        <v>58.275</v>
      </c>
    </row>
    <row r="951" s="1" customFormat="1" spans="1:17">
      <c r="A951" s="650">
        <v>215</v>
      </c>
      <c r="B951" s="651" t="s">
        <v>11196</v>
      </c>
      <c r="C951" s="652" t="s">
        <v>11197</v>
      </c>
      <c r="D951" s="568"/>
      <c r="E951" s="568"/>
      <c r="F951" s="26" t="s">
        <v>391</v>
      </c>
      <c r="G951" s="568"/>
      <c r="H951" s="312"/>
      <c r="I951" s="312"/>
      <c r="J951" s="312"/>
      <c r="K951" s="312"/>
      <c r="L951" s="312"/>
      <c r="M951" s="312"/>
      <c r="N951" s="671">
        <v>1.3</v>
      </c>
      <c r="O951" s="660">
        <v>1</v>
      </c>
      <c r="P951" s="662">
        <v>11.25</v>
      </c>
      <c r="Q951" s="662">
        <f t="shared" si="14"/>
        <v>14.625</v>
      </c>
    </row>
    <row r="952" s="1" customFormat="1" spans="1:17">
      <c r="A952" s="650">
        <v>216</v>
      </c>
      <c r="B952" s="651" t="s">
        <v>11198</v>
      </c>
      <c r="C952" s="652" t="s">
        <v>11199</v>
      </c>
      <c r="D952" s="568"/>
      <c r="E952" s="568"/>
      <c r="F952" s="26" t="s">
        <v>391</v>
      </c>
      <c r="G952" s="568"/>
      <c r="H952" s="312"/>
      <c r="I952" s="312"/>
      <c r="J952" s="312"/>
      <c r="K952" s="312"/>
      <c r="L952" s="312"/>
      <c r="M952" s="312"/>
      <c r="N952" s="670">
        <v>6.48</v>
      </c>
      <c r="O952" s="660">
        <v>5</v>
      </c>
      <c r="P952" s="662">
        <v>11.25</v>
      </c>
      <c r="Q952" s="662">
        <f t="shared" si="14"/>
        <v>72.9</v>
      </c>
    </row>
    <row r="953" s="1" customFormat="1" spans="1:17">
      <c r="A953" s="650">
        <v>217</v>
      </c>
      <c r="B953" s="666" t="s">
        <v>11200</v>
      </c>
      <c r="C953" s="652" t="s">
        <v>11201</v>
      </c>
      <c r="D953" s="568"/>
      <c r="E953" s="568"/>
      <c r="F953" s="26" t="s">
        <v>391</v>
      </c>
      <c r="G953" s="568"/>
      <c r="H953" s="312"/>
      <c r="I953" s="312"/>
      <c r="J953" s="312"/>
      <c r="K953" s="312"/>
      <c r="L953" s="312"/>
      <c r="M953" s="312"/>
      <c r="N953" s="670">
        <v>2.6</v>
      </c>
      <c r="O953" s="660">
        <v>2</v>
      </c>
      <c r="P953" s="662">
        <v>11.25</v>
      </c>
      <c r="Q953" s="662">
        <f t="shared" si="14"/>
        <v>29.25</v>
      </c>
    </row>
    <row r="954" s="1" customFormat="1" spans="1:17">
      <c r="A954" s="650">
        <v>218</v>
      </c>
      <c r="B954" s="651" t="s">
        <v>11202</v>
      </c>
      <c r="C954" s="652" t="s">
        <v>11203</v>
      </c>
      <c r="D954" s="568"/>
      <c r="E954" s="568"/>
      <c r="F954" s="26" t="s">
        <v>391</v>
      </c>
      <c r="G954" s="568"/>
      <c r="H954" s="312"/>
      <c r="I954" s="312"/>
      <c r="J954" s="312"/>
      <c r="K954" s="312"/>
      <c r="L954" s="312"/>
      <c r="M954" s="312"/>
      <c r="N954" s="670">
        <v>3.88</v>
      </c>
      <c r="O954" s="660">
        <v>3</v>
      </c>
      <c r="P954" s="662">
        <v>11.25</v>
      </c>
      <c r="Q954" s="662">
        <f t="shared" si="14"/>
        <v>43.65</v>
      </c>
    </row>
    <row r="955" s="1" customFormat="1" spans="1:17">
      <c r="A955" s="650">
        <v>219</v>
      </c>
      <c r="B955" s="651" t="s">
        <v>2968</v>
      </c>
      <c r="C955" s="652" t="s">
        <v>11204</v>
      </c>
      <c r="D955" s="568"/>
      <c r="E955" s="568"/>
      <c r="F955" s="26" t="s">
        <v>391</v>
      </c>
      <c r="G955" s="568"/>
      <c r="H955" s="312"/>
      <c r="I955" s="312"/>
      <c r="J955" s="312"/>
      <c r="K955" s="312"/>
      <c r="L955" s="312"/>
      <c r="M955" s="312"/>
      <c r="N955" s="670">
        <v>5.18</v>
      </c>
      <c r="O955" s="660">
        <v>4</v>
      </c>
      <c r="P955" s="662">
        <v>11.25</v>
      </c>
      <c r="Q955" s="662">
        <f t="shared" si="14"/>
        <v>58.275</v>
      </c>
    </row>
    <row r="956" s="1" customFormat="1" spans="1:17">
      <c r="A956" s="650">
        <v>220</v>
      </c>
      <c r="B956" s="651" t="s">
        <v>11205</v>
      </c>
      <c r="C956" s="652" t="s">
        <v>11206</v>
      </c>
      <c r="D956" s="568"/>
      <c r="E956" s="568"/>
      <c r="F956" s="26" t="s">
        <v>391</v>
      </c>
      <c r="G956" s="568"/>
      <c r="H956" s="312"/>
      <c r="I956" s="312"/>
      <c r="J956" s="312"/>
      <c r="K956" s="312"/>
      <c r="L956" s="312"/>
      <c r="M956" s="312"/>
      <c r="N956" s="670">
        <v>5.18</v>
      </c>
      <c r="O956" s="660">
        <v>4</v>
      </c>
      <c r="P956" s="662">
        <v>11.25</v>
      </c>
      <c r="Q956" s="662">
        <f t="shared" si="14"/>
        <v>58.275</v>
      </c>
    </row>
    <row r="957" s="1" customFormat="1" spans="1:17">
      <c r="A957" s="650">
        <v>221</v>
      </c>
      <c r="B957" s="651" t="s">
        <v>11207</v>
      </c>
      <c r="C957" s="652" t="s">
        <v>11208</v>
      </c>
      <c r="D957" s="568"/>
      <c r="E957" s="568"/>
      <c r="F957" s="26" t="s">
        <v>391</v>
      </c>
      <c r="G957" s="568"/>
      <c r="H957" s="312"/>
      <c r="I957" s="312"/>
      <c r="J957" s="312"/>
      <c r="K957" s="312"/>
      <c r="L957" s="312"/>
      <c r="M957" s="312"/>
      <c r="N957" s="670">
        <v>2.6</v>
      </c>
      <c r="O957" s="660">
        <v>2</v>
      </c>
      <c r="P957" s="662">
        <v>11.25</v>
      </c>
      <c r="Q957" s="662">
        <f t="shared" si="14"/>
        <v>29.25</v>
      </c>
    </row>
    <row r="958" s="1" customFormat="1" spans="1:17">
      <c r="A958" s="650">
        <v>222</v>
      </c>
      <c r="B958" s="651" t="s">
        <v>8563</v>
      </c>
      <c r="C958" s="652" t="s">
        <v>11209</v>
      </c>
      <c r="D958" s="568"/>
      <c r="E958" s="568"/>
      <c r="F958" s="26" t="s">
        <v>391</v>
      </c>
      <c r="G958" s="568"/>
      <c r="H958" s="312"/>
      <c r="I958" s="312"/>
      <c r="J958" s="312"/>
      <c r="K958" s="312"/>
      <c r="L958" s="312"/>
      <c r="M958" s="312"/>
      <c r="N958" s="670">
        <v>6.48</v>
      </c>
      <c r="O958" s="660">
        <v>5</v>
      </c>
      <c r="P958" s="662">
        <v>11.25</v>
      </c>
      <c r="Q958" s="662">
        <f t="shared" si="14"/>
        <v>72.9</v>
      </c>
    </row>
    <row r="959" s="1" customFormat="1" spans="1:17">
      <c r="A959" s="650">
        <v>223</v>
      </c>
      <c r="B959" s="651" t="s">
        <v>11210</v>
      </c>
      <c r="C959" s="652" t="s">
        <v>11211</v>
      </c>
      <c r="D959" s="568"/>
      <c r="E959" s="568"/>
      <c r="F959" s="26" t="s">
        <v>391</v>
      </c>
      <c r="G959" s="568"/>
      <c r="H959" s="312"/>
      <c r="I959" s="312"/>
      <c r="J959" s="312"/>
      <c r="K959" s="312"/>
      <c r="L959" s="312"/>
      <c r="M959" s="312"/>
      <c r="N959" s="670">
        <v>3.88</v>
      </c>
      <c r="O959" s="660">
        <v>3</v>
      </c>
      <c r="P959" s="662">
        <v>11.25</v>
      </c>
      <c r="Q959" s="662">
        <f t="shared" si="14"/>
        <v>43.65</v>
      </c>
    </row>
    <row r="960" s="1" customFormat="1" spans="1:17">
      <c r="A960" s="650">
        <v>224</v>
      </c>
      <c r="B960" s="651" t="s">
        <v>11212</v>
      </c>
      <c r="C960" s="652" t="s">
        <v>11213</v>
      </c>
      <c r="D960" s="568"/>
      <c r="E960" s="568"/>
      <c r="F960" s="26" t="s">
        <v>391</v>
      </c>
      <c r="G960" s="568"/>
      <c r="H960" s="312"/>
      <c r="I960" s="312"/>
      <c r="J960" s="312"/>
      <c r="K960" s="312"/>
      <c r="L960" s="312"/>
      <c r="M960" s="312"/>
      <c r="N960" s="670">
        <v>6.48</v>
      </c>
      <c r="O960" s="660">
        <v>5</v>
      </c>
      <c r="P960" s="662">
        <v>11.25</v>
      </c>
      <c r="Q960" s="662">
        <f t="shared" si="14"/>
        <v>72.9</v>
      </c>
    </row>
    <row r="961" s="1" customFormat="1" spans="1:17">
      <c r="A961" s="650">
        <v>225</v>
      </c>
      <c r="B961" s="666" t="s">
        <v>8083</v>
      </c>
      <c r="C961" s="652" t="s">
        <v>11214</v>
      </c>
      <c r="D961" s="568"/>
      <c r="E961" s="568"/>
      <c r="F961" s="26" t="s">
        <v>391</v>
      </c>
      <c r="G961" s="568"/>
      <c r="H961" s="312"/>
      <c r="I961" s="312"/>
      <c r="J961" s="312"/>
      <c r="K961" s="312"/>
      <c r="L961" s="312"/>
      <c r="M961" s="312"/>
      <c r="N961" s="670">
        <v>3.88</v>
      </c>
      <c r="O961" s="660">
        <v>3</v>
      </c>
      <c r="P961" s="662">
        <v>11.25</v>
      </c>
      <c r="Q961" s="662">
        <f t="shared" si="14"/>
        <v>43.65</v>
      </c>
    </row>
    <row r="962" s="1" customFormat="1" spans="1:17">
      <c r="A962" s="650">
        <v>226</v>
      </c>
      <c r="B962" s="651" t="s">
        <v>11215</v>
      </c>
      <c r="C962" s="652" t="s">
        <v>10521</v>
      </c>
      <c r="D962" s="568"/>
      <c r="E962" s="568"/>
      <c r="F962" s="26" t="s">
        <v>391</v>
      </c>
      <c r="G962" s="568"/>
      <c r="H962" s="312"/>
      <c r="I962" s="312"/>
      <c r="J962" s="312"/>
      <c r="K962" s="312"/>
      <c r="L962" s="312"/>
      <c r="M962" s="312"/>
      <c r="N962" s="670">
        <v>5.18</v>
      </c>
      <c r="O962" s="660">
        <v>4</v>
      </c>
      <c r="P962" s="662">
        <v>11.25</v>
      </c>
      <c r="Q962" s="662">
        <f t="shared" si="14"/>
        <v>58.275</v>
      </c>
    </row>
    <row r="963" s="1" customFormat="1" spans="1:17">
      <c r="A963" s="650">
        <v>227</v>
      </c>
      <c r="B963" s="651" t="s">
        <v>11216</v>
      </c>
      <c r="C963" s="652" t="s">
        <v>11217</v>
      </c>
      <c r="D963" s="568"/>
      <c r="E963" s="568"/>
      <c r="F963" s="26" t="s">
        <v>391</v>
      </c>
      <c r="G963" s="568"/>
      <c r="H963" s="312"/>
      <c r="I963" s="312"/>
      <c r="J963" s="312"/>
      <c r="K963" s="312"/>
      <c r="L963" s="312"/>
      <c r="M963" s="312"/>
      <c r="N963" s="671">
        <v>1.3</v>
      </c>
      <c r="O963" s="660">
        <v>1</v>
      </c>
      <c r="P963" s="662">
        <v>11.25</v>
      </c>
      <c r="Q963" s="662">
        <f t="shared" si="14"/>
        <v>14.625</v>
      </c>
    </row>
    <row r="964" s="1" customFormat="1" spans="1:17">
      <c r="A964" s="650">
        <v>228</v>
      </c>
      <c r="B964" s="651" t="s">
        <v>11218</v>
      </c>
      <c r="C964" s="652" t="s">
        <v>11219</v>
      </c>
      <c r="D964" s="568"/>
      <c r="E964" s="568"/>
      <c r="F964" s="26" t="s">
        <v>391</v>
      </c>
      <c r="G964" s="568"/>
      <c r="H964" s="312"/>
      <c r="I964" s="312"/>
      <c r="J964" s="312"/>
      <c r="K964" s="312"/>
      <c r="L964" s="312"/>
      <c r="M964" s="312"/>
      <c r="N964" s="670">
        <v>7.8</v>
      </c>
      <c r="O964" s="660">
        <v>6</v>
      </c>
      <c r="P964" s="662">
        <v>11.25</v>
      </c>
      <c r="Q964" s="662">
        <f t="shared" si="14"/>
        <v>87.75</v>
      </c>
    </row>
    <row r="965" s="1" customFormat="1" spans="1:17">
      <c r="A965" s="650">
        <v>229</v>
      </c>
      <c r="B965" s="651" t="s">
        <v>2203</v>
      </c>
      <c r="C965" s="652" t="s">
        <v>9432</v>
      </c>
      <c r="D965" s="568"/>
      <c r="E965" s="568"/>
      <c r="F965" s="26" t="s">
        <v>391</v>
      </c>
      <c r="G965" s="568"/>
      <c r="H965" s="312"/>
      <c r="I965" s="312"/>
      <c r="J965" s="312"/>
      <c r="K965" s="312"/>
      <c r="L965" s="312"/>
      <c r="M965" s="312"/>
      <c r="N965" s="670">
        <v>6.48</v>
      </c>
      <c r="O965" s="660">
        <v>5</v>
      </c>
      <c r="P965" s="662">
        <v>11.25</v>
      </c>
      <c r="Q965" s="662">
        <f t="shared" si="14"/>
        <v>72.9</v>
      </c>
    </row>
    <row r="966" s="1" customFormat="1" spans="1:17">
      <c r="A966" s="650">
        <v>230</v>
      </c>
      <c r="B966" s="651" t="s">
        <v>11220</v>
      </c>
      <c r="C966" s="652" t="s">
        <v>11221</v>
      </c>
      <c r="D966" s="568"/>
      <c r="E966" s="568"/>
      <c r="F966" s="26" t="s">
        <v>391</v>
      </c>
      <c r="G966" s="568"/>
      <c r="H966" s="312"/>
      <c r="I966" s="312"/>
      <c r="J966" s="312"/>
      <c r="K966" s="312"/>
      <c r="L966" s="312"/>
      <c r="M966" s="312"/>
      <c r="N966" s="670">
        <v>2.6</v>
      </c>
      <c r="O966" s="660">
        <v>2</v>
      </c>
      <c r="P966" s="662">
        <v>11.25</v>
      </c>
      <c r="Q966" s="662">
        <f t="shared" ref="Q966:Q1029" si="15">N966*11.25</f>
        <v>29.25</v>
      </c>
    </row>
    <row r="967" s="1" customFormat="1" spans="1:17">
      <c r="A967" s="650">
        <v>231</v>
      </c>
      <c r="B967" s="651" t="s">
        <v>11222</v>
      </c>
      <c r="C967" s="652" t="s">
        <v>11223</v>
      </c>
      <c r="D967" s="568"/>
      <c r="E967" s="568"/>
      <c r="F967" s="26" t="s">
        <v>391</v>
      </c>
      <c r="G967" s="568"/>
      <c r="H967" s="312"/>
      <c r="I967" s="312"/>
      <c r="J967" s="312"/>
      <c r="K967" s="312"/>
      <c r="L967" s="312"/>
      <c r="M967" s="312"/>
      <c r="N967" s="670">
        <v>5.18</v>
      </c>
      <c r="O967" s="660">
        <v>4</v>
      </c>
      <c r="P967" s="662">
        <v>11.25</v>
      </c>
      <c r="Q967" s="662">
        <f t="shared" si="15"/>
        <v>58.275</v>
      </c>
    </row>
    <row r="968" s="1" customFormat="1" spans="1:17">
      <c r="A968" s="650">
        <v>232</v>
      </c>
      <c r="B968" s="651" t="s">
        <v>11224</v>
      </c>
      <c r="C968" s="652" t="s">
        <v>7900</v>
      </c>
      <c r="D968" s="568"/>
      <c r="E968" s="568"/>
      <c r="F968" s="26" t="s">
        <v>391</v>
      </c>
      <c r="G968" s="568"/>
      <c r="H968" s="312"/>
      <c r="I968" s="312"/>
      <c r="J968" s="312"/>
      <c r="K968" s="312"/>
      <c r="L968" s="312"/>
      <c r="M968" s="312"/>
      <c r="N968" s="670">
        <v>5.18</v>
      </c>
      <c r="O968" s="660">
        <v>4</v>
      </c>
      <c r="P968" s="662">
        <v>11.25</v>
      </c>
      <c r="Q968" s="662">
        <f t="shared" si="15"/>
        <v>58.275</v>
      </c>
    </row>
    <row r="969" s="1" customFormat="1" spans="1:17">
      <c r="A969" s="650">
        <v>233</v>
      </c>
      <c r="B969" s="651" t="s">
        <v>11225</v>
      </c>
      <c r="C969" s="652" t="s">
        <v>8237</v>
      </c>
      <c r="D969" s="568"/>
      <c r="E969" s="568"/>
      <c r="F969" s="26" t="s">
        <v>391</v>
      </c>
      <c r="G969" s="568"/>
      <c r="H969" s="312"/>
      <c r="I969" s="312"/>
      <c r="J969" s="312"/>
      <c r="K969" s="312"/>
      <c r="L969" s="312"/>
      <c r="M969" s="312"/>
      <c r="N969" s="670">
        <v>5.18</v>
      </c>
      <c r="O969" s="660">
        <v>4</v>
      </c>
      <c r="P969" s="662">
        <v>11.25</v>
      </c>
      <c r="Q969" s="662">
        <f t="shared" si="15"/>
        <v>58.275</v>
      </c>
    </row>
    <row r="970" s="1" customFormat="1" spans="1:17">
      <c r="A970" s="650">
        <v>234</v>
      </c>
      <c r="B970" s="651" t="s">
        <v>11226</v>
      </c>
      <c r="C970" s="652" t="s">
        <v>11227</v>
      </c>
      <c r="D970" s="568"/>
      <c r="E970" s="568"/>
      <c r="F970" s="26" t="s">
        <v>391</v>
      </c>
      <c r="G970" s="568"/>
      <c r="H970" s="312"/>
      <c r="I970" s="312"/>
      <c r="J970" s="312"/>
      <c r="K970" s="312"/>
      <c r="L970" s="312"/>
      <c r="M970" s="312"/>
      <c r="N970" s="670">
        <v>3.88</v>
      </c>
      <c r="O970" s="660">
        <v>3</v>
      </c>
      <c r="P970" s="662">
        <v>11.25</v>
      </c>
      <c r="Q970" s="662">
        <f t="shared" si="15"/>
        <v>43.65</v>
      </c>
    </row>
    <row r="971" s="1" customFormat="1" spans="1:17">
      <c r="A971" s="650">
        <v>235</v>
      </c>
      <c r="B971" s="651" t="s">
        <v>1414</v>
      </c>
      <c r="C971" s="652" t="s">
        <v>11228</v>
      </c>
      <c r="D971" s="568"/>
      <c r="E971" s="568"/>
      <c r="F971" s="26" t="s">
        <v>391</v>
      </c>
      <c r="G971" s="568"/>
      <c r="H971" s="312"/>
      <c r="I971" s="312"/>
      <c r="J971" s="312"/>
      <c r="K971" s="312"/>
      <c r="L971" s="312"/>
      <c r="M971" s="312"/>
      <c r="N971" s="670">
        <v>5.18</v>
      </c>
      <c r="O971" s="660">
        <v>4</v>
      </c>
      <c r="P971" s="662">
        <v>11.25</v>
      </c>
      <c r="Q971" s="662">
        <f t="shared" si="15"/>
        <v>58.275</v>
      </c>
    </row>
    <row r="972" s="1" customFormat="1" spans="1:17">
      <c r="A972" s="650">
        <v>236</v>
      </c>
      <c r="B972" s="651" t="s">
        <v>11229</v>
      </c>
      <c r="C972" s="652" t="s">
        <v>11230</v>
      </c>
      <c r="D972" s="568"/>
      <c r="E972" s="568"/>
      <c r="F972" s="26" t="s">
        <v>391</v>
      </c>
      <c r="G972" s="568"/>
      <c r="H972" s="312"/>
      <c r="I972" s="312"/>
      <c r="J972" s="312"/>
      <c r="K972" s="312"/>
      <c r="L972" s="312"/>
      <c r="M972" s="312"/>
      <c r="N972" s="670">
        <v>2.6</v>
      </c>
      <c r="O972" s="660">
        <v>2</v>
      </c>
      <c r="P972" s="662">
        <v>11.25</v>
      </c>
      <c r="Q972" s="662">
        <f t="shared" si="15"/>
        <v>29.25</v>
      </c>
    </row>
    <row r="973" s="1" customFormat="1" spans="1:17">
      <c r="A973" s="650">
        <v>237</v>
      </c>
      <c r="B973" s="651" t="s">
        <v>11231</v>
      </c>
      <c r="C973" s="652" t="s">
        <v>11232</v>
      </c>
      <c r="D973" s="568"/>
      <c r="E973" s="568"/>
      <c r="F973" s="26" t="s">
        <v>391</v>
      </c>
      <c r="G973" s="568"/>
      <c r="H973" s="312"/>
      <c r="I973" s="312"/>
      <c r="J973" s="312"/>
      <c r="K973" s="312"/>
      <c r="L973" s="312"/>
      <c r="M973" s="312"/>
      <c r="N973" s="670">
        <v>3.88</v>
      </c>
      <c r="O973" s="660">
        <v>3</v>
      </c>
      <c r="P973" s="662">
        <v>11.25</v>
      </c>
      <c r="Q973" s="662">
        <f t="shared" si="15"/>
        <v>43.65</v>
      </c>
    </row>
    <row r="974" s="1" customFormat="1" spans="1:17">
      <c r="A974" s="650">
        <v>238</v>
      </c>
      <c r="B974" s="666" t="s">
        <v>11233</v>
      </c>
      <c r="C974" s="652" t="s">
        <v>11234</v>
      </c>
      <c r="D974" s="568"/>
      <c r="E974" s="568"/>
      <c r="F974" s="26" t="s">
        <v>391</v>
      </c>
      <c r="G974" s="568"/>
      <c r="H974" s="312"/>
      <c r="I974" s="312"/>
      <c r="J974" s="312"/>
      <c r="K974" s="312"/>
      <c r="L974" s="312"/>
      <c r="M974" s="312"/>
      <c r="N974" s="670">
        <v>6.48</v>
      </c>
      <c r="O974" s="660">
        <v>5</v>
      </c>
      <c r="P974" s="662">
        <v>11.25</v>
      </c>
      <c r="Q974" s="662">
        <f t="shared" si="15"/>
        <v>72.9</v>
      </c>
    </row>
    <row r="975" s="1" customFormat="1" spans="1:17">
      <c r="A975" s="650">
        <v>239</v>
      </c>
      <c r="B975" s="651" t="s">
        <v>11235</v>
      </c>
      <c r="C975" s="652" t="s">
        <v>11236</v>
      </c>
      <c r="D975" s="568"/>
      <c r="E975" s="568"/>
      <c r="F975" s="26" t="s">
        <v>391</v>
      </c>
      <c r="G975" s="568"/>
      <c r="H975" s="312"/>
      <c r="I975" s="312"/>
      <c r="J975" s="312"/>
      <c r="K975" s="312"/>
      <c r="L975" s="312"/>
      <c r="M975" s="312"/>
      <c r="N975" s="670">
        <v>5.18</v>
      </c>
      <c r="O975" s="660">
        <v>4</v>
      </c>
      <c r="P975" s="662">
        <v>11.25</v>
      </c>
      <c r="Q975" s="662">
        <f t="shared" si="15"/>
        <v>58.275</v>
      </c>
    </row>
    <row r="976" s="1" customFormat="1" spans="1:17">
      <c r="A976" s="650">
        <v>240</v>
      </c>
      <c r="B976" s="651" t="s">
        <v>11237</v>
      </c>
      <c r="C976" s="652" t="s">
        <v>7329</v>
      </c>
      <c r="D976" s="568"/>
      <c r="E976" s="568"/>
      <c r="F976" s="26" t="s">
        <v>391</v>
      </c>
      <c r="G976" s="568"/>
      <c r="H976" s="312"/>
      <c r="I976" s="312"/>
      <c r="J976" s="312"/>
      <c r="K976" s="312"/>
      <c r="L976" s="312"/>
      <c r="M976" s="312"/>
      <c r="N976" s="670">
        <v>5.18</v>
      </c>
      <c r="O976" s="660">
        <v>4</v>
      </c>
      <c r="P976" s="662">
        <v>11.25</v>
      </c>
      <c r="Q976" s="662">
        <f t="shared" si="15"/>
        <v>58.275</v>
      </c>
    </row>
    <row r="977" s="1" customFormat="1" spans="1:17">
      <c r="A977" s="650">
        <v>241</v>
      </c>
      <c r="B977" s="651" t="s">
        <v>11238</v>
      </c>
      <c r="C977" s="652" t="s">
        <v>7716</v>
      </c>
      <c r="D977" s="568"/>
      <c r="E977" s="568"/>
      <c r="F977" s="26" t="s">
        <v>391</v>
      </c>
      <c r="G977" s="568"/>
      <c r="H977" s="312"/>
      <c r="I977" s="312"/>
      <c r="J977" s="312"/>
      <c r="K977" s="312"/>
      <c r="L977" s="312"/>
      <c r="M977" s="312"/>
      <c r="N977" s="670">
        <v>11.68</v>
      </c>
      <c r="O977" s="660">
        <v>9</v>
      </c>
      <c r="P977" s="662">
        <v>11.25</v>
      </c>
      <c r="Q977" s="662">
        <f t="shared" si="15"/>
        <v>131.4</v>
      </c>
    </row>
    <row r="978" s="1" customFormat="1" spans="1:17">
      <c r="A978" s="650">
        <v>242</v>
      </c>
      <c r="B978" s="651" t="s">
        <v>11239</v>
      </c>
      <c r="C978" s="652" t="s">
        <v>8544</v>
      </c>
      <c r="D978" s="568"/>
      <c r="E978" s="568"/>
      <c r="F978" s="26" t="s">
        <v>391</v>
      </c>
      <c r="G978" s="568"/>
      <c r="H978" s="312"/>
      <c r="I978" s="312"/>
      <c r="J978" s="312"/>
      <c r="K978" s="312"/>
      <c r="L978" s="312"/>
      <c r="M978" s="312"/>
      <c r="N978" s="670">
        <v>3.88</v>
      </c>
      <c r="O978" s="660">
        <v>3</v>
      </c>
      <c r="P978" s="662">
        <v>11.25</v>
      </c>
      <c r="Q978" s="662">
        <f t="shared" si="15"/>
        <v>43.65</v>
      </c>
    </row>
    <row r="979" s="1" customFormat="1" spans="1:17">
      <c r="A979" s="650">
        <v>243</v>
      </c>
      <c r="B979" s="651" t="s">
        <v>11240</v>
      </c>
      <c r="C979" s="652" t="s">
        <v>11241</v>
      </c>
      <c r="D979" s="568"/>
      <c r="E979" s="568"/>
      <c r="F979" s="26" t="s">
        <v>391</v>
      </c>
      <c r="G979" s="568"/>
      <c r="H979" s="312"/>
      <c r="I979" s="312"/>
      <c r="J979" s="312"/>
      <c r="K979" s="312"/>
      <c r="L979" s="312"/>
      <c r="M979" s="312"/>
      <c r="N979" s="670">
        <v>3.88</v>
      </c>
      <c r="O979" s="660">
        <v>3</v>
      </c>
      <c r="P979" s="662">
        <v>11.25</v>
      </c>
      <c r="Q979" s="662">
        <f t="shared" si="15"/>
        <v>43.65</v>
      </c>
    </row>
    <row r="980" s="1" customFormat="1" spans="1:17">
      <c r="A980" s="650">
        <v>244</v>
      </c>
      <c r="B980" s="651" t="s">
        <v>11242</v>
      </c>
      <c r="C980" s="652" t="s">
        <v>11243</v>
      </c>
      <c r="D980" s="568"/>
      <c r="E980" s="568"/>
      <c r="F980" s="26" t="s">
        <v>391</v>
      </c>
      <c r="G980" s="568"/>
      <c r="H980" s="312"/>
      <c r="I980" s="312"/>
      <c r="J980" s="312"/>
      <c r="K980" s="312"/>
      <c r="L980" s="312"/>
      <c r="M980" s="312"/>
      <c r="N980" s="670">
        <v>5.18</v>
      </c>
      <c r="O980" s="660">
        <v>4</v>
      </c>
      <c r="P980" s="662">
        <v>11.25</v>
      </c>
      <c r="Q980" s="662">
        <f t="shared" si="15"/>
        <v>58.275</v>
      </c>
    </row>
    <row r="981" s="1" customFormat="1" spans="1:17">
      <c r="A981" s="650">
        <v>245</v>
      </c>
      <c r="B981" s="651" t="s">
        <v>11244</v>
      </c>
      <c r="C981" s="652" t="s">
        <v>11245</v>
      </c>
      <c r="D981" s="568"/>
      <c r="E981" s="568"/>
      <c r="F981" s="26" t="s">
        <v>391</v>
      </c>
      <c r="G981" s="568"/>
      <c r="H981" s="312"/>
      <c r="I981" s="312"/>
      <c r="J981" s="312"/>
      <c r="K981" s="312"/>
      <c r="L981" s="312"/>
      <c r="M981" s="312"/>
      <c r="N981" s="670">
        <v>5.18</v>
      </c>
      <c r="O981" s="660">
        <v>4</v>
      </c>
      <c r="P981" s="662">
        <v>11.25</v>
      </c>
      <c r="Q981" s="662">
        <f t="shared" si="15"/>
        <v>58.275</v>
      </c>
    </row>
    <row r="982" s="1" customFormat="1" spans="1:17">
      <c r="A982" s="650">
        <v>246</v>
      </c>
      <c r="B982" s="651" t="s">
        <v>11246</v>
      </c>
      <c r="C982" s="652" t="s">
        <v>11247</v>
      </c>
      <c r="D982" s="568"/>
      <c r="E982" s="568"/>
      <c r="F982" s="26" t="s">
        <v>391</v>
      </c>
      <c r="G982" s="568"/>
      <c r="H982" s="312"/>
      <c r="I982" s="312"/>
      <c r="J982" s="312"/>
      <c r="K982" s="312"/>
      <c r="L982" s="312"/>
      <c r="M982" s="312"/>
      <c r="N982" s="670">
        <v>6.48</v>
      </c>
      <c r="O982" s="660">
        <v>5</v>
      </c>
      <c r="P982" s="662">
        <v>11.25</v>
      </c>
      <c r="Q982" s="662">
        <f t="shared" si="15"/>
        <v>72.9</v>
      </c>
    </row>
    <row r="983" s="1" customFormat="1" spans="1:17">
      <c r="A983" s="650">
        <v>247</v>
      </c>
      <c r="B983" s="651" t="s">
        <v>11248</v>
      </c>
      <c r="C983" s="652" t="s">
        <v>3963</v>
      </c>
      <c r="D983" s="568"/>
      <c r="E983" s="568"/>
      <c r="F983" s="26" t="s">
        <v>391</v>
      </c>
      <c r="G983" s="568"/>
      <c r="H983" s="312"/>
      <c r="I983" s="312"/>
      <c r="J983" s="312"/>
      <c r="K983" s="312"/>
      <c r="L983" s="312"/>
      <c r="M983" s="312"/>
      <c r="N983" s="670">
        <v>7.8</v>
      </c>
      <c r="O983" s="660">
        <v>6</v>
      </c>
      <c r="P983" s="662">
        <v>11.25</v>
      </c>
      <c r="Q983" s="662">
        <f t="shared" si="15"/>
        <v>87.75</v>
      </c>
    </row>
    <row r="984" s="1" customFormat="1" spans="1:17">
      <c r="A984" s="650">
        <v>248</v>
      </c>
      <c r="B984" s="651" t="s">
        <v>11249</v>
      </c>
      <c r="C984" s="652" t="s">
        <v>11250</v>
      </c>
      <c r="D984" s="568"/>
      <c r="E984" s="568"/>
      <c r="F984" s="26" t="s">
        <v>391</v>
      </c>
      <c r="G984" s="568"/>
      <c r="H984" s="312"/>
      <c r="I984" s="312"/>
      <c r="J984" s="312"/>
      <c r="K984" s="312"/>
      <c r="L984" s="312"/>
      <c r="M984" s="312"/>
      <c r="N984" s="670">
        <v>5.18</v>
      </c>
      <c r="O984" s="660">
        <v>4</v>
      </c>
      <c r="P984" s="662">
        <v>11.25</v>
      </c>
      <c r="Q984" s="662">
        <f t="shared" si="15"/>
        <v>58.275</v>
      </c>
    </row>
    <row r="985" s="1" customFormat="1" spans="1:17">
      <c r="A985" s="650">
        <v>249</v>
      </c>
      <c r="B985" s="651" t="s">
        <v>11251</v>
      </c>
      <c r="C985" s="652" t="s">
        <v>11252</v>
      </c>
      <c r="D985" s="568"/>
      <c r="E985" s="568"/>
      <c r="F985" s="26" t="s">
        <v>391</v>
      </c>
      <c r="G985" s="568"/>
      <c r="H985" s="312"/>
      <c r="I985" s="312"/>
      <c r="J985" s="312"/>
      <c r="K985" s="312"/>
      <c r="L985" s="312"/>
      <c r="M985" s="312"/>
      <c r="N985" s="670">
        <v>6.48</v>
      </c>
      <c r="O985" s="660">
        <v>5</v>
      </c>
      <c r="P985" s="662">
        <v>11.25</v>
      </c>
      <c r="Q985" s="662">
        <f t="shared" si="15"/>
        <v>72.9</v>
      </c>
    </row>
    <row r="986" s="1" customFormat="1" spans="1:17">
      <c r="A986" s="650">
        <v>250</v>
      </c>
      <c r="B986" s="651" t="s">
        <v>11253</v>
      </c>
      <c r="C986" s="652" t="s">
        <v>11254</v>
      </c>
      <c r="D986" s="568"/>
      <c r="E986" s="568"/>
      <c r="F986" s="26" t="s">
        <v>391</v>
      </c>
      <c r="G986" s="568"/>
      <c r="H986" s="312"/>
      <c r="I986" s="312"/>
      <c r="J986" s="312"/>
      <c r="K986" s="312"/>
      <c r="L986" s="312"/>
      <c r="M986" s="312"/>
      <c r="N986" s="670">
        <v>5.18</v>
      </c>
      <c r="O986" s="660">
        <v>4</v>
      </c>
      <c r="P986" s="662">
        <v>11.25</v>
      </c>
      <c r="Q986" s="662">
        <f t="shared" si="15"/>
        <v>58.275</v>
      </c>
    </row>
    <row r="987" s="1" customFormat="1" spans="1:17">
      <c r="A987" s="650">
        <v>251</v>
      </c>
      <c r="B987" s="651" t="s">
        <v>11255</v>
      </c>
      <c r="C987" s="652" t="s">
        <v>11256</v>
      </c>
      <c r="D987" s="568"/>
      <c r="E987" s="568"/>
      <c r="F987" s="26" t="s">
        <v>391</v>
      </c>
      <c r="G987" s="568"/>
      <c r="H987" s="312"/>
      <c r="I987" s="312"/>
      <c r="J987" s="312"/>
      <c r="K987" s="312"/>
      <c r="L987" s="312"/>
      <c r="M987" s="312"/>
      <c r="N987" s="670">
        <v>5.18</v>
      </c>
      <c r="O987" s="660">
        <v>4</v>
      </c>
      <c r="P987" s="662">
        <v>11.25</v>
      </c>
      <c r="Q987" s="662">
        <f t="shared" si="15"/>
        <v>58.275</v>
      </c>
    </row>
    <row r="988" s="1" customFormat="1" spans="1:17">
      <c r="A988" s="650">
        <v>252</v>
      </c>
      <c r="B988" s="651" t="s">
        <v>9405</v>
      </c>
      <c r="C988" s="652" t="s">
        <v>9406</v>
      </c>
      <c r="D988" s="568"/>
      <c r="E988" s="568"/>
      <c r="F988" s="26" t="s">
        <v>391</v>
      </c>
      <c r="G988" s="568"/>
      <c r="H988" s="312"/>
      <c r="I988" s="312"/>
      <c r="J988" s="312"/>
      <c r="K988" s="312"/>
      <c r="L988" s="312"/>
      <c r="M988" s="312"/>
      <c r="N988" s="670">
        <v>7.8</v>
      </c>
      <c r="O988" s="660">
        <v>6</v>
      </c>
      <c r="P988" s="662">
        <v>11.25</v>
      </c>
      <c r="Q988" s="662">
        <f t="shared" si="15"/>
        <v>87.75</v>
      </c>
    </row>
    <row r="989" s="1" customFormat="1" spans="1:17">
      <c r="A989" s="650">
        <v>253</v>
      </c>
      <c r="B989" s="651" t="s">
        <v>2591</v>
      </c>
      <c r="C989" s="652" t="s">
        <v>11257</v>
      </c>
      <c r="D989" s="568"/>
      <c r="E989" s="568"/>
      <c r="F989" s="26" t="s">
        <v>391</v>
      </c>
      <c r="G989" s="568"/>
      <c r="H989" s="312"/>
      <c r="I989" s="312"/>
      <c r="J989" s="312"/>
      <c r="K989" s="312"/>
      <c r="L989" s="312"/>
      <c r="M989" s="312"/>
      <c r="N989" s="670">
        <v>5.18</v>
      </c>
      <c r="O989" s="660">
        <v>4</v>
      </c>
      <c r="P989" s="662">
        <v>11.25</v>
      </c>
      <c r="Q989" s="662">
        <f t="shared" si="15"/>
        <v>58.275</v>
      </c>
    </row>
    <row r="990" s="1" customFormat="1" spans="1:17">
      <c r="A990" s="650">
        <v>254</v>
      </c>
      <c r="B990" s="651" t="s">
        <v>10890</v>
      </c>
      <c r="C990" s="652" t="s">
        <v>10164</v>
      </c>
      <c r="D990" s="568"/>
      <c r="E990" s="568"/>
      <c r="F990" s="26" t="s">
        <v>391</v>
      </c>
      <c r="G990" s="568"/>
      <c r="H990" s="312"/>
      <c r="I990" s="312"/>
      <c r="J990" s="312"/>
      <c r="K990" s="312"/>
      <c r="L990" s="312"/>
      <c r="M990" s="312"/>
      <c r="N990" s="670">
        <v>6.48</v>
      </c>
      <c r="O990" s="660">
        <v>5</v>
      </c>
      <c r="P990" s="662">
        <v>11.25</v>
      </c>
      <c r="Q990" s="662">
        <f t="shared" si="15"/>
        <v>72.9</v>
      </c>
    </row>
    <row r="991" s="1" customFormat="1" spans="1:17">
      <c r="A991" s="650">
        <v>255</v>
      </c>
      <c r="B991" s="651" t="s">
        <v>11258</v>
      </c>
      <c r="C991" s="652" t="s">
        <v>8661</v>
      </c>
      <c r="D991" s="568"/>
      <c r="E991" s="568"/>
      <c r="F991" s="26" t="s">
        <v>391</v>
      </c>
      <c r="G991" s="568"/>
      <c r="H991" s="312"/>
      <c r="I991" s="312"/>
      <c r="J991" s="312"/>
      <c r="K991" s="312"/>
      <c r="L991" s="312"/>
      <c r="M991" s="312"/>
      <c r="N991" s="670">
        <v>5.18</v>
      </c>
      <c r="O991" s="660">
        <v>4</v>
      </c>
      <c r="P991" s="662">
        <v>11.25</v>
      </c>
      <c r="Q991" s="662">
        <f t="shared" si="15"/>
        <v>58.275</v>
      </c>
    </row>
    <row r="992" s="1" customFormat="1" spans="1:17">
      <c r="A992" s="650">
        <v>256</v>
      </c>
      <c r="B992" s="651" t="s">
        <v>11259</v>
      </c>
      <c r="C992" s="652" t="s">
        <v>11260</v>
      </c>
      <c r="D992" s="568"/>
      <c r="E992" s="568"/>
      <c r="F992" s="26" t="s">
        <v>391</v>
      </c>
      <c r="G992" s="568"/>
      <c r="H992" s="312"/>
      <c r="I992" s="312"/>
      <c r="J992" s="312"/>
      <c r="K992" s="312"/>
      <c r="L992" s="312"/>
      <c r="M992" s="312"/>
      <c r="N992" s="670">
        <v>5.18</v>
      </c>
      <c r="O992" s="660">
        <v>4</v>
      </c>
      <c r="P992" s="662">
        <v>11.25</v>
      </c>
      <c r="Q992" s="662">
        <f t="shared" si="15"/>
        <v>58.275</v>
      </c>
    </row>
    <row r="993" s="1" customFormat="1" spans="1:17">
      <c r="A993" s="650">
        <v>257</v>
      </c>
      <c r="B993" s="651" t="s">
        <v>11261</v>
      </c>
      <c r="C993" s="652" t="s">
        <v>7676</v>
      </c>
      <c r="D993" s="568"/>
      <c r="E993" s="568"/>
      <c r="F993" s="26" t="s">
        <v>391</v>
      </c>
      <c r="G993" s="568"/>
      <c r="H993" s="312"/>
      <c r="I993" s="312"/>
      <c r="J993" s="312"/>
      <c r="K993" s="312"/>
      <c r="L993" s="312"/>
      <c r="M993" s="312"/>
      <c r="N993" s="670">
        <v>6.48</v>
      </c>
      <c r="O993" s="660">
        <v>5</v>
      </c>
      <c r="P993" s="662">
        <v>11.25</v>
      </c>
      <c r="Q993" s="662">
        <f t="shared" si="15"/>
        <v>72.9</v>
      </c>
    </row>
    <row r="994" s="1" customFormat="1" spans="1:17">
      <c r="A994" s="650">
        <v>258</v>
      </c>
      <c r="B994" s="651" t="s">
        <v>11262</v>
      </c>
      <c r="C994" s="652" t="s">
        <v>11263</v>
      </c>
      <c r="D994" s="568"/>
      <c r="E994" s="568"/>
      <c r="F994" s="26" t="s">
        <v>391</v>
      </c>
      <c r="G994" s="568"/>
      <c r="H994" s="312"/>
      <c r="I994" s="312"/>
      <c r="J994" s="312"/>
      <c r="K994" s="312"/>
      <c r="L994" s="312"/>
      <c r="M994" s="312"/>
      <c r="N994" s="670">
        <v>7.8</v>
      </c>
      <c r="O994" s="660">
        <v>6</v>
      </c>
      <c r="P994" s="662">
        <v>11.25</v>
      </c>
      <c r="Q994" s="662">
        <f t="shared" si="15"/>
        <v>87.75</v>
      </c>
    </row>
    <row r="995" s="1" customFormat="1" spans="1:17">
      <c r="A995" s="650">
        <v>259</v>
      </c>
      <c r="B995" s="651" t="s">
        <v>9433</v>
      </c>
      <c r="C995" s="652" t="s">
        <v>9434</v>
      </c>
      <c r="D995" s="568"/>
      <c r="E995" s="568"/>
      <c r="F995" s="26" t="s">
        <v>391</v>
      </c>
      <c r="G995" s="568"/>
      <c r="H995" s="312"/>
      <c r="I995" s="312"/>
      <c r="J995" s="312"/>
      <c r="K995" s="312"/>
      <c r="L995" s="312"/>
      <c r="M995" s="312"/>
      <c r="N995" s="670">
        <v>6.48</v>
      </c>
      <c r="O995" s="660">
        <v>5</v>
      </c>
      <c r="P995" s="662">
        <v>11.25</v>
      </c>
      <c r="Q995" s="662">
        <f t="shared" si="15"/>
        <v>72.9</v>
      </c>
    </row>
    <row r="996" s="1" customFormat="1" spans="1:17">
      <c r="A996" s="650">
        <v>260</v>
      </c>
      <c r="B996" s="651" t="s">
        <v>11264</v>
      </c>
      <c r="C996" s="652" t="s">
        <v>11265</v>
      </c>
      <c r="D996" s="568"/>
      <c r="E996" s="568"/>
      <c r="F996" s="26" t="s">
        <v>391</v>
      </c>
      <c r="G996" s="568"/>
      <c r="H996" s="312"/>
      <c r="I996" s="312"/>
      <c r="J996" s="312"/>
      <c r="K996" s="312"/>
      <c r="L996" s="312"/>
      <c r="M996" s="312"/>
      <c r="N996" s="670">
        <v>5.18</v>
      </c>
      <c r="O996" s="660">
        <v>4</v>
      </c>
      <c r="P996" s="662">
        <v>11.25</v>
      </c>
      <c r="Q996" s="662">
        <f t="shared" si="15"/>
        <v>58.275</v>
      </c>
    </row>
    <row r="997" s="1" customFormat="1" spans="1:17">
      <c r="A997" s="650">
        <v>261</v>
      </c>
      <c r="B997" s="651" t="s">
        <v>9408</v>
      </c>
      <c r="C997" s="652" t="s">
        <v>9409</v>
      </c>
      <c r="D997" s="568"/>
      <c r="E997" s="568"/>
      <c r="F997" s="26" t="s">
        <v>391</v>
      </c>
      <c r="G997" s="568"/>
      <c r="H997" s="312"/>
      <c r="I997" s="312"/>
      <c r="J997" s="312"/>
      <c r="K997" s="312"/>
      <c r="L997" s="312"/>
      <c r="M997" s="312"/>
      <c r="N997" s="670">
        <v>9.1</v>
      </c>
      <c r="O997" s="660">
        <v>7</v>
      </c>
      <c r="P997" s="662">
        <v>11.25</v>
      </c>
      <c r="Q997" s="662">
        <f t="shared" si="15"/>
        <v>102.375</v>
      </c>
    </row>
    <row r="998" s="1" customFormat="1" spans="1:17">
      <c r="A998" s="650">
        <v>262</v>
      </c>
      <c r="B998" s="651" t="s">
        <v>11266</v>
      </c>
      <c r="C998" s="652" t="s">
        <v>11267</v>
      </c>
      <c r="D998" s="568"/>
      <c r="E998" s="568"/>
      <c r="F998" s="26" t="s">
        <v>391</v>
      </c>
      <c r="G998" s="568"/>
      <c r="H998" s="312"/>
      <c r="I998" s="312"/>
      <c r="J998" s="312"/>
      <c r="K998" s="312"/>
      <c r="L998" s="312"/>
      <c r="M998" s="312"/>
      <c r="N998" s="670">
        <v>5.18</v>
      </c>
      <c r="O998" s="660">
        <v>4</v>
      </c>
      <c r="P998" s="662">
        <v>11.25</v>
      </c>
      <c r="Q998" s="662">
        <f t="shared" si="15"/>
        <v>58.275</v>
      </c>
    </row>
    <row r="999" s="1" customFormat="1" spans="1:17">
      <c r="A999" s="650">
        <v>263</v>
      </c>
      <c r="B999" s="651" t="s">
        <v>8243</v>
      </c>
      <c r="C999" s="652" t="s">
        <v>11268</v>
      </c>
      <c r="D999" s="568"/>
      <c r="E999" s="568"/>
      <c r="F999" s="26" t="s">
        <v>391</v>
      </c>
      <c r="G999" s="568"/>
      <c r="H999" s="312"/>
      <c r="I999" s="312"/>
      <c r="J999" s="312"/>
      <c r="K999" s="312"/>
      <c r="L999" s="312"/>
      <c r="M999" s="312"/>
      <c r="N999" s="670">
        <v>5.18</v>
      </c>
      <c r="O999" s="660">
        <v>4</v>
      </c>
      <c r="P999" s="662">
        <v>11.25</v>
      </c>
      <c r="Q999" s="662">
        <f t="shared" si="15"/>
        <v>58.275</v>
      </c>
    </row>
    <row r="1000" s="1" customFormat="1" spans="1:17">
      <c r="A1000" s="650">
        <v>264</v>
      </c>
      <c r="B1000" s="666" t="s">
        <v>11269</v>
      </c>
      <c r="C1000" s="652" t="s">
        <v>11270</v>
      </c>
      <c r="D1000" s="568"/>
      <c r="E1000" s="568"/>
      <c r="F1000" s="26" t="s">
        <v>391</v>
      </c>
      <c r="G1000" s="568"/>
      <c r="H1000" s="312"/>
      <c r="I1000" s="312"/>
      <c r="J1000" s="312"/>
      <c r="K1000" s="312"/>
      <c r="L1000" s="312"/>
      <c r="M1000" s="312"/>
      <c r="N1000" s="670">
        <v>2.6</v>
      </c>
      <c r="O1000" s="660">
        <v>2</v>
      </c>
      <c r="P1000" s="662">
        <v>11.25</v>
      </c>
      <c r="Q1000" s="662">
        <f t="shared" si="15"/>
        <v>29.25</v>
      </c>
    </row>
    <row r="1001" s="1" customFormat="1" spans="1:17">
      <c r="A1001" s="650">
        <v>265</v>
      </c>
      <c r="B1001" s="651" t="s">
        <v>11271</v>
      </c>
      <c r="C1001" s="652" t="s">
        <v>11272</v>
      </c>
      <c r="D1001" s="568"/>
      <c r="E1001" s="568"/>
      <c r="F1001" s="26" t="s">
        <v>391</v>
      </c>
      <c r="G1001" s="568"/>
      <c r="H1001" s="312"/>
      <c r="I1001" s="312"/>
      <c r="J1001" s="312"/>
      <c r="K1001" s="312"/>
      <c r="L1001" s="312"/>
      <c r="M1001" s="312"/>
      <c r="N1001" s="670">
        <v>3.88</v>
      </c>
      <c r="O1001" s="660">
        <v>3</v>
      </c>
      <c r="P1001" s="662">
        <v>11.25</v>
      </c>
      <c r="Q1001" s="662">
        <f t="shared" si="15"/>
        <v>43.65</v>
      </c>
    </row>
    <row r="1002" s="1" customFormat="1" spans="1:17">
      <c r="A1002" s="650">
        <v>266</v>
      </c>
      <c r="B1002" s="651" t="s">
        <v>11273</v>
      </c>
      <c r="C1002" s="652" t="s">
        <v>11274</v>
      </c>
      <c r="D1002" s="568"/>
      <c r="E1002" s="568"/>
      <c r="F1002" s="26" t="s">
        <v>391</v>
      </c>
      <c r="G1002" s="568"/>
      <c r="H1002" s="312"/>
      <c r="I1002" s="312"/>
      <c r="J1002" s="312"/>
      <c r="K1002" s="312"/>
      <c r="L1002" s="312"/>
      <c r="M1002" s="312"/>
      <c r="N1002" s="670">
        <v>5.18</v>
      </c>
      <c r="O1002" s="660">
        <v>4</v>
      </c>
      <c r="P1002" s="662">
        <v>11.25</v>
      </c>
      <c r="Q1002" s="662">
        <f t="shared" si="15"/>
        <v>58.275</v>
      </c>
    </row>
    <row r="1003" s="1" customFormat="1" spans="1:17">
      <c r="A1003" s="650">
        <v>267</v>
      </c>
      <c r="B1003" s="651" t="s">
        <v>11275</v>
      </c>
      <c r="C1003" s="652" t="s">
        <v>8189</v>
      </c>
      <c r="D1003" s="568"/>
      <c r="E1003" s="568"/>
      <c r="F1003" s="26" t="s">
        <v>391</v>
      </c>
      <c r="G1003" s="568"/>
      <c r="H1003" s="312"/>
      <c r="I1003" s="312"/>
      <c r="J1003" s="312"/>
      <c r="K1003" s="312"/>
      <c r="L1003" s="312"/>
      <c r="M1003" s="312"/>
      <c r="N1003" s="670">
        <v>6.48</v>
      </c>
      <c r="O1003" s="660">
        <v>5</v>
      </c>
      <c r="P1003" s="662">
        <v>11.25</v>
      </c>
      <c r="Q1003" s="662">
        <f t="shared" si="15"/>
        <v>72.9</v>
      </c>
    </row>
    <row r="1004" s="1" customFormat="1" spans="1:17">
      <c r="A1004" s="650">
        <v>268</v>
      </c>
      <c r="B1004" s="651" t="s">
        <v>11276</v>
      </c>
      <c r="C1004" s="652" t="s">
        <v>11277</v>
      </c>
      <c r="D1004" s="568"/>
      <c r="E1004" s="568"/>
      <c r="F1004" s="26" t="s">
        <v>391</v>
      </c>
      <c r="G1004" s="568"/>
      <c r="H1004" s="312"/>
      <c r="I1004" s="312"/>
      <c r="J1004" s="312"/>
      <c r="K1004" s="312"/>
      <c r="L1004" s="312"/>
      <c r="M1004" s="312"/>
      <c r="N1004" s="670">
        <v>2.6</v>
      </c>
      <c r="O1004" s="660">
        <v>2</v>
      </c>
      <c r="P1004" s="662">
        <v>11.25</v>
      </c>
      <c r="Q1004" s="662">
        <f t="shared" si="15"/>
        <v>29.25</v>
      </c>
    </row>
    <row r="1005" s="1" customFormat="1" spans="1:17">
      <c r="A1005" s="650">
        <v>269</v>
      </c>
      <c r="B1005" s="651" t="s">
        <v>11278</v>
      </c>
      <c r="C1005" s="652" t="s">
        <v>11279</v>
      </c>
      <c r="D1005" s="568"/>
      <c r="E1005" s="568"/>
      <c r="F1005" s="26" t="s">
        <v>391</v>
      </c>
      <c r="G1005" s="568"/>
      <c r="H1005" s="312"/>
      <c r="I1005" s="312"/>
      <c r="J1005" s="312"/>
      <c r="K1005" s="312"/>
      <c r="L1005" s="312"/>
      <c r="M1005" s="312"/>
      <c r="N1005" s="670">
        <v>3.88</v>
      </c>
      <c r="O1005" s="660">
        <v>3</v>
      </c>
      <c r="P1005" s="662">
        <v>11.25</v>
      </c>
      <c r="Q1005" s="662">
        <f t="shared" si="15"/>
        <v>43.65</v>
      </c>
    </row>
    <row r="1006" s="1" customFormat="1" spans="1:17">
      <c r="A1006" s="650">
        <v>270</v>
      </c>
      <c r="B1006" s="651" t="s">
        <v>11280</v>
      </c>
      <c r="C1006" s="652" t="s">
        <v>11281</v>
      </c>
      <c r="D1006" s="568"/>
      <c r="E1006" s="568"/>
      <c r="F1006" s="26" t="s">
        <v>391</v>
      </c>
      <c r="G1006" s="568"/>
      <c r="H1006" s="312"/>
      <c r="I1006" s="312"/>
      <c r="J1006" s="312"/>
      <c r="K1006" s="312"/>
      <c r="L1006" s="312"/>
      <c r="M1006" s="312"/>
      <c r="N1006" s="670">
        <v>7.8</v>
      </c>
      <c r="O1006" s="660">
        <v>6</v>
      </c>
      <c r="P1006" s="662">
        <v>11.25</v>
      </c>
      <c r="Q1006" s="662">
        <f t="shared" si="15"/>
        <v>87.75</v>
      </c>
    </row>
    <row r="1007" s="1" customFormat="1" spans="1:17">
      <c r="A1007" s="650">
        <v>271</v>
      </c>
      <c r="B1007" s="651" t="s">
        <v>11282</v>
      </c>
      <c r="C1007" s="652" t="s">
        <v>8181</v>
      </c>
      <c r="D1007" s="568"/>
      <c r="E1007" s="568"/>
      <c r="F1007" s="26" t="s">
        <v>391</v>
      </c>
      <c r="G1007" s="568"/>
      <c r="H1007" s="312"/>
      <c r="I1007" s="312"/>
      <c r="J1007" s="312"/>
      <c r="K1007" s="312"/>
      <c r="L1007" s="312"/>
      <c r="M1007" s="312"/>
      <c r="N1007" s="670">
        <v>2.6</v>
      </c>
      <c r="O1007" s="660">
        <v>2</v>
      </c>
      <c r="P1007" s="662">
        <v>11.25</v>
      </c>
      <c r="Q1007" s="662">
        <f t="shared" si="15"/>
        <v>29.25</v>
      </c>
    </row>
    <row r="1008" s="1" customFormat="1" spans="1:17">
      <c r="A1008" s="650">
        <v>272</v>
      </c>
      <c r="B1008" s="651" t="s">
        <v>11283</v>
      </c>
      <c r="C1008" s="652" t="s">
        <v>11284</v>
      </c>
      <c r="D1008" s="568"/>
      <c r="E1008" s="568"/>
      <c r="F1008" s="26" t="s">
        <v>391</v>
      </c>
      <c r="G1008" s="568"/>
      <c r="H1008" s="312"/>
      <c r="I1008" s="312"/>
      <c r="J1008" s="312"/>
      <c r="K1008" s="312"/>
      <c r="L1008" s="312"/>
      <c r="M1008" s="312"/>
      <c r="N1008" s="670">
        <v>3.88</v>
      </c>
      <c r="O1008" s="660">
        <v>3</v>
      </c>
      <c r="P1008" s="662">
        <v>11.25</v>
      </c>
      <c r="Q1008" s="662">
        <f t="shared" si="15"/>
        <v>43.65</v>
      </c>
    </row>
    <row r="1009" s="1" customFormat="1" spans="1:17">
      <c r="A1009" s="650">
        <v>273</v>
      </c>
      <c r="B1009" s="651" t="s">
        <v>11285</v>
      </c>
      <c r="C1009" s="652" t="s">
        <v>11286</v>
      </c>
      <c r="D1009" s="568"/>
      <c r="E1009" s="568"/>
      <c r="F1009" s="26" t="s">
        <v>391</v>
      </c>
      <c r="G1009" s="568"/>
      <c r="H1009" s="312"/>
      <c r="I1009" s="312"/>
      <c r="J1009" s="312"/>
      <c r="K1009" s="312"/>
      <c r="L1009" s="312"/>
      <c r="M1009" s="312"/>
      <c r="N1009" s="670">
        <v>6.48</v>
      </c>
      <c r="O1009" s="660">
        <v>5</v>
      </c>
      <c r="P1009" s="662">
        <v>11.25</v>
      </c>
      <c r="Q1009" s="662">
        <f t="shared" si="15"/>
        <v>72.9</v>
      </c>
    </row>
    <row r="1010" s="1" customFormat="1" spans="1:17">
      <c r="A1010" s="650">
        <v>274</v>
      </c>
      <c r="B1010" s="651" t="s">
        <v>11287</v>
      </c>
      <c r="C1010" s="652" t="s">
        <v>11288</v>
      </c>
      <c r="D1010" s="568"/>
      <c r="E1010" s="568"/>
      <c r="F1010" s="26" t="s">
        <v>391</v>
      </c>
      <c r="G1010" s="568"/>
      <c r="H1010" s="312"/>
      <c r="I1010" s="312"/>
      <c r="J1010" s="312"/>
      <c r="K1010" s="312"/>
      <c r="L1010" s="312"/>
      <c r="M1010" s="312"/>
      <c r="N1010" s="670">
        <v>3.88</v>
      </c>
      <c r="O1010" s="660">
        <v>3</v>
      </c>
      <c r="P1010" s="662">
        <v>11.25</v>
      </c>
      <c r="Q1010" s="662">
        <f t="shared" si="15"/>
        <v>43.65</v>
      </c>
    </row>
    <row r="1011" s="1" customFormat="1" spans="1:17">
      <c r="A1011" s="650">
        <v>275</v>
      </c>
      <c r="B1011" s="651" t="s">
        <v>2312</v>
      </c>
      <c r="C1011" s="652" t="s">
        <v>11289</v>
      </c>
      <c r="D1011" s="568"/>
      <c r="E1011" s="568"/>
      <c r="F1011" s="26" t="s">
        <v>391</v>
      </c>
      <c r="G1011" s="568"/>
      <c r="H1011" s="312"/>
      <c r="I1011" s="312"/>
      <c r="J1011" s="312"/>
      <c r="K1011" s="312"/>
      <c r="L1011" s="312"/>
      <c r="M1011" s="312"/>
      <c r="N1011" s="670">
        <v>3.88</v>
      </c>
      <c r="O1011" s="660">
        <v>3</v>
      </c>
      <c r="P1011" s="662">
        <v>11.25</v>
      </c>
      <c r="Q1011" s="662">
        <f t="shared" si="15"/>
        <v>43.65</v>
      </c>
    </row>
    <row r="1012" s="1" customFormat="1" spans="1:17">
      <c r="A1012" s="650">
        <v>276</v>
      </c>
      <c r="B1012" s="651" t="s">
        <v>11290</v>
      </c>
      <c r="C1012" s="652" t="s">
        <v>11291</v>
      </c>
      <c r="D1012" s="568"/>
      <c r="E1012" s="568"/>
      <c r="F1012" s="26" t="s">
        <v>391</v>
      </c>
      <c r="G1012" s="568"/>
      <c r="H1012" s="312"/>
      <c r="I1012" s="312"/>
      <c r="J1012" s="312"/>
      <c r="K1012" s="312"/>
      <c r="L1012" s="312"/>
      <c r="M1012" s="312"/>
      <c r="N1012" s="670">
        <v>3.88</v>
      </c>
      <c r="O1012" s="660">
        <v>3</v>
      </c>
      <c r="P1012" s="662">
        <v>11.25</v>
      </c>
      <c r="Q1012" s="662">
        <f t="shared" si="15"/>
        <v>43.65</v>
      </c>
    </row>
    <row r="1013" s="1" customFormat="1" spans="1:17">
      <c r="A1013" s="650">
        <v>277</v>
      </c>
      <c r="B1013" s="651" t="s">
        <v>11292</v>
      </c>
      <c r="C1013" s="652" t="s">
        <v>10742</v>
      </c>
      <c r="D1013" s="568"/>
      <c r="E1013" s="568"/>
      <c r="F1013" s="26" t="s">
        <v>391</v>
      </c>
      <c r="G1013" s="568"/>
      <c r="H1013" s="312"/>
      <c r="I1013" s="312"/>
      <c r="J1013" s="312"/>
      <c r="K1013" s="312"/>
      <c r="L1013" s="312"/>
      <c r="M1013" s="312"/>
      <c r="N1013" s="670">
        <v>2.6</v>
      </c>
      <c r="O1013" s="660">
        <v>2</v>
      </c>
      <c r="P1013" s="662">
        <v>11.25</v>
      </c>
      <c r="Q1013" s="662">
        <f t="shared" si="15"/>
        <v>29.25</v>
      </c>
    </row>
    <row r="1014" s="1" customFormat="1" spans="1:17">
      <c r="A1014" s="650">
        <v>278</v>
      </c>
      <c r="B1014" s="651" t="s">
        <v>11293</v>
      </c>
      <c r="C1014" s="652" t="s">
        <v>8830</v>
      </c>
      <c r="D1014" s="568"/>
      <c r="E1014" s="568"/>
      <c r="F1014" s="26" t="s">
        <v>391</v>
      </c>
      <c r="G1014" s="568"/>
      <c r="H1014" s="312"/>
      <c r="I1014" s="312"/>
      <c r="J1014" s="312"/>
      <c r="K1014" s="312"/>
      <c r="L1014" s="312"/>
      <c r="M1014" s="312"/>
      <c r="N1014" s="670">
        <v>6.48</v>
      </c>
      <c r="O1014" s="660">
        <v>5</v>
      </c>
      <c r="P1014" s="662">
        <v>11.25</v>
      </c>
      <c r="Q1014" s="662">
        <f t="shared" si="15"/>
        <v>72.9</v>
      </c>
    </row>
    <row r="1015" s="1" customFormat="1" spans="1:17">
      <c r="A1015" s="650">
        <v>279</v>
      </c>
      <c r="B1015" s="651" t="s">
        <v>11294</v>
      </c>
      <c r="C1015" s="652" t="s">
        <v>11295</v>
      </c>
      <c r="D1015" s="568"/>
      <c r="E1015" s="568"/>
      <c r="F1015" s="26" t="s">
        <v>391</v>
      </c>
      <c r="G1015" s="568"/>
      <c r="H1015" s="312"/>
      <c r="I1015" s="312"/>
      <c r="J1015" s="312"/>
      <c r="K1015" s="312"/>
      <c r="L1015" s="312"/>
      <c r="M1015" s="312"/>
      <c r="N1015" s="670">
        <v>6.48</v>
      </c>
      <c r="O1015" s="660">
        <v>5</v>
      </c>
      <c r="P1015" s="662">
        <v>11.25</v>
      </c>
      <c r="Q1015" s="662">
        <f t="shared" si="15"/>
        <v>72.9</v>
      </c>
    </row>
    <row r="1016" s="1" customFormat="1" spans="1:17">
      <c r="A1016" s="650">
        <v>280</v>
      </c>
      <c r="B1016" s="651" t="s">
        <v>11296</v>
      </c>
      <c r="C1016" s="652" t="s">
        <v>11297</v>
      </c>
      <c r="D1016" s="568"/>
      <c r="E1016" s="568"/>
      <c r="F1016" s="26" t="s">
        <v>391</v>
      </c>
      <c r="G1016" s="568"/>
      <c r="H1016" s="312"/>
      <c r="I1016" s="312"/>
      <c r="J1016" s="312"/>
      <c r="K1016" s="312"/>
      <c r="L1016" s="312"/>
      <c r="M1016" s="312"/>
      <c r="N1016" s="670">
        <v>3.88</v>
      </c>
      <c r="O1016" s="660">
        <v>3</v>
      </c>
      <c r="P1016" s="662">
        <v>11.25</v>
      </c>
      <c r="Q1016" s="662">
        <f t="shared" si="15"/>
        <v>43.65</v>
      </c>
    </row>
    <row r="1017" s="1" customFormat="1" spans="1:17">
      <c r="A1017" s="650">
        <v>281</v>
      </c>
      <c r="B1017" s="651" t="s">
        <v>11298</v>
      </c>
      <c r="C1017" s="652" t="s">
        <v>11299</v>
      </c>
      <c r="D1017" s="568"/>
      <c r="E1017" s="568"/>
      <c r="F1017" s="26" t="s">
        <v>391</v>
      </c>
      <c r="G1017" s="568"/>
      <c r="H1017" s="312"/>
      <c r="I1017" s="312"/>
      <c r="J1017" s="312"/>
      <c r="K1017" s="312"/>
      <c r="L1017" s="312"/>
      <c r="M1017" s="312"/>
      <c r="N1017" s="670">
        <v>6.48</v>
      </c>
      <c r="O1017" s="660">
        <v>5</v>
      </c>
      <c r="P1017" s="662">
        <v>11.25</v>
      </c>
      <c r="Q1017" s="662">
        <f t="shared" si="15"/>
        <v>72.9</v>
      </c>
    </row>
    <row r="1018" s="1" customFormat="1" spans="1:17">
      <c r="A1018" s="650">
        <v>282</v>
      </c>
      <c r="B1018" s="651" t="s">
        <v>11300</v>
      </c>
      <c r="C1018" s="652" t="s">
        <v>11301</v>
      </c>
      <c r="D1018" s="568"/>
      <c r="E1018" s="568"/>
      <c r="F1018" s="26" t="s">
        <v>391</v>
      </c>
      <c r="G1018" s="568"/>
      <c r="H1018" s="312"/>
      <c r="I1018" s="312"/>
      <c r="J1018" s="312"/>
      <c r="K1018" s="312"/>
      <c r="L1018" s="312"/>
      <c r="M1018" s="312"/>
      <c r="N1018" s="670">
        <v>2.6</v>
      </c>
      <c r="O1018" s="660">
        <v>2</v>
      </c>
      <c r="P1018" s="662">
        <v>11.25</v>
      </c>
      <c r="Q1018" s="662">
        <f t="shared" si="15"/>
        <v>29.25</v>
      </c>
    </row>
    <row r="1019" s="1" customFormat="1" spans="1:17">
      <c r="A1019" s="650">
        <v>283</v>
      </c>
      <c r="B1019" s="651" t="s">
        <v>9448</v>
      </c>
      <c r="C1019" s="652" t="s">
        <v>9449</v>
      </c>
      <c r="D1019" s="568"/>
      <c r="E1019" s="568"/>
      <c r="F1019" s="26" t="s">
        <v>391</v>
      </c>
      <c r="G1019" s="568"/>
      <c r="H1019" s="312"/>
      <c r="I1019" s="312"/>
      <c r="J1019" s="312"/>
      <c r="K1019" s="312"/>
      <c r="L1019" s="312"/>
      <c r="M1019" s="312"/>
      <c r="N1019" s="670">
        <v>7.8</v>
      </c>
      <c r="O1019" s="660">
        <v>6</v>
      </c>
      <c r="P1019" s="662">
        <v>11.25</v>
      </c>
      <c r="Q1019" s="662">
        <f t="shared" si="15"/>
        <v>87.75</v>
      </c>
    </row>
    <row r="1020" s="1" customFormat="1" spans="1:17">
      <c r="A1020" s="650">
        <v>284</v>
      </c>
      <c r="B1020" s="651" t="s">
        <v>11302</v>
      </c>
      <c r="C1020" s="652" t="s">
        <v>11303</v>
      </c>
      <c r="D1020" s="568"/>
      <c r="E1020" s="568"/>
      <c r="F1020" s="26" t="s">
        <v>391</v>
      </c>
      <c r="G1020" s="568"/>
      <c r="H1020" s="312"/>
      <c r="I1020" s="312"/>
      <c r="J1020" s="312"/>
      <c r="K1020" s="312"/>
      <c r="L1020" s="312"/>
      <c r="M1020" s="312"/>
      <c r="N1020" s="670">
        <v>5.18</v>
      </c>
      <c r="O1020" s="660">
        <v>4</v>
      </c>
      <c r="P1020" s="662">
        <v>11.25</v>
      </c>
      <c r="Q1020" s="662">
        <f t="shared" si="15"/>
        <v>58.275</v>
      </c>
    </row>
    <row r="1021" s="1" customFormat="1" spans="1:17">
      <c r="A1021" s="650">
        <v>285</v>
      </c>
      <c r="B1021" s="651" t="s">
        <v>10865</v>
      </c>
      <c r="C1021" s="652" t="s">
        <v>11304</v>
      </c>
      <c r="D1021" s="568"/>
      <c r="E1021" s="568"/>
      <c r="F1021" s="26" t="s">
        <v>391</v>
      </c>
      <c r="G1021" s="568"/>
      <c r="H1021" s="312"/>
      <c r="I1021" s="312"/>
      <c r="J1021" s="312"/>
      <c r="K1021" s="312"/>
      <c r="L1021" s="312"/>
      <c r="M1021" s="312"/>
      <c r="N1021" s="670">
        <v>5.18</v>
      </c>
      <c r="O1021" s="660">
        <v>4</v>
      </c>
      <c r="P1021" s="662">
        <v>11.25</v>
      </c>
      <c r="Q1021" s="662">
        <f t="shared" si="15"/>
        <v>58.275</v>
      </c>
    </row>
    <row r="1022" s="1" customFormat="1" spans="1:17">
      <c r="A1022" s="650">
        <v>286</v>
      </c>
      <c r="B1022" s="651" t="s">
        <v>11305</v>
      </c>
      <c r="C1022" s="652" t="s">
        <v>11306</v>
      </c>
      <c r="D1022" s="568"/>
      <c r="E1022" s="568"/>
      <c r="F1022" s="26" t="s">
        <v>391</v>
      </c>
      <c r="G1022" s="568"/>
      <c r="H1022" s="312"/>
      <c r="I1022" s="312"/>
      <c r="J1022" s="312"/>
      <c r="K1022" s="312"/>
      <c r="L1022" s="312"/>
      <c r="M1022" s="312"/>
      <c r="N1022" s="670">
        <v>5.18</v>
      </c>
      <c r="O1022" s="660">
        <v>4</v>
      </c>
      <c r="P1022" s="662">
        <v>11.25</v>
      </c>
      <c r="Q1022" s="662">
        <f t="shared" si="15"/>
        <v>58.275</v>
      </c>
    </row>
    <row r="1023" s="1" customFormat="1" spans="1:17">
      <c r="A1023" s="650">
        <v>287</v>
      </c>
      <c r="B1023" s="651" t="s">
        <v>4961</v>
      </c>
      <c r="C1023" s="652" t="s">
        <v>11307</v>
      </c>
      <c r="D1023" s="568"/>
      <c r="E1023" s="568"/>
      <c r="F1023" s="26" t="s">
        <v>391</v>
      </c>
      <c r="G1023" s="568"/>
      <c r="H1023" s="312"/>
      <c r="I1023" s="312"/>
      <c r="J1023" s="312"/>
      <c r="K1023" s="312"/>
      <c r="L1023" s="312"/>
      <c r="M1023" s="312"/>
      <c r="N1023" s="670">
        <v>3.88</v>
      </c>
      <c r="O1023" s="660">
        <v>3</v>
      </c>
      <c r="P1023" s="662">
        <v>11.25</v>
      </c>
      <c r="Q1023" s="662">
        <f t="shared" si="15"/>
        <v>43.65</v>
      </c>
    </row>
    <row r="1024" s="1" customFormat="1" spans="1:17">
      <c r="A1024" s="650">
        <v>288</v>
      </c>
      <c r="B1024" s="651" t="s">
        <v>2084</v>
      </c>
      <c r="C1024" s="652" t="s">
        <v>7803</v>
      </c>
      <c r="D1024" s="568"/>
      <c r="E1024" s="568"/>
      <c r="F1024" s="26" t="s">
        <v>391</v>
      </c>
      <c r="G1024" s="568"/>
      <c r="H1024" s="312"/>
      <c r="I1024" s="312"/>
      <c r="J1024" s="312"/>
      <c r="K1024" s="312"/>
      <c r="L1024" s="312"/>
      <c r="M1024" s="312"/>
      <c r="N1024" s="670">
        <v>2.6</v>
      </c>
      <c r="O1024" s="660">
        <v>2</v>
      </c>
      <c r="P1024" s="662">
        <v>11.25</v>
      </c>
      <c r="Q1024" s="662">
        <f t="shared" si="15"/>
        <v>29.25</v>
      </c>
    </row>
    <row r="1025" s="1" customFormat="1" spans="1:17">
      <c r="A1025" s="650">
        <v>289</v>
      </c>
      <c r="B1025" s="651" t="s">
        <v>11308</v>
      </c>
      <c r="C1025" s="652" t="s">
        <v>11309</v>
      </c>
      <c r="D1025" s="568"/>
      <c r="E1025" s="568"/>
      <c r="F1025" s="26" t="s">
        <v>391</v>
      </c>
      <c r="G1025" s="568"/>
      <c r="H1025" s="312"/>
      <c r="I1025" s="312"/>
      <c r="J1025" s="312"/>
      <c r="K1025" s="312"/>
      <c r="L1025" s="312"/>
      <c r="M1025" s="312"/>
      <c r="N1025" s="670">
        <v>2.6</v>
      </c>
      <c r="O1025" s="660">
        <v>2</v>
      </c>
      <c r="P1025" s="662">
        <v>11.25</v>
      </c>
      <c r="Q1025" s="662">
        <f t="shared" si="15"/>
        <v>29.25</v>
      </c>
    </row>
    <row r="1026" s="1" customFormat="1" spans="1:17">
      <c r="A1026" s="650">
        <v>290</v>
      </c>
      <c r="B1026" s="651" t="s">
        <v>11310</v>
      </c>
      <c r="C1026" s="652" t="s">
        <v>9855</v>
      </c>
      <c r="D1026" s="568"/>
      <c r="E1026" s="568"/>
      <c r="F1026" s="26" t="s">
        <v>391</v>
      </c>
      <c r="G1026" s="568"/>
      <c r="H1026" s="312"/>
      <c r="I1026" s="312"/>
      <c r="J1026" s="312"/>
      <c r="K1026" s="312"/>
      <c r="L1026" s="312"/>
      <c r="M1026" s="312"/>
      <c r="N1026" s="670">
        <v>3.88</v>
      </c>
      <c r="O1026" s="660">
        <v>3</v>
      </c>
      <c r="P1026" s="662">
        <v>11.25</v>
      </c>
      <c r="Q1026" s="662">
        <f t="shared" si="15"/>
        <v>43.65</v>
      </c>
    </row>
    <row r="1027" s="1" customFormat="1" spans="1:17">
      <c r="A1027" s="650">
        <v>291</v>
      </c>
      <c r="B1027" s="651" t="s">
        <v>9439</v>
      </c>
      <c r="C1027" s="652" t="s">
        <v>9440</v>
      </c>
      <c r="D1027" s="568"/>
      <c r="E1027" s="568"/>
      <c r="F1027" s="26" t="s">
        <v>391</v>
      </c>
      <c r="G1027" s="568"/>
      <c r="H1027" s="312"/>
      <c r="I1027" s="312"/>
      <c r="J1027" s="312"/>
      <c r="K1027" s="312"/>
      <c r="L1027" s="312"/>
      <c r="M1027" s="312"/>
      <c r="N1027" s="670">
        <v>7.8</v>
      </c>
      <c r="O1027" s="660">
        <v>6</v>
      </c>
      <c r="P1027" s="662">
        <v>11.25</v>
      </c>
      <c r="Q1027" s="662">
        <f t="shared" si="15"/>
        <v>87.75</v>
      </c>
    </row>
    <row r="1028" s="1" customFormat="1" spans="1:17">
      <c r="A1028" s="650">
        <v>292</v>
      </c>
      <c r="B1028" s="651" t="s">
        <v>11311</v>
      </c>
      <c r="C1028" s="652" t="s">
        <v>11312</v>
      </c>
      <c r="D1028" s="568"/>
      <c r="E1028" s="568"/>
      <c r="F1028" s="26" t="s">
        <v>391</v>
      </c>
      <c r="G1028" s="568"/>
      <c r="H1028" s="312"/>
      <c r="I1028" s="312"/>
      <c r="J1028" s="312"/>
      <c r="K1028" s="312"/>
      <c r="L1028" s="312"/>
      <c r="M1028" s="312"/>
      <c r="N1028" s="670">
        <v>5.18</v>
      </c>
      <c r="O1028" s="660">
        <v>4</v>
      </c>
      <c r="P1028" s="662">
        <v>11.25</v>
      </c>
      <c r="Q1028" s="662">
        <f t="shared" si="15"/>
        <v>58.275</v>
      </c>
    </row>
    <row r="1029" s="1" customFormat="1" spans="1:17">
      <c r="A1029" s="650">
        <v>293</v>
      </c>
      <c r="B1029" s="651" t="s">
        <v>9435</v>
      </c>
      <c r="C1029" s="652" t="s">
        <v>1935</v>
      </c>
      <c r="D1029" s="568"/>
      <c r="E1029" s="568"/>
      <c r="F1029" s="26" t="s">
        <v>391</v>
      </c>
      <c r="G1029" s="568"/>
      <c r="H1029" s="312"/>
      <c r="I1029" s="312"/>
      <c r="J1029" s="312"/>
      <c r="K1029" s="312"/>
      <c r="L1029" s="312"/>
      <c r="M1029" s="312"/>
      <c r="N1029" s="670">
        <v>6.48</v>
      </c>
      <c r="O1029" s="660">
        <v>5</v>
      </c>
      <c r="P1029" s="662">
        <v>11.25</v>
      </c>
      <c r="Q1029" s="662">
        <f t="shared" si="15"/>
        <v>72.9</v>
      </c>
    </row>
    <row r="1030" s="1" customFormat="1" spans="1:17">
      <c r="A1030" s="650">
        <v>294</v>
      </c>
      <c r="B1030" s="651" t="s">
        <v>11313</v>
      </c>
      <c r="C1030" s="652" t="s">
        <v>11314</v>
      </c>
      <c r="D1030" s="568"/>
      <c r="E1030" s="568"/>
      <c r="F1030" s="26" t="s">
        <v>391</v>
      </c>
      <c r="G1030" s="568"/>
      <c r="H1030" s="312"/>
      <c r="I1030" s="312"/>
      <c r="J1030" s="312"/>
      <c r="K1030" s="312"/>
      <c r="L1030" s="312"/>
      <c r="M1030" s="312"/>
      <c r="N1030" s="670">
        <v>6.48</v>
      </c>
      <c r="O1030" s="660">
        <v>5</v>
      </c>
      <c r="P1030" s="662">
        <v>11.25</v>
      </c>
      <c r="Q1030" s="662">
        <f t="shared" ref="Q1030:Q1093" si="16">N1030*11.25</f>
        <v>72.9</v>
      </c>
    </row>
    <row r="1031" s="1" customFormat="1" spans="1:17">
      <c r="A1031" s="650">
        <v>295</v>
      </c>
      <c r="B1031" s="651" t="s">
        <v>11315</v>
      </c>
      <c r="C1031" s="652" t="s">
        <v>3179</v>
      </c>
      <c r="D1031" s="568"/>
      <c r="E1031" s="568"/>
      <c r="F1031" s="26" t="s">
        <v>391</v>
      </c>
      <c r="G1031" s="568"/>
      <c r="H1031" s="312"/>
      <c r="I1031" s="312"/>
      <c r="J1031" s="312"/>
      <c r="K1031" s="312"/>
      <c r="L1031" s="312"/>
      <c r="M1031" s="312"/>
      <c r="N1031" s="670">
        <v>3.88</v>
      </c>
      <c r="O1031" s="660">
        <v>3</v>
      </c>
      <c r="P1031" s="662">
        <v>11.25</v>
      </c>
      <c r="Q1031" s="662">
        <f t="shared" si="16"/>
        <v>43.65</v>
      </c>
    </row>
    <row r="1032" s="1" customFormat="1" spans="1:17">
      <c r="A1032" s="650">
        <v>296</v>
      </c>
      <c r="B1032" s="651" t="s">
        <v>11316</v>
      </c>
      <c r="C1032" s="652" t="s">
        <v>11317</v>
      </c>
      <c r="D1032" s="568"/>
      <c r="E1032" s="568"/>
      <c r="F1032" s="26" t="s">
        <v>391</v>
      </c>
      <c r="G1032" s="568"/>
      <c r="H1032" s="312"/>
      <c r="I1032" s="312"/>
      <c r="J1032" s="312"/>
      <c r="K1032" s="312"/>
      <c r="L1032" s="312"/>
      <c r="M1032" s="312"/>
      <c r="N1032" s="670">
        <v>2.6</v>
      </c>
      <c r="O1032" s="660">
        <v>2</v>
      </c>
      <c r="P1032" s="662">
        <v>11.25</v>
      </c>
      <c r="Q1032" s="662">
        <f t="shared" si="16"/>
        <v>29.25</v>
      </c>
    </row>
    <row r="1033" s="1" customFormat="1" spans="1:17">
      <c r="A1033" s="650">
        <v>297</v>
      </c>
      <c r="B1033" s="651" t="s">
        <v>11318</v>
      </c>
      <c r="C1033" s="652" t="s">
        <v>11319</v>
      </c>
      <c r="D1033" s="568"/>
      <c r="E1033" s="568"/>
      <c r="F1033" s="26" t="s">
        <v>391</v>
      </c>
      <c r="G1033" s="568"/>
      <c r="H1033" s="312"/>
      <c r="I1033" s="312"/>
      <c r="J1033" s="312"/>
      <c r="K1033" s="312"/>
      <c r="L1033" s="312"/>
      <c r="M1033" s="312"/>
      <c r="N1033" s="670">
        <v>5.18</v>
      </c>
      <c r="O1033" s="660">
        <v>4</v>
      </c>
      <c r="P1033" s="662">
        <v>11.25</v>
      </c>
      <c r="Q1033" s="662">
        <f t="shared" si="16"/>
        <v>58.275</v>
      </c>
    </row>
    <row r="1034" s="1" customFormat="1" spans="1:17">
      <c r="A1034" s="650">
        <v>298</v>
      </c>
      <c r="B1034" s="651" t="s">
        <v>11320</v>
      </c>
      <c r="C1034" s="652" t="s">
        <v>11321</v>
      </c>
      <c r="D1034" s="568"/>
      <c r="E1034" s="568"/>
      <c r="F1034" s="26" t="s">
        <v>391</v>
      </c>
      <c r="G1034" s="568"/>
      <c r="H1034" s="312"/>
      <c r="I1034" s="312"/>
      <c r="J1034" s="312"/>
      <c r="K1034" s="312"/>
      <c r="L1034" s="312"/>
      <c r="M1034" s="312"/>
      <c r="N1034" s="670">
        <v>6.48</v>
      </c>
      <c r="O1034" s="660">
        <v>5</v>
      </c>
      <c r="P1034" s="662">
        <v>11.25</v>
      </c>
      <c r="Q1034" s="662">
        <f t="shared" si="16"/>
        <v>72.9</v>
      </c>
    </row>
    <row r="1035" s="1" customFormat="1" spans="1:17">
      <c r="A1035" s="650">
        <v>299</v>
      </c>
      <c r="B1035" s="651" t="s">
        <v>11322</v>
      </c>
      <c r="C1035" s="652" t="s">
        <v>11323</v>
      </c>
      <c r="D1035" s="568"/>
      <c r="E1035" s="568"/>
      <c r="F1035" s="26" t="s">
        <v>391</v>
      </c>
      <c r="G1035" s="568"/>
      <c r="H1035" s="312"/>
      <c r="I1035" s="312"/>
      <c r="J1035" s="312"/>
      <c r="K1035" s="312"/>
      <c r="L1035" s="312"/>
      <c r="M1035" s="312"/>
      <c r="N1035" s="670">
        <v>5.18</v>
      </c>
      <c r="O1035" s="660">
        <v>4</v>
      </c>
      <c r="P1035" s="662">
        <v>11.25</v>
      </c>
      <c r="Q1035" s="662">
        <f t="shared" si="16"/>
        <v>58.275</v>
      </c>
    </row>
    <row r="1036" s="1" customFormat="1" spans="1:17">
      <c r="A1036" s="650">
        <v>300</v>
      </c>
      <c r="B1036" s="651" t="s">
        <v>11118</v>
      </c>
      <c r="C1036" s="652" t="s">
        <v>11324</v>
      </c>
      <c r="D1036" s="568"/>
      <c r="E1036" s="568"/>
      <c r="F1036" s="26" t="s">
        <v>391</v>
      </c>
      <c r="G1036" s="568"/>
      <c r="H1036" s="312"/>
      <c r="I1036" s="312"/>
      <c r="J1036" s="312"/>
      <c r="K1036" s="312"/>
      <c r="L1036" s="312"/>
      <c r="M1036" s="312"/>
      <c r="N1036" s="670">
        <v>5.18</v>
      </c>
      <c r="O1036" s="660">
        <v>4</v>
      </c>
      <c r="P1036" s="662">
        <v>11.25</v>
      </c>
      <c r="Q1036" s="662">
        <f t="shared" si="16"/>
        <v>58.275</v>
      </c>
    </row>
    <row r="1037" s="1" customFormat="1" spans="1:17">
      <c r="A1037" s="650">
        <v>301</v>
      </c>
      <c r="B1037" s="651" t="s">
        <v>2659</v>
      </c>
      <c r="C1037" s="652" t="s">
        <v>11325</v>
      </c>
      <c r="D1037" s="568"/>
      <c r="E1037" s="568"/>
      <c r="F1037" s="26" t="s">
        <v>391</v>
      </c>
      <c r="G1037" s="568"/>
      <c r="H1037" s="312"/>
      <c r="I1037" s="312"/>
      <c r="J1037" s="312"/>
      <c r="K1037" s="312"/>
      <c r="L1037" s="312"/>
      <c r="M1037" s="312"/>
      <c r="N1037" s="670">
        <v>7.8</v>
      </c>
      <c r="O1037" s="660">
        <v>6</v>
      </c>
      <c r="P1037" s="662">
        <v>11.25</v>
      </c>
      <c r="Q1037" s="662">
        <f t="shared" si="16"/>
        <v>87.75</v>
      </c>
    </row>
    <row r="1038" s="1" customFormat="1" spans="1:17">
      <c r="A1038" s="650">
        <v>302</v>
      </c>
      <c r="B1038" s="651" t="s">
        <v>11326</v>
      </c>
      <c r="C1038" s="652" t="s">
        <v>8407</v>
      </c>
      <c r="D1038" s="568"/>
      <c r="E1038" s="568"/>
      <c r="F1038" s="26" t="s">
        <v>391</v>
      </c>
      <c r="G1038" s="568"/>
      <c r="H1038" s="312"/>
      <c r="I1038" s="312"/>
      <c r="J1038" s="312"/>
      <c r="K1038" s="312"/>
      <c r="L1038" s="312"/>
      <c r="M1038" s="312"/>
      <c r="N1038" s="670">
        <v>3.88</v>
      </c>
      <c r="O1038" s="660">
        <v>3</v>
      </c>
      <c r="P1038" s="662">
        <v>11.25</v>
      </c>
      <c r="Q1038" s="662">
        <f t="shared" si="16"/>
        <v>43.65</v>
      </c>
    </row>
    <row r="1039" s="1" customFormat="1" spans="1:17">
      <c r="A1039" s="650">
        <v>303</v>
      </c>
      <c r="B1039" s="651" t="s">
        <v>11327</v>
      </c>
      <c r="C1039" s="652" t="s">
        <v>11328</v>
      </c>
      <c r="D1039" s="568"/>
      <c r="E1039" s="568"/>
      <c r="F1039" s="26" t="s">
        <v>391</v>
      </c>
      <c r="G1039" s="568"/>
      <c r="H1039" s="312"/>
      <c r="I1039" s="312"/>
      <c r="J1039" s="312"/>
      <c r="K1039" s="312"/>
      <c r="L1039" s="312"/>
      <c r="M1039" s="312"/>
      <c r="N1039" s="670">
        <v>6.48</v>
      </c>
      <c r="O1039" s="660">
        <v>5</v>
      </c>
      <c r="P1039" s="662">
        <v>11.25</v>
      </c>
      <c r="Q1039" s="662">
        <f t="shared" si="16"/>
        <v>72.9</v>
      </c>
    </row>
    <row r="1040" s="1" customFormat="1" spans="1:17">
      <c r="A1040" s="650">
        <v>304</v>
      </c>
      <c r="B1040" s="651" t="s">
        <v>11329</v>
      </c>
      <c r="C1040" s="652" t="s">
        <v>11330</v>
      </c>
      <c r="D1040" s="568"/>
      <c r="E1040" s="568"/>
      <c r="F1040" s="26" t="s">
        <v>391</v>
      </c>
      <c r="G1040" s="568"/>
      <c r="H1040" s="312"/>
      <c r="I1040" s="312"/>
      <c r="J1040" s="312"/>
      <c r="K1040" s="312"/>
      <c r="L1040" s="312"/>
      <c r="M1040" s="312"/>
      <c r="N1040" s="671">
        <v>1.3</v>
      </c>
      <c r="O1040" s="660">
        <v>1</v>
      </c>
      <c r="P1040" s="662">
        <v>11.25</v>
      </c>
      <c r="Q1040" s="662">
        <f t="shared" si="16"/>
        <v>14.625</v>
      </c>
    </row>
    <row r="1041" s="1" customFormat="1" spans="1:17">
      <c r="A1041" s="650">
        <v>305</v>
      </c>
      <c r="B1041" s="651" t="s">
        <v>11331</v>
      </c>
      <c r="C1041" s="652" t="s">
        <v>11332</v>
      </c>
      <c r="D1041" s="568"/>
      <c r="E1041" s="568"/>
      <c r="F1041" s="26" t="s">
        <v>391</v>
      </c>
      <c r="G1041" s="568"/>
      <c r="H1041" s="312"/>
      <c r="I1041" s="312"/>
      <c r="J1041" s="312"/>
      <c r="K1041" s="312"/>
      <c r="L1041" s="312"/>
      <c r="M1041" s="312"/>
      <c r="N1041" s="670">
        <v>3.88</v>
      </c>
      <c r="O1041" s="660">
        <v>3</v>
      </c>
      <c r="P1041" s="662">
        <v>11.25</v>
      </c>
      <c r="Q1041" s="662">
        <f t="shared" si="16"/>
        <v>43.65</v>
      </c>
    </row>
    <row r="1042" s="1" customFormat="1" spans="1:17">
      <c r="A1042" s="650">
        <v>306</v>
      </c>
      <c r="B1042" s="651" t="s">
        <v>8188</v>
      </c>
      <c r="C1042" s="652" t="s">
        <v>4510</v>
      </c>
      <c r="D1042" s="568"/>
      <c r="E1042" s="568"/>
      <c r="F1042" s="26" t="s">
        <v>391</v>
      </c>
      <c r="G1042" s="568"/>
      <c r="H1042" s="312"/>
      <c r="I1042" s="312"/>
      <c r="J1042" s="312"/>
      <c r="K1042" s="312"/>
      <c r="L1042" s="312"/>
      <c r="M1042" s="312"/>
      <c r="N1042" s="670">
        <v>6.48</v>
      </c>
      <c r="O1042" s="660">
        <v>5</v>
      </c>
      <c r="P1042" s="662">
        <v>11.25</v>
      </c>
      <c r="Q1042" s="662">
        <f t="shared" si="16"/>
        <v>72.9</v>
      </c>
    </row>
    <row r="1043" s="1" customFormat="1" spans="1:17">
      <c r="A1043" s="650">
        <v>307</v>
      </c>
      <c r="B1043" s="651" t="s">
        <v>11333</v>
      </c>
      <c r="C1043" s="652" t="s">
        <v>11334</v>
      </c>
      <c r="D1043" s="568"/>
      <c r="E1043" s="568"/>
      <c r="F1043" s="26" t="s">
        <v>391</v>
      </c>
      <c r="G1043" s="568"/>
      <c r="H1043" s="312"/>
      <c r="I1043" s="312"/>
      <c r="J1043" s="312"/>
      <c r="K1043" s="312"/>
      <c r="L1043" s="312"/>
      <c r="M1043" s="312"/>
      <c r="N1043" s="670">
        <v>6.48</v>
      </c>
      <c r="O1043" s="660">
        <v>5</v>
      </c>
      <c r="P1043" s="662">
        <v>11.25</v>
      </c>
      <c r="Q1043" s="662">
        <f t="shared" si="16"/>
        <v>72.9</v>
      </c>
    </row>
    <row r="1044" s="1" customFormat="1" spans="1:17">
      <c r="A1044" s="650">
        <v>308</v>
      </c>
      <c r="B1044" s="651" t="s">
        <v>11335</v>
      </c>
      <c r="C1044" s="652" t="s">
        <v>9274</v>
      </c>
      <c r="D1044" s="568"/>
      <c r="E1044" s="568"/>
      <c r="F1044" s="26" t="s">
        <v>391</v>
      </c>
      <c r="G1044" s="568"/>
      <c r="H1044" s="312"/>
      <c r="I1044" s="312"/>
      <c r="J1044" s="312"/>
      <c r="K1044" s="312"/>
      <c r="L1044" s="312"/>
      <c r="M1044" s="312"/>
      <c r="N1044" s="670">
        <v>3.88</v>
      </c>
      <c r="O1044" s="660">
        <v>3</v>
      </c>
      <c r="P1044" s="662">
        <v>11.25</v>
      </c>
      <c r="Q1044" s="662">
        <f t="shared" si="16"/>
        <v>43.65</v>
      </c>
    </row>
    <row r="1045" s="1" customFormat="1" spans="1:17">
      <c r="A1045" s="650">
        <v>309</v>
      </c>
      <c r="B1045" s="651" t="s">
        <v>11336</v>
      </c>
      <c r="C1045" s="652" t="s">
        <v>6827</v>
      </c>
      <c r="D1045" s="568"/>
      <c r="E1045" s="568"/>
      <c r="F1045" s="26" t="s">
        <v>391</v>
      </c>
      <c r="G1045" s="568"/>
      <c r="H1045" s="312"/>
      <c r="I1045" s="312"/>
      <c r="J1045" s="312"/>
      <c r="K1045" s="312"/>
      <c r="L1045" s="312"/>
      <c r="M1045" s="312"/>
      <c r="N1045" s="670">
        <v>2.6</v>
      </c>
      <c r="O1045" s="660">
        <v>2</v>
      </c>
      <c r="P1045" s="662">
        <v>11.25</v>
      </c>
      <c r="Q1045" s="662">
        <f t="shared" si="16"/>
        <v>29.25</v>
      </c>
    </row>
    <row r="1046" s="1" customFormat="1" spans="1:17">
      <c r="A1046" s="650">
        <v>310</v>
      </c>
      <c r="B1046" s="651" t="s">
        <v>11337</v>
      </c>
      <c r="C1046" s="652" t="s">
        <v>11338</v>
      </c>
      <c r="D1046" s="568"/>
      <c r="E1046" s="568"/>
      <c r="F1046" s="26" t="s">
        <v>391</v>
      </c>
      <c r="G1046" s="568"/>
      <c r="H1046" s="312"/>
      <c r="I1046" s="312"/>
      <c r="J1046" s="312"/>
      <c r="K1046" s="312"/>
      <c r="L1046" s="312"/>
      <c r="M1046" s="312"/>
      <c r="N1046" s="670">
        <v>3.88</v>
      </c>
      <c r="O1046" s="660">
        <v>3</v>
      </c>
      <c r="P1046" s="662">
        <v>11.25</v>
      </c>
      <c r="Q1046" s="662">
        <f t="shared" si="16"/>
        <v>43.65</v>
      </c>
    </row>
    <row r="1047" s="1" customFormat="1" spans="1:17">
      <c r="A1047" s="650">
        <v>311</v>
      </c>
      <c r="B1047" s="651" t="s">
        <v>11339</v>
      </c>
      <c r="C1047" s="652" t="s">
        <v>7255</v>
      </c>
      <c r="D1047" s="568"/>
      <c r="E1047" s="568"/>
      <c r="F1047" s="26" t="s">
        <v>391</v>
      </c>
      <c r="G1047" s="568"/>
      <c r="H1047" s="312"/>
      <c r="I1047" s="312"/>
      <c r="J1047" s="312"/>
      <c r="K1047" s="312"/>
      <c r="L1047" s="312"/>
      <c r="M1047" s="312"/>
      <c r="N1047" s="670">
        <v>5.18</v>
      </c>
      <c r="O1047" s="660">
        <v>4</v>
      </c>
      <c r="P1047" s="662">
        <v>11.25</v>
      </c>
      <c r="Q1047" s="662">
        <f t="shared" si="16"/>
        <v>58.275</v>
      </c>
    </row>
    <row r="1048" s="1" customFormat="1" spans="1:17">
      <c r="A1048" s="650">
        <v>312</v>
      </c>
      <c r="B1048" s="651" t="s">
        <v>11340</v>
      </c>
      <c r="C1048" s="652" t="s">
        <v>4449</v>
      </c>
      <c r="D1048" s="568"/>
      <c r="E1048" s="568"/>
      <c r="F1048" s="26" t="s">
        <v>391</v>
      </c>
      <c r="G1048" s="568"/>
      <c r="H1048" s="312"/>
      <c r="I1048" s="312"/>
      <c r="J1048" s="312"/>
      <c r="K1048" s="312"/>
      <c r="L1048" s="312"/>
      <c r="M1048" s="312"/>
      <c r="N1048" s="670">
        <v>6.48</v>
      </c>
      <c r="O1048" s="660">
        <v>5</v>
      </c>
      <c r="P1048" s="662">
        <v>11.25</v>
      </c>
      <c r="Q1048" s="662">
        <f t="shared" si="16"/>
        <v>72.9</v>
      </c>
    </row>
    <row r="1049" s="1" customFormat="1" spans="1:17">
      <c r="A1049" s="650">
        <v>313</v>
      </c>
      <c r="B1049" s="651" t="s">
        <v>3677</v>
      </c>
      <c r="C1049" s="652" t="s">
        <v>11341</v>
      </c>
      <c r="D1049" s="568"/>
      <c r="E1049" s="568"/>
      <c r="F1049" s="26" t="s">
        <v>391</v>
      </c>
      <c r="G1049" s="568"/>
      <c r="H1049" s="312"/>
      <c r="I1049" s="312"/>
      <c r="J1049" s="312"/>
      <c r="K1049" s="312"/>
      <c r="L1049" s="312"/>
      <c r="M1049" s="312"/>
      <c r="N1049" s="670">
        <v>3.88</v>
      </c>
      <c r="O1049" s="660">
        <v>3</v>
      </c>
      <c r="P1049" s="662">
        <v>11.25</v>
      </c>
      <c r="Q1049" s="662">
        <f t="shared" si="16"/>
        <v>43.65</v>
      </c>
    </row>
    <row r="1050" s="1" customFormat="1" spans="1:17">
      <c r="A1050" s="650">
        <v>314</v>
      </c>
      <c r="B1050" s="651" t="s">
        <v>11342</v>
      </c>
      <c r="C1050" s="652" t="s">
        <v>4669</v>
      </c>
      <c r="D1050" s="568"/>
      <c r="E1050" s="568"/>
      <c r="F1050" s="26" t="s">
        <v>391</v>
      </c>
      <c r="G1050" s="568"/>
      <c r="H1050" s="312"/>
      <c r="I1050" s="312"/>
      <c r="J1050" s="312"/>
      <c r="K1050" s="312"/>
      <c r="L1050" s="312"/>
      <c r="M1050" s="312"/>
      <c r="N1050" s="670">
        <v>3.88</v>
      </c>
      <c r="O1050" s="660">
        <v>3</v>
      </c>
      <c r="P1050" s="662">
        <v>11.25</v>
      </c>
      <c r="Q1050" s="662">
        <f t="shared" si="16"/>
        <v>43.65</v>
      </c>
    </row>
    <row r="1051" s="1" customFormat="1" spans="1:17">
      <c r="A1051" s="650">
        <v>315</v>
      </c>
      <c r="B1051" s="651" t="s">
        <v>11343</v>
      </c>
      <c r="C1051" s="652" t="s">
        <v>4226</v>
      </c>
      <c r="D1051" s="568"/>
      <c r="E1051" s="568"/>
      <c r="F1051" s="26" t="s">
        <v>391</v>
      </c>
      <c r="G1051" s="568"/>
      <c r="H1051" s="312"/>
      <c r="I1051" s="312"/>
      <c r="J1051" s="312"/>
      <c r="K1051" s="312"/>
      <c r="L1051" s="312"/>
      <c r="M1051" s="312"/>
      <c r="N1051" s="670">
        <v>7.8</v>
      </c>
      <c r="O1051" s="660">
        <v>6</v>
      </c>
      <c r="P1051" s="662">
        <v>11.25</v>
      </c>
      <c r="Q1051" s="662">
        <f t="shared" si="16"/>
        <v>87.75</v>
      </c>
    </row>
    <row r="1052" s="1" customFormat="1" spans="1:17">
      <c r="A1052" s="650">
        <v>316</v>
      </c>
      <c r="B1052" s="651" t="s">
        <v>11344</v>
      </c>
      <c r="C1052" s="652" t="s">
        <v>11345</v>
      </c>
      <c r="D1052" s="568"/>
      <c r="E1052" s="568"/>
      <c r="F1052" s="26" t="s">
        <v>391</v>
      </c>
      <c r="G1052" s="568"/>
      <c r="H1052" s="312"/>
      <c r="I1052" s="312"/>
      <c r="J1052" s="312"/>
      <c r="K1052" s="312"/>
      <c r="L1052" s="312"/>
      <c r="M1052" s="312"/>
      <c r="N1052" s="670">
        <v>5.18</v>
      </c>
      <c r="O1052" s="660">
        <v>4</v>
      </c>
      <c r="P1052" s="662">
        <v>11.25</v>
      </c>
      <c r="Q1052" s="662">
        <f t="shared" si="16"/>
        <v>58.275</v>
      </c>
    </row>
    <row r="1053" s="1" customFormat="1" spans="1:17">
      <c r="A1053" s="650">
        <v>317</v>
      </c>
      <c r="B1053" s="651" t="s">
        <v>11346</v>
      </c>
      <c r="C1053" s="652" t="s">
        <v>11347</v>
      </c>
      <c r="D1053" s="568"/>
      <c r="E1053" s="568"/>
      <c r="F1053" s="26" t="s">
        <v>391</v>
      </c>
      <c r="G1053" s="568"/>
      <c r="H1053" s="312"/>
      <c r="I1053" s="312"/>
      <c r="J1053" s="312"/>
      <c r="K1053" s="312"/>
      <c r="L1053" s="312"/>
      <c r="M1053" s="312"/>
      <c r="N1053" s="670">
        <v>3.88</v>
      </c>
      <c r="O1053" s="660">
        <v>3</v>
      </c>
      <c r="P1053" s="662">
        <v>11.25</v>
      </c>
      <c r="Q1053" s="662">
        <f t="shared" si="16"/>
        <v>43.65</v>
      </c>
    </row>
    <row r="1054" s="1" customFormat="1" spans="1:17">
      <c r="A1054" s="650">
        <v>318</v>
      </c>
      <c r="B1054" s="651" t="s">
        <v>11348</v>
      </c>
      <c r="C1054" s="652" t="s">
        <v>4571</v>
      </c>
      <c r="D1054" s="568"/>
      <c r="E1054" s="568"/>
      <c r="F1054" s="26" t="s">
        <v>391</v>
      </c>
      <c r="G1054" s="568"/>
      <c r="H1054" s="312"/>
      <c r="I1054" s="312"/>
      <c r="J1054" s="312"/>
      <c r="K1054" s="312"/>
      <c r="L1054" s="312"/>
      <c r="M1054" s="312"/>
      <c r="N1054" s="670">
        <v>3.88</v>
      </c>
      <c r="O1054" s="660">
        <v>3</v>
      </c>
      <c r="P1054" s="662">
        <v>11.25</v>
      </c>
      <c r="Q1054" s="662">
        <f t="shared" si="16"/>
        <v>43.65</v>
      </c>
    </row>
    <row r="1055" s="1" customFormat="1" spans="1:17">
      <c r="A1055" s="650">
        <v>319</v>
      </c>
      <c r="B1055" s="651" t="s">
        <v>11349</v>
      </c>
      <c r="C1055" s="652" t="s">
        <v>11350</v>
      </c>
      <c r="D1055" s="568"/>
      <c r="E1055" s="568"/>
      <c r="F1055" s="26" t="s">
        <v>391</v>
      </c>
      <c r="G1055" s="568"/>
      <c r="H1055" s="312"/>
      <c r="I1055" s="312"/>
      <c r="J1055" s="312"/>
      <c r="K1055" s="312"/>
      <c r="L1055" s="312"/>
      <c r="M1055" s="312"/>
      <c r="N1055" s="670">
        <v>5.18</v>
      </c>
      <c r="O1055" s="660">
        <v>4</v>
      </c>
      <c r="P1055" s="662">
        <v>11.25</v>
      </c>
      <c r="Q1055" s="662">
        <f t="shared" si="16"/>
        <v>58.275</v>
      </c>
    </row>
    <row r="1056" s="1" customFormat="1" spans="1:17">
      <c r="A1056" s="650">
        <v>320</v>
      </c>
      <c r="B1056" s="651" t="s">
        <v>11351</v>
      </c>
      <c r="C1056" s="652" t="s">
        <v>11352</v>
      </c>
      <c r="D1056" s="568"/>
      <c r="E1056" s="568"/>
      <c r="F1056" s="26" t="s">
        <v>391</v>
      </c>
      <c r="G1056" s="568"/>
      <c r="H1056" s="312"/>
      <c r="I1056" s="312"/>
      <c r="J1056" s="312"/>
      <c r="K1056" s="312"/>
      <c r="L1056" s="312"/>
      <c r="M1056" s="312"/>
      <c r="N1056" s="670">
        <v>3.88</v>
      </c>
      <c r="O1056" s="660">
        <v>3</v>
      </c>
      <c r="P1056" s="662">
        <v>11.25</v>
      </c>
      <c r="Q1056" s="662">
        <f t="shared" si="16"/>
        <v>43.65</v>
      </c>
    </row>
    <row r="1057" s="1" customFormat="1" spans="1:17">
      <c r="A1057" s="650">
        <v>321</v>
      </c>
      <c r="B1057" s="651" t="s">
        <v>11353</v>
      </c>
      <c r="C1057" s="652" t="s">
        <v>11354</v>
      </c>
      <c r="D1057" s="568"/>
      <c r="E1057" s="568"/>
      <c r="F1057" s="26" t="s">
        <v>391</v>
      </c>
      <c r="G1057" s="568"/>
      <c r="H1057" s="312"/>
      <c r="I1057" s="312"/>
      <c r="J1057" s="312"/>
      <c r="K1057" s="312"/>
      <c r="L1057" s="312"/>
      <c r="M1057" s="312"/>
      <c r="N1057" s="671">
        <v>1.3</v>
      </c>
      <c r="O1057" s="660">
        <v>1</v>
      </c>
      <c r="P1057" s="662">
        <v>11.25</v>
      </c>
      <c r="Q1057" s="662">
        <f t="shared" si="16"/>
        <v>14.625</v>
      </c>
    </row>
    <row r="1058" s="1" customFormat="1" spans="1:17">
      <c r="A1058" s="650">
        <v>322</v>
      </c>
      <c r="B1058" s="651" t="s">
        <v>11355</v>
      </c>
      <c r="C1058" s="652" t="s">
        <v>11356</v>
      </c>
      <c r="D1058" s="568"/>
      <c r="E1058" s="568"/>
      <c r="F1058" s="26" t="s">
        <v>391</v>
      </c>
      <c r="G1058" s="568"/>
      <c r="H1058" s="312"/>
      <c r="I1058" s="312"/>
      <c r="J1058" s="312"/>
      <c r="K1058" s="312"/>
      <c r="L1058" s="312"/>
      <c r="M1058" s="312"/>
      <c r="N1058" s="670">
        <v>6.48</v>
      </c>
      <c r="O1058" s="660">
        <v>5</v>
      </c>
      <c r="P1058" s="662">
        <v>11.25</v>
      </c>
      <c r="Q1058" s="662">
        <f t="shared" si="16"/>
        <v>72.9</v>
      </c>
    </row>
    <row r="1059" s="1" customFormat="1" spans="1:17">
      <c r="A1059" s="650">
        <v>323</v>
      </c>
      <c r="B1059" s="651" t="s">
        <v>11357</v>
      </c>
      <c r="C1059" s="652" t="s">
        <v>11358</v>
      </c>
      <c r="D1059" s="568"/>
      <c r="E1059" s="568"/>
      <c r="F1059" s="26" t="s">
        <v>391</v>
      </c>
      <c r="G1059" s="568"/>
      <c r="H1059" s="312"/>
      <c r="I1059" s="312"/>
      <c r="J1059" s="312"/>
      <c r="K1059" s="312"/>
      <c r="L1059" s="312"/>
      <c r="M1059" s="312"/>
      <c r="N1059" s="670">
        <v>11.68</v>
      </c>
      <c r="O1059" s="660">
        <v>9</v>
      </c>
      <c r="P1059" s="662">
        <v>11.25</v>
      </c>
      <c r="Q1059" s="662">
        <f t="shared" si="16"/>
        <v>131.4</v>
      </c>
    </row>
    <row r="1060" s="1" customFormat="1" spans="1:17">
      <c r="A1060" s="650">
        <v>324</v>
      </c>
      <c r="B1060" s="651" t="s">
        <v>2797</v>
      </c>
      <c r="C1060" s="652" t="s">
        <v>11359</v>
      </c>
      <c r="D1060" s="568"/>
      <c r="E1060" s="568"/>
      <c r="F1060" s="26" t="s">
        <v>391</v>
      </c>
      <c r="G1060" s="568"/>
      <c r="H1060" s="312"/>
      <c r="I1060" s="312"/>
      <c r="J1060" s="312"/>
      <c r="K1060" s="312"/>
      <c r="L1060" s="312"/>
      <c r="M1060" s="312"/>
      <c r="N1060" s="671">
        <v>1.3</v>
      </c>
      <c r="O1060" s="660">
        <v>1</v>
      </c>
      <c r="P1060" s="662">
        <v>11.25</v>
      </c>
      <c r="Q1060" s="662">
        <f t="shared" si="16"/>
        <v>14.625</v>
      </c>
    </row>
    <row r="1061" s="1" customFormat="1" spans="1:17">
      <c r="A1061" s="650">
        <v>325</v>
      </c>
      <c r="B1061" s="651" t="s">
        <v>9483</v>
      </c>
      <c r="C1061" s="652" t="s">
        <v>9484</v>
      </c>
      <c r="D1061" s="568"/>
      <c r="E1061" s="568"/>
      <c r="F1061" s="26" t="s">
        <v>391</v>
      </c>
      <c r="G1061" s="568"/>
      <c r="H1061" s="312"/>
      <c r="I1061" s="312"/>
      <c r="J1061" s="312"/>
      <c r="K1061" s="312"/>
      <c r="L1061" s="312"/>
      <c r="M1061" s="312"/>
      <c r="N1061" s="670">
        <v>2.6</v>
      </c>
      <c r="O1061" s="660">
        <v>2</v>
      </c>
      <c r="P1061" s="662">
        <v>11.25</v>
      </c>
      <c r="Q1061" s="662">
        <f t="shared" si="16"/>
        <v>29.25</v>
      </c>
    </row>
    <row r="1062" s="1" customFormat="1" spans="1:17">
      <c r="A1062" s="650">
        <v>326</v>
      </c>
      <c r="B1062" s="651" t="s">
        <v>11360</v>
      </c>
      <c r="C1062" s="652" t="s">
        <v>11361</v>
      </c>
      <c r="D1062" s="568"/>
      <c r="E1062" s="568"/>
      <c r="F1062" s="26" t="s">
        <v>391</v>
      </c>
      <c r="G1062" s="568"/>
      <c r="H1062" s="312"/>
      <c r="I1062" s="312"/>
      <c r="J1062" s="312"/>
      <c r="K1062" s="312"/>
      <c r="L1062" s="312"/>
      <c r="M1062" s="312"/>
      <c r="N1062" s="670">
        <v>3.88</v>
      </c>
      <c r="O1062" s="660">
        <v>3</v>
      </c>
      <c r="P1062" s="662">
        <v>11.25</v>
      </c>
      <c r="Q1062" s="662">
        <f t="shared" si="16"/>
        <v>43.65</v>
      </c>
    </row>
    <row r="1063" s="1" customFormat="1" spans="1:17">
      <c r="A1063" s="650">
        <v>327</v>
      </c>
      <c r="B1063" s="651" t="s">
        <v>11362</v>
      </c>
      <c r="C1063" s="652" t="s">
        <v>11363</v>
      </c>
      <c r="D1063" s="568"/>
      <c r="E1063" s="568"/>
      <c r="F1063" s="26" t="s">
        <v>391</v>
      </c>
      <c r="G1063" s="568"/>
      <c r="H1063" s="312"/>
      <c r="I1063" s="312"/>
      <c r="J1063" s="312"/>
      <c r="K1063" s="312"/>
      <c r="L1063" s="312"/>
      <c r="M1063" s="312"/>
      <c r="N1063" s="671">
        <v>1.3</v>
      </c>
      <c r="O1063" s="660">
        <v>1</v>
      </c>
      <c r="P1063" s="662">
        <v>11.25</v>
      </c>
      <c r="Q1063" s="662">
        <f t="shared" si="16"/>
        <v>14.625</v>
      </c>
    </row>
    <row r="1064" s="1" customFormat="1" spans="1:17">
      <c r="A1064" s="650">
        <v>328</v>
      </c>
      <c r="B1064" s="651" t="s">
        <v>10388</v>
      </c>
      <c r="C1064" s="652" t="s">
        <v>11364</v>
      </c>
      <c r="D1064" s="568"/>
      <c r="E1064" s="568"/>
      <c r="F1064" s="26" t="s">
        <v>391</v>
      </c>
      <c r="G1064" s="568"/>
      <c r="H1064" s="312"/>
      <c r="I1064" s="312"/>
      <c r="J1064" s="312"/>
      <c r="K1064" s="312"/>
      <c r="L1064" s="312"/>
      <c r="M1064" s="312"/>
      <c r="N1064" s="670">
        <v>5.18</v>
      </c>
      <c r="O1064" s="660">
        <v>4</v>
      </c>
      <c r="P1064" s="662">
        <v>11.25</v>
      </c>
      <c r="Q1064" s="662">
        <f t="shared" si="16"/>
        <v>58.275</v>
      </c>
    </row>
    <row r="1065" s="1" customFormat="1" spans="1:17">
      <c r="A1065" s="650">
        <v>329</v>
      </c>
      <c r="B1065" s="651" t="s">
        <v>11365</v>
      </c>
      <c r="C1065" s="652" t="s">
        <v>11366</v>
      </c>
      <c r="D1065" s="568"/>
      <c r="E1065" s="568"/>
      <c r="F1065" s="26" t="s">
        <v>391</v>
      </c>
      <c r="G1065" s="568"/>
      <c r="H1065" s="312"/>
      <c r="I1065" s="312"/>
      <c r="J1065" s="312"/>
      <c r="K1065" s="312"/>
      <c r="L1065" s="312"/>
      <c r="M1065" s="312"/>
      <c r="N1065" s="670">
        <v>3.88</v>
      </c>
      <c r="O1065" s="660">
        <v>3</v>
      </c>
      <c r="P1065" s="662">
        <v>11.25</v>
      </c>
      <c r="Q1065" s="662">
        <f t="shared" si="16"/>
        <v>43.65</v>
      </c>
    </row>
    <row r="1066" s="1" customFormat="1" spans="1:17">
      <c r="A1066" s="650">
        <v>330</v>
      </c>
      <c r="B1066" s="651" t="s">
        <v>11367</v>
      </c>
      <c r="C1066" s="652" t="s">
        <v>10973</v>
      </c>
      <c r="D1066" s="568"/>
      <c r="E1066" s="568"/>
      <c r="F1066" s="26" t="s">
        <v>391</v>
      </c>
      <c r="G1066" s="568"/>
      <c r="H1066" s="312"/>
      <c r="I1066" s="312"/>
      <c r="J1066" s="312"/>
      <c r="K1066" s="312"/>
      <c r="L1066" s="312"/>
      <c r="M1066" s="312"/>
      <c r="N1066" s="670">
        <v>5.18</v>
      </c>
      <c r="O1066" s="660">
        <v>4</v>
      </c>
      <c r="P1066" s="662">
        <v>11.25</v>
      </c>
      <c r="Q1066" s="662">
        <f t="shared" si="16"/>
        <v>58.275</v>
      </c>
    </row>
    <row r="1067" s="1" customFormat="1" spans="1:17">
      <c r="A1067" s="650">
        <v>331</v>
      </c>
      <c r="B1067" s="651" t="s">
        <v>9442</v>
      </c>
      <c r="C1067" s="652" t="s">
        <v>9443</v>
      </c>
      <c r="D1067" s="568"/>
      <c r="E1067" s="568"/>
      <c r="F1067" s="26" t="s">
        <v>391</v>
      </c>
      <c r="G1067" s="568"/>
      <c r="H1067" s="312"/>
      <c r="I1067" s="312"/>
      <c r="J1067" s="312"/>
      <c r="K1067" s="312"/>
      <c r="L1067" s="312"/>
      <c r="M1067" s="312"/>
      <c r="N1067" s="670">
        <v>5.18</v>
      </c>
      <c r="O1067" s="660">
        <v>4</v>
      </c>
      <c r="P1067" s="662">
        <v>11.25</v>
      </c>
      <c r="Q1067" s="662">
        <f t="shared" si="16"/>
        <v>58.275</v>
      </c>
    </row>
    <row r="1068" s="1" customFormat="1" spans="1:17">
      <c r="A1068" s="650">
        <v>332</v>
      </c>
      <c r="B1068" s="651" t="s">
        <v>11368</v>
      </c>
      <c r="C1068" s="652" t="s">
        <v>3513</v>
      </c>
      <c r="D1068" s="568"/>
      <c r="E1068" s="568"/>
      <c r="F1068" s="26" t="s">
        <v>391</v>
      </c>
      <c r="G1068" s="568"/>
      <c r="H1068" s="312"/>
      <c r="I1068" s="312"/>
      <c r="J1068" s="312"/>
      <c r="K1068" s="312"/>
      <c r="L1068" s="312"/>
      <c r="M1068" s="312"/>
      <c r="N1068" s="670">
        <v>7.8</v>
      </c>
      <c r="O1068" s="660">
        <v>6</v>
      </c>
      <c r="P1068" s="662">
        <v>11.25</v>
      </c>
      <c r="Q1068" s="662">
        <f t="shared" si="16"/>
        <v>87.75</v>
      </c>
    </row>
    <row r="1069" s="1" customFormat="1" spans="1:17">
      <c r="A1069" s="650">
        <v>333</v>
      </c>
      <c r="B1069" s="651" t="s">
        <v>11369</v>
      </c>
      <c r="C1069" s="652" t="s">
        <v>11370</v>
      </c>
      <c r="D1069" s="568"/>
      <c r="E1069" s="568"/>
      <c r="F1069" s="26" t="s">
        <v>391</v>
      </c>
      <c r="G1069" s="568"/>
      <c r="H1069" s="312"/>
      <c r="I1069" s="312"/>
      <c r="J1069" s="312"/>
      <c r="K1069" s="312"/>
      <c r="L1069" s="312"/>
      <c r="M1069" s="312"/>
      <c r="N1069" s="670">
        <v>6.48</v>
      </c>
      <c r="O1069" s="660">
        <v>5</v>
      </c>
      <c r="P1069" s="662">
        <v>11.25</v>
      </c>
      <c r="Q1069" s="662">
        <f t="shared" si="16"/>
        <v>72.9</v>
      </c>
    </row>
    <row r="1070" s="1" customFormat="1" spans="1:17">
      <c r="A1070" s="650">
        <v>334</v>
      </c>
      <c r="B1070" s="651" t="s">
        <v>9422</v>
      </c>
      <c r="C1070" s="652" t="s">
        <v>9423</v>
      </c>
      <c r="D1070" s="568"/>
      <c r="E1070" s="568"/>
      <c r="F1070" s="26" t="s">
        <v>391</v>
      </c>
      <c r="G1070" s="568"/>
      <c r="H1070" s="312"/>
      <c r="I1070" s="312"/>
      <c r="J1070" s="312"/>
      <c r="K1070" s="312"/>
      <c r="L1070" s="312"/>
      <c r="M1070" s="312"/>
      <c r="N1070" s="670">
        <v>5.18</v>
      </c>
      <c r="O1070" s="660">
        <v>4</v>
      </c>
      <c r="P1070" s="662">
        <v>11.25</v>
      </c>
      <c r="Q1070" s="662">
        <f t="shared" si="16"/>
        <v>58.275</v>
      </c>
    </row>
    <row r="1071" s="1" customFormat="1" spans="1:17">
      <c r="A1071" s="650">
        <v>335</v>
      </c>
      <c r="B1071" s="651" t="s">
        <v>9419</v>
      </c>
      <c r="C1071" s="652" t="s">
        <v>9420</v>
      </c>
      <c r="D1071" s="568"/>
      <c r="E1071" s="568"/>
      <c r="F1071" s="26" t="s">
        <v>391</v>
      </c>
      <c r="G1071" s="568"/>
      <c r="H1071" s="312"/>
      <c r="I1071" s="312"/>
      <c r="J1071" s="312"/>
      <c r="K1071" s="312"/>
      <c r="L1071" s="312"/>
      <c r="M1071" s="312"/>
      <c r="N1071" s="670">
        <v>6.48</v>
      </c>
      <c r="O1071" s="660">
        <v>5</v>
      </c>
      <c r="P1071" s="662">
        <v>11.25</v>
      </c>
      <c r="Q1071" s="662">
        <f t="shared" si="16"/>
        <v>72.9</v>
      </c>
    </row>
    <row r="1072" s="1" customFormat="1" spans="1:17">
      <c r="A1072" s="650">
        <v>336</v>
      </c>
      <c r="B1072" s="651" t="s">
        <v>11371</v>
      </c>
      <c r="C1072" s="652" t="s">
        <v>11372</v>
      </c>
      <c r="D1072" s="568"/>
      <c r="E1072" s="568"/>
      <c r="F1072" s="26" t="s">
        <v>391</v>
      </c>
      <c r="G1072" s="568"/>
      <c r="H1072" s="312"/>
      <c r="I1072" s="312"/>
      <c r="J1072" s="312"/>
      <c r="K1072" s="312"/>
      <c r="L1072" s="312"/>
      <c r="M1072" s="312"/>
      <c r="N1072" s="670">
        <v>2.6</v>
      </c>
      <c r="O1072" s="660">
        <v>2</v>
      </c>
      <c r="P1072" s="662">
        <v>11.25</v>
      </c>
      <c r="Q1072" s="662">
        <f t="shared" si="16"/>
        <v>29.25</v>
      </c>
    </row>
    <row r="1073" s="1" customFormat="1" spans="1:17">
      <c r="A1073" s="650">
        <v>337</v>
      </c>
      <c r="B1073" s="651" t="s">
        <v>11373</v>
      </c>
      <c r="C1073" s="652" t="s">
        <v>9905</v>
      </c>
      <c r="D1073" s="568"/>
      <c r="E1073" s="568"/>
      <c r="F1073" s="26" t="s">
        <v>391</v>
      </c>
      <c r="G1073" s="568"/>
      <c r="H1073" s="312"/>
      <c r="I1073" s="312"/>
      <c r="J1073" s="312"/>
      <c r="K1073" s="312"/>
      <c r="L1073" s="312"/>
      <c r="M1073" s="312"/>
      <c r="N1073" s="670">
        <v>3.88</v>
      </c>
      <c r="O1073" s="660">
        <v>3</v>
      </c>
      <c r="P1073" s="662">
        <v>11.25</v>
      </c>
      <c r="Q1073" s="662">
        <f t="shared" si="16"/>
        <v>43.65</v>
      </c>
    </row>
    <row r="1074" s="1" customFormat="1" spans="1:17">
      <c r="A1074" s="650">
        <v>338</v>
      </c>
      <c r="B1074" s="651" t="s">
        <v>9415</v>
      </c>
      <c r="C1074" s="652" t="s">
        <v>9416</v>
      </c>
      <c r="D1074" s="568"/>
      <c r="E1074" s="568"/>
      <c r="F1074" s="26" t="s">
        <v>391</v>
      </c>
      <c r="G1074" s="568"/>
      <c r="H1074" s="312"/>
      <c r="I1074" s="312"/>
      <c r="J1074" s="312"/>
      <c r="K1074" s="312"/>
      <c r="L1074" s="312"/>
      <c r="M1074" s="312"/>
      <c r="N1074" s="670">
        <v>11.68</v>
      </c>
      <c r="O1074" s="660">
        <v>9</v>
      </c>
      <c r="P1074" s="662">
        <v>11.25</v>
      </c>
      <c r="Q1074" s="662">
        <f t="shared" si="16"/>
        <v>131.4</v>
      </c>
    </row>
    <row r="1075" s="1" customFormat="1" spans="1:17">
      <c r="A1075" s="650">
        <v>339</v>
      </c>
      <c r="B1075" s="651" t="s">
        <v>11342</v>
      </c>
      <c r="C1075" s="652" t="s">
        <v>11374</v>
      </c>
      <c r="D1075" s="568"/>
      <c r="E1075" s="568"/>
      <c r="F1075" s="26" t="s">
        <v>391</v>
      </c>
      <c r="G1075" s="568"/>
      <c r="H1075" s="312"/>
      <c r="I1075" s="312"/>
      <c r="J1075" s="312"/>
      <c r="K1075" s="312"/>
      <c r="L1075" s="312"/>
      <c r="M1075" s="312"/>
      <c r="N1075" s="670">
        <v>3.88</v>
      </c>
      <c r="O1075" s="660">
        <v>3</v>
      </c>
      <c r="P1075" s="662">
        <v>11.25</v>
      </c>
      <c r="Q1075" s="662">
        <f t="shared" si="16"/>
        <v>43.65</v>
      </c>
    </row>
    <row r="1076" s="1" customFormat="1" spans="1:17">
      <c r="A1076" s="650">
        <v>340</v>
      </c>
      <c r="B1076" s="651" t="s">
        <v>11375</v>
      </c>
      <c r="C1076" s="652" t="s">
        <v>11376</v>
      </c>
      <c r="D1076" s="568"/>
      <c r="E1076" s="568"/>
      <c r="F1076" s="26" t="s">
        <v>391</v>
      </c>
      <c r="G1076" s="568"/>
      <c r="H1076" s="312"/>
      <c r="I1076" s="312"/>
      <c r="J1076" s="312"/>
      <c r="K1076" s="312"/>
      <c r="L1076" s="312"/>
      <c r="M1076" s="312"/>
      <c r="N1076" s="670">
        <v>7.8</v>
      </c>
      <c r="O1076" s="660">
        <v>6</v>
      </c>
      <c r="P1076" s="662">
        <v>11.25</v>
      </c>
      <c r="Q1076" s="662">
        <f t="shared" si="16"/>
        <v>87.75</v>
      </c>
    </row>
    <row r="1077" s="1" customFormat="1" spans="1:17">
      <c r="A1077" s="650">
        <v>341</v>
      </c>
      <c r="B1077" s="651" t="s">
        <v>6362</v>
      </c>
      <c r="C1077" s="652" t="s">
        <v>11377</v>
      </c>
      <c r="D1077" s="568"/>
      <c r="E1077" s="568"/>
      <c r="F1077" s="26" t="s">
        <v>391</v>
      </c>
      <c r="G1077" s="568"/>
      <c r="H1077" s="312"/>
      <c r="I1077" s="312"/>
      <c r="J1077" s="312"/>
      <c r="K1077" s="312"/>
      <c r="L1077" s="312"/>
      <c r="M1077" s="312"/>
      <c r="N1077" s="670">
        <v>2.6</v>
      </c>
      <c r="O1077" s="660">
        <v>2</v>
      </c>
      <c r="P1077" s="662">
        <v>11.25</v>
      </c>
      <c r="Q1077" s="662">
        <f t="shared" si="16"/>
        <v>29.25</v>
      </c>
    </row>
    <row r="1078" s="1" customFormat="1" spans="1:17">
      <c r="A1078" s="650">
        <v>342</v>
      </c>
      <c r="B1078" s="651" t="s">
        <v>11378</v>
      </c>
      <c r="C1078" s="652" t="s">
        <v>11379</v>
      </c>
      <c r="D1078" s="568"/>
      <c r="E1078" s="568"/>
      <c r="F1078" s="26" t="s">
        <v>391</v>
      </c>
      <c r="G1078" s="568"/>
      <c r="H1078" s="312"/>
      <c r="I1078" s="312"/>
      <c r="J1078" s="312"/>
      <c r="K1078" s="312"/>
      <c r="L1078" s="312"/>
      <c r="M1078" s="312"/>
      <c r="N1078" s="670">
        <v>7.8</v>
      </c>
      <c r="O1078" s="660">
        <v>6</v>
      </c>
      <c r="P1078" s="662">
        <v>11.25</v>
      </c>
      <c r="Q1078" s="662">
        <f t="shared" si="16"/>
        <v>87.75</v>
      </c>
    </row>
    <row r="1079" s="1" customFormat="1" spans="1:17">
      <c r="A1079" s="650">
        <v>343</v>
      </c>
      <c r="B1079" s="651" t="s">
        <v>11380</v>
      </c>
      <c r="C1079" s="652" t="s">
        <v>7475</v>
      </c>
      <c r="D1079" s="568"/>
      <c r="E1079" s="568"/>
      <c r="F1079" s="26" t="s">
        <v>391</v>
      </c>
      <c r="G1079" s="568"/>
      <c r="H1079" s="312"/>
      <c r="I1079" s="312"/>
      <c r="J1079" s="312"/>
      <c r="K1079" s="312"/>
      <c r="L1079" s="312"/>
      <c r="M1079" s="312"/>
      <c r="N1079" s="670">
        <v>5.18</v>
      </c>
      <c r="O1079" s="660">
        <v>4</v>
      </c>
      <c r="P1079" s="662">
        <v>11.25</v>
      </c>
      <c r="Q1079" s="662">
        <f t="shared" si="16"/>
        <v>58.275</v>
      </c>
    </row>
    <row r="1080" s="1" customFormat="1" spans="1:17">
      <c r="A1080" s="650">
        <v>344</v>
      </c>
      <c r="B1080" s="651" t="s">
        <v>11381</v>
      </c>
      <c r="C1080" s="652" t="s">
        <v>11382</v>
      </c>
      <c r="D1080" s="568"/>
      <c r="E1080" s="568"/>
      <c r="F1080" s="26" t="s">
        <v>391</v>
      </c>
      <c r="G1080" s="568"/>
      <c r="H1080" s="312"/>
      <c r="I1080" s="312"/>
      <c r="J1080" s="312"/>
      <c r="K1080" s="312"/>
      <c r="L1080" s="312"/>
      <c r="M1080" s="312"/>
      <c r="N1080" s="670">
        <v>7.8</v>
      </c>
      <c r="O1080" s="660">
        <v>6</v>
      </c>
      <c r="P1080" s="662">
        <v>11.25</v>
      </c>
      <c r="Q1080" s="662">
        <f t="shared" si="16"/>
        <v>87.75</v>
      </c>
    </row>
    <row r="1081" s="1" customFormat="1" spans="1:17">
      <c r="A1081" s="650">
        <v>345</v>
      </c>
      <c r="B1081" s="651" t="s">
        <v>11383</v>
      </c>
      <c r="C1081" s="652" t="s">
        <v>11384</v>
      </c>
      <c r="D1081" s="568"/>
      <c r="E1081" s="568"/>
      <c r="F1081" s="26" t="s">
        <v>391</v>
      </c>
      <c r="G1081" s="568"/>
      <c r="H1081" s="312"/>
      <c r="I1081" s="312"/>
      <c r="J1081" s="312"/>
      <c r="K1081" s="312"/>
      <c r="L1081" s="312"/>
      <c r="M1081" s="312"/>
      <c r="N1081" s="670">
        <v>2.6</v>
      </c>
      <c r="O1081" s="660">
        <v>2</v>
      </c>
      <c r="P1081" s="662">
        <v>11.25</v>
      </c>
      <c r="Q1081" s="662">
        <f t="shared" si="16"/>
        <v>29.25</v>
      </c>
    </row>
    <row r="1082" s="1" customFormat="1" spans="1:17">
      <c r="A1082" s="650">
        <v>346</v>
      </c>
      <c r="B1082" s="651" t="s">
        <v>11385</v>
      </c>
      <c r="C1082" s="652" t="s">
        <v>3804</v>
      </c>
      <c r="D1082" s="568"/>
      <c r="E1082" s="568"/>
      <c r="F1082" s="26" t="s">
        <v>391</v>
      </c>
      <c r="G1082" s="568"/>
      <c r="H1082" s="312"/>
      <c r="I1082" s="312"/>
      <c r="J1082" s="312"/>
      <c r="K1082" s="312"/>
      <c r="L1082" s="312"/>
      <c r="M1082" s="312"/>
      <c r="N1082" s="670">
        <v>6.48</v>
      </c>
      <c r="O1082" s="660">
        <v>5</v>
      </c>
      <c r="P1082" s="662">
        <v>11.25</v>
      </c>
      <c r="Q1082" s="662">
        <f t="shared" si="16"/>
        <v>72.9</v>
      </c>
    </row>
    <row r="1083" s="1" customFormat="1" spans="1:17">
      <c r="A1083" s="650">
        <v>347</v>
      </c>
      <c r="B1083" s="651" t="s">
        <v>9445</v>
      </c>
      <c r="C1083" s="652" t="s">
        <v>9446</v>
      </c>
      <c r="D1083" s="568"/>
      <c r="E1083" s="568"/>
      <c r="F1083" s="26" t="s">
        <v>391</v>
      </c>
      <c r="G1083" s="568"/>
      <c r="H1083" s="312"/>
      <c r="I1083" s="312"/>
      <c r="J1083" s="312"/>
      <c r="K1083" s="312"/>
      <c r="L1083" s="312"/>
      <c r="M1083" s="312"/>
      <c r="N1083" s="670">
        <v>3.88</v>
      </c>
      <c r="O1083" s="660">
        <v>3</v>
      </c>
      <c r="P1083" s="662">
        <v>11.25</v>
      </c>
      <c r="Q1083" s="662">
        <f t="shared" si="16"/>
        <v>43.65</v>
      </c>
    </row>
    <row r="1084" s="1" customFormat="1" spans="1:17">
      <c r="A1084" s="650">
        <v>348</v>
      </c>
      <c r="B1084" s="651" t="s">
        <v>11386</v>
      </c>
      <c r="C1084" s="652" t="s">
        <v>11387</v>
      </c>
      <c r="D1084" s="568"/>
      <c r="E1084" s="568"/>
      <c r="F1084" s="26" t="s">
        <v>391</v>
      </c>
      <c r="G1084" s="568"/>
      <c r="H1084" s="312"/>
      <c r="I1084" s="312"/>
      <c r="J1084" s="312"/>
      <c r="K1084" s="312"/>
      <c r="L1084" s="312"/>
      <c r="M1084" s="312"/>
      <c r="N1084" s="670">
        <v>5.18</v>
      </c>
      <c r="O1084" s="660">
        <v>4</v>
      </c>
      <c r="P1084" s="662">
        <v>11.25</v>
      </c>
      <c r="Q1084" s="662">
        <f t="shared" si="16"/>
        <v>58.275</v>
      </c>
    </row>
    <row r="1085" s="1" customFormat="1" spans="1:17">
      <c r="A1085" s="650">
        <v>349</v>
      </c>
      <c r="B1085" s="651" t="s">
        <v>11388</v>
      </c>
      <c r="C1085" s="652" t="s">
        <v>7181</v>
      </c>
      <c r="D1085" s="568"/>
      <c r="E1085" s="568"/>
      <c r="F1085" s="26" t="s">
        <v>391</v>
      </c>
      <c r="G1085" s="568"/>
      <c r="H1085" s="312"/>
      <c r="I1085" s="312"/>
      <c r="J1085" s="312"/>
      <c r="K1085" s="312"/>
      <c r="L1085" s="312"/>
      <c r="M1085" s="312"/>
      <c r="N1085" s="670">
        <v>6.48</v>
      </c>
      <c r="O1085" s="660">
        <v>5</v>
      </c>
      <c r="P1085" s="662">
        <v>11.25</v>
      </c>
      <c r="Q1085" s="662">
        <f t="shared" si="16"/>
        <v>72.9</v>
      </c>
    </row>
    <row r="1086" s="1" customFormat="1" spans="1:17">
      <c r="A1086" s="650">
        <v>350</v>
      </c>
      <c r="B1086" s="651" t="s">
        <v>11389</v>
      </c>
      <c r="C1086" s="652" t="s">
        <v>11304</v>
      </c>
      <c r="D1086" s="568"/>
      <c r="E1086" s="568"/>
      <c r="F1086" s="26" t="s">
        <v>391</v>
      </c>
      <c r="G1086" s="568"/>
      <c r="H1086" s="312"/>
      <c r="I1086" s="312"/>
      <c r="J1086" s="312"/>
      <c r="K1086" s="312"/>
      <c r="L1086" s="312"/>
      <c r="M1086" s="312"/>
      <c r="N1086" s="670">
        <v>6.48</v>
      </c>
      <c r="O1086" s="660">
        <v>5</v>
      </c>
      <c r="P1086" s="662">
        <v>11.25</v>
      </c>
      <c r="Q1086" s="662">
        <f t="shared" si="16"/>
        <v>72.9</v>
      </c>
    </row>
    <row r="1087" s="1" customFormat="1" spans="1:17">
      <c r="A1087" s="650">
        <v>351</v>
      </c>
      <c r="B1087" s="651" t="s">
        <v>3391</v>
      </c>
      <c r="C1087" s="652" t="s">
        <v>11390</v>
      </c>
      <c r="D1087" s="568"/>
      <c r="E1087" s="568"/>
      <c r="F1087" s="26" t="s">
        <v>391</v>
      </c>
      <c r="G1087" s="568"/>
      <c r="H1087" s="312"/>
      <c r="I1087" s="312"/>
      <c r="J1087" s="312"/>
      <c r="K1087" s="312"/>
      <c r="L1087" s="312"/>
      <c r="M1087" s="312"/>
      <c r="N1087" s="670">
        <v>2.6</v>
      </c>
      <c r="O1087" s="660">
        <v>2</v>
      </c>
      <c r="P1087" s="662">
        <v>11.25</v>
      </c>
      <c r="Q1087" s="662">
        <f t="shared" si="16"/>
        <v>29.25</v>
      </c>
    </row>
    <row r="1088" s="1" customFormat="1" spans="1:17">
      <c r="A1088" s="650">
        <v>352</v>
      </c>
      <c r="B1088" s="651" t="s">
        <v>11391</v>
      </c>
      <c r="C1088" s="652" t="s">
        <v>11392</v>
      </c>
      <c r="D1088" s="568"/>
      <c r="E1088" s="568"/>
      <c r="F1088" s="26" t="s">
        <v>391</v>
      </c>
      <c r="G1088" s="568"/>
      <c r="H1088" s="312"/>
      <c r="I1088" s="312"/>
      <c r="J1088" s="312"/>
      <c r="K1088" s="312"/>
      <c r="L1088" s="312"/>
      <c r="M1088" s="312"/>
      <c r="N1088" s="670">
        <v>3.88</v>
      </c>
      <c r="O1088" s="660">
        <v>3</v>
      </c>
      <c r="P1088" s="662">
        <v>11.25</v>
      </c>
      <c r="Q1088" s="662">
        <f t="shared" si="16"/>
        <v>43.65</v>
      </c>
    </row>
    <row r="1089" s="1" customFormat="1" spans="1:17">
      <c r="A1089" s="650">
        <v>353</v>
      </c>
      <c r="B1089" s="651" t="s">
        <v>11393</v>
      </c>
      <c r="C1089" s="652" t="s">
        <v>11394</v>
      </c>
      <c r="D1089" s="568"/>
      <c r="E1089" s="568"/>
      <c r="F1089" s="26" t="s">
        <v>391</v>
      </c>
      <c r="G1089" s="568"/>
      <c r="H1089" s="312"/>
      <c r="I1089" s="312"/>
      <c r="J1089" s="312"/>
      <c r="K1089" s="312"/>
      <c r="L1089" s="312"/>
      <c r="M1089" s="312"/>
      <c r="N1089" s="670">
        <v>6.48</v>
      </c>
      <c r="O1089" s="660">
        <v>5</v>
      </c>
      <c r="P1089" s="662">
        <v>11.25</v>
      </c>
      <c r="Q1089" s="662">
        <f t="shared" si="16"/>
        <v>72.9</v>
      </c>
    </row>
    <row r="1090" s="1" customFormat="1" spans="1:17">
      <c r="A1090" s="650">
        <v>354</v>
      </c>
      <c r="B1090" s="651" t="s">
        <v>11395</v>
      </c>
      <c r="C1090" s="652" t="s">
        <v>11396</v>
      </c>
      <c r="D1090" s="568"/>
      <c r="E1090" s="568"/>
      <c r="F1090" s="26" t="s">
        <v>391</v>
      </c>
      <c r="G1090" s="568"/>
      <c r="H1090" s="312"/>
      <c r="I1090" s="312"/>
      <c r="J1090" s="312"/>
      <c r="K1090" s="312"/>
      <c r="L1090" s="312"/>
      <c r="M1090" s="312"/>
      <c r="N1090" s="670">
        <v>3.88</v>
      </c>
      <c r="O1090" s="660">
        <v>3</v>
      </c>
      <c r="P1090" s="662">
        <v>11.25</v>
      </c>
      <c r="Q1090" s="662">
        <f t="shared" si="16"/>
        <v>43.65</v>
      </c>
    </row>
    <row r="1091" s="1" customFormat="1" spans="1:17">
      <c r="A1091" s="650">
        <v>355</v>
      </c>
      <c r="B1091" s="651" t="s">
        <v>3616</v>
      </c>
      <c r="C1091" s="652" t="s">
        <v>11397</v>
      </c>
      <c r="D1091" s="568"/>
      <c r="E1091" s="568"/>
      <c r="F1091" s="26" t="s">
        <v>391</v>
      </c>
      <c r="G1091" s="568"/>
      <c r="H1091" s="312"/>
      <c r="I1091" s="312"/>
      <c r="J1091" s="312"/>
      <c r="K1091" s="312"/>
      <c r="L1091" s="312"/>
      <c r="M1091" s="312"/>
      <c r="N1091" s="670">
        <v>5.18</v>
      </c>
      <c r="O1091" s="660">
        <v>4</v>
      </c>
      <c r="P1091" s="662">
        <v>11.25</v>
      </c>
      <c r="Q1091" s="662">
        <f t="shared" si="16"/>
        <v>58.275</v>
      </c>
    </row>
    <row r="1092" s="1" customFormat="1" spans="1:17">
      <c r="A1092" s="650">
        <v>356</v>
      </c>
      <c r="B1092" s="651" t="s">
        <v>11398</v>
      </c>
      <c r="C1092" s="652" t="s">
        <v>11399</v>
      </c>
      <c r="D1092" s="568"/>
      <c r="E1092" s="568"/>
      <c r="F1092" s="26" t="s">
        <v>391</v>
      </c>
      <c r="G1092" s="568"/>
      <c r="H1092" s="312"/>
      <c r="I1092" s="312"/>
      <c r="J1092" s="312"/>
      <c r="K1092" s="312"/>
      <c r="L1092" s="312"/>
      <c r="M1092" s="312"/>
      <c r="N1092" s="670">
        <v>7.8</v>
      </c>
      <c r="O1092" s="660">
        <v>6</v>
      </c>
      <c r="P1092" s="662">
        <v>11.25</v>
      </c>
      <c r="Q1092" s="662">
        <f t="shared" si="16"/>
        <v>87.75</v>
      </c>
    </row>
    <row r="1093" s="1" customFormat="1" spans="1:17">
      <c r="A1093" s="650">
        <v>357</v>
      </c>
      <c r="B1093" s="651" t="s">
        <v>11400</v>
      </c>
      <c r="C1093" s="652" t="s">
        <v>11401</v>
      </c>
      <c r="D1093" s="568"/>
      <c r="E1093" s="568"/>
      <c r="F1093" s="26" t="s">
        <v>391</v>
      </c>
      <c r="G1093" s="568"/>
      <c r="H1093" s="312"/>
      <c r="I1093" s="312"/>
      <c r="J1093" s="312"/>
      <c r="K1093" s="312"/>
      <c r="L1093" s="312"/>
      <c r="M1093" s="312"/>
      <c r="N1093" s="670">
        <v>6.48</v>
      </c>
      <c r="O1093" s="660">
        <v>5</v>
      </c>
      <c r="P1093" s="662">
        <v>11.25</v>
      </c>
      <c r="Q1093" s="662">
        <f t="shared" si="16"/>
        <v>72.9</v>
      </c>
    </row>
    <row r="1094" s="1" customFormat="1" spans="1:17">
      <c r="A1094" s="650">
        <v>358</v>
      </c>
      <c r="B1094" s="651" t="s">
        <v>11402</v>
      </c>
      <c r="C1094" s="652" t="s">
        <v>11403</v>
      </c>
      <c r="D1094" s="568"/>
      <c r="E1094" s="568"/>
      <c r="F1094" s="26" t="s">
        <v>391</v>
      </c>
      <c r="G1094" s="568"/>
      <c r="H1094" s="312"/>
      <c r="I1094" s="312"/>
      <c r="J1094" s="312"/>
      <c r="K1094" s="312"/>
      <c r="L1094" s="312"/>
      <c r="M1094" s="312"/>
      <c r="N1094" s="670">
        <v>2.6</v>
      </c>
      <c r="O1094" s="660">
        <v>2</v>
      </c>
      <c r="P1094" s="662">
        <v>11.25</v>
      </c>
      <c r="Q1094" s="662">
        <f t="shared" ref="Q1094:Q1157" si="17">N1094*11.25</f>
        <v>29.25</v>
      </c>
    </row>
    <row r="1095" s="1" customFormat="1" spans="1:17">
      <c r="A1095" s="650">
        <v>359</v>
      </c>
      <c r="B1095" s="651" t="s">
        <v>11404</v>
      </c>
      <c r="C1095" s="652" t="s">
        <v>11405</v>
      </c>
      <c r="D1095" s="568"/>
      <c r="E1095" s="568"/>
      <c r="F1095" s="26" t="s">
        <v>391</v>
      </c>
      <c r="G1095" s="568"/>
      <c r="H1095" s="312"/>
      <c r="I1095" s="312"/>
      <c r="J1095" s="312"/>
      <c r="K1095" s="312"/>
      <c r="L1095" s="312"/>
      <c r="M1095" s="312"/>
      <c r="N1095" s="670">
        <v>3.88</v>
      </c>
      <c r="O1095" s="660">
        <v>3</v>
      </c>
      <c r="P1095" s="662">
        <v>11.25</v>
      </c>
      <c r="Q1095" s="662">
        <f t="shared" si="17"/>
        <v>43.65</v>
      </c>
    </row>
    <row r="1096" s="1" customFormat="1" spans="1:17">
      <c r="A1096" s="650">
        <v>360</v>
      </c>
      <c r="B1096" s="651" t="s">
        <v>11406</v>
      </c>
      <c r="C1096" s="652" t="s">
        <v>11407</v>
      </c>
      <c r="D1096" s="568"/>
      <c r="E1096" s="568"/>
      <c r="F1096" s="26" t="s">
        <v>391</v>
      </c>
      <c r="G1096" s="568"/>
      <c r="H1096" s="312"/>
      <c r="I1096" s="312"/>
      <c r="J1096" s="312"/>
      <c r="K1096" s="312"/>
      <c r="L1096" s="312"/>
      <c r="M1096" s="312"/>
      <c r="N1096" s="670">
        <v>3.88</v>
      </c>
      <c r="O1096" s="660">
        <v>3</v>
      </c>
      <c r="P1096" s="662">
        <v>11.25</v>
      </c>
      <c r="Q1096" s="662">
        <f t="shared" si="17"/>
        <v>43.65</v>
      </c>
    </row>
    <row r="1097" s="1" customFormat="1" spans="1:17">
      <c r="A1097" s="650">
        <v>361</v>
      </c>
      <c r="B1097" s="651" t="s">
        <v>11408</v>
      </c>
      <c r="C1097" s="652" t="s">
        <v>11409</v>
      </c>
      <c r="D1097" s="568"/>
      <c r="E1097" s="568"/>
      <c r="F1097" s="26" t="s">
        <v>391</v>
      </c>
      <c r="G1097" s="568"/>
      <c r="H1097" s="312"/>
      <c r="I1097" s="312"/>
      <c r="J1097" s="312"/>
      <c r="K1097" s="312"/>
      <c r="L1097" s="312"/>
      <c r="M1097" s="312"/>
      <c r="N1097" s="670">
        <v>6.48</v>
      </c>
      <c r="O1097" s="660">
        <v>5</v>
      </c>
      <c r="P1097" s="662">
        <v>11.25</v>
      </c>
      <c r="Q1097" s="662">
        <f t="shared" si="17"/>
        <v>72.9</v>
      </c>
    </row>
    <row r="1098" s="1" customFormat="1" spans="1:17">
      <c r="A1098" s="650">
        <v>362</v>
      </c>
      <c r="B1098" s="651" t="s">
        <v>11410</v>
      </c>
      <c r="C1098" s="652" t="s">
        <v>3057</v>
      </c>
      <c r="D1098" s="568"/>
      <c r="E1098" s="568"/>
      <c r="F1098" s="26" t="s">
        <v>391</v>
      </c>
      <c r="G1098" s="568"/>
      <c r="H1098" s="312"/>
      <c r="I1098" s="312"/>
      <c r="J1098" s="312"/>
      <c r="K1098" s="312"/>
      <c r="L1098" s="312"/>
      <c r="M1098" s="312"/>
      <c r="N1098" s="670">
        <v>6.48</v>
      </c>
      <c r="O1098" s="660">
        <v>5</v>
      </c>
      <c r="P1098" s="662">
        <v>11.25</v>
      </c>
      <c r="Q1098" s="662">
        <f t="shared" si="17"/>
        <v>72.9</v>
      </c>
    </row>
    <row r="1099" s="1" customFormat="1" spans="1:17">
      <c r="A1099" s="650">
        <v>363</v>
      </c>
      <c r="B1099" s="651" t="s">
        <v>11411</v>
      </c>
      <c r="C1099" s="652" t="s">
        <v>9452</v>
      </c>
      <c r="D1099" s="568"/>
      <c r="E1099" s="568"/>
      <c r="F1099" s="26" t="s">
        <v>391</v>
      </c>
      <c r="G1099" s="568"/>
      <c r="H1099" s="312"/>
      <c r="I1099" s="312"/>
      <c r="J1099" s="312"/>
      <c r="K1099" s="312"/>
      <c r="L1099" s="312"/>
      <c r="M1099" s="312"/>
      <c r="N1099" s="670">
        <v>3.88</v>
      </c>
      <c r="O1099" s="660">
        <v>3</v>
      </c>
      <c r="P1099" s="662">
        <v>11.25</v>
      </c>
      <c r="Q1099" s="662">
        <f t="shared" si="17"/>
        <v>43.65</v>
      </c>
    </row>
    <row r="1100" s="1" customFormat="1" spans="1:17">
      <c r="A1100" s="650">
        <v>364</v>
      </c>
      <c r="B1100" s="651" t="s">
        <v>11412</v>
      </c>
      <c r="C1100" s="652" t="s">
        <v>11413</v>
      </c>
      <c r="D1100" s="568"/>
      <c r="E1100" s="568"/>
      <c r="F1100" s="26" t="s">
        <v>391</v>
      </c>
      <c r="G1100" s="568"/>
      <c r="H1100" s="312"/>
      <c r="I1100" s="312"/>
      <c r="J1100" s="312"/>
      <c r="K1100" s="312"/>
      <c r="L1100" s="312"/>
      <c r="M1100" s="312"/>
      <c r="N1100" s="670">
        <v>3.88</v>
      </c>
      <c r="O1100" s="660">
        <v>3</v>
      </c>
      <c r="P1100" s="662">
        <v>11.25</v>
      </c>
      <c r="Q1100" s="662">
        <f t="shared" si="17"/>
        <v>43.65</v>
      </c>
    </row>
    <row r="1101" s="1" customFormat="1" spans="1:17">
      <c r="A1101" s="650">
        <v>365</v>
      </c>
      <c r="B1101" s="651" t="s">
        <v>11414</v>
      </c>
      <c r="C1101" s="652" t="s">
        <v>11415</v>
      </c>
      <c r="D1101" s="568"/>
      <c r="E1101" s="568"/>
      <c r="F1101" s="26" t="s">
        <v>391</v>
      </c>
      <c r="G1101" s="568"/>
      <c r="H1101" s="312"/>
      <c r="I1101" s="312"/>
      <c r="J1101" s="312"/>
      <c r="K1101" s="312"/>
      <c r="L1101" s="312"/>
      <c r="M1101" s="312"/>
      <c r="N1101" s="670">
        <v>5.18</v>
      </c>
      <c r="O1101" s="660">
        <v>4</v>
      </c>
      <c r="P1101" s="662">
        <v>11.25</v>
      </c>
      <c r="Q1101" s="662">
        <f t="shared" si="17"/>
        <v>58.275</v>
      </c>
    </row>
    <row r="1102" s="1" customFormat="1" spans="1:17">
      <c r="A1102" s="650">
        <v>366</v>
      </c>
      <c r="B1102" s="651" t="s">
        <v>3329</v>
      </c>
      <c r="C1102" s="652" t="s">
        <v>11416</v>
      </c>
      <c r="D1102" s="568"/>
      <c r="E1102" s="568"/>
      <c r="F1102" s="26" t="s">
        <v>391</v>
      </c>
      <c r="G1102" s="568"/>
      <c r="H1102" s="312"/>
      <c r="I1102" s="312"/>
      <c r="J1102" s="312"/>
      <c r="K1102" s="312"/>
      <c r="L1102" s="312"/>
      <c r="M1102" s="312"/>
      <c r="N1102" s="670">
        <v>2.6</v>
      </c>
      <c r="O1102" s="660">
        <v>2</v>
      </c>
      <c r="P1102" s="662">
        <v>11.25</v>
      </c>
      <c r="Q1102" s="662">
        <f t="shared" si="17"/>
        <v>29.25</v>
      </c>
    </row>
    <row r="1103" s="1" customFormat="1" spans="1:17">
      <c r="A1103" s="650">
        <v>367</v>
      </c>
      <c r="B1103" s="651" t="s">
        <v>11417</v>
      </c>
      <c r="C1103" s="652" t="s">
        <v>10427</v>
      </c>
      <c r="D1103" s="568"/>
      <c r="E1103" s="568"/>
      <c r="F1103" s="26" t="s">
        <v>391</v>
      </c>
      <c r="G1103" s="568"/>
      <c r="H1103" s="312"/>
      <c r="I1103" s="312"/>
      <c r="J1103" s="312"/>
      <c r="K1103" s="312"/>
      <c r="L1103" s="312"/>
      <c r="M1103" s="312"/>
      <c r="N1103" s="671">
        <v>1.3</v>
      </c>
      <c r="O1103" s="660">
        <v>1</v>
      </c>
      <c r="P1103" s="662">
        <v>11.25</v>
      </c>
      <c r="Q1103" s="662">
        <f t="shared" si="17"/>
        <v>14.625</v>
      </c>
    </row>
    <row r="1104" s="1" customFormat="1" spans="1:17">
      <c r="A1104" s="650">
        <v>368</v>
      </c>
      <c r="B1104" s="651" t="s">
        <v>9389</v>
      </c>
      <c r="C1104" s="652" t="s">
        <v>9390</v>
      </c>
      <c r="D1104" s="568"/>
      <c r="E1104" s="568"/>
      <c r="F1104" s="26" t="s">
        <v>391</v>
      </c>
      <c r="G1104" s="568"/>
      <c r="H1104" s="312"/>
      <c r="I1104" s="312"/>
      <c r="J1104" s="312"/>
      <c r="K1104" s="312"/>
      <c r="L1104" s="312"/>
      <c r="M1104" s="312"/>
      <c r="N1104" s="670">
        <v>5.18</v>
      </c>
      <c r="O1104" s="660">
        <v>4</v>
      </c>
      <c r="P1104" s="662">
        <v>11.25</v>
      </c>
      <c r="Q1104" s="662">
        <f t="shared" si="17"/>
        <v>58.275</v>
      </c>
    </row>
    <row r="1105" s="1" customFormat="1" spans="1:17">
      <c r="A1105" s="650">
        <v>369</v>
      </c>
      <c r="B1105" s="651" t="s">
        <v>11418</v>
      </c>
      <c r="C1105" s="652" t="s">
        <v>11419</v>
      </c>
      <c r="D1105" s="568"/>
      <c r="E1105" s="568"/>
      <c r="F1105" s="26" t="s">
        <v>391</v>
      </c>
      <c r="G1105" s="568"/>
      <c r="H1105" s="312"/>
      <c r="I1105" s="312"/>
      <c r="J1105" s="312"/>
      <c r="K1105" s="312"/>
      <c r="L1105" s="312"/>
      <c r="M1105" s="312"/>
      <c r="N1105" s="670">
        <v>7.8</v>
      </c>
      <c r="O1105" s="660">
        <v>6</v>
      </c>
      <c r="P1105" s="662">
        <v>11.25</v>
      </c>
      <c r="Q1105" s="662">
        <f t="shared" si="17"/>
        <v>87.75</v>
      </c>
    </row>
    <row r="1106" s="1" customFormat="1" spans="1:17">
      <c r="A1106" s="650">
        <v>370</v>
      </c>
      <c r="B1106" s="666" t="s">
        <v>11420</v>
      </c>
      <c r="C1106" s="652" t="s">
        <v>11421</v>
      </c>
      <c r="D1106" s="568"/>
      <c r="E1106" s="568"/>
      <c r="F1106" s="26" t="s">
        <v>391</v>
      </c>
      <c r="G1106" s="568"/>
      <c r="H1106" s="312"/>
      <c r="I1106" s="312"/>
      <c r="J1106" s="312"/>
      <c r="K1106" s="312"/>
      <c r="L1106" s="312"/>
      <c r="M1106" s="312"/>
      <c r="N1106" s="670">
        <v>6.48</v>
      </c>
      <c r="O1106" s="660">
        <v>5</v>
      </c>
      <c r="P1106" s="662">
        <v>11.25</v>
      </c>
      <c r="Q1106" s="662">
        <f t="shared" si="17"/>
        <v>72.9</v>
      </c>
    </row>
    <row r="1107" s="1" customFormat="1" spans="1:17">
      <c r="A1107" s="650">
        <v>371</v>
      </c>
      <c r="B1107" s="651" t="s">
        <v>9455</v>
      </c>
      <c r="C1107" s="652" t="s">
        <v>9456</v>
      </c>
      <c r="D1107" s="568"/>
      <c r="E1107" s="568"/>
      <c r="F1107" s="26" t="s">
        <v>391</v>
      </c>
      <c r="G1107" s="568"/>
      <c r="H1107" s="312"/>
      <c r="I1107" s="312"/>
      <c r="J1107" s="312"/>
      <c r="K1107" s="312"/>
      <c r="L1107" s="312"/>
      <c r="M1107" s="312"/>
      <c r="N1107" s="670">
        <v>3.88</v>
      </c>
      <c r="O1107" s="660">
        <v>3</v>
      </c>
      <c r="P1107" s="662">
        <v>11.25</v>
      </c>
      <c r="Q1107" s="662">
        <f t="shared" si="17"/>
        <v>43.65</v>
      </c>
    </row>
    <row r="1108" s="1" customFormat="1" spans="1:17">
      <c r="A1108" s="650">
        <v>372</v>
      </c>
      <c r="B1108" s="651" t="s">
        <v>11422</v>
      </c>
      <c r="C1108" s="652" t="s">
        <v>11423</v>
      </c>
      <c r="D1108" s="568"/>
      <c r="E1108" s="568"/>
      <c r="F1108" s="26" t="s">
        <v>391</v>
      </c>
      <c r="G1108" s="568"/>
      <c r="H1108" s="312"/>
      <c r="I1108" s="312"/>
      <c r="J1108" s="312"/>
      <c r="K1108" s="312"/>
      <c r="L1108" s="312"/>
      <c r="M1108" s="312"/>
      <c r="N1108" s="670">
        <v>2.6</v>
      </c>
      <c r="O1108" s="660">
        <v>2</v>
      </c>
      <c r="P1108" s="662">
        <v>11.25</v>
      </c>
      <c r="Q1108" s="662">
        <f t="shared" si="17"/>
        <v>29.25</v>
      </c>
    </row>
    <row r="1109" s="1" customFormat="1" spans="1:17">
      <c r="A1109" s="650">
        <v>373</v>
      </c>
      <c r="B1109" s="651" t="s">
        <v>9380</v>
      </c>
      <c r="C1109" s="652" t="s">
        <v>9381</v>
      </c>
      <c r="D1109" s="568"/>
      <c r="E1109" s="568"/>
      <c r="F1109" s="26" t="s">
        <v>391</v>
      </c>
      <c r="G1109" s="568"/>
      <c r="H1109" s="312"/>
      <c r="I1109" s="312"/>
      <c r="J1109" s="312"/>
      <c r="K1109" s="312"/>
      <c r="L1109" s="312"/>
      <c r="M1109" s="312"/>
      <c r="N1109" s="670">
        <v>6.48</v>
      </c>
      <c r="O1109" s="660">
        <v>5</v>
      </c>
      <c r="P1109" s="662">
        <v>11.25</v>
      </c>
      <c r="Q1109" s="662">
        <f t="shared" si="17"/>
        <v>72.9</v>
      </c>
    </row>
    <row r="1110" s="1" customFormat="1" spans="1:17">
      <c r="A1110" s="650">
        <v>374</v>
      </c>
      <c r="B1110" s="651" t="s">
        <v>9462</v>
      </c>
      <c r="C1110" s="652" t="s">
        <v>9463</v>
      </c>
      <c r="D1110" s="568"/>
      <c r="E1110" s="568"/>
      <c r="F1110" s="26" t="s">
        <v>391</v>
      </c>
      <c r="G1110" s="568"/>
      <c r="H1110" s="312"/>
      <c r="I1110" s="312"/>
      <c r="J1110" s="312"/>
      <c r="K1110" s="312"/>
      <c r="L1110" s="312"/>
      <c r="M1110" s="312"/>
      <c r="N1110" s="670">
        <v>3.88</v>
      </c>
      <c r="O1110" s="660">
        <v>3</v>
      </c>
      <c r="P1110" s="662">
        <v>11.25</v>
      </c>
      <c r="Q1110" s="662">
        <f t="shared" si="17"/>
        <v>43.65</v>
      </c>
    </row>
    <row r="1111" s="1" customFormat="1" spans="1:17">
      <c r="A1111" s="650">
        <v>375</v>
      </c>
      <c r="B1111" s="651" t="s">
        <v>11424</v>
      </c>
      <c r="C1111" s="652" t="s">
        <v>11425</v>
      </c>
      <c r="D1111" s="568"/>
      <c r="E1111" s="568"/>
      <c r="F1111" s="26" t="s">
        <v>391</v>
      </c>
      <c r="G1111" s="568"/>
      <c r="H1111" s="312"/>
      <c r="I1111" s="312"/>
      <c r="J1111" s="312"/>
      <c r="K1111" s="312"/>
      <c r="L1111" s="312"/>
      <c r="M1111" s="312"/>
      <c r="N1111" s="670">
        <v>3.88</v>
      </c>
      <c r="O1111" s="660">
        <v>3</v>
      </c>
      <c r="P1111" s="662">
        <v>11.25</v>
      </c>
      <c r="Q1111" s="662">
        <f t="shared" si="17"/>
        <v>43.65</v>
      </c>
    </row>
    <row r="1112" s="1" customFormat="1" spans="1:17">
      <c r="A1112" s="650">
        <v>376</v>
      </c>
      <c r="B1112" s="651" t="s">
        <v>11426</v>
      </c>
      <c r="C1112" s="652" t="s">
        <v>11427</v>
      </c>
      <c r="D1112" s="568"/>
      <c r="E1112" s="568"/>
      <c r="F1112" s="26" t="s">
        <v>391</v>
      </c>
      <c r="G1112" s="568"/>
      <c r="H1112" s="312"/>
      <c r="I1112" s="312"/>
      <c r="J1112" s="312"/>
      <c r="K1112" s="312"/>
      <c r="L1112" s="312"/>
      <c r="M1112" s="312"/>
      <c r="N1112" s="670">
        <v>7.8</v>
      </c>
      <c r="O1112" s="660">
        <v>6</v>
      </c>
      <c r="P1112" s="662">
        <v>11.25</v>
      </c>
      <c r="Q1112" s="662">
        <f t="shared" si="17"/>
        <v>87.75</v>
      </c>
    </row>
    <row r="1113" s="1" customFormat="1" spans="1:17">
      <c r="A1113" s="650">
        <v>377</v>
      </c>
      <c r="B1113" s="651" t="s">
        <v>11428</v>
      </c>
      <c r="C1113" s="652" t="s">
        <v>11429</v>
      </c>
      <c r="D1113" s="568"/>
      <c r="E1113" s="568"/>
      <c r="F1113" s="26" t="s">
        <v>391</v>
      </c>
      <c r="G1113" s="568"/>
      <c r="H1113" s="312"/>
      <c r="I1113" s="312"/>
      <c r="J1113" s="312"/>
      <c r="K1113" s="312"/>
      <c r="L1113" s="312"/>
      <c r="M1113" s="312"/>
      <c r="N1113" s="670">
        <v>6.48</v>
      </c>
      <c r="O1113" s="660">
        <v>5</v>
      </c>
      <c r="P1113" s="662">
        <v>11.25</v>
      </c>
      <c r="Q1113" s="662">
        <f t="shared" si="17"/>
        <v>72.9</v>
      </c>
    </row>
    <row r="1114" s="1" customFormat="1" spans="1:17">
      <c r="A1114" s="650">
        <v>378</v>
      </c>
      <c r="B1114" s="651" t="s">
        <v>11430</v>
      </c>
      <c r="C1114" s="652" t="s">
        <v>11431</v>
      </c>
      <c r="D1114" s="568"/>
      <c r="E1114" s="568"/>
      <c r="F1114" s="26" t="s">
        <v>391</v>
      </c>
      <c r="G1114" s="568"/>
      <c r="H1114" s="312"/>
      <c r="I1114" s="312"/>
      <c r="J1114" s="312"/>
      <c r="K1114" s="312"/>
      <c r="L1114" s="312"/>
      <c r="M1114" s="312"/>
      <c r="N1114" s="670">
        <v>5.18</v>
      </c>
      <c r="O1114" s="660">
        <v>4</v>
      </c>
      <c r="P1114" s="662">
        <v>11.25</v>
      </c>
      <c r="Q1114" s="662">
        <f t="shared" si="17"/>
        <v>58.275</v>
      </c>
    </row>
    <row r="1115" s="1" customFormat="1" spans="1:17">
      <c r="A1115" s="650">
        <v>379</v>
      </c>
      <c r="B1115" s="651" t="s">
        <v>11432</v>
      </c>
      <c r="C1115" s="652" t="s">
        <v>8039</v>
      </c>
      <c r="D1115" s="568"/>
      <c r="E1115" s="568"/>
      <c r="F1115" s="26" t="s">
        <v>391</v>
      </c>
      <c r="G1115" s="568"/>
      <c r="H1115" s="312"/>
      <c r="I1115" s="312"/>
      <c r="J1115" s="312"/>
      <c r="K1115" s="312"/>
      <c r="L1115" s="312"/>
      <c r="M1115" s="312"/>
      <c r="N1115" s="670">
        <v>6.48</v>
      </c>
      <c r="O1115" s="660">
        <v>5</v>
      </c>
      <c r="P1115" s="662">
        <v>11.25</v>
      </c>
      <c r="Q1115" s="662">
        <f t="shared" si="17"/>
        <v>72.9</v>
      </c>
    </row>
    <row r="1116" s="1" customFormat="1" spans="1:17">
      <c r="A1116" s="650">
        <v>380</v>
      </c>
      <c r="B1116" s="666" t="s">
        <v>11433</v>
      </c>
      <c r="C1116" s="652" t="s">
        <v>11434</v>
      </c>
      <c r="D1116" s="568"/>
      <c r="E1116" s="568"/>
      <c r="F1116" s="26" t="s">
        <v>391</v>
      </c>
      <c r="G1116" s="568"/>
      <c r="H1116" s="312"/>
      <c r="I1116" s="312"/>
      <c r="J1116" s="312"/>
      <c r="K1116" s="312"/>
      <c r="L1116" s="312"/>
      <c r="M1116" s="312"/>
      <c r="N1116" s="670">
        <v>9.1</v>
      </c>
      <c r="O1116" s="660">
        <v>7</v>
      </c>
      <c r="P1116" s="662">
        <v>11.25</v>
      </c>
      <c r="Q1116" s="662">
        <f t="shared" si="17"/>
        <v>102.375</v>
      </c>
    </row>
    <row r="1117" s="1" customFormat="1" spans="1:17">
      <c r="A1117" s="650">
        <v>381</v>
      </c>
      <c r="B1117" s="651" t="s">
        <v>9465</v>
      </c>
      <c r="C1117" s="652" t="s">
        <v>9466</v>
      </c>
      <c r="D1117" s="568"/>
      <c r="E1117" s="568"/>
      <c r="F1117" s="26" t="s">
        <v>391</v>
      </c>
      <c r="G1117" s="568"/>
      <c r="H1117" s="312"/>
      <c r="I1117" s="312"/>
      <c r="J1117" s="312"/>
      <c r="K1117" s="312"/>
      <c r="L1117" s="312"/>
      <c r="M1117" s="312"/>
      <c r="N1117" s="670">
        <v>3.88</v>
      </c>
      <c r="O1117" s="660">
        <v>3</v>
      </c>
      <c r="P1117" s="662">
        <v>11.25</v>
      </c>
      <c r="Q1117" s="662">
        <f t="shared" si="17"/>
        <v>43.65</v>
      </c>
    </row>
    <row r="1118" s="1" customFormat="1" spans="1:17">
      <c r="A1118" s="650">
        <v>382</v>
      </c>
      <c r="B1118" s="651" t="s">
        <v>9470</v>
      </c>
      <c r="C1118" s="652" t="s">
        <v>9471</v>
      </c>
      <c r="D1118" s="568"/>
      <c r="E1118" s="568"/>
      <c r="F1118" s="26" t="s">
        <v>391</v>
      </c>
      <c r="G1118" s="568"/>
      <c r="H1118" s="312"/>
      <c r="I1118" s="312"/>
      <c r="J1118" s="312"/>
      <c r="K1118" s="312"/>
      <c r="L1118" s="312"/>
      <c r="M1118" s="312"/>
      <c r="N1118" s="670">
        <v>10.38</v>
      </c>
      <c r="O1118" s="660">
        <v>8</v>
      </c>
      <c r="P1118" s="662">
        <v>11.25</v>
      </c>
      <c r="Q1118" s="662">
        <f t="shared" si="17"/>
        <v>116.775</v>
      </c>
    </row>
    <row r="1119" s="1" customFormat="1" spans="1:17">
      <c r="A1119" s="650">
        <v>383</v>
      </c>
      <c r="B1119" s="651" t="s">
        <v>11435</v>
      </c>
      <c r="C1119" s="652" t="s">
        <v>11436</v>
      </c>
      <c r="D1119" s="568"/>
      <c r="E1119" s="568"/>
      <c r="F1119" s="26" t="s">
        <v>391</v>
      </c>
      <c r="G1119" s="568"/>
      <c r="H1119" s="312"/>
      <c r="I1119" s="312"/>
      <c r="J1119" s="312"/>
      <c r="K1119" s="312"/>
      <c r="L1119" s="312"/>
      <c r="M1119" s="312"/>
      <c r="N1119" s="670">
        <v>3.88</v>
      </c>
      <c r="O1119" s="660">
        <v>3</v>
      </c>
      <c r="P1119" s="662">
        <v>11.25</v>
      </c>
      <c r="Q1119" s="662">
        <f t="shared" si="17"/>
        <v>43.65</v>
      </c>
    </row>
    <row r="1120" s="1" customFormat="1" spans="1:17">
      <c r="A1120" s="650">
        <v>384</v>
      </c>
      <c r="B1120" s="651" t="s">
        <v>11437</v>
      </c>
      <c r="C1120" s="652" t="s">
        <v>9935</v>
      </c>
      <c r="D1120" s="568"/>
      <c r="E1120" s="568"/>
      <c r="F1120" s="26" t="s">
        <v>391</v>
      </c>
      <c r="G1120" s="568"/>
      <c r="H1120" s="312"/>
      <c r="I1120" s="312"/>
      <c r="J1120" s="312"/>
      <c r="K1120" s="312"/>
      <c r="L1120" s="312"/>
      <c r="M1120" s="312"/>
      <c r="N1120" s="670">
        <v>2.6</v>
      </c>
      <c r="O1120" s="660">
        <v>2</v>
      </c>
      <c r="P1120" s="662">
        <v>11.25</v>
      </c>
      <c r="Q1120" s="662">
        <f t="shared" si="17"/>
        <v>29.25</v>
      </c>
    </row>
    <row r="1121" s="1" customFormat="1" spans="1:17">
      <c r="A1121" s="650">
        <v>385</v>
      </c>
      <c r="B1121" s="666" t="s">
        <v>9493</v>
      </c>
      <c r="C1121" s="652" t="s">
        <v>7617</v>
      </c>
      <c r="D1121" s="568"/>
      <c r="E1121" s="568"/>
      <c r="F1121" s="26" t="s">
        <v>391</v>
      </c>
      <c r="G1121" s="568"/>
      <c r="H1121" s="312"/>
      <c r="I1121" s="312"/>
      <c r="J1121" s="312"/>
      <c r="K1121" s="312"/>
      <c r="L1121" s="312"/>
      <c r="M1121" s="312"/>
      <c r="N1121" s="670">
        <v>3.88</v>
      </c>
      <c r="O1121" s="660">
        <v>3</v>
      </c>
      <c r="P1121" s="662">
        <v>11.25</v>
      </c>
      <c r="Q1121" s="662">
        <f t="shared" si="17"/>
        <v>43.65</v>
      </c>
    </row>
    <row r="1122" s="1" customFormat="1" spans="1:17">
      <c r="A1122" s="650">
        <v>386</v>
      </c>
      <c r="B1122" s="651" t="s">
        <v>11438</v>
      </c>
      <c r="C1122" s="652" t="s">
        <v>9452</v>
      </c>
      <c r="D1122" s="568"/>
      <c r="E1122" s="568"/>
      <c r="F1122" s="26" t="s">
        <v>391</v>
      </c>
      <c r="G1122" s="568"/>
      <c r="H1122" s="312"/>
      <c r="I1122" s="312"/>
      <c r="J1122" s="312"/>
      <c r="K1122" s="312"/>
      <c r="L1122" s="312"/>
      <c r="M1122" s="312"/>
      <c r="N1122" s="670">
        <v>6.48</v>
      </c>
      <c r="O1122" s="660">
        <v>5</v>
      </c>
      <c r="P1122" s="662">
        <v>11.25</v>
      </c>
      <c r="Q1122" s="662">
        <f t="shared" si="17"/>
        <v>72.9</v>
      </c>
    </row>
    <row r="1123" s="1" customFormat="1" spans="1:17">
      <c r="A1123" s="650">
        <v>387</v>
      </c>
      <c r="B1123" s="651" t="s">
        <v>11439</v>
      </c>
      <c r="C1123" s="652" t="s">
        <v>11440</v>
      </c>
      <c r="D1123" s="568"/>
      <c r="E1123" s="568"/>
      <c r="F1123" s="26" t="s">
        <v>391</v>
      </c>
      <c r="G1123" s="568"/>
      <c r="H1123" s="312"/>
      <c r="I1123" s="312"/>
      <c r="J1123" s="312"/>
      <c r="K1123" s="312"/>
      <c r="L1123" s="312"/>
      <c r="M1123" s="312"/>
      <c r="N1123" s="670">
        <v>6.48</v>
      </c>
      <c r="O1123" s="660">
        <v>5</v>
      </c>
      <c r="P1123" s="662">
        <v>11.25</v>
      </c>
      <c r="Q1123" s="662">
        <f t="shared" si="17"/>
        <v>72.9</v>
      </c>
    </row>
    <row r="1124" s="1" customFormat="1" spans="1:17">
      <c r="A1124" s="650">
        <v>388</v>
      </c>
      <c r="B1124" s="666" t="s">
        <v>11441</v>
      </c>
      <c r="C1124" s="652" t="s">
        <v>11442</v>
      </c>
      <c r="D1124" s="568"/>
      <c r="E1124" s="568"/>
      <c r="F1124" s="26" t="s">
        <v>391</v>
      </c>
      <c r="G1124" s="568"/>
      <c r="H1124" s="312"/>
      <c r="I1124" s="312"/>
      <c r="J1124" s="312"/>
      <c r="K1124" s="312"/>
      <c r="L1124" s="312"/>
      <c r="M1124" s="312"/>
      <c r="N1124" s="670">
        <v>2.6</v>
      </c>
      <c r="O1124" s="660">
        <v>2</v>
      </c>
      <c r="P1124" s="662">
        <v>11.25</v>
      </c>
      <c r="Q1124" s="662">
        <f t="shared" si="17"/>
        <v>29.25</v>
      </c>
    </row>
    <row r="1125" s="1" customFormat="1" spans="1:17">
      <c r="A1125" s="650">
        <v>389</v>
      </c>
      <c r="B1125" s="651" t="s">
        <v>6906</v>
      </c>
      <c r="C1125" s="652" t="s">
        <v>10921</v>
      </c>
      <c r="D1125" s="568"/>
      <c r="E1125" s="568"/>
      <c r="F1125" s="26" t="s">
        <v>391</v>
      </c>
      <c r="G1125" s="568"/>
      <c r="H1125" s="312"/>
      <c r="I1125" s="312"/>
      <c r="J1125" s="312"/>
      <c r="K1125" s="312"/>
      <c r="L1125" s="312"/>
      <c r="M1125" s="312"/>
      <c r="N1125" s="670">
        <v>2.6</v>
      </c>
      <c r="O1125" s="660">
        <v>2</v>
      </c>
      <c r="P1125" s="662">
        <v>11.25</v>
      </c>
      <c r="Q1125" s="662">
        <f t="shared" si="17"/>
        <v>29.25</v>
      </c>
    </row>
    <row r="1126" s="1" customFormat="1" spans="1:17">
      <c r="A1126" s="650">
        <v>390</v>
      </c>
      <c r="B1126" s="651" t="s">
        <v>9376</v>
      </c>
      <c r="C1126" s="652" t="s">
        <v>9377</v>
      </c>
      <c r="D1126" s="568"/>
      <c r="E1126" s="568"/>
      <c r="F1126" s="26" t="s">
        <v>391</v>
      </c>
      <c r="G1126" s="568"/>
      <c r="H1126" s="312"/>
      <c r="I1126" s="312"/>
      <c r="J1126" s="312"/>
      <c r="K1126" s="312"/>
      <c r="L1126" s="312"/>
      <c r="M1126" s="312"/>
      <c r="N1126" s="670">
        <v>3.88</v>
      </c>
      <c r="O1126" s="660">
        <v>3</v>
      </c>
      <c r="P1126" s="662">
        <v>11.25</v>
      </c>
      <c r="Q1126" s="662">
        <f t="shared" si="17"/>
        <v>43.65</v>
      </c>
    </row>
    <row r="1127" s="1" customFormat="1" spans="1:17">
      <c r="A1127" s="650">
        <v>391</v>
      </c>
      <c r="B1127" s="651" t="s">
        <v>9489</v>
      </c>
      <c r="C1127" s="652" t="s">
        <v>9490</v>
      </c>
      <c r="D1127" s="568"/>
      <c r="E1127" s="568"/>
      <c r="F1127" s="26" t="s">
        <v>391</v>
      </c>
      <c r="G1127" s="568"/>
      <c r="H1127" s="312"/>
      <c r="I1127" s="312"/>
      <c r="J1127" s="312"/>
      <c r="K1127" s="312"/>
      <c r="L1127" s="312"/>
      <c r="M1127" s="312"/>
      <c r="N1127" s="670">
        <v>7.8</v>
      </c>
      <c r="O1127" s="660">
        <v>6</v>
      </c>
      <c r="P1127" s="662">
        <v>11.25</v>
      </c>
      <c r="Q1127" s="662">
        <f t="shared" si="17"/>
        <v>87.75</v>
      </c>
    </row>
    <row r="1128" s="1" customFormat="1" spans="1:17">
      <c r="A1128" s="650">
        <v>392</v>
      </c>
      <c r="B1128" s="666" t="s">
        <v>11443</v>
      </c>
      <c r="C1128" s="652" t="s">
        <v>11444</v>
      </c>
      <c r="D1128" s="568"/>
      <c r="E1128" s="568"/>
      <c r="F1128" s="26" t="s">
        <v>391</v>
      </c>
      <c r="G1128" s="568"/>
      <c r="H1128" s="312"/>
      <c r="I1128" s="312"/>
      <c r="J1128" s="312"/>
      <c r="K1128" s="312"/>
      <c r="L1128" s="312"/>
      <c r="M1128" s="312"/>
      <c r="N1128" s="670">
        <v>6.48</v>
      </c>
      <c r="O1128" s="660">
        <v>5</v>
      </c>
      <c r="P1128" s="662">
        <v>11.25</v>
      </c>
      <c r="Q1128" s="662">
        <f t="shared" si="17"/>
        <v>72.9</v>
      </c>
    </row>
    <row r="1129" s="1" customFormat="1" spans="1:17">
      <c r="A1129" s="650">
        <v>393</v>
      </c>
      <c r="B1129" s="651" t="s">
        <v>11445</v>
      </c>
      <c r="C1129" s="652" t="s">
        <v>11446</v>
      </c>
      <c r="D1129" s="568"/>
      <c r="E1129" s="568"/>
      <c r="F1129" s="26" t="s">
        <v>391</v>
      </c>
      <c r="G1129" s="568"/>
      <c r="H1129" s="312"/>
      <c r="I1129" s="312"/>
      <c r="J1129" s="312"/>
      <c r="K1129" s="312"/>
      <c r="L1129" s="312"/>
      <c r="M1129" s="312"/>
      <c r="N1129" s="670">
        <v>5.18</v>
      </c>
      <c r="O1129" s="660">
        <v>4</v>
      </c>
      <c r="P1129" s="662">
        <v>11.25</v>
      </c>
      <c r="Q1129" s="662">
        <f t="shared" si="17"/>
        <v>58.275</v>
      </c>
    </row>
    <row r="1130" s="1" customFormat="1" spans="1:17">
      <c r="A1130" s="650">
        <v>394</v>
      </c>
      <c r="B1130" s="651" t="s">
        <v>11447</v>
      </c>
      <c r="C1130" s="652" t="s">
        <v>6822</v>
      </c>
      <c r="D1130" s="568"/>
      <c r="E1130" s="568"/>
      <c r="F1130" s="26" t="s">
        <v>391</v>
      </c>
      <c r="G1130" s="568"/>
      <c r="H1130" s="312"/>
      <c r="I1130" s="312"/>
      <c r="J1130" s="312"/>
      <c r="K1130" s="312"/>
      <c r="L1130" s="312"/>
      <c r="M1130" s="312"/>
      <c r="N1130" s="670">
        <v>7.8</v>
      </c>
      <c r="O1130" s="660">
        <v>6</v>
      </c>
      <c r="P1130" s="662">
        <v>11.25</v>
      </c>
      <c r="Q1130" s="662">
        <f t="shared" si="17"/>
        <v>87.75</v>
      </c>
    </row>
    <row r="1131" s="1" customFormat="1" spans="1:17">
      <c r="A1131" s="650">
        <v>395</v>
      </c>
      <c r="B1131" s="651" t="s">
        <v>11448</v>
      </c>
      <c r="C1131" s="652" t="s">
        <v>11449</v>
      </c>
      <c r="D1131" s="568"/>
      <c r="E1131" s="568"/>
      <c r="F1131" s="26" t="s">
        <v>391</v>
      </c>
      <c r="G1131" s="568"/>
      <c r="H1131" s="312"/>
      <c r="I1131" s="312"/>
      <c r="J1131" s="312"/>
      <c r="K1131" s="312"/>
      <c r="L1131" s="312"/>
      <c r="M1131" s="312"/>
      <c r="N1131" s="670">
        <v>3.88</v>
      </c>
      <c r="O1131" s="660">
        <v>3</v>
      </c>
      <c r="P1131" s="662">
        <v>11.25</v>
      </c>
      <c r="Q1131" s="662">
        <f t="shared" si="17"/>
        <v>43.65</v>
      </c>
    </row>
    <row r="1132" s="1" customFormat="1" spans="1:17">
      <c r="A1132" s="650">
        <v>396</v>
      </c>
      <c r="B1132" s="651" t="s">
        <v>11450</v>
      </c>
      <c r="C1132" s="652" t="s">
        <v>7488</v>
      </c>
      <c r="D1132" s="568"/>
      <c r="E1132" s="568"/>
      <c r="F1132" s="26" t="s">
        <v>391</v>
      </c>
      <c r="G1132" s="568"/>
      <c r="H1132" s="312"/>
      <c r="I1132" s="312"/>
      <c r="J1132" s="312"/>
      <c r="K1132" s="312"/>
      <c r="L1132" s="312"/>
      <c r="M1132" s="312"/>
      <c r="N1132" s="670">
        <v>3.88</v>
      </c>
      <c r="O1132" s="660">
        <v>3</v>
      </c>
      <c r="P1132" s="662">
        <v>11.25</v>
      </c>
      <c r="Q1132" s="662">
        <f t="shared" si="17"/>
        <v>43.65</v>
      </c>
    </row>
    <row r="1133" s="1" customFormat="1" spans="1:17">
      <c r="A1133" s="650">
        <v>397</v>
      </c>
      <c r="B1133" s="651" t="s">
        <v>9468</v>
      </c>
      <c r="C1133" s="652" t="s">
        <v>4123</v>
      </c>
      <c r="D1133" s="568"/>
      <c r="E1133" s="568"/>
      <c r="F1133" s="26" t="s">
        <v>391</v>
      </c>
      <c r="G1133" s="568"/>
      <c r="H1133" s="312"/>
      <c r="I1133" s="312"/>
      <c r="J1133" s="312"/>
      <c r="K1133" s="312"/>
      <c r="L1133" s="312"/>
      <c r="M1133" s="312"/>
      <c r="N1133" s="670">
        <v>3.88</v>
      </c>
      <c r="O1133" s="660">
        <v>3</v>
      </c>
      <c r="P1133" s="662">
        <v>11.25</v>
      </c>
      <c r="Q1133" s="662">
        <f t="shared" si="17"/>
        <v>43.65</v>
      </c>
    </row>
    <row r="1134" s="1" customFormat="1" spans="1:17">
      <c r="A1134" s="650">
        <v>398</v>
      </c>
      <c r="B1134" s="651" t="s">
        <v>11451</v>
      </c>
      <c r="C1134" s="652" t="s">
        <v>11452</v>
      </c>
      <c r="D1134" s="568"/>
      <c r="E1134" s="568"/>
      <c r="F1134" s="26" t="s">
        <v>391</v>
      </c>
      <c r="G1134" s="568"/>
      <c r="H1134" s="312"/>
      <c r="I1134" s="312"/>
      <c r="J1134" s="312"/>
      <c r="K1134" s="312"/>
      <c r="L1134" s="312"/>
      <c r="M1134" s="312"/>
      <c r="N1134" s="670">
        <v>5.18</v>
      </c>
      <c r="O1134" s="660">
        <v>4</v>
      </c>
      <c r="P1134" s="662">
        <v>11.25</v>
      </c>
      <c r="Q1134" s="662">
        <f t="shared" si="17"/>
        <v>58.275</v>
      </c>
    </row>
    <row r="1135" s="1" customFormat="1" spans="1:17">
      <c r="A1135" s="650">
        <v>399</v>
      </c>
      <c r="B1135" s="651" t="s">
        <v>11453</v>
      </c>
      <c r="C1135" s="652" t="s">
        <v>8402</v>
      </c>
      <c r="D1135" s="568"/>
      <c r="E1135" s="568"/>
      <c r="F1135" s="26" t="s">
        <v>391</v>
      </c>
      <c r="G1135" s="568"/>
      <c r="H1135" s="312"/>
      <c r="I1135" s="312"/>
      <c r="J1135" s="312"/>
      <c r="K1135" s="312"/>
      <c r="L1135" s="312"/>
      <c r="M1135" s="312"/>
      <c r="N1135" s="671">
        <v>1.3</v>
      </c>
      <c r="O1135" s="660">
        <v>1</v>
      </c>
      <c r="P1135" s="662">
        <v>11.25</v>
      </c>
      <c r="Q1135" s="662">
        <f t="shared" si="17"/>
        <v>14.625</v>
      </c>
    </row>
    <row r="1136" s="1" customFormat="1" spans="1:17">
      <c r="A1136" s="650">
        <v>400</v>
      </c>
      <c r="B1136" s="651" t="s">
        <v>11454</v>
      </c>
      <c r="C1136" s="652" t="s">
        <v>11455</v>
      </c>
      <c r="D1136" s="568"/>
      <c r="E1136" s="568"/>
      <c r="F1136" s="26" t="s">
        <v>391</v>
      </c>
      <c r="G1136" s="568"/>
      <c r="H1136" s="312"/>
      <c r="I1136" s="312"/>
      <c r="J1136" s="312"/>
      <c r="K1136" s="312"/>
      <c r="L1136" s="312"/>
      <c r="M1136" s="312"/>
      <c r="N1136" s="670">
        <v>3.88</v>
      </c>
      <c r="O1136" s="660">
        <v>3</v>
      </c>
      <c r="P1136" s="662">
        <v>11.25</v>
      </c>
      <c r="Q1136" s="662">
        <f t="shared" si="17"/>
        <v>43.65</v>
      </c>
    </row>
    <row r="1137" s="1" customFormat="1" spans="1:17">
      <c r="A1137" s="650">
        <v>401</v>
      </c>
      <c r="B1137" s="651" t="s">
        <v>11456</v>
      </c>
      <c r="C1137" s="652" t="s">
        <v>11457</v>
      </c>
      <c r="D1137" s="568"/>
      <c r="E1137" s="568"/>
      <c r="F1137" s="26" t="s">
        <v>391</v>
      </c>
      <c r="G1137" s="568"/>
      <c r="H1137" s="312"/>
      <c r="I1137" s="312"/>
      <c r="J1137" s="312"/>
      <c r="K1137" s="312"/>
      <c r="L1137" s="312"/>
      <c r="M1137" s="312"/>
      <c r="N1137" s="670">
        <v>6.48</v>
      </c>
      <c r="O1137" s="660">
        <v>5</v>
      </c>
      <c r="P1137" s="662">
        <v>11.25</v>
      </c>
      <c r="Q1137" s="662">
        <f t="shared" si="17"/>
        <v>72.9</v>
      </c>
    </row>
    <row r="1138" s="1" customFormat="1" spans="1:17">
      <c r="A1138" s="650">
        <v>402</v>
      </c>
      <c r="B1138" s="651" t="s">
        <v>9392</v>
      </c>
      <c r="C1138" s="652" t="s">
        <v>9393</v>
      </c>
      <c r="D1138" s="568"/>
      <c r="E1138" s="568"/>
      <c r="F1138" s="26" t="s">
        <v>391</v>
      </c>
      <c r="G1138" s="568"/>
      <c r="H1138" s="312"/>
      <c r="I1138" s="312"/>
      <c r="J1138" s="312"/>
      <c r="K1138" s="312"/>
      <c r="L1138" s="312"/>
      <c r="M1138" s="312"/>
      <c r="N1138" s="670">
        <v>5.18</v>
      </c>
      <c r="O1138" s="660">
        <v>4</v>
      </c>
      <c r="P1138" s="662">
        <v>11.25</v>
      </c>
      <c r="Q1138" s="662">
        <f t="shared" si="17"/>
        <v>58.275</v>
      </c>
    </row>
    <row r="1139" s="1" customFormat="1" spans="1:17">
      <c r="A1139" s="650">
        <v>403</v>
      </c>
      <c r="B1139" s="651" t="s">
        <v>9369</v>
      </c>
      <c r="C1139" s="652" t="s">
        <v>9370</v>
      </c>
      <c r="D1139" s="568"/>
      <c r="E1139" s="568"/>
      <c r="F1139" s="26" t="s">
        <v>391</v>
      </c>
      <c r="G1139" s="568"/>
      <c r="H1139" s="312"/>
      <c r="I1139" s="312"/>
      <c r="J1139" s="312"/>
      <c r="K1139" s="312"/>
      <c r="L1139" s="312"/>
      <c r="M1139" s="312"/>
      <c r="N1139" s="670">
        <v>6.48</v>
      </c>
      <c r="O1139" s="660">
        <v>5</v>
      </c>
      <c r="P1139" s="662">
        <v>11.25</v>
      </c>
      <c r="Q1139" s="662">
        <f t="shared" si="17"/>
        <v>72.9</v>
      </c>
    </row>
    <row r="1140" s="1" customFormat="1" spans="1:17">
      <c r="A1140" s="650">
        <v>404</v>
      </c>
      <c r="B1140" s="651" t="s">
        <v>11458</v>
      </c>
      <c r="C1140" s="652" t="s">
        <v>1985</v>
      </c>
      <c r="D1140" s="568"/>
      <c r="E1140" s="568"/>
      <c r="F1140" s="26" t="s">
        <v>391</v>
      </c>
      <c r="G1140" s="568"/>
      <c r="H1140" s="312"/>
      <c r="I1140" s="312"/>
      <c r="J1140" s="312"/>
      <c r="K1140" s="312"/>
      <c r="L1140" s="312"/>
      <c r="M1140" s="312"/>
      <c r="N1140" s="670">
        <v>3.88</v>
      </c>
      <c r="O1140" s="660">
        <v>3</v>
      </c>
      <c r="P1140" s="662">
        <v>11.25</v>
      </c>
      <c r="Q1140" s="662">
        <f t="shared" si="17"/>
        <v>43.65</v>
      </c>
    </row>
    <row r="1141" s="1" customFormat="1" spans="1:17">
      <c r="A1141" s="650">
        <v>405</v>
      </c>
      <c r="B1141" s="651" t="s">
        <v>11459</v>
      </c>
      <c r="C1141" s="652" t="s">
        <v>11460</v>
      </c>
      <c r="D1141" s="568"/>
      <c r="E1141" s="568"/>
      <c r="F1141" s="26" t="s">
        <v>391</v>
      </c>
      <c r="G1141" s="568"/>
      <c r="H1141" s="312"/>
      <c r="I1141" s="312"/>
      <c r="J1141" s="312"/>
      <c r="K1141" s="312"/>
      <c r="L1141" s="312"/>
      <c r="M1141" s="312"/>
      <c r="N1141" s="670">
        <v>6.48</v>
      </c>
      <c r="O1141" s="660">
        <v>5</v>
      </c>
      <c r="P1141" s="662">
        <v>11.25</v>
      </c>
      <c r="Q1141" s="662">
        <f t="shared" si="17"/>
        <v>72.9</v>
      </c>
    </row>
    <row r="1142" s="1" customFormat="1" spans="1:17">
      <c r="A1142" s="650">
        <v>406</v>
      </c>
      <c r="B1142" s="651" t="s">
        <v>11461</v>
      </c>
      <c r="C1142" s="652" t="s">
        <v>11462</v>
      </c>
      <c r="D1142" s="568"/>
      <c r="E1142" s="568"/>
      <c r="F1142" s="26" t="s">
        <v>391</v>
      </c>
      <c r="G1142" s="568"/>
      <c r="H1142" s="312"/>
      <c r="I1142" s="312"/>
      <c r="J1142" s="312"/>
      <c r="K1142" s="312"/>
      <c r="L1142" s="312"/>
      <c r="M1142" s="312"/>
      <c r="N1142" s="670">
        <v>7.8</v>
      </c>
      <c r="O1142" s="660">
        <v>6</v>
      </c>
      <c r="P1142" s="662">
        <v>11.25</v>
      </c>
      <c r="Q1142" s="662">
        <f t="shared" si="17"/>
        <v>87.75</v>
      </c>
    </row>
    <row r="1143" s="1" customFormat="1" spans="1:17">
      <c r="A1143" s="650">
        <v>407</v>
      </c>
      <c r="B1143" s="666" t="s">
        <v>11463</v>
      </c>
      <c r="C1143" s="652" t="s">
        <v>11464</v>
      </c>
      <c r="D1143" s="568"/>
      <c r="E1143" s="568"/>
      <c r="F1143" s="26" t="s">
        <v>391</v>
      </c>
      <c r="G1143" s="568"/>
      <c r="H1143" s="312"/>
      <c r="I1143" s="312"/>
      <c r="J1143" s="312"/>
      <c r="K1143" s="312"/>
      <c r="L1143" s="312"/>
      <c r="M1143" s="312"/>
      <c r="N1143" s="670">
        <v>10.38</v>
      </c>
      <c r="O1143" s="660">
        <v>8</v>
      </c>
      <c r="P1143" s="662">
        <v>11.25</v>
      </c>
      <c r="Q1143" s="662">
        <f t="shared" si="17"/>
        <v>116.775</v>
      </c>
    </row>
    <row r="1144" s="1" customFormat="1" spans="1:17">
      <c r="A1144" s="650">
        <v>408</v>
      </c>
      <c r="B1144" s="675" t="s">
        <v>11465</v>
      </c>
      <c r="C1144" s="652" t="s">
        <v>11466</v>
      </c>
      <c r="D1144" s="568"/>
      <c r="E1144" s="568"/>
      <c r="F1144" s="26" t="s">
        <v>391</v>
      </c>
      <c r="G1144" s="568"/>
      <c r="H1144" s="312"/>
      <c r="I1144" s="312"/>
      <c r="J1144" s="312"/>
      <c r="K1144" s="312"/>
      <c r="L1144" s="312"/>
      <c r="M1144" s="312"/>
      <c r="N1144" s="670">
        <v>6.48</v>
      </c>
      <c r="O1144" s="660">
        <v>5</v>
      </c>
      <c r="P1144" s="662">
        <v>11.25</v>
      </c>
      <c r="Q1144" s="662">
        <f t="shared" si="17"/>
        <v>72.9</v>
      </c>
    </row>
    <row r="1145" s="1" customFormat="1" spans="1:17">
      <c r="A1145" s="650">
        <v>409</v>
      </c>
      <c r="B1145" s="651" t="s">
        <v>11467</v>
      </c>
      <c r="C1145" s="652" t="s">
        <v>9881</v>
      </c>
      <c r="D1145" s="568"/>
      <c r="E1145" s="568"/>
      <c r="F1145" s="26" t="s">
        <v>391</v>
      </c>
      <c r="G1145" s="568"/>
      <c r="H1145" s="312"/>
      <c r="I1145" s="312"/>
      <c r="J1145" s="312"/>
      <c r="K1145" s="312"/>
      <c r="L1145" s="312"/>
      <c r="M1145" s="312"/>
      <c r="N1145" s="670">
        <v>2.6</v>
      </c>
      <c r="O1145" s="660">
        <v>2</v>
      </c>
      <c r="P1145" s="662">
        <v>11.25</v>
      </c>
      <c r="Q1145" s="662">
        <f t="shared" si="17"/>
        <v>29.25</v>
      </c>
    </row>
    <row r="1146" s="1" customFormat="1" spans="1:17">
      <c r="A1146" s="650">
        <v>410</v>
      </c>
      <c r="B1146" s="651" t="s">
        <v>11468</v>
      </c>
      <c r="C1146" s="652" t="s">
        <v>11469</v>
      </c>
      <c r="D1146" s="568"/>
      <c r="E1146" s="568"/>
      <c r="F1146" s="26" t="s">
        <v>391</v>
      </c>
      <c r="G1146" s="568"/>
      <c r="H1146" s="312"/>
      <c r="I1146" s="312"/>
      <c r="J1146" s="312"/>
      <c r="K1146" s="312"/>
      <c r="L1146" s="312"/>
      <c r="M1146" s="312"/>
      <c r="N1146" s="670">
        <v>3.88</v>
      </c>
      <c r="O1146" s="660">
        <v>3</v>
      </c>
      <c r="P1146" s="662">
        <v>11.25</v>
      </c>
      <c r="Q1146" s="662">
        <f t="shared" si="17"/>
        <v>43.65</v>
      </c>
    </row>
    <row r="1147" s="1" customFormat="1" spans="1:17">
      <c r="A1147" s="650">
        <v>411</v>
      </c>
      <c r="B1147" s="651" t="s">
        <v>4683</v>
      </c>
      <c r="C1147" s="652" t="s">
        <v>11470</v>
      </c>
      <c r="D1147" s="568"/>
      <c r="E1147" s="568"/>
      <c r="F1147" s="26" t="s">
        <v>391</v>
      </c>
      <c r="G1147" s="568"/>
      <c r="H1147" s="312"/>
      <c r="I1147" s="312"/>
      <c r="J1147" s="312"/>
      <c r="K1147" s="312"/>
      <c r="L1147" s="312"/>
      <c r="M1147" s="312"/>
      <c r="N1147" s="670">
        <v>3.88</v>
      </c>
      <c r="O1147" s="660">
        <v>3</v>
      </c>
      <c r="P1147" s="662">
        <v>11.25</v>
      </c>
      <c r="Q1147" s="662">
        <f t="shared" si="17"/>
        <v>43.65</v>
      </c>
    </row>
    <row r="1148" s="1" customFormat="1" spans="1:17">
      <c r="A1148" s="650">
        <v>412</v>
      </c>
      <c r="B1148" s="666" t="s">
        <v>11471</v>
      </c>
      <c r="C1148" s="652" t="s">
        <v>11472</v>
      </c>
      <c r="D1148" s="568"/>
      <c r="E1148" s="568"/>
      <c r="F1148" s="26" t="s">
        <v>391</v>
      </c>
      <c r="G1148" s="568"/>
      <c r="H1148" s="312"/>
      <c r="I1148" s="312"/>
      <c r="J1148" s="312"/>
      <c r="K1148" s="312"/>
      <c r="L1148" s="312"/>
      <c r="M1148" s="312"/>
      <c r="N1148" s="670">
        <v>5.18</v>
      </c>
      <c r="O1148" s="660">
        <v>4</v>
      </c>
      <c r="P1148" s="662">
        <v>11.25</v>
      </c>
      <c r="Q1148" s="662">
        <f t="shared" si="17"/>
        <v>58.275</v>
      </c>
    </row>
    <row r="1149" s="1" customFormat="1" spans="1:17">
      <c r="A1149" s="650">
        <v>413</v>
      </c>
      <c r="B1149" s="651" t="s">
        <v>11473</v>
      </c>
      <c r="C1149" s="652" t="s">
        <v>11474</v>
      </c>
      <c r="D1149" s="568"/>
      <c r="E1149" s="568"/>
      <c r="F1149" s="26" t="s">
        <v>391</v>
      </c>
      <c r="G1149" s="568"/>
      <c r="H1149" s="312"/>
      <c r="I1149" s="312"/>
      <c r="J1149" s="312"/>
      <c r="K1149" s="312"/>
      <c r="L1149" s="312"/>
      <c r="M1149" s="312"/>
      <c r="N1149" s="670">
        <v>3.88</v>
      </c>
      <c r="O1149" s="660">
        <v>3</v>
      </c>
      <c r="P1149" s="662">
        <v>11.25</v>
      </c>
      <c r="Q1149" s="662">
        <f t="shared" si="17"/>
        <v>43.65</v>
      </c>
    </row>
    <row r="1150" s="1" customFormat="1" spans="1:17">
      <c r="A1150" s="650">
        <v>414</v>
      </c>
      <c r="B1150" s="651" t="s">
        <v>11475</v>
      </c>
      <c r="C1150" s="652" t="s">
        <v>11476</v>
      </c>
      <c r="D1150" s="568"/>
      <c r="E1150" s="568"/>
      <c r="F1150" s="26" t="s">
        <v>391</v>
      </c>
      <c r="G1150" s="568"/>
      <c r="H1150" s="312"/>
      <c r="I1150" s="312"/>
      <c r="J1150" s="312"/>
      <c r="K1150" s="312"/>
      <c r="L1150" s="312"/>
      <c r="M1150" s="312"/>
      <c r="N1150" s="670">
        <v>3.88</v>
      </c>
      <c r="O1150" s="660">
        <v>3</v>
      </c>
      <c r="P1150" s="662">
        <v>11.25</v>
      </c>
      <c r="Q1150" s="662">
        <f t="shared" si="17"/>
        <v>43.65</v>
      </c>
    </row>
    <row r="1151" s="1" customFormat="1" spans="1:17">
      <c r="A1151" s="650">
        <v>415</v>
      </c>
      <c r="B1151" s="651" t="s">
        <v>11477</v>
      </c>
      <c r="C1151" s="652" t="s">
        <v>11478</v>
      </c>
      <c r="D1151" s="568"/>
      <c r="E1151" s="568"/>
      <c r="F1151" s="26" t="s">
        <v>391</v>
      </c>
      <c r="G1151" s="568"/>
      <c r="H1151" s="312"/>
      <c r="I1151" s="312"/>
      <c r="J1151" s="312"/>
      <c r="K1151" s="312"/>
      <c r="L1151" s="312"/>
      <c r="M1151" s="312"/>
      <c r="N1151" s="670">
        <v>2.6</v>
      </c>
      <c r="O1151" s="660">
        <v>2</v>
      </c>
      <c r="P1151" s="662">
        <v>11.25</v>
      </c>
      <c r="Q1151" s="662">
        <f t="shared" si="17"/>
        <v>29.25</v>
      </c>
    </row>
    <row r="1152" s="1" customFormat="1" spans="1:17">
      <c r="A1152" s="650">
        <v>416</v>
      </c>
      <c r="B1152" s="651" t="s">
        <v>11479</v>
      </c>
      <c r="C1152" s="652" t="s">
        <v>11480</v>
      </c>
      <c r="D1152" s="568"/>
      <c r="E1152" s="568"/>
      <c r="F1152" s="26" t="s">
        <v>391</v>
      </c>
      <c r="G1152" s="568"/>
      <c r="H1152" s="312"/>
      <c r="I1152" s="312"/>
      <c r="J1152" s="312"/>
      <c r="K1152" s="312"/>
      <c r="L1152" s="312"/>
      <c r="M1152" s="312"/>
      <c r="N1152" s="670">
        <v>3.88</v>
      </c>
      <c r="O1152" s="660">
        <v>3</v>
      </c>
      <c r="P1152" s="662">
        <v>11.25</v>
      </c>
      <c r="Q1152" s="662">
        <f t="shared" si="17"/>
        <v>43.65</v>
      </c>
    </row>
    <row r="1153" s="1" customFormat="1" spans="1:17">
      <c r="A1153" s="650">
        <v>417</v>
      </c>
      <c r="B1153" s="651" t="s">
        <v>11481</v>
      </c>
      <c r="C1153" s="652" t="s">
        <v>3191</v>
      </c>
      <c r="D1153" s="568"/>
      <c r="E1153" s="568"/>
      <c r="F1153" s="26" t="s">
        <v>391</v>
      </c>
      <c r="G1153" s="568"/>
      <c r="H1153" s="312"/>
      <c r="I1153" s="312"/>
      <c r="J1153" s="312"/>
      <c r="K1153" s="312"/>
      <c r="L1153" s="312"/>
      <c r="M1153" s="312"/>
      <c r="N1153" s="670">
        <v>5.18</v>
      </c>
      <c r="O1153" s="660">
        <v>4</v>
      </c>
      <c r="P1153" s="662">
        <v>11.25</v>
      </c>
      <c r="Q1153" s="662">
        <f t="shared" si="17"/>
        <v>58.275</v>
      </c>
    </row>
    <row r="1154" s="1" customFormat="1" spans="1:17">
      <c r="A1154" s="650">
        <v>418</v>
      </c>
      <c r="B1154" s="651" t="s">
        <v>3204</v>
      </c>
      <c r="C1154" s="652" t="s">
        <v>11482</v>
      </c>
      <c r="D1154" s="568"/>
      <c r="E1154" s="568"/>
      <c r="F1154" s="26" t="s">
        <v>391</v>
      </c>
      <c r="G1154" s="568"/>
      <c r="H1154" s="312"/>
      <c r="I1154" s="312"/>
      <c r="J1154" s="312"/>
      <c r="K1154" s="312"/>
      <c r="L1154" s="312"/>
      <c r="M1154" s="312"/>
      <c r="N1154" s="670">
        <v>7.8</v>
      </c>
      <c r="O1154" s="660">
        <v>6</v>
      </c>
      <c r="P1154" s="662">
        <v>11.25</v>
      </c>
      <c r="Q1154" s="662">
        <f t="shared" si="17"/>
        <v>87.75</v>
      </c>
    </row>
    <row r="1155" s="1" customFormat="1" spans="1:17">
      <c r="A1155" s="650">
        <v>419</v>
      </c>
      <c r="B1155" s="651" t="s">
        <v>11483</v>
      </c>
      <c r="C1155" s="652" t="s">
        <v>11484</v>
      </c>
      <c r="D1155" s="568"/>
      <c r="E1155" s="568"/>
      <c r="F1155" s="26" t="s">
        <v>391</v>
      </c>
      <c r="G1155" s="568"/>
      <c r="H1155" s="312"/>
      <c r="I1155" s="312"/>
      <c r="J1155" s="312"/>
      <c r="K1155" s="312"/>
      <c r="L1155" s="312"/>
      <c r="M1155" s="312"/>
      <c r="N1155" s="670">
        <v>2.6</v>
      </c>
      <c r="O1155" s="660">
        <v>2</v>
      </c>
      <c r="P1155" s="662">
        <v>11.25</v>
      </c>
      <c r="Q1155" s="662">
        <f t="shared" si="17"/>
        <v>29.25</v>
      </c>
    </row>
    <row r="1156" s="1" customFormat="1" spans="1:17">
      <c r="A1156" s="650">
        <v>420</v>
      </c>
      <c r="B1156" s="666" t="s">
        <v>11485</v>
      </c>
      <c r="C1156" s="652" t="s">
        <v>11486</v>
      </c>
      <c r="D1156" s="568"/>
      <c r="E1156" s="568"/>
      <c r="F1156" s="26" t="s">
        <v>391</v>
      </c>
      <c r="G1156" s="568"/>
      <c r="H1156" s="312"/>
      <c r="I1156" s="312"/>
      <c r="J1156" s="312"/>
      <c r="K1156" s="312"/>
      <c r="L1156" s="312"/>
      <c r="M1156" s="312"/>
      <c r="N1156" s="670">
        <v>6.48</v>
      </c>
      <c r="O1156" s="660">
        <v>5</v>
      </c>
      <c r="P1156" s="662">
        <v>11.25</v>
      </c>
      <c r="Q1156" s="662">
        <f t="shared" si="17"/>
        <v>72.9</v>
      </c>
    </row>
    <row r="1157" s="1" customFormat="1" spans="1:17">
      <c r="A1157" s="650">
        <v>421</v>
      </c>
      <c r="B1157" s="651" t="s">
        <v>11487</v>
      </c>
      <c r="C1157" s="652" t="s">
        <v>11488</v>
      </c>
      <c r="D1157" s="568"/>
      <c r="E1157" s="568"/>
      <c r="F1157" s="26" t="s">
        <v>391</v>
      </c>
      <c r="G1157" s="568"/>
      <c r="H1157" s="312"/>
      <c r="I1157" s="312"/>
      <c r="J1157" s="312"/>
      <c r="K1157" s="312"/>
      <c r="L1157" s="312"/>
      <c r="M1157" s="312"/>
      <c r="N1157" s="670">
        <v>3.88</v>
      </c>
      <c r="O1157" s="660">
        <v>3</v>
      </c>
      <c r="P1157" s="662">
        <v>11.25</v>
      </c>
      <c r="Q1157" s="662">
        <f t="shared" si="17"/>
        <v>43.65</v>
      </c>
    </row>
    <row r="1158" s="1" customFormat="1" spans="1:17">
      <c r="A1158" s="650">
        <v>422</v>
      </c>
      <c r="B1158" s="651" t="s">
        <v>3493</v>
      </c>
      <c r="C1158" s="652" t="s">
        <v>8498</v>
      </c>
      <c r="D1158" s="568"/>
      <c r="E1158" s="568"/>
      <c r="F1158" s="26" t="s">
        <v>391</v>
      </c>
      <c r="G1158" s="568"/>
      <c r="H1158" s="312"/>
      <c r="I1158" s="312"/>
      <c r="J1158" s="312"/>
      <c r="K1158" s="312"/>
      <c r="L1158" s="312"/>
      <c r="M1158" s="312"/>
      <c r="N1158" s="670">
        <v>3.88</v>
      </c>
      <c r="O1158" s="660">
        <v>3</v>
      </c>
      <c r="P1158" s="662">
        <v>11.25</v>
      </c>
      <c r="Q1158" s="662">
        <f t="shared" ref="Q1158:Q1221" si="18">N1158*11.25</f>
        <v>43.65</v>
      </c>
    </row>
    <row r="1159" s="1" customFormat="1" spans="1:17">
      <c r="A1159" s="650">
        <v>423</v>
      </c>
      <c r="B1159" s="651" t="s">
        <v>11489</v>
      </c>
      <c r="C1159" s="652" t="s">
        <v>11490</v>
      </c>
      <c r="D1159" s="568"/>
      <c r="E1159" s="568"/>
      <c r="F1159" s="26" t="s">
        <v>391</v>
      </c>
      <c r="G1159" s="568"/>
      <c r="H1159" s="312"/>
      <c r="I1159" s="312"/>
      <c r="J1159" s="312"/>
      <c r="K1159" s="312"/>
      <c r="L1159" s="312"/>
      <c r="M1159" s="312"/>
      <c r="N1159" s="670">
        <v>3.88</v>
      </c>
      <c r="O1159" s="660">
        <v>3</v>
      </c>
      <c r="P1159" s="662">
        <v>11.25</v>
      </c>
      <c r="Q1159" s="662">
        <f t="shared" si="18"/>
        <v>43.65</v>
      </c>
    </row>
    <row r="1160" s="1" customFormat="1" spans="1:17">
      <c r="A1160" s="650">
        <v>424</v>
      </c>
      <c r="B1160" s="651" t="s">
        <v>11491</v>
      </c>
      <c r="C1160" s="652" t="s">
        <v>11288</v>
      </c>
      <c r="D1160" s="568"/>
      <c r="E1160" s="568"/>
      <c r="F1160" s="26" t="s">
        <v>391</v>
      </c>
      <c r="G1160" s="568"/>
      <c r="H1160" s="312"/>
      <c r="I1160" s="312"/>
      <c r="J1160" s="312"/>
      <c r="K1160" s="312"/>
      <c r="L1160" s="312"/>
      <c r="M1160" s="312"/>
      <c r="N1160" s="670">
        <v>10.38</v>
      </c>
      <c r="O1160" s="660">
        <v>8</v>
      </c>
      <c r="P1160" s="662">
        <v>11.25</v>
      </c>
      <c r="Q1160" s="662">
        <f t="shared" si="18"/>
        <v>116.775</v>
      </c>
    </row>
    <row r="1161" s="1" customFormat="1" spans="1:17">
      <c r="A1161" s="650">
        <v>425</v>
      </c>
      <c r="B1161" s="651" t="s">
        <v>11492</v>
      </c>
      <c r="C1161" s="652" t="s">
        <v>11493</v>
      </c>
      <c r="D1161" s="568"/>
      <c r="E1161" s="568"/>
      <c r="F1161" s="26" t="s">
        <v>391</v>
      </c>
      <c r="G1161" s="568"/>
      <c r="H1161" s="312"/>
      <c r="I1161" s="312"/>
      <c r="J1161" s="312"/>
      <c r="K1161" s="312"/>
      <c r="L1161" s="312"/>
      <c r="M1161" s="312"/>
      <c r="N1161" s="670">
        <v>2.6</v>
      </c>
      <c r="O1161" s="660">
        <v>2</v>
      </c>
      <c r="P1161" s="662">
        <v>11.25</v>
      </c>
      <c r="Q1161" s="662">
        <f t="shared" si="18"/>
        <v>29.25</v>
      </c>
    </row>
    <row r="1162" s="1" customFormat="1" spans="1:17">
      <c r="A1162" s="650">
        <v>426</v>
      </c>
      <c r="B1162" s="651" t="s">
        <v>11494</v>
      </c>
      <c r="C1162" s="652" t="s">
        <v>4046</v>
      </c>
      <c r="D1162" s="568"/>
      <c r="E1162" s="568"/>
      <c r="F1162" s="26" t="s">
        <v>391</v>
      </c>
      <c r="G1162" s="568"/>
      <c r="H1162" s="312"/>
      <c r="I1162" s="312"/>
      <c r="J1162" s="312"/>
      <c r="K1162" s="312"/>
      <c r="L1162" s="312"/>
      <c r="M1162" s="312"/>
      <c r="N1162" s="670">
        <v>2.6</v>
      </c>
      <c r="O1162" s="660">
        <v>2</v>
      </c>
      <c r="P1162" s="662">
        <v>11.25</v>
      </c>
      <c r="Q1162" s="662">
        <f t="shared" si="18"/>
        <v>29.25</v>
      </c>
    </row>
    <row r="1163" s="1" customFormat="1" spans="1:17">
      <c r="A1163" s="650">
        <v>427</v>
      </c>
      <c r="B1163" s="651" t="s">
        <v>11495</v>
      </c>
      <c r="C1163" s="652" t="s">
        <v>11496</v>
      </c>
      <c r="D1163" s="568"/>
      <c r="E1163" s="568"/>
      <c r="F1163" s="26" t="s">
        <v>391</v>
      </c>
      <c r="G1163" s="568"/>
      <c r="H1163" s="312"/>
      <c r="I1163" s="312"/>
      <c r="J1163" s="312"/>
      <c r="K1163" s="312"/>
      <c r="L1163" s="312"/>
      <c r="M1163" s="312"/>
      <c r="N1163" s="670">
        <v>3.88</v>
      </c>
      <c r="O1163" s="660">
        <v>3</v>
      </c>
      <c r="P1163" s="662">
        <v>11.25</v>
      </c>
      <c r="Q1163" s="662">
        <f t="shared" si="18"/>
        <v>43.65</v>
      </c>
    </row>
    <row r="1164" s="1" customFormat="1" spans="1:17">
      <c r="A1164" s="650">
        <v>428</v>
      </c>
      <c r="B1164" s="651" t="s">
        <v>11497</v>
      </c>
      <c r="C1164" s="652" t="s">
        <v>11498</v>
      </c>
      <c r="D1164" s="568"/>
      <c r="E1164" s="568"/>
      <c r="F1164" s="26" t="s">
        <v>391</v>
      </c>
      <c r="G1164" s="568"/>
      <c r="H1164" s="312"/>
      <c r="I1164" s="312"/>
      <c r="J1164" s="312"/>
      <c r="K1164" s="312"/>
      <c r="L1164" s="312"/>
      <c r="M1164" s="312"/>
      <c r="N1164" s="670">
        <v>5.18</v>
      </c>
      <c r="O1164" s="660">
        <v>4</v>
      </c>
      <c r="P1164" s="662">
        <v>11.25</v>
      </c>
      <c r="Q1164" s="662">
        <f t="shared" si="18"/>
        <v>58.275</v>
      </c>
    </row>
    <row r="1165" s="1" customFormat="1" spans="1:17">
      <c r="A1165" s="650">
        <v>429</v>
      </c>
      <c r="B1165" s="651" t="s">
        <v>11499</v>
      </c>
      <c r="C1165" s="652" t="s">
        <v>11500</v>
      </c>
      <c r="D1165" s="568"/>
      <c r="E1165" s="568"/>
      <c r="F1165" s="26" t="s">
        <v>391</v>
      </c>
      <c r="G1165" s="568"/>
      <c r="H1165" s="312"/>
      <c r="I1165" s="312"/>
      <c r="J1165" s="312"/>
      <c r="K1165" s="312"/>
      <c r="L1165" s="312"/>
      <c r="M1165" s="312"/>
      <c r="N1165" s="670">
        <v>5.18</v>
      </c>
      <c r="O1165" s="660">
        <v>4</v>
      </c>
      <c r="P1165" s="662">
        <v>11.25</v>
      </c>
      <c r="Q1165" s="662">
        <f t="shared" si="18"/>
        <v>58.275</v>
      </c>
    </row>
    <row r="1166" s="1" customFormat="1" spans="1:17">
      <c r="A1166" s="650">
        <v>430</v>
      </c>
      <c r="B1166" s="651" t="s">
        <v>11501</v>
      </c>
      <c r="C1166" s="652" t="s">
        <v>8935</v>
      </c>
      <c r="D1166" s="568"/>
      <c r="E1166" s="568"/>
      <c r="F1166" s="26" t="s">
        <v>391</v>
      </c>
      <c r="G1166" s="568"/>
      <c r="H1166" s="312"/>
      <c r="I1166" s="312"/>
      <c r="J1166" s="312"/>
      <c r="K1166" s="312"/>
      <c r="L1166" s="312"/>
      <c r="M1166" s="312"/>
      <c r="N1166" s="670">
        <v>5.18</v>
      </c>
      <c r="O1166" s="660">
        <v>4</v>
      </c>
      <c r="P1166" s="662">
        <v>11.25</v>
      </c>
      <c r="Q1166" s="662">
        <f t="shared" si="18"/>
        <v>58.275</v>
      </c>
    </row>
    <row r="1167" s="1" customFormat="1" spans="1:17">
      <c r="A1167" s="650">
        <v>431</v>
      </c>
      <c r="B1167" s="651" t="s">
        <v>11502</v>
      </c>
      <c r="C1167" s="652" t="s">
        <v>11503</v>
      </c>
      <c r="D1167" s="568"/>
      <c r="E1167" s="568"/>
      <c r="F1167" s="26" t="s">
        <v>391</v>
      </c>
      <c r="G1167" s="568"/>
      <c r="H1167" s="312"/>
      <c r="I1167" s="312"/>
      <c r="J1167" s="312"/>
      <c r="K1167" s="312"/>
      <c r="L1167" s="312"/>
      <c r="M1167" s="312"/>
      <c r="N1167" s="670">
        <v>5.18</v>
      </c>
      <c r="O1167" s="660">
        <v>4</v>
      </c>
      <c r="P1167" s="662">
        <v>11.25</v>
      </c>
      <c r="Q1167" s="662">
        <f t="shared" si="18"/>
        <v>58.275</v>
      </c>
    </row>
    <row r="1168" s="1" customFormat="1" spans="1:17">
      <c r="A1168" s="650">
        <v>432</v>
      </c>
      <c r="B1168" s="651" t="s">
        <v>11504</v>
      </c>
      <c r="C1168" s="652" t="s">
        <v>9964</v>
      </c>
      <c r="D1168" s="568"/>
      <c r="E1168" s="568"/>
      <c r="F1168" s="26" t="s">
        <v>391</v>
      </c>
      <c r="G1168" s="568"/>
      <c r="H1168" s="312"/>
      <c r="I1168" s="312"/>
      <c r="J1168" s="312"/>
      <c r="K1168" s="312"/>
      <c r="L1168" s="312"/>
      <c r="M1168" s="312"/>
      <c r="N1168" s="670">
        <v>5.18</v>
      </c>
      <c r="O1168" s="660">
        <v>4</v>
      </c>
      <c r="P1168" s="662">
        <v>11.25</v>
      </c>
      <c r="Q1168" s="662">
        <f t="shared" si="18"/>
        <v>58.275</v>
      </c>
    </row>
    <row r="1169" s="1" customFormat="1" spans="1:17">
      <c r="A1169" s="650">
        <v>433</v>
      </c>
      <c r="B1169" s="673" t="s">
        <v>11505</v>
      </c>
      <c r="C1169" s="652" t="s">
        <v>11506</v>
      </c>
      <c r="D1169" s="568"/>
      <c r="E1169" s="568"/>
      <c r="F1169" s="26" t="s">
        <v>391</v>
      </c>
      <c r="G1169" s="568"/>
      <c r="H1169" s="312"/>
      <c r="I1169" s="312"/>
      <c r="J1169" s="312"/>
      <c r="K1169" s="312"/>
      <c r="L1169" s="312"/>
      <c r="M1169" s="312"/>
      <c r="N1169" s="670">
        <v>5.18</v>
      </c>
      <c r="O1169" s="660">
        <v>4</v>
      </c>
      <c r="P1169" s="662">
        <v>11.25</v>
      </c>
      <c r="Q1169" s="662">
        <f t="shared" si="18"/>
        <v>58.275</v>
      </c>
    </row>
    <row r="1170" s="1" customFormat="1" spans="1:17">
      <c r="A1170" s="650">
        <v>434</v>
      </c>
      <c r="B1170" s="651" t="s">
        <v>11507</v>
      </c>
      <c r="C1170" s="652" t="s">
        <v>8414</v>
      </c>
      <c r="D1170" s="568"/>
      <c r="E1170" s="568"/>
      <c r="F1170" s="26" t="s">
        <v>391</v>
      </c>
      <c r="G1170" s="568"/>
      <c r="H1170" s="312"/>
      <c r="I1170" s="312"/>
      <c r="J1170" s="312"/>
      <c r="K1170" s="312"/>
      <c r="L1170" s="312"/>
      <c r="M1170" s="312"/>
      <c r="N1170" s="670">
        <v>3.88</v>
      </c>
      <c r="O1170" s="660">
        <v>3</v>
      </c>
      <c r="P1170" s="662">
        <v>11.25</v>
      </c>
      <c r="Q1170" s="662">
        <f t="shared" si="18"/>
        <v>43.65</v>
      </c>
    </row>
    <row r="1171" s="1" customFormat="1" spans="1:17">
      <c r="A1171" s="650">
        <v>435</v>
      </c>
      <c r="B1171" s="651" t="s">
        <v>11508</v>
      </c>
      <c r="C1171" s="652" t="s">
        <v>11509</v>
      </c>
      <c r="D1171" s="568"/>
      <c r="E1171" s="568"/>
      <c r="F1171" s="26" t="s">
        <v>391</v>
      </c>
      <c r="G1171" s="568"/>
      <c r="H1171" s="312"/>
      <c r="I1171" s="312"/>
      <c r="J1171" s="312"/>
      <c r="K1171" s="312"/>
      <c r="L1171" s="312"/>
      <c r="M1171" s="312"/>
      <c r="N1171" s="670">
        <v>7.8</v>
      </c>
      <c r="O1171" s="660">
        <v>6</v>
      </c>
      <c r="P1171" s="662">
        <v>11.25</v>
      </c>
      <c r="Q1171" s="662">
        <f t="shared" si="18"/>
        <v>87.75</v>
      </c>
    </row>
    <row r="1172" s="1" customFormat="1" spans="1:17">
      <c r="A1172" s="650">
        <v>436</v>
      </c>
      <c r="B1172" s="651" t="s">
        <v>11510</v>
      </c>
      <c r="C1172" s="652" t="s">
        <v>11511</v>
      </c>
      <c r="D1172" s="568"/>
      <c r="E1172" s="568"/>
      <c r="F1172" s="26" t="s">
        <v>391</v>
      </c>
      <c r="G1172" s="568"/>
      <c r="H1172" s="312"/>
      <c r="I1172" s="312"/>
      <c r="J1172" s="312"/>
      <c r="K1172" s="312"/>
      <c r="L1172" s="312"/>
      <c r="M1172" s="312"/>
      <c r="N1172" s="670">
        <v>5.18</v>
      </c>
      <c r="O1172" s="660">
        <v>4</v>
      </c>
      <c r="P1172" s="662">
        <v>11.25</v>
      </c>
      <c r="Q1172" s="662">
        <f t="shared" si="18"/>
        <v>58.275</v>
      </c>
    </row>
    <row r="1173" s="1" customFormat="1" spans="1:17">
      <c r="A1173" s="650">
        <v>437</v>
      </c>
      <c r="B1173" s="651" t="s">
        <v>11512</v>
      </c>
      <c r="C1173" s="652" t="s">
        <v>11513</v>
      </c>
      <c r="D1173" s="568"/>
      <c r="E1173" s="568"/>
      <c r="F1173" s="26" t="s">
        <v>391</v>
      </c>
      <c r="G1173" s="568"/>
      <c r="H1173" s="312"/>
      <c r="I1173" s="312"/>
      <c r="J1173" s="312"/>
      <c r="K1173" s="312"/>
      <c r="L1173" s="312"/>
      <c r="M1173" s="312"/>
      <c r="N1173" s="671">
        <v>1.3</v>
      </c>
      <c r="O1173" s="660">
        <v>1</v>
      </c>
      <c r="P1173" s="662">
        <v>11.25</v>
      </c>
      <c r="Q1173" s="662">
        <f t="shared" si="18"/>
        <v>14.625</v>
      </c>
    </row>
    <row r="1174" s="1" customFormat="1" spans="1:17">
      <c r="A1174" s="650">
        <v>438</v>
      </c>
      <c r="B1174" s="651" t="s">
        <v>11514</v>
      </c>
      <c r="C1174" s="652" t="s">
        <v>11515</v>
      </c>
      <c r="D1174" s="568"/>
      <c r="E1174" s="568"/>
      <c r="F1174" s="26" t="s">
        <v>391</v>
      </c>
      <c r="G1174" s="568"/>
      <c r="H1174" s="312"/>
      <c r="I1174" s="312"/>
      <c r="J1174" s="312"/>
      <c r="K1174" s="312"/>
      <c r="L1174" s="312"/>
      <c r="M1174" s="312"/>
      <c r="N1174" s="670">
        <v>3.88</v>
      </c>
      <c r="O1174" s="660">
        <v>3</v>
      </c>
      <c r="P1174" s="662">
        <v>11.25</v>
      </c>
      <c r="Q1174" s="662">
        <f t="shared" si="18"/>
        <v>43.65</v>
      </c>
    </row>
    <row r="1175" s="1" customFormat="1" spans="1:17">
      <c r="A1175" s="650">
        <v>439</v>
      </c>
      <c r="B1175" s="651" t="s">
        <v>11516</v>
      </c>
      <c r="C1175" s="652" t="s">
        <v>11517</v>
      </c>
      <c r="D1175" s="568"/>
      <c r="E1175" s="568"/>
      <c r="F1175" s="26" t="s">
        <v>391</v>
      </c>
      <c r="G1175" s="568"/>
      <c r="H1175" s="312"/>
      <c r="I1175" s="312"/>
      <c r="J1175" s="312"/>
      <c r="K1175" s="312"/>
      <c r="L1175" s="312"/>
      <c r="M1175" s="312"/>
      <c r="N1175" s="670">
        <v>6.48</v>
      </c>
      <c r="O1175" s="660">
        <v>5</v>
      </c>
      <c r="P1175" s="662">
        <v>11.25</v>
      </c>
      <c r="Q1175" s="662">
        <f t="shared" si="18"/>
        <v>72.9</v>
      </c>
    </row>
    <row r="1176" s="1" customFormat="1" spans="1:17">
      <c r="A1176" s="650">
        <v>440</v>
      </c>
      <c r="B1176" s="666" t="s">
        <v>11518</v>
      </c>
      <c r="C1176" s="652" t="s">
        <v>11519</v>
      </c>
      <c r="D1176" s="568"/>
      <c r="E1176" s="568"/>
      <c r="F1176" s="26" t="s">
        <v>391</v>
      </c>
      <c r="G1176" s="568"/>
      <c r="H1176" s="312"/>
      <c r="I1176" s="312"/>
      <c r="J1176" s="312"/>
      <c r="K1176" s="312"/>
      <c r="L1176" s="312"/>
      <c r="M1176" s="312"/>
      <c r="N1176" s="670">
        <v>6.48</v>
      </c>
      <c r="O1176" s="660">
        <v>5</v>
      </c>
      <c r="P1176" s="662">
        <v>11.25</v>
      </c>
      <c r="Q1176" s="662">
        <f t="shared" si="18"/>
        <v>72.9</v>
      </c>
    </row>
    <row r="1177" s="1" customFormat="1" spans="1:17">
      <c r="A1177" s="650">
        <v>441</v>
      </c>
      <c r="B1177" s="651" t="s">
        <v>11520</v>
      </c>
      <c r="C1177" s="652" t="s">
        <v>11521</v>
      </c>
      <c r="D1177" s="568"/>
      <c r="E1177" s="568"/>
      <c r="F1177" s="26" t="s">
        <v>391</v>
      </c>
      <c r="G1177" s="568"/>
      <c r="H1177" s="312"/>
      <c r="I1177" s="312"/>
      <c r="J1177" s="312"/>
      <c r="K1177" s="312"/>
      <c r="L1177" s="312"/>
      <c r="M1177" s="312"/>
      <c r="N1177" s="670">
        <v>3.88</v>
      </c>
      <c r="O1177" s="660">
        <v>3</v>
      </c>
      <c r="P1177" s="662">
        <v>11.25</v>
      </c>
      <c r="Q1177" s="662">
        <f t="shared" si="18"/>
        <v>43.65</v>
      </c>
    </row>
    <row r="1178" s="1" customFormat="1" spans="1:17">
      <c r="A1178" s="650">
        <v>442</v>
      </c>
      <c r="B1178" s="651" t="s">
        <v>6762</v>
      </c>
      <c r="C1178" s="652" t="s">
        <v>3273</v>
      </c>
      <c r="D1178" s="568"/>
      <c r="E1178" s="568"/>
      <c r="F1178" s="26" t="s">
        <v>391</v>
      </c>
      <c r="G1178" s="568"/>
      <c r="H1178" s="312"/>
      <c r="I1178" s="312"/>
      <c r="J1178" s="312"/>
      <c r="K1178" s="312"/>
      <c r="L1178" s="312"/>
      <c r="M1178" s="312"/>
      <c r="N1178" s="670">
        <v>3.88</v>
      </c>
      <c r="O1178" s="660">
        <v>3</v>
      </c>
      <c r="P1178" s="662">
        <v>11.25</v>
      </c>
      <c r="Q1178" s="662">
        <f t="shared" si="18"/>
        <v>43.65</v>
      </c>
    </row>
    <row r="1179" s="1" customFormat="1" spans="1:17">
      <c r="A1179" s="650">
        <v>443</v>
      </c>
      <c r="B1179" s="651" t="s">
        <v>11522</v>
      </c>
      <c r="C1179" s="652" t="s">
        <v>8628</v>
      </c>
      <c r="D1179" s="568"/>
      <c r="E1179" s="568"/>
      <c r="F1179" s="26" t="s">
        <v>391</v>
      </c>
      <c r="G1179" s="568"/>
      <c r="H1179" s="312"/>
      <c r="I1179" s="312"/>
      <c r="J1179" s="312"/>
      <c r="K1179" s="312"/>
      <c r="L1179" s="312"/>
      <c r="M1179" s="312"/>
      <c r="N1179" s="670">
        <v>5.18</v>
      </c>
      <c r="O1179" s="660">
        <v>4</v>
      </c>
      <c r="P1179" s="662">
        <v>11.25</v>
      </c>
      <c r="Q1179" s="662">
        <f t="shared" si="18"/>
        <v>58.275</v>
      </c>
    </row>
    <row r="1180" s="1" customFormat="1" spans="1:17">
      <c r="A1180" s="650">
        <v>444</v>
      </c>
      <c r="B1180" s="651" t="s">
        <v>11523</v>
      </c>
      <c r="C1180" s="652" t="s">
        <v>6975</v>
      </c>
      <c r="D1180" s="568"/>
      <c r="E1180" s="568"/>
      <c r="F1180" s="26" t="s">
        <v>391</v>
      </c>
      <c r="G1180" s="568"/>
      <c r="H1180" s="312"/>
      <c r="I1180" s="312"/>
      <c r="J1180" s="312"/>
      <c r="K1180" s="312"/>
      <c r="L1180" s="312"/>
      <c r="M1180" s="312"/>
      <c r="N1180" s="670">
        <v>9.1</v>
      </c>
      <c r="O1180" s="660">
        <v>7</v>
      </c>
      <c r="P1180" s="662">
        <v>11.25</v>
      </c>
      <c r="Q1180" s="662">
        <f t="shared" si="18"/>
        <v>102.375</v>
      </c>
    </row>
    <row r="1181" s="1" customFormat="1" spans="1:17">
      <c r="A1181" s="650">
        <v>445</v>
      </c>
      <c r="B1181" s="651" t="s">
        <v>11524</v>
      </c>
      <c r="C1181" s="652" t="s">
        <v>11525</v>
      </c>
      <c r="D1181" s="568"/>
      <c r="E1181" s="568"/>
      <c r="F1181" s="26" t="s">
        <v>391</v>
      </c>
      <c r="G1181" s="568"/>
      <c r="H1181" s="312"/>
      <c r="I1181" s="312"/>
      <c r="J1181" s="312"/>
      <c r="K1181" s="312"/>
      <c r="L1181" s="312"/>
      <c r="M1181" s="312"/>
      <c r="N1181" s="671">
        <v>1.3</v>
      </c>
      <c r="O1181" s="660">
        <v>1</v>
      </c>
      <c r="P1181" s="662">
        <v>11.25</v>
      </c>
      <c r="Q1181" s="662">
        <f t="shared" si="18"/>
        <v>14.625</v>
      </c>
    </row>
    <row r="1182" s="1" customFormat="1" spans="1:17">
      <c r="A1182" s="650">
        <v>446</v>
      </c>
      <c r="B1182" s="651" t="s">
        <v>11526</v>
      </c>
      <c r="C1182" s="652" t="s">
        <v>11527</v>
      </c>
      <c r="D1182" s="568"/>
      <c r="E1182" s="568"/>
      <c r="F1182" s="26" t="s">
        <v>391</v>
      </c>
      <c r="G1182" s="568"/>
      <c r="H1182" s="312"/>
      <c r="I1182" s="312"/>
      <c r="J1182" s="312"/>
      <c r="K1182" s="312"/>
      <c r="L1182" s="312"/>
      <c r="M1182" s="312"/>
      <c r="N1182" s="671">
        <v>1.3</v>
      </c>
      <c r="O1182" s="660">
        <v>1</v>
      </c>
      <c r="P1182" s="662">
        <v>11.25</v>
      </c>
      <c r="Q1182" s="662">
        <f t="shared" si="18"/>
        <v>14.625</v>
      </c>
    </row>
    <row r="1183" s="1" customFormat="1" spans="1:17">
      <c r="A1183" s="650">
        <v>447</v>
      </c>
      <c r="B1183" s="651" t="s">
        <v>11528</v>
      </c>
      <c r="C1183" s="652" t="s">
        <v>11529</v>
      </c>
      <c r="D1183" s="568"/>
      <c r="E1183" s="568"/>
      <c r="F1183" s="26" t="s">
        <v>391</v>
      </c>
      <c r="G1183" s="568"/>
      <c r="H1183" s="312"/>
      <c r="I1183" s="681"/>
      <c r="J1183" s="312"/>
      <c r="K1183" s="312"/>
      <c r="L1183" s="312"/>
      <c r="M1183" s="312"/>
      <c r="N1183" s="670">
        <v>5.18</v>
      </c>
      <c r="O1183" s="660">
        <v>4</v>
      </c>
      <c r="P1183" s="662">
        <v>11.25</v>
      </c>
      <c r="Q1183" s="662">
        <f t="shared" si="18"/>
        <v>58.275</v>
      </c>
    </row>
    <row r="1184" s="1" customFormat="1" spans="1:17">
      <c r="A1184" s="650">
        <v>448</v>
      </c>
      <c r="B1184" s="651" t="s">
        <v>6129</v>
      </c>
      <c r="C1184" s="652" t="s">
        <v>3896</v>
      </c>
      <c r="D1184" s="568"/>
      <c r="E1184" s="568"/>
      <c r="F1184" s="26" t="s">
        <v>391</v>
      </c>
      <c r="G1184" s="568"/>
      <c r="H1184" s="312"/>
      <c r="I1184" s="312"/>
      <c r="J1184" s="312"/>
      <c r="K1184" s="312"/>
      <c r="L1184" s="312"/>
      <c r="M1184" s="312"/>
      <c r="N1184" s="670">
        <v>3.88</v>
      </c>
      <c r="O1184" s="660">
        <v>3</v>
      </c>
      <c r="P1184" s="662">
        <v>11.25</v>
      </c>
      <c r="Q1184" s="662">
        <f t="shared" si="18"/>
        <v>43.65</v>
      </c>
    </row>
    <row r="1185" s="1" customFormat="1" spans="1:17">
      <c r="A1185" s="650">
        <v>449</v>
      </c>
      <c r="B1185" s="651" t="s">
        <v>11530</v>
      </c>
      <c r="C1185" s="652" t="s">
        <v>11531</v>
      </c>
      <c r="D1185" s="568"/>
      <c r="E1185" s="568"/>
      <c r="F1185" s="26" t="s">
        <v>391</v>
      </c>
      <c r="G1185" s="568"/>
      <c r="H1185" s="312"/>
      <c r="I1185" s="312"/>
      <c r="J1185" s="312"/>
      <c r="K1185" s="312"/>
      <c r="L1185" s="312"/>
      <c r="M1185" s="312"/>
      <c r="N1185" s="670">
        <v>3.88</v>
      </c>
      <c r="O1185" s="660">
        <v>3</v>
      </c>
      <c r="P1185" s="662">
        <v>11.25</v>
      </c>
      <c r="Q1185" s="662">
        <f t="shared" si="18"/>
        <v>43.65</v>
      </c>
    </row>
    <row r="1186" s="1" customFormat="1" spans="1:17">
      <c r="A1186" s="650">
        <v>450</v>
      </c>
      <c r="B1186" s="651" t="s">
        <v>11532</v>
      </c>
      <c r="C1186" s="652" t="s">
        <v>11533</v>
      </c>
      <c r="D1186" s="568"/>
      <c r="E1186" s="568"/>
      <c r="F1186" s="26" t="s">
        <v>391</v>
      </c>
      <c r="G1186" s="568"/>
      <c r="H1186" s="312"/>
      <c r="I1186" s="312"/>
      <c r="J1186" s="312"/>
      <c r="K1186" s="312"/>
      <c r="L1186" s="312"/>
      <c r="M1186" s="312"/>
      <c r="N1186" s="670">
        <v>5.18</v>
      </c>
      <c r="O1186" s="660">
        <v>4</v>
      </c>
      <c r="P1186" s="662">
        <v>11.25</v>
      </c>
      <c r="Q1186" s="662">
        <f t="shared" si="18"/>
        <v>58.275</v>
      </c>
    </row>
    <row r="1187" s="1" customFormat="1" spans="1:17">
      <c r="A1187" s="650">
        <v>451</v>
      </c>
      <c r="B1187" s="651" t="s">
        <v>11534</v>
      </c>
      <c r="C1187" s="652" t="s">
        <v>11535</v>
      </c>
      <c r="D1187" s="568"/>
      <c r="E1187" s="568"/>
      <c r="F1187" s="26" t="s">
        <v>391</v>
      </c>
      <c r="G1187" s="568"/>
      <c r="H1187" s="312"/>
      <c r="I1187" s="312"/>
      <c r="J1187" s="312"/>
      <c r="K1187" s="312"/>
      <c r="L1187" s="312"/>
      <c r="M1187" s="312"/>
      <c r="N1187" s="670">
        <v>3.88</v>
      </c>
      <c r="O1187" s="660">
        <v>3</v>
      </c>
      <c r="P1187" s="662">
        <v>11.25</v>
      </c>
      <c r="Q1187" s="662">
        <f t="shared" si="18"/>
        <v>43.65</v>
      </c>
    </row>
    <row r="1188" s="1" customFormat="1" spans="1:17">
      <c r="A1188" s="650">
        <v>452</v>
      </c>
      <c r="B1188" s="651" t="s">
        <v>11536</v>
      </c>
      <c r="C1188" s="652" t="s">
        <v>11537</v>
      </c>
      <c r="D1188" s="568"/>
      <c r="E1188" s="568"/>
      <c r="F1188" s="26" t="s">
        <v>391</v>
      </c>
      <c r="G1188" s="568"/>
      <c r="H1188" s="312"/>
      <c r="I1188" s="312"/>
      <c r="J1188" s="312"/>
      <c r="K1188" s="312"/>
      <c r="L1188" s="312"/>
      <c r="M1188" s="312"/>
      <c r="N1188" s="670">
        <v>2.6</v>
      </c>
      <c r="O1188" s="660">
        <v>2</v>
      </c>
      <c r="P1188" s="662">
        <v>11.25</v>
      </c>
      <c r="Q1188" s="662">
        <f t="shared" si="18"/>
        <v>29.25</v>
      </c>
    </row>
    <row r="1189" s="1" customFormat="1" spans="1:17">
      <c r="A1189" s="650">
        <v>453</v>
      </c>
      <c r="B1189" s="651" t="s">
        <v>11538</v>
      </c>
      <c r="C1189" s="652" t="s">
        <v>11539</v>
      </c>
      <c r="D1189" s="568"/>
      <c r="E1189" s="568"/>
      <c r="F1189" s="26" t="s">
        <v>391</v>
      </c>
      <c r="G1189" s="568"/>
      <c r="H1189" s="312"/>
      <c r="I1189" s="312"/>
      <c r="J1189" s="312"/>
      <c r="K1189" s="312"/>
      <c r="L1189" s="312"/>
      <c r="M1189" s="312"/>
      <c r="N1189" s="671">
        <v>1.3</v>
      </c>
      <c r="O1189" s="660">
        <v>1</v>
      </c>
      <c r="P1189" s="662">
        <v>11.25</v>
      </c>
      <c r="Q1189" s="662">
        <f t="shared" si="18"/>
        <v>14.625</v>
      </c>
    </row>
    <row r="1190" s="1" customFormat="1" ht="21" spans="1:17">
      <c r="A1190" s="645" t="s">
        <v>9657</v>
      </c>
      <c r="B1190" s="646" t="s">
        <v>11540</v>
      </c>
      <c r="C1190" s="676" t="s">
        <v>3</v>
      </c>
      <c r="D1190" s="677"/>
      <c r="E1190" s="649"/>
      <c r="F1190" s="648"/>
      <c r="G1190" s="678"/>
      <c r="H1190" s="648"/>
      <c r="I1190" s="648"/>
      <c r="J1190" s="648"/>
      <c r="K1190" s="648"/>
      <c r="L1190" s="648"/>
      <c r="M1190" s="657"/>
      <c r="N1190" s="682">
        <v>255.94</v>
      </c>
      <c r="O1190" s="683">
        <v>3875</v>
      </c>
      <c r="P1190" s="684">
        <v>11.25</v>
      </c>
      <c r="Q1190" s="672">
        <f t="shared" si="18"/>
        <v>2879.325</v>
      </c>
    </row>
    <row r="1191" s="1" customFormat="1" spans="1:17">
      <c r="A1191" s="650">
        <v>1</v>
      </c>
      <c r="B1191" s="679" t="s">
        <v>11541</v>
      </c>
      <c r="C1191" s="680" t="s">
        <v>11542</v>
      </c>
      <c r="D1191" s="30"/>
      <c r="E1191" s="30"/>
      <c r="F1191" s="26" t="s">
        <v>1287</v>
      </c>
      <c r="G1191" s="30"/>
      <c r="H1191" s="30"/>
      <c r="I1191" s="30"/>
      <c r="J1191" s="30"/>
      <c r="K1191" s="30"/>
      <c r="L1191" s="30"/>
      <c r="M1191" s="30"/>
      <c r="N1191" s="662">
        <v>0.4</v>
      </c>
      <c r="O1191" s="30">
        <v>6</v>
      </c>
      <c r="P1191" s="30">
        <v>11.25</v>
      </c>
      <c r="Q1191" s="662">
        <f t="shared" si="18"/>
        <v>4.5</v>
      </c>
    </row>
    <row r="1192" s="1" customFormat="1" spans="1:17">
      <c r="A1192" s="650">
        <v>2</v>
      </c>
      <c r="B1192" s="679" t="s">
        <v>11543</v>
      </c>
      <c r="C1192" s="680" t="s">
        <v>11544</v>
      </c>
      <c r="D1192" s="30"/>
      <c r="E1192" s="30"/>
      <c r="F1192" s="26" t="s">
        <v>1287</v>
      </c>
      <c r="G1192" s="30"/>
      <c r="H1192" s="30"/>
      <c r="I1192" s="30"/>
      <c r="J1192" s="30"/>
      <c r="K1192" s="30"/>
      <c r="L1192" s="30"/>
      <c r="M1192" s="30"/>
      <c r="N1192" s="662">
        <v>0.26</v>
      </c>
      <c r="O1192" s="30">
        <v>4</v>
      </c>
      <c r="P1192" s="30">
        <v>11.25</v>
      </c>
      <c r="Q1192" s="662">
        <f t="shared" si="18"/>
        <v>2.925</v>
      </c>
    </row>
    <row r="1193" s="1" customFormat="1" spans="1:17">
      <c r="A1193" s="650">
        <v>3</v>
      </c>
      <c r="B1193" s="679" t="s">
        <v>11545</v>
      </c>
      <c r="C1193" s="680" t="s">
        <v>11546</v>
      </c>
      <c r="D1193" s="30"/>
      <c r="E1193" s="30"/>
      <c r="F1193" s="26" t="s">
        <v>1287</v>
      </c>
      <c r="G1193" s="30"/>
      <c r="H1193" s="30"/>
      <c r="I1193" s="30"/>
      <c r="J1193" s="30"/>
      <c r="K1193" s="30"/>
      <c r="L1193" s="30"/>
      <c r="M1193" s="30"/>
      <c r="N1193" s="662">
        <v>0.13</v>
      </c>
      <c r="O1193" s="30">
        <v>2</v>
      </c>
      <c r="P1193" s="30">
        <v>11.25</v>
      </c>
      <c r="Q1193" s="662">
        <f t="shared" si="18"/>
        <v>1.4625</v>
      </c>
    </row>
    <row r="1194" s="1" customFormat="1" spans="1:17">
      <c r="A1194" s="650">
        <v>4</v>
      </c>
      <c r="B1194" s="679" t="s">
        <v>11547</v>
      </c>
      <c r="C1194" s="680" t="s">
        <v>11548</v>
      </c>
      <c r="D1194" s="30"/>
      <c r="E1194" s="30"/>
      <c r="F1194" s="26" t="s">
        <v>1287</v>
      </c>
      <c r="G1194" s="30"/>
      <c r="H1194" s="30"/>
      <c r="I1194" s="30"/>
      <c r="J1194" s="30"/>
      <c r="K1194" s="30"/>
      <c r="L1194" s="30"/>
      <c r="M1194" s="30"/>
      <c r="N1194" s="662">
        <v>0.4</v>
      </c>
      <c r="O1194" s="30">
        <v>6</v>
      </c>
      <c r="P1194" s="30">
        <v>11.25</v>
      </c>
      <c r="Q1194" s="662">
        <f t="shared" si="18"/>
        <v>4.5</v>
      </c>
    </row>
    <row r="1195" s="1" customFormat="1" spans="1:17">
      <c r="A1195" s="650">
        <v>5</v>
      </c>
      <c r="B1195" s="679" t="s">
        <v>11549</v>
      </c>
      <c r="C1195" s="680" t="s">
        <v>11550</v>
      </c>
      <c r="D1195" s="30"/>
      <c r="E1195" s="30"/>
      <c r="F1195" s="26" t="s">
        <v>1287</v>
      </c>
      <c r="G1195" s="30"/>
      <c r="H1195" s="30"/>
      <c r="I1195" s="30"/>
      <c r="J1195" s="30"/>
      <c r="K1195" s="30"/>
      <c r="L1195" s="30"/>
      <c r="M1195" s="30"/>
      <c r="N1195" s="662">
        <v>0.26</v>
      </c>
      <c r="O1195" s="30">
        <v>4</v>
      </c>
      <c r="P1195" s="30">
        <v>11.25</v>
      </c>
      <c r="Q1195" s="662">
        <f t="shared" si="18"/>
        <v>2.925</v>
      </c>
    </row>
    <row r="1196" s="1" customFormat="1" spans="1:17">
      <c r="A1196" s="650">
        <v>6</v>
      </c>
      <c r="B1196" s="679" t="s">
        <v>11551</v>
      </c>
      <c r="C1196" s="680" t="s">
        <v>11552</v>
      </c>
      <c r="D1196" s="30"/>
      <c r="E1196" s="30"/>
      <c r="F1196" s="26" t="s">
        <v>1287</v>
      </c>
      <c r="G1196" s="30"/>
      <c r="H1196" s="30"/>
      <c r="I1196" s="30"/>
      <c r="J1196" s="30"/>
      <c r="K1196" s="30"/>
      <c r="L1196" s="30"/>
      <c r="M1196" s="30"/>
      <c r="N1196" s="662">
        <v>0.46</v>
      </c>
      <c r="O1196" s="30">
        <v>7</v>
      </c>
      <c r="P1196" s="30">
        <v>11.25</v>
      </c>
      <c r="Q1196" s="662">
        <f t="shared" si="18"/>
        <v>5.175</v>
      </c>
    </row>
    <row r="1197" s="1" customFormat="1" spans="1:17">
      <c r="A1197" s="650">
        <v>7</v>
      </c>
      <c r="B1197" s="679" t="s">
        <v>11553</v>
      </c>
      <c r="C1197" s="680" t="s">
        <v>11554</v>
      </c>
      <c r="D1197" s="30"/>
      <c r="E1197" s="30"/>
      <c r="F1197" s="26" t="s">
        <v>1287</v>
      </c>
      <c r="G1197" s="30"/>
      <c r="H1197" s="30"/>
      <c r="I1197" s="30"/>
      <c r="J1197" s="30"/>
      <c r="K1197" s="30"/>
      <c r="L1197" s="30"/>
      <c r="M1197" s="30"/>
      <c r="N1197" s="662">
        <v>0.33</v>
      </c>
      <c r="O1197" s="30">
        <v>5</v>
      </c>
      <c r="P1197" s="30">
        <v>11.25</v>
      </c>
      <c r="Q1197" s="662">
        <f t="shared" si="18"/>
        <v>3.7125</v>
      </c>
    </row>
    <row r="1198" s="1" customFormat="1" spans="1:17">
      <c r="A1198" s="650">
        <v>8</v>
      </c>
      <c r="B1198" s="679" t="s">
        <v>11555</v>
      </c>
      <c r="C1198" s="680" t="s">
        <v>11556</v>
      </c>
      <c r="D1198" s="30"/>
      <c r="E1198" s="30"/>
      <c r="F1198" s="26" t="s">
        <v>1287</v>
      </c>
      <c r="G1198" s="30"/>
      <c r="H1198" s="30"/>
      <c r="I1198" s="30"/>
      <c r="J1198" s="30"/>
      <c r="K1198" s="30"/>
      <c r="L1198" s="30"/>
      <c r="M1198" s="30"/>
      <c r="N1198" s="662">
        <v>0.26</v>
      </c>
      <c r="O1198" s="30">
        <v>4</v>
      </c>
      <c r="P1198" s="30">
        <v>11.25</v>
      </c>
      <c r="Q1198" s="662">
        <f t="shared" si="18"/>
        <v>2.925</v>
      </c>
    </row>
    <row r="1199" s="1" customFormat="1" spans="1:17">
      <c r="A1199" s="650">
        <v>9</v>
      </c>
      <c r="B1199" s="679" t="s">
        <v>11557</v>
      </c>
      <c r="C1199" s="680" t="s">
        <v>11558</v>
      </c>
      <c r="D1199" s="30"/>
      <c r="E1199" s="30"/>
      <c r="F1199" s="26" t="s">
        <v>1287</v>
      </c>
      <c r="G1199" s="30"/>
      <c r="H1199" s="30"/>
      <c r="I1199" s="30"/>
      <c r="J1199" s="30"/>
      <c r="K1199" s="30"/>
      <c r="L1199" s="30"/>
      <c r="M1199" s="30"/>
      <c r="N1199" s="662">
        <v>0.33</v>
      </c>
      <c r="O1199" s="30">
        <v>5</v>
      </c>
      <c r="P1199" s="30">
        <v>11.25</v>
      </c>
      <c r="Q1199" s="662">
        <f t="shared" si="18"/>
        <v>3.7125</v>
      </c>
    </row>
    <row r="1200" s="1" customFormat="1" spans="1:17">
      <c r="A1200" s="650">
        <v>10</v>
      </c>
      <c r="B1200" s="679" t="s">
        <v>11559</v>
      </c>
      <c r="C1200" s="680" t="s">
        <v>11560</v>
      </c>
      <c r="D1200" s="30"/>
      <c r="E1200" s="30"/>
      <c r="F1200" s="26" t="s">
        <v>1287</v>
      </c>
      <c r="G1200" s="30"/>
      <c r="H1200" s="30"/>
      <c r="I1200" s="30"/>
      <c r="J1200" s="30"/>
      <c r="K1200" s="30"/>
      <c r="L1200" s="30"/>
      <c r="M1200" s="30"/>
      <c r="N1200" s="662">
        <v>0.2</v>
      </c>
      <c r="O1200" s="30">
        <v>3</v>
      </c>
      <c r="P1200" s="30">
        <v>11.25</v>
      </c>
      <c r="Q1200" s="662">
        <f t="shared" si="18"/>
        <v>2.25</v>
      </c>
    </row>
    <row r="1201" s="1" customFormat="1" spans="1:17">
      <c r="A1201" s="650">
        <v>11</v>
      </c>
      <c r="B1201" s="679" t="s">
        <v>11561</v>
      </c>
      <c r="C1201" s="680" t="s">
        <v>11562</v>
      </c>
      <c r="D1201" s="30"/>
      <c r="E1201" s="30"/>
      <c r="F1201" s="26" t="s">
        <v>1287</v>
      </c>
      <c r="G1201" s="30"/>
      <c r="H1201" s="30"/>
      <c r="I1201" s="30"/>
      <c r="J1201" s="30"/>
      <c r="K1201" s="30"/>
      <c r="L1201" s="30"/>
      <c r="M1201" s="30"/>
      <c r="N1201" s="662">
        <v>0.26</v>
      </c>
      <c r="O1201" s="30">
        <v>4</v>
      </c>
      <c r="P1201" s="30">
        <v>11.25</v>
      </c>
      <c r="Q1201" s="662">
        <f t="shared" si="18"/>
        <v>2.925</v>
      </c>
    </row>
    <row r="1202" s="1" customFormat="1" spans="1:17">
      <c r="A1202" s="650">
        <v>12</v>
      </c>
      <c r="B1202" s="679" t="s">
        <v>11563</v>
      </c>
      <c r="C1202" s="680" t="s">
        <v>11564</v>
      </c>
      <c r="D1202" s="30"/>
      <c r="E1202" s="30"/>
      <c r="F1202" s="26" t="s">
        <v>1287</v>
      </c>
      <c r="G1202" s="30"/>
      <c r="H1202" s="30"/>
      <c r="I1202" s="30"/>
      <c r="J1202" s="30"/>
      <c r="K1202" s="30"/>
      <c r="L1202" s="30"/>
      <c r="M1202" s="30"/>
      <c r="N1202" s="662">
        <v>0.26</v>
      </c>
      <c r="O1202" s="30">
        <v>4</v>
      </c>
      <c r="P1202" s="30">
        <v>11.25</v>
      </c>
      <c r="Q1202" s="662">
        <f t="shared" si="18"/>
        <v>2.925</v>
      </c>
    </row>
    <row r="1203" s="1" customFormat="1" spans="1:17">
      <c r="A1203" s="650">
        <v>13</v>
      </c>
      <c r="B1203" s="679" t="s">
        <v>11565</v>
      </c>
      <c r="C1203" s="680" t="s">
        <v>2466</v>
      </c>
      <c r="D1203" s="30"/>
      <c r="E1203" s="30"/>
      <c r="F1203" s="26" t="s">
        <v>1287</v>
      </c>
      <c r="G1203" s="30"/>
      <c r="H1203" s="30"/>
      <c r="I1203" s="30"/>
      <c r="J1203" s="30"/>
      <c r="K1203" s="30"/>
      <c r="L1203" s="30"/>
      <c r="M1203" s="30"/>
      <c r="N1203" s="662">
        <v>0.26</v>
      </c>
      <c r="O1203" s="30">
        <v>4</v>
      </c>
      <c r="P1203" s="30">
        <v>11.25</v>
      </c>
      <c r="Q1203" s="662">
        <f t="shared" si="18"/>
        <v>2.925</v>
      </c>
    </row>
    <row r="1204" s="1" customFormat="1" spans="1:17">
      <c r="A1204" s="650">
        <v>14</v>
      </c>
      <c r="B1204" s="679" t="s">
        <v>11566</v>
      </c>
      <c r="C1204" s="680" t="s">
        <v>11567</v>
      </c>
      <c r="D1204" s="30"/>
      <c r="E1204" s="30"/>
      <c r="F1204" s="26" t="s">
        <v>1287</v>
      </c>
      <c r="G1204" s="30"/>
      <c r="H1204" s="30"/>
      <c r="I1204" s="30"/>
      <c r="J1204" s="30"/>
      <c r="K1204" s="30"/>
      <c r="L1204" s="30"/>
      <c r="M1204" s="30"/>
      <c r="N1204" s="662">
        <v>0.2</v>
      </c>
      <c r="O1204" s="30">
        <v>3</v>
      </c>
      <c r="P1204" s="30">
        <v>11.25</v>
      </c>
      <c r="Q1204" s="662">
        <f t="shared" si="18"/>
        <v>2.25</v>
      </c>
    </row>
    <row r="1205" s="1" customFormat="1" spans="1:17">
      <c r="A1205" s="650">
        <v>15</v>
      </c>
      <c r="B1205" s="679" t="s">
        <v>11568</v>
      </c>
      <c r="C1205" s="680" t="s">
        <v>11569</v>
      </c>
      <c r="D1205" s="30"/>
      <c r="E1205" s="30"/>
      <c r="F1205" s="26" t="s">
        <v>1287</v>
      </c>
      <c r="G1205" s="30"/>
      <c r="H1205" s="30"/>
      <c r="I1205" s="30"/>
      <c r="J1205" s="30"/>
      <c r="K1205" s="30"/>
      <c r="L1205" s="30"/>
      <c r="M1205" s="30"/>
      <c r="N1205" s="662">
        <v>0.2</v>
      </c>
      <c r="O1205" s="30">
        <v>3</v>
      </c>
      <c r="P1205" s="30">
        <v>11.25</v>
      </c>
      <c r="Q1205" s="662">
        <f t="shared" si="18"/>
        <v>2.25</v>
      </c>
    </row>
    <row r="1206" s="1" customFormat="1" spans="1:17">
      <c r="A1206" s="650">
        <v>16</v>
      </c>
      <c r="B1206" s="679" t="s">
        <v>11570</v>
      </c>
      <c r="C1206" s="680" t="s">
        <v>11571</v>
      </c>
      <c r="D1206" s="30"/>
      <c r="E1206" s="30"/>
      <c r="F1206" s="26" t="s">
        <v>1287</v>
      </c>
      <c r="G1206" s="30"/>
      <c r="H1206" s="30"/>
      <c r="I1206" s="30"/>
      <c r="J1206" s="30"/>
      <c r="K1206" s="30"/>
      <c r="L1206" s="30"/>
      <c r="M1206" s="30"/>
      <c r="N1206" s="662">
        <v>0.2</v>
      </c>
      <c r="O1206" s="30">
        <v>3</v>
      </c>
      <c r="P1206" s="30">
        <v>11.25</v>
      </c>
      <c r="Q1206" s="662">
        <f t="shared" si="18"/>
        <v>2.25</v>
      </c>
    </row>
    <row r="1207" s="1" customFormat="1" spans="1:17">
      <c r="A1207" s="650">
        <v>17</v>
      </c>
      <c r="B1207" s="679" t="s">
        <v>11572</v>
      </c>
      <c r="C1207" s="680" t="s">
        <v>11573</v>
      </c>
      <c r="D1207" s="30"/>
      <c r="E1207" s="30"/>
      <c r="F1207" s="26" t="s">
        <v>1287</v>
      </c>
      <c r="G1207" s="30"/>
      <c r="H1207" s="30"/>
      <c r="I1207" s="30"/>
      <c r="J1207" s="30"/>
      <c r="K1207" s="30"/>
      <c r="L1207" s="30"/>
      <c r="M1207" s="30"/>
      <c r="N1207" s="662">
        <v>0.33</v>
      </c>
      <c r="O1207" s="30">
        <v>5</v>
      </c>
      <c r="P1207" s="30">
        <v>11.25</v>
      </c>
      <c r="Q1207" s="662">
        <f t="shared" si="18"/>
        <v>3.7125</v>
      </c>
    </row>
    <row r="1208" s="1" customFormat="1" spans="1:17">
      <c r="A1208" s="650">
        <v>18</v>
      </c>
      <c r="B1208" s="679" t="s">
        <v>11574</v>
      </c>
      <c r="C1208" s="680" t="s">
        <v>11575</v>
      </c>
      <c r="D1208" s="30"/>
      <c r="E1208" s="30"/>
      <c r="F1208" s="26" t="s">
        <v>1287</v>
      </c>
      <c r="G1208" s="30"/>
      <c r="H1208" s="30"/>
      <c r="I1208" s="30"/>
      <c r="J1208" s="30"/>
      <c r="K1208" s="30"/>
      <c r="L1208" s="30"/>
      <c r="M1208" s="30"/>
      <c r="N1208" s="662">
        <v>0.2</v>
      </c>
      <c r="O1208" s="30">
        <v>3</v>
      </c>
      <c r="P1208" s="30">
        <v>11.25</v>
      </c>
      <c r="Q1208" s="662">
        <f t="shared" si="18"/>
        <v>2.25</v>
      </c>
    </row>
    <row r="1209" s="1" customFormat="1" spans="1:17">
      <c r="A1209" s="650">
        <v>19</v>
      </c>
      <c r="B1209" s="679" t="s">
        <v>11576</v>
      </c>
      <c r="C1209" s="680" t="s">
        <v>11577</v>
      </c>
      <c r="D1209" s="30"/>
      <c r="E1209" s="30"/>
      <c r="F1209" s="26" t="s">
        <v>1287</v>
      </c>
      <c r="G1209" s="30"/>
      <c r="H1209" s="30"/>
      <c r="I1209" s="30"/>
      <c r="J1209" s="30"/>
      <c r="K1209" s="30"/>
      <c r="L1209" s="30"/>
      <c r="M1209" s="30"/>
      <c r="N1209" s="662">
        <v>0.33</v>
      </c>
      <c r="O1209" s="30">
        <v>5</v>
      </c>
      <c r="P1209" s="30">
        <v>11.25</v>
      </c>
      <c r="Q1209" s="662">
        <f t="shared" si="18"/>
        <v>3.7125</v>
      </c>
    </row>
    <row r="1210" s="1" customFormat="1" spans="1:17">
      <c r="A1210" s="650">
        <v>20</v>
      </c>
      <c r="B1210" s="679" t="s">
        <v>11578</v>
      </c>
      <c r="C1210" s="680" t="s">
        <v>11579</v>
      </c>
      <c r="D1210" s="30"/>
      <c r="E1210" s="30"/>
      <c r="F1210" s="26" t="s">
        <v>1287</v>
      </c>
      <c r="G1210" s="30"/>
      <c r="H1210" s="30"/>
      <c r="I1210" s="30"/>
      <c r="J1210" s="30"/>
      <c r="K1210" s="30"/>
      <c r="L1210" s="30"/>
      <c r="M1210" s="30"/>
      <c r="N1210" s="662">
        <v>0.26</v>
      </c>
      <c r="O1210" s="30">
        <v>4</v>
      </c>
      <c r="P1210" s="30">
        <v>11.25</v>
      </c>
      <c r="Q1210" s="662">
        <f t="shared" si="18"/>
        <v>2.925</v>
      </c>
    </row>
    <row r="1211" s="1" customFormat="1" spans="1:17">
      <c r="A1211" s="650">
        <v>21</v>
      </c>
      <c r="B1211" s="679" t="s">
        <v>11580</v>
      </c>
      <c r="C1211" s="680" t="s">
        <v>11581</v>
      </c>
      <c r="D1211" s="30"/>
      <c r="E1211" s="30"/>
      <c r="F1211" s="26" t="s">
        <v>1287</v>
      </c>
      <c r="G1211" s="30"/>
      <c r="H1211" s="30"/>
      <c r="I1211" s="30"/>
      <c r="J1211" s="30"/>
      <c r="K1211" s="30"/>
      <c r="L1211" s="30"/>
      <c r="M1211" s="30"/>
      <c r="N1211" s="662">
        <v>0.2</v>
      </c>
      <c r="O1211" s="30">
        <v>3</v>
      </c>
      <c r="P1211" s="30">
        <v>11.25</v>
      </c>
      <c r="Q1211" s="662">
        <f t="shared" si="18"/>
        <v>2.25</v>
      </c>
    </row>
    <row r="1212" s="1" customFormat="1" spans="1:17">
      <c r="A1212" s="650">
        <v>22</v>
      </c>
      <c r="B1212" s="679" t="s">
        <v>11582</v>
      </c>
      <c r="C1212" s="680" t="s">
        <v>5307</v>
      </c>
      <c r="D1212" s="30"/>
      <c r="E1212" s="30"/>
      <c r="F1212" s="26" t="s">
        <v>1287</v>
      </c>
      <c r="G1212" s="30"/>
      <c r="H1212" s="30"/>
      <c r="I1212" s="30"/>
      <c r="J1212" s="30"/>
      <c r="K1212" s="30"/>
      <c r="L1212" s="30"/>
      <c r="M1212" s="30"/>
      <c r="N1212" s="662">
        <v>0.33</v>
      </c>
      <c r="O1212" s="30">
        <v>5</v>
      </c>
      <c r="P1212" s="30">
        <v>11.25</v>
      </c>
      <c r="Q1212" s="662">
        <f t="shared" si="18"/>
        <v>3.7125</v>
      </c>
    </row>
    <row r="1213" s="1" customFormat="1" spans="1:17">
      <c r="A1213" s="650">
        <v>23</v>
      </c>
      <c r="B1213" s="679" t="s">
        <v>11583</v>
      </c>
      <c r="C1213" s="680" t="s">
        <v>11584</v>
      </c>
      <c r="D1213" s="30"/>
      <c r="E1213" s="30"/>
      <c r="F1213" s="26" t="s">
        <v>1287</v>
      </c>
      <c r="G1213" s="30"/>
      <c r="H1213" s="30"/>
      <c r="I1213" s="30"/>
      <c r="J1213" s="30"/>
      <c r="K1213" s="30"/>
      <c r="L1213" s="30"/>
      <c r="M1213" s="30"/>
      <c r="N1213" s="662">
        <v>0.33</v>
      </c>
      <c r="O1213" s="30">
        <v>5</v>
      </c>
      <c r="P1213" s="30">
        <v>11.25</v>
      </c>
      <c r="Q1213" s="662">
        <f t="shared" si="18"/>
        <v>3.7125</v>
      </c>
    </row>
    <row r="1214" s="1" customFormat="1" spans="1:17">
      <c r="A1214" s="650">
        <v>24</v>
      </c>
      <c r="B1214" s="679" t="s">
        <v>11585</v>
      </c>
      <c r="C1214" s="680" t="s">
        <v>2071</v>
      </c>
      <c r="D1214" s="30"/>
      <c r="E1214" s="30"/>
      <c r="F1214" s="26" t="s">
        <v>1287</v>
      </c>
      <c r="G1214" s="30"/>
      <c r="H1214" s="30"/>
      <c r="I1214" s="30"/>
      <c r="J1214" s="30"/>
      <c r="K1214" s="30"/>
      <c r="L1214" s="30"/>
      <c r="M1214" s="30"/>
      <c r="N1214" s="662">
        <v>0.33</v>
      </c>
      <c r="O1214" s="30">
        <v>5</v>
      </c>
      <c r="P1214" s="30">
        <v>11.25</v>
      </c>
      <c r="Q1214" s="662">
        <f t="shared" si="18"/>
        <v>3.7125</v>
      </c>
    </row>
    <row r="1215" s="1" customFormat="1" spans="1:17">
      <c r="A1215" s="650">
        <v>25</v>
      </c>
      <c r="B1215" s="679" t="s">
        <v>11586</v>
      </c>
      <c r="C1215" s="680" t="s">
        <v>5330</v>
      </c>
      <c r="D1215" s="30"/>
      <c r="E1215" s="30"/>
      <c r="F1215" s="26" t="s">
        <v>1287</v>
      </c>
      <c r="G1215" s="30"/>
      <c r="H1215" s="30"/>
      <c r="I1215" s="30"/>
      <c r="J1215" s="30"/>
      <c r="K1215" s="30"/>
      <c r="L1215" s="30"/>
      <c r="M1215" s="30"/>
      <c r="N1215" s="662">
        <v>0.33</v>
      </c>
      <c r="O1215" s="30">
        <v>5</v>
      </c>
      <c r="P1215" s="30">
        <v>11.25</v>
      </c>
      <c r="Q1215" s="662">
        <f t="shared" si="18"/>
        <v>3.7125</v>
      </c>
    </row>
    <row r="1216" s="1" customFormat="1" spans="1:17">
      <c r="A1216" s="650">
        <v>26</v>
      </c>
      <c r="B1216" s="679" t="s">
        <v>11587</v>
      </c>
      <c r="C1216" s="56" t="s">
        <v>11588</v>
      </c>
      <c r="D1216" s="30"/>
      <c r="E1216" s="30"/>
      <c r="F1216" s="26" t="s">
        <v>1287</v>
      </c>
      <c r="G1216" s="30"/>
      <c r="H1216" s="30"/>
      <c r="I1216" s="30"/>
      <c r="J1216" s="30"/>
      <c r="K1216" s="30"/>
      <c r="L1216" s="30"/>
      <c r="M1216" s="30"/>
      <c r="N1216" s="662">
        <v>0.2</v>
      </c>
      <c r="O1216" s="30">
        <v>3</v>
      </c>
      <c r="P1216" s="30">
        <v>11.25</v>
      </c>
      <c r="Q1216" s="662">
        <f t="shared" si="18"/>
        <v>2.25</v>
      </c>
    </row>
    <row r="1217" s="1" customFormat="1" spans="1:17">
      <c r="A1217" s="650">
        <v>27</v>
      </c>
      <c r="B1217" s="679" t="s">
        <v>11589</v>
      </c>
      <c r="C1217" s="56" t="s">
        <v>11590</v>
      </c>
      <c r="D1217" s="30"/>
      <c r="E1217" s="30"/>
      <c r="F1217" s="26" t="s">
        <v>1287</v>
      </c>
      <c r="G1217" s="30"/>
      <c r="H1217" s="30"/>
      <c r="I1217" s="30"/>
      <c r="J1217" s="30"/>
      <c r="K1217" s="30"/>
      <c r="L1217" s="30"/>
      <c r="M1217" s="30"/>
      <c r="N1217" s="662">
        <v>0.13</v>
      </c>
      <c r="O1217" s="30">
        <v>2</v>
      </c>
      <c r="P1217" s="30">
        <v>11.25</v>
      </c>
      <c r="Q1217" s="662">
        <f t="shared" si="18"/>
        <v>1.4625</v>
      </c>
    </row>
    <row r="1218" s="1" customFormat="1" spans="1:17">
      <c r="A1218" s="650">
        <v>28</v>
      </c>
      <c r="B1218" s="679" t="s">
        <v>11591</v>
      </c>
      <c r="C1218" s="680" t="s">
        <v>11592</v>
      </c>
      <c r="D1218" s="30"/>
      <c r="E1218" s="30"/>
      <c r="F1218" s="26" t="s">
        <v>1287</v>
      </c>
      <c r="G1218" s="30"/>
      <c r="H1218" s="30"/>
      <c r="I1218" s="30"/>
      <c r="J1218" s="30"/>
      <c r="K1218" s="30"/>
      <c r="L1218" s="30"/>
      <c r="M1218" s="30"/>
      <c r="N1218" s="662">
        <v>0.2</v>
      </c>
      <c r="O1218" s="30">
        <v>3</v>
      </c>
      <c r="P1218" s="30">
        <v>11.25</v>
      </c>
      <c r="Q1218" s="662">
        <f t="shared" si="18"/>
        <v>2.25</v>
      </c>
    </row>
    <row r="1219" s="1" customFormat="1" spans="1:17">
      <c r="A1219" s="650">
        <v>29</v>
      </c>
      <c r="B1219" s="679" t="s">
        <v>11593</v>
      </c>
      <c r="C1219" s="680" t="s">
        <v>11594</v>
      </c>
      <c r="D1219" s="30"/>
      <c r="E1219" s="30"/>
      <c r="F1219" s="26" t="s">
        <v>1287</v>
      </c>
      <c r="G1219" s="30"/>
      <c r="H1219" s="30"/>
      <c r="I1219" s="30"/>
      <c r="J1219" s="30"/>
      <c r="K1219" s="30"/>
      <c r="L1219" s="30"/>
      <c r="M1219" s="30"/>
      <c r="N1219" s="662">
        <v>0.26</v>
      </c>
      <c r="O1219" s="30">
        <v>4</v>
      </c>
      <c r="P1219" s="30">
        <v>11.25</v>
      </c>
      <c r="Q1219" s="662">
        <f t="shared" si="18"/>
        <v>2.925</v>
      </c>
    </row>
    <row r="1220" s="1" customFormat="1" spans="1:17">
      <c r="A1220" s="650">
        <v>30</v>
      </c>
      <c r="B1220" s="679" t="s">
        <v>11595</v>
      </c>
      <c r="C1220" s="680" t="s">
        <v>11596</v>
      </c>
      <c r="D1220" s="30"/>
      <c r="E1220" s="30"/>
      <c r="F1220" s="26" t="s">
        <v>1287</v>
      </c>
      <c r="G1220" s="30"/>
      <c r="H1220" s="30"/>
      <c r="I1220" s="30"/>
      <c r="J1220" s="30"/>
      <c r="K1220" s="30"/>
      <c r="L1220" s="30"/>
      <c r="M1220" s="30"/>
      <c r="N1220" s="662">
        <v>0.33</v>
      </c>
      <c r="O1220" s="30">
        <v>5</v>
      </c>
      <c r="P1220" s="30">
        <v>11.25</v>
      </c>
      <c r="Q1220" s="662">
        <f t="shared" si="18"/>
        <v>3.7125</v>
      </c>
    </row>
    <row r="1221" s="1" customFormat="1" spans="1:17">
      <c r="A1221" s="650">
        <v>31</v>
      </c>
      <c r="B1221" s="679" t="s">
        <v>11597</v>
      </c>
      <c r="C1221" s="680" t="s">
        <v>11598</v>
      </c>
      <c r="D1221" s="30"/>
      <c r="E1221" s="30"/>
      <c r="F1221" s="26" t="s">
        <v>1287</v>
      </c>
      <c r="G1221" s="30"/>
      <c r="H1221" s="30"/>
      <c r="I1221" s="30"/>
      <c r="J1221" s="30"/>
      <c r="K1221" s="30"/>
      <c r="L1221" s="30"/>
      <c r="M1221" s="30"/>
      <c r="N1221" s="662">
        <v>0.07</v>
      </c>
      <c r="O1221" s="30">
        <v>1</v>
      </c>
      <c r="P1221" s="30">
        <v>11.25</v>
      </c>
      <c r="Q1221" s="662">
        <f t="shared" si="18"/>
        <v>0.7875</v>
      </c>
    </row>
    <row r="1222" s="1" customFormat="1" spans="1:17">
      <c r="A1222" s="650">
        <v>32</v>
      </c>
      <c r="B1222" s="679" t="s">
        <v>11599</v>
      </c>
      <c r="C1222" s="680" t="s">
        <v>11600</v>
      </c>
      <c r="D1222" s="30"/>
      <c r="E1222" s="30"/>
      <c r="F1222" s="26" t="s">
        <v>1287</v>
      </c>
      <c r="G1222" s="30"/>
      <c r="H1222" s="30"/>
      <c r="I1222" s="30"/>
      <c r="J1222" s="30"/>
      <c r="K1222" s="30"/>
      <c r="L1222" s="30"/>
      <c r="M1222" s="30"/>
      <c r="N1222" s="662">
        <v>0.46</v>
      </c>
      <c r="O1222" s="30">
        <v>7</v>
      </c>
      <c r="P1222" s="30">
        <v>11.25</v>
      </c>
      <c r="Q1222" s="662">
        <f t="shared" ref="Q1222:Q1285" si="19">N1222*11.25</f>
        <v>5.175</v>
      </c>
    </row>
    <row r="1223" s="1" customFormat="1" spans="1:17">
      <c r="A1223" s="650">
        <v>33</v>
      </c>
      <c r="B1223" s="679" t="s">
        <v>11601</v>
      </c>
      <c r="C1223" s="56" t="s">
        <v>11602</v>
      </c>
      <c r="D1223" s="30"/>
      <c r="E1223" s="30"/>
      <c r="F1223" s="26" t="s">
        <v>1287</v>
      </c>
      <c r="G1223" s="30"/>
      <c r="H1223" s="30"/>
      <c r="I1223" s="30"/>
      <c r="J1223" s="30"/>
      <c r="K1223" s="30"/>
      <c r="L1223" s="30"/>
      <c r="M1223" s="30"/>
      <c r="N1223" s="662">
        <v>0.26</v>
      </c>
      <c r="O1223" s="30">
        <v>4</v>
      </c>
      <c r="P1223" s="30">
        <v>11.25</v>
      </c>
      <c r="Q1223" s="662">
        <f t="shared" si="19"/>
        <v>2.925</v>
      </c>
    </row>
    <row r="1224" s="1" customFormat="1" spans="1:17">
      <c r="A1224" s="650">
        <v>34</v>
      </c>
      <c r="B1224" s="679" t="s">
        <v>9527</v>
      </c>
      <c r="C1224" s="680" t="s">
        <v>9528</v>
      </c>
      <c r="D1224" s="30"/>
      <c r="E1224" s="30"/>
      <c r="F1224" s="26" t="s">
        <v>1287</v>
      </c>
      <c r="G1224" s="30"/>
      <c r="H1224" s="30"/>
      <c r="I1224" s="30"/>
      <c r="J1224" s="30"/>
      <c r="K1224" s="30"/>
      <c r="L1224" s="30"/>
      <c r="M1224" s="30"/>
      <c r="N1224" s="662">
        <v>0.4</v>
      </c>
      <c r="O1224" s="30">
        <v>6</v>
      </c>
      <c r="P1224" s="30">
        <v>11.25</v>
      </c>
      <c r="Q1224" s="662">
        <f t="shared" si="19"/>
        <v>4.5</v>
      </c>
    </row>
    <row r="1225" s="1" customFormat="1" spans="1:17">
      <c r="A1225" s="650">
        <v>35</v>
      </c>
      <c r="B1225" s="679" t="s">
        <v>11603</v>
      </c>
      <c r="C1225" s="680" t="s">
        <v>11604</v>
      </c>
      <c r="D1225" s="30"/>
      <c r="E1225" s="30"/>
      <c r="F1225" s="26" t="s">
        <v>1287</v>
      </c>
      <c r="G1225" s="30"/>
      <c r="H1225" s="30"/>
      <c r="I1225" s="30"/>
      <c r="J1225" s="30"/>
      <c r="K1225" s="30"/>
      <c r="L1225" s="30"/>
      <c r="M1225" s="30"/>
      <c r="N1225" s="662">
        <v>0.33</v>
      </c>
      <c r="O1225" s="30">
        <v>5</v>
      </c>
      <c r="P1225" s="30">
        <v>11.25</v>
      </c>
      <c r="Q1225" s="662">
        <f t="shared" si="19"/>
        <v>3.7125</v>
      </c>
    </row>
    <row r="1226" s="1" customFormat="1" spans="1:17">
      <c r="A1226" s="650">
        <v>36</v>
      </c>
      <c r="B1226" s="679" t="s">
        <v>11605</v>
      </c>
      <c r="C1226" s="56" t="s">
        <v>11606</v>
      </c>
      <c r="D1226" s="30"/>
      <c r="E1226" s="30"/>
      <c r="F1226" s="26" t="s">
        <v>1287</v>
      </c>
      <c r="G1226" s="30"/>
      <c r="H1226" s="30"/>
      <c r="I1226" s="30"/>
      <c r="J1226" s="30"/>
      <c r="K1226" s="30"/>
      <c r="L1226" s="30"/>
      <c r="M1226" s="30"/>
      <c r="N1226" s="662">
        <v>0.2</v>
      </c>
      <c r="O1226" s="30">
        <v>3</v>
      </c>
      <c r="P1226" s="30">
        <v>11.25</v>
      </c>
      <c r="Q1226" s="662">
        <f t="shared" si="19"/>
        <v>2.25</v>
      </c>
    </row>
    <row r="1227" s="1" customFormat="1" spans="1:17">
      <c r="A1227" s="650">
        <v>37</v>
      </c>
      <c r="B1227" s="679" t="s">
        <v>11607</v>
      </c>
      <c r="C1227" s="680" t="s">
        <v>11608</v>
      </c>
      <c r="D1227" s="30"/>
      <c r="E1227" s="30"/>
      <c r="F1227" s="26" t="s">
        <v>1287</v>
      </c>
      <c r="G1227" s="30"/>
      <c r="H1227" s="30"/>
      <c r="I1227" s="30"/>
      <c r="J1227" s="30"/>
      <c r="K1227" s="30"/>
      <c r="L1227" s="30"/>
      <c r="M1227" s="30"/>
      <c r="N1227" s="662">
        <v>0.4</v>
      </c>
      <c r="O1227" s="30">
        <v>6</v>
      </c>
      <c r="P1227" s="30">
        <v>11.25</v>
      </c>
      <c r="Q1227" s="662">
        <f t="shared" si="19"/>
        <v>4.5</v>
      </c>
    </row>
    <row r="1228" s="1" customFormat="1" spans="1:17">
      <c r="A1228" s="650">
        <v>38</v>
      </c>
      <c r="B1228" s="679" t="s">
        <v>11609</v>
      </c>
      <c r="C1228" s="680" t="s">
        <v>11610</v>
      </c>
      <c r="D1228" s="30"/>
      <c r="E1228" s="30"/>
      <c r="F1228" s="26" t="s">
        <v>1287</v>
      </c>
      <c r="G1228" s="30"/>
      <c r="H1228" s="30"/>
      <c r="I1228" s="30"/>
      <c r="J1228" s="30"/>
      <c r="K1228" s="30"/>
      <c r="L1228" s="30"/>
      <c r="M1228" s="30"/>
      <c r="N1228" s="662">
        <v>0.4</v>
      </c>
      <c r="O1228" s="30">
        <v>6</v>
      </c>
      <c r="P1228" s="30">
        <v>11.25</v>
      </c>
      <c r="Q1228" s="662">
        <f t="shared" si="19"/>
        <v>4.5</v>
      </c>
    </row>
    <row r="1229" s="1" customFormat="1" spans="1:17">
      <c r="A1229" s="650">
        <v>39</v>
      </c>
      <c r="B1229" s="679" t="s">
        <v>11611</v>
      </c>
      <c r="C1229" s="56" t="s">
        <v>11612</v>
      </c>
      <c r="D1229" s="30"/>
      <c r="E1229" s="30"/>
      <c r="F1229" s="26" t="s">
        <v>1287</v>
      </c>
      <c r="G1229" s="30"/>
      <c r="H1229" s="30"/>
      <c r="I1229" s="30"/>
      <c r="J1229" s="30"/>
      <c r="K1229" s="30"/>
      <c r="L1229" s="30"/>
      <c r="M1229" s="30"/>
      <c r="N1229" s="662">
        <v>0.13</v>
      </c>
      <c r="O1229" s="30">
        <v>2</v>
      </c>
      <c r="P1229" s="30">
        <v>11.25</v>
      </c>
      <c r="Q1229" s="662">
        <f t="shared" si="19"/>
        <v>1.4625</v>
      </c>
    </row>
    <row r="1230" s="1" customFormat="1" spans="1:17">
      <c r="A1230" s="650">
        <v>40</v>
      </c>
      <c r="B1230" s="679" t="s">
        <v>11613</v>
      </c>
      <c r="C1230" s="680" t="s">
        <v>6370</v>
      </c>
      <c r="D1230" s="30"/>
      <c r="E1230" s="30"/>
      <c r="F1230" s="26" t="s">
        <v>1287</v>
      </c>
      <c r="G1230" s="30"/>
      <c r="H1230" s="30"/>
      <c r="I1230" s="30"/>
      <c r="J1230" s="30"/>
      <c r="K1230" s="30"/>
      <c r="L1230" s="30"/>
      <c r="M1230" s="30"/>
      <c r="N1230" s="662">
        <v>0.2</v>
      </c>
      <c r="O1230" s="30">
        <v>3</v>
      </c>
      <c r="P1230" s="30">
        <v>11.25</v>
      </c>
      <c r="Q1230" s="662">
        <f t="shared" si="19"/>
        <v>2.25</v>
      </c>
    </row>
    <row r="1231" s="1" customFormat="1" spans="1:17">
      <c r="A1231" s="650">
        <v>41</v>
      </c>
      <c r="B1231" s="679" t="s">
        <v>11614</v>
      </c>
      <c r="C1231" s="680" t="s">
        <v>11615</v>
      </c>
      <c r="D1231" s="30"/>
      <c r="E1231" s="30"/>
      <c r="F1231" s="26" t="s">
        <v>1287</v>
      </c>
      <c r="G1231" s="30"/>
      <c r="H1231" s="30"/>
      <c r="I1231" s="30"/>
      <c r="J1231" s="30"/>
      <c r="K1231" s="30"/>
      <c r="L1231" s="30"/>
      <c r="M1231" s="30"/>
      <c r="N1231" s="662">
        <v>0.26</v>
      </c>
      <c r="O1231" s="30">
        <v>4</v>
      </c>
      <c r="P1231" s="30">
        <v>11.25</v>
      </c>
      <c r="Q1231" s="662">
        <f t="shared" si="19"/>
        <v>2.925</v>
      </c>
    </row>
    <row r="1232" s="1" customFormat="1" spans="1:17">
      <c r="A1232" s="650">
        <v>42</v>
      </c>
      <c r="B1232" s="679" t="s">
        <v>11616</v>
      </c>
      <c r="C1232" s="680" t="s">
        <v>5282</v>
      </c>
      <c r="D1232" s="30"/>
      <c r="E1232" s="30"/>
      <c r="F1232" s="26" t="s">
        <v>1287</v>
      </c>
      <c r="G1232" s="30"/>
      <c r="H1232" s="30"/>
      <c r="I1232" s="30"/>
      <c r="J1232" s="30"/>
      <c r="K1232" s="30"/>
      <c r="L1232" s="30"/>
      <c r="M1232" s="30"/>
      <c r="N1232" s="662">
        <v>0.4</v>
      </c>
      <c r="O1232" s="30">
        <v>6</v>
      </c>
      <c r="P1232" s="30">
        <v>11.25</v>
      </c>
      <c r="Q1232" s="662">
        <f t="shared" si="19"/>
        <v>4.5</v>
      </c>
    </row>
    <row r="1233" s="1" customFormat="1" spans="1:17">
      <c r="A1233" s="650">
        <v>43</v>
      </c>
      <c r="B1233" s="679" t="s">
        <v>11617</v>
      </c>
      <c r="C1233" s="680" t="s">
        <v>11618</v>
      </c>
      <c r="D1233" s="30"/>
      <c r="E1233" s="30"/>
      <c r="F1233" s="26" t="s">
        <v>1287</v>
      </c>
      <c r="G1233" s="30"/>
      <c r="H1233" s="30"/>
      <c r="I1233" s="30"/>
      <c r="J1233" s="30"/>
      <c r="K1233" s="30"/>
      <c r="L1233" s="30"/>
      <c r="M1233" s="30"/>
      <c r="N1233" s="662">
        <v>0.4</v>
      </c>
      <c r="O1233" s="30">
        <v>6</v>
      </c>
      <c r="P1233" s="30">
        <v>11.25</v>
      </c>
      <c r="Q1233" s="662">
        <f t="shared" si="19"/>
        <v>4.5</v>
      </c>
    </row>
    <row r="1234" s="1" customFormat="1" spans="1:17">
      <c r="A1234" s="650">
        <v>44</v>
      </c>
      <c r="B1234" s="679" t="s">
        <v>11619</v>
      </c>
      <c r="C1234" s="680" t="s">
        <v>11620</v>
      </c>
      <c r="D1234" s="30"/>
      <c r="E1234" s="30"/>
      <c r="F1234" s="26" t="s">
        <v>1287</v>
      </c>
      <c r="G1234" s="30"/>
      <c r="H1234" s="30"/>
      <c r="I1234" s="30"/>
      <c r="J1234" s="30"/>
      <c r="K1234" s="30"/>
      <c r="L1234" s="30"/>
      <c r="M1234" s="30"/>
      <c r="N1234" s="662">
        <v>0.2</v>
      </c>
      <c r="O1234" s="30">
        <v>3</v>
      </c>
      <c r="P1234" s="30">
        <v>11.25</v>
      </c>
      <c r="Q1234" s="662">
        <f t="shared" si="19"/>
        <v>2.25</v>
      </c>
    </row>
    <row r="1235" s="1" customFormat="1" spans="1:17">
      <c r="A1235" s="650">
        <v>45</v>
      </c>
      <c r="B1235" s="679" t="s">
        <v>11621</v>
      </c>
      <c r="C1235" s="680" t="s">
        <v>2392</v>
      </c>
      <c r="D1235" s="30"/>
      <c r="E1235" s="30"/>
      <c r="F1235" s="26" t="s">
        <v>1287</v>
      </c>
      <c r="G1235" s="30"/>
      <c r="H1235" s="30"/>
      <c r="I1235" s="30"/>
      <c r="J1235" s="30"/>
      <c r="K1235" s="30"/>
      <c r="L1235" s="30"/>
      <c r="M1235" s="30"/>
      <c r="N1235" s="662">
        <v>0.2</v>
      </c>
      <c r="O1235" s="30">
        <v>3</v>
      </c>
      <c r="P1235" s="30">
        <v>11.25</v>
      </c>
      <c r="Q1235" s="662">
        <f t="shared" si="19"/>
        <v>2.25</v>
      </c>
    </row>
    <row r="1236" s="1" customFormat="1" spans="1:17">
      <c r="A1236" s="650">
        <v>46</v>
      </c>
      <c r="B1236" s="679" t="s">
        <v>11622</v>
      </c>
      <c r="C1236" s="680" t="s">
        <v>11623</v>
      </c>
      <c r="D1236" s="30"/>
      <c r="E1236" s="30"/>
      <c r="F1236" s="26" t="s">
        <v>1287</v>
      </c>
      <c r="G1236" s="30"/>
      <c r="H1236" s="30"/>
      <c r="I1236" s="30"/>
      <c r="J1236" s="30"/>
      <c r="K1236" s="30"/>
      <c r="L1236" s="30"/>
      <c r="M1236" s="30"/>
      <c r="N1236" s="662">
        <v>0.2</v>
      </c>
      <c r="O1236" s="30">
        <v>3</v>
      </c>
      <c r="P1236" s="30">
        <v>11.25</v>
      </c>
      <c r="Q1236" s="662">
        <f t="shared" si="19"/>
        <v>2.25</v>
      </c>
    </row>
    <row r="1237" s="1" customFormat="1" spans="1:17">
      <c r="A1237" s="650">
        <v>47</v>
      </c>
      <c r="B1237" s="679" t="s">
        <v>11624</v>
      </c>
      <c r="C1237" s="680" t="s">
        <v>11625</v>
      </c>
      <c r="D1237" s="30"/>
      <c r="E1237" s="30"/>
      <c r="F1237" s="26" t="s">
        <v>1287</v>
      </c>
      <c r="G1237" s="30"/>
      <c r="H1237" s="30"/>
      <c r="I1237" s="30"/>
      <c r="J1237" s="30"/>
      <c r="K1237" s="30"/>
      <c r="L1237" s="30"/>
      <c r="M1237" s="30"/>
      <c r="N1237" s="662">
        <v>0.13</v>
      </c>
      <c r="O1237" s="30">
        <v>2</v>
      </c>
      <c r="P1237" s="30">
        <v>11.25</v>
      </c>
      <c r="Q1237" s="662">
        <f t="shared" si="19"/>
        <v>1.4625</v>
      </c>
    </row>
    <row r="1238" s="1" customFormat="1" spans="1:17">
      <c r="A1238" s="650">
        <v>48</v>
      </c>
      <c r="B1238" s="679" t="s">
        <v>8361</v>
      </c>
      <c r="C1238" s="680" t="s">
        <v>11626</v>
      </c>
      <c r="D1238" s="30"/>
      <c r="E1238" s="30"/>
      <c r="F1238" s="26" t="s">
        <v>1287</v>
      </c>
      <c r="G1238" s="30"/>
      <c r="H1238" s="30"/>
      <c r="I1238" s="30"/>
      <c r="J1238" s="30"/>
      <c r="K1238" s="30"/>
      <c r="L1238" s="30"/>
      <c r="M1238" s="30"/>
      <c r="N1238" s="662">
        <v>0.4</v>
      </c>
      <c r="O1238" s="30">
        <v>6</v>
      </c>
      <c r="P1238" s="30">
        <v>11.25</v>
      </c>
      <c r="Q1238" s="662">
        <f t="shared" si="19"/>
        <v>4.5</v>
      </c>
    </row>
    <row r="1239" s="1" customFormat="1" spans="1:17">
      <c r="A1239" s="650">
        <v>49</v>
      </c>
      <c r="B1239" s="679" t="s">
        <v>11627</v>
      </c>
      <c r="C1239" s="680" t="s">
        <v>11628</v>
      </c>
      <c r="D1239" s="30"/>
      <c r="E1239" s="30"/>
      <c r="F1239" s="26" t="s">
        <v>1287</v>
      </c>
      <c r="G1239" s="30"/>
      <c r="H1239" s="30"/>
      <c r="I1239" s="30"/>
      <c r="J1239" s="30"/>
      <c r="K1239" s="30"/>
      <c r="L1239" s="30"/>
      <c r="M1239" s="30"/>
      <c r="N1239" s="662">
        <v>0.2</v>
      </c>
      <c r="O1239" s="30">
        <v>3</v>
      </c>
      <c r="P1239" s="30">
        <v>11.25</v>
      </c>
      <c r="Q1239" s="662">
        <f t="shared" si="19"/>
        <v>2.25</v>
      </c>
    </row>
    <row r="1240" s="1" customFormat="1" spans="1:17">
      <c r="A1240" s="650">
        <v>50</v>
      </c>
      <c r="B1240" s="679" t="s">
        <v>11629</v>
      </c>
      <c r="C1240" s="680" t="s">
        <v>11630</v>
      </c>
      <c r="D1240" s="30"/>
      <c r="E1240" s="30"/>
      <c r="F1240" s="26" t="s">
        <v>1287</v>
      </c>
      <c r="G1240" s="30"/>
      <c r="H1240" s="30"/>
      <c r="I1240" s="30"/>
      <c r="J1240" s="30"/>
      <c r="K1240" s="30"/>
      <c r="L1240" s="30"/>
      <c r="M1240" s="30"/>
      <c r="N1240" s="662">
        <v>0.07</v>
      </c>
      <c r="O1240" s="30">
        <v>1</v>
      </c>
      <c r="P1240" s="30">
        <v>11.25</v>
      </c>
      <c r="Q1240" s="662">
        <f t="shared" si="19"/>
        <v>0.7875</v>
      </c>
    </row>
    <row r="1241" s="1" customFormat="1" spans="1:17">
      <c r="A1241" s="650">
        <v>51</v>
      </c>
      <c r="B1241" s="679" t="s">
        <v>11631</v>
      </c>
      <c r="C1241" s="56" t="s">
        <v>11632</v>
      </c>
      <c r="D1241" s="30"/>
      <c r="E1241" s="30"/>
      <c r="F1241" s="26" t="s">
        <v>1287</v>
      </c>
      <c r="G1241" s="30"/>
      <c r="H1241" s="30"/>
      <c r="I1241" s="30"/>
      <c r="J1241" s="30"/>
      <c r="K1241" s="30"/>
      <c r="L1241" s="30"/>
      <c r="M1241" s="30"/>
      <c r="N1241" s="662">
        <v>0.2</v>
      </c>
      <c r="O1241" s="30">
        <v>3</v>
      </c>
      <c r="P1241" s="30">
        <v>11.25</v>
      </c>
      <c r="Q1241" s="662">
        <f t="shared" si="19"/>
        <v>2.25</v>
      </c>
    </row>
    <row r="1242" s="1" customFormat="1" spans="1:17">
      <c r="A1242" s="650">
        <v>52</v>
      </c>
      <c r="B1242" s="679" t="s">
        <v>11633</v>
      </c>
      <c r="C1242" s="680" t="s">
        <v>2119</v>
      </c>
      <c r="D1242" s="30"/>
      <c r="E1242" s="30"/>
      <c r="F1242" s="26" t="s">
        <v>1287</v>
      </c>
      <c r="G1242" s="30"/>
      <c r="H1242" s="30"/>
      <c r="I1242" s="30"/>
      <c r="J1242" s="30"/>
      <c r="K1242" s="30"/>
      <c r="L1242" s="30"/>
      <c r="M1242" s="30"/>
      <c r="N1242" s="662">
        <v>0.33</v>
      </c>
      <c r="O1242" s="30">
        <v>5</v>
      </c>
      <c r="P1242" s="30">
        <v>11.25</v>
      </c>
      <c r="Q1242" s="662">
        <f t="shared" si="19"/>
        <v>3.7125</v>
      </c>
    </row>
    <row r="1243" s="1" customFormat="1" spans="1:17">
      <c r="A1243" s="650">
        <v>53</v>
      </c>
      <c r="B1243" s="679" t="s">
        <v>11634</v>
      </c>
      <c r="C1243" s="680" t="s">
        <v>11635</v>
      </c>
      <c r="D1243" s="30"/>
      <c r="E1243" s="30"/>
      <c r="F1243" s="26" t="s">
        <v>1287</v>
      </c>
      <c r="G1243" s="30"/>
      <c r="H1243" s="30"/>
      <c r="I1243" s="30"/>
      <c r="J1243" s="30"/>
      <c r="K1243" s="30"/>
      <c r="L1243" s="30"/>
      <c r="M1243" s="30"/>
      <c r="N1243" s="662">
        <v>0.33</v>
      </c>
      <c r="O1243" s="30">
        <v>5</v>
      </c>
      <c r="P1243" s="30">
        <v>11.25</v>
      </c>
      <c r="Q1243" s="662">
        <f t="shared" si="19"/>
        <v>3.7125</v>
      </c>
    </row>
    <row r="1244" s="1" customFormat="1" spans="1:17">
      <c r="A1244" s="650">
        <v>54</v>
      </c>
      <c r="B1244" s="679" t="s">
        <v>11636</v>
      </c>
      <c r="C1244" s="680" t="s">
        <v>11637</v>
      </c>
      <c r="D1244" s="30"/>
      <c r="E1244" s="30"/>
      <c r="F1244" s="26" t="s">
        <v>1287</v>
      </c>
      <c r="G1244" s="30"/>
      <c r="H1244" s="30"/>
      <c r="I1244" s="30"/>
      <c r="J1244" s="30"/>
      <c r="K1244" s="30"/>
      <c r="L1244" s="30"/>
      <c r="M1244" s="30"/>
      <c r="N1244" s="662">
        <v>0.33</v>
      </c>
      <c r="O1244" s="30">
        <v>5</v>
      </c>
      <c r="P1244" s="30">
        <v>11.25</v>
      </c>
      <c r="Q1244" s="662">
        <f t="shared" si="19"/>
        <v>3.7125</v>
      </c>
    </row>
    <row r="1245" s="1" customFormat="1" spans="1:17">
      <c r="A1245" s="650">
        <v>55</v>
      </c>
      <c r="B1245" s="679" t="s">
        <v>11638</v>
      </c>
      <c r="C1245" s="680" t="s">
        <v>11639</v>
      </c>
      <c r="D1245" s="30"/>
      <c r="E1245" s="30"/>
      <c r="F1245" s="26" t="s">
        <v>1287</v>
      </c>
      <c r="G1245" s="30"/>
      <c r="H1245" s="30"/>
      <c r="I1245" s="30"/>
      <c r="J1245" s="30"/>
      <c r="K1245" s="30"/>
      <c r="L1245" s="30"/>
      <c r="M1245" s="30"/>
      <c r="N1245" s="662">
        <v>0.2</v>
      </c>
      <c r="O1245" s="30">
        <v>3</v>
      </c>
      <c r="P1245" s="30">
        <v>11.25</v>
      </c>
      <c r="Q1245" s="662">
        <f t="shared" si="19"/>
        <v>2.25</v>
      </c>
    </row>
    <row r="1246" s="1" customFormat="1" spans="1:17">
      <c r="A1246" s="650">
        <v>56</v>
      </c>
      <c r="B1246" s="679" t="s">
        <v>11640</v>
      </c>
      <c r="C1246" s="680" t="s">
        <v>11641</v>
      </c>
      <c r="D1246" s="30"/>
      <c r="E1246" s="30"/>
      <c r="F1246" s="26" t="s">
        <v>1287</v>
      </c>
      <c r="G1246" s="30"/>
      <c r="H1246" s="30"/>
      <c r="I1246" s="30"/>
      <c r="J1246" s="30"/>
      <c r="K1246" s="30"/>
      <c r="L1246" s="30"/>
      <c r="M1246" s="30"/>
      <c r="N1246" s="662">
        <v>0.26</v>
      </c>
      <c r="O1246" s="30">
        <v>4</v>
      </c>
      <c r="P1246" s="30">
        <v>11.25</v>
      </c>
      <c r="Q1246" s="662">
        <f t="shared" si="19"/>
        <v>2.925</v>
      </c>
    </row>
    <row r="1247" s="1" customFormat="1" spans="1:17">
      <c r="A1247" s="650">
        <v>57</v>
      </c>
      <c r="B1247" s="679" t="s">
        <v>4601</v>
      </c>
      <c r="C1247" s="680" t="s">
        <v>11642</v>
      </c>
      <c r="D1247" s="30"/>
      <c r="E1247" s="30"/>
      <c r="F1247" s="26" t="s">
        <v>1287</v>
      </c>
      <c r="G1247" s="30"/>
      <c r="H1247" s="30"/>
      <c r="I1247" s="30"/>
      <c r="J1247" s="30"/>
      <c r="K1247" s="30"/>
      <c r="L1247" s="30"/>
      <c r="M1247" s="30"/>
      <c r="N1247" s="662">
        <v>0.26</v>
      </c>
      <c r="O1247" s="30">
        <v>4</v>
      </c>
      <c r="P1247" s="30">
        <v>11.25</v>
      </c>
      <c r="Q1247" s="662">
        <f t="shared" si="19"/>
        <v>2.925</v>
      </c>
    </row>
    <row r="1248" s="1" customFormat="1" spans="1:17">
      <c r="A1248" s="650">
        <v>58</v>
      </c>
      <c r="B1248" s="679" t="s">
        <v>8333</v>
      </c>
      <c r="C1248" s="680" t="s">
        <v>11643</v>
      </c>
      <c r="D1248" s="30"/>
      <c r="E1248" s="30"/>
      <c r="F1248" s="26" t="s">
        <v>1287</v>
      </c>
      <c r="G1248" s="30"/>
      <c r="H1248" s="30"/>
      <c r="I1248" s="30"/>
      <c r="J1248" s="30"/>
      <c r="K1248" s="30"/>
      <c r="L1248" s="30"/>
      <c r="M1248" s="30"/>
      <c r="N1248" s="662">
        <v>0.33</v>
      </c>
      <c r="O1248" s="30">
        <v>5</v>
      </c>
      <c r="P1248" s="30">
        <v>11.25</v>
      </c>
      <c r="Q1248" s="662">
        <f t="shared" si="19"/>
        <v>3.7125</v>
      </c>
    </row>
    <row r="1249" s="1" customFormat="1" spans="1:17">
      <c r="A1249" s="650">
        <v>59</v>
      </c>
      <c r="B1249" s="679" t="s">
        <v>11644</v>
      </c>
      <c r="C1249" s="680" t="s">
        <v>2544</v>
      </c>
      <c r="D1249" s="30"/>
      <c r="E1249" s="30"/>
      <c r="F1249" s="26" t="s">
        <v>1287</v>
      </c>
      <c r="G1249" s="30"/>
      <c r="H1249" s="30"/>
      <c r="I1249" s="30"/>
      <c r="J1249" s="30"/>
      <c r="K1249" s="30"/>
      <c r="L1249" s="30"/>
      <c r="M1249" s="30"/>
      <c r="N1249" s="662">
        <v>0.2</v>
      </c>
      <c r="O1249" s="30">
        <v>3</v>
      </c>
      <c r="P1249" s="30">
        <v>11.25</v>
      </c>
      <c r="Q1249" s="662">
        <f t="shared" si="19"/>
        <v>2.25</v>
      </c>
    </row>
    <row r="1250" s="1" customFormat="1" spans="1:17">
      <c r="A1250" s="650">
        <v>60</v>
      </c>
      <c r="B1250" s="679" t="s">
        <v>11645</v>
      </c>
      <c r="C1250" s="680" t="s">
        <v>11646</v>
      </c>
      <c r="D1250" s="30"/>
      <c r="E1250" s="30"/>
      <c r="F1250" s="26" t="s">
        <v>1287</v>
      </c>
      <c r="G1250" s="30"/>
      <c r="H1250" s="30"/>
      <c r="I1250" s="30"/>
      <c r="J1250" s="30"/>
      <c r="K1250" s="30"/>
      <c r="L1250" s="30"/>
      <c r="M1250" s="30"/>
      <c r="N1250" s="662">
        <v>0.13</v>
      </c>
      <c r="O1250" s="30">
        <v>2</v>
      </c>
      <c r="P1250" s="30">
        <v>11.25</v>
      </c>
      <c r="Q1250" s="662">
        <f t="shared" si="19"/>
        <v>1.4625</v>
      </c>
    </row>
    <row r="1251" s="1" customFormat="1" spans="1:17">
      <c r="A1251" s="650">
        <v>61</v>
      </c>
      <c r="B1251" s="679" t="s">
        <v>11647</v>
      </c>
      <c r="C1251" s="680" t="s">
        <v>11648</v>
      </c>
      <c r="D1251" s="30"/>
      <c r="E1251" s="30"/>
      <c r="F1251" s="26" t="s">
        <v>1287</v>
      </c>
      <c r="G1251" s="30"/>
      <c r="H1251" s="30"/>
      <c r="I1251" s="30"/>
      <c r="J1251" s="30"/>
      <c r="K1251" s="30"/>
      <c r="L1251" s="30"/>
      <c r="M1251" s="30"/>
      <c r="N1251" s="662">
        <v>0.2</v>
      </c>
      <c r="O1251" s="30">
        <v>3</v>
      </c>
      <c r="P1251" s="30">
        <v>11.25</v>
      </c>
      <c r="Q1251" s="662">
        <f t="shared" si="19"/>
        <v>2.25</v>
      </c>
    </row>
    <row r="1252" s="1" customFormat="1" spans="1:17">
      <c r="A1252" s="650">
        <v>62</v>
      </c>
      <c r="B1252" s="679" t="s">
        <v>11649</v>
      </c>
      <c r="C1252" s="680" t="s">
        <v>2349</v>
      </c>
      <c r="D1252" s="30"/>
      <c r="E1252" s="30"/>
      <c r="F1252" s="26" t="s">
        <v>1287</v>
      </c>
      <c r="G1252" s="30"/>
      <c r="H1252" s="30"/>
      <c r="I1252" s="30"/>
      <c r="J1252" s="30"/>
      <c r="K1252" s="30"/>
      <c r="L1252" s="30"/>
      <c r="M1252" s="30"/>
      <c r="N1252" s="662">
        <v>0.33</v>
      </c>
      <c r="O1252" s="30">
        <v>5</v>
      </c>
      <c r="P1252" s="30">
        <v>11.25</v>
      </c>
      <c r="Q1252" s="662">
        <f t="shared" si="19"/>
        <v>3.7125</v>
      </c>
    </row>
    <row r="1253" s="1" customFormat="1" spans="1:17">
      <c r="A1253" s="650">
        <v>63</v>
      </c>
      <c r="B1253" s="679" t="s">
        <v>11650</v>
      </c>
      <c r="C1253" s="680" t="s">
        <v>11651</v>
      </c>
      <c r="D1253" s="30"/>
      <c r="E1253" s="30"/>
      <c r="F1253" s="26" t="s">
        <v>1287</v>
      </c>
      <c r="G1253" s="30"/>
      <c r="H1253" s="30"/>
      <c r="I1253" s="30"/>
      <c r="J1253" s="30"/>
      <c r="K1253" s="30"/>
      <c r="L1253" s="30"/>
      <c r="M1253" s="30"/>
      <c r="N1253" s="662">
        <v>0.2</v>
      </c>
      <c r="O1253" s="30">
        <v>3</v>
      </c>
      <c r="P1253" s="30">
        <v>11.25</v>
      </c>
      <c r="Q1253" s="662">
        <f t="shared" si="19"/>
        <v>2.25</v>
      </c>
    </row>
    <row r="1254" s="1" customFormat="1" spans="1:17">
      <c r="A1254" s="650">
        <v>64</v>
      </c>
      <c r="B1254" s="679" t="s">
        <v>11652</v>
      </c>
      <c r="C1254" s="680" t="s">
        <v>11637</v>
      </c>
      <c r="D1254" s="30"/>
      <c r="E1254" s="30"/>
      <c r="F1254" s="26" t="s">
        <v>1287</v>
      </c>
      <c r="G1254" s="30"/>
      <c r="H1254" s="30"/>
      <c r="I1254" s="30"/>
      <c r="J1254" s="30"/>
      <c r="K1254" s="30"/>
      <c r="L1254" s="30"/>
      <c r="M1254" s="30"/>
      <c r="N1254" s="662">
        <v>0.4</v>
      </c>
      <c r="O1254" s="30">
        <v>6</v>
      </c>
      <c r="P1254" s="30">
        <v>11.25</v>
      </c>
      <c r="Q1254" s="662">
        <f t="shared" si="19"/>
        <v>4.5</v>
      </c>
    </row>
    <row r="1255" s="1" customFormat="1" spans="1:17">
      <c r="A1255" s="650">
        <v>65</v>
      </c>
      <c r="B1255" s="679" t="s">
        <v>2038</v>
      </c>
      <c r="C1255" s="56" t="s">
        <v>11653</v>
      </c>
      <c r="D1255" s="30"/>
      <c r="E1255" s="30"/>
      <c r="F1255" s="26" t="s">
        <v>1287</v>
      </c>
      <c r="G1255" s="30"/>
      <c r="H1255" s="30"/>
      <c r="I1255" s="30"/>
      <c r="J1255" s="30"/>
      <c r="K1255" s="30"/>
      <c r="L1255" s="30"/>
      <c r="M1255" s="30"/>
      <c r="N1255" s="662">
        <v>0.2</v>
      </c>
      <c r="O1255" s="30">
        <v>3</v>
      </c>
      <c r="P1255" s="30">
        <v>11.25</v>
      </c>
      <c r="Q1255" s="662">
        <f t="shared" si="19"/>
        <v>2.25</v>
      </c>
    </row>
    <row r="1256" s="1" customFormat="1" spans="1:17">
      <c r="A1256" s="650">
        <v>66</v>
      </c>
      <c r="B1256" s="679" t="s">
        <v>11654</v>
      </c>
      <c r="C1256" s="680" t="s">
        <v>11655</v>
      </c>
      <c r="D1256" s="30"/>
      <c r="E1256" s="30"/>
      <c r="F1256" s="26" t="s">
        <v>1287</v>
      </c>
      <c r="G1256" s="30"/>
      <c r="H1256" s="30"/>
      <c r="I1256" s="30"/>
      <c r="J1256" s="30"/>
      <c r="K1256" s="30"/>
      <c r="L1256" s="30"/>
      <c r="M1256" s="30"/>
      <c r="N1256" s="662">
        <v>0.33</v>
      </c>
      <c r="O1256" s="30">
        <v>5</v>
      </c>
      <c r="P1256" s="30">
        <v>11.25</v>
      </c>
      <c r="Q1256" s="662">
        <f t="shared" si="19"/>
        <v>3.7125</v>
      </c>
    </row>
    <row r="1257" s="1" customFormat="1" spans="1:17">
      <c r="A1257" s="650">
        <v>67</v>
      </c>
      <c r="B1257" s="679" t="s">
        <v>11656</v>
      </c>
      <c r="C1257" s="680" t="s">
        <v>11657</v>
      </c>
      <c r="D1257" s="30"/>
      <c r="E1257" s="30"/>
      <c r="F1257" s="26" t="s">
        <v>1287</v>
      </c>
      <c r="G1257" s="30"/>
      <c r="H1257" s="30"/>
      <c r="I1257" s="30"/>
      <c r="J1257" s="30"/>
      <c r="K1257" s="30"/>
      <c r="L1257" s="30"/>
      <c r="M1257" s="30"/>
      <c r="N1257" s="662">
        <v>0.26</v>
      </c>
      <c r="O1257" s="30">
        <v>4</v>
      </c>
      <c r="P1257" s="30">
        <v>11.25</v>
      </c>
      <c r="Q1257" s="662">
        <f t="shared" si="19"/>
        <v>2.925</v>
      </c>
    </row>
    <row r="1258" s="1" customFormat="1" spans="1:17">
      <c r="A1258" s="650">
        <v>68</v>
      </c>
      <c r="B1258" s="679" t="s">
        <v>11658</v>
      </c>
      <c r="C1258" s="680" t="s">
        <v>11659</v>
      </c>
      <c r="D1258" s="30"/>
      <c r="E1258" s="30"/>
      <c r="F1258" s="26" t="s">
        <v>1287</v>
      </c>
      <c r="G1258" s="30"/>
      <c r="H1258" s="30"/>
      <c r="I1258" s="30"/>
      <c r="J1258" s="30"/>
      <c r="K1258" s="30"/>
      <c r="L1258" s="30"/>
      <c r="M1258" s="30"/>
      <c r="N1258" s="662">
        <v>0.26</v>
      </c>
      <c r="O1258" s="30">
        <v>4</v>
      </c>
      <c r="P1258" s="30">
        <v>11.25</v>
      </c>
      <c r="Q1258" s="662">
        <f t="shared" si="19"/>
        <v>2.925</v>
      </c>
    </row>
    <row r="1259" s="1" customFormat="1" spans="1:17">
      <c r="A1259" s="650">
        <v>69</v>
      </c>
      <c r="B1259" s="679" t="s">
        <v>11660</v>
      </c>
      <c r="C1259" s="680" t="s">
        <v>11661</v>
      </c>
      <c r="D1259" s="30"/>
      <c r="E1259" s="30"/>
      <c r="F1259" s="26" t="s">
        <v>1287</v>
      </c>
      <c r="G1259" s="30"/>
      <c r="H1259" s="30"/>
      <c r="I1259" s="30"/>
      <c r="J1259" s="30"/>
      <c r="K1259" s="30"/>
      <c r="L1259" s="30"/>
      <c r="M1259" s="30"/>
      <c r="N1259" s="662">
        <v>0.33</v>
      </c>
      <c r="O1259" s="30">
        <v>5</v>
      </c>
      <c r="P1259" s="30">
        <v>11.25</v>
      </c>
      <c r="Q1259" s="662">
        <f t="shared" si="19"/>
        <v>3.7125</v>
      </c>
    </row>
    <row r="1260" s="1" customFormat="1" spans="1:17">
      <c r="A1260" s="650">
        <v>70</v>
      </c>
      <c r="B1260" s="679" t="s">
        <v>11662</v>
      </c>
      <c r="C1260" s="680" t="s">
        <v>11663</v>
      </c>
      <c r="D1260" s="30"/>
      <c r="E1260" s="30"/>
      <c r="F1260" s="26" t="s">
        <v>1287</v>
      </c>
      <c r="G1260" s="30"/>
      <c r="H1260" s="30"/>
      <c r="I1260" s="30"/>
      <c r="J1260" s="30"/>
      <c r="K1260" s="30"/>
      <c r="L1260" s="30"/>
      <c r="M1260" s="30"/>
      <c r="N1260" s="662">
        <v>0.2</v>
      </c>
      <c r="O1260" s="30">
        <v>3</v>
      </c>
      <c r="P1260" s="30">
        <v>11.25</v>
      </c>
      <c r="Q1260" s="662">
        <f t="shared" si="19"/>
        <v>2.25</v>
      </c>
    </row>
    <row r="1261" s="1" customFormat="1" spans="1:17">
      <c r="A1261" s="650">
        <v>71</v>
      </c>
      <c r="B1261" s="679" t="s">
        <v>11664</v>
      </c>
      <c r="C1261" s="680" t="s">
        <v>11665</v>
      </c>
      <c r="D1261" s="30"/>
      <c r="E1261" s="30"/>
      <c r="F1261" s="26" t="s">
        <v>1287</v>
      </c>
      <c r="G1261" s="30"/>
      <c r="H1261" s="30"/>
      <c r="I1261" s="30"/>
      <c r="J1261" s="30"/>
      <c r="K1261" s="30"/>
      <c r="L1261" s="30"/>
      <c r="M1261" s="30"/>
      <c r="N1261" s="662">
        <v>0.26</v>
      </c>
      <c r="O1261" s="30">
        <v>4</v>
      </c>
      <c r="P1261" s="30">
        <v>11.25</v>
      </c>
      <c r="Q1261" s="662">
        <f t="shared" si="19"/>
        <v>2.925</v>
      </c>
    </row>
    <row r="1262" s="1" customFormat="1" spans="1:17">
      <c r="A1262" s="650">
        <v>72</v>
      </c>
      <c r="B1262" s="679" t="s">
        <v>11666</v>
      </c>
      <c r="C1262" s="680" t="s">
        <v>11667</v>
      </c>
      <c r="D1262" s="30"/>
      <c r="E1262" s="30"/>
      <c r="F1262" s="26" t="s">
        <v>1287</v>
      </c>
      <c r="G1262" s="30"/>
      <c r="H1262" s="30"/>
      <c r="I1262" s="30"/>
      <c r="J1262" s="30"/>
      <c r="K1262" s="30"/>
      <c r="L1262" s="30"/>
      <c r="M1262" s="30"/>
      <c r="N1262" s="662">
        <v>0.26</v>
      </c>
      <c r="O1262" s="30">
        <v>4</v>
      </c>
      <c r="P1262" s="30">
        <v>11.25</v>
      </c>
      <c r="Q1262" s="662">
        <f t="shared" si="19"/>
        <v>2.925</v>
      </c>
    </row>
    <row r="1263" s="1" customFormat="1" spans="1:17">
      <c r="A1263" s="650">
        <v>73</v>
      </c>
      <c r="B1263" s="679" t="s">
        <v>11668</v>
      </c>
      <c r="C1263" s="680" t="s">
        <v>11669</v>
      </c>
      <c r="D1263" s="30"/>
      <c r="E1263" s="30"/>
      <c r="F1263" s="26" t="s">
        <v>1287</v>
      </c>
      <c r="G1263" s="30"/>
      <c r="H1263" s="30"/>
      <c r="I1263" s="30"/>
      <c r="J1263" s="30"/>
      <c r="K1263" s="30"/>
      <c r="L1263" s="30"/>
      <c r="M1263" s="30"/>
      <c r="N1263" s="662">
        <v>0.33</v>
      </c>
      <c r="O1263" s="30">
        <v>5</v>
      </c>
      <c r="P1263" s="30">
        <v>11.25</v>
      </c>
      <c r="Q1263" s="662">
        <f t="shared" si="19"/>
        <v>3.7125</v>
      </c>
    </row>
    <row r="1264" s="1" customFormat="1" spans="1:17">
      <c r="A1264" s="650">
        <v>74</v>
      </c>
      <c r="B1264" s="679" t="s">
        <v>11670</v>
      </c>
      <c r="C1264" s="680" t="s">
        <v>11671</v>
      </c>
      <c r="D1264" s="30"/>
      <c r="E1264" s="30"/>
      <c r="F1264" s="26" t="s">
        <v>1287</v>
      </c>
      <c r="G1264" s="30"/>
      <c r="H1264" s="30"/>
      <c r="I1264" s="30"/>
      <c r="J1264" s="30"/>
      <c r="K1264" s="30"/>
      <c r="L1264" s="30"/>
      <c r="M1264" s="30"/>
      <c r="N1264" s="662">
        <v>0.4</v>
      </c>
      <c r="O1264" s="30">
        <v>6</v>
      </c>
      <c r="P1264" s="30">
        <v>11.25</v>
      </c>
      <c r="Q1264" s="662">
        <f t="shared" si="19"/>
        <v>4.5</v>
      </c>
    </row>
    <row r="1265" s="1" customFormat="1" spans="1:17">
      <c r="A1265" s="650">
        <v>75</v>
      </c>
      <c r="B1265" s="679" t="s">
        <v>11672</v>
      </c>
      <c r="C1265" s="680" t="s">
        <v>11673</v>
      </c>
      <c r="D1265" s="30"/>
      <c r="E1265" s="30"/>
      <c r="F1265" s="26" t="s">
        <v>1287</v>
      </c>
      <c r="G1265" s="30"/>
      <c r="H1265" s="30"/>
      <c r="I1265" s="30"/>
      <c r="J1265" s="30"/>
      <c r="K1265" s="30"/>
      <c r="L1265" s="30"/>
      <c r="M1265" s="30"/>
      <c r="N1265" s="662">
        <v>0.2</v>
      </c>
      <c r="O1265" s="30">
        <v>3</v>
      </c>
      <c r="P1265" s="30">
        <v>11.25</v>
      </c>
      <c r="Q1265" s="662">
        <f t="shared" si="19"/>
        <v>2.25</v>
      </c>
    </row>
    <row r="1266" s="1" customFormat="1" spans="1:17">
      <c r="A1266" s="650">
        <v>76</v>
      </c>
      <c r="B1266" s="679" t="s">
        <v>11674</v>
      </c>
      <c r="C1266" s="680" t="s">
        <v>11675</v>
      </c>
      <c r="D1266" s="30"/>
      <c r="E1266" s="30"/>
      <c r="F1266" s="26" t="s">
        <v>1287</v>
      </c>
      <c r="G1266" s="30"/>
      <c r="H1266" s="30"/>
      <c r="I1266" s="30"/>
      <c r="J1266" s="30"/>
      <c r="K1266" s="30"/>
      <c r="L1266" s="30"/>
      <c r="M1266" s="30"/>
      <c r="N1266" s="662">
        <v>0.2</v>
      </c>
      <c r="O1266" s="30">
        <v>3</v>
      </c>
      <c r="P1266" s="30">
        <v>11.25</v>
      </c>
      <c r="Q1266" s="662">
        <f t="shared" si="19"/>
        <v>2.25</v>
      </c>
    </row>
    <row r="1267" s="1" customFormat="1" spans="1:17">
      <c r="A1267" s="650">
        <v>77</v>
      </c>
      <c r="B1267" s="679" t="s">
        <v>9529</v>
      </c>
      <c r="C1267" s="680" t="s">
        <v>9530</v>
      </c>
      <c r="D1267" s="30"/>
      <c r="E1267" s="30"/>
      <c r="F1267" s="26" t="s">
        <v>1287</v>
      </c>
      <c r="G1267" s="30"/>
      <c r="H1267" s="30"/>
      <c r="I1267" s="30"/>
      <c r="J1267" s="30"/>
      <c r="K1267" s="30"/>
      <c r="L1267" s="30"/>
      <c r="M1267" s="30"/>
      <c r="N1267" s="662">
        <v>0.13</v>
      </c>
      <c r="O1267" s="30">
        <v>2</v>
      </c>
      <c r="P1267" s="30">
        <v>11.25</v>
      </c>
      <c r="Q1267" s="662">
        <f t="shared" si="19"/>
        <v>1.4625</v>
      </c>
    </row>
    <row r="1268" s="1" customFormat="1" spans="1:17">
      <c r="A1268" s="650">
        <v>78</v>
      </c>
      <c r="B1268" s="679" t="s">
        <v>11676</v>
      </c>
      <c r="C1268" s="680" t="s">
        <v>11677</v>
      </c>
      <c r="D1268" s="30"/>
      <c r="E1268" s="30"/>
      <c r="F1268" s="26" t="s">
        <v>1287</v>
      </c>
      <c r="G1268" s="30"/>
      <c r="H1268" s="30"/>
      <c r="I1268" s="30"/>
      <c r="J1268" s="30"/>
      <c r="K1268" s="30"/>
      <c r="L1268" s="30"/>
      <c r="M1268" s="30"/>
      <c r="N1268" s="662">
        <v>0.2</v>
      </c>
      <c r="O1268" s="30">
        <v>3</v>
      </c>
      <c r="P1268" s="30">
        <v>11.25</v>
      </c>
      <c r="Q1268" s="662">
        <f t="shared" si="19"/>
        <v>2.25</v>
      </c>
    </row>
    <row r="1269" s="1" customFormat="1" spans="1:17">
      <c r="A1269" s="650">
        <v>79</v>
      </c>
      <c r="B1269" s="679" t="s">
        <v>11678</v>
      </c>
      <c r="C1269" s="680" t="s">
        <v>11679</v>
      </c>
      <c r="D1269" s="30"/>
      <c r="E1269" s="30"/>
      <c r="F1269" s="26" t="s">
        <v>1287</v>
      </c>
      <c r="G1269" s="30"/>
      <c r="H1269" s="30"/>
      <c r="I1269" s="30"/>
      <c r="J1269" s="30"/>
      <c r="K1269" s="30"/>
      <c r="L1269" s="30"/>
      <c r="M1269" s="30"/>
      <c r="N1269" s="662">
        <v>0.07</v>
      </c>
      <c r="O1269" s="30">
        <v>1</v>
      </c>
      <c r="P1269" s="30">
        <v>11.25</v>
      </c>
      <c r="Q1269" s="662">
        <f t="shared" si="19"/>
        <v>0.7875</v>
      </c>
    </row>
    <row r="1270" s="1" customFormat="1" spans="1:17">
      <c r="A1270" s="650">
        <v>80</v>
      </c>
      <c r="B1270" s="679" t="s">
        <v>9525</v>
      </c>
      <c r="C1270" s="680" t="s">
        <v>11680</v>
      </c>
      <c r="D1270" s="30"/>
      <c r="E1270" s="30"/>
      <c r="F1270" s="26" t="s">
        <v>1287</v>
      </c>
      <c r="G1270" s="30"/>
      <c r="H1270" s="30"/>
      <c r="I1270" s="30"/>
      <c r="J1270" s="30"/>
      <c r="K1270" s="30"/>
      <c r="L1270" s="30"/>
      <c r="M1270" s="30"/>
      <c r="N1270" s="662">
        <v>0.33</v>
      </c>
      <c r="O1270" s="30">
        <v>5</v>
      </c>
      <c r="P1270" s="30">
        <v>11.25</v>
      </c>
      <c r="Q1270" s="662">
        <f t="shared" si="19"/>
        <v>3.7125</v>
      </c>
    </row>
    <row r="1271" s="1" customFormat="1" spans="1:17">
      <c r="A1271" s="650">
        <v>81</v>
      </c>
      <c r="B1271" s="679" t="s">
        <v>11681</v>
      </c>
      <c r="C1271" s="680" t="s">
        <v>11682</v>
      </c>
      <c r="D1271" s="30"/>
      <c r="E1271" s="30"/>
      <c r="F1271" s="26" t="s">
        <v>1287</v>
      </c>
      <c r="G1271" s="30"/>
      <c r="H1271" s="30"/>
      <c r="I1271" s="30"/>
      <c r="J1271" s="30"/>
      <c r="K1271" s="30"/>
      <c r="L1271" s="30"/>
      <c r="M1271" s="30"/>
      <c r="N1271" s="662">
        <v>0.26</v>
      </c>
      <c r="O1271" s="30">
        <v>4</v>
      </c>
      <c r="P1271" s="30">
        <v>11.25</v>
      </c>
      <c r="Q1271" s="662">
        <f t="shared" si="19"/>
        <v>2.925</v>
      </c>
    </row>
    <row r="1272" s="1" customFormat="1" spans="1:17">
      <c r="A1272" s="650">
        <v>82</v>
      </c>
      <c r="B1272" s="679" t="s">
        <v>11683</v>
      </c>
      <c r="C1272" s="680" t="s">
        <v>11684</v>
      </c>
      <c r="D1272" s="30"/>
      <c r="E1272" s="30"/>
      <c r="F1272" s="26" t="s">
        <v>1287</v>
      </c>
      <c r="G1272" s="30"/>
      <c r="H1272" s="30"/>
      <c r="I1272" s="30"/>
      <c r="J1272" s="30"/>
      <c r="K1272" s="30"/>
      <c r="L1272" s="30"/>
      <c r="M1272" s="30"/>
      <c r="N1272" s="662">
        <v>0.2</v>
      </c>
      <c r="O1272" s="30">
        <v>3</v>
      </c>
      <c r="P1272" s="30">
        <v>11.25</v>
      </c>
      <c r="Q1272" s="662">
        <f t="shared" si="19"/>
        <v>2.25</v>
      </c>
    </row>
    <row r="1273" s="1" customFormat="1" spans="1:17">
      <c r="A1273" s="650">
        <v>83</v>
      </c>
      <c r="B1273" s="679" t="s">
        <v>11685</v>
      </c>
      <c r="C1273" s="56" t="s">
        <v>11686</v>
      </c>
      <c r="D1273" s="30"/>
      <c r="E1273" s="30"/>
      <c r="F1273" s="26" t="s">
        <v>1287</v>
      </c>
      <c r="G1273" s="30"/>
      <c r="H1273" s="30"/>
      <c r="I1273" s="30"/>
      <c r="J1273" s="30"/>
      <c r="K1273" s="30"/>
      <c r="L1273" s="30"/>
      <c r="M1273" s="30"/>
      <c r="N1273" s="662">
        <v>0.4</v>
      </c>
      <c r="O1273" s="30">
        <v>6</v>
      </c>
      <c r="P1273" s="30">
        <v>11.25</v>
      </c>
      <c r="Q1273" s="662">
        <f t="shared" si="19"/>
        <v>4.5</v>
      </c>
    </row>
    <row r="1274" s="1" customFormat="1" spans="1:17">
      <c r="A1274" s="650">
        <v>84</v>
      </c>
      <c r="B1274" s="679" t="s">
        <v>8984</v>
      </c>
      <c r="C1274" s="680" t="s">
        <v>2768</v>
      </c>
      <c r="D1274" s="30"/>
      <c r="E1274" s="30"/>
      <c r="F1274" s="26" t="s">
        <v>1287</v>
      </c>
      <c r="G1274" s="30"/>
      <c r="H1274" s="30"/>
      <c r="I1274" s="30"/>
      <c r="J1274" s="30"/>
      <c r="K1274" s="30"/>
      <c r="L1274" s="30"/>
      <c r="M1274" s="30"/>
      <c r="N1274" s="662">
        <v>0.2</v>
      </c>
      <c r="O1274" s="30">
        <v>3</v>
      </c>
      <c r="P1274" s="30">
        <v>11.25</v>
      </c>
      <c r="Q1274" s="662">
        <f t="shared" si="19"/>
        <v>2.25</v>
      </c>
    </row>
    <row r="1275" s="1" customFormat="1" spans="1:17">
      <c r="A1275" s="650">
        <v>85</v>
      </c>
      <c r="B1275" s="679" t="s">
        <v>11687</v>
      </c>
      <c r="C1275" s="680" t="s">
        <v>11688</v>
      </c>
      <c r="D1275" s="30"/>
      <c r="E1275" s="30"/>
      <c r="F1275" s="26" t="s">
        <v>1287</v>
      </c>
      <c r="G1275" s="30"/>
      <c r="H1275" s="30"/>
      <c r="I1275" s="30"/>
      <c r="J1275" s="30"/>
      <c r="K1275" s="30"/>
      <c r="L1275" s="30"/>
      <c r="M1275" s="30"/>
      <c r="N1275" s="662">
        <v>0.4</v>
      </c>
      <c r="O1275" s="30">
        <v>6</v>
      </c>
      <c r="P1275" s="30">
        <v>11.25</v>
      </c>
      <c r="Q1275" s="662">
        <f t="shared" si="19"/>
        <v>4.5</v>
      </c>
    </row>
    <row r="1276" s="1" customFormat="1" spans="1:17">
      <c r="A1276" s="650">
        <v>86</v>
      </c>
      <c r="B1276" s="679" t="s">
        <v>11689</v>
      </c>
      <c r="C1276" s="680" t="s">
        <v>11690</v>
      </c>
      <c r="D1276" s="30"/>
      <c r="E1276" s="30"/>
      <c r="F1276" s="26" t="s">
        <v>1287</v>
      </c>
      <c r="G1276" s="30"/>
      <c r="H1276" s="30"/>
      <c r="I1276" s="30"/>
      <c r="J1276" s="30"/>
      <c r="K1276" s="30"/>
      <c r="L1276" s="30"/>
      <c r="M1276" s="30"/>
      <c r="N1276" s="662">
        <v>0.26</v>
      </c>
      <c r="O1276" s="30">
        <v>4</v>
      </c>
      <c r="P1276" s="30">
        <v>11.25</v>
      </c>
      <c r="Q1276" s="662">
        <f t="shared" si="19"/>
        <v>2.925</v>
      </c>
    </row>
    <row r="1277" s="1" customFormat="1" spans="1:17">
      <c r="A1277" s="650">
        <v>87</v>
      </c>
      <c r="B1277" s="679" t="s">
        <v>11691</v>
      </c>
      <c r="C1277" s="680" t="s">
        <v>11692</v>
      </c>
      <c r="D1277" s="30"/>
      <c r="E1277" s="30"/>
      <c r="F1277" s="26" t="s">
        <v>1287</v>
      </c>
      <c r="G1277" s="30"/>
      <c r="H1277" s="30"/>
      <c r="I1277" s="30"/>
      <c r="J1277" s="30"/>
      <c r="K1277" s="30"/>
      <c r="L1277" s="30"/>
      <c r="M1277" s="30"/>
      <c r="N1277" s="662">
        <v>0.26</v>
      </c>
      <c r="O1277" s="30">
        <v>4</v>
      </c>
      <c r="P1277" s="30">
        <v>11.25</v>
      </c>
      <c r="Q1277" s="662">
        <f t="shared" si="19"/>
        <v>2.925</v>
      </c>
    </row>
    <row r="1278" s="1" customFormat="1" spans="1:17">
      <c r="A1278" s="650">
        <v>88</v>
      </c>
      <c r="B1278" s="679" t="s">
        <v>11693</v>
      </c>
      <c r="C1278" s="680" t="s">
        <v>11694</v>
      </c>
      <c r="D1278" s="30"/>
      <c r="E1278" s="30"/>
      <c r="F1278" s="26" t="s">
        <v>1287</v>
      </c>
      <c r="G1278" s="30"/>
      <c r="H1278" s="30"/>
      <c r="I1278" s="30"/>
      <c r="J1278" s="30"/>
      <c r="K1278" s="30"/>
      <c r="L1278" s="30"/>
      <c r="M1278" s="30"/>
      <c r="N1278" s="662">
        <v>0.26</v>
      </c>
      <c r="O1278" s="30">
        <v>4</v>
      </c>
      <c r="P1278" s="30">
        <v>11.25</v>
      </c>
      <c r="Q1278" s="662">
        <f t="shared" si="19"/>
        <v>2.925</v>
      </c>
    </row>
    <row r="1279" s="1" customFormat="1" spans="1:17">
      <c r="A1279" s="650">
        <v>89</v>
      </c>
      <c r="B1279" s="679" t="s">
        <v>7849</v>
      </c>
      <c r="C1279" s="680" t="s">
        <v>11695</v>
      </c>
      <c r="D1279" s="30"/>
      <c r="E1279" s="30"/>
      <c r="F1279" s="26" t="s">
        <v>1287</v>
      </c>
      <c r="G1279" s="30"/>
      <c r="H1279" s="30"/>
      <c r="I1279" s="30"/>
      <c r="J1279" s="30"/>
      <c r="K1279" s="30"/>
      <c r="L1279" s="30"/>
      <c r="M1279" s="30"/>
      <c r="N1279" s="662">
        <v>0.26</v>
      </c>
      <c r="O1279" s="30">
        <v>4</v>
      </c>
      <c r="P1279" s="30">
        <v>11.25</v>
      </c>
      <c r="Q1279" s="662">
        <f t="shared" si="19"/>
        <v>2.925</v>
      </c>
    </row>
    <row r="1280" s="1" customFormat="1" spans="1:17">
      <c r="A1280" s="650">
        <v>90</v>
      </c>
      <c r="B1280" s="679" t="s">
        <v>2056</v>
      </c>
      <c r="C1280" s="680" t="s">
        <v>11696</v>
      </c>
      <c r="D1280" s="30"/>
      <c r="E1280" s="30"/>
      <c r="F1280" s="26" t="s">
        <v>1287</v>
      </c>
      <c r="G1280" s="30"/>
      <c r="H1280" s="30"/>
      <c r="I1280" s="30"/>
      <c r="J1280" s="30"/>
      <c r="K1280" s="30"/>
      <c r="L1280" s="30"/>
      <c r="M1280" s="30"/>
      <c r="N1280" s="662">
        <v>0.07</v>
      </c>
      <c r="O1280" s="30">
        <v>1</v>
      </c>
      <c r="P1280" s="30">
        <v>11.25</v>
      </c>
      <c r="Q1280" s="662">
        <f t="shared" si="19"/>
        <v>0.7875</v>
      </c>
    </row>
    <row r="1281" s="1" customFormat="1" spans="1:17">
      <c r="A1281" s="650">
        <v>91</v>
      </c>
      <c r="B1281" s="679" t="s">
        <v>11697</v>
      </c>
      <c r="C1281" s="680" t="s">
        <v>11698</v>
      </c>
      <c r="D1281" s="30"/>
      <c r="E1281" s="30"/>
      <c r="F1281" s="26" t="s">
        <v>1287</v>
      </c>
      <c r="G1281" s="30"/>
      <c r="H1281" s="30"/>
      <c r="I1281" s="30"/>
      <c r="J1281" s="30"/>
      <c r="K1281" s="30"/>
      <c r="L1281" s="30"/>
      <c r="M1281" s="30"/>
      <c r="N1281" s="662">
        <v>0.2</v>
      </c>
      <c r="O1281" s="30">
        <v>3</v>
      </c>
      <c r="P1281" s="30">
        <v>11.25</v>
      </c>
      <c r="Q1281" s="662">
        <f t="shared" si="19"/>
        <v>2.25</v>
      </c>
    </row>
    <row r="1282" s="1" customFormat="1" spans="1:17">
      <c r="A1282" s="650">
        <v>92</v>
      </c>
      <c r="B1282" s="679" t="s">
        <v>11699</v>
      </c>
      <c r="C1282" s="680" t="s">
        <v>11700</v>
      </c>
      <c r="D1282" s="30"/>
      <c r="E1282" s="30"/>
      <c r="F1282" s="26" t="s">
        <v>1287</v>
      </c>
      <c r="G1282" s="30"/>
      <c r="H1282" s="30"/>
      <c r="I1282" s="30"/>
      <c r="J1282" s="30"/>
      <c r="K1282" s="30"/>
      <c r="L1282" s="30"/>
      <c r="M1282" s="30"/>
      <c r="N1282" s="662">
        <v>0.33</v>
      </c>
      <c r="O1282" s="30">
        <v>5</v>
      </c>
      <c r="P1282" s="30">
        <v>11.25</v>
      </c>
      <c r="Q1282" s="662">
        <f t="shared" si="19"/>
        <v>3.7125</v>
      </c>
    </row>
    <row r="1283" s="1" customFormat="1" spans="1:17">
      <c r="A1283" s="650">
        <v>93</v>
      </c>
      <c r="B1283" s="679" t="s">
        <v>11701</v>
      </c>
      <c r="C1283" s="56" t="s">
        <v>6046</v>
      </c>
      <c r="D1283" s="30"/>
      <c r="E1283" s="30"/>
      <c r="F1283" s="26" t="s">
        <v>1287</v>
      </c>
      <c r="G1283" s="30"/>
      <c r="H1283" s="30"/>
      <c r="I1283" s="30"/>
      <c r="J1283" s="30"/>
      <c r="K1283" s="30"/>
      <c r="L1283" s="30"/>
      <c r="M1283" s="30"/>
      <c r="N1283" s="662">
        <v>0.07</v>
      </c>
      <c r="O1283" s="30">
        <v>1</v>
      </c>
      <c r="P1283" s="30">
        <v>11.25</v>
      </c>
      <c r="Q1283" s="662">
        <f t="shared" si="19"/>
        <v>0.7875</v>
      </c>
    </row>
    <row r="1284" s="1" customFormat="1" spans="1:17">
      <c r="A1284" s="650">
        <v>94</v>
      </c>
      <c r="B1284" s="679" t="s">
        <v>11702</v>
      </c>
      <c r="C1284" s="680" t="s">
        <v>11703</v>
      </c>
      <c r="D1284" s="30"/>
      <c r="E1284" s="30"/>
      <c r="F1284" s="26" t="s">
        <v>1287</v>
      </c>
      <c r="G1284" s="30"/>
      <c r="H1284" s="30"/>
      <c r="I1284" s="30"/>
      <c r="J1284" s="30"/>
      <c r="K1284" s="30"/>
      <c r="L1284" s="30"/>
      <c r="M1284" s="30"/>
      <c r="N1284" s="662">
        <v>0.07</v>
      </c>
      <c r="O1284" s="30">
        <v>1</v>
      </c>
      <c r="P1284" s="30">
        <v>11.25</v>
      </c>
      <c r="Q1284" s="662">
        <f t="shared" si="19"/>
        <v>0.7875</v>
      </c>
    </row>
    <row r="1285" s="1" customFormat="1" spans="1:17">
      <c r="A1285" s="650">
        <v>95</v>
      </c>
      <c r="B1285" s="679" t="s">
        <v>11704</v>
      </c>
      <c r="C1285" s="680" t="s">
        <v>11705</v>
      </c>
      <c r="D1285" s="30"/>
      <c r="E1285" s="30"/>
      <c r="F1285" s="26" t="s">
        <v>1287</v>
      </c>
      <c r="G1285" s="30"/>
      <c r="H1285" s="30"/>
      <c r="I1285" s="30"/>
      <c r="J1285" s="30"/>
      <c r="K1285" s="30"/>
      <c r="L1285" s="30"/>
      <c r="M1285" s="30"/>
      <c r="N1285" s="662">
        <v>0.4</v>
      </c>
      <c r="O1285" s="30">
        <v>6</v>
      </c>
      <c r="P1285" s="30">
        <v>11.25</v>
      </c>
      <c r="Q1285" s="662">
        <f t="shared" si="19"/>
        <v>4.5</v>
      </c>
    </row>
    <row r="1286" s="1" customFormat="1" spans="1:17">
      <c r="A1286" s="650">
        <v>96</v>
      </c>
      <c r="B1286" s="679" t="s">
        <v>7221</v>
      </c>
      <c r="C1286" s="680" t="s">
        <v>11706</v>
      </c>
      <c r="D1286" s="30"/>
      <c r="E1286" s="30"/>
      <c r="F1286" s="26" t="s">
        <v>1287</v>
      </c>
      <c r="G1286" s="30"/>
      <c r="H1286" s="30"/>
      <c r="I1286" s="30"/>
      <c r="J1286" s="30"/>
      <c r="K1286" s="30"/>
      <c r="L1286" s="30"/>
      <c r="M1286" s="30"/>
      <c r="N1286" s="662">
        <v>0.2</v>
      </c>
      <c r="O1286" s="30">
        <v>3</v>
      </c>
      <c r="P1286" s="30">
        <v>11.25</v>
      </c>
      <c r="Q1286" s="662">
        <f t="shared" ref="Q1286:Q1349" si="20">N1286*11.25</f>
        <v>2.25</v>
      </c>
    </row>
    <row r="1287" s="1" customFormat="1" spans="1:17">
      <c r="A1287" s="650">
        <v>97</v>
      </c>
      <c r="B1287" s="679" t="s">
        <v>11707</v>
      </c>
      <c r="C1287" s="680" t="s">
        <v>11708</v>
      </c>
      <c r="D1287" s="30"/>
      <c r="E1287" s="30"/>
      <c r="F1287" s="26" t="s">
        <v>1287</v>
      </c>
      <c r="G1287" s="30"/>
      <c r="H1287" s="30"/>
      <c r="I1287" s="30"/>
      <c r="J1287" s="30"/>
      <c r="K1287" s="30"/>
      <c r="L1287" s="30"/>
      <c r="M1287" s="30"/>
      <c r="N1287" s="662">
        <v>0.07</v>
      </c>
      <c r="O1287" s="30">
        <v>1</v>
      </c>
      <c r="P1287" s="30">
        <v>11.25</v>
      </c>
      <c r="Q1287" s="662">
        <f t="shared" si="20"/>
        <v>0.7875</v>
      </c>
    </row>
    <row r="1288" s="1" customFormat="1" spans="1:17">
      <c r="A1288" s="685">
        <v>98</v>
      </c>
      <c r="B1288" s="686" t="s">
        <v>11709</v>
      </c>
      <c r="C1288" s="687" t="s">
        <v>11710</v>
      </c>
      <c r="D1288" s="688"/>
      <c r="E1288" s="688"/>
      <c r="F1288" s="689" t="s">
        <v>1287</v>
      </c>
      <c r="G1288" s="688"/>
      <c r="H1288" s="688"/>
      <c r="I1288" s="688"/>
      <c r="J1288" s="688"/>
      <c r="K1288" s="688"/>
      <c r="L1288" s="688"/>
      <c r="M1288" s="688"/>
      <c r="N1288" s="662">
        <v>0.4</v>
      </c>
      <c r="O1288" s="688">
        <v>6</v>
      </c>
      <c r="P1288" s="688">
        <v>11.25</v>
      </c>
      <c r="Q1288" s="662">
        <f t="shared" si="20"/>
        <v>4.5</v>
      </c>
    </row>
    <row r="1289" s="1" customFormat="1" spans="1:17">
      <c r="A1289" s="650">
        <v>99</v>
      </c>
      <c r="B1289" s="679" t="s">
        <v>11711</v>
      </c>
      <c r="C1289" s="680" t="s">
        <v>11712</v>
      </c>
      <c r="D1289" s="30"/>
      <c r="E1289" s="30"/>
      <c r="F1289" s="26" t="s">
        <v>1287</v>
      </c>
      <c r="G1289" s="30"/>
      <c r="H1289" s="30"/>
      <c r="I1289" s="30"/>
      <c r="J1289" s="30"/>
      <c r="K1289" s="30"/>
      <c r="L1289" s="30"/>
      <c r="M1289" s="30"/>
      <c r="N1289" s="662">
        <v>0.26</v>
      </c>
      <c r="O1289" s="30">
        <v>4</v>
      </c>
      <c r="P1289" s="30">
        <v>11.25</v>
      </c>
      <c r="Q1289" s="662">
        <f t="shared" si="20"/>
        <v>2.925</v>
      </c>
    </row>
    <row r="1290" s="1" customFormat="1" spans="1:17">
      <c r="A1290" s="650">
        <v>100</v>
      </c>
      <c r="B1290" s="679" t="s">
        <v>11713</v>
      </c>
      <c r="C1290" s="680" t="s">
        <v>11714</v>
      </c>
      <c r="D1290" s="30"/>
      <c r="E1290" s="30"/>
      <c r="F1290" s="26" t="s">
        <v>1287</v>
      </c>
      <c r="G1290" s="30"/>
      <c r="H1290" s="30"/>
      <c r="I1290" s="30"/>
      <c r="J1290" s="30"/>
      <c r="K1290" s="30"/>
      <c r="L1290" s="30"/>
      <c r="M1290" s="30"/>
      <c r="N1290" s="662">
        <v>0.33</v>
      </c>
      <c r="O1290" s="30">
        <v>5</v>
      </c>
      <c r="P1290" s="30">
        <v>11.25</v>
      </c>
      <c r="Q1290" s="662">
        <f t="shared" si="20"/>
        <v>3.7125</v>
      </c>
    </row>
    <row r="1291" s="1" customFormat="1" spans="1:17">
      <c r="A1291" s="650">
        <v>101</v>
      </c>
      <c r="B1291" s="679" t="s">
        <v>11715</v>
      </c>
      <c r="C1291" s="680" t="s">
        <v>11716</v>
      </c>
      <c r="D1291" s="30"/>
      <c r="E1291" s="30"/>
      <c r="F1291" s="26" t="s">
        <v>1287</v>
      </c>
      <c r="G1291" s="30"/>
      <c r="H1291" s="30"/>
      <c r="I1291" s="30"/>
      <c r="J1291" s="30"/>
      <c r="K1291" s="30"/>
      <c r="L1291" s="30"/>
      <c r="M1291" s="30"/>
      <c r="N1291" s="662">
        <v>0.2</v>
      </c>
      <c r="O1291" s="30">
        <v>3</v>
      </c>
      <c r="P1291" s="30">
        <v>11.25</v>
      </c>
      <c r="Q1291" s="662">
        <f t="shared" si="20"/>
        <v>2.25</v>
      </c>
    </row>
    <row r="1292" s="1" customFormat="1" spans="1:17">
      <c r="A1292" s="650">
        <v>102</v>
      </c>
      <c r="B1292" s="679" t="s">
        <v>11717</v>
      </c>
      <c r="C1292" s="680" t="s">
        <v>11716</v>
      </c>
      <c r="D1292" s="30"/>
      <c r="E1292" s="30"/>
      <c r="F1292" s="26" t="s">
        <v>1287</v>
      </c>
      <c r="G1292" s="30"/>
      <c r="H1292" s="30"/>
      <c r="I1292" s="30"/>
      <c r="J1292" s="30"/>
      <c r="K1292" s="30"/>
      <c r="L1292" s="30"/>
      <c r="M1292" s="30"/>
      <c r="N1292" s="662">
        <v>0.33</v>
      </c>
      <c r="O1292" s="30">
        <v>5</v>
      </c>
      <c r="P1292" s="30">
        <v>11.25</v>
      </c>
      <c r="Q1292" s="662">
        <f t="shared" si="20"/>
        <v>3.7125</v>
      </c>
    </row>
    <row r="1293" s="1" customFormat="1" spans="1:17">
      <c r="A1293" s="650">
        <v>103</v>
      </c>
      <c r="B1293" s="679" t="s">
        <v>11718</v>
      </c>
      <c r="C1293" s="680" t="s">
        <v>11719</v>
      </c>
      <c r="D1293" s="30"/>
      <c r="E1293" s="30"/>
      <c r="F1293" s="26" t="s">
        <v>1287</v>
      </c>
      <c r="G1293" s="30"/>
      <c r="H1293" s="30"/>
      <c r="I1293" s="30"/>
      <c r="J1293" s="30"/>
      <c r="K1293" s="30"/>
      <c r="L1293" s="30"/>
      <c r="M1293" s="30"/>
      <c r="N1293" s="662">
        <v>0.33</v>
      </c>
      <c r="O1293" s="30">
        <v>5</v>
      </c>
      <c r="P1293" s="30">
        <v>11.25</v>
      </c>
      <c r="Q1293" s="662">
        <f t="shared" si="20"/>
        <v>3.7125</v>
      </c>
    </row>
    <row r="1294" s="1" customFormat="1" spans="1:17">
      <c r="A1294" s="650">
        <v>104</v>
      </c>
      <c r="B1294" s="679" t="s">
        <v>11720</v>
      </c>
      <c r="C1294" s="680" t="s">
        <v>11721</v>
      </c>
      <c r="D1294" s="30"/>
      <c r="E1294" s="30"/>
      <c r="F1294" s="26" t="s">
        <v>1287</v>
      </c>
      <c r="G1294" s="30"/>
      <c r="H1294" s="30"/>
      <c r="I1294" s="30"/>
      <c r="J1294" s="30"/>
      <c r="K1294" s="30"/>
      <c r="L1294" s="30"/>
      <c r="M1294" s="30"/>
      <c r="N1294" s="662">
        <v>0.33</v>
      </c>
      <c r="O1294" s="30">
        <v>5</v>
      </c>
      <c r="P1294" s="30">
        <v>11.25</v>
      </c>
      <c r="Q1294" s="662">
        <f t="shared" si="20"/>
        <v>3.7125</v>
      </c>
    </row>
    <row r="1295" s="1" customFormat="1" spans="1:17">
      <c r="A1295" s="650">
        <v>105</v>
      </c>
      <c r="B1295" s="679" t="s">
        <v>11722</v>
      </c>
      <c r="C1295" s="680" t="s">
        <v>11723</v>
      </c>
      <c r="D1295" s="30"/>
      <c r="E1295" s="30"/>
      <c r="F1295" s="26" t="s">
        <v>1287</v>
      </c>
      <c r="G1295" s="30"/>
      <c r="H1295" s="30"/>
      <c r="I1295" s="30"/>
      <c r="J1295" s="30"/>
      <c r="K1295" s="30"/>
      <c r="L1295" s="30"/>
      <c r="M1295" s="30"/>
      <c r="N1295" s="662">
        <v>0.4</v>
      </c>
      <c r="O1295" s="30">
        <v>6</v>
      </c>
      <c r="P1295" s="30">
        <v>11.25</v>
      </c>
      <c r="Q1295" s="662">
        <f t="shared" si="20"/>
        <v>4.5</v>
      </c>
    </row>
    <row r="1296" s="1" customFormat="1" spans="1:17">
      <c r="A1296" s="650">
        <v>106</v>
      </c>
      <c r="B1296" s="679" t="s">
        <v>6360</v>
      </c>
      <c r="C1296" s="680" t="s">
        <v>11724</v>
      </c>
      <c r="D1296" s="30"/>
      <c r="E1296" s="30"/>
      <c r="F1296" s="26" t="s">
        <v>1287</v>
      </c>
      <c r="G1296" s="30"/>
      <c r="H1296" s="30"/>
      <c r="I1296" s="30"/>
      <c r="J1296" s="30"/>
      <c r="K1296" s="30"/>
      <c r="L1296" s="30"/>
      <c r="M1296" s="30"/>
      <c r="N1296" s="662">
        <v>0.26</v>
      </c>
      <c r="O1296" s="30">
        <v>4</v>
      </c>
      <c r="P1296" s="30">
        <v>11.25</v>
      </c>
      <c r="Q1296" s="662">
        <f t="shared" si="20"/>
        <v>2.925</v>
      </c>
    </row>
    <row r="1297" s="1" customFormat="1" spans="1:17">
      <c r="A1297" s="650">
        <v>107</v>
      </c>
      <c r="B1297" s="679" t="s">
        <v>11725</v>
      </c>
      <c r="C1297" s="680" t="s">
        <v>11726</v>
      </c>
      <c r="D1297" s="30"/>
      <c r="E1297" s="30"/>
      <c r="F1297" s="26" t="s">
        <v>1287</v>
      </c>
      <c r="G1297" s="30"/>
      <c r="H1297" s="30"/>
      <c r="I1297" s="30"/>
      <c r="J1297" s="30"/>
      <c r="K1297" s="30"/>
      <c r="L1297" s="30"/>
      <c r="M1297" s="30"/>
      <c r="N1297" s="662">
        <v>0.13</v>
      </c>
      <c r="O1297" s="30">
        <v>2</v>
      </c>
      <c r="P1297" s="30">
        <v>11.25</v>
      </c>
      <c r="Q1297" s="662">
        <f t="shared" si="20"/>
        <v>1.4625</v>
      </c>
    </row>
    <row r="1298" s="1" customFormat="1" spans="1:17">
      <c r="A1298" s="650">
        <v>108</v>
      </c>
      <c r="B1298" s="679" t="s">
        <v>11727</v>
      </c>
      <c r="C1298" s="56" t="s">
        <v>11728</v>
      </c>
      <c r="D1298" s="30"/>
      <c r="E1298" s="30"/>
      <c r="F1298" s="26" t="s">
        <v>1287</v>
      </c>
      <c r="G1298" s="30"/>
      <c r="H1298" s="30"/>
      <c r="I1298" s="30"/>
      <c r="J1298" s="30"/>
      <c r="K1298" s="30"/>
      <c r="L1298" s="30"/>
      <c r="M1298" s="30"/>
      <c r="N1298" s="662">
        <v>0.4</v>
      </c>
      <c r="O1298" s="30">
        <v>6</v>
      </c>
      <c r="P1298" s="30">
        <v>11.25</v>
      </c>
      <c r="Q1298" s="662">
        <f t="shared" si="20"/>
        <v>4.5</v>
      </c>
    </row>
    <row r="1299" s="1" customFormat="1" spans="1:17">
      <c r="A1299" s="650">
        <v>109</v>
      </c>
      <c r="B1299" s="679" t="s">
        <v>11729</v>
      </c>
      <c r="C1299" s="680" t="s">
        <v>11730</v>
      </c>
      <c r="D1299" s="30"/>
      <c r="E1299" s="30"/>
      <c r="F1299" s="26" t="s">
        <v>1287</v>
      </c>
      <c r="G1299" s="30"/>
      <c r="H1299" s="30"/>
      <c r="I1299" s="30"/>
      <c r="J1299" s="30"/>
      <c r="K1299" s="30"/>
      <c r="L1299" s="30"/>
      <c r="M1299" s="30"/>
      <c r="N1299" s="662">
        <v>0.13</v>
      </c>
      <c r="O1299" s="30">
        <v>2</v>
      </c>
      <c r="P1299" s="30">
        <v>11.25</v>
      </c>
      <c r="Q1299" s="662">
        <f t="shared" si="20"/>
        <v>1.4625</v>
      </c>
    </row>
    <row r="1300" s="1" customFormat="1" spans="1:17">
      <c r="A1300" s="650">
        <v>110</v>
      </c>
      <c r="B1300" s="679" t="s">
        <v>11731</v>
      </c>
      <c r="C1300" s="680" t="s">
        <v>6118</v>
      </c>
      <c r="D1300" s="30"/>
      <c r="E1300" s="30"/>
      <c r="F1300" s="26" t="s">
        <v>1287</v>
      </c>
      <c r="G1300" s="30"/>
      <c r="H1300" s="30"/>
      <c r="I1300" s="30"/>
      <c r="J1300" s="30"/>
      <c r="K1300" s="30"/>
      <c r="L1300" s="30"/>
      <c r="M1300" s="30"/>
      <c r="N1300" s="662">
        <v>0.26</v>
      </c>
      <c r="O1300" s="30">
        <v>4</v>
      </c>
      <c r="P1300" s="30">
        <v>11.25</v>
      </c>
      <c r="Q1300" s="662">
        <f t="shared" si="20"/>
        <v>2.925</v>
      </c>
    </row>
    <row r="1301" s="1" customFormat="1" spans="1:17">
      <c r="A1301" s="650">
        <v>111</v>
      </c>
      <c r="B1301" s="679" t="s">
        <v>11732</v>
      </c>
      <c r="C1301" s="680" t="s">
        <v>11733</v>
      </c>
      <c r="D1301" s="30"/>
      <c r="E1301" s="30"/>
      <c r="F1301" s="26" t="s">
        <v>1287</v>
      </c>
      <c r="G1301" s="30"/>
      <c r="H1301" s="30"/>
      <c r="I1301" s="30"/>
      <c r="J1301" s="30"/>
      <c r="K1301" s="30"/>
      <c r="L1301" s="30"/>
      <c r="M1301" s="30"/>
      <c r="N1301" s="662">
        <v>0.26</v>
      </c>
      <c r="O1301" s="30">
        <v>4</v>
      </c>
      <c r="P1301" s="30">
        <v>11.25</v>
      </c>
      <c r="Q1301" s="662">
        <f t="shared" si="20"/>
        <v>2.925</v>
      </c>
    </row>
    <row r="1302" s="1" customFormat="1" spans="1:17">
      <c r="A1302" s="650">
        <v>112</v>
      </c>
      <c r="B1302" s="679" t="s">
        <v>11734</v>
      </c>
      <c r="C1302" s="680" t="s">
        <v>11735</v>
      </c>
      <c r="D1302" s="30"/>
      <c r="E1302" s="30"/>
      <c r="F1302" s="26" t="s">
        <v>1287</v>
      </c>
      <c r="G1302" s="30"/>
      <c r="H1302" s="30"/>
      <c r="I1302" s="30"/>
      <c r="J1302" s="30"/>
      <c r="K1302" s="30"/>
      <c r="L1302" s="30"/>
      <c r="M1302" s="30"/>
      <c r="N1302" s="662">
        <v>0.2</v>
      </c>
      <c r="O1302" s="30">
        <v>3</v>
      </c>
      <c r="P1302" s="30">
        <v>11.25</v>
      </c>
      <c r="Q1302" s="662">
        <f t="shared" si="20"/>
        <v>2.25</v>
      </c>
    </row>
    <row r="1303" s="1" customFormat="1" spans="1:17">
      <c r="A1303" s="650">
        <v>113</v>
      </c>
      <c r="B1303" s="679" t="s">
        <v>11736</v>
      </c>
      <c r="C1303" s="680" t="s">
        <v>11737</v>
      </c>
      <c r="D1303" s="30"/>
      <c r="E1303" s="30"/>
      <c r="F1303" s="26" t="s">
        <v>1287</v>
      </c>
      <c r="G1303" s="30"/>
      <c r="H1303" s="30"/>
      <c r="I1303" s="30"/>
      <c r="J1303" s="30"/>
      <c r="K1303" s="30"/>
      <c r="L1303" s="30"/>
      <c r="M1303" s="30"/>
      <c r="N1303" s="662">
        <v>0.4</v>
      </c>
      <c r="O1303" s="30">
        <v>6</v>
      </c>
      <c r="P1303" s="30">
        <v>11.25</v>
      </c>
      <c r="Q1303" s="662">
        <f t="shared" si="20"/>
        <v>4.5</v>
      </c>
    </row>
    <row r="1304" s="1" customFormat="1" spans="1:17">
      <c r="A1304" s="650">
        <v>114</v>
      </c>
      <c r="B1304" s="679" t="s">
        <v>5458</v>
      </c>
      <c r="C1304" s="680" t="s">
        <v>2904</v>
      </c>
      <c r="D1304" s="30"/>
      <c r="E1304" s="30"/>
      <c r="F1304" s="26" t="s">
        <v>1287</v>
      </c>
      <c r="G1304" s="30"/>
      <c r="H1304" s="30"/>
      <c r="I1304" s="30"/>
      <c r="J1304" s="30"/>
      <c r="K1304" s="30"/>
      <c r="L1304" s="30"/>
      <c r="M1304" s="30"/>
      <c r="N1304" s="662">
        <v>0.4</v>
      </c>
      <c r="O1304" s="30">
        <v>6</v>
      </c>
      <c r="P1304" s="30">
        <v>11.25</v>
      </c>
      <c r="Q1304" s="662">
        <f t="shared" si="20"/>
        <v>4.5</v>
      </c>
    </row>
    <row r="1305" s="1" customFormat="1" spans="1:17">
      <c r="A1305" s="650">
        <v>115</v>
      </c>
      <c r="B1305" s="679" t="s">
        <v>11738</v>
      </c>
      <c r="C1305" s="680" t="s">
        <v>11739</v>
      </c>
      <c r="D1305" s="30"/>
      <c r="E1305" s="30"/>
      <c r="F1305" s="26" t="s">
        <v>1287</v>
      </c>
      <c r="G1305" s="30"/>
      <c r="H1305" s="30"/>
      <c r="I1305" s="30"/>
      <c r="J1305" s="30"/>
      <c r="K1305" s="30"/>
      <c r="L1305" s="30"/>
      <c r="M1305" s="30"/>
      <c r="N1305" s="662">
        <v>0.07</v>
      </c>
      <c r="O1305" s="30">
        <v>1</v>
      </c>
      <c r="P1305" s="30">
        <v>11.25</v>
      </c>
      <c r="Q1305" s="662">
        <f t="shared" si="20"/>
        <v>0.7875</v>
      </c>
    </row>
    <row r="1306" s="1" customFormat="1" spans="1:17">
      <c r="A1306" s="650">
        <v>116</v>
      </c>
      <c r="B1306" s="679" t="s">
        <v>2223</v>
      </c>
      <c r="C1306" s="680" t="s">
        <v>11740</v>
      </c>
      <c r="D1306" s="30"/>
      <c r="E1306" s="30"/>
      <c r="F1306" s="26" t="s">
        <v>1287</v>
      </c>
      <c r="G1306" s="30"/>
      <c r="H1306" s="30"/>
      <c r="I1306" s="30"/>
      <c r="J1306" s="30"/>
      <c r="K1306" s="30"/>
      <c r="L1306" s="30"/>
      <c r="M1306" s="30"/>
      <c r="N1306" s="662">
        <v>0.2</v>
      </c>
      <c r="O1306" s="30">
        <v>3</v>
      </c>
      <c r="P1306" s="30">
        <v>11.25</v>
      </c>
      <c r="Q1306" s="662">
        <f t="shared" si="20"/>
        <v>2.25</v>
      </c>
    </row>
    <row r="1307" s="1" customFormat="1" spans="1:17">
      <c r="A1307" s="650">
        <v>117</v>
      </c>
      <c r="B1307" s="679" t="s">
        <v>11741</v>
      </c>
      <c r="C1307" s="680" t="s">
        <v>6004</v>
      </c>
      <c r="D1307" s="30"/>
      <c r="E1307" s="30"/>
      <c r="F1307" s="26" t="s">
        <v>1287</v>
      </c>
      <c r="G1307" s="30"/>
      <c r="H1307" s="30"/>
      <c r="I1307" s="30"/>
      <c r="J1307" s="30"/>
      <c r="K1307" s="30"/>
      <c r="L1307" s="30"/>
      <c r="M1307" s="30"/>
      <c r="N1307" s="662">
        <v>0.33</v>
      </c>
      <c r="O1307" s="30">
        <v>5</v>
      </c>
      <c r="P1307" s="30">
        <v>11.25</v>
      </c>
      <c r="Q1307" s="662">
        <f t="shared" si="20"/>
        <v>3.7125</v>
      </c>
    </row>
    <row r="1308" s="1" customFormat="1" spans="1:17">
      <c r="A1308" s="650">
        <v>118</v>
      </c>
      <c r="B1308" s="679" t="s">
        <v>11742</v>
      </c>
      <c r="C1308" s="680" t="s">
        <v>11743</v>
      </c>
      <c r="D1308" s="30"/>
      <c r="E1308" s="30"/>
      <c r="F1308" s="26" t="s">
        <v>1287</v>
      </c>
      <c r="G1308" s="30"/>
      <c r="H1308" s="30"/>
      <c r="I1308" s="30"/>
      <c r="J1308" s="30"/>
      <c r="K1308" s="30"/>
      <c r="L1308" s="30"/>
      <c r="M1308" s="30"/>
      <c r="N1308" s="662">
        <v>0.4</v>
      </c>
      <c r="O1308" s="30">
        <v>6</v>
      </c>
      <c r="P1308" s="30">
        <v>11.25</v>
      </c>
      <c r="Q1308" s="662">
        <f t="shared" si="20"/>
        <v>4.5</v>
      </c>
    </row>
    <row r="1309" s="1" customFormat="1" spans="1:17">
      <c r="A1309" s="650">
        <v>119</v>
      </c>
      <c r="B1309" s="679" t="s">
        <v>11744</v>
      </c>
      <c r="C1309" s="680" t="s">
        <v>2485</v>
      </c>
      <c r="D1309" s="30"/>
      <c r="E1309" s="30"/>
      <c r="F1309" s="26" t="s">
        <v>1287</v>
      </c>
      <c r="G1309" s="30"/>
      <c r="H1309" s="30"/>
      <c r="I1309" s="30"/>
      <c r="J1309" s="30"/>
      <c r="K1309" s="30"/>
      <c r="L1309" s="30"/>
      <c r="M1309" s="30"/>
      <c r="N1309" s="662">
        <v>0.2</v>
      </c>
      <c r="O1309" s="30">
        <v>3</v>
      </c>
      <c r="P1309" s="30">
        <v>11.25</v>
      </c>
      <c r="Q1309" s="662">
        <f t="shared" si="20"/>
        <v>2.25</v>
      </c>
    </row>
    <row r="1310" s="1" customFormat="1" spans="1:17">
      <c r="A1310" s="650">
        <v>120</v>
      </c>
      <c r="B1310" s="679" t="s">
        <v>11745</v>
      </c>
      <c r="C1310" s="680" t="s">
        <v>11746</v>
      </c>
      <c r="D1310" s="30"/>
      <c r="E1310" s="30"/>
      <c r="F1310" s="26" t="s">
        <v>1287</v>
      </c>
      <c r="G1310" s="30"/>
      <c r="H1310" s="30"/>
      <c r="I1310" s="30"/>
      <c r="J1310" s="30"/>
      <c r="K1310" s="30"/>
      <c r="L1310" s="30"/>
      <c r="M1310" s="30"/>
      <c r="N1310" s="662">
        <v>0.33</v>
      </c>
      <c r="O1310" s="30">
        <v>5</v>
      </c>
      <c r="P1310" s="30">
        <v>11.25</v>
      </c>
      <c r="Q1310" s="662">
        <f t="shared" si="20"/>
        <v>3.7125</v>
      </c>
    </row>
    <row r="1311" s="1" customFormat="1" spans="1:17">
      <c r="A1311" s="650">
        <v>121</v>
      </c>
      <c r="B1311" s="679" t="s">
        <v>11747</v>
      </c>
      <c r="C1311" s="680" t="s">
        <v>11748</v>
      </c>
      <c r="D1311" s="30"/>
      <c r="E1311" s="30"/>
      <c r="F1311" s="26" t="s">
        <v>1287</v>
      </c>
      <c r="G1311" s="30"/>
      <c r="H1311" s="30"/>
      <c r="I1311" s="30"/>
      <c r="J1311" s="30"/>
      <c r="K1311" s="30"/>
      <c r="L1311" s="30"/>
      <c r="M1311" s="30"/>
      <c r="N1311" s="662">
        <v>0.33</v>
      </c>
      <c r="O1311" s="30">
        <v>5</v>
      </c>
      <c r="P1311" s="30">
        <v>11.25</v>
      </c>
      <c r="Q1311" s="662">
        <f t="shared" si="20"/>
        <v>3.7125</v>
      </c>
    </row>
    <row r="1312" s="1" customFormat="1" spans="1:17">
      <c r="A1312" s="650">
        <v>122</v>
      </c>
      <c r="B1312" s="679" t="s">
        <v>11749</v>
      </c>
      <c r="C1312" s="680" t="s">
        <v>11750</v>
      </c>
      <c r="D1312" s="30"/>
      <c r="E1312" s="30"/>
      <c r="F1312" s="26" t="s">
        <v>1287</v>
      </c>
      <c r="G1312" s="30"/>
      <c r="H1312" s="30"/>
      <c r="I1312" s="30"/>
      <c r="J1312" s="30"/>
      <c r="K1312" s="30"/>
      <c r="L1312" s="30"/>
      <c r="M1312" s="30"/>
      <c r="N1312" s="662">
        <v>0.26</v>
      </c>
      <c r="O1312" s="30">
        <v>4</v>
      </c>
      <c r="P1312" s="30">
        <v>11.25</v>
      </c>
      <c r="Q1312" s="662">
        <f t="shared" si="20"/>
        <v>2.925</v>
      </c>
    </row>
    <row r="1313" s="1" customFormat="1" spans="1:17">
      <c r="A1313" s="650">
        <v>123</v>
      </c>
      <c r="B1313" s="679" t="s">
        <v>11751</v>
      </c>
      <c r="C1313" s="680" t="s">
        <v>11752</v>
      </c>
      <c r="D1313" s="30"/>
      <c r="E1313" s="30"/>
      <c r="F1313" s="26" t="s">
        <v>1287</v>
      </c>
      <c r="G1313" s="30"/>
      <c r="H1313" s="30"/>
      <c r="I1313" s="30"/>
      <c r="J1313" s="30"/>
      <c r="K1313" s="30"/>
      <c r="L1313" s="30"/>
      <c r="M1313" s="30"/>
      <c r="N1313" s="662">
        <v>0.33</v>
      </c>
      <c r="O1313" s="30">
        <v>5</v>
      </c>
      <c r="P1313" s="30">
        <v>11.25</v>
      </c>
      <c r="Q1313" s="662">
        <f t="shared" si="20"/>
        <v>3.7125</v>
      </c>
    </row>
    <row r="1314" s="1" customFormat="1" spans="1:17">
      <c r="A1314" s="650">
        <v>124</v>
      </c>
      <c r="B1314" s="679" t="s">
        <v>11753</v>
      </c>
      <c r="C1314" s="680" t="s">
        <v>11754</v>
      </c>
      <c r="D1314" s="30"/>
      <c r="E1314" s="30"/>
      <c r="F1314" s="26" t="s">
        <v>1287</v>
      </c>
      <c r="G1314" s="30"/>
      <c r="H1314" s="30"/>
      <c r="I1314" s="30"/>
      <c r="J1314" s="30"/>
      <c r="K1314" s="30"/>
      <c r="L1314" s="30"/>
      <c r="M1314" s="30"/>
      <c r="N1314" s="662">
        <v>0.26</v>
      </c>
      <c r="O1314" s="30">
        <v>4</v>
      </c>
      <c r="P1314" s="30">
        <v>11.25</v>
      </c>
      <c r="Q1314" s="662">
        <f t="shared" si="20"/>
        <v>2.925</v>
      </c>
    </row>
    <row r="1315" s="1" customFormat="1" spans="1:17">
      <c r="A1315" s="650">
        <v>125</v>
      </c>
      <c r="B1315" s="679" t="s">
        <v>11755</v>
      </c>
      <c r="C1315" s="680" t="s">
        <v>11756</v>
      </c>
      <c r="D1315" s="30"/>
      <c r="E1315" s="30"/>
      <c r="F1315" s="26" t="s">
        <v>1287</v>
      </c>
      <c r="G1315" s="30"/>
      <c r="H1315" s="30"/>
      <c r="I1315" s="30"/>
      <c r="J1315" s="30"/>
      <c r="K1315" s="30"/>
      <c r="L1315" s="30"/>
      <c r="M1315" s="30"/>
      <c r="N1315" s="662">
        <v>0.46</v>
      </c>
      <c r="O1315" s="30">
        <v>7</v>
      </c>
      <c r="P1315" s="30">
        <v>11.25</v>
      </c>
      <c r="Q1315" s="662">
        <f t="shared" si="20"/>
        <v>5.175</v>
      </c>
    </row>
    <row r="1316" s="1" customFormat="1" spans="1:17">
      <c r="A1316" s="650">
        <v>126</v>
      </c>
      <c r="B1316" s="679" t="s">
        <v>11757</v>
      </c>
      <c r="C1316" s="680" t="s">
        <v>11758</v>
      </c>
      <c r="D1316" s="30"/>
      <c r="E1316" s="30"/>
      <c r="F1316" s="26" t="s">
        <v>1287</v>
      </c>
      <c r="G1316" s="30"/>
      <c r="H1316" s="30"/>
      <c r="I1316" s="30"/>
      <c r="J1316" s="30"/>
      <c r="K1316" s="30"/>
      <c r="L1316" s="30"/>
      <c r="M1316" s="30"/>
      <c r="N1316" s="662">
        <v>0.26</v>
      </c>
      <c r="O1316" s="30">
        <v>4</v>
      </c>
      <c r="P1316" s="30">
        <v>11.25</v>
      </c>
      <c r="Q1316" s="662">
        <f t="shared" si="20"/>
        <v>2.925</v>
      </c>
    </row>
    <row r="1317" s="1" customFormat="1" spans="1:17">
      <c r="A1317" s="650">
        <v>127</v>
      </c>
      <c r="B1317" s="679" t="s">
        <v>11759</v>
      </c>
      <c r="C1317" s="680" t="s">
        <v>11760</v>
      </c>
      <c r="D1317" s="30"/>
      <c r="E1317" s="30"/>
      <c r="F1317" s="26" t="s">
        <v>1287</v>
      </c>
      <c r="G1317" s="30"/>
      <c r="H1317" s="30"/>
      <c r="I1317" s="30"/>
      <c r="J1317" s="30"/>
      <c r="K1317" s="30"/>
      <c r="L1317" s="30"/>
      <c r="M1317" s="30"/>
      <c r="N1317" s="662">
        <v>0.13</v>
      </c>
      <c r="O1317" s="30">
        <v>2</v>
      </c>
      <c r="P1317" s="30">
        <v>11.25</v>
      </c>
      <c r="Q1317" s="662">
        <f t="shared" si="20"/>
        <v>1.4625</v>
      </c>
    </row>
    <row r="1318" s="1" customFormat="1" spans="1:17">
      <c r="A1318" s="650">
        <v>128</v>
      </c>
      <c r="B1318" s="679" t="s">
        <v>11761</v>
      </c>
      <c r="C1318" s="680" t="s">
        <v>11762</v>
      </c>
      <c r="D1318" s="30"/>
      <c r="E1318" s="30"/>
      <c r="F1318" s="26" t="s">
        <v>1287</v>
      </c>
      <c r="G1318" s="30"/>
      <c r="H1318" s="30"/>
      <c r="I1318" s="30"/>
      <c r="J1318" s="30"/>
      <c r="K1318" s="30"/>
      <c r="L1318" s="30"/>
      <c r="M1318" s="30"/>
      <c r="N1318" s="662">
        <v>0.13</v>
      </c>
      <c r="O1318" s="30">
        <v>2</v>
      </c>
      <c r="P1318" s="30">
        <v>11.25</v>
      </c>
      <c r="Q1318" s="662">
        <f t="shared" si="20"/>
        <v>1.4625</v>
      </c>
    </row>
    <row r="1319" s="1" customFormat="1" spans="1:17">
      <c r="A1319" s="650">
        <v>129</v>
      </c>
      <c r="B1319" s="679" t="s">
        <v>2213</v>
      </c>
      <c r="C1319" s="680" t="s">
        <v>11763</v>
      </c>
      <c r="D1319" s="30"/>
      <c r="E1319" s="30"/>
      <c r="F1319" s="26" t="s">
        <v>1287</v>
      </c>
      <c r="G1319" s="30"/>
      <c r="H1319" s="30"/>
      <c r="I1319" s="30"/>
      <c r="J1319" s="30"/>
      <c r="K1319" s="30"/>
      <c r="L1319" s="30"/>
      <c r="M1319" s="30"/>
      <c r="N1319" s="662">
        <v>0.4</v>
      </c>
      <c r="O1319" s="30">
        <v>6</v>
      </c>
      <c r="P1319" s="30">
        <v>11.25</v>
      </c>
      <c r="Q1319" s="662">
        <f t="shared" si="20"/>
        <v>4.5</v>
      </c>
    </row>
    <row r="1320" s="1" customFormat="1" spans="1:17">
      <c r="A1320" s="650">
        <v>130</v>
      </c>
      <c r="B1320" s="679" t="s">
        <v>11764</v>
      </c>
      <c r="C1320" s="680" t="s">
        <v>11765</v>
      </c>
      <c r="D1320" s="30"/>
      <c r="E1320" s="30"/>
      <c r="F1320" s="26" t="s">
        <v>1287</v>
      </c>
      <c r="G1320" s="30"/>
      <c r="H1320" s="30"/>
      <c r="I1320" s="30"/>
      <c r="J1320" s="30"/>
      <c r="K1320" s="30"/>
      <c r="L1320" s="30"/>
      <c r="M1320" s="30"/>
      <c r="N1320" s="662">
        <v>0.13</v>
      </c>
      <c r="O1320" s="30">
        <v>2</v>
      </c>
      <c r="P1320" s="30">
        <v>11.25</v>
      </c>
      <c r="Q1320" s="662">
        <f t="shared" si="20"/>
        <v>1.4625</v>
      </c>
    </row>
    <row r="1321" s="1" customFormat="1" spans="1:17">
      <c r="A1321" s="650">
        <v>131</v>
      </c>
      <c r="B1321" s="679" t="s">
        <v>11766</v>
      </c>
      <c r="C1321" s="680" t="s">
        <v>11767</v>
      </c>
      <c r="D1321" s="30"/>
      <c r="E1321" s="30"/>
      <c r="F1321" s="26" t="s">
        <v>1287</v>
      </c>
      <c r="G1321" s="30"/>
      <c r="H1321" s="30"/>
      <c r="I1321" s="30"/>
      <c r="J1321" s="30"/>
      <c r="K1321" s="30"/>
      <c r="L1321" s="30"/>
      <c r="M1321" s="30"/>
      <c r="N1321" s="662">
        <v>0.2</v>
      </c>
      <c r="O1321" s="30">
        <v>3</v>
      </c>
      <c r="P1321" s="30">
        <v>11.25</v>
      </c>
      <c r="Q1321" s="662">
        <f t="shared" si="20"/>
        <v>2.25</v>
      </c>
    </row>
    <row r="1322" s="1" customFormat="1" spans="1:17">
      <c r="A1322" s="650">
        <v>132</v>
      </c>
      <c r="B1322" s="679" t="s">
        <v>11768</v>
      </c>
      <c r="C1322" s="680" t="s">
        <v>11769</v>
      </c>
      <c r="D1322" s="30"/>
      <c r="E1322" s="30"/>
      <c r="F1322" s="26" t="s">
        <v>1287</v>
      </c>
      <c r="G1322" s="30"/>
      <c r="H1322" s="30"/>
      <c r="I1322" s="30"/>
      <c r="J1322" s="30"/>
      <c r="K1322" s="30"/>
      <c r="L1322" s="30"/>
      <c r="M1322" s="30"/>
      <c r="N1322" s="662">
        <v>0.26</v>
      </c>
      <c r="O1322" s="30">
        <v>4</v>
      </c>
      <c r="P1322" s="30">
        <v>11.25</v>
      </c>
      <c r="Q1322" s="662">
        <f t="shared" si="20"/>
        <v>2.925</v>
      </c>
    </row>
    <row r="1323" s="1" customFormat="1" spans="1:17">
      <c r="A1323" s="650">
        <v>133</v>
      </c>
      <c r="B1323" s="679" t="s">
        <v>11770</v>
      </c>
      <c r="C1323" s="680" t="s">
        <v>11771</v>
      </c>
      <c r="D1323" s="30"/>
      <c r="E1323" s="30"/>
      <c r="F1323" s="26" t="s">
        <v>1287</v>
      </c>
      <c r="G1323" s="30"/>
      <c r="H1323" s="30"/>
      <c r="I1323" s="30"/>
      <c r="J1323" s="30"/>
      <c r="K1323" s="30"/>
      <c r="L1323" s="30"/>
      <c r="M1323" s="30"/>
      <c r="N1323" s="662">
        <v>0.4</v>
      </c>
      <c r="O1323" s="30">
        <v>6</v>
      </c>
      <c r="P1323" s="30">
        <v>11.25</v>
      </c>
      <c r="Q1323" s="662">
        <f t="shared" si="20"/>
        <v>4.5</v>
      </c>
    </row>
    <row r="1324" s="1" customFormat="1" spans="1:17">
      <c r="A1324" s="650">
        <v>134</v>
      </c>
      <c r="B1324" s="679" t="s">
        <v>11772</v>
      </c>
      <c r="C1324" s="680" t="s">
        <v>11773</v>
      </c>
      <c r="D1324" s="30"/>
      <c r="E1324" s="30"/>
      <c r="F1324" s="26" t="s">
        <v>1287</v>
      </c>
      <c r="G1324" s="30"/>
      <c r="H1324" s="30"/>
      <c r="I1324" s="30"/>
      <c r="J1324" s="30"/>
      <c r="K1324" s="30"/>
      <c r="L1324" s="30"/>
      <c r="M1324" s="30"/>
      <c r="N1324" s="662">
        <v>0.33</v>
      </c>
      <c r="O1324" s="30">
        <v>5</v>
      </c>
      <c r="P1324" s="30">
        <v>11.25</v>
      </c>
      <c r="Q1324" s="662">
        <f t="shared" si="20"/>
        <v>3.7125</v>
      </c>
    </row>
    <row r="1325" s="1" customFormat="1" spans="1:17">
      <c r="A1325" s="650">
        <v>135</v>
      </c>
      <c r="B1325" s="679" t="s">
        <v>3864</v>
      </c>
      <c r="C1325" s="680" t="s">
        <v>11774</v>
      </c>
      <c r="D1325" s="30"/>
      <c r="E1325" s="30"/>
      <c r="F1325" s="26" t="s">
        <v>1287</v>
      </c>
      <c r="G1325" s="30"/>
      <c r="H1325" s="30"/>
      <c r="I1325" s="30"/>
      <c r="J1325" s="30"/>
      <c r="K1325" s="30"/>
      <c r="L1325" s="30"/>
      <c r="M1325" s="30"/>
      <c r="N1325" s="662">
        <v>0.26</v>
      </c>
      <c r="O1325" s="30">
        <v>4</v>
      </c>
      <c r="P1325" s="30">
        <v>11.25</v>
      </c>
      <c r="Q1325" s="662">
        <f t="shared" si="20"/>
        <v>2.925</v>
      </c>
    </row>
    <row r="1326" s="1" customFormat="1" spans="1:17">
      <c r="A1326" s="650">
        <v>136</v>
      </c>
      <c r="B1326" s="679" t="s">
        <v>11775</v>
      </c>
      <c r="C1326" s="680" t="s">
        <v>11776</v>
      </c>
      <c r="D1326" s="30"/>
      <c r="E1326" s="30"/>
      <c r="F1326" s="26" t="s">
        <v>1287</v>
      </c>
      <c r="G1326" s="30"/>
      <c r="H1326" s="30"/>
      <c r="I1326" s="30"/>
      <c r="J1326" s="30"/>
      <c r="K1326" s="30"/>
      <c r="L1326" s="30"/>
      <c r="M1326" s="30"/>
      <c r="N1326" s="662">
        <v>0.33</v>
      </c>
      <c r="O1326" s="30">
        <v>5</v>
      </c>
      <c r="P1326" s="30">
        <v>11.25</v>
      </c>
      <c r="Q1326" s="662">
        <f t="shared" si="20"/>
        <v>3.7125</v>
      </c>
    </row>
    <row r="1327" s="1" customFormat="1" spans="1:17">
      <c r="A1327" s="650">
        <v>137</v>
      </c>
      <c r="B1327" s="679" t="s">
        <v>11777</v>
      </c>
      <c r="C1327" s="680" t="s">
        <v>11778</v>
      </c>
      <c r="D1327" s="30"/>
      <c r="E1327" s="30"/>
      <c r="F1327" s="26" t="s">
        <v>1287</v>
      </c>
      <c r="G1327" s="30"/>
      <c r="H1327" s="30"/>
      <c r="I1327" s="30"/>
      <c r="J1327" s="30"/>
      <c r="K1327" s="30"/>
      <c r="L1327" s="30"/>
      <c r="M1327" s="30"/>
      <c r="N1327" s="662">
        <v>0.4</v>
      </c>
      <c r="O1327" s="30">
        <v>6</v>
      </c>
      <c r="P1327" s="30">
        <v>11.25</v>
      </c>
      <c r="Q1327" s="662">
        <f t="shared" si="20"/>
        <v>4.5</v>
      </c>
    </row>
    <row r="1328" s="1" customFormat="1" spans="1:17">
      <c r="A1328" s="650">
        <v>138</v>
      </c>
      <c r="B1328" s="679" t="s">
        <v>11779</v>
      </c>
      <c r="C1328" s="680" t="s">
        <v>11780</v>
      </c>
      <c r="D1328" s="30"/>
      <c r="E1328" s="30"/>
      <c r="F1328" s="26" t="s">
        <v>1287</v>
      </c>
      <c r="G1328" s="30"/>
      <c r="H1328" s="30"/>
      <c r="I1328" s="30"/>
      <c r="J1328" s="30"/>
      <c r="K1328" s="30"/>
      <c r="L1328" s="30"/>
      <c r="M1328" s="30"/>
      <c r="N1328" s="662">
        <v>0.2</v>
      </c>
      <c r="O1328" s="30">
        <v>3</v>
      </c>
      <c r="P1328" s="30">
        <v>11.25</v>
      </c>
      <c r="Q1328" s="662">
        <f t="shared" si="20"/>
        <v>2.25</v>
      </c>
    </row>
    <row r="1329" s="1" customFormat="1" spans="1:17">
      <c r="A1329" s="650">
        <v>139</v>
      </c>
      <c r="B1329" s="679" t="s">
        <v>11781</v>
      </c>
      <c r="C1329" s="680" t="s">
        <v>11782</v>
      </c>
      <c r="D1329" s="30"/>
      <c r="E1329" s="30"/>
      <c r="F1329" s="26" t="s">
        <v>1287</v>
      </c>
      <c r="G1329" s="30"/>
      <c r="H1329" s="30"/>
      <c r="I1329" s="30"/>
      <c r="J1329" s="30"/>
      <c r="K1329" s="30"/>
      <c r="L1329" s="30"/>
      <c r="M1329" s="30"/>
      <c r="N1329" s="662">
        <v>0.33</v>
      </c>
      <c r="O1329" s="30">
        <v>5</v>
      </c>
      <c r="P1329" s="30">
        <v>11.25</v>
      </c>
      <c r="Q1329" s="662">
        <f t="shared" si="20"/>
        <v>3.7125</v>
      </c>
    </row>
    <row r="1330" s="1" customFormat="1" spans="1:17">
      <c r="A1330" s="650">
        <v>140</v>
      </c>
      <c r="B1330" s="679" t="s">
        <v>11783</v>
      </c>
      <c r="C1330" s="680" t="s">
        <v>11784</v>
      </c>
      <c r="D1330" s="30"/>
      <c r="E1330" s="30"/>
      <c r="F1330" s="26" t="s">
        <v>1287</v>
      </c>
      <c r="G1330" s="30"/>
      <c r="H1330" s="30"/>
      <c r="I1330" s="30"/>
      <c r="J1330" s="30"/>
      <c r="K1330" s="30"/>
      <c r="L1330" s="30"/>
      <c r="M1330" s="30"/>
      <c r="N1330" s="662">
        <v>0.33</v>
      </c>
      <c r="O1330" s="30">
        <v>5</v>
      </c>
      <c r="P1330" s="30">
        <v>11.25</v>
      </c>
      <c r="Q1330" s="662">
        <f t="shared" si="20"/>
        <v>3.7125</v>
      </c>
    </row>
    <row r="1331" s="1" customFormat="1" spans="1:17">
      <c r="A1331" s="650">
        <v>141</v>
      </c>
      <c r="B1331" s="679" t="s">
        <v>11785</v>
      </c>
      <c r="C1331" s="680" t="s">
        <v>11786</v>
      </c>
      <c r="D1331" s="30"/>
      <c r="E1331" s="30"/>
      <c r="F1331" s="26" t="s">
        <v>1287</v>
      </c>
      <c r="G1331" s="30"/>
      <c r="H1331" s="30"/>
      <c r="I1331" s="30"/>
      <c r="J1331" s="30"/>
      <c r="K1331" s="30"/>
      <c r="L1331" s="30"/>
      <c r="M1331" s="30"/>
      <c r="N1331" s="662">
        <v>0.4</v>
      </c>
      <c r="O1331" s="30">
        <v>6</v>
      </c>
      <c r="P1331" s="30">
        <v>11.25</v>
      </c>
      <c r="Q1331" s="662">
        <f t="shared" si="20"/>
        <v>4.5</v>
      </c>
    </row>
    <row r="1332" s="1" customFormat="1" spans="1:17">
      <c r="A1332" s="650">
        <v>142</v>
      </c>
      <c r="B1332" s="679" t="s">
        <v>11787</v>
      </c>
      <c r="C1332" s="680" t="s">
        <v>11788</v>
      </c>
      <c r="D1332" s="30"/>
      <c r="E1332" s="30"/>
      <c r="F1332" s="26" t="s">
        <v>1287</v>
      </c>
      <c r="G1332" s="30"/>
      <c r="H1332" s="30"/>
      <c r="I1332" s="30"/>
      <c r="J1332" s="30"/>
      <c r="K1332" s="30"/>
      <c r="L1332" s="30"/>
      <c r="M1332" s="30"/>
      <c r="N1332" s="662">
        <v>0.2</v>
      </c>
      <c r="O1332" s="30">
        <v>3</v>
      </c>
      <c r="P1332" s="30">
        <v>11.25</v>
      </c>
      <c r="Q1332" s="662">
        <f t="shared" si="20"/>
        <v>2.25</v>
      </c>
    </row>
    <row r="1333" s="1" customFormat="1" spans="1:17">
      <c r="A1333" s="650">
        <v>143</v>
      </c>
      <c r="B1333" s="679" t="s">
        <v>11789</v>
      </c>
      <c r="C1333" s="680" t="s">
        <v>11790</v>
      </c>
      <c r="D1333" s="30"/>
      <c r="E1333" s="30"/>
      <c r="F1333" s="26" t="s">
        <v>1287</v>
      </c>
      <c r="G1333" s="30"/>
      <c r="H1333" s="30"/>
      <c r="I1333" s="30"/>
      <c r="J1333" s="30"/>
      <c r="K1333" s="30"/>
      <c r="L1333" s="30"/>
      <c r="M1333" s="30"/>
      <c r="N1333" s="662">
        <v>0.26</v>
      </c>
      <c r="O1333" s="30">
        <v>4</v>
      </c>
      <c r="P1333" s="30">
        <v>11.25</v>
      </c>
      <c r="Q1333" s="662">
        <f t="shared" si="20"/>
        <v>2.925</v>
      </c>
    </row>
    <row r="1334" s="1" customFormat="1" spans="1:17">
      <c r="A1334" s="650">
        <v>144</v>
      </c>
      <c r="B1334" s="679" t="s">
        <v>11791</v>
      </c>
      <c r="C1334" s="56" t="s">
        <v>11792</v>
      </c>
      <c r="D1334" s="30"/>
      <c r="E1334" s="30"/>
      <c r="F1334" s="26" t="s">
        <v>1287</v>
      </c>
      <c r="G1334" s="30"/>
      <c r="H1334" s="30"/>
      <c r="I1334" s="30"/>
      <c r="J1334" s="30"/>
      <c r="K1334" s="30"/>
      <c r="L1334" s="30"/>
      <c r="M1334" s="30"/>
      <c r="N1334" s="662">
        <v>0.2</v>
      </c>
      <c r="O1334" s="30">
        <v>3</v>
      </c>
      <c r="P1334" s="30">
        <v>11.25</v>
      </c>
      <c r="Q1334" s="662">
        <f t="shared" si="20"/>
        <v>2.25</v>
      </c>
    </row>
    <row r="1335" s="1" customFormat="1" spans="1:17">
      <c r="A1335" s="650">
        <v>145</v>
      </c>
      <c r="B1335" s="679" t="s">
        <v>11793</v>
      </c>
      <c r="C1335" s="680" t="s">
        <v>11794</v>
      </c>
      <c r="D1335" s="30"/>
      <c r="E1335" s="30"/>
      <c r="F1335" s="26" t="s">
        <v>1287</v>
      </c>
      <c r="G1335" s="30"/>
      <c r="H1335" s="30"/>
      <c r="I1335" s="30"/>
      <c r="J1335" s="30"/>
      <c r="K1335" s="30"/>
      <c r="L1335" s="30"/>
      <c r="M1335" s="30"/>
      <c r="N1335" s="662">
        <v>0.33</v>
      </c>
      <c r="O1335" s="30">
        <v>5</v>
      </c>
      <c r="P1335" s="30">
        <v>11.25</v>
      </c>
      <c r="Q1335" s="662">
        <f t="shared" si="20"/>
        <v>3.7125</v>
      </c>
    </row>
    <row r="1336" s="1" customFormat="1" spans="1:17">
      <c r="A1336" s="650">
        <v>146</v>
      </c>
      <c r="B1336" s="679" t="s">
        <v>11795</v>
      </c>
      <c r="C1336" s="680" t="s">
        <v>11796</v>
      </c>
      <c r="D1336" s="30"/>
      <c r="E1336" s="30"/>
      <c r="F1336" s="26" t="s">
        <v>1287</v>
      </c>
      <c r="G1336" s="30"/>
      <c r="H1336" s="30"/>
      <c r="I1336" s="30"/>
      <c r="J1336" s="30"/>
      <c r="K1336" s="30"/>
      <c r="L1336" s="30"/>
      <c r="M1336" s="30"/>
      <c r="N1336" s="662">
        <v>0.26</v>
      </c>
      <c r="O1336" s="30">
        <v>4</v>
      </c>
      <c r="P1336" s="30">
        <v>11.25</v>
      </c>
      <c r="Q1336" s="662">
        <f t="shared" si="20"/>
        <v>2.925</v>
      </c>
    </row>
    <row r="1337" s="1" customFormat="1" spans="1:17">
      <c r="A1337" s="650">
        <v>147</v>
      </c>
      <c r="B1337" s="679" t="s">
        <v>11797</v>
      </c>
      <c r="C1337" s="680" t="s">
        <v>11798</v>
      </c>
      <c r="D1337" s="30"/>
      <c r="E1337" s="30"/>
      <c r="F1337" s="26" t="s">
        <v>1287</v>
      </c>
      <c r="G1337" s="30"/>
      <c r="H1337" s="30"/>
      <c r="I1337" s="30"/>
      <c r="J1337" s="30"/>
      <c r="K1337" s="30"/>
      <c r="L1337" s="30"/>
      <c r="M1337" s="30"/>
      <c r="N1337" s="662">
        <v>0.13</v>
      </c>
      <c r="O1337" s="30">
        <v>2</v>
      </c>
      <c r="P1337" s="30">
        <v>11.25</v>
      </c>
      <c r="Q1337" s="662">
        <f t="shared" si="20"/>
        <v>1.4625</v>
      </c>
    </row>
    <row r="1338" s="1" customFormat="1" spans="1:17">
      <c r="A1338" s="650">
        <v>148</v>
      </c>
      <c r="B1338" s="679" t="s">
        <v>11799</v>
      </c>
      <c r="C1338" s="680" t="s">
        <v>11800</v>
      </c>
      <c r="D1338" s="30"/>
      <c r="E1338" s="30"/>
      <c r="F1338" s="26" t="s">
        <v>1287</v>
      </c>
      <c r="G1338" s="30"/>
      <c r="H1338" s="30"/>
      <c r="I1338" s="30"/>
      <c r="J1338" s="30"/>
      <c r="K1338" s="30"/>
      <c r="L1338" s="30"/>
      <c r="M1338" s="30"/>
      <c r="N1338" s="662">
        <v>0.2</v>
      </c>
      <c r="O1338" s="30">
        <v>3</v>
      </c>
      <c r="P1338" s="30">
        <v>11.25</v>
      </c>
      <c r="Q1338" s="662">
        <f t="shared" si="20"/>
        <v>2.25</v>
      </c>
    </row>
    <row r="1339" s="1" customFormat="1" spans="1:17">
      <c r="A1339" s="650">
        <v>149</v>
      </c>
      <c r="B1339" s="679" t="s">
        <v>11801</v>
      </c>
      <c r="C1339" s="680" t="s">
        <v>11802</v>
      </c>
      <c r="D1339" s="30"/>
      <c r="E1339" s="30"/>
      <c r="F1339" s="26" t="s">
        <v>1287</v>
      </c>
      <c r="G1339" s="30"/>
      <c r="H1339" s="30"/>
      <c r="I1339" s="30"/>
      <c r="J1339" s="30"/>
      <c r="K1339" s="30"/>
      <c r="L1339" s="30"/>
      <c r="M1339" s="30"/>
      <c r="N1339" s="662">
        <v>0.13</v>
      </c>
      <c r="O1339" s="30">
        <v>2</v>
      </c>
      <c r="P1339" s="30">
        <v>11.25</v>
      </c>
      <c r="Q1339" s="662">
        <f t="shared" si="20"/>
        <v>1.4625</v>
      </c>
    </row>
    <row r="1340" s="1" customFormat="1" spans="1:17">
      <c r="A1340" s="650">
        <v>150</v>
      </c>
      <c r="B1340" s="679" t="s">
        <v>11803</v>
      </c>
      <c r="C1340" s="680" t="s">
        <v>11804</v>
      </c>
      <c r="D1340" s="30"/>
      <c r="E1340" s="30"/>
      <c r="F1340" s="26" t="s">
        <v>1287</v>
      </c>
      <c r="G1340" s="30"/>
      <c r="H1340" s="30"/>
      <c r="I1340" s="30"/>
      <c r="J1340" s="30"/>
      <c r="K1340" s="30"/>
      <c r="L1340" s="30"/>
      <c r="M1340" s="30"/>
      <c r="N1340" s="662">
        <v>0.13</v>
      </c>
      <c r="O1340" s="30">
        <v>2</v>
      </c>
      <c r="P1340" s="30">
        <v>11.25</v>
      </c>
      <c r="Q1340" s="662">
        <f t="shared" si="20"/>
        <v>1.4625</v>
      </c>
    </row>
    <row r="1341" s="1" customFormat="1" spans="1:17">
      <c r="A1341" s="650">
        <v>151</v>
      </c>
      <c r="B1341" s="679" t="s">
        <v>11805</v>
      </c>
      <c r="C1341" s="680" t="s">
        <v>11806</v>
      </c>
      <c r="D1341" s="30"/>
      <c r="E1341" s="30"/>
      <c r="F1341" s="26" t="s">
        <v>1287</v>
      </c>
      <c r="G1341" s="30"/>
      <c r="H1341" s="30"/>
      <c r="I1341" s="30"/>
      <c r="J1341" s="30"/>
      <c r="K1341" s="30"/>
      <c r="L1341" s="30"/>
      <c r="M1341" s="30"/>
      <c r="N1341" s="662">
        <v>0.13</v>
      </c>
      <c r="O1341" s="30">
        <v>2</v>
      </c>
      <c r="P1341" s="30">
        <v>11.25</v>
      </c>
      <c r="Q1341" s="662">
        <f t="shared" si="20"/>
        <v>1.4625</v>
      </c>
    </row>
    <row r="1342" s="1" customFormat="1" spans="1:17">
      <c r="A1342" s="650">
        <v>152</v>
      </c>
      <c r="B1342" s="679" t="s">
        <v>11807</v>
      </c>
      <c r="C1342" s="680" t="s">
        <v>11808</v>
      </c>
      <c r="D1342" s="30"/>
      <c r="E1342" s="30"/>
      <c r="F1342" s="26" t="s">
        <v>1287</v>
      </c>
      <c r="G1342" s="30"/>
      <c r="H1342" s="30"/>
      <c r="I1342" s="30"/>
      <c r="J1342" s="30"/>
      <c r="K1342" s="30"/>
      <c r="L1342" s="30"/>
      <c r="M1342" s="30"/>
      <c r="N1342" s="662">
        <v>0.13</v>
      </c>
      <c r="O1342" s="30">
        <v>2</v>
      </c>
      <c r="P1342" s="30">
        <v>11.25</v>
      </c>
      <c r="Q1342" s="662">
        <f t="shared" si="20"/>
        <v>1.4625</v>
      </c>
    </row>
    <row r="1343" s="1" customFormat="1" spans="1:17">
      <c r="A1343" s="650">
        <v>153</v>
      </c>
      <c r="B1343" s="679" t="s">
        <v>11809</v>
      </c>
      <c r="C1343" s="680" t="s">
        <v>11810</v>
      </c>
      <c r="D1343" s="30"/>
      <c r="E1343" s="30"/>
      <c r="F1343" s="26" t="s">
        <v>1287</v>
      </c>
      <c r="G1343" s="30"/>
      <c r="H1343" s="30"/>
      <c r="I1343" s="30"/>
      <c r="J1343" s="30"/>
      <c r="K1343" s="30"/>
      <c r="L1343" s="30"/>
      <c r="M1343" s="30"/>
      <c r="N1343" s="662">
        <v>0.07</v>
      </c>
      <c r="O1343" s="30">
        <v>1</v>
      </c>
      <c r="P1343" s="30">
        <v>11.25</v>
      </c>
      <c r="Q1343" s="662">
        <f t="shared" si="20"/>
        <v>0.7875</v>
      </c>
    </row>
    <row r="1344" s="1" customFormat="1" spans="1:17">
      <c r="A1344" s="650">
        <v>154</v>
      </c>
      <c r="B1344" s="679" t="s">
        <v>4762</v>
      </c>
      <c r="C1344" s="56" t="s">
        <v>11811</v>
      </c>
      <c r="D1344" s="30"/>
      <c r="E1344" s="30"/>
      <c r="F1344" s="26" t="s">
        <v>1287</v>
      </c>
      <c r="G1344" s="30"/>
      <c r="H1344" s="30"/>
      <c r="I1344" s="30"/>
      <c r="J1344" s="30"/>
      <c r="K1344" s="30"/>
      <c r="L1344" s="30"/>
      <c r="M1344" s="30"/>
      <c r="N1344" s="662">
        <v>0.2</v>
      </c>
      <c r="O1344" s="30">
        <v>3</v>
      </c>
      <c r="P1344" s="30">
        <v>11.25</v>
      </c>
      <c r="Q1344" s="662">
        <f t="shared" si="20"/>
        <v>2.25</v>
      </c>
    </row>
    <row r="1345" s="1" customFormat="1" spans="1:17">
      <c r="A1345" s="650">
        <v>155</v>
      </c>
      <c r="B1345" s="679" t="s">
        <v>11812</v>
      </c>
      <c r="C1345" s="680" t="s">
        <v>11813</v>
      </c>
      <c r="D1345" s="30"/>
      <c r="E1345" s="30"/>
      <c r="F1345" s="26" t="s">
        <v>1287</v>
      </c>
      <c r="G1345" s="30"/>
      <c r="H1345" s="30"/>
      <c r="I1345" s="30"/>
      <c r="J1345" s="30"/>
      <c r="K1345" s="30"/>
      <c r="L1345" s="30"/>
      <c r="M1345" s="30"/>
      <c r="N1345" s="662">
        <v>0.2</v>
      </c>
      <c r="O1345" s="30">
        <v>3</v>
      </c>
      <c r="P1345" s="30">
        <v>11.25</v>
      </c>
      <c r="Q1345" s="662">
        <f t="shared" si="20"/>
        <v>2.25</v>
      </c>
    </row>
    <row r="1346" s="1" customFormat="1" spans="1:17">
      <c r="A1346" s="650">
        <v>156</v>
      </c>
      <c r="B1346" s="679" t="s">
        <v>11814</v>
      </c>
      <c r="C1346" s="680" t="s">
        <v>11815</v>
      </c>
      <c r="D1346" s="30"/>
      <c r="E1346" s="30"/>
      <c r="F1346" s="26" t="s">
        <v>1287</v>
      </c>
      <c r="G1346" s="30"/>
      <c r="H1346" s="30"/>
      <c r="I1346" s="30"/>
      <c r="J1346" s="30"/>
      <c r="K1346" s="30"/>
      <c r="L1346" s="30"/>
      <c r="M1346" s="30"/>
      <c r="N1346" s="662">
        <v>0.13</v>
      </c>
      <c r="O1346" s="30">
        <v>2</v>
      </c>
      <c r="P1346" s="30">
        <v>11.25</v>
      </c>
      <c r="Q1346" s="662">
        <f t="shared" si="20"/>
        <v>1.4625</v>
      </c>
    </row>
    <row r="1347" s="1" customFormat="1" spans="1:17">
      <c r="A1347" s="650">
        <v>157</v>
      </c>
      <c r="B1347" s="679" t="s">
        <v>11816</v>
      </c>
      <c r="C1347" s="680" t="s">
        <v>11817</v>
      </c>
      <c r="D1347" s="30"/>
      <c r="E1347" s="30"/>
      <c r="F1347" s="26" t="s">
        <v>1287</v>
      </c>
      <c r="G1347" s="30"/>
      <c r="H1347" s="30"/>
      <c r="I1347" s="30"/>
      <c r="J1347" s="30"/>
      <c r="K1347" s="30"/>
      <c r="L1347" s="30"/>
      <c r="M1347" s="30"/>
      <c r="N1347" s="662">
        <v>0.2</v>
      </c>
      <c r="O1347" s="30">
        <v>3</v>
      </c>
      <c r="P1347" s="30">
        <v>11.25</v>
      </c>
      <c r="Q1347" s="662">
        <f t="shared" si="20"/>
        <v>2.25</v>
      </c>
    </row>
    <row r="1348" s="1" customFormat="1" spans="1:17">
      <c r="A1348" s="650">
        <v>158</v>
      </c>
      <c r="B1348" s="679" t="s">
        <v>11818</v>
      </c>
      <c r="C1348" s="680" t="s">
        <v>11819</v>
      </c>
      <c r="D1348" s="30"/>
      <c r="E1348" s="30"/>
      <c r="F1348" s="26" t="s">
        <v>1287</v>
      </c>
      <c r="G1348" s="30"/>
      <c r="H1348" s="30"/>
      <c r="I1348" s="30"/>
      <c r="J1348" s="30"/>
      <c r="K1348" s="30"/>
      <c r="L1348" s="30"/>
      <c r="M1348" s="30"/>
      <c r="N1348" s="662">
        <v>0.13</v>
      </c>
      <c r="O1348" s="30">
        <v>2</v>
      </c>
      <c r="P1348" s="30">
        <v>11.25</v>
      </c>
      <c r="Q1348" s="662">
        <f t="shared" si="20"/>
        <v>1.4625</v>
      </c>
    </row>
    <row r="1349" s="1" customFormat="1" spans="1:17">
      <c r="A1349" s="650">
        <v>159</v>
      </c>
      <c r="B1349" s="679" t="s">
        <v>8365</v>
      </c>
      <c r="C1349" s="680" t="s">
        <v>11820</v>
      </c>
      <c r="D1349" s="30"/>
      <c r="E1349" s="30"/>
      <c r="F1349" s="26" t="s">
        <v>1287</v>
      </c>
      <c r="G1349" s="30"/>
      <c r="H1349" s="30"/>
      <c r="I1349" s="30"/>
      <c r="J1349" s="30"/>
      <c r="K1349" s="30"/>
      <c r="L1349" s="30"/>
      <c r="M1349" s="30"/>
      <c r="N1349" s="662">
        <v>0.2</v>
      </c>
      <c r="O1349" s="30">
        <v>3</v>
      </c>
      <c r="P1349" s="30">
        <v>11.25</v>
      </c>
      <c r="Q1349" s="662">
        <f t="shared" si="20"/>
        <v>2.25</v>
      </c>
    </row>
    <row r="1350" s="1" customFormat="1" spans="1:17">
      <c r="A1350" s="650">
        <v>160</v>
      </c>
      <c r="B1350" s="679" t="s">
        <v>11821</v>
      </c>
      <c r="C1350" s="680" t="s">
        <v>11822</v>
      </c>
      <c r="D1350" s="30"/>
      <c r="E1350" s="30"/>
      <c r="F1350" s="26" t="s">
        <v>1287</v>
      </c>
      <c r="G1350" s="30"/>
      <c r="H1350" s="30"/>
      <c r="I1350" s="30"/>
      <c r="J1350" s="30"/>
      <c r="K1350" s="30"/>
      <c r="L1350" s="30"/>
      <c r="M1350" s="30"/>
      <c r="N1350" s="662">
        <v>0.2</v>
      </c>
      <c r="O1350" s="30">
        <v>3</v>
      </c>
      <c r="P1350" s="30">
        <v>11.25</v>
      </c>
      <c r="Q1350" s="662">
        <f t="shared" ref="Q1350:Q1413" si="21">N1350*11.25</f>
        <v>2.25</v>
      </c>
    </row>
    <row r="1351" s="1" customFormat="1" spans="1:17">
      <c r="A1351" s="650">
        <v>161</v>
      </c>
      <c r="B1351" s="679" t="s">
        <v>11823</v>
      </c>
      <c r="C1351" s="680" t="s">
        <v>9532</v>
      </c>
      <c r="D1351" s="30"/>
      <c r="E1351" s="30"/>
      <c r="F1351" s="26" t="s">
        <v>1287</v>
      </c>
      <c r="G1351" s="30"/>
      <c r="H1351" s="30"/>
      <c r="I1351" s="30"/>
      <c r="J1351" s="30"/>
      <c r="K1351" s="30"/>
      <c r="L1351" s="30"/>
      <c r="M1351" s="30"/>
      <c r="N1351" s="662">
        <v>0.33</v>
      </c>
      <c r="O1351" s="30">
        <v>5</v>
      </c>
      <c r="P1351" s="30">
        <v>11.25</v>
      </c>
      <c r="Q1351" s="662">
        <f t="shared" si="21"/>
        <v>3.7125</v>
      </c>
    </row>
    <row r="1352" s="1" customFormat="1" spans="1:17">
      <c r="A1352" s="650">
        <v>162</v>
      </c>
      <c r="B1352" s="679" t="s">
        <v>11824</v>
      </c>
      <c r="C1352" s="680" t="s">
        <v>11825</v>
      </c>
      <c r="D1352" s="30"/>
      <c r="E1352" s="30"/>
      <c r="F1352" s="26" t="s">
        <v>1287</v>
      </c>
      <c r="G1352" s="30"/>
      <c r="H1352" s="30"/>
      <c r="I1352" s="30"/>
      <c r="J1352" s="30"/>
      <c r="K1352" s="30"/>
      <c r="L1352" s="30"/>
      <c r="M1352" s="30"/>
      <c r="N1352" s="662">
        <v>0.07</v>
      </c>
      <c r="O1352" s="30">
        <v>1</v>
      </c>
      <c r="P1352" s="30">
        <v>11.25</v>
      </c>
      <c r="Q1352" s="662">
        <f t="shared" si="21"/>
        <v>0.7875</v>
      </c>
    </row>
    <row r="1353" s="1" customFormat="1" spans="1:17">
      <c r="A1353" s="650">
        <v>163</v>
      </c>
      <c r="B1353" s="679" t="s">
        <v>11826</v>
      </c>
      <c r="C1353" s="680" t="s">
        <v>11827</v>
      </c>
      <c r="D1353" s="30"/>
      <c r="E1353" s="30"/>
      <c r="F1353" s="26" t="s">
        <v>1287</v>
      </c>
      <c r="G1353" s="30"/>
      <c r="H1353" s="30"/>
      <c r="I1353" s="30"/>
      <c r="J1353" s="30"/>
      <c r="K1353" s="30"/>
      <c r="L1353" s="30"/>
      <c r="M1353" s="30"/>
      <c r="N1353" s="662">
        <v>0.33</v>
      </c>
      <c r="O1353" s="30">
        <v>5</v>
      </c>
      <c r="P1353" s="30">
        <v>11.25</v>
      </c>
      <c r="Q1353" s="662">
        <f t="shared" si="21"/>
        <v>3.7125</v>
      </c>
    </row>
    <row r="1354" s="1" customFormat="1" spans="1:17">
      <c r="A1354" s="650">
        <v>164</v>
      </c>
      <c r="B1354" s="679" t="s">
        <v>11828</v>
      </c>
      <c r="C1354" s="680" t="s">
        <v>5580</v>
      </c>
      <c r="D1354" s="30"/>
      <c r="E1354" s="30"/>
      <c r="F1354" s="26" t="s">
        <v>1287</v>
      </c>
      <c r="G1354" s="30"/>
      <c r="H1354" s="30"/>
      <c r="I1354" s="30"/>
      <c r="J1354" s="30"/>
      <c r="K1354" s="30"/>
      <c r="L1354" s="30"/>
      <c r="M1354" s="30"/>
      <c r="N1354" s="662">
        <v>0.4</v>
      </c>
      <c r="O1354" s="30">
        <v>6</v>
      </c>
      <c r="P1354" s="30">
        <v>11.25</v>
      </c>
      <c r="Q1354" s="662">
        <f t="shared" si="21"/>
        <v>4.5</v>
      </c>
    </row>
    <row r="1355" s="1" customFormat="1" spans="1:17">
      <c r="A1355" s="650">
        <v>165</v>
      </c>
      <c r="B1355" s="679" t="s">
        <v>3427</v>
      </c>
      <c r="C1355" s="680" t="s">
        <v>11829</v>
      </c>
      <c r="D1355" s="30"/>
      <c r="E1355" s="30"/>
      <c r="F1355" s="26" t="s">
        <v>1287</v>
      </c>
      <c r="G1355" s="30"/>
      <c r="H1355" s="30"/>
      <c r="I1355" s="30"/>
      <c r="J1355" s="30"/>
      <c r="K1355" s="30"/>
      <c r="L1355" s="30"/>
      <c r="M1355" s="30"/>
      <c r="N1355" s="662">
        <v>0.33</v>
      </c>
      <c r="O1355" s="30">
        <v>5</v>
      </c>
      <c r="P1355" s="30">
        <v>11.25</v>
      </c>
      <c r="Q1355" s="662">
        <f t="shared" si="21"/>
        <v>3.7125</v>
      </c>
    </row>
    <row r="1356" s="1" customFormat="1" spans="1:17">
      <c r="A1356" s="650">
        <v>166</v>
      </c>
      <c r="B1356" s="679" t="s">
        <v>11170</v>
      </c>
      <c r="C1356" s="680" t="s">
        <v>11830</v>
      </c>
      <c r="D1356" s="30"/>
      <c r="E1356" s="30"/>
      <c r="F1356" s="26" t="s">
        <v>1287</v>
      </c>
      <c r="G1356" s="30"/>
      <c r="H1356" s="30"/>
      <c r="I1356" s="30"/>
      <c r="J1356" s="30"/>
      <c r="K1356" s="30"/>
      <c r="L1356" s="30"/>
      <c r="M1356" s="30"/>
      <c r="N1356" s="662">
        <v>0.26</v>
      </c>
      <c r="O1356" s="30">
        <v>4</v>
      </c>
      <c r="P1356" s="30">
        <v>11.25</v>
      </c>
      <c r="Q1356" s="662">
        <f t="shared" si="21"/>
        <v>2.925</v>
      </c>
    </row>
    <row r="1357" s="1" customFormat="1" spans="1:17">
      <c r="A1357" s="650">
        <v>167</v>
      </c>
      <c r="B1357" s="679" t="s">
        <v>11831</v>
      </c>
      <c r="C1357" s="680" t="s">
        <v>11832</v>
      </c>
      <c r="D1357" s="30"/>
      <c r="E1357" s="30"/>
      <c r="F1357" s="26" t="s">
        <v>1287</v>
      </c>
      <c r="G1357" s="30"/>
      <c r="H1357" s="30"/>
      <c r="I1357" s="30"/>
      <c r="J1357" s="30"/>
      <c r="K1357" s="30"/>
      <c r="L1357" s="30"/>
      <c r="M1357" s="30"/>
      <c r="N1357" s="662">
        <v>0.2</v>
      </c>
      <c r="O1357" s="30">
        <v>3</v>
      </c>
      <c r="P1357" s="30">
        <v>11.25</v>
      </c>
      <c r="Q1357" s="662">
        <f t="shared" si="21"/>
        <v>2.25</v>
      </c>
    </row>
    <row r="1358" s="1" customFormat="1" spans="1:17">
      <c r="A1358" s="650">
        <v>168</v>
      </c>
      <c r="B1358" s="679" t="s">
        <v>11833</v>
      </c>
      <c r="C1358" s="680" t="s">
        <v>11834</v>
      </c>
      <c r="D1358" s="30"/>
      <c r="E1358" s="30"/>
      <c r="F1358" s="26" t="s">
        <v>1287</v>
      </c>
      <c r="G1358" s="30"/>
      <c r="H1358" s="30"/>
      <c r="I1358" s="30"/>
      <c r="J1358" s="30"/>
      <c r="K1358" s="30"/>
      <c r="L1358" s="30"/>
      <c r="M1358" s="30"/>
      <c r="N1358" s="662">
        <v>0.26</v>
      </c>
      <c r="O1358" s="30">
        <v>4</v>
      </c>
      <c r="P1358" s="30">
        <v>11.25</v>
      </c>
      <c r="Q1358" s="662">
        <f t="shared" si="21"/>
        <v>2.925</v>
      </c>
    </row>
    <row r="1359" s="1" customFormat="1" spans="1:17">
      <c r="A1359" s="650">
        <v>169</v>
      </c>
      <c r="B1359" s="679" t="s">
        <v>8965</v>
      </c>
      <c r="C1359" s="680" t="s">
        <v>11835</v>
      </c>
      <c r="D1359" s="30"/>
      <c r="E1359" s="30"/>
      <c r="F1359" s="26" t="s">
        <v>1287</v>
      </c>
      <c r="G1359" s="30"/>
      <c r="H1359" s="30"/>
      <c r="I1359" s="30"/>
      <c r="J1359" s="30"/>
      <c r="K1359" s="30"/>
      <c r="L1359" s="30"/>
      <c r="M1359" s="30"/>
      <c r="N1359" s="662">
        <v>0.2</v>
      </c>
      <c r="O1359" s="30">
        <v>3</v>
      </c>
      <c r="P1359" s="30">
        <v>11.25</v>
      </c>
      <c r="Q1359" s="662">
        <f t="shared" si="21"/>
        <v>2.25</v>
      </c>
    </row>
    <row r="1360" s="1" customFormat="1" spans="1:17">
      <c r="A1360" s="650">
        <v>170</v>
      </c>
      <c r="B1360" s="679" t="s">
        <v>11836</v>
      </c>
      <c r="C1360" s="680" t="s">
        <v>11837</v>
      </c>
      <c r="D1360" s="30"/>
      <c r="E1360" s="30"/>
      <c r="F1360" s="26" t="s">
        <v>1287</v>
      </c>
      <c r="G1360" s="30"/>
      <c r="H1360" s="30"/>
      <c r="I1360" s="30"/>
      <c r="J1360" s="30"/>
      <c r="K1360" s="30"/>
      <c r="L1360" s="30"/>
      <c r="M1360" s="30"/>
      <c r="N1360" s="662">
        <v>0.33</v>
      </c>
      <c r="O1360" s="30">
        <v>5</v>
      </c>
      <c r="P1360" s="30">
        <v>11.25</v>
      </c>
      <c r="Q1360" s="662">
        <f t="shared" si="21"/>
        <v>3.7125</v>
      </c>
    </row>
    <row r="1361" s="1" customFormat="1" spans="1:17">
      <c r="A1361" s="650">
        <v>171</v>
      </c>
      <c r="B1361" s="679" t="s">
        <v>11838</v>
      </c>
      <c r="C1361" s="680" t="s">
        <v>11839</v>
      </c>
      <c r="D1361" s="30"/>
      <c r="E1361" s="30"/>
      <c r="F1361" s="26" t="s">
        <v>1287</v>
      </c>
      <c r="G1361" s="30"/>
      <c r="H1361" s="30"/>
      <c r="I1361" s="30"/>
      <c r="J1361" s="30"/>
      <c r="K1361" s="30"/>
      <c r="L1361" s="30"/>
      <c r="M1361" s="30"/>
      <c r="N1361" s="662">
        <v>0.33</v>
      </c>
      <c r="O1361" s="30">
        <v>5</v>
      </c>
      <c r="P1361" s="30">
        <v>11.25</v>
      </c>
      <c r="Q1361" s="662">
        <f t="shared" si="21"/>
        <v>3.7125</v>
      </c>
    </row>
    <row r="1362" s="1" customFormat="1" spans="1:17">
      <c r="A1362" s="650">
        <v>172</v>
      </c>
      <c r="B1362" s="679" t="s">
        <v>11729</v>
      </c>
      <c r="C1362" s="680" t="s">
        <v>11840</v>
      </c>
      <c r="D1362" s="30"/>
      <c r="E1362" s="30"/>
      <c r="F1362" s="26" t="s">
        <v>1287</v>
      </c>
      <c r="G1362" s="30"/>
      <c r="H1362" s="30"/>
      <c r="I1362" s="30"/>
      <c r="J1362" s="30"/>
      <c r="K1362" s="30"/>
      <c r="L1362" s="30"/>
      <c r="M1362" s="30"/>
      <c r="N1362" s="662">
        <v>0.26</v>
      </c>
      <c r="O1362" s="30">
        <v>4</v>
      </c>
      <c r="P1362" s="30">
        <v>11.25</v>
      </c>
      <c r="Q1362" s="662">
        <f t="shared" si="21"/>
        <v>2.925</v>
      </c>
    </row>
    <row r="1363" s="1" customFormat="1" spans="1:17">
      <c r="A1363" s="650">
        <v>173</v>
      </c>
      <c r="B1363" s="679" t="s">
        <v>11841</v>
      </c>
      <c r="C1363" s="680" t="s">
        <v>11842</v>
      </c>
      <c r="D1363" s="30"/>
      <c r="E1363" s="30"/>
      <c r="F1363" s="26" t="s">
        <v>1287</v>
      </c>
      <c r="G1363" s="30"/>
      <c r="H1363" s="30"/>
      <c r="I1363" s="30"/>
      <c r="J1363" s="30"/>
      <c r="K1363" s="30"/>
      <c r="L1363" s="30"/>
      <c r="M1363" s="30"/>
      <c r="N1363" s="662">
        <v>0.26</v>
      </c>
      <c r="O1363" s="30">
        <v>4</v>
      </c>
      <c r="P1363" s="30">
        <v>11.25</v>
      </c>
      <c r="Q1363" s="662">
        <f t="shared" si="21"/>
        <v>2.925</v>
      </c>
    </row>
    <row r="1364" s="1" customFormat="1" spans="1:17">
      <c r="A1364" s="650">
        <v>174</v>
      </c>
      <c r="B1364" s="679" t="s">
        <v>11843</v>
      </c>
      <c r="C1364" s="680" t="s">
        <v>5479</v>
      </c>
      <c r="D1364" s="30"/>
      <c r="E1364" s="30"/>
      <c r="F1364" s="26" t="s">
        <v>1287</v>
      </c>
      <c r="G1364" s="30"/>
      <c r="H1364" s="30"/>
      <c r="I1364" s="30"/>
      <c r="J1364" s="30"/>
      <c r="K1364" s="30"/>
      <c r="L1364" s="30"/>
      <c r="M1364" s="30"/>
      <c r="N1364" s="662">
        <v>0.2</v>
      </c>
      <c r="O1364" s="30">
        <v>3</v>
      </c>
      <c r="P1364" s="30">
        <v>11.25</v>
      </c>
      <c r="Q1364" s="662">
        <f t="shared" si="21"/>
        <v>2.25</v>
      </c>
    </row>
    <row r="1365" s="1" customFormat="1" spans="1:17">
      <c r="A1365" s="650">
        <v>175</v>
      </c>
      <c r="B1365" s="679" t="s">
        <v>11844</v>
      </c>
      <c r="C1365" s="680" t="s">
        <v>11845</v>
      </c>
      <c r="D1365" s="30"/>
      <c r="E1365" s="30"/>
      <c r="F1365" s="26" t="s">
        <v>1287</v>
      </c>
      <c r="G1365" s="30"/>
      <c r="H1365" s="30"/>
      <c r="I1365" s="30"/>
      <c r="J1365" s="30"/>
      <c r="K1365" s="30"/>
      <c r="L1365" s="30"/>
      <c r="M1365" s="30"/>
      <c r="N1365" s="662">
        <v>0.46</v>
      </c>
      <c r="O1365" s="30">
        <v>7</v>
      </c>
      <c r="P1365" s="30">
        <v>11.25</v>
      </c>
      <c r="Q1365" s="662">
        <f t="shared" si="21"/>
        <v>5.175</v>
      </c>
    </row>
    <row r="1366" s="1" customFormat="1" spans="1:17">
      <c r="A1366" s="650">
        <v>176</v>
      </c>
      <c r="B1366" s="679" t="s">
        <v>11846</v>
      </c>
      <c r="C1366" s="680" t="s">
        <v>11847</v>
      </c>
      <c r="D1366" s="30"/>
      <c r="E1366" s="30"/>
      <c r="F1366" s="26" t="s">
        <v>1287</v>
      </c>
      <c r="G1366" s="30"/>
      <c r="H1366" s="30"/>
      <c r="I1366" s="30"/>
      <c r="J1366" s="30"/>
      <c r="K1366" s="30"/>
      <c r="L1366" s="30"/>
      <c r="M1366" s="30"/>
      <c r="N1366" s="662">
        <v>0.33</v>
      </c>
      <c r="O1366" s="30">
        <v>5</v>
      </c>
      <c r="P1366" s="30">
        <v>11.25</v>
      </c>
      <c r="Q1366" s="662">
        <f t="shared" si="21"/>
        <v>3.7125</v>
      </c>
    </row>
    <row r="1367" s="1" customFormat="1" spans="1:17">
      <c r="A1367" s="650">
        <v>177</v>
      </c>
      <c r="B1367" s="679" t="s">
        <v>11848</v>
      </c>
      <c r="C1367" s="680" t="s">
        <v>11849</v>
      </c>
      <c r="D1367" s="30"/>
      <c r="E1367" s="30"/>
      <c r="F1367" s="26" t="s">
        <v>1287</v>
      </c>
      <c r="G1367" s="30"/>
      <c r="H1367" s="30"/>
      <c r="I1367" s="30"/>
      <c r="J1367" s="30"/>
      <c r="K1367" s="30"/>
      <c r="L1367" s="30"/>
      <c r="M1367" s="30"/>
      <c r="N1367" s="662">
        <v>0.26</v>
      </c>
      <c r="O1367" s="30">
        <v>4</v>
      </c>
      <c r="P1367" s="30">
        <v>11.25</v>
      </c>
      <c r="Q1367" s="662">
        <f t="shared" si="21"/>
        <v>2.925</v>
      </c>
    </row>
    <row r="1368" s="1" customFormat="1" spans="1:17">
      <c r="A1368" s="650">
        <v>178</v>
      </c>
      <c r="B1368" s="679" t="s">
        <v>11850</v>
      </c>
      <c r="C1368" s="680" t="s">
        <v>11851</v>
      </c>
      <c r="D1368" s="30"/>
      <c r="E1368" s="30"/>
      <c r="F1368" s="26" t="s">
        <v>1287</v>
      </c>
      <c r="G1368" s="30"/>
      <c r="H1368" s="30"/>
      <c r="I1368" s="30"/>
      <c r="J1368" s="30"/>
      <c r="K1368" s="30"/>
      <c r="L1368" s="30"/>
      <c r="M1368" s="30"/>
      <c r="N1368" s="662">
        <v>0.2</v>
      </c>
      <c r="O1368" s="30">
        <v>3</v>
      </c>
      <c r="P1368" s="30">
        <v>11.25</v>
      </c>
      <c r="Q1368" s="662">
        <f t="shared" si="21"/>
        <v>2.25</v>
      </c>
    </row>
    <row r="1369" s="1" customFormat="1" spans="1:17">
      <c r="A1369" s="650">
        <v>179</v>
      </c>
      <c r="B1369" s="679" t="s">
        <v>11852</v>
      </c>
      <c r="C1369" s="680" t="s">
        <v>11853</v>
      </c>
      <c r="D1369" s="30"/>
      <c r="E1369" s="30"/>
      <c r="F1369" s="26" t="s">
        <v>1287</v>
      </c>
      <c r="G1369" s="30"/>
      <c r="H1369" s="30"/>
      <c r="I1369" s="30"/>
      <c r="J1369" s="30"/>
      <c r="K1369" s="30"/>
      <c r="L1369" s="30"/>
      <c r="M1369" s="30"/>
      <c r="N1369" s="662">
        <v>0.2</v>
      </c>
      <c r="O1369" s="30">
        <v>3</v>
      </c>
      <c r="P1369" s="30">
        <v>11.25</v>
      </c>
      <c r="Q1369" s="662">
        <f t="shared" si="21"/>
        <v>2.25</v>
      </c>
    </row>
    <row r="1370" s="1" customFormat="1" spans="1:17">
      <c r="A1370" s="650">
        <v>180</v>
      </c>
      <c r="B1370" s="679" t="s">
        <v>11854</v>
      </c>
      <c r="C1370" s="680" t="s">
        <v>11855</v>
      </c>
      <c r="D1370" s="30"/>
      <c r="E1370" s="30"/>
      <c r="F1370" s="26" t="s">
        <v>1287</v>
      </c>
      <c r="G1370" s="30"/>
      <c r="H1370" s="30"/>
      <c r="I1370" s="30"/>
      <c r="J1370" s="30"/>
      <c r="K1370" s="30"/>
      <c r="L1370" s="30"/>
      <c r="M1370" s="30"/>
      <c r="N1370" s="662">
        <v>0.4</v>
      </c>
      <c r="O1370" s="30">
        <v>6</v>
      </c>
      <c r="P1370" s="30">
        <v>11.25</v>
      </c>
      <c r="Q1370" s="662">
        <f t="shared" si="21"/>
        <v>4.5</v>
      </c>
    </row>
    <row r="1371" s="1" customFormat="1" spans="1:17">
      <c r="A1371" s="650">
        <v>181</v>
      </c>
      <c r="B1371" s="679" t="s">
        <v>11856</v>
      </c>
      <c r="C1371" s="680" t="s">
        <v>11857</v>
      </c>
      <c r="D1371" s="30"/>
      <c r="E1371" s="30"/>
      <c r="F1371" s="26" t="s">
        <v>1287</v>
      </c>
      <c r="G1371" s="30"/>
      <c r="H1371" s="30"/>
      <c r="I1371" s="30"/>
      <c r="J1371" s="30"/>
      <c r="K1371" s="30"/>
      <c r="L1371" s="30"/>
      <c r="M1371" s="30"/>
      <c r="N1371" s="662">
        <v>0.2</v>
      </c>
      <c r="O1371" s="30">
        <v>3</v>
      </c>
      <c r="P1371" s="30">
        <v>11.25</v>
      </c>
      <c r="Q1371" s="662">
        <f t="shared" si="21"/>
        <v>2.25</v>
      </c>
    </row>
    <row r="1372" s="1" customFormat="1" spans="1:17">
      <c r="A1372" s="650">
        <v>182</v>
      </c>
      <c r="B1372" s="679" t="s">
        <v>11858</v>
      </c>
      <c r="C1372" s="680" t="s">
        <v>11859</v>
      </c>
      <c r="D1372" s="30"/>
      <c r="E1372" s="30"/>
      <c r="F1372" s="26" t="s">
        <v>1287</v>
      </c>
      <c r="G1372" s="30"/>
      <c r="H1372" s="30"/>
      <c r="I1372" s="30"/>
      <c r="J1372" s="30"/>
      <c r="K1372" s="30"/>
      <c r="L1372" s="30"/>
      <c r="M1372" s="30"/>
      <c r="N1372" s="662">
        <v>0.26</v>
      </c>
      <c r="O1372" s="30">
        <v>4</v>
      </c>
      <c r="P1372" s="30">
        <v>11.25</v>
      </c>
      <c r="Q1372" s="662">
        <f t="shared" si="21"/>
        <v>2.925</v>
      </c>
    </row>
    <row r="1373" s="1" customFormat="1" spans="1:17">
      <c r="A1373" s="650">
        <v>183</v>
      </c>
      <c r="B1373" s="679" t="s">
        <v>11860</v>
      </c>
      <c r="C1373" s="680" t="s">
        <v>5816</v>
      </c>
      <c r="D1373" s="30"/>
      <c r="E1373" s="30"/>
      <c r="F1373" s="26" t="s">
        <v>1287</v>
      </c>
      <c r="G1373" s="30"/>
      <c r="H1373" s="30"/>
      <c r="I1373" s="30"/>
      <c r="J1373" s="30"/>
      <c r="K1373" s="30"/>
      <c r="L1373" s="30"/>
      <c r="M1373" s="30"/>
      <c r="N1373" s="662">
        <v>0.2</v>
      </c>
      <c r="O1373" s="30">
        <v>3</v>
      </c>
      <c r="P1373" s="30">
        <v>11.25</v>
      </c>
      <c r="Q1373" s="662">
        <f t="shared" si="21"/>
        <v>2.25</v>
      </c>
    </row>
    <row r="1374" s="1" customFormat="1" spans="1:17">
      <c r="A1374" s="650">
        <v>184</v>
      </c>
      <c r="B1374" s="679" t="s">
        <v>5865</v>
      </c>
      <c r="C1374" s="680" t="s">
        <v>11861</v>
      </c>
      <c r="D1374" s="30"/>
      <c r="E1374" s="30"/>
      <c r="F1374" s="26" t="s">
        <v>1287</v>
      </c>
      <c r="G1374" s="30"/>
      <c r="H1374" s="30"/>
      <c r="I1374" s="30"/>
      <c r="J1374" s="30"/>
      <c r="K1374" s="30"/>
      <c r="L1374" s="30"/>
      <c r="M1374" s="30"/>
      <c r="N1374" s="662">
        <v>0.13</v>
      </c>
      <c r="O1374" s="30">
        <v>2</v>
      </c>
      <c r="P1374" s="30">
        <v>11.25</v>
      </c>
      <c r="Q1374" s="662">
        <f t="shared" si="21"/>
        <v>1.4625</v>
      </c>
    </row>
    <row r="1375" s="1" customFormat="1" spans="1:17">
      <c r="A1375" s="650">
        <v>185</v>
      </c>
      <c r="B1375" s="679" t="s">
        <v>11862</v>
      </c>
      <c r="C1375" s="680" t="s">
        <v>2802</v>
      </c>
      <c r="D1375" s="30"/>
      <c r="E1375" s="30"/>
      <c r="F1375" s="26" t="s">
        <v>1287</v>
      </c>
      <c r="G1375" s="30"/>
      <c r="H1375" s="30"/>
      <c r="I1375" s="30"/>
      <c r="J1375" s="30"/>
      <c r="K1375" s="30"/>
      <c r="L1375" s="30"/>
      <c r="M1375" s="30"/>
      <c r="N1375" s="662">
        <v>0.26</v>
      </c>
      <c r="O1375" s="30">
        <v>4</v>
      </c>
      <c r="P1375" s="30">
        <v>11.25</v>
      </c>
      <c r="Q1375" s="662">
        <f t="shared" si="21"/>
        <v>2.925</v>
      </c>
    </row>
    <row r="1376" s="1" customFormat="1" spans="1:17">
      <c r="A1376" s="650">
        <v>186</v>
      </c>
      <c r="B1376" s="679" t="s">
        <v>11863</v>
      </c>
      <c r="C1376" s="680" t="s">
        <v>11864</v>
      </c>
      <c r="D1376" s="30"/>
      <c r="E1376" s="30"/>
      <c r="F1376" s="26" t="s">
        <v>1287</v>
      </c>
      <c r="G1376" s="30"/>
      <c r="H1376" s="30"/>
      <c r="I1376" s="30"/>
      <c r="J1376" s="30"/>
      <c r="K1376" s="30"/>
      <c r="L1376" s="30"/>
      <c r="M1376" s="30"/>
      <c r="N1376" s="662">
        <v>0.4</v>
      </c>
      <c r="O1376" s="30">
        <v>6</v>
      </c>
      <c r="P1376" s="30">
        <v>11.25</v>
      </c>
      <c r="Q1376" s="662">
        <f t="shared" si="21"/>
        <v>4.5</v>
      </c>
    </row>
    <row r="1377" s="1" customFormat="1" spans="1:17">
      <c r="A1377" s="650">
        <v>187</v>
      </c>
      <c r="B1377" s="679" t="s">
        <v>11865</v>
      </c>
      <c r="C1377" s="680" t="s">
        <v>5319</v>
      </c>
      <c r="D1377" s="30"/>
      <c r="E1377" s="30"/>
      <c r="F1377" s="26" t="s">
        <v>1287</v>
      </c>
      <c r="G1377" s="30"/>
      <c r="H1377" s="30"/>
      <c r="I1377" s="30"/>
      <c r="J1377" s="30"/>
      <c r="K1377" s="30"/>
      <c r="L1377" s="30"/>
      <c r="M1377" s="30"/>
      <c r="N1377" s="662">
        <v>0.26</v>
      </c>
      <c r="O1377" s="30">
        <v>4</v>
      </c>
      <c r="P1377" s="30">
        <v>11.25</v>
      </c>
      <c r="Q1377" s="662">
        <f t="shared" si="21"/>
        <v>2.925</v>
      </c>
    </row>
    <row r="1378" s="1" customFormat="1" spans="1:17">
      <c r="A1378" s="650">
        <v>188</v>
      </c>
      <c r="B1378" s="679" t="s">
        <v>8857</v>
      </c>
      <c r="C1378" s="56" t="s">
        <v>11866</v>
      </c>
      <c r="D1378" s="30"/>
      <c r="E1378" s="30"/>
      <c r="F1378" s="26" t="s">
        <v>1287</v>
      </c>
      <c r="G1378" s="30"/>
      <c r="H1378" s="30"/>
      <c r="I1378" s="30"/>
      <c r="J1378" s="30"/>
      <c r="K1378" s="30"/>
      <c r="L1378" s="30"/>
      <c r="M1378" s="30"/>
      <c r="N1378" s="662">
        <v>0.4</v>
      </c>
      <c r="O1378" s="30">
        <v>6</v>
      </c>
      <c r="P1378" s="30">
        <v>11.25</v>
      </c>
      <c r="Q1378" s="662">
        <f t="shared" si="21"/>
        <v>4.5</v>
      </c>
    </row>
    <row r="1379" s="1" customFormat="1" spans="1:17">
      <c r="A1379" s="650">
        <v>189</v>
      </c>
      <c r="B1379" s="690" t="s">
        <v>11867</v>
      </c>
      <c r="C1379" s="56" t="s">
        <v>11868</v>
      </c>
      <c r="D1379" s="30"/>
      <c r="E1379" s="30"/>
      <c r="F1379" s="26" t="s">
        <v>1287</v>
      </c>
      <c r="G1379" s="30"/>
      <c r="H1379" s="30"/>
      <c r="I1379" s="30"/>
      <c r="J1379" s="30"/>
      <c r="K1379" s="30"/>
      <c r="L1379" s="30"/>
      <c r="M1379" s="30"/>
      <c r="N1379" s="662">
        <v>0.33</v>
      </c>
      <c r="O1379" s="30">
        <v>5</v>
      </c>
      <c r="P1379" s="30">
        <v>11.25</v>
      </c>
      <c r="Q1379" s="662">
        <f t="shared" si="21"/>
        <v>3.7125</v>
      </c>
    </row>
    <row r="1380" s="1" customFormat="1" spans="1:17">
      <c r="A1380" s="650">
        <v>190</v>
      </c>
      <c r="B1380" s="679" t="s">
        <v>11869</v>
      </c>
      <c r="C1380" s="680" t="s">
        <v>5636</v>
      </c>
      <c r="D1380" s="30"/>
      <c r="E1380" s="30"/>
      <c r="F1380" s="26" t="s">
        <v>1287</v>
      </c>
      <c r="G1380" s="30"/>
      <c r="H1380" s="30"/>
      <c r="I1380" s="30"/>
      <c r="J1380" s="30"/>
      <c r="K1380" s="30"/>
      <c r="L1380" s="30"/>
      <c r="M1380" s="30"/>
      <c r="N1380" s="662">
        <v>0.4</v>
      </c>
      <c r="O1380" s="30">
        <v>6</v>
      </c>
      <c r="P1380" s="30">
        <v>11.25</v>
      </c>
      <c r="Q1380" s="662">
        <f t="shared" si="21"/>
        <v>4.5</v>
      </c>
    </row>
    <row r="1381" s="1" customFormat="1" spans="1:17">
      <c r="A1381" s="650">
        <v>191</v>
      </c>
      <c r="B1381" s="679" t="s">
        <v>8168</v>
      </c>
      <c r="C1381" s="680" t="s">
        <v>11870</v>
      </c>
      <c r="D1381" s="30"/>
      <c r="E1381" s="30"/>
      <c r="F1381" s="26" t="s">
        <v>1287</v>
      </c>
      <c r="G1381" s="30"/>
      <c r="H1381" s="30"/>
      <c r="I1381" s="30"/>
      <c r="J1381" s="30"/>
      <c r="K1381" s="30"/>
      <c r="L1381" s="30"/>
      <c r="M1381" s="30"/>
      <c r="N1381" s="662">
        <v>0.4</v>
      </c>
      <c r="O1381" s="30">
        <v>6</v>
      </c>
      <c r="P1381" s="30">
        <v>11.25</v>
      </c>
      <c r="Q1381" s="662">
        <f t="shared" si="21"/>
        <v>4.5</v>
      </c>
    </row>
    <row r="1382" s="1" customFormat="1" spans="1:17">
      <c r="A1382" s="650">
        <v>192</v>
      </c>
      <c r="B1382" s="679" t="s">
        <v>11871</v>
      </c>
      <c r="C1382" s="680" t="s">
        <v>11872</v>
      </c>
      <c r="D1382" s="30"/>
      <c r="E1382" s="30"/>
      <c r="F1382" s="26" t="s">
        <v>1287</v>
      </c>
      <c r="G1382" s="30"/>
      <c r="H1382" s="30"/>
      <c r="I1382" s="30"/>
      <c r="J1382" s="30"/>
      <c r="K1382" s="30"/>
      <c r="L1382" s="30"/>
      <c r="M1382" s="30"/>
      <c r="N1382" s="662">
        <v>0.2</v>
      </c>
      <c r="O1382" s="30">
        <v>3</v>
      </c>
      <c r="P1382" s="30">
        <v>11.25</v>
      </c>
      <c r="Q1382" s="662">
        <f t="shared" si="21"/>
        <v>2.25</v>
      </c>
    </row>
    <row r="1383" s="1" customFormat="1" spans="1:17">
      <c r="A1383" s="650">
        <v>193</v>
      </c>
      <c r="B1383" s="679" t="s">
        <v>11873</v>
      </c>
      <c r="C1383" s="680" t="s">
        <v>11874</v>
      </c>
      <c r="D1383" s="30"/>
      <c r="E1383" s="30"/>
      <c r="F1383" s="26" t="s">
        <v>1287</v>
      </c>
      <c r="G1383" s="30"/>
      <c r="H1383" s="30"/>
      <c r="I1383" s="30"/>
      <c r="J1383" s="30"/>
      <c r="K1383" s="30"/>
      <c r="L1383" s="30"/>
      <c r="M1383" s="30"/>
      <c r="N1383" s="662">
        <v>0.4</v>
      </c>
      <c r="O1383" s="30">
        <v>6</v>
      </c>
      <c r="P1383" s="30">
        <v>11.25</v>
      </c>
      <c r="Q1383" s="662">
        <f t="shared" si="21"/>
        <v>4.5</v>
      </c>
    </row>
    <row r="1384" s="1" customFormat="1" spans="1:17">
      <c r="A1384" s="650">
        <v>194</v>
      </c>
      <c r="B1384" s="679" t="s">
        <v>11875</v>
      </c>
      <c r="C1384" s="680" t="s">
        <v>11876</v>
      </c>
      <c r="D1384" s="30"/>
      <c r="E1384" s="30"/>
      <c r="F1384" s="26" t="s">
        <v>1287</v>
      </c>
      <c r="G1384" s="30"/>
      <c r="H1384" s="30"/>
      <c r="I1384" s="30"/>
      <c r="J1384" s="30"/>
      <c r="K1384" s="30"/>
      <c r="L1384" s="30"/>
      <c r="M1384" s="30"/>
      <c r="N1384" s="662">
        <v>0.26</v>
      </c>
      <c r="O1384" s="30">
        <v>4</v>
      </c>
      <c r="P1384" s="30">
        <v>11.25</v>
      </c>
      <c r="Q1384" s="662">
        <f t="shared" si="21"/>
        <v>2.925</v>
      </c>
    </row>
    <row r="1385" s="1" customFormat="1" spans="1:17">
      <c r="A1385" s="650">
        <v>195</v>
      </c>
      <c r="B1385" s="679" t="s">
        <v>11877</v>
      </c>
      <c r="C1385" s="680" t="s">
        <v>11878</v>
      </c>
      <c r="D1385" s="30"/>
      <c r="E1385" s="30"/>
      <c r="F1385" s="26" t="s">
        <v>1287</v>
      </c>
      <c r="G1385" s="30"/>
      <c r="H1385" s="30"/>
      <c r="I1385" s="30"/>
      <c r="J1385" s="30"/>
      <c r="K1385" s="30"/>
      <c r="L1385" s="30"/>
      <c r="M1385" s="30"/>
      <c r="N1385" s="662">
        <v>0.26</v>
      </c>
      <c r="O1385" s="30">
        <v>4</v>
      </c>
      <c r="P1385" s="30">
        <v>11.25</v>
      </c>
      <c r="Q1385" s="662">
        <f t="shared" si="21"/>
        <v>2.925</v>
      </c>
    </row>
    <row r="1386" s="1" customFormat="1" spans="1:17">
      <c r="A1386" s="650">
        <v>196</v>
      </c>
      <c r="B1386" s="679" t="s">
        <v>11879</v>
      </c>
      <c r="C1386" s="680" t="s">
        <v>11880</v>
      </c>
      <c r="D1386" s="30"/>
      <c r="E1386" s="30"/>
      <c r="F1386" s="26" t="s">
        <v>1287</v>
      </c>
      <c r="G1386" s="30"/>
      <c r="H1386" s="30"/>
      <c r="I1386" s="30"/>
      <c r="J1386" s="30"/>
      <c r="K1386" s="30"/>
      <c r="L1386" s="30"/>
      <c r="M1386" s="30"/>
      <c r="N1386" s="662">
        <v>0.13</v>
      </c>
      <c r="O1386" s="30">
        <v>2</v>
      </c>
      <c r="P1386" s="30">
        <v>11.25</v>
      </c>
      <c r="Q1386" s="662">
        <f t="shared" si="21"/>
        <v>1.4625</v>
      </c>
    </row>
    <row r="1387" s="1" customFormat="1" spans="1:17">
      <c r="A1387" s="650">
        <v>197</v>
      </c>
      <c r="B1387" s="679" t="s">
        <v>11881</v>
      </c>
      <c r="C1387" s="680" t="s">
        <v>11882</v>
      </c>
      <c r="D1387" s="30"/>
      <c r="E1387" s="30"/>
      <c r="F1387" s="26" t="s">
        <v>1287</v>
      </c>
      <c r="G1387" s="30"/>
      <c r="H1387" s="30"/>
      <c r="I1387" s="30"/>
      <c r="J1387" s="30"/>
      <c r="K1387" s="30"/>
      <c r="L1387" s="30"/>
      <c r="M1387" s="30"/>
      <c r="N1387" s="662">
        <v>0.4</v>
      </c>
      <c r="O1387" s="30">
        <v>6</v>
      </c>
      <c r="P1387" s="30">
        <v>11.25</v>
      </c>
      <c r="Q1387" s="662">
        <f t="shared" si="21"/>
        <v>4.5</v>
      </c>
    </row>
    <row r="1388" s="1" customFormat="1" spans="1:17">
      <c r="A1388" s="650">
        <v>198</v>
      </c>
      <c r="B1388" s="679" t="s">
        <v>11883</v>
      </c>
      <c r="C1388" s="680" t="s">
        <v>11884</v>
      </c>
      <c r="D1388" s="30"/>
      <c r="E1388" s="30"/>
      <c r="F1388" s="26" t="s">
        <v>1287</v>
      </c>
      <c r="G1388" s="30"/>
      <c r="H1388" s="30"/>
      <c r="I1388" s="30"/>
      <c r="J1388" s="30"/>
      <c r="K1388" s="30"/>
      <c r="L1388" s="30"/>
      <c r="M1388" s="30"/>
      <c r="N1388" s="662">
        <v>0.4</v>
      </c>
      <c r="O1388" s="30">
        <v>6</v>
      </c>
      <c r="P1388" s="30">
        <v>11.25</v>
      </c>
      <c r="Q1388" s="662">
        <f t="shared" si="21"/>
        <v>4.5</v>
      </c>
    </row>
    <row r="1389" s="1" customFormat="1" spans="1:17">
      <c r="A1389" s="650">
        <v>199</v>
      </c>
      <c r="B1389" s="679" t="s">
        <v>11885</v>
      </c>
      <c r="C1389" s="680" t="s">
        <v>11886</v>
      </c>
      <c r="D1389" s="30"/>
      <c r="E1389" s="30"/>
      <c r="F1389" s="26" t="s">
        <v>1287</v>
      </c>
      <c r="G1389" s="30"/>
      <c r="H1389" s="30"/>
      <c r="I1389" s="30"/>
      <c r="J1389" s="30"/>
      <c r="K1389" s="30"/>
      <c r="L1389" s="30"/>
      <c r="M1389" s="30"/>
      <c r="N1389" s="662">
        <v>0.26</v>
      </c>
      <c r="O1389" s="30">
        <v>4</v>
      </c>
      <c r="P1389" s="30">
        <v>11.25</v>
      </c>
      <c r="Q1389" s="662">
        <f t="shared" si="21"/>
        <v>2.925</v>
      </c>
    </row>
    <row r="1390" s="1" customFormat="1" spans="1:17">
      <c r="A1390" s="650">
        <v>200</v>
      </c>
      <c r="B1390" s="679" t="s">
        <v>11887</v>
      </c>
      <c r="C1390" s="680" t="s">
        <v>11888</v>
      </c>
      <c r="D1390" s="30"/>
      <c r="E1390" s="30"/>
      <c r="F1390" s="26" t="s">
        <v>1287</v>
      </c>
      <c r="G1390" s="30"/>
      <c r="H1390" s="30"/>
      <c r="I1390" s="30"/>
      <c r="J1390" s="30"/>
      <c r="K1390" s="30"/>
      <c r="L1390" s="30"/>
      <c r="M1390" s="30"/>
      <c r="N1390" s="662">
        <v>0.13</v>
      </c>
      <c r="O1390" s="30">
        <v>2</v>
      </c>
      <c r="P1390" s="30">
        <v>11.25</v>
      </c>
      <c r="Q1390" s="662">
        <f t="shared" si="21"/>
        <v>1.4625</v>
      </c>
    </row>
    <row r="1391" s="1" customFormat="1" spans="1:17">
      <c r="A1391" s="650">
        <v>201</v>
      </c>
      <c r="B1391" s="679" t="s">
        <v>11889</v>
      </c>
      <c r="C1391" s="680" t="s">
        <v>11890</v>
      </c>
      <c r="D1391" s="30"/>
      <c r="E1391" s="30"/>
      <c r="F1391" s="26" t="s">
        <v>1287</v>
      </c>
      <c r="G1391" s="30"/>
      <c r="H1391" s="30"/>
      <c r="I1391" s="30"/>
      <c r="J1391" s="30"/>
      <c r="K1391" s="30"/>
      <c r="L1391" s="30"/>
      <c r="M1391" s="30"/>
      <c r="N1391" s="662">
        <v>0.4</v>
      </c>
      <c r="O1391" s="30">
        <v>6</v>
      </c>
      <c r="P1391" s="30">
        <v>11.25</v>
      </c>
      <c r="Q1391" s="662">
        <f t="shared" si="21"/>
        <v>4.5</v>
      </c>
    </row>
    <row r="1392" s="1" customFormat="1" spans="1:17">
      <c r="A1392" s="650">
        <v>202</v>
      </c>
      <c r="B1392" s="679" t="s">
        <v>11891</v>
      </c>
      <c r="C1392" s="680" t="s">
        <v>11892</v>
      </c>
      <c r="D1392" s="30"/>
      <c r="E1392" s="30"/>
      <c r="F1392" s="26" t="s">
        <v>1287</v>
      </c>
      <c r="G1392" s="30"/>
      <c r="H1392" s="30"/>
      <c r="I1392" s="30"/>
      <c r="J1392" s="30"/>
      <c r="K1392" s="30"/>
      <c r="L1392" s="30"/>
      <c r="M1392" s="30"/>
      <c r="N1392" s="662">
        <v>0.4</v>
      </c>
      <c r="O1392" s="30">
        <v>6</v>
      </c>
      <c r="P1392" s="30">
        <v>11.25</v>
      </c>
      <c r="Q1392" s="662">
        <f t="shared" si="21"/>
        <v>4.5</v>
      </c>
    </row>
    <row r="1393" s="1" customFormat="1" spans="1:17">
      <c r="A1393" s="650">
        <v>203</v>
      </c>
      <c r="B1393" s="679" t="s">
        <v>11893</v>
      </c>
      <c r="C1393" s="680" t="s">
        <v>11894</v>
      </c>
      <c r="D1393" s="30"/>
      <c r="E1393" s="30"/>
      <c r="F1393" s="26" t="s">
        <v>1287</v>
      </c>
      <c r="G1393" s="30"/>
      <c r="H1393" s="30"/>
      <c r="I1393" s="30"/>
      <c r="J1393" s="30"/>
      <c r="K1393" s="30"/>
      <c r="L1393" s="30"/>
      <c r="M1393" s="30"/>
      <c r="N1393" s="662">
        <v>0.33</v>
      </c>
      <c r="O1393" s="30">
        <v>5</v>
      </c>
      <c r="P1393" s="30">
        <v>11.25</v>
      </c>
      <c r="Q1393" s="662">
        <f t="shared" si="21"/>
        <v>3.7125</v>
      </c>
    </row>
    <row r="1394" s="1" customFormat="1" spans="1:17">
      <c r="A1394" s="650">
        <v>204</v>
      </c>
      <c r="B1394" s="679" t="s">
        <v>11895</v>
      </c>
      <c r="C1394" s="680" t="s">
        <v>11896</v>
      </c>
      <c r="D1394" s="30"/>
      <c r="E1394" s="30"/>
      <c r="F1394" s="26" t="s">
        <v>1287</v>
      </c>
      <c r="G1394" s="30"/>
      <c r="H1394" s="30"/>
      <c r="I1394" s="30"/>
      <c r="J1394" s="30"/>
      <c r="K1394" s="30"/>
      <c r="L1394" s="30"/>
      <c r="M1394" s="30"/>
      <c r="N1394" s="662">
        <v>0.33</v>
      </c>
      <c r="O1394" s="30">
        <v>5</v>
      </c>
      <c r="P1394" s="30">
        <v>11.25</v>
      </c>
      <c r="Q1394" s="662">
        <f t="shared" si="21"/>
        <v>3.7125</v>
      </c>
    </row>
    <row r="1395" s="1" customFormat="1" spans="1:17">
      <c r="A1395" s="650">
        <v>205</v>
      </c>
      <c r="B1395" s="679" t="s">
        <v>11897</v>
      </c>
      <c r="C1395" s="680" t="s">
        <v>2678</v>
      </c>
      <c r="D1395" s="30"/>
      <c r="E1395" s="30"/>
      <c r="F1395" s="26" t="s">
        <v>1287</v>
      </c>
      <c r="G1395" s="30"/>
      <c r="H1395" s="30"/>
      <c r="I1395" s="30"/>
      <c r="J1395" s="30"/>
      <c r="K1395" s="30"/>
      <c r="L1395" s="30"/>
      <c r="M1395" s="30"/>
      <c r="N1395" s="662">
        <v>0.26</v>
      </c>
      <c r="O1395" s="30">
        <v>4</v>
      </c>
      <c r="P1395" s="30">
        <v>11.25</v>
      </c>
      <c r="Q1395" s="662">
        <f t="shared" si="21"/>
        <v>2.925</v>
      </c>
    </row>
    <row r="1396" s="1" customFormat="1" spans="1:17">
      <c r="A1396" s="650">
        <v>206</v>
      </c>
      <c r="B1396" s="679" t="s">
        <v>11898</v>
      </c>
      <c r="C1396" s="680" t="s">
        <v>2319</v>
      </c>
      <c r="D1396" s="30"/>
      <c r="E1396" s="30"/>
      <c r="F1396" s="26" t="s">
        <v>1287</v>
      </c>
      <c r="G1396" s="30"/>
      <c r="H1396" s="30"/>
      <c r="I1396" s="30"/>
      <c r="J1396" s="30"/>
      <c r="K1396" s="30"/>
      <c r="L1396" s="30"/>
      <c r="M1396" s="30"/>
      <c r="N1396" s="662">
        <v>0.33</v>
      </c>
      <c r="O1396" s="30">
        <v>5</v>
      </c>
      <c r="P1396" s="30">
        <v>11.25</v>
      </c>
      <c r="Q1396" s="662">
        <f t="shared" si="21"/>
        <v>3.7125</v>
      </c>
    </row>
    <row r="1397" s="1" customFormat="1" spans="1:17">
      <c r="A1397" s="650">
        <v>207</v>
      </c>
      <c r="B1397" s="679" t="s">
        <v>11899</v>
      </c>
      <c r="C1397" s="680" t="s">
        <v>11900</v>
      </c>
      <c r="D1397" s="30"/>
      <c r="E1397" s="30"/>
      <c r="F1397" s="26" t="s">
        <v>1287</v>
      </c>
      <c r="G1397" s="30"/>
      <c r="H1397" s="30"/>
      <c r="I1397" s="30"/>
      <c r="J1397" s="30"/>
      <c r="K1397" s="30"/>
      <c r="L1397" s="30"/>
      <c r="M1397" s="30"/>
      <c r="N1397" s="662">
        <v>0.13</v>
      </c>
      <c r="O1397" s="30">
        <v>2</v>
      </c>
      <c r="P1397" s="30">
        <v>11.25</v>
      </c>
      <c r="Q1397" s="662">
        <f t="shared" si="21"/>
        <v>1.4625</v>
      </c>
    </row>
    <row r="1398" s="1" customFormat="1" spans="1:17">
      <c r="A1398" s="650">
        <v>208</v>
      </c>
      <c r="B1398" s="679" t="s">
        <v>11901</v>
      </c>
      <c r="C1398" s="680" t="s">
        <v>11902</v>
      </c>
      <c r="D1398" s="30"/>
      <c r="E1398" s="30"/>
      <c r="F1398" s="26" t="s">
        <v>1287</v>
      </c>
      <c r="G1398" s="30"/>
      <c r="H1398" s="30"/>
      <c r="I1398" s="30"/>
      <c r="J1398" s="30"/>
      <c r="K1398" s="30"/>
      <c r="L1398" s="30"/>
      <c r="M1398" s="30"/>
      <c r="N1398" s="662">
        <v>0.4</v>
      </c>
      <c r="O1398" s="30">
        <v>6</v>
      </c>
      <c r="P1398" s="30">
        <v>11.25</v>
      </c>
      <c r="Q1398" s="662">
        <f t="shared" si="21"/>
        <v>4.5</v>
      </c>
    </row>
    <row r="1399" s="1" customFormat="1" spans="1:17">
      <c r="A1399" s="650">
        <v>209</v>
      </c>
      <c r="B1399" s="679" t="s">
        <v>11903</v>
      </c>
      <c r="C1399" s="680" t="s">
        <v>11904</v>
      </c>
      <c r="D1399" s="30"/>
      <c r="E1399" s="30"/>
      <c r="F1399" s="26" t="s">
        <v>1287</v>
      </c>
      <c r="G1399" s="30"/>
      <c r="H1399" s="30"/>
      <c r="I1399" s="30"/>
      <c r="J1399" s="30"/>
      <c r="K1399" s="30"/>
      <c r="L1399" s="30"/>
      <c r="M1399" s="30"/>
      <c r="N1399" s="662">
        <v>0.2</v>
      </c>
      <c r="O1399" s="30">
        <v>3</v>
      </c>
      <c r="P1399" s="30">
        <v>11.25</v>
      </c>
      <c r="Q1399" s="662">
        <f t="shared" si="21"/>
        <v>2.25</v>
      </c>
    </row>
    <row r="1400" s="1" customFormat="1" spans="1:17">
      <c r="A1400" s="650">
        <v>210</v>
      </c>
      <c r="B1400" s="679" t="s">
        <v>11905</v>
      </c>
      <c r="C1400" s="680" t="s">
        <v>11906</v>
      </c>
      <c r="D1400" s="30"/>
      <c r="E1400" s="30"/>
      <c r="F1400" s="26" t="s">
        <v>1287</v>
      </c>
      <c r="G1400" s="30"/>
      <c r="H1400" s="30"/>
      <c r="I1400" s="30"/>
      <c r="J1400" s="30"/>
      <c r="K1400" s="30"/>
      <c r="L1400" s="30"/>
      <c r="M1400" s="30"/>
      <c r="N1400" s="662">
        <v>0.26</v>
      </c>
      <c r="O1400" s="30">
        <v>4</v>
      </c>
      <c r="P1400" s="30">
        <v>11.25</v>
      </c>
      <c r="Q1400" s="662">
        <f t="shared" si="21"/>
        <v>2.925</v>
      </c>
    </row>
    <row r="1401" s="1" customFormat="1" spans="1:17">
      <c r="A1401" s="650">
        <v>211</v>
      </c>
      <c r="B1401" s="679" t="s">
        <v>11907</v>
      </c>
      <c r="C1401" s="680" t="s">
        <v>11908</v>
      </c>
      <c r="D1401" s="30"/>
      <c r="E1401" s="30"/>
      <c r="F1401" s="26" t="s">
        <v>1287</v>
      </c>
      <c r="G1401" s="30"/>
      <c r="H1401" s="30"/>
      <c r="I1401" s="30"/>
      <c r="J1401" s="30"/>
      <c r="K1401" s="30"/>
      <c r="L1401" s="30"/>
      <c r="M1401" s="30"/>
      <c r="N1401" s="662">
        <v>0.26</v>
      </c>
      <c r="O1401" s="30">
        <v>4</v>
      </c>
      <c r="P1401" s="30">
        <v>11.25</v>
      </c>
      <c r="Q1401" s="662">
        <f t="shared" si="21"/>
        <v>2.925</v>
      </c>
    </row>
    <row r="1402" s="1" customFormat="1" spans="1:17">
      <c r="A1402" s="650">
        <v>212</v>
      </c>
      <c r="B1402" s="679" t="s">
        <v>11909</v>
      </c>
      <c r="C1402" s="680" t="s">
        <v>11910</v>
      </c>
      <c r="D1402" s="30"/>
      <c r="E1402" s="30"/>
      <c r="F1402" s="26" t="s">
        <v>1287</v>
      </c>
      <c r="G1402" s="30"/>
      <c r="H1402" s="30"/>
      <c r="I1402" s="30"/>
      <c r="J1402" s="30"/>
      <c r="K1402" s="30"/>
      <c r="L1402" s="30"/>
      <c r="M1402" s="30"/>
      <c r="N1402" s="662">
        <v>0.26</v>
      </c>
      <c r="O1402" s="30">
        <v>4</v>
      </c>
      <c r="P1402" s="30">
        <v>11.25</v>
      </c>
      <c r="Q1402" s="662">
        <f t="shared" si="21"/>
        <v>2.925</v>
      </c>
    </row>
    <row r="1403" s="1" customFormat="1" spans="1:17">
      <c r="A1403" s="650">
        <v>213</v>
      </c>
      <c r="B1403" s="679" t="s">
        <v>11911</v>
      </c>
      <c r="C1403" s="680" t="s">
        <v>11912</v>
      </c>
      <c r="D1403" s="30"/>
      <c r="E1403" s="30"/>
      <c r="F1403" s="26" t="s">
        <v>1287</v>
      </c>
      <c r="G1403" s="30"/>
      <c r="H1403" s="30"/>
      <c r="I1403" s="30"/>
      <c r="J1403" s="30"/>
      <c r="K1403" s="30"/>
      <c r="L1403" s="30"/>
      <c r="M1403" s="30"/>
      <c r="N1403" s="662">
        <v>0.07</v>
      </c>
      <c r="O1403" s="30">
        <v>1</v>
      </c>
      <c r="P1403" s="30">
        <v>11.25</v>
      </c>
      <c r="Q1403" s="662">
        <f t="shared" si="21"/>
        <v>0.7875</v>
      </c>
    </row>
    <row r="1404" s="1" customFormat="1" spans="1:17">
      <c r="A1404" s="650">
        <v>214</v>
      </c>
      <c r="B1404" s="679" t="s">
        <v>11913</v>
      </c>
      <c r="C1404" s="680" t="s">
        <v>11914</v>
      </c>
      <c r="D1404" s="30"/>
      <c r="E1404" s="30"/>
      <c r="F1404" s="26" t="s">
        <v>1287</v>
      </c>
      <c r="G1404" s="30"/>
      <c r="H1404" s="30"/>
      <c r="I1404" s="30"/>
      <c r="J1404" s="30"/>
      <c r="K1404" s="30"/>
      <c r="L1404" s="30"/>
      <c r="M1404" s="30"/>
      <c r="N1404" s="662">
        <v>0.26</v>
      </c>
      <c r="O1404" s="30">
        <v>4</v>
      </c>
      <c r="P1404" s="30">
        <v>11.25</v>
      </c>
      <c r="Q1404" s="662">
        <f t="shared" si="21"/>
        <v>2.925</v>
      </c>
    </row>
    <row r="1405" s="1" customFormat="1" spans="1:17">
      <c r="A1405" s="650">
        <v>215</v>
      </c>
      <c r="B1405" s="679" t="s">
        <v>11915</v>
      </c>
      <c r="C1405" s="680" t="s">
        <v>11916</v>
      </c>
      <c r="D1405" s="30"/>
      <c r="E1405" s="30"/>
      <c r="F1405" s="26" t="s">
        <v>1287</v>
      </c>
      <c r="G1405" s="30"/>
      <c r="H1405" s="30"/>
      <c r="I1405" s="30"/>
      <c r="J1405" s="30"/>
      <c r="K1405" s="30"/>
      <c r="L1405" s="30"/>
      <c r="M1405" s="30"/>
      <c r="N1405" s="662">
        <v>0.33</v>
      </c>
      <c r="O1405" s="30">
        <v>5</v>
      </c>
      <c r="P1405" s="30">
        <v>11.25</v>
      </c>
      <c r="Q1405" s="662">
        <f t="shared" si="21"/>
        <v>3.7125</v>
      </c>
    </row>
    <row r="1406" s="1" customFormat="1" spans="1:17">
      <c r="A1406" s="650">
        <v>216</v>
      </c>
      <c r="B1406" s="679" t="s">
        <v>11917</v>
      </c>
      <c r="C1406" s="680" t="s">
        <v>11918</v>
      </c>
      <c r="D1406" s="30"/>
      <c r="E1406" s="30"/>
      <c r="F1406" s="26" t="s">
        <v>1287</v>
      </c>
      <c r="G1406" s="30"/>
      <c r="H1406" s="30"/>
      <c r="I1406" s="30"/>
      <c r="J1406" s="30"/>
      <c r="K1406" s="30"/>
      <c r="L1406" s="30"/>
      <c r="M1406" s="30"/>
      <c r="N1406" s="662">
        <v>0.4</v>
      </c>
      <c r="O1406" s="30">
        <v>6</v>
      </c>
      <c r="P1406" s="30">
        <v>11.25</v>
      </c>
      <c r="Q1406" s="662">
        <f t="shared" si="21"/>
        <v>4.5</v>
      </c>
    </row>
    <row r="1407" s="1" customFormat="1" spans="1:17">
      <c r="A1407" s="650">
        <v>217</v>
      </c>
      <c r="B1407" s="679" t="s">
        <v>11919</v>
      </c>
      <c r="C1407" s="680" t="s">
        <v>11920</v>
      </c>
      <c r="D1407" s="30"/>
      <c r="E1407" s="30"/>
      <c r="F1407" s="26" t="s">
        <v>1287</v>
      </c>
      <c r="G1407" s="30"/>
      <c r="H1407" s="30"/>
      <c r="I1407" s="30"/>
      <c r="J1407" s="30"/>
      <c r="K1407" s="30"/>
      <c r="L1407" s="30"/>
      <c r="M1407" s="30"/>
      <c r="N1407" s="662">
        <v>0.2</v>
      </c>
      <c r="O1407" s="30">
        <v>3</v>
      </c>
      <c r="P1407" s="30">
        <v>11.25</v>
      </c>
      <c r="Q1407" s="662">
        <f t="shared" si="21"/>
        <v>2.25</v>
      </c>
    </row>
    <row r="1408" s="1" customFormat="1" spans="1:17">
      <c r="A1408" s="650">
        <v>218</v>
      </c>
      <c r="B1408" s="679" t="s">
        <v>11921</v>
      </c>
      <c r="C1408" s="56" t="s">
        <v>11922</v>
      </c>
      <c r="D1408" s="30"/>
      <c r="E1408" s="30"/>
      <c r="F1408" s="26" t="s">
        <v>1287</v>
      </c>
      <c r="G1408" s="30"/>
      <c r="H1408" s="30"/>
      <c r="I1408" s="30"/>
      <c r="J1408" s="30"/>
      <c r="K1408" s="30"/>
      <c r="L1408" s="30"/>
      <c r="M1408" s="30"/>
      <c r="N1408" s="662">
        <v>0.07</v>
      </c>
      <c r="O1408" s="30">
        <v>1</v>
      </c>
      <c r="P1408" s="30">
        <v>11.25</v>
      </c>
      <c r="Q1408" s="662">
        <f t="shared" si="21"/>
        <v>0.7875</v>
      </c>
    </row>
    <row r="1409" s="1" customFormat="1" spans="1:17">
      <c r="A1409" s="650">
        <v>219</v>
      </c>
      <c r="B1409" s="679" t="s">
        <v>9844</v>
      </c>
      <c r="C1409" s="680" t="s">
        <v>11923</v>
      </c>
      <c r="D1409" s="30"/>
      <c r="E1409" s="30"/>
      <c r="F1409" s="26" t="s">
        <v>1287</v>
      </c>
      <c r="G1409" s="30"/>
      <c r="H1409" s="30"/>
      <c r="I1409" s="30"/>
      <c r="J1409" s="30"/>
      <c r="K1409" s="30"/>
      <c r="L1409" s="30"/>
      <c r="M1409" s="30"/>
      <c r="N1409" s="662">
        <v>0.4</v>
      </c>
      <c r="O1409" s="30">
        <v>6</v>
      </c>
      <c r="P1409" s="30">
        <v>11.25</v>
      </c>
      <c r="Q1409" s="662">
        <f t="shared" si="21"/>
        <v>4.5</v>
      </c>
    </row>
    <row r="1410" s="1" customFormat="1" spans="1:17">
      <c r="A1410" s="650">
        <v>220</v>
      </c>
      <c r="B1410" s="679" t="s">
        <v>10566</v>
      </c>
      <c r="C1410" s="680" t="s">
        <v>5549</v>
      </c>
      <c r="D1410" s="30"/>
      <c r="E1410" s="30"/>
      <c r="F1410" s="26" t="s">
        <v>1287</v>
      </c>
      <c r="G1410" s="30"/>
      <c r="H1410" s="30"/>
      <c r="I1410" s="30"/>
      <c r="J1410" s="30"/>
      <c r="K1410" s="30"/>
      <c r="L1410" s="30"/>
      <c r="M1410" s="30"/>
      <c r="N1410" s="662">
        <v>0.2</v>
      </c>
      <c r="O1410" s="30">
        <v>3</v>
      </c>
      <c r="P1410" s="30">
        <v>11.25</v>
      </c>
      <c r="Q1410" s="662">
        <f t="shared" si="21"/>
        <v>2.25</v>
      </c>
    </row>
    <row r="1411" s="1" customFormat="1" spans="1:17">
      <c r="A1411" s="650">
        <v>221</v>
      </c>
      <c r="B1411" s="679" t="s">
        <v>11924</v>
      </c>
      <c r="C1411" s="680" t="s">
        <v>11925</v>
      </c>
      <c r="D1411" s="30"/>
      <c r="E1411" s="30"/>
      <c r="F1411" s="26" t="s">
        <v>1287</v>
      </c>
      <c r="G1411" s="30"/>
      <c r="H1411" s="30"/>
      <c r="I1411" s="30"/>
      <c r="J1411" s="30"/>
      <c r="K1411" s="30"/>
      <c r="L1411" s="30"/>
      <c r="M1411" s="30"/>
      <c r="N1411" s="662">
        <v>0.13</v>
      </c>
      <c r="O1411" s="30">
        <v>2</v>
      </c>
      <c r="P1411" s="30">
        <v>11.25</v>
      </c>
      <c r="Q1411" s="662">
        <f t="shared" si="21"/>
        <v>1.4625</v>
      </c>
    </row>
    <row r="1412" s="1" customFormat="1" spans="1:17">
      <c r="A1412" s="650">
        <v>222</v>
      </c>
      <c r="B1412" s="679" t="s">
        <v>11926</v>
      </c>
      <c r="C1412" s="680" t="s">
        <v>11927</v>
      </c>
      <c r="D1412" s="30"/>
      <c r="E1412" s="30"/>
      <c r="F1412" s="26" t="s">
        <v>1287</v>
      </c>
      <c r="G1412" s="30"/>
      <c r="H1412" s="30"/>
      <c r="I1412" s="30"/>
      <c r="J1412" s="30"/>
      <c r="K1412" s="30"/>
      <c r="L1412" s="30"/>
      <c r="M1412" s="30"/>
      <c r="N1412" s="662">
        <v>0.33</v>
      </c>
      <c r="O1412" s="30">
        <v>5</v>
      </c>
      <c r="P1412" s="30">
        <v>11.25</v>
      </c>
      <c r="Q1412" s="662">
        <f t="shared" si="21"/>
        <v>3.7125</v>
      </c>
    </row>
    <row r="1413" s="1" customFormat="1" spans="1:17">
      <c r="A1413" s="650">
        <v>223</v>
      </c>
      <c r="B1413" s="679" t="s">
        <v>11928</v>
      </c>
      <c r="C1413" s="680" t="s">
        <v>11896</v>
      </c>
      <c r="D1413" s="30"/>
      <c r="E1413" s="30"/>
      <c r="F1413" s="26" t="s">
        <v>1287</v>
      </c>
      <c r="G1413" s="30"/>
      <c r="H1413" s="30"/>
      <c r="I1413" s="30"/>
      <c r="J1413" s="30"/>
      <c r="K1413" s="30"/>
      <c r="L1413" s="30"/>
      <c r="M1413" s="30"/>
      <c r="N1413" s="662">
        <v>0.26</v>
      </c>
      <c r="O1413" s="30">
        <v>4</v>
      </c>
      <c r="P1413" s="30">
        <v>11.25</v>
      </c>
      <c r="Q1413" s="662">
        <f t="shared" si="21"/>
        <v>2.925</v>
      </c>
    </row>
    <row r="1414" s="1" customFormat="1" spans="1:17">
      <c r="A1414" s="650">
        <v>224</v>
      </c>
      <c r="B1414" s="679" t="s">
        <v>10546</v>
      </c>
      <c r="C1414" s="680" t="s">
        <v>11929</v>
      </c>
      <c r="D1414" s="30"/>
      <c r="E1414" s="30"/>
      <c r="F1414" s="26" t="s">
        <v>1287</v>
      </c>
      <c r="G1414" s="30"/>
      <c r="H1414" s="30"/>
      <c r="I1414" s="30"/>
      <c r="J1414" s="30"/>
      <c r="K1414" s="30"/>
      <c r="L1414" s="30"/>
      <c r="M1414" s="30"/>
      <c r="N1414" s="662">
        <v>0.2</v>
      </c>
      <c r="O1414" s="30">
        <v>3</v>
      </c>
      <c r="P1414" s="30">
        <v>11.25</v>
      </c>
      <c r="Q1414" s="662">
        <f t="shared" ref="Q1414:Q1477" si="22">N1414*11.25</f>
        <v>2.25</v>
      </c>
    </row>
    <row r="1415" s="1" customFormat="1" spans="1:17">
      <c r="A1415" s="650">
        <v>225</v>
      </c>
      <c r="B1415" s="679" t="s">
        <v>11930</v>
      </c>
      <c r="C1415" s="680" t="s">
        <v>11931</v>
      </c>
      <c r="D1415" s="30"/>
      <c r="E1415" s="30"/>
      <c r="F1415" s="26" t="s">
        <v>1287</v>
      </c>
      <c r="G1415" s="30"/>
      <c r="H1415" s="30"/>
      <c r="I1415" s="30"/>
      <c r="J1415" s="30"/>
      <c r="K1415" s="30"/>
      <c r="L1415" s="30"/>
      <c r="M1415" s="30"/>
      <c r="N1415" s="662">
        <v>0.2</v>
      </c>
      <c r="O1415" s="30">
        <v>3</v>
      </c>
      <c r="P1415" s="30">
        <v>11.25</v>
      </c>
      <c r="Q1415" s="662">
        <f t="shared" si="22"/>
        <v>2.25</v>
      </c>
    </row>
    <row r="1416" s="1" customFormat="1" spans="1:17">
      <c r="A1416" s="650">
        <v>226</v>
      </c>
      <c r="B1416" s="679" t="s">
        <v>11932</v>
      </c>
      <c r="C1416" s="680" t="s">
        <v>11933</v>
      </c>
      <c r="D1416" s="30"/>
      <c r="E1416" s="30"/>
      <c r="F1416" s="26" t="s">
        <v>1287</v>
      </c>
      <c r="G1416" s="30"/>
      <c r="H1416" s="30"/>
      <c r="I1416" s="30"/>
      <c r="J1416" s="30"/>
      <c r="K1416" s="30"/>
      <c r="L1416" s="30"/>
      <c r="M1416" s="30"/>
      <c r="N1416" s="662">
        <v>0.53</v>
      </c>
      <c r="O1416" s="30">
        <v>8</v>
      </c>
      <c r="P1416" s="30">
        <v>11.25</v>
      </c>
      <c r="Q1416" s="662">
        <f t="shared" si="22"/>
        <v>5.9625</v>
      </c>
    </row>
    <row r="1417" s="1" customFormat="1" spans="1:17">
      <c r="A1417" s="650">
        <v>227</v>
      </c>
      <c r="B1417" s="679" t="s">
        <v>7532</v>
      </c>
      <c r="C1417" s="680" t="s">
        <v>11934</v>
      </c>
      <c r="D1417" s="30"/>
      <c r="E1417" s="30"/>
      <c r="F1417" s="26" t="s">
        <v>1287</v>
      </c>
      <c r="G1417" s="30"/>
      <c r="H1417" s="30"/>
      <c r="I1417" s="30"/>
      <c r="J1417" s="30"/>
      <c r="K1417" s="30"/>
      <c r="L1417" s="30"/>
      <c r="M1417" s="30"/>
      <c r="N1417" s="662">
        <v>0.33</v>
      </c>
      <c r="O1417" s="30">
        <v>5</v>
      </c>
      <c r="P1417" s="30">
        <v>11.25</v>
      </c>
      <c r="Q1417" s="662">
        <f t="shared" si="22"/>
        <v>3.7125</v>
      </c>
    </row>
    <row r="1418" s="1" customFormat="1" spans="1:17">
      <c r="A1418" s="650">
        <v>228</v>
      </c>
      <c r="B1418" s="679" t="s">
        <v>11935</v>
      </c>
      <c r="C1418" s="680" t="s">
        <v>11936</v>
      </c>
      <c r="D1418" s="30"/>
      <c r="E1418" s="30"/>
      <c r="F1418" s="26" t="s">
        <v>1287</v>
      </c>
      <c r="G1418" s="30"/>
      <c r="H1418" s="30"/>
      <c r="I1418" s="30"/>
      <c r="J1418" s="30"/>
      <c r="K1418" s="30"/>
      <c r="L1418" s="30"/>
      <c r="M1418" s="30"/>
      <c r="N1418" s="662">
        <v>0.13</v>
      </c>
      <c r="O1418" s="30">
        <v>2</v>
      </c>
      <c r="P1418" s="30">
        <v>11.25</v>
      </c>
      <c r="Q1418" s="662">
        <f t="shared" si="22"/>
        <v>1.4625</v>
      </c>
    </row>
    <row r="1419" s="1" customFormat="1" spans="1:17">
      <c r="A1419" s="685">
        <v>229</v>
      </c>
      <c r="B1419" s="686" t="s">
        <v>11937</v>
      </c>
      <c r="C1419" s="687" t="s">
        <v>11938</v>
      </c>
      <c r="D1419" s="688"/>
      <c r="E1419" s="688"/>
      <c r="F1419" s="689" t="s">
        <v>1287</v>
      </c>
      <c r="G1419" s="688"/>
      <c r="H1419" s="688"/>
      <c r="I1419" s="688"/>
      <c r="J1419" s="688"/>
      <c r="K1419" s="688"/>
      <c r="L1419" s="688"/>
      <c r="M1419" s="688"/>
      <c r="N1419" s="662">
        <v>0.13</v>
      </c>
      <c r="O1419" s="688">
        <v>2</v>
      </c>
      <c r="P1419" s="688">
        <v>11.25</v>
      </c>
      <c r="Q1419" s="662">
        <f t="shared" si="22"/>
        <v>1.4625</v>
      </c>
    </row>
    <row r="1420" s="1" customFormat="1" spans="1:17">
      <c r="A1420" s="650">
        <v>230</v>
      </c>
      <c r="B1420" s="679" t="s">
        <v>11939</v>
      </c>
      <c r="C1420" s="680" t="s">
        <v>11940</v>
      </c>
      <c r="D1420" s="30"/>
      <c r="E1420" s="30"/>
      <c r="F1420" s="26" t="s">
        <v>1287</v>
      </c>
      <c r="G1420" s="30"/>
      <c r="H1420" s="30"/>
      <c r="I1420" s="30"/>
      <c r="J1420" s="30"/>
      <c r="K1420" s="30"/>
      <c r="L1420" s="30"/>
      <c r="M1420" s="30"/>
      <c r="N1420" s="662">
        <v>0.4</v>
      </c>
      <c r="O1420" s="30">
        <v>6</v>
      </c>
      <c r="P1420" s="30">
        <v>11.25</v>
      </c>
      <c r="Q1420" s="662">
        <f t="shared" si="22"/>
        <v>4.5</v>
      </c>
    </row>
    <row r="1421" s="1" customFormat="1" spans="1:17">
      <c r="A1421" s="650">
        <v>231</v>
      </c>
      <c r="B1421" s="679" t="s">
        <v>11941</v>
      </c>
      <c r="C1421" s="680" t="s">
        <v>11942</v>
      </c>
      <c r="D1421" s="30"/>
      <c r="E1421" s="30"/>
      <c r="F1421" s="26" t="s">
        <v>1287</v>
      </c>
      <c r="G1421" s="30"/>
      <c r="H1421" s="30"/>
      <c r="I1421" s="30"/>
      <c r="J1421" s="30"/>
      <c r="K1421" s="30"/>
      <c r="L1421" s="30"/>
      <c r="M1421" s="30"/>
      <c r="N1421" s="662">
        <v>0.33</v>
      </c>
      <c r="O1421" s="30">
        <v>5</v>
      </c>
      <c r="P1421" s="30">
        <v>11.25</v>
      </c>
      <c r="Q1421" s="662">
        <f t="shared" si="22"/>
        <v>3.7125</v>
      </c>
    </row>
    <row r="1422" s="1" customFormat="1" spans="1:17">
      <c r="A1422" s="650">
        <v>232</v>
      </c>
      <c r="B1422" s="679" t="s">
        <v>11943</v>
      </c>
      <c r="C1422" s="680" t="s">
        <v>11944</v>
      </c>
      <c r="D1422" s="30"/>
      <c r="E1422" s="30"/>
      <c r="F1422" s="26" t="s">
        <v>1287</v>
      </c>
      <c r="G1422" s="30"/>
      <c r="H1422" s="30"/>
      <c r="I1422" s="30"/>
      <c r="J1422" s="30"/>
      <c r="K1422" s="30"/>
      <c r="L1422" s="30"/>
      <c r="M1422" s="30"/>
      <c r="N1422" s="662">
        <v>0.2</v>
      </c>
      <c r="O1422" s="30">
        <v>3</v>
      </c>
      <c r="P1422" s="30">
        <v>11.25</v>
      </c>
      <c r="Q1422" s="662">
        <f t="shared" si="22"/>
        <v>2.25</v>
      </c>
    </row>
    <row r="1423" s="1" customFormat="1" spans="1:17">
      <c r="A1423" s="650">
        <v>233</v>
      </c>
      <c r="B1423" s="679" t="s">
        <v>9746</v>
      </c>
      <c r="C1423" s="680" t="s">
        <v>11945</v>
      </c>
      <c r="D1423" s="30"/>
      <c r="E1423" s="30"/>
      <c r="F1423" s="26" t="s">
        <v>1287</v>
      </c>
      <c r="G1423" s="30"/>
      <c r="H1423" s="30"/>
      <c r="I1423" s="30"/>
      <c r="J1423" s="30"/>
      <c r="K1423" s="30"/>
      <c r="L1423" s="30"/>
      <c r="M1423" s="30"/>
      <c r="N1423" s="662">
        <v>0.26</v>
      </c>
      <c r="O1423" s="30">
        <v>4</v>
      </c>
      <c r="P1423" s="30">
        <v>11.25</v>
      </c>
      <c r="Q1423" s="662">
        <f t="shared" si="22"/>
        <v>2.925</v>
      </c>
    </row>
    <row r="1424" s="1" customFormat="1" spans="1:17">
      <c r="A1424" s="650">
        <v>234</v>
      </c>
      <c r="B1424" s="679" t="s">
        <v>5349</v>
      </c>
      <c r="C1424" s="680" t="s">
        <v>11946</v>
      </c>
      <c r="D1424" s="30"/>
      <c r="E1424" s="30"/>
      <c r="F1424" s="26" t="s">
        <v>1287</v>
      </c>
      <c r="G1424" s="30"/>
      <c r="H1424" s="30"/>
      <c r="I1424" s="30"/>
      <c r="J1424" s="30"/>
      <c r="K1424" s="30"/>
      <c r="L1424" s="30"/>
      <c r="M1424" s="30"/>
      <c r="N1424" s="662">
        <v>0.4</v>
      </c>
      <c r="O1424" s="30">
        <v>6</v>
      </c>
      <c r="P1424" s="30">
        <v>11.25</v>
      </c>
      <c r="Q1424" s="662">
        <f t="shared" si="22"/>
        <v>4.5</v>
      </c>
    </row>
    <row r="1425" s="1" customFormat="1" spans="1:17">
      <c r="A1425" s="650">
        <v>235</v>
      </c>
      <c r="B1425" s="679" t="s">
        <v>11947</v>
      </c>
      <c r="C1425" s="680" t="s">
        <v>11948</v>
      </c>
      <c r="D1425" s="30"/>
      <c r="E1425" s="30"/>
      <c r="F1425" s="26" t="s">
        <v>1287</v>
      </c>
      <c r="G1425" s="30"/>
      <c r="H1425" s="30"/>
      <c r="I1425" s="30"/>
      <c r="J1425" s="30"/>
      <c r="K1425" s="30"/>
      <c r="L1425" s="30"/>
      <c r="M1425" s="30"/>
      <c r="N1425" s="662">
        <v>0.33</v>
      </c>
      <c r="O1425" s="30">
        <v>5</v>
      </c>
      <c r="P1425" s="30">
        <v>11.25</v>
      </c>
      <c r="Q1425" s="662">
        <f t="shared" si="22"/>
        <v>3.7125</v>
      </c>
    </row>
    <row r="1426" s="1" customFormat="1" spans="1:17">
      <c r="A1426" s="650">
        <v>236</v>
      </c>
      <c r="B1426" s="679" t="s">
        <v>11949</v>
      </c>
      <c r="C1426" s="680" t="s">
        <v>11950</v>
      </c>
      <c r="D1426" s="30"/>
      <c r="E1426" s="30"/>
      <c r="F1426" s="26" t="s">
        <v>1287</v>
      </c>
      <c r="G1426" s="30"/>
      <c r="H1426" s="30"/>
      <c r="I1426" s="30"/>
      <c r="J1426" s="30"/>
      <c r="K1426" s="30"/>
      <c r="L1426" s="30"/>
      <c r="M1426" s="30"/>
      <c r="N1426" s="662">
        <v>0.2</v>
      </c>
      <c r="O1426" s="30">
        <v>3</v>
      </c>
      <c r="P1426" s="30">
        <v>11.25</v>
      </c>
      <c r="Q1426" s="662">
        <f t="shared" si="22"/>
        <v>2.25</v>
      </c>
    </row>
    <row r="1427" s="1" customFormat="1" spans="1:17">
      <c r="A1427" s="650">
        <v>237</v>
      </c>
      <c r="B1427" s="679" t="s">
        <v>3489</v>
      </c>
      <c r="C1427" s="680" t="s">
        <v>11951</v>
      </c>
      <c r="D1427" s="30"/>
      <c r="E1427" s="30"/>
      <c r="F1427" s="26" t="s">
        <v>1287</v>
      </c>
      <c r="G1427" s="30"/>
      <c r="H1427" s="30"/>
      <c r="I1427" s="30"/>
      <c r="J1427" s="30"/>
      <c r="K1427" s="30"/>
      <c r="L1427" s="30"/>
      <c r="M1427" s="30"/>
      <c r="N1427" s="662">
        <v>0.2</v>
      </c>
      <c r="O1427" s="30">
        <v>3</v>
      </c>
      <c r="P1427" s="30">
        <v>11.25</v>
      </c>
      <c r="Q1427" s="662">
        <f t="shared" si="22"/>
        <v>2.25</v>
      </c>
    </row>
    <row r="1428" s="1" customFormat="1" spans="1:17">
      <c r="A1428" s="650">
        <v>238</v>
      </c>
      <c r="B1428" s="679" t="s">
        <v>11952</v>
      </c>
      <c r="C1428" s="680" t="s">
        <v>11953</v>
      </c>
      <c r="D1428" s="30"/>
      <c r="E1428" s="30"/>
      <c r="F1428" s="26" t="s">
        <v>1287</v>
      </c>
      <c r="G1428" s="30"/>
      <c r="H1428" s="30"/>
      <c r="I1428" s="30"/>
      <c r="J1428" s="30"/>
      <c r="K1428" s="30"/>
      <c r="L1428" s="30"/>
      <c r="M1428" s="30"/>
      <c r="N1428" s="662">
        <v>0.33</v>
      </c>
      <c r="O1428" s="30">
        <v>5</v>
      </c>
      <c r="P1428" s="30">
        <v>11.25</v>
      </c>
      <c r="Q1428" s="662">
        <f t="shared" si="22"/>
        <v>3.7125</v>
      </c>
    </row>
    <row r="1429" s="1" customFormat="1" spans="1:17">
      <c r="A1429" s="650">
        <v>239</v>
      </c>
      <c r="B1429" s="679" t="s">
        <v>11954</v>
      </c>
      <c r="C1429" s="680" t="s">
        <v>11955</v>
      </c>
      <c r="D1429" s="30"/>
      <c r="E1429" s="30"/>
      <c r="F1429" s="26" t="s">
        <v>1287</v>
      </c>
      <c r="G1429" s="30"/>
      <c r="H1429" s="30"/>
      <c r="I1429" s="30"/>
      <c r="J1429" s="30"/>
      <c r="K1429" s="30"/>
      <c r="L1429" s="30"/>
      <c r="M1429" s="30"/>
      <c r="N1429" s="662">
        <v>0.26</v>
      </c>
      <c r="O1429" s="30">
        <v>4</v>
      </c>
      <c r="P1429" s="30">
        <v>11.25</v>
      </c>
      <c r="Q1429" s="662">
        <f t="shared" si="22"/>
        <v>2.925</v>
      </c>
    </row>
    <row r="1430" s="1" customFormat="1" spans="1:17">
      <c r="A1430" s="650">
        <v>240</v>
      </c>
      <c r="B1430" s="679" t="s">
        <v>11956</v>
      </c>
      <c r="C1430" s="680" t="s">
        <v>11957</v>
      </c>
      <c r="D1430" s="30"/>
      <c r="E1430" s="30"/>
      <c r="F1430" s="26" t="s">
        <v>1287</v>
      </c>
      <c r="G1430" s="30"/>
      <c r="H1430" s="30"/>
      <c r="I1430" s="30"/>
      <c r="J1430" s="30"/>
      <c r="K1430" s="30"/>
      <c r="L1430" s="30"/>
      <c r="M1430" s="30"/>
      <c r="N1430" s="662">
        <v>0.33</v>
      </c>
      <c r="O1430" s="30">
        <v>5</v>
      </c>
      <c r="P1430" s="30">
        <v>11.25</v>
      </c>
      <c r="Q1430" s="662">
        <f t="shared" si="22"/>
        <v>3.7125</v>
      </c>
    </row>
    <row r="1431" s="1" customFormat="1" spans="1:17">
      <c r="A1431" s="650">
        <v>241</v>
      </c>
      <c r="B1431" s="679" t="s">
        <v>11958</v>
      </c>
      <c r="C1431" s="680" t="s">
        <v>2367</v>
      </c>
      <c r="D1431" s="30"/>
      <c r="E1431" s="30"/>
      <c r="F1431" s="26" t="s">
        <v>1287</v>
      </c>
      <c r="G1431" s="30"/>
      <c r="H1431" s="30"/>
      <c r="I1431" s="30"/>
      <c r="J1431" s="30"/>
      <c r="K1431" s="30"/>
      <c r="L1431" s="30"/>
      <c r="M1431" s="30"/>
      <c r="N1431" s="662">
        <v>0.26</v>
      </c>
      <c r="O1431" s="30">
        <v>4</v>
      </c>
      <c r="P1431" s="30">
        <v>11.25</v>
      </c>
      <c r="Q1431" s="662">
        <f t="shared" si="22"/>
        <v>2.925</v>
      </c>
    </row>
    <row r="1432" s="1" customFormat="1" spans="1:17">
      <c r="A1432" s="650">
        <v>242</v>
      </c>
      <c r="B1432" s="679" t="s">
        <v>11959</v>
      </c>
      <c r="C1432" s="680" t="s">
        <v>11960</v>
      </c>
      <c r="D1432" s="30"/>
      <c r="E1432" s="30"/>
      <c r="F1432" s="26" t="s">
        <v>1287</v>
      </c>
      <c r="G1432" s="30"/>
      <c r="H1432" s="30"/>
      <c r="I1432" s="30"/>
      <c r="J1432" s="30"/>
      <c r="K1432" s="30"/>
      <c r="L1432" s="30"/>
      <c r="M1432" s="30"/>
      <c r="N1432" s="662">
        <v>0.26</v>
      </c>
      <c r="O1432" s="30">
        <v>4</v>
      </c>
      <c r="P1432" s="30">
        <v>11.25</v>
      </c>
      <c r="Q1432" s="662">
        <f t="shared" si="22"/>
        <v>2.925</v>
      </c>
    </row>
    <row r="1433" s="1" customFormat="1" spans="1:17">
      <c r="A1433" s="650">
        <v>243</v>
      </c>
      <c r="B1433" s="679" t="s">
        <v>11961</v>
      </c>
      <c r="C1433" s="680" t="s">
        <v>11962</v>
      </c>
      <c r="D1433" s="30"/>
      <c r="E1433" s="30"/>
      <c r="F1433" s="26" t="s">
        <v>1287</v>
      </c>
      <c r="G1433" s="30"/>
      <c r="H1433" s="30"/>
      <c r="I1433" s="30"/>
      <c r="J1433" s="30"/>
      <c r="K1433" s="30"/>
      <c r="L1433" s="30"/>
      <c r="M1433" s="30"/>
      <c r="N1433" s="662">
        <v>0.4</v>
      </c>
      <c r="O1433" s="30">
        <v>6</v>
      </c>
      <c r="P1433" s="30">
        <v>11.25</v>
      </c>
      <c r="Q1433" s="662">
        <f t="shared" si="22"/>
        <v>4.5</v>
      </c>
    </row>
    <row r="1434" s="1" customFormat="1" spans="1:17">
      <c r="A1434" s="650">
        <v>244</v>
      </c>
      <c r="B1434" s="679" t="s">
        <v>11963</v>
      </c>
      <c r="C1434" s="680" t="s">
        <v>11964</v>
      </c>
      <c r="D1434" s="30"/>
      <c r="E1434" s="30"/>
      <c r="F1434" s="26" t="s">
        <v>1287</v>
      </c>
      <c r="G1434" s="30"/>
      <c r="H1434" s="30"/>
      <c r="I1434" s="30"/>
      <c r="J1434" s="30"/>
      <c r="K1434" s="30"/>
      <c r="L1434" s="30"/>
      <c r="M1434" s="30"/>
      <c r="N1434" s="662">
        <v>0.33</v>
      </c>
      <c r="O1434" s="30">
        <v>5</v>
      </c>
      <c r="P1434" s="30">
        <v>11.25</v>
      </c>
      <c r="Q1434" s="662">
        <f t="shared" si="22"/>
        <v>3.7125</v>
      </c>
    </row>
    <row r="1435" s="1" customFormat="1" spans="1:17">
      <c r="A1435" s="650">
        <v>245</v>
      </c>
      <c r="B1435" s="679" t="s">
        <v>11965</v>
      </c>
      <c r="C1435" s="680" t="s">
        <v>11966</v>
      </c>
      <c r="D1435" s="30"/>
      <c r="E1435" s="30"/>
      <c r="F1435" s="26" t="s">
        <v>1287</v>
      </c>
      <c r="G1435" s="30"/>
      <c r="H1435" s="30"/>
      <c r="I1435" s="30"/>
      <c r="J1435" s="30"/>
      <c r="K1435" s="30"/>
      <c r="L1435" s="30"/>
      <c r="M1435" s="30"/>
      <c r="N1435" s="662">
        <v>0.13</v>
      </c>
      <c r="O1435" s="30">
        <v>2</v>
      </c>
      <c r="P1435" s="30">
        <v>11.25</v>
      </c>
      <c r="Q1435" s="662">
        <f t="shared" si="22"/>
        <v>1.4625</v>
      </c>
    </row>
    <row r="1436" s="1" customFormat="1" spans="1:17">
      <c r="A1436" s="650">
        <v>246</v>
      </c>
      <c r="B1436" s="679" t="s">
        <v>11967</v>
      </c>
      <c r="C1436" s="680" t="s">
        <v>11968</v>
      </c>
      <c r="D1436" s="30"/>
      <c r="E1436" s="30"/>
      <c r="F1436" s="26" t="s">
        <v>1287</v>
      </c>
      <c r="G1436" s="30"/>
      <c r="H1436" s="30"/>
      <c r="I1436" s="30"/>
      <c r="J1436" s="30"/>
      <c r="K1436" s="30"/>
      <c r="L1436" s="30"/>
      <c r="M1436" s="30"/>
      <c r="N1436" s="662">
        <v>0.26</v>
      </c>
      <c r="O1436" s="30">
        <v>4</v>
      </c>
      <c r="P1436" s="30">
        <v>11.25</v>
      </c>
      <c r="Q1436" s="662">
        <f t="shared" si="22"/>
        <v>2.925</v>
      </c>
    </row>
    <row r="1437" s="1" customFormat="1" spans="1:17">
      <c r="A1437" s="650">
        <v>247</v>
      </c>
      <c r="B1437" s="679" t="s">
        <v>11969</v>
      </c>
      <c r="C1437" s="680" t="s">
        <v>11970</v>
      </c>
      <c r="D1437" s="30"/>
      <c r="E1437" s="30"/>
      <c r="F1437" s="26" t="s">
        <v>1287</v>
      </c>
      <c r="G1437" s="30"/>
      <c r="H1437" s="30"/>
      <c r="I1437" s="30"/>
      <c r="J1437" s="30"/>
      <c r="K1437" s="30"/>
      <c r="L1437" s="30"/>
      <c r="M1437" s="30"/>
      <c r="N1437" s="662">
        <v>0.46</v>
      </c>
      <c r="O1437" s="30">
        <v>7</v>
      </c>
      <c r="P1437" s="30">
        <v>11.25</v>
      </c>
      <c r="Q1437" s="662">
        <f t="shared" si="22"/>
        <v>5.175</v>
      </c>
    </row>
    <row r="1438" s="1" customFormat="1" spans="1:17">
      <c r="A1438" s="650">
        <v>248</v>
      </c>
      <c r="B1438" s="679" t="s">
        <v>7690</v>
      </c>
      <c r="C1438" s="680" t="s">
        <v>11971</v>
      </c>
      <c r="D1438" s="30"/>
      <c r="E1438" s="30"/>
      <c r="F1438" s="26" t="s">
        <v>1287</v>
      </c>
      <c r="G1438" s="30"/>
      <c r="H1438" s="30"/>
      <c r="I1438" s="30"/>
      <c r="J1438" s="30"/>
      <c r="K1438" s="30"/>
      <c r="L1438" s="30"/>
      <c r="M1438" s="30"/>
      <c r="N1438" s="662">
        <v>0.13</v>
      </c>
      <c r="O1438" s="30">
        <v>2</v>
      </c>
      <c r="P1438" s="30">
        <v>11.25</v>
      </c>
      <c r="Q1438" s="662">
        <f t="shared" si="22"/>
        <v>1.4625</v>
      </c>
    </row>
    <row r="1439" s="1" customFormat="1" spans="1:17">
      <c r="A1439" s="650">
        <v>249</v>
      </c>
      <c r="B1439" s="679" t="s">
        <v>11972</v>
      </c>
      <c r="C1439" s="680" t="s">
        <v>11973</v>
      </c>
      <c r="D1439" s="30"/>
      <c r="E1439" s="30"/>
      <c r="F1439" s="26" t="s">
        <v>1287</v>
      </c>
      <c r="G1439" s="30"/>
      <c r="H1439" s="30"/>
      <c r="I1439" s="30"/>
      <c r="J1439" s="30"/>
      <c r="K1439" s="30"/>
      <c r="L1439" s="30"/>
      <c r="M1439" s="30"/>
      <c r="N1439" s="662">
        <v>0.26</v>
      </c>
      <c r="O1439" s="30">
        <v>4</v>
      </c>
      <c r="P1439" s="30">
        <v>11.25</v>
      </c>
      <c r="Q1439" s="662">
        <f t="shared" si="22"/>
        <v>2.925</v>
      </c>
    </row>
    <row r="1440" s="1" customFormat="1" spans="1:17">
      <c r="A1440" s="685">
        <v>250</v>
      </c>
      <c r="B1440" s="686" t="s">
        <v>11974</v>
      </c>
      <c r="C1440" s="687" t="s">
        <v>11975</v>
      </c>
      <c r="D1440" s="688"/>
      <c r="E1440" s="688"/>
      <c r="F1440" s="689" t="s">
        <v>1287</v>
      </c>
      <c r="G1440" s="688"/>
      <c r="H1440" s="688"/>
      <c r="I1440" s="688"/>
      <c r="J1440" s="688"/>
      <c r="K1440" s="688"/>
      <c r="L1440" s="688"/>
      <c r="M1440" s="688"/>
      <c r="N1440" s="662">
        <v>0.26</v>
      </c>
      <c r="O1440" s="688">
        <v>4</v>
      </c>
      <c r="P1440" s="688">
        <v>11.25</v>
      </c>
      <c r="Q1440" s="662">
        <f t="shared" si="22"/>
        <v>2.925</v>
      </c>
    </row>
    <row r="1441" s="1" customFormat="1" spans="1:17">
      <c r="A1441" s="650">
        <v>251</v>
      </c>
      <c r="B1441" s="679" t="s">
        <v>11976</v>
      </c>
      <c r="C1441" s="680" t="s">
        <v>5324</v>
      </c>
      <c r="D1441" s="30"/>
      <c r="E1441" s="30"/>
      <c r="F1441" s="26" t="s">
        <v>1287</v>
      </c>
      <c r="G1441" s="30"/>
      <c r="H1441" s="30"/>
      <c r="I1441" s="30"/>
      <c r="J1441" s="30"/>
      <c r="K1441" s="30"/>
      <c r="L1441" s="30"/>
      <c r="M1441" s="30"/>
      <c r="N1441" s="662">
        <v>0.2</v>
      </c>
      <c r="O1441" s="30">
        <v>3</v>
      </c>
      <c r="P1441" s="30">
        <v>11.25</v>
      </c>
      <c r="Q1441" s="662">
        <f t="shared" si="22"/>
        <v>2.25</v>
      </c>
    </row>
    <row r="1442" s="1" customFormat="1" spans="1:17">
      <c r="A1442" s="650">
        <v>252</v>
      </c>
      <c r="B1442" s="679" t="s">
        <v>11977</v>
      </c>
      <c r="C1442" s="680" t="s">
        <v>11978</v>
      </c>
      <c r="D1442" s="30"/>
      <c r="E1442" s="30"/>
      <c r="F1442" s="26" t="s">
        <v>1287</v>
      </c>
      <c r="G1442" s="30"/>
      <c r="H1442" s="30"/>
      <c r="I1442" s="30"/>
      <c r="J1442" s="30"/>
      <c r="K1442" s="30"/>
      <c r="L1442" s="30"/>
      <c r="M1442" s="30"/>
      <c r="N1442" s="662">
        <v>0.2</v>
      </c>
      <c r="O1442" s="30">
        <v>3</v>
      </c>
      <c r="P1442" s="30">
        <v>11.25</v>
      </c>
      <c r="Q1442" s="662">
        <f t="shared" si="22"/>
        <v>2.25</v>
      </c>
    </row>
    <row r="1443" s="1" customFormat="1" spans="1:17">
      <c r="A1443" s="650">
        <v>253</v>
      </c>
      <c r="B1443" s="679" t="s">
        <v>11979</v>
      </c>
      <c r="C1443" s="680" t="s">
        <v>2220</v>
      </c>
      <c r="D1443" s="30"/>
      <c r="E1443" s="30"/>
      <c r="F1443" s="26" t="s">
        <v>1287</v>
      </c>
      <c r="G1443" s="30"/>
      <c r="H1443" s="30"/>
      <c r="I1443" s="30"/>
      <c r="J1443" s="30"/>
      <c r="K1443" s="30"/>
      <c r="L1443" s="30"/>
      <c r="M1443" s="30"/>
      <c r="N1443" s="662">
        <v>0.4</v>
      </c>
      <c r="O1443" s="30">
        <v>6</v>
      </c>
      <c r="P1443" s="30">
        <v>11.25</v>
      </c>
      <c r="Q1443" s="662">
        <f t="shared" si="22"/>
        <v>4.5</v>
      </c>
    </row>
    <row r="1444" s="1" customFormat="1" spans="1:17">
      <c r="A1444" s="650">
        <v>254</v>
      </c>
      <c r="B1444" s="679" t="s">
        <v>11980</v>
      </c>
      <c r="C1444" s="680" t="s">
        <v>11981</v>
      </c>
      <c r="D1444" s="30"/>
      <c r="E1444" s="30"/>
      <c r="F1444" s="26" t="s">
        <v>1287</v>
      </c>
      <c r="G1444" s="30"/>
      <c r="H1444" s="30"/>
      <c r="I1444" s="30"/>
      <c r="J1444" s="30"/>
      <c r="K1444" s="30"/>
      <c r="L1444" s="30"/>
      <c r="M1444" s="30"/>
      <c r="N1444" s="662">
        <v>0.2</v>
      </c>
      <c r="O1444" s="30">
        <v>3</v>
      </c>
      <c r="P1444" s="30">
        <v>11.25</v>
      </c>
      <c r="Q1444" s="662">
        <f t="shared" si="22"/>
        <v>2.25</v>
      </c>
    </row>
    <row r="1445" s="1" customFormat="1" spans="1:17">
      <c r="A1445" s="650">
        <v>255</v>
      </c>
      <c r="B1445" s="679" t="s">
        <v>11982</v>
      </c>
      <c r="C1445" s="680" t="s">
        <v>11983</v>
      </c>
      <c r="D1445" s="30"/>
      <c r="E1445" s="30"/>
      <c r="F1445" s="26" t="s">
        <v>1287</v>
      </c>
      <c r="G1445" s="30"/>
      <c r="H1445" s="30"/>
      <c r="I1445" s="30"/>
      <c r="J1445" s="30"/>
      <c r="K1445" s="30"/>
      <c r="L1445" s="30"/>
      <c r="M1445" s="30"/>
      <c r="N1445" s="662">
        <v>0.4</v>
      </c>
      <c r="O1445" s="30">
        <v>6</v>
      </c>
      <c r="P1445" s="30">
        <v>11.25</v>
      </c>
      <c r="Q1445" s="662">
        <f t="shared" si="22"/>
        <v>4.5</v>
      </c>
    </row>
    <row r="1446" s="1" customFormat="1" spans="1:17">
      <c r="A1446" s="650">
        <v>256</v>
      </c>
      <c r="B1446" s="679" t="s">
        <v>11984</v>
      </c>
      <c r="C1446" s="680" t="s">
        <v>11985</v>
      </c>
      <c r="D1446" s="30"/>
      <c r="E1446" s="30"/>
      <c r="F1446" s="26" t="s">
        <v>1287</v>
      </c>
      <c r="G1446" s="30"/>
      <c r="H1446" s="30"/>
      <c r="I1446" s="30"/>
      <c r="J1446" s="30"/>
      <c r="K1446" s="30"/>
      <c r="L1446" s="30"/>
      <c r="M1446" s="30"/>
      <c r="N1446" s="662">
        <v>0.26</v>
      </c>
      <c r="O1446" s="30">
        <v>4</v>
      </c>
      <c r="P1446" s="30">
        <v>11.25</v>
      </c>
      <c r="Q1446" s="662">
        <f t="shared" si="22"/>
        <v>2.925</v>
      </c>
    </row>
    <row r="1447" s="1" customFormat="1" spans="1:17">
      <c r="A1447" s="650">
        <v>257</v>
      </c>
      <c r="B1447" s="679" t="s">
        <v>11986</v>
      </c>
      <c r="C1447" s="680" t="s">
        <v>11987</v>
      </c>
      <c r="D1447" s="30"/>
      <c r="E1447" s="30"/>
      <c r="F1447" s="26" t="s">
        <v>1287</v>
      </c>
      <c r="G1447" s="30"/>
      <c r="H1447" s="30"/>
      <c r="I1447" s="30"/>
      <c r="J1447" s="30"/>
      <c r="K1447" s="30"/>
      <c r="L1447" s="30"/>
      <c r="M1447" s="30"/>
      <c r="N1447" s="662">
        <v>0.26</v>
      </c>
      <c r="O1447" s="30">
        <v>4</v>
      </c>
      <c r="P1447" s="30">
        <v>11.25</v>
      </c>
      <c r="Q1447" s="662">
        <f t="shared" si="22"/>
        <v>2.925</v>
      </c>
    </row>
    <row r="1448" s="1" customFormat="1" spans="1:17">
      <c r="A1448" s="650">
        <v>258</v>
      </c>
      <c r="B1448" s="679" t="s">
        <v>11988</v>
      </c>
      <c r="C1448" s="680" t="s">
        <v>11989</v>
      </c>
      <c r="D1448" s="30"/>
      <c r="E1448" s="30"/>
      <c r="F1448" s="26" t="s">
        <v>1287</v>
      </c>
      <c r="G1448" s="30"/>
      <c r="H1448" s="30"/>
      <c r="I1448" s="30"/>
      <c r="J1448" s="30"/>
      <c r="K1448" s="30"/>
      <c r="L1448" s="30"/>
      <c r="M1448" s="30"/>
      <c r="N1448" s="662">
        <v>0.2</v>
      </c>
      <c r="O1448" s="30">
        <v>3</v>
      </c>
      <c r="P1448" s="30">
        <v>11.25</v>
      </c>
      <c r="Q1448" s="662">
        <f t="shared" si="22"/>
        <v>2.25</v>
      </c>
    </row>
    <row r="1449" s="1" customFormat="1" spans="1:17">
      <c r="A1449" s="650">
        <v>259</v>
      </c>
      <c r="B1449" s="679" t="s">
        <v>11990</v>
      </c>
      <c r="C1449" s="680" t="s">
        <v>5671</v>
      </c>
      <c r="D1449" s="30"/>
      <c r="E1449" s="30"/>
      <c r="F1449" s="26" t="s">
        <v>1287</v>
      </c>
      <c r="G1449" s="30"/>
      <c r="H1449" s="30"/>
      <c r="I1449" s="30"/>
      <c r="J1449" s="30"/>
      <c r="K1449" s="30"/>
      <c r="L1449" s="30"/>
      <c r="M1449" s="30"/>
      <c r="N1449" s="662">
        <v>0.26</v>
      </c>
      <c r="O1449" s="30">
        <v>4</v>
      </c>
      <c r="P1449" s="30">
        <v>11.25</v>
      </c>
      <c r="Q1449" s="662">
        <f t="shared" si="22"/>
        <v>2.925</v>
      </c>
    </row>
    <row r="1450" s="1" customFormat="1" spans="1:17">
      <c r="A1450" s="650">
        <v>260</v>
      </c>
      <c r="B1450" s="679" t="s">
        <v>11990</v>
      </c>
      <c r="C1450" s="680" t="s">
        <v>5671</v>
      </c>
      <c r="D1450" s="30"/>
      <c r="E1450" s="30"/>
      <c r="F1450" s="26" t="s">
        <v>1287</v>
      </c>
      <c r="G1450" s="30"/>
      <c r="H1450" s="30"/>
      <c r="I1450" s="30"/>
      <c r="J1450" s="30"/>
      <c r="K1450" s="30"/>
      <c r="L1450" s="30"/>
      <c r="M1450" s="30"/>
      <c r="N1450" s="662">
        <v>0.26</v>
      </c>
      <c r="O1450" s="30">
        <v>4</v>
      </c>
      <c r="P1450" s="30">
        <v>11.25</v>
      </c>
      <c r="Q1450" s="662">
        <f t="shared" si="22"/>
        <v>2.925</v>
      </c>
    </row>
    <row r="1451" s="1" customFormat="1" spans="1:17">
      <c r="A1451" s="650">
        <v>261</v>
      </c>
      <c r="B1451" s="679" t="s">
        <v>11991</v>
      </c>
      <c r="C1451" s="680" t="s">
        <v>11992</v>
      </c>
      <c r="D1451" s="30"/>
      <c r="E1451" s="30"/>
      <c r="F1451" s="26" t="s">
        <v>1287</v>
      </c>
      <c r="G1451" s="30"/>
      <c r="H1451" s="30"/>
      <c r="I1451" s="30"/>
      <c r="J1451" s="30"/>
      <c r="K1451" s="30"/>
      <c r="L1451" s="30"/>
      <c r="M1451" s="30"/>
      <c r="N1451" s="662">
        <v>0.4</v>
      </c>
      <c r="O1451" s="30">
        <v>6</v>
      </c>
      <c r="P1451" s="30">
        <v>11.25</v>
      </c>
      <c r="Q1451" s="662">
        <f t="shared" si="22"/>
        <v>4.5</v>
      </c>
    </row>
    <row r="1452" s="1" customFormat="1" spans="1:17">
      <c r="A1452" s="650">
        <v>262</v>
      </c>
      <c r="B1452" s="679" t="s">
        <v>11993</v>
      </c>
      <c r="C1452" s="680" t="s">
        <v>11994</v>
      </c>
      <c r="D1452" s="30"/>
      <c r="E1452" s="30"/>
      <c r="F1452" s="26" t="s">
        <v>1287</v>
      </c>
      <c r="G1452" s="30"/>
      <c r="H1452" s="30"/>
      <c r="I1452" s="30"/>
      <c r="J1452" s="30"/>
      <c r="K1452" s="30"/>
      <c r="L1452" s="30"/>
      <c r="M1452" s="30"/>
      <c r="N1452" s="662">
        <v>0.4</v>
      </c>
      <c r="O1452" s="30">
        <v>6</v>
      </c>
      <c r="P1452" s="30">
        <v>11.25</v>
      </c>
      <c r="Q1452" s="662">
        <f t="shared" si="22"/>
        <v>4.5</v>
      </c>
    </row>
    <row r="1453" s="1" customFormat="1" spans="1:17">
      <c r="A1453" s="650">
        <v>263</v>
      </c>
      <c r="B1453" s="679" t="s">
        <v>11995</v>
      </c>
      <c r="C1453" s="680" t="s">
        <v>11996</v>
      </c>
      <c r="D1453" s="30"/>
      <c r="E1453" s="30"/>
      <c r="F1453" s="26" t="s">
        <v>1287</v>
      </c>
      <c r="G1453" s="30"/>
      <c r="H1453" s="30"/>
      <c r="I1453" s="30"/>
      <c r="J1453" s="30"/>
      <c r="K1453" s="30"/>
      <c r="L1453" s="30"/>
      <c r="M1453" s="30"/>
      <c r="N1453" s="662">
        <v>0.26</v>
      </c>
      <c r="O1453" s="30">
        <v>4</v>
      </c>
      <c r="P1453" s="30">
        <v>11.25</v>
      </c>
      <c r="Q1453" s="662">
        <f t="shared" si="22"/>
        <v>2.925</v>
      </c>
    </row>
    <row r="1454" s="1" customFormat="1" spans="1:17">
      <c r="A1454" s="650">
        <v>264</v>
      </c>
      <c r="B1454" s="679" t="s">
        <v>9223</v>
      </c>
      <c r="C1454" s="56" t="s">
        <v>11997</v>
      </c>
      <c r="D1454" s="30"/>
      <c r="E1454" s="30"/>
      <c r="F1454" s="26" t="s">
        <v>1287</v>
      </c>
      <c r="G1454" s="30"/>
      <c r="H1454" s="30"/>
      <c r="I1454" s="30"/>
      <c r="J1454" s="30"/>
      <c r="K1454" s="30"/>
      <c r="L1454" s="30"/>
      <c r="M1454" s="30"/>
      <c r="N1454" s="662">
        <v>0.26</v>
      </c>
      <c r="O1454" s="30">
        <v>4</v>
      </c>
      <c r="P1454" s="30">
        <v>11.25</v>
      </c>
      <c r="Q1454" s="662">
        <f t="shared" si="22"/>
        <v>2.925</v>
      </c>
    </row>
    <row r="1455" s="1" customFormat="1" spans="1:17">
      <c r="A1455" s="650">
        <v>265</v>
      </c>
      <c r="B1455" s="679" t="s">
        <v>11998</v>
      </c>
      <c r="C1455" s="680" t="s">
        <v>5497</v>
      </c>
      <c r="D1455" s="30"/>
      <c r="E1455" s="30"/>
      <c r="F1455" s="26" t="s">
        <v>1287</v>
      </c>
      <c r="G1455" s="30"/>
      <c r="H1455" s="30"/>
      <c r="I1455" s="30"/>
      <c r="J1455" s="30"/>
      <c r="K1455" s="30"/>
      <c r="L1455" s="30"/>
      <c r="M1455" s="30"/>
      <c r="N1455" s="662">
        <v>0.26</v>
      </c>
      <c r="O1455" s="30">
        <v>4</v>
      </c>
      <c r="P1455" s="30">
        <v>11.25</v>
      </c>
      <c r="Q1455" s="662">
        <f t="shared" si="22"/>
        <v>2.925</v>
      </c>
    </row>
    <row r="1456" s="1" customFormat="1" spans="1:17">
      <c r="A1456" s="650">
        <v>266</v>
      </c>
      <c r="B1456" s="679" t="s">
        <v>11999</v>
      </c>
      <c r="C1456" s="680" t="s">
        <v>12000</v>
      </c>
      <c r="D1456" s="30"/>
      <c r="E1456" s="30"/>
      <c r="F1456" s="26" t="s">
        <v>1287</v>
      </c>
      <c r="G1456" s="30"/>
      <c r="H1456" s="30"/>
      <c r="I1456" s="30"/>
      <c r="J1456" s="30"/>
      <c r="K1456" s="30"/>
      <c r="L1456" s="30"/>
      <c r="M1456" s="30"/>
      <c r="N1456" s="662">
        <v>0.13</v>
      </c>
      <c r="O1456" s="30">
        <v>2</v>
      </c>
      <c r="P1456" s="30">
        <v>11.25</v>
      </c>
      <c r="Q1456" s="662">
        <f t="shared" si="22"/>
        <v>1.4625</v>
      </c>
    </row>
    <row r="1457" s="1" customFormat="1" spans="1:17">
      <c r="A1457" s="650">
        <v>267</v>
      </c>
      <c r="B1457" s="679" t="s">
        <v>10511</v>
      </c>
      <c r="C1457" s="680" t="s">
        <v>12001</v>
      </c>
      <c r="D1457" s="30"/>
      <c r="E1457" s="30"/>
      <c r="F1457" s="26" t="s">
        <v>1287</v>
      </c>
      <c r="G1457" s="30"/>
      <c r="H1457" s="30"/>
      <c r="I1457" s="30"/>
      <c r="J1457" s="30"/>
      <c r="K1457" s="30"/>
      <c r="L1457" s="30"/>
      <c r="M1457" s="30"/>
      <c r="N1457" s="662">
        <v>0.26</v>
      </c>
      <c r="O1457" s="30">
        <v>4</v>
      </c>
      <c r="P1457" s="30">
        <v>11.25</v>
      </c>
      <c r="Q1457" s="662">
        <f t="shared" si="22"/>
        <v>2.925</v>
      </c>
    </row>
    <row r="1458" s="1" customFormat="1" spans="1:17">
      <c r="A1458" s="650">
        <v>268</v>
      </c>
      <c r="B1458" s="679" t="s">
        <v>12002</v>
      </c>
      <c r="C1458" s="680" t="s">
        <v>12003</v>
      </c>
      <c r="D1458" s="30"/>
      <c r="E1458" s="30"/>
      <c r="F1458" s="26" t="s">
        <v>1287</v>
      </c>
      <c r="G1458" s="30"/>
      <c r="H1458" s="30"/>
      <c r="I1458" s="30"/>
      <c r="J1458" s="30"/>
      <c r="K1458" s="30"/>
      <c r="L1458" s="30"/>
      <c r="M1458" s="30"/>
      <c r="N1458" s="662">
        <v>0.33</v>
      </c>
      <c r="O1458" s="30">
        <v>5</v>
      </c>
      <c r="P1458" s="30">
        <v>11.25</v>
      </c>
      <c r="Q1458" s="662">
        <f t="shared" si="22"/>
        <v>3.7125</v>
      </c>
    </row>
    <row r="1459" s="1" customFormat="1" spans="1:17">
      <c r="A1459" s="650">
        <v>269</v>
      </c>
      <c r="B1459" s="679" t="s">
        <v>12004</v>
      </c>
      <c r="C1459" s="680" t="s">
        <v>12005</v>
      </c>
      <c r="D1459" s="30"/>
      <c r="E1459" s="30"/>
      <c r="F1459" s="26" t="s">
        <v>1287</v>
      </c>
      <c r="G1459" s="30"/>
      <c r="H1459" s="30"/>
      <c r="I1459" s="30"/>
      <c r="J1459" s="30"/>
      <c r="K1459" s="30"/>
      <c r="L1459" s="30"/>
      <c r="M1459" s="30"/>
      <c r="N1459" s="662">
        <v>0.33</v>
      </c>
      <c r="O1459" s="30">
        <v>5</v>
      </c>
      <c r="P1459" s="30">
        <v>11.25</v>
      </c>
      <c r="Q1459" s="662">
        <f t="shared" si="22"/>
        <v>3.7125</v>
      </c>
    </row>
    <row r="1460" s="1" customFormat="1" spans="1:17">
      <c r="A1460" s="650">
        <v>270</v>
      </c>
      <c r="B1460" s="679" t="s">
        <v>12006</v>
      </c>
      <c r="C1460" s="680" t="s">
        <v>12007</v>
      </c>
      <c r="D1460" s="30"/>
      <c r="E1460" s="30"/>
      <c r="F1460" s="26" t="s">
        <v>1287</v>
      </c>
      <c r="G1460" s="30"/>
      <c r="H1460" s="30"/>
      <c r="I1460" s="30"/>
      <c r="J1460" s="30"/>
      <c r="K1460" s="30"/>
      <c r="L1460" s="30"/>
      <c r="M1460" s="30"/>
      <c r="N1460" s="662">
        <v>0.33</v>
      </c>
      <c r="O1460" s="30">
        <v>5</v>
      </c>
      <c r="P1460" s="30">
        <v>11.25</v>
      </c>
      <c r="Q1460" s="662">
        <f t="shared" si="22"/>
        <v>3.7125</v>
      </c>
    </row>
    <row r="1461" s="1" customFormat="1" spans="1:17">
      <c r="A1461" s="650">
        <v>271</v>
      </c>
      <c r="B1461" s="679" t="s">
        <v>12008</v>
      </c>
      <c r="C1461" s="680" t="s">
        <v>12009</v>
      </c>
      <c r="D1461" s="30"/>
      <c r="E1461" s="30"/>
      <c r="F1461" s="26" t="s">
        <v>1287</v>
      </c>
      <c r="G1461" s="30"/>
      <c r="H1461" s="30"/>
      <c r="I1461" s="30"/>
      <c r="J1461" s="30"/>
      <c r="K1461" s="30"/>
      <c r="L1461" s="30"/>
      <c r="M1461" s="30"/>
      <c r="N1461" s="662">
        <v>0.26</v>
      </c>
      <c r="O1461" s="30">
        <v>4</v>
      </c>
      <c r="P1461" s="30">
        <v>11.25</v>
      </c>
      <c r="Q1461" s="662">
        <f t="shared" si="22"/>
        <v>2.925</v>
      </c>
    </row>
    <row r="1462" s="1" customFormat="1" spans="1:17">
      <c r="A1462" s="650">
        <v>272</v>
      </c>
      <c r="B1462" s="679" t="s">
        <v>12010</v>
      </c>
      <c r="C1462" s="680" t="s">
        <v>12011</v>
      </c>
      <c r="D1462" s="30"/>
      <c r="E1462" s="30"/>
      <c r="F1462" s="26" t="s">
        <v>1287</v>
      </c>
      <c r="G1462" s="30"/>
      <c r="H1462" s="30"/>
      <c r="I1462" s="30"/>
      <c r="J1462" s="30"/>
      <c r="K1462" s="30"/>
      <c r="L1462" s="30"/>
      <c r="M1462" s="30"/>
      <c r="N1462" s="662">
        <v>0.07</v>
      </c>
      <c r="O1462" s="30">
        <v>1</v>
      </c>
      <c r="P1462" s="30">
        <v>11.25</v>
      </c>
      <c r="Q1462" s="662">
        <f t="shared" si="22"/>
        <v>0.7875</v>
      </c>
    </row>
    <row r="1463" s="1" customFormat="1" spans="1:17">
      <c r="A1463" s="650">
        <v>273</v>
      </c>
      <c r="B1463" s="679" t="s">
        <v>12012</v>
      </c>
      <c r="C1463" s="680" t="s">
        <v>12013</v>
      </c>
      <c r="D1463" s="30"/>
      <c r="E1463" s="30"/>
      <c r="F1463" s="26" t="s">
        <v>1287</v>
      </c>
      <c r="G1463" s="30"/>
      <c r="H1463" s="30"/>
      <c r="I1463" s="30"/>
      <c r="J1463" s="30"/>
      <c r="K1463" s="30"/>
      <c r="L1463" s="30"/>
      <c r="M1463" s="30"/>
      <c r="N1463" s="662">
        <v>0.2</v>
      </c>
      <c r="O1463" s="30">
        <v>3</v>
      </c>
      <c r="P1463" s="30">
        <v>11.25</v>
      </c>
      <c r="Q1463" s="662">
        <f t="shared" si="22"/>
        <v>2.25</v>
      </c>
    </row>
    <row r="1464" s="1" customFormat="1" spans="1:17">
      <c r="A1464" s="650">
        <v>274</v>
      </c>
      <c r="B1464" s="679" t="s">
        <v>12014</v>
      </c>
      <c r="C1464" s="680" t="s">
        <v>12015</v>
      </c>
      <c r="D1464" s="30"/>
      <c r="E1464" s="30"/>
      <c r="F1464" s="26" t="s">
        <v>1287</v>
      </c>
      <c r="G1464" s="30"/>
      <c r="H1464" s="30"/>
      <c r="I1464" s="30"/>
      <c r="J1464" s="30"/>
      <c r="K1464" s="30"/>
      <c r="L1464" s="30"/>
      <c r="M1464" s="30"/>
      <c r="N1464" s="662">
        <v>0.26</v>
      </c>
      <c r="O1464" s="30">
        <v>4</v>
      </c>
      <c r="P1464" s="30">
        <v>11.25</v>
      </c>
      <c r="Q1464" s="662">
        <f t="shared" si="22"/>
        <v>2.925</v>
      </c>
    </row>
    <row r="1465" s="1" customFormat="1" spans="1:17">
      <c r="A1465" s="650">
        <v>275</v>
      </c>
      <c r="B1465" s="679" t="s">
        <v>12016</v>
      </c>
      <c r="C1465" s="680" t="s">
        <v>12017</v>
      </c>
      <c r="D1465" s="30"/>
      <c r="E1465" s="30"/>
      <c r="F1465" s="26" t="s">
        <v>1287</v>
      </c>
      <c r="G1465" s="30"/>
      <c r="H1465" s="30"/>
      <c r="I1465" s="30"/>
      <c r="J1465" s="30"/>
      <c r="K1465" s="30"/>
      <c r="L1465" s="30"/>
      <c r="M1465" s="30"/>
      <c r="N1465" s="662">
        <v>0.33</v>
      </c>
      <c r="O1465" s="30">
        <v>5</v>
      </c>
      <c r="P1465" s="30">
        <v>11.25</v>
      </c>
      <c r="Q1465" s="662">
        <f t="shared" si="22"/>
        <v>3.7125</v>
      </c>
    </row>
    <row r="1466" s="1" customFormat="1" spans="1:17">
      <c r="A1466" s="650">
        <v>276</v>
      </c>
      <c r="B1466" s="679" t="s">
        <v>12018</v>
      </c>
      <c r="C1466" s="680" t="s">
        <v>12019</v>
      </c>
      <c r="D1466" s="30"/>
      <c r="E1466" s="30"/>
      <c r="F1466" s="26" t="s">
        <v>1287</v>
      </c>
      <c r="G1466" s="30"/>
      <c r="H1466" s="30"/>
      <c r="I1466" s="30"/>
      <c r="J1466" s="30"/>
      <c r="K1466" s="30"/>
      <c r="L1466" s="30"/>
      <c r="M1466" s="30"/>
      <c r="N1466" s="662">
        <v>0.33</v>
      </c>
      <c r="O1466" s="30">
        <v>5</v>
      </c>
      <c r="P1466" s="30">
        <v>11.25</v>
      </c>
      <c r="Q1466" s="662">
        <f t="shared" si="22"/>
        <v>3.7125</v>
      </c>
    </row>
    <row r="1467" s="1" customFormat="1" spans="1:17">
      <c r="A1467" s="650">
        <v>277</v>
      </c>
      <c r="B1467" s="679" t="s">
        <v>12020</v>
      </c>
      <c r="C1467" s="680" t="s">
        <v>12021</v>
      </c>
      <c r="D1467" s="30"/>
      <c r="E1467" s="30"/>
      <c r="F1467" s="26" t="s">
        <v>1287</v>
      </c>
      <c r="G1467" s="30"/>
      <c r="H1467" s="30"/>
      <c r="I1467" s="30"/>
      <c r="J1467" s="30"/>
      <c r="K1467" s="30"/>
      <c r="L1467" s="30"/>
      <c r="M1467" s="30"/>
      <c r="N1467" s="662">
        <v>0.2</v>
      </c>
      <c r="O1467" s="30">
        <v>3</v>
      </c>
      <c r="P1467" s="30">
        <v>11.25</v>
      </c>
      <c r="Q1467" s="662">
        <f t="shared" si="22"/>
        <v>2.25</v>
      </c>
    </row>
    <row r="1468" s="1" customFormat="1" spans="1:17">
      <c r="A1468" s="650">
        <v>278</v>
      </c>
      <c r="B1468" s="679" t="s">
        <v>12022</v>
      </c>
      <c r="C1468" s="680" t="s">
        <v>12023</v>
      </c>
      <c r="D1468" s="30"/>
      <c r="E1468" s="30"/>
      <c r="F1468" s="26" t="s">
        <v>1287</v>
      </c>
      <c r="G1468" s="30"/>
      <c r="H1468" s="30"/>
      <c r="I1468" s="30"/>
      <c r="J1468" s="30"/>
      <c r="K1468" s="30"/>
      <c r="L1468" s="30"/>
      <c r="M1468" s="30"/>
      <c r="N1468" s="662">
        <v>0.26</v>
      </c>
      <c r="O1468" s="30">
        <v>4</v>
      </c>
      <c r="P1468" s="30">
        <v>11.25</v>
      </c>
      <c r="Q1468" s="662">
        <f t="shared" si="22"/>
        <v>2.925</v>
      </c>
    </row>
    <row r="1469" s="1" customFormat="1" spans="1:17">
      <c r="A1469" s="650">
        <v>279</v>
      </c>
      <c r="B1469" s="679" t="s">
        <v>12024</v>
      </c>
      <c r="C1469" s="680" t="s">
        <v>12025</v>
      </c>
      <c r="D1469" s="30"/>
      <c r="E1469" s="30"/>
      <c r="F1469" s="26" t="s">
        <v>1287</v>
      </c>
      <c r="G1469" s="30"/>
      <c r="H1469" s="30"/>
      <c r="I1469" s="30"/>
      <c r="J1469" s="30"/>
      <c r="K1469" s="30"/>
      <c r="L1469" s="30"/>
      <c r="M1469" s="30"/>
      <c r="N1469" s="662">
        <v>0.13</v>
      </c>
      <c r="O1469" s="30">
        <v>2</v>
      </c>
      <c r="P1469" s="30">
        <v>11.25</v>
      </c>
      <c r="Q1469" s="662">
        <f t="shared" si="22"/>
        <v>1.4625</v>
      </c>
    </row>
    <row r="1470" s="1" customFormat="1" spans="1:17">
      <c r="A1470" s="650">
        <v>280</v>
      </c>
      <c r="B1470" s="679" t="s">
        <v>12026</v>
      </c>
      <c r="C1470" s="680" t="s">
        <v>5946</v>
      </c>
      <c r="D1470" s="30"/>
      <c r="E1470" s="30"/>
      <c r="F1470" s="26" t="s">
        <v>1287</v>
      </c>
      <c r="G1470" s="30"/>
      <c r="H1470" s="30"/>
      <c r="I1470" s="30"/>
      <c r="J1470" s="30"/>
      <c r="K1470" s="30"/>
      <c r="L1470" s="30"/>
      <c r="M1470" s="30"/>
      <c r="N1470" s="662">
        <v>0.26</v>
      </c>
      <c r="O1470" s="30">
        <v>4</v>
      </c>
      <c r="P1470" s="30">
        <v>11.25</v>
      </c>
      <c r="Q1470" s="662">
        <f t="shared" si="22"/>
        <v>2.925</v>
      </c>
    </row>
    <row r="1471" s="1" customFormat="1" spans="1:17">
      <c r="A1471" s="650">
        <v>281</v>
      </c>
      <c r="B1471" s="679" t="s">
        <v>12027</v>
      </c>
      <c r="C1471" s="680" t="s">
        <v>12028</v>
      </c>
      <c r="D1471" s="30"/>
      <c r="E1471" s="30"/>
      <c r="F1471" s="26" t="s">
        <v>1287</v>
      </c>
      <c r="G1471" s="30"/>
      <c r="H1471" s="30"/>
      <c r="I1471" s="30"/>
      <c r="J1471" s="30"/>
      <c r="K1471" s="30"/>
      <c r="L1471" s="30"/>
      <c r="M1471" s="30"/>
      <c r="N1471" s="662">
        <v>0.26</v>
      </c>
      <c r="O1471" s="30">
        <v>4</v>
      </c>
      <c r="P1471" s="30">
        <v>11.25</v>
      </c>
      <c r="Q1471" s="662">
        <f t="shared" si="22"/>
        <v>2.925</v>
      </c>
    </row>
    <row r="1472" s="1" customFormat="1" spans="1:17">
      <c r="A1472" s="685">
        <v>282</v>
      </c>
      <c r="B1472" s="686" t="s">
        <v>12029</v>
      </c>
      <c r="C1472" s="687" t="s">
        <v>2405</v>
      </c>
      <c r="D1472" s="688"/>
      <c r="E1472" s="688"/>
      <c r="F1472" s="689" t="s">
        <v>1287</v>
      </c>
      <c r="G1472" s="688"/>
      <c r="H1472" s="688"/>
      <c r="I1472" s="688"/>
      <c r="J1472" s="688"/>
      <c r="K1472" s="688"/>
      <c r="L1472" s="688"/>
      <c r="M1472" s="688"/>
      <c r="N1472" s="662">
        <v>0.26</v>
      </c>
      <c r="O1472" s="688">
        <v>4</v>
      </c>
      <c r="P1472" s="688">
        <v>11.25</v>
      </c>
      <c r="Q1472" s="662">
        <f t="shared" si="22"/>
        <v>2.925</v>
      </c>
    </row>
    <row r="1473" s="1" customFormat="1" spans="1:17">
      <c r="A1473" s="650">
        <v>283</v>
      </c>
      <c r="B1473" s="679" t="s">
        <v>12030</v>
      </c>
      <c r="C1473" s="680" t="s">
        <v>12031</v>
      </c>
      <c r="D1473" s="30"/>
      <c r="E1473" s="30"/>
      <c r="F1473" s="26" t="s">
        <v>1287</v>
      </c>
      <c r="G1473" s="30"/>
      <c r="H1473" s="30"/>
      <c r="I1473" s="30"/>
      <c r="J1473" s="30"/>
      <c r="K1473" s="30"/>
      <c r="L1473" s="30"/>
      <c r="M1473" s="30"/>
      <c r="N1473" s="662">
        <v>0.26</v>
      </c>
      <c r="O1473" s="30">
        <v>4</v>
      </c>
      <c r="P1473" s="30">
        <v>11.25</v>
      </c>
      <c r="Q1473" s="662">
        <f t="shared" si="22"/>
        <v>2.925</v>
      </c>
    </row>
    <row r="1474" s="1" customFormat="1" spans="1:17">
      <c r="A1474" s="650">
        <v>284</v>
      </c>
      <c r="B1474" s="679" t="s">
        <v>12032</v>
      </c>
      <c r="C1474" s="680" t="s">
        <v>12033</v>
      </c>
      <c r="D1474" s="30"/>
      <c r="E1474" s="30"/>
      <c r="F1474" s="26" t="s">
        <v>1287</v>
      </c>
      <c r="G1474" s="30"/>
      <c r="H1474" s="30"/>
      <c r="I1474" s="30"/>
      <c r="J1474" s="30"/>
      <c r="K1474" s="30"/>
      <c r="L1474" s="30"/>
      <c r="M1474" s="30"/>
      <c r="N1474" s="662">
        <v>0.13</v>
      </c>
      <c r="O1474" s="30">
        <v>2</v>
      </c>
      <c r="P1474" s="30">
        <v>11.25</v>
      </c>
      <c r="Q1474" s="662">
        <f t="shared" si="22"/>
        <v>1.4625</v>
      </c>
    </row>
    <row r="1475" s="1" customFormat="1" spans="1:17">
      <c r="A1475" s="650">
        <v>285</v>
      </c>
      <c r="B1475" s="679" t="s">
        <v>12034</v>
      </c>
      <c r="C1475" s="680" t="s">
        <v>12035</v>
      </c>
      <c r="D1475" s="30"/>
      <c r="E1475" s="30"/>
      <c r="F1475" s="26" t="s">
        <v>1287</v>
      </c>
      <c r="G1475" s="30"/>
      <c r="H1475" s="30"/>
      <c r="I1475" s="30"/>
      <c r="J1475" s="30"/>
      <c r="K1475" s="30"/>
      <c r="L1475" s="30"/>
      <c r="M1475" s="30"/>
      <c r="N1475" s="662">
        <v>0.26</v>
      </c>
      <c r="O1475" s="30">
        <v>4</v>
      </c>
      <c r="P1475" s="30">
        <v>11.25</v>
      </c>
      <c r="Q1475" s="662">
        <f t="shared" si="22"/>
        <v>2.925</v>
      </c>
    </row>
    <row r="1476" s="1" customFormat="1" spans="1:17">
      <c r="A1476" s="650">
        <v>286</v>
      </c>
      <c r="B1476" s="679" t="s">
        <v>12036</v>
      </c>
      <c r="C1476" s="680" t="s">
        <v>12037</v>
      </c>
      <c r="D1476" s="30"/>
      <c r="E1476" s="30"/>
      <c r="F1476" s="26" t="s">
        <v>1287</v>
      </c>
      <c r="G1476" s="30"/>
      <c r="H1476" s="30"/>
      <c r="I1476" s="30"/>
      <c r="J1476" s="30"/>
      <c r="K1476" s="30"/>
      <c r="L1476" s="30"/>
      <c r="M1476" s="30"/>
      <c r="N1476" s="662">
        <v>0.26</v>
      </c>
      <c r="O1476" s="30">
        <v>4</v>
      </c>
      <c r="P1476" s="30">
        <v>11.25</v>
      </c>
      <c r="Q1476" s="662">
        <f t="shared" si="22"/>
        <v>2.925</v>
      </c>
    </row>
    <row r="1477" s="1" customFormat="1" spans="1:17">
      <c r="A1477" s="650">
        <v>287</v>
      </c>
      <c r="B1477" s="679" t="s">
        <v>12038</v>
      </c>
      <c r="C1477" s="680" t="s">
        <v>2629</v>
      </c>
      <c r="D1477" s="30"/>
      <c r="E1477" s="30"/>
      <c r="F1477" s="26" t="s">
        <v>1287</v>
      </c>
      <c r="G1477" s="30"/>
      <c r="H1477" s="30"/>
      <c r="I1477" s="30"/>
      <c r="J1477" s="30"/>
      <c r="K1477" s="30"/>
      <c r="L1477" s="30"/>
      <c r="M1477" s="30"/>
      <c r="N1477" s="662">
        <v>0.26</v>
      </c>
      <c r="O1477" s="30">
        <v>4</v>
      </c>
      <c r="P1477" s="30">
        <v>11.25</v>
      </c>
      <c r="Q1477" s="662">
        <f t="shared" si="22"/>
        <v>2.925</v>
      </c>
    </row>
    <row r="1478" s="1" customFormat="1" spans="1:17">
      <c r="A1478" s="650">
        <v>288</v>
      </c>
      <c r="B1478" s="679" t="s">
        <v>12039</v>
      </c>
      <c r="C1478" s="680" t="s">
        <v>12040</v>
      </c>
      <c r="D1478" s="30"/>
      <c r="E1478" s="30"/>
      <c r="F1478" s="26" t="s">
        <v>1287</v>
      </c>
      <c r="G1478" s="30"/>
      <c r="H1478" s="30"/>
      <c r="I1478" s="30"/>
      <c r="J1478" s="30"/>
      <c r="K1478" s="30"/>
      <c r="L1478" s="30"/>
      <c r="M1478" s="30"/>
      <c r="N1478" s="662">
        <v>0.33</v>
      </c>
      <c r="O1478" s="30">
        <v>5</v>
      </c>
      <c r="P1478" s="30">
        <v>11.25</v>
      </c>
      <c r="Q1478" s="662">
        <f t="shared" ref="Q1478:Q1541" si="23">N1478*11.25</f>
        <v>3.7125</v>
      </c>
    </row>
    <row r="1479" s="1" customFormat="1" spans="1:17">
      <c r="A1479" s="650">
        <v>289</v>
      </c>
      <c r="B1479" s="679" t="s">
        <v>11701</v>
      </c>
      <c r="C1479" s="680" t="s">
        <v>6046</v>
      </c>
      <c r="D1479" s="30"/>
      <c r="E1479" s="30"/>
      <c r="F1479" s="26" t="s">
        <v>1287</v>
      </c>
      <c r="G1479" s="30"/>
      <c r="H1479" s="30"/>
      <c r="I1479" s="30"/>
      <c r="J1479" s="30"/>
      <c r="K1479" s="30"/>
      <c r="L1479" s="30"/>
      <c r="M1479" s="30"/>
      <c r="N1479" s="662">
        <v>0.2</v>
      </c>
      <c r="O1479" s="30">
        <v>3</v>
      </c>
      <c r="P1479" s="30">
        <v>11.25</v>
      </c>
      <c r="Q1479" s="662">
        <f t="shared" si="23"/>
        <v>2.25</v>
      </c>
    </row>
    <row r="1480" s="1" customFormat="1" spans="1:17">
      <c r="A1480" s="650">
        <v>290</v>
      </c>
      <c r="B1480" s="679" t="s">
        <v>12041</v>
      </c>
      <c r="C1480" s="680" t="s">
        <v>12042</v>
      </c>
      <c r="D1480" s="30"/>
      <c r="E1480" s="30"/>
      <c r="F1480" s="26" t="s">
        <v>1287</v>
      </c>
      <c r="G1480" s="30"/>
      <c r="H1480" s="30"/>
      <c r="I1480" s="30"/>
      <c r="J1480" s="30"/>
      <c r="K1480" s="30"/>
      <c r="L1480" s="30"/>
      <c r="M1480" s="30"/>
      <c r="N1480" s="662">
        <v>0.26</v>
      </c>
      <c r="O1480" s="30">
        <v>4</v>
      </c>
      <c r="P1480" s="30">
        <v>11.25</v>
      </c>
      <c r="Q1480" s="662">
        <f t="shared" si="23"/>
        <v>2.925</v>
      </c>
    </row>
    <row r="1481" s="1" customFormat="1" spans="1:17">
      <c r="A1481" s="650">
        <v>291</v>
      </c>
      <c r="B1481" s="679" t="s">
        <v>12043</v>
      </c>
      <c r="C1481" s="680" t="s">
        <v>12044</v>
      </c>
      <c r="D1481" s="30"/>
      <c r="E1481" s="30"/>
      <c r="F1481" s="26" t="s">
        <v>1287</v>
      </c>
      <c r="G1481" s="30"/>
      <c r="H1481" s="30"/>
      <c r="I1481" s="30"/>
      <c r="J1481" s="30"/>
      <c r="K1481" s="30"/>
      <c r="L1481" s="30"/>
      <c r="M1481" s="30"/>
      <c r="N1481" s="662">
        <v>0.2</v>
      </c>
      <c r="O1481" s="30">
        <v>3</v>
      </c>
      <c r="P1481" s="30">
        <v>11.25</v>
      </c>
      <c r="Q1481" s="662">
        <f t="shared" si="23"/>
        <v>2.25</v>
      </c>
    </row>
    <row r="1482" s="1" customFormat="1" spans="1:17">
      <c r="A1482" s="650">
        <v>292</v>
      </c>
      <c r="B1482" s="679" t="s">
        <v>12045</v>
      </c>
      <c r="C1482" s="680" t="s">
        <v>12046</v>
      </c>
      <c r="D1482" s="30"/>
      <c r="E1482" s="30"/>
      <c r="F1482" s="26" t="s">
        <v>1287</v>
      </c>
      <c r="G1482" s="30"/>
      <c r="H1482" s="30"/>
      <c r="I1482" s="30"/>
      <c r="J1482" s="30"/>
      <c r="K1482" s="30"/>
      <c r="L1482" s="30"/>
      <c r="M1482" s="30"/>
      <c r="N1482" s="662">
        <v>0.2</v>
      </c>
      <c r="O1482" s="30">
        <v>3</v>
      </c>
      <c r="P1482" s="30">
        <v>11.25</v>
      </c>
      <c r="Q1482" s="662">
        <f t="shared" si="23"/>
        <v>2.25</v>
      </c>
    </row>
    <row r="1483" s="1" customFormat="1" spans="1:17">
      <c r="A1483" s="650">
        <v>293</v>
      </c>
      <c r="B1483" s="679" t="s">
        <v>12047</v>
      </c>
      <c r="C1483" s="680" t="s">
        <v>12048</v>
      </c>
      <c r="D1483" s="30"/>
      <c r="E1483" s="30"/>
      <c r="F1483" s="26" t="s">
        <v>1287</v>
      </c>
      <c r="G1483" s="30"/>
      <c r="H1483" s="30"/>
      <c r="I1483" s="30"/>
      <c r="J1483" s="30"/>
      <c r="K1483" s="30"/>
      <c r="L1483" s="30"/>
      <c r="M1483" s="30"/>
      <c r="N1483" s="662">
        <v>0.26</v>
      </c>
      <c r="O1483" s="30">
        <v>4</v>
      </c>
      <c r="P1483" s="30">
        <v>11.25</v>
      </c>
      <c r="Q1483" s="662">
        <f t="shared" si="23"/>
        <v>2.925</v>
      </c>
    </row>
    <row r="1484" s="1" customFormat="1" spans="1:17">
      <c r="A1484" s="650">
        <v>294</v>
      </c>
      <c r="B1484" s="679" t="s">
        <v>12049</v>
      </c>
      <c r="C1484" s="680" t="s">
        <v>12050</v>
      </c>
      <c r="D1484" s="30"/>
      <c r="E1484" s="30"/>
      <c r="F1484" s="26" t="s">
        <v>1287</v>
      </c>
      <c r="G1484" s="30"/>
      <c r="H1484" s="30"/>
      <c r="I1484" s="30"/>
      <c r="J1484" s="30"/>
      <c r="K1484" s="30"/>
      <c r="L1484" s="30"/>
      <c r="M1484" s="30"/>
      <c r="N1484" s="662">
        <v>0.4</v>
      </c>
      <c r="O1484" s="30">
        <v>6</v>
      </c>
      <c r="P1484" s="30">
        <v>11.25</v>
      </c>
      <c r="Q1484" s="662">
        <f t="shared" si="23"/>
        <v>4.5</v>
      </c>
    </row>
    <row r="1485" s="1" customFormat="1" spans="1:17">
      <c r="A1485" s="650">
        <v>295</v>
      </c>
      <c r="B1485" s="679" t="s">
        <v>12051</v>
      </c>
      <c r="C1485" s="680" t="s">
        <v>12052</v>
      </c>
      <c r="D1485" s="30"/>
      <c r="E1485" s="30"/>
      <c r="F1485" s="26" t="s">
        <v>1287</v>
      </c>
      <c r="G1485" s="30"/>
      <c r="H1485" s="30"/>
      <c r="I1485" s="30"/>
      <c r="J1485" s="30"/>
      <c r="K1485" s="30"/>
      <c r="L1485" s="30"/>
      <c r="M1485" s="30"/>
      <c r="N1485" s="662">
        <v>0.26</v>
      </c>
      <c r="O1485" s="30">
        <v>4</v>
      </c>
      <c r="P1485" s="30">
        <v>11.25</v>
      </c>
      <c r="Q1485" s="662">
        <f t="shared" si="23"/>
        <v>2.925</v>
      </c>
    </row>
    <row r="1486" s="1" customFormat="1" spans="1:17">
      <c r="A1486" s="650">
        <v>296</v>
      </c>
      <c r="B1486" s="679" t="s">
        <v>12053</v>
      </c>
      <c r="C1486" s="680" t="s">
        <v>12054</v>
      </c>
      <c r="D1486" s="30"/>
      <c r="E1486" s="30"/>
      <c r="F1486" s="26" t="s">
        <v>1287</v>
      </c>
      <c r="G1486" s="30"/>
      <c r="H1486" s="30"/>
      <c r="I1486" s="30"/>
      <c r="J1486" s="30"/>
      <c r="K1486" s="30"/>
      <c r="L1486" s="30"/>
      <c r="M1486" s="30"/>
      <c r="N1486" s="662">
        <v>0.26</v>
      </c>
      <c r="O1486" s="30">
        <v>4</v>
      </c>
      <c r="P1486" s="30">
        <v>11.25</v>
      </c>
      <c r="Q1486" s="662">
        <f t="shared" si="23"/>
        <v>2.925</v>
      </c>
    </row>
    <row r="1487" s="1" customFormat="1" spans="1:17">
      <c r="A1487" s="650">
        <v>297</v>
      </c>
      <c r="B1487" s="679" t="s">
        <v>12055</v>
      </c>
      <c r="C1487" s="680" t="s">
        <v>12056</v>
      </c>
      <c r="D1487" s="30"/>
      <c r="E1487" s="30"/>
      <c r="F1487" s="26" t="s">
        <v>1287</v>
      </c>
      <c r="G1487" s="30"/>
      <c r="H1487" s="30"/>
      <c r="I1487" s="30"/>
      <c r="J1487" s="30"/>
      <c r="K1487" s="30"/>
      <c r="L1487" s="30"/>
      <c r="M1487" s="30"/>
      <c r="N1487" s="662">
        <v>0.33</v>
      </c>
      <c r="O1487" s="30">
        <v>5</v>
      </c>
      <c r="P1487" s="30">
        <v>11.25</v>
      </c>
      <c r="Q1487" s="662">
        <f t="shared" si="23"/>
        <v>3.7125</v>
      </c>
    </row>
    <row r="1488" s="1" customFormat="1" spans="1:17">
      <c r="A1488" s="650">
        <v>298</v>
      </c>
      <c r="B1488" s="679" t="s">
        <v>12057</v>
      </c>
      <c r="C1488" s="680" t="s">
        <v>12058</v>
      </c>
      <c r="D1488" s="30"/>
      <c r="E1488" s="30"/>
      <c r="F1488" s="26" t="s">
        <v>1287</v>
      </c>
      <c r="G1488" s="30"/>
      <c r="H1488" s="30"/>
      <c r="I1488" s="30"/>
      <c r="J1488" s="30"/>
      <c r="K1488" s="30"/>
      <c r="L1488" s="30"/>
      <c r="M1488" s="30"/>
      <c r="N1488" s="662">
        <v>0.4</v>
      </c>
      <c r="O1488" s="30">
        <v>6</v>
      </c>
      <c r="P1488" s="30">
        <v>11.25</v>
      </c>
      <c r="Q1488" s="662">
        <f t="shared" si="23"/>
        <v>4.5</v>
      </c>
    </row>
    <row r="1489" s="1" customFormat="1" spans="1:17">
      <c r="A1489" s="650">
        <v>299</v>
      </c>
      <c r="B1489" s="679" t="s">
        <v>12059</v>
      </c>
      <c r="C1489" s="680" t="s">
        <v>12060</v>
      </c>
      <c r="D1489" s="30"/>
      <c r="E1489" s="30"/>
      <c r="F1489" s="26" t="s">
        <v>1287</v>
      </c>
      <c r="G1489" s="30"/>
      <c r="H1489" s="30"/>
      <c r="I1489" s="30"/>
      <c r="J1489" s="30"/>
      <c r="K1489" s="30"/>
      <c r="L1489" s="30"/>
      <c r="M1489" s="30"/>
      <c r="N1489" s="662">
        <v>0.2</v>
      </c>
      <c r="O1489" s="30">
        <v>3</v>
      </c>
      <c r="P1489" s="30">
        <v>11.25</v>
      </c>
      <c r="Q1489" s="662">
        <f t="shared" si="23"/>
        <v>2.25</v>
      </c>
    </row>
    <row r="1490" s="1" customFormat="1" spans="1:17">
      <c r="A1490" s="650">
        <v>300</v>
      </c>
      <c r="B1490" s="679" t="s">
        <v>12061</v>
      </c>
      <c r="C1490" s="680" t="s">
        <v>12062</v>
      </c>
      <c r="D1490" s="30"/>
      <c r="E1490" s="30"/>
      <c r="F1490" s="26" t="s">
        <v>1287</v>
      </c>
      <c r="G1490" s="30"/>
      <c r="H1490" s="30"/>
      <c r="I1490" s="30"/>
      <c r="J1490" s="30"/>
      <c r="K1490" s="30"/>
      <c r="L1490" s="30"/>
      <c r="M1490" s="30"/>
      <c r="N1490" s="662">
        <v>0.26</v>
      </c>
      <c r="O1490" s="30">
        <v>4</v>
      </c>
      <c r="P1490" s="30">
        <v>11.25</v>
      </c>
      <c r="Q1490" s="662">
        <f t="shared" si="23"/>
        <v>2.925</v>
      </c>
    </row>
    <row r="1491" s="1" customFormat="1" spans="1:17">
      <c r="A1491" s="650">
        <v>301</v>
      </c>
      <c r="B1491" s="679" t="s">
        <v>12063</v>
      </c>
      <c r="C1491" s="680" t="s">
        <v>12064</v>
      </c>
      <c r="D1491" s="30"/>
      <c r="E1491" s="30"/>
      <c r="F1491" s="26" t="s">
        <v>1287</v>
      </c>
      <c r="G1491" s="30"/>
      <c r="H1491" s="30"/>
      <c r="I1491" s="30"/>
      <c r="J1491" s="30"/>
      <c r="K1491" s="30"/>
      <c r="L1491" s="30"/>
      <c r="M1491" s="30"/>
      <c r="N1491" s="662">
        <v>0.2</v>
      </c>
      <c r="O1491" s="30">
        <v>3</v>
      </c>
      <c r="P1491" s="30">
        <v>11.25</v>
      </c>
      <c r="Q1491" s="662">
        <f t="shared" si="23"/>
        <v>2.25</v>
      </c>
    </row>
    <row r="1492" s="1" customFormat="1" spans="1:17">
      <c r="A1492" s="650">
        <v>302</v>
      </c>
      <c r="B1492" s="679" t="s">
        <v>12065</v>
      </c>
      <c r="C1492" s="680" t="s">
        <v>12066</v>
      </c>
      <c r="D1492" s="30"/>
      <c r="E1492" s="30"/>
      <c r="F1492" s="26" t="s">
        <v>1287</v>
      </c>
      <c r="G1492" s="30"/>
      <c r="H1492" s="30"/>
      <c r="I1492" s="30"/>
      <c r="J1492" s="30"/>
      <c r="K1492" s="30"/>
      <c r="L1492" s="30"/>
      <c r="M1492" s="30"/>
      <c r="N1492" s="662">
        <v>0.26</v>
      </c>
      <c r="O1492" s="30">
        <v>4</v>
      </c>
      <c r="P1492" s="30">
        <v>11.25</v>
      </c>
      <c r="Q1492" s="662">
        <f t="shared" si="23"/>
        <v>2.925</v>
      </c>
    </row>
    <row r="1493" s="1" customFormat="1" spans="1:17">
      <c r="A1493" s="650">
        <v>303</v>
      </c>
      <c r="B1493" s="679" t="s">
        <v>12067</v>
      </c>
      <c r="C1493" s="56" t="s">
        <v>12068</v>
      </c>
      <c r="D1493" s="30"/>
      <c r="E1493" s="30"/>
      <c r="F1493" s="26" t="s">
        <v>1287</v>
      </c>
      <c r="G1493" s="30"/>
      <c r="H1493" s="30"/>
      <c r="I1493" s="30"/>
      <c r="J1493" s="30"/>
      <c r="K1493" s="30"/>
      <c r="L1493" s="30"/>
      <c r="M1493" s="30"/>
      <c r="N1493" s="662">
        <v>0.13</v>
      </c>
      <c r="O1493" s="30">
        <v>2</v>
      </c>
      <c r="P1493" s="30">
        <v>11.25</v>
      </c>
      <c r="Q1493" s="662">
        <f t="shared" si="23"/>
        <v>1.4625</v>
      </c>
    </row>
    <row r="1494" s="1" customFormat="1" spans="1:17">
      <c r="A1494" s="650">
        <v>304</v>
      </c>
      <c r="B1494" s="679" t="s">
        <v>12069</v>
      </c>
      <c r="C1494" s="680" t="s">
        <v>12070</v>
      </c>
      <c r="D1494" s="30"/>
      <c r="E1494" s="30"/>
      <c r="F1494" s="26" t="s">
        <v>1287</v>
      </c>
      <c r="G1494" s="30"/>
      <c r="H1494" s="30"/>
      <c r="I1494" s="30"/>
      <c r="J1494" s="30"/>
      <c r="K1494" s="30"/>
      <c r="L1494" s="30"/>
      <c r="M1494" s="30"/>
      <c r="N1494" s="662">
        <v>0.2</v>
      </c>
      <c r="O1494" s="30">
        <v>3</v>
      </c>
      <c r="P1494" s="30">
        <v>11.25</v>
      </c>
      <c r="Q1494" s="662">
        <f t="shared" si="23"/>
        <v>2.25</v>
      </c>
    </row>
    <row r="1495" s="1" customFormat="1" spans="1:17">
      <c r="A1495" s="650">
        <v>305</v>
      </c>
      <c r="B1495" s="679" t="s">
        <v>12071</v>
      </c>
      <c r="C1495" s="680" t="s">
        <v>12072</v>
      </c>
      <c r="D1495" s="30"/>
      <c r="E1495" s="30"/>
      <c r="F1495" s="26" t="s">
        <v>1287</v>
      </c>
      <c r="G1495" s="30"/>
      <c r="H1495" s="30"/>
      <c r="I1495" s="30"/>
      <c r="J1495" s="30"/>
      <c r="K1495" s="30"/>
      <c r="L1495" s="30"/>
      <c r="M1495" s="30"/>
      <c r="N1495" s="662">
        <v>0.13</v>
      </c>
      <c r="O1495" s="30">
        <v>2</v>
      </c>
      <c r="P1495" s="30">
        <v>11.25</v>
      </c>
      <c r="Q1495" s="662">
        <f t="shared" si="23"/>
        <v>1.4625</v>
      </c>
    </row>
    <row r="1496" s="1" customFormat="1" spans="1:17">
      <c r="A1496" s="650">
        <v>306</v>
      </c>
      <c r="B1496" s="679" t="s">
        <v>12073</v>
      </c>
      <c r="C1496" s="680" t="s">
        <v>12074</v>
      </c>
      <c r="D1496" s="30"/>
      <c r="E1496" s="30"/>
      <c r="F1496" s="26" t="s">
        <v>1287</v>
      </c>
      <c r="G1496" s="30"/>
      <c r="H1496" s="30"/>
      <c r="I1496" s="30"/>
      <c r="J1496" s="30"/>
      <c r="K1496" s="30"/>
      <c r="L1496" s="30"/>
      <c r="M1496" s="30"/>
      <c r="N1496" s="662">
        <v>0.33</v>
      </c>
      <c r="O1496" s="30">
        <v>5</v>
      </c>
      <c r="P1496" s="30">
        <v>11.25</v>
      </c>
      <c r="Q1496" s="662">
        <f t="shared" si="23"/>
        <v>3.7125</v>
      </c>
    </row>
    <row r="1497" s="1" customFormat="1" spans="1:17">
      <c r="A1497" s="650">
        <v>307</v>
      </c>
      <c r="B1497" s="679" t="s">
        <v>12075</v>
      </c>
      <c r="C1497" s="680" t="s">
        <v>12076</v>
      </c>
      <c r="D1497" s="30"/>
      <c r="E1497" s="30"/>
      <c r="F1497" s="26" t="s">
        <v>1287</v>
      </c>
      <c r="G1497" s="30"/>
      <c r="H1497" s="30"/>
      <c r="I1497" s="30"/>
      <c r="J1497" s="30"/>
      <c r="K1497" s="30"/>
      <c r="L1497" s="30"/>
      <c r="M1497" s="30"/>
      <c r="N1497" s="662">
        <v>0.26</v>
      </c>
      <c r="O1497" s="30">
        <v>4</v>
      </c>
      <c r="P1497" s="30">
        <v>11.25</v>
      </c>
      <c r="Q1497" s="662">
        <f t="shared" si="23"/>
        <v>2.925</v>
      </c>
    </row>
    <row r="1498" s="1" customFormat="1" spans="1:17">
      <c r="A1498" s="650">
        <v>308</v>
      </c>
      <c r="B1498" s="679" t="s">
        <v>11159</v>
      </c>
      <c r="C1498" s="680" t="s">
        <v>12077</v>
      </c>
      <c r="D1498" s="30"/>
      <c r="E1498" s="30"/>
      <c r="F1498" s="26" t="s">
        <v>1287</v>
      </c>
      <c r="G1498" s="30"/>
      <c r="H1498" s="30"/>
      <c r="I1498" s="30"/>
      <c r="J1498" s="30"/>
      <c r="K1498" s="30"/>
      <c r="L1498" s="30"/>
      <c r="M1498" s="30"/>
      <c r="N1498" s="662">
        <v>0.4</v>
      </c>
      <c r="O1498" s="30">
        <v>6</v>
      </c>
      <c r="P1498" s="30">
        <v>11.25</v>
      </c>
      <c r="Q1498" s="662">
        <f t="shared" si="23"/>
        <v>4.5</v>
      </c>
    </row>
    <row r="1499" s="1" customFormat="1" spans="1:17">
      <c r="A1499" s="650">
        <v>309</v>
      </c>
      <c r="B1499" s="679" t="s">
        <v>11159</v>
      </c>
      <c r="C1499" s="680" t="s">
        <v>12077</v>
      </c>
      <c r="D1499" s="30"/>
      <c r="E1499" s="30"/>
      <c r="F1499" s="26" t="s">
        <v>1287</v>
      </c>
      <c r="G1499" s="30"/>
      <c r="H1499" s="30"/>
      <c r="I1499" s="30"/>
      <c r="J1499" s="30"/>
      <c r="K1499" s="30"/>
      <c r="L1499" s="30"/>
      <c r="M1499" s="30"/>
      <c r="N1499" s="662">
        <v>0.13</v>
      </c>
      <c r="O1499" s="30">
        <v>2</v>
      </c>
      <c r="P1499" s="30">
        <v>11.25</v>
      </c>
      <c r="Q1499" s="662">
        <f t="shared" si="23"/>
        <v>1.4625</v>
      </c>
    </row>
    <row r="1500" s="1" customFormat="1" spans="1:17">
      <c r="A1500" s="650">
        <v>310</v>
      </c>
      <c r="B1500" s="679" t="s">
        <v>12078</v>
      </c>
      <c r="C1500" s="680" t="s">
        <v>12079</v>
      </c>
      <c r="D1500" s="30"/>
      <c r="E1500" s="30"/>
      <c r="F1500" s="26" t="s">
        <v>1287</v>
      </c>
      <c r="G1500" s="30"/>
      <c r="H1500" s="30"/>
      <c r="I1500" s="30"/>
      <c r="J1500" s="30"/>
      <c r="K1500" s="30"/>
      <c r="L1500" s="30"/>
      <c r="M1500" s="30"/>
      <c r="N1500" s="662">
        <v>0.33</v>
      </c>
      <c r="O1500" s="30">
        <v>5</v>
      </c>
      <c r="P1500" s="30">
        <v>11.25</v>
      </c>
      <c r="Q1500" s="662">
        <f t="shared" si="23"/>
        <v>3.7125</v>
      </c>
    </row>
    <row r="1501" s="1" customFormat="1" spans="1:17">
      <c r="A1501" s="650">
        <v>311</v>
      </c>
      <c r="B1501" s="679" t="s">
        <v>12080</v>
      </c>
      <c r="C1501" s="680" t="s">
        <v>12081</v>
      </c>
      <c r="D1501" s="30"/>
      <c r="E1501" s="30"/>
      <c r="F1501" s="26" t="s">
        <v>1287</v>
      </c>
      <c r="G1501" s="30"/>
      <c r="H1501" s="30"/>
      <c r="I1501" s="30"/>
      <c r="J1501" s="30"/>
      <c r="K1501" s="30"/>
      <c r="L1501" s="30"/>
      <c r="M1501" s="30"/>
      <c r="N1501" s="662">
        <v>0.2</v>
      </c>
      <c r="O1501" s="30">
        <v>3</v>
      </c>
      <c r="P1501" s="30">
        <v>11.25</v>
      </c>
      <c r="Q1501" s="662">
        <f t="shared" si="23"/>
        <v>2.25</v>
      </c>
    </row>
    <row r="1502" s="1" customFormat="1" spans="1:17">
      <c r="A1502" s="650">
        <v>312</v>
      </c>
      <c r="B1502" s="679" t="s">
        <v>12082</v>
      </c>
      <c r="C1502" s="680" t="s">
        <v>12083</v>
      </c>
      <c r="D1502" s="30"/>
      <c r="E1502" s="30"/>
      <c r="F1502" s="26" t="s">
        <v>1287</v>
      </c>
      <c r="G1502" s="30"/>
      <c r="H1502" s="30"/>
      <c r="I1502" s="30"/>
      <c r="J1502" s="30"/>
      <c r="K1502" s="30"/>
      <c r="L1502" s="30"/>
      <c r="M1502" s="30"/>
      <c r="N1502" s="662">
        <v>0.33</v>
      </c>
      <c r="O1502" s="30">
        <v>5</v>
      </c>
      <c r="P1502" s="30">
        <v>11.25</v>
      </c>
      <c r="Q1502" s="662">
        <f t="shared" si="23"/>
        <v>3.7125</v>
      </c>
    </row>
    <row r="1503" s="1" customFormat="1" spans="1:17">
      <c r="A1503" s="650">
        <v>313</v>
      </c>
      <c r="B1503" s="679" t="s">
        <v>12084</v>
      </c>
      <c r="C1503" s="680" t="s">
        <v>12085</v>
      </c>
      <c r="D1503" s="30"/>
      <c r="E1503" s="30"/>
      <c r="F1503" s="26" t="s">
        <v>1287</v>
      </c>
      <c r="G1503" s="30"/>
      <c r="H1503" s="30"/>
      <c r="I1503" s="30"/>
      <c r="J1503" s="30"/>
      <c r="K1503" s="30"/>
      <c r="L1503" s="30"/>
      <c r="M1503" s="30"/>
      <c r="N1503" s="662">
        <v>0.2</v>
      </c>
      <c r="O1503" s="30">
        <v>3</v>
      </c>
      <c r="P1503" s="30">
        <v>11.25</v>
      </c>
      <c r="Q1503" s="662">
        <f t="shared" si="23"/>
        <v>2.25</v>
      </c>
    </row>
    <row r="1504" s="1" customFormat="1" spans="1:17">
      <c r="A1504" s="650">
        <v>314</v>
      </c>
      <c r="B1504" s="679" t="s">
        <v>12086</v>
      </c>
      <c r="C1504" s="680" t="s">
        <v>12087</v>
      </c>
      <c r="D1504" s="30"/>
      <c r="E1504" s="30"/>
      <c r="F1504" s="26" t="s">
        <v>1287</v>
      </c>
      <c r="G1504" s="30"/>
      <c r="H1504" s="30"/>
      <c r="I1504" s="30"/>
      <c r="J1504" s="30"/>
      <c r="K1504" s="30"/>
      <c r="L1504" s="30"/>
      <c r="M1504" s="30"/>
      <c r="N1504" s="662">
        <v>0.33</v>
      </c>
      <c r="O1504" s="30">
        <v>5</v>
      </c>
      <c r="P1504" s="30">
        <v>11.25</v>
      </c>
      <c r="Q1504" s="662">
        <f t="shared" si="23"/>
        <v>3.7125</v>
      </c>
    </row>
    <row r="1505" s="1" customFormat="1" spans="1:17">
      <c r="A1505" s="650">
        <v>315</v>
      </c>
      <c r="B1505" s="679" t="s">
        <v>12088</v>
      </c>
      <c r="C1505" s="680" t="s">
        <v>12089</v>
      </c>
      <c r="D1505" s="30"/>
      <c r="E1505" s="30"/>
      <c r="F1505" s="26" t="s">
        <v>1287</v>
      </c>
      <c r="G1505" s="30"/>
      <c r="H1505" s="30"/>
      <c r="I1505" s="30"/>
      <c r="J1505" s="30"/>
      <c r="K1505" s="30"/>
      <c r="L1505" s="30"/>
      <c r="M1505" s="30"/>
      <c r="N1505" s="662">
        <v>0.26</v>
      </c>
      <c r="O1505" s="30">
        <v>4</v>
      </c>
      <c r="P1505" s="30">
        <v>11.25</v>
      </c>
      <c r="Q1505" s="662">
        <f t="shared" si="23"/>
        <v>2.925</v>
      </c>
    </row>
    <row r="1506" s="1" customFormat="1" spans="1:17">
      <c r="A1506" s="650">
        <v>316</v>
      </c>
      <c r="B1506" s="679" t="s">
        <v>12090</v>
      </c>
      <c r="C1506" s="680" t="s">
        <v>12091</v>
      </c>
      <c r="D1506" s="30"/>
      <c r="E1506" s="30"/>
      <c r="F1506" s="26" t="s">
        <v>1287</v>
      </c>
      <c r="G1506" s="30"/>
      <c r="H1506" s="30"/>
      <c r="I1506" s="30"/>
      <c r="J1506" s="30"/>
      <c r="K1506" s="30"/>
      <c r="L1506" s="30"/>
      <c r="M1506" s="30"/>
      <c r="N1506" s="662">
        <v>0.13</v>
      </c>
      <c r="O1506" s="30">
        <v>2</v>
      </c>
      <c r="P1506" s="30">
        <v>11.25</v>
      </c>
      <c r="Q1506" s="662">
        <f t="shared" si="23"/>
        <v>1.4625</v>
      </c>
    </row>
    <row r="1507" s="1" customFormat="1" spans="1:17">
      <c r="A1507" s="650">
        <v>317</v>
      </c>
      <c r="B1507" s="679" t="s">
        <v>12092</v>
      </c>
      <c r="C1507" s="680" t="s">
        <v>12093</v>
      </c>
      <c r="D1507" s="30"/>
      <c r="E1507" s="30"/>
      <c r="F1507" s="26" t="s">
        <v>1287</v>
      </c>
      <c r="G1507" s="30"/>
      <c r="H1507" s="30"/>
      <c r="I1507" s="30"/>
      <c r="J1507" s="30"/>
      <c r="K1507" s="30"/>
      <c r="L1507" s="30"/>
      <c r="M1507" s="30"/>
      <c r="N1507" s="662">
        <v>0.2</v>
      </c>
      <c r="O1507" s="30">
        <v>3</v>
      </c>
      <c r="P1507" s="30">
        <v>11.25</v>
      </c>
      <c r="Q1507" s="662">
        <f t="shared" si="23"/>
        <v>2.25</v>
      </c>
    </row>
    <row r="1508" s="1" customFormat="1" spans="1:17">
      <c r="A1508" s="650">
        <v>318</v>
      </c>
      <c r="B1508" s="679" t="s">
        <v>12094</v>
      </c>
      <c r="C1508" s="680" t="s">
        <v>12095</v>
      </c>
      <c r="D1508" s="30"/>
      <c r="E1508" s="30"/>
      <c r="F1508" s="26" t="s">
        <v>1287</v>
      </c>
      <c r="G1508" s="30"/>
      <c r="H1508" s="30"/>
      <c r="I1508" s="30"/>
      <c r="J1508" s="30"/>
      <c r="K1508" s="30"/>
      <c r="L1508" s="30"/>
      <c r="M1508" s="30"/>
      <c r="N1508" s="662">
        <v>0.13</v>
      </c>
      <c r="O1508" s="30">
        <v>2</v>
      </c>
      <c r="P1508" s="30">
        <v>11.25</v>
      </c>
      <c r="Q1508" s="662">
        <f t="shared" si="23"/>
        <v>1.4625</v>
      </c>
    </row>
    <row r="1509" s="1" customFormat="1" spans="1:17">
      <c r="A1509" s="650">
        <v>319</v>
      </c>
      <c r="B1509" s="679" t="s">
        <v>12096</v>
      </c>
      <c r="C1509" s="680" t="s">
        <v>12097</v>
      </c>
      <c r="D1509" s="30"/>
      <c r="E1509" s="30"/>
      <c r="F1509" s="26" t="s">
        <v>1287</v>
      </c>
      <c r="G1509" s="30"/>
      <c r="H1509" s="30"/>
      <c r="I1509" s="30"/>
      <c r="J1509" s="30"/>
      <c r="K1509" s="30"/>
      <c r="L1509" s="30"/>
      <c r="M1509" s="30"/>
      <c r="N1509" s="662">
        <v>0.13</v>
      </c>
      <c r="O1509" s="30">
        <v>2</v>
      </c>
      <c r="P1509" s="30">
        <v>11.25</v>
      </c>
      <c r="Q1509" s="662">
        <f t="shared" si="23"/>
        <v>1.4625</v>
      </c>
    </row>
    <row r="1510" s="1" customFormat="1" spans="1:17">
      <c r="A1510" s="650">
        <v>320</v>
      </c>
      <c r="B1510" s="679" t="s">
        <v>12098</v>
      </c>
      <c r="C1510" s="680" t="s">
        <v>12099</v>
      </c>
      <c r="D1510" s="30"/>
      <c r="E1510" s="30"/>
      <c r="F1510" s="26" t="s">
        <v>1287</v>
      </c>
      <c r="G1510" s="30"/>
      <c r="H1510" s="30"/>
      <c r="I1510" s="30"/>
      <c r="J1510" s="30"/>
      <c r="K1510" s="30"/>
      <c r="L1510" s="30"/>
      <c r="M1510" s="30"/>
      <c r="N1510" s="662">
        <v>0.26</v>
      </c>
      <c r="O1510" s="30">
        <v>4</v>
      </c>
      <c r="P1510" s="30">
        <v>11.25</v>
      </c>
      <c r="Q1510" s="662">
        <f t="shared" si="23"/>
        <v>2.925</v>
      </c>
    </row>
    <row r="1511" s="1" customFormat="1" spans="1:17">
      <c r="A1511" s="650">
        <v>321</v>
      </c>
      <c r="B1511" s="679" t="s">
        <v>12100</v>
      </c>
      <c r="C1511" s="680" t="s">
        <v>12101</v>
      </c>
      <c r="D1511" s="30"/>
      <c r="E1511" s="30"/>
      <c r="F1511" s="26" t="s">
        <v>1287</v>
      </c>
      <c r="G1511" s="30"/>
      <c r="H1511" s="30"/>
      <c r="I1511" s="30"/>
      <c r="J1511" s="30"/>
      <c r="K1511" s="30"/>
      <c r="L1511" s="30"/>
      <c r="M1511" s="30"/>
      <c r="N1511" s="662">
        <v>0.33</v>
      </c>
      <c r="O1511" s="30">
        <v>5</v>
      </c>
      <c r="P1511" s="30">
        <v>11.25</v>
      </c>
      <c r="Q1511" s="662">
        <f t="shared" si="23"/>
        <v>3.7125</v>
      </c>
    </row>
    <row r="1512" s="1" customFormat="1" spans="1:17">
      <c r="A1512" s="650">
        <v>322</v>
      </c>
      <c r="B1512" s="679" t="s">
        <v>12102</v>
      </c>
      <c r="C1512" s="680" t="s">
        <v>12103</v>
      </c>
      <c r="D1512" s="30"/>
      <c r="E1512" s="30"/>
      <c r="F1512" s="26" t="s">
        <v>1287</v>
      </c>
      <c r="G1512" s="30"/>
      <c r="H1512" s="30"/>
      <c r="I1512" s="30"/>
      <c r="J1512" s="30"/>
      <c r="K1512" s="30"/>
      <c r="L1512" s="30"/>
      <c r="M1512" s="30"/>
      <c r="N1512" s="662">
        <v>0.33</v>
      </c>
      <c r="O1512" s="30">
        <v>5</v>
      </c>
      <c r="P1512" s="30">
        <v>11.25</v>
      </c>
      <c r="Q1512" s="662">
        <f t="shared" si="23"/>
        <v>3.7125</v>
      </c>
    </row>
    <row r="1513" s="1" customFormat="1" spans="1:17">
      <c r="A1513" s="650">
        <v>323</v>
      </c>
      <c r="B1513" s="679" t="s">
        <v>12104</v>
      </c>
      <c r="C1513" s="680" t="s">
        <v>12105</v>
      </c>
      <c r="D1513" s="30"/>
      <c r="E1513" s="30"/>
      <c r="F1513" s="26" t="s">
        <v>1287</v>
      </c>
      <c r="G1513" s="30"/>
      <c r="H1513" s="30"/>
      <c r="I1513" s="30"/>
      <c r="J1513" s="30"/>
      <c r="K1513" s="30"/>
      <c r="L1513" s="30"/>
      <c r="M1513" s="30"/>
      <c r="N1513" s="662">
        <v>0.2</v>
      </c>
      <c r="O1513" s="30">
        <v>3</v>
      </c>
      <c r="P1513" s="30">
        <v>11.25</v>
      </c>
      <c r="Q1513" s="662">
        <f t="shared" si="23"/>
        <v>2.25</v>
      </c>
    </row>
    <row r="1514" s="1" customFormat="1" spans="1:17">
      <c r="A1514" s="650">
        <v>324</v>
      </c>
      <c r="B1514" s="679" t="s">
        <v>12106</v>
      </c>
      <c r="C1514" s="680" t="s">
        <v>12107</v>
      </c>
      <c r="D1514" s="30"/>
      <c r="E1514" s="30"/>
      <c r="F1514" s="26" t="s">
        <v>1287</v>
      </c>
      <c r="G1514" s="30"/>
      <c r="H1514" s="30"/>
      <c r="I1514" s="30"/>
      <c r="J1514" s="30"/>
      <c r="K1514" s="30"/>
      <c r="L1514" s="30"/>
      <c r="M1514" s="30"/>
      <c r="N1514" s="662">
        <v>0.2</v>
      </c>
      <c r="O1514" s="30">
        <v>3</v>
      </c>
      <c r="P1514" s="30">
        <v>11.25</v>
      </c>
      <c r="Q1514" s="662">
        <f t="shared" si="23"/>
        <v>2.25</v>
      </c>
    </row>
    <row r="1515" s="1" customFormat="1" spans="1:17">
      <c r="A1515" s="650">
        <v>325</v>
      </c>
      <c r="B1515" s="679" t="s">
        <v>12108</v>
      </c>
      <c r="C1515" s="680" t="s">
        <v>12109</v>
      </c>
      <c r="D1515" s="30"/>
      <c r="E1515" s="30"/>
      <c r="F1515" s="26" t="s">
        <v>1287</v>
      </c>
      <c r="G1515" s="30"/>
      <c r="H1515" s="30"/>
      <c r="I1515" s="30"/>
      <c r="J1515" s="30"/>
      <c r="K1515" s="30"/>
      <c r="L1515" s="30"/>
      <c r="M1515" s="30"/>
      <c r="N1515" s="662">
        <v>0.26</v>
      </c>
      <c r="O1515" s="30">
        <v>4</v>
      </c>
      <c r="P1515" s="30">
        <v>11.25</v>
      </c>
      <c r="Q1515" s="662">
        <f t="shared" si="23"/>
        <v>2.925</v>
      </c>
    </row>
    <row r="1516" s="1" customFormat="1" spans="1:17">
      <c r="A1516" s="650">
        <v>326</v>
      </c>
      <c r="B1516" s="679" t="s">
        <v>12110</v>
      </c>
      <c r="C1516" s="680" t="s">
        <v>12111</v>
      </c>
      <c r="D1516" s="30"/>
      <c r="E1516" s="30"/>
      <c r="F1516" s="26" t="s">
        <v>1287</v>
      </c>
      <c r="G1516" s="30"/>
      <c r="H1516" s="30"/>
      <c r="I1516" s="30"/>
      <c r="J1516" s="30"/>
      <c r="K1516" s="30"/>
      <c r="L1516" s="30"/>
      <c r="M1516" s="30"/>
      <c r="N1516" s="662">
        <v>0.33</v>
      </c>
      <c r="O1516" s="30">
        <v>5</v>
      </c>
      <c r="P1516" s="30">
        <v>11.25</v>
      </c>
      <c r="Q1516" s="662">
        <f t="shared" si="23"/>
        <v>3.7125</v>
      </c>
    </row>
    <row r="1517" s="1" customFormat="1" spans="1:17">
      <c r="A1517" s="650">
        <v>327</v>
      </c>
      <c r="B1517" s="679" t="s">
        <v>12112</v>
      </c>
      <c r="C1517" s="680" t="s">
        <v>2388</v>
      </c>
      <c r="D1517" s="30"/>
      <c r="E1517" s="30"/>
      <c r="F1517" s="26" t="s">
        <v>1287</v>
      </c>
      <c r="G1517" s="30"/>
      <c r="H1517" s="30"/>
      <c r="I1517" s="30"/>
      <c r="J1517" s="30"/>
      <c r="K1517" s="30"/>
      <c r="L1517" s="30"/>
      <c r="M1517" s="30"/>
      <c r="N1517" s="662">
        <v>0.2</v>
      </c>
      <c r="O1517" s="30">
        <v>3</v>
      </c>
      <c r="P1517" s="30">
        <v>11.25</v>
      </c>
      <c r="Q1517" s="662">
        <f t="shared" si="23"/>
        <v>2.25</v>
      </c>
    </row>
    <row r="1518" s="1" customFormat="1" spans="1:17">
      <c r="A1518" s="650">
        <v>328</v>
      </c>
      <c r="B1518" s="679" t="s">
        <v>12113</v>
      </c>
      <c r="C1518" s="680" t="s">
        <v>12114</v>
      </c>
      <c r="D1518" s="30"/>
      <c r="E1518" s="30"/>
      <c r="F1518" s="26" t="s">
        <v>1287</v>
      </c>
      <c r="G1518" s="30"/>
      <c r="H1518" s="30"/>
      <c r="I1518" s="30"/>
      <c r="J1518" s="30"/>
      <c r="K1518" s="30"/>
      <c r="L1518" s="30"/>
      <c r="M1518" s="30"/>
      <c r="N1518" s="662">
        <v>0.13</v>
      </c>
      <c r="O1518" s="30">
        <v>2</v>
      </c>
      <c r="P1518" s="30">
        <v>11.25</v>
      </c>
      <c r="Q1518" s="662">
        <f t="shared" si="23"/>
        <v>1.4625</v>
      </c>
    </row>
    <row r="1519" s="1" customFormat="1" spans="1:17">
      <c r="A1519" s="650">
        <v>329</v>
      </c>
      <c r="B1519" s="679" t="s">
        <v>12115</v>
      </c>
      <c r="C1519" s="680" t="s">
        <v>12116</v>
      </c>
      <c r="D1519" s="30"/>
      <c r="E1519" s="30"/>
      <c r="F1519" s="26" t="s">
        <v>1287</v>
      </c>
      <c r="G1519" s="30"/>
      <c r="H1519" s="30"/>
      <c r="I1519" s="30"/>
      <c r="J1519" s="30"/>
      <c r="K1519" s="30"/>
      <c r="L1519" s="30"/>
      <c r="M1519" s="30"/>
      <c r="N1519" s="662">
        <v>0.4</v>
      </c>
      <c r="O1519" s="30">
        <v>6</v>
      </c>
      <c r="P1519" s="30">
        <v>11.25</v>
      </c>
      <c r="Q1519" s="662">
        <f t="shared" si="23"/>
        <v>4.5</v>
      </c>
    </row>
    <row r="1520" s="1" customFormat="1" spans="1:17">
      <c r="A1520" s="650">
        <v>330</v>
      </c>
      <c r="B1520" s="679" t="s">
        <v>12117</v>
      </c>
      <c r="C1520" s="680" t="s">
        <v>5824</v>
      </c>
      <c r="D1520" s="30"/>
      <c r="E1520" s="30"/>
      <c r="F1520" s="26" t="s">
        <v>1287</v>
      </c>
      <c r="G1520" s="30"/>
      <c r="H1520" s="30"/>
      <c r="I1520" s="30"/>
      <c r="J1520" s="30"/>
      <c r="K1520" s="30"/>
      <c r="L1520" s="30"/>
      <c r="M1520" s="30"/>
      <c r="N1520" s="662">
        <v>0.33</v>
      </c>
      <c r="O1520" s="30">
        <v>5</v>
      </c>
      <c r="P1520" s="30">
        <v>11.25</v>
      </c>
      <c r="Q1520" s="662">
        <f t="shared" si="23"/>
        <v>3.7125</v>
      </c>
    </row>
    <row r="1521" s="1" customFormat="1" spans="1:17">
      <c r="A1521" s="650">
        <v>331</v>
      </c>
      <c r="B1521" s="679" t="s">
        <v>12118</v>
      </c>
      <c r="C1521" s="680" t="s">
        <v>2329</v>
      </c>
      <c r="D1521" s="30"/>
      <c r="E1521" s="30"/>
      <c r="F1521" s="26" t="s">
        <v>1287</v>
      </c>
      <c r="G1521" s="30"/>
      <c r="H1521" s="30"/>
      <c r="I1521" s="30"/>
      <c r="J1521" s="30"/>
      <c r="K1521" s="30"/>
      <c r="L1521" s="30"/>
      <c r="M1521" s="30"/>
      <c r="N1521" s="662">
        <v>0.26</v>
      </c>
      <c r="O1521" s="30">
        <v>4</v>
      </c>
      <c r="P1521" s="30">
        <v>11.25</v>
      </c>
      <c r="Q1521" s="662">
        <f t="shared" si="23"/>
        <v>2.925</v>
      </c>
    </row>
    <row r="1522" s="1" customFormat="1" spans="1:17">
      <c r="A1522" s="650">
        <v>332</v>
      </c>
      <c r="B1522" s="679" t="s">
        <v>12119</v>
      </c>
      <c r="C1522" s="680" t="s">
        <v>12120</v>
      </c>
      <c r="D1522" s="30"/>
      <c r="E1522" s="30"/>
      <c r="F1522" s="26" t="s">
        <v>1287</v>
      </c>
      <c r="G1522" s="30"/>
      <c r="H1522" s="30"/>
      <c r="I1522" s="30"/>
      <c r="J1522" s="30"/>
      <c r="K1522" s="30"/>
      <c r="L1522" s="30"/>
      <c r="M1522" s="30"/>
      <c r="N1522" s="662">
        <v>0.33</v>
      </c>
      <c r="O1522" s="30">
        <v>5</v>
      </c>
      <c r="P1522" s="30">
        <v>11.25</v>
      </c>
      <c r="Q1522" s="662">
        <f t="shared" si="23"/>
        <v>3.7125</v>
      </c>
    </row>
    <row r="1523" s="1" customFormat="1" spans="1:17">
      <c r="A1523" s="650">
        <v>333</v>
      </c>
      <c r="B1523" s="679" t="s">
        <v>12121</v>
      </c>
      <c r="C1523" s="56" t="s">
        <v>12122</v>
      </c>
      <c r="D1523" s="30"/>
      <c r="E1523" s="30"/>
      <c r="F1523" s="26" t="s">
        <v>1287</v>
      </c>
      <c r="G1523" s="30"/>
      <c r="H1523" s="30"/>
      <c r="I1523" s="30"/>
      <c r="J1523" s="30"/>
      <c r="K1523" s="30"/>
      <c r="L1523" s="30"/>
      <c r="M1523" s="30"/>
      <c r="N1523" s="662">
        <v>0.13</v>
      </c>
      <c r="O1523" s="30">
        <v>2</v>
      </c>
      <c r="P1523" s="30">
        <v>11.25</v>
      </c>
      <c r="Q1523" s="662">
        <f t="shared" si="23"/>
        <v>1.4625</v>
      </c>
    </row>
    <row r="1524" s="1" customFormat="1" spans="1:17">
      <c r="A1524" s="650">
        <v>334</v>
      </c>
      <c r="B1524" s="679" t="s">
        <v>12123</v>
      </c>
      <c r="C1524" s="680" t="s">
        <v>12124</v>
      </c>
      <c r="D1524" s="30"/>
      <c r="E1524" s="30"/>
      <c r="F1524" s="26" t="s">
        <v>1287</v>
      </c>
      <c r="G1524" s="30"/>
      <c r="H1524" s="30"/>
      <c r="I1524" s="30"/>
      <c r="J1524" s="30"/>
      <c r="K1524" s="30"/>
      <c r="L1524" s="30"/>
      <c r="M1524" s="30"/>
      <c r="N1524" s="662">
        <v>0.2</v>
      </c>
      <c r="O1524" s="30">
        <v>3</v>
      </c>
      <c r="P1524" s="30">
        <v>11.25</v>
      </c>
      <c r="Q1524" s="662">
        <f t="shared" si="23"/>
        <v>2.25</v>
      </c>
    </row>
    <row r="1525" s="1" customFormat="1" spans="1:17">
      <c r="A1525" s="650">
        <v>335</v>
      </c>
      <c r="B1525" s="679" t="s">
        <v>12125</v>
      </c>
      <c r="C1525" s="680" t="s">
        <v>12126</v>
      </c>
      <c r="D1525" s="30"/>
      <c r="E1525" s="30"/>
      <c r="F1525" s="26" t="s">
        <v>1287</v>
      </c>
      <c r="G1525" s="30"/>
      <c r="H1525" s="30"/>
      <c r="I1525" s="30"/>
      <c r="J1525" s="30"/>
      <c r="K1525" s="30"/>
      <c r="L1525" s="30"/>
      <c r="M1525" s="30"/>
      <c r="N1525" s="662">
        <v>0.26</v>
      </c>
      <c r="O1525" s="30">
        <v>4</v>
      </c>
      <c r="P1525" s="30">
        <v>11.25</v>
      </c>
      <c r="Q1525" s="662">
        <f t="shared" si="23"/>
        <v>2.925</v>
      </c>
    </row>
    <row r="1526" s="1" customFormat="1" spans="1:17">
      <c r="A1526" s="650">
        <v>336</v>
      </c>
      <c r="B1526" s="679" t="s">
        <v>12127</v>
      </c>
      <c r="C1526" s="680" t="s">
        <v>2877</v>
      </c>
      <c r="D1526" s="30"/>
      <c r="E1526" s="30"/>
      <c r="F1526" s="26" t="s">
        <v>1287</v>
      </c>
      <c r="G1526" s="30"/>
      <c r="H1526" s="30"/>
      <c r="I1526" s="30"/>
      <c r="J1526" s="30"/>
      <c r="K1526" s="30"/>
      <c r="L1526" s="30"/>
      <c r="M1526" s="30"/>
      <c r="N1526" s="662">
        <v>0.07</v>
      </c>
      <c r="O1526" s="30">
        <v>1</v>
      </c>
      <c r="P1526" s="30">
        <v>11.25</v>
      </c>
      <c r="Q1526" s="662">
        <f t="shared" si="23"/>
        <v>0.7875</v>
      </c>
    </row>
    <row r="1527" s="1" customFormat="1" spans="1:17">
      <c r="A1527" s="650">
        <v>337</v>
      </c>
      <c r="B1527" s="679" t="s">
        <v>12128</v>
      </c>
      <c r="C1527" s="680" t="s">
        <v>6163</v>
      </c>
      <c r="D1527" s="30"/>
      <c r="E1527" s="30"/>
      <c r="F1527" s="26" t="s">
        <v>1287</v>
      </c>
      <c r="G1527" s="30"/>
      <c r="H1527" s="30"/>
      <c r="I1527" s="30"/>
      <c r="J1527" s="30"/>
      <c r="K1527" s="30"/>
      <c r="L1527" s="30"/>
      <c r="M1527" s="30"/>
      <c r="N1527" s="662">
        <v>0.26</v>
      </c>
      <c r="O1527" s="30">
        <v>4</v>
      </c>
      <c r="P1527" s="30">
        <v>11.25</v>
      </c>
      <c r="Q1527" s="662">
        <f t="shared" si="23"/>
        <v>2.925</v>
      </c>
    </row>
    <row r="1528" s="1" customFormat="1" spans="1:17">
      <c r="A1528" s="650">
        <v>338</v>
      </c>
      <c r="B1528" s="679" t="s">
        <v>12129</v>
      </c>
      <c r="C1528" s="680" t="s">
        <v>12130</v>
      </c>
      <c r="D1528" s="30"/>
      <c r="E1528" s="30"/>
      <c r="F1528" s="26" t="s">
        <v>1287</v>
      </c>
      <c r="G1528" s="30"/>
      <c r="H1528" s="30"/>
      <c r="I1528" s="30"/>
      <c r="J1528" s="30"/>
      <c r="K1528" s="30"/>
      <c r="L1528" s="30"/>
      <c r="M1528" s="30"/>
      <c r="N1528" s="662">
        <v>0.4</v>
      </c>
      <c r="O1528" s="30">
        <v>6</v>
      </c>
      <c r="P1528" s="30">
        <v>11.25</v>
      </c>
      <c r="Q1528" s="662">
        <f t="shared" si="23"/>
        <v>4.5</v>
      </c>
    </row>
    <row r="1529" s="1" customFormat="1" spans="1:17">
      <c r="A1529" s="650">
        <v>339</v>
      </c>
      <c r="B1529" s="679" t="s">
        <v>12131</v>
      </c>
      <c r="C1529" s="680" t="s">
        <v>12132</v>
      </c>
      <c r="D1529" s="30"/>
      <c r="E1529" s="30"/>
      <c r="F1529" s="26" t="s">
        <v>1287</v>
      </c>
      <c r="G1529" s="30"/>
      <c r="H1529" s="30"/>
      <c r="I1529" s="30"/>
      <c r="J1529" s="30"/>
      <c r="K1529" s="30"/>
      <c r="L1529" s="30"/>
      <c r="M1529" s="30"/>
      <c r="N1529" s="662">
        <v>0.2</v>
      </c>
      <c r="O1529" s="30">
        <v>3</v>
      </c>
      <c r="P1529" s="30">
        <v>11.25</v>
      </c>
      <c r="Q1529" s="662">
        <f t="shared" si="23"/>
        <v>2.25</v>
      </c>
    </row>
    <row r="1530" s="1" customFormat="1" spans="1:17">
      <c r="A1530" s="650">
        <v>340</v>
      </c>
      <c r="B1530" s="679" t="s">
        <v>4924</v>
      </c>
      <c r="C1530" s="680" t="s">
        <v>12133</v>
      </c>
      <c r="D1530" s="30"/>
      <c r="E1530" s="30"/>
      <c r="F1530" s="26" t="s">
        <v>1287</v>
      </c>
      <c r="G1530" s="30"/>
      <c r="H1530" s="30"/>
      <c r="I1530" s="30"/>
      <c r="J1530" s="30"/>
      <c r="K1530" s="30"/>
      <c r="L1530" s="30"/>
      <c r="M1530" s="30"/>
      <c r="N1530" s="662">
        <v>0.26</v>
      </c>
      <c r="O1530" s="30">
        <v>4</v>
      </c>
      <c r="P1530" s="30">
        <v>11.25</v>
      </c>
      <c r="Q1530" s="662">
        <f t="shared" si="23"/>
        <v>2.925</v>
      </c>
    </row>
    <row r="1531" s="1" customFormat="1" spans="1:17">
      <c r="A1531" s="650">
        <v>341</v>
      </c>
      <c r="B1531" s="679" t="s">
        <v>12134</v>
      </c>
      <c r="C1531" s="680" t="s">
        <v>12135</v>
      </c>
      <c r="D1531" s="30"/>
      <c r="E1531" s="30"/>
      <c r="F1531" s="26" t="s">
        <v>1287</v>
      </c>
      <c r="G1531" s="30"/>
      <c r="H1531" s="30"/>
      <c r="I1531" s="30"/>
      <c r="J1531" s="30"/>
      <c r="K1531" s="30"/>
      <c r="L1531" s="30"/>
      <c r="M1531" s="30"/>
      <c r="N1531" s="662">
        <v>0.26</v>
      </c>
      <c r="O1531" s="30">
        <v>4</v>
      </c>
      <c r="P1531" s="30">
        <v>11.25</v>
      </c>
      <c r="Q1531" s="662">
        <f t="shared" si="23"/>
        <v>2.925</v>
      </c>
    </row>
    <row r="1532" s="1" customFormat="1" spans="1:17">
      <c r="A1532" s="650">
        <v>342</v>
      </c>
      <c r="B1532" s="679" t="s">
        <v>12136</v>
      </c>
      <c r="C1532" s="680" t="s">
        <v>12137</v>
      </c>
      <c r="D1532" s="30"/>
      <c r="E1532" s="30"/>
      <c r="F1532" s="26" t="s">
        <v>1287</v>
      </c>
      <c r="G1532" s="30"/>
      <c r="H1532" s="30"/>
      <c r="I1532" s="30"/>
      <c r="J1532" s="30"/>
      <c r="K1532" s="30"/>
      <c r="L1532" s="30"/>
      <c r="M1532" s="30"/>
      <c r="N1532" s="662">
        <v>0.26</v>
      </c>
      <c r="O1532" s="30">
        <v>4</v>
      </c>
      <c r="P1532" s="30">
        <v>11.25</v>
      </c>
      <c r="Q1532" s="662">
        <f t="shared" si="23"/>
        <v>2.925</v>
      </c>
    </row>
    <row r="1533" s="1" customFormat="1" spans="1:17">
      <c r="A1533" s="650">
        <v>343</v>
      </c>
      <c r="B1533" s="679" t="s">
        <v>12138</v>
      </c>
      <c r="C1533" s="680" t="s">
        <v>12139</v>
      </c>
      <c r="D1533" s="30"/>
      <c r="E1533" s="30"/>
      <c r="F1533" s="26" t="s">
        <v>1287</v>
      </c>
      <c r="G1533" s="30"/>
      <c r="H1533" s="30"/>
      <c r="I1533" s="30"/>
      <c r="J1533" s="30"/>
      <c r="K1533" s="30"/>
      <c r="L1533" s="30"/>
      <c r="M1533" s="30"/>
      <c r="N1533" s="662">
        <v>0.33</v>
      </c>
      <c r="O1533" s="30">
        <v>5</v>
      </c>
      <c r="P1533" s="30">
        <v>11.25</v>
      </c>
      <c r="Q1533" s="662">
        <f t="shared" si="23"/>
        <v>3.7125</v>
      </c>
    </row>
    <row r="1534" s="1" customFormat="1" spans="1:17">
      <c r="A1534" s="650">
        <v>344</v>
      </c>
      <c r="B1534" s="679" t="s">
        <v>12140</v>
      </c>
      <c r="C1534" s="680" t="s">
        <v>12141</v>
      </c>
      <c r="D1534" s="30"/>
      <c r="E1534" s="30"/>
      <c r="F1534" s="26" t="s">
        <v>1287</v>
      </c>
      <c r="G1534" s="30"/>
      <c r="H1534" s="30"/>
      <c r="I1534" s="30"/>
      <c r="J1534" s="30"/>
      <c r="K1534" s="30"/>
      <c r="L1534" s="30"/>
      <c r="M1534" s="30"/>
      <c r="N1534" s="662">
        <v>0.33</v>
      </c>
      <c r="O1534" s="30">
        <v>5</v>
      </c>
      <c r="P1534" s="30">
        <v>11.25</v>
      </c>
      <c r="Q1534" s="662">
        <f t="shared" si="23"/>
        <v>3.7125</v>
      </c>
    </row>
    <row r="1535" s="1" customFormat="1" spans="1:17">
      <c r="A1535" s="650">
        <v>345</v>
      </c>
      <c r="B1535" s="679" t="s">
        <v>12142</v>
      </c>
      <c r="C1535" s="680" t="s">
        <v>12143</v>
      </c>
      <c r="D1535" s="30"/>
      <c r="E1535" s="30"/>
      <c r="F1535" s="26" t="s">
        <v>1287</v>
      </c>
      <c r="G1535" s="30"/>
      <c r="H1535" s="30"/>
      <c r="I1535" s="30"/>
      <c r="J1535" s="30"/>
      <c r="K1535" s="30"/>
      <c r="L1535" s="30"/>
      <c r="M1535" s="30"/>
      <c r="N1535" s="662">
        <v>0.26</v>
      </c>
      <c r="O1535" s="30">
        <v>4</v>
      </c>
      <c r="P1535" s="30">
        <v>11.25</v>
      </c>
      <c r="Q1535" s="662">
        <f t="shared" si="23"/>
        <v>2.925</v>
      </c>
    </row>
    <row r="1536" s="1" customFormat="1" spans="1:17">
      <c r="A1536" s="650">
        <v>346</v>
      </c>
      <c r="B1536" s="679" t="s">
        <v>12144</v>
      </c>
      <c r="C1536" s="680" t="s">
        <v>12145</v>
      </c>
      <c r="D1536" s="30"/>
      <c r="E1536" s="30"/>
      <c r="F1536" s="26" t="s">
        <v>1287</v>
      </c>
      <c r="G1536" s="30"/>
      <c r="H1536" s="30"/>
      <c r="I1536" s="30"/>
      <c r="J1536" s="30"/>
      <c r="K1536" s="30"/>
      <c r="L1536" s="30"/>
      <c r="M1536" s="30"/>
      <c r="N1536" s="662">
        <v>0.4</v>
      </c>
      <c r="O1536" s="30">
        <v>6</v>
      </c>
      <c r="P1536" s="30">
        <v>11.25</v>
      </c>
      <c r="Q1536" s="662">
        <f t="shared" si="23"/>
        <v>4.5</v>
      </c>
    </row>
    <row r="1537" s="1" customFormat="1" spans="1:17">
      <c r="A1537" s="650">
        <v>347</v>
      </c>
      <c r="B1537" s="679" t="s">
        <v>12146</v>
      </c>
      <c r="C1537" s="680" t="s">
        <v>12147</v>
      </c>
      <c r="D1537" s="30"/>
      <c r="E1537" s="30"/>
      <c r="F1537" s="26" t="s">
        <v>1287</v>
      </c>
      <c r="G1537" s="30"/>
      <c r="H1537" s="30"/>
      <c r="I1537" s="30"/>
      <c r="J1537" s="30"/>
      <c r="K1537" s="30"/>
      <c r="L1537" s="30"/>
      <c r="M1537" s="30"/>
      <c r="N1537" s="662">
        <v>0.07</v>
      </c>
      <c r="O1537" s="30">
        <v>1</v>
      </c>
      <c r="P1537" s="30">
        <v>11.25</v>
      </c>
      <c r="Q1537" s="662">
        <f t="shared" si="23"/>
        <v>0.7875</v>
      </c>
    </row>
    <row r="1538" s="1" customFormat="1" spans="1:17">
      <c r="A1538" s="650">
        <v>348</v>
      </c>
      <c r="B1538" s="679" t="s">
        <v>12148</v>
      </c>
      <c r="C1538" s="680" t="s">
        <v>12149</v>
      </c>
      <c r="D1538" s="30"/>
      <c r="E1538" s="30"/>
      <c r="F1538" s="26" t="s">
        <v>1287</v>
      </c>
      <c r="G1538" s="30"/>
      <c r="H1538" s="30"/>
      <c r="I1538" s="30"/>
      <c r="J1538" s="30"/>
      <c r="K1538" s="30"/>
      <c r="L1538" s="30"/>
      <c r="M1538" s="30"/>
      <c r="N1538" s="662">
        <v>0.2</v>
      </c>
      <c r="O1538" s="30">
        <v>3</v>
      </c>
      <c r="P1538" s="30">
        <v>11.25</v>
      </c>
      <c r="Q1538" s="662">
        <f t="shared" si="23"/>
        <v>2.25</v>
      </c>
    </row>
    <row r="1539" s="1" customFormat="1" spans="1:17">
      <c r="A1539" s="650">
        <v>349</v>
      </c>
      <c r="B1539" s="679" t="s">
        <v>12150</v>
      </c>
      <c r="C1539" s="680" t="s">
        <v>12151</v>
      </c>
      <c r="D1539" s="30"/>
      <c r="E1539" s="30"/>
      <c r="F1539" s="26" t="s">
        <v>1287</v>
      </c>
      <c r="G1539" s="30"/>
      <c r="H1539" s="30"/>
      <c r="I1539" s="30"/>
      <c r="J1539" s="30"/>
      <c r="K1539" s="30"/>
      <c r="L1539" s="30"/>
      <c r="M1539" s="30"/>
      <c r="N1539" s="662">
        <v>0.2</v>
      </c>
      <c r="O1539" s="30">
        <v>3</v>
      </c>
      <c r="P1539" s="30">
        <v>11.25</v>
      </c>
      <c r="Q1539" s="662">
        <f t="shared" si="23"/>
        <v>2.25</v>
      </c>
    </row>
    <row r="1540" s="1" customFormat="1" spans="1:17">
      <c r="A1540" s="650">
        <v>350</v>
      </c>
      <c r="B1540" s="679" t="s">
        <v>12152</v>
      </c>
      <c r="C1540" s="680" t="s">
        <v>12153</v>
      </c>
      <c r="D1540" s="30"/>
      <c r="E1540" s="30"/>
      <c r="F1540" s="26" t="s">
        <v>1287</v>
      </c>
      <c r="G1540" s="30"/>
      <c r="H1540" s="30"/>
      <c r="I1540" s="30"/>
      <c r="J1540" s="30"/>
      <c r="K1540" s="30"/>
      <c r="L1540" s="30"/>
      <c r="M1540" s="30"/>
      <c r="N1540" s="662">
        <v>0.13</v>
      </c>
      <c r="O1540" s="30">
        <v>2</v>
      </c>
      <c r="P1540" s="30">
        <v>11.25</v>
      </c>
      <c r="Q1540" s="662">
        <f t="shared" si="23"/>
        <v>1.4625</v>
      </c>
    </row>
    <row r="1541" s="1" customFormat="1" spans="1:17">
      <c r="A1541" s="650">
        <v>351</v>
      </c>
      <c r="B1541" s="679" t="s">
        <v>12154</v>
      </c>
      <c r="C1541" s="680" t="s">
        <v>2726</v>
      </c>
      <c r="D1541" s="30"/>
      <c r="E1541" s="30"/>
      <c r="F1541" s="26" t="s">
        <v>1287</v>
      </c>
      <c r="G1541" s="30"/>
      <c r="H1541" s="30"/>
      <c r="I1541" s="30"/>
      <c r="J1541" s="30"/>
      <c r="K1541" s="30"/>
      <c r="L1541" s="30"/>
      <c r="M1541" s="30"/>
      <c r="N1541" s="662">
        <v>0.46</v>
      </c>
      <c r="O1541" s="30">
        <v>7</v>
      </c>
      <c r="P1541" s="30">
        <v>11.25</v>
      </c>
      <c r="Q1541" s="662">
        <f t="shared" si="23"/>
        <v>5.175</v>
      </c>
    </row>
    <row r="1542" s="1" customFormat="1" spans="1:17">
      <c r="A1542" s="650">
        <v>352</v>
      </c>
      <c r="B1542" s="679" t="s">
        <v>12155</v>
      </c>
      <c r="C1542" s="56" t="s">
        <v>11663</v>
      </c>
      <c r="D1542" s="30"/>
      <c r="E1542" s="30"/>
      <c r="F1542" s="26" t="s">
        <v>1287</v>
      </c>
      <c r="G1542" s="30"/>
      <c r="H1542" s="30"/>
      <c r="I1542" s="30"/>
      <c r="J1542" s="30"/>
      <c r="K1542" s="30"/>
      <c r="L1542" s="30"/>
      <c r="M1542" s="30"/>
      <c r="N1542" s="662">
        <v>0.4</v>
      </c>
      <c r="O1542" s="30">
        <v>6</v>
      </c>
      <c r="P1542" s="30">
        <v>11.25</v>
      </c>
      <c r="Q1542" s="662">
        <f t="shared" ref="Q1542:Q1605" si="24">N1542*11.25</f>
        <v>4.5</v>
      </c>
    </row>
    <row r="1543" s="1" customFormat="1" spans="1:17">
      <c r="A1543" s="650">
        <v>353</v>
      </c>
      <c r="B1543" s="679" t="s">
        <v>12156</v>
      </c>
      <c r="C1543" s="680" t="s">
        <v>12157</v>
      </c>
      <c r="D1543" s="30"/>
      <c r="E1543" s="30"/>
      <c r="F1543" s="26" t="s">
        <v>1287</v>
      </c>
      <c r="G1543" s="30"/>
      <c r="H1543" s="30"/>
      <c r="I1543" s="30"/>
      <c r="J1543" s="30"/>
      <c r="K1543" s="30"/>
      <c r="L1543" s="30"/>
      <c r="M1543" s="30"/>
      <c r="N1543" s="662">
        <v>0.13</v>
      </c>
      <c r="O1543" s="30">
        <v>2</v>
      </c>
      <c r="P1543" s="30">
        <v>11.25</v>
      </c>
      <c r="Q1543" s="662">
        <f t="shared" si="24"/>
        <v>1.4625</v>
      </c>
    </row>
    <row r="1544" s="1" customFormat="1" spans="1:17">
      <c r="A1544" s="650">
        <v>354</v>
      </c>
      <c r="B1544" s="679" t="s">
        <v>11638</v>
      </c>
      <c r="C1544" s="680" t="s">
        <v>12158</v>
      </c>
      <c r="D1544" s="30"/>
      <c r="E1544" s="30"/>
      <c r="F1544" s="26" t="s">
        <v>1287</v>
      </c>
      <c r="G1544" s="30"/>
      <c r="H1544" s="30"/>
      <c r="I1544" s="30"/>
      <c r="J1544" s="30"/>
      <c r="K1544" s="30"/>
      <c r="L1544" s="30"/>
      <c r="M1544" s="30"/>
      <c r="N1544" s="662">
        <v>0.26</v>
      </c>
      <c r="O1544" s="30">
        <v>4</v>
      </c>
      <c r="P1544" s="30">
        <v>11.25</v>
      </c>
      <c r="Q1544" s="662">
        <f t="shared" si="24"/>
        <v>2.925</v>
      </c>
    </row>
    <row r="1545" s="1" customFormat="1" spans="1:17">
      <c r="A1545" s="650">
        <v>355</v>
      </c>
      <c r="B1545" s="679" t="s">
        <v>12159</v>
      </c>
      <c r="C1545" s="680" t="s">
        <v>12160</v>
      </c>
      <c r="D1545" s="30"/>
      <c r="E1545" s="30"/>
      <c r="F1545" s="26" t="s">
        <v>1287</v>
      </c>
      <c r="G1545" s="30"/>
      <c r="H1545" s="30"/>
      <c r="I1545" s="30"/>
      <c r="J1545" s="30"/>
      <c r="K1545" s="30"/>
      <c r="L1545" s="30"/>
      <c r="M1545" s="30"/>
      <c r="N1545" s="662">
        <v>0.2</v>
      </c>
      <c r="O1545" s="30">
        <v>3</v>
      </c>
      <c r="P1545" s="30">
        <v>11.25</v>
      </c>
      <c r="Q1545" s="662">
        <f t="shared" si="24"/>
        <v>2.25</v>
      </c>
    </row>
    <row r="1546" s="1" customFormat="1" spans="1:17">
      <c r="A1546" s="650">
        <v>356</v>
      </c>
      <c r="B1546" s="679" t="s">
        <v>12161</v>
      </c>
      <c r="C1546" s="680" t="s">
        <v>12162</v>
      </c>
      <c r="D1546" s="30"/>
      <c r="E1546" s="30"/>
      <c r="F1546" s="26" t="s">
        <v>1287</v>
      </c>
      <c r="G1546" s="30"/>
      <c r="H1546" s="30"/>
      <c r="I1546" s="30"/>
      <c r="J1546" s="30"/>
      <c r="K1546" s="30"/>
      <c r="L1546" s="30"/>
      <c r="M1546" s="30"/>
      <c r="N1546" s="662">
        <v>0.26</v>
      </c>
      <c r="O1546" s="30">
        <v>4</v>
      </c>
      <c r="P1546" s="30">
        <v>11.25</v>
      </c>
      <c r="Q1546" s="662">
        <f t="shared" si="24"/>
        <v>2.925</v>
      </c>
    </row>
    <row r="1547" s="1" customFormat="1" spans="1:17">
      <c r="A1547" s="650">
        <v>357</v>
      </c>
      <c r="B1547" s="679" t="s">
        <v>12163</v>
      </c>
      <c r="C1547" s="680" t="s">
        <v>12164</v>
      </c>
      <c r="D1547" s="30"/>
      <c r="E1547" s="30"/>
      <c r="F1547" s="26" t="s">
        <v>1287</v>
      </c>
      <c r="G1547" s="30"/>
      <c r="H1547" s="30"/>
      <c r="I1547" s="30"/>
      <c r="J1547" s="30"/>
      <c r="K1547" s="30"/>
      <c r="L1547" s="30"/>
      <c r="M1547" s="30"/>
      <c r="N1547" s="662">
        <v>0.4</v>
      </c>
      <c r="O1547" s="30">
        <v>6</v>
      </c>
      <c r="P1547" s="30">
        <v>11.25</v>
      </c>
      <c r="Q1547" s="662">
        <f t="shared" si="24"/>
        <v>4.5</v>
      </c>
    </row>
    <row r="1548" s="1" customFormat="1" spans="1:17">
      <c r="A1548" s="650">
        <v>358</v>
      </c>
      <c r="B1548" s="679" t="s">
        <v>12165</v>
      </c>
      <c r="C1548" s="680" t="s">
        <v>12166</v>
      </c>
      <c r="D1548" s="30"/>
      <c r="E1548" s="30"/>
      <c r="F1548" s="26" t="s">
        <v>1287</v>
      </c>
      <c r="G1548" s="30"/>
      <c r="H1548" s="30"/>
      <c r="I1548" s="30"/>
      <c r="J1548" s="30"/>
      <c r="K1548" s="30"/>
      <c r="L1548" s="30"/>
      <c r="M1548" s="30"/>
      <c r="N1548" s="662">
        <v>0.4</v>
      </c>
      <c r="O1548" s="30">
        <v>6</v>
      </c>
      <c r="P1548" s="30">
        <v>11.25</v>
      </c>
      <c r="Q1548" s="662">
        <f t="shared" si="24"/>
        <v>4.5</v>
      </c>
    </row>
    <row r="1549" s="1" customFormat="1" spans="1:17">
      <c r="A1549" s="650">
        <v>359</v>
      </c>
      <c r="B1549" s="679" t="s">
        <v>12167</v>
      </c>
      <c r="C1549" s="680" t="s">
        <v>12168</v>
      </c>
      <c r="D1549" s="30"/>
      <c r="E1549" s="30"/>
      <c r="F1549" s="26" t="s">
        <v>1287</v>
      </c>
      <c r="G1549" s="30"/>
      <c r="H1549" s="30"/>
      <c r="I1549" s="30"/>
      <c r="J1549" s="30"/>
      <c r="K1549" s="30"/>
      <c r="L1549" s="30"/>
      <c r="M1549" s="30"/>
      <c r="N1549" s="662">
        <v>0.2</v>
      </c>
      <c r="O1549" s="30">
        <v>3</v>
      </c>
      <c r="P1549" s="30">
        <v>11.25</v>
      </c>
      <c r="Q1549" s="662">
        <f t="shared" si="24"/>
        <v>2.25</v>
      </c>
    </row>
    <row r="1550" s="1" customFormat="1" spans="1:17">
      <c r="A1550" s="650">
        <v>360</v>
      </c>
      <c r="B1550" s="679" t="s">
        <v>12169</v>
      </c>
      <c r="C1550" s="680" t="s">
        <v>12170</v>
      </c>
      <c r="D1550" s="30"/>
      <c r="E1550" s="30"/>
      <c r="F1550" s="26" t="s">
        <v>1287</v>
      </c>
      <c r="G1550" s="30"/>
      <c r="H1550" s="30"/>
      <c r="I1550" s="30"/>
      <c r="J1550" s="30"/>
      <c r="K1550" s="30"/>
      <c r="L1550" s="30"/>
      <c r="M1550" s="30"/>
      <c r="N1550" s="662">
        <v>0.33</v>
      </c>
      <c r="O1550" s="30">
        <v>5</v>
      </c>
      <c r="P1550" s="30">
        <v>11.25</v>
      </c>
      <c r="Q1550" s="662">
        <f t="shared" si="24"/>
        <v>3.7125</v>
      </c>
    </row>
    <row r="1551" s="1" customFormat="1" spans="1:17">
      <c r="A1551" s="650">
        <v>361</v>
      </c>
      <c r="B1551" s="679" t="s">
        <v>12171</v>
      </c>
      <c r="C1551" s="680" t="s">
        <v>5871</v>
      </c>
      <c r="D1551" s="30"/>
      <c r="E1551" s="30"/>
      <c r="F1551" s="26" t="s">
        <v>1287</v>
      </c>
      <c r="G1551" s="30"/>
      <c r="H1551" s="30"/>
      <c r="I1551" s="30"/>
      <c r="J1551" s="30"/>
      <c r="K1551" s="30"/>
      <c r="L1551" s="30"/>
      <c r="M1551" s="30"/>
      <c r="N1551" s="662">
        <v>0.26</v>
      </c>
      <c r="O1551" s="30">
        <v>4</v>
      </c>
      <c r="P1551" s="30">
        <v>11.25</v>
      </c>
      <c r="Q1551" s="662">
        <f t="shared" si="24"/>
        <v>2.925</v>
      </c>
    </row>
    <row r="1552" s="1" customFormat="1" spans="1:17">
      <c r="A1552" s="650">
        <v>362</v>
      </c>
      <c r="B1552" s="679" t="s">
        <v>12172</v>
      </c>
      <c r="C1552" s="680" t="s">
        <v>12173</v>
      </c>
      <c r="D1552" s="30"/>
      <c r="E1552" s="30"/>
      <c r="F1552" s="26" t="s">
        <v>1287</v>
      </c>
      <c r="G1552" s="30"/>
      <c r="H1552" s="30"/>
      <c r="I1552" s="30"/>
      <c r="J1552" s="30"/>
      <c r="K1552" s="30"/>
      <c r="L1552" s="30"/>
      <c r="M1552" s="30"/>
      <c r="N1552" s="662">
        <v>0.26</v>
      </c>
      <c r="O1552" s="30">
        <v>4</v>
      </c>
      <c r="P1552" s="30">
        <v>11.25</v>
      </c>
      <c r="Q1552" s="662">
        <f t="shared" si="24"/>
        <v>2.925</v>
      </c>
    </row>
    <row r="1553" s="1" customFormat="1" spans="1:17">
      <c r="A1553" s="650">
        <v>363</v>
      </c>
      <c r="B1553" s="679" t="s">
        <v>12174</v>
      </c>
      <c r="C1553" s="680" t="s">
        <v>12175</v>
      </c>
      <c r="D1553" s="30"/>
      <c r="E1553" s="30"/>
      <c r="F1553" s="26" t="s">
        <v>1287</v>
      </c>
      <c r="G1553" s="30"/>
      <c r="H1553" s="30"/>
      <c r="I1553" s="30"/>
      <c r="J1553" s="30"/>
      <c r="K1553" s="30"/>
      <c r="L1553" s="30"/>
      <c r="M1553" s="30"/>
      <c r="N1553" s="662">
        <v>0.2</v>
      </c>
      <c r="O1553" s="30">
        <v>3</v>
      </c>
      <c r="P1553" s="30">
        <v>11.25</v>
      </c>
      <c r="Q1553" s="662">
        <f t="shared" si="24"/>
        <v>2.25</v>
      </c>
    </row>
    <row r="1554" s="1" customFormat="1" spans="1:17">
      <c r="A1554" s="650">
        <v>364</v>
      </c>
      <c r="B1554" s="679" t="s">
        <v>12176</v>
      </c>
      <c r="C1554" s="680" t="s">
        <v>12177</v>
      </c>
      <c r="D1554" s="30"/>
      <c r="E1554" s="30"/>
      <c r="F1554" s="26" t="s">
        <v>1287</v>
      </c>
      <c r="G1554" s="30"/>
      <c r="H1554" s="30"/>
      <c r="I1554" s="30"/>
      <c r="J1554" s="30"/>
      <c r="K1554" s="30"/>
      <c r="L1554" s="30"/>
      <c r="M1554" s="30"/>
      <c r="N1554" s="662">
        <v>0.13</v>
      </c>
      <c r="O1554" s="30">
        <v>2</v>
      </c>
      <c r="P1554" s="30">
        <v>11.25</v>
      </c>
      <c r="Q1554" s="662">
        <f t="shared" si="24"/>
        <v>1.4625</v>
      </c>
    </row>
    <row r="1555" s="1" customFormat="1" spans="1:17">
      <c r="A1555" s="650">
        <v>365</v>
      </c>
      <c r="B1555" s="679" t="s">
        <v>12178</v>
      </c>
      <c r="C1555" s="680" t="s">
        <v>12179</v>
      </c>
      <c r="D1555" s="30"/>
      <c r="E1555" s="30"/>
      <c r="F1555" s="26" t="s">
        <v>1287</v>
      </c>
      <c r="G1555" s="30"/>
      <c r="H1555" s="30"/>
      <c r="I1555" s="30"/>
      <c r="J1555" s="30"/>
      <c r="K1555" s="30"/>
      <c r="L1555" s="30"/>
      <c r="M1555" s="30"/>
      <c r="N1555" s="662">
        <v>0.33</v>
      </c>
      <c r="O1555" s="30">
        <v>5</v>
      </c>
      <c r="P1555" s="30">
        <v>11.25</v>
      </c>
      <c r="Q1555" s="662">
        <f t="shared" si="24"/>
        <v>3.7125</v>
      </c>
    </row>
    <row r="1556" s="1" customFormat="1" spans="1:17">
      <c r="A1556" s="650">
        <v>366</v>
      </c>
      <c r="B1556" s="679" t="s">
        <v>10019</v>
      </c>
      <c r="C1556" s="680" t="s">
        <v>12180</v>
      </c>
      <c r="D1556" s="30"/>
      <c r="E1556" s="30"/>
      <c r="F1556" s="26" t="s">
        <v>1287</v>
      </c>
      <c r="G1556" s="30"/>
      <c r="H1556" s="30"/>
      <c r="I1556" s="30"/>
      <c r="J1556" s="30"/>
      <c r="K1556" s="30"/>
      <c r="L1556" s="30"/>
      <c r="M1556" s="30"/>
      <c r="N1556" s="662">
        <v>0.4</v>
      </c>
      <c r="O1556" s="30">
        <v>6</v>
      </c>
      <c r="P1556" s="30">
        <v>11.25</v>
      </c>
      <c r="Q1556" s="662">
        <f t="shared" si="24"/>
        <v>4.5</v>
      </c>
    </row>
    <row r="1557" s="1" customFormat="1" spans="1:17">
      <c r="A1557" s="650">
        <v>367</v>
      </c>
      <c r="B1557" s="679" t="s">
        <v>12181</v>
      </c>
      <c r="C1557" s="680" t="s">
        <v>12182</v>
      </c>
      <c r="D1557" s="30"/>
      <c r="E1557" s="30"/>
      <c r="F1557" s="26" t="s">
        <v>1287</v>
      </c>
      <c r="G1557" s="30"/>
      <c r="H1557" s="30"/>
      <c r="I1557" s="30"/>
      <c r="J1557" s="30"/>
      <c r="K1557" s="30"/>
      <c r="L1557" s="30"/>
      <c r="M1557" s="30"/>
      <c r="N1557" s="662">
        <v>0.33</v>
      </c>
      <c r="O1557" s="30">
        <v>5</v>
      </c>
      <c r="P1557" s="30">
        <v>11.25</v>
      </c>
      <c r="Q1557" s="662">
        <f t="shared" si="24"/>
        <v>3.7125</v>
      </c>
    </row>
    <row r="1558" s="1" customFormat="1" spans="1:17">
      <c r="A1558" s="650">
        <v>368</v>
      </c>
      <c r="B1558" s="679" t="s">
        <v>12183</v>
      </c>
      <c r="C1558" s="680" t="s">
        <v>12184</v>
      </c>
      <c r="D1558" s="30"/>
      <c r="E1558" s="30"/>
      <c r="F1558" s="26" t="s">
        <v>1287</v>
      </c>
      <c r="G1558" s="30"/>
      <c r="H1558" s="30"/>
      <c r="I1558" s="30"/>
      <c r="J1558" s="30"/>
      <c r="K1558" s="30"/>
      <c r="L1558" s="30"/>
      <c r="M1558" s="30"/>
      <c r="N1558" s="662">
        <v>0.2</v>
      </c>
      <c r="O1558" s="30">
        <v>3</v>
      </c>
      <c r="P1558" s="30">
        <v>11.25</v>
      </c>
      <c r="Q1558" s="662">
        <f t="shared" si="24"/>
        <v>2.25</v>
      </c>
    </row>
    <row r="1559" s="1" customFormat="1" spans="1:17">
      <c r="A1559" s="650">
        <v>369</v>
      </c>
      <c r="B1559" s="679" t="s">
        <v>12185</v>
      </c>
      <c r="C1559" s="680" t="s">
        <v>12186</v>
      </c>
      <c r="D1559" s="30"/>
      <c r="E1559" s="30"/>
      <c r="F1559" s="26" t="s">
        <v>1287</v>
      </c>
      <c r="G1559" s="30"/>
      <c r="H1559" s="30"/>
      <c r="I1559" s="30"/>
      <c r="J1559" s="30"/>
      <c r="K1559" s="30"/>
      <c r="L1559" s="30"/>
      <c r="M1559" s="30"/>
      <c r="N1559" s="662">
        <v>0.33</v>
      </c>
      <c r="O1559" s="30">
        <v>5</v>
      </c>
      <c r="P1559" s="30">
        <v>11.25</v>
      </c>
      <c r="Q1559" s="662">
        <f t="shared" si="24"/>
        <v>3.7125</v>
      </c>
    </row>
    <row r="1560" s="1" customFormat="1" spans="1:17">
      <c r="A1560" s="650">
        <v>370</v>
      </c>
      <c r="B1560" s="679" t="s">
        <v>12187</v>
      </c>
      <c r="C1560" s="680" t="s">
        <v>12188</v>
      </c>
      <c r="D1560" s="30"/>
      <c r="E1560" s="30"/>
      <c r="F1560" s="26" t="s">
        <v>1287</v>
      </c>
      <c r="G1560" s="30"/>
      <c r="H1560" s="30"/>
      <c r="I1560" s="30"/>
      <c r="J1560" s="30"/>
      <c r="K1560" s="30"/>
      <c r="L1560" s="30"/>
      <c r="M1560" s="30"/>
      <c r="N1560" s="662">
        <v>0.26</v>
      </c>
      <c r="O1560" s="30">
        <v>4</v>
      </c>
      <c r="P1560" s="30">
        <v>11.25</v>
      </c>
      <c r="Q1560" s="662">
        <f t="shared" si="24"/>
        <v>2.925</v>
      </c>
    </row>
    <row r="1561" s="1" customFormat="1" spans="1:17">
      <c r="A1561" s="650">
        <v>371</v>
      </c>
      <c r="B1561" s="679" t="s">
        <v>12189</v>
      </c>
      <c r="C1561" s="680" t="s">
        <v>12190</v>
      </c>
      <c r="D1561" s="30"/>
      <c r="E1561" s="30"/>
      <c r="F1561" s="26" t="s">
        <v>1287</v>
      </c>
      <c r="G1561" s="30"/>
      <c r="H1561" s="30"/>
      <c r="I1561" s="30"/>
      <c r="J1561" s="30"/>
      <c r="K1561" s="30"/>
      <c r="L1561" s="30"/>
      <c r="M1561" s="30"/>
      <c r="N1561" s="662">
        <v>0.07</v>
      </c>
      <c r="O1561" s="30">
        <v>1</v>
      </c>
      <c r="P1561" s="30">
        <v>11.25</v>
      </c>
      <c r="Q1561" s="662">
        <f t="shared" si="24"/>
        <v>0.7875</v>
      </c>
    </row>
    <row r="1562" s="1" customFormat="1" spans="1:17">
      <c r="A1562" s="650">
        <v>372</v>
      </c>
      <c r="B1562" s="679" t="s">
        <v>12191</v>
      </c>
      <c r="C1562" s="680" t="s">
        <v>12192</v>
      </c>
      <c r="D1562" s="30"/>
      <c r="E1562" s="30"/>
      <c r="F1562" s="26" t="s">
        <v>1287</v>
      </c>
      <c r="G1562" s="30"/>
      <c r="H1562" s="30"/>
      <c r="I1562" s="30"/>
      <c r="J1562" s="30"/>
      <c r="K1562" s="30"/>
      <c r="L1562" s="30"/>
      <c r="M1562" s="30"/>
      <c r="N1562" s="662">
        <v>0.2</v>
      </c>
      <c r="O1562" s="30">
        <v>3</v>
      </c>
      <c r="P1562" s="30">
        <v>11.25</v>
      </c>
      <c r="Q1562" s="662">
        <f t="shared" si="24"/>
        <v>2.25</v>
      </c>
    </row>
    <row r="1563" s="1" customFormat="1" spans="1:17">
      <c r="A1563" s="650">
        <v>373</v>
      </c>
      <c r="B1563" s="679" t="s">
        <v>12193</v>
      </c>
      <c r="C1563" s="680" t="s">
        <v>12194</v>
      </c>
      <c r="D1563" s="30"/>
      <c r="E1563" s="30"/>
      <c r="F1563" s="26" t="s">
        <v>1287</v>
      </c>
      <c r="G1563" s="30"/>
      <c r="H1563" s="30"/>
      <c r="I1563" s="30"/>
      <c r="J1563" s="30"/>
      <c r="K1563" s="30"/>
      <c r="L1563" s="30"/>
      <c r="M1563" s="30"/>
      <c r="N1563" s="662">
        <v>0.26</v>
      </c>
      <c r="O1563" s="30">
        <v>4</v>
      </c>
      <c r="P1563" s="30">
        <v>11.25</v>
      </c>
      <c r="Q1563" s="662">
        <f t="shared" si="24"/>
        <v>2.925</v>
      </c>
    </row>
    <row r="1564" s="1" customFormat="1" spans="1:17">
      <c r="A1564" s="650">
        <v>374</v>
      </c>
      <c r="B1564" s="679" t="s">
        <v>12195</v>
      </c>
      <c r="C1564" s="680" t="s">
        <v>12196</v>
      </c>
      <c r="D1564" s="30"/>
      <c r="E1564" s="30"/>
      <c r="F1564" s="26" t="s">
        <v>1287</v>
      </c>
      <c r="G1564" s="30"/>
      <c r="H1564" s="30"/>
      <c r="I1564" s="30"/>
      <c r="J1564" s="30"/>
      <c r="K1564" s="30"/>
      <c r="L1564" s="30"/>
      <c r="M1564" s="30"/>
      <c r="N1564" s="662">
        <v>0.07</v>
      </c>
      <c r="O1564" s="30">
        <v>1</v>
      </c>
      <c r="P1564" s="30">
        <v>11.25</v>
      </c>
      <c r="Q1564" s="662">
        <f t="shared" si="24"/>
        <v>0.7875</v>
      </c>
    </row>
    <row r="1565" s="1" customFormat="1" spans="1:17">
      <c r="A1565" s="650">
        <v>375</v>
      </c>
      <c r="B1565" s="679" t="s">
        <v>12197</v>
      </c>
      <c r="C1565" s="680" t="s">
        <v>12198</v>
      </c>
      <c r="D1565" s="30"/>
      <c r="E1565" s="30"/>
      <c r="F1565" s="26" t="s">
        <v>1287</v>
      </c>
      <c r="G1565" s="30"/>
      <c r="H1565" s="30"/>
      <c r="I1565" s="30"/>
      <c r="J1565" s="30"/>
      <c r="K1565" s="30"/>
      <c r="L1565" s="30"/>
      <c r="M1565" s="30"/>
      <c r="N1565" s="662">
        <v>0.4</v>
      </c>
      <c r="O1565" s="30">
        <v>6</v>
      </c>
      <c r="P1565" s="30">
        <v>11.25</v>
      </c>
      <c r="Q1565" s="662">
        <f t="shared" si="24"/>
        <v>4.5</v>
      </c>
    </row>
    <row r="1566" s="1" customFormat="1" spans="1:17">
      <c r="A1566" s="650">
        <v>376</v>
      </c>
      <c r="B1566" s="679" t="s">
        <v>12199</v>
      </c>
      <c r="C1566" s="680" t="s">
        <v>12200</v>
      </c>
      <c r="D1566" s="30"/>
      <c r="E1566" s="30"/>
      <c r="F1566" s="26" t="s">
        <v>1287</v>
      </c>
      <c r="G1566" s="30"/>
      <c r="H1566" s="30"/>
      <c r="I1566" s="30"/>
      <c r="J1566" s="30"/>
      <c r="K1566" s="30"/>
      <c r="L1566" s="30"/>
      <c r="M1566" s="30"/>
      <c r="N1566" s="662">
        <v>0.2</v>
      </c>
      <c r="O1566" s="30">
        <v>3</v>
      </c>
      <c r="P1566" s="30">
        <v>11.25</v>
      </c>
      <c r="Q1566" s="662">
        <f t="shared" si="24"/>
        <v>2.25</v>
      </c>
    </row>
    <row r="1567" s="1" customFormat="1" spans="1:17">
      <c r="A1567" s="650">
        <v>377</v>
      </c>
      <c r="B1567" s="679" t="s">
        <v>9748</v>
      </c>
      <c r="C1567" s="680" t="s">
        <v>12201</v>
      </c>
      <c r="D1567" s="30"/>
      <c r="E1567" s="30"/>
      <c r="F1567" s="26" t="s">
        <v>1287</v>
      </c>
      <c r="G1567" s="30"/>
      <c r="H1567" s="30"/>
      <c r="I1567" s="30"/>
      <c r="J1567" s="30"/>
      <c r="K1567" s="30"/>
      <c r="L1567" s="30"/>
      <c r="M1567" s="30"/>
      <c r="N1567" s="662">
        <v>0.2</v>
      </c>
      <c r="O1567" s="30">
        <v>3</v>
      </c>
      <c r="P1567" s="30">
        <v>11.25</v>
      </c>
      <c r="Q1567" s="662">
        <f t="shared" si="24"/>
        <v>2.25</v>
      </c>
    </row>
    <row r="1568" s="1" customFormat="1" spans="1:17">
      <c r="A1568" s="650">
        <v>378</v>
      </c>
      <c r="B1568" s="679" t="s">
        <v>12202</v>
      </c>
      <c r="C1568" s="56" t="s">
        <v>12203</v>
      </c>
      <c r="D1568" s="30"/>
      <c r="E1568" s="30"/>
      <c r="F1568" s="26" t="s">
        <v>1287</v>
      </c>
      <c r="G1568" s="30"/>
      <c r="H1568" s="30"/>
      <c r="I1568" s="30"/>
      <c r="J1568" s="30"/>
      <c r="K1568" s="30"/>
      <c r="L1568" s="30"/>
      <c r="M1568" s="30"/>
      <c r="N1568" s="662">
        <v>0.13</v>
      </c>
      <c r="O1568" s="30">
        <v>2</v>
      </c>
      <c r="P1568" s="30">
        <v>11.25</v>
      </c>
      <c r="Q1568" s="662">
        <f t="shared" si="24"/>
        <v>1.4625</v>
      </c>
    </row>
    <row r="1569" s="1" customFormat="1" spans="1:17">
      <c r="A1569" s="650">
        <v>379</v>
      </c>
      <c r="B1569" s="679" t="s">
        <v>6643</v>
      </c>
      <c r="C1569" s="680" t="s">
        <v>12204</v>
      </c>
      <c r="D1569" s="30"/>
      <c r="E1569" s="30"/>
      <c r="F1569" s="26" t="s">
        <v>1287</v>
      </c>
      <c r="G1569" s="30"/>
      <c r="H1569" s="30"/>
      <c r="I1569" s="30"/>
      <c r="J1569" s="30"/>
      <c r="K1569" s="30"/>
      <c r="L1569" s="30"/>
      <c r="M1569" s="30"/>
      <c r="N1569" s="662">
        <v>0.4</v>
      </c>
      <c r="O1569" s="30">
        <v>6</v>
      </c>
      <c r="P1569" s="30">
        <v>11.25</v>
      </c>
      <c r="Q1569" s="662">
        <f t="shared" si="24"/>
        <v>4.5</v>
      </c>
    </row>
    <row r="1570" s="1" customFormat="1" spans="1:17">
      <c r="A1570" s="650">
        <v>380</v>
      </c>
      <c r="B1570" s="679" t="s">
        <v>6726</v>
      </c>
      <c r="C1570" s="680" t="s">
        <v>12205</v>
      </c>
      <c r="D1570" s="30"/>
      <c r="E1570" s="30"/>
      <c r="F1570" s="26" t="s">
        <v>1287</v>
      </c>
      <c r="G1570" s="30"/>
      <c r="H1570" s="30"/>
      <c r="I1570" s="30"/>
      <c r="J1570" s="30"/>
      <c r="K1570" s="30"/>
      <c r="L1570" s="30"/>
      <c r="M1570" s="30"/>
      <c r="N1570" s="662">
        <v>0.26</v>
      </c>
      <c r="O1570" s="30">
        <v>4</v>
      </c>
      <c r="P1570" s="30">
        <v>11.25</v>
      </c>
      <c r="Q1570" s="662">
        <f t="shared" si="24"/>
        <v>2.925</v>
      </c>
    </row>
    <row r="1571" s="1" customFormat="1" spans="1:17">
      <c r="A1571" s="650">
        <v>381</v>
      </c>
      <c r="B1571" s="679" t="s">
        <v>12206</v>
      </c>
      <c r="C1571" s="680" t="s">
        <v>12207</v>
      </c>
      <c r="D1571" s="30"/>
      <c r="E1571" s="30"/>
      <c r="F1571" s="26" t="s">
        <v>1287</v>
      </c>
      <c r="G1571" s="30"/>
      <c r="H1571" s="30"/>
      <c r="I1571" s="30"/>
      <c r="J1571" s="30"/>
      <c r="K1571" s="30"/>
      <c r="L1571" s="30"/>
      <c r="M1571" s="30"/>
      <c r="N1571" s="662">
        <v>0.2</v>
      </c>
      <c r="O1571" s="30">
        <v>3</v>
      </c>
      <c r="P1571" s="30">
        <v>11.25</v>
      </c>
      <c r="Q1571" s="662">
        <f t="shared" si="24"/>
        <v>2.25</v>
      </c>
    </row>
    <row r="1572" s="1" customFormat="1" spans="1:17">
      <c r="A1572" s="650">
        <v>382</v>
      </c>
      <c r="B1572" s="679" t="s">
        <v>8971</v>
      </c>
      <c r="C1572" s="680" t="s">
        <v>12208</v>
      </c>
      <c r="D1572" s="30"/>
      <c r="E1572" s="30"/>
      <c r="F1572" s="26" t="s">
        <v>1287</v>
      </c>
      <c r="G1572" s="30"/>
      <c r="H1572" s="30"/>
      <c r="I1572" s="30"/>
      <c r="J1572" s="30"/>
      <c r="K1572" s="30"/>
      <c r="L1572" s="30"/>
      <c r="M1572" s="30"/>
      <c r="N1572" s="662">
        <v>0.33</v>
      </c>
      <c r="O1572" s="30">
        <v>5</v>
      </c>
      <c r="P1572" s="30">
        <v>11.25</v>
      </c>
      <c r="Q1572" s="662">
        <f t="shared" si="24"/>
        <v>3.7125</v>
      </c>
    </row>
    <row r="1573" s="1" customFormat="1" spans="1:17">
      <c r="A1573" s="650">
        <v>383</v>
      </c>
      <c r="B1573" s="679" t="s">
        <v>12209</v>
      </c>
      <c r="C1573" s="680" t="s">
        <v>12210</v>
      </c>
      <c r="D1573" s="30"/>
      <c r="E1573" s="30"/>
      <c r="F1573" s="26" t="s">
        <v>1287</v>
      </c>
      <c r="G1573" s="30"/>
      <c r="H1573" s="30"/>
      <c r="I1573" s="30"/>
      <c r="J1573" s="30"/>
      <c r="K1573" s="30"/>
      <c r="L1573" s="30"/>
      <c r="M1573" s="30"/>
      <c r="N1573" s="662">
        <v>0.33</v>
      </c>
      <c r="O1573" s="30">
        <v>5</v>
      </c>
      <c r="P1573" s="30">
        <v>11.25</v>
      </c>
      <c r="Q1573" s="662">
        <f t="shared" si="24"/>
        <v>3.7125</v>
      </c>
    </row>
    <row r="1574" s="1" customFormat="1" spans="1:17">
      <c r="A1574" s="650">
        <v>384</v>
      </c>
      <c r="B1574" s="679" t="s">
        <v>12211</v>
      </c>
      <c r="C1574" s="680" t="s">
        <v>12212</v>
      </c>
      <c r="D1574" s="30"/>
      <c r="E1574" s="30"/>
      <c r="F1574" s="26" t="s">
        <v>1287</v>
      </c>
      <c r="G1574" s="30"/>
      <c r="H1574" s="30"/>
      <c r="I1574" s="30"/>
      <c r="J1574" s="30"/>
      <c r="K1574" s="30"/>
      <c r="L1574" s="30"/>
      <c r="M1574" s="30"/>
      <c r="N1574" s="662">
        <v>0.26</v>
      </c>
      <c r="O1574" s="30">
        <v>4</v>
      </c>
      <c r="P1574" s="30">
        <v>11.25</v>
      </c>
      <c r="Q1574" s="662">
        <f t="shared" si="24"/>
        <v>2.925</v>
      </c>
    </row>
    <row r="1575" s="1" customFormat="1" spans="1:17">
      <c r="A1575" s="650">
        <v>385</v>
      </c>
      <c r="B1575" s="679" t="s">
        <v>9046</v>
      </c>
      <c r="C1575" s="680" t="s">
        <v>12213</v>
      </c>
      <c r="D1575" s="30"/>
      <c r="E1575" s="30"/>
      <c r="F1575" s="26" t="s">
        <v>1287</v>
      </c>
      <c r="G1575" s="30"/>
      <c r="H1575" s="30"/>
      <c r="I1575" s="30"/>
      <c r="J1575" s="30"/>
      <c r="K1575" s="30"/>
      <c r="L1575" s="30"/>
      <c r="M1575" s="30"/>
      <c r="N1575" s="662">
        <v>0.13</v>
      </c>
      <c r="O1575" s="30">
        <v>2</v>
      </c>
      <c r="P1575" s="30">
        <v>11.25</v>
      </c>
      <c r="Q1575" s="662">
        <f t="shared" si="24"/>
        <v>1.4625</v>
      </c>
    </row>
    <row r="1576" s="1" customFormat="1" spans="1:17">
      <c r="A1576" s="650">
        <v>386</v>
      </c>
      <c r="B1576" s="679" t="s">
        <v>12214</v>
      </c>
      <c r="C1576" s="680" t="s">
        <v>12215</v>
      </c>
      <c r="D1576" s="30"/>
      <c r="E1576" s="30"/>
      <c r="F1576" s="26" t="s">
        <v>1287</v>
      </c>
      <c r="G1576" s="30"/>
      <c r="H1576" s="30"/>
      <c r="I1576" s="30"/>
      <c r="J1576" s="30"/>
      <c r="K1576" s="30"/>
      <c r="L1576" s="30"/>
      <c r="M1576" s="30"/>
      <c r="N1576" s="662">
        <v>0.33</v>
      </c>
      <c r="O1576" s="30">
        <v>5</v>
      </c>
      <c r="P1576" s="30">
        <v>11.25</v>
      </c>
      <c r="Q1576" s="662">
        <f t="shared" si="24"/>
        <v>3.7125</v>
      </c>
    </row>
    <row r="1577" s="1" customFormat="1" spans="1:17">
      <c r="A1577" s="650">
        <v>387</v>
      </c>
      <c r="B1577" s="679" t="s">
        <v>12216</v>
      </c>
      <c r="C1577" s="680" t="s">
        <v>12217</v>
      </c>
      <c r="D1577" s="30"/>
      <c r="E1577" s="30"/>
      <c r="F1577" s="26" t="s">
        <v>1287</v>
      </c>
      <c r="G1577" s="30"/>
      <c r="H1577" s="30"/>
      <c r="I1577" s="30"/>
      <c r="J1577" s="30"/>
      <c r="K1577" s="30"/>
      <c r="L1577" s="30"/>
      <c r="M1577" s="30"/>
      <c r="N1577" s="662">
        <v>0.4</v>
      </c>
      <c r="O1577" s="30">
        <v>6</v>
      </c>
      <c r="P1577" s="30">
        <v>11.25</v>
      </c>
      <c r="Q1577" s="662">
        <f t="shared" si="24"/>
        <v>4.5</v>
      </c>
    </row>
    <row r="1578" s="1" customFormat="1" spans="1:17">
      <c r="A1578" s="650">
        <v>388</v>
      </c>
      <c r="B1578" s="679" t="s">
        <v>12218</v>
      </c>
      <c r="C1578" s="680" t="s">
        <v>9611</v>
      </c>
      <c r="D1578" s="30"/>
      <c r="E1578" s="30"/>
      <c r="F1578" s="26" t="s">
        <v>1287</v>
      </c>
      <c r="G1578" s="30"/>
      <c r="H1578" s="30"/>
      <c r="I1578" s="30"/>
      <c r="J1578" s="30"/>
      <c r="K1578" s="30"/>
      <c r="L1578" s="30"/>
      <c r="M1578" s="30"/>
      <c r="N1578" s="662">
        <v>0.26</v>
      </c>
      <c r="O1578" s="30">
        <v>4</v>
      </c>
      <c r="P1578" s="30">
        <v>11.25</v>
      </c>
      <c r="Q1578" s="662">
        <f t="shared" si="24"/>
        <v>2.925</v>
      </c>
    </row>
    <row r="1579" s="1" customFormat="1" spans="1:17">
      <c r="A1579" s="650">
        <v>389</v>
      </c>
      <c r="B1579" s="679" t="s">
        <v>12219</v>
      </c>
      <c r="C1579" s="680" t="s">
        <v>5762</v>
      </c>
      <c r="D1579" s="30"/>
      <c r="E1579" s="30"/>
      <c r="F1579" s="26" t="s">
        <v>1287</v>
      </c>
      <c r="G1579" s="30"/>
      <c r="H1579" s="30"/>
      <c r="I1579" s="30"/>
      <c r="J1579" s="30"/>
      <c r="K1579" s="30"/>
      <c r="L1579" s="30"/>
      <c r="M1579" s="30"/>
      <c r="N1579" s="662">
        <v>0.07</v>
      </c>
      <c r="O1579" s="30">
        <v>1</v>
      </c>
      <c r="P1579" s="30">
        <v>11.25</v>
      </c>
      <c r="Q1579" s="662">
        <f t="shared" si="24"/>
        <v>0.7875</v>
      </c>
    </row>
    <row r="1580" s="1" customFormat="1" spans="1:17">
      <c r="A1580" s="650">
        <v>390</v>
      </c>
      <c r="B1580" s="679" t="s">
        <v>4199</v>
      </c>
      <c r="C1580" s="680" t="s">
        <v>12220</v>
      </c>
      <c r="D1580" s="30"/>
      <c r="E1580" s="30"/>
      <c r="F1580" s="26" t="s">
        <v>1287</v>
      </c>
      <c r="G1580" s="30"/>
      <c r="H1580" s="30"/>
      <c r="I1580" s="30"/>
      <c r="J1580" s="30"/>
      <c r="K1580" s="30"/>
      <c r="L1580" s="30"/>
      <c r="M1580" s="30"/>
      <c r="N1580" s="662">
        <v>0.33</v>
      </c>
      <c r="O1580" s="30">
        <v>5</v>
      </c>
      <c r="P1580" s="30">
        <v>11.25</v>
      </c>
      <c r="Q1580" s="662">
        <f t="shared" si="24"/>
        <v>3.7125</v>
      </c>
    </row>
    <row r="1581" s="1" customFormat="1" spans="1:17">
      <c r="A1581" s="650">
        <v>391</v>
      </c>
      <c r="B1581" s="679" t="s">
        <v>12221</v>
      </c>
      <c r="C1581" s="680" t="s">
        <v>12222</v>
      </c>
      <c r="D1581" s="30"/>
      <c r="E1581" s="30"/>
      <c r="F1581" s="26" t="s">
        <v>1287</v>
      </c>
      <c r="G1581" s="30"/>
      <c r="H1581" s="30"/>
      <c r="I1581" s="30"/>
      <c r="J1581" s="30"/>
      <c r="K1581" s="30"/>
      <c r="L1581" s="30"/>
      <c r="M1581" s="30"/>
      <c r="N1581" s="662">
        <v>0.26</v>
      </c>
      <c r="O1581" s="30">
        <v>4</v>
      </c>
      <c r="P1581" s="30">
        <v>11.25</v>
      </c>
      <c r="Q1581" s="662">
        <f t="shared" si="24"/>
        <v>2.925</v>
      </c>
    </row>
    <row r="1582" s="1" customFormat="1" spans="1:17">
      <c r="A1582" s="650">
        <v>392</v>
      </c>
      <c r="B1582" s="679" t="s">
        <v>12223</v>
      </c>
      <c r="C1582" s="680" t="s">
        <v>12224</v>
      </c>
      <c r="D1582" s="30"/>
      <c r="E1582" s="30"/>
      <c r="F1582" s="26" t="s">
        <v>1287</v>
      </c>
      <c r="G1582" s="30"/>
      <c r="H1582" s="30"/>
      <c r="I1582" s="30"/>
      <c r="J1582" s="30"/>
      <c r="K1582" s="30"/>
      <c r="L1582" s="30"/>
      <c r="M1582" s="30"/>
      <c r="N1582" s="662">
        <v>0.26</v>
      </c>
      <c r="O1582" s="30">
        <v>4</v>
      </c>
      <c r="P1582" s="30">
        <v>11.25</v>
      </c>
      <c r="Q1582" s="662">
        <f t="shared" si="24"/>
        <v>2.925</v>
      </c>
    </row>
    <row r="1583" s="1" customFormat="1" spans="1:17">
      <c r="A1583" s="650">
        <v>393</v>
      </c>
      <c r="B1583" s="679" t="s">
        <v>12225</v>
      </c>
      <c r="C1583" s="680" t="s">
        <v>12226</v>
      </c>
      <c r="D1583" s="30"/>
      <c r="E1583" s="30"/>
      <c r="F1583" s="26" t="s">
        <v>1287</v>
      </c>
      <c r="G1583" s="30"/>
      <c r="H1583" s="30"/>
      <c r="I1583" s="30"/>
      <c r="J1583" s="30"/>
      <c r="K1583" s="30"/>
      <c r="L1583" s="30"/>
      <c r="M1583" s="30"/>
      <c r="N1583" s="662">
        <v>0.2</v>
      </c>
      <c r="O1583" s="30">
        <v>3</v>
      </c>
      <c r="P1583" s="30">
        <v>11.25</v>
      </c>
      <c r="Q1583" s="662">
        <f t="shared" si="24"/>
        <v>2.25</v>
      </c>
    </row>
    <row r="1584" s="1" customFormat="1" spans="1:17">
      <c r="A1584" s="650">
        <v>394</v>
      </c>
      <c r="B1584" s="679" t="s">
        <v>7293</v>
      </c>
      <c r="C1584" s="680" t="s">
        <v>12227</v>
      </c>
      <c r="D1584" s="30"/>
      <c r="E1584" s="30"/>
      <c r="F1584" s="26" t="s">
        <v>1287</v>
      </c>
      <c r="G1584" s="30"/>
      <c r="H1584" s="30"/>
      <c r="I1584" s="30"/>
      <c r="J1584" s="30"/>
      <c r="K1584" s="30"/>
      <c r="L1584" s="30"/>
      <c r="M1584" s="30"/>
      <c r="N1584" s="662">
        <v>0.26</v>
      </c>
      <c r="O1584" s="30">
        <v>4</v>
      </c>
      <c r="P1584" s="30">
        <v>11.25</v>
      </c>
      <c r="Q1584" s="662">
        <f t="shared" si="24"/>
        <v>2.925</v>
      </c>
    </row>
    <row r="1585" s="1" customFormat="1" spans="1:17">
      <c r="A1585" s="650">
        <v>395</v>
      </c>
      <c r="B1585" s="679" t="s">
        <v>2088</v>
      </c>
      <c r="C1585" s="680" t="s">
        <v>12228</v>
      </c>
      <c r="D1585" s="30"/>
      <c r="E1585" s="30"/>
      <c r="F1585" s="26" t="s">
        <v>1287</v>
      </c>
      <c r="G1585" s="30"/>
      <c r="H1585" s="30"/>
      <c r="I1585" s="30"/>
      <c r="J1585" s="30"/>
      <c r="K1585" s="30"/>
      <c r="L1585" s="30"/>
      <c r="M1585" s="30"/>
      <c r="N1585" s="662">
        <v>0.2</v>
      </c>
      <c r="O1585" s="30">
        <v>3</v>
      </c>
      <c r="P1585" s="30">
        <v>11.25</v>
      </c>
      <c r="Q1585" s="662">
        <f t="shared" si="24"/>
        <v>2.25</v>
      </c>
    </row>
    <row r="1586" s="1" customFormat="1" spans="1:17">
      <c r="A1586" s="650">
        <v>396</v>
      </c>
      <c r="B1586" s="679" t="s">
        <v>12229</v>
      </c>
      <c r="C1586" s="680" t="s">
        <v>12230</v>
      </c>
      <c r="D1586" s="30"/>
      <c r="E1586" s="30"/>
      <c r="F1586" s="26" t="s">
        <v>1287</v>
      </c>
      <c r="G1586" s="30"/>
      <c r="H1586" s="30"/>
      <c r="I1586" s="30"/>
      <c r="J1586" s="30"/>
      <c r="K1586" s="30"/>
      <c r="L1586" s="30"/>
      <c r="M1586" s="30"/>
      <c r="N1586" s="662">
        <v>0.2</v>
      </c>
      <c r="O1586" s="30">
        <v>3</v>
      </c>
      <c r="P1586" s="30">
        <v>11.25</v>
      </c>
      <c r="Q1586" s="662">
        <f t="shared" si="24"/>
        <v>2.25</v>
      </c>
    </row>
    <row r="1587" s="1" customFormat="1" spans="1:17">
      <c r="A1587" s="650">
        <v>397</v>
      </c>
      <c r="B1587" s="679" t="s">
        <v>12231</v>
      </c>
      <c r="C1587" s="680" t="s">
        <v>12232</v>
      </c>
      <c r="D1587" s="30"/>
      <c r="E1587" s="30"/>
      <c r="F1587" s="26" t="s">
        <v>1287</v>
      </c>
      <c r="G1587" s="30"/>
      <c r="H1587" s="30"/>
      <c r="I1587" s="30"/>
      <c r="J1587" s="30"/>
      <c r="K1587" s="30"/>
      <c r="L1587" s="30"/>
      <c r="M1587" s="30"/>
      <c r="N1587" s="662">
        <v>0.26</v>
      </c>
      <c r="O1587" s="30">
        <v>4</v>
      </c>
      <c r="P1587" s="30">
        <v>11.25</v>
      </c>
      <c r="Q1587" s="662">
        <f t="shared" si="24"/>
        <v>2.925</v>
      </c>
    </row>
    <row r="1588" s="1" customFormat="1" spans="1:17">
      <c r="A1588" s="650">
        <v>398</v>
      </c>
      <c r="B1588" s="679" t="s">
        <v>12233</v>
      </c>
      <c r="C1588" s="680" t="s">
        <v>12234</v>
      </c>
      <c r="D1588" s="30"/>
      <c r="E1588" s="30"/>
      <c r="F1588" s="26" t="s">
        <v>1287</v>
      </c>
      <c r="G1588" s="30"/>
      <c r="H1588" s="30"/>
      <c r="I1588" s="30"/>
      <c r="J1588" s="30"/>
      <c r="K1588" s="30"/>
      <c r="L1588" s="30"/>
      <c r="M1588" s="30"/>
      <c r="N1588" s="662">
        <v>0.26</v>
      </c>
      <c r="O1588" s="30">
        <v>4</v>
      </c>
      <c r="P1588" s="30">
        <v>11.25</v>
      </c>
      <c r="Q1588" s="662">
        <f t="shared" si="24"/>
        <v>2.925</v>
      </c>
    </row>
    <row r="1589" s="1" customFormat="1" spans="1:17">
      <c r="A1589" s="650">
        <v>399</v>
      </c>
      <c r="B1589" s="679" t="s">
        <v>12235</v>
      </c>
      <c r="C1589" s="680" t="s">
        <v>12236</v>
      </c>
      <c r="D1589" s="30"/>
      <c r="E1589" s="30"/>
      <c r="F1589" s="26" t="s">
        <v>1287</v>
      </c>
      <c r="G1589" s="30"/>
      <c r="H1589" s="30"/>
      <c r="I1589" s="30"/>
      <c r="J1589" s="30"/>
      <c r="K1589" s="30"/>
      <c r="L1589" s="30"/>
      <c r="M1589" s="30"/>
      <c r="N1589" s="662">
        <v>0.2</v>
      </c>
      <c r="O1589" s="30">
        <v>3</v>
      </c>
      <c r="P1589" s="30">
        <v>11.25</v>
      </c>
      <c r="Q1589" s="662">
        <f t="shared" si="24"/>
        <v>2.25</v>
      </c>
    </row>
    <row r="1590" s="1" customFormat="1" spans="1:17">
      <c r="A1590" s="650">
        <v>400</v>
      </c>
      <c r="B1590" s="679" t="s">
        <v>12237</v>
      </c>
      <c r="C1590" s="680" t="s">
        <v>12238</v>
      </c>
      <c r="D1590" s="30"/>
      <c r="E1590" s="30"/>
      <c r="F1590" s="26" t="s">
        <v>1287</v>
      </c>
      <c r="G1590" s="30"/>
      <c r="H1590" s="30"/>
      <c r="I1590" s="30"/>
      <c r="J1590" s="30"/>
      <c r="K1590" s="30"/>
      <c r="L1590" s="30"/>
      <c r="M1590" s="30"/>
      <c r="N1590" s="662">
        <v>0.26</v>
      </c>
      <c r="O1590" s="30">
        <v>4</v>
      </c>
      <c r="P1590" s="30">
        <v>11.25</v>
      </c>
      <c r="Q1590" s="662">
        <f t="shared" si="24"/>
        <v>2.925</v>
      </c>
    </row>
    <row r="1591" s="1" customFormat="1" spans="1:17">
      <c r="A1591" s="650">
        <v>401</v>
      </c>
      <c r="B1591" s="679" t="s">
        <v>12239</v>
      </c>
      <c r="C1591" s="680" t="s">
        <v>12240</v>
      </c>
      <c r="D1591" s="30"/>
      <c r="E1591" s="30"/>
      <c r="F1591" s="26" t="s">
        <v>1287</v>
      </c>
      <c r="G1591" s="30"/>
      <c r="H1591" s="30"/>
      <c r="I1591" s="30"/>
      <c r="J1591" s="30"/>
      <c r="K1591" s="30"/>
      <c r="L1591" s="30"/>
      <c r="M1591" s="30"/>
      <c r="N1591" s="662">
        <v>0.2</v>
      </c>
      <c r="O1591" s="30">
        <v>3</v>
      </c>
      <c r="P1591" s="30">
        <v>11.25</v>
      </c>
      <c r="Q1591" s="662">
        <f t="shared" si="24"/>
        <v>2.25</v>
      </c>
    </row>
    <row r="1592" s="1" customFormat="1" spans="1:17">
      <c r="A1592" s="650">
        <v>402</v>
      </c>
      <c r="B1592" s="679" t="s">
        <v>12241</v>
      </c>
      <c r="C1592" s="680" t="s">
        <v>12242</v>
      </c>
      <c r="D1592" s="30"/>
      <c r="E1592" s="30"/>
      <c r="F1592" s="26" t="s">
        <v>1287</v>
      </c>
      <c r="G1592" s="30"/>
      <c r="H1592" s="30"/>
      <c r="I1592" s="30"/>
      <c r="J1592" s="30"/>
      <c r="K1592" s="30"/>
      <c r="L1592" s="30"/>
      <c r="M1592" s="30"/>
      <c r="N1592" s="662">
        <v>0.33</v>
      </c>
      <c r="O1592" s="30">
        <v>5</v>
      </c>
      <c r="P1592" s="30">
        <v>11.25</v>
      </c>
      <c r="Q1592" s="662">
        <f t="shared" si="24"/>
        <v>3.7125</v>
      </c>
    </row>
    <row r="1593" s="1" customFormat="1" spans="1:17">
      <c r="A1593" s="650">
        <v>403</v>
      </c>
      <c r="B1593" s="679" t="s">
        <v>12243</v>
      </c>
      <c r="C1593" s="680" t="s">
        <v>12244</v>
      </c>
      <c r="D1593" s="30"/>
      <c r="E1593" s="30"/>
      <c r="F1593" s="26" t="s">
        <v>1287</v>
      </c>
      <c r="G1593" s="30"/>
      <c r="H1593" s="30"/>
      <c r="I1593" s="30"/>
      <c r="J1593" s="30"/>
      <c r="K1593" s="30"/>
      <c r="L1593" s="30"/>
      <c r="M1593" s="30"/>
      <c r="N1593" s="662">
        <v>0.33</v>
      </c>
      <c r="O1593" s="30">
        <v>5</v>
      </c>
      <c r="P1593" s="30">
        <v>11.25</v>
      </c>
      <c r="Q1593" s="662">
        <f t="shared" si="24"/>
        <v>3.7125</v>
      </c>
    </row>
    <row r="1594" s="1" customFormat="1" spans="1:17">
      <c r="A1594" s="650">
        <v>404</v>
      </c>
      <c r="B1594" s="679" t="s">
        <v>12245</v>
      </c>
      <c r="C1594" s="680" t="s">
        <v>12246</v>
      </c>
      <c r="D1594" s="30"/>
      <c r="E1594" s="30"/>
      <c r="F1594" s="26" t="s">
        <v>1287</v>
      </c>
      <c r="G1594" s="30"/>
      <c r="H1594" s="30"/>
      <c r="I1594" s="30"/>
      <c r="J1594" s="30"/>
      <c r="K1594" s="30"/>
      <c r="L1594" s="30"/>
      <c r="M1594" s="30"/>
      <c r="N1594" s="662">
        <v>0.2</v>
      </c>
      <c r="O1594" s="30">
        <v>3</v>
      </c>
      <c r="P1594" s="30">
        <v>11.25</v>
      </c>
      <c r="Q1594" s="662">
        <f t="shared" si="24"/>
        <v>2.25</v>
      </c>
    </row>
    <row r="1595" s="1" customFormat="1" spans="1:17">
      <c r="A1595" s="650">
        <v>405</v>
      </c>
      <c r="B1595" s="679" t="s">
        <v>12247</v>
      </c>
      <c r="C1595" s="680" t="s">
        <v>12248</v>
      </c>
      <c r="D1595" s="30"/>
      <c r="E1595" s="30"/>
      <c r="F1595" s="26" t="s">
        <v>1287</v>
      </c>
      <c r="G1595" s="30"/>
      <c r="H1595" s="30"/>
      <c r="I1595" s="30"/>
      <c r="J1595" s="30"/>
      <c r="K1595" s="30"/>
      <c r="L1595" s="30"/>
      <c r="M1595" s="30"/>
      <c r="N1595" s="662">
        <v>0.33</v>
      </c>
      <c r="O1595" s="30">
        <v>5</v>
      </c>
      <c r="P1595" s="30">
        <v>11.25</v>
      </c>
      <c r="Q1595" s="662">
        <f t="shared" si="24"/>
        <v>3.7125</v>
      </c>
    </row>
    <row r="1596" s="1" customFormat="1" spans="1:17">
      <c r="A1596" s="650">
        <v>406</v>
      </c>
      <c r="B1596" s="679" t="s">
        <v>12249</v>
      </c>
      <c r="C1596" s="680" t="s">
        <v>12250</v>
      </c>
      <c r="D1596" s="30"/>
      <c r="E1596" s="30"/>
      <c r="F1596" s="26" t="s">
        <v>1287</v>
      </c>
      <c r="G1596" s="30"/>
      <c r="H1596" s="30"/>
      <c r="I1596" s="30"/>
      <c r="J1596" s="30"/>
      <c r="K1596" s="30"/>
      <c r="L1596" s="30"/>
      <c r="M1596" s="30"/>
      <c r="N1596" s="662">
        <v>0.26</v>
      </c>
      <c r="O1596" s="30">
        <v>4</v>
      </c>
      <c r="P1596" s="30">
        <v>11.25</v>
      </c>
      <c r="Q1596" s="662">
        <f t="shared" si="24"/>
        <v>2.925</v>
      </c>
    </row>
    <row r="1597" s="1" customFormat="1" spans="1:17">
      <c r="A1597" s="650">
        <v>407</v>
      </c>
      <c r="B1597" s="679" t="s">
        <v>12251</v>
      </c>
      <c r="C1597" s="680" t="s">
        <v>12252</v>
      </c>
      <c r="D1597" s="30"/>
      <c r="E1597" s="30"/>
      <c r="F1597" s="26" t="s">
        <v>1287</v>
      </c>
      <c r="G1597" s="30"/>
      <c r="H1597" s="30"/>
      <c r="I1597" s="30"/>
      <c r="J1597" s="30"/>
      <c r="K1597" s="30"/>
      <c r="L1597" s="30"/>
      <c r="M1597" s="30"/>
      <c r="N1597" s="662">
        <v>0.26</v>
      </c>
      <c r="O1597" s="30">
        <v>4</v>
      </c>
      <c r="P1597" s="30">
        <v>11.25</v>
      </c>
      <c r="Q1597" s="662">
        <f t="shared" si="24"/>
        <v>2.925</v>
      </c>
    </row>
    <row r="1598" s="1" customFormat="1" spans="1:17">
      <c r="A1598" s="650">
        <v>408</v>
      </c>
      <c r="B1598" s="679" t="s">
        <v>12253</v>
      </c>
      <c r="C1598" s="680" t="s">
        <v>12254</v>
      </c>
      <c r="D1598" s="30"/>
      <c r="E1598" s="30"/>
      <c r="F1598" s="26" t="s">
        <v>1287</v>
      </c>
      <c r="G1598" s="30"/>
      <c r="H1598" s="30"/>
      <c r="I1598" s="30"/>
      <c r="J1598" s="30"/>
      <c r="K1598" s="30"/>
      <c r="L1598" s="30"/>
      <c r="M1598" s="30"/>
      <c r="N1598" s="662">
        <v>0.33</v>
      </c>
      <c r="O1598" s="30">
        <v>5</v>
      </c>
      <c r="P1598" s="30">
        <v>11.25</v>
      </c>
      <c r="Q1598" s="662">
        <f t="shared" si="24"/>
        <v>3.7125</v>
      </c>
    </row>
    <row r="1599" s="1" customFormat="1" spans="1:17">
      <c r="A1599" s="650">
        <v>409</v>
      </c>
      <c r="B1599" s="679" t="s">
        <v>12255</v>
      </c>
      <c r="C1599" s="680" t="s">
        <v>12256</v>
      </c>
      <c r="D1599" s="30"/>
      <c r="E1599" s="30"/>
      <c r="F1599" s="26" t="s">
        <v>1287</v>
      </c>
      <c r="G1599" s="30"/>
      <c r="H1599" s="30"/>
      <c r="I1599" s="30"/>
      <c r="J1599" s="30"/>
      <c r="K1599" s="30"/>
      <c r="L1599" s="30"/>
      <c r="M1599" s="30"/>
      <c r="N1599" s="662">
        <v>0.26</v>
      </c>
      <c r="O1599" s="30">
        <v>4</v>
      </c>
      <c r="P1599" s="30">
        <v>11.25</v>
      </c>
      <c r="Q1599" s="662">
        <f t="shared" si="24"/>
        <v>2.925</v>
      </c>
    </row>
    <row r="1600" s="1" customFormat="1" spans="1:17">
      <c r="A1600" s="650">
        <v>410</v>
      </c>
      <c r="B1600" s="679" t="s">
        <v>12257</v>
      </c>
      <c r="C1600" s="680" t="s">
        <v>12258</v>
      </c>
      <c r="D1600" s="30"/>
      <c r="E1600" s="30"/>
      <c r="F1600" s="26" t="s">
        <v>1287</v>
      </c>
      <c r="G1600" s="30"/>
      <c r="H1600" s="30"/>
      <c r="I1600" s="30"/>
      <c r="J1600" s="30"/>
      <c r="K1600" s="30"/>
      <c r="L1600" s="30"/>
      <c r="M1600" s="30"/>
      <c r="N1600" s="662">
        <v>0.26</v>
      </c>
      <c r="O1600" s="30">
        <v>4</v>
      </c>
      <c r="P1600" s="30">
        <v>11.25</v>
      </c>
      <c r="Q1600" s="662">
        <f t="shared" si="24"/>
        <v>2.925</v>
      </c>
    </row>
    <row r="1601" s="1" customFormat="1" spans="1:17">
      <c r="A1601" s="650">
        <v>411</v>
      </c>
      <c r="B1601" s="679" t="s">
        <v>12259</v>
      </c>
      <c r="C1601" s="680" t="s">
        <v>12260</v>
      </c>
      <c r="D1601" s="30"/>
      <c r="E1601" s="30"/>
      <c r="F1601" s="26" t="s">
        <v>1287</v>
      </c>
      <c r="G1601" s="30"/>
      <c r="H1601" s="30"/>
      <c r="I1601" s="30"/>
      <c r="J1601" s="30"/>
      <c r="K1601" s="30"/>
      <c r="L1601" s="30"/>
      <c r="M1601" s="30"/>
      <c r="N1601" s="662">
        <v>0.2</v>
      </c>
      <c r="O1601" s="30">
        <v>3</v>
      </c>
      <c r="P1601" s="30">
        <v>11.25</v>
      </c>
      <c r="Q1601" s="662">
        <f t="shared" si="24"/>
        <v>2.25</v>
      </c>
    </row>
    <row r="1602" s="1" customFormat="1" spans="1:17">
      <c r="A1602" s="650">
        <v>412</v>
      </c>
      <c r="B1602" s="679" t="s">
        <v>12261</v>
      </c>
      <c r="C1602" s="680" t="s">
        <v>12262</v>
      </c>
      <c r="D1602" s="30"/>
      <c r="E1602" s="30"/>
      <c r="F1602" s="26" t="s">
        <v>1287</v>
      </c>
      <c r="G1602" s="30"/>
      <c r="H1602" s="30"/>
      <c r="I1602" s="30"/>
      <c r="J1602" s="30"/>
      <c r="K1602" s="30"/>
      <c r="L1602" s="30"/>
      <c r="M1602" s="30"/>
      <c r="N1602" s="662">
        <v>0.2</v>
      </c>
      <c r="O1602" s="30">
        <v>3</v>
      </c>
      <c r="P1602" s="30">
        <v>11.25</v>
      </c>
      <c r="Q1602" s="662">
        <f t="shared" si="24"/>
        <v>2.25</v>
      </c>
    </row>
    <row r="1603" s="1" customFormat="1" spans="1:17">
      <c r="A1603" s="650">
        <v>413</v>
      </c>
      <c r="B1603" s="679" t="s">
        <v>12263</v>
      </c>
      <c r="C1603" s="56" t="s">
        <v>12264</v>
      </c>
      <c r="D1603" s="30"/>
      <c r="E1603" s="30"/>
      <c r="F1603" s="26" t="s">
        <v>1287</v>
      </c>
      <c r="G1603" s="30"/>
      <c r="H1603" s="30"/>
      <c r="I1603" s="30"/>
      <c r="J1603" s="30"/>
      <c r="K1603" s="30"/>
      <c r="L1603" s="30"/>
      <c r="M1603" s="30"/>
      <c r="N1603" s="662">
        <v>0.07</v>
      </c>
      <c r="O1603" s="30">
        <v>1</v>
      </c>
      <c r="P1603" s="30">
        <v>11.25</v>
      </c>
      <c r="Q1603" s="662">
        <f t="shared" si="24"/>
        <v>0.7875</v>
      </c>
    </row>
    <row r="1604" s="1" customFormat="1" spans="1:17">
      <c r="A1604" s="650">
        <v>414</v>
      </c>
      <c r="B1604" s="679" t="s">
        <v>12265</v>
      </c>
      <c r="C1604" s="680" t="s">
        <v>5985</v>
      </c>
      <c r="D1604" s="30"/>
      <c r="E1604" s="30"/>
      <c r="F1604" s="26" t="s">
        <v>1287</v>
      </c>
      <c r="G1604" s="30"/>
      <c r="H1604" s="30"/>
      <c r="I1604" s="30"/>
      <c r="J1604" s="30"/>
      <c r="K1604" s="30"/>
      <c r="L1604" s="30"/>
      <c r="M1604" s="30"/>
      <c r="N1604" s="662">
        <v>0.26</v>
      </c>
      <c r="O1604" s="30">
        <v>4</v>
      </c>
      <c r="P1604" s="30">
        <v>11.25</v>
      </c>
      <c r="Q1604" s="662">
        <f t="shared" si="24"/>
        <v>2.925</v>
      </c>
    </row>
    <row r="1605" s="1" customFormat="1" spans="1:17">
      <c r="A1605" s="650">
        <v>415</v>
      </c>
      <c r="B1605" s="679" t="s">
        <v>12266</v>
      </c>
      <c r="C1605" s="680" t="s">
        <v>6335</v>
      </c>
      <c r="D1605" s="30"/>
      <c r="E1605" s="30"/>
      <c r="F1605" s="26" t="s">
        <v>1287</v>
      </c>
      <c r="G1605" s="30"/>
      <c r="H1605" s="30"/>
      <c r="I1605" s="30"/>
      <c r="J1605" s="30"/>
      <c r="K1605" s="30"/>
      <c r="L1605" s="30"/>
      <c r="M1605" s="30"/>
      <c r="N1605" s="662">
        <v>0.13</v>
      </c>
      <c r="O1605" s="30">
        <v>2</v>
      </c>
      <c r="P1605" s="30">
        <v>11.25</v>
      </c>
      <c r="Q1605" s="662">
        <f t="shared" si="24"/>
        <v>1.4625</v>
      </c>
    </row>
    <row r="1606" s="1" customFormat="1" spans="1:17">
      <c r="A1606" s="650">
        <v>416</v>
      </c>
      <c r="B1606" s="679" t="s">
        <v>12267</v>
      </c>
      <c r="C1606" s="56" t="s">
        <v>5962</v>
      </c>
      <c r="D1606" s="30"/>
      <c r="E1606" s="30"/>
      <c r="F1606" s="26" t="s">
        <v>1287</v>
      </c>
      <c r="G1606" s="30"/>
      <c r="H1606" s="30"/>
      <c r="I1606" s="30"/>
      <c r="J1606" s="30"/>
      <c r="K1606" s="30"/>
      <c r="L1606" s="30"/>
      <c r="M1606" s="30"/>
      <c r="N1606" s="662">
        <v>0.26</v>
      </c>
      <c r="O1606" s="30">
        <v>4</v>
      </c>
      <c r="P1606" s="30">
        <v>11.25</v>
      </c>
      <c r="Q1606" s="662">
        <f t="shared" ref="Q1606:Q1669" si="25">N1606*11.25</f>
        <v>2.925</v>
      </c>
    </row>
    <row r="1607" s="1" customFormat="1" spans="1:17">
      <c r="A1607" s="650">
        <v>417</v>
      </c>
      <c r="B1607" s="679" t="s">
        <v>12268</v>
      </c>
      <c r="C1607" s="680" t="s">
        <v>12064</v>
      </c>
      <c r="D1607" s="30"/>
      <c r="E1607" s="30"/>
      <c r="F1607" s="26" t="s">
        <v>1287</v>
      </c>
      <c r="G1607" s="30"/>
      <c r="H1607" s="30"/>
      <c r="I1607" s="30"/>
      <c r="J1607" s="30"/>
      <c r="K1607" s="30"/>
      <c r="L1607" s="30"/>
      <c r="M1607" s="30"/>
      <c r="N1607" s="662">
        <v>0.07</v>
      </c>
      <c r="O1607" s="30">
        <v>1</v>
      </c>
      <c r="P1607" s="30">
        <v>11.25</v>
      </c>
      <c r="Q1607" s="662">
        <f t="shared" si="25"/>
        <v>0.7875</v>
      </c>
    </row>
    <row r="1608" s="1" customFormat="1" spans="1:17">
      <c r="A1608" s="650">
        <v>418</v>
      </c>
      <c r="B1608" s="679" t="s">
        <v>12269</v>
      </c>
      <c r="C1608" s="680" t="s">
        <v>12270</v>
      </c>
      <c r="D1608" s="30"/>
      <c r="E1608" s="30"/>
      <c r="F1608" s="26" t="s">
        <v>1287</v>
      </c>
      <c r="G1608" s="30"/>
      <c r="H1608" s="30"/>
      <c r="I1608" s="30"/>
      <c r="J1608" s="30"/>
      <c r="K1608" s="30"/>
      <c r="L1608" s="30"/>
      <c r="M1608" s="30"/>
      <c r="N1608" s="662">
        <v>0.07</v>
      </c>
      <c r="O1608" s="30">
        <v>1</v>
      </c>
      <c r="P1608" s="30">
        <v>11.25</v>
      </c>
      <c r="Q1608" s="662">
        <f t="shared" si="25"/>
        <v>0.7875</v>
      </c>
    </row>
    <row r="1609" s="1" customFormat="1" spans="1:17">
      <c r="A1609" s="650">
        <v>419</v>
      </c>
      <c r="B1609" s="679" t="s">
        <v>2525</v>
      </c>
      <c r="C1609" s="680" t="s">
        <v>12271</v>
      </c>
      <c r="D1609" s="30"/>
      <c r="E1609" s="30"/>
      <c r="F1609" s="26" t="s">
        <v>1287</v>
      </c>
      <c r="G1609" s="30"/>
      <c r="H1609" s="30"/>
      <c r="I1609" s="30"/>
      <c r="J1609" s="30"/>
      <c r="K1609" s="30"/>
      <c r="L1609" s="30"/>
      <c r="M1609" s="30"/>
      <c r="N1609" s="662">
        <v>0.26</v>
      </c>
      <c r="O1609" s="30">
        <v>4</v>
      </c>
      <c r="P1609" s="30">
        <v>11.25</v>
      </c>
      <c r="Q1609" s="662">
        <f t="shared" si="25"/>
        <v>2.925</v>
      </c>
    </row>
    <row r="1610" s="1" customFormat="1" spans="1:17">
      <c r="A1610" s="650">
        <v>420</v>
      </c>
      <c r="B1610" s="679" t="s">
        <v>12272</v>
      </c>
      <c r="C1610" s="680" t="s">
        <v>12273</v>
      </c>
      <c r="D1610" s="30"/>
      <c r="E1610" s="30"/>
      <c r="F1610" s="26" t="s">
        <v>1287</v>
      </c>
      <c r="G1610" s="30"/>
      <c r="H1610" s="30"/>
      <c r="I1610" s="30"/>
      <c r="J1610" s="30"/>
      <c r="K1610" s="30"/>
      <c r="L1610" s="30"/>
      <c r="M1610" s="30"/>
      <c r="N1610" s="662">
        <v>0.26</v>
      </c>
      <c r="O1610" s="30">
        <v>4</v>
      </c>
      <c r="P1610" s="30">
        <v>11.25</v>
      </c>
      <c r="Q1610" s="662">
        <f t="shared" si="25"/>
        <v>2.925</v>
      </c>
    </row>
    <row r="1611" s="1" customFormat="1" spans="1:17">
      <c r="A1611" s="650">
        <v>421</v>
      </c>
      <c r="B1611" s="679" t="s">
        <v>4886</v>
      </c>
      <c r="C1611" s="680" t="s">
        <v>12274</v>
      </c>
      <c r="D1611" s="30"/>
      <c r="E1611" s="30"/>
      <c r="F1611" s="26" t="s">
        <v>1287</v>
      </c>
      <c r="G1611" s="30"/>
      <c r="H1611" s="30"/>
      <c r="I1611" s="30"/>
      <c r="J1611" s="30"/>
      <c r="K1611" s="30"/>
      <c r="L1611" s="30"/>
      <c r="M1611" s="30"/>
      <c r="N1611" s="662">
        <v>0.33</v>
      </c>
      <c r="O1611" s="30">
        <v>5</v>
      </c>
      <c r="P1611" s="30">
        <v>11.25</v>
      </c>
      <c r="Q1611" s="662">
        <f t="shared" si="25"/>
        <v>3.7125</v>
      </c>
    </row>
    <row r="1612" s="1" customFormat="1" spans="1:17">
      <c r="A1612" s="650">
        <v>422</v>
      </c>
      <c r="B1612" s="679" t="s">
        <v>12275</v>
      </c>
      <c r="C1612" s="680" t="s">
        <v>5774</v>
      </c>
      <c r="D1612" s="30"/>
      <c r="E1612" s="30"/>
      <c r="F1612" s="26" t="s">
        <v>1287</v>
      </c>
      <c r="G1612" s="30"/>
      <c r="H1612" s="30"/>
      <c r="I1612" s="30"/>
      <c r="J1612" s="30"/>
      <c r="K1612" s="30"/>
      <c r="L1612" s="30"/>
      <c r="M1612" s="30"/>
      <c r="N1612" s="662">
        <v>0.07</v>
      </c>
      <c r="O1612" s="30">
        <v>1</v>
      </c>
      <c r="P1612" s="30">
        <v>11.25</v>
      </c>
      <c r="Q1612" s="662">
        <f t="shared" si="25"/>
        <v>0.7875</v>
      </c>
    </row>
    <row r="1613" s="1" customFormat="1" spans="1:17">
      <c r="A1613" s="650">
        <v>423</v>
      </c>
      <c r="B1613" s="679" t="s">
        <v>12276</v>
      </c>
      <c r="C1613" s="680" t="s">
        <v>12277</v>
      </c>
      <c r="D1613" s="30"/>
      <c r="E1613" s="30"/>
      <c r="F1613" s="26" t="s">
        <v>1287</v>
      </c>
      <c r="G1613" s="30"/>
      <c r="H1613" s="30"/>
      <c r="I1613" s="30"/>
      <c r="J1613" s="30"/>
      <c r="K1613" s="30"/>
      <c r="L1613" s="30"/>
      <c r="M1613" s="30"/>
      <c r="N1613" s="662">
        <v>0.07</v>
      </c>
      <c r="O1613" s="30">
        <v>1</v>
      </c>
      <c r="P1613" s="30">
        <v>11.25</v>
      </c>
      <c r="Q1613" s="662">
        <f t="shared" si="25"/>
        <v>0.7875</v>
      </c>
    </row>
    <row r="1614" s="1" customFormat="1" spans="1:17">
      <c r="A1614" s="650">
        <v>424</v>
      </c>
      <c r="B1614" s="679" t="s">
        <v>12278</v>
      </c>
      <c r="C1614" s="680" t="s">
        <v>5479</v>
      </c>
      <c r="D1614" s="30"/>
      <c r="E1614" s="30"/>
      <c r="F1614" s="26" t="s">
        <v>1287</v>
      </c>
      <c r="G1614" s="30"/>
      <c r="H1614" s="30"/>
      <c r="I1614" s="30"/>
      <c r="J1614" s="30"/>
      <c r="K1614" s="30"/>
      <c r="L1614" s="30"/>
      <c r="M1614" s="30"/>
      <c r="N1614" s="662">
        <v>0.46</v>
      </c>
      <c r="O1614" s="30">
        <v>7</v>
      </c>
      <c r="P1614" s="30">
        <v>11.25</v>
      </c>
      <c r="Q1614" s="662">
        <f t="shared" si="25"/>
        <v>5.175</v>
      </c>
    </row>
    <row r="1615" s="1" customFormat="1" spans="1:17">
      <c r="A1615" s="650">
        <v>425</v>
      </c>
      <c r="B1615" s="679" t="s">
        <v>12279</v>
      </c>
      <c r="C1615" s="680" t="s">
        <v>6181</v>
      </c>
      <c r="D1615" s="30"/>
      <c r="E1615" s="30"/>
      <c r="F1615" s="26" t="s">
        <v>1287</v>
      </c>
      <c r="G1615" s="30"/>
      <c r="H1615" s="30"/>
      <c r="I1615" s="30"/>
      <c r="J1615" s="30"/>
      <c r="K1615" s="30"/>
      <c r="L1615" s="30"/>
      <c r="M1615" s="30"/>
      <c r="N1615" s="662">
        <v>0.2</v>
      </c>
      <c r="O1615" s="30">
        <v>3</v>
      </c>
      <c r="P1615" s="30">
        <v>11.25</v>
      </c>
      <c r="Q1615" s="662">
        <f t="shared" si="25"/>
        <v>2.25</v>
      </c>
    </row>
    <row r="1616" s="1" customFormat="1" spans="1:17">
      <c r="A1616" s="650">
        <v>426</v>
      </c>
      <c r="B1616" s="679" t="s">
        <v>12280</v>
      </c>
      <c r="C1616" s="680" t="s">
        <v>12281</v>
      </c>
      <c r="D1616" s="30"/>
      <c r="E1616" s="30"/>
      <c r="F1616" s="26" t="s">
        <v>1287</v>
      </c>
      <c r="G1616" s="30"/>
      <c r="H1616" s="30"/>
      <c r="I1616" s="30"/>
      <c r="J1616" s="30"/>
      <c r="K1616" s="30"/>
      <c r="L1616" s="30"/>
      <c r="M1616" s="30"/>
      <c r="N1616" s="662">
        <v>0.4</v>
      </c>
      <c r="O1616" s="30">
        <v>6</v>
      </c>
      <c r="P1616" s="30">
        <v>11.25</v>
      </c>
      <c r="Q1616" s="662">
        <f t="shared" si="25"/>
        <v>4.5</v>
      </c>
    </row>
    <row r="1617" s="1" customFormat="1" spans="1:17">
      <c r="A1617" s="650">
        <v>427</v>
      </c>
      <c r="B1617" s="679" t="s">
        <v>12282</v>
      </c>
      <c r="C1617" s="680" t="s">
        <v>12283</v>
      </c>
      <c r="D1617" s="30"/>
      <c r="E1617" s="30"/>
      <c r="F1617" s="26" t="s">
        <v>1287</v>
      </c>
      <c r="G1617" s="30"/>
      <c r="H1617" s="30"/>
      <c r="I1617" s="30"/>
      <c r="J1617" s="30"/>
      <c r="K1617" s="30"/>
      <c r="L1617" s="30"/>
      <c r="M1617" s="30"/>
      <c r="N1617" s="662">
        <v>0.33</v>
      </c>
      <c r="O1617" s="30">
        <v>5</v>
      </c>
      <c r="P1617" s="30">
        <v>11.25</v>
      </c>
      <c r="Q1617" s="662">
        <f t="shared" si="25"/>
        <v>3.7125</v>
      </c>
    </row>
    <row r="1618" s="1" customFormat="1" spans="1:17">
      <c r="A1618" s="650">
        <v>428</v>
      </c>
      <c r="B1618" s="679" t="s">
        <v>12284</v>
      </c>
      <c r="C1618" s="680" t="s">
        <v>12285</v>
      </c>
      <c r="D1618" s="30"/>
      <c r="E1618" s="30"/>
      <c r="F1618" s="26" t="s">
        <v>1287</v>
      </c>
      <c r="G1618" s="30"/>
      <c r="H1618" s="30"/>
      <c r="I1618" s="30"/>
      <c r="J1618" s="30"/>
      <c r="K1618" s="30"/>
      <c r="L1618" s="30"/>
      <c r="M1618" s="30"/>
      <c r="N1618" s="662">
        <v>0.33</v>
      </c>
      <c r="O1618" s="30">
        <v>5</v>
      </c>
      <c r="P1618" s="30">
        <v>11.25</v>
      </c>
      <c r="Q1618" s="662">
        <f t="shared" si="25"/>
        <v>3.7125</v>
      </c>
    </row>
    <row r="1619" s="1" customFormat="1" spans="1:17">
      <c r="A1619" s="650">
        <v>429</v>
      </c>
      <c r="B1619" s="679" t="s">
        <v>12286</v>
      </c>
      <c r="C1619" s="680" t="s">
        <v>12287</v>
      </c>
      <c r="D1619" s="30"/>
      <c r="E1619" s="30"/>
      <c r="F1619" s="26" t="s">
        <v>1287</v>
      </c>
      <c r="G1619" s="30"/>
      <c r="H1619" s="30"/>
      <c r="I1619" s="30"/>
      <c r="J1619" s="30"/>
      <c r="K1619" s="30"/>
      <c r="L1619" s="30"/>
      <c r="M1619" s="30"/>
      <c r="N1619" s="662">
        <v>0.33</v>
      </c>
      <c r="O1619" s="30">
        <v>5</v>
      </c>
      <c r="P1619" s="30">
        <v>11.25</v>
      </c>
      <c r="Q1619" s="662">
        <f t="shared" si="25"/>
        <v>3.7125</v>
      </c>
    </row>
    <row r="1620" s="1" customFormat="1" spans="1:17">
      <c r="A1620" s="650">
        <v>430</v>
      </c>
      <c r="B1620" s="679" t="s">
        <v>12288</v>
      </c>
      <c r="C1620" s="680" t="s">
        <v>12289</v>
      </c>
      <c r="D1620" s="30"/>
      <c r="E1620" s="30"/>
      <c r="F1620" s="26" t="s">
        <v>1287</v>
      </c>
      <c r="G1620" s="30"/>
      <c r="H1620" s="30"/>
      <c r="I1620" s="30"/>
      <c r="J1620" s="30"/>
      <c r="K1620" s="30"/>
      <c r="L1620" s="30"/>
      <c r="M1620" s="30"/>
      <c r="N1620" s="662">
        <v>0.26</v>
      </c>
      <c r="O1620" s="30">
        <v>4</v>
      </c>
      <c r="P1620" s="30">
        <v>11.25</v>
      </c>
      <c r="Q1620" s="662">
        <f t="shared" si="25"/>
        <v>2.925</v>
      </c>
    </row>
    <row r="1621" s="1" customFormat="1" spans="1:17">
      <c r="A1621" s="650">
        <v>431</v>
      </c>
      <c r="B1621" s="679" t="s">
        <v>12290</v>
      </c>
      <c r="C1621" s="680" t="s">
        <v>12291</v>
      </c>
      <c r="D1621" s="30"/>
      <c r="E1621" s="30"/>
      <c r="F1621" s="26" t="s">
        <v>1287</v>
      </c>
      <c r="G1621" s="30"/>
      <c r="H1621" s="30"/>
      <c r="I1621" s="30"/>
      <c r="J1621" s="30"/>
      <c r="K1621" s="30"/>
      <c r="L1621" s="30"/>
      <c r="M1621" s="30"/>
      <c r="N1621" s="662">
        <v>0.33</v>
      </c>
      <c r="O1621" s="30">
        <v>5</v>
      </c>
      <c r="P1621" s="30">
        <v>11.25</v>
      </c>
      <c r="Q1621" s="662">
        <f t="shared" si="25"/>
        <v>3.7125</v>
      </c>
    </row>
    <row r="1622" s="1" customFormat="1" spans="1:17">
      <c r="A1622" s="650">
        <v>432</v>
      </c>
      <c r="B1622" s="679" t="s">
        <v>12292</v>
      </c>
      <c r="C1622" s="680" t="s">
        <v>12293</v>
      </c>
      <c r="D1622" s="30"/>
      <c r="E1622" s="30"/>
      <c r="F1622" s="26" t="s">
        <v>1287</v>
      </c>
      <c r="G1622" s="30"/>
      <c r="H1622" s="30"/>
      <c r="I1622" s="30"/>
      <c r="J1622" s="30"/>
      <c r="K1622" s="30"/>
      <c r="L1622" s="30"/>
      <c r="M1622" s="30"/>
      <c r="N1622" s="662">
        <v>0.2</v>
      </c>
      <c r="O1622" s="30">
        <v>3</v>
      </c>
      <c r="P1622" s="30">
        <v>11.25</v>
      </c>
      <c r="Q1622" s="662">
        <f t="shared" si="25"/>
        <v>2.25</v>
      </c>
    </row>
    <row r="1623" s="1" customFormat="1" spans="1:17">
      <c r="A1623" s="650">
        <v>433</v>
      </c>
      <c r="B1623" s="679" t="s">
        <v>12294</v>
      </c>
      <c r="C1623" s="680" t="s">
        <v>12295</v>
      </c>
      <c r="D1623" s="30"/>
      <c r="E1623" s="30"/>
      <c r="F1623" s="26" t="s">
        <v>1287</v>
      </c>
      <c r="G1623" s="30"/>
      <c r="H1623" s="30"/>
      <c r="I1623" s="30"/>
      <c r="J1623" s="30"/>
      <c r="K1623" s="30"/>
      <c r="L1623" s="30"/>
      <c r="M1623" s="30"/>
      <c r="N1623" s="662">
        <v>0.26</v>
      </c>
      <c r="O1623" s="30">
        <v>4</v>
      </c>
      <c r="P1623" s="30">
        <v>11.25</v>
      </c>
      <c r="Q1623" s="662">
        <f t="shared" si="25"/>
        <v>2.925</v>
      </c>
    </row>
    <row r="1624" s="1" customFormat="1" spans="1:17">
      <c r="A1624" s="650">
        <v>434</v>
      </c>
      <c r="B1624" s="679" t="s">
        <v>8563</v>
      </c>
      <c r="C1624" s="680" t="s">
        <v>12296</v>
      </c>
      <c r="D1624" s="30"/>
      <c r="E1624" s="30"/>
      <c r="F1624" s="26" t="s">
        <v>1287</v>
      </c>
      <c r="G1624" s="30"/>
      <c r="H1624" s="30"/>
      <c r="I1624" s="30"/>
      <c r="J1624" s="30"/>
      <c r="K1624" s="30"/>
      <c r="L1624" s="30"/>
      <c r="M1624" s="30"/>
      <c r="N1624" s="662">
        <v>0.26</v>
      </c>
      <c r="O1624" s="30">
        <v>4</v>
      </c>
      <c r="P1624" s="30">
        <v>11.25</v>
      </c>
      <c r="Q1624" s="662">
        <f t="shared" si="25"/>
        <v>2.925</v>
      </c>
    </row>
    <row r="1625" s="1" customFormat="1" spans="1:17">
      <c r="A1625" s="650">
        <v>435</v>
      </c>
      <c r="B1625" s="679" t="s">
        <v>12297</v>
      </c>
      <c r="C1625" s="680" t="s">
        <v>12298</v>
      </c>
      <c r="D1625" s="30"/>
      <c r="E1625" s="30"/>
      <c r="F1625" s="26" t="s">
        <v>1287</v>
      </c>
      <c r="G1625" s="30"/>
      <c r="H1625" s="30"/>
      <c r="I1625" s="30"/>
      <c r="J1625" s="30"/>
      <c r="K1625" s="30"/>
      <c r="L1625" s="30"/>
      <c r="M1625" s="30"/>
      <c r="N1625" s="662">
        <v>0.33</v>
      </c>
      <c r="O1625" s="30">
        <v>5</v>
      </c>
      <c r="P1625" s="30">
        <v>11.25</v>
      </c>
      <c r="Q1625" s="662">
        <f t="shared" si="25"/>
        <v>3.7125</v>
      </c>
    </row>
    <row r="1626" s="1" customFormat="1" spans="1:17">
      <c r="A1626" s="650">
        <v>436</v>
      </c>
      <c r="B1626" s="679" t="s">
        <v>3616</v>
      </c>
      <c r="C1626" s="680" t="s">
        <v>12299</v>
      </c>
      <c r="D1626" s="30"/>
      <c r="E1626" s="30"/>
      <c r="F1626" s="26" t="s">
        <v>1287</v>
      </c>
      <c r="G1626" s="30"/>
      <c r="H1626" s="30"/>
      <c r="I1626" s="30"/>
      <c r="J1626" s="30"/>
      <c r="K1626" s="30"/>
      <c r="L1626" s="30"/>
      <c r="M1626" s="30"/>
      <c r="N1626" s="662">
        <v>0.33</v>
      </c>
      <c r="O1626" s="30">
        <v>5</v>
      </c>
      <c r="P1626" s="30">
        <v>11.25</v>
      </c>
      <c r="Q1626" s="662">
        <f t="shared" si="25"/>
        <v>3.7125</v>
      </c>
    </row>
    <row r="1627" s="1" customFormat="1" spans="1:17">
      <c r="A1627" s="650">
        <v>437</v>
      </c>
      <c r="B1627" s="679" t="s">
        <v>12300</v>
      </c>
      <c r="C1627" s="680" t="s">
        <v>12301</v>
      </c>
      <c r="D1627" s="30"/>
      <c r="E1627" s="30"/>
      <c r="F1627" s="26" t="s">
        <v>1287</v>
      </c>
      <c r="G1627" s="30"/>
      <c r="H1627" s="30"/>
      <c r="I1627" s="30"/>
      <c r="J1627" s="30"/>
      <c r="K1627" s="30"/>
      <c r="L1627" s="30"/>
      <c r="M1627" s="30"/>
      <c r="N1627" s="662">
        <v>0.26</v>
      </c>
      <c r="O1627" s="30">
        <v>4</v>
      </c>
      <c r="P1627" s="30">
        <v>11.25</v>
      </c>
      <c r="Q1627" s="662">
        <f t="shared" si="25"/>
        <v>2.925</v>
      </c>
    </row>
    <row r="1628" s="1" customFormat="1" spans="1:17">
      <c r="A1628" s="650">
        <v>438</v>
      </c>
      <c r="B1628" s="679" t="s">
        <v>12302</v>
      </c>
      <c r="C1628" s="680" t="s">
        <v>12303</v>
      </c>
      <c r="D1628" s="30"/>
      <c r="E1628" s="30"/>
      <c r="F1628" s="26" t="s">
        <v>1287</v>
      </c>
      <c r="G1628" s="30"/>
      <c r="H1628" s="30"/>
      <c r="I1628" s="30"/>
      <c r="J1628" s="30"/>
      <c r="K1628" s="30"/>
      <c r="L1628" s="30"/>
      <c r="M1628" s="30"/>
      <c r="N1628" s="662">
        <v>0.4</v>
      </c>
      <c r="O1628" s="30">
        <v>6</v>
      </c>
      <c r="P1628" s="30">
        <v>11.25</v>
      </c>
      <c r="Q1628" s="662">
        <f t="shared" si="25"/>
        <v>4.5</v>
      </c>
    </row>
    <row r="1629" s="1" customFormat="1" spans="1:17">
      <c r="A1629" s="650">
        <v>439</v>
      </c>
      <c r="B1629" s="679" t="s">
        <v>12304</v>
      </c>
      <c r="C1629" s="680" t="s">
        <v>12305</v>
      </c>
      <c r="D1629" s="30"/>
      <c r="E1629" s="30"/>
      <c r="F1629" s="26" t="s">
        <v>1287</v>
      </c>
      <c r="G1629" s="30"/>
      <c r="H1629" s="30"/>
      <c r="I1629" s="30"/>
      <c r="J1629" s="30"/>
      <c r="K1629" s="30"/>
      <c r="L1629" s="30"/>
      <c r="M1629" s="30"/>
      <c r="N1629" s="662">
        <v>0.33</v>
      </c>
      <c r="O1629" s="30">
        <v>5</v>
      </c>
      <c r="P1629" s="30">
        <v>11.25</v>
      </c>
      <c r="Q1629" s="662">
        <f t="shared" si="25"/>
        <v>3.7125</v>
      </c>
    </row>
    <row r="1630" s="1" customFormat="1" spans="1:17">
      <c r="A1630" s="650">
        <v>440</v>
      </c>
      <c r="B1630" s="679" t="s">
        <v>11316</v>
      </c>
      <c r="C1630" s="680" t="s">
        <v>2125</v>
      </c>
      <c r="D1630" s="30"/>
      <c r="E1630" s="30"/>
      <c r="F1630" s="26" t="s">
        <v>1287</v>
      </c>
      <c r="G1630" s="30"/>
      <c r="H1630" s="30"/>
      <c r="I1630" s="30"/>
      <c r="J1630" s="30"/>
      <c r="K1630" s="30"/>
      <c r="L1630" s="30"/>
      <c r="M1630" s="30"/>
      <c r="N1630" s="662">
        <v>0.26</v>
      </c>
      <c r="O1630" s="30">
        <v>4</v>
      </c>
      <c r="P1630" s="30">
        <v>11.25</v>
      </c>
      <c r="Q1630" s="662">
        <f t="shared" si="25"/>
        <v>2.925</v>
      </c>
    </row>
    <row r="1631" s="1" customFormat="1" spans="1:17">
      <c r="A1631" s="650">
        <v>441</v>
      </c>
      <c r="B1631" s="679" t="s">
        <v>12306</v>
      </c>
      <c r="C1631" s="680" t="s">
        <v>12307</v>
      </c>
      <c r="D1631" s="30"/>
      <c r="E1631" s="30"/>
      <c r="F1631" s="26" t="s">
        <v>1287</v>
      </c>
      <c r="G1631" s="30"/>
      <c r="H1631" s="30"/>
      <c r="I1631" s="30"/>
      <c r="J1631" s="30"/>
      <c r="K1631" s="30"/>
      <c r="L1631" s="30"/>
      <c r="M1631" s="30"/>
      <c r="N1631" s="662">
        <v>0.2</v>
      </c>
      <c r="O1631" s="30">
        <v>3</v>
      </c>
      <c r="P1631" s="30">
        <v>11.25</v>
      </c>
      <c r="Q1631" s="662">
        <f t="shared" si="25"/>
        <v>2.25</v>
      </c>
    </row>
    <row r="1632" s="1" customFormat="1" spans="1:17">
      <c r="A1632" s="650">
        <v>442</v>
      </c>
      <c r="B1632" s="679" t="s">
        <v>5167</v>
      </c>
      <c r="C1632" s="680" t="s">
        <v>6181</v>
      </c>
      <c r="D1632" s="30"/>
      <c r="E1632" s="30"/>
      <c r="F1632" s="26" t="s">
        <v>1287</v>
      </c>
      <c r="G1632" s="30"/>
      <c r="H1632" s="30"/>
      <c r="I1632" s="30"/>
      <c r="J1632" s="30"/>
      <c r="K1632" s="30"/>
      <c r="L1632" s="30"/>
      <c r="M1632" s="30"/>
      <c r="N1632" s="662">
        <v>0.26</v>
      </c>
      <c r="O1632" s="30">
        <v>4</v>
      </c>
      <c r="P1632" s="30">
        <v>11.25</v>
      </c>
      <c r="Q1632" s="662">
        <f t="shared" si="25"/>
        <v>2.925</v>
      </c>
    </row>
    <row r="1633" s="1" customFormat="1" spans="1:17">
      <c r="A1633" s="650">
        <v>443</v>
      </c>
      <c r="B1633" s="679" t="s">
        <v>12308</v>
      </c>
      <c r="C1633" s="680" t="s">
        <v>12309</v>
      </c>
      <c r="D1633" s="30"/>
      <c r="E1633" s="30"/>
      <c r="F1633" s="26" t="s">
        <v>1287</v>
      </c>
      <c r="G1633" s="30"/>
      <c r="H1633" s="30"/>
      <c r="I1633" s="30"/>
      <c r="J1633" s="30"/>
      <c r="K1633" s="30"/>
      <c r="L1633" s="30"/>
      <c r="M1633" s="30"/>
      <c r="N1633" s="662">
        <v>0.26</v>
      </c>
      <c r="O1633" s="30">
        <v>4</v>
      </c>
      <c r="P1633" s="30">
        <v>11.25</v>
      </c>
      <c r="Q1633" s="662">
        <f t="shared" si="25"/>
        <v>2.925</v>
      </c>
    </row>
    <row r="1634" s="1" customFormat="1" spans="1:17">
      <c r="A1634" s="650">
        <v>444</v>
      </c>
      <c r="B1634" s="679" t="s">
        <v>12310</v>
      </c>
      <c r="C1634" s="680" t="s">
        <v>2434</v>
      </c>
      <c r="D1634" s="30"/>
      <c r="E1634" s="30"/>
      <c r="F1634" s="26" t="s">
        <v>1287</v>
      </c>
      <c r="G1634" s="30"/>
      <c r="H1634" s="30"/>
      <c r="I1634" s="30"/>
      <c r="J1634" s="30"/>
      <c r="K1634" s="30"/>
      <c r="L1634" s="30"/>
      <c r="M1634" s="30"/>
      <c r="N1634" s="662">
        <v>0.2</v>
      </c>
      <c r="O1634" s="30">
        <v>3</v>
      </c>
      <c r="P1634" s="30">
        <v>11.25</v>
      </c>
      <c r="Q1634" s="662">
        <f t="shared" si="25"/>
        <v>2.25</v>
      </c>
    </row>
    <row r="1635" s="1" customFormat="1" spans="1:17">
      <c r="A1635" s="650">
        <v>445</v>
      </c>
      <c r="B1635" s="679" t="s">
        <v>12311</v>
      </c>
      <c r="C1635" s="680" t="s">
        <v>12312</v>
      </c>
      <c r="D1635" s="30"/>
      <c r="E1635" s="30"/>
      <c r="F1635" s="26" t="s">
        <v>1287</v>
      </c>
      <c r="G1635" s="30"/>
      <c r="H1635" s="30"/>
      <c r="I1635" s="30"/>
      <c r="J1635" s="30"/>
      <c r="K1635" s="30"/>
      <c r="L1635" s="30"/>
      <c r="M1635" s="30"/>
      <c r="N1635" s="662">
        <v>0.13</v>
      </c>
      <c r="O1635" s="30">
        <v>2</v>
      </c>
      <c r="P1635" s="30">
        <v>11.25</v>
      </c>
      <c r="Q1635" s="662">
        <f t="shared" si="25"/>
        <v>1.4625</v>
      </c>
    </row>
    <row r="1636" s="1" customFormat="1" spans="1:17">
      <c r="A1636" s="650">
        <v>446</v>
      </c>
      <c r="B1636" s="679" t="s">
        <v>12313</v>
      </c>
      <c r="C1636" s="680" t="s">
        <v>12314</v>
      </c>
      <c r="D1636" s="30"/>
      <c r="E1636" s="30"/>
      <c r="F1636" s="26" t="s">
        <v>1287</v>
      </c>
      <c r="G1636" s="30"/>
      <c r="H1636" s="30"/>
      <c r="I1636" s="30"/>
      <c r="J1636" s="30"/>
      <c r="K1636" s="30"/>
      <c r="L1636" s="30"/>
      <c r="M1636" s="30"/>
      <c r="N1636" s="662">
        <v>0.13</v>
      </c>
      <c r="O1636" s="30">
        <v>2</v>
      </c>
      <c r="P1636" s="30">
        <v>11.25</v>
      </c>
      <c r="Q1636" s="662">
        <f t="shared" si="25"/>
        <v>1.4625</v>
      </c>
    </row>
    <row r="1637" s="1" customFormat="1" spans="1:17">
      <c r="A1637" s="650">
        <v>447</v>
      </c>
      <c r="B1637" s="679" t="s">
        <v>12315</v>
      </c>
      <c r="C1637" s="680" t="s">
        <v>12316</v>
      </c>
      <c r="D1637" s="30"/>
      <c r="E1637" s="30"/>
      <c r="F1637" s="26" t="s">
        <v>1287</v>
      </c>
      <c r="G1637" s="30"/>
      <c r="H1637" s="30"/>
      <c r="I1637" s="30"/>
      <c r="J1637" s="30"/>
      <c r="K1637" s="30"/>
      <c r="L1637" s="30"/>
      <c r="M1637" s="30"/>
      <c r="N1637" s="662">
        <v>0.4</v>
      </c>
      <c r="O1637" s="30">
        <v>6</v>
      </c>
      <c r="P1637" s="30">
        <v>11.25</v>
      </c>
      <c r="Q1637" s="662">
        <f t="shared" si="25"/>
        <v>4.5</v>
      </c>
    </row>
    <row r="1638" s="1" customFormat="1" spans="1:17">
      <c r="A1638" s="650">
        <v>448</v>
      </c>
      <c r="B1638" s="679" t="s">
        <v>12317</v>
      </c>
      <c r="C1638" s="680" t="s">
        <v>12318</v>
      </c>
      <c r="D1638" s="30"/>
      <c r="E1638" s="30"/>
      <c r="F1638" s="26" t="s">
        <v>1287</v>
      </c>
      <c r="G1638" s="30"/>
      <c r="H1638" s="30"/>
      <c r="I1638" s="30"/>
      <c r="J1638" s="30"/>
      <c r="K1638" s="30"/>
      <c r="L1638" s="30"/>
      <c r="M1638" s="30"/>
      <c r="N1638" s="662">
        <v>0.26</v>
      </c>
      <c r="O1638" s="30">
        <v>4</v>
      </c>
      <c r="P1638" s="30">
        <v>11.25</v>
      </c>
      <c r="Q1638" s="662">
        <f t="shared" si="25"/>
        <v>2.925</v>
      </c>
    </row>
    <row r="1639" s="1" customFormat="1" spans="1:17">
      <c r="A1639" s="650">
        <v>449</v>
      </c>
      <c r="B1639" s="679" t="s">
        <v>12319</v>
      </c>
      <c r="C1639" s="680" t="s">
        <v>12320</v>
      </c>
      <c r="D1639" s="30"/>
      <c r="E1639" s="30"/>
      <c r="F1639" s="26" t="s">
        <v>1287</v>
      </c>
      <c r="G1639" s="30"/>
      <c r="H1639" s="30"/>
      <c r="I1639" s="30"/>
      <c r="J1639" s="30"/>
      <c r="K1639" s="30"/>
      <c r="L1639" s="30"/>
      <c r="M1639" s="30"/>
      <c r="N1639" s="662">
        <v>0.26</v>
      </c>
      <c r="O1639" s="30">
        <v>4</v>
      </c>
      <c r="P1639" s="30">
        <v>11.25</v>
      </c>
      <c r="Q1639" s="662">
        <f t="shared" si="25"/>
        <v>2.925</v>
      </c>
    </row>
    <row r="1640" s="1" customFormat="1" spans="1:17">
      <c r="A1640" s="650">
        <v>450</v>
      </c>
      <c r="B1640" s="679" t="s">
        <v>8776</v>
      </c>
      <c r="C1640" s="680" t="s">
        <v>12321</v>
      </c>
      <c r="D1640" s="30"/>
      <c r="E1640" s="30"/>
      <c r="F1640" s="26" t="s">
        <v>1287</v>
      </c>
      <c r="G1640" s="30"/>
      <c r="H1640" s="30"/>
      <c r="I1640" s="30"/>
      <c r="J1640" s="30"/>
      <c r="K1640" s="30"/>
      <c r="L1640" s="30"/>
      <c r="M1640" s="30"/>
      <c r="N1640" s="662">
        <v>0.2</v>
      </c>
      <c r="O1640" s="30">
        <v>3</v>
      </c>
      <c r="P1640" s="30">
        <v>11.25</v>
      </c>
      <c r="Q1640" s="662">
        <f t="shared" si="25"/>
        <v>2.25</v>
      </c>
    </row>
    <row r="1641" s="1" customFormat="1" spans="1:17">
      <c r="A1641" s="650">
        <v>451</v>
      </c>
      <c r="B1641" s="679" t="s">
        <v>12322</v>
      </c>
      <c r="C1641" s="680" t="s">
        <v>12323</v>
      </c>
      <c r="D1641" s="30"/>
      <c r="E1641" s="30"/>
      <c r="F1641" s="26" t="s">
        <v>1287</v>
      </c>
      <c r="G1641" s="30"/>
      <c r="H1641" s="30"/>
      <c r="I1641" s="30"/>
      <c r="J1641" s="30"/>
      <c r="K1641" s="30"/>
      <c r="L1641" s="30"/>
      <c r="M1641" s="30"/>
      <c r="N1641" s="662">
        <v>0.4</v>
      </c>
      <c r="O1641" s="30">
        <v>6</v>
      </c>
      <c r="P1641" s="30">
        <v>11.25</v>
      </c>
      <c r="Q1641" s="662">
        <f t="shared" si="25"/>
        <v>4.5</v>
      </c>
    </row>
    <row r="1642" s="1" customFormat="1" spans="1:17">
      <c r="A1642" s="650">
        <v>452</v>
      </c>
      <c r="B1642" s="679" t="s">
        <v>12324</v>
      </c>
      <c r="C1642" s="680" t="s">
        <v>12325</v>
      </c>
      <c r="D1642" s="30"/>
      <c r="E1642" s="30"/>
      <c r="F1642" s="26" t="s">
        <v>1287</v>
      </c>
      <c r="G1642" s="30"/>
      <c r="H1642" s="30"/>
      <c r="I1642" s="30"/>
      <c r="J1642" s="30"/>
      <c r="K1642" s="30"/>
      <c r="L1642" s="30"/>
      <c r="M1642" s="30"/>
      <c r="N1642" s="662">
        <v>0.2</v>
      </c>
      <c r="O1642" s="30">
        <v>3</v>
      </c>
      <c r="P1642" s="30">
        <v>11.25</v>
      </c>
      <c r="Q1642" s="662">
        <f t="shared" si="25"/>
        <v>2.25</v>
      </c>
    </row>
    <row r="1643" s="1" customFormat="1" spans="1:17">
      <c r="A1643" s="650">
        <v>453</v>
      </c>
      <c r="B1643" s="679" t="s">
        <v>12326</v>
      </c>
      <c r="C1643" s="680" t="s">
        <v>12327</v>
      </c>
      <c r="D1643" s="30"/>
      <c r="E1643" s="30"/>
      <c r="F1643" s="26" t="s">
        <v>1287</v>
      </c>
      <c r="G1643" s="30"/>
      <c r="H1643" s="30"/>
      <c r="I1643" s="30"/>
      <c r="J1643" s="30"/>
      <c r="K1643" s="30"/>
      <c r="L1643" s="30"/>
      <c r="M1643" s="30"/>
      <c r="N1643" s="662">
        <v>0.26</v>
      </c>
      <c r="O1643" s="30">
        <v>4</v>
      </c>
      <c r="P1643" s="30">
        <v>11.25</v>
      </c>
      <c r="Q1643" s="662">
        <f t="shared" si="25"/>
        <v>2.925</v>
      </c>
    </row>
    <row r="1644" s="1" customFormat="1" spans="1:17">
      <c r="A1644" s="650">
        <v>454</v>
      </c>
      <c r="B1644" s="679" t="s">
        <v>12328</v>
      </c>
      <c r="C1644" s="680" t="s">
        <v>12329</v>
      </c>
      <c r="D1644" s="30"/>
      <c r="E1644" s="30"/>
      <c r="F1644" s="26" t="s">
        <v>1287</v>
      </c>
      <c r="G1644" s="30"/>
      <c r="H1644" s="30"/>
      <c r="I1644" s="30"/>
      <c r="J1644" s="30"/>
      <c r="K1644" s="30"/>
      <c r="L1644" s="30"/>
      <c r="M1644" s="30"/>
      <c r="N1644" s="662">
        <v>0.33</v>
      </c>
      <c r="O1644" s="30">
        <v>5</v>
      </c>
      <c r="P1644" s="30">
        <v>11.25</v>
      </c>
      <c r="Q1644" s="662">
        <f t="shared" si="25"/>
        <v>3.7125</v>
      </c>
    </row>
    <row r="1645" s="1" customFormat="1" spans="1:17">
      <c r="A1645" s="650">
        <v>455</v>
      </c>
      <c r="B1645" s="679" t="s">
        <v>12330</v>
      </c>
      <c r="C1645" s="680" t="s">
        <v>12331</v>
      </c>
      <c r="D1645" s="30"/>
      <c r="E1645" s="30"/>
      <c r="F1645" s="26" t="s">
        <v>1287</v>
      </c>
      <c r="G1645" s="30"/>
      <c r="H1645" s="30"/>
      <c r="I1645" s="30"/>
      <c r="J1645" s="30"/>
      <c r="K1645" s="30"/>
      <c r="L1645" s="30"/>
      <c r="M1645" s="30"/>
      <c r="N1645" s="662">
        <v>0.6</v>
      </c>
      <c r="O1645" s="30">
        <v>9</v>
      </c>
      <c r="P1645" s="30">
        <v>11.25</v>
      </c>
      <c r="Q1645" s="662">
        <f t="shared" si="25"/>
        <v>6.75</v>
      </c>
    </row>
    <row r="1646" s="1" customFormat="1" spans="1:17">
      <c r="A1646" s="650">
        <v>456</v>
      </c>
      <c r="B1646" s="679" t="s">
        <v>12332</v>
      </c>
      <c r="C1646" s="680" t="s">
        <v>12333</v>
      </c>
      <c r="D1646" s="30"/>
      <c r="E1646" s="30"/>
      <c r="F1646" s="26" t="s">
        <v>1287</v>
      </c>
      <c r="G1646" s="30"/>
      <c r="H1646" s="30"/>
      <c r="I1646" s="30"/>
      <c r="J1646" s="30"/>
      <c r="K1646" s="30"/>
      <c r="L1646" s="30"/>
      <c r="M1646" s="30"/>
      <c r="N1646" s="662">
        <v>0.33</v>
      </c>
      <c r="O1646" s="30">
        <v>5</v>
      </c>
      <c r="P1646" s="30">
        <v>11.25</v>
      </c>
      <c r="Q1646" s="662">
        <f t="shared" si="25"/>
        <v>3.7125</v>
      </c>
    </row>
    <row r="1647" s="1" customFormat="1" spans="1:17">
      <c r="A1647" s="650">
        <v>457</v>
      </c>
      <c r="B1647" s="679" t="s">
        <v>12334</v>
      </c>
      <c r="C1647" s="680" t="s">
        <v>2283</v>
      </c>
      <c r="D1647" s="30"/>
      <c r="E1647" s="30"/>
      <c r="F1647" s="26" t="s">
        <v>1287</v>
      </c>
      <c r="G1647" s="30"/>
      <c r="H1647" s="30"/>
      <c r="I1647" s="30"/>
      <c r="J1647" s="30"/>
      <c r="K1647" s="30"/>
      <c r="L1647" s="30"/>
      <c r="M1647" s="30"/>
      <c r="N1647" s="662">
        <v>0.26</v>
      </c>
      <c r="O1647" s="30">
        <v>4</v>
      </c>
      <c r="P1647" s="30">
        <v>11.25</v>
      </c>
      <c r="Q1647" s="662">
        <f t="shared" si="25"/>
        <v>2.925</v>
      </c>
    </row>
    <row r="1648" s="1" customFormat="1" spans="1:17">
      <c r="A1648" s="650">
        <v>458</v>
      </c>
      <c r="B1648" s="679" t="s">
        <v>12335</v>
      </c>
      <c r="C1648" s="680" t="s">
        <v>12336</v>
      </c>
      <c r="D1648" s="30"/>
      <c r="E1648" s="30"/>
      <c r="F1648" s="26" t="s">
        <v>1287</v>
      </c>
      <c r="G1648" s="30"/>
      <c r="H1648" s="30"/>
      <c r="I1648" s="30"/>
      <c r="J1648" s="30"/>
      <c r="K1648" s="30"/>
      <c r="L1648" s="30"/>
      <c r="M1648" s="30"/>
      <c r="N1648" s="662">
        <v>0.33</v>
      </c>
      <c r="O1648" s="30">
        <v>5</v>
      </c>
      <c r="P1648" s="30">
        <v>11.25</v>
      </c>
      <c r="Q1648" s="662">
        <f t="shared" si="25"/>
        <v>3.7125</v>
      </c>
    </row>
    <row r="1649" s="1" customFormat="1" spans="1:17">
      <c r="A1649" s="650">
        <v>459</v>
      </c>
      <c r="B1649" s="679" t="s">
        <v>12337</v>
      </c>
      <c r="C1649" s="680" t="s">
        <v>12338</v>
      </c>
      <c r="D1649" s="30"/>
      <c r="E1649" s="30"/>
      <c r="F1649" s="26" t="s">
        <v>1287</v>
      </c>
      <c r="G1649" s="30"/>
      <c r="H1649" s="30"/>
      <c r="I1649" s="30"/>
      <c r="J1649" s="30"/>
      <c r="K1649" s="30"/>
      <c r="L1649" s="30"/>
      <c r="M1649" s="30"/>
      <c r="N1649" s="662">
        <v>0.26</v>
      </c>
      <c r="O1649" s="30">
        <v>4</v>
      </c>
      <c r="P1649" s="30">
        <v>11.25</v>
      </c>
      <c r="Q1649" s="662">
        <f t="shared" si="25"/>
        <v>2.925</v>
      </c>
    </row>
    <row r="1650" s="1" customFormat="1" spans="1:17">
      <c r="A1650" s="650">
        <v>460</v>
      </c>
      <c r="B1650" s="679" t="s">
        <v>6709</v>
      </c>
      <c r="C1650" s="680" t="s">
        <v>12339</v>
      </c>
      <c r="D1650" s="30"/>
      <c r="E1650" s="30"/>
      <c r="F1650" s="26" t="s">
        <v>1287</v>
      </c>
      <c r="G1650" s="30"/>
      <c r="H1650" s="30"/>
      <c r="I1650" s="30"/>
      <c r="J1650" s="30"/>
      <c r="K1650" s="30"/>
      <c r="L1650" s="30"/>
      <c r="M1650" s="30"/>
      <c r="N1650" s="662">
        <v>0.13</v>
      </c>
      <c r="O1650" s="30">
        <v>2</v>
      </c>
      <c r="P1650" s="30">
        <v>11.25</v>
      </c>
      <c r="Q1650" s="662">
        <f t="shared" si="25"/>
        <v>1.4625</v>
      </c>
    </row>
    <row r="1651" s="1" customFormat="1" spans="1:17">
      <c r="A1651" s="650">
        <v>461</v>
      </c>
      <c r="B1651" s="679" t="s">
        <v>12340</v>
      </c>
      <c r="C1651" s="680" t="s">
        <v>12341</v>
      </c>
      <c r="D1651" s="30"/>
      <c r="E1651" s="30"/>
      <c r="F1651" s="26" t="s">
        <v>1287</v>
      </c>
      <c r="G1651" s="30"/>
      <c r="H1651" s="30"/>
      <c r="I1651" s="30"/>
      <c r="J1651" s="30"/>
      <c r="K1651" s="30"/>
      <c r="L1651" s="30"/>
      <c r="M1651" s="30"/>
      <c r="N1651" s="662">
        <v>0.33</v>
      </c>
      <c r="O1651" s="30">
        <v>5</v>
      </c>
      <c r="P1651" s="30">
        <v>11.25</v>
      </c>
      <c r="Q1651" s="662">
        <f t="shared" si="25"/>
        <v>3.7125</v>
      </c>
    </row>
    <row r="1652" s="1" customFormat="1" spans="1:17">
      <c r="A1652" s="650">
        <v>462</v>
      </c>
      <c r="B1652" s="679" t="s">
        <v>12342</v>
      </c>
      <c r="C1652" s="56" t="s">
        <v>12343</v>
      </c>
      <c r="D1652" s="30"/>
      <c r="E1652" s="30"/>
      <c r="F1652" s="26" t="s">
        <v>1287</v>
      </c>
      <c r="G1652" s="30"/>
      <c r="H1652" s="30"/>
      <c r="I1652" s="30"/>
      <c r="J1652" s="30"/>
      <c r="K1652" s="30"/>
      <c r="L1652" s="30"/>
      <c r="M1652" s="30"/>
      <c r="N1652" s="662">
        <v>0.2</v>
      </c>
      <c r="O1652" s="30">
        <v>3</v>
      </c>
      <c r="P1652" s="30">
        <v>11.25</v>
      </c>
      <c r="Q1652" s="662">
        <f t="shared" si="25"/>
        <v>2.25</v>
      </c>
    </row>
    <row r="1653" s="1" customFormat="1" spans="1:17">
      <c r="A1653" s="650">
        <v>463</v>
      </c>
      <c r="B1653" s="679" t="s">
        <v>12344</v>
      </c>
      <c r="C1653" s="680" t="s">
        <v>12345</v>
      </c>
      <c r="D1653" s="30"/>
      <c r="E1653" s="30"/>
      <c r="F1653" s="26" t="s">
        <v>1287</v>
      </c>
      <c r="G1653" s="30"/>
      <c r="H1653" s="30"/>
      <c r="I1653" s="30"/>
      <c r="J1653" s="30"/>
      <c r="K1653" s="30"/>
      <c r="L1653" s="30"/>
      <c r="M1653" s="30"/>
      <c r="N1653" s="662">
        <v>0.26</v>
      </c>
      <c r="O1653" s="30">
        <v>4</v>
      </c>
      <c r="P1653" s="30">
        <v>11.25</v>
      </c>
      <c r="Q1653" s="662">
        <f t="shared" si="25"/>
        <v>2.925</v>
      </c>
    </row>
    <row r="1654" s="1" customFormat="1" spans="1:17">
      <c r="A1654" s="650">
        <v>464</v>
      </c>
      <c r="B1654" s="679" t="s">
        <v>12346</v>
      </c>
      <c r="C1654" s="680" t="s">
        <v>12347</v>
      </c>
      <c r="D1654" s="30"/>
      <c r="E1654" s="30"/>
      <c r="F1654" s="26" t="s">
        <v>1287</v>
      </c>
      <c r="G1654" s="30"/>
      <c r="H1654" s="30"/>
      <c r="I1654" s="30"/>
      <c r="J1654" s="30"/>
      <c r="K1654" s="30"/>
      <c r="L1654" s="30"/>
      <c r="M1654" s="30"/>
      <c r="N1654" s="662">
        <v>0.2</v>
      </c>
      <c r="O1654" s="30">
        <v>3</v>
      </c>
      <c r="P1654" s="30">
        <v>11.25</v>
      </c>
      <c r="Q1654" s="662">
        <f t="shared" si="25"/>
        <v>2.25</v>
      </c>
    </row>
    <row r="1655" s="1" customFormat="1" spans="1:17">
      <c r="A1655" s="650">
        <v>465</v>
      </c>
      <c r="B1655" s="679" t="s">
        <v>12348</v>
      </c>
      <c r="C1655" s="680" t="s">
        <v>12349</v>
      </c>
      <c r="D1655" s="30"/>
      <c r="E1655" s="30"/>
      <c r="F1655" s="26" t="s">
        <v>1287</v>
      </c>
      <c r="G1655" s="30"/>
      <c r="H1655" s="30"/>
      <c r="I1655" s="30"/>
      <c r="J1655" s="30"/>
      <c r="K1655" s="30"/>
      <c r="L1655" s="30"/>
      <c r="M1655" s="30"/>
      <c r="N1655" s="662">
        <v>0.2</v>
      </c>
      <c r="O1655" s="30">
        <v>3</v>
      </c>
      <c r="P1655" s="30">
        <v>11.25</v>
      </c>
      <c r="Q1655" s="662">
        <f t="shared" si="25"/>
        <v>2.25</v>
      </c>
    </row>
    <row r="1656" s="1" customFormat="1" spans="1:17">
      <c r="A1656" s="650">
        <v>466</v>
      </c>
      <c r="B1656" s="679" t="s">
        <v>12350</v>
      </c>
      <c r="C1656" s="680" t="s">
        <v>12351</v>
      </c>
      <c r="D1656" s="30"/>
      <c r="E1656" s="30"/>
      <c r="F1656" s="26" t="s">
        <v>1287</v>
      </c>
      <c r="G1656" s="30"/>
      <c r="H1656" s="30"/>
      <c r="I1656" s="30"/>
      <c r="J1656" s="30"/>
      <c r="K1656" s="30"/>
      <c r="L1656" s="30"/>
      <c r="M1656" s="30"/>
      <c r="N1656" s="662">
        <v>0.4</v>
      </c>
      <c r="O1656" s="30">
        <v>6</v>
      </c>
      <c r="P1656" s="30">
        <v>11.25</v>
      </c>
      <c r="Q1656" s="662">
        <f t="shared" si="25"/>
        <v>4.5</v>
      </c>
    </row>
    <row r="1657" s="1" customFormat="1" spans="1:17">
      <c r="A1657" s="650">
        <v>467</v>
      </c>
      <c r="B1657" s="679" t="s">
        <v>12352</v>
      </c>
      <c r="C1657" s="680" t="s">
        <v>12353</v>
      </c>
      <c r="D1657" s="30"/>
      <c r="E1657" s="30"/>
      <c r="F1657" s="26" t="s">
        <v>1287</v>
      </c>
      <c r="G1657" s="30"/>
      <c r="H1657" s="30"/>
      <c r="I1657" s="30"/>
      <c r="J1657" s="30"/>
      <c r="K1657" s="30"/>
      <c r="L1657" s="30"/>
      <c r="M1657" s="30"/>
      <c r="N1657" s="662">
        <v>0.46</v>
      </c>
      <c r="O1657" s="30">
        <v>7</v>
      </c>
      <c r="P1657" s="30">
        <v>11.25</v>
      </c>
      <c r="Q1657" s="662">
        <f t="shared" si="25"/>
        <v>5.175</v>
      </c>
    </row>
    <row r="1658" s="1" customFormat="1" spans="1:17">
      <c r="A1658" s="650">
        <v>468</v>
      </c>
      <c r="B1658" s="679" t="s">
        <v>12354</v>
      </c>
      <c r="C1658" s="680" t="s">
        <v>12355</v>
      </c>
      <c r="D1658" s="30"/>
      <c r="E1658" s="30"/>
      <c r="F1658" s="26" t="s">
        <v>1287</v>
      </c>
      <c r="G1658" s="30"/>
      <c r="H1658" s="30"/>
      <c r="I1658" s="30"/>
      <c r="J1658" s="30"/>
      <c r="K1658" s="30"/>
      <c r="L1658" s="30"/>
      <c r="M1658" s="30"/>
      <c r="N1658" s="662">
        <v>0.07</v>
      </c>
      <c r="O1658" s="30">
        <v>1</v>
      </c>
      <c r="P1658" s="30">
        <v>11.25</v>
      </c>
      <c r="Q1658" s="662">
        <f t="shared" si="25"/>
        <v>0.7875</v>
      </c>
    </row>
    <row r="1659" s="1" customFormat="1" spans="1:17">
      <c r="A1659" s="650">
        <v>469</v>
      </c>
      <c r="B1659" s="679" t="s">
        <v>12356</v>
      </c>
      <c r="C1659" s="680" t="s">
        <v>12357</v>
      </c>
      <c r="D1659" s="30"/>
      <c r="E1659" s="30"/>
      <c r="F1659" s="26" t="s">
        <v>1287</v>
      </c>
      <c r="G1659" s="30"/>
      <c r="H1659" s="30"/>
      <c r="I1659" s="30"/>
      <c r="J1659" s="30"/>
      <c r="K1659" s="30"/>
      <c r="L1659" s="30"/>
      <c r="M1659" s="30"/>
      <c r="N1659" s="662">
        <v>0.07</v>
      </c>
      <c r="O1659" s="30">
        <v>1</v>
      </c>
      <c r="P1659" s="30">
        <v>11.25</v>
      </c>
      <c r="Q1659" s="662">
        <f t="shared" si="25"/>
        <v>0.7875</v>
      </c>
    </row>
    <row r="1660" s="1" customFormat="1" spans="1:17">
      <c r="A1660" s="650">
        <v>470</v>
      </c>
      <c r="B1660" s="679" t="s">
        <v>12358</v>
      </c>
      <c r="C1660" s="680" t="s">
        <v>12359</v>
      </c>
      <c r="D1660" s="30"/>
      <c r="E1660" s="30"/>
      <c r="F1660" s="26" t="s">
        <v>1287</v>
      </c>
      <c r="G1660" s="30"/>
      <c r="H1660" s="30"/>
      <c r="I1660" s="30"/>
      <c r="J1660" s="30"/>
      <c r="K1660" s="30"/>
      <c r="L1660" s="30"/>
      <c r="M1660" s="30"/>
      <c r="N1660" s="662">
        <v>0.2</v>
      </c>
      <c r="O1660" s="30">
        <v>3</v>
      </c>
      <c r="P1660" s="30">
        <v>11.25</v>
      </c>
      <c r="Q1660" s="662">
        <f t="shared" si="25"/>
        <v>2.25</v>
      </c>
    </row>
    <row r="1661" s="1" customFormat="1" spans="1:17">
      <c r="A1661" s="650">
        <v>471</v>
      </c>
      <c r="B1661" s="679" t="s">
        <v>12360</v>
      </c>
      <c r="C1661" s="680" t="s">
        <v>12361</v>
      </c>
      <c r="D1661" s="30"/>
      <c r="E1661" s="30"/>
      <c r="F1661" s="26" t="s">
        <v>1287</v>
      </c>
      <c r="G1661" s="30"/>
      <c r="H1661" s="30"/>
      <c r="I1661" s="30"/>
      <c r="J1661" s="30"/>
      <c r="K1661" s="30"/>
      <c r="L1661" s="30"/>
      <c r="M1661" s="30"/>
      <c r="N1661" s="662">
        <v>0.13</v>
      </c>
      <c r="O1661" s="30">
        <v>2</v>
      </c>
      <c r="P1661" s="30">
        <v>11.25</v>
      </c>
      <c r="Q1661" s="662">
        <f t="shared" si="25"/>
        <v>1.4625</v>
      </c>
    </row>
    <row r="1662" s="1" customFormat="1" spans="1:17">
      <c r="A1662" s="650">
        <v>472</v>
      </c>
      <c r="B1662" s="679" t="s">
        <v>12362</v>
      </c>
      <c r="C1662" s="680" t="s">
        <v>12363</v>
      </c>
      <c r="D1662" s="30"/>
      <c r="E1662" s="30"/>
      <c r="F1662" s="26" t="s">
        <v>1287</v>
      </c>
      <c r="G1662" s="30"/>
      <c r="H1662" s="30"/>
      <c r="I1662" s="30"/>
      <c r="J1662" s="30"/>
      <c r="K1662" s="30"/>
      <c r="L1662" s="30"/>
      <c r="M1662" s="30"/>
      <c r="N1662" s="662">
        <v>0.26</v>
      </c>
      <c r="O1662" s="30">
        <v>4</v>
      </c>
      <c r="P1662" s="30">
        <v>11.25</v>
      </c>
      <c r="Q1662" s="662">
        <f t="shared" si="25"/>
        <v>2.925</v>
      </c>
    </row>
    <row r="1663" s="1" customFormat="1" spans="1:17">
      <c r="A1663" s="650">
        <v>473</v>
      </c>
      <c r="B1663" s="679" t="s">
        <v>10262</v>
      </c>
      <c r="C1663" s="680" t="s">
        <v>12364</v>
      </c>
      <c r="D1663" s="30"/>
      <c r="E1663" s="30"/>
      <c r="F1663" s="26" t="s">
        <v>1287</v>
      </c>
      <c r="G1663" s="30"/>
      <c r="H1663" s="30"/>
      <c r="I1663" s="30"/>
      <c r="J1663" s="30"/>
      <c r="K1663" s="30"/>
      <c r="L1663" s="30"/>
      <c r="M1663" s="30"/>
      <c r="N1663" s="662">
        <v>0.33</v>
      </c>
      <c r="O1663" s="30">
        <v>5</v>
      </c>
      <c r="P1663" s="30">
        <v>11.25</v>
      </c>
      <c r="Q1663" s="662">
        <f t="shared" si="25"/>
        <v>3.7125</v>
      </c>
    </row>
    <row r="1664" s="1" customFormat="1" spans="1:17">
      <c r="A1664" s="650">
        <v>474</v>
      </c>
      <c r="B1664" s="679" t="s">
        <v>12365</v>
      </c>
      <c r="C1664" s="680" t="s">
        <v>12366</v>
      </c>
      <c r="D1664" s="30"/>
      <c r="E1664" s="30"/>
      <c r="F1664" s="26" t="s">
        <v>1287</v>
      </c>
      <c r="G1664" s="30"/>
      <c r="H1664" s="30"/>
      <c r="I1664" s="30"/>
      <c r="J1664" s="30"/>
      <c r="K1664" s="30"/>
      <c r="L1664" s="30"/>
      <c r="M1664" s="30"/>
      <c r="N1664" s="662">
        <v>0.4</v>
      </c>
      <c r="O1664" s="30">
        <v>6</v>
      </c>
      <c r="P1664" s="30">
        <v>11.25</v>
      </c>
      <c r="Q1664" s="662">
        <f t="shared" si="25"/>
        <v>4.5</v>
      </c>
    </row>
    <row r="1665" s="1" customFormat="1" spans="1:17">
      <c r="A1665" s="650">
        <v>475</v>
      </c>
      <c r="B1665" s="679" t="s">
        <v>12367</v>
      </c>
      <c r="C1665" s="680" t="s">
        <v>12368</v>
      </c>
      <c r="D1665" s="30"/>
      <c r="E1665" s="30"/>
      <c r="F1665" s="26" t="s">
        <v>1287</v>
      </c>
      <c r="G1665" s="30"/>
      <c r="H1665" s="30"/>
      <c r="I1665" s="30"/>
      <c r="J1665" s="30"/>
      <c r="K1665" s="30"/>
      <c r="L1665" s="30"/>
      <c r="M1665" s="30"/>
      <c r="N1665" s="662">
        <v>0.33</v>
      </c>
      <c r="O1665" s="30">
        <v>5</v>
      </c>
      <c r="P1665" s="30">
        <v>11.25</v>
      </c>
      <c r="Q1665" s="662">
        <f t="shared" si="25"/>
        <v>3.7125</v>
      </c>
    </row>
    <row r="1666" s="1" customFormat="1" spans="1:17">
      <c r="A1666" s="650">
        <v>476</v>
      </c>
      <c r="B1666" s="679" t="s">
        <v>12369</v>
      </c>
      <c r="C1666" s="680" t="s">
        <v>12370</v>
      </c>
      <c r="D1666" s="30"/>
      <c r="E1666" s="30"/>
      <c r="F1666" s="26" t="s">
        <v>1287</v>
      </c>
      <c r="G1666" s="30"/>
      <c r="H1666" s="30"/>
      <c r="I1666" s="30"/>
      <c r="J1666" s="30"/>
      <c r="K1666" s="30"/>
      <c r="L1666" s="30"/>
      <c r="M1666" s="30"/>
      <c r="N1666" s="662">
        <v>0.4</v>
      </c>
      <c r="O1666" s="30">
        <v>6</v>
      </c>
      <c r="P1666" s="30">
        <v>11.25</v>
      </c>
      <c r="Q1666" s="662">
        <f t="shared" si="25"/>
        <v>4.5</v>
      </c>
    </row>
    <row r="1667" s="1" customFormat="1" spans="1:17">
      <c r="A1667" s="650">
        <v>477</v>
      </c>
      <c r="B1667" s="679" t="s">
        <v>12371</v>
      </c>
      <c r="C1667" s="680" t="s">
        <v>12372</v>
      </c>
      <c r="D1667" s="30"/>
      <c r="E1667" s="30"/>
      <c r="F1667" s="26" t="s">
        <v>1287</v>
      </c>
      <c r="G1667" s="30"/>
      <c r="H1667" s="30"/>
      <c r="I1667" s="30"/>
      <c r="J1667" s="30"/>
      <c r="K1667" s="30"/>
      <c r="L1667" s="30"/>
      <c r="M1667" s="30"/>
      <c r="N1667" s="662">
        <v>0.26</v>
      </c>
      <c r="O1667" s="30">
        <v>4</v>
      </c>
      <c r="P1667" s="30">
        <v>11.25</v>
      </c>
      <c r="Q1667" s="662">
        <f t="shared" si="25"/>
        <v>2.925</v>
      </c>
    </row>
    <row r="1668" s="1" customFormat="1" spans="1:17">
      <c r="A1668" s="650">
        <v>478</v>
      </c>
      <c r="B1668" s="679" t="s">
        <v>12373</v>
      </c>
      <c r="C1668" s="680" t="s">
        <v>12374</v>
      </c>
      <c r="D1668" s="30"/>
      <c r="E1668" s="30"/>
      <c r="F1668" s="26" t="s">
        <v>1287</v>
      </c>
      <c r="G1668" s="30"/>
      <c r="H1668" s="30"/>
      <c r="I1668" s="30"/>
      <c r="J1668" s="30"/>
      <c r="K1668" s="30"/>
      <c r="L1668" s="30"/>
      <c r="M1668" s="30"/>
      <c r="N1668" s="662">
        <v>0.07</v>
      </c>
      <c r="O1668" s="30">
        <v>1</v>
      </c>
      <c r="P1668" s="30">
        <v>11.25</v>
      </c>
      <c r="Q1668" s="662">
        <f t="shared" si="25"/>
        <v>0.7875</v>
      </c>
    </row>
    <row r="1669" s="1" customFormat="1" spans="1:17">
      <c r="A1669" s="650">
        <v>479</v>
      </c>
      <c r="B1669" s="679" t="s">
        <v>12375</v>
      </c>
      <c r="C1669" s="680" t="s">
        <v>12376</v>
      </c>
      <c r="D1669" s="30"/>
      <c r="E1669" s="30"/>
      <c r="F1669" s="26" t="s">
        <v>1287</v>
      </c>
      <c r="G1669" s="30"/>
      <c r="H1669" s="30"/>
      <c r="I1669" s="30"/>
      <c r="J1669" s="30"/>
      <c r="K1669" s="30"/>
      <c r="L1669" s="30"/>
      <c r="M1669" s="30"/>
      <c r="N1669" s="662">
        <v>0.33</v>
      </c>
      <c r="O1669" s="30">
        <v>5</v>
      </c>
      <c r="P1669" s="30">
        <v>11.25</v>
      </c>
      <c r="Q1669" s="662">
        <f t="shared" si="25"/>
        <v>3.7125</v>
      </c>
    </row>
    <row r="1670" s="1" customFormat="1" spans="1:17">
      <c r="A1670" s="650">
        <v>480</v>
      </c>
      <c r="B1670" s="679" t="s">
        <v>7136</v>
      </c>
      <c r="C1670" s="680" t="s">
        <v>12377</v>
      </c>
      <c r="D1670" s="30"/>
      <c r="E1670" s="30"/>
      <c r="F1670" s="26" t="s">
        <v>1287</v>
      </c>
      <c r="G1670" s="30"/>
      <c r="H1670" s="30"/>
      <c r="I1670" s="30"/>
      <c r="J1670" s="30"/>
      <c r="K1670" s="30"/>
      <c r="L1670" s="30"/>
      <c r="M1670" s="30"/>
      <c r="N1670" s="662">
        <v>0.13</v>
      </c>
      <c r="O1670" s="30">
        <v>2</v>
      </c>
      <c r="P1670" s="30">
        <v>11.25</v>
      </c>
      <c r="Q1670" s="662">
        <f t="shared" ref="Q1670:Q1733" si="26">N1670*11.25</f>
        <v>1.4625</v>
      </c>
    </row>
    <row r="1671" s="1" customFormat="1" spans="1:17">
      <c r="A1671" s="650">
        <v>481</v>
      </c>
      <c r="B1671" s="679" t="s">
        <v>12378</v>
      </c>
      <c r="C1671" s="680" t="s">
        <v>12379</v>
      </c>
      <c r="D1671" s="30"/>
      <c r="E1671" s="30"/>
      <c r="F1671" s="26" t="s">
        <v>1287</v>
      </c>
      <c r="G1671" s="30"/>
      <c r="H1671" s="30"/>
      <c r="I1671" s="30"/>
      <c r="J1671" s="30"/>
      <c r="K1671" s="30"/>
      <c r="L1671" s="30"/>
      <c r="M1671" s="30"/>
      <c r="N1671" s="662">
        <v>0.33</v>
      </c>
      <c r="O1671" s="30">
        <v>5</v>
      </c>
      <c r="P1671" s="30">
        <v>11.25</v>
      </c>
      <c r="Q1671" s="662">
        <f t="shared" si="26"/>
        <v>3.7125</v>
      </c>
    </row>
    <row r="1672" s="1" customFormat="1" spans="1:17">
      <c r="A1672" s="650">
        <v>482</v>
      </c>
      <c r="B1672" s="679" t="s">
        <v>12380</v>
      </c>
      <c r="C1672" s="680" t="s">
        <v>12381</v>
      </c>
      <c r="D1672" s="30"/>
      <c r="E1672" s="30"/>
      <c r="F1672" s="26" t="s">
        <v>1287</v>
      </c>
      <c r="G1672" s="30"/>
      <c r="H1672" s="30"/>
      <c r="I1672" s="30"/>
      <c r="J1672" s="30"/>
      <c r="K1672" s="30"/>
      <c r="L1672" s="30"/>
      <c r="M1672" s="30"/>
      <c r="N1672" s="662">
        <v>0.4</v>
      </c>
      <c r="O1672" s="30">
        <v>6</v>
      </c>
      <c r="P1672" s="30">
        <v>11.25</v>
      </c>
      <c r="Q1672" s="662">
        <f t="shared" si="26"/>
        <v>4.5</v>
      </c>
    </row>
    <row r="1673" s="1" customFormat="1" spans="1:17">
      <c r="A1673" s="650">
        <v>483</v>
      </c>
      <c r="B1673" s="679" t="s">
        <v>12382</v>
      </c>
      <c r="C1673" s="680" t="s">
        <v>12383</v>
      </c>
      <c r="D1673" s="30"/>
      <c r="E1673" s="30"/>
      <c r="F1673" s="26" t="s">
        <v>1287</v>
      </c>
      <c r="G1673" s="30"/>
      <c r="H1673" s="30"/>
      <c r="I1673" s="30"/>
      <c r="J1673" s="30"/>
      <c r="K1673" s="30"/>
      <c r="L1673" s="30"/>
      <c r="M1673" s="30"/>
      <c r="N1673" s="662">
        <v>0.13</v>
      </c>
      <c r="O1673" s="30">
        <v>2</v>
      </c>
      <c r="P1673" s="30">
        <v>11.25</v>
      </c>
      <c r="Q1673" s="662">
        <f t="shared" si="26"/>
        <v>1.4625</v>
      </c>
    </row>
    <row r="1674" s="1" customFormat="1" spans="1:17">
      <c r="A1674" s="650">
        <v>484</v>
      </c>
      <c r="B1674" s="679" t="s">
        <v>12384</v>
      </c>
      <c r="C1674" s="680" t="s">
        <v>12385</v>
      </c>
      <c r="D1674" s="30"/>
      <c r="E1674" s="30"/>
      <c r="F1674" s="26" t="s">
        <v>1287</v>
      </c>
      <c r="G1674" s="30"/>
      <c r="H1674" s="30"/>
      <c r="I1674" s="30"/>
      <c r="J1674" s="30"/>
      <c r="K1674" s="30"/>
      <c r="L1674" s="30"/>
      <c r="M1674" s="30"/>
      <c r="N1674" s="662">
        <v>0.33</v>
      </c>
      <c r="O1674" s="30">
        <v>5</v>
      </c>
      <c r="P1674" s="30">
        <v>11.25</v>
      </c>
      <c r="Q1674" s="662">
        <f t="shared" si="26"/>
        <v>3.7125</v>
      </c>
    </row>
    <row r="1675" s="1" customFormat="1" spans="1:17">
      <c r="A1675" s="650">
        <v>485</v>
      </c>
      <c r="B1675" s="679" t="s">
        <v>12386</v>
      </c>
      <c r="C1675" s="680" t="s">
        <v>12387</v>
      </c>
      <c r="D1675" s="30"/>
      <c r="E1675" s="30"/>
      <c r="F1675" s="26" t="s">
        <v>1287</v>
      </c>
      <c r="G1675" s="30"/>
      <c r="H1675" s="30"/>
      <c r="I1675" s="30"/>
      <c r="J1675" s="30"/>
      <c r="K1675" s="30"/>
      <c r="L1675" s="30"/>
      <c r="M1675" s="30"/>
      <c r="N1675" s="662">
        <v>0.26</v>
      </c>
      <c r="O1675" s="30">
        <v>4</v>
      </c>
      <c r="P1675" s="30">
        <v>11.25</v>
      </c>
      <c r="Q1675" s="662">
        <f t="shared" si="26"/>
        <v>2.925</v>
      </c>
    </row>
    <row r="1676" s="1" customFormat="1" spans="1:17">
      <c r="A1676" s="650">
        <v>486</v>
      </c>
      <c r="B1676" s="679" t="s">
        <v>12388</v>
      </c>
      <c r="C1676" s="680" t="s">
        <v>12389</v>
      </c>
      <c r="D1676" s="30"/>
      <c r="E1676" s="30"/>
      <c r="F1676" s="26" t="s">
        <v>1287</v>
      </c>
      <c r="G1676" s="30"/>
      <c r="H1676" s="30"/>
      <c r="I1676" s="30"/>
      <c r="J1676" s="30"/>
      <c r="K1676" s="30"/>
      <c r="L1676" s="30"/>
      <c r="M1676" s="30"/>
      <c r="N1676" s="662">
        <v>0.33</v>
      </c>
      <c r="O1676" s="30">
        <v>5</v>
      </c>
      <c r="P1676" s="30">
        <v>11.25</v>
      </c>
      <c r="Q1676" s="662">
        <f t="shared" si="26"/>
        <v>3.7125</v>
      </c>
    </row>
    <row r="1677" s="1" customFormat="1" spans="1:17">
      <c r="A1677" s="650">
        <v>487</v>
      </c>
      <c r="B1677" s="679" t="s">
        <v>12390</v>
      </c>
      <c r="C1677" s="680" t="s">
        <v>6288</v>
      </c>
      <c r="D1677" s="30"/>
      <c r="E1677" s="30"/>
      <c r="F1677" s="26" t="s">
        <v>1287</v>
      </c>
      <c r="G1677" s="30"/>
      <c r="H1677" s="30"/>
      <c r="I1677" s="30"/>
      <c r="J1677" s="30"/>
      <c r="K1677" s="30"/>
      <c r="L1677" s="30"/>
      <c r="M1677" s="30"/>
      <c r="N1677" s="662">
        <v>0.2</v>
      </c>
      <c r="O1677" s="30">
        <v>3</v>
      </c>
      <c r="P1677" s="30">
        <v>11.25</v>
      </c>
      <c r="Q1677" s="662">
        <f t="shared" si="26"/>
        <v>2.25</v>
      </c>
    </row>
    <row r="1678" s="1" customFormat="1" spans="1:17">
      <c r="A1678" s="650">
        <v>488</v>
      </c>
      <c r="B1678" s="679" t="s">
        <v>12391</v>
      </c>
      <c r="C1678" s="680" t="s">
        <v>12392</v>
      </c>
      <c r="D1678" s="30"/>
      <c r="E1678" s="30"/>
      <c r="F1678" s="26" t="s">
        <v>1287</v>
      </c>
      <c r="G1678" s="30"/>
      <c r="H1678" s="30"/>
      <c r="I1678" s="30"/>
      <c r="J1678" s="30"/>
      <c r="K1678" s="30"/>
      <c r="L1678" s="30"/>
      <c r="M1678" s="30"/>
      <c r="N1678" s="662">
        <v>0.26</v>
      </c>
      <c r="O1678" s="30">
        <v>4</v>
      </c>
      <c r="P1678" s="30">
        <v>11.25</v>
      </c>
      <c r="Q1678" s="662">
        <f t="shared" si="26"/>
        <v>2.925</v>
      </c>
    </row>
    <row r="1679" s="1" customFormat="1" spans="1:17">
      <c r="A1679" s="650">
        <v>489</v>
      </c>
      <c r="B1679" s="679" t="s">
        <v>12393</v>
      </c>
      <c r="C1679" s="680" t="s">
        <v>2647</v>
      </c>
      <c r="D1679" s="30"/>
      <c r="E1679" s="30"/>
      <c r="F1679" s="26" t="s">
        <v>1287</v>
      </c>
      <c r="G1679" s="30"/>
      <c r="H1679" s="30"/>
      <c r="I1679" s="30"/>
      <c r="J1679" s="30"/>
      <c r="K1679" s="30"/>
      <c r="L1679" s="30"/>
      <c r="M1679" s="30"/>
      <c r="N1679" s="662">
        <v>0.26</v>
      </c>
      <c r="O1679" s="30">
        <v>4</v>
      </c>
      <c r="P1679" s="30">
        <v>11.25</v>
      </c>
      <c r="Q1679" s="662">
        <f t="shared" si="26"/>
        <v>2.925</v>
      </c>
    </row>
    <row r="1680" s="1" customFormat="1" spans="1:17">
      <c r="A1680" s="650">
        <v>490</v>
      </c>
      <c r="B1680" s="679" t="s">
        <v>12394</v>
      </c>
      <c r="C1680" s="56" t="s">
        <v>12395</v>
      </c>
      <c r="D1680" s="30"/>
      <c r="E1680" s="30"/>
      <c r="F1680" s="26" t="s">
        <v>1287</v>
      </c>
      <c r="G1680" s="30"/>
      <c r="H1680" s="30"/>
      <c r="I1680" s="30"/>
      <c r="J1680" s="30"/>
      <c r="K1680" s="30"/>
      <c r="L1680" s="30"/>
      <c r="M1680" s="30"/>
      <c r="N1680" s="662">
        <v>0.26</v>
      </c>
      <c r="O1680" s="30">
        <v>4</v>
      </c>
      <c r="P1680" s="30">
        <v>11.25</v>
      </c>
      <c r="Q1680" s="662">
        <f t="shared" si="26"/>
        <v>2.925</v>
      </c>
    </row>
    <row r="1681" s="1" customFormat="1" spans="1:17">
      <c r="A1681" s="650">
        <v>491</v>
      </c>
      <c r="B1681" s="679" t="s">
        <v>12396</v>
      </c>
      <c r="C1681" s="680" t="s">
        <v>11659</v>
      </c>
      <c r="D1681" s="30"/>
      <c r="E1681" s="30"/>
      <c r="F1681" s="26" t="s">
        <v>1287</v>
      </c>
      <c r="G1681" s="30"/>
      <c r="H1681" s="30"/>
      <c r="I1681" s="30"/>
      <c r="J1681" s="30"/>
      <c r="K1681" s="30"/>
      <c r="L1681" s="30"/>
      <c r="M1681" s="30"/>
      <c r="N1681" s="662">
        <v>0.33</v>
      </c>
      <c r="O1681" s="30">
        <v>5</v>
      </c>
      <c r="P1681" s="30">
        <v>11.25</v>
      </c>
      <c r="Q1681" s="662">
        <f t="shared" si="26"/>
        <v>3.7125</v>
      </c>
    </row>
    <row r="1682" s="1" customFormat="1" spans="1:17">
      <c r="A1682" s="650">
        <v>492</v>
      </c>
      <c r="B1682" s="679" t="s">
        <v>12397</v>
      </c>
      <c r="C1682" s="680" t="s">
        <v>12398</v>
      </c>
      <c r="D1682" s="30"/>
      <c r="E1682" s="30"/>
      <c r="F1682" s="26" t="s">
        <v>1287</v>
      </c>
      <c r="G1682" s="30"/>
      <c r="H1682" s="30"/>
      <c r="I1682" s="30"/>
      <c r="J1682" s="30"/>
      <c r="K1682" s="30"/>
      <c r="L1682" s="30"/>
      <c r="M1682" s="30"/>
      <c r="N1682" s="662">
        <v>0.2</v>
      </c>
      <c r="O1682" s="30">
        <v>3</v>
      </c>
      <c r="P1682" s="30">
        <v>11.25</v>
      </c>
      <c r="Q1682" s="662">
        <f t="shared" si="26"/>
        <v>2.25</v>
      </c>
    </row>
    <row r="1683" s="1" customFormat="1" spans="1:17">
      <c r="A1683" s="650">
        <v>493</v>
      </c>
      <c r="B1683" s="679" t="s">
        <v>12399</v>
      </c>
      <c r="C1683" s="680" t="s">
        <v>12400</v>
      </c>
      <c r="D1683" s="30"/>
      <c r="E1683" s="30"/>
      <c r="F1683" s="26" t="s">
        <v>1287</v>
      </c>
      <c r="G1683" s="30"/>
      <c r="H1683" s="30"/>
      <c r="I1683" s="30"/>
      <c r="J1683" s="30"/>
      <c r="K1683" s="30"/>
      <c r="L1683" s="30"/>
      <c r="M1683" s="30"/>
      <c r="N1683" s="662">
        <v>0.4</v>
      </c>
      <c r="O1683" s="30">
        <v>6</v>
      </c>
      <c r="P1683" s="30">
        <v>11.25</v>
      </c>
      <c r="Q1683" s="662">
        <f t="shared" si="26"/>
        <v>4.5</v>
      </c>
    </row>
    <row r="1684" s="1" customFormat="1" spans="1:17">
      <c r="A1684" s="650">
        <v>494</v>
      </c>
      <c r="B1684" s="679" t="s">
        <v>12401</v>
      </c>
      <c r="C1684" s="680" t="s">
        <v>2392</v>
      </c>
      <c r="D1684" s="30"/>
      <c r="E1684" s="30"/>
      <c r="F1684" s="26" t="s">
        <v>1287</v>
      </c>
      <c r="G1684" s="30"/>
      <c r="H1684" s="30"/>
      <c r="I1684" s="30"/>
      <c r="J1684" s="30"/>
      <c r="K1684" s="30"/>
      <c r="L1684" s="30"/>
      <c r="M1684" s="30"/>
      <c r="N1684" s="662">
        <v>0.2</v>
      </c>
      <c r="O1684" s="30">
        <v>3</v>
      </c>
      <c r="P1684" s="30">
        <v>11.25</v>
      </c>
      <c r="Q1684" s="662">
        <f t="shared" si="26"/>
        <v>2.25</v>
      </c>
    </row>
    <row r="1685" s="1" customFormat="1" spans="1:17">
      <c r="A1685" s="650">
        <v>495</v>
      </c>
      <c r="B1685" s="679" t="s">
        <v>12402</v>
      </c>
      <c r="C1685" s="680" t="s">
        <v>12173</v>
      </c>
      <c r="D1685" s="30"/>
      <c r="E1685" s="30"/>
      <c r="F1685" s="26" t="s">
        <v>1287</v>
      </c>
      <c r="G1685" s="30"/>
      <c r="H1685" s="30"/>
      <c r="I1685" s="30"/>
      <c r="J1685" s="30"/>
      <c r="K1685" s="30"/>
      <c r="L1685" s="30"/>
      <c r="M1685" s="30"/>
      <c r="N1685" s="662">
        <v>0.26</v>
      </c>
      <c r="O1685" s="30">
        <v>4</v>
      </c>
      <c r="P1685" s="30">
        <v>11.25</v>
      </c>
      <c r="Q1685" s="662">
        <f t="shared" si="26"/>
        <v>2.925</v>
      </c>
    </row>
    <row r="1686" s="1" customFormat="1" spans="1:17">
      <c r="A1686" s="650">
        <v>496</v>
      </c>
      <c r="B1686" s="679" t="s">
        <v>12403</v>
      </c>
      <c r="C1686" s="680" t="s">
        <v>12404</v>
      </c>
      <c r="D1686" s="30"/>
      <c r="E1686" s="30"/>
      <c r="F1686" s="26" t="s">
        <v>1287</v>
      </c>
      <c r="G1686" s="30"/>
      <c r="H1686" s="30"/>
      <c r="I1686" s="30"/>
      <c r="J1686" s="30"/>
      <c r="K1686" s="30"/>
      <c r="L1686" s="30"/>
      <c r="M1686" s="30"/>
      <c r="N1686" s="662">
        <v>0.26</v>
      </c>
      <c r="O1686" s="30">
        <v>4</v>
      </c>
      <c r="P1686" s="30">
        <v>11.25</v>
      </c>
      <c r="Q1686" s="662">
        <f t="shared" si="26"/>
        <v>2.925</v>
      </c>
    </row>
    <row r="1687" s="1" customFormat="1" spans="1:17">
      <c r="A1687" s="650">
        <v>497</v>
      </c>
      <c r="B1687" s="679" t="s">
        <v>12405</v>
      </c>
      <c r="C1687" s="680" t="s">
        <v>12406</v>
      </c>
      <c r="D1687" s="30"/>
      <c r="E1687" s="30"/>
      <c r="F1687" s="26" t="s">
        <v>1287</v>
      </c>
      <c r="G1687" s="30"/>
      <c r="H1687" s="30"/>
      <c r="I1687" s="30"/>
      <c r="J1687" s="30"/>
      <c r="K1687" s="30"/>
      <c r="L1687" s="30"/>
      <c r="M1687" s="30"/>
      <c r="N1687" s="662">
        <v>0.2</v>
      </c>
      <c r="O1687" s="30">
        <v>3</v>
      </c>
      <c r="P1687" s="30">
        <v>11.25</v>
      </c>
      <c r="Q1687" s="662">
        <f t="shared" si="26"/>
        <v>2.25</v>
      </c>
    </row>
    <row r="1688" s="1" customFormat="1" spans="1:17">
      <c r="A1688" s="650">
        <v>498</v>
      </c>
      <c r="B1688" s="679" t="s">
        <v>12407</v>
      </c>
      <c r="C1688" s="680" t="s">
        <v>12408</v>
      </c>
      <c r="D1688" s="30"/>
      <c r="E1688" s="30"/>
      <c r="F1688" s="26" t="s">
        <v>1287</v>
      </c>
      <c r="G1688" s="30"/>
      <c r="H1688" s="30"/>
      <c r="I1688" s="30"/>
      <c r="J1688" s="30"/>
      <c r="K1688" s="30"/>
      <c r="L1688" s="30"/>
      <c r="M1688" s="30"/>
      <c r="N1688" s="662">
        <v>0.26</v>
      </c>
      <c r="O1688" s="30">
        <v>4</v>
      </c>
      <c r="P1688" s="30">
        <v>11.25</v>
      </c>
      <c r="Q1688" s="662">
        <f t="shared" si="26"/>
        <v>2.925</v>
      </c>
    </row>
    <row r="1689" s="1" customFormat="1" spans="1:17">
      <c r="A1689" s="650">
        <v>499</v>
      </c>
      <c r="B1689" s="679" t="s">
        <v>12409</v>
      </c>
      <c r="C1689" s="680" t="s">
        <v>12410</v>
      </c>
      <c r="D1689" s="30"/>
      <c r="E1689" s="30"/>
      <c r="F1689" s="26" t="s">
        <v>1287</v>
      </c>
      <c r="G1689" s="30"/>
      <c r="H1689" s="30"/>
      <c r="I1689" s="30"/>
      <c r="J1689" s="30"/>
      <c r="K1689" s="30"/>
      <c r="L1689" s="30"/>
      <c r="M1689" s="30"/>
      <c r="N1689" s="662">
        <v>0.33</v>
      </c>
      <c r="O1689" s="30">
        <v>5</v>
      </c>
      <c r="P1689" s="30">
        <v>11.25</v>
      </c>
      <c r="Q1689" s="662">
        <f t="shared" si="26"/>
        <v>3.7125</v>
      </c>
    </row>
    <row r="1690" s="1" customFormat="1" spans="1:17">
      <c r="A1690" s="650">
        <v>500</v>
      </c>
      <c r="B1690" s="679" t="s">
        <v>12411</v>
      </c>
      <c r="C1690" s="680" t="s">
        <v>12412</v>
      </c>
      <c r="D1690" s="30"/>
      <c r="E1690" s="30"/>
      <c r="F1690" s="26" t="s">
        <v>1287</v>
      </c>
      <c r="G1690" s="30"/>
      <c r="H1690" s="30"/>
      <c r="I1690" s="30"/>
      <c r="J1690" s="30"/>
      <c r="K1690" s="30"/>
      <c r="L1690" s="30"/>
      <c r="M1690" s="30"/>
      <c r="N1690" s="662">
        <v>0.4</v>
      </c>
      <c r="O1690" s="30">
        <v>6</v>
      </c>
      <c r="P1690" s="30">
        <v>11.25</v>
      </c>
      <c r="Q1690" s="662">
        <f t="shared" si="26"/>
        <v>4.5</v>
      </c>
    </row>
    <row r="1691" s="1" customFormat="1" spans="1:17">
      <c r="A1691" s="650">
        <v>501</v>
      </c>
      <c r="B1691" s="679" t="s">
        <v>2034</v>
      </c>
      <c r="C1691" s="680" t="s">
        <v>12413</v>
      </c>
      <c r="D1691" s="30"/>
      <c r="E1691" s="30"/>
      <c r="F1691" s="26" t="s">
        <v>1287</v>
      </c>
      <c r="G1691" s="30"/>
      <c r="H1691" s="30"/>
      <c r="I1691" s="30"/>
      <c r="J1691" s="30"/>
      <c r="K1691" s="30"/>
      <c r="L1691" s="30"/>
      <c r="M1691" s="30"/>
      <c r="N1691" s="662">
        <v>0.07</v>
      </c>
      <c r="O1691" s="30">
        <v>1</v>
      </c>
      <c r="P1691" s="30">
        <v>11.25</v>
      </c>
      <c r="Q1691" s="662">
        <f t="shared" si="26"/>
        <v>0.7875</v>
      </c>
    </row>
    <row r="1692" s="1" customFormat="1" spans="1:17">
      <c r="A1692" s="650">
        <v>502</v>
      </c>
      <c r="B1692" s="679" t="s">
        <v>12414</v>
      </c>
      <c r="C1692" s="680" t="s">
        <v>2384</v>
      </c>
      <c r="D1692" s="30"/>
      <c r="E1692" s="30"/>
      <c r="F1692" s="26" t="s">
        <v>1287</v>
      </c>
      <c r="G1692" s="30"/>
      <c r="H1692" s="30"/>
      <c r="I1692" s="30"/>
      <c r="J1692" s="30"/>
      <c r="K1692" s="30"/>
      <c r="L1692" s="30"/>
      <c r="M1692" s="30"/>
      <c r="N1692" s="662">
        <v>0.4</v>
      </c>
      <c r="O1692" s="30">
        <v>6</v>
      </c>
      <c r="P1692" s="30">
        <v>11.25</v>
      </c>
      <c r="Q1692" s="662">
        <f t="shared" si="26"/>
        <v>4.5</v>
      </c>
    </row>
    <row r="1693" s="1" customFormat="1" spans="1:17">
      <c r="A1693" s="650">
        <v>503</v>
      </c>
      <c r="B1693" s="679" t="s">
        <v>12415</v>
      </c>
      <c r="C1693" s="680" t="s">
        <v>12416</v>
      </c>
      <c r="D1693" s="30"/>
      <c r="E1693" s="30"/>
      <c r="F1693" s="26" t="s">
        <v>1287</v>
      </c>
      <c r="G1693" s="30"/>
      <c r="H1693" s="30"/>
      <c r="I1693" s="30"/>
      <c r="J1693" s="30"/>
      <c r="K1693" s="30"/>
      <c r="L1693" s="30"/>
      <c r="M1693" s="30"/>
      <c r="N1693" s="662">
        <v>0.2</v>
      </c>
      <c r="O1693" s="30">
        <v>3</v>
      </c>
      <c r="P1693" s="30">
        <v>11.25</v>
      </c>
      <c r="Q1693" s="662">
        <f t="shared" si="26"/>
        <v>2.25</v>
      </c>
    </row>
    <row r="1694" s="1" customFormat="1" spans="1:17">
      <c r="A1694" s="650">
        <v>504</v>
      </c>
      <c r="B1694" s="679" t="s">
        <v>3718</v>
      </c>
      <c r="C1694" s="680" t="s">
        <v>12417</v>
      </c>
      <c r="D1694" s="30"/>
      <c r="E1694" s="30"/>
      <c r="F1694" s="26" t="s">
        <v>1287</v>
      </c>
      <c r="G1694" s="30"/>
      <c r="H1694" s="30"/>
      <c r="I1694" s="30"/>
      <c r="J1694" s="30"/>
      <c r="K1694" s="30"/>
      <c r="L1694" s="30"/>
      <c r="M1694" s="30"/>
      <c r="N1694" s="662">
        <v>0.33</v>
      </c>
      <c r="O1694" s="30">
        <v>5</v>
      </c>
      <c r="P1694" s="30">
        <v>11.25</v>
      </c>
      <c r="Q1694" s="662">
        <f t="shared" si="26"/>
        <v>3.7125</v>
      </c>
    </row>
    <row r="1695" s="1" customFormat="1" spans="1:17">
      <c r="A1695" s="650">
        <v>505</v>
      </c>
      <c r="B1695" s="679" t="s">
        <v>3805</v>
      </c>
      <c r="C1695" s="680" t="s">
        <v>2895</v>
      </c>
      <c r="D1695" s="30"/>
      <c r="E1695" s="30"/>
      <c r="F1695" s="26" t="s">
        <v>1287</v>
      </c>
      <c r="G1695" s="30"/>
      <c r="H1695" s="30"/>
      <c r="I1695" s="30"/>
      <c r="J1695" s="30"/>
      <c r="K1695" s="30"/>
      <c r="L1695" s="30"/>
      <c r="M1695" s="30"/>
      <c r="N1695" s="662">
        <v>0.26</v>
      </c>
      <c r="O1695" s="30">
        <v>4</v>
      </c>
      <c r="P1695" s="30">
        <v>11.25</v>
      </c>
      <c r="Q1695" s="662">
        <f t="shared" si="26"/>
        <v>2.925</v>
      </c>
    </row>
    <row r="1696" s="1" customFormat="1" spans="1:17">
      <c r="A1696" s="650">
        <v>506</v>
      </c>
      <c r="B1696" s="679" t="s">
        <v>12418</v>
      </c>
      <c r="C1696" s="680" t="s">
        <v>12419</v>
      </c>
      <c r="D1696" s="30"/>
      <c r="E1696" s="30"/>
      <c r="F1696" s="26" t="s">
        <v>1287</v>
      </c>
      <c r="G1696" s="30"/>
      <c r="H1696" s="30"/>
      <c r="I1696" s="30"/>
      <c r="J1696" s="30"/>
      <c r="K1696" s="30"/>
      <c r="L1696" s="30"/>
      <c r="M1696" s="30"/>
      <c r="N1696" s="662">
        <v>0.2</v>
      </c>
      <c r="O1696" s="30">
        <v>3</v>
      </c>
      <c r="P1696" s="30">
        <v>11.25</v>
      </c>
      <c r="Q1696" s="662">
        <f t="shared" si="26"/>
        <v>2.25</v>
      </c>
    </row>
    <row r="1697" s="1" customFormat="1" spans="1:17">
      <c r="A1697" s="685">
        <v>507</v>
      </c>
      <c r="B1697" s="686" t="s">
        <v>5603</v>
      </c>
      <c r="C1697" s="687" t="s">
        <v>12420</v>
      </c>
      <c r="D1697" s="688"/>
      <c r="E1697" s="688"/>
      <c r="F1697" s="689" t="s">
        <v>1287</v>
      </c>
      <c r="G1697" s="688"/>
      <c r="H1697" s="688"/>
      <c r="I1697" s="688"/>
      <c r="J1697" s="688"/>
      <c r="K1697" s="688"/>
      <c r="L1697" s="688"/>
      <c r="M1697" s="688"/>
      <c r="N1697" s="662">
        <v>0.33</v>
      </c>
      <c r="O1697" s="688">
        <v>5</v>
      </c>
      <c r="P1697" s="688">
        <v>11.25</v>
      </c>
      <c r="Q1697" s="662">
        <f t="shared" si="26"/>
        <v>3.7125</v>
      </c>
    </row>
    <row r="1698" s="1" customFormat="1" spans="1:17">
      <c r="A1698" s="650">
        <v>508</v>
      </c>
      <c r="B1698" s="679" t="s">
        <v>12421</v>
      </c>
      <c r="C1698" s="680" t="s">
        <v>12422</v>
      </c>
      <c r="D1698" s="30"/>
      <c r="E1698" s="30"/>
      <c r="F1698" s="26" t="s">
        <v>1287</v>
      </c>
      <c r="G1698" s="30"/>
      <c r="H1698" s="30"/>
      <c r="I1698" s="30"/>
      <c r="J1698" s="30"/>
      <c r="K1698" s="30"/>
      <c r="L1698" s="30"/>
      <c r="M1698" s="30"/>
      <c r="N1698" s="662">
        <v>0.33</v>
      </c>
      <c r="O1698" s="30">
        <v>5</v>
      </c>
      <c r="P1698" s="30">
        <v>11.25</v>
      </c>
      <c r="Q1698" s="662">
        <f t="shared" si="26"/>
        <v>3.7125</v>
      </c>
    </row>
    <row r="1699" s="1" customFormat="1" spans="1:17">
      <c r="A1699" s="650">
        <v>509</v>
      </c>
      <c r="B1699" s="679" t="s">
        <v>8565</v>
      </c>
      <c r="C1699" s="680" t="s">
        <v>12423</v>
      </c>
      <c r="D1699" s="30"/>
      <c r="E1699" s="30"/>
      <c r="F1699" s="26" t="s">
        <v>1287</v>
      </c>
      <c r="G1699" s="30"/>
      <c r="H1699" s="30"/>
      <c r="I1699" s="30"/>
      <c r="J1699" s="30"/>
      <c r="K1699" s="30"/>
      <c r="L1699" s="30"/>
      <c r="M1699" s="30"/>
      <c r="N1699" s="662">
        <v>0.33</v>
      </c>
      <c r="O1699" s="30">
        <v>5</v>
      </c>
      <c r="P1699" s="30">
        <v>11.25</v>
      </c>
      <c r="Q1699" s="662">
        <f t="shared" si="26"/>
        <v>3.7125</v>
      </c>
    </row>
    <row r="1700" s="1" customFormat="1" spans="1:17">
      <c r="A1700" s="650">
        <v>510</v>
      </c>
      <c r="B1700" s="679" t="s">
        <v>12424</v>
      </c>
      <c r="C1700" s="680" t="s">
        <v>12425</v>
      </c>
      <c r="D1700" s="30"/>
      <c r="E1700" s="30"/>
      <c r="F1700" s="26" t="s">
        <v>1287</v>
      </c>
      <c r="G1700" s="30"/>
      <c r="H1700" s="30"/>
      <c r="I1700" s="30"/>
      <c r="J1700" s="30"/>
      <c r="K1700" s="30"/>
      <c r="L1700" s="30"/>
      <c r="M1700" s="30"/>
      <c r="N1700" s="662">
        <v>0.2</v>
      </c>
      <c r="O1700" s="30">
        <v>3</v>
      </c>
      <c r="P1700" s="30">
        <v>11.25</v>
      </c>
      <c r="Q1700" s="662">
        <f t="shared" si="26"/>
        <v>2.25</v>
      </c>
    </row>
    <row r="1701" s="1" customFormat="1" spans="1:17">
      <c r="A1701" s="650">
        <v>511</v>
      </c>
      <c r="B1701" s="679" t="s">
        <v>12426</v>
      </c>
      <c r="C1701" s="56" t="s">
        <v>12427</v>
      </c>
      <c r="D1701" s="30"/>
      <c r="E1701" s="30"/>
      <c r="F1701" s="26" t="s">
        <v>1287</v>
      </c>
      <c r="G1701" s="30"/>
      <c r="H1701" s="30"/>
      <c r="I1701" s="30"/>
      <c r="J1701" s="30"/>
      <c r="K1701" s="30"/>
      <c r="L1701" s="30"/>
      <c r="M1701" s="30"/>
      <c r="N1701" s="662">
        <v>0.2</v>
      </c>
      <c r="O1701" s="30">
        <v>3</v>
      </c>
      <c r="P1701" s="30">
        <v>11.25</v>
      </c>
      <c r="Q1701" s="662">
        <f t="shared" si="26"/>
        <v>2.25</v>
      </c>
    </row>
    <row r="1702" s="1" customFormat="1" spans="1:17">
      <c r="A1702" s="650">
        <v>512</v>
      </c>
      <c r="B1702" s="679" t="s">
        <v>12428</v>
      </c>
      <c r="C1702" s="680" t="s">
        <v>12429</v>
      </c>
      <c r="D1702" s="30"/>
      <c r="E1702" s="30"/>
      <c r="F1702" s="26" t="s">
        <v>1287</v>
      </c>
      <c r="G1702" s="30"/>
      <c r="H1702" s="30"/>
      <c r="I1702" s="30"/>
      <c r="J1702" s="30"/>
      <c r="K1702" s="30"/>
      <c r="L1702" s="30"/>
      <c r="M1702" s="30"/>
      <c r="N1702" s="662">
        <v>0.2</v>
      </c>
      <c r="O1702" s="30">
        <v>3</v>
      </c>
      <c r="P1702" s="30">
        <v>11.25</v>
      </c>
      <c r="Q1702" s="662">
        <f t="shared" si="26"/>
        <v>2.25</v>
      </c>
    </row>
    <row r="1703" s="1" customFormat="1" spans="1:17">
      <c r="A1703" s="650">
        <v>513</v>
      </c>
      <c r="B1703" s="679" t="s">
        <v>12430</v>
      </c>
      <c r="C1703" s="680" t="s">
        <v>12431</v>
      </c>
      <c r="D1703" s="30"/>
      <c r="E1703" s="30"/>
      <c r="F1703" s="26" t="s">
        <v>1287</v>
      </c>
      <c r="G1703" s="30"/>
      <c r="H1703" s="30"/>
      <c r="I1703" s="30"/>
      <c r="J1703" s="30"/>
      <c r="K1703" s="30"/>
      <c r="L1703" s="30"/>
      <c r="M1703" s="30"/>
      <c r="N1703" s="662">
        <v>0.26</v>
      </c>
      <c r="O1703" s="30">
        <v>4</v>
      </c>
      <c r="P1703" s="30">
        <v>11.25</v>
      </c>
      <c r="Q1703" s="662">
        <f t="shared" si="26"/>
        <v>2.925</v>
      </c>
    </row>
    <row r="1704" s="1" customFormat="1" spans="1:17">
      <c r="A1704" s="650">
        <v>514</v>
      </c>
      <c r="B1704" s="679" t="s">
        <v>12432</v>
      </c>
      <c r="C1704" s="680" t="s">
        <v>12433</v>
      </c>
      <c r="D1704" s="30"/>
      <c r="E1704" s="30"/>
      <c r="F1704" s="26" t="s">
        <v>1287</v>
      </c>
      <c r="G1704" s="30"/>
      <c r="H1704" s="30"/>
      <c r="I1704" s="30"/>
      <c r="J1704" s="30"/>
      <c r="K1704" s="30"/>
      <c r="L1704" s="30"/>
      <c r="M1704" s="30"/>
      <c r="N1704" s="662">
        <v>0.2</v>
      </c>
      <c r="O1704" s="30">
        <v>3</v>
      </c>
      <c r="P1704" s="30">
        <v>11.25</v>
      </c>
      <c r="Q1704" s="662">
        <f t="shared" si="26"/>
        <v>2.25</v>
      </c>
    </row>
    <row r="1705" s="1" customFormat="1" spans="1:17">
      <c r="A1705" s="650">
        <v>515</v>
      </c>
      <c r="B1705" s="679" t="s">
        <v>12434</v>
      </c>
      <c r="C1705" s="680" t="s">
        <v>12435</v>
      </c>
      <c r="D1705" s="30"/>
      <c r="E1705" s="30"/>
      <c r="F1705" s="26" t="s">
        <v>1287</v>
      </c>
      <c r="G1705" s="30"/>
      <c r="H1705" s="30"/>
      <c r="I1705" s="30"/>
      <c r="J1705" s="30"/>
      <c r="K1705" s="30"/>
      <c r="L1705" s="30"/>
      <c r="M1705" s="30"/>
      <c r="N1705" s="662">
        <v>0.33</v>
      </c>
      <c r="O1705" s="30">
        <v>5</v>
      </c>
      <c r="P1705" s="30">
        <v>11.25</v>
      </c>
      <c r="Q1705" s="662">
        <f t="shared" si="26"/>
        <v>3.7125</v>
      </c>
    </row>
    <row r="1706" s="1" customFormat="1" spans="1:17">
      <c r="A1706" s="650">
        <v>516</v>
      </c>
      <c r="B1706" s="679" t="s">
        <v>12436</v>
      </c>
      <c r="C1706" s="680" t="s">
        <v>12437</v>
      </c>
      <c r="D1706" s="30"/>
      <c r="E1706" s="30"/>
      <c r="F1706" s="26" t="s">
        <v>1287</v>
      </c>
      <c r="G1706" s="30"/>
      <c r="H1706" s="30"/>
      <c r="I1706" s="30"/>
      <c r="J1706" s="30"/>
      <c r="K1706" s="30"/>
      <c r="L1706" s="30"/>
      <c r="M1706" s="30"/>
      <c r="N1706" s="662">
        <v>0.33</v>
      </c>
      <c r="O1706" s="30">
        <v>5</v>
      </c>
      <c r="P1706" s="30">
        <v>11.25</v>
      </c>
      <c r="Q1706" s="662">
        <f t="shared" si="26"/>
        <v>3.7125</v>
      </c>
    </row>
    <row r="1707" s="1" customFormat="1" spans="1:17">
      <c r="A1707" s="650">
        <v>517</v>
      </c>
      <c r="B1707" s="679" t="s">
        <v>12438</v>
      </c>
      <c r="C1707" s="680" t="s">
        <v>12439</v>
      </c>
      <c r="D1707" s="30"/>
      <c r="E1707" s="30"/>
      <c r="F1707" s="26" t="s">
        <v>1287</v>
      </c>
      <c r="G1707" s="30"/>
      <c r="H1707" s="30"/>
      <c r="I1707" s="30"/>
      <c r="J1707" s="30"/>
      <c r="K1707" s="30"/>
      <c r="L1707" s="30"/>
      <c r="M1707" s="30"/>
      <c r="N1707" s="662">
        <v>0.33</v>
      </c>
      <c r="O1707" s="30">
        <v>5</v>
      </c>
      <c r="P1707" s="30">
        <v>11.25</v>
      </c>
      <c r="Q1707" s="662">
        <f t="shared" si="26"/>
        <v>3.7125</v>
      </c>
    </row>
    <row r="1708" s="1" customFormat="1" spans="1:17">
      <c r="A1708" s="650">
        <v>518</v>
      </c>
      <c r="B1708" s="679" t="s">
        <v>12440</v>
      </c>
      <c r="C1708" s="680" t="s">
        <v>12441</v>
      </c>
      <c r="D1708" s="30"/>
      <c r="E1708" s="30"/>
      <c r="F1708" s="26" t="s">
        <v>1287</v>
      </c>
      <c r="G1708" s="30"/>
      <c r="H1708" s="30"/>
      <c r="I1708" s="30"/>
      <c r="J1708" s="30"/>
      <c r="K1708" s="30"/>
      <c r="L1708" s="30"/>
      <c r="M1708" s="30"/>
      <c r="N1708" s="662">
        <v>0.26</v>
      </c>
      <c r="O1708" s="30">
        <v>4</v>
      </c>
      <c r="P1708" s="30">
        <v>11.25</v>
      </c>
      <c r="Q1708" s="662">
        <f t="shared" si="26"/>
        <v>2.925</v>
      </c>
    </row>
    <row r="1709" s="1" customFormat="1" spans="1:17">
      <c r="A1709" s="650">
        <v>519</v>
      </c>
      <c r="B1709" s="679" t="s">
        <v>12442</v>
      </c>
      <c r="C1709" s="680" t="s">
        <v>12443</v>
      </c>
      <c r="D1709" s="30"/>
      <c r="E1709" s="30"/>
      <c r="F1709" s="26" t="s">
        <v>1287</v>
      </c>
      <c r="G1709" s="30"/>
      <c r="H1709" s="30"/>
      <c r="I1709" s="30"/>
      <c r="J1709" s="30"/>
      <c r="K1709" s="30"/>
      <c r="L1709" s="30"/>
      <c r="M1709" s="30"/>
      <c r="N1709" s="662">
        <v>0.26</v>
      </c>
      <c r="O1709" s="30">
        <v>4</v>
      </c>
      <c r="P1709" s="30">
        <v>11.25</v>
      </c>
      <c r="Q1709" s="662">
        <f t="shared" si="26"/>
        <v>2.925</v>
      </c>
    </row>
    <row r="1710" s="1" customFormat="1" spans="1:17">
      <c r="A1710" s="650">
        <v>520</v>
      </c>
      <c r="B1710" s="679" t="s">
        <v>12444</v>
      </c>
      <c r="C1710" s="680" t="s">
        <v>11878</v>
      </c>
      <c r="D1710" s="30"/>
      <c r="E1710" s="30"/>
      <c r="F1710" s="26" t="s">
        <v>1287</v>
      </c>
      <c r="G1710" s="30"/>
      <c r="H1710" s="30"/>
      <c r="I1710" s="30"/>
      <c r="J1710" s="30"/>
      <c r="K1710" s="30"/>
      <c r="L1710" s="30"/>
      <c r="M1710" s="30"/>
      <c r="N1710" s="662">
        <v>0.2</v>
      </c>
      <c r="O1710" s="30">
        <v>3</v>
      </c>
      <c r="P1710" s="30">
        <v>11.25</v>
      </c>
      <c r="Q1710" s="662">
        <f t="shared" si="26"/>
        <v>2.25</v>
      </c>
    </row>
    <row r="1711" s="1" customFormat="1" spans="1:17">
      <c r="A1711" s="650">
        <v>521</v>
      </c>
      <c r="B1711" s="679" t="s">
        <v>12445</v>
      </c>
      <c r="C1711" s="680" t="s">
        <v>12446</v>
      </c>
      <c r="D1711" s="30"/>
      <c r="E1711" s="30"/>
      <c r="F1711" s="26" t="s">
        <v>1287</v>
      </c>
      <c r="G1711" s="30"/>
      <c r="H1711" s="30"/>
      <c r="I1711" s="30"/>
      <c r="J1711" s="30"/>
      <c r="K1711" s="30"/>
      <c r="L1711" s="30"/>
      <c r="M1711" s="30"/>
      <c r="N1711" s="662">
        <v>0.4</v>
      </c>
      <c r="O1711" s="30">
        <v>6</v>
      </c>
      <c r="P1711" s="30">
        <v>11.25</v>
      </c>
      <c r="Q1711" s="662">
        <f t="shared" si="26"/>
        <v>4.5</v>
      </c>
    </row>
    <row r="1712" s="1" customFormat="1" spans="1:17">
      <c r="A1712" s="650">
        <v>522</v>
      </c>
      <c r="B1712" s="679" t="s">
        <v>12447</v>
      </c>
      <c r="C1712" s="680" t="s">
        <v>12448</v>
      </c>
      <c r="D1712" s="30"/>
      <c r="E1712" s="30"/>
      <c r="F1712" s="26" t="s">
        <v>1287</v>
      </c>
      <c r="G1712" s="30"/>
      <c r="H1712" s="30"/>
      <c r="I1712" s="30"/>
      <c r="J1712" s="30"/>
      <c r="K1712" s="30"/>
      <c r="L1712" s="30"/>
      <c r="M1712" s="30"/>
      <c r="N1712" s="662">
        <v>0.26</v>
      </c>
      <c r="O1712" s="30">
        <v>4</v>
      </c>
      <c r="P1712" s="30">
        <v>11.25</v>
      </c>
      <c r="Q1712" s="662">
        <f t="shared" si="26"/>
        <v>2.925</v>
      </c>
    </row>
    <row r="1713" s="1" customFormat="1" spans="1:17">
      <c r="A1713" s="650">
        <v>523</v>
      </c>
      <c r="B1713" s="679" t="s">
        <v>12449</v>
      </c>
      <c r="C1713" s="680" t="s">
        <v>12450</v>
      </c>
      <c r="D1713" s="30"/>
      <c r="E1713" s="30"/>
      <c r="F1713" s="26" t="s">
        <v>1287</v>
      </c>
      <c r="G1713" s="30"/>
      <c r="H1713" s="30"/>
      <c r="I1713" s="30"/>
      <c r="J1713" s="30"/>
      <c r="K1713" s="30"/>
      <c r="L1713" s="30"/>
      <c r="M1713" s="30"/>
      <c r="N1713" s="662">
        <v>0.26</v>
      </c>
      <c r="O1713" s="30">
        <v>4</v>
      </c>
      <c r="P1713" s="30">
        <v>11.25</v>
      </c>
      <c r="Q1713" s="662">
        <f t="shared" si="26"/>
        <v>2.925</v>
      </c>
    </row>
    <row r="1714" s="1" customFormat="1" spans="1:17">
      <c r="A1714" s="650">
        <v>524</v>
      </c>
      <c r="B1714" s="679" t="s">
        <v>12449</v>
      </c>
      <c r="C1714" s="680" t="s">
        <v>12450</v>
      </c>
      <c r="D1714" s="30"/>
      <c r="E1714" s="30"/>
      <c r="F1714" s="26" t="s">
        <v>1287</v>
      </c>
      <c r="G1714" s="30"/>
      <c r="H1714" s="30"/>
      <c r="I1714" s="30"/>
      <c r="J1714" s="30"/>
      <c r="K1714" s="30"/>
      <c r="L1714" s="30"/>
      <c r="M1714" s="30"/>
      <c r="N1714" s="662">
        <v>0.13</v>
      </c>
      <c r="O1714" s="30">
        <v>2</v>
      </c>
      <c r="P1714" s="30">
        <v>11.25</v>
      </c>
      <c r="Q1714" s="662">
        <f t="shared" si="26"/>
        <v>1.4625</v>
      </c>
    </row>
    <row r="1715" s="1" customFormat="1" spans="1:17">
      <c r="A1715" s="650">
        <v>525</v>
      </c>
      <c r="B1715" s="679" t="s">
        <v>12451</v>
      </c>
      <c r="C1715" s="680" t="s">
        <v>12452</v>
      </c>
      <c r="D1715" s="30"/>
      <c r="E1715" s="30"/>
      <c r="F1715" s="26" t="s">
        <v>1287</v>
      </c>
      <c r="G1715" s="30"/>
      <c r="H1715" s="30"/>
      <c r="I1715" s="30"/>
      <c r="J1715" s="30"/>
      <c r="K1715" s="30"/>
      <c r="L1715" s="30"/>
      <c r="M1715" s="30"/>
      <c r="N1715" s="662">
        <v>0.07</v>
      </c>
      <c r="O1715" s="30">
        <v>1</v>
      </c>
      <c r="P1715" s="30">
        <v>11.25</v>
      </c>
      <c r="Q1715" s="662">
        <f t="shared" si="26"/>
        <v>0.7875</v>
      </c>
    </row>
    <row r="1716" s="1" customFormat="1" spans="1:17">
      <c r="A1716" s="650">
        <v>526</v>
      </c>
      <c r="B1716" s="679" t="s">
        <v>12453</v>
      </c>
      <c r="C1716" s="680" t="s">
        <v>12454</v>
      </c>
      <c r="D1716" s="30"/>
      <c r="E1716" s="30"/>
      <c r="F1716" s="26" t="s">
        <v>1287</v>
      </c>
      <c r="G1716" s="30"/>
      <c r="H1716" s="30"/>
      <c r="I1716" s="30"/>
      <c r="J1716" s="30"/>
      <c r="K1716" s="30"/>
      <c r="L1716" s="30"/>
      <c r="M1716" s="30"/>
      <c r="N1716" s="662">
        <v>0.26</v>
      </c>
      <c r="O1716" s="30">
        <v>4</v>
      </c>
      <c r="P1716" s="30">
        <v>11.25</v>
      </c>
      <c r="Q1716" s="662">
        <f t="shared" si="26"/>
        <v>2.925</v>
      </c>
    </row>
    <row r="1717" s="1" customFormat="1" spans="1:17">
      <c r="A1717" s="685">
        <v>527</v>
      </c>
      <c r="B1717" s="686" t="s">
        <v>12455</v>
      </c>
      <c r="C1717" s="687" t="s">
        <v>12456</v>
      </c>
      <c r="D1717" s="688"/>
      <c r="E1717" s="688"/>
      <c r="F1717" s="689" t="s">
        <v>1287</v>
      </c>
      <c r="G1717" s="688"/>
      <c r="H1717" s="688"/>
      <c r="I1717" s="688"/>
      <c r="J1717" s="688"/>
      <c r="K1717" s="688"/>
      <c r="L1717" s="688"/>
      <c r="M1717" s="688"/>
      <c r="N1717" s="662">
        <v>0.2</v>
      </c>
      <c r="O1717" s="688">
        <v>3</v>
      </c>
      <c r="P1717" s="688">
        <v>11.25</v>
      </c>
      <c r="Q1717" s="662">
        <f t="shared" si="26"/>
        <v>2.25</v>
      </c>
    </row>
    <row r="1718" s="1" customFormat="1" spans="1:17">
      <c r="A1718" s="650">
        <v>528</v>
      </c>
      <c r="B1718" s="679" t="s">
        <v>1290</v>
      </c>
      <c r="C1718" s="680" t="s">
        <v>12457</v>
      </c>
      <c r="D1718" s="30"/>
      <c r="E1718" s="30"/>
      <c r="F1718" s="26" t="s">
        <v>1287</v>
      </c>
      <c r="G1718" s="30"/>
      <c r="H1718" s="30"/>
      <c r="I1718" s="30"/>
      <c r="J1718" s="30"/>
      <c r="K1718" s="30"/>
      <c r="L1718" s="30"/>
      <c r="M1718" s="30"/>
      <c r="N1718" s="662">
        <v>0.33</v>
      </c>
      <c r="O1718" s="30">
        <v>5</v>
      </c>
      <c r="P1718" s="30">
        <v>11.25</v>
      </c>
      <c r="Q1718" s="662">
        <f t="shared" si="26"/>
        <v>3.7125</v>
      </c>
    </row>
    <row r="1719" s="1" customFormat="1" spans="1:17">
      <c r="A1719" s="650">
        <v>529</v>
      </c>
      <c r="B1719" s="679" t="s">
        <v>12458</v>
      </c>
      <c r="C1719" s="680" t="s">
        <v>9645</v>
      </c>
      <c r="D1719" s="30"/>
      <c r="E1719" s="30"/>
      <c r="F1719" s="26" t="s">
        <v>1287</v>
      </c>
      <c r="G1719" s="30"/>
      <c r="H1719" s="30"/>
      <c r="I1719" s="30"/>
      <c r="J1719" s="30"/>
      <c r="K1719" s="30"/>
      <c r="L1719" s="30"/>
      <c r="M1719" s="30"/>
      <c r="N1719" s="662">
        <v>0.33</v>
      </c>
      <c r="O1719" s="30">
        <v>5</v>
      </c>
      <c r="P1719" s="30">
        <v>11.25</v>
      </c>
      <c r="Q1719" s="662">
        <f t="shared" si="26"/>
        <v>3.7125</v>
      </c>
    </row>
    <row r="1720" s="1" customFormat="1" spans="1:17">
      <c r="A1720" s="650">
        <v>530</v>
      </c>
      <c r="B1720" s="679" t="s">
        <v>12459</v>
      </c>
      <c r="C1720" s="680" t="s">
        <v>12460</v>
      </c>
      <c r="D1720" s="30"/>
      <c r="E1720" s="30"/>
      <c r="F1720" s="26" t="s">
        <v>1287</v>
      </c>
      <c r="G1720" s="30"/>
      <c r="H1720" s="30"/>
      <c r="I1720" s="30"/>
      <c r="J1720" s="30"/>
      <c r="K1720" s="30"/>
      <c r="L1720" s="30"/>
      <c r="M1720" s="30"/>
      <c r="N1720" s="662">
        <v>0.2</v>
      </c>
      <c r="O1720" s="30">
        <v>3</v>
      </c>
      <c r="P1720" s="30">
        <v>11.25</v>
      </c>
      <c r="Q1720" s="662">
        <f t="shared" si="26"/>
        <v>2.25</v>
      </c>
    </row>
    <row r="1721" s="1" customFormat="1" spans="1:17">
      <c r="A1721" s="650">
        <v>531</v>
      </c>
      <c r="B1721" s="679" t="s">
        <v>12461</v>
      </c>
      <c r="C1721" s="680" t="s">
        <v>2977</v>
      </c>
      <c r="D1721" s="30"/>
      <c r="E1721" s="30"/>
      <c r="F1721" s="26" t="s">
        <v>1287</v>
      </c>
      <c r="G1721" s="30"/>
      <c r="H1721" s="30"/>
      <c r="I1721" s="30"/>
      <c r="J1721" s="30"/>
      <c r="K1721" s="30"/>
      <c r="L1721" s="30"/>
      <c r="M1721" s="30"/>
      <c r="N1721" s="662">
        <v>0.33</v>
      </c>
      <c r="O1721" s="30">
        <v>5</v>
      </c>
      <c r="P1721" s="30">
        <v>11.25</v>
      </c>
      <c r="Q1721" s="662">
        <f t="shared" si="26"/>
        <v>3.7125</v>
      </c>
    </row>
    <row r="1722" s="1" customFormat="1" spans="1:17">
      <c r="A1722" s="650">
        <v>532</v>
      </c>
      <c r="B1722" s="679" t="s">
        <v>12462</v>
      </c>
      <c r="C1722" s="56" t="s">
        <v>2170</v>
      </c>
      <c r="D1722" s="30"/>
      <c r="E1722" s="30"/>
      <c r="F1722" s="26" t="s">
        <v>1287</v>
      </c>
      <c r="G1722" s="30"/>
      <c r="H1722" s="30"/>
      <c r="I1722" s="30"/>
      <c r="J1722" s="30"/>
      <c r="K1722" s="30"/>
      <c r="L1722" s="30"/>
      <c r="M1722" s="30"/>
      <c r="N1722" s="662">
        <v>0.2</v>
      </c>
      <c r="O1722" s="30">
        <v>3</v>
      </c>
      <c r="P1722" s="30">
        <v>11.25</v>
      </c>
      <c r="Q1722" s="662">
        <f t="shared" si="26"/>
        <v>2.25</v>
      </c>
    </row>
    <row r="1723" s="1" customFormat="1" spans="1:17">
      <c r="A1723" s="650">
        <v>533</v>
      </c>
      <c r="B1723" s="679" t="s">
        <v>12463</v>
      </c>
      <c r="C1723" s="680" t="s">
        <v>12464</v>
      </c>
      <c r="D1723" s="30"/>
      <c r="E1723" s="30"/>
      <c r="F1723" s="26" t="s">
        <v>1287</v>
      </c>
      <c r="G1723" s="30"/>
      <c r="H1723" s="30"/>
      <c r="I1723" s="30"/>
      <c r="J1723" s="30"/>
      <c r="K1723" s="30"/>
      <c r="L1723" s="30"/>
      <c r="M1723" s="30"/>
      <c r="N1723" s="662">
        <v>0.2</v>
      </c>
      <c r="O1723" s="30">
        <v>3</v>
      </c>
      <c r="P1723" s="30">
        <v>11.25</v>
      </c>
      <c r="Q1723" s="662">
        <f t="shared" si="26"/>
        <v>2.25</v>
      </c>
    </row>
    <row r="1724" s="1" customFormat="1" spans="1:17">
      <c r="A1724" s="650">
        <v>534</v>
      </c>
      <c r="B1724" s="679" t="s">
        <v>12465</v>
      </c>
      <c r="C1724" s="680" t="s">
        <v>12466</v>
      </c>
      <c r="D1724" s="30"/>
      <c r="E1724" s="30"/>
      <c r="F1724" s="26" t="s">
        <v>1287</v>
      </c>
      <c r="G1724" s="30"/>
      <c r="H1724" s="30"/>
      <c r="I1724" s="30"/>
      <c r="J1724" s="30"/>
      <c r="K1724" s="30"/>
      <c r="L1724" s="30"/>
      <c r="M1724" s="30"/>
      <c r="N1724" s="662">
        <v>0.46</v>
      </c>
      <c r="O1724" s="30">
        <v>7</v>
      </c>
      <c r="P1724" s="30">
        <v>11.25</v>
      </c>
      <c r="Q1724" s="662">
        <f t="shared" si="26"/>
        <v>5.175</v>
      </c>
    </row>
    <row r="1725" s="1" customFormat="1" spans="1:17">
      <c r="A1725" s="650">
        <v>535</v>
      </c>
      <c r="B1725" s="679" t="s">
        <v>12467</v>
      </c>
      <c r="C1725" s="680" t="s">
        <v>12468</v>
      </c>
      <c r="D1725" s="30"/>
      <c r="E1725" s="30"/>
      <c r="F1725" s="26" t="s">
        <v>1287</v>
      </c>
      <c r="G1725" s="30"/>
      <c r="H1725" s="30"/>
      <c r="I1725" s="30"/>
      <c r="J1725" s="30"/>
      <c r="K1725" s="30"/>
      <c r="L1725" s="30"/>
      <c r="M1725" s="30"/>
      <c r="N1725" s="662">
        <v>0.26</v>
      </c>
      <c r="O1725" s="30">
        <v>4</v>
      </c>
      <c r="P1725" s="30">
        <v>11.25</v>
      </c>
      <c r="Q1725" s="662">
        <f t="shared" si="26"/>
        <v>2.925</v>
      </c>
    </row>
    <row r="1726" s="1" customFormat="1" spans="1:17">
      <c r="A1726" s="650">
        <v>536</v>
      </c>
      <c r="B1726" s="679" t="s">
        <v>12469</v>
      </c>
      <c r="C1726" s="680" t="s">
        <v>12470</v>
      </c>
      <c r="D1726" s="30"/>
      <c r="E1726" s="30"/>
      <c r="F1726" s="26" t="s">
        <v>1287</v>
      </c>
      <c r="G1726" s="30"/>
      <c r="H1726" s="30"/>
      <c r="I1726" s="30"/>
      <c r="J1726" s="30"/>
      <c r="K1726" s="30"/>
      <c r="L1726" s="30"/>
      <c r="M1726" s="30"/>
      <c r="N1726" s="662">
        <v>0.33</v>
      </c>
      <c r="O1726" s="30">
        <v>5</v>
      </c>
      <c r="P1726" s="30">
        <v>11.25</v>
      </c>
      <c r="Q1726" s="662">
        <f t="shared" si="26"/>
        <v>3.7125</v>
      </c>
    </row>
    <row r="1727" s="1" customFormat="1" spans="1:17">
      <c r="A1727" s="650">
        <v>537</v>
      </c>
      <c r="B1727" s="679" t="s">
        <v>12471</v>
      </c>
      <c r="C1727" s="680" t="s">
        <v>2623</v>
      </c>
      <c r="D1727" s="30"/>
      <c r="E1727" s="30"/>
      <c r="F1727" s="26" t="s">
        <v>1287</v>
      </c>
      <c r="G1727" s="30"/>
      <c r="H1727" s="30"/>
      <c r="I1727" s="30"/>
      <c r="J1727" s="30"/>
      <c r="K1727" s="30"/>
      <c r="L1727" s="30"/>
      <c r="M1727" s="30"/>
      <c r="N1727" s="662">
        <v>0.2</v>
      </c>
      <c r="O1727" s="30">
        <v>3</v>
      </c>
      <c r="P1727" s="30">
        <v>11.25</v>
      </c>
      <c r="Q1727" s="662">
        <f t="shared" si="26"/>
        <v>2.25</v>
      </c>
    </row>
    <row r="1728" s="1" customFormat="1" spans="1:17">
      <c r="A1728" s="650">
        <v>538</v>
      </c>
      <c r="B1728" s="679" t="s">
        <v>12472</v>
      </c>
      <c r="C1728" s="680" t="s">
        <v>11571</v>
      </c>
      <c r="D1728" s="30"/>
      <c r="E1728" s="30"/>
      <c r="F1728" s="26" t="s">
        <v>1287</v>
      </c>
      <c r="G1728" s="30"/>
      <c r="H1728" s="30"/>
      <c r="I1728" s="30"/>
      <c r="J1728" s="30"/>
      <c r="K1728" s="30"/>
      <c r="L1728" s="30"/>
      <c r="M1728" s="30"/>
      <c r="N1728" s="662">
        <v>0.26</v>
      </c>
      <c r="O1728" s="30">
        <v>4</v>
      </c>
      <c r="P1728" s="30">
        <v>11.25</v>
      </c>
      <c r="Q1728" s="662">
        <f t="shared" si="26"/>
        <v>2.925</v>
      </c>
    </row>
    <row r="1729" s="1" customFormat="1" spans="1:17">
      <c r="A1729" s="650">
        <v>539</v>
      </c>
      <c r="B1729" s="679" t="s">
        <v>12473</v>
      </c>
      <c r="C1729" s="680" t="s">
        <v>5847</v>
      </c>
      <c r="D1729" s="30"/>
      <c r="E1729" s="30"/>
      <c r="F1729" s="26" t="s">
        <v>1287</v>
      </c>
      <c r="G1729" s="30"/>
      <c r="H1729" s="30"/>
      <c r="I1729" s="30"/>
      <c r="J1729" s="30"/>
      <c r="K1729" s="30"/>
      <c r="L1729" s="30"/>
      <c r="M1729" s="30"/>
      <c r="N1729" s="662">
        <v>0.26</v>
      </c>
      <c r="O1729" s="30">
        <v>4</v>
      </c>
      <c r="P1729" s="30">
        <v>11.25</v>
      </c>
      <c r="Q1729" s="662">
        <f t="shared" si="26"/>
        <v>2.925</v>
      </c>
    </row>
    <row r="1730" s="1" customFormat="1" spans="1:17">
      <c r="A1730" s="650">
        <v>540</v>
      </c>
      <c r="B1730" s="679" t="s">
        <v>12474</v>
      </c>
      <c r="C1730" s="680" t="s">
        <v>2744</v>
      </c>
      <c r="D1730" s="30"/>
      <c r="E1730" s="30"/>
      <c r="F1730" s="26" t="s">
        <v>1287</v>
      </c>
      <c r="G1730" s="30"/>
      <c r="H1730" s="30"/>
      <c r="I1730" s="30"/>
      <c r="J1730" s="30"/>
      <c r="K1730" s="30"/>
      <c r="L1730" s="30"/>
      <c r="M1730" s="30"/>
      <c r="N1730" s="662">
        <v>0.26</v>
      </c>
      <c r="O1730" s="30">
        <v>4</v>
      </c>
      <c r="P1730" s="30">
        <v>11.25</v>
      </c>
      <c r="Q1730" s="662">
        <f t="shared" si="26"/>
        <v>2.925</v>
      </c>
    </row>
    <row r="1731" s="1" customFormat="1" spans="1:17">
      <c r="A1731" s="650">
        <v>541</v>
      </c>
      <c r="B1731" s="679" t="s">
        <v>12475</v>
      </c>
      <c r="C1731" s="680" t="s">
        <v>12476</v>
      </c>
      <c r="D1731" s="30"/>
      <c r="E1731" s="30"/>
      <c r="F1731" s="26" t="s">
        <v>1287</v>
      </c>
      <c r="G1731" s="30"/>
      <c r="H1731" s="30"/>
      <c r="I1731" s="30"/>
      <c r="J1731" s="30"/>
      <c r="K1731" s="30"/>
      <c r="L1731" s="30"/>
      <c r="M1731" s="30"/>
      <c r="N1731" s="662">
        <v>0.2</v>
      </c>
      <c r="O1731" s="30">
        <v>3</v>
      </c>
      <c r="P1731" s="30">
        <v>11.25</v>
      </c>
      <c r="Q1731" s="662">
        <f t="shared" si="26"/>
        <v>2.25</v>
      </c>
    </row>
    <row r="1732" s="1" customFormat="1" spans="1:17">
      <c r="A1732" s="685">
        <v>542</v>
      </c>
      <c r="B1732" s="686" t="s">
        <v>12455</v>
      </c>
      <c r="C1732" s="687" t="s">
        <v>12456</v>
      </c>
      <c r="D1732" s="688"/>
      <c r="E1732" s="688"/>
      <c r="F1732" s="689" t="s">
        <v>1287</v>
      </c>
      <c r="G1732" s="688"/>
      <c r="H1732" s="688"/>
      <c r="I1732" s="688"/>
      <c r="J1732" s="688"/>
      <c r="K1732" s="688"/>
      <c r="L1732" s="688"/>
      <c r="M1732" s="688"/>
      <c r="N1732" s="662">
        <v>0.2</v>
      </c>
      <c r="O1732" s="688">
        <v>3</v>
      </c>
      <c r="P1732" s="688">
        <v>11.25</v>
      </c>
      <c r="Q1732" s="662">
        <f t="shared" si="26"/>
        <v>2.25</v>
      </c>
    </row>
    <row r="1733" s="1" customFormat="1" spans="1:17">
      <c r="A1733" s="650">
        <v>543</v>
      </c>
      <c r="B1733" s="679" t="s">
        <v>10830</v>
      </c>
      <c r="C1733" s="680" t="s">
        <v>12477</v>
      </c>
      <c r="D1733" s="30"/>
      <c r="E1733" s="30"/>
      <c r="F1733" s="26" t="s">
        <v>1287</v>
      </c>
      <c r="G1733" s="30"/>
      <c r="H1733" s="30"/>
      <c r="I1733" s="30"/>
      <c r="J1733" s="30"/>
      <c r="K1733" s="30"/>
      <c r="L1733" s="30"/>
      <c r="M1733" s="30"/>
      <c r="N1733" s="662">
        <v>0.13</v>
      </c>
      <c r="O1733" s="30">
        <v>2</v>
      </c>
      <c r="P1733" s="30">
        <v>11.25</v>
      </c>
      <c r="Q1733" s="662">
        <f t="shared" si="26"/>
        <v>1.4625</v>
      </c>
    </row>
    <row r="1734" s="1" customFormat="1" spans="1:17">
      <c r="A1734" s="650">
        <v>544</v>
      </c>
      <c r="B1734" s="679" t="s">
        <v>12478</v>
      </c>
      <c r="C1734" s="56" t="s">
        <v>12479</v>
      </c>
      <c r="D1734" s="30"/>
      <c r="E1734" s="30"/>
      <c r="F1734" s="26" t="s">
        <v>1287</v>
      </c>
      <c r="G1734" s="30"/>
      <c r="H1734" s="30"/>
      <c r="I1734" s="30"/>
      <c r="J1734" s="30"/>
      <c r="K1734" s="30"/>
      <c r="L1734" s="30"/>
      <c r="M1734" s="30"/>
      <c r="N1734" s="662">
        <v>0.13</v>
      </c>
      <c r="O1734" s="30">
        <v>2</v>
      </c>
      <c r="P1734" s="30">
        <v>11.25</v>
      </c>
      <c r="Q1734" s="662">
        <f t="shared" ref="Q1734:Q1797" si="27">N1734*11.25</f>
        <v>1.4625</v>
      </c>
    </row>
    <row r="1735" s="1" customFormat="1" spans="1:17">
      <c r="A1735" s="650">
        <v>545</v>
      </c>
      <c r="B1735" s="679" t="s">
        <v>12480</v>
      </c>
      <c r="C1735" s="680" t="s">
        <v>12481</v>
      </c>
      <c r="D1735" s="30"/>
      <c r="E1735" s="30"/>
      <c r="F1735" s="26" t="s">
        <v>1287</v>
      </c>
      <c r="G1735" s="30"/>
      <c r="H1735" s="30"/>
      <c r="I1735" s="30"/>
      <c r="J1735" s="30"/>
      <c r="K1735" s="30"/>
      <c r="L1735" s="30"/>
      <c r="M1735" s="30"/>
      <c r="N1735" s="662">
        <v>0.13</v>
      </c>
      <c r="O1735" s="30">
        <v>2</v>
      </c>
      <c r="P1735" s="30">
        <v>11.25</v>
      </c>
      <c r="Q1735" s="662">
        <f t="shared" si="27"/>
        <v>1.4625</v>
      </c>
    </row>
    <row r="1736" s="1" customFormat="1" spans="1:17">
      <c r="A1736" s="650">
        <v>546</v>
      </c>
      <c r="B1736" s="679" t="s">
        <v>12482</v>
      </c>
      <c r="C1736" s="680" t="s">
        <v>5866</v>
      </c>
      <c r="D1736" s="30"/>
      <c r="E1736" s="30"/>
      <c r="F1736" s="26" t="s">
        <v>1287</v>
      </c>
      <c r="G1736" s="30"/>
      <c r="H1736" s="30"/>
      <c r="I1736" s="30"/>
      <c r="J1736" s="30"/>
      <c r="K1736" s="30"/>
      <c r="L1736" s="30"/>
      <c r="M1736" s="30"/>
      <c r="N1736" s="662">
        <v>0.2</v>
      </c>
      <c r="O1736" s="30">
        <v>3</v>
      </c>
      <c r="P1736" s="30">
        <v>11.25</v>
      </c>
      <c r="Q1736" s="662">
        <f t="shared" si="27"/>
        <v>2.25</v>
      </c>
    </row>
    <row r="1737" s="1" customFormat="1" spans="1:17">
      <c r="A1737" s="650">
        <v>547</v>
      </c>
      <c r="B1737" s="679" t="s">
        <v>12483</v>
      </c>
      <c r="C1737" s="680" t="s">
        <v>12484</v>
      </c>
      <c r="D1737" s="30"/>
      <c r="E1737" s="30"/>
      <c r="F1737" s="26" t="s">
        <v>1287</v>
      </c>
      <c r="G1737" s="30"/>
      <c r="H1737" s="30"/>
      <c r="I1737" s="30"/>
      <c r="J1737" s="30"/>
      <c r="K1737" s="30"/>
      <c r="L1737" s="30"/>
      <c r="M1737" s="30"/>
      <c r="N1737" s="662">
        <v>0.26</v>
      </c>
      <c r="O1737" s="30">
        <v>4</v>
      </c>
      <c r="P1737" s="30">
        <v>11.25</v>
      </c>
      <c r="Q1737" s="662">
        <f t="shared" si="27"/>
        <v>2.925</v>
      </c>
    </row>
    <row r="1738" s="1" customFormat="1" spans="1:17">
      <c r="A1738" s="650">
        <v>548</v>
      </c>
      <c r="B1738" s="679" t="s">
        <v>12485</v>
      </c>
      <c r="C1738" s="680" t="s">
        <v>12486</v>
      </c>
      <c r="D1738" s="30"/>
      <c r="E1738" s="30"/>
      <c r="F1738" s="26" t="s">
        <v>1287</v>
      </c>
      <c r="G1738" s="30"/>
      <c r="H1738" s="30"/>
      <c r="I1738" s="30"/>
      <c r="J1738" s="30"/>
      <c r="K1738" s="30"/>
      <c r="L1738" s="30"/>
      <c r="M1738" s="30"/>
      <c r="N1738" s="662">
        <v>0.26</v>
      </c>
      <c r="O1738" s="30">
        <v>4</v>
      </c>
      <c r="P1738" s="30">
        <v>11.25</v>
      </c>
      <c r="Q1738" s="662">
        <f t="shared" si="27"/>
        <v>2.925</v>
      </c>
    </row>
    <row r="1739" s="1" customFormat="1" spans="1:17">
      <c r="A1739" s="650">
        <v>549</v>
      </c>
      <c r="B1739" s="679" t="s">
        <v>12487</v>
      </c>
      <c r="C1739" s="680" t="s">
        <v>12488</v>
      </c>
      <c r="D1739" s="30"/>
      <c r="E1739" s="30"/>
      <c r="F1739" s="26" t="s">
        <v>1287</v>
      </c>
      <c r="G1739" s="30"/>
      <c r="H1739" s="30"/>
      <c r="I1739" s="30"/>
      <c r="J1739" s="30"/>
      <c r="K1739" s="30"/>
      <c r="L1739" s="30"/>
      <c r="M1739" s="30"/>
      <c r="N1739" s="662">
        <v>0.33</v>
      </c>
      <c r="O1739" s="30">
        <v>5</v>
      </c>
      <c r="P1739" s="30">
        <v>11.25</v>
      </c>
      <c r="Q1739" s="662">
        <f t="shared" si="27"/>
        <v>3.7125</v>
      </c>
    </row>
    <row r="1740" s="1" customFormat="1" spans="1:17">
      <c r="A1740" s="650">
        <v>550</v>
      </c>
      <c r="B1740" s="679" t="s">
        <v>12489</v>
      </c>
      <c r="C1740" s="680" t="s">
        <v>12490</v>
      </c>
      <c r="D1740" s="30"/>
      <c r="E1740" s="30"/>
      <c r="F1740" s="26" t="s">
        <v>1287</v>
      </c>
      <c r="G1740" s="30"/>
      <c r="H1740" s="30"/>
      <c r="I1740" s="30"/>
      <c r="J1740" s="30"/>
      <c r="K1740" s="30"/>
      <c r="L1740" s="30"/>
      <c r="M1740" s="30"/>
      <c r="N1740" s="662">
        <v>0.13</v>
      </c>
      <c r="O1740" s="30">
        <v>2</v>
      </c>
      <c r="P1740" s="30">
        <v>11.25</v>
      </c>
      <c r="Q1740" s="662">
        <f t="shared" si="27"/>
        <v>1.4625</v>
      </c>
    </row>
    <row r="1741" s="1" customFormat="1" spans="1:17">
      <c r="A1741" s="650">
        <v>551</v>
      </c>
      <c r="B1741" s="679" t="s">
        <v>12491</v>
      </c>
      <c r="C1741" s="680" t="s">
        <v>12492</v>
      </c>
      <c r="D1741" s="30"/>
      <c r="E1741" s="30"/>
      <c r="F1741" s="26" t="s">
        <v>1287</v>
      </c>
      <c r="G1741" s="30"/>
      <c r="H1741" s="30"/>
      <c r="I1741" s="30"/>
      <c r="J1741" s="30"/>
      <c r="K1741" s="30"/>
      <c r="L1741" s="30"/>
      <c r="M1741" s="30"/>
      <c r="N1741" s="662">
        <v>0.46</v>
      </c>
      <c r="O1741" s="30">
        <v>7</v>
      </c>
      <c r="P1741" s="30">
        <v>11.25</v>
      </c>
      <c r="Q1741" s="662">
        <f t="shared" si="27"/>
        <v>5.175</v>
      </c>
    </row>
    <row r="1742" s="1" customFormat="1" spans="1:17">
      <c r="A1742" s="650">
        <v>552</v>
      </c>
      <c r="B1742" s="679" t="s">
        <v>12493</v>
      </c>
      <c r="C1742" s="680" t="s">
        <v>12427</v>
      </c>
      <c r="D1742" s="30"/>
      <c r="E1742" s="30"/>
      <c r="F1742" s="26" t="s">
        <v>1287</v>
      </c>
      <c r="G1742" s="30"/>
      <c r="H1742" s="30"/>
      <c r="I1742" s="30"/>
      <c r="J1742" s="30"/>
      <c r="K1742" s="30"/>
      <c r="L1742" s="30"/>
      <c r="M1742" s="30"/>
      <c r="N1742" s="662">
        <v>0.26</v>
      </c>
      <c r="O1742" s="30">
        <v>4</v>
      </c>
      <c r="P1742" s="30">
        <v>11.25</v>
      </c>
      <c r="Q1742" s="662">
        <f t="shared" si="27"/>
        <v>2.925</v>
      </c>
    </row>
    <row r="1743" s="1" customFormat="1" spans="1:17">
      <c r="A1743" s="650">
        <v>553</v>
      </c>
      <c r="B1743" s="679" t="s">
        <v>12494</v>
      </c>
      <c r="C1743" s="680" t="s">
        <v>12495</v>
      </c>
      <c r="D1743" s="30"/>
      <c r="E1743" s="30"/>
      <c r="F1743" s="26" t="s">
        <v>1287</v>
      </c>
      <c r="G1743" s="30"/>
      <c r="H1743" s="30"/>
      <c r="I1743" s="30"/>
      <c r="J1743" s="30"/>
      <c r="K1743" s="30"/>
      <c r="L1743" s="30"/>
      <c r="M1743" s="30"/>
      <c r="N1743" s="662">
        <v>0.2</v>
      </c>
      <c r="O1743" s="30">
        <v>3</v>
      </c>
      <c r="P1743" s="30">
        <v>11.25</v>
      </c>
      <c r="Q1743" s="662">
        <f t="shared" si="27"/>
        <v>2.25</v>
      </c>
    </row>
    <row r="1744" s="1" customFormat="1" spans="1:17">
      <c r="A1744" s="650">
        <v>554</v>
      </c>
      <c r="B1744" s="679" t="s">
        <v>12496</v>
      </c>
      <c r="C1744" s="680" t="s">
        <v>12497</v>
      </c>
      <c r="D1744" s="30"/>
      <c r="E1744" s="30"/>
      <c r="F1744" s="26" t="s">
        <v>1287</v>
      </c>
      <c r="G1744" s="30"/>
      <c r="H1744" s="30"/>
      <c r="I1744" s="30"/>
      <c r="J1744" s="30"/>
      <c r="K1744" s="30"/>
      <c r="L1744" s="30"/>
      <c r="M1744" s="30"/>
      <c r="N1744" s="662">
        <v>0.4</v>
      </c>
      <c r="O1744" s="30">
        <v>6</v>
      </c>
      <c r="P1744" s="30">
        <v>11.25</v>
      </c>
      <c r="Q1744" s="662">
        <f t="shared" si="27"/>
        <v>4.5</v>
      </c>
    </row>
    <row r="1745" s="1" customFormat="1" spans="1:17">
      <c r="A1745" s="650">
        <v>555</v>
      </c>
      <c r="B1745" s="679" t="s">
        <v>12498</v>
      </c>
      <c r="C1745" s="680" t="s">
        <v>12499</v>
      </c>
      <c r="D1745" s="30"/>
      <c r="E1745" s="30"/>
      <c r="F1745" s="26" t="s">
        <v>1287</v>
      </c>
      <c r="G1745" s="30"/>
      <c r="H1745" s="30"/>
      <c r="I1745" s="30"/>
      <c r="J1745" s="30"/>
      <c r="K1745" s="30"/>
      <c r="L1745" s="30"/>
      <c r="M1745" s="30"/>
      <c r="N1745" s="662">
        <v>0.4</v>
      </c>
      <c r="O1745" s="30">
        <v>6</v>
      </c>
      <c r="P1745" s="30">
        <v>11.25</v>
      </c>
      <c r="Q1745" s="662">
        <f t="shared" si="27"/>
        <v>4.5</v>
      </c>
    </row>
    <row r="1746" s="1" customFormat="1" spans="1:17">
      <c r="A1746" s="650">
        <v>556</v>
      </c>
      <c r="B1746" s="679" t="s">
        <v>12500</v>
      </c>
      <c r="C1746" s="680" t="s">
        <v>12501</v>
      </c>
      <c r="D1746" s="30"/>
      <c r="E1746" s="30"/>
      <c r="F1746" s="26" t="s">
        <v>1287</v>
      </c>
      <c r="G1746" s="30"/>
      <c r="H1746" s="30"/>
      <c r="I1746" s="30"/>
      <c r="J1746" s="30"/>
      <c r="K1746" s="30"/>
      <c r="L1746" s="30"/>
      <c r="M1746" s="30"/>
      <c r="N1746" s="662">
        <v>0.26</v>
      </c>
      <c r="O1746" s="30">
        <v>4</v>
      </c>
      <c r="P1746" s="30">
        <v>11.25</v>
      </c>
      <c r="Q1746" s="662">
        <f t="shared" si="27"/>
        <v>2.925</v>
      </c>
    </row>
    <row r="1747" s="1" customFormat="1" spans="1:17">
      <c r="A1747" s="650">
        <v>557</v>
      </c>
      <c r="B1747" s="679" t="s">
        <v>12502</v>
      </c>
      <c r="C1747" s="680" t="s">
        <v>12503</v>
      </c>
      <c r="D1747" s="30"/>
      <c r="E1747" s="30"/>
      <c r="F1747" s="26" t="s">
        <v>1287</v>
      </c>
      <c r="G1747" s="30"/>
      <c r="H1747" s="30"/>
      <c r="I1747" s="30"/>
      <c r="J1747" s="30"/>
      <c r="K1747" s="30"/>
      <c r="L1747" s="30"/>
      <c r="M1747" s="30"/>
      <c r="N1747" s="662">
        <v>0.13</v>
      </c>
      <c r="O1747" s="30">
        <v>2</v>
      </c>
      <c r="P1747" s="30">
        <v>11.25</v>
      </c>
      <c r="Q1747" s="662">
        <f t="shared" si="27"/>
        <v>1.4625</v>
      </c>
    </row>
    <row r="1748" s="1" customFormat="1" spans="1:17">
      <c r="A1748" s="650">
        <v>558</v>
      </c>
      <c r="B1748" s="679" t="s">
        <v>12504</v>
      </c>
      <c r="C1748" s="680" t="s">
        <v>12505</v>
      </c>
      <c r="D1748" s="30"/>
      <c r="E1748" s="30"/>
      <c r="F1748" s="26" t="s">
        <v>1287</v>
      </c>
      <c r="G1748" s="30"/>
      <c r="H1748" s="30"/>
      <c r="I1748" s="30"/>
      <c r="J1748" s="30"/>
      <c r="K1748" s="30"/>
      <c r="L1748" s="30"/>
      <c r="M1748" s="30"/>
      <c r="N1748" s="662">
        <v>0.13</v>
      </c>
      <c r="O1748" s="30">
        <v>2</v>
      </c>
      <c r="P1748" s="30">
        <v>11.25</v>
      </c>
      <c r="Q1748" s="662">
        <f t="shared" si="27"/>
        <v>1.4625</v>
      </c>
    </row>
    <row r="1749" s="1" customFormat="1" spans="1:17">
      <c r="A1749" s="650">
        <v>559</v>
      </c>
      <c r="B1749" s="679" t="s">
        <v>12506</v>
      </c>
      <c r="C1749" s="680" t="s">
        <v>5515</v>
      </c>
      <c r="D1749" s="30"/>
      <c r="E1749" s="30"/>
      <c r="F1749" s="26" t="s">
        <v>1287</v>
      </c>
      <c r="G1749" s="30"/>
      <c r="H1749" s="30"/>
      <c r="I1749" s="30"/>
      <c r="J1749" s="30"/>
      <c r="K1749" s="30"/>
      <c r="L1749" s="30"/>
      <c r="M1749" s="30"/>
      <c r="N1749" s="662">
        <v>0.4</v>
      </c>
      <c r="O1749" s="30">
        <v>6</v>
      </c>
      <c r="P1749" s="30">
        <v>11.25</v>
      </c>
      <c r="Q1749" s="662">
        <f t="shared" si="27"/>
        <v>4.5</v>
      </c>
    </row>
    <row r="1750" s="1" customFormat="1" spans="1:17">
      <c r="A1750" s="650">
        <v>560</v>
      </c>
      <c r="B1750" s="679" t="s">
        <v>12507</v>
      </c>
      <c r="C1750" s="680" t="s">
        <v>12508</v>
      </c>
      <c r="D1750" s="30"/>
      <c r="E1750" s="30"/>
      <c r="F1750" s="26" t="s">
        <v>1287</v>
      </c>
      <c r="G1750" s="30"/>
      <c r="H1750" s="30"/>
      <c r="I1750" s="30"/>
      <c r="J1750" s="30"/>
      <c r="K1750" s="30"/>
      <c r="L1750" s="30"/>
      <c r="M1750" s="30"/>
      <c r="N1750" s="662">
        <v>0.26</v>
      </c>
      <c r="O1750" s="30">
        <v>4</v>
      </c>
      <c r="P1750" s="30">
        <v>11.25</v>
      </c>
      <c r="Q1750" s="662">
        <f t="shared" si="27"/>
        <v>2.925</v>
      </c>
    </row>
    <row r="1751" s="1" customFormat="1" spans="1:17">
      <c r="A1751" s="650">
        <v>561</v>
      </c>
      <c r="B1751" s="679" t="s">
        <v>12509</v>
      </c>
      <c r="C1751" s="680" t="s">
        <v>12510</v>
      </c>
      <c r="D1751" s="30"/>
      <c r="E1751" s="30"/>
      <c r="F1751" s="26" t="s">
        <v>1287</v>
      </c>
      <c r="G1751" s="30"/>
      <c r="H1751" s="30"/>
      <c r="I1751" s="30"/>
      <c r="J1751" s="30"/>
      <c r="K1751" s="30"/>
      <c r="L1751" s="30"/>
      <c r="M1751" s="30"/>
      <c r="N1751" s="662">
        <v>0.14</v>
      </c>
      <c r="O1751" s="30">
        <v>2</v>
      </c>
      <c r="P1751" s="30">
        <v>11.25</v>
      </c>
      <c r="Q1751" s="662">
        <f t="shared" si="27"/>
        <v>1.575</v>
      </c>
    </row>
    <row r="1752" s="1" customFormat="1" spans="1:17">
      <c r="A1752" s="650">
        <v>562</v>
      </c>
      <c r="B1752" s="679" t="s">
        <v>12511</v>
      </c>
      <c r="C1752" s="680" t="s">
        <v>12512</v>
      </c>
      <c r="D1752" s="30"/>
      <c r="E1752" s="30"/>
      <c r="F1752" s="26" t="s">
        <v>1287</v>
      </c>
      <c r="G1752" s="30"/>
      <c r="H1752" s="30"/>
      <c r="I1752" s="30"/>
      <c r="J1752" s="30"/>
      <c r="K1752" s="30"/>
      <c r="L1752" s="30"/>
      <c r="M1752" s="30"/>
      <c r="N1752" s="662">
        <v>0.26</v>
      </c>
      <c r="O1752" s="30">
        <v>4</v>
      </c>
      <c r="P1752" s="30">
        <v>11.25</v>
      </c>
      <c r="Q1752" s="662">
        <f t="shared" si="27"/>
        <v>2.925</v>
      </c>
    </row>
    <row r="1753" s="1" customFormat="1" spans="1:17">
      <c r="A1753" s="650">
        <v>563</v>
      </c>
      <c r="B1753" s="679" t="s">
        <v>12513</v>
      </c>
      <c r="C1753" s="680" t="s">
        <v>12514</v>
      </c>
      <c r="D1753" s="30"/>
      <c r="E1753" s="30"/>
      <c r="F1753" s="26" t="s">
        <v>1287</v>
      </c>
      <c r="G1753" s="30"/>
      <c r="H1753" s="30"/>
      <c r="I1753" s="30"/>
      <c r="J1753" s="30"/>
      <c r="K1753" s="30"/>
      <c r="L1753" s="30"/>
      <c r="M1753" s="30"/>
      <c r="N1753" s="662">
        <v>0.07</v>
      </c>
      <c r="O1753" s="30">
        <v>1</v>
      </c>
      <c r="P1753" s="30">
        <v>11.25</v>
      </c>
      <c r="Q1753" s="662">
        <f t="shared" si="27"/>
        <v>0.7875</v>
      </c>
    </row>
    <row r="1754" s="1" customFormat="1" spans="1:17">
      <c r="A1754" s="650">
        <v>564</v>
      </c>
      <c r="B1754" s="679" t="s">
        <v>12515</v>
      </c>
      <c r="C1754" s="680" t="s">
        <v>12516</v>
      </c>
      <c r="D1754" s="30"/>
      <c r="E1754" s="30"/>
      <c r="F1754" s="26" t="s">
        <v>1287</v>
      </c>
      <c r="G1754" s="30"/>
      <c r="H1754" s="30"/>
      <c r="I1754" s="30"/>
      <c r="J1754" s="30"/>
      <c r="K1754" s="30"/>
      <c r="L1754" s="30"/>
      <c r="M1754" s="30"/>
      <c r="N1754" s="662">
        <v>0.2</v>
      </c>
      <c r="O1754" s="30">
        <v>3</v>
      </c>
      <c r="P1754" s="30">
        <v>11.25</v>
      </c>
      <c r="Q1754" s="662">
        <f t="shared" si="27"/>
        <v>2.25</v>
      </c>
    </row>
    <row r="1755" s="1" customFormat="1" spans="1:17">
      <c r="A1755" s="650">
        <v>565</v>
      </c>
      <c r="B1755" s="679" t="s">
        <v>12517</v>
      </c>
      <c r="C1755" s="680" t="s">
        <v>5555</v>
      </c>
      <c r="D1755" s="30"/>
      <c r="E1755" s="30"/>
      <c r="F1755" s="26" t="s">
        <v>1287</v>
      </c>
      <c r="G1755" s="30"/>
      <c r="H1755" s="30"/>
      <c r="I1755" s="30"/>
      <c r="J1755" s="30"/>
      <c r="K1755" s="30"/>
      <c r="L1755" s="30"/>
      <c r="M1755" s="30"/>
      <c r="N1755" s="662">
        <v>0.46</v>
      </c>
      <c r="O1755" s="30">
        <v>7</v>
      </c>
      <c r="P1755" s="30">
        <v>11.25</v>
      </c>
      <c r="Q1755" s="662">
        <f t="shared" si="27"/>
        <v>5.175</v>
      </c>
    </row>
    <row r="1756" s="1" customFormat="1" spans="1:17">
      <c r="A1756" s="650">
        <v>566</v>
      </c>
      <c r="B1756" s="679" t="s">
        <v>9607</v>
      </c>
      <c r="C1756" s="680" t="s">
        <v>12518</v>
      </c>
      <c r="D1756" s="30"/>
      <c r="E1756" s="30"/>
      <c r="F1756" s="26" t="s">
        <v>1287</v>
      </c>
      <c r="G1756" s="30"/>
      <c r="H1756" s="30"/>
      <c r="I1756" s="30"/>
      <c r="J1756" s="30"/>
      <c r="K1756" s="30"/>
      <c r="L1756" s="30"/>
      <c r="M1756" s="30"/>
      <c r="N1756" s="662">
        <v>0.2</v>
      </c>
      <c r="O1756" s="30">
        <v>3</v>
      </c>
      <c r="P1756" s="30">
        <v>11.25</v>
      </c>
      <c r="Q1756" s="662">
        <f t="shared" si="27"/>
        <v>2.25</v>
      </c>
    </row>
    <row r="1757" s="1" customFormat="1" spans="1:17">
      <c r="A1757" s="650">
        <v>567</v>
      </c>
      <c r="B1757" s="679" t="s">
        <v>12519</v>
      </c>
      <c r="C1757" s="680" t="s">
        <v>12520</v>
      </c>
      <c r="D1757" s="30"/>
      <c r="E1757" s="30"/>
      <c r="F1757" s="26" t="s">
        <v>1287</v>
      </c>
      <c r="G1757" s="30"/>
      <c r="H1757" s="30"/>
      <c r="I1757" s="30"/>
      <c r="J1757" s="30"/>
      <c r="K1757" s="30"/>
      <c r="L1757" s="30"/>
      <c r="M1757" s="30"/>
      <c r="N1757" s="662">
        <v>0.33</v>
      </c>
      <c r="O1757" s="30">
        <v>5</v>
      </c>
      <c r="P1757" s="30">
        <v>11.25</v>
      </c>
      <c r="Q1757" s="662">
        <f t="shared" si="27"/>
        <v>3.7125</v>
      </c>
    </row>
    <row r="1758" s="1" customFormat="1" spans="1:17">
      <c r="A1758" s="650">
        <v>568</v>
      </c>
      <c r="B1758" s="679" t="s">
        <v>12521</v>
      </c>
      <c r="C1758" s="680" t="s">
        <v>12522</v>
      </c>
      <c r="D1758" s="30"/>
      <c r="E1758" s="30"/>
      <c r="F1758" s="26" t="s">
        <v>1287</v>
      </c>
      <c r="G1758" s="30"/>
      <c r="H1758" s="30"/>
      <c r="I1758" s="30"/>
      <c r="J1758" s="30"/>
      <c r="K1758" s="30"/>
      <c r="L1758" s="30"/>
      <c r="M1758" s="30"/>
      <c r="N1758" s="662">
        <v>0.2</v>
      </c>
      <c r="O1758" s="30">
        <v>3</v>
      </c>
      <c r="P1758" s="30">
        <v>11.25</v>
      </c>
      <c r="Q1758" s="662">
        <f t="shared" si="27"/>
        <v>2.25</v>
      </c>
    </row>
    <row r="1759" s="1" customFormat="1" spans="1:17">
      <c r="A1759" s="650">
        <v>569</v>
      </c>
      <c r="B1759" s="679" t="s">
        <v>12523</v>
      </c>
      <c r="C1759" s="680" t="s">
        <v>12524</v>
      </c>
      <c r="D1759" s="30"/>
      <c r="E1759" s="30"/>
      <c r="F1759" s="26" t="s">
        <v>1287</v>
      </c>
      <c r="G1759" s="30"/>
      <c r="H1759" s="30"/>
      <c r="I1759" s="30"/>
      <c r="J1759" s="30"/>
      <c r="K1759" s="30"/>
      <c r="L1759" s="30"/>
      <c r="M1759" s="30"/>
      <c r="N1759" s="662">
        <v>0.4</v>
      </c>
      <c r="O1759" s="30">
        <v>6</v>
      </c>
      <c r="P1759" s="30">
        <v>11.25</v>
      </c>
      <c r="Q1759" s="662">
        <f t="shared" si="27"/>
        <v>4.5</v>
      </c>
    </row>
    <row r="1760" s="1" customFormat="1" spans="1:17">
      <c r="A1760" s="650">
        <v>570</v>
      </c>
      <c r="B1760" s="679" t="s">
        <v>12525</v>
      </c>
      <c r="C1760" s="680" t="s">
        <v>12526</v>
      </c>
      <c r="D1760" s="30"/>
      <c r="E1760" s="30"/>
      <c r="F1760" s="26" t="s">
        <v>1287</v>
      </c>
      <c r="G1760" s="30"/>
      <c r="H1760" s="30"/>
      <c r="I1760" s="30"/>
      <c r="J1760" s="30"/>
      <c r="K1760" s="30"/>
      <c r="L1760" s="30"/>
      <c r="M1760" s="30"/>
      <c r="N1760" s="662">
        <v>0.14</v>
      </c>
      <c r="O1760" s="30">
        <v>2</v>
      </c>
      <c r="P1760" s="30">
        <v>11.25</v>
      </c>
      <c r="Q1760" s="662">
        <f t="shared" si="27"/>
        <v>1.575</v>
      </c>
    </row>
    <row r="1761" s="1" customFormat="1" spans="1:17">
      <c r="A1761" s="650">
        <v>571</v>
      </c>
      <c r="B1761" s="679" t="s">
        <v>12527</v>
      </c>
      <c r="C1761" s="680" t="s">
        <v>5347</v>
      </c>
      <c r="D1761" s="30"/>
      <c r="E1761" s="30"/>
      <c r="F1761" s="26" t="s">
        <v>1287</v>
      </c>
      <c r="G1761" s="30"/>
      <c r="H1761" s="30"/>
      <c r="I1761" s="30"/>
      <c r="J1761" s="30"/>
      <c r="K1761" s="30"/>
      <c r="L1761" s="30"/>
      <c r="M1761" s="30"/>
      <c r="N1761" s="662">
        <v>0.26</v>
      </c>
      <c r="O1761" s="30">
        <v>4</v>
      </c>
      <c r="P1761" s="30">
        <v>11.25</v>
      </c>
      <c r="Q1761" s="662">
        <f t="shared" si="27"/>
        <v>2.925</v>
      </c>
    </row>
    <row r="1762" s="1" customFormat="1" spans="1:17">
      <c r="A1762" s="650">
        <v>572</v>
      </c>
      <c r="B1762" s="679" t="s">
        <v>12528</v>
      </c>
      <c r="C1762" s="680" t="s">
        <v>12404</v>
      </c>
      <c r="D1762" s="30"/>
      <c r="E1762" s="30"/>
      <c r="F1762" s="26" t="s">
        <v>1287</v>
      </c>
      <c r="G1762" s="30"/>
      <c r="H1762" s="30"/>
      <c r="I1762" s="30"/>
      <c r="J1762" s="30"/>
      <c r="K1762" s="30"/>
      <c r="L1762" s="30"/>
      <c r="M1762" s="30"/>
      <c r="N1762" s="662">
        <v>0.26</v>
      </c>
      <c r="O1762" s="30">
        <v>4</v>
      </c>
      <c r="P1762" s="30">
        <v>11.25</v>
      </c>
      <c r="Q1762" s="662">
        <f t="shared" si="27"/>
        <v>2.925</v>
      </c>
    </row>
    <row r="1763" s="1" customFormat="1" spans="1:17">
      <c r="A1763" s="650">
        <v>573</v>
      </c>
      <c r="B1763" s="679" t="s">
        <v>2153</v>
      </c>
      <c r="C1763" s="680" t="s">
        <v>12529</v>
      </c>
      <c r="D1763" s="30"/>
      <c r="E1763" s="30"/>
      <c r="F1763" s="26" t="s">
        <v>1287</v>
      </c>
      <c r="G1763" s="30"/>
      <c r="H1763" s="30"/>
      <c r="I1763" s="30"/>
      <c r="J1763" s="30"/>
      <c r="K1763" s="30"/>
      <c r="L1763" s="30"/>
      <c r="M1763" s="30"/>
      <c r="N1763" s="662">
        <v>0.4</v>
      </c>
      <c r="O1763" s="30">
        <v>6</v>
      </c>
      <c r="P1763" s="30">
        <v>11.25</v>
      </c>
      <c r="Q1763" s="662">
        <f t="shared" si="27"/>
        <v>4.5</v>
      </c>
    </row>
    <row r="1764" s="1" customFormat="1" spans="1:17">
      <c r="A1764" s="650">
        <v>574</v>
      </c>
      <c r="B1764" s="679" t="s">
        <v>12530</v>
      </c>
      <c r="C1764" s="56" t="s">
        <v>12531</v>
      </c>
      <c r="D1764" s="30"/>
      <c r="E1764" s="30"/>
      <c r="F1764" s="26" t="s">
        <v>1287</v>
      </c>
      <c r="G1764" s="30"/>
      <c r="H1764" s="30"/>
      <c r="I1764" s="30"/>
      <c r="J1764" s="30"/>
      <c r="K1764" s="30"/>
      <c r="L1764" s="30"/>
      <c r="M1764" s="30"/>
      <c r="N1764" s="662">
        <v>0.2</v>
      </c>
      <c r="O1764" s="30">
        <v>3</v>
      </c>
      <c r="P1764" s="30">
        <v>11.25</v>
      </c>
      <c r="Q1764" s="662">
        <f t="shared" si="27"/>
        <v>2.25</v>
      </c>
    </row>
    <row r="1765" s="1" customFormat="1" spans="1:17">
      <c r="A1765" s="650">
        <v>575</v>
      </c>
      <c r="B1765" s="679" t="s">
        <v>12532</v>
      </c>
      <c r="C1765" s="680" t="s">
        <v>12533</v>
      </c>
      <c r="D1765" s="30"/>
      <c r="E1765" s="30"/>
      <c r="F1765" s="26" t="s">
        <v>1287</v>
      </c>
      <c r="G1765" s="30"/>
      <c r="H1765" s="30"/>
      <c r="I1765" s="30"/>
      <c r="J1765" s="30"/>
      <c r="K1765" s="30"/>
      <c r="L1765" s="30"/>
      <c r="M1765" s="30"/>
      <c r="N1765" s="662">
        <v>0.14</v>
      </c>
      <c r="O1765" s="30">
        <v>2</v>
      </c>
      <c r="P1765" s="30">
        <v>11.25</v>
      </c>
      <c r="Q1765" s="662">
        <f t="shared" si="27"/>
        <v>1.575</v>
      </c>
    </row>
    <row r="1766" s="1" customFormat="1" spans="1:17">
      <c r="A1766" s="650">
        <v>576</v>
      </c>
      <c r="B1766" s="679" t="s">
        <v>12534</v>
      </c>
      <c r="C1766" s="680" t="s">
        <v>2031</v>
      </c>
      <c r="D1766" s="30"/>
      <c r="E1766" s="30"/>
      <c r="F1766" s="26" t="s">
        <v>1287</v>
      </c>
      <c r="G1766" s="30"/>
      <c r="H1766" s="30"/>
      <c r="I1766" s="30"/>
      <c r="J1766" s="30"/>
      <c r="K1766" s="30"/>
      <c r="L1766" s="30"/>
      <c r="M1766" s="30"/>
      <c r="N1766" s="662">
        <v>0.33</v>
      </c>
      <c r="O1766" s="30">
        <v>5</v>
      </c>
      <c r="P1766" s="30">
        <v>11.25</v>
      </c>
      <c r="Q1766" s="662">
        <f t="shared" si="27"/>
        <v>3.7125</v>
      </c>
    </row>
    <row r="1767" s="1" customFormat="1" spans="1:17">
      <c r="A1767" s="650">
        <v>577</v>
      </c>
      <c r="B1767" s="679" t="s">
        <v>12535</v>
      </c>
      <c r="C1767" s="680" t="s">
        <v>12536</v>
      </c>
      <c r="D1767" s="30"/>
      <c r="E1767" s="30"/>
      <c r="F1767" s="26" t="s">
        <v>1287</v>
      </c>
      <c r="G1767" s="30"/>
      <c r="H1767" s="30"/>
      <c r="I1767" s="30"/>
      <c r="J1767" s="30"/>
      <c r="K1767" s="30"/>
      <c r="L1767" s="30"/>
      <c r="M1767" s="30"/>
      <c r="N1767" s="662">
        <v>0.2</v>
      </c>
      <c r="O1767" s="30">
        <v>3</v>
      </c>
      <c r="P1767" s="30">
        <v>11.25</v>
      </c>
      <c r="Q1767" s="662">
        <f t="shared" si="27"/>
        <v>2.25</v>
      </c>
    </row>
    <row r="1768" s="1" customFormat="1" spans="1:17">
      <c r="A1768" s="650">
        <v>578</v>
      </c>
      <c r="B1768" s="679" t="s">
        <v>12537</v>
      </c>
      <c r="C1768" s="56" t="s">
        <v>12538</v>
      </c>
      <c r="D1768" s="30"/>
      <c r="E1768" s="30"/>
      <c r="F1768" s="26" t="s">
        <v>1287</v>
      </c>
      <c r="G1768" s="30"/>
      <c r="H1768" s="30"/>
      <c r="I1768" s="30"/>
      <c r="J1768" s="30"/>
      <c r="K1768" s="30"/>
      <c r="L1768" s="30"/>
      <c r="M1768" s="30"/>
      <c r="N1768" s="662">
        <v>0.14</v>
      </c>
      <c r="O1768" s="30">
        <v>2</v>
      </c>
      <c r="P1768" s="30">
        <v>11.25</v>
      </c>
      <c r="Q1768" s="662">
        <f t="shared" si="27"/>
        <v>1.575</v>
      </c>
    </row>
    <row r="1769" s="1" customFormat="1" spans="1:17">
      <c r="A1769" s="650">
        <v>579</v>
      </c>
      <c r="B1769" s="679" t="s">
        <v>12539</v>
      </c>
      <c r="C1769" s="680" t="s">
        <v>12540</v>
      </c>
      <c r="D1769" s="30"/>
      <c r="E1769" s="30"/>
      <c r="F1769" s="26" t="s">
        <v>1287</v>
      </c>
      <c r="G1769" s="30"/>
      <c r="H1769" s="30"/>
      <c r="I1769" s="30"/>
      <c r="J1769" s="30"/>
      <c r="K1769" s="30"/>
      <c r="L1769" s="30"/>
      <c r="M1769" s="30"/>
      <c r="N1769" s="662">
        <v>0.14</v>
      </c>
      <c r="O1769" s="30">
        <v>2</v>
      </c>
      <c r="P1769" s="30">
        <v>11.25</v>
      </c>
      <c r="Q1769" s="662">
        <f t="shared" si="27"/>
        <v>1.575</v>
      </c>
    </row>
    <row r="1770" s="1" customFormat="1" spans="1:17">
      <c r="A1770" s="650">
        <v>580</v>
      </c>
      <c r="B1770" s="679" t="s">
        <v>12541</v>
      </c>
      <c r="C1770" s="680" t="s">
        <v>12542</v>
      </c>
      <c r="D1770" s="30"/>
      <c r="E1770" s="30"/>
      <c r="F1770" s="26" t="s">
        <v>1287</v>
      </c>
      <c r="G1770" s="30"/>
      <c r="H1770" s="30"/>
      <c r="I1770" s="30"/>
      <c r="J1770" s="30"/>
      <c r="K1770" s="30"/>
      <c r="L1770" s="30"/>
      <c r="M1770" s="30"/>
      <c r="N1770" s="662">
        <v>0.2</v>
      </c>
      <c r="O1770" s="30">
        <v>3</v>
      </c>
      <c r="P1770" s="30">
        <v>11.25</v>
      </c>
      <c r="Q1770" s="662">
        <f t="shared" si="27"/>
        <v>2.25</v>
      </c>
    </row>
    <row r="1771" s="1" customFormat="1" spans="1:17">
      <c r="A1771" s="650">
        <v>581</v>
      </c>
      <c r="B1771" s="679" t="s">
        <v>12543</v>
      </c>
      <c r="C1771" s="680" t="s">
        <v>12544</v>
      </c>
      <c r="D1771" s="30"/>
      <c r="E1771" s="30"/>
      <c r="F1771" s="26" t="s">
        <v>1287</v>
      </c>
      <c r="G1771" s="30"/>
      <c r="H1771" s="30"/>
      <c r="I1771" s="30"/>
      <c r="J1771" s="30"/>
      <c r="K1771" s="30"/>
      <c r="L1771" s="30"/>
      <c r="M1771" s="30"/>
      <c r="N1771" s="662">
        <v>0.33</v>
      </c>
      <c r="O1771" s="30">
        <v>5</v>
      </c>
      <c r="P1771" s="30">
        <v>11.25</v>
      </c>
      <c r="Q1771" s="662">
        <f t="shared" si="27"/>
        <v>3.7125</v>
      </c>
    </row>
    <row r="1772" s="1" customFormat="1" spans="1:17">
      <c r="A1772" s="650">
        <v>582</v>
      </c>
      <c r="B1772" s="679" t="s">
        <v>12545</v>
      </c>
      <c r="C1772" s="680" t="s">
        <v>12546</v>
      </c>
      <c r="D1772" s="30"/>
      <c r="E1772" s="30"/>
      <c r="F1772" s="26" t="s">
        <v>1287</v>
      </c>
      <c r="G1772" s="30"/>
      <c r="H1772" s="30"/>
      <c r="I1772" s="30"/>
      <c r="J1772" s="30"/>
      <c r="K1772" s="30"/>
      <c r="L1772" s="30"/>
      <c r="M1772" s="30"/>
      <c r="N1772" s="662">
        <v>0.14</v>
      </c>
      <c r="O1772" s="30">
        <v>2</v>
      </c>
      <c r="P1772" s="30">
        <v>11.25</v>
      </c>
      <c r="Q1772" s="662">
        <f t="shared" si="27"/>
        <v>1.575</v>
      </c>
    </row>
    <row r="1773" s="1" customFormat="1" spans="1:17">
      <c r="A1773" s="650">
        <v>583</v>
      </c>
      <c r="B1773" s="679" t="s">
        <v>12547</v>
      </c>
      <c r="C1773" s="680" t="s">
        <v>12548</v>
      </c>
      <c r="D1773" s="30"/>
      <c r="E1773" s="30"/>
      <c r="F1773" s="26" t="s">
        <v>1287</v>
      </c>
      <c r="G1773" s="30"/>
      <c r="H1773" s="30"/>
      <c r="I1773" s="30"/>
      <c r="J1773" s="30"/>
      <c r="K1773" s="30"/>
      <c r="L1773" s="30"/>
      <c r="M1773" s="30"/>
      <c r="N1773" s="662">
        <v>0.26</v>
      </c>
      <c r="O1773" s="30">
        <v>4</v>
      </c>
      <c r="P1773" s="30">
        <v>11.25</v>
      </c>
      <c r="Q1773" s="662">
        <f t="shared" si="27"/>
        <v>2.925</v>
      </c>
    </row>
    <row r="1774" s="1" customFormat="1" spans="1:17">
      <c r="A1774" s="650">
        <v>584</v>
      </c>
      <c r="B1774" s="679" t="s">
        <v>12549</v>
      </c>
      <c r="C1774" s="680" t="s">
        <v>12550</v>
      </c>
      <c r="D1774" s="30"/>
      <c r="E1774" s="30"/>
      <c r="F1774" s="26" t="s">
        <v>1287</v>
      </c>
      <c r="G1774" s="30"/>
      <c r="H1774" s="30"/>
      <c r="I1774" s="30"/>
      <c r="J1774" s="30"/>
      <c r="K1774" s="30"/>
      <c r="L1774" s="30"/>
      <c r="M1774" s="30"/>
      <c r="N1774" s="662">
        <v>0.2</v>
      </c>
      <c r="O1774" s="30">
        <v>3</v>
      </c>
      <c r="P1774" s="30">
        <v>11.25</v>
      </c>
      <c r="Q1774" s="662">
        <f t="shared" si="27"/>
        <v>2.25</v>
      </c>
    </row>
    <row r="1775" s="1" customFormat="1" spans="1:17">
      <c r="A1775" s="650">
        <v>585</v>
      </c>
      <c r="B1775" s="679" t="s">
        <v>12551</v>
      </c>
      <c r="C1775" s="680" t="s">
        <v>12552</v>
      </c>
      <c r="D1775" s="30"/>
      <c r="E1775" s="30"/>
      <c r="F1775" s="26" t="s">
        <v>1287</v>
      </c>
      <c r="G1775" s="30"/>
      <c r="H1775" s="30"/>
      <c r="I1775" s="30"/>
      <c r="J1775" s="30"/>
      <c r="K1775" s="30"/>
      <c r="L1775" s="30"/>
      <c r="M1775" s="30"/>
      <c r="N1775" s="662">
        <v>0.14</v>
      </c>
      <c r="O1775" s="30">
        <v>2</v>
      </c>
      <c r="P1775" s="30">
        <v>11.25</v>
      </c>
      <c r="Q1775" s="662">
        <f t="shared" si="27"/>
        <v>1.575</v>
      </c>
    </row>
    <row r="1776" s="1" customFormat="1" spans="1:17">
      <c r="A1776" s="650">
        <v>586</v>
      </c>
      <c r="B1776" s="679" t="s">
        <v>12553</v>
      </c>
      <c r="C1776" s="680" t="s">
        <v>12554</v>
      </c>
      <c r="D1776" s="30"/>
      <c r="E1776" s="30"/>
      <c r="F1776" s="26" t="s">
        <v>1287</v>
      </c>
      <c r="G1776" s="30"/>
      <c r="H1776" s="30"/>
      <c r="I1776" s="30"/>
      <c r="J1776" s="30"/>
      <c r="K1776" s="30"/>
      <c r="L1776" s="30"/>
      <c r="M1776" s="30"/>
      <c r="N1776" s="662">
        <v>0.4</v>
      </c>
      <c r="O1776" s="30">
        <v>6</v>
      </c>
      <c r="P1776" s="30">
        <v>11.25</v>
      </c>
      <c r="Q1776" s="662">
        <f t="shared" si="27"/>
        <v>4.5</v>
      </c>
    </row>
    <row r="1777" s="1" customFormat="1" spans="1:17">
      <c r="A1777" s="650">
        <v>587</v>
      </c>
      <c r="B1777" s="691" t="s">
        <v>12555</v>
      </c>
      <c r="C1777" s="680" t="s">
        <v>12556</v>
      </c>
      <c r="D1777" s="30"/>
      <c r="E1777" s="30"/>
      <c r="F1777" s="26" t="s">
        <v>1287</v>
      </c>
      <c r="G1777" s="30"/>
      <c r="H1777" s="30"/>
      <c r="I1777" s="30"/>
      <c r="J1777" s="30"/>
      <c r="K1777" s="30"/>
      <c r="L1777" s="30"/>
      <c r="M1777" s="30"/>
      <c r="N1777" s="662">
        <v>0.26</v>
      </c>
      <c r="O1777" s="30">
        <v>4</v>
      </c>
      <c r="P1777" s="30">
        <v>11.25</v>
      </c>
      <c r="Q1777" s="662">
        <f t="shared" si="27"/>
        <v>2.925</v>
      </c>
    </row>
    <row r="1778" s="1" customFormat="1" spans="1:17">
      <c r="A1778" s="650">
        <v>588</v>
      </c>
      <c r="B1778" s="679" t="s">
        <v>12557</v>
      </c>
      <c r="C1778" s="680" t="s">
        <v>12558</v>
      </c>
      <c r="D1778" s="30"/>
      <c r="E1778" s="30"/>
      <c r="F1778" s="26" t="s">
        <v>1287</v>
      </c>
      <c r="G1778" s="30"/>
      <c r="H1778" s="30"/>
      <c r="I1778" s="30"/>
      <c r="J1778" s="30"/>
      <c r="K1778" s="30"/>
      <c r="L1778" s="30"/>
      <c r="M1778" s="30"/>
      <c r="N1778" s="662">
        <v>0.14</v>
      </c>
      <c r="O1778" s="30">
        <v>2</v>
      </c>
      <c r="P1778" s="30">
        <v>11.25</v>
      </c>
      <c r="Q1778" s="662">
        <f t="shared" si="27"/>
        <v>1.575</v>
      </c>
    </row>
    <row r="1779" s="1" customFormat="1" spans="1:17">
      <c r="A1779" s="650">
        <v>589</v>
      </c>
      <c r="B1779" s="679" t="s">
        <v>12559</v>
      </c>
      <c r="C1779" s="680" t="s">
        <v>12560</v>
      </c>
      <c r="D1779" s="30"/>
      <c r="E1779" s="30"/>
      <c r="F1779" s="26" t="s">
        <v>1287</v>
      </c>
      <c r="G1779" s="30"/>
      <c r="H1779" s="30"/>
      <c r="I1779" s="30"/>
      <c r="J1779" s="30"/>
      <c r="K1779" s="30"/>
      <c r="L1779" s="30"/>
      <c r="M1779" s="30"/>
      <c r="N1779" s="662">
        <v>0.2</v>
      </c>
      <c r="O1779" s="30">
        <v>3</v>
      </c>
      <c r="P1779" s="30">
        <v>11.25</v>
      </c>
      <c r="Q1779" s="662">
        <f t="shared" si="27"/>
        <v>2.25</v>
      </c>
    </row>
    <row r="1780" s="1" customFormat="1" spans="1:17">
      <c r="A1780" s="650">
        <v>590</v>
      </c>
      <c r="B1780" s="692" t="s">
        <v>12561</v>
      </c>
      <c r="C1780" s="56" t="s">
        <v>12562</v>
      </c>
      <c r="D1780" s="30"/>
      <c r="E1780" s="30"/>
      <c r="F1780" s="26" t="s">
        <v>1287</v>
      </c>
      <c r="G1780" s="30"/>
      <c r="H1780" s="30"/>
      <c r="I1780" s="30"/>
      <c r="J1780" s="30"/>
      <c r="K1780" s="30"/>
      <c r="L1780" s="30"/>
      <c r="M1780" s="30"/>
      <c r="N1780" s="662">
        <v>0.4</v>
      </c>
      <c r="O1780" s="30">
        <v>6</v>
      </c>
      <c r="P1780" s="30">
        <v>11.25</v>
      </c>
      <c r="Q1780" s="662">
        <f t="shared" si="27"/>
        <v>4.5</v>
      </c>
    </row>
    <row r="1781" s="1" customFormat="1" spans="1:17">
      <c r="A1781" s="650">
        <v>591</v>
      </c>
      <c r="B1781" s="679" t="s">
        <v>12563</v>
      </c>
      <c r="C1781" s="680" t="s">
        <v>12564</v>
      </c>
      <c r="D1781" s="30"/>
      <c r="E1781" s="30"/>
      <c r="F1781" s="26" t="s">
        <v>1287</v>
      </c>
      <c r="G1781" s="30"/>
      <c r="H1781" s="30"/>
      <c r="I1781" s="30"/>
      <c r="J1781" s="30"/>
      <c r="K1781" s="30"/>
      <c r="L1781" s="30"/>
      <c r="M1781" s="30"/>
      <c r="N1781" s="662">
        <v>0.26</v>
      </c>
      <c r="O1781" s="30">
        <v>4</v>
      </c>
      <c r="P1781" s="30">
        <v>11.25</v>
      </c>
      <c r="Q1781" s="662">
        <f t="shared" si="27"/>
        <v>2.925</v>
      </c>
    </row>
    <row r="1782" s="1" customFormat="1" spans="1:17">
      <c r="A1782" s="650">
        <v>592</v>
      </c>
      <c r="B1782" s="679" t="s">
        <v>12565</v>
      </c>
      <c r="C1782" s="680" t="s">
        <v>12566</v>
      </c>
      <c r="D1782" s="30"/>
      <c r="E1782" s="30"/>
      <c r="F1782" s="26" t="s">
        <v>1287</v>
      </c>
      <c r="G1782" s="30"/>
      <c r="H1782" s="30"/>
      <c r="I1782" s="30"/>
      <c r="J1782" s="30"/>
      <c r="K1782" s="30"/>
      <c r="L1782" s="30"/>
      <c r="M1782" s="30"/>
      <c r="N1782" s="662">
        <v>0.33</v>
      </c>
      <c r="O1782" s="30">
        <v>5</v>
      </c>
      <c r="P1782" s="30">
        <v>11.25</v>
      </c>
      <c r="Q1782" s="662">
        <f t="shared" si="27"/>
        <v>3.7125</v>
      </c>
    </row>
    <row r="1783" s="1" customFormat="1" spans="1:17">
      <c r="A1783" s="650">
        <v>593</v>
      </c>
      <c r="B1783" s="679" t="s">
        <v>12567</v>
      </c>
      <c r="C1783" s="680" t="s">
        <v>12568</v>
      </c>
      <c r="D1783" s="30"/>
      <c r="E1783" s="30"/>
      <c r="F1783" s="26" t="s">
        <v>1287</v>
      </c>
      <c r="G1783" s="30"/>
      <c r="H1783" s="30"/>
      <c r="I1783" s="30"/>
      <c r="J1783" s="30"/>
      <c r="K1783" s="30"/>
      <c r="L1783" s="30"/>
      <c r="M1783" s="30"/>
      <c r="N1783" s="662">
        <v>0.33</v>
      </c>
      <c r="O1783" s="30">
        <v>5</v>
      </c>
      <c r="P1783" s="30">
        <v>11.25</v>
      </c>
      <c r="Q1783" s="662">
        <f t="shared" si="27"/>
        <v>3.7125</v>
      </c>
    </row>
    <row r="1784" s="1" customFormat="1" spans="1:17">
      <c r="A1784" s="650">
        <v>594</v>
      </c>
      <c r="B1784" s="679" t="s">
        <v>12569</v>
      </c>
      <c r="C1784" s="680" t="s">
        <v>12570</v>
      </c>
      <c r="D1784" s="30"/>
      <c r="E1784" s="30"/>
      <c r="F1784" s="26" t="s">
        <v>1287</v>
      </c>
      <c r="G1784" s="30"/>
      <c r="H1784" s="30"/>
      <c r="I1784" s="30"/>
      <c r="J1784" s="30"/>
      <c r="K1784" s="30"/>
      <c r="L1784" s="30"/>
      <c r="M1784" s="30"/>
      <c r="N1784" s="662">
        <v>0.07</v>
      </c>
      <c r="O1784" s="30">
        <v>1</v>
      </c>
      <c r="P1784" s="30">
        <v>11.25</v>
      </c>
      <c r="Q1784" s="662">
        <f t="shared" si="27"/>
        <v>0.7875</v>
      </c>
    </row>
    <row r="1785" s="1" customFormat="1" spans="1:17">
      <c r="A1785" s="650">
        <v>595</v>
      </c>
      <c r="B1785" s="679" t="s">
        <v>12571</v>
      </c>
      <c r="C1785" s="680" t="s">
        <v>12572</v>
      </c>
      <c r="D1785" s="30"/>
      <c r="E1785" s="30"/>
      <c r="F1785" s="26" t="s">
        <v>1287</v>
      </c>
      <c r="G1785" s="30"/>
      <c r="H1785" s="30"/>
      <c r="I1785" s="30"/>
      <c r="J1785" s="30"/>
      <c r="K1785" s="30"/>
      <c r="L1785" s="30"/>
      <c r="M1785" s="30"/>
      <c r="N1785" s="662">
        <v>0.2</v>
      </c>
      <c r="O1785" s="30">
        <v>3</v>
      </c>
      <c r="P1785" s="30">
        <v>11.25</v>
      </c>
      <c r="Q1785" s="662">
        <f t="shared" si="27"/>
        <v>2.25</v>
      </c>
    </row>
    <row r="1786" s="1" customFormat="1" spans="1:17">
      <c r="A1786" s="650">
        <v>596</v>
      </c>
      <c r="B1786" s="679" t="s">
        <v>12573</v>
      </c>
      <c r="C1786" s="680" t="s">
        <v>12574</v>
      </c>
      <c r="D1786" s="30"/>
      <c r="E1786" s="30"/>
      <c r="F1786" s="26" t="s">
        <v>1287</v>
      </c>
      <c r="G1786" s="30"/>
      <c r="H1786" s="30"/>
      <c r="I1786" s="30"/>
      <c r="J1786" s="30"/>
      <c r="K1786" s="30"/>
      <c r="L1786" s="30"/>
      <c r="M1786" s="30"/>
      <c r="N1786" s="662">
        <v>0.14</v>
      </c>
      <c r="O1786" s="30">
        <v>2</v>
      </c>
      <c r="P1786" s="30">
        <v>11.25</v>
      </c>
      <c r="Q1786" s="662">
        <f t="shared" si="27"/>
        <v>1.575</v>
      </c>
    </row>
    <row r="1787" s="1" customFormat="1" spans="1:17">
      <c r="A1787" s="650">
        <v>597</v>
      </c>
      <c r="B1787" s="679" t="s">
        <v>6045</v>
      </c>
      <c r="C1787" s="680" t="s">
        <v>12575</v>
      </c>
      <c r="D1787" s="30"/>
      <c r="E1787" s="30"/>
      <c r="F1787" s="26" t="s">
        <v>1287</v>
      </c>
      <c r="G1787" s="30"/>
      <c r="H1787" s="30"/>
      <c r="I1787" s="30"/>
      <c r="J1787" s="30"/>
      <c r="K1787" s="30"/>
      <c r="L1787" s="30"/>
      <c r="M1787" s="30"/>
      <c r="N1787" s="662">
        <v>0.33</v>
      </c>
      <c r="O1787" s="30">
        <v>5</v>
      </c>
      <c r="P1787" s="30">
        <v>11.25</v>
      </c>
      <c r="Q1787" s="662">
        <f t="shared" si="27"/>
        <v>3.7125</v>
      </c>
    </row>
    <row r="1788" s="1" customFormat="1" spans="1:17">
      <c r="A1788" s="650">
        <v>598</v>
      </c>
      <c r="B1788" s="679" t="s">
        <v>12576</v>
      </c>
      <c r="C1788" s="680" t="s">
        <v>5419</v>
      </c>
      <c r="D1788" s="30"/>
      <c r="E1788" s="30"/>
      <c r="F1788" s="26" t="s">
        <v>1287</v>
      </c>
      <c r="G1788" s="30"/>
      <c r="H1788" s="30"/>
      <c r="I1788" s="30"/>
      <c r="J1788" s="30"/>
      <c r="K1788" s="30"/>
      <c r="L1788" s="30"/>
      <c r="M1788" s="30"/>
      <c r="N1788" s="662">
        <v>0.2</v>
      </c>
      <c r="O1788" s="30">
        <v>3</v>
      </c>
      <c r="P1788" s="30">
        <v>11.25</v>
      </c>
      <c r="Q1788" s="662">
        <f t="shared" si="27"/>
        <v>2.25</v>
      </c>
    </row>
    <row r="1789" s="1" customFormat="1" spans="1:17">
      <c r="A1789" s="650">
        <v>599</v>
      </c>
      <c r="B1789" s="679" t="s">
        <v>12577</v>
      </c>
      <c r="C1789" s="680" t="s">
        <v>12578</v>
      </c>
      <c r="D1789" s="30"/>
      <c r="E1789" s="30"/>
      <c r="F1789" s="26" t="s">
        <v>1287</v>
      </c>
      <c r="G1789" s="30"/>
      <c r="H1789" s="30"/>
      <c r="I1789" s="30"/>
      <c r="J1789" s="30"/>
      <c r="K1789" s="30"/>
      <c r="L1789" s="30"/>
      <c r="M1789" s="30"/>
      <c r="N1789" s="662">
        <v>0.33</v>
      </c>
      <c r="O1789" s="30">
        <v>5</v>
      </c>
      <c r="P1789" s="30">
        <v>11.25</v>
      </c>
      <c r="Q1789" s="662">
        <f t="shared" si="27"/>
        <v>3.7125</v>
      </c>
    </row>
    <row r="1790" s="1" customFormat="1" spans="1:17">
      <c r="A1790" s="650">
        <v>600</v>
      </c>
      <c r="B1790" s="679" t="s">
        <v>12579</v>
      </c>
      <c r="C1790" s="680" t="s">
        <v>12580</v>
      </c>
      <c r="D1790" s="30"/>
      <c r="E1790" s="30"/>
      <c r="F1790" s="26" t="s">
        <v>1287</v>
      </c>
      <c r="G1790" s="30"/>
      <c r="H1790" s="30"/>
      <c r="I1790" s="30"/>
      <c r="J1790" s="30"/>
      <c r="K1790" s="30"/>
      <c r="L1790" s="30"/>
      <c r="M1790" s="30"/>
      <c r="N1790" s="662">
        <v>0.33</v>
      </c>
      <c r="O1790" s="30">
        <v>5</v>
      </c>
      <c r="P1790" s="30">
        <v>11.25</v>
      </c>
      <c r="Q1790" s="662">
        <f t="shared" si="27"/>
        <v>3.7125</v>
      </c>
    </row>
    <row r="1791" s="1" customFormat="1" spans="1:17">
      <c r="A1791" s="650">
        <v>601</v>
      </c>
      <c r="B1791" s="679" t="s">
        <v>12581</v>
      </c>
      <c r="C1791" s="680" t="s">
        <v>12582</v>
      </c>
      <c r="D1791" s="30"/>
      <c r="E1791" s="30"/>
      <c r="F1791" s="26" t="s">
        <v>1287</v>
      </c>
      <c r="G1791" s="30"/>
      <c r="H1791" s="30"/>
      <c r="I1791" s="30"/>
      <c r="J1791" s="30"/>
      <c r="K1791" s="30"/>
      <c r="L1791" s="30"/>
      <c r="M1791" s="30"/>
      <c r="N1791" s="662">
        <v>0.4</v>
      </c>
      <c r="O1791" s="30">
        <v>6</v>
      </c>
      <c r="P1791" s="30">
        <v>11.25</v>
      </c>
      <c r="Q1791" s="662">
        <f t="shared" si="27"/>
        <v>4.5</v>
      </c>
    </row>
    <row r="1792" s="1" customFormat="1" spans="1:17">
      <c r="A1792" s="650">
        <v>602</v>
      </c>
      <c r="B1792" s="679" t="s">
        <v>12583</v>
      </c>
      <c r="C1792" s="680" t="s">
        <v>12584</v>
      </c>
      <c r="D1792" s="30"/>
      <c r="E1792" s="30"/>
      <c r="F1792" s="26" t="s">
        <v>1287</v>
      </c>
      <c r="G1792" s="30"/>
      <c r="H1792" s="30"/>
      <c r="I1792" s="30"/>
      <c r="J1792" s="30"/>
      <c r="K1792" s="30"/>
      <c r="L1792" s="30"/>
      <c r="M1792" s="30"/>
      <c r="N1792" s="662">
        <v>0.2</v>
      </c>
      <c r="O1792" s="30">
        <v>3</v>
      </c>
      <c r="P1792" s="30">
        <v>11.25</v>
      </c>
      <c r="Q1792" s="662">
        <f t="shared" si="27"/>
        <v>2.25</v>
      </c>
    </row>
    <row r="1793" s="1" customFormat="1" spans="1:17">
      <c r="A1793" s="650">
        <v>603</v>
      </c>
      <c r="B1793" s="679" t="s">
        <v>12585</v>
      </c>
      <c r="C1793" s="680" t="s">
        <v>12586</v>
      </c>
      <c r="D1793" s="30"/>
      <c r="E1793" s="30"/>
      <c r="F1793" s="26" t="s">
        <v>1287</v>
      </c>
      <c r="G1793" s="30"/>
      <c r="H1793" s="30"/>
      <c r="I1793" s="30"/>
      <c r="J1793" s="30"/>
      <c r="K1793" s="30"/>
      <c r="L1793" s="30"/>
      <c r="M1793" s="30"/>
      <c r="N1793" s="662">
        <v>0.33</v>
      </c>
      <c r="O1793" s="30">
        <v>5</v>
      </c>
      <c r="P1793" s="30">
        <v>11.25</v>
      </c>
      <c r="Q1793" s="662">
        <f t="shared" si="27"/>
        <v>3.7125</v>
      </c>
    </row>
    <row r="1794" s="1" customFormat="1" spans="1:17">
      <c r="A1794" s="650">
        <v>604</v>
      </c>
      <c r="B1794" s="679" t="s">
        <v>12587</v>
      </c>
      <c r="C1794" s="680" t="s">
        <v>12588</v>
      </c>
      <c r="D1794" s="30"/>
      <c r="E1794" s="30"/>
      <c r="F1794" s="26" t="s">
        <v>1287</v>
      </c>
      <c r="G1794" s="30"/>
      <c r="H1794" s="30"/>
      <c r="I1794" s="30"/>
      <c r="J1794" s="30"/>
      <c r="K1794" s="30"/>
      <c r="L1794" s="30"/>
      <c r="M1794" s="30"/>
      <c r="N1794" s="662">
        <v>0.26</v>
      </c>
      <c r="O1794" s="30">
        <v>4</v>
      </c>
      <c r="P1794" s="30">
        <v>11.25</v>
      </c>
      <c r="Q1794" s="662">
        <f t="shared" si="27"/>
        <v>2.925</v>
      </c>
    </row>
    <row r="1795" s="1" customFormat="1" spans="1:17">
      <c r="A1795" s="650">
        <v>605</v>
      </c>
      <c r="B1795" s="679" t="s">
        <v>12589</v>
      </c>
      <c r="C1795" s="680" t="s">
        <v>12590</v>
      </c>
      <c r="D1795" s="30"/>
      <c r="E1795" s="30"/>
      <c r="F1795" s="26" t="s">
        <v>1287</v>
      </c>
      <c r="G1795" s="30"/>
      <c r="H1795" s="30"/>
      <c r="I1795" s="30"/>
      <c r="J1795" s="30"/>
      <c r="K1795" s="30"/>
      <c r="L1795" s="30"/>
      <c r="M1795" s="30"/>
      <c r="N1795" s="662">
        <v>0.4</v>
      </c>
      <c r="O1795" s="30">
        <v>6</v>
      </c>
      <c r="P1795" s="30">
        <v>11.25</v>
      </c>
      <c r="Q1795" s="662">
        <f t="shared" si="27"/>
        <v>4.5</v>
      </c>
    </row>
    <row r="1796" s="1" customFormat="1" spans="1:17">
      <c r="A1796" s="650">
        <v>606</v>
      </c>
      <c r="B1796" s="679" t="s">
        <v>12591</v>
      </c>
      <c r="C1796" s="680" t="s">
        <v>5920</v>
      </c>
      <c r="D1796" s="30"/>
      <c r="E1796" s="30"/>
      <c r="F1796" s="26" t="s">
        <v>1287</v>
      </c>
      <c r="G1796" s="30"/>
      <c r="H1796" s="30"/>
      <c r="I1796" s="30"/>
      <c r="J1796" s="30"/>
      <c r="K1796" s="30"/>
      <c r="L1796" s="30"/>
      <c r="M1796" s="30"/>
      <c r="N1796" s="662">
        <v>0.07</v>
      </c>
      <c r="O1796" s="30">
        <v>1</v>
      </c>
      <c r="P1796" s="30">
        <v>11.25</v>
      </c>
      <c r="Q1796" s="662">
        <f t="shared" si="27"/>
        <v>0.7875</v>
      </c>
    </row>
    <row r="1797" s="1" customFormat="1" spans="1:17">
      <c r="A1797" s="650">
        <v>607</v>
      </c>
      <c r="B1797" s="679" t="s">
        <v>12592</v>
      </c>
      <c r="C1797" s="680" t="s">
        <v>12593</v>
      </c>
      <c r="D1797" s="30"/>
      <c r="E1797" s="30"/>
      <c r="F1797" s="26" t="s">
        <v>1287</v>
      </c>
      <c r="G1797" s="30"/>
      <c r="H1797" s="30"/>
      <c r="I1797" s="30"/>
      <c r="J1797" s="30"/>
      <c r="K1797" s="30"/>
      <c r="L1797" s="30"/>
      <c r="M1797" s="30"/>
      <c r="N1797" s="662">
        <v>0.2</v>
      </c>
      <c r="O1797" s="30">
        <v>3</v>
      </c>
      <c r="P1797" s="30">
        <v>11.25</v>
      </c>
      <c r="Q1797" s="662">
        <f t="shared" si="27"/>
        <v>2.25</v>
      </c>
    </row>
    <row r="1798" s="1" customFormat="1" spans="1:17">
      <c r="A1798" s="650">
        <v>608</v>
      </c>
      <c r="B1798" s="679" t="s">
        <v>12594</v>
      </c>
      <c r="C1798" s="680" t="s">
        <v>12595</v>
      </c>
      <c r="D1798" s="30"/>
      <c r="E1798" s="30"/>
      <c r="F1798" s="26" t="s">
        <v>1287</v>
      </c>
      <c r="G1798" s="30"/>
      <c r="H1798" s="30"/>
      <c r="I1798" s="30"/>
      <c r="J1798" s="30"/>
      <c r="K1798" s="30"/>
      <c r="L1798" s="30"/>
      <c r="M1798" s="30"/>
      <c r="N1798" s="662">
        <v>0.26</v>
      </c>
      <c r="O1798" s="30">
        <v>4</v>
      </c>
      <c r="P1798" s="30">
        <v>11.25</v>
      </c>
      <c r="Q1798" s="662">
        <f t="shared" ref="Q1798:Q1861" si="28">N1798*11.25</f>
        <v>2.925</v>
      </c>
    </row>
    <row r="1799" s="1" customFormat="1" spans="1:17">
      <c r="A1799" s="650">
        <v>609</v>
      </c>
      <c r="B1799" s="679" t="s">
        <v>12596</v>
      </c>
      <c r="C1799" s="56" t="s">
        <v>12597</v>
      </c>
      <c r="D1799" s="30"/>
      <c r="E1799" s="30"/>
      <c r="F1799" s="26" t="s">
        <v>1287</v>
      </c>
      <c r="G1799" s="30"/>
      <c r="H1799" s="30"/>
      <c r="I1799" s="30"/>
      <c r="J1799" s="30"/>
      <c r="K1799" s="30"/>
      <c r="L1799" s="30"/>
      <c r="M1799" s="30"/>
      <c r="N1799" s="662">
        <v>0.07</v>
      </c>
      <c r="O1799" s="30">
        <v>1</v>
      </c>
      <c r="P1799" s="30">
        <v>11.25</v>
      </c>
      <c r="Q1799" s="662">
        <f t="shared" si="28"/>
        <v>0.7875</v>
      </c>
    </row>
    <row r="1800" s="1" customFormat="1" spans="1:17">
      <c r="A1800" s="650">
        <v>610</v>
      </c>
      <c r="B1800" s="679" t="s">
        <v>12598</v>
      </c>
      <c r="C1800" s="680" t="s">
        <v>2804</v>
      </c>
      <c r="D1800" s="30"/>
      <c r="E1800" s="30"/>
      <c r="F1800" s="26" t="s">
        <v>1287</v>
      </c>
      <c r="G1800" s="30"/>
      <c r="H1800" s="30"/>
      <c r="I1800" s="30"/>
      <c r="J1800" s="30"/>
      <c r="K1800" s="30"/>
      <c r="L1800" s="30"/>
      <c r="M1800" s="30"/>
      <c r="N1800" s="662">
        <v>0.2</v>
      </c>
      <c r="O1800" s="30">
        <v>3</v>
      </c>
      <c r="P1800" s="30">
        <v>11.25</v>
      </c>
      <c r="Q1800" s="662">
        <f t="shared" si="28"/>
        <v>2.25</v>
      </c>
    </row>
    <row r="1801" s="1" customFormat="1" spans="1:17">
      <c r="A1801" s="650">
        <v>611</v>
      </c>
      <c r="B1801" s="679" t="s">
        <v>12599</v>
      </c>
      <c r="C1801" s="680" t="s">
        <v>2097</v>
      </c>
      <c r="D1801" s="30"/>
      <c r="E1801" s="30"/>
      <c r="F1801" s="26" t="s">
        <v>1287</v>
      </c>
      <c r="G1801" s="30"/>
      <c r="H1801" s="30"/>
      <c r="I1801" s="30"/>
      <c r="J1801" s="30"/>
      <c r="K1801" s="30"/>
      <c r="L1801" s="30"/>
      <c r="M1801" s="30"/>
      <c r="N1801" s="662">
        <v>0.26</v>
      </c>
      <c r="O1801" s="30">
        <v>4</v>
      </c>
      <c r="P1801" s="30">
        <v>11.25</v>
      </c>
      <c r="Q1801" s="662">
        <f t="shared" si="28"/>
        <v>2.925</v>
      </c>
    </row>
    <row r="1802" s="1" customFormat="1" spans="1:17">
      <c r="A1802" s="650">
        <v>612</v>
      </c>
      <c r="B1802" s="679" t="s">
        <v>12600</v>
      </c>
      <c r="C1802" s="680" t="s">
        <v>12601</v>
      </c>
      <c r="D1802" s="30"/>
      <c r="E1802" s="30"/>
      <c r="F1802" s="26" t="s">
        <v>1287</v>
      </c>
      <c r="G1802" s="30"/>
      <c r="H1802" s="30"/>
      <c r="I1802" s="30"/>
      <c r="J1802" s="30"/>
      <c r="K1802" s="30"/>
      <c r="L1802" s="30"/>
      <c r="M1802" s="30"/>
      <c r="N1802" s="662">
        <v>0.26</v>
      </c>
      <c r="O1802" s="30">
        <v>4</v>
      </c>
      <c r="P1802" s="30">
        <v>11.25</v>
      </c>
      <c r="Q1802" s="662">
        <f t="shared" si="28"/>
        <v>2.925</v>
      </c>
    </row>
    <row r="1803" s="1" customFormat="1" spans="1:17">
      <c r="A1803" s="650">
        <v>613</v>
      </c>
      <c r="B1803" s="679" t="s">
        <v>12602</v>
      </c>
      <c r="C1803" s="680" t="s">
        <v>12603</v>
      </c>
      <c r="D1803" s="30"/>
      <c r="E1803" s="30"/>
      <c r="F1803" s="26" t="s">
        <v>1287</v>
      </c>
      <c r="G1803" s="30"/>
      <c r="H1803" s="30"/>
      <c r="I1803" s="30"/>
      <c r="J1803" s="30"/>
      <c r="K1803" s="30"/>
      <c r="L1803" s="30"/>
      <c r="M1803" s="30"/>
      <c r="N1803" s="662">
        <v>0.26</v>
      </c>
      <c r="O1803" s="30">
        <v>4</v>
      </c>
      <c r="P1803" s="30">
        <v>11.25</v>
      </c>
      <c r="Q1803" s="662">
        <f t="shared" si="28"/>
        <v>2.925</v>
      </c>
    </row>
    <row r="1804" s="1" customFormat="1" spans="1:17">
      <c r="A1804" s="650">
        <v>614</v>
      </c>
      <c r="B1804" s="679" t="s">
        <v>12604</v>
      </c>
      <c r="C1804" s="680" t="s">
        <v>12605</v>
      </c>
      <c r="D1804" s="30"/>
      <c r="E1804" s="30"/>
      <c r="F1804" s="26" t="s">
        <v>1287</v>
      </c>
      <c r="G1804" s="30"/>
      <c r="H1804" s="30"/>
      <c r="I1804" s="30"/>
      <c r="J1804" s="30"/>
      <c r="K1804" s="30"/>
      <c r="L1804" s="30"/>
      <c r="M1804" s="30"/>
      <c r="N1804" s="662">
        <v>0.33</v>
      </c>
      <c r="O1804" s="30">
        <v>5</v>
      </c>
      <c r="P1804" s="30">
        <v>11.25</v>
      </c>
      <c r="Q1804" s="662">
        <f t="shared" si="28"/>
        <v>3.7125</v>
      </c>
    </row>
    <row r="1805" s="1" customFormat="1" spans="1:17">
      <c r="A1805" s="650">
        <v>615</v>
      </c>
      <c r="B1805" s="679" t="s">
        <v>12606</v>
      </c>
      <c r="C1805" s="680" t="s">
        <v>12607</v>
      </c>
      <c r="D1805" s="30"/>
      <c r="E1805" s="30"/>
      <c r="F1805" s="26" t="s">
        <v>1287</v>
      </c>
      <c r="G1805" s="30"/>
      <c r="H1805" s="30"/>
      <c r="I1805" s="30"/>
      <c r="J1805" s="30"/>
      <c r="K1805" s="30"/>
      <c r="L1805" s="30"/>
      <c r="M1805" s="30"/>
      <c r="N1805" s="662">
        <v>0.26</v>
      </c>
      <c r="O1805" s="30">
        <v>4</v>
      </c>
      <c r="P1805" s="30">
        <v>11.25</v>
      </c>
      <c r="Q1805" s="662">
        <f t="shared" si="28"/>
        <v>2.925</v>
      </c>
    </row>
    <row r="1806" s="1" customFormat="1" spans="1:17">
      <c r="A1806" s="650">
        <v>616</v>
      </c>
      <c r="B1806" s="691" t="s">
        <v>12608</v>
      </c>
      <c r="C1806" s="680" t="s">
        <v>12609</v>
      </c>
      <c r="D1806" s="30"/>
      <c r="E1806" s="30"/>
      <c r="F1806" s="26" t="s">
        <v>1287</v>
      </c>
      <c r="G1806" s="30"/>
      <c r="H1806" s="30"/>
      <c r="I1806" s="30"/>
      <c r="J1806" s="30"/>
      <c r="K1806" s="30"/>
      <c r="L1806" s="30"/>
      <c r="M1806" s="30"/>
      <c r="N1806" s="662">
        <v>0.33</v>
      </c>
      <c r="O1806" s="30">
        <v>5</v>
      </c>
      <c r="P1806" s="30">
        <v>11.25</v>
      </c>
      <c r="Q1806" s="662">
        <f t="shared" si="28"/>
        <v>3.7125</v>
      </c>
    </row>
    <row r="1807" s="1" customFormat="1" spans="1:17">
      <c r="A1807" s="650">
        <v>617</v>
      </c>
      <c r="B1807" s="679" t="s">
        <v>12610</v>
      </c>
      <c r="C1807" s="680" t="s">
        <v>12611</v>
      </c>
      <c r="D1807" s="30"/>
      <c r="E1807" s="30"/>
      <c r="F1807" s="26" t="s">
        <v>1287</v>
      </c>
      <c r="G1807" s="30"/>
      <c r="H1807" s="30"/>
      <c r="I1807" s="30"/>
      <c r="J1807" s="30"/>
      <c r="K1807" s="30"/>
      <c r="L1807" s="30"/>
      <c r="M1807" s="30"/>
      <c r="N1807" s="662">
        <v>0.2</v>
      </c>
      <c r="O1807" s="30">
        <v>3</v>
      </c>
      <c r="P1807" s="30">
        <v>11.25</v>
      </c>
      <c r="Q1807" s="662">
        <f t="shared" si="28"/>
        <v>2.25</v>
      </c>
    </row>
    <row r="1808" s="1" customFormat="1" spans="1:17">
      <c r="A1808" s="650">
        <v>618</v>
      </c>
      <c r="B1808" s="679" t="s">
        <v>6724</v>
      </c>
      <c r="C1808" s="680" t="s">
        <v>12612</v>
      </c>
      <c r="D1808" s="30"/>
      <c r="E1808" s="30"/>
      <c r="F1808" s="26" t="s">
        <v>1287</v>
      </c>
      <c r="G1808" s="30"/>
      <c r="H1808" s="30"/>
      <c r="I1808" s="30"/>
      <c r="J1808" s="30"/>
      <c r="K1808" s="30"/>
      <c r="L1808" s="30"/>
      <c r="M1808" s="30"/>
      <c r="N1808" s="662">
        <v>0.2</v>
      </c>
      <c r="O1808" s="30">
        <v>3</v>
      </c>
      <c r="P1808" s="30">
        <v>11.25</v>
      </c>
      <c r="Q1808" s="662">
        <f t="shared" si="28"/>
        <v>2.25</v>
      </c>
    </row>
    <row r="1809" s="1" customFormat="1" spans="1:17">
      <c r="A1809" s="650">
        <v>619</v>
      </c>
      <c r="B1809" s="679" t="s">
        <v>12613</v>
      </c>
      <c r="C1809" s="680" t="s">
        <v>12614</v>
      </c>
      <c r="D1809" s="30"/>
      <c r="E1809" s="30"/>
      <c r="F1809" s="26" t="s">
        <v>1287</v>
      </c>
      <c r="G1809" s="30"/>
      <c r="H1809" s="30"/>
      <c r="I1809" s="30"/>
      <c r="J1809" s="30"/>
      <c r="K1809" s="30"/>
      <c r="L1809" s="30"/>
      <c r="M1809" s="30"/>
      <c r="N1809" s="662">
        <v>0.14</v>
      </c>
      <c r="O1809" s="30">
        <v>2</v>
      </c>
      <c r="P1809" s="30">
        <v>11.25</v>
      </c>
      <c r="Q1809" s="662">
        <f t="shared" si="28"/>
        <v>1.575</v>
      </c>
    </row>
    <row r="1810" s="1" customFormat="1" spans="1:17">
      <c r="A1810" s="650">
        <v>620</v>
      </c>
      <c r="B1810" s="679" t="s">
        <v>12615</v>
      </c>
      <c r="C1810" s="680" t="s">
        <v>12616</v>
      </c>
      <c r="D1810" s="30"/>
      <c r="E1810" s="30"/>
      <c r="F1810" s="26" t="s">
        <v>1287</v>
      </c>
      <c r="G1810" s="30"/>
      <c r="H1810" s="30"/>
      <c r="I1810" s="30"/>
      <c r="J1810" s="30"/>
      <c r="K1810" s="30"/>
      <c r="L1810" s="30"/>
      <c r="M1810" s="30"/>
      <c r="N1810" s="662">
        <v>0.2</v>
      </c>
      <c r="O1810" s="30">
        <v>3</v>
      </c>
      <c r="P1810" s="30">
        <v>11.25</v>
      </c>
      <c r="Q1810" s="662">
        <f t="shared" si="28"/>
        <v>2.25</v>
      </c>
    </row>
    <row r="1811" s="1" customFormat="1" spans="1:17">
      <c r="A1811" s="650">
        <v>621</v>
      </c>
      <c r="B1811" s="679" t="s">
        <v>12617</v>
      </c>
      <c r="C1811" s="56" t="s">
        <v>12618</v>
      </c>
      <c r="D1811" s="30"/>
      <c r="E1811" s="30"/>
      <c r="F1811" s="26" t="s">
        <v>1287</v>
      </c>
      <c r="G1811" s="30"/>
      <c r="H1811" s="30"/>
      <c r="I1811" s="30"/>
      <c r="J1811" s="30"/>
      <c r="K1811" s="30"/>
      <c r="L1811" s="30"/>
      <c r="M1811" s="30"/>
      <c r="N1811" s="662">
        <v>0.6</v>
      </c>
      <c r="O1811" s="30">
        <v>9</v>
      </c>
      <c r="P1811" s="30">
        <v>11.25</v>
      </c>
      <c r="Q1811" s="662">
        <f t="shared" si="28"/>
        <v>6.75</v>
      </c>
    </row>
    <row r="1812" s="1" customFormat="1" spans="1:17">
      <c r="A1812" s="650">
        <v>622</v>
      </c>
      <c r="B1812" s="679" t="s">
        <v>12619</v>
      </c>
      <c r="C1812" s="680" t="s">
        <v>12618</v>
      </c>
      <c r="D1812" s="30"/>
      <c r="E1812" s="30"/>
      <c r="F1812" s="26" t="s">
        <v>1287</v>
      </c>
      <c r="G1812" s="30"/>
      <c r="H1812" s="30"/>
      <c r="I1812" s="30"/>
      <c r="J1812" s="30"/>
      <c r="K1812" s="30"/>
      <c r="L1812" s="30"/>
      <c r="M1812" s="30"/>
      <c r="N1812" s="662">
        <v>0.26</v>
      </c>
      <c r="O1812" s="30">
        <v>4</v>
      </c>
      <c r="P1812" s="30">
        <v>11.25</v>
      </c>
      <c r="Q1812" s="662">
        <f t="shared" si="28"/>
        <v>2.925</v>
      </c>
    </row>
    <row r="1813" s="1" customFormat="1" spans="1:17">
      <c r="A1813" s="650">
        <v>623</v>
      </c>
      <c r="B1813" s="679" t="s">
        <v>12620</v>
      </c>
      <c r="C1813" s="680" t="s">
        <v>12621</v>
      </c>
      <c r="D1813" s="30"/>
      <c r="E1813" s="30"/>
      <c r="F1813" s="26" t="s">
        <v>1287</v>
      </c>
      <c r="G1813" s="30"/>
      <c r="H1813" s="30"/>
      <c r="I1813" s="30"/>
      <c r="J1813" s="30"/>
      <c r="K1813" s="30"/>
      <c r="L1813" s="30"/>
      <c r="M1813" s="30"/>
      <c r="N1813" s="662">
        <v>0.2</v>
      </c>
      <c r="O1813" s="30">
        <v>3</v>
      </c>
      <c r="P1813" s="30">
        <v>11.25</v>
      </c>
      <c r="Q1813" s="662">
        <f t="shared" si="28"/>
        <v>2.25</v>
      </c>
    </row>
    <row r="1814" s="1" customFormat="1" spans="1:17">
      <c r="A1814" s="650">
        <v>624</v>
      </c>
      <c r="B1814" s="679" t="s">
        <v>12622</v>
      </c>
      <c r="C1814" s="680" t="s">
        <v>12623</v>
      </c>
      <c r="D1814" s="30"/>
      <c r="E1814" s="30"/>
      <c r="F1814" s="26" t="s">
        <v>1287</v>
      </c>
      <c r="G1814" s="30"/>
      <c r="H1814" s="30"/>
      <c r="I1814" s="30"/>
      <c r="J1814" s="30"/>
      <c r="K1814" s="30"/>
      <c r="L1814" s="30"/>
      <c r="M1814" s="30"/>
      <c r="N1814" s="662">
        <v>0.26</v>
      </c>
      <c r="O1814" s="30">
        <v>4</v>
      </c>
      <c r="P1814" s="30">
        <v>11.25</v>
      </c>
      <c r="Q1814" s="662">
        <f t="shared" si="28"/>
        <v>2.925</v>
      </c>
    </row>
    <row r="1815" s="1" customFormat="1" spans="1:17">
      <c r="A1815" s="650">
        <v>625</v>
      </c>
      <c r="B1815" s="679" t="s">
        <v>12624</v>
      </c>
      <c r="C1815" s="680" t="s">
        <v>12625</v>
      </c>
      <c r="D1815" s="30"/>
      <c r="E1815" s="30"/>
      <c r="F1815" s="26" t="s">
        <v>1287</v>
      </c>
      <c r="G1815" s="30"/>
      <c r="H1815" s="30"/>
      <c r="I1815" s="30"/>
      <c r="J1815" s="30"/>
      <c r="K1815" s="30"/>
      <c r="L1815" s="30"/>
      <c r="M1815" s="30"/>
      <c r="N1815" s="662">
        <v>0.26</v>
      </c>
      <c r="O1815" s="30">
        <v>4</v>
      </c>
      <c r="P1815" s="30">
        <v>11.25</v>
      </c>
      <c r="Q1815" s="662">
        <f t="shared" si="28"/>
        <v>2.925</v>
      </c>
    </row>
    <row r="1816" s="1" customFormat="1" spans="1:17">
      <c r="A1816" s="650">
        <v>626</v>
      </c>
      <c r="B1816" s="679" t="s">
        <v>12626</v>
      </c>
      <c r="C1816" s="680" t="s">
        <v>12627</v>
      </c>
      <c r="D1816" s="30"/>
      <c r="E1816" s="30"/>
      <c r="F1816" s="26" t="s">
        <v>1287</v>
      </c>
      <c r="G1816" s="30"/>
      <c r="H1816" s="30"/>
      <c r="I1816" s="30"/>
      <c r="J1816" s="30"/>
      <c r="K1816" s="30"/>
      <c r="L1816" s="30"/>
      <c r="M1816" s="30"/>
      <c r="N1816" s="662">
        <v>0.2</v>
      </c>
      <c r="O1816" s="30">
        <v>3</v>
      </c>
      <c r="P1816" s="30">
        <v>11.25</v>
      </c>
      <c r="Q1816" s="662">
        <f t="shared" si="28"/>
        <v>2.25</v>
      </c>
    </row>
    <row r="1817" s="1" customFormat="1" spans="1:17">
      <c r="A1817" s="650">
        <v>627</v>
      </c>
      <c r="B1817" s="679" t="s">
        <v>12628</v>
      </c>
      <c r="C1817" s="680" t="s">
        <v>12629</v>
      </c>
      <c r="D1817" s="30"/>
      <c r="E1817" s="30"/>
      <c r="F1817" s="26" t="s">
        <v>1287</v>
      </c>
      <c r="G1817" s="30"/>
      <c r="H1817" s="30"/>
      <c r="I1817" s="30"/>
      <c r="J1817" s="30"/>
      <c r="K1817" s="30"/>
      <c r="L1817" s="30"/>
      <c r="M1817" s="30"/>
      <c r="N1817" s="662">
        <v>0.26</v>
      </c>
      <c r="O1817" s="30">
        <v>4</v>
      </c>
      <c r="P1817" s="30">
        <v>11.25</v>
      </c>
      <c r="Q1817" s="662">
        <f t="shared" si="28"/>
        <v>2.925</v>
      </c>
    </row>
    <row r="1818" s="1" customFormat="1" spans="1:17">
      <c r="A1818" s="650">
        <v>628</v>
      </c>
      <c r="B1818" s="679" t="s">
        <v>12630</v>
      </c>
      <c r="C1818" s="680" t="s">
        <v>12631</v>
      </c>
      <c r="D1818" s="30"/>
      <c r="E1818" s="30"/>
      <c r="F1818" s="26" t="s">
        <v>1287</v>
      </c>
      <c r="G1818" s="30"/>
      <c r="H1818" s="30"/>
      <c r="I1818" s="30"/>
      <c r="J1818" s="30"/>
      <c r="K1818" s="30"/>
      <c r="L1818" s="30"/>
      <c r="M1818" s="30"/>
      <c r="N1818" s="662">
        <v>0.4</v>
      </c>
      <c r="O1818" s="30">
        <v>6</v>
      </c>
      <c r="P1818" s="30">
        <v>11.25</v>
      </c>
      <c r="Q1818" s="662">
        <f t="shared" si="28"/>
        <v>4.5</v>
      </c>
    </row>
    <row r="1819" s="1" customFormat="1" spans="1:17">
      <c r="A1819" s="650">
        <v>629</v>
      </c>
      <c r="B1819" s="679" t="s">
        <v>12632</v>
      </c>
      <c r="C1819" s="680" t="s">
        <v>12633</v>
      </c>
      <c r="D1819" s="30"/>
      <c r="E1819" s="30"/>
      <c r="F1819" s="26" t="s">
        <v>1287</v>
      </c>
      <c r="G1819" s="30"/>
      <c r="H1819" s="30"/>
      <c r="I1819" s="30"/>
      <c r="J1819" s="30"/>
      <c r="K1819" s="30"/>
      <c r="L1819" s="30"/>
      <c r="M1819" s="30"/>
      <c r="N1819" s="662">
        <v>0.2</v>
      </c>
      <c r="O1819" s="30">
        <v>3</v>
      </c>
      <c r="P1819" s="30">
        <v>11.25</v>
      </c>
      <c r="Q1819" s="662">
        <f t="shared" si="28"/>
        <v>2.25</v>
      </c>
    </row>
    <row r="1820" s="1" customFormat="1" spans="1:17">
      <c r="A1820" s="650">
        <v>630</v>
      </c>
      <c r="B1820" s="679" t="s">
        <v>12634</v>
      </c>
      <c r="C1820" s="680" t="s">
        <v>12635</v>
      </c>
      <c r="D1820" s="30"/>
      <c r="E1820" s="30"/>
      <c r="F1820" s="26" t="s">
        <v>1287</v>
      </c>
      <c r="G1820" s="30"/>
      <c r="H1820" s="30"/>
      <c r="I1820" s="30"/>
      <c r="J1820" s="30"/>
      <c r="K1820" s="30"/>
      <c r="L1820" s="30"/>
      <c r="M1820" s="30"/>
      <c r="N1820" s="662">
        <v>0.33</v>
      </c>
      <c r="O1820" s="30">
        <v>5</v>
      </c>
      <c r="P1820" s="30">
        <v>11.25</v>
      </c>
      <c r="Q1820" s="662">
        <f t="shared" si="28"/>
        <v>3.7125</v>
      </c>
    </row>
    <row r="1821" s="1" customFormat="1" spans="1:17">
      <c r="A1821" s="650">
        <v>631</v>
      </c>
      <c r="B1821" s="679" t="s">
        <v>8310</v>
      </c>
      <c r="C1821" s="680" t="s">
        <v>12636</v>
      </c>
      <c r="D1821" s="30"/>
      <c r="E1821" s="30"/>
      <c r="F1821" s="26" t="s">
        <v>1287</v>
      </c>
      <c r="G1821" s="30"/>
      <c r="H1821" s="30"/>
      <c r="I1821" s="30"/>
      <c r="J1821" s="30"/>
      <c r="K1821" s="30"/>
      <c r="L1821" s="30"/>
      <c r="M1821" s="30"/>
      <c r="N1821" s="662">
        <v>0.26</v>
      </c>
      <c r="O1821" s="30">
        <v>4</v>
      </c>
      <c r="P1821" s="30">
        <v>11.25</v>
      </c>
      <c r="Q1821" s="662">
        <f t="shared" si="28"/>
        <v>2.925</v>
      </c>
    </row>
    <row r="1822" s="1" customFormat="1" spans="1:17">
      <c r="A1822" s="650">
        <v>632</v>
      </c>
      <c r="B1822" s="679" t="s">
        <v>12637</v>
      </c>
      <c r="C1822" s="680" t="s">
        <v>12638</v>
      </c>
      <c r="D1822" s="30"/>
      <c r="E1822" s="30"/>
      <c r="F1822" s="26" t="s">
        <v>1287</v>
      </c>
      <c r="G1822" s="30"/>
      <c r="H1822" s="30"/>
      <c r="I1822" s="30"/>
      <c r="J1822" s="30"/>
      <c r="K1822" s="30"/>
      <c r="L1822" s="30"/>
      <c r="M1822" s="30"/>
      <c r="N1822" s="662">
        <v>0.26</v>
      </c>
      <c r="O1822" s="30">
        <v>4</v>
      </c>
      <c r="P1822" s="30">
        <v>11.25</v>
      </c>
      <c r="Q1822" s="662">
        <f t="shared" si="28"/>
        <v>2.925</v>
      </c>
    </row>
    <row r="1823" s="1" customFormat="1" spans="1:17">
      <c r="A1823" s="650">
        <v>633</v>
      </c>
      <c r="B1823" s="679" t="s">
        <v>12639</v>
      </c>
      <c r="C1823" s="680" t="s">
        <v>12640</v>
      </c>
      <c r="D1823" s="30"/>
      <c r="E1823" s="30"/>
      <c r="F1823" s="26" t="s">
        <v>1287</v>
      </c>
      <c r="G1823" s="30"/>
      <c r="H1823" s="30"/>
      <c r="I1823" s="30"/>
      <c r="J1823" s="30"/>
      <c r="K1823" s="30"/>
      <c r="L1823" s="30"/>
      <c r="M1823" s="30"/>
      <c r="N1823" s="662">
        <v>0.33</v>
      </c>
      <c r="O1823" s="30">
        <v>5</v>
      </c>
      <c r="P1823" s="30">
        <v>11.25</v>
      </c>
      <c r="Q1823" s="662">
        <f t="shared" si="28"/>
        <v>3.7125</v>
      </c>
    </row>
    <row r="1824" s="1" customFormat="1" spans="1:17">
      <c r="A1824" s="650">
        <v>634</v>
      </c>
      <c r="B1824" s="679" t="s">
        <v>9989</v>
      </c>
      <c r="C1824" s="680" t="s">
        <v>12641</v>
      </c>
      <c r="D1824" s="30"/>
      <c r="E1824" s="30"/>
      <c r="F1824" s="26" t="s">
        <v>1287</v>
      </c>
      <c r="G1824" s="30"/>
      <c r="H1824" s="30"/>
      <c r="I1824" s="30"/>
      <c r="J1824" s="30"/>
      <c r="K1824" s="30"/>
      <c r="L1824" s="30"/>
      <c r="M1824" s="30"/>
      <c r="N1824" s="662">
        <v>0.26</v>
      </c>
      <c r="O1824" s="30">
        <v>4</v>
      </c>
      <c r="P1824" s="30">
        <v>11.25</v>
      </c>
      <c r="Q1824" s="662">
        <f t="shared" si="28"/>
        <v>2.925</v>
      </c>
    </row>
    <row r="1825" s="1" customFormat="1" spans="1:17">
      <c r="A1825" s="650">
        <v>635</v>
      </c>
      <c r="B1825" s="679" t="s">
        <v>12642</v>
      </c>
      <c r="C1825" s="680" t="s">
        <v>12643</v>
      </c>
      <c r="D1825" s="30"/>
      <c r="E1825" s="30"/>
      <c r="F1825" s="26" t="s">
        <v>1287</v>
      </c>
      <c r="G1825" s="30"/>
      <c r="H1825" s="30"/>
      <c r="I1825" s="30"/>
      <c r="J1825" s="30"/>
      <c r="K1825" s="30"/>
      <c r="L1825" s="30"/>
      <c r="M1825" s="30"/>
      <c r="N1825" s="662">
        <v>0.26</v>
      </c>
      <c r="O1825" s="30">
        <v>4</v>
      </c>
      <c r="P1825" s="30">
        <v>11.25</v>
      </c>
      <c r="Q1825" s="662">
        <f t="shared" si="28"/>
        <v>2.925</v>
      </c>
    </row>
    <row r="1826" s="1" customFormat="1" spans="1:17">
      <c r="A1826" s="650">
        <v>636</v>
      </c>
      <c r="B1826" s="679" t="s">
        <v>12644</v>
      </c>
      <c r="C1826" s="680" t="s">
        <v>12645</v>
      </c>
      <c r="D1826" s="30"/>
      <c r="E1826" s="30"/>
      <c r="F1826" s="26" t="s">
        <v>1287</v>
      </c>
      <c r="G1826" s="30"/>
      <c r="H1826" s="30"/>
      <c r="I1826" s="30"/>
      <c r="J1826" s="30"/>
      <c r="K1826" s="30"/>
      <c r="L1826" s="30"/>
      <c r="M1826" s="30"/>
      <c r="N1826" s="662">
        <v>0.26</v>
      </c>
      <c r="O1826" s="30">
        <v>4</v>
      </c>
      <c r="P1826" s="30">
        <v>11.25</v>
      </c>
      <c r="Q1826" s="662">
        <f t="shared" si="28"/>
        <v>2.925</v>
      </c>
    </row>
    <row r="1827" s="1" customFormat="1" spans="1:17">
      <c r="A1827" s="650">
        <v>637</v>
      </c>
      <c r="B1827" s="679" t="s">
        <v>12646</v>
      </c>
      <c r="C1827" s="680" t="s">
        <v>11765</v>
      </c>
      <c r="D1827" s="30"/>
      <c r="E1827" s="30"/>
      <c r="F1827" s="26" t="s">
        <v>1287</v>
      </c>
      <c r="G1827" s="30"/>
      <c r="H1827" s="30"/>
      <c r="I1827" s="30"/>
      <c r="J1827" s="30"/>
      <c r="K1827" s="30"/>
      <c r="L1827" s="30"/>
      <c r="M1827" s="30"/>
      <c r="N1827" s="662">
        <v>0.33</v>
      </c>
      <c r="O1827" s="30">
        <v>5</v>
      </c>
      <c r="P1827" s="30">
        <v>11.25</v>
      </c>
      <c r="Q1827" s="662">
        <f t="shared" si="28"/>
        <v>3.7125</v>
      </c>
    </row>
    <row r="1828" s="1" customFormat="1" spans="1:17">
      <c r="A1828" s="650">
        <v>638</v>
      </c>
      <c r="B1828" s="679" t="s">
        <v>12647</v>
      </c>
      <c r="C1828" s="680" t="s">
        <v>12612</v>
      </c>
      <c r="D1828" s="30"/>
      <c r="E1828" s="30"/>
      <c r="F1828" s="26" t="s">
        <v>1287</v>
      </c>
      <c r="G1828" s="30"/>
      <c r="H1828" s="30"/>
      <c r="I1828" s="30"/>
      <c r="J1828" s="30"/>
      <c r="K1828" s="30"/>
      <c r="L1828" s="30"/>
      <c r="M1828" s="30"/>
      <c r="N1828" s="662">
        <v>0.07</v>
      </c>
      <c r="O1828" s="30">
        <v>1</v>
      </c>
      <c r="P1828" s="30">
        <v>11.25</v>
      </c>
      <c r="Q1828" s="662">
        <f t="shared" si="28"/>
        <v>0.7875</v>
      </c>
    </row>
    <row r="1829" s="1" customFormat="1" spans="1:17">
      <c r="A1829" s="650">
        <v>639</v>
      </c>
      <c r="B1829" s="679" t="s">
        <v>12648</v>
      </c>
      <c r="C1829" s="680" t="s">
        <v>12345</v>
      </c>
      <c r="D1829" s="30"/>
      <c r="E1829" s="30"/>
      <c r="F1829" s="26" t="s">
        <v>1287</v>
      </c>
      <c r="G1829" s="30"/>
      <c r="H1829" s="30"/>
      <c r="I1829" s="30"/>
      <c r="J1829" s="30"/>
      <c r="K1829" s="30"/>
      <c r="L1829" s="30"/>
      <c r="M1829" s="30"/>
      <c r="N1829" s="662">
        <v>0.2</v>
      </c>
      <c r="O1829" s="30">
        <v>3</v>
      </c>
      <c r="P1829" s="30">
        <v>11.25</v>
      </c>
      <c r="Q1829" s="662">
        <f t="shared" si="28"/>
        <v>2.25</v>
      </c>
    </row>
    <row r="1830" s="1" customFormat="1" spans="1:17">
      <c r="A1830" s="650">
        <v>640</v>
      </c>
      <c r="B1830" s="679" t="s">
        <v>12649</v>
      </c>
      <c r="C1830" s="680" t="s">
        <v>12650</v>
      </c>
      <c r="D1830" s="30"/>
      <c r="E1830" s="30"/>
      <c r="F1830" s="26" t="s">
        <v>1287</v>
      </c>
      <c r="G1830" s="30"/>
      <c r="H1830" s="30"/>
      <c r="I1830" s="30"/>
      <c r="J1830" s="30"/>
      <c r="K1830" s="30"/>
      <c r="L1830" s="30"/>
      <c r="M1830" s="30"/>
      <c r="N1830" s="662">
        <v>0.07</v>
      </c>
      <c r="O1830" s="30">
        <v>1</v>
      </c>
      <c r="P1830" s="30">
        <v>11.25</v>
      </c>
      <c r="Q1830" s="662">
        <f t="shared" si="28"/>
        <v>0.7875</v>
      </c>
    </row>
    <row r="1831" s="1" customFormat="1" spans="1:17">
      <c r="A1831" s="650">
        <v>641</v>
      </c>
      <c r="B1831" s="679" t="s">
        <v>10104</v>
      </c>
      <c r="C1831" s="680" t="s">
        <v>12651</v>
      </c>
      <c r="D1831" s="30"/>
      <c r="E1831" s="30"/>
      <c r="F1831" s="26" t="s">
        <v>1287</v>
      </c>
      <c r="G1831" s="30"/>
      <c r="H1831" s="30"/>
      <c r="I1831" s="30"/>
      <c r="J1831" s="30"/>
      <c r="K1831" s="30"/>
      <c r="L1831" s="30"/>
      <c r="M1831" s="30"/>
      <c r="N1831" s="662">
        <v>0.07</v>
      </c>
      <c r="O1831" s="30">
        <v>1</v>
      </c>
      <c r="P1831" s="30">
        <v>11.25</v>
      </c>
      <c r="Q1831" s="662">
        <f t="shared" si="28"/>
        <v>0.7875</v>
      </c>
    </row>
    <row r="1832" s="1" customFormat="1" spans="1:17">
      <c r="A1832" s="650">
        <v>642</v>
      </c>
      <c r="B1832" s="679" t="s">
        <v>12652</v>
      </c>
      <c r="C1832" s="680" t="s">
        <v>2402</v>
      </c>
      <c r="D1832" s="30"/>
      <c r="E1832" s="30"/>
      <c r="F1832" s="26" t="s">
        <v>1287</v>
      </c>
      <c r="G1832" s="30"/>
      <c r="H1832" s="30"/>
      <c r="I1832" s="30"/>
      <c r="J1832" s="30"/>
      <c r="K1832" s="30"/>
      <c r="L1832" s="30"/>
      <c r="M1832" s="30"/>
      <c r="N1832" s="662">
        <v>0.46</v>
      </c>
      <c r="O1832" s="30">
        <v>7</v>
      </c>
      <c r="P1832" s="30">
        <v>11.25</v>
      </c>
      <c r="Q1832" s="662">
        <f t="shared" si="28"/>
        <v>5.175</v>
      </c>
    </row>
    <row r="1833" s="1" customFormat="1" spans="1:17">
      <c r="A1833" s="650">
        <v>643</v>
      </c>
      <c r="B1833" s="679" t="s">
        <v>12653</v>
      </c>
      <c r="C1833" s="680" t="s">
        <v>12654</v>
      </c>
      <c r="D1833" s="30"/>
      <c r="E1833" s="30"/>
      <c r="F1833" s="26" t="s">
        <v>1287</v>
      </c>
      <c r="G1833" s="30"/>
      <c r="H1833" s="30"/>
      <c r="I1833" s="30"/>
      <c r="J1833" s="30"/>
      <c r="K1833" s="30"/>
      <c r="L1833" s="30"/>
      <c r="M1833" s="30"/>
      <c r="N1833" s="662">
        <v>0.2</v>
      </c>
      <c r="O1833" s="30">
        <v>3</v>
      </c>
      <c r="P1833" s="30">
        <v>11.25</v>
      </c>
      <c r="Q1833" s="662">
        <f t="shared" si="28"/>
        <v>2.25</v>
      </c>
    </row>
    <row r="1834" s="1" customFormat="1" spans="1:17">
      <c r="A1834" s="650">
        <v>644</v>
      </c>
      <c r="B1834" s="679" t="s">
        <v>12655</v>
      </c>
      <c r="C1834" s="680" t="s">
        <v>12656</v>
      </c>
      <c r="D1834" s="30"/>
      <c r="E1834" s="30"/>
      <c r="F1834" s="26" t="s">
        <v>1287</v>
      </c>
      <c r="G1834" s="30"/>
      <c r="H1834" s="30"/>
      <c r="I1834" s="30"/>
      <c r="J1834" s="30"/>
      <c r="K1834" s="30"/>
      <c r="L1834" s="30"/>
      <c r="M1834" s="30"/>
      <c r="N1834" s="662">
        <v>0.33</v>
      </c>
      <c r="O1834" s="30">
        <v>5</v>
      </c>
      <c r="P1834" s="30">
        <v>11.25</v>
      </c>
      <c r="Q1834" s="662">
        <f t="shared" si="28"/>
        <v>3.7125</v>
      </c>
    </row>
    <row r="1835" s="1" customFormat="1" spans="1:17">
      <c r="A1835" s="685">
        <v>645</v>
      </c>
      <c r="B1835" s="686" t="s">
        <v>12657</v>
      </c>
      <c r="C1835" s="687" t="s">
        <v>12658</v>
      </c>
      <c r="D1835" s="688"/>
      <c r="E1835" s="688"/>
      <c r="F1835" s="689" t="s">
        <v>1287</v>
      </c>
      <c r="G1835" s="688"/>
      <c r="H1835" s="688"/>
      <c r="I1835" s="688"/>
      <c r="J1835" s="688"/>
      <c r="K1835" s="688"/>
      <c r="L1835" s="688"/>
      <c r="M1835" s="688"/>
      <c r="N1835" s="662">
        <v>0.4</v>
      </c>
      <c r="O1835" s="688">
        <v>6</v>
      </c>
      <c r="P1835" s="688">
        <v>11.25</v>
      </c>
      <c r="Q1835" s="662">
        <f t="shared" si="28"/>
        <v>4.5</v>
      </c>
    </row>
    <row r="1836" s="1" customFormat="1" spans="1:17">
      <c r="A1836" s="650">
        <v>646</v>
      </c>
      <c r="B1836" s="679" t="s">
        <v>12659</v>
      </c>
      <c r="C1836" s="680" t="s">
        <v>12660</v>
      </c>
      <c r="D1836" s="30"/>
      <c r="E1836" s="30"/>
      <c r="F1836" s="26" t="s">
        <v>1287</v>
      </c>
      <c r="G1836" s="30"/>
      <c r="H1836" s="30"/>
      <c r="I1836" s="30"/>
      <c r="J1836" s="30"/>
      <c r="K1836" s="30"/>
      <c r="L1836" s="30"/>
      <c r="M1836" s="30"/>
      <c r="N1836" s="662">
        <v>0.26</v>
      </c>
      <c r="O1836" s="30">
        <v>4</v>
      </c>
      <c r="P1836" s="30">
        <v>11.25</v>
      </c>
      <c r="Q1836" s="662">
        <f t="shared" si="28"/>
        <v>2.925</v>
      </c>
    </row>
    <row r="1837" s="1" customFormat="1" spans="1:17">
      <c r="A1837" s="650">
        <v>647</v>
      </c>
      <c r="B1837" s="679" t="s">
        <v>12407</v>
      </c>
      <c r="C1837" s="680" t="s">
        <v>12661</v>
      </c>
      <c r="D1837" s="30"/>
      <c r="E1837" s="30"/>
      <c r="F1837" s="26" t="s">
        <v>1287</v>
      </c>
      <c r="G1837" s="30"/>
      <c r="H1837" s="30"/>
      <c r="I1837" s="30"/>
      <c r="J1837" s="30"/>
      <c r="K1837" s="30"/>
      <c r="L1837" s="30"/>
      <c r="M1837" s="30"/>
      <c r="N1837" s="662">
        <v>0.14</v>
      </c>
      <c r="O1837" s="30">
        <v>2</v>
      </c>
      <c r="P1837" s="30">
        <v>11.25</v>
      </c>
      <c r="Q1837" s="662">
        <f t="shared" si="28"/>
        <v>1.575</v>
      </c>
    </row>
    <row r="1838" s="1" customFormat="1" spans="1:17">
      <c r="A1838" s="650">
        <v>648</v>
      </c>
      <c r="B1838" s="679" t="s">
        <v>12662</v>
      </c>
      <c r="C1838" s="680" t="s">
        <v>12654</v>
      </c>
      <c r="D1838" s="30"/>
      <c r="E1838" s="30"/>
      <c r="F1838" s="26" t="s">
        <v>1287</v>
      </c>
      <c r="G1838" s="30"/>
      <c r="H1838" s="30"/>
      <c r="I1838" s="30"/>
      <c r="J1838" s="30"/>
      <c r="K1838" s="30"/>
      <c r="L1838" s="30"/>
      <c r="M1838" s="30"/>
      <c r="N1838" s="662">
        <v>0.33</v>
      </c>
      <c r="O1838" s="30">
        <v>5</v>
      </c>
      <c r="P1838" s="30">
        <v>11.25</v>
      </c>
      <c r="Q1838" s="662">
        <f t="shared" si="28"/>
        <v>3.7125</v>
      </c>
    </row>
    <row r="1839" s="1" customFormat="1" spans="1:17">
      <c r="A1839" s="650">
        <v>649</v>
      </c>
      <c r="B1839" s="679" t="s">
        <v>12663</v>
      </c>
      <c r="C1839" s="680" t="s">
        <v>12664</v>
      </c>
      <c r="D1839" s="30"/>
      <c r="E1839" s="30"/>
      <c r="F1839" s="26" t="s">
        <v>1287</v>
      </c>
      <c r="G1839" s="30"/>
      <c r="H1839" s="30"/>
      <c r="I1839" s="30"/>
      <c r="J1839" s="30"/>
      <c r="K1839" s="30"/>
      <c r="L1839" s="30"/>
      <c r="M1839" s="30"/>
      <c r="N1839" s="662">
        <v>0.46</v>
      </c>
      <c r="O1839" s="30">
        <v>7</v>
      </c>
      <c r="P1839" s="30">
        <v>11.25</v>
      </c>
      <c r="Q1839" s="662">
        <f t="shared" si="28"/>
        <v>5.175</v>
      </c>
    </row>
    <row r="1840" s="1" customFormat="1" spans="1:17">
      <c r="A1840" s="650">
        <v>650</v>
      </c>
      <c r="B1840" s="679" t="s">
        <v>12665</v>
      </c>
      <c r="C1840" s="680" t="s">
        <v>12666</v>
      </c>
      <c r="D1840" s="30"/>
      <c r="E1840" s="30"/>
      <c r="F1840" s="26" t="s">
        <v>1287</v>
      </c>
      <c r="G1840" s="30"/>
      <c r="H1840" s="30"/>
      <c r="I1840" s="30"/>
      <c r="J1840" s="30"/>
      <c r="K1840" s="30"/>
      <c r="L1840" s="30"/>
      <c r="M1840" s="30"/>
      <c r="N1840" s="662">
        <v>0.2</v>
      </c>
      <c r="O1840" s="30">
        <v>3</v>
      </c>
      <c r="P1840" s="30">
        <v>11.25</v>
      </c>
      <c r="Q1840" s="662">
        <f t="shared" si="28"/>
        <v>2.25</v>
      </c>
    </row>
    <row r="1841" s="1" customFormat="1" spans="1:17">
      <c r="A1841" s="650">
        <v>651</v>
      </c>
      <c r="B1841" s="679" t="s">
        <v>12667</v>
      </c>
      <c r="C1841" s="680" t="s">
        <v>12668</v>
      </c>
      <c r="D1841" s="30"/>
      <c r="E1841" s="30"/>
      <c r="F1841" s="26" t="s">
        <v>1287</v>
      </c>
      <c r="G1841" s="30"/>
      <c r="H1841" s="30"/>
      <c r="I1841" s="30"/>
      <c r="J1841" s="30"/>
      <c r="K1841" s="30"/>
      <c r="L1841" s="30"/>
      <c r="M1841" s="30"/>
      <c r="N1841" s="662">
        <v>0.26</v>
      </c>
      <c r="O1841" s="30">
        <v>4</v>
      </c>
      <c r="P1841" s="30">
        <v>11.25</v>
      </c>
      <c r="Q1841" s="662">
        <f t="shared" si="28"/>
        <v>2.925</v>
      </c>
    </row>
    <row r="1842" s="1" customFormat="1" spans="1:17">
      <c r="A1842" s="650">
        <v>652</v>
      </c>
      <c r="B1842" s="679" t="s">
        <v>8563</v>
      </c>
      <c r="C1842" s="680" t="s">
        <v>2458</v>
      </c>
      <c r="D1842" s="30"/>
      <c r="E1842" s="30"/>
      <c r="F1842" s="26" t="s">
        <v>1287</v>
      </c>
      <c r="G1842" s="30"/>
      <c r="H1842" s="30"/>
      <c r="I1842" s="30"/>
      <c r="J1842" s="30"/>
      <c r="K1842" s="30"/>
      <c r="L1842" s="30"/>
      <c r="M1842" s="30"/>
      <c r="N1842" s="662">
        <v>0.26</v>
      </c>
      <c r="O1842" s="30">
        <v>4</v>
      </c>
      <c r="P1842" s="30">
        <v>11.25</v>
      </c>
      <c r="Q1842" s="662">
        <f t="shared" si="28"/>
        <v>2.925</v>
      </c>
    </row>
    <row r="1843" s="1" customFormat="1" spans="1:17">
      <c r="A1843" s="650">
        <v>653</v>
      </c>
      <c r="B1843" s="679" t="s">
        <v>12669</v>
      </c>
      <c r="C1843" s="680" t="s">
        <v>11849</v>
      </c>
      <c r="D1843" s="30"/>
      <c r="E1843" s="30"/>
      <c r="F1843" s="26" t="s">
        <v>1287</v>
      </c>
      <c r="G1843" s="30"/>
      <c r="H1843" s="30"/>
      <c r="I1843" s="30"/>
      <c r="J1843" s="30"/>
      <c r="K1843" s="30"/>
      <c r="L1843" s="30"/>
      <c r="M1843" s="30"/>
      <c r="N1843" s="662">
        <v>0.26</v>
      </c>
      <c r="O1843" s="30">
        <v>4</v>
      </c>
      <c r="P1843" s="30">
        <v>11.25</v>
      </c>
      <c r="Q1843" s="662">
        <f t="shared" si="28"/>
        <v>2.925</v>
      </c>
    </row>
    <row r="1844" s="1" customFormat="1" spans="1:17">
      <c r="A1844" s="650">
        <v>654</v>
      </c>
      <c r="B1844" s="679" t="s">
        <v>12670</v>
      </c>
      <c r="C1844" s="680" t="s">
        <v>2600</v>
      </c>
      <c r="D1844" s="30"/>
      <c r="E1844" s="30"/>
      <c r="F1844" s="26" t="s">
        <v>1287</v>
      </c>
      <c r="G1844" s="30"/>
      <c r="H1844" s="30"/>
      <c r="I1844" s="30"/>
      <c r="J1844" s="30"/>
      <c r="K1844" s="30"/>
      <c r="L1844" s="30"/>
      <c r="M1844" s="30"/>
      <c r="N1844" s="662">
        <v>0.26</v>
      </c>
      <c r="O1844" s="30">
        <v>4</v>
      </c>
      <c r="P1844" s="30">
        <v>11.25</v>
      </c>
      <c r="Q1844" s="662">
        <f t="shared" si="28"/>
        <v>2.925</v>
      </c>
    </row>
    <row r="1845" s="1" customFormat="1" spans="1:17">
      <c r="A1845" s="650">
        <v>655</v>
      </c>
      <c r="B1845" s="679" t="s">
        <v>2108</v>
      </c>
      <c r="C1845" s="680" t="s">
        <v>12671</v>
      </c>
      <c r="D1845" s="30"/>
      <c r="E1845" s="30"/>
      <c r="F1845" s="26" t="s">
        <v>1287</v>
      </c>
      <c r="G1845" s="30"/>
      <c r="H1845" s="30"/>
      <c r="I1845" s="30"/>
      <c r="J1845" s="30"/>
      <c r="K1845" s="30"/>
      <c r="L1845" s="30"/>
      <c r="M1845" s="30"/>
      <c r="N1845" s="662">
        <v>0.33</v>
      </c>
      <c r="O1845" s="30">
        <v>5</v>
      </c>
      <c r="P1845" s="30">
        <v>11.25</v>
      </c>
      <c r="Q1845" s="662">
        <f t="shared" si="28"/>
        <v>3.7125</v>
      </c>
    </row>
    <row r="1846" s="1" customFormat="1" spans="1:17">
      <c r="A1846" s="650">
        <v>656</v>
      </c>
      <c r="B1846" s="679" t="s">
        <v>12672</v>
      </c>
      <c r="C1846" s="680" t="s">
        <v>6132</v>
      </c>
      <c r="D1846" s="30"/>
      <c r="E1846" s="30"/>
      <c r="F1846" s="26" t="s">
        <v>1287</v>
      </c>
      <c r="G1846" s="30"/>
      <c r="H1846" s="30"/>
      <c r="I1846" s="30"/>
      <c r="J1846" s="30"/>
      <c r="K1846" s="30"/>
      <c r="L1846" s="30"/>
      <c r="M1846" s="30"/>
      <c r="N1846" s="662">
        <v>0.33</v>
      </c>
      <c r="O1846" s="30">
        <v>5</v>
      </c>
      <c r="P1846" s="30">
        <v>11.25</v>
      </c>
      <c r="Q1846" s="662">
        <f t="shared" si="28"/>
        <v>3.7125</v>
      </c>
    </row>
    <row r="1847" s="1" customFormat="1" spans="1:17">
      <c r="A1847" s="650">
        <v>657</v>
      </c>
      <c r="B1847" s="679" t="s">
        <v>12673</v>
      </c>
      <c r="C1847" s="680" t="s">
        <v>12674</v>
      </c>
      <c r="D1847" s="30"/>
      <c r="E1847" s="30"/>
      <c r="F1847" s="26" t="s">
        <v>1287</v>
      </c>
      <c r="G1847" s="30"/>
      <c r="H1847" s="30"/>
      <c r="I1847" s="30"/>
      <c r="J1847" s="30"/>
      <c r="K1847" s="30"/>
      <c r="L1847" s="30"/>
      <c r="M1847" s="30"/>
      <c r="N1847" s="662">
        <v>0.26</v>
      </c>
      <c r="O1847" s="30">
        <v>4</v>
      </c>
      <c r="P1847" s="30">
        <v>11.25</v>
      </c>
      <c r="Q1847" s="662">
        <f t="shared" si="28"/>
        <v>2.925</v>
      </c>
    </row>
    <row r="1848" s="1" customFormat="1" spans="1:17">
      <c r="A1848" s="650">
        <v>658</v>
      </c>
      <c r="B1848" s="679" t="s">
        <v>12675</v>
      </c>
      <c r="C1848" s="56" t="s">
        <v>12676</v>
      </c>
      <c r="D1848" s="30"/>
      <c r="E1848" s="30"/>
      <c r="F1848" s="26" t="s">
        <v>1287</v>
      </c>
      <c r="G1848" s="30"/>
      <c r="H1848" s="30"/>
      <c r="I1848" s="30"/>
      <c r="J1848" s="30"/>
      <c r="K1848" s="30"/>
      <c r="L1848" s="30"/>
      <c r="M1848" s="30"/>
      <c r="N1848" s="662">
        <v>0.26</v>
      </c>
      <c r="O1848" s="30">
        <v>4</v>
      </c>
      <c r="P1848" s="30">
        <v>11.25</v>
      </c>
      <c r="Q1848" s="662">
        <f t="shared" si="28"/>
        <v>2.925</v>
      </c>
    </row>
    <row r="1849" s="1" customFormat="1" spans="1:17">
      <c r="A1849" s="650">
        <v>659</v>
      </c>
      <c r="B1849" s="679" t="s">
        <v>12677</v>
      </c>
      <c r="C1849" s="56" t="s">
        <v>12678</v>
      </c>
      <c r="D1849" s="30"/>
      <c r="E1849" s="30"/>
      <c r="F1849" s="26" t="s">
        <v>1287</v>
      </c>
      <c r="G1849" s="30"/>
      <c r="H1849" s="30"/>
      <c r="I1849" s="30"/>
      <c r="J1849" s="30"/>
      <c r="K1849" s="30"/>
      <c r="L1849" s="30"/>
      <c r="M1849" s="30"/>
      <c r="N1849" s="662">
        <v>0.26</v>
      </c>
      <c r="O1849" s="30">
        <v>4</v>
      </c>
      <c r="P1849" s="30">
        <v>11.25</v>
      </c>
      <c r="Q1849" s="662">
        <f t="shared" si="28"/>
        <v>2.925</v>
      </c>
    </row>
    <row r="1850" s="1" customFormat="1" spans="1:17">
      <c r="A1850" s="650">
        <v>660</v>
      </c>
      <c r="B1850" s="679" t="s">
        <v>12679</v>
      </c>
      <c r="C1850" s="680" t="s">
        <v>12680</v>
      </c>
      <c r="D1850" s="30"/>
      <c r="E1850" s="30"/>
      <c r="F1850" s="26" t="s">
        <v>1287</v>
      </c>
      <c r="G1850" s="30"/>
      <c r="H1850" s="30"/>
      <c r="I1850" s="30"/>
      <c r="J1850" s="30"/>
      <c r="K1850" s="30"/>
      <c r="L1850" s="30"/>
      <c r="M1850" s="30"/>
      <c r="N1850" s="662">
        <v>0.2</v>
      </c>
      <c r="O1850" s="30">
        <v>3</v>
      </c>
      <c r="P1850" s="30">
        <v>11.25</v>
      </c>
      <c r="Q1850" s="662">
        <f t="shared" si="28"/>
        <v>2.25</v>
      </c>
    </row>
    <row r="1851" s="1" customFormat="1" spans="1:17">
      <c r="A1851" s="650">
        <v>661</v>
      </c>
      <c r="B1851" s="679" t="s">
        <v>12681</v>
      </c>
      <c r="C1851" s="680" t="s">
        <v>12682</v>
      </c>
      <c r="D1851" s="30"/>
      <c r="E1851" s="30"/>
      <c r="F1851" s="26" t="s">
        <v>1287</v>
      </c>
      <c r="G1851" s="30"/>
      <c r="H1851" s="30"/>
      <c r="I1851" s="30"/>
      <c r="J1851" s="30"/>
      <c r="K1851" s="30"/>
      <c r="L1851" s="30"/>
      <c r="M1851" s="30"/>
      <c r="N1851" s="662">
        <v>0.2</v>
      </c>
      <c r="O1851" s="30">
        <v>3</v>
      </c>
      <c r="P1851" s="30">
        <v>11.25</v>
      </c>
      <c r="Q1851" s="662">
        <f t="shared" si="28"/>
        <v>2.25</v>
      </c>
    </row>
    <row r="1852" s="1" customFormat="1" spans="1:17">
      <c r="A1852" s="650">
        <v>662</v>
      </c>
      <c r="B1852" s="679" t="s">
        <v>12683</v>
      </c>
      <c r="C1852" s="680" t="s">
        <v>12684</v>
      </c>
      <c r="D1852" s="30"/>
      <c r="E1852" s="30"/>
      <c r="F1852" s="26" t="s">
        <v>1287</v>
      </c>
      <c r="G1852" s="30"/>
      <c r="H1852" s="30"/>
      <c r="I1852" s="30"/>
      <c r="J1852" s="30"/>
      <c r="K1852" s="30"/>
      <c r="L1852" s="30"/>
      <c r="M1852" s="30"/>
      <c r="N1852" s="662">
        <v>0.26</v>
      </c>
      <c r="O1852" s="30">
        <v>4</v>
      </c>
      <c r="P1852" s="30">
        <v>11.25</v>
      </c>
      <c r="Q1852" s="662">
        <f t="shared" si="28"/>
        <v>2.925</v>
      </c>
    </row>
    <row r="1853" s="1" customFormat="1" spans="1:17">
      <c r="A1853" s="650">
        <v>663</v>
      </c>
      <c r="B1853" s="679" t="s">
        <v>12685</v>
      </c>
      <c r="C1853" s="680" t="s">
        <v>12686</v>
      </c>
      <c r="D1853" s="30"/>
      <c r="E1853" s="30"/>
      <c r="F1853" s="26" t="s">
        <v>1287</v>
      </c>
      <c r="G1853" s="30"/>
      <c r="H1853" s="30"/>
      <c r="I1853" s="30"/>
      <c r="J1853" s="30"/>
      <c r="K1853" s="30"/>
      <c r="L1853" s="30"/>
      <c r="M1853" s="30"/>
      <c r="N1853" s="662">
        <v>0.2</v>
      </c>
      <c r="O1853" s="30">
        <v>3</v>
      </c>
      <c r="P1853" s="30">
        <v>11.25</v>
      </c>
      <c r="Q1853" s="662">
        <f t="shared" si="28"/>
        <v>2.25</v>
      </c>
    </row>
    <row r="1854" s="1" customFormat="1" spans="1:17">
      <c r="A1854" s="650">
        <v>664</v>
      </c>
      <c r="B1854" s="679" t="s">
        <v>12687</v>
      </c>
      <c r="C1854" s="680" t="s">
        <v>12688</v>
      </c>
      <c r="D1854" s="30"/>
      <c r="E1854" s="30"/>
      <c r="F1854" s="26" t="s">
        <v>1287</v>
      </c>
      <c r="G1854" s="30"/>
      <c r="H1854" s="30"/>
      <c r="I1854" s="30"/>
      <c r="J1854" s="30"/>
      <c r="K1854" s="30"/>
      <c r="L1854" s="30"/>
      <c r="M1854" s="30"/>
      <c r="N1854" s="662">
        <v>0.14</v>
      </c>
      <c r="O1854" s="30">
        <v>2</v>
      </c>
      <c r="P1854" s="30">
        <v>11.25</v>
      </c>
      <c r="Q1854" s="662">
        <f t="shared" si="28"/>
        <v>1.575</v>
      </c>
    </row>
    <row r="1855" s="1" customFormat="1" spans="1:17">
      <c r="A1855" s="650">
        <v>665</v>
      </c>
      <c r="B1855" s="679" t="s">
        <v>4789</v>
      </c>
      <c r="C1855" s="680" t="s">
        <v>12689</v>
      </c>
      <c r="D1855" s="30"/>
      <c r="E1855" s="30"/>
      <c r="F1855" s="26" t="s">
        <v>1287</v>
      </c>
      <c r="G1855" s="30"/>
      <c r="H1855" s="30"/>
      <c r="I1855" s="30"/>
      <c r="J1855" s="30"/>
      <c r="K1855" s="30"/>
      <c r="L1855" s="30"/>
      <c r="M1855" s="30"/>
      <c r="N1855" s="662">
        <v>0.4</v>
      </c>
      <c r="O1855" s="30">
        <v>6</v>
      </c>
      <c r="P1855" s="30">
        <v>11.25</v>
      </c>
      <c r="Q1855" s="662">
        <f t="shared" si="28"/>
        <v>4.5</v>
      </c>
    </row>
    <row r="1856" s="1" customFormat="1" spans="1:17">
      <c r="A1856" s="650">
        <v>666</v>
      </c>
      <c r="B1856" s="679" t="s">
        <v>12690</v>
      </c>
      <c r="C1856" s="680" t="s">
        <v>12691</v>
      </c>
      <c r="D1856" s="30"/>
      <c r="E1856" s="30"/>
      <c r="F1856" s="26" t="s">
        <v>1287</v>
      </c>
      <c r="G1856" s="30"/>
      <c r="H1856" s="30"/>
      <c r="I1856" s="30"/>
      <c r="J1856" s="30"/>
      <c r="K1856" s="30"/>
      <c r="L1856" s="30"/>
      <c r="M1856" s="30"/>
      <c r="N1856" s="662">
        <v>0.33</v>
      </c>
      <c r="O1856" s="30">
        <v>5</v>
      </c>
      <c r="P1856" s="30">
        <v>11.25</v>
      </c>
      <c r="Q1856" s="662">
        <f t="shared" si="28"/>
        <v>3.7125</v>
      </c>
    </row>
    <row r="1857" s="1" customFormat="1" spans="1:17">
      <c r="A1857" s="650">
        <v>667</v>
      </c>
      <c r="B1857" s="679" t="s">
        <v>12692</v>
      </c>
      <c r="C1857" s="680" t="s">
        <v>12693</v>
      </c>
      <c r="D1857" s="30"/>
      <c r="E1857" s="30"/>
      <c r="F1857" s="26" t="s">
        <v>1287</v>
      </c>
      <c r="G1857" s="30"/>
      <c r="H1857" s="30"/>
      <c r="I1857" s="30"/>
      <c r="J1857" s="30"/>
      <c r="K1857" s="30"/>
      <c r="L1857" s="30"/>
      <c r="M1857" s="30"/>
      <c r="N1857" s="662">
        <v>0.4</v>
      </c>
      <c r="O1857" s="30">
        <v>6</v>
      </c>
      <c r="P1857" s="30">
        <v>11.25</v>
      </c>
      <c r="Q1857" s="662">
        <f t="shared" si="28"/>
        <v>4.5</v>
      </c>
    </row>
    <row r="1858" s="1" customFormat="1" spans="1:17">
      <c r="A1858" s="650">
        <v>668</v>
      </c>
      <c r="B1858" s="679" t="s">
        <v>2887</v>
      </c>
      <c r="C1858" s="680" t="s">
        <v>12694</v>
      </c>
      <c r="D1858" s="30"/>
      <c r="E1858" s="30"/>
      <c r="F1858" s="26" t="s">
        <v>1287</v>
      </c>
      <c r="G1858" s="30"/>
      <c r="H1858" s="30"/>
      <c r="I1858" s="30"/>
      <c r="J1858" s="30"/>
      <c r="K1858" s="30"/>
      <c r="L1858" s="30"/>
      <c r="M1858" s="30"/>
      <c r="N1858" s="662">
        <v>0.33</v>
      </c>
      <c r="O1858" s="30">
        <v>5</v>
      </c>
      <c r="P1858" s="30">
        <v>11.25</v>
      </c>
      <c r="Q1858" s="662">
        <f t="shared" si="28"/>
        <v>3.7125</v>
      </c>
    </row>
    <row r="1859" s="1" customFormat="1" spans="1:17">
      <c r="A1859" s="650">
        <v>669</v>
      </c>
      <c r="B1859" s="679" t="s">
        <v>9967</v>
      </c>
      <c r="C1859" s="680" t="s">
        <v>12695</v>
      </c>
      <c r="D1859" s="30"/>
      <c r="E1859" s="30"/>
      <c r="F1859" s="26" t="s">
        <v>1287</v>
      </c>
      <c r="G1859" s="30"/>
      <c r="H1859" s="30"/>
      <c r="I1859" s="30"/>
      <c r="J1859" s="30"/>
      <c r="K1859" s="30"/>
      <c r="L1859" s="30"/>
      <c r="M1859" s="30"/>
      <c r="N1859" s="662">
        <v>0.33</v>
      </c>
      <c r="O1859" s="30">
        <v>5</v>
      </c>
      <c r="P1859" s="30">
        <v>11.25</v>
      </c>
      <c r="Q1859" s="662">
        <f t="shared" si="28"/>
        <v>3.7125</v>
      </c>
    </row>
    <row r="1860" s="1" customFormat="1" spans="1:17">
      <c r="A1860" s="650">
        <v>670</v>
      </c>
      <c r="B1860" s="679" t="s">
        <v>12696</v>
      </c>
      <c r="C1860" s="680" t="s">
        <v>12697</v>
      </c>
      <c r="D1860" s="30"/>
      <c r="E1860" s="30"/>
      <c r="F1860" s="26" t="s">
        <v>1287</v>
      </c>
      <c r="G1860" s="30"/>
      <c r="H1860" s="30"/>
      <c r="I1860" s="30"/>
      <c r="J1860" s="30"/>
      <c r="K1860" s="30"/>
      <c r="L1860" s="30"/>
      <c r="M1860" s="30"/>
      <c r="N1860" s="662">
        <v>0.4</v>
      </c>
      <c r="O1860" s="30">
        <v>6</v>
      </c>
      <c r="P1860" s="30">
        <v>11.25</v>
      </c>
      <c r="Q1860" s="662">
        <f t="shared" si="28"/>
        <v>4.5</v>
      </c>
    </row>
    <row r="1861" s="1" customFormat="1" spans="1:17">
      <c r="A1861" s="650">
        <v>671</v>
      </c>
      <c r="B1861" s="679" t="s">
        <v>9473</v>
      </c>
      <c r="C1861" s="680" t="s">
        <v>12698</v>
      </c>
      <c r="D1861" s="30"/>
      <c r="E1861" s="30"/>
      <c r="F1861" s="26" t="s">
        <v>1287</v>
      </c>
      <c r="G1861" s="30"/>
      <c r="H1861" s="30"/>
      <c r="I1861" s="30"/>
      <c r="J1861" s="30"/>
      <c r="K1861" s="30"/>
      <c r="L1861" s="30"/>
      <c r="M1861" s="30"/>
      <c r="N1861" s="662">
        <v>0.2</v>
      </c>
      <c r="O1861" s="30">
        <v>3</v>
      </c>
      <c r="P1861" s="30">
        <v>11.25</v>
      </c>
      <c r="Q1861" s="662">
        <f t="shared" si="28"/>
        <v>2.25</v>
      </c>
    </row>
    <row r="1862" s="1" customFormat="1" spans="1:17">
      <c r="A1862" s="650">
        <v>672</v>
      </c>
      <c r="B1862" s="679" t="s">
        <v>9842</v>
      </c>
      <c r="C1862" s="680" t="s">
        <v>12699</v>
      </c>
      <c r="D1862" s="30"/>
      <c r="E1862" s="30"/>
      <c r="F1862" s="26" t="s">
        <v>1287</v>
      </c>
      <c r="G1862" s="30"/>
      <c r="H1862" s="30"/>
      <c r="I1862" s="30"/>
      <c r="J1862" s="30"/>
      <c r="K1862" s="30"/>
      <c r="L1862" s="30"/>
      <c r="M1862" s="30"/>
      <c r="N1862" s="662">
        <v>0.33</v>
      </c>
      <c r="O1862" s="30">
        <v>5</v>
      </c>
      <c r="P1862" s="30">
        <v>11.25</v>
      </c>
      <c r="Q1862" s="662">
        <f t="shared" ref="Q1862:Q1925" si="29">N1862*11.25</f>
        <v>3.7125</v>
      </c>
    </row>
    <row r="1863" s="1" customFormat="1" spans="1:17">
      <c r="A1863" s="650">
        <v>673</v>
      </c>
      <c r="B1863" s="679" t="s">
        <v>12700</v>
      </c>
      <c r="C1863" s="680" t="s">
        <v>12701</v>
      </c>
      <c r="D1863" s="30"/>
      <c r="E1863" s="30"/>
      <c r="F1863" s="26" t="s">
        <v>1287</v>
      </c>
      <c r="G1863" s="30"/>
      <c r="H1863" s="30"/>
      <c r="I1863" s="30"/>
      <c r="J1863" s="30"/>
      <c r="K1863" s="30"/>
      <c r="L1863" s="30"/>
      <c r="M1863" s="30"/>
      <c r="N1863" s="662">
        <v>0.14</v>
      </c>
      <c r="O1863" s="30">
        <v>2</v>
      </c>
      <c r="P1863" s="30">
        <v>11.25</v>
      </c>
      <c r="Q1863" s="662">
        <f t="shared" si="29"/>
        <v>1.575</v>
      </c>
    </row>
    <row r="1864" s="1" customFormat="1" spans="1:17">
      <c r="A1864" s="650">
        <v>674</v>
      </c>
      <c r="B1864" s="679" t="s">
        <v>12702</v>
      </c>
      <c r="C1864" s="680" t="s">
        <v>12703</v>
      </c>
      <c r="D1864" s="30"/>
      <c r="E1864" s="30"/>
      <c r="F1864" s="26" t="s">
        <v>1287</v>
      </c>
      <c r="G1864" s="30"/>
      <c r="H1864" s="30"/>
      <c r="I1864" s="30"/>
      <c r="J1864" s="30"/>
      <c r="K1864" s="30"/>
      <c r="L1864" s="30"/>
      <c r="M1864" s="30"/>
      <c r="N1864" s="662">
        <v>0.33</v>
      </c>
      <c r="O1864" s="30">
        <v>5</v>
      </c>
      <c r="P1864" s="30">
        <v>11.25</v>
      </c>
      <c r="Q1864" s="662">
        <f t="shared" si="29"/>
        <v>3.7125</v>
      </c>
    </row>
    <row r="1865" s="1" customFormat="1" spans="1:17">
      <c r="A1865" s="650">
        <v>675</v>
      </c>
      <c r="B1865" s="679" t="s">
        <v>12073</v>
      </c>
      <c r="C1865" s="680" t="s">
        <v>12704</v>
      </c>
      <c r="D1865" s="30"/>
      <c r="E1865" s="30"/>
      <c r="F1865" s="26" t="s">
        <v>1287</v>
      </c>
      <c r="G1865" s="30"/>
      <c r="H1865" s="30"/>
      <c r="I1865" s="30"/>
      <c r="J1865" s="30"/>
      <c r="K1865" s="30"/>
      <c r="L1865" s="30"/>
      <c r="M1865" s="30"/>
      <c r="N1865" s="662">
        <v>0.33</v>
      </c>
      <c r="O1865" s="30">
        <v>5</v>
      </c>
      <c r="P1865" s="30">
        <v>11.25</v>
      </c>
      <c r="Q1865" s="662">
        <f t="shared" si="29"/>
        <v>3.7125</v>
      </c>
    </row>
    <row r="1866" s="1" customFormat="1" spans="1:17">
      <c r="A1866" s="650">
        <v>676</v>
      </c>
      <c r="B1866" s="679" t="s">
        <v>12705</v>
      </c>
      <c r="C1866" s="680" t="s">
        <v>6266</v>
      </c>
      <c r="D1866" s="30"/>
      <c r="E1866" s="30"/>
      <c r="F1866" s="26" t="s">
        <v>1287</v>
      </c>
      <c r="G1866" s="30"/>
      <c r="H1866" s="30"/>
      <c r="I1866" s="30"/>
      <c r="J1866" s="30"/>
      <c r="K1866" s="30"/>
      <c r="L1866" s="30"/>
      <c r="M1866" s="30"/>
      <c r="N1866" s="662">
        <v>0.2</v>
      </c>
      <c r="O1866" s="30">
        <v>3</v>
      </c>
      <c r="P1866" s="30">
        <v>11.25</v>
      </c>
      <c r="Q1866" s="662">
        <f t="shared" si="29"/>
        <v>2.25</v>
      </c>
    </row>
    <row r="1867" s="1" customFormat="1" spans="1:17">
      <c r="A1867" s="650">
        <v>677</v>
      </c>
      <c r="B1867" s="679" t="s">
        <v>12706</v>
      </c>
      <c r="C1867" s="680" t="s">
        <v>12707</v>
      </c>
      <c r="D1867" s="30"/>
      <c r="E1867" s="30"/>
      <c r="F1867" s="26" t="s">
        <v>1287</v>
      </c>
      <c r="G1867" s="30"/>
      <c r="H1867" s="30"/>
      <c r="I1867" s="30"/>
      <c r="J1867" s="30"/>
      <c r="K1867" s="30"/>
      <c r="L1867" s="30"/>
      <c r="M1867" s="30"/>
      <c r="N1867" s="662">
        <v>0.26</v>
      </c>
      <c r="O1867" s="30">
        <v>4</v>
      </c>
      <c r="P1867" s="30">
        <v>11.25</v>
      </c>
      <c r="Q1867" s="662">
        <f t="shared" si="29"/>
        <v>2.925</v>
      </c>
    </row>
    <row r="1868" s="1" customFormat="1" spans="1:17">
      <c r="A1868" s="650">
        <v>678</v>
      </c>
      <c r="B1868" s="679" t="s">
        <v>11185</v>
      </c>
      <c r="C1868" s="680" t="s">
        <v>5850</v>
      </c>
      <c r="D1868" s="30"/>
      <c r="E1868" s="30"/>
      <c r="F1868" s="26" t="s">
        <v>1287</v>
      </c>
      <c r="G1868" s="30"/>
      <c r="H1868" s="30"/>
      <c r="I1868" s="30"/>
      <c r="J1868" s="30"/>
      <c r="K1868" s="30"/>
      <c r="L1868" s="30"/>
      <c r="M1868" s="30"/>
      <c r="N1868" s="662">
        <v>0.26</v>
      </c>
      <c r="O1868" s="30">
        <v>4</v>
      </c>
      <c r="P1868" s="30">
        <v>11.25</v>
      </c>
      <c r="Q1868" s="662">
        <f t="shared" si="29"/>
        <v>2.925</v>
      </c>
    </row>
    <row r="1869" s="1" customFormat="1" spans="1:17">
      <c r="A1869" s="650">
        <v>679</v>
      </c>
      <c r="B1869" s="679" t="s">
        <v>12708</v>
      </c>
      <c r="C1869" s="680" t="s">
        <v>11552</v>
      </c>
      <c r="D1869" s="30"/>
      <c r="E1869" s="30"/>
      <c r="F1869" s="26" t="s">
        <v>1287</v>
      </c>
      <c r="G1869" s="30"/>
      <c r="H1869" s="30"/>
      <c r="I1869" s="30"/>
      <c r="J1869" s="30"/>
      <c r="K1869" s="30"/>
      <c r="L1869" s="30"/>
      <c r="M1869" s="30"/>
      <c r="N1869" s="662">
        <v>0.26</v>
      </c>
      <c r="O1869" s="30">
        <v>4</v>
      </c>
      <c r="P1869" s="30">
        <v>11.25</v>
      </c>
      <c r="Q1869" s="662">
        <f t="shared" si="29"/>
        <v>2.925</v>
      </c>
    </row>
    <row r="1870" s="1" customFormat="1" spans="1:17">
      <c r="A1870" s="650">
        <v>680</v>
      </c>
      <c r="B1870" s="691" t="s">
        <v>3204</v>
      </c>
      <c r="C1870" s="680" t="s">
        <v>12709</v>
      </c>
      <c r="D1870" s="30"/>
      <c r="E1870" s="30"/>
      <c r="F1870" s="26" t="s">
        <v>1287</v>
      </c>
      <c r="G1870" s="30"/>
      <c r="H1870" s="30"/>
      <c r="I1870" s="30"/>
      <c r="J1870" s="30"/>
      <c r="K1870" s="30"/>
      <c r="L1870" s="30"/>
      <c r="M1870" s="30"/>
      <c r="N1870" s="662">
        <v>0.46</v>
      </c>
      <c r="O1870" s="30">
        <v>7</v>
      </c>
      <c r="P1870" s="30">
        <v>11.25</v>
      </c>
      <c r="Q1870" s="662">
        <f t="shared" si="29"/>
        <v>5.175</v>
      </c>
    </row>
    <row r="1871" s="1" customFormat="1" spans="1:17">
      <c r="A1871" s="650">
        <v>681</v>
      </c>
      <c r="B1871" s="679" t="s">
        <v>12710</v>
      </c>
      <c r="C1871" s="56" t="s">
        <v>12711</v>
      </c>
      <c r="D1871" s="30"/>
      <c r="E1871" s="30"/>
      <c r="F1871" s="26" t="s">
        <v>1287</v>
      </c>
      <c r="G1871" s="30"/>
      <c r="H1871" s="30"/>
      <c r="I1871" s="30"/>
      <c r="J1871" s="30"/>
      <c r="K1871" s="30"/>
      <c r="L1871" s="30"/>
      <c r="M1871" s="30"/>
      <c r="N1871" s="662">
        <v>0.33</v>
      </c>
      <c r="O1871" s="30">
        <v>5</v>
      </c>
      <c r="P1871" s="30">
        <v>11.25</v>
      </c>
      <c r="Q1871" s="662">
        <f t="shared" si="29"/>
        <v>3.7125</v>
      </c>
    </row>
    <row r="1872" s="1" customFormat="1" spans="1:17">
      <c r="A1872" s="650">
        <v>682</v>
      </c>
      <c r="B1872" s="679" t="s">
        <v>12712</v>
      </c>
      <c r="C1872" s="680" t="s">
        <v>12713</v>
      </c>
      <c r="D1872" s="30"/>
      <c r="E1872" s="30"/>
      <c r="F1872" s="26" t="s">
        <v>1287</v>
      </c>
      <c r="G1872" s="30"/>
      <c r="H1872" s="30"/>
      <c r="I1872" s="30"/>
      <c r="J1872" s="30"/>
      <c r="K1872" s="30"/>
      <c r="L1872" s="30"/>
      <c r="M1872" s="30"/>
      <c r="N1872" s="662">
        <v>0.26</v>
      </c>
      <c r="O1872" s="30">
        <v>4</v>
      </c>
      <c r="P1872" s="30">
        <v>11.25</v>
      </c>
      <c r="Q1872" s="662">
        <f t="shared" si="29"/>
        <v>2.925</v>
      </c>
    </row>
    <row r="1873" s="1" customFormat="1" spans="1:17">
      <c r="A1873" s="650">
        <v>683</v>
      </c>
      <c r="B1873" s="679" t="s">
        <v>12712</v>
      </c>
      <c r="C1873" s="680" t="s">
        <v>12713</v>
      </c>
      <c r="D1873" s="30"/>
      <c r="E1873" s="30"/>
      <c r="F1873" s="26" t="s">
        <v>1287</v>
      </c>
      <c r="G1873" s="30"/>
      <c r="H1873" s="30"/>
      <c r="I1873" s="30"/>
      <c r="J1873" s="30"/>
      <c r="K1873" s="30"/>
      <c r="L1873" s="30"/>
      <c r="M1873" s="30"/>
      <c r="N1873" s="662">
        <v>0.07</v>
      </c>
      <c r="O1873" s="30">
        <v>1</v>
      </c>
      <c r="P1873" s="30">
        <v>11.25</v>
      </c>
      <c r="Q1873" s="662">
        <f t="shared" si="29"/>
        <v>0.7875</v>
      </c>
    </row>
    <row r="1874" s="1" customFormat="1" spans="1:17">
      <c r="A1874" s="650">
        <v>684</v>
      </c>
      <c r="B1874" s="679" t="s">
        <v>12714</v>
      </c>
      <c r="C1874" s="56" t="s">
        <v>12715</v>
      </c>
      <c r="D1874" s="30"/>
      <c r="E1874" s="30"/>
      <c r="F1874" s="26" t="s">
        <v>1287</v>
      </c>
      <c r="G1874" s="30"/>
      <c r="H1874" s="30"/>
      <c r="I1874" s="30"/>
      <c r="J1874" s="30"/>
      <c r="K1874" s="30"/>
      <c r="L1874" s="30"/>
      <c r="M1874" s="30"/>
      <c r="N1874" s="662">
        <v>0.14</v>
      </c>
      <c r="O1874" s="30">
        <v>2</v>
      </c>
      <c r="P1874" s="30">
        <v>11.25</v>
      </c>
      <c r="Q1874" s="662">
        <f t="shared" si="29"/>
        <v>1.575</v>
      </c>
    </row>
    <row r="1875" s="1" customFormat="1" spans="1:17">
      <c r="A1875" s="650">
        <v>685</v>
      </c>
      <c r="B1875" s="679" t="s">
        <v>12716</v>
      </c>
      <c r="C1875" s="680" t="s">
        <v>12717</v>
      </c>
      <c r="D1875" s="30"/>
      <c r="E1875" s="30"/>
      <c r="F1875" s="26" t="s">
        <v>1287</v>
      </c>
      <c r="G1875" s="30"/>
      <c r="H1875" s="30"/>
      <c r="I1875" s="30"/>
      <c r="J1875" s="30"/>
      <c r="K1875" s="30"/>
      <c r="L1875" s="30"/>
      <c r="M1875" s="30"/>
      <c r="N1875" s="662">
        <v>0.26</v>
      </c>
      <c r="O1875" s="30">
        <v>4</v>
      </c>
      <c r="P1875" s="30">
        <v>11.25</v>
      </c>
      <c r="Q1875" s="662">
        <f t="shared" si="29"/>
        <v>2.925</v>
      </c>
    </row>
    <row r="1876" s="1" customFormat="1" spans="1:17">
      <c r="A1876" s="650">
        <v>686</v>
      </c>
      <c r="B1876" s="679" t="s">
        <v>12718</v>
      </c>
      <c r="C1876" s="680" t="s">
        <v>12719</v>
      </c>
      <c r="D1876" s="30"/>
      <c r="E1876" s="30"/>
      <c r="F1876" s="26" t="s">
        <v>1287</v>
      </c>
      <c r="G1876" s="30"/>
      <c r="H1876" s="30"/>
      <c r="I1876" s="30"/>
      <c r="J1876" s="30"/>
      <c r="K1876" s="30"/>
      <c r="L1876" s="30"/>
      <c r="M1876" s="30"/>
      <c r="N1876" s="662">
        <v>0.4</v>
      </c>
      <c r="O1876" s="30">
        <v>6</v>
      </c>
      <c r="P1876" s="30">
        <v>11.25</v>
      </c>
      <c r="Q1876" s="662">
        <f t="shared" si="29"/>
        <v>4.5</v>
      </c>
    </row>
    <row r="1877" s="1" customFormat="1" spans="1:17">
      <c r="A1877" s="650">
        <v>687</v>
      </c>
      <c r="B1877" s="679" t="s">
        <v>12720</v>
      </c>
      <c r="C1877" s="680" t="s">
        <v>12721</v>
      </c>
      <c r="D1877" s="30"/>
      <c r="E1877" s="30"/>
      <c r="F1877" s="26" t="s">
        <v>1287</v>
      </c>
      <c r="G1877" s="30"/>
      <c r="H1877" s="30"/>
      <c r="I1877" s="30"/>
      <c r="J1877" s="30"/>
      <c r="K1877" s="30"/>
      <c r="L1877" s="30"/>
      <c r="M1877" s="30"/>
      <c r="N1877" s="662">
        <v>0.33</v>
      </c>
      <c r="O1877" s="30">
        <v>5</v>
      </c>
      <c r="P1877" s="30">
        <v>11.25</v>
      </c>
      <c r="Q1877" s="662">
        <f t="shared" si="29"/>
        <v>3.7125</v>
      </c>
    </row>
    <row r="1878" s="1" customFormat="1" spans="1:17">
      <c r="A1878" s="650">
        <v>688</v>
      </c>
      <c r="B1878" s="679" t="s">
        <v>12722</v>
      </c>
      <c r="C1878" s="680" t="s">
        <v>12723</v>
      </c>
      <c r="D1878" s="30"/>
      <c r="E1878" s="30"/>
      <c r="F1878" s="26" t="s">
        <v>1287</v>
      </c>
      <c r="G1878" s="30"/>
      <c r="H1878" s="30"/>
      <c r="I1878" s="30"/>
      <c r="J1878" s="30"/>
      <c r="K1878" s="30"/>
      <c r="L1878" s="30"/>
      <c r="M1878" s="30"/>
      <c r="N1878" s="662">
        <v>0.26</v>
      </c>
      <c r="O1878" s="30">
        <v>4</v>
      </c>
      <c r="P1878" s="30">
        <v>11.25</v>
      </c>
      <c r="Q1878" s="662">
        <f t="shared" si="29"/>
        <v>2.925</v>
      </c>
    </row>
    <row r="1879" s="1" customFormat="1" spans="1:17">
      <c r="A1879" s="650">
        <v>689</v>
      </c>
      <c r="B1879" s="679" t="s">
        <v>12724</v>
      </c>
      <c r="C1879" s="56" t="s">
        <v>12725</v>
      </c>
      <c r="D1879" s="30"/>
      <c r="E1879" s="30"/>
      <c r="F1879" s="26" t="s">
        <v>1287</v>
      </c>
      <c r="G1879" s="30"/>
      <c r="H1879" s="30"/>
      <c r="I1879" s="30"/>
      <c r="J1879" s="30"/>
      <c r="K1879" s="30"/>
      <c r="L1879" s="30"/>
      <c r="M1879" s="30"/>
      <c r="N1879" s="662">
        <v>0.33</v>
      </c>
      <c r="O1879" s="30">
        <v>5</v>
      </c>
      <c r="P1879" s="30">
        <v>11.25</v>
      </c>
      <c r="Q1879" s="662">
        <f t="shared" si="29"/>
        <v>3.7125</v>
      </c>
    </row>
    <row r="1880" s="1" customFormat="1" spans="1:17">
      <c r="A1880" s="650">
        <v>690</v>
      </c>
      <c r="B1880" s="679" t="s">
        <v>12724</v>
      </c>
      <c r="C1880" s="56" t="s">
        <v>12725</v>
      </c>
      <c r="D1880" s="30"/>
      <c r="E1880" s="30"/>
      <c r="F1880" s="26" t="s">
        <v>1287</v>
      </c>
      <c r="G1880" s="30"/>
      <c r="H1880" s="30"/>
      <c r="I1880" s="30"/>
      <c r="J1880" s="30"/>
      <c r="K1880" s="30"/>
      <c r="L1880" s="30"/>
      <c r="M1880" s="30"/>
      <c r="N1880" s="662">
        <v>0.14</v>
      </c>
      <c r="O1880" s="30">
        <v>2</v>
      </c>
      <c r="P1880" s="30">
        <v>11.25</v>
      </c>
      <c r="Q1880" s="662">
        <f t="shared" si="29"/>
        <v>1.575</v>
      </c>
    </row>
    <row r="1881" s="1" customFormat="1" spans="1:17">
      <c r="A1881" s="650">
        <v>691</v>
      </c>
      <c r="B1881" s="679" t="s">
        <v>12726</v>
      </c>
      <c r="C1881" s="680" t="s">
        <v>12727</v>
      </c>
      <c r="D1881" s="30"/>
      <c r="E1881" s="30"/>
      <c r="F1881" s="26" t="s">
        <v>1287</v>
      </c>
      <c r="G1881" s="30"/>
      <c r="H1881" s="30"/>
      <c r="I1881" s="30"/>
      <c r="J1881" s="30"/>
      <c r="K1881" s="30"/>
      <c r="L1881" s="30"/>
      <c r="M1881" s="30"/>
      <c r="N1881" s="662">
        <v>0.46</v>
      </c>
      <c r="O1881" s="30">
        <v>7</v>
      </c>
      <c r="P1881" s="30">
        <v>11.25</v>
      </c>
      <c r="Q1881" s="662">
        <f t="shared" si="29"/>
        <v>5.175</v>
      </c>
    </row>
    <row r="1882" s="1" customFormat="1" spans="1:17">
      <c r="A1882" s="650">
        <v>692</v>
      </c>
      <c r="B1882" s="679" t="s">
        <v>12728</v>
      </c>
      <c r="C1882" s="680" t="s">
        <v>12729</v>
      </c>
      <c r="D1882" s="30"/>
      <c r="E1882" s="30"/>
      <c r="F1882" s="26" t="s">
        <v>1287</v>
      </c>
      <c r="G1882" s="30"/>
      <c r="H1882" s="30"/>
      <c r="I1882" s="30"/>
      <c r="J1882" s="30"/>
      <c r="K1882" s="30"/>
      <c r="L1882" s="30"/>
      <c r="M1882" s="30"/>
      <c r="N1882" s="662">
        <v>0.2</v>
      </c>
      <c r="O1882" s="30">
        <v>3</v>
      </c>
      <c r="P1882" s="30">
        <v>11.25</v>
      </c>
      <c r="Q1882" s="662">
        <f t="shared" si="29"/>
        <v>2.25</v>
      </c>
    </row>
    <row r="1883" s="1" customFormat="1" spans="1:17">
      <c r="A1883" s="650">
        <v>693</v>
      </c>
      <c r="B1883" s="679" t="s">
        <v>12730</v>
      </c>
      <c r="C1883" s="680" t="s">
        <v>12731</v>
      </c>
      <c r="D1883" s="30"/>
      <c r="E1883" s="30"/>
      <c r="F1883" s="26" t="s">
        <v>1287</v>
      </c>
      <c r="G1883" s="30"/>
      <c r="H1883" s="30"/>
      <c r="I1883" s="30"/>
      <c r="J1883" s="30"/>
      <c r="K1883" s="30"/>
      <c r="L1883" s="30"/>
      <c r="M1883" s="30"/>
      <c r="N1883" s="662">
        <v>0.2</v>
      </c>
      <c r="O1883" s="30">
        <v>3</v>
      </c>
      <c r="P1883" s="30">
        <v>11.25</v>
      </c>
      <c r="Q1883" s="662">
        <f t="shared" si="29"/>
        <v>2.25</v>
      </c>
    </row>
    <row r="1884" s="1" customFormat="1" spans="1:17">
      <c r="A1884" s="650">
        <v>694</v>
      </c>
      <c r="B1884" s="679" t="s">
        <v>12732</v>
      </c>
      <c r="C1884" s="680" t="s">
        <v>12733</v>
      </c>
      <c r="D1884" s="30"/>
      <c r="E1884" s="30"/>
      <c r="F1884" s="26" t="s">
        <v>1287</v>
      </c>
      <c r="G1884" s="30"/>
      <c r="H1884" s="30"/>
      <c r="I1884" s="30"/>
      <c r="J1884" s="30"/>
      <c r="K1884" s="30"/>
      <c r="L1884" s="30"/>
      <c r="M1884" s="30"/>
      <c r="N1884" s="662">
        <v>0.2</v>
      </c>
      <c r="O1884" s="30">
        <v>3</v>
      </c>
      <c r="P1884" s="30">
        <v>11.25</v>
      </c>
      <c r="Q1884" s="662">
        <f t="shared" si="29"/>
        <v>2.25</v>
      </c>
    </row>
    <row r="1885" s="1" customFormat="1" spans="1:17">
      <c r="A1885" s="650">
        <v>695</v>
      </c>
      <c r="B1885" s="679" t="s">
        <v>12734</v>
      </c>
      <c r="C1885" s="680" t="s">
        <v>12735</v>
      </c>
      <c r="D1885" s="30"/>
      <c r="E1885" s="30"/>
      <c r="F1885" s="26" t="s">
        <v>1287</v>
      </c>
      <c r="G1885" s="30"/>
      <c r="H1885" s="30"/>
      <c r="I1885" s="30"/>
      <c r="J1885" s="30"/>
      <c r="K1885" s="30"/>
      <c r="L1885" s="30"/>
      <c r="M1885" s="30"/>
      <c r="N1885" s="662">
        <v>0.26</v>
      </c>
      <c r="O1885" s="30">
        <v>4</v>
      </c>
      <c r="P1885" s="30">
        <v>11.25</v>
      </c>
      <c r="Q1885" s="662">
        <f t="shared" si="29"/>
        <v>2.925</v>
      </c>
    </row>
    <row r="1886" s="1" customFormat="1" spans="1:17">
      <c r="A1886" s="650">
        <v>696</v>
      </c>
      <c r="B1886" s="679" t="s">
        <v>12736</v>
      </c>
      <c r="C1886" s="680" t="s">
        <v>12737</v>
      </c>
      <c r="D1886" s="30"/>
      <c r="E1886" s="30"/>
      <c r="F1886" s="26" t="s">
        <v>1287</v>
      </c>
      <c r="G1886" s="30"/>
      <c r="H1886" s="30"/>
      <c r="I1886" s="30"/>
      <c r="J1886" s="30"/>
      <c r="K1886" s="30"/>
      <c r="L1886" s="30"/>
      <c r="M1886" s="30"/>
      <c r="N1886" s="662">
        <v>0.2</v>
      </c>
      <c r="O1886" s="30">
        <v>3</v>
      </c>
      <c r="P1886" s="30">
        <v>11.25</v>
      </c>
      <c r="Q1886" s="662">
        <f t="shared" si="29"/>
        <v>2.25</v>
      </c>
    </row>
    <row r="1887" s="1" customFormat="1" spans="1:17">
      <c r="A1887" s="650">
        <v>697</v>
      </c>
      <c r="B1887" s="679" t="s">
        <v>8986</v>
      </c>
      <c r="C1887" s="680" t="s">
        <v>12738</v>
      </c>
      <c r="D1887" s="30"/>
      <c r="E1887" s="30"/>
      <c r="F1887" s="26" t="s">
        <v>1287</v>
      </c>
      <c r="G1887" s="30"/>
      <c r="H1887" s="30"/>
      <c r="I1887" s="30"/>
      <c r="J1887" s="30"/>
      <c r="K1887" s="30"/>
      <c r="L1887" s="30"/>
      <c r="M1887" s="30"/>
      <c r="N1887" s="662">
        <v>0.07</v>
      </c>
      <c r="O1887" s="30">
        <v>1</v>
      </c>
      <c r="P1887" s="30">
        <v>11.25</v>
      </c>
      <c r="Q1887" s="662">
        <f t="shared" si="29"/>
        <v>0.7875</v>
      </c>
    </row>
    <row r="1888" s="1" customFormat="1" spans="1:17">
      <c r="A1888" s="650">
        <v>698</v>
      </c>
      <c r="B1888" s="679" t="s">
        <v>12739</v>
      </c>
      <c r="C1888" s="680" t="s">
        <v>12740</v>
      </c>
      <c r="D1888" s="30"/>
      <c r="E1888" s="30"/>
      <c r="F1888" s="26" t="s">
        <v>1287</v>
      </c>
      <c r="G1888" s="30"/>
      <c r="H1888" s="30"/>
      <c r="I1888" s="30"/>
      <c r="J1888" s="30"/>
      <c r="K1888" s="30"/>
      <c r="L1888" s="30"/>
      <c r="M1888" s="30"/>
      <c r="N1888" s="662">
        <v>0.4</v>
      </c>
      <c r="O1888" s="30">
        <v>6</v>
      </c>
      <c r="P1888" s="30">
        <v>11.25</v>
      </c>
      <c r="Q1888" s="662">
        <f t="shared" si="29"/>
        <v>4.5</v>
      </c>
    </row>
    <row r="1889" s="1" customFormat="1" spans="1:17">
      <c r="A1889" s="650">
        <v>699</v>
      </c>
      <c r="B1889" s="679" t="s">
        <v>2876</v>
      </c>
      <c r="C1889" s="680" t="s">
        <v>12741</v>
      </c>
      <c r="D1889" s="30"/>
      <c r="E1889" s="30"/>
      <c r="F1889" s="26" t="s">
        <v>1287</v>
      </c>
      <c r="G1889" s="30"/>
      <c r="H1889" s="30"/>
      <c r="I1889" s="30"/>
      <c r="J1889" s="30"/>
      <c r="K1889" s="30"/>
      <c r="L1889" s="30"/>
      <c r="M1889" s="30"/>
      <c r="N1889" s="662">
        <v>0.33</v>
      </c>
      <c r="O1889" s="30">
        <v>5</v>
      </c>
      <c r="P1889" s="30">
        <v>11.25</v>
      </c>
      <c r="Q1889" s="662">
        <f t="shared" si="29"/>
        <v>3.7125</v>
      </c>
    </row>
    <row r="1890" s="1" customFormat="1" spans="1:17">
      <c r="A1890" s="650">
        <v>700</v>
      </c>
      <c r="B1890" s="679" t="s">
        <v>12742</v>
      </c>
      <c r="C1890" s="680" t="s">
        <v>12743</v>
      </c>
      <c r="D1890" s="30"/>
      <c r="E1890" s="30"/>
      <c r="F1890" s="26" t="s">
        <v>1287</v>
      </c>
      <c r="G1890" s="30"/>
      <c r="H1890" s="30"/>
      <c r="I1890" s="30"/>
      <c r="J1890" s="30"/>
      <c r="K1890" s="30"/>
      <c r="L1890" s="30"/>
      <c r="M1890" s="30"/>
      <c r="N1890" s="662">
        <v>0.26</v>
      </c>
      <c r="O1890" s="30">
        <v>4</v>
      </c>
      <c r="P1890" s="30">
        <v>11.25</v>
      </c>
      <c r="Q1890" s="662">
        <f t="shared" si="29"/>
        <v>2.925</v>
      </c>
    </row>
    <row r="1891" s="1" customFormat="1" spans="1:17">
      <c r="A1891" s="650">
        <v>701</v>
      </c>
      <c r="B1891" s="679" t="s">
        <v>12744</v>
      </c>
      <c r="C1891" s="680" t="s">
        <v>12745</v>
      </c>
      <c r="D1891" s="30"/>
      <c r="E1891" s="30"/>
      <c r="F1891" s="26" t="s">
        <v>1287</v>
      </c>
      <c r="G1891" s="30"/>
      <c r="H1891" s="30"/>
      <c r="I1891" s="30"/>
      <c r="J1891" s="30"/>
      <c r="K1891" s="30"/>
      <c r="L1891" s="30"/>
      <c r="M1891" s="30"/>
      <c r="N1891" s="662">
        <v>0.33</v>
      </c>
      <c r="O1891" s="30">
        <v>5</v>
      </c>
      <c r="P1891" s="30">
        <v>11.25</v>
      </c>
      <c r="Q1891" s="662">
        <f t="shared" si="29"/>
        <v>3.7125</v>
      </c>
    </row>
    <row r="1892" s="1" customFormat="1" spans="1:17">
      <c r="A1892" s="650">
        <v>702</v>
      </c>
      <c r="B1892" s="679" t="s">
        <v>12746</v>
      </c>
      <c r="C1892" s="680" t="s">
        <v>12747</v>
      </c>
      <c r="D1892" s="30"/>
      <c r="E1892" s="30"/>
      <c r="F1892" s="26" t="s">
        <v>1287</v>
      </c>
      <c r="G1892" s="30"/>
      <c r="H1892" s="30"/>
      <c r="I1892" s="30"/>
      <c r="J1892" s="30"/>
      <c r="K1892" s="30"/>
      <c r="L1892" s="30"/>
      <c r="M1892" s="30"/>
      <c r="N1892" s="662">
        <v>0.33</v>
      </c>
      <c r="O1892" s="30">
        <v>5</v>
      </c>
      <c r="P1892" s="30">
        <v>11.25</v>
      </c>
      <c r="Q1892" s="662">
        <f t="shared" si="29"/>
        <v>3.7125</v>
      </c>
    </row>
    <row r="1893" s="1" customFormat="1" spans="1:17">
      <c r="A1893" s="650">
        <v>703</v>
      </c>
      <c r="B1893" s="679" t="s">
        <v>8219</v>
      </c>
      <c r="C1893" s="680" t="s">
        <v>12748</v>
      </c>
      <c r="D1893" s="30"/>
      <c r="E1893" s="30"/>
      <c r="F1893" s="26" t="s">
        <v>1287</v>
      </c>
      <c r="G1893" s="30"/>
      <c r="H1893" s="30"/>
      <c r="I1893" s="30"/>
      <c r="J1893" s="30"/>
      <c r="K1893" s="30"/>
      <c r="L1893" s="30"/>
      <c r="M1893" s="30"/>
      <c r="N1893" s="662">
        <v>0.26</v>
      </c>
      <c r="O1893" s="30">
        <v>4</v>
      </c>
      <c r="P1893" s="30">
        <v>11.25</v>
      </c>
      <c r="Q1893" s="662">
        <f t="shared" si="29"/>
        <v>2.925</v>
      </c>
    </row>
    <row r="1894" s="1" customFormat="1" spans="1:17">
      <c r="A1894" s="650">
        <v>704</v>
      </c>
      <c r="B1894" s="679" t="s">
        <v>12749</v>
      </c>
      <c r="C1894" s="680" t="s">
        <v>12750</v>
      </c>
      <c r="D1894" s="30"/>
      <c r="E1894" s="30"/>
      <c r="F1894" s="26" t="s">
        <v>1287</v>
      </c>
      <c r="G1894" s="30"/>
      <c r="H1894" s="30"/>
      <c r="I1894" s="30"/>
      <c r="J1894" s="30"/>
      <c r="K1894" s="30"/>
      <c r="L1894" s="30"/>
      <c r="M1894" s="30"/>
      <c r="N1894" s="662">
        <v>0.14</v>
      </c>
      <c r="O1894" s="30">
        <v>2</v>
      </c>
      <c r="P1894" s="30">
        <v>11.25</v>
      </c>
      <c r="Q1894" s="662">
        <f t="shared" si="29"/>
        <v>1.575</v>
      </c>
    </row>
    <row r="1895" s="1" customFormat="1" spans="1:17">
      <c r="A1895" s="650">
        <v>705</v>
      </c>
      <c r="B1895" s="679" t="s">
        <v>12751</v>
      </c>
      <c r="C1895" s="680" t="s">
        <v>5569</v>
      </c>
      <c r="D1895" s="30"/>
      <c r="E1895" s="30"/>
      <c r="F1895" s="26" t="s">
        <v>1287</v>
      </c>
      <c r="G1895" s="30"/>
      <c r="H1895" s="30"/>
      <c r="I1895" s="30"/>
      <c r="J1895" s="30"/>
      <c r="K1895" s="30"/>
      <c r="L1895" s="30"/>
      <c r="M1895" s="30"/>
      <c r="N1895" s="662">
        <v>0.33</v>
      </c>
      <c r="O1895" s="30">
        <v>5</v>
      </c>
      <c r="P1895" s="30">
        <v>11.25</v>
      </c>
      <c r="Q1895" s="662">
        <f t="shared" si="29"/>
        <v>3.7125</v>
      </c>
    </row>
    <row r="1896" s="1" customFormat="1" spans="1:17">
      <c r="A1896" s="650">
        <v>706</v>
      </c>
      <c r="B1896" s="679" t="s">
        <v>12752</v>
      </c>
      <c r="C1896" s="680" t="s">
        <v>12753</v>
      </c>
      <c r="D1896" s="30"/>
      <c r="E1896" s="30"/>
      <c r="F1896" s="26" t="s">
        <v>1287</v>
      </c>
      <c r="G1896" s="30"/>
      <c r="H1896" s="30"/>
      <c r="I1896" s="30"/>
      <c r="J1896" s="30"/>
      <c r="K1896" s="30"/>
      <c r="L1896" s="30"/>
      <c r="M1896" s="30"/>
      <c r="N1896" s="662">
        <v>0.14</v>
      </c>
      <c r="O1896" s="30">
        <v>2</v>
      </c>
      <c r="P1896" s="30">
        <v>11.25</v>
      </c>
      <c r="Q1896" s="662">
        <f t="shared" si="29"/>
        <v>1.575</v>
      </c>
    </row>
    <row r="1897" s="1" customFormat="1" spans="1:17">
      <c r="A1897" s="650">
        <v>707</v>
      </c>
      <c r="B1897" s="679" t="s">
        <v>12754</v>
      </c>
      <c r="C1897" s="680" t="s">
        <v>12755</v>
      </c>
      <c r="D1897" s="30"/>
      <c r="E1897" s="30"/>
      <c r="F1897" s="26" t="s">
        <v>1287</v>
      </c>
      <c r="G1897" s="30"/>
      <c r="H1897" s="30"/>
      <c r="I1897" s="30"/>
      <c r="J1897" s="30"/>
      <c r="K1897" s="30"/>
      <c r="L1897" s="30"/>
      <c r="M1897" s="30"/>
      <c r="N1897" s="662">
        <v>0.14</v>
      </c>
      <c r="O1897" s="30">
        <v>2</v>
      </c>
      <c r="P1897" s="30">
        <v>11.25</v>
      </c>
      <c r="Q1897" s="662">
        <f t="shared" si="29"/>
        <v>1.575</v>
      </c>
    </row>
    <row r="1898" s="1" customFormat="1" spans="1:17">
      <c r="A1898" s="650">
        <v>708</v>
      </c>
      <c r="B1898" s="679" t="s">
        <v>12756</v>
      </c>
      <c r="C1898" s="680" t="s">
        <v>12757</v>
      </c>
      <c r="D1898" s="30"/>
      <c r="E1898" s="30"/>
      <c r="F1898" s="26" t="s">
        <v>1287</v>
      </c>
      <c r="G1898" s="30"/>
      <c r="H1898" s="30"/>
      <c r="I1898" s="30"/>
      <c r="J1898" s="30"/>
      <c r="K1898" s="30"/>
      <c r="L1898" s="30"/>
      <c r="M1898" s="30"/>
      <c r="N1898" s="662">
        <v>0.14</v>
      </c>
      <c r="O1898" s="30">
        <v>2</v>
      </c>
      <c r="P1898" s="30">
        <v>11.25</v>
      </c>
      <c r="Q1898" s="662">
        <f t="shared" si="29"/>
        <v>1.575</v>
      </c>
    </row>
    <row r="1899" s="1" customFormat="1" spans="1:17">
      <c r="A1899" s="650">
        <v>709</v>
      </c>
      <c r="B1899" s="679" t="s">
        <v>12758</v>
      </c>
      <c r="C1899" s="680" t="s">
        <v>12759</v>
      </c>
      <c r="D1899" s="30"/>
      <c r="E1899" s="30"/>
      <c r="F1899" s="26" t="s">
        <v>1287</v>
      </c>
      <c r="G1899" s="30"/>
      <c r="H1899" s="30"/>
      <c r="I1899" s="30"/>
      <c r="J1899" s="30"/>
      <c r="K1899" s="30"/>
      <c r="L1899" s="30"/>
      <c r="M1899" s="30"/>
      <c r="N1899" s="662">
        <v>0.26</v>
      </c>
      <c r="O1899" s="30">
        <v>4</v>
      </c>
      <c r="P1899" s="30">
        <v>11.25</v>
      </c>
      <c r="Q1899" s="662">
        <f t="shared" si="29"/>
        <v>2.925</v>
      </c>
    </row>
    <row r="1900" s="1" customFormat="1" spans="1:17">
      <c r="A1900" s="650">
        <v>710</v>
      </c>
      <c r="B1900" s="679" t="s">
        <v>9746</v>
      </c>
      <c r="C1900" s="680" t="s">
        <v>12760</v>
      </c>
      <c r="D1900" s="30"/>
      <c r="E1900" s="30"/>
      <c r="F1900" s="26" t="s">
        <v>1287</v>
      </c>
      <c r="G1900" s="30"/>
      <c r="H1900" s="30"/>
      <c r="I1900" s="30"/>
      <c r="J1900" s="30"/>
      <c r="K1900" s="30"/>
      <c r="L1900" s="30"/>
      <c r="M1900" s="30"/>
      <c r="N1900" s="662">
        <v>0.14</v>
      </c>
      <c r="O1900" s="30">
        <v>2</v>
      </c>
      <c r="P1900" s="30">
        <v>11.25</v>
      </c>
      <c r="Q1900" s="662">
        <f t="shared" si="29"/>
        <v>1.575</v>
      </c>
    </row>
    <row r="1901" s="1" customFormat="1" spans="1:17">
      <c r="A1901" s="650">
        <v>711</v>
      </c>
      <c r="B1901" s="679" t="s">
        <v>12761</v>
      </c>
      <c r="C1901" s="680" t="s">
        <v>12762</v>
      </c>
      <c r="D1901" s="30"/>
      <c r="E1901" s="30"/>
      <c r="F1901" s="26" t="s">
        <v>1287</v>
      </c>
      <c r="G1901" s="30"/>
      <c r="H1901" s="30"/>
      <c r="I1901" s="30"/>
      <c r="J1901" s="30"/>
      <c r="K1901" s="30"/>
      <c r="L1901" s="30"/>
      <c r="M1901" s="30"/>
      <c r="N1901" s="662">
        <v>0.33</v>
      </c>
      <c r="O1901" s="30">
        <v>5</v>
      </c>
      <c r="P1901" s="30">
        <v>11.25</v>
      </c>
      <c r="Q1901" s="662">
        <f t="shared" si="29"/>
        <v>3.7125</v>
      </c>
    </row>
    <row r="1902" s="1" customFormat="1" spans="1:17">
      <c r="A1902" s="650">
        <v>712</v>
      </c>
      <c r="B1902" s="679" t="s">
        <v>12763</v>
      </c>
      <c r="C1902" s="680" t="s">
        <v>12764</v>
      </c>
      <c r="D1902" s="30"/>
      <c r="E1902" s="30"/>
      <c r="F1902" s="26" t="s">
        <v>1287</v>
      </c>
      <c r="G1902" s="30"/>
      <c r="H1902" s="30"/>
      <c r="I1902" s="30"/>
      <c r="J1902" s="30"/>
      <c r="K1902" s="30"/>
      <c r="L1902" s="30"/>
      <c r="M1902" s="30"/>
      <c r="N1902" s="662">
        <v>0.4</v>
      </c>
      <c r="O1902" s="30">
        <v>6</v>
      </c>
      <c r="P1902" s="30">
        <v>11.25</v>
      </c>
      <c r="Q1902" s="662">
        <f t="shared" si="29"/>
        <v>4.5</v>
      </c>
    </row>
    <row r="1903" s="1" customFormat="1" spans="1:17">
      <c r="A1903" s="650">
        <v>713</v>
      </c>
      <c r="B1903" s="679" t="s">
        <v>2892</v>
      </c>
      <c r="C1903" s="680" t="s">
        <v>12765</v>
      </c>
      <c r="D1903" s="30"/>
      <c r="E1903" s="30"/>
      <c r="F1903" s="26" t="s">
        <v>1287</v>
      </c>
      <c r="G1903" s="30"/>
      <c r="H1903" s="30"/>
      <c r="I1903" s="30"/>
      <c r="J1903" s="30"/>
      <c r="K1903" s="30"/>
      <c r="L1903" s="30"/>
      <c r="M1903" s="30"/>
      <c r="N1903" s="662">
        <v>0.2</v>
      </c>
      <c r="O1903" s="30">
        <v>3</v>
      </c>
      <c r="P1903" s="30">
        <v>11.25</v>
      </c>
      <c r="Q1903" s="662">
        <f t="shared" si="29"/>
        <v>2.25</v>
      </c>
    </row>
    <row r="1904" s="1" customFormat="1" spans="1:17">
      <c r="A1904" s="650">
        <v>714</v>
      </c>
      <c r="B1904" s="679" t="s">
        <v>12766</v>
      </c>
      <c r="C1904" s="680" t="s">
        <v>12767</v>
      </c>
      <c r="D1904" s="30"/>
      <c r="E1904" s="30"/>
      <c r="F1904" s="26" t="s">
        <v>1287</v>
      </c>
      <c r="G1904" s="30"/>
      <c r="H1904" s="30"/>
      <c r="I1904" s="30"/>
      <c r="J1904" s="30"/>
      <c r="K1904" s="30"/>
      <c r="L1904" s="30"/>
      <c r="M1904" s="30"/>
      <c r="N1904" s="662">
        <v>0.4</v>
      </c>
      <c r="O1904" s="30">
        <v>6</v>
      </c>
      <c r="P1904" s="30">
        <v>11.25</v>
      </c>
      <c r="Q1904" s="662">
        <f t="shared" si="29"/>
        <v>4.5</v>
      </c>
    </row>
    <row r="1905" s="1" customFormat="1" spans="1:17">
      <c r="A1905" s="650">
        <v>715</v>
      </c>
      <c r="B1905" s="679" t="s">
        <v>12768</v>
      </c>
      <c r="C1905" s="680" t="s">
        <v>12769</v>
      </c>
      <c r="D1905" s="30"/>
      <c r="E1905" s="30"/>
      <c r="F1905" s="26" t="s">
        <v>1287</v>
      </c>
      <c r="G1905" s="30"/>
      <c r="H1905" s="30"/>
      <c r="I1905" s="30"/>
      <c r="J1905" s="30"/>
      <c r="K1905" s="30"/>
      <c r="L1905" s="30"/>
      <c r="M1905" s="30"/>
      <c r="N1905" s="662">
        <v>0.33</v>
      </c>
      <c r="O1905" s="30">
        <v>5</v>
      </c>
      <c r="P1905" s="30">
        <v>11.25</v>
      </c>
      <c r="Q1905" s="662">
        <f t="shared" si="29"/>
        <v>3.7125</v>
      </c>
    </row>
    <row r="1906" s="1" customFormat="1" spans="1:17">
      <c r="A1906" s="650">
        <v>716</v>
      </c>
      <c r="B1906" s="679" t="s">
        <v>12770</v>
      </c>
      <c r="C1906" s="680" t="s">
        <v>12771</v>
      </c>
      <c r="D1906" s="30"/>
      <c r="E1906" s="30"/>
      <c r="F1906" s="26" t="s">
        <v>1287</v>
      </c>
      <c r="G1906" s="30"/>
      <c r="H1906" s="30"/>
      <c r="I1906" s="30"/>
      <c r="J1906" s="30"/>
      <c r="K1906" s="30"/>
      <c r="L1906" s="30"/>
      <c r="M1906" s="30"/>
      <c r="N1906" s="662">
        <v>0.33</v>
      </c>
      <c r="O1906" s="30">
        <v>5</v>
      </c>
      <c r="P1906" s="30">
        <v>11.25</v>
      </c>
      <c r="Q1906" s="662">
        <f t="shared" si="29"/>
        <v>3.7125</v>
      </c>
    </row>
    <row r="1907" s="1" customFormat="1" spans="1:17">
      <c r="A1907" s="650">
        <v>717</v>
      </c>
      <c r="B1907" s="679" t="s">
        <v>10009</v>
      </c>
      <c r="C1907" s="680" t="s">
        <v>12772</v>
      </c>
      <c r="D1907" s="30"/>
      <c r="E1907" s="30"/>
      <c r="F1907" s="26" t="s">
        <v>1287</v>
      </c>
      <c r="G1907" s="30"/>
      <c r="H1907" s="30"/>
      <c r="I1907" s="30"/>
      <c r="J1907" s="30"/>
      <c r="K1907" s="30"/>
      <c r="L1907" s="30"/>
      <c r="M1907" s="30"/>
      <c r="N1907" s="662">
        <v>0.33</v>
      </c>
      <c r="O1907" s="30">
        <v>5</v>
      </c>
      <c r="P1907" s="30">
        <v>11.25</v>
      </c>
      <c r="Q1907" s="662">
        <f t="shared" si="29"/>
        <v>3.7125</v>
      </c>
    </row>
    <row r="1908" s="1" customFormat="1" spans="1:17">
      <c r="A1908" s="650">
        <v>718</v>
      </c>
      <c r="B1908" s="691" t="s">
        <v>12642</v>
      </c>
      <c r="C1908" s="680" t="s">
        <v>12773</v>
      </c>
      <c r="D1908" s="30"/>
      <c r="E1908" s="30"/>
      <c r="F1908" s="26" t="s">
        <v>1287</v>
      </c>
      <c r="G1908" s="30"/>
      <c r="H1908" s="30"/>
      <c r="I1908" s="30"/>
      <c r="J1908" s="30"/>
      <c r="K1908" s="30"/>
      <c r="L1908" s="30"/>
      <c r="M1908" s="30"/>
      <c r="N1908" s="662">
        <v>0.33</v>
      </c>
      <c r="O1908" s="30">
        <v>5</v>
      </c>
      <c r="P1908" s="30">
        <v>11.25</v>
      </c>
      <c r="Q1908" s="662">
        <f t="shared" si="29"/>
        <v>3.7125</v>
      </c>
    </row>
    <row r="1909" s="1" customFormat="1" spans="1:17">
      <c r="A1909" s="650">
        <v>719</v>
      </c>
      <c r="B1909" s="679" t="s">
        <v>12768</v>
      </c>
      <c r="C1909" s="56" t="s">
        <v>12769</v>
      </c>
      <c r="D1909" s="30"/>
      <c r="E1909" s="30"/>
      <c r="F1909" s="26" t="s">
        <v>1287</v>
      </c>
      <c r="G1909" s="30"/>
      <c r="H1909" s="30"/>
      <c r="I1909" s="30"/>
      <c r="J1909" s="30"/>
      <c r="K1909" s="30"/>
      <c r="L1909" s="30"/>
      <c r="M1909" s="30"/>
      <c r="N1909" s="662">
        <v>0.14</v>
      </c>
      <c r="O1909" s="30">
        <v>2</v>
      </c>
      <c r="P1909" s="30">
        <v>11.25</v>
      </c>
      <c r="Q1909" s="662">
        <f t="shared" si="29"/>
        <v>1.575</v>
      </c>
    </row>
    <row r="1910" s="1" customFormat="1" spans="1:17">
      <c r="A1910" s="650">
        <v>720</v>
      </c>
      <c r="B1910" s="679" t="s">
        <v>12774</v>
      </c>
      <c r="C1910" s="680" t="s">
        <v>12775</v>
      </c>
      <c r="D1910" s="30"/>
      <c r="E1910" s="30"/>
      <c r="F1910" s="26" t="s">
        <v>1287</v>
      </c>
      <c r="G1910" s="30"/>
      <c r="H1910" s="30"/>
      <c r="I1910" s="30"/>
      <c r="J1910" s="30"/>
      <c r="K1910" s="30"/>
      <c r="L1910" s="30"/>
      <c r="M1910" s="30"/>
      <c r="N1910" s="662">
        <v>0.2</v>
      </c>
      <c r="O1910" s="30">
        <v>3</v>
      </c>
      <c r="P1910" s="30">
        <v>11.25</v>
      </c>
      <c r="Q1910" s="662">
        <f t="shared" si="29"/>
        <v>2.25</v>
      </c>
    </row>
    <row r="1911" s="1" customFormat="1" spans="1:17">
      <c r="A1911" s="650">
        <v>721</v>
      </c>
      <c r="B1911" s="679" t="s">
        <v>12776</v>
      </c>
      <c r="C1911" s="680" t="s">
        <v>12777</v>
      </c>
      <c r="D1911" s="30"/>
      <c r="E1911" s="30"/>
      <c r="F1911" s="26" t="s">
        <v>1287</v>
      </c>
      <c r="G1911" s="30"/>
      <c r="H1911" s="30"/>
      <c r="I1911" s="30"/>
      <c r="J1911" s="30"/>
      <c r="K1911" s="30"/>
      <c r="L1911" s="30"/>
      <c r="M1911" s="30"/>
      <c r="N1911" s="662">
        <v>0.2</v>
      </c>
      <c r="O1911" s="30">
        <v>3</v>
      </c>
      <c r="P1911" s="30">
        <v>11.25</v>
      </c>
      <c r="Q1911" s="662">
        <f t="shared" si="29"/>
        <v>2.25</v>
      </c>
    </row>
    <row r="1912" s="1" customFormat="1" spans="1:17">
      <c r="A1912" s="650">
        <v>722</v>
      </c>
      <c r="B1912" s="679" t="s">
        <v>12778</v>
      </c>
      <c r="C1912" s="680" t="s">
        <v>12779</v>
      </c>
      <c r="D1912" s="30"/>
      <c r="E1912" s="30"/>
      <c r="F1912" s="26" t="s">
        <v>1287</v>
      </c>
      <c r="G1912" s="30"/>
      <c r="H1912" s="30"/>
      <c r="I1912" s="30"/>
      <c r="J1912" s="30"/>
      <c r="K1912" s="30"/>
      <c r="L1912" s="30"/>
      <c r="M1912" s="30"/>
      <c r="N1912" s="662">
        <v>0.26</v>
      </c>
      <c r="O1912" s="30">
        <v>4</v>
      </c>
      <c r="P1912" s="30">
        <v>11.25</v>
      </c>
      <c r="Q1912" s="662">
        <f t="shared" si="29"/>
        <v>2.925</v>
      </c>
    </row>
    <row r="1913" s="1" customFormat="1" spans="1:17">
      <c r="A1913" s="650">
        <v>723</v>
      </c>
      <c r="B1913" s="679" t="s">
        <v>11729</v>
      </c>
      <c r="C1913" s="56" t="s">
        <v>12780</v>
      </c>
      <c r="D1913" s="30"/>
      <c r="E1913" s="30"/>
      <c r="F1913" s="26" t="s">
        <v>1287</v>
      </c>
      <c r="G1913" s="30"/>
      <c r="H1913" s="30"/>
      <c r="I1913" s="30"/>
      <c r="J1913" s="30"/>
      <c r="K1913" s="30"/>
      <c r="L1913" s="30"/>
      <c r="M1913" s="30"/>
      <c r="N1913" s="662">
        <v>0.46</v>
      </c>
      <c r="O1913" s="30">
        <v>7</v>
      </c>
      <c r="P1913" s="30">
        <v>11.25</v>
      </c>
      <c r="Q1913" s="662">
        <f t="shared" si="29"/>
        <v>5.175</v>
      </c>
    </row>
    <row r="1914" s="1" customFormat="1" spans="1:17">
      <c r="A1914" s="650">
        <v>724</v>
      </c>
      <c r="B1914" s="679" t="s">
        <v>12781</v>
      </c>
      <c r="C1914" s="680" t="s">
        <v>12782</v>
      </c>
      <c r="D1914" s="30"/>
      <c r="E1914" s="30"/>
      <c r="F1914" s="26" t="s">
        <v>1287</v>
      </c>
      <c r="G1914" s="30"/>
      <c r="H1914" s="30"/>
      <c r="I1914" s="30"/>
      <c r="J1914" s="30"/>
      <c r="K1914" s="30"/>
      <c r="L1914" s="30"/>
      <c r="M1914" s="30"/>
      <c r="N1914" s="662">
        <v>0.2</v>
      </c>
      <c r="O1914" s="30">
        <v>3</v>
      </c>
      <c r="P1914" s="30">
        <v>11.25</v>
      </c>
      <c r="Q1914" s="662">
        <f t="shared" si="29"/>
        <v>2.25</v>
      </c>
    </row>
    <row r="1915" s="1" customFormat="1" spans="1:17">
      <c r="A1915" s="650">
        <v>725</v>
      </c>
      <c r="B1915" s="679" t="s">
        <v>12783</v>
      </c>
      <c r="C1915" s="680" t="s">
        <v>12784</v>
      </c>
      <c r="D1915" s="30"/>
      <c r="E1915" s="30"/>
      <c r="F1915" s="26" t="s">
        <v>1287</v>
      </c>
      <c r="G1915" s="30"/>
      <c r="H1915" s="30"/>
      <c r="I1915" s="30"/>
      <c r="J1915" s="30"/>
      <c r="K1915" s="30"/>
      <c r="L1915" s="30"/>
      <c r="M1915" s="30"/>
      <c r="N1915" s="662">
        <v>0.26</v>
      </c>
      <c r="O1915" s="30">
        <v>4</v>
      </c>
      <c r="P1915" s="30">
        <v>11.25</v>
      </c>
      <c r="Q1915" s="662">
        <f t="shared" si="29"/>
        <v>2.925</v>
      </c>
    </row>
    <row r="1916" s="1" customFormat="1" spans="1:17">
      <c r="A1916" s="685">
        <v>726</v>
      </c>
      <c r="B1916" s="686" t="s">
        <v>12785</v>
      </c>
      <c r="C1916" s="687" t="s">
        <v>12786</v>
      </c>
      <c r="D1916" s="688"/>
      <c r="E1916" s="688"/>
      <c r="F1916" s="689" t="s">
        <v>1287</v>
      </c>
      <c r="G1916" s="688"/>
      <c r="H1916" s="688"/>
      <c r="I1916" s="688"/>
      <c r="J1916" s="688"/>
      <c r="K1916" s="688"/>
      <c r="L1916" s="688"/>
      <c r="M1916" s="688"/>
      <c r="N1916" s="662">
        <v>0.26</v>
      </c>
      <c r="O1916" s="688">
        <v>4</v>
      </c>
      <c r="P1916" s="688">
        <v>11.25</v>
      </c>
      <c r="Q1916" s="662">
        <f t="shared" si="29"/>
        <v>2.925</v>
      </c>
    </row>
    <row r="1917" s="1" customFormat="1" spans="1:17">
      <c r="A1917" s="650">
        <v>727</v>
      </c>
      <c r="B1917" s="679" t="s">
        <v>12787</v>
      </c>
      <c r="C1917" s="680" t="s">
        <v>12788</v>
      </c>
      <c r="D1917" s="30"/>
      <c r="E1917" s="30"/>
      <c r="F1917" s="26" t="s">
        <v>1287</v>
      </c>
      <c r="G1917" s="30"/>
      <c r="H1917" s="30"/>
      <c r="I1917" s="30"/>
      <c r="J1917" s="30"/>
      <c r="K1917" s="30"/>
      <c r="L1917" s="30"/>
      <c r="M1917" s="30"/>
      <c r="N1917" s="662">
        <v>0.2</v>
      </c>
      <c r="O1917" s="30">
        <v>3</v>
      </c>
      <c r="P1917" s="30">
        <v>11.25</v>
      </c>
      <c r="Q1917" s="662">
        <f t="shared" si="29"/>
        <v>2.25</v>
      </c>
    </row>
    <row r="1918" s="1" customFormat="1" spans="1:17">
      <c r="A1918" s="650">
        <v>728</v>
      </c>
      <c r="B1918" s="679" t="s">
        <v>12789</v>
      </c>
      <c r="C1918" s="680" t="s">
        <v>12786</v>
      </c>
      <c r="D1918" s="30"/>
      <c r="E1918" s="30"/>
      <c r="F1918" s="26" t="s">
        <v>1287</v>
      </c>
      <c r="G1918" s="30"/>
      <c r="H1918" s="30"/>
      <c r="I1918" s="30"/>
      <c r="J1918" s="30"/>
      <c r="K1918" s="30"/>
      <c r="L1918" s="30"/>
      <c r="M1918" s="30"/>
      <c r="N1918" s="662">
        <v>0.26</v>
      </c>
      <c r="O1918" s="30">
        <v>4</v>
      </c>
      <c r="P1918" s="30">
        <v>11.25</v>
      </c>
      <c r="Q1918" s="662">
        <f t="shared" si="29"/>
        <v>2.925</v>
      </c>
    </row>
    <row r="1919" s="1" customFormat="1" spans="1:17">
      <c r="A1919" s="650">
        <v>729</v>
      </c>
      <c r="B1919" s="679" t="s">
        <v>12790</v>
      </c>
      <c r="C1919" s="680" t="s">
        <v>12791</v>
      </c>
      <c r="D1919" s="30"/>
      <c r="E1919" s="30"/>
      <c r="F1919" s="26" t="s">
        <v>1287</v>
      </c>
      <c r="G1919" s="30"/>
      <c r="H1919" s="30"/>
      <c r="I1919" s="30"/>
      <c r="J1919" s="30"/>
      <c r="K1919" s="30"/>
      <c r="L1919" s="30"/>
      <c r="M1919" s="30"/>
      <c r="N1919" s="662">
        <v>0.4</v>
      </c>
      <c r="O1919" s="30">
        <v>6</v>
      </c>
      <c r="P1919" s="30">
        <v>11.25</v>
      </c>
      <c r="Q1919" s="662">
        <f t="shared" si="29"/>
        <v>4.5</v>
      </c>
    </row>
    <row r="1920" s="1" customFormat="1" spans="1:17">
      <c r="A1920" s="650">
        <v>730</v>
      </c>
      <c r="B1920" s="679" t="s">
        <v>12792</v>
      </c>
      <c r="C1920" s="680" t="s">
        <v>12793</v>
      </c>
      <c r="D1920" s="30"/>
      <c r="E1920" s="30"/>
      <c r="F1920" s="26" t="s">
        <v>1287</v>
      </c>
      <c r="G1920" s="30"/>
      <c r="H1920" s="30"/>
      <c r="I1920" s="30"/>
      <c r="J1920" s="30"/>
      <c r="K1920" s="30"/>
      <c r="L1920" s="30"/>
      <c r="M1920" s="30"/>
      <c r="N1920" s="662">
        <v>0.26</v>
      </c>
      <c r="O1920" s="30">
        <v>4</v>
      </c>
      <c r="P1920" s="30">
        <v>11.25</v>
      </c>
      <c r="Q1920" s="662">
        <f t="shared" si="29"/>
        <v>2.925</v>
      </c>
    </row>
    <row r="1921" s="1" customFormat="1" spans="1:17">
      <c r="A1921" s="650">
        <v>731</v>
      </c>
      <c r="B1921" s="679" t="s">
        <v>12794</v>
      </c>
      <c r="C1921" s="680" t="s">
        <v>12795</v>
      </c>
      <c r="D1921" s="30"/>
      <c r="E1921" s="30"/>
      <c r="F1921" s="26" t="s">
        <v>1287</v>
      </c>
      <c r="G1921" s="30"/>
      <c r="H1921" s="30"/>
      <c r="I1921" s="30"/>
      <c r="J1921" s="30"/>
      <c r="K1921" s="30"/>
      <c r="L1921" s="30"/>
      <c r="M1921" s="30"/>
      <c r="N1921" s="662">
        <v>0.2</v>
      </c>
      <c r="O1921" s="30">
        <v>3</v>
      </c>
      <c r="P1921" s="30">
        <v>11.25</v>
      </c>
      <c r="Q1921" s="662">
        <f t="shared" si="29"/>
        <v>2.25</v>
      </c>
    </row>
    <row r="1922" s="1" customFormat="1" spans="1:17">
      <c r="A1922" s="650">
        <v>732</v>
      </c>
      <c r="B1922" s="679" t="s">
        <v>12796</v>
      </c>
      <c r="C1922" s="680" t="s">
        <v>12797</v>
      </c>
      <c r="D1922" s="30"/>
      <c r="E1922" s="30"/>
      <c r="F1922" s="26" t="s">
        <v>1287</v>
      </c>
      <c r="G1922" s="30"/>
      <c r="H1922" s="30"/>
      <c r="I1922" s="30"/>
      <c r="J1922" s="30"/>
      <c r="K1922" s="30"/>
      <c r="L1922" s="30"/>
      <c r="M1922" s="30"/>
      <c r="N1922" s="662">
        <v>0.2</v>
      </c>
      <c r="O1922" s="30">
        <v>3</v>
      </c>
      <c r="P1922" s="30">
        <v>11.25</v>
      </c>
      <c r="Q1922" s="662">
        <f t="shared" si="29"/>
        <v>2.25</v>
      </c>
    </row>
    <row r="1923" s="1" customFormat="1" spans="1:17">
      <c r="A1923" s="650">
        <v>733</v>
      </c>
      <c r="B1923" s="679" t="s">
        <v>12798</v>
      </c>
      <c r="C1923" s="680" t="s">
        <v>12799</v>
      </c>
      <c r="D1923" s="30"/>
      <c r="E1923" s="30"/>
      <c r="F1923" s="26" t="s">
        <v>1287</v>
      </c>
      <c r="G1923" s="30"/>
      <c r="H1923" s="30"/>
      <c r="I1923" s="30"/>
      <c r="J1923" s="30"/>
      <c r="K1923" s="30"/>
      <c r="L1923" s="30"/>
      <c r="M1923" s="30"/>
      <c r="N1923" s="662">
        <v>0.14</v>
      </c>
      <c r="O1923" s="30">
        <v>2</v>
      </c>
      <c r="P1923" s="30">
        <v>11.25</v>
      </c>
      <c r="Q1923" s="662">
        <f t="shared" si="29"/>
        <v>1.575</v>
      </c>
    </row>
    <row r="1924" s="1" customFormat="1" spans="1:17">
      <c r="A1924" s="650">
        <v>734</v>
      </c>
      <c r="B1924" s="679" t="s">
        <v>12800</v>
      </c>
      <c r="C1924" s="680" t="s">
        <v>12801</v>
      </c>
      <c r="D1924" s="30"/>
      <c r="E1924" s="30"/>
      <c r="F1924" s="26" t="s">
        <v>1287</v>
      </c>
      <c r="G1924" s="30"/>
      <c r="H1924" s="30"/>
      <c r="I1924" s="30"/>
      <c r="J1924" s="30"/>
      <c r="K1924" s="30"/>
      <c r="L1924" s="30"/>
      <c r="M1924" s="30"/>
      <c r="N1924" s="662">
        <v>0.33</v>
      </c>
      <c r="O1924" s="30">
        <v>5</v>
      </c>
      <c r="P1924" s="30">
        <v>11.25</v>
      </c>
      <c r="Q1924" s="662">
        <f t="shared" si="29"/>
        <v>3.7125</v>
      </c>
    </row>
    <row r="1925" s="1" customFormat="1" spans="1:17">
      <c r="A1925" s="650">
        <v>735</v>
      </c>
      <c r="B1925" s="679" t="s">
        <v>12802</v>
      </c>
      <c r="C1925" s="680" t="s">
        <v>12803</v>
      </c>
      <c r="D1925" s="30"/>
      <c r="E1925" s="30"/>
      <c r="F1925" s="26" t="s">
        <v>1287</v>
      </c>
      <c r="G1925" s="30"/>
      <c r="H1925" s="30"/>
      <c r="I1925" s="30"/>
      <c r="J1925" s="30"/>
      <c r="K1925" s="30"/>
      <c r="L1925" s="30"/>
      <c r="M1925" s="30"/>
      <c r="N1925" s="662">
        <v>0.2</v>
      </c>
      <c r="O1925" s="30">
        <v>3</v>
      </c>
      <c r="P1925" s="30">
        <v>11.25</v>
      </c>
      <c r="Q1925" s="662">
        <f t="shared" si="29"/>
        <v>2.25</v>
      </c>
    </row>
    <row r="1926" s="1" customFormat="1" spans="1:17">
      <c r="A1926" s="650">
        <v>736</v>
      </c>
      <c r="B1926" s="679" t="s">
        <v>6062</v>
      </c>
      <c r="C1926" s="680" t="s">
        <v>12804</v>
      </c>
      <c r="D1926" s="30"/>
      <c r="E1926" s="30"/>
      <c r="F1926" s="26" t="s">
        <v>1287</v>
      </c>
      <c r="G1926" s="30"/>
      <c r="H1926" s="30"/>
      <c r="I1926" s="30"/>
      <c r="J1926" s="30"/>
      <c r="K1926" s="30"/>
      <c r="L1926" s="30"/>
      <c r="M1926" s="30"/>
      <c r="N1926" s="662">
        <v>0.26</v>
      </c>
      <c r="O1926" s="30">
        <v>4</v>
      </c>
      <c r="P1926" s="30">
        <v>11.25</v>
      </c>
      <c r="Q1926" s="662">
        <f t="shared" ref="Q1926:Q1989" si="30">N1926*11.25</f>
        <v>2.925</v>
      </c>
    </row>
    <row r="1927" s="1" customFormat="1" spans="1:17">
      <c r="A1927" s="650">
        <v>737</v>
      </c>
      <c r="B1927" s="679" t="s">
        <v>12805</v>
      </c>
      <c r="C1927" s="680" t="s">
        <v>5782</v>
      </c>
      <c r="D1927" s="30"/>
      <c r="E1927" s="30"/>
      <c r="F1927" s="26" t="s">
        <v>1287</v>
      </c>
      <c r="G1927" s="30"/>
      <c r="H1927" s="30"/>
      <c r="I1927" s="30"/>
      <c r="J1927" s="30"/>
      <c r="K1927" s="30"/>
      <c r="L1927" s="30"/>
      <c r="M1927" s="30"/>
      <c r="N1927" s="662">
        <v>0.26</v>
      </c>
      <c r="O1927" s="30">
        <v>4</v>
      </c>
      <c r="P1927" s="30">
        <v>11.25</v>
      </c>
      <c r="Q1927" s="662">
        <f t="shared" si="30"/>
        <v>2.925</v>
      </c>
    </row>
    <row r="1928" s="1" customFormat="1" spans="1:17">
      <c r="A1928" s="650">
        <v>738</v>
      </c>
      <c r="B1928" s="679" t="s">
        <v>12806</v>
      </c>
      <c r="C1928" s="680" t="s">
        <v>12807</v>
      </c>
      <c r="D1928" s="30"/>
      <c r="E1928" s="30"/>
      <c r="F1928" s="26" t="s">
        <v>1287</v>
      </c>
      <c r="G1928" s="30"/>
      <c r="H1928" s="30"/>
      <c r="I1928" s="30"/>
      <c r="J1928" s="30"/>
      <c r="K1928" s="30"/>
      <c r="L1928" s="30"/>
      <c r="M1928" s="30"/>
      <c r="N1928" s="662">
        <v>0.2</v>
      </c>
      <c r="O1928" s="30">
        <v>3</v>
      </c>
      <c r="P1928" s="30">
        <v>11.25</v>
      </c>
      <c r="Q1928" s="662">
        <f t="shared" si="30"/>
        <v>2.25</v>
      </c>
    </row>
    <row r="1929" s="1" customFormat="1" spans="1:17">
      <c r="A1929" s="650">
        <v>739</v>
      </c>
      <c r="B1929" s="679" t="s">
        <v>12808</v>
      </c>
      <c r="C1929" s="680" t="s">
        <v>12809</v>
      </c>
      <c r="D1929" s="30"/>
      <c r="E1929" s="30"/>
      <c r="F1929" s="26" t="s">
        <v>1287</v>
      </c>
      <c r="G1929" s="30"/>
      <c r="H1929" s="30"/>
      <c r="I1929" s="30"/>
      <c r="J1929" s="30"/>
      <c r="K1929" s="30"/>
      <c r="L1929" s="30"/>
      <c r="M1929" s="30"/>
      <c r="N1929" s="662">
        <v>0.07</v>
      </c>
      <c r="O1929" s="30">
        <v>1</v>
      </c>
      <c r="P1929" s="30">
        <v>11.25</v>
      </c>
      <c r="Q1929" s="662">
        <f t="shared" si="30"/>
        <v>0.7875</v>
      </c>
    </row>
    <row r="1930" s="1" customFormat="1" spans="1:17">
      <c r="A1930" s="650">
        <v>740</v>
      </c>
      <c r="B1930" s="679" t="s">
        <v>12810</v>
      </c>
      <c r="C1930" s="680" t="s">
        <v>6100</v>
      </c>
      <c r="D1930" s="30"/>
      <c r="E1930" s="30"/>
      <c r="F1930" s="26" t="s">
        <v>1287</v>
      </c>
      <c r="G1930" s="30"/>
      <c r="H1930" s="30"/>
      <c r="I1930" s="30"/>
      <c r="J1930" s="30"/>
      <c r="K1930" s="30"/>
      <c r="L1930" s="30"/>
      <c r="M1930" s="30"/>
      <c r="N1930" s="662">
        <v>0.07</v>
      </c>
      <c r="O1930" s="30">
        <v>1</v>
      </c>
      <c r="P1930" s="30">
        <v>11.25</v>
      </c>
      <c r="Q1930" s="662">
        <f t="shared" si="30"/>
        <v>0.7875</v>
      </c>
    </row>
    <row r="1931" s="1" customFormat="1" spans="1:17">
      <c r="A1931" s="650">
        <v>741</v>
      </c>
      <c r="B1931" s="679" t="s">
        <v>12811</v>
      </c>
      <c r="C1931" s="680" t="s">
        <v>12812</v>
      </c>
      <c r="D1931" s="30"/>
      <c r="E1931" s="30"/>
      <c r="F1931" s="26" t="s">
        <v>1287</v>
      </c>
      <c r="G1931" s="30"/>
      <c r="H1931" s="30"/>
      <c r="I1931" s="30"/>
      <c r="J1931" s="30"/>
      <c r="K1931" s="30"/>
      <c r="L1931" s="30"/>
      <c r="M1931" s="30"/>
      <c r="N1931" s="662">
        <v>0.33</v>
      </c>
      <c r="O1931" s="30">
        <v>5</v>
      </c>
      <c r="P1931" s="30">
        <v>11.25</v>
      </c>
      <c r="Q1931" s="662">
        <f t="shared" si="30"/>
        <v>3.7125</v>
      </c>
    </row>
    <row r="1932" s="1" customFormat="1" spans="1:17">
      <c r="A1932" s="650">
        <v>742</v>
      </c>
      <c r="B1932" s="679" t="s">
        <v>12813</v>
      </c>
      <c r="C1932" s="680" t="s">
        <v>12814</v>
      </c>
      <c r="D1932" s="30"/>
      <c r="E1932" s="30"/>
      <c r="F1932" s="26" t="s">
        <v>1287</v>
      </c>
      <c r="G1932" s="30"/>
      <c r="H1932" s="30"/>
      <c r="I1932" s="30"/>
      <c r="J1932" s="30"/>
      <c r="K1932" s="30"/>
      <c r="L1932" s="30"/>
      <c r="M1932" s="30"/>
      <c r="N1932" s="662">
        <v>0.33</v>
      </c>
      <c r="O1932" s="30">
        <v>5</v>
      </c>
      <c r="P1932" s="30">
        <v>11.25</v>
      </c>
      <c r="Q1932" s="662">
        <f t="shared" si="30"/>
        <v>3.7125</v>
      </c>
    </row>
    <row r="1933" s="1" customFormat="1" spans="1:17">
      <c r="A1933" s="650">
        <v>743</v>
      </c>
      <c r="B1933" s="679" t="s">
        <v>12815</v>
      </c>
      <c r="C1933" s="680" t="s">
        <v>12816</v>
      </c>
      <c r="D1933" s="30"/>
      <c r="E1933" s="30"/>
      <c r="F1933" s="26" t="s">
        <v>1287</v>
      </c>
      <c r="G1933" s="30"/>
      <c r="H1933" s="30"/>
      <c r="I1933" s="30"/>
      <c r="J1933" s="30"/>
      <c r="K1933" s="30"/>
      <c r="L1933" s="30"/>
      <c r="M1933" s="30"/>
      <c r="N1933" s="662">
        <v>0.26</v>
      </c>
      <c r="O1933" s="30">
        <v>4</v>
      </c>
      <c r="P1933" s="30">
        <v>11.25</v>
      </c>
      <c r="Q1933" s="662">
        <f t="shared" si="30"/>
        <v>2.925</v>
      </c>
    </row>
    <row r="1934" s="1" customFormat="1" spans="1:17">
      <c r="A1934" s="650">
        <v>744</v>
      </c>
      <c r="B1934" s="679" t="s">
        <v>12817</v>
      </c>
      <c r="C1934" s="680" t="s">
        <v>2265</v>
      </c>
      <c r="D1934" s="30"/>
      <c r="E1934" s="30"/>
      <c r="F1934" s="26" t="s">
        <v>1287</v>
      </c>
      <c r="G1934" s="30"/>
      <c r="H1934" s="30"/>
      <c r="I1934" s="30"/>
      <c r="J1934" s="30"/>
      <c r="K1934" s="30"/>
      <c r="L1934" s="30"/>
      <c r="M1934" s="30"/>
      <c r="N1934" s="662">
        <v>0.26</v>
      </c>
      <c r="O1934" s="30">
        <v>4</v>
      </c>
      <c r="P1934" s="30">
        <v>11.25</v>
      </c>
      <c r="Q1934" s="662">
        <f t="shared" si="30"/>
        <v>2.925</v>
      </c>
    </row>
    <row r="1935" s="1" customFormat="1" spans="1:17">
      <c r="A1935" s="650">
        <v>745</v>
      </c>
      <c r="B1935" s="679" t="s">
        <v>12818</v>
      </c>
      <c r="C1935" s="56" t="s">
        <v>12819</v>
      </c>
      <c r="D1935" s="30"/>
      <c r="E1935" s="30"/>
      <c r="F1935" s="26" t="s">
        <v>1287</v>
      </c>
      <c r="G1935" s="30"/>
      <c r="H1935" s="30"/>
      <c r="I1935" s="30"/>
      <c r="J1935" s="30"/>
      <c r="K1935" s="30"/>
      <c r="L1935" s="30"/>
      <c r="M1935" s="30"/>
      <c r="N1935" s="662">
        <v>0.14</v>
      </c>
      <c r="O1935" s="30">
        <v>2</v>
      </c>
      <c r="P1935" s="30">
        <v>11.25</v>
      </c>
      <c r="Q1935" s="662">
        <f t="shared" si="30"/>
        <v>1.575</v>
      </c>
    </row>
    <row r="1936" s="1" customFormat="1" spans="1:17">
      <c r="A1936" s="650">
        <v>746</v>
      </c>
      <c r="B1936" s="679" t="s">
        <v>12820</v>
      </c>
      <c r="C1936" s="680" t="s">
        <v>5500</v>
      </c>
      <c r="D1936" s="30"/>
      <c r="E1936" s="30"/>
      <c r="F1936" s="26" t="s">
        <v>1287</v>
      </c>
      <c r="G1936" s="30"/>
      <c r="H1936" s="30"/>
      <c r="I1936" s="30"/>
      <c r="J1936" s="30"/>
      <c r="K1936" s="30"/>
      <c r="L1936" s="30"/>
      <c r="M1936" s="30"/>
      <c r="N1936" s="662">
        <v>0.4</v>
      </c>
      <c r="O1936" s="30">
        <v>6</v>
      </c>
      <c r="P1936" s="30">
        <v>11.25</v>
      </c>
      <c r="Q1936" s="662">
        <f t="shared" si="30"/>
        <v>4.5</v>
      </c>
    </row>
    <row r="1937" s="1" customFormat="1" spans="1:17">
      <c r="A1937" s="650">
        <v>747</v>
      </c>
      <c r="B1937" s="679" t="s">
        <v>12821</v>
      </c>
      <c r="C1937" s="56" t="s">
        <v>12822</v>
      </c>
      <c r="D1937" s="30"/>
      <c r="E1937" s="30"/>
      <c r="F1937" s="26" t="s">
        <v>1287</v>
      </c>
      <c r="G1937" s="30"/>
      <c r="H1937" s="30"/>
      <c r="I1937" s="30"/>
      <c r="J1937" s="30"/>
      <c r="K1937" s="30"/>
      <c r="L1937" s="30"/>
      <c r="M1937" s="30"/>
      <c r="N1937" s="662">
        <v>0.2</v>
      </c>
      <c r="O1937" s="30">
        <v>3</v>
      </c>
      <c r="P1937" s="30">
        <v>11.25</v>
      </c>
      <c r="Q1937" s="662">
        <f t="shared" si="30"/>
        <v>2.25</v>
      </c>
    </row>
    <row r="1938" s="1" customFormat="1" spans="1:17">
      <c r="A1938" s="650">
        <v>748</v>
      </c>
      <c r="B1938" s="679" t="s">
        <v>12823</v>
      </c>
      <c r="C1938" s="680" t="s">
        <v>12824</v>
      </c>
      <c r="D1938" s="30"/>
      <c r="E1938" s="30"/>
      <c r="F1938" s="26" t="s">
        <v>1287</v>
      </c>
      <c r="G1938" s="30"/>
      <c r="H1938" s="30"/>
      <c r="I1938" s="30"/>
      <c r="J1938" s="30"/>
      <c r="K1938" s="30"/>
      <c r="L1938" s="30"/>
      <c r="M1938" s="30"/>
      <c r="N1938" s="662">
        <v>0.26</v>
      </c>
      <c r="O1938" s="30">
        <v>4</v>
      </c>
      <c r="P1938" s="30">
        <v>11.25</v>
      </c>
      <c r="Q1938" s="662">
        <f t="shared" si="30"/>
        <v>2.925</v>
      </c>
    </row>
    <row r="1939" s="1" customFormat="1" spans="1:17">
      <c r="A1939" s="650">
        <v>749</v>
      </c>
      <c r="B1939" s="679" t="s">
        <v>12825</v>
      </c>
      <c r="C1939" s="680" t="s">
        <v>12697</v>
      </c>
      <c r="D1939" s="30"/>
      <c r="E1939" s="30"/>
      <c r="F1939" s="26" t="s">
        <v>1287</v>
      </c>
      <c r="G1939" s="30"/>
      <c r="H1939" s="30"/>
      <c r="I1939" s="30"/>
      <c r="J1939" s="30"/>
      <c r="K1939" s="30"/>
      <c r="L1939" s="30"/>
      <c r="M1939" s="30"/>
      <c r="N1939" s="662">
        <v>0.46</v>
      </c>
      <c r="O1939" s="30">
        <v>7</v>
      </c>
      <c r="P1939" s="30">
        <v>11.25</v>
      </c>
      <c r="Q1939" s="662">
        <f t="shared" si="30"/>
        <v>5.175</v>
      </c>
    </row>
    <row r="1940" s="1" customFormat="1" spans="1:17">
      <c r="A1940" s="650">
        <v>750</v>
      </c>
      <c r="B1940" s="679" t="s">
        <v>12826</v>
      </c>
      <c r="C1940" s="680" t="s">
        <v>12827</v>
      </c>
      <c r="D1940" s="30"/>
      <c r="E1940" s="30"/>
      <c r="F1940" s="26" t="s">
        <v>1287</v>
      </c>
      <c r="G1940" s="30"/>
      <c r="H1940" s="30"/>
      <c r="I1940" s="30"/>
      <c r="J1940" s="30"/>
      <c r="K1940" s="30"/>
      <c r="L1940" s="30"/>
      <c r="M1940" s="30"/>
      <c r="N1940" s="662">
        <v>0.33</v>
      </c>
      <c r="O1940" s="30">
        <v>5</v>
      </c>
      <c r="P1940" s="30">
        <v>11.25</v>
      </c>
      <c r="Q1940" s="662">
        <f t="shared" si="30"/>
        <v>3.7125</v>
      </c>
    </row>
    <row r="1941" s="1" customFormat="1" spans="1:17">
      <c r="A1941" s="650">
        <v>751</v>
      </c>
      <c r="B1941" s="679" t="s">
        <v>12828</v>
      </c>
      <c r="C1941" s="680" t="s">
        <v>12829</v>
      </c>
      <c r="D1941" s="30"/>
      <c r="E1941" s="30"/>
      <c r="F1941" s="26" t="s">
        <v>1287</v>
      </c>
      <c r="G1941" s="30"/>
      <c r="H1941" s="30"/>
      <c r="I1941" s="30"/>
      <c r="J1941" s="30"/>
      <c r="K1941" s="30"/>
      <c r="L1941" s="30"/>
      <c r="M1941" s="30"/>
      <c r="N1941" s="662">
        <v>0.2</v>
      </c>
      <c r="O1941" s="30">
        <v>3</v>
      </c>
      <c r="P1941" s="30">
        <v>11.25</v>
      </c>
      <c r="Q1941" s="662">
        <f t="shared" si="30"/>
        <v>2.25</v>
      </c>
    </row>
    <row r="1942" s="1" customFormat="1" spans="1:17">
      <c r="A1942" s="650">
        <v>752</v>
      </c>
      <c r="B1942" s="679" t="s">
        <v>12830</v>
      </c>
      <c r="C1942" s="680" t="s">
        <v>12831</v>
      </c>
      <c r="D1942" s="30"/>
      <c r="E1942" s="30"/>
      <c r="F1942" s="26" t="s">
        <v>1287</v>
      </c>
      <c r="G1942" s="30"/>
      <c r="H1942" s="30"/>
      <c r="I1942" s="30"/>
      <c r="J1942" s="30"/>
      <c r="K1942" s="30"/>
      <c r="L1942" s="30"/>
      <c r="M1942" s="30"/>
      <c r="N1942" s="662">
        <v>0.14</v>
      </c>
      <c r="O1942" s="30">
        <v>2</v>
      </c>
      <c r="P1942" s="30">
        <v>11.25</v>
      </c>
      <c r="Q1942" s="662">
        <f t="shared" si="30"/>
        <v>1.575</v>
      </c>
    </row>
    <row r="1943" s="1" customFormat="1" spans="1:17">
      <c r="A1943" s="650">
        <v>753</v>
      </c>
      <c r="B1943" s="679" t="s">
        <v>12832</v>
      </c>
      <c r="C1943" s="680" t="s">
        <v>12833</v>
      </c>
      <c r="D1943" s="30"/>
      <c r="E1943" s="30"/>
      <c r="F1943" s="26" t="s">
        <v>1287</v>
      </c>
      <c r="G1943" s="30"/>
      <c r="H1943" s="30"/>
      <c r="I1943" s="30"/>
      <c r="J1943" s="30"/>
      <c r="K1943" s="30"/>
      <c r="L1943" s="30"/>
      <c r="M1943" s="30"/>
      <c r="N1943" s="662">
        <v>0.2</v>
      </c>
      <c r="O1943" s="30">
        <v>3</v>
      </c>
      <c r="P1943" s="30">
        <v>11.25</v>
      </c>
      <c r="Q1943" s="662">
        <f t="shared" si="30"/>
        <v>2.25</v>
      </c>
    </row>
    <row r="1944" s="1" customFormat="1" spans="1:17">
      <c r="A1944" s="650">
        <v>754</v>
      </c>
      <c r="B1944" s="679" t="s">
        <v>12834</v>
      </c>
      <c r="C1944" s="680" t="s">
        <v>12835</v>
      </c>
      <c r="D1944" s="30"/>
      <c r="E1944" s="30"/>
      <c r="F1944" s="26" t="s">
        <v>1287</v>
      </c>
      <c r="G1944" s="30"/>
      <c r="H1944" s="30"/>
      <c r="I1944" s="30"/>
      <c r="J1944" s="30"/>
      <c r="K1944" s="30"/>
      <c r="L1944" s="30"/>
      <c r="M1944" s="30"/>
      <c r="N1944" s="662">
        <v>0.26</v>
      </c>
      <c r="O1944" s="30">
        <v>4</v>
      </c>
      <c r="P1944" s="30">
        <v>11.25</v>
      </c>
      <c r="Q1944" s="662">
        <f t="shared" si="30"/>
        <v>2.925</v>
      </c>
    </row>
    <row r="1945" s="1" customFormat="1" spans="1:17">
      <c r="A1945" s="650">
        <v>755</v>
      </c>
      <c r="B1945" s="679" t="s">
        <v>12836</v>
      </c>
      <c r="C1945" s="680" t="s">
        <v>12837</v>
      </c>
      <c r="D1945" s="30"/>
      <c r="E1945" s="30"/>
      <c r="F1945" s="26" t="s">
        <v>1287</v>
      </c>
      <c r="G1945" s="30"/>
      <c r="H1945" s="30"/>
      <c r="I1945" s="30"/>
      <c r="J1945" s="30"/>
      <c r="K1945" s="30"/>
      <c r="L1945" s="30"/>
      <c r="M1945" s="30"/>
      <c r="N1945" s="662">
        <v>0.26</v>
      </c>
      <c r="O1945" s="30">
        <v>4</v>
      </c>
      <c r="P1945" s="30">
        <v>11.25</v>
      </c>
      <c r="Q1945" s="662">
        <f t="shared" si="30"/>
        <v>2.925</v>
      </c>
    </row>
    <row r="1946" s="1" customFormat="1" spans="1:17">
      <c r="A1946" s="650">
        <v>756</v>
      </c>
      <c r="B1946" s="679" t="s">
        <v>12838</v>
      </c>
      <c r="C1946" s="680" t="s">
        <v>12839</v>
      </c>
      <c r="D1946" s="30"/>
      <c r="E1946" s="30"/>
      <c r="F1946" s="26" t="s">
        <v>1287</v>
      </c>
      <c r="G1946" s="30"/>
      <c r="H1946" s="30"/>
      <c r="I1946" s="30"/>
      <c r="J1946" s="30"/>
      <c r="K1946" s="30"/>
      <c r="L1946" s="30"/>
      <c r="M1946" s="30"/>
      <c r="N1946" s="662">
        <v>0.26</v>
      </c>
      <c r="O1946" s="30">
        <v>4</v>
      </c>
      <c r="P1946" s="30">
        <v>11.25</v>
      </c>
      <c r="Q1946" s="662">
        <f t="shared" si="30"/>
        <v>2.925</v>
      </c>
    </row>
    <row r="1947" s="1" customFormat="1" spans="1:17">
      <c r="A1947" s="650">
        <v>757</v>
      </c>
      <c r="B1947" s="679" t="s">
        <v>12840</v>
      </c>
      <c r="C1947" s="680" t="s">
        <v>12841</v>
      </c>
      <c r="D1947" s="30"/>
      <c r="E1947" s="30"/>
      <c r="F1947" s="26" t="s">
        <v>1287</v>
      </c>
      <c r="G1947" s="30"/>
      <c r="H1947" s="30"/>
      <c r="I1947" s="30"/>
      <c r="J1947" s="30"/>
      <c r="K1947" s="30"/>
      <c r="L1947" s="30"/>
      <c r="M1947" s="30"/>
      <c r="N1947" s="662">
        <v>0.26</v>
      </c>
      <c r="O1947" s="30">
        <v>4</v>
      </c>
      <c r="P1947" s="30">
        <v>11.25</v>
      </c>
      <c r="Q1947" s="662">
        <f t="shared" si="30"/>
        <v>2.925</v>
      </c>
    </row>
    <row r="1948" s="1" customFormat="1" spans="1:17">
      <c r="A1948" s="650">
        <v>758</v>
      </c>
      <c r="B1948" s="679" t="s">
        <v>7957</v>
      </c>
      <c r="C1948" s="680" t="s">
        <v>12842</v>
      </c>
      <c r="D1948" s="30"/>
      <c r="E1948" s="30"/>
      <c r="F1948" s="26" t="s">
        <v>1287</v>
      </c>
      <c r="G1948" s="30"/>
      <c r="H1948" s="30"/>
      <c r="I1948" s="30"/>
      <c r="J1948" s="30"/>
      <c r="K1948" s="30"/>
      <c r="L1948" s="30"/>
      <c r="M1948" s="30"/>
      <c r="N1948" s="662">
        <v>0.26</v>
      </c>
      <c r="O1948" s="30">
        <v>4</v>
      </c>
      <c r="P1948" s="30">
        <v>11.25</v>
      </c>
      <c r="Q1948" s="662">
        <f t="shared" si="30"/>
        <v>2.925</v>
      </c>
    </row>
    <row r="1949" s="1" customFormat="1" spans="1:17">
      <c r="A1949" s="650">
        <v>759</v>
      </c>
      <c r="B1949" s="679" t="s">
        <v>12843</v>
      </c>
      <c r="C1949" s="680" t="s">
        <v>12844</v>
      </c>
      <c r="D1949" s="30"/>
      <c r="E1949" s="30"/>
      <c r="F1949" s="26" t="s">
        <v>1287</v>
      </c>
      <c r="G1949" s="30"/>
      <c r="H1949" s="30"/>
      <c r="I1949" s="30"/>
      <c r="J1949" s="30"/>
      <c r="K1949" s="30"/>
      <c r="L1949" s="30"/>
      <c r="M1949" s="30"/>
      <c r="N1949" s="662">
        <v>0.2</v>
      </c>
      <c r="O1949" s="30">
        <v>3</v>
      </c>
      <c r="P1949" s="30">
        <v>11.25</v>
      </c>
      <c r="Q1949" s="662">
        <f t="shared" si="30"/>
        <v>2.25</v>
      </c>
    </row>
    <row r="1950" s="1" customFormat="1" spans="1:17">
      <c r="A1950" s="650">
        <v>760</v>
      </c>
      <c r="B1950" s="679" t="s">
        <v>12845</v>
      </c>
      <c r="C1950" s="680" t="s">
        <v>12091</v>
      </c>
      <c r="D1950" s="30"/>
      <c r="E1950" s="30"/>
      <c r="F1950" s="26" t="s">
        <v>1287</v>
      </c>
      <c r="G1950" s="30"/>
      <c r="H1950" s="30"/>
      <c r="I1950" s="30"/>
      <c r="J1950" s="30"/>
      <c r="K1950" s="30"/>
      <c r="L1950" s="30"/>
      <c r="M1950" s="30"/>
      <c r="N1950" s="662">
        <v>0.14</v>
      </c>
      <c r="O1950" s="30">
        <v>2</v>
      </c>
      <c r="P1950" s="30">
        <v>11.25</v>
      </c>
      <c r="Q1950" s="662">
        <f t="shared" si="30"/>
        <v>1.575</v>
      </c>
    </row>
    <row r="1951" s="1" customFormat="1" spans="1:17">
      <c r="A1951" s="650">
        <v>761</v>
      </c>
      <c r="B1951" s="679" t="s">
        <v>12846</v>
      </c>
      <c r="C1951" s="56" t="s">
        <v>12847</v>
      </c>
      <c r="D1951" s="30"/>
      <c r="E1951" s="30"/>
      <c r="F1951" s="26" t="s">
        <v>1287</v>
      </c>
      <c r="G1951" s="30"/>
      <c r="H1951" s="30"/>
      <c r="I1951" s="30"/>
      <c r="J1951" s="30"/>
      <c r="K1951" s="30"/>
      <c r="L1951" s="30"/>
      <c r="M1951" s="30"/>
      <c r="N1951" s="662">
        <v>0.14</v>
      </c>
      <c r="O1951" s="30">
        <v>2</v>
      </c>
      <c r="P1951" s="30">
        <v>11.25</v>
      </c>
      <c r="Q1951" s="662">
        <f t="shared" si="30"/>
        <v>1.575</v>
      </c>
    </row>
    <row r="1952" s="1" customFormat="1" spans="1:17">
      <c r="A1952" s="650">
        <v>762</v>
      </c>
      <c r="B1952" s="679" t="s">
        <v>12848</v>
      </c>
      <c r="C1952" s="680" t="s">
        <v>6475</v>
      </c>
      <c r="D1952" s="30"/>
      <c r="E1952" s="30"/>
      <c r="F1952" s="26" t="s">
        <v>1287</v>
      </c>
      <c r="G1952" s="30"/>
      <c r="H1952" s="30"/>
      <c r="I1952" s="30"/>
      <c r="J1952" s="30"/>
      <c r="K1952" s="30"/>
      <c r="L1952" s="30"/>
      <c r="M1952" s="30"/>
      <c r="N1952" s="662">
        <v>0.2</v>
      </c>
      <c r="O1952" s="30">
        <v>3</v>
      </c>
      <c r="P1952" s="30">
        <v>11.25</v>
      </c>
      <c r="Q1952" s="662">
        <f t="shared" si="30"/>
        <v>2.25</v>
      </c>
    </row>
    <row r="1953" s="1" customFormat="1" spans="1:17">
      <c r="A1953" s="650">
        <v>763</v>
      </c>
      <c r="B1953" s="679" t="s">
        <v>12849</v>
      </c>
      <c r="C1953" s="56" t="s">
        <v>12850</v>
      </c>
      <c r="D1953" s="30"/>
      <c r="E1953" s="30"/>
      <c r="F1953" s="26" t="s">
        <v>1287</v>
      </c>
      <c r="G1953" s="30"/>
      <c r="H1953" s="30"/>
      <c r="I1953" s="30"/>
      <c r="J1953" s="30"/>
      <c r="K1953" s="30"/>
      <c r="L1953" s="30"/>
      <c r="M1953" s="30"/>
      <c r="N1953" s="662">
        <v>0.07</v>
      </c>
      <c r="O1953" s="30">
        <v>1</v>
      </c>
      <c r="P1953" s="30">
        <v>11.25</v>
      </c>
      <c r="Q1953" s="662">
        <f t="shared" si="30"/>
        <v>0.7875</v>
      </c>
    </row>
    <row r="1954" s="1" customFormat="1" spans="1:17">
      <c r="A1954" s="650">
        <v>764</v>
      </c>
      <c r="B1954" s="679" t="s">
        <v>12851</v>
      </c>
      <c r="C1954" s="680" t="s">
        <v>12852</v>
      </c>
      <c r="D1954" s="30"/>
      <c r="E1954" s="30"/>
      <c r="F1954" s="26" t="s">
        <v>1287</v>
      </c>
      <c r="G1954" s="30"/>
      <c r="H1954" s="30"/>
      <c r="I1954" s="30"/>
      <c r="J1954" s="30"/>
      <c r="K1954" s="30"/>
      <c r="L1954" s="30"/>
      <c r="M1954" s="30"/>
      <c r="N1954" s="662">
        <v>0.14</v>
      </c>
      <c r="O1954" s="30">
        <v>2</v>
      </c>
      <c r="P1954" s="30">
        <v>11.25</v>
      </c>
      <c r="Q1954" s="662">
        <f t="shared" si="30"/>
        <v>1.575</v>
      </c>
    </row>
    <row r="1955" s="1" customFormat="1" spans="1:17">
      <c r="A1955" s="650">
        <v>765</v>
      </c>
      <c r="B1955" s="679" t="s">
        <v>12853</v>
      </c>
      <c r="C1955" s="680" t="s">
        <v>12854</v>
      </c>
      <c r="D1955" s="30"/>
      <c r="E1955" s="30"/>
      <c r="F1955" s="26" t="s">
        <v>1287</v>
      </c>
      <c r="G1955" s="30"/>
      <c r="H1955" s="30"/>
      <c r="I1955" s="30"/>
      <c r="J1955" s="30"/>
      <c r="K1955" s="30"/>
      <c r="L1955" s="30"/>
      <c r="M1955" s="30"/>
      <c r="N1955" s="662">
        <v>0.14</v>
      </c>
      <c r="O1955" s="30">
        <v>2</v>
      </c>
      <c r="P1955" s="30">
        <v>11.25</v>
      </c>
      <c r="Q1955" s="662">
        <f t="shared" si="30"/>
        <v>1.575</v>
      </c>
    </row>
    <row r="1956" s="1" customFormat="1" spans="1:17">
      <c r="A1956" s="650">
        <v>766</v>
      </c>
      <c r="B1956" s="679" t="s">
        <v>12855</v>
      </c>
      <c r="C1956" s="680" t="s">
        <v>12856</v>
      </c>
      <c r="D1956" s="30"/>
      <c r="E1956" s="30"/>
      <c r="F1956" s="26" t="s">
        <v>1287</v>
      </c>
      <c r="G1956" s="30"/>
      <c r="H1956" s="30"/>
      <c r="I1956" s="30"/>
      <c r="J1956" s="30"/>
      <c r="K1956" s="30"/>
      <c r="L1956" s="30"/>
      <c r="M1956" s="30"/>
      <c r="N1956" s="662">
        <v>0.4</v>
      </c>
      <c r="O1956" s="30">
        <v>6</v>
      </c>
      <c r="P1956" s="30">
        <v>11.25</v>
      </c>
      <c r="Q1956" s="662">
        <f t="shared" si="30"/>
        <v>4.5</v>
      </c>
    </row>
    <row r="1957" s="1" customFormat="1" spans="1:17">
      <c r="A1957" s="650">
        <v>767</v>
      </c>
      <c r="B1957" s="679" t="s">
        <v>12857</v>
      </c>
      <c r="C1957" s="680" t="s">
        <v>12858</v>
      </c>
      <c r="D1957" s="30"/>
      <c r="E1957" s="30"/>
      <c r="F1957" s="26" t="s">
        <v>1287</v>
      </c>
      <c r="G1957" s="30"/>
      <c r="H1957" s="30"/>
      <c r="I1957" s="30"/>
      <c r="J1957" s="30"/>
      <c r="K1957" s="30"/>
      <c r="L1957" s="30"/>
      <c r="M1957" s="30"/>
      <c r="N1957" s="662">
        <v>0.53</v>
      </c>
      <c r="O1957" s="30">
        <v>8</v>
      </c>
      <c r="P1957" s="30">
        <v>11.25</v>
      </c>
      <c r="Q1957" s="662">
        <f t="shared" si="30"/>
        <v>5.9625</v>
      </c>
    </row>
    <row r="1958" s="1" customFormat="1" spans="1:17">
      <c r="A1958" s="650">
        <v>768</v>
      </c>
      <c r="B1958" s="679" t="s">
        <v>12859</v>
      </c>
      <c r="C1958" s="680" t="s">
        <v>12860</v>
      </c>
      <c r="D1958" s="30"/>
      <c r="E1958" s="30"/>
      <c r="F1958" s="26" t="s">
        <v>1287</v>
      </c>
      <c r="G1958" s="30"/>
      <c r="H1958" s="30"/>
      <c r="I1958" s="30"/>
      <c r="J1958" s="30"/>
      <c r="K1958" s="30"/>
      <c r="L1958" s="30"/>
      <c r="M1958" s="30"/>
      <c r="N1958" s="662">
        <v>0.26</v>
      </c>
      <c r="O1958" s="30">
        <v>4</v>
      </c>
      <c r="P1958" s="30">
        <v>11.25</v>
      </c>
      <c r="Q1958" s="662">
        <f t="shared" si="30"/>
        <v>2.925</v>
      </c>
    </row>
    <row r="1959" s="1" customFormat="1" spans="1:17">
      <c r="A1959" s="650">
        <v>769</v>
      </c>
      <c r="B1959" s="679" t="s">
        <v>12861</v>
      </c>
      <c r="C1959" s="680" t="s">
        <v>12862</v>
      </c>
      <c r="D1959" s="30"/>
      <c r="E1959" s="30"/>
      <c r="F1959" s="26" t="s">
        <v>1287</v>
      </c>
      <c r="G1959" s="30"/>
      <c r="H1959" s="30"/>
      <c r="I1959" s="30"/>
      <c r="J1959" s="30"/>
      <c r="K1959" s="30"/>
      <c r="L1959" s="30"/>
      <c r="M1959" s="30"/>
      <c r="N1959" s="662">
        <v>0.2</v>
      </c>
      <c r="O1959" s="30">
        <v>3</v>
      </c>
      <c r="P1959" s="30">
        <v>11.25</v>
      </c>
      <c r="Q1959" s="662">
        <f t="shared" si="30"/>
        <v>2.25</v>
      </c>
    </row>
    <row r="1960" s="1" customFormat="1" spans="1:17">
      <c r="A1960" s="650">
        <v>770</v>
      </c>
      <c r="B1960" s="679" t="s">
        <v>12863</v>
      </c>
      <c r="C1960" s="680" t="s">
        <v>12864</v>
      </c>
      <c r="D1960" s="30"/>
      <c r="E1960" s="30"/>
      <c r="F1960" s="26" t="s">
        <v>1287</v>
      </c>
      <c r="G1960" s="30"/>
      <c r="H1960" s="30"/>
      <c r="I1960" s="30"/>
      <c r="J1960" s="30"/>
      <c r="K1960" s="30"/>
      <c r="L1960" s="30"/>
      <c r="M1960" s="30"/>
      <c r="N1960" s="662">
        <v>0.26</v>
      </c>
      <c r="O1960" s="30">
        <v>4</v>
      </c>
      <c r="P1960" s="30">
        <v>11.25</v>
      </c>
      <c r="Q1960" s="662">
        <f t="shared" si="30"/>
        <v>2.925</v>
      </c>
    </row>
    <row r="1961" s="1" customFormat="1" spans="1:17">
      <c r="A1961" s="650">
        <v>771</v>
      </c>
      <c r="B1961" s="679" t="s">
        <v>6498</v>
      </c>
      <c r="C1961" s="680" t="s">
        <v>12865</v>
      </c>
      <c r="D1961" s="30"/>
      <c r="E1961" s="30"/>
      <c r="F1961" s="26" t="s">
        <v>1287</v>
      </c>
      <c r="G1961" s="30"/>
      <c r="H1961" s="30"/>
      <c r="I1961" s="30"/>
      <c r="J1961" s="30"/>
      <c r="K1961" s="30"/>
      <c r="L1961" s="30"/>
      <c r="M1961" s="30"/>
      <c r="N1961" s="662">
        <v>0.33</v>
      </c>
      <c r="O1961" s="30">
        <v>5</v>
      </c>
      <c r="P1961" s="30">
        <v>11.25</v>
      </c>
      <c r="Q1961" s="662">
        <f t="shared" si="30"/>
        <v>3.7125</v>
      </c>
    </row>
    <row r="1962" s="1" customFormat="1" spans="1:17">
      <c r="A1962" s="650">
        <v>772</v>
      </c>
      <c r="B1962" s="679" t="s">
        <v>12866</v>
      </c>
      <c r="C1962" s="680" t="s">
        <v>12867</v>
      </c>
      <c r="D1962" s="30"/>
      <c r="E1962" s="30"/>
      <c r="F1962" s="26" t="s">
        <v>1287</v>
      </c>
      <c r="G1962" s="30"/>
      <c r="H1962" s="30"/>
      <c r="I1962" s="30"/>
      <c r="J1962" s="30"/>
      <c r="K1962" s="30"/>
      <c r="L1962" s="30"/>
      <c r="M1962" s="30"/>
      <c r="N1962" s="662">
        <v>0.2</v>
      </c>
      <c r="O1962" s="30">
        <v>3</v>
      </c>
      <c r="P1962" s="30">
        <v>11.25</v>
      </c>
      <c r="Q1962" s="662">
        <f t="shared" si="30"/>
        <v>2.25</v>
      </c>
    </row>
    <row r="1963" s="1" customFormat="1" spans="1:17">
      <c r="A1963" s="650">
        <v>773</v>
      </c>
      <c r="B1963" s="679" t="s">
        <v>12868</v>
      </c>
      <c r="C1963" s="680" t="s">
        <v>5996</v>
      </c>
      <c r="D1963" s="30"/>
      <c r="E1963" s="30"/>
      <c r="F1963" s="26" t="s">
        <v>1287</v>
      </c>
      <c r="G1963" s="30"/>
      <c r="H1963" s="30"/>
      <c r="I1963" s="30"/>
      <c r="J1963" s="30"/>
      <c r="K1963" s="30"/>
      <c r="L1963" s="30"/>
      <c r="M1963" s="30"/>
      <c r="N1963" s="662">
        <v>0.2</v>
      </c>
      <c r="O1963" s="30">
        <v>3</v>
      </c>
      <c r="P1963" s="30">
        <v>11.25</v>
      </c>
      <c r="Q1963" s="662">
        <f t="shared" si="30"/>
        <v>2.25</v>
      </c>
    </row>
    <row r="1964" s="1" customFormat="1" spans="1:17">
      <c r="A1964" s="650">
        <v>774</v>
      </c>
      <c r="B1964" s="679" t="s">
        <v>6476</v>
      </c>
      <c r="C1964" s="680" t="s">
        <v>12869</v>
      </c>
      <c r="D1964" s="30"/>
      <c r="E1964" s="30"/>
      <c r="F1964" s="26" t="s">
        <v>1287</v>
      </c>
      <c r="G1964" s="30"/>
      <c r="H1964" s="30"/>
      <c r="I1964" s="30"/>
      <c r="J1964" s="30"/>
      <c r="K1964" s="30"/>
      <c r="L1964" s="30"/>
      <c r="M1964" s="30"/>
      <c r="N1964" s="662">
        <v>0.2</v>
      </c>
      <c r="O1964" s="30">
        <v>3</v>
      </c>
      <c r="P1964" s="30">
        <v>11.25</v>
      </c>
      <c r="Q1964" s="662">
        <f t="shared" si="30"/>
        <v>2.25</v>
      </c>
    </row>
    <row r="1965" s="1" customFormat="1" spans="1:17">
      <c r="A1965" s="650">
        <v>775</v>
      </c>
      <c r="B1965" s="679" t="s">
        <v>12870</v>
      </c>
      <c r="C1965" s="56" t="s">
        <v>12871</v>
      </c>
      <c r="D1965" s="30"/>
      <c r="E1965" s="30"/>
      <c r="F1965" s="26" t="s">
        <v>1287</v>
      </c>
      <c r="G1965" s="30"/>
      <c r="H1965" s="30"/>
      <c r="I1965" s="30"/>
      <c r="J1965" s="30"/>
      <c r="K1965" s="30"/>
      <c r="L1965" s="30"/>
      <c r="M1965" s="30"/>
      <c r="N1965" s="662">
        <v>0.33</v>
      </c>
      <c r="O1965" s="30">
        <v>5</v>
      </c>
      <c r="P1965" s="30">
        <v>11.25</v>
      </c>
      <c r="Q1965" s="662">
        <f t="shared" si="30"/>
        <v>3.7125</v>
      </c>
    </row>
    <row r="1966" s="1" customFormat="1" spans="1:17">
      <c r="A1966" s="650">
        <v>776</v>
      </c>
      <c r="B1966" s="679" t="s">
        <v>12872</v>
      </c>
      <c r="C1966" s="680" t="s">
        <v>12873</v>
      </c>
      <c r="D1966" s="30"/>
      <c r="E1966" s="30"/>
      <c r="F1966" s="26" t="s">
        <v>1287</v>
      </c>
      <c r="G1966" s="30"/>
      <c r="H1966" s="30"/>
      <c r="I1966" s="30"/>
      <c r="J1966" s="30"/>
      <c r="K1966" s="30"/>
      <c r="L1966" s="30"/>
      <c r="M1966" s="30"/>
      <c r="N1966" s="662">
        <v>0.26</v>
      </c>
      <c r="O1966" s="30">
        <v>4</v>
      </c>
      <c r="P1966" s="30">
        <v>11.25</v>
      </c>
      <c r="Q1966" s="662">
        <f t="shared" si="30"/>
        <v>2.925</v>
      </c>
    </row>
    <row r="1967" s="1" customFormat="1" spans="1:17">
      <c r="A1967" s="650">
        <v>777</v>
      </c>
      <c r="B1967" s="679" t="s">
        <v>12874</v>
      </c>
      <c r="C1967" s="680" t="s">
        <v>11665</v>
      </c>
      <c r="D1967" s="30"/>
      <c r="E1967" s="30"/>
      <c r="F1967" s="26" t="s">
        <v>1287</v>
      </c>
      <c r="G1967" s="30"/>
      <c r="H1967" s="30"/>
      <c r="I1967" s="30"/>
      <c r="J1967" s="30"/>
      <c r="K1967" s="30"/>
      <c r="L1967" s="30"/>
      <c r="M1967" s="30"/>
      <c r="N1967" s="662">
        <v>0.07</v>
      </c>
      <c r="O1967" s="30">
        <v>1</v>
      </c>
      <c r="P1967" s="30">
        <v>11.25</v>
      </c>
      <c r="Q1967" s="662">
        <f t="shared" si="30"/>
        <v>0.7875</v>
      </c>
    </row>
    <row r="1968" s="1" customFormat="1" spans="1:17">
      <c r="A1968" s="650">
        <v>778</v>
      </c>
      <c r="B1968" s="679" t="s">
        <v>12875</v>
      </c>
      <c r="C1968" s="680" t="s">
        <v>12876</v>
      </c>
      <c r="D1968" s="30"/>
      <c r="E1968" s="30"/>
      <c r="F1968" s="26" t="s">
        <v>1287</v>
      </c>
      <c r="G1968" s="30"/>
      <c r="H1968" s="30"/>
      <c r="I1968" s="30"/>
      <c r="J1968" s="30"/>
      <c r="K1968" s="30"/>
      <c r="L1968" s="30"/>
      <c r="M1968" s="30"/>
      <c r="N1968" s="662">
        <v>0.26</v>
      </c>
      <c r="O1968" s="30">
        <v>4</v>
      </c>
      <c r="P1968" s="30">
        <v>11.25</v>
      </c>
      <c r="Q1968" s="662">
        <f t="shared" si="30"/>
        <v>2.925</v>
      </c>
    </row>
    <row r="1969" s="1" customFormat="1" spans="1:17">
      <c r="A1969" s="650">
        <v>779</v>
      </c>
      <c r="B1969" s="679" t="s">
        <v>12877</v>
      </c>
      <c r="C1969" s="680" t="s">
        <v>5652</v>
      </c>
      <c r="D1969" s="30"/>
      <c r="E1969" s="30"/>
      <c r="F1969" s="26" t="s">
        <v>1287</v>
      </c>
      <c r="G1969" s="30"/>
      <c r="H1969" s="30"/>
      <c r="I1969" s="30"/>
      <c r="J1969" s="30"/>
      <c r="K1969" s="30"/>
      <c r="L1969" s="30"/>
      <c r="M1969" s="30"/>
      <c r="N1969" s="662">
        <v>0.33</v>
      </c>
      <c r="O1969" s="30">
        <v>5</v>
      </c>
      <c r="P1969" s="30">
        <v>11.25</v>
      </c>
      <c r="Q1969" s="662">
        <f t="shared" si="30"/>
        <v>3.7125</v>
      </c>
    </row>
    <row r="1970" s="1" customFormat="1" spans="1:17">
      <c r="A1970" s="650">
        <v>780</v>
      </c>
      <c r="B1970" s="679" t="s">
        <v>12878</v>
      </c>
      <c r="C1970" s="680" t="s">
        <v>12879</v>
      </c>
      <c r="D1970" s="30"/>
      <c r="E1970" s="30"/>
      <c r="F1970" s="26" t="s">
        <v>1287</v>
      </c>
      <c r="G1970" s="30"/>
      <c r="H1970" s="30"/>
      <c r="I1970" s="30"/>
      <c r="J1970" s="30"/>
      <c r="K1970" s="30"/>
      <c r="L1970" s="30"/>
      <c r="M1970" s="30"/>
      <c r="N1970" s="662">
        <v>0.26</v>
      </c>
      <c r="O1970" s="30">
        <v>4</v>
      </c>
      <c r="P1970" s="30">
        <v>11.25</v>
      </c>
      <c r="Q1970" s="662">
        <f t="shared" si="30"/>
        <v>2.925</v>
      </c>
    </row>
    <row r="1971" s="1" customFormat="1" spans="1:17">
      <c r="A1971" s="650">
        <v>781</v>
      </c>
      <c r="B1971" s="679" t="s">
        <v>12880</v>
      </c>
      <c r="C1971" s="680" t="s">
        <v>12881</v>
      </c>
      <c r="D1971" s="30"/>
      <c r="E1971" s="30"/>
      <c r="F1971" s="26" t="s">
        <v>1287</v>
      </c>
      <c r="G1971" s="30"/>
      <c r="H1971" s="30"/>
      <c r="I1971" s="30"/>
      <c r="J1971" s="30"/>
      <c r="K1971" s="30"/>
      <c r="L1971" s="30"/>
      <c r="M1971" s="30"/>
      <c r="N1971" s="662">
        <v>0.33</v>
      </c>
      <c r="O1971" s="30">
        <v>5</v>
      </c>
      <c r="P1971" s="30">
        <v>11.25</v>
      </c>
      <c r="Q1971" s="662">
        <f t="shared" si="30"/>
        <v>3.7125</v>
      </c>
    </row>
    <row r="1972" s="1" customFormat="1" spans="1:17">
      <c r="A1972" s="650">
        <v>782</v>
      </c>
      <c r="B1972" s="679" t="s">
        <v>12882</v>
      </c>
      <c r="C1972" s="680" t="s">
        <v>12883</v>
      </c>
      <c r="D1972" s="30"/>
      <c r="E1972" s="30"/>
      <c r="F1972" s="26" t="s">
        <v>1287</v>
      </c>
      <c r="G1972" s="30"/>
      <c r="H1972" s="30"/>
      <c r="I1972" s="30"/>
      <c r="J1972" s="30"/>
      <c r="K1972" s="30"/>
      <c r="L1972" s="30"/>
      <c r="M1972" s="30"/>
      <c r="N1972" s="662">
        <v>0.26</v>
      </c>
      <c r="O1972" s="30">
        <v>4</v>
      </c>
      <c r="P1972" s="30">
        <v>11.25</v>
      </c>
      <c r="Q1972" s="662">
        <f t="shared" si="30"/>
        <v>2.925</v>
      </c>
    </row>
    <row r="1973" s="1" customFormat="1" spans="1:17">
      <c r="A1973" s="650">
        <v>783</v>
      </c>
      <c r="B1973" s="679" t="s">
        <v>12884</v>
      </c>
      <c r="C1973" s="680" t="s">
        <v>5487</v>
      </c>
      <c r="D1973" s="30"/>
      <c r="E1973" s="30"/>
      <c r="F1973" s="26" t="s">
        <v>1287</v>
      </c>
      <c r="G1973" s="30"/>
      <c r="H1973" s="30"/>
      <c r="I1973" s="30"/>
      <c r="J1973" s="30"/>
      <c r="K1973" s="30"/>
      <c r="L1973" s="30"/>
      <c r="M1973" s="30"/>
      <c r="N1973" s="662">
        <v>0.26</v>
      </c>
      <c r="O1973" s="30">
        <v>4</v>
      </c>
      <c r="P1973" s="30">
        <v>11.25</v>
      </c>
      <c r="Q1973" s="662">
        <f t="shared" si="30"/>
        <v>2.925</v>
      </c>
    </row>
    <row r="1974" s="1" customFormat="1" spans="1:17">
      <c r="A1974" s="650">
        <v>784</v>
      </c>
      <c r="B1974" s="679" t="s">
        <v>12885</v>
      </c>
      <c r="C1974" s="680" t="s">
        <v>12886</v>
      </c>
      <c r="D1974" s="30"/>
      <c r="E1974" s="30"/>
      <c r="F1974" s="26" t="s">
        <v>1287</v>
      </c>
      <c r="G1974" s="30"/>
      <c r="H1974" s="30"/>
      <c r="I1974" s="30"/>
      <c r="J1974" s="30"/>
      <c r="K1974" s="30"/>
      <c r="L1974" s="30"/>
      <c r="M1974" s="30"/>
      <c r="N1974" s="662">
        <v>0.2</v>
      </c>
      <c r="O1974" s="30">
        <v>3</v>
      </c>
      <c r="P1974" s="30">
        <v>11.25</v>
      </c>
      <c r="Q1974" s="662">
        <f t="shared" si="30"/>
        <v>2.25</v>
      </c>
    </row>
    <row r="1975" s="1" customFormat="1" spans="1:17">
      <c r="A1975" s="650">
        <v>785</v>
      </c>
      <c r="B1975" s="679" t="s">
        <v>12887</v>
      </c>
      <c r="C1975" s="680" t="s">
        <v>12888</v>
      </c>
      <c r="D1975" s="30"/>
      <c r="E1975" s="30"/>
      <c r="F1975" s="26" t="s">
        <v>1287</v>
      </c>
      <c r="G1975" s="30"/>
      <c r="H1975" s="30"/>
      <c r="I1975" s="30"/>
      <c r="J1975" s="30"/>
      <c r="K1975" s="30"/>
      <c r="L1975" s="30"/>
      <c r="M1975" s="30"/>
      <c r="N1975" s="662">
        <v>0.33</v>
      </c>
      <c r="O1975" s="30">
        <v>5</v>
      </c>
      <c r="P1975" s="30">
        <v>11.25</v>
      </c>
      <c r="Q1975" s="662">
        <f t="shared" si="30"/>
        <v>3.7125</v>
      </c>
    </row>
    <row r="1976" s="1" customFormat="1" spans="1:17">
      <c r="A1976" s="650">
        <v>786</v>
      </c>
      <c r="B1976" s="679" t="s">
        <v>12889</v>
      </c>
      <c r="C1976" s="680" t="s">
        <v>12890</v>
      </c>
      <c r="D1976" s="30"/>
      <c r="E1976" s="30"/>
      <c r="F1976" s="26" t="s">
        <v>1287</v>
      </c>
      <c r="G1976" s="30"/>
      <c r="H1976" s="30"/>
      <c r="I1976" s="30"/>
      <c r="J1976" s="30"/>
      <c r="K1976" s="30"/>
      <c r="L1976" s="30"/>
      <c r="M1976" s="30"/>
      <c r="N1976" s="662">
        <v>0.33</v>
      </c>
      <c r="O1976" s="30">
        <v>5</v>
      </c>
      <c r="P1976" s="30">
        <v>11.25</v>
      </c>
      <c r="Q1976" s="662">
        <f t="shared" si="30"/>
        <v>3.7125</v>
      </c>
    </row>
    <row r="1977" s="1" customFormat="1" spans="1:17">
      <c r="A1977" s="650">
        <v>787</v>
      </c>
      <c r="B1977" s="679" t="s">
        <v>12891</v>
      </c>
      <c r="C1977" s="680" t="s">
        <v>5322</v>
      </c>
      <c r="D1977" s="30"/>
      <c r="E1977" s="30"/>
      <c r="F1977" s="26" t="s">
        <v>1287</v>
      </c>
      <c r="G1977" s="30"/>
      <c r="H1977" s="30"/>
      <c r="I1977" s="30"/>
      <c r="J1977" s="30"/>
      <c r="K1977" s="30"/>
      <c r="L1977" s="30"/>
      <c r="M1977" s="30"/>
      <c r="N1977" s="662">
        <v>0.33</v>
      </c>
      <c r="O1977" s="30">
        <v>5</v>
      </c>
      <c r="P1977" s="30">
        <v>11.25</v>
      </c>
      <c r="Q1977" s="662">
        <f t="shared" si="30"/>
        <v>3.7125</v>
      </c>
    </row>
    <row r="1978" s="1" customFormat="1" spans="1:17">
      <c r="A1978" s="650">
        <v>788</v>
      </c>
      <c r="B1978" s="679" t="s">
        <v>12892</v>
      </c>
      <c r="C1978" s="680" t="s">
        <v>12893</v>
      </c>
      <c r="D1978" s="30"/>
      <c r="E1978" s="30"/>
      <c r="F1978" s="26" t="s">
        <v>1287</v>
      </c>
      <c r="G1978" s="30"/>
      <c r="H1978" s="30"/>
      <c r="I1978" s="30"/>
      <c r="J1978" s="30"/>
      <c r="K1978" s="30"/>
      <c r="L1978" s="30"/>
      <c r="M1978" s="30"/>
      <c r="N1978" s="662">
        <v>0.14</v>
      </c>
      <c r="O1978" s="30">
        <v>2</v>
      </c>
      <c r="P1978" s="30">
        <v>11.25</v>
      </c>
      <c r="Q1978" s="662">
        <f t="shared" si="30"/>
        <v>1.575</v>
      </c>
    </row>
    <row r="1979" s="1" customFormat="1" spans="1:17">
      <c r="A1979" s="650">
        <v>789</v>
      </c>
      <c r="B1979" s="679" t="s">
        <v>12894</v>
      </c>
      <c r="C1979" s="680" t="s">
        <v>12895</v>
      </c>
      <c r="D1979" s="30"/>
      <c r="E1979" s="30"/>
      <c r="F1979" s="26" t="s">
        <v>1287</v>
      </c>
      <c r="G1979" s="30"/>
      <c r="H1979" s="30"/>
      <c r="I1979" s="30"/>
      <c r="J1979" s="30"/>
      <c r="K1979" s="30"/>
      <c r="L1979" s="30"/>
      <c r="M1979" s="30"/>
      <c r="N1979" s="662">
        <v>0.33</v>
      </c>
      <c r="O1979" s="30">
        <v>5</v>
      </c>
      <c r="P1979" s="30">
        <v>11.25</v>
      </c>
      <c r="Q1979" s="662">
        <f t="shared" si="30"/>
        <v>3.7125</v>
      </c>
    </row>
    <row r="1980" s="1" customFormat="1" spans="1:17">
      <c r="A1980" s="650">
        <v>790</v>
      </c>
      <c r="B1980" s="679" t="s">
        <v>12896</v>
      </c>
      <c r="C1980" s="680" t="s">
        <v>12897</v>
      </c>
      <c r="D1980" s="30"/>
      <c r="E1980" s="30"/>
      <c r="F1980" s="26" t="s">
        <v>1287</v>
      </c>
      <c r="G1980" s="30"/>
      <c r="H1980" s="30"/>
      <c r="I1980" s="30"/>
      <c r="J1980" s="30"/>
      <c r="K1980" s="30"/>
      <c r="L1980" s="30"/>
      <c r="M1980" s="30"/>
      <c r="N1980" s="662">
        <v>0.33</v>
      </c>
      <c r="O1980" s="30">
        <v>5</v>
      </c>
      <c r="P1980" s="30">
        <v>11.25</v>
      </c>
      <c r="Q1980" s="662">
        <f t="shared" si="30"/>
        <v>3.7125</v>
      </c>
    </row>
    <row r="1981" s="1" customFormat="1" spans="1:17">
      <c r="A1981" s="650">
        <v>791</v>
      </c>
      <c r="B1981" s="679" t="s">
        <v>12898</v>
      </c>
      <c r="C1981" s="680" t="s">
        <v>5640</v>
      </c>
      <c r="D1981" s="30"/>
      <c r="E1981" s="30"/>
      <c r="F1981" s="26" t="s">
        <v>1287</v>
      </c>
      <c r="G1981" s="30"/>
      <c r="H1981" s="30"/>
      <c r="I1981" s="30"/>
      <c r="J1981" s="30"/>
      <c r="K1981" s="30"/>
      <c r="L1981" s="30"/>
      <c r="M1981" s="30"/>
      <c r="N1981" s="662">
        <v>0.33</v>
      </c>
      <c r="O1981" s="30">
        <v>5</v>
      </c>
      <c r="P1981" s="30">
        <v>11.25</v>
      </c>
      <c r="Q1981" s="662">
        <f t="shared" si="30"/>
        <v>3.7125</v>
      </c>
    </row>
    <row r="1982" s="1" customFormat="1" spans="1:17">
      <c r="A1982" s="650">
        <v>792</v>
      </c>
      <c r="B1982" s="679" t="s">
        <v>12899</v>
      </c>
      <c r="C1982" s="680" t="s">
        <v>2299</v>
      </c>
      <c r="D1982" s="30"/>
      <c r="E1982" s="30"/>
      <c r="F1982" s="26" t="s">
        <v>1287</v>
      </c>
      <c r="G1982" s="30"/>
      <c r="H1982" s="30"/>
      <c r="I1982" s="30"/>
      <c r="J1982" s="30"/>
      <c r="K1982" s="30"/>
      <c r="L1982" s="30"/>
      <c r="M1982" s="30"/>
      <c r="N1982" s="662">
        <v>0.4</v>
      </c>
      <c r="O1982" s="30">
        <v>6</v>
      </c>
      <c r="P1982" s="30">
        <v>11.25</v>
      </c>
      <c r="Q1982" s="662">
        <f t="shared" si="30"/>
        <v>4.5</v>
      </c>
    </row>
    <row r="1983" s="1" customFormat="1" spans="1:17">
      <c r="A1983" s="650">
        <v>793</v>
      </c>
      <c r="B1983" s="679" t="s">
        <v>12900</v>
      </c>
      <c r="C1983" s="680" t="s">
        <v>12901</v>
      </c>
      <c r="D1983" s="30"/>
      <c r="E1983" s="30"/>
      <c r="F1983" s="26" t="s">
        <v>1287</v>
      </c>
      <c r="G1983" s="30"/>
      <c r="H1983" s="30"/>
      <c r="I1983" s="30"/>
      <c r="J1983" s="30"/>
      <c r="K1983" s="30"/>
      <c r="L1983" s="30"/>
      <c r="M1983" s="30"/>
      <c r="N1983" s="662">
        <v>0.26</v>
      </c>
      <c r="O1983" s="30">
        <v>4</v>
      </c>
      <c r="P1983" s="30">
        <v>11.25</v>
      </c>
      <c r="Q1983" s="662">
        <f t="shared" si="30"/>
        <v>2.925</v>
      </c>
    </row>
    <row r="1984" s="1" customFormat="1" spans="1:17">
      <c r="A1984" s="650">
        <v>794</v>
      </c>
      <c r="B1984" s="679" t="s">
        <v>12902</v>
      </c>
      <c r="C1984" s="56" t="s">
        <v>5931</v>
      </c>
      <c r="D1984" s="30"/>
      <c r="E1984" s="30"/>
      <c r="F1984" s="26" t="s">
        <v>1287</v>
      </c>
      <c r="G1984" s="30"/>
      <c r="H1984" s="30"/>
      <c r="I1984" s="30"/>
      <c r="J1984" s="30"/>
      <c r="K1984" s="30"/>
      <c r="L1984" s="30"/>
      <c r="M1984" s="30"/>
      <c r="N1984" s="662">
        <v>0.33</v>
      </c>
      <c r="O1984" s="30">
        <v>5</v>
      </c>
      <c r="P1984" s="30">
        <v>11.25</v>
      </c>
      <c r="Q1984" s="662">
        <f t="shared" si="30"/>
        <v>3.7125</v>
      </c>
    </row>
    <row r="1985" s="1" customFormat="1" spans="1:17">
      <c r="A1985" s="650">
        <v>795</v>
      </c>
      <c r="B1985" s="679" t="s">
        <v>11649</v>
      </c>
      <c r="C1985" s="680" t="s">
        <v>12903</v>
      </c>
      <c r="D1985" s="30"/>
      <c r="E1985" s="30"/>
      <c r="F1985" s="26" t="s">
        <v>1287</v>
      </c>
      <c r="G1985" s="30"/>
      <c r="H1985" s="30"/>
      <c r="I1985" s="30"/>
      <c r="J1985" s="30"/>
      <c r="K1985" s="30"/>
      <c r="L1985" s="30"/>
      <c r="M1985" s="30"/>
      <c r="N1985" s="662">
        <v>0.07</v>
      </c>
      <c r="O1985" s="30">
        <v>1</v>
      </c>
      <c r="P1985" s="30">
        <v>11.25</v>
      </c>
      <c r="Q1985" s="662">
        <f t="shared" si="30"/>
        <v>0.7875</v>
      </c>
    </row>
    <row r="1986" s="1" customFormat="1" spans="1:17">
      <c r="A1986" s="650">
        <v>796</v>
      </c>
      <c r="B1986" s="679" t="s">
        <v>12904</v>
      </c>
      <c r="C1986" s="680" t="s">
        <v>12905</v>
      </c>
      <c r="D1986" s="30"/>
      <c r="E1986" s="30"/>
      <c r="F1986" s="26" t="s">
        <v>1287</v>
      </c>
      <c r="G1986" s="30"/>
      <c r="H1986" s="30"/>
      <c r="I1986" s="30"/>
      <c r="J1986" s="30"/>
      <c r="K1986" s="30"/>
      <c r="L1986" s="30"/>
      <c r="M1986" s="30"/>
      <c r="N1986" s="662">
        <v>0.4</v>
      </c>
      <c r="O1986" s="30">
        <v>6</v>
      </c>
      <c r="P1986" s="30">
        <v>11.25</v>
      </c>
      <c r="Q1986" s="662">
        <f t="shared" si="30"/>
        <v>4.5</v>
      </c>
    </row>
    <row r="1987" s="1" customFormat="1" spans="1:17">
      <c r="A1987" s="685">
        <v>797</v>
      </c>
      <c r="B1987" s="686" t="s">
        <v>12906</v>
      </c>
      <c r="C1987" s="687" t="s">
        <v>12907</v>
      </c>
      <c r="D1987" s="688"/>
      <c r="E1987" s="688"/>
      <c r="F1987" s="689" t="s">
        <v>1287</v>
      </c>
      <c r="G1987" s="688"/>
      <c r="H1987" s="688"/>
      <c r="I1987" s="688"/>
      <c r="J1987" s="688"/>
      <c r="K1987" s="688"/>
      <c r="L1987" s="688"/>
      <c r="M1987" s="688"/>
      <c r="N1987" s="662">
        <v>0.4</v>
      </c>
      <c r="O1987" s="688">
        <v>6</v>
      </c>
      <c r="P1987" s="688">
        <v>11.25</v>
      </c>
      <c r="Q1987" s="662">
        <f t="shared" si="30"/>
        <v>4.5</v>
      </c>
    </row>
    <row r="1988" s="1" customFormat="1" spans="1:17">
      <c r="A1988" s="650">
        <v>798</v>
      </c>
      <c r="B1988" s="679" t="s">
        <v>7160</v>
      </c>
      <c r="C1988" s="680" t="s">
        <v>12908</v>
      </c>
      <c r="D1988" s="30"/>
      <c r="E1988" s="30"/>
      <c r="F1988" s="26" t="s">
        <v>1287</v>
      </c>
      <c r="G1988" s="30"/>
      <c r="H1988" s="30"/>
      <c r="I1988" s="30"/>
      <c r="J1988" s="30"/>
      <c r="K1988" s="30"/>
      <c r="L1988" s="30"/>
      <c r="M1988" s="30"/>
      <c r="N1988" s="662">
        <v>0.26</v>
      </c>
      <c r="O1988" s="30">
        <v>4</v>
      </c>
      <c r="P1988" s="30">
        <v>11.25</v>
      </c>
      <c r="Q1988" s="662">
        <f t="shared" si="30"/>
        <v>2.925</v>
      </c>
    </row>
    <row r="1989" s="1" customFormat="1" spans="1:17">
      <c r="A1989" s="650">
        <v>799</v>
      </c>
      <c r="B1989" s="691" t="s">
        <v>6354</v>
      </c>
      <c r="C1989" s="680" t="s">
        <v>12544</v>
      </c>
      <c r="D1989" s="30"/>
      <c r="E1989" s="30"/>
      <c r="F1989" s="26" t="s">
        <v>1287</v>
      </c>
      <c r="G1989" s="30"/>
      <c r="H1989" s="30"/>
      <c r="I1989" s="30"/>
      <c r="J1989" s="30"/>
      <c r="K1989" s="30"/>
      <c r="L1989" s="30"/>
      <c r="M1989" s="30"/>
      <c r="N1989" s="662">
        <v>0.14</v>
      </c>
      <c r="O1989" s="30">
        <v>2</v>
      </c>
      <c r="P1989" s="30">
        <v>11.25</v>
      </c>
      <c r="Q1989" s="662">
        <f t="shared" si="30"/>
        <v>1.575</v>
      </c>
    </row>
    <row r="1990" s="1" customFormat="1" spans="1:17">
      <c r="A1990" s="650">
        <v>800</v>
      </c>
      <c r="B1990" s="679" t="s">
        <v>12909</v>
      </c>
      <c r="C1990" s="680" t="s">
        <v>12910</v>
      </c>
      <c r="D1990" s="30"/>
      <c r="E1990" s="30"/>
      <c r="F1990" s="26" t="s">
        <v>1287</v>
      </c>
      <c r="G1990" s="30"/>
      <c r="H1990" s="30"/>
      <c r="I1990" s="30"/>
      <c r="J1990" s="30"/>
      <c r="K1990" s="30"/>
      <c r="L1990" s="30"/>
      <c r="M1990" s="30"/>
      <c r="N1990" s="662">
        <v>0.4</v>
      </c>
      <c r="O1990" s="30">
        <v>6</v>
      </c>
      <c r="P1990" s="30">
        <v>11.25</v>
      </c>
      <c r="Q1990" s="662">
        <f t="shared" ref="Q1990:Q2053" si="31">N1990*11.25</f>
        <v>4.5</v>
      </c>
    </row>
    <row r="1991" s="1" customFormat="1" spans="1:17">
      <c r="A1991" s="650">
        <v>801</v>
      </c>
      <c r="B1991" s="679" t="s">
        <v>12911</v>
      </c>
      <c r="C1991" s="680" t="s">
        <v>12912</v>
      </c>
      <c r="D1991" s="30"/>
      <c r="E1991" s="30"/>
      <c r="F1991" s="26" t="s">
        <v>1287</v>
      </c>
      <c r="G1991" s="30"/>
      <c r="H1991" s="30"/>
      <c r="I1991" s="30"/>
      <c r="J1991" s="30"/>
      <c r="K1991" s="30"/>
      <c r="L1991" s="30"/>
      <c r="M1991" s="30"/>
      <c r="N1991" s="662">
        <v>0.2</v>
      </c>
      <c r="O1991" s="30">
        <v>3</v>
      </c>
      <c r="P1991" s="30">
        <v>11.25</v>
      </c>
      <c r="Q1991" s="662">
        <f t="shared" si="31"/>
        <v>2.25</v>
      </c>
    </row>
    <row r="1992" s="1" customFormat="1" spans="1:17">
      <c r="A1992" s="685">
        <v>802</v>
      </c>
      <c r="B1992" s="686" t="s">
        <v>12913</v>
      </c>
      <c r="C1992" s="687" t="s">
        <v>2446</v>
      </c>
      <c r="D1992" s="688"/>
      <c r="E1992" s="688"/>
      <c r="F1992" s="689" t="s">
        <v>1287</v>
      </c>
      <c r="G1992" s="688"/>
      <c r="H1992" s="688"/>
      <c r="I1992" s="688"/>
      <c r="J1992" s="688"/>
      <c r="K1992" s="688"/>
      <c r="L1992" s="688"/>
      <c r="M1992" s="688"/>
      <c r="N1992" s="662">
        <v>0.26</v>
      </c>
      <c r="O1992" s="688">
        <v>4</v>
      </c>
      <c r="P1992" s="688">
        <v>11.25</v>
      </c>
      <c r="Q1992" s="662">
        <f t="shared" si="31"/>
        <v>2.925</v>
      </c>
    </row>
    <row r="1993" s="1" customFormat="1" spans="1:17">
      <c r="A1993" s="650">
        <v>803</v>
      </c>
      <c r="B1993" s="679" t="s">
        <v>12914</v>
      </c>
      <c r="C1993" s="680" t="s">
        <v>12021</v>
      </c>
      <c r="D1993" s="30"/>
      <c r="E1993" s="30"/>
      <c r="F1993" s="26" t="s">
        <v>1287</v>
      </c>
      <c r="G1993" s="30"/>
      <c r="H1993" s="30"/>
      <c r="I1993" s="30"/>
      <c r="J1993" s="30"/>
      <c r="K1993" s="30"/>
      <c r="L1993" s="30"/>
      <c r="M1993" s="30"/>
      <c r="N1993" s="662">
        <v>0.2</v>
      </c>
      <c r="O1993" s="30">
        <v>3</v>
      </c>
      <c r="P1993" s="30">
        <v>11.25</v>
      </c>
      <c r="Q1993" s="662">
        <f t="shared" si="31"/>
        <v>2.25</v>
      </c>
    </row>
    <row r="1994" s="1" customFormat="1" spans="1:17">
      <c r="A1994" s="650">
        <v>804</v>
      </c>
      <c r="B1994" s="679" t="s">
        <v>12915</v>
      </c>
      <c r="C1994" s="680" t="s">
        <v>12916</v>
      </c>
      <c r="D1994" s="30"/>
      <c r="E1994" s="30"/>
      <c r="F1994" s="26" t="s">
        <v>1287</v>
      </c>
      <c r="G1994" s="30"/>
      <c r="H1994" s="30"/>
      <c r="I1994" s="30"/>
      <c r="J1994" s="30"/>
      <c r="K1994" s="30"/>
      <c r="L1994" s="30"/>
      <c r="M1994" s="30"/>
      <c r="N1994" s="662">
        <v>0.4</v>
      </c>
      <c r="O1994" s="30">
        <v>6</v>
      </c>
      <c r="P1994" s="30">
        <v>11.25</v>
      </c>
      <c r="Q1994" s="662">
        <f t="shared" si="31"/>
        <v>4.5</v>
      </c>
    </row>
    <row r="1995" s="1" customFormat="1" spans="1:17">
      <c r="A1995" s="650">
        <v>805</v>
      </c>
      <c r="B1995" s="679" t="s">
        <v>12917</v>
      </c>
      <c r="C1995" s="680" t="s">
        <v>12918</v>
      </c>
      <c r="D1995" s="30"/>
      <c r="E1995" s="30"/>
      <c r="F1995" s="26" t="s">
        <v>1287</v>
      </c>
      <c r="G1995" s="30"/>
      <c r="H1995" s="30"/>
      <c r="I1995" s="30"/>
      <c r="J1995" s="30"/>
      <c r="K1995" s="30"/>
      <c r="L1995" s="30"/>
      <c r="M1995" s="30"/>
      <c r="N1995" s="662">
        <v>0.2</v>
      </c>
      <c r="O1995" s="30">
        <v>3</v>
      </c>
      <c r="P1995" s="30">
        <v>11.25</v>
      </c>
      <c r="Q1995" s="662">
        <f t="shared" si="31"/>
        <v>2.25</v>
      </c>
    </row>
    <row r="1996" s="1" customFormat="1" spans="1:17">
      <c r="A1996" s="650">
        <v>806</v>
      </c>
      <c r="B1996" s="679" t="s">
        <v>12919</v>
      </c>
      <c r="C1996" s="680" t="s">
        <v>12920</v>
      </c>
      <c r="D1996" s="30"/>
      <c r="E1996" s="30"/>
      <c r="F1996" s="26" t="s">
        <v>1287</v>
      </c>
      <c r="G1996" s="30"/>
      <c r="H1996" s="30"/>
      <c r="I1996" s="30"/>
      <c r="J1996" s="30"/>
      <c r="K1996" s="30"/>
      <c r="L1996" s="30"/>
      <c r="M1996" s="30"/>
      <c r="N1996" s="662">
        <v>0.67</v>
      </c>
      <c r="O1996" s="30">
        <v>10</v>
      </c>
      <c r="P1996" s="30">
        <v>11.25</v>
      </c>
      <c r="Q1996" s="662">
        <f t="shared" si="31"/>
        <v>7.5375</v>
      </c>
    </row>
    <row r="1997" s="1" customFormat="1" spans="1:17">
      <c r="A1997" s="650">
        <v>807</v>
      </c>
      <c r="B1997" s="679" t="s">
        <v>12921</v>
      </c>
      <c r="C1997" s="680" t="s">
        <v>12922</v>
      </c>
      <c r="D1997" s="30"/>
      <c r="E1997" s="30"/>
      <c r="F1997" s="26" t="s">
        <v>1287</v>
      </c>
      <c r="G1997" s="30"/>
      <c r="H1997" s="30"/>
      <c r="I1997" s="30"/>
      <c r="J1997" s="30"/>
      <c r="K1997" s="30"/>
      <c r="L1997" s="30"/>
      <c r="M1997" s="30"/>
      <c r="N1997" s="662">
        <v>0.4</v>
      </c>
      <c r="O1997" s="30">
        <v>6</v>
      </c>
      <c r="P1997" s="30">
        <v>11.25</v>
      </c>
      <c r="Q1997" s="662">
        <f t="shared" si="31"/>
        <v>4.5</v>
      </c>
    </row>
    <row r="1998" s="1" customFormat="1" spans="1:17">
      <c r="A1998" s="650">
        <v>808</v>
      </c>
      <c r="B1998" s="679" t="s">
        <v>12923</v>
      </c>
      <c r="C1998" s="680" t="s">
        <v>12833</v>
      </c>
      <c r="D1998" s="30"/>
      <c r="E1998" s="30"/>
      <c r="F1998" s="26" t="s">
        <v>1287</v>
      </c>
      <c r="G1998" s="30"/>
      <c r="H1998" s="30"/>
      <c r="I1998" s="30"/>
      <c r="J1998" s="30"/>
      <c r="K1998" s="30"/>
      <c r="L1998" s="30"/>
      <c r="M1998" s="30"/>
      <c r="N1998" s="662">
        <v>0.2</v>
      </c>
      <c r="O1998" s="30">
        <v>3</v>
      </c>
      <c r="P1998" s="30">
        <v>11.25</v>
      </c>
      <c r="Q1998" s="662">
        <f t="shared" si="31"/>
        <v>2.25</v>
      </c>
    </row>
    <row r="1999" s="1" customFormat="1" spans="1:17">
      <c r="A1999" s="650">
        <v>809</v>
      </c>
      <c r="B1999" s="679" t="s">
        <v>12924</v>
      </c>
      <c r="C1999" s="680" t="s">
        <v>12925</v>
      </c>
      <c r="D1999" s="30"/>
      <c r="E1999" s="30"/>
      <c r="F1999" s="26" t="s">
        <v>1287</v>
      </c>
      <c r="G1999" s="30"/>
      <c r="H1999" s="30"/>
      <c r="I1999" s="30"/>
      <c r="J1999" s="30"/>
      <c r="K1999" s="30"/>
      <c r="L1999" s="30"/>
      <c r="M1999" s="30"/>
      <c r="N1999" s="662">
        <v>0.33</v>
      </c>
      <c r="O1999" s="30">
        <v>5</v>
      </c>
      <c r="P1999" s="30">
        <v>11.25</v>
      </c>
      <c r="Q1999" s="662">
        <f t="shared" si="31"/>
        <v>3.7125</v>
      </c>
    </row>
    <row r="2000" s="1" customFormat="1" spans="1:17">
      <c r="A2000" s="650">
        <v>810</v>
      </c>
      <c r="B2000" s="679" t="s">
        <v>12926</v>
      </c>
      <c r="C2000" s="680" t="s">
        <v>12927</v>
      </c>
      <c r="D2000" s="30"/>
      <c r="E2000" s="30"/>
      <c r="F2000" s="26" t="s">
        <v>1287</v>
      </c>
      <c r="G2000" s="30"/>
      <c r="H2000" s="30"/>
      <c r="I2000" s="30"/>
      <c r="J2000" s="30"/>
      <c r="K2000" s="30"/>
      <c r="L2000" s="30"/>
      <c r="M2000" s="30"/>
      <c r="N2000" s="662">
        <v>0.33</v>
      </c>
      <c r="O2000" s="30">
        <v>5</v>
      </c>
      <c r="P2000" s="30">
        <v>11.25</v>
      </c>
      <c r="Q2000" s="662">
        <f t="shared" si="31"/>
        <v>3.7125</v>
      </c>
    </row>
    <row r="2001" s="1" customFormat="1" spans="1:17">
      <c r="A2001" s="650">
        <v>811</v>
      </c>
      <c r="B2001" s="679" t="s">
        <v>12928</v>
      </c>
      <c r="C2001" s="680" t="s">
        <v>12929</v>
      </c>
      <c r="D2001" s="30"/>
      <c r="E2001" s="30"/>
      <c r="F2001" s="26" t="s">
        <v>1287</v>
      </c>
      <c r="G2001" s="30"/>
      <c r="H2001" s="30"/>
      <c r="I2001" s="30"/>
      <c r="J2001" s="30"/>
      <c r="K2001" s="30"/>
      <c r="L2001" s="30"/>
      <c r="M2001" s="30"/>
      <c r="N2001" s="662">
        <v>0.33</v>
      </c>
      <c r="O2001" s="30">
        <v>5</v>
      </c>
      <c r="P2001" s="30">
        <v>11.25</v>
      </c>
      <c r="Q2001" s="662">
        <f t="shared" si="31"/>
        <v>3.7125</v>
      </c>
    </row>
    <row r="2002" s="1" customFormat="1" spans="1:17">
      <c r="A2002" s="650">
        <v>812</v>
      </c>
      <c r="B2002" s="679" t="s">
        <v>12930</v>
      </c>
      <c r="C2002" s="680" t="s">
        <v>12931</v>
      </c>
      <c r="D2002" s="30"/>
      <c r="E2002" s="30"/>
      <c r="F2002" s="26" t="s">
        <v>1287</v>
      </c>
      <c r="G2002" s="30"/>
      <c r="H2002" s="30"/>
      <c r="I2002" s="30"/>
      <c r="J2002" s="30"/>
      <c r="K2002" s="30"/>
      <c r="L2002" s="30"/>
      <c r="M2002" s="30"/>
      <c r="N2002" s="662">
        <v>0.33</v>
      </c>
      <c r="O2002" s="30">
        <v>5</v>
      </c>
      <c r="P2002" s="30">
        <v>11.25</v>
      </c>
      <c r="Q2002" s="662">
        <f t="shared" si="31"/>
        <v>3.7125</v>
      </c>
    </row>
    <row r="2003" s="1" customFormat="1" spans="1:17">
      <c r="A2003" s="650">
        <v>813</v>
      </c>
      <c r="B2003" s="679" t="s">
        <v>12932</v>
      </c>
      <c r="C2003" s="680" t="s">
        <v>5598</v>
      </c>
      <c r="D2003" s="30"/>
      <c r="E2003" s="30"/>
      <c r="F2003" s="26" t="s">
        <v>1287</v>
      </c>
      <c r="G2003" s="30"/>
      <c r="H2003" s="30"/>
      <c r="I2003" s="30"/>
      <c r="J2003" s="30"/>
      <c r="K2003" s="30"/>
      <c r="L2003" s="30"/>
      <c r="M2003" s="30"/>
      <c r="N2003" s="662">
        <v>0.2</v>
      </c>
      <c r="O2003" s="30">
        <v>3</v>
      </c>
      <c r="P2003" s="30">
        <v>11.25</v>
      </c>
      <c r="Q2003" s="662">
        <f t="shared" si="31"/>
        <v>2.25</v>
      </c>
    </row>
    <row r="2004" s="1" customFormat="1" spans="1:17">
      <c r="A2004" s="650">
        <v>814</v>
      </c>
      <c r="B2004" s="679" t="s">
        <v>12933</v>
      </c>
      <c r="C2004" s="680" t="s">
        <v>12934</v>
      </c>
      <c r="D2004" s="30"/>
      <c r="E2004" s="30"/>
      <c r="F2004" s="26" t="s">
        <v>1287</v>
      </c>
      <c r="G2004" s="30"/>
      <c r="H2004" s="30"/>
      <c r="I2004" s="30"/>
      <c r="J2004" s="30"/>
      <c r="K2004" s="30"/>
      <c r="L2004" s="30"/>
      <c r="M2004" s="30"/>
      <c r="N2004" s="662">
        <v>0.4</v>
      </c>
      <c r="O2004" s="30">
        <v>6</v>
      </c>
      <c r="P2004" s="30">
        <v>11.25</v>
      </c>
      <c r="Q2004" s="662">
        <f t="shared" si="31"/>
        <v>4.5</v>
      </c>
    </row>
    <row r="2005" s="1" customFormat="1" spans="1:17">
      <c r="A2005" s="650">
        <v>815</v>
      </c>
      <c r="B2005" s="679" t="s">
        <v>12935</v>
      </c>
      <c r="C2005" s="680" t="s">
        <v>11951</v>
      </c>
      <c r="D2005" s="30"/>
      <c r="E2005" s="30"/>
      <c r="F2005" s="26" t="s">
        <v>1287</v>
      </c>
      <c r="G2005" s="30"/>
      <c r="H2005" s="30"/>
      <c r="I2005" s="30"/>
      <c r="J2005" s="30"/>
      <c r="K2005" s="30"/>
      <c r="L2005" s="30"/>
      <c r="M2005" s="30"/>
      <c r="N2005" s="662">
        <v>0.4</v>
      </c>
      <c r="O2005" s="30">
        <v>6</v>
      </c>
      <c r="P2005" s="30">
        <v>11.25</v>
      </c>
      <c r="Q2005" s="662">
        <f t="shared" si="31"/>
        <v>4.5</v>
      </c>
    </row>
    <row r="2006" s="1" customFormat="1" spans="1:17">
      <c r="A2006" s="650">
        <v>816</v>
      </c>
      <c r="B2006" s="679" t="s">
        <v>12936</v>
      </c>
      <c r="C2006" s="680" t="s">
        <v>12937</v>
      </c>
      <c r="D2006" s="30"/>
      <c r="E2006" s="30"/>
      <c r="F2006" s="26" t="s">
        <v>1287</v>
      </c>
      <c r="G2006" s="30"/>
      <c r="H2006" s="30"/>
      <c r="I2006" s="30"/>
      <c r="J2006" s="30"/>
      <c r="K2006" s="30"/>
      <c r="L2006" s="30"/>
      <c r="M2006" s="30"/>
      <c r="N2006" s="662">
        <v>0.2</v>
      </c>
      <c r="O2006" s="30">
        <v>3</v>
      </c>
      <c r="P2006" s="30">
        <v>11.25</v>
      </c>
      <c r="Q2006" s="662">
        <f t="shared" si="31"/>
        <v>2.25</v>
      </c>
    </row>
    <row r="2007" s="1" customFormat="1" spans="1:17">
      <c r="A2007" s="650">
        <v>817</v>
      </c>
      <c r="B2007" s="679" t="s">
        <v>12938</v>
      </c>
      <c r="C2007" s="680" t="s">
        <v>12939</v>
      </c>
      <c r="D2007" s="30"/>
      <c r="E2007" s="30"/>
      <c r="F2007" s="26" t="s">
        <v>1287</v>
      </c>
      <c r="G2007" s="30"/>
      <c r="H2007" s="30"/>
      <c r="I2007" s="30"/>
      <c r="J2007" s="30"/>
      <c r="K2007" s="30"/>
      <c r="L2007" s="30"/>
      <c r="M2007" s="30"/>
      <c r="N2007" s="662">
        <v>0.2</v>
      </c>
      <c r="O2007" s="30">
        <v>3</v>
      </c>
      <c r="P2007" s="30">
        <v>11.25</v>
      </c>
      <c r="Q2007" s="662">
        <f t="shared" si="31"/>
        <v>2.25</v>
      </c>
    </row>
    <row r="2008" s="1" customFormat="1" spans="1:17">
      <c r="A2008" s="650">
        <v>818</v>
      </c>
      <c r="B2008" s="679" t="s">
        <v>12940</v>
      </c>
      <c r="C2008" s="680" t="s">
        <v>5662</v>
      </c>
      <c r="D2008" s="30"/>
      <c r="E2008" s="30"/>
      <c r="F2008" s="26" t="s">
        <v>1287</v>
      </c>
      <c r="G2008" s="30"/>
      <c r="H2008" s="30"/>
      <c r="I2008" s="30"/>
      <c r="J2008" s="30"/>
      <c r="K2008" s="30"/>
      <c r="L2008" s="30"/>
      <c r="M2008" s="30"/>
      <c r="N2008" s="662">
        <v>0.4</v>
      </c>
      <c r="O2008" s="30">
        <v>6</v>
      </c>
      <c r="P2008" s="30">
        <v>11.25</v>
      </c>
      <c r="Q2008" s="662">
        <f t="shared" si="31"/>
        <v>4.5</v>
      </c>
    </row>
    <row r="2009" s="1" customFormat="1" spans="1:17">
      <c r="A2009" s="650">
        <v>819</v>
      </c>
      <c r="B2009" s="679" t="s">
        <v>8449</v>
      </c>
      <c r="C2009" s="680" t="s">
        <v>12941</v>
      </c>
      <c r="D2009" s="30"/>
      <c r="E2009" s="30"/>
      <c r="F2009" s="26" t="s">
        <v>1287</v>
      </c>
      <c r="G2009" s="30"/>
      <c r="H2009" s="30"/>
      <c r="I2009" s="30"/>
      <c r="J2009" s="30"/>
      <c r="K2009" s="30"/>
      <c r="L2009" s="30"/>
      <c r="M2009" s="30"/>
      <c r="N2009" s="662">
        <v>0.26</v>
      </c>
      <c r="O2009" s="30">
        <v>4</v>
      </c>
      <c r="P2009" s="30">
        <v>11.25</v>
      </c>
      <c r="Q2009" s="662">
        <f t="shared" si="31"/>
        <v>2.925</v>
      </c>
    </row>
    <row r="2010" s="1" customFormat="1" spans="1:17">
      <c r="A2010" s="650">
        <v>820</v>
      </c>
      <c r="B2010" s="679" t="s">
        <v>12942</v>
      </c>
      <c r="C2010" s="680" t="s">
        <v>12943</v>
      </c>
      <c r="D2010" s="30"/>
      <c r="E2010" s="30"/>
      <c r="F2010" s="26" t="s">
        <v>1287</v>
      </c>
      <c r="G2010" s="30"/>
      <c r="H2010" s="30"/>
      <c r="I2010" s="30"/>
      <c r="J2010" s="30"/>
      <c r="K2010" s="30"/>
      <c r="L2010" s="30"/>
      <c r="M2010" s="30"/>
      <c r="N2010" s="662">
        <v>0.26</v>
      </c>
      <c r="O2010" s="30">
        <v>4</v>
      </c>
      <c r="P2010" s="30">
        <v>11.25</v>
      </c>
      <c r="Q2010" s="662">
        <f t="shared" si="31"/>
        <v>2.925</v>
      </c>
    </row>
    <row r="2011" s="1" customFormat="1" spans="1:17">
      <c r="A2011" s="650">
        <v>821</v>
      </c>
      <c r="B2011" s="679" t="s">
        <v>12944</v>
      </c>
      <c r="C2011" s="680" t="s">
        <v>6177</v>
      </c>
      <c r="D2011" s="30"/>
      <c r="E2011" s="30"/>
      <c r="F2011" s="26" t="s">
        <v>1287</v>
      </c>
      <c r="G2011" s="30"/>
      <c r="H2011" s="30"/>
      <c r="I2011" s="30"/>
      <c r="J2011" s="30"/>
      <c r="K2011" s="30"/>
      <c r="L2011" s="30"/>
      <c r="M2011" s="30"/>
      <c r="N2011" s="662">
        <v>0.33</v>
      </c>
      <c r="O2011" s="30">
        <v>5</v>
      </c>
      <c r="P2011" s="30">
        <v>11.25</v>
      </c>
      <c r="Q2011" s="662">
        <f t="shared" si="31"/>
        <v>3.7125</v>
      </c>
    </row>
    <row r="2012" s="1" customFormat="1" spans="1:17">
      <c r="A2012" s="650">
        <v>822</v>
      </c>
      <c r="B2012" s="679" t="s">
        <v>11836</v>
      </c>
      <c r="C2012" s="680" t="s">
        <v>12945</v>
      </c>
      <c r="D2012" s="30"/>
      <c r="E2012" s="30"/>
      <c r="F2012" s="26" t="s">
        <v>1287</v>
      </c>
      <c r="G2012" s="30"/>
      <c r="H2012" s="30"/>
      <c r="I2012" s="30"/>
      <c r="J2012" s="30"/>
      <c r="K2012" s="30"/>
      <c r="L2012" s="30"/>
      <c r="M2012" s="30"/>
      <c r="N2012" s="662">
        <v>0.26</v>
      </c>
      <c r="O2012" s="30">
        <v>4</v>
      </c>
      <c r="P2012" s="30">
        <v>11.25</v>
      </c>
      <c r="Q2012" s="662">
        <f t="shared" si="31"/>
        <v>2.925</v>
      </c>
    </row>
    <row r="2013" s="1" customFormat="1" spans="1:17">
      <c r="A2013" s="650">
        <v>823</v>
      </c>
      <c r="B2013" s="679" t="s">
        <v>11885</v>
      </c>
      <c r="C2013" s="680" t="s">
        <v>12946</v>
      </c>
      <c r="D2013" s="30"/>
      <c r="E2013" s="30"/>
      <c r="F2013" s="26" t="s">
        <v>1287</v>
      </c>
      <c r="G2013" s="30"/>
      <c r="H2013" s="30"/>
      <c r="I2013" s="30"/>
      <c r="J2013" s="30"/>
      <c r="K2013" s="30"/>
      <c r="L2013" s="30"/>
      <c r="M2013" s="30"/>
      <c r="N2013" s="662">
        <v>0.26</v>
      </c>
      <c r="O2013" s="30">
        <v>4</v>
      </c>
      <c r="P2013" s="30">
        <v>11.25</v>
      </c>
      <c r="Q2013" s="662">
        <f t="shared" si="31"/>
        <v>2.925</v>
      </c>
    </row>
    <row r="2014" s="1" customFormat="1" spans="1:17">
      <c r="A2014" s="685">
        <v>824</v>
      </c>
      <c r="B2014" s="686" t="s">
        <v>12947</v>
      </c>
      <c r="C2014" s="687" t="s">
        <v>12948</v>
      </c>
      <c r="D2014" s="688"/>
      <c r="E2014" s="688"/>
      <c r="F2014" s="689" t="s">
        <v>1287</v>
      </c>
      <c r="G2014" s="688"/>
      <c r="H2014" s="688"/>
      <c r="I2014" s="688"/>
      <c r="J2014" s="688"/>
      <c r="K2014" s="688"/>
      <c r="L2014" s="688"/>
      <c r="M2014" s="688"/>
      <c r="N2014" s="662">
        <v>0.26</v>
      </c>
      <c r="O2014" s="688">
        <v>4</v>
      </c>
      <c r="P2014" s="688">
        <v>11.25</v>
      </c>
      <c r="Q2014" s="662">
        <f t="shared" si="31"/>
        <v>2.925</v>
      </c>
    </row>
    <row r="2015" s="1" customFormat="1" spans="1:17">
      <c r="A2015" s="650">
        <v>825</v>
      </c>
      <c r="B2015" s="679" t="s">
        <v>12949</v>
      </c>
      <c r="C2015" s="680" t="s">
        <v>6047</v>
      </c>
      <c r="D2015" s="30"/>
      <c r="E2015" s="30"/>
      <c r="F2015" s="26" t="s">
        <v>1287</v>
      </c>
      <c r="G2015" s="30"/>
      <c r="H2015" s="30"/>
      <c r="I2015" s="30"/>
      <c r="J2015" s="30"/>
      <c r="K2015" s="30"/>
      <c r="L2015" s="30"/>
      <c r="M2015" s="30"/>
      <c r="N2015" s="662">
        <v>0.26</v>
      </c>
      <c r="O2015" s="30">
        <v>4</v>
      </c>
      <c r="P2015" s="30">
        <v>11.25</v>
      </c>
      <c r="Q2015" s="662">
        <f t="shared" si="31"/>
        <v>2.925</v>
      </c>
    </row>
    <row r="2016" s="1" customFormat="1" spans="1:17">
      <c r="A2016" s="650">
        <v>826</v>
      </c>
      <c r="B2016" s="679" t="s">
        <v>5670</v>
      </c>
      <c r="C2016" s="680" t="s">
        <v>12950</v>
      </c>
      <c r="D2016" s="30"/>
      <c r="E2016" s="30"/>
      <c r="F2016" s="26" t="s">
        <v>1287</v>
      </c>
      <c r="G2016" s="30"/>
      <c r="H2016" s="30"/>
      <c r="I2016" s="30"/>
      <c r="J2016" s="30"/>
      <c r="K2016" s="30"/>
      <c r="L2016" s="30"/>
      <c r="M2016" s="30"/>
      <c r="N2016" s="662">
        <v>0.2</v>
      </c>
      <c r="O2016" s="30">
        <v>3</v>
      </c>
      <c r="P2016" s="30">
        <v>11.25</v>
      </c>
      <c r="Q2016" s="662">
        <f t="shared" si="31"/>
        <v>2.25</v>
      </c>
    </row>
    <row r="2017" s="1" customFormat="1" spans="1:17">
      <c r="A2017" s="650">
        <v>827</v>
      </c>
      <c r="B2017" s="679" t="s">
        <v>12951</v>
      </c>
      <c r="C2017" s="680" t="s">
        <v>12952</v>
      </c>
      <c r="D2017" s="30"/>
      <c r="E2017" s="30"/>
      <c r="F2017" s="26" t="s">
        <v>1287</v>
      </c>
      <c r="G2017" s="30"/>
      <c r="H2017" s="30"/>
      <c r="I2017" s="30"/>
      <c r="J2017" s="30"/>
      <c r="K2017" s="30"/>
      <c r="L2017" s="30"/>
      <c r="M2017" s="30"/>
      <c r="N2017" s="662">
        <v>0.2</v>
      </c>
      <c r="O2017" s="30">
        <v>3</v>
      </c>
      <c r="P2017" s="30">
        <v>11.25</v>
      </c>
      <c r="Q2017" s="662">
        <f t="shared" si="31"/>
        <v>2.25</v>
      </c>
    </row>
    <row r="2018" s="1" customFormat="1" spans="1:17">
      <c r="A2018" s="650">
        <v>828</v>
      </c>
      <c r="B2018" s="679" t="s">
        <v>12953</v>
      </c>
      <c r="C2018" s="680" t="s">
        <v>12954</v>
      </c>
      <c r="D2018" s="30"/>
      <c r="E2018" s="30"/>
      <c r="F2018" s="26" t="s">
        <v>1287</v>
      </c>
      <c r="G2018" s="30"/>
      <c r="H2018" s="30"/>
      <c r="I2018" s="30"/>
      <c r="J2018" s="30"/>
      <c r="K2018" s="30"/>
      <c r="L2018" s="30"/>
      <c r="M2018" s="30"/>
      <c r="N2018" s="662">
        <v>0.07</v>
      </c>
      <c r="O2018" s="30">
        <v>1</v>
      </c>
      <c r="P2018" s="30">
        <v>11.25</v>
      </c>
      <c r="Q2018" s="662">
        <f t="shared" si="31"/>
        <v>0.7875</v>
      </c>
    </row>
    <row r="2019" s="1" customFormat="1" spans="1:17">
      <c r="A2019" s="650">
        <v>829</v>
      </c>
      <c r="B2019" s="679" t="s">
        <v>12955</v>
      </c>
      <c r="C2019" s="680" t="s">
        <v>12956</v>
      </c>
      <c r="D2019" s="30"/>
      <c r="E2019" s="30"/>
      <c r="F2019" s="26" t="s">
        <v>1287</v>
      </c>
      <c r="G2019" s="30"/>
      <c r="H2019" s="30"/>
      <c r="I2019" s="30"/>
      <c r="J2019" s="30"/>
      <c r="K2019" s="30"/>
      <c r="L2019" s="30"/>
      <c r="M2019" s="30"/>
      <c r="N2019" s="662">
        <v>0.26</v>
      </c>
      <c r="O2019" s="30">
        <v>4</v>
      </c>
      <c r="P2019" s="30">
        <v>11.25</v>
      </c>
      <c r="Q2019" s="662">
        <f t="shared" si="31"/>
        <v>2.925</v>
      </c>
    </row>
    <row r="2020" s="1" customFormat="1" spans="1:17">
      <c r="A2020" s="650">
        <v>830</v>
      </c>
      <c r="B2020" s="679" t="s">
        <v>12957</v>
      </c>
      <c r="C2020" s="680" t="s">
        <v>12958</v>
      </c>
      <c r="D2020" s="30"/>
      <c r="E2020" s="30"/>
      <c r="F2020" s="26" t="s">
        <v>1287</v>
      </c>
      <c r="G2020" s="30"/>
      <c r="H2020" s="30"/>
      <c r="I2020" s="30"/>
      <c r="J2020" s="30"/>
      <c r="K2020" s="30"/>
      <c r="L2020" s="30"/>
      <c r="M2020" s="30"/>
      <c r="N2020" s="662">
        <v>0.14</v>
      </c>
      <c r="O2020" s="30">
        <v>2</v>
      </c>
      <c r="P2020" s="30">
        <v>11.25</v>
      </c>
      <c r="Q2020" s="662">
        <f t="shared" si="31"/>
        <v>1.575</v>
      </c>
    </row>
    <row r="2021" s="1" customFormat="1" spans="1:17">
      <c r="A2021" s="650">
        <v>831</v>
      </c>
      <c r="B2021" s="679" t="s">
        <v>3612</v>
      </c>
      <c r="C2021" s="680" t="s">
        <v>12959</v>
      </c>
      <c r="D2021" s="30"/>
      <c r="E2021" s="30"/>
      <c r="F2021" s="26" t="s">
        <v>1287</v>
      </c>
      <c r="G2021" s="30"/>
      <c r="H2021" s="30"/>
      <c r="I2021" s="30"/>
      <c r="J2021" s="30"/>
      <c r="K2021" s="30"/>
      <c r="L2021" s="30"/>
      <c r="M2021" s="30"/>
      <c r="N2021" s="662">
        <v>0.26</v>
      </c>
      <c r="O2021" s="30">
        <v>4</v>
      </c>
      <c r="P2021" s="30">
        <v>11.25</v>
      </c>
      <c r="Q2021" s="662">
        <f t="shared" si="31"/>
        <v>2.925</v>
      </c>
    </row>
    <row r="2022" s="1" customFormat="1" spans="1:17">
      <c r="A2022" s="650">
        <v>832</v>
      </c>
      <c r="B2022" s="679" t="s">
        <v>12960</v>
      </c>
      <c r="C2022" s="680" t="s">
        <v>12961</v>
      </c>
      <c r="D2022" s="30"/>
      <c r="E2022" s="30"/>
      <c r="F2022" s="26" t="s">
        <v>1287</v>
      </c>
      <c r="G2022" s="30"/>
      <c r="H2022" s="30"/>
      <c r="I2022" s="30"/>
      <c r="J2022" s="30"/>
      <c r="K2022" s="30"/>
      <c r="L2022" s="30"/>
      <c r="M2022" s="30"/>
      <c r="N2022" s="662">
        <v>0.33</v>
      </c>
      <c r="O2022" s="30">
        <v>5</v>
      </c>
      <c r="P2022" s="30">
        <v>11.25</v>
      </c>
      <c r="Q2022" s="662">
        <f t="shared" si="31"/>
        <v>3.7125</v>
      </c>
    </row>
    <row r="2023" s="1" customFormat="1" spans="1:17">
      <c r="A2023" s="650">
        <v>833</v>
      </c>
      <c r="B2023" s="679" t="s">
        <v>12962</v>
      </c>
      <c r="C2023" s="680" t="s">
        <v>11987</v>
      </c>
      <c r="D2023" s="30"/>
      <c r="E2023" s="30"/>
      <c r="F2023" s="26" t="s">
        <v>1287</v>
      </c>
      <c r="G2023" s="30"/>
      <c r="H2023" s="30"/>
      <c r="I2023" s="30"/>
      <c r="J2023" s="30"/>
      <c r="K2023" s="30"/>
      <c r="L2023" s="30"/>
      <c r="M2023" s="30"/>
      <c r="N2023" s="662">
        <v>0.33</v>
      </c>
      <c r="O2023" s="30">
        <v>5</v>
      </c>
      <c r="P2023" s="30">
        <v>11.25</v>
      </c>
      <c r="Q2023" s="662">
        <f t="shared" si="31"/>
        <v>3.7125</v>
      </c>
    </row>
    <row r="2024" s="1" customFormat="1" spans="1:17">
      <c r="A2024" s="650">
        <v>834</v>
      </c>
      <c r="B2024" s="679" t="s">
        <v>12963</v>
      </c>
      <c r="C2024" s="680" t="s">
        <v>12964</v>
      </c>
      <c r="D2024" s="30"/>
      <c r="E2024" s="30"/>
      <c r="F2024" s="26" t="s">
        <v>1287</v>
      </c>
      <c r="G2024" s="30"/>
      <c r="H2024" s="30"/>
      <c r="I2024" s="30"/>
      <c r="J2024" s="30"/>
      <c r="K2024" s="30"/>
      <c r="L2024" s="30"/>
      <c r="M2024" s="30"/>
      <c r="N2024" s="662">
        <v>0.33</v>
      </c>
      <c r="O2024" s="30">
        <v>5</v>
      </c>
      <c r="P2024" s="30">
        <v>11.25</v>
      </c>
      <c r="Q2024" s="662">
        <f t="shared" si="31"/>
        <v>3.7125</v>
      </c>
    </row>
    <row r="2025" s="1" customFormat="1" spans="1:17">
      <c r="A2025" s="650">
        <v>835</v>
      </c>
      <c r="B2025" s="679" t="s">
        <v>12965</v>
      </c>
      <c r="C2025" s="680" t="s">
        <v>12966</v>
      </c>
      <c r="D2025" s="30"/>
      <c r="E2025" s="30"/>
      <c r="F2025" s="26" t="s">
        <v>1287</v>
      </c>
      <c r="G2025" s="30"/>
      <c r="H2025" s="30"/>
      <c r="I2025" s="30"/>
      <c r="J2025" s="30"/>
      <c r="K2025" s="30"/>
      <c r="L2025" s="30"/>
      <c r="M2025" s="30"/>
      <c r="N2025" s="662">
        <v>0.2</v>
      </c>
      <c r="O2025" s="30">
        <v>3</v>
      </c>
      <c r="P2025" s="30">
        <v>11.25</v>
      </c>
      <c r="Q2025" s="662">
        <f t="shared" si="31"/>
        <v>2.25</v>
      </c>
    </row>
    <row r="2026" s="1" customFormat="1" spans="1:17">
      <c r="A2026" s="650">
        <v>836</v>
      </c>
      <c r="B2026" s="679" t="s">
        <v>12967</v>
      </c>
      <c r="C2026" s="680" t="s">
        <v>12968</v>
      </c>
      <c r="D2026" s="30"/>
      <c r="E2026" s="30"/>
      <c r="F2026" s="26" t="s">
        <v>1287</v>
      </c>
      <c r="G2026" s="30"/>
      <c r="H2026" s="30"/>
      <c r="I2026" s="30"/>
      <c r="J2026" s="30"/>
      <c r="K2026" s="30"/>
      <c r="L2026" s="30"/>
      <c r="M2026" s="30"/>
      <c r="N2026" s="662">
        <v>0.26</v>
      </c>
      <c r="O2026" s="30">
        <v>4</v>
      </c>
      <c r="P2026" s="30">
        <v>11.25</v>
      </c>
      <c r="Q2026" s="662">
        <f t="shared" si="31"/>
        <v>2.925</v>
      </c>
    </row>
    <row r="2027" s="1" customFormat="1" spans="1:17">
      <c r="A2027" s="650">
        <v>837</v>
      </c>
      <c r="B2027" s="679" t="s">
        <v>12969</v>
      </c>
      <c r="C2027" s="680" t="s">
        <v>12970</v>
      </c>
      <c r="D2027" s="30"/>
      <c r="E2027" s="30"/>
      <c r="F2027" s="26" t="s">
        <v>1287</v>
      </c>
      <c r="G2027" s="30"/>
      <c r="H2027" s="30"/>
      <c r="I2027" s="30"/>
      <c r="J2027" s="30"/>
      <c r="K2027" s="30"/>
      <c r="L2027" s="30"/>
      <c r="M2027" s="30"/>
      <c r="N2027" s="662">
        <v>0.26</v>
      </c>
      <c r="O2027" s="30">
        <v>4</v>
      </c>
      <c r="P2027" s="30">
        <v>11.25</v>
      </c>
      <c r="Q2027" s="662">
        <f t="shared" si="31"/>
        <v>2.925</v>
      </c>
    </row>
    <row r="2028" s="1" customFormat="1" spans="1:17">
      <c r="A2028" s="650">
        <v>838</v>
      </c>
      <c r="B2028" s="679" t="s">
        <v>7105</v>
      </c>
      <c r="C2028" s="680" t="s">
        <v>2967</v>
      </c>
      <c r="D2028" s="30"/>
      <c r="E2028" s="30"/>
      <c r="F2028" s="26" t="s">
        <v>1287</v>
      </c>
      <c r="G2028" s="30"/>
      <c r="H2028" s="30"/>
      <c r="I2028" s="30"/>
      <c r="J2028" s="30"/>
      <c r="K2028" s="30"/>
      <c r="L2028" s="30"/>
      <c r="M2028" s="30"/>
      <c r="N2028" s="662">
        <v>0.26</v>
      </c>
      <c r="O2028" s="30">
        <v>4</v>
      </c>
      <c r="P2028" s="30">
        <v>11.25</v>
      </c>
      <c r="Q2028" s="662">
        <f t="shared" si="31"/>
        <v>2.925</v>
      </c>
    </row>
    <row r="2029" s="1" customFormat="1" spans="1:17">
      <c r="A2029" s="650">
        <v>839</v>
      </c>
      <c r="B2029" s="679" t="s">
        <v>10118</v>
      </c>
      <c r="C2029" s="680" t="s">
        <v>12971</v>
      </c>
      <c r="D2029" s="30"/>
      <c r="E2029" s="30"/>
      <c r="F2029" s="26" t="s">
        <v>1287</v>
      </c>
      <c r="G2029" s="30"/>
      <c r="H2029" s="30"/>
      <c r="I2029" s="30"/>
      <c r="J2029" s="30"/>
      <c r="K2029" s="30"/>
      <c r="L2029" s="30"/>
      <c r="M2029" s="30"/>
      <c r="N2029" s="662">
        <v>0.33</v>
      </c>
      <c r="O2029" s="30">
        <v>5</v>
      </c>
      <c r="P2029" s="30">
        <v>11.25</v>
      </c>
      <c r="Q2029" s="662">
        <f t="shared" si="31"/>
        <v>3.7125</v>
      </c>
    </row>
    <row r="2030" s="1" customFormat="1" spans="1:17">
      <c r="A2030" s="650">
        <v>840</v>
      </c>
      <c r="B2030" s="679" t="s">
        <v>12972</v>
      </c>
      <c r="C2030" s="680" t="s">
        <v>12973</v>
      </c>
      <c r="D2030" s="30"/>
      <c r="E2030" s="30"/>
      <c r="F2030" s="26" t="s">
        <v>1287</v>
      </c>
      <c r="G2030" s="30"/>
      <c r="H2030" s="30"/>
      <c r="I2030" s="30"/>
      <c r="J2030" s="30"/>
      <c r="K2030" s="30"/>
      <c r="L2030" s="30"/>
      <c r="M2030" s="30"/>
      <c r="N2030" s="662">
        <v>0.33</v>
      </c>
      <c r="O2030" s="30">
        <v>5</v>
      </c>
      <c r="P2030" s="30">
        <v>11.25</v>
      </c>
      <c r="Q2030" s="662">
        <f t="shared" si="31"/>
        <v>3.7125</v>
      </c>
    </row>
    <row r="2031" s="1" customFormat="1" spans="1:17">
      <c r="A2031" s="650">
        <v>841</v>
      </c>
      <c r="B2031" s="679" t="s">
        <v>12974</v>
      </c>
      <c r="C2031" s="680" t="s">
        <v>12975</v>
      </c>
      <c r="D2031" s="30"/>
      <c r="E2031" s="30"/>
      <c r="F2031" s="26" t="s">
        <v>1287</v>
      </c>
      <c r="G2031" s="30"/>
      <c r="H2031" s="30"/>
      <c r="I2031" s="30"/>
      <c r="J2031" s="30"/>
      <c r="K2031" s="30"/>
      <c r="L2031" s="30"/>
      <c r="M2031" s="30"/>
      <c r="N2031" s="662">
        <v>0.46</v>
      </c>
      <c r="O2031" s="30">
        <v>7</v>
      </c>
      <c r="P2031" s="30">
        <v>11.25</v>
      </c>
      <c r="Q2031" s="662">
        <f t="shared" si="31"/>
        <v>5.175</v>
      </c>
    </row>
    <row r="2032" s="1" customFormat="1" spans="1:17">
      <c r="A2032" s="650">
        <v>842</v>
      </c>
      <c r="B2032" s="679" t="s">
        <v>12976</v>
      </c>
      <c r="C2032" s="680" t="s">
        <v>12977</v>
      </c>
      <c r="D2032" s="30"/>
      <c r="E2032" s="30"/>
      <c r="F2032" s="26" t="s">
        <v>1287</v>
      </c>
      <c r="G2032" s="30"/>
      <c r="H2032" s="30"/>
      <c r="I2032" s="30"/>
      <c r="J2032" s="30"/>
      <c r="K2032" s="30"/>
      <c r="L2032" s="30"/>
      <c r="M2032" s="30"/>
      <c r="N2032" s="662">
        <v>0.26</v>
      </c>
      <c r="O2032" s="30">
        <v>4</v>
      </c>
      <c r="P2032" s="30">
        <v>11.25</v>
      </c>
      <c r="Q2032" s="662">
        <f t="shared" si="31"/>
        <v>2.925</v>
      </c>
    </row>
    <row r="2033" s="1" customFormat="1" spans="1:17">
      <c r="A2033" s="650">
        <v>843</v>
      </c>
      <c r="B2033" s="679" t="s">
        <v>12978</v>
      </c>
      <c r="C2033" s="680" t="s">
        <v>12979</v>
      </c>
      <c r="D2033" s="30"/>
      <c r="E2033" s="30"/>
      <c r="F2033" s="26" t="s">
        <v>1287</v>
      </c>
      <c r="G2033" s="30"/>
      <c r="H2033" s="30"/>
      <c r="I2033" s="30"/>
      <c r="J2033" s="30"/>
      <c r="K2033" s="30"/>
      <c r="L2033" s="30"/>
      <c r="M2033" s="30"/>
      <c r="N2033" s="662">
        <v>0.33</v>
      </c>
      <c r="O2033" s="30">
        <v>5</v>
      </c>
      <c r="P2033" s="30">
        <v>11.25</v>
      </c>
      <c r="Q2033" s="662">
        <f t="shared" si="31"/>
        <v>3.7125</v>
      </c>
    </row>
    <row r="2034" s="1" customFormat="1" spans="1:17">
      <c r="A2034" s="650">
        <v>844</v>
      </c>
      <c r="B2034" s="679" t="s">
        <v>12980</v>
      </c>
      <c r="C2034" s="680" t="s">
        <v>12981</v>
      </c>
      <c r="D2034" s="30"/>
      <c r="E2034" s="30"/>
      <c r="F2034" s="26" t="s">
        <v>1287</v>
      </c>
      <c r="G2034" s="30"/>
      <c r="H2034" s="30"/>
      <c r="I2034" s="30"/>
      <c r="J2034" s="30"/>
      <c r="K2034" s="30"/>
      <c r="L2034" s="30"/>
      <c r="M2034" s="30"/>
      <c r="N2034" s="662">
        <v>0.46</v>
      </c>
      <c r="O2034" s="30">
        <v>7</v>
      </c>
      <c r="P2034" s="30">
        <v>11.25</v>
      </c>
      <c r="Q2034" s="662">
        <f t="shared" si="31"/>
        <v>5.175</v>
      </c>
    </row>
    <row r="2035" s="1" customFormat="1" spans="1:17">
      <c r="A2035" s="650">
        <v>845</v>
      </c>
      <c r="B2035" s="679" t="s">
        <v>12982</v>
      </c>
      <c r="C2035" s="680" t="s">
        <v>11912</v>
      </c>
      <c r="D2035" s="30"/>
      <c r="E2035" s="30"/>
      <c r="F2035" s="26" t="s">
        <v>1287</v>
      </c>
      <c r="G2035" s="30"/>
      <c r="H2035" s="30"/>
      <c r="I2035" s="30"/>
      <c r="J2035" s="30"/>
      <c r="K2035" s="30"/>
      <c r="L2035" s="30"/>
      <c r="M2035" s="30"/>
      <c r="N2035" s="662">
        <v>0.14</v>
      </c>
      <c r="O2035" s="30">
        <v>2</v>
      </c>
      <c r="P2035" s="30">
        <v>11.25</v>
      </c>
      <c r="Q2035" s="662">
        <f t="shared" si="31"/>
        <v>1.575</v>
      </c>
    </row>
    <row r="2036" s="1" customFormat="1" spans="1:17">
      <c r="A2036" s="650">
        <v>846</v>
      </c>
      <c r="B2036" s="679" t="s">
        <v>1866</v>
      </c>
      <c r="C2036" s="680" t="s">
        <v>12983</v>
      </c>
      <c r="D2036" s="30"/>
      <c r="E2036" s="30"/>
      <c r="F2036" s="26" t="s">
        <v>1287</v>
      </c>
      <c r="G2036" s="30"/>
      <c r="H2036" s="30"/>
      <c r="I2036" s="30"/>
      <c r="J2036" s="30"/>
      <c r="K2036" s="30"/>
      <c r="L2036" s="30"/>
      <c r="M2036" s="30"/>
      <c r="N2036" s="662">
        <v>0.26</v>
      </c>
      <c r="O2036" s="30">
        <v>4</v>
      </c>
      <c r="P2036" s="30">
        <v>11.25</v>
      </c>
      <c r="Q2036" s="662">
        <f t="shared" si="31"/>
        <v>2.925</v>
      </c>
    </row>
    <row r="2037" s="1" customFormat="1" spans="1:17">
      <c r="A2037" s="650">
        <v>847</v>
      </c>
      <c r="B2037" s="679" t="s">
        <v>12984</v>
      </c>
      <c r="C2037" s="680" t="s">
        <v>12985</v>
      </c>
      <c r="D2037" s="30"/>
      <c r="E2037" s="30"/>
      <c r="F2037" s="26" t="s">
        <v>1287</v>
      </c>
      <c r="G2037" s="30"/>
      <c r="H2037" s="30"/>
      <c r="I2037" s="30"/>
      <c r="J2037" s="30"/>
      <c r="K2037" s="30"/>
      <c r="L2037" s="30"/>
      <c r="M2037" s="30"/>
      <c r="N2037" s="662">
        <v>0.4</v>
      </c>
      <c r="O2037" s="30">
        <v>6</v>
      </c>
      <c r="P2037" s="30">
        <v>11.25</v>
      </c>
      <c r="Q2037" s="662">
        <f t="shared" si="31"/>
        <v>4.5</v>
      </c>
    </row>
    <row r="2038" s="1" customFormat="1" spans="1:17">
      <c r="A2038" s="650">
        <v>848</v>
      </c>
      <c r="B2038" s="679" t="s">
        <v>1414</v>
      </c>
      <c r="C2038" s="680" t="s">
        <v>5598</v>
      </c>
      <c r="D2038" s="30"/>
      <c r="E2038" s="30"/>
      <c r="F2038" s="26" t="s">
        <v>1287</v>
      </c>
      <c r="G2038" s="30"/>
      <c r="H2038" s="30"/>
      <c r="I2038" s="30"/>
      <c r="J2038" s="30"/>
      <c r="K2038" s="30"/>
      <c r="L2038" s="30"/>
      <c r="M2038" s="30"/>
      <c r="N2038" s="662">
        <v>0.26</v>
      </c>
      <c r="O2038" s="30">
        <v>4</v>
      </c>
      <c r="P2038" s="30">
        <v>11.25</v>
      </c>
      <c r="Q2038" s="662">
        <f t="shared" si="31"/>
        <v>2.925</v>
      </c>
    </row>
    <row r="2039" s="1" customFormat="1" spans="1:17">
      <c r="A2039" s="650">
        <v>849</v>
      </c>
      <c r="B2039" s="679" t="s">
        <v>9744</v>
      </c>
      <c r="C2039" s="680" t="s">
        <v>12986</v>
      </c>
      <c r="D2039" s="30"/>
      <c r="E2039" s="30"/>
      <c r="F2039" s="26" t="s">
        <v>1287</v>
      </c>
      <c r="G2039" s="30"/>
      <c r="H2039" s="30"/>
      <c r="I2039" s="30"/>
      <c r="J2039" s="30"/>
      <c r="K2039" s="30"/>
      <c r="L2039" s="30"/>
      <c r="M2039" s="30"/>
      <c r="N2039" s="662">
        <v>0.2</v>
      </c>
      <c r="O2039" s="30">
        <v>3</v>
      </c>
      <c r="P2039" s="30">
        <v>11.25</v>
      </c>
      <c r="Q2039" s="662">
        <f t="shared" si="31"/>
        <v>2.25</v>
      </c>
    </row>
    <row r="2040" s="1" customFormat="1" spans="1:17">
      <c r="A2040" s="650">
        <v>850</v>
      </c>
      <c r="B2040" s="679" t="s">
        <v>12987</v>
      </c>
      <c r="C2040" s="680" t="s">
        <v>11569</v>
      </c>
      <c r="D2040" s="30"/>
      <c r="E2040" s="30"/>
      <c r="F2040" s="26" t="s">
        <v>1287</v>
      </c>
      <c r="G2040" s="30"/>
      <c r="H2040" s="30"/>
      <c r="I2040" s="30"/>
      <c r="J2040" s="30"/>
      <c r="K2040" s="30"/>
      <c r="L2040" s="30"/>
      <c r="M2040" s="30"/>
      <c r="N2040" s="662">
        <v>0.26</v>
      </c>
      <c r="O2040" s="30">
        <v>4</v>
      </c>
      <c r="P2040" s="30">
        <v>11.25</v>
      </c>
      <c r="Q2040" s="662">
        <f t="shared" si="31"/>
        <v>2.925</v>
      </c>
    </row>
    <row r="2041" s="1" customFormat="1" spans="1:17">
      <c r="A2041" s="650">
        <v>851</v>
      </c>
      <c r="B2041" s="679" t="s">
        <v>12988</v>
      </c>
      <c r="C2041" s="680" t="s">
        <v>12989</v>
      </c>
      <c r="D2041" s="30"/>
      <c r="E2041" s="30"/>
      <c r="F2041" s="26" t="s">
        <v>1287</v>
      </c>
      <c r="G2041" s="30"/>
      <c r="H2041" s="30"/>
      <c r="I2041" s="30"/>
      <c r="J2041" s="30"/>
      <c r="K2041" s="30"/>
      <c r="L2041" s="30"/>
      <c r="M2041" s="30"/>
      <c r="N2041" s="662">
        <v>0.26</v>
      </c>
      <c r="O2041" s="30">
        <v>4</v>
      </c>
      <c r="P2041" s="30">
        <v>11.25</v>
      </c>
      <c r="Q2041" s="662">
        <f t="shared" si="31"/>
        <v>2.925</v>
      </c>
    </row>
    <row r="2042" s="1" customFormat="1" spans="1:17">
      <c r="A2042" s="650">
        <v>852</v>
      </c>
      <c r="B2042" s="679" t="s">
        <v>12990</v>
      </c>
      <c r="C2042" s="680" t="s">
        <v>12991</v>
      </c>
      <c r="D2042" s="30"/>
      <c r="E2042" s="30"/>
      <c r="F2042" s="26" t="s">
        <v>1287</v>
      </c>
      <c r="G2042" s="30"/>
      <c r="H2042" s="30"/>
      <c r="I2042" s="30"/>
      <c r="J2042" s="30"/>
      <c r="K2042" s="30"/>
      <c r="L2042" s="30"/>
      <c r="M2042" s="30"/>
      <c r="N2042" s="662">
        <v>0.33</v>
      </c>
      <c r="O2042" s="30">
        <v>5</v>
      </c>
      <c r="P2042" s="30">
        <v>11.25</v>
      </c>
      <c r="Q2042" s="662">
        <f t="shared" si="31"/>
        <v>3.7125</v>
      </c>
    </row>
    <row r="2043" s="1" customFormat="1" spans="1:17">
      <c r="A2043" s="650">
        <v>853</v>
      </c>
      <c r="B2043" s="679" t="s">
        <v>12992</v>
      </c>
      <c r="C2043" s="680" t="s">
        <v>12993</v>
      </c>
      <c r="D2043" s="30"/>
      <c r="E2043" s="30"/>
      <c r="F2043" s="26" t="s">
        <v>1287</v>
      </c>
      <c r="G2043" s="30"/>
      <c r="H2043" s="30"/>
      <c r="I2043" s="30"/>
      <c r="J2043" s="30"/>
      <c r="K2043" s="30"/>
      <c r="L2043" s="30"/>
      <c r="M2043" s="30"/>
      <c r="N2043" s="662">
        <v>0.26</v>
      </c>
      <c r="O2043" s="30">
        <v>4</v>
      </c>
      <c r="P2043" s="30">
        <v>11.25</v>
      </c>
      <c r="Q2043" s="662">
        <f t="shared" si="31"/>
        <v>2.925</v>
      </c>
    </row>
    <row r="2044" s="1" customFormat="1" spans="1:17">
      <c r="A2044" s="650">
        <v>854</v>
      </c>
      <c r="B2044" s="679" t="s">
        <v>12994</v>
      </c>
      <c r="C2044" s="680" t="s">
        <v>12995</v>
      </c>
      <c r="D2044" s="30"/>
      <c r="E2044" s="30"/>
      <c r="F2044" s="26" t="s">
        <v>1287</v>
      </c>
      <c r="G2044" s="30"/>
      <c r="H2044" s="30"/>
      <c r="I2044" s="30"/>
      <c r="J2044" s="30"/>
      <c r="K2044" s="30"/>
      <c r="L2044" s="30"/>
      <c r="M2044" s="30"/>
      <c r="N2044" s="662">
        <v>0.33</v>
      </c>
      <c r="O2044" s="30">
        <v>5</v>
      </c>
      <c r="P2044" s="30">
        <v>11.25</v>
      </c>
      <c r="Q2044" s="662">
        <f t="shared" si="31"/>
        <v>3.7125</v>
      </c>
    </row>
    <row r="2045" s="1" customFormat="1" spans="1:17">
      <c r="A2045" s="650">
        <v>855</v>
      </c>
      <c r="B2045" s="679" t="s">
        <v>12996</v>
      </c>
      <c r="C2045" s="680" t="s">
        <v>12997</v>
      </c>
      <c r="D2045" s="30"/>
      <c r="E2045" s="30"/>
      <c r="F2045" s="26" t="s">
        <v>1287</v>
      </c>
      <c r="G2045" s="30"/>
      <c r="H2045" s="30"/>
      <c r="I2045" s="30"/>
      <c r="J2045" s="30"/>
      <c r="K2045" s="30"/>
      <c r="L2045" s="30"/>
      <c r="M2045" s="30"/>
      <c r="N2045" s="662">
        <v>0.26</v>
      </c>
      <c r="O2045" s="30">
        <v>4</v>
      </c>
      <c r="P2045" s="30">
        <v>11.25</v>
      </c>
      <c r="Q2045" s="662">
        <f t="shared" si="31"/>
        <v>2.925</v>
      </c>
    </row>
    <row r="2046" s="1" customFormat="1" spans="1:17">
      <c r="A2046" s="650">
        <v>856</v>
      </c>
      <c r="B2046" s="679" t="s">
        <v>12998</v>
      </c>
      <c r="C2046" s="680" t="s">
        <v>2089</v>
      </c>
      <c r="D2046" s="30"/>
      <c r="E2046" s="30"/>
      <c r="F2046" s="26" t="s">
        <v>1287</v>
      </c>
      <c r="G2046" s="30"/>
      <c r="H2046" s="30"/>
      <c r="I2046" s="30"/>
      <c r="J2046" s="30"/>
      <c r="K2046" s="30"/>
      <c r="L2046" s="30"/>
      <c r="M2046" s="30"/>
      <c r="N2046" s="662">
        <v>0.33</v>
      </c>
      <c r="O2046" s="30">
        <v>5</v>
      </c>
      <c r="P2046" s="30">
        <v>11.25</v>
      </c>
      <c r="Q2046" s="662">
        <f t="shared" si="31"/>
        <v>3.7125</v>
      </c>
    </row>
    <row r="2047" s="1" customFormat="1" spans="1:17">
      <c r="A2047" s="650">
        <v>857</v>
      </c>
      <c r="B2047" s="679" t="s">
        <v>12998</v>
      </c>
      <c r="C2047" s="680" t="s">
        <v>2089</v>
      </c>
      <c r="D2047" s="30"/>
      <c r="E2047" s="30"/>
      <c r="F2047" s="26" t="s">
        <v>1287</v>
      </c>
      <c r="G2047" s="30"/>
      <c r="H2047" s="30"/>
      <c r="I2047" s="30"/>
      <c r="J2047" s="30"/>
      <c r="K2047" s="30"/>
      <c r="L2047" s="30"/>
      <c r="M2047" s="30"/>
      <c r="N2047" s="662">
        <v>0.14</v>
      </c>
      <c r="O2047" s="30">
        <v>2</v>
      </c>
      <c r="P2047" s="30">
        <v>11.25</v>
      </c>
      <c r="Q2047" s="662">
        <f t="shared" si="31"/>
        <v>1.575</v>
      </c>
    </row>
    <row r="2048" s="1" customFormat="1" spans="1:17">
      <c r="A2048" s="650">
        <v>858</v>
      </c>
      <c r="B2048" s="679" t="s">
        <v>12999</v>
      </c>
      <c r="C2048" s="680" t="s">
        <v>13000</v>
      </c>
      <c r="D2048" s="30"/>
      <c r="E2048" s="30"/>
      <c r="F2048" s="26" t="s">
        <v>1287</v>
      </c>
      <c r="G2048" s="30"/>
      <c r="H2048" s="30"/>
      <c r="I2048" s="30"/>
      <c r="J2048" s="30"/>
      <c r="K2048" s="30"/>
      <c r="L2048" s="30"/>
      <c r="M2048" s="30"/>
      <c r="N2048" s="662">
        <v>0.2</v>
      </c>
      <c r="O2048" s="30">
        <v>3</v>
      </c>
      <c r="P2048" s="30">
        <v>11.25</v>
      </c>
      <c r="Q2048" s="662">
        <f t="shared" si="31"/>
        <v>2.25</v>
      </c>
    </row>
    <row r="2049" s="1" customFormat="1" spans="1:17">
      <c r="A2049" s="650">
        <v>859</v>
      </c>
      <c r="B2049" s="679" t="s">
        <v>13001</v>
      </c>
      <c r="C2049" s="680" t="s">
        <v>13002</v>
      </c>
      <c r="D2049" s="30"/>
      <c r="E2049" s="30"/>
      <c r="F2049" s="26" t="s">
        <v>1287</v>
      </c>
      <c r="G2049" s="30"/>
      <c r="H2049" s="30"/>
      <c r="I2049" s="30"/>
      <c r="J2049" s="30"/>
      <c r="K2049" s="30"/>
      <c r="L2049" s="30"/>
      <c r="M2049" s="30"/>
      <c r="N2049" s="662">
        <v>0.33</v>
      </c>
      <c r="O2049" s="30">
        <v>5</v>
      </c>
      <c r="P2049" s="30">
        <v>11.25</v>
      </c>
      <c r="Q2049" s="662">
        <f t="shared" si="31"/>
        <v>3.7125</v>
      </c>
    </row>
    <row r="2050" s="1" customFormat="1" spans="1:17">
      <c r="A2050" s="650">
        <v>860</v>
      </c>
      <c r="B2050" s="679" t="s">
        <v>13003</v>
      </c>
      <c r="C2050" s="56" t="s">
        <v>13004</v>
      </c>
      <c r="D2050" s="30"/>
      <c r="E2050" s="30"/>
      <c r="F2050" s="26" t="s">
        <v>1287</v>
      </c>
      <c r="G2050" s="30"/>
      <c r="H2050" s="30"/>
      <c r="I2050" s="30"/>
      <c r="J2050" s="30"/>
      <c r="K2050" s="30"/>
      <c r="L2050" s="30"/>
      <c r="M2050" s="30"/>
      <c r="N2050" s="662">
        <v>0.26</v>
      </c>
      <c r="O2050" s="30">
        <v>4</v>
      </c>
      <c r="P2050" s="30">
        <v>11.25</v>
      </c>
      <c r="Q2050" s="662">
        <f t="shared" si="31"/>
        <v>2.925</v>
      </c>
    </row>
    <row r="2051" s="1" customFormat="1" spans="1:17">
      <c r="A2051" s="650">
        <v>861</v>
      </c>
      <c r="B2051" s="679" t="s">
        <v>13005</v>
      </c>
      <c r="C2051" s="680" t="s">
        <v>13006</v>
      </c>
      <c r="D2051" s="30"/>
      <c r="E2051" s="30"/>
      <c r="F2051" s="26" t="s">
        <v>1287</v>
      </c>
      <c r="G2051" s="30"/>
      <c r="H2051" s="30"/>
      <c r="I2051" s="30"/>
      <c r="J2051" s="30"/>
      <c r="K2051" s="30"/>
      <c r="L2051" s="30"/>
      <c r="M2051" s="30"/>
      <c r="N2051" s="662">
        <v>0.2</v>
      </c>
      <c r="O2051" s="30">
        <v>3</v>
      </c>
      <c r="P2051" s="30">
        <v>11.25</v>
      </c>
      <c r="Q2051" s="662">
        <f t="shared" si="31"/>
        <v>2.25</v>
      </c>
    </row>
    <row r="2052" s="1" customFormat="1" spans="1:17">
      <c r="A2052" s="650">
        <v>862</v>
      </c>
      <c r="B2052" s="679" t="s">
        <v>13007</v>
      </c>
      <c r="C2052" s="680" t="s">
        <v>13008</v>
      </c>
      <c r="D2052" s="30"/>
      <c r="E2052" s="30"/>
      <c r="F2052" s="26" t="s">
        <v>1287</v>
      </c>
      <c r="G2052" s="30"/>
      <c r="H2052" s="30"/>
      <c r="I2052" s="30"/>
      <c r="J2052" s="30"/>
      <c r="K2052" s="30"/>
      <c r="L2052" s="30"/>
      <c r="M2052" s="30"/>
      <c r="N2052" s="662">
        <v>0.46</v>
      </c>
      <c r="O2052" s="30">
        <v>7</v>
      </c>
      <c r="P2052" s="30">
        <v>11.25</v>
      </c>
      <c r="Q2052" s="662">
        <f t="shared" si="31"/>
        <v>5.175</v>
      </c>
    </row>
    <row r="2053" s="1" customFormat="1" spans="1:17">
      <c r="A2053" s="650">
        <v>863</v>
      </c>
      <c r="B2053" s="679" t="s">
        <v>13009</v>
      </c>
      <c r="C2053" s="680" t="s">
        <v>13010</v>
      </c>
      <c r="D2053" s="30"/>
      <c r="E2053" s="30"/>
      <c r="F2053" s="26" t="s">
        <v>1287</v>
      </c>
      <c r="G2053" s="30"/>
      <c r="H2053" s="30"/>
      <c r="I2053" s="30"/>
      <c r="J2053" s="30"/>
      <c r="K2053" s="30"/>
      <c r="L2053" s="30"/>
      <c r="M2053" s="30"/>
      <c r="N2053" s="662">
        <v>0.2</v>
      </c>
      <c r="O2053" s="30">
        <v>3</v>
      </c>
      <c r="P2053" s="30">
        <v>11.25</v>
      </c>
      <c r="Q2053" s="662">
        <f t="shared" si="31"/>
        <v>2.25</v>
      </c>
    </row>
    <row r="2054" s="1" customFormat="1" spans="1:17">
      <c r="A2054" s="650">
        <v>864</v>
      </c>
      <c r="B2054" s="691" t="s">
        <v>13009</v>
      </c>
      <c r="C2054" s="680" t="s">
        <v>13010</v>
      </c>
      <c r="D2054" s="30"/>
      <c r="E2054" s="30"/>
      <c r="F2054" s="26" t="s">
        <v>1287</v>
      </c>
      <c r="G2054" s="30"/>
      <c r="H2054" s="30"/>
      <c r="I2054" s="30"/>
      <c r="J2054" s="30"/>
      <c r="K2054" s="30"/>
      <c r="L2054" s="30"/>
      <c r="M2054" s="30"/>
      <c r="N2054" s="662">
        <v>0.14</v>
      </c>
      <c r="O2054" s="30">
        <v>2</v>
      </c>
      <c r="P2054" s="30">
        <v>11.25</v>
      </c>
      <c r="Q2054" s="662">
        <f t="shared" ref="Q2054:Q2117" si="32">N2054*11.25</f>
        <v>1.575</v>
      </c>
    </row>
    <row r="2055" s="1" customFormat="1" spans="1:17">
      <c r="A2055" s="650">
        <v>865</v>
      </c>
      <c r="B2055" s="679" t="s">
        <v>13011</v>
      </c>
      <c r="C2055" s="680" t="s">
        <v>13012</v>
      </c>
      <c r="D2055" s="30"/>
      <c r="E2055" s="30"/>
      <c r="F2055" s="26" t="s">
        <v>1287</v>
      </c>
      <c r="G2055" s="30"/>
      <c r="H2055" s="30"/>
      <c r="I2055" s="30"/>
      <c r="J2055" s="30"/>
      <c r="K2055" s="30"/>
      <c r="L2055" s="30"/>
      <c r="M2055" s="30"/>
      <c r="N2055" s="662">
        <v>0.33</v>
      </c>
      <c r="O2055" s="30">
        <v>5</v>
      </c>
      <c r="P2055" s="30">
        <v>11.25</v>
      </c>
      <c r="Q2055" s="662">
        <f t="shared" si="32"/>
        <v>3.7125</v>
      </c>
    </row>
    <row r="2056" s="1" customFormat="1" spans="1:17">
      <c r="A2056" s="650">
        <v>866</v>
      </c>
      <c r="B2056" s="679" t="s">
        <v>13013</v>
      </c>
      <c r="C2056" s="56" t="s">
        <v>13014</v>
      </c>
      <c r="D2056" s="30"/>
      <c r="E2056" s="30"/>
      <c r="F2056" s="26" t="s">
        <v>1287</v>
      </c>
      <c r="G2056" s="30"/>
      <c r="H2056" s="30"/>
      <c r="I2056" s="30"/>
      <c r="J2056" s="30"/>
      <c r="K2056" s="30"/>
      <c r="L2056" s="30"/>
      <c r="M2056" s="30"/>
      <c r="N2056" s="662">
        <v>0.26</v>
      </c>
      <c r="O2056" s="30">
        <v>4</v>
      </c>
      <c r="P2056" s="30">
        <v>11.25</v>
      </c>
      <c r="Q2056" s="662">
        <f t="shared" si="32"/>
        <v>2.925</v>
      </c>
    </row>
    <row r="2057" s="1" customFormat="1" spans="1:17">
      <c r="A2057" s="650">
        <v>867</v>
      </c>
      <c r="B2057" s="679" t="s">
        <v>13015</v>
      </c>
      <c r="C2057" s="680" t="s">
        <v>13016</v>
      </c>
      <c r="D2057" s="30"/>
      <c r="E2057" s="30"/>
      <c r="F2057" s="26" t="s">
        <v>1287</v>
      </c>
      <c r="G2057" s="30"/>
      <c r="H2057" s="30"/>
      <c r="I2057" s="30"/>
      <c r="J2057" s="30"/>
      <c r="K2057" s="30"/>
      <c r="L2057" s="30"/>
      <c r="M2057" s="30"/>
      <c r="N2057" s="662">
        <v>0.2</v>
      </c>
      <c r="O2057" s="30">
        <v>3</v>
      </c>
      <c r="P2057" s="30">
        <v>11.25</v>
      </c>
      <c r="Q2057" s="662">
        <f t="shared" si="32"/>
        <v>2.25</v>
      </c>
    </row>
    <row r="2058" s="1" customFormat="1" spans="1:17">
      <c r="A2058" s="650">
        <v>868</v>
      </c>
      <c r="B2058" s="679" t="s">
        <v>13017</v>
      </c>
      <c r="C2058" s="680" t="s">
        <v>13018</v>
      </c>
      <c r="D2058" s="30"/>
      <c r="E2058" s="30"/>
      <c r="F2058" s="26" t="s">
        <v>1287</v>
      </c>
      <c r="G2058" s="30"/>
      <c r="H2058" s="30"/>
      <c r="I2058" s="30"/>
      <c r="J2058" s="30"/>
      <c r="K2058" s="30"/>
      <c r="L2058" s="30"/>
      <c r="M2058" s="30"/>
      <c r="N2058" s="662">
        <v>0.33</v>
      </c>
      <c r="O2058" s="30">
        <v>5</v>
      </c>
      <c r="P2058" s="30">
        <v>11.25</v>
      </c>
      <c r="Q2058" s="662">
        <f t="shared" si="32"/>
        <v>3.7125</v>
      </c>
    </row>
    <row r="2059" s="1" customFormat="1" spans="1:17">
      <c r="A2059" s="650">
        <v>869</v>
      </c>
      <c r="B2059" s="679" t="s">
        <v>13019</v>
      </c>
      <c r="C2059" s="680" t="s">
        <v>13020</v>
      </c>
      <c r="D2059" s="30"/>
      <c r="E2059" s="30"/>
      <c r="F2059" s="26" t="s">
        <v>1287</v>
      </c>
      <c r="G2059" s="30"/>
      <c r="H2059" s="30"/>
      <c r="I2059" s="30"/>
      <c r="J2059" s="30"/>
      <c r="K2059" s="30"/>
      <c r="L2059" s="30"/>
      <c r="M2059" s="30"/>
      <c r="N2059" s="662">
        <v>0.33</v>
      </c>
      <c r="O2059" s="30">
        <v>5</v>
      </c>
      <c r="P2059" s="30">
        <v>11.25</v>
      </c>
      <c r="Q2059" s="662">
        <f t="shared" si="32"/>
        <v>3.7125</v>
      </c>
    </row>
    <row r="2060" s="1" customFormat="1" spans="1:17">
      <c r="A2060" s="650">
        <v>870</v>
      </c>
      <c r="B2060" s="679" t="s">
        <v>13021</v>
      </c>
      <c r="C2060" s="680" t="s">
        <v>12023</v>
      </c>
      <c r="D2060" s="30"/>
      <c r="E2060" s="30"/>
      <c r="F2060" s="26" t="s">
        <v>1287</v>
      </c>
      <c r="G2060" s="30"/>
      <c r="H2060" s="30"/>
      <c r="I2060" s="30"/>
      <c r="J2060" s="30"/>
      <c r="K2060" s="30"/>
      <c r="L2060" s="30"/>
      <c r="M2060" s="30"/>
      <c r="N2060" s="662">
        <v>0.26</v>
      </c>
      <c r="O2060" s="30">
        <v>4</v>
      </c>
      <c r="P2060" s="30">
        <v>11.25</v>
      </c>
      <c r="Q2060" s="662">
        <f t="shared" si="32"/>
        <v>2.925</v>
      </c>
    </row>
    <row r="2061" s="1" customFormat="1" spans="1:17">
      <c r="A2061" s="650">
        <v>871</v>
      </c>
      <c r="B2061" s="679" t="s">
        <v>13022</v>
      </c>
      <c r="C2061" s="680" t="s">
        <v>13023</v>
      </c>
      <c r="D2061" s="30"/>
      <c r="E2061" s="30"/>
      <c r="F2061" s="26" t="s">
        <v>1287</v>
      </c>
      <c r="G2061" s="30"/>
      <c r="H2061" s="30"/>
      <c r="I2061" s="30"/>
      <c r="J2061" s="30"/>
      <c r="K2061" s="30"/>
      <c r="L2061" s="30"/>
      <c r="M2061" s="30"/>
      <c r="N2061" s="662">
        <v>0.07</v>
      </c>
      <c r="O2061" s="30">
        <v>1</v>
      </c>
      <c r="P2061" s="30">
        <v>11.25</v>
      </c>
      <c r="Q2061" s="662">
        <f t="shared" si="32"/>
        <v>0.7875</v>
      </c>
    </row>
    <row r="2062" s="1" customFormat="1" spans="1:17">
      <c r="A2062" s="650">
        <v>872</v>
      </c>
      <c r="B2062" s="679" t="s">
        <v>13024</v>
      </c>
      <c r="C2062" s="680" t="s">
        <v>13025</v>
      </c>
      <c r="D2062" s="30"/>
      <c r="E2062" s="30"/>
      <c r="F2062" s="26" t="s">
        <v>1287</v>
      </c>
      <c r="G2062" s="30"/>
      <c r="H2062" s="30"/>
      <c r="I2062" s="30"/>
      <c r="J2062" s="30"/>
      <c r="K2062" s="30"/>
      <c r="L2062" s="30"/>
      <c r="M2062" s="30"/>
      <c r="N2062" s="662">
        <v>0.46</v>
      </c>
      <c r="O2062" s="30">
        <v>7</v>
      </c>
      <c r="P2062" s="30">
        <v>11.25</v>
      </c>
      <c r="Q2062" s="662">
        <f t="shared" si="32"/>
        <v>5.175</v>
      </c>
    </row>
    <row r="2063" s="1" customFormat="1" spans="1:17">
      <c r="A2063" s="650">
        <v>873</v>
      </c>
      <c r="B2063" s="679" t="s">
        <v>11276</v>
      </c>
      <c r="C2063" s="56" t="s">
        <v>13026</v>
      </c>
      <c r="D2063" s="30"/>
      <c r="E2063" s="30"/>
      <c r="F2063" s="26" t="s">
        <v>1287</v>
      </c>
      <c r="G2063" s="30"/>
      <c r="H2063" s="30"/>
      <c r="I2063" s="30"/>
      <c r="J2063" s="30"/>
      <c r="K2063" s="30"/>
      <c r="L2063" s="30"/>
      <c r="M2063" s="30"/>
      <c r="N2063" s="662">
        <v>0.33</v>
      </c>
      <c r="O2063" s="30">
        <v>5</v>
      </c>
      <c r="P2063" s="30">
        <v>11.25</v>
      </c>
      <c r="Q2063" s="662">
        <f t="shared" si="32"/>
        <v>3.7125</v>
      </c>
    </row>
    <row r="2064" s="1" customFormat="1" spans="1:17">
      <c r="A2064" s="650">
        <v>874</v>
      </c>
      <c r="B2064" s="679" t="s">
        <v>13027</v>
      </c>
      <c r="C2064" s="680" t="s">
        <v>13028</v>
      </c>
      <c r="D2064" s="30"/>
      <c r="E2064" s="30"/>
      <c r="F2064" s="26" t="s">
        <v>1287</v>
      </c>
      <c r="G2064" s="30"/>
      <c r="H2064" s="30"/>
      <c r="I2064" s="30"/>
      <c r="J2064" s="30"/>
      <c r="K2064" s="30"/>
      <c r="L2064" s="30"/>
      <c r="M2064" s="30"/>
      <c r="N2064" s="662">
        <v>0.33</v>
      </c>
      <c r="O2064" s="30">
        <v>5</v>
      </c>
      <c r="P2064" s="30">
        <v>11.25</v>
      </c>
      <c r="Q2064" s="662">
        <f t="shared" si="32"/>
        <v>3.7125</v>
      </c>
    </row>
    <row r="2065" s="1" customFormat="1" spans="1:17">
      <c r="A2065" s="650">
        <v>875</v>
      </c>
      <c r="B2065" s="679" t="s">
        <v>13029</v>
      </c>
      <c r="C2065" s="680" t="s">
        <v>12056</v>
      </c>
      <c r="D2065" s="30"/>
      <c r="E2065" s="30"/>
      <c r="F2065" s="26" t="s">
        <v>1287</v>
      </c>
      <c r="G2065" s="30"/>
      <c r="H2065" s="30"/>
      <c r="I2065" s="30"/>
      <c r="J2065" s="30"/>
      <c r="K2065" s="30"/>
      <c r="L2065" s="30"/>
      <c r="M2065" s="30"/>
      <c r="N2065" s="662">
        <v>0.2</v>
      </c>
      <c r="O2065" s="30">
        <v>3</v>
      </c>
      <c r="P2065" s="30">
        <v>11.25</v>
      </c>
      <c r="Q2065" s="662">
        <f t="shared" si="32"/>
        <v>2.25</v>
      </c>
    </row>
    <row r="2066" s="1" customFormat="1" spans="1:17">
      <c r="A2066" s="650">
        <v>876</v>
      </c>
      <c r="B2066" s="679" t="s">
        <v>13030</v>
      </c>
      <c r="C2066" s="680" t="s">
        <v>13031</v>
      </c>
      <c r="D2066" s="30"/>
      <c r="E2066" s="30"/>
      <c r="F2066" s="26" t="s">
        <v>1287</v>
      </c>
      <c r="G2066" s="30"/>
      <c r="H2066" s="30"/>
      <c r="I2066" s="30"/>
      <c r="J2066" s="30"/>
      <c r="K2066" s="30"/>
      <c r="L2066" s="30"/>
      <c r="M2066" s="30"/>
      <c r="N2066" s="662">
        <v>0.33</v>
      </c>
      <c r="O2066" s="30">
        <v>5</v>
      </c>
      <c r="P2066" s="30">
        <v>11.25</v>
      </c>
      <c r="Q2066" s="662">
        <f t="shared" si="32"/>
        <v>3.7125</v>
      </c>
    </row>
    <row r="2067" s="1" customFormat="1" spans="1:17">
      <c r="A2067" s="650">
        <v>877</v>
      </c>
      <c r="B2067" s="679" t="s">
        <v>13032</v>
      </c>
      <c r="C2067" s="680" t="s">
        <v>13033</v>
      </c>
      <c r="D2067" s="30"/>
      <c r="E2067" s="30"/>
      <c r="F2067" s="26" t="s">
        <v>1287</v>
      </c>
      <c r="G2067" s="30"/>
      <c r="H2067" s="30"/>
      <c r="I2067" s="30"/>
      <c r="J2067" s="30"/>
      <c r="K2067" s="30"/>
      <c r="L2067" s="30"/>
      <c r="M2067" s="30"/>
      <c r="N2067" s="662">
        <v>0.2</v>
      </c>
      <c r="O2067" s="30">
        <v>3</v>
      </c>
      <c r="P2067" s="30">
        <v>11.25</v>
      </c>
      <c r="Q2067" s="662">
        <f t="shared" si="32"/>
        <v>2.25</v>
      </c>
    </row>
    <row r="2068" s="1" customFormat="1" spans="1:17">
      <c r="A2068" s="650">
        <v>878</v>
      </c>
      <c r="B2068" s="679" t="s">
        <v>9121</v>
      </c>
      <c r="C2068" s="680" t="s">
        <v>13034</v>
      </c>
      <c r="D2068" s="30"/>
      <c r="E2068" s="30"/>
      <c r="F2068" s="26" t="s">
        <v>1287</v>
      </c>
      <c r="G2068" s="30"/>
      <c r="H2068" s="30"/>
      <c r="I2068" s="30"/>
      <c r="J2068" s="30"/>
      <c r="K2068" s="30"/>
      <c r="L2068" s="30"/>
      <c r="M2068" s="30"/>
      <c r="N2068" s="662">
        <v>0.33</v>
      </c>
      <c r="O2068" s="30">
        <v>5</v>
      </c>
      <c r="P2068" s="30">
        <v>11.25</v>
      </c>
      <c r="Q2068" s="662">
        <f t="shared" si="32"/>
        <v>3.7125</v>
      </c>
    </row>
    <row r="2069" s="1" customFormat="1" spans="1:17">
      <c r="A2069" s="650">
        <v>879</v>
      </c>
      <c r="B2069" s="679" t="s">
        <v>13035</v>
      </c>
      <c r="C2069" s="680" t="s">
        <v>13036</v>
      </c>
      <c r="D2069" s="30"/>
      <c r="E2069" s="30"/>
      <c r="F2069" s="26" t="s">
        <v>1287</v>
      </c>
      <c r="G2069" s="30"/>
      <c r="H2069" s="30"/>
      <c r="I2069" s="30"/>
      <c r="J2069" s="30"/>
      <c r="K2069" s="30"/>
      <c r="L2069" s="30"/>
      <c r="M2069" s="30"/>
      <c r="N2069" s="662">
        <v>0.26</v>
      </c>
      <c r="O2069" s="30">
        <v>4</v>
      </c>
      <c r="P2069" s="30">
        <v>11.25</v>
      </c>
      <c r="Q2069" s="662">
        <f t="shared" si="32"/>
        <v>2.925</v>
      </c>
    </row>
    <row r="2070" s="1" customFormat="1" spans="1:17">
      <c r="A2070" s="650">
        <v>880</v>
      </c>
      <c r="B2070" s="679" t="s">
        <v>13035</v>
      </c>
      <c r="C2070" s="680" t="s">
        <v>13036</v>
      </c>
      <c r="D2070" s="30"/>
      <c r="E2070" s="30"/>
      <c r="F2070" s="26" t="s">
        <v>1287</v>
      </c>
      <c r="G2070" s="30"/>
      <c r="H2070" s="30"/>
      <c r="I2070" s="30"/>
      <c r="J2070" s="30"/>
      <c r="K2070" s="30"/>
      <c r="L2070" s="30"/>
      <c r="M2070" s="30"/>
      <c r="N2070" s="662">
        <v>0.07</v>
      </c>
      <c r="O2070" s="30">
        <v>1</v>
      </c>
      <c r="P2070" s="30">
        <v>11.25</v>
      </c>
      <c r="Q2070" s="662">
        <f t="shared" si="32"/>
        <v>0.7875</v>
      </c>
    </row>
    <row r="2071" s="1" customFormat="1" spans="1:17">
      <c r="A2071" s="650">
        <v>881</v>
      </c>
      <c r="B2071" s="679" t="s">
        <v>13037</v>
      </c>
      <c r="C2071" s="680" t="s">
        <v>13038</v>
      </c>
      <c r="D2071" s="30"/>
      <c r="E2071" s="30"/>
      <c r="F2071" s="26" t="s">
        <v>1287</v>
      </c>
      <c r="G2071" s="30"/>
      <c r="H2071" s="30"/>
      <c r="I2071" s="30"/>
      <c r="J2071" s="30"/>
      <c r="K2071" s="30"/>
      <c r="L2071" s="30"/>
      <c r="M2071" s="30"/>
      <c r="N2071" s="662">
        <v>0.26</v>
      </c>
      <c r="O2071" s="30">
        <v>4</v>
      </c>
      <c r="P2071" s="30">
        <v>11.25</v>
      </c>
      <c r="Q2071" s="662">
        <f t="shared" si="32"/>
        <v>2.925</v>
      </c>
    </row>
    <row r="2072" s="1" customFormat="1" spans="1:17">
      <c r="A2072" s="650">
        <v>882</v>
      </c>
      <c r="B2072" s="679" t="s">
        <v>13039</v>
      </c>
      <c r="C2072" s="680" t="s">
        <v>13040</v>
      </c>
      <c r="D2072" s="30"/>
      <c r="E2072" s="30"/>
      <c r="F2072" s="26" t="s">
        <v>1287</v>
      </c>
      <c r="G2072" s="30"/>
      <c r="H2072" s="30"/>
      <c r="I2072" s="30"/>
      <c r="J2072" s="30"/>
      <c r="K2072" s="30"/>
      <c r="L2072" s="30"/>
      <c r="M2072" s="30"/>
      <c r="N2072" s="662">
        <v>0.14</v>
      </c>
      <c r="O2072" s="30">
        <v>2</v>
      </c>
      <c r="P2072" s="30">
        <v>11.25</v>
      </c>
      <c r="Q2072" s="662">
        <f t="shared" si="32"/>
        <v>1.575</v>
      </c>
    </row>
    <row r="2073" s="1" customFormat="1" spans="1:17">
      <c r="A2073" s="650">
        <v>883</v>
      </c>
      <c r="B2073" s="679" t="s">
        <v>13041</v>
      </c>
      <c r="C2073" s="680" t="s">
        <v>13042</v>
      </c>
      <c r="D2073" s="30"/>
      <c r="E2073" s="30"/>
      <c r="F2073" s="26" t="s">
        <v>1287</v>
      </c>
      <c r="G2073" s="30"/>
      <c r="H2073" s="30"/>
      <c r="I2073" s="30"/>
      <c r="J2073" s="30"/>
      <c r="K2073" s="30"/>
      <c r="L2073" s="30"/>
      <c r="M2073" s="30"/>
      <c r="N2073" s="662">
        <v>0.33</v>
      </c>
      <c r="O2073" s="30">
        <v>5</v>
      </c>
      <c r="P2073" s="30">
        <v>11.25</v>
      </c>
      <c r="Q2073" s="662">
        <f t="shared" si="32"/>
        <v>3.7125</v>
      </c>
    </row>
    <row r="2074" s="1" customFormat="1" spans="1:17">
      <c r="A2074" s="650">
        <v>884</v>
      </c>
      <c r="B2074" s="679" t="s">
        <v>13043</v>
      </c>
      <c r="C2074" s="680" t="s">
        <v>12468</v>
      </c>
      <c r="D2074" s="30"/>
      <c r="E2074" s="30"/>
      <c r="F2074" s="26" t="s">
        <v>1287</v>
      </c>
      <c r="G2074" s="30"/>
      <c r="H2074" s="30"/>
      <c r="I2074" s="30"/>
      <c r="J2074" s="30"/>
      <c r="K2074" s="30"/>
      <c r="L2074" s="30"/>
      <c r="M2074" s="30"/>
      <c r="N2074" s="662">
        <v>0.33</v>
      </c>
      <c r="O2074" s="30">
        <v>5</v>
      </c>
      <c r="P2074" s="30">
        <v>11.25</v>
      </c>
      <c r="Q2074" s="662">
        <f t="shared" si="32"/>
        <v>3.7125</v>
      </c>
    </row>
    <row r="2075" s="1" customFormat="1" spans="1:17">
      <c r="A2075" s="650">
        <v>885</v>
      </c>
      <c r="B2075" s="679" t="s">
        <v>13044</v>
      </c>
      <c r="C2075" s="680" t="s">
        <v>13045</v>
      </c>
      <c r="D2075" s="30"/>
      <c r="E2075" s="30"/>
      <c r="F2075" s="26" t="s">
        <v>1287</v>
      </c>
      <c r="G2075" s="30"/>
      <c r="H2075" s="30"/>
      <c r="I2075" s="30"/>
      <c r="J2075" s="30"/>
      <c r="K2075" s="30"/>
      <c r="L2075" s="30"/>
      <c r="M2075" s="30"/>
      <c r="N2075" s="662">
        <v>0.2</v>
      </c>
      <c r="O2075" s="30">
        <v>3</v>
      </c>
      <c r="P2075" s="30">
        <v>11.25</v>
      </c>
      <c r="Q2075" s="662">
        <f t="shared" si="32"/>
        <v>2.25</v>
      </c>
    </row>
    <row r="2076" s="1" customFormat="1" spans="1:17">
      <c r="A2076" s="650">
        <v>886</v>
      </c>
      <c r="B2076" s="679" t="s">
        <v>13046</v>
      </c>
      <c r="C2076" s="56" t="s">
        <v>13047</v>
      </c>
      <c r="D2076" s="30"/>
      <c r="E2076" s="30"/>
      <c r="F2076" s="26" t="s">
        <v>1287</v>
      </c>
      <c r="G2076" s="30"/>
      <c r="H2076" s="30"/>
      <c r="I2076" s="30"/>
      <c r="J2076" s="30"/>
      <c r="K2076" s="30"/>
      <c r="L2076" s="30"/>
      <c r="M2076" s="30"/>
      <c r="N2076" s="662">
        <v>0.2</v>
      </c>
      <c r="O2076" s="30">
        <v>3</v>
      </c>
      <c r="P2076" s="30">
        <v>11.25</v>
      </c>
      <c r="Q2076" s="662">
        <f t="shared" si="32"/>
        <v>2.25</v>
      </c>
    </row>
    <row r="2077" s="1" customFormat="1" spans="1:17">
      <c r="A2077" s="650">
        <v>887</v>
      </c>
      <c r="B2077" s="679" t="s">
        <v>6914</v>
      </c>
      <c r="C2077" s="680" t="s">
        <v>13048</v>
      </c>
      <c r="D2077" s="30"/>
      <c r="E2077" s="30"/>
      <c r="F2077" s="26" t="s">
        <v>1287</v>
      </c>
      <c r="G2077" s="30"/>
      <c r="H2077" s="30"/>
      <c r="I2077" s="30"/>
      <c r="J2077" s="30"/>
      <c r="K2077" s="30"/>
      <c r="L2077" s="30"/>
      <c r="M2077" s="30"/>
      <c r="N2077" s="662">
        <v>0.26</v>
      </c>
      <c r="O2077" s="30">
        <v>4</v>
      </c>
      <c r="P2077" s="30">
        <v>11.25</v>
      </c>
      <c r="Q2077" s="662">
        <f t="shared" si="32"/>
        <v>2.925</v>
      </c>
    </row>
    <row r="2078" s="1" customFormat="1" spans="1:17">
      <c r="A2078" s="650">
        <v>888</v>
      </c>
      <c r="B2078" s="679" t="s">
        <v>13049</v>
      </c>
      <c r="C2078" s="680" t="s">
        <v>13050</v>
      </c>
      <c r="D2078" s="30"/>
      <c r="E2078" s="30"/>
      <c r="F2078" s="26" t="s">
        <v>1287</v>
      </c>
      <c r="G2078" s="30"/>
      <c r="H2078" s="30"/>
      <c r="I2078" s="30"/>
      <c r="J2078" s="30"/>
      <c r="K2078" s="30"/>
      <c r="L2078" s="30"/>
      <c r="M2078" s="30"/>
      <c r="N2078" s="662">
        <v>0.26</v>
      </c>
      <c r="O2078" s="30">
        <v>4</v>
      </c>
      <c r="P2078" s="30">
        <v>11.25</v>
      </c>
      <c r="Q2078" s="662">
        <f t="shared" si="32"/>
        <v>2.925</v>
      </c>
    </row>
    <row r="2079" s="1" customFormat="1" spans="1:17">
      <c r="A2079" s="650">
        <v>889</v>
      </c>
      <c r="B2079" s="679" t="s">
        <v>13051</v>
      </c>
      <c r="C2079" s="680" t="s">
        <v>13052</v>
      </c>
      <c r="D2079" s="30"/>
      <c r="E2079" s="30"/>
      <c r="F2079" s="26" t="s">
        <v>1287</v>
      </c>
      <c r="G2079" s="30"/>
      <c r="H2079" s="30"/>
      <c r="I2079" s="30"/>
      <c r="J2079" s="30"/>
      <c r="K2079" s="30"/>
      <c r="L2079" s="30"/>
      <c r="M2079" s="30"/>
      <c r="N2079" s="662">
        <v>0.4</v>
      </c>
      <c r="O2079" s="30">
        <v>6</v>
      </c>
      <c r="P2079" s="30">
        <v>11.25</v>
      </c>
      <c r="Q2079" s="662">
        <f t="shared" si="32"/>
        <v>4.5</v>
      </c>
    </row>
    <row r="2080" s="1" customFormat="1" spans="1:17">
      <c r="A2080" s="650">
        <v>890</v>
      </c>
      <c r="B2080" s="679" t="s">
        <v>13053</v>
      </c>
      <c r="C2080" s="680" t="s">
        <v>13054</v>
      </c>
      <c r="D2080" s="30"/>
      <c r="E2080" s="30"/>
      <c r="F2080" s="26" t="s">
        <v>1287</v>
      </c>
      <c r="G2080" s="30"/>
      <c r="H2080" s="30"/>
      <c r="I2080" s="30"/>
      <c r="J2080" s="30"/>
      <c r="K2080" s="30"/>
      <c r="L2080" s="30"/>
      <c r="M2080" s="30"/>
      <c r="N2080" s="662">
        <v>0.33</v>
      </c>
      <c r="O2080" s="30">
        <v>5</v>
      </c>
      <c r="P2080" s="30">
        <v>11.25</v>
      </c>
      <c r="Q2080" s="662">
        <f t="shared" si="32"/>
        <v>3.7125</v>
      </c>
    </row>
    <row r="2081" s="1" customFormat="1" spans="1:17">
      <c r="A2081" s="650">
        <v>891</v>
      </c>
      <c r="B2081" s="679" t="s">
        <v>13055</v>
      </c>
      <c r="C2081" s="680" t="s">
        <v>13056</v>
      </c>
      <c r="D2081" s="30"/>
      <c r="E2081" s="30"/>
      <c r="F2081" s="26" t="s">
        <v>1287</v>
      </c>
      <c r="G2081" s="30"/>
      <c r="H2081" s="30"/>
      <c r="I2081" s="30"/>
      <c r="J2081" s="30"/>
      <c r="K2081" s="30"/>
      <c r="L2081" s="30"/>
      <c r="M2081" s="30"/>
      <c r="N2081" s="662">
        <v>0.26</v>
      </c>
      <c r="O2081" s="30">
        <v>4</v>
      </c>
      <c r="P2081" s="30">
        <v>11.25</v>
      </c>
      <c r="Q2081" s="662">
        <f t="shared" si="32"/>
        <v>2.925</v>
      </c>
    </row>
    <row r="2082" s="1" customFormat="1" spans="1:17">
      <c r="A2082" s="650">
        <v>892</v>
      </c>
      <c r="B2082" s="679" t="s">
        <v>13057</v>
      </c>
      <c r="C2082" s="680" t="s">
        <v>13058</v>
      </c>
      <c r="D2082" s="30"/>
      <c r="E2082" s="30"/>
      <c r="F2082" s="26" t="s">
        <v>1287</v>
      </c>
      <c r="G2082" s="30"/>
      <c r="H2082" s="30"/>
      <c r="I2082" s="30"/>
      <c r="J2082" s="30"/>
      <c r="K2082" s="30"/>
      <c r="L2082" s="30"/>
      <c r="M2082" s="30"/>
      <c r="N2082" s="662">
        <v>0.2</v>
      </c>
      <c r="O2082" s="30">
        <v>3</v>
      </c>
      <c r="P2082" s="30">
        <v>11.25</v>
      </c>
      <c r="Q2082" s="662">
        <f t="shared" si="32"/>
        <v>2.25</v>
      </c>
    </row>
    <row r="2083" s="1" customFormat="1" spans="1:17">
      <c r="A2083" s="650">
        <v>893</v>
      </c>
      <c r="B2083" s="679" t="s">
        <v>12459</v>
      </c>
      <c r="C2083" s="680" t="s">
        <v>6279</v>
      </c>
      <c r="D2083" s="30"/>
      <c r="E2083" s="30"/>
      <c r="F2083" s="26" t="s">
        <v>1287</v>
      </c>
      <c r="G2083" s="30"/>
      <c r="H2083" s="30"/>
      <c r="I2083" s="30"/>
      <c r="J2083" s="30"/>
      <c r="K2083" s="30"/>
      <c r="L2083" s="30"/>
      <c r="M2083" s="30"/>
      <c r="N2083" s="662">
        <v>0.46</v>
      </c>
      <c r="O2083" s="30">
        <v>7</v>
      </c>
      <c r="P2083" s="30">
        <v>11.25</v>
      </c>
      <c r="Q2083" s="662">
        <f t="shared" si="32"/>
        <v>5.175</v>
      </c>
    </row>
    <row r="2084" s="1" customFormat="1" spans="1:17">
      <c r="A2084" s="650">
        <v>894</v>
      </c>
      <c r="B2084" s="679" t="s">
        <v>13059</v>
      </c>
      <c r="C2084" s="680" t="s">
        <v>13060</v>
      </c>
      <c r="D2084" s="30"/>
      <c r="E2084" s="30"/>
      <c r="F2084" s="26" t="s">
        <v>1287</v>
      </c>
      <c r="G2084" s="30"/>
      <c r="H2084" s="30"/>
      <c r="I2084" s="30"/>
      <c r="J2084" s="30"/>
      <c r="K2084" s="30"/>
      <c r="L2084" s="30"/>
      <c r="M2084" s="30"/>
      <c r="N2084" s="662">
        <v>0.33</v>
      </c>
      <c r="O2084" s="30">
        <v>5</v>
      </c>
      <c r="P2084" s="30">
        <v>11.25</v>
      </c>
      <c r="Q2084" s="662">
        <f t="shared" si="32"/>
        <v>3.7125</v>
      </c>
    </row>
    <row r="2085" s="1" customFormat="1" spans="1:17">
      <c r="A2085" s="650">
        <v>895</v>
      </c>
      <c r="B2085" s="679" t="s">
        <v>13061</v>
      </c>
      <c r="C2085" s="680" t="s">
        <v>6386</v>
      </c>
      <c r="D2085" s="30"/>
      <c r="E2085" s="30"/>
      <c r="F2085" s="26" t="s">
        <v>1287</v>
      </c>
      <c r="G2085" s="30"/>
      <c r="H2085" s="30"/>
      <c r="I2085" s="30"/>
      <c r="J2085" s="30"/>
      <c r="K2085" s="30"/>
      <c r="L2085" s="30"/>
      <c r="M2085" s="30"/>
      <c r="N2085" s="662">
        <v>0.33</v>
      </c>
      <c r="O2085" s="30">
        <v>5</v>
      </c>
      <c r="P2085" s="30">
        <v>11.25</v>
      </c>
      <c r="Q2085" s="662">
        <f t="shared" si="32"/>
        <v>3.7125</v>
      </c>
    </row>
    <row r="2086" s="1" customFormat="1" spans="1:17">
      <c r="A2086" s="650">
        <v>896</v>
      </c>
      <c r="B2086" s="679" t="s">
        <v>13062</v>
      </c>
      <c r="C2086" s="680" t="s">
        <v>5734</v>
      </c>
      <c r="D2086" s="30"/>
      <c r="E2086" s="30"/>
      <c r="F2086" s="26" t="s">
        <v>1287</v>
      </c>
      <c r="G2086" s="30"/>
      <c r="H2086" s="30"/>
      <c r="I2086" s="30"/>
      <c r="J2086" s="30"/>
      <c r="K2086" s="30"/>
      <c r="L2086" s="30"/>
      <c r="M2086" s="30"/>
      <c r="N2086" s="662">
        <v>0.4</v>
      </c>
      <c r="O2086" s="30">
        <v>6</v>
      </c>
      <c r="P2086" s="30">
        <v>11.25</v>
      </c>
      <c r="Q2086" s="662">
        <f t="shared" si="32"/>
        <v>4.5</v>
      </c>
    </row>
    <row r="2087" s="1" customFormat="1" spans="1:17">
      <c r="A2087" s="650">
        <v>897</v>
      </c>
      <c r="B2087" s="679" t="s">
        <v>13063</v>
      </c>
      <c r="C2087" s="680" t="s">
        <v>13064</v>
      </c>
      <c r="D2087" s="30"/>
      <c r="E2087" s="30"/>
      <c r="F2087" s="26" t="s">
        <v>1287</v>
      </c>
      <c r="G2087" s="30"/>
      <c r="H2087" s="30"/>
      <c r="I2087" s="30"/>
      <c r="J2087" s="30"/>
      <c r="K2087" s="30"/>
      <c r="L2087" s="30"/>
      <c r="M2087" s="30"/>
      <c r="N2087" s="662">
        <v>0.14</v>
      </c>
      <c r="O2087" s="30">
        <v>2</v>
      </c>
      <c r="P2087" s="30">
        <v>11.25</v>
      </c>
      <c r="Q2087" s="662">
        <f t="shared" si="32"/>
        <v>1.575</v>
      </c>
    </row>
    <row r="2088" s="1" customFormat="1" spans="1:17">
      <c r="A2088" s="650">
        <v>898</v>
      </c>
      <c r="B2088" s="679" t="s">
        <v>13065</v>
      </c>
      <c r="C2088" s="680" t="s">
        <v>13066</v>
      </c>
      <c r="D2088" s="30"/>
      <c r="E2088" s="30"/>
      <c r="F2088" s="26" t="s">
        <v>1287</v>
      </c>
      <c r="G2088" s="30"/>
      <c r="H2088" s="30"/>
      <c r="I2088" s="30"/>
      <c r="J2088" s="30"/>
      <c r="K2088" s="30"/>
      <c r="L2088" s="30"/>
      <c r="M2088" s="30"/>
      <c r="N2088" s="662">
        <v>0.07</v>
      </c>
      <c r="O2088" s="30">
        <v>1</v>
      </c>
      <c r="P2088" s="30">
        <v>11.25</v>
      </c>
      <c r="Q2088" s="662">
        <f t="shared" si="32"/>
        <v>0.7875</v>
      </c>
    </row>
    <row r="2089" s="1" customFormat="1" spans="1:17">
      <c r="A2089" s="650">
        <v>899</v>
      </c>
      <c r="B2089" s="679" t="s">
        <v>13067</v>
      </c>
      <c r="C2089" s="680" t="s">
        <v>13068</v>
      </c>
      <c r="D2089" s="30"/>
      <c r="E2089" s="30"/>
      <c r="F2089" s="26" t="s">
        <v>1287</v>
      </c>
      <c r="G2089" s="30"/>
      <c r="H2089" s="30"/>
      <c r="I2089" s="30"/>
      <c r="J2089" s="30"/>
      <c r="K2089" s="30"/>
      <c r="L2089" s="30"/>
      <c r="M2089" s="30"/>
      <c r="N2089" s="662">
        <v>0.2</v>
      </c>
      <c r="O2089" s="30">
        <v>3</v>
      </c>
      <c r="P2089" s="30">
        <v>11.25</v>
      </c>
      <c r="Q2089" s="662">
        <f t="shared" si="32"/>
        <v>2.25</v>
      </c>
    </row>
    <row r="2090" s="1" customFormat="1" spans="1:17">
      <c r="A2090" s="650">
        <v>900</v>
      </c>
      <c r="B2090" s="679" t="s">
        <v>13069</v>
      </c>
      <c r="C2090" s="680" t="s">
        <v>13070</v>
      </c>
      <c r="D2090" s="30"/>
      <c r="E2090" s="30"/>
      <c r="F2090" s="26" t="s">
        <v>1287</v>
      </c>
      <c r="G2090" s="30"/>
      <c r="H2090" s="30"/>
      <c r="I2090" s="30"/>
      <c r="J2090" s="30"/>
      <c r="K2090" s="30"/>
      <c r="L2090" s="30"/>
      <c r="M2090" s="30"/>
      <c r="N2090" s="662">
        <v>0.2</v>
      </c>
      <c r="O2090" s="30">
        <v>3</v>
      </c>
      <c r="P2090" s="30">
        <v>11.25</v>
      </c>
      <c r="Q2090" s="662">
        <f t="shared" si="32"/>
        <v>2.25</v>
      </c>
    </row>
    <row r="2091" s="1" customFormat="1" spans="1:17">
      <c r="A2091" s="650">
        <v>901</v>
      </c>
      <c r="B2091" s="679" t="s">
        <v>3826</v>
      </c>
      <c r="C2091" s="680" t="s">
        <v>13071</v>
      </c>
      <c r="D2091" s="30"/>
      <c r="E2091" s="30"/>
      <c r="F2091" s="26" t="s">
        <v>1287</v>
      </c>
      <c r="G2091" s="30"/>
      <c r="H2091" s="30"/>
      <c r="I2091" s="30"/>
      <c r="J2091" s="30"/>
      <c r="K2091" s="30"/>
      <c r="L2091" s="30"/>
      <c r="M2091" s="30"/>
      <c r="N2091" s="662">
        <v>0.4</v>
      </c>
      <c r="O2091" s="30">
        <v>6</v>
      </c>
      <c r="P2091" s="30">
        <v>11.25</v>
      </c>
      <c r="Q2091" s="662">
        <f t="shared" si="32"/>
        <v>4.5</v>
      </c>
    </row>
    <row r="2092" s="1" customFormat="1" spans="1:17">
      <c r="A2092" s="650">
        <v>902</v>
      </c>
      <c r="B2092" s="679" t="s">
        <v>13072</v>
      </c>
      <c r="C2092" s="680" t="s">
        <v>13073</v>
      </c>
      <c r="D2092" s="30"/>
      <c r="E2092" s="30"/>
      <c r="F2092" s="26" t="s">
        <v>1287</v>
      </c>
      <c r="G2092" s="30"/>
      <c r="H2092" s="30"/>
      <c r="I2092" s="30"/>
      <c r="J2092" s="30"/>
      <c r="K2092" s="30"/>
      <c r="L2092" s="30"/>
      <c r="M2092" s="30"/>
      <c r="N2092" s="662">
        <v>0.2</v>
      </c>
      <c r="O2092" s="30">
        <v>3</v>
      </c>
      <c r="P2092" s="30">
        <v>11.25</v>
      </c>
      <c r="Q2092" s="662">
        <f t="shared" si="32"/>
        <v>2.25</v>
      </c>
    </row>
    <row r="2093" s="1" customFormat="1" spans="1:17">
      <c r="A2093" s="650">
        <v>903</v>
      </c>
      <c r="B2093" s="679" t="s">
        <v>13074</v>
      </c>
      <c r="C2093" s="680" t="s">
        <v>13075</v>
      </c>
      <c r="D2093" s="30"/>
      <c r="E2093" s="30"/>
      <c r="F2093" s="26" t="s">
        <v>1287</v>
      </c>
      <c r="G2093" s="30"/>
      <c r="H2093" s="30"/>
      <c r="I2093" s="30"/>
      <c r="J2093" s="30"/>
      <c r="K2093" s="30"/>
      <c r="L2093" s="30"/>
      <c r="M2093" s="30"/>
      <c r="N2093" s="662">
        <v>0.4</v>
      </c>
      <c r="O2093" s="30">
        <v>6</v>
      </c>
      <c r="P2093" s="30">
        <v>11.25</v>
      </c>
      <c r="Q2093" s="662">
        <f t="shared" si="32"/>
        <v>4.5</v>
      </c>
    </row>
    <row r="2094" s="1" customFormat="1" spans="1:17">
      <c r="A2094" s="650">
        <v>904</v>
      </c>
      <c r="B2094" s="679" t="s">
        <v>13076</v>
      </c>
      <c r="C2094" s="680" t="s">
        <v>13077</v>
      </c>
      <c r="D2094" s="30"/>
      <c r="E2094" s="30"/>
      <c r="F2094" s="26" t="s">
        <v>1287</v>
      </c>
      <c r="G2094" s="30"/>
      <c r="H2094" s="30"/>
      <c r="I2094" s="30"/>
      <c r="J2094" s="30"/>
      <c r="K2094" s="30"/>
      <c r="L2094" s="30"/>
      <c r="M2094" s="30"/>
      <c r="N2094" s="662">
        <v>0.26</v>
      </c>
      <c r="O2094" s="30">
        <v>4</v>
      </c>
      <c r="P2094" s="30">
        <v>11.25</v>
      </c>
      <c r="Q2094" s="662">
        <f t="shared" si="32"/>
        <v>2.925</v>
      </c>
    </row>
    <row r="2095" s="1" customFormat="1" spans="1:17">
      <c r="A2095" s="650">
        <v>905</v>
      </c>
      <c r="B2095" s="679" t="s">
        <v>13078</v>
      </c>
      <c r="C2095" s="680" t="s">
        <v>13079</v>
      </c>
      <c r="D2095" s="30"/>
      <c r="E2095" s="30"/>
      <c r="F2095" s="26" t="s">
        <v>1287</v>
      </c>
      <c r="G2095" s="30"/>
      <c r="H2095" s="30"/>
      <c r="I2095" s="30"/>
      <c r="J2095" s="30"/>
      <c r="K2095" s="30"/>
      <c r="L2095" s="30"/>
      <c r="M2095" s="30"/>
      <c r="N2095" s="662">
        <v>0.2</v>
      </c>
      <c r="O2095" s="30">
        <v>3</v>
      </c>
      <c r="P2095" s="30">
        <v>11.25</v>
      </c>
      <c r="Q2095" s="662">
        <f t="shared" si="32"/>
        <v>2.25</v>
      </c>
    </row>
    <row r="2096" s="1" customFormat="1" spans="1:17">
      <c r="A2096" s="650">
        <v>906</v>
      </c>
      <c r="B2096" s="679" t="s">
        <v>13080</v>
      </c>
      <c r="C2096" s="680" t="s">
        <v>13081</v>
      </c>
      <c r="D2096" s="30"/>
      <c r="E2096" s="30"/>
      <c r="F2096" s="26" t="s">
        <v>1287</v>
      </c>
      <c r="G2096" s="30"/>
      <c r="H2096" s="30"/>
      <c r="I2096" s="30"/>
      <c r="J2096" s="30"/>
      <c r="K2096" s="30"/>
      <c r="L2096" s="30"/>
      <c r="M2096" s="30"/>
      <c r="N2096" s="662">
        <v>0.26</v>
      </c>
      <c r="O2096" s="30">
        <v>4</v>
      </c>
      <c r="P2096" s="30">
        <v>11.25</v>
      </c>
      <c r="Q2096" s="662">
        <f t="shared" si="32"/>
        <v>2.925</v>
      </c>
    </row>
    <row r="2097" s="1" customFormat="1" spans="1:17">
      <c r="A2097" s="650">
        <v>907</v>
      </c>
      <c r="B2097" s="679" t="s">
        <v>13082</v>
      </c>
      <c r="C2097" s="680" t="s">
        <v>13083</v>
      </c>
      <c r="D2097" s="30"/>
      <c r="E2097" s="30"/>
      <c r="F2097" s="26" t="s">
        <v>1287</v>
      </c>
      <c r="G2097" s="30"/>
      <c r="H2097" s="30"/>
      <c r="I2097" s="30"/>
      <c r="J2097" s="30"/>
      <c r="K2097" s="30"/>
      <c r="L2097" s="30"/>
      <c r="M2097" s="30"/>
      <c r="N2097" s="662">
        <v>0.26</v>
      </c>
      <c r="O2097" s="30">
        <v>4</v>
      </c>
      <c r="P2097" s="30">
        <v>11.25</v>
      </c>
      <c r="Q2097" s="662">
        <f t="shared" si="32"/>
        <v>2.925</v>
      </c>
    </row>
    <row r="2098" s="1" customFormat="1" spans="1:17">
      <c r="A2098" s="650">
        <v>908</v>
      </c>
      <c r="B2098" s="679" t="s">
        <v>13080</v>
      </c>
      <c r="C2098" s="680" t="s">
        <v>13081</v>
      </c>
      <c r="D2098" s="30"/>
      <c r="E2098" s="30"/>
      <c r="F2098" s="26" t="s">
        <v>1287</v>
      </c>
      <c r="G2098" s="30"/>
      <c r="H2098" s="30"/>
      <c r="I2098" s="30"/>
      <c r="J2098" s="30"/>
      <c r="K2098" s="30"/>
      <c r="L2098" s="30"/>
      <c r="M2098" s="30"/>
      <c r="N2098" s="662">
        <v>0.07</v>
      </c>
      <c r="O2098" s="30">
        <v>1</v>
      </c>
      <c r="P2098" s="30">
        <v>11.25</v>
      </c>
      <c r="Q2098" s="662">
        <f t="shared" si="32"/>
        <v>0.7875</v>
      </c>
    </row>
    <row r="2099" s="1" customFormat="1" spans="1:17">
      <c r="A2099" s="650">
        <v>909</v>
      </c>
      <c r="B2099" s="679" t="s">
        <v>13084</v>
      </c>
      <c r="C2099" s="680" t="s">
        <v>13085</v>
      </c>
      <c r="D2099" s="30"/>
      <c r="E2099" s="30"/>
      <c r="F2099" s="26" t="s">
        <v>1287</v>
      </c>
      <c r="G2099" s="30"/>
      <c r="H2099" s="30"/>
      <c r="I2099" s="30"/>
      <c r="J2099" s="30"/>
      <c r="K2099" s="30"/>
      <c r="L2099" s="30"/>
      <c r="M2099" s="30"/>
      <c r="N2099" s="662">
        <v>0.26</v>
      </c>
      <c r="O2099" s="30">
        <v>4</v>
      </c>
      <c r="P2099" s="30">
        <v>11.25</v>
      </c>
      <c r="Q2099" s="662">
        <f t="shared" si="32"/>
        <v>2.925</v>
      </c>
    </row>
    <row r="2100" s="1" customFormat="1" spans="1:17">
      <c r="A2100" s="650">
        <v>910</v>
      </c>
      <c r="B2100" s="679" t="s">
        <v>13086</v>
      </c>
      <c r="C2100" s="56" t="s">
        <v>13087</v>
      </c>
      <c r="D2100" s="30"/>
      <c r="E2100" s="30"/>
      <c r="F2100" s="26" t="s">
        <v>1287</v>
      </c>
      <c r="G2100" s="30"/>
      <c r="H2100" s="30"/>
      <c r="I2100" s="30"/>
      <c r="J2100" s="30"/>
      <c r="K2100" s="30"/>
      <c r="L2100" s="30"/>
      <c r="M2100" s="30"/>
      <c r="N2100" s="662">
        <v>0.07</v>
      </c>
      <c r="O2100" s="30">
        <v>1</v>
      </c>
      <c r="P2100" s="30">
        <v>11.25</v>
      </c>
      <c r="Q2100" s="662">
        <f t="shared" si="32"/>
        <v>0.7875</v>
      </c>
    </row>
    <row r="2101" s="1" customFormat="1" spans="1:17">
      <c r="A2101" s="650">
        <v>911</v>
      </c>
      <c r="B2101" s="679" t="s">
        <v>13088</v>
      </c>
      <c r="C2101" s="680" t="s">
        <v>13089</v>
      </c>
      <c r="D2101" s="30"/>
      <c r="E2101" s="30"/>
      <c r="F2101" s="26" t="s">
        <v>1287</v>
      </c>
      <c r="G2101" s="30"/>
      <c r="H2101" s="30"/>
      <c r="I2101" s="30"/>
      <c r="J2101" s="30"/>
      <c r="K2101" s="30"/>
      <c r="L2101" s="30"/>
      <c r="M2101" s="30"/>
      <c r="N2101" s="662">
        <v>0.26</v>
      </c>
      <c r="O2101" s="30">
        <v>4</v>
      </c>
      <c r="P2101" s="30">
        <v>11.25</v>
      </c>
      <c r="Q2101" s="662">
        <f t="shared" si="32"/>
        <v>2.925</v>
      </c>
    </row>
    <row r="2102" s="1" customFormat="1" spans="1:17">
      <c r="A2102" s="650">
        <v>912</v>
      </c>
      <c r="B2102" s="679" t="s">
        <v>13090</v>
      </c>
      <c r="C2102" s="680" t="s">
        <v>13091</v>
      </c>
      <c r="D2102" s="30"/>
      <c r="E2102" s="30"/>
      <c r="F2102" s="26" t="s">
        <v>1287</v>
      </c>
      <c r="G2102" s="30"/>
      <c r="H2102" s="30"/>
      <c r="I2102" s="30"/>
      <c r="J2102" s="30"/>
      <c r="K2102" s="30"/>
      <c r="L2102" s="30"/>
      <c r="M2102" s="30"/>
      <c r="N2102" s="662">
        <v>0.26</v>
      </c>
      <c r="O2102" s="30">
        <v>4</v>
      </c>
      <c r="P2102" s="30">
        <v>11.25</v>
      </c>
      <c r="Q2102" s="662">
        <f t="shared" si="32"/>
        <v>2.925</v>
      </c>
    </row>
    <row r="2103" s="1" customFormat="1" spans="1:17">
      <c r="A2103" s="650">
        <v>913</v>
      </c>
      <c r="B2103" s="679" t="s">
        <v>13092</v>
      </c>
      <c r="C2103" s="680" t="s">
        <v>12713</v>
      </c>
      <c r="D2103" s="30"/>
      <c r="E2103" s="30"/>
      <c r="F2103" s="26" t="s">
        <v>1287</v>
      </c>
      <c r="G2103" s="30"/>
      <c r="H2103" s="30"/>
      <c r="I2103" s="30"/>
      <c r="J2103" s="30"/>
      <c r="K2103" s="30"/>
      <c r="L2103" s="30"/>
      <c r="M2103" s="30"/>
      <c r="N2103" s="662">
        <v>0.26</v>
      </c>
      <c r="O2103" s="30">
        <v>4</v>
      </c>
      <c r="P2103" s="30">
        <v>11.25</v>
      </c>
      <c r="Q2103" s="662">
        <f t="shared" si="32"/>
        <v>2.925</v>
      </c>
    </row>
    <row r="2104" s="1" customFormat="1" spans="1:17">
      <c r="A2104" s="650">
        <v>914</v>
      </c>
      <c r="B2104" s="679" t="s">
        <v>13093</v>
      </c>
      <c r="C2104" s="680" t="s">
        <v>13094</v>
      </c>
      <c r="D2104" s="30"/>
      <c r="E2104" s="30"/>
      <c r="F2104" s="26" t="s">
        <v>1287</v>
      </c>
      <c r="G2104" s="30"/>
      <c r="H2104" s="30"/>
      <c r="I2104" s="30"/>
      <c r="J2104" s="30"/>
      <c r="K2104" s="30"/>
      <c r="L2104" s="30"/>
      <c r="M2104" s="30"/>
      <c r="N2104" s="662">
        <v>0.2</v>
      </c>
      <c r="O2104" s="30">
        <v>3</v>
      </c>
      <c r="P2104" s="30">
        <v>11.25</v>
      </c>
      <c r="Q2104" s="662">
        <f t="shared" si="32"/>
        <v>2.25</v>
      </c>
    </row>
    <row r="2105" s="1" customFormat="1" spans="1:17">
      <c r="A2105" s="650">
        <v>915</v>
      </c>
      <c r="B2105" s="679" t="s">
        <v>13095</v>
      </c>
      <c r="C2105" s="680" t="s">
        <v>13096</v>
      </c>
      <c r="D2105" s="30"/>
      <c r="E2105" s="30"/>
      <c r="F2105" s="26" t="s">
        <v>1287</v>
      </c>
      <c r="G2105" s="30"/>
      <c r="H2105" s="30"/>
      <c r="I2105" s="30"/>
      <c r="J2105" s="30"/>
      <c r="K2105" s="30"/>
      <c r="L2105" s="30"/>
      <c r="M2105" s="30"/>
      <c r="N2105" s="662">
        <v>0.33</v>
      </c>
      <c r="O2105" s="30">
        <v>5</v>
      </c>
      <c r="P2105" s="30">
        <v>11.25</v>
      </c>
      <c r="Q2105" s="662">
        <f t="shared" si="32"/>
        <v>3.7125</v>
      </c>
    </row>
    <row r="2106" s="1" customFormat="1" spans="1:17">
      <c r="A2106" s="650">
        <v>916</v>
      </c>
      <c r="B2106" s="679" t="s">
        <v>13097</v>
      </c>
      <c r="C2106" s="680" t="s">
        <v>13098</v>
      </c>
      <c r="D2106" s="30"/>
      <c r="E2106" s="30"/>
      <c r="F2106" s="26" t="s">
        <v>1287</v>
      </c>
      <c r="G2106" s="30"/>
      <c r="H2106" s="30"/>
      <c r="I2106" s="30"/>
      <c r="J2106" s="30"/>
      <c r="K2106" s="30"/>
      <c r="L2106" s="30"/>
      <c r="M2106" s="30"/>
      <c r="N2106" s="662">
        <v>0.4</v>
      </c>
      <c r="O2106" s="30">
        <v>6</v>
      </c>
      <c r="P2106" s="30">
        <v>11.25</v>
      </c>
      <c r="Q2106" s="662">
        <f t="shared" si="32"/>
        <v>4.5</v>
      </c>
    </row>
    <row r="2107" s="1" customFormat="1" spans="1:17">
      <c r="A2107" s="650">
        <v>917</v>
      </c>
      <c r="B2107" s="679" t="s">
        <v>13099</v>
      </c>
      <c r="C2107" s="680" t="s">
        <v>13100</v>
      </c>
      <c r="D2107" s="30"/>
      <c r="E2107" s="30"/>
      <c r="F2107" s="26" t="s">
        <v>1287</v>
      </c>
      <c r="G2107" s="30"/>
      <c r="H2107" s="30"/>
      <c r="I2107" s="30"/>
      <c r="J2107" s="30"/>
      <c r="K2107" s="30"/>
      <c r="L2107" s="30"/>
      <c r="M2107" s="30"/>
      <c r="N2107" s="662">
        <v>0.26</v>
      </c>
      <c r="O2107" s="30">
        <v>4</v>
      </c>
      <c r="P2107" s="30">
        <v>11.25</v>
      </c>
      <c r="Q2107" s="662">
        <f t="shared" si="32"/>
        <v>2.925</v>
      </c>
    </row>
    <row r="2108" s="1" customFormat="1" spans="1:17">
      <c r="A2108" s="650">
        <v>918</v>
      </c>
      <c r="B2108" s="679" t="s">
        <v>13101</v>
      </c>
      <c r="C2108" s="680" t="s">
        <v>13102</v>
      </c>
      <c r="D2108" s="30"/>
      <c r="E2108" s="30"/>
      <c r="F2108" s="26" t="s">
        <v>1287</v>
      </c>
      <c r="G2108" s="30"/>
      <c r="H2108" s="30"/>
      <c r="I2108" s="30"/>
      <c r="J2108" s="30"/>
      <c r="K2108" s="30"/>
      <c r="L2108" s="30"/>
      <c r="M2108" s="30"/>
      <c r="N2108" s="662">
        <v>0.4</v>
      </c>
      <c r="O2108" s="30">
        <v>6</v>
      </c>
      <c r="P2108" s="30">
        <v>11.25</v>
      </c>
      <c r="Q2108" s="662">
        <f t="shared" si="32"/>
        <v>4.5</v>
      </c>
    </row>
    <row r="2109" s="1" customFormat="1" spans="1:17">
      <c r="A2109" s="650">
        <v>919</v>
      </c>
      <c r="B2109" s="679" t="s">
        <v>13103</v>
      </c>
      <c r="C2109" s="680" t="s">
        <v>2446</v>
      </c>
      <c r="D2109" s="30"/>
      <c r="E2109" s="30"/>
      <c r="F2109" s="26" t="s">
        <v>1287</v>
      </c>
      <c r="G2109" s="30"/>
      <c r="H2109" s="30"/>
      <c r="I2109" s="30"/>
      <c r="J2109" s="30"/>
      <c r="K2109" s="30"/>
      <c r="L2109" s="30"/>
      <c r="M2109" s="30"/>
      <c r="N2109" s="662">
        <v>0.07</v>
      </c>
      <c r="O2109" s="30">
        <v>1</v>
      </c>
      <c r="P2109" s="30">
        <v>11.25</v>
      </c>
      <c r="Q2109" s="662">
        <f t="shared" si="32"/>
        <v>0.7875</v>
      </c>
    </row>
    <row r="2110" s="1" customFormat="1" spans="1:17">
      <c r="A2110" s="650">
        <v>920</v>
      </c>
      <c r="B2110" s="679" t="s">
        <v>13104</v>
      </c>
      <c r="C2110" s="680" t="s">
        <v>13105</v>
      </c>
      <c r="D2110" s="30"/>
      <c r="E2110" s="30"/>
      <c r="F2110" s="26" t="s">
        <v>1287</v>
      </c>
      <c r="G2110" s="30"/>
      <c r="H2110" s="30"/>
      <c r="I2110" s="30"/>
      <c r="J2110" s="30"/>
      <c r="K2110" s="30"/>
      <c r="L2110" s="30"/>
      <c r="M2110" s="30"/>
      <c r="N2110" s="662">
        <v>0.26</v>
      </c>
      <c r="O2110" s="30">
        <v>4</v>
      </c>
      <c r="P2110" s="30">
        <v>11.25</v>
      </c>
      <c r="Q2110" s="662">
        <f t="shared" si="32"/>
        <v>2.925</v>
      </c>
    </row>
    <row r="2111" s="1" customFormat="1" spans="1:17">
      <c r="A2111" s="650">
        <v>921</v>
      </c>
      <c r="B2111" s="679" t="s">
        <v>13106</v>
      </c>
      <c r="C2111" s="680" t="s">
        <v>13107</v>
      </c>
      <c r="D2111" s="30"/>
      <c r="E2111" s="30"/>
      <c r="F2111" s="26" t="s">
        <v>1287</v>
      </c>
      <c r="G2111" s="30"/>
      <c r="H2111" s="30"/>
      <c r="I2111" s="30"/>
      <c r="J2111" s="30"/>
      <c r="K2111" s="30"/>
      <c r="L2111" s="30"/>
      <c r="M2111" s="30"/>
      <c r="N2111" s="662">
        <v>0.26</v>
      </c>
      <c r="O2111" s="30">
        <v>4</v>
      </c>
      <c r="P2111" s="30">
        <v>11.25</v>
      </c>
      <c r="Q2111" s="662">
        <f t="shared" si="32"/>
        <v>2.925</v>
      </c>
    </row>
    <row r="2112" s="1" customFormat="1" spans="1:17">
      <c r="A2112" s="650">
        <v>922</v>
      </c>
      <c r="B2112" s="679" t="s">
        <v>7147</v>
      </c>
      <c r="C2112" s="680" t="s">
        <v>13108</v>
      </c>
      <c r="D2112" s="30"/>
      <c r="E2112" s="30"/>
      <c r="F2112" s="26" t="s">
        <v>1287</v>
      </c>
      <c r="G2112" s="30"/>
      <c r="H2112" s="30"/>
      <c r="I2112" s="30"/>
      <c r="J2112" s="30"/>
      <c r="K2112" s="30"/>
      <c r="L2112" s="30"/>
      <c r="M2112" s="30"/>
      <c r="N2112" s="662">
        <v>0.14</v>
      </c>
      <c r="O2112" s="30">
        <v>2</v>
      </c>
      <c r="P2112" s="30">
        <v>11.25</v>
      </c>
      <c r="Q2112" s="662">
        <f t="shared" si="32"/>
        <v>1.575</v>
      </c>
    </row>
    <row r="2113" s="1" customFormat="1" spans="1:17">
      <c r="A2113" s="650">
        <v>923</v>
      </c>
      <c r="B2113" s="679" t="s">
        <v>3624</v>
      </c>
      <c r="C2113" s="680" t="s">
        <v>13109</v>
      </c>
      <c r="D2113" s="30"/>
      <c r="E2113" s="30"/>
      <c r="F2113" s="26" t="s">
        <v>1287</v>
      </c>
      <c r="G2113" s="30"/>
      <c r="H2113" s="30"/>
      <c r="I2113" s="30"/>
      <c r="J2113" s="30"/>
      <c r="K2113" s="30"/>
      <c r="L2113" s="30"/>
      <c r="M2113" s="30"/>
      <c r="N2113" s="662">
        <v>0.2</v>
      </c>
      <c r="O2113" s="30">
        <v>3</v>
      </c>
      <c r="P2113" s="30">
        <v>11.25</v>
      </c>
      <c r="Q2113" s="662">
        <f t="shared" si="32"/>
        <v>2.25</v>
      </c>
    </row>
    <row r="2114" s="1" customFormat="1" spans="1:17">
      <c r="A2114" s="650">
        <v>924</v>
      </c>
      <c r="B2114" s="679" t="s">
        <v>3624</v>
      </c>
      <c r="C2114" s="680" t="s">
        <v>13109</v>
      </c>
      <c r="D2114" s="30"/>
      <c r="E2114" s="30"/>
      <c r="F2114" s="26" t="s">
        <v>1287</v>
      </c>
      <c r="G2114" s="30"/>
      <c r="H2114" s="30"/>
      <c r="I2114" s="30"/>
      <c r="J2114" s="30"/>
      <c r="K2114" s="30"/>
      <c r="L2114" s="30"/>
      <c r="M2114" s="30"/>
      <c r="N2114" s="662">
        <v>0.26</v>
      </c>
      <c r="O2114" s="30">
        <v>4</v>
      </c>
      <c r="P2114" s="30">
        <v>11.25</v>
      </c>
      <c r="Q2114" s="662">
        <f t="shared" si="32"/>
        <v>2.925</v>
      </c>
    </row>
    <row r="2115" s="1" customFormat="1" spans="1:17">
      <c r="A2115" s="650">
        <v>925</v>
      </c>
      <c r="B2115" s="679" t="s">
        <v>13110</v>
      </c>
      <c r="C2115" s="56" t="s">
        <v>13111</v>
      </c>
      <c r="D2115" s="30"/>
      <c r="E2115" s="30"/>
      <c r="F2115" s="26" t="s">
        <v>1287</v>
      </c>
      <c r="G2115" s="30"/>
      <c r="H2115" s="30"/>
      <c r="I2115" s="30"/>
      <c r="J2115" s="30"/>
      <c r="K2115" s="30"/>
      <c r="L2115" s="30"/>
      <c r="M2115" s="30"/>
      <c r="N2115" s="662">
        <v>0.2</v>
      </c>
      <c r="O2115" s="30">
        <v>3</v>
      </c>
      <c r="P2115" s="30">
        <v>11.25</v>
      </c>
      <c r="Q2115" s="662">
        <f t="shared" si="32"/>
        <v>2.25</v>
      </c>
    </row>
    <row r="2116" s="1" customFormat="1" spans="1:17">
      <c r="A2116" s="650">
        <v>926</v>
      </c>
      <c r="B2116" s="679" t="s">
        <v>13112</v>
      </c>
      <c r="C2116" s="680" t="s">
        <v>13113</v>
      </c>
      <c r="D2116" s="30"/>
      <c r="E2116" s="30"/>
      <c r="F2116" s="26" t="s">
        <v>1287</v>
      </c>
      <c r="G2116" s="30"/>
      <c r="H2116" s="30"/>
      <c r="I2116" s="30"/>
      <c r="J2116" s="30"/>
      <c r="K2116" s="30"/>
      <c r="L2116" s="30"/>
      <c r="M2116" s="30"/>
      <c r="N2116" s="662">
        <v>0.26</v>
      </c>
      <c r="O2116" s="30">
        <v>4</v>
      </c>
      <c r="P2116" s="30">
        <v>11.25</v>
      </c>
      <c r="Q2116" s="662">
        <f t="shared" si="32"/>
        <v>2.925</v>
      </c>
    </row>
    <row r="2117" s="1" customFormat="1" spans="1:17">
      <c r="A2117" s="650">
        <v>927</v>
      </c>
      <c r="B2117" s="679" t="s">
        <v>13114</v>
      </c>
      <c r="C2117" s="680" t="s">
        <v>13115</v>
      </c>
      <c r="D2117" s="30"/>
      <c r="E2117" s="30"/>
      <c r="F2117" s="26" t="s">
        <v>1287</v>
      </c>
      <c r="G2117" s="30"/>
      <c r="H2117" s="30"/>
      <c r="I2117" s="30"/>
      <c r="J2117" s="30"/>
      <c r="K2117" s="30"/>
      <c r="L2117" s="30"/>
      <c r="M2117" s="30"/>
      <c r="N2117" s="662">
        <v>0.26</v>
      </c>
      <c r="O2117" s="30">
        <v>4</v>
      </c>
      <c r="P2117" s="30">
        <v>11.25</v>
      </c>
      <c r="Q2117" s="662">
        <f t="shared" si="32"/>
        <v>2.925</v>
      </c>
    </row>
    <row r="2118" s="1" customFormat="1" spans="1:17">
      <c r="A2118" s="650">
        <v>928</v>
      </c>
      <c r="B2118" s="679" t="s">
        <v>9844</v>
      </c>
      <c r="C2118" s="680" t="s">
        <v>13116</v>
      </c>
      <c r="D2118" s="30"/>
      <c r="E2118" s="30"/>
      <c r="F2118" s="26" t="s">
        <v>1287</v>
      </c>
      <c r="G2118" s="30"/>
      <c r="H2118" s="30"/>
      <c r="I2118" s="30"/>
      <c r="J2118" s="30"/>
      <c r="K2118" s="30"/>
      <c r="L2118" s="30"/>
      <c r="M2118" s="30"/>
      <c r="N2118" s="662">
        <v>0.26</v>
      </c>
      <c r="O2118" s="30">
        <v>4</v>
      </c>
      <c r="P2118" s="30">
        <v>11.25</v>
      </c>
      <c r="Q2118" s="662">
        <f t="shared" ref="Q2118:Q2172" si="33">N2118*11.25</f>
        <v>2.925</v>
      </c>
    </row>
    <row r="2119" s="1" customFormat="1" spans="1:17">
      <c r="A2119" s="650">
        <v>929</v>
      </c>
      <c r="B2119" s="679" t="s">
        <v>13117</v>
      </c>
      <c r="C2119" s="680" t="s">
        <v>13118</v>
      </c>
      <c r="D2119" s="30"/>
      <c r="E2119" s="30"/>
      <c r="F2119" s="26" t="s">
        <v>1287</v>
      </c>
      <c r="G2119" s="30"/>
      <c r="H2119" s="30"/>
      <c r="I2119" s="30"/>
      <c r="J2119" s="30"/>
      <c r="K2119" s="30"/>
      <c r="L2119" s="30"/>
      <c r="M2119" s="30"/>
      <c r="N2119" s="662">
        <v>0.2</v>
      </c>
      <c r="O2119" s="30">
        <v>3</v>
      </c>
      <c r="P2119" s="30">
        <v>11.25</v>
      </c>
      <c r="Q2119" s="662">
        <f t="shared" si="33"/>
        <v>2.25</v>
      </c>
    </row>
    <row r="2120" s="1" customFormat="1" spans="1:17">
      <c r="A2120" s="650">
        <v>930</v>
      </c>
      <c r="B2120" s="679" t="s">
        <v>13119</v>
      </c>
      <c r="C2120" s="680" t="s">
        <v>13120</v>
      </c>
      <c r="D2120" s="30"/>
      <c r="E2120" s="30"/>
      <c r="F2120" s="26" t="s">
        <v>1287</v>
      </c>
      <c r="G2120" s="30"/>
      <c r="H2120" s="30"/>
      <c r="I2120" s="30"/>
      <c r="J2120" s="30"/>
      <c r="K2120" s="30"/>
      <c r="L2120" s="30"/>
      <c r="M2120" s="30"/>
      <c r="N2120" s="662">
        <v>0.14</v>
      </c>
      <c r="O2120" s="30">
        <v>2</v>
      </c>
      <c r="P2120" s="30">
        <v>11.25</v>
      </c>
      <c r="Q2120" s="662">
        <f t="shared" si="33"/>
        <v>1.575</v>
      </c>
    </row>
    <row r="2121" s="1" customFormat="1" spans="1:17">
      <c r="A2121" s="650">
        <v>931</v>
      </c>
      <c r="B2121" s="679" t="s">
        <v>13121</v>
      </c>
      <c r="C2121" s="680" t="s">
        <v>13122</v>
      </c>
      <c r="D2121" s="30"/>
      <c r="E2121" s="30"/>
      <c r="F2121" s="26" t="s">
        <v>1287</v>
      </c>
      <c r="G2121" s="30"/>
      <c r="H2121" s="30"/>
      <c r="I2121" s="30"/>
      <c r="J2121" s="30"/>
      <c r="K2121" s="30"/>
      <c r="L2121" s="30"/>
      <c r="M2121" s="30"/>
      <c r="N2121" s="662">
        <v>0.2</v>
      </c>
      <c r="O2121" s="30">
        <v>3</v>
      </c>
      <c r="P2121" s="30">
        <v>11.25</v>
      </c>
      <c r="Q2121" s="662">
        <f t="shared" si="33"/>
        <v>2.25</v>
      </c>
    </row>
    <row r="2122" s="1" customFormat="1" spans="1:17">
      <c r="A2122" s="650">
        <v>932</v>
      </c>
      <c r="B2122" s="679" t="s">
        <v>13123</v>
      </c>
      <c r="C2122" s="680" t="s">
        <v>13124</v>
      </c>
      <c r="D2122" s="30"/>
      <c r="E2122" s="30"/>
      <c r="F2122" s="26" t="s">
        <v>1287</v>
      </c>
      <c r="G2122" s="30"/>
      <c r="H2122" s="30"/>
      <c r="I2122" s="30"/>
      <c r="J2122" s="30"/>
      <c r="K2122" s="30"/>
      <c r="L2122" s="30"/>
      <c r="M2122" s="30"/>
      <c r="N2122" s="662">
        <v>0.26</v>
      </c>
      <c r="O2122" s="30">
        <v>4</v>
      </c>
      <c r="P2122" s="30">
        <v>11.25</v>
      </c>
      <c r="Q2122" s="662">
        <f t="shared" si="33"/>
        <v>2.925</v>
      </c>
    </row>
    <row r="2123" s="1" customFormat="1" spans="1:17">
      <c r="A2123" s="650">
        <v>933</v>
      </c>
      <c r="B2123" s="679" t="s">
        <v>13125</v>
      </c>
      <c r="C2123" s="680" t="s">
        <v>13126</v>
      </c>
      <c r="D2123" s="30"/>
      <c r="E2123" s="30"/>
      <c r="F2123" s="26" t="s">
        <v>1287</v>
      </c>
      <c r="G2123" s="30"/>
      <c r="H2123" s="30"/>
      <c r="I2123" s="30"/>
      <c r="J2123" s="30"/>
      <c r="K2123" s="30"/>
      <c r="L2123" s="30"/>
      <c r="M2123" s="30"/>
      <c r="N2123" s="662">
        <v>0.2</v>
      </c>
      <c r="O2123" s="30">
        <v>3</v>
      </c>
      <c r="P2123" s="30">
        <v>11.25</v>
      </c>
      <c r="Q2123" s="662">
        <f t="shared" si="33"/>
        <v>2.25</v>
      </c>
    </row>
    <row r="2124" s="1" customFormat="1" spans="1:17">
      <c r="A2124" s="650">
        <v>934</v>
      </c>
      <c r="B2124" s="679" t="s">
        <v>13127</v>
      </c>
      <c r="C2124" s="680" t="s">
        <v>13128</v>
      </c>
      <c r="D2124" s="30"/>
      <c r="E2124" s="30"/>
      <c r="F2124" s="26" t="s">
        <v>1287</v>
      </c>
      <c r="G2124" s="30"/>
      <c r="H2124" s="30"/>
      <c r="I2124" s="30"/>
      <c r="J2124" s="30"/>
      <c r="K2124" s="30"/>
      <c r="L2124" s="30"/>
      <c r="M2124" s="30"/>
      <c r="N2124" s="662">
        <v>0.2</v>
      </c>
      <c r="O2124" s="30">
        <v>3</v>
      </c>
      <c r="P2124" s="30">
        <v>11.25</v>
      </c>
      <c r="Q2124" s="662">
        <f t="shared" si="33"/>
        <v>2.25</v>
      </c>
    </row>
    <row r="2125" s="1" customFormat="1" spans="1:17">
      <c r="A2125" s="650">
        <v>935</v>
      </c>
      <c r="B2125" s="679" t="s">
        <v>13129</v>
      </c>
      <c r="C2125" s="680" t="s">
        <v>13130</v>
      </c>
      <c r="D2125" s="30"/>
      <c r="E2125" s="30"/>
      <c r="F2125" s="26" t="s">
        <v>1287</v>
      </c>
      <c r="G2125" s="30"/>
      <c r="H2125" s="30"/>
      <c r="I2125" s="30"/>
      <c r="J2125" s="30"/>
      <c r="K2125" s="30"/>
      <c r="L2125" s="30"/>
      <c r="M2125" s="30"/>
      <c r="N2125" s="662">
        <v>0.2</v>
      </c>
      <c r="O2125" s="30">
        <v>3</v>
      </c>
      <c r="P2125" s="30">
        <v>11.25</v>
      </c>
      <c r="Q2125" s="662">
        <f t="shared" si="33"/>
        <v>2.25</v>
      </c>
    </row>
    <row r="2126" s="1" customFormat="1" spans="1:17">
      <c r="A2126" s="650">
        <v>936</v>
      </c>
      <c r="B2126" s="679" t="s">
        <v>13131</v>
      </c>
      <c r="C2126" s="680" t="s">
        <v>13132</v>
      </c>
      <c r="D2126" s="30"/>
      <c r="E2126" s="30"/>
      <c r="F2126" s="26" t="s">
        <v>1287</v>
      </c>
      <c r="G2126" s="30"/>
      <c r="H2126" s="30"/>
      <c r="I2126" s="30"/>
      <c r="J2126" s="30"/>
      <c r="K2126" s="30"/>
      <c r="L2126" s="30"/>
      <c r="M2126" s="30"/>
      <c r="N2126" s="662">
        <v>0.4</v>
      </c>
      <c r="O2126" s="30">
        <v>6</v>
      </c>
      <c r="P2126" s="30">
        <v>11.25</v>
      </c>
      <c r="Q2126" s="662">
        <f t="shared" si="33"/>
        <v>4.5</v>
      </c>
    </row>
    <row r="2127" s="1" customFormat="1" spans="1:17">
      <c r="A2127" s="650">
        <v>937</v>
      </c>
      <c r="B2127" s="679" t="s">
        <v>13133</v>
      </c>
      <c r="C2127" s="680" t="s">
        <v>13134</v>
      </c>
      <c r="D2127" s="30"/>
      <c r="E2127" s="30"/>
      <c r="F2127" s="26" t="s">
        <v>1287</v>
      </c>
      <c r="G2127" s="30"/>
      <c r="H2127" s="30"/>
      <c r="I2127" s="30"/>
      <c r="J2127" s="30"/>
      <c r="K2127" s="30"/>
      <c r="L2127" s="30"/>
      <c r="M2127" s="30"/>
      <c r="N2127" s="662">
        <v>0.26</v>
      </c>
      <c r="O2127" s="30">
        <v>4</v>
      </c>
      <c r="P2127" s="30">
        <v>11.25</v>
      </c>
      <c r="Q2127" s="662">
        <f t="shared" si="33"/>
        <v>2.925</v>
      </c>
    </row>
    <row r="2128" s="1" customFormat="1" spans="1:17">
      <c r="A2128" s="650">
        <v>938</v>
      </c>
      <c r="B2128" s="679" t="s">
        <v>13135</v>
      </c>
      <c r="C2128" s="680" t="s">
        <v>13136</v>
      </c>
      <c r="D2128" s="30"/>
      <c r="E2128" s="30"/>
      <c r="F2128" s="26" t="s">
        <v>1287</v>
      </c>
      <c r="G2128" s="30"/>
      <c r="H2128" s="30"/>
      <c r="I2128" s="30"/>
      <c r="J2128" s="30"/>
      <c r="K2128" s="30"/>
      <c r="L2128" s="30"/>
      <c r="M2128" s="30"/>
      <c r="N2128" s="662">
        <v>0.46</v>
      </c>
      <c r="O2128" s="30">
        <v>7</v>
      </c>
      <c r="P2128" s="30">
        <v>11.25</v>
      </c>
      <c r="Q2128" s="662">
        <f t="shared" si="33"/>
        <v>5.175</v>
      </c>
    </row>
    <row r="2129" s="1" customFormat="1" spans="1:17">
      <c r="A2129" s="650">
        <v>939</v>
      </c>
      <c r="B2129" s="679" t="s">
        <v>13137</v>
      </c>
      <c r="C2129" s="680" t="s">
        <v>13138</v>
      </c>
      <c r="D2129" s="30"/>
      <c r="E2129" s="30"/>
      <c r="F2129" s="26" t="s">
        <v>1287</v>
      </c>
      <c r="G2129" s="30"/>
      <c r="H2129" s="30"/>
      <c r="I2129" s="30"/>
      <c r="J2129" s="30"/>
      <c r="K2129" s="30"/>
      <c r="L2129" s="30"/>
      <c r="M2129" s="30"/>
      <c r="N2129" s="662">
        <v>0.46</v>
      </c>
      <c r="O2129" s="30">
        <v>7</v>
      </c>
      <c r="P2129" s="30">
        <v>11.25</v>
      </c>
      <c r="Q2129" s="662">
        <f t="shared" si="33"/>
        <v>5.175</v>
      </c>
    </row>
    <row r="2130" s="1" customFormat="1" spans="1:17">
      <c r="A2130" s="650">
        <v>940</v>
      </c>
      <c r="B2130" s="679" t="s">
        <v>13139</v>
      </c>
      <c r="C2130" s="680" t="s">
        <v>13140</v>
      </c>
      <c r="D2130" s="30"/>
      <c r="E2130" s="30"/>
      <c r="F2130" s="26" t="s">
        <v>1287</v>
      </c>
      <c r="G2130" s="30"/>
      <c r="H2130" s="30"/>
      <c r="I2130" s="30"/>
      <c r="J2130" s="30"/>
      <c r="K2130" s="30"/>
      <c r="L2130" s="30"/>
      <c r="M2130" s="30"/>
      <c r="N2130" s="662">
        <v>0.26</v>
      </c>
      <c r="O2130" s="30">
        <v>4</v>
      </c>
      <c r="P2130" s="30">
        <v>11.25</v>
      </c>
      <c r="Q2130" s="662">
        <f t="shared" si="33"/>
        <v>2.925</v>
      </c>
    </row>
    <row r="2131" s="1" customFormat="1" spans="1:17">
      <c r="A2131" s="650">
        <v>941</v>
      </c>
      <c r="B2131" s="679" t="s">
        <v>13141</v>
      </c>
      <c r="C2131" s="680" t="s">
        <v>13142</v>
      </c>
      <c r="D2131" s="30"/>
      <c r="E2131" s="30"/>
      <c r="F2131" s="26" t="s">
        <v>1287</v>
      </c>
      <c r="G2131" s="30"/>
      <c r="H2131" s="30"/>
      <c r="I2131" s="30"/>
      <c r="J2131" s="30"/>
      <c r="K2131" s="30"/>
      <c r="L2131" s="30"/>
      <c r="M2131" s="30"/>
      <c r="N2131" s="662">
        <v>0.33</v>
      </c>
      <c r="O2131" s="30">
        <v>5</v>
      </c>
      <c r="P2131" s="30">
        <v>11.25</v>
      </c>
      <c r="Q2131" s="662">
        <f t="shared" si="33"/>
        <v>3.7125</v>
      </c>
    </row>
    <row r="2132" s="1" customFormat="1" spans="1:17">
      <c r="A2132" s="650">
        <v>942</v>
      </c>
      <c r="B2132" s="691" t="s">
        <v>13110</v>
      </c>
      <c r="C2132" s="680" t="s">
        <v>13143</v>
      </c>
      <c r="D2132" s="30"/>
      <c r="E2132" s="30"/>
      <c r="F2132" s="26" t="s">
        <v>1287</v>
      </c>
      <c r="G2132" s="30"/>
      <c r="H2132" s="30"/>
      <c r="I2132" s="30"/>
      <c r="J2132" s="30"/>
      <c r="K2132" s="30"/>
      <c r="L2132" s="30"/>
      <c r="M2132" s="30"/>
      <c r="N2132" s="662">
        <v>0.2</v>
      </c>
      <c r="O2132" s="30">
        <v>3</v>
      </c>
      <c r="P2132" s="30">
        <v>11.25</v>
      </c>
      <c r="Q2132" s="662">
        <f t="shared" si="33"/>
        <v>2.25</v>
      </c>
    </row>
    <row r="2133" s="1" customFormat="1" spans="1:17">
      <c r="A2133" s="650">
        <v>943</v>
      </c>
      <c r="B2133" s="691" t="s">
        <v>13144</v>
      </c>
      <c r="C2133" s="680" t="s">
        <v>9616</v>
      </c>
      <c r="D2133" s="30"/>
      <c r="E2133" s="30"/>
      <c r="F2133" s="26" t="s">
        <v>1287</v>
      </c>
      <c r="G2133" s="30"/>
      <c r="H2133" s="30"/>
      <c r="I2133" s="30"/>
      <c r="J2133" s="30"/>
      <c r="K2133" s="30"/>
      <c r="L2133" s="30"/>
      <c r="M2133" s="30"/>
      <c r="N2133" s="662">
        <v>0.26</v>
      </c>
      <c r="O2133" s="30">
        <v>4</v>
      </c>
      <c r="P2133" s="30">
        <v>11.25</v>
      </c>
      <c r="Q2133" s="662">
        <f t="shared" si="33"/>
        <v>2.925</v>
      </c>
    </row>
    <row r="2134" s="1" customFormat="1" spans="1:17">
      <c r="A2134" s="650">
        <v>944</v>
      </c>
      <c r="B2134" s="679" t="s">
        <v>13145</v>
      </c>
      <c r="C2134" s="680" t="s">
        <v>12755</v>
      </c>
      <c r="D2134" s="30"/>
      <c r="E2134" s="30"/>
      <c r="F2134" s="26" t="s">
        <v>1287</v>
      </c>
      <c r="G2134" s="30"/>
      <c r="H2134" s="30"/>
      <c r="I2134" s="30"/>
      <c r="J2134" s="30"/>
      <c r="K2134" s="30"/>
      <c r="L2134" s="30"/>
      <c r="M2134" s="30"/>
      <c r="N2134" s="662">
        <v>0.26</v>
      </c>
      <c r="O2134" s="30">
        <v>4</v>
      </c>
      <c r="P2134" s="30">
        <v>11.25</v>
      </c>
      <c r="Q2134" s="662">
        <f t="shared" si="33"/>
        <v>2.925</v>
      </c>
    </row>
    <row r="2135" s="1" customFormat="1" spans="1:17">
      <c r="A2135" s="650">
        <v>945</v>
      </c>
      <c r="B2135" s="679" t="s">
        <v>13146</v>
      </c>
      <c r="C2135" s="680" t="s">
        <v>13147</v>
      </c>
      <c r="D2135" s="30"/>
      <c r="E2135" s="30"/>
      <c r="F2135" s="26" t="s">
        <v>1287</v>
      </c>
      <c r="G2135" s="30"/>
      <c r="H2135" s="30"/>
      <c r="I2135" s="30"/>
      <c r="J2135" s="30"/>
      <c r="K2135" s="30"/>
      <c r="L2135" s="30"/>
      <c r="M2135" s="30"/>
      <c r="N2135" s="662">
        <v>0.14</v>
      </c>
      <c r="O2135" s="30">
        <v>2</v>
      </c>
      <c r="P2135" s="30">
        <v>11.25</v>
      </c>
      <c r="Q2135" s="662">
        <f t="shared" si="33"/>
        <v>1.575</v>
      </c>
    </row>
    <row r="2136" s="1" customFormat="1" spans="1:17">
      <c r="A2136" s="650">
        <v>946</v>
      </c>
      <c r="B2136" s="679" t="s">
        <v>13148</v>
      </c>
      <c r="C2136" s="680" t="s">
        <v>13149</v>
      </c>
      <c r="D2136" s="30"/>
      <c r="E2136" s="30"/>
      <c r="F2136" s="26" t="s">
        <v>1287</v>
      </c>
      <c r="G2136" s="30"/>
      <c r="H2136" s="30"/>
      <c r="I2136" s="30"/>
      <c r="J2136" s="30"/>
      <c r="K2136" s="30"/>
      <c r="L2136" s="30"/>
      <c r="M2136" s="30"/>
      <c r="N2136" s="662">
        <v>0.33</v>
      </c>
      <c r="O2136" s="30">
        <v>5</v>
      </c>
      <c r="P2136" s="30">
        <v>11.25</v>
      </c>
      <c r="Q2136" s="662">
        <f t="shared" si="33"/>
        <v>3.7125</v>
      </c>
    </row>
    <row r="2137" s="1" customFormat="1" spans="1:17">
      <c r="A2137" s="650">
        <v>947</v>
      </c>
      <c r="B2137" s="679" t="s">
        <v>13150</v>
      </c>
      <c r="C2137" s="680" t="s">
        <v>13151</v>
      </c>
      <c r="D2137" s="30"/>
      <c r="E2137" s="30"/>
      <c r="F2137" s="26" t="s">
        <v>1287</v>
      </c>
      <c r="G2137" s="30"/>
      <c r="H2137" s="30"/>
      <c r="I2137" s="30"/>
      <c r="J2137" s="30"/>
      <c r="K2137" s="30"/>
      <c r="L2137" s="30"/>
      <c r="M2137" s="30"/>
      <c r="N2137" s="662">
        <v>0.26</v>
      </c>
      <c r="O2137" s="30">
        <v>4</v>
      </c>
      <c r="P2137" s="30">
        <v>11.25</v>
      </c>
      <c r="Q2137" s="662">
        <f t="shared" si="33"/>
        <v>2.925</v>
      </c>
    </row>
    <row r="2138" s="1" customFormat="1" spans="1:17">
      <c r="A2138" s="650">
        <v>948</v>
      </c>
      <c r="B2138" s="679" t="s">
        <v>13152</v>
      </c>
      <c r="C2138" s="680" t="s">
        <v>13153</v>
      </c>
      <c r="D2138" s="30"/>
      <c r="E2138" s="30"/>
      <c r="F2138" s="26" t="s">
        <v>1287</v>
      </c>
      <c r="G2138" s="30"/>
      <c r="H2138" s="30"/>
      <c r="I2138" s="30"/>
      <c r="J2138" s="30"/>
      <c r="K2138" s="30"/>
      <c r="L2138" s="30"/>
      <c r="M2138" s="30"/>
      <c r="N2138" s="662">
        <v>0.46</v>
      </c>
      <c r="O2138" s="30">
        <v>7</v>
      </c>
      <c r="P2138" s="30">
        <v>11.25</v>
      </c>
      <c r="Q2138" s="662">
        <f t="shared" si="33"/>
        <v>5.175</v>
      </c>
    </row>
    <row r="2139" s="1" customFormat="1" spans="1:17">
      <c r="A2139" s="650">
        <v>949</v>
      </c>
      <c r="B2139" s="679" t="s">
        <v>13154</v>
      </c>
      <c r="C2139" s="680" t="s">
        <v>13155</v>
      </c>
      <c r="D2139" s="30"/>
      <c r="E2139" s="30"/>
      <c r="F2139" s="26" t="s">
        <v>1287</v>
      </c>
      <c r="G2139" s="30"/>
      <c r="H2139" s="30"/>
      <c r="I2139" s="30"/>
      <c r="J2139" s="30"/>
      <c r="K2139" s="30"/>
      <c r="L2139" s="30"/>
      <c r="M2139" s="30"/>
      <c r="N2139" s="662">
        <v>0.2</v>
      </c>
      <c r="O2139" s="30">
        <v>3</v>
      </c>
      <c r="P2139" s="30">
        <v>11.25</v>
      </c>
      <c r="Q2139" s="662">
        <f t="shared" si="33"/>
        <v>2.25</v>
      </c>
    </row>
    <row r="2140" s="1" customFormat="1" spans="1:17">
      <c r="A2140" s="650">
        <v>950</v>
      </c>
      <c r="B2140" s="679" t="s">
        <v>13156</v>
      </c>
      <c r="C2140" s="680" t="s">
        <v>13157</v>
      </c>
      <c r="D2140" s="30"/>
      <c r="E2140" s="30"/>
      <c r="F2140" s="26" t="s">
        <v>1287</v>
      </c>
      <c r="G2140" s="30"/>
      <c r="H2140" s="30"/>
      <c r="I2140" s="30"/>
      <c r="J2140" s="30"/>
      <c r="K2140" s="30"/>
      <c r="L2140" s="30"/>
      <c r="M2140" s="30"/>
      <c r="N2140" s="662">
        <v>0.33</v>
      </c>
      <c r="O2140" s="30">
        <v>5</v>
      </c>
      <c r="P2140" s="30">
        <v>11.25</v>
      </c>
      <c r="Q2140" s="662">
        <f t="shared" si="33"/>
        <v>3.7125</v>
      </c>
    </row>
    <row r="2141" s="1" customFormat="1" spans="1:17">
      <c r="A2141" s="650">
        <v>951</v>
      </c>
      <c r="B2141" s="679" t="s">
        <v>13158</v>
      </c>
      <c r="C2141" s="680" t="s">
        <v>2574</v>
      </c>
      <c r="D2141" s="30"/>
      <c r="E2141" s="30"/>
      <c r="F2141" s="26" t="s">
        <v>1287</v>
      </c>
      <c r="G2141" s="30"/>
      <c r="H2141" s="30"/>
      <c r="I2141" s="30"/>
      <c r="J2141" s="30"/>
      <c r="K2141" s="30"/>
      <c r="L2141" s="30"/>
      <c r="M2141" s="30"/>
      <c r="N2141" s="662">
        <v>0.26</v>
      </c>
      <c r="O2141" s="30">
        <v>4</v>
      </c>
      <c r="P2141" s="30">
        <v>11.25</v>
      </c>
      <c r="Q2141" s="662">
        <f t="shared" si="33"/>
        <v>2.925</v>
      </c>
    </row>
    <row r="2142" s="1" customFormat="1" spans="1:17">
      <c r="A2142" s="650">
        <v>952</v>
      </c>
      <c r="B2142" s="679" t="s">
        <v>13159</v>
      </c>
      <c r="C2142" s="680" t="s">
        <v>13160</v>
      </c>
      <c r="D2142" s="30"/>
      <c r="E2142" s="30"/>
      <c r="F2142" s="26" t="s">
        <v>1287</v>
      </c>
      <c r="G2142" s="30"/>
      <c r="H2142" s="30"/>
      <c r="I2142" s="30"/>
      <c r="J2142" s="30"/>
      <c r="K2142" s="30"/>
      <c r="L2142" s="30"/>
      <c r="M2142" s="30"/>
      <c r="N2142" s="662">
        <v>0.46</v>
      </c>
      <c r="O2142" s="30">
        <v>7</v>
      </c>
      <c r="P2142" s="30">
        <v>11.25</v>
      </c>
      <c r="Q2142" s="662">
        <f t="shared" si="33"/>
        <v>5.175</v>
      </c>
    </row>
    <row r="2143" s="1" customFormat="1" spans="1:17">
      <c r="A2143" s="650">
        <v>953</v>
      </c>
      <c r="B2143" s="679" t="s">
        <v>13161</v>
      </c>
      <c r="C2143" s="680" t="s">
        <v>13162</v>
      </c>
      <c r="D2143" s="30"/>
      <c r="E2143" s="30"/>
      <c r="F2143" s="26" t="s">
        <v>1287</v>
      </c>
      <c r="G2143" s="30"/>
      <c r="H2143" s="30"/>
      <c r="I2143" s="30"/>
      <c r="J2143" s="30"/>
      <c r="K2143" s="30"/>
      <c r="L2143" s="30"/>
      <c r="M2143" s="30"/>
      <c r="N2143" s="662">
        <v>0.2</v>
      </c>
      <c r="O2143" s="30">
        <v>3</v>
      </c>
      <c r="P2143" s="30">
        <v>11.25</v>
      </c>
      <c r="Q2143" s="662">
        <f t="shared" si="33"/>
        <v>2.25</v>
      </c>
    </row>
    <row r="2144" s="1" customFormat="1" spans="1:17">
      <c r="A2144" s="650">
        <v>954</v>
      </c>
      <c r="B2144" s="679" t="s">
        <v>13163</v>
      </c>
      <c r="C2144" s="680" t="s">
        <v>13164</v>
      </c>
      <c r="D2144" s="30"/>
      <c r="E2144" s="30"/>
      <c r="F2144" s="26" t="s">
        <v>1287</v>
      </c>
      <c r="G2144" s="30"/>
      <c r="H2144" s="30"/>
      <c r="I2144" s="30"/>
      <c r="J2144" s="30"/>
      <c r="K2144" s="30"/>
      <c r="L2144" s="30"/>
      <c r="M2144" s="30"/>
      <c r="N2144" s="662">
        <v>0.33</v>
      </c>
      <c r="O2144" s="30">
        <v>5</v>
      </c>
      <c r="P2144" s="30">
        <v>11.25</v>
      </c>
      <c r="Q2144" s="662">
        <f t="shared" si="33"/>
        <v>3.7125</v>
      </c>
    </row>
    <row r="2145" s="1" customFormat="1" spans="1:17">
      <c r="A2145" s="650">
        <v>955</v>
      </c>
      <c r="B2145" s="679" t="s">
        <v>13165</v>
      </c>
      <c r="C2145" s="680" t="s">
        <v>13166</v>
      </c>
      <c r="D2145" s="30"/>
      <c r="E2145" s="30"/>
      <c r="F2145" s="26" t="s">
        <v>1287</v>
      </c>
      <c r="G2145" s="30"/>
      <c r="H2145" s="30"/>
      <c r="I2145" s="30"/>
      <c r="J2145" s="30"/>
      <c r="K2145" s="30"/>
      <c r="L2145" s="30"/>
      <c r="M2145" s="30"/>
      <c r="N2145" s="662">
        <v>0.2</v>
      </c>
      <c r="O2145" s="30">
        <v>3</v>
      </c>
      <c r="P2145" s="30">
        <v>11.25</v>
      </c>
      <c r="Q2145" s="662">
        <f t="shared" si="33"/>
        <v>2.25</v>
      </c>
    </row>
    <row r="2146" s="1" customFormat="1" spans="1:17">
      <c r="A2146" s="650">
        <v>956</v>
      </c>
      <c r="B2146" s="679" t="s">
        <v>13167</v>
      </c>
      <c r="C2146" s="680" t="s">
        <v>13168</v>
      </c>
      <c r="D2146" s="30"/>
      <c r="E2146" s="30"/>
      <c r="F2146" s="26" t="s">
        <v>1287</v>
      </c>
      <c r="G2146" s="30"/>
      <c r="H2146" s="30"/>
      <c r="I2146" s="30"/>
      <c r="J2146" s="30"/>
      <c r="K2146" s="30"/>
      <c r="L2146" s="30"/>
      <c r="M2146" s="30"/>
      <c r="N2146" s="662">
        <v>0.4</v>
      </c>
      <c r="O2146" s="30">
        <v>6</v>
      </c>
      <c r="P2146" s="30">
        <v>11.25</v>
      </c>
      <c r="Q2146" s="662">
        <f t="shared" si="33"/>
        <v>4.5</v>
      </c>
    </row>
    <row r="2147" s="1" customFormat="1" spans="1:17">
      <c r="A2147" s="650">
        <v>957</v>
      </c>
      <c r="B2147" s="679" t="s">
        <v>13169</v>
      </c>
      <c r="C2147" s="680" t="s">
        <v>2307</v>
      </c>
      <c r="D2147" s="30"/>
      <c r="E2147" s="30"/>
      <c r="F2147" s="26" t="s">
        <v>1287</v>
      </c>
      <c r="G2147" s="30"/>
      <c r="H2147" s="30"/>
      <c r="I2147" s="30"/>
      <c r="J2147" s="30"/>
      <c r="K2147" s="30"/>
      <c r="L2147" s="30"/>
      <c r="M2147" s="30"/>
      <c r="N2147" s="662">
        <v>0.07</v>
      </c>
      <c r="O2147" s="30">
        <v>1</v>
      </c>
      <c r="P2147" s="30">
        <v>11.25</v>
      </c>
      <c r="Q2147" s="662">
        <f t="shared" si="33"/>
        <v>0.7875</v>
      </c>
    </row>
    <row r="2148" s="1" customFormat="1" spans="1:17">
      <c r="A2148" s="650">
        <v>958</v>
      </c>
      <c r="B2148" s="679" t="s">
        <v>13170</v>
      </c>
      <c r="C2148" s="680" t="s">
        <v>9524</v>
      </c>
      <c r="D2148" s="30"/>
      <c r="E2148" s="30"/>
      <c r="F2148" s="26" t="s">
        <v>1287</v>
      </c>
      <c r="G2148" s="30"/>
      <c r="H2148" s="30"/>
      <c r="I2148" s="30"/>
      <c r="J2148" s="30"/>
      <c r="K2148" s="30"/>
      <c r="L2148" s="30"/>
      <c r="M2148" s="30"/>
      <c r="N2148" s="662">
        <v>0.26</v>
      </c>
      <c r="O2148" s="30">
        <v>4</v>
      </c>
      <c r="P2148" s="30">
        <v>11.25</v>
      </c>
      <c r="Q2148" s="662">
        <f t="shared" si="33"/>
        <v>2.925</v>
      </c>
    </row>
    <row r="2149" s="1" customFormat="1" spans="1:17">
      <c r="A2149" s="650">
        <v>959</v>
      </c>
      <c r="B2149" s="679" t="s">
        <v>13171</v>
      </c>
      <c r="C2149" s="680" t="s">
        <v>13172</v>
      </c>
      <c r="D2149" s="30"/>
      <c r="E2149" s="30"/>
      <c r="F2149" s="26" t="s">
        <v>1287</v>
      </c>
      <c r="G2149" s="30"/>
      <c r="H2149" s="30"/>
      <c r="I2149" s="30"/>
      <c r="J2149" s="30"/>
      <c r="K2149" s="30"/>
      <c r="L2149" s="30"/>
      <c r="M2149" s="30"/>
      <c r="N2149" s="662">
        <v>0.33</v>
      </c>
      <c r="O2149" s="30">
        <v>5</v>
      </c>
      <c r="P2149" s="30">
        <v>11.25</v>
      </c>
      <c r="Q2149" s="662">
        <f t="shared" si="33"/>
        <v>3.7125</v>
      </c>
    </row>
    <row r="2150" s="1" customFormat="1" spans="1:17">
      <c r="A2150" s="650">
        <v>960</v>
      </c>
      <c r="B2150" s="679" t="s">
        <v>13173</v>
      </c>
      <c r="C2150" s="680" t="s">
        <v>13174</v>
      </c>
      <c r="D2150" s="30"/>
      <c r="E2150" s="30"/>
      <c r="F2150" s="26" t="s">
        <v>1287</v>
      </c>
      <c r="G2150" s="30"/>
      <c r="H2150" s="30"/>
      <c r="I2150" s="30"/>
      <c r="J2150" s="30"/>
      <c r="K2150" s="30"/>
      <c r="L2150" s="30"/>
      <c r="M2150" s="30"/>
      <c r="N2150" s="662">
        <v>0.26</v>
      </c>
      <c r="O2150" s="30">
        <v>4</v>
      </c>
      <c r="P2150" s="30">
        <v>11.25</v>
      </c>
      <c r="Q2150" s="662">
        <f t="shared" si="33"/>
        <v>2.925</v>
      </c>
    </row>
    <row r="2151" s="1" customFormat="1" spans="1:17">
      <c r="A2151" s="650">
        <v>961</v>
      </c>
      <c r="B2151" s="691" t="s">
        <v>13175</v>
      </c>
      <c r="C2151" s="680" t="s">
        <v>13176</v>
      </c>
      <c r="D2151" s="30"/>
      <c r="E2151" s="30"/>
      <c r="F2151" s="26" t="s">
        <v>1287</v>
      </c>
      <c r="G2151" s="30"/>
      <c r="H2151" s="30"/>
      <c r="I2151" s="30"/>
      <c r="J2151" s="30"/>
      <c r="K2151" s="30"/>
      <c r="L2151" s="30"/>
      <c r="M2151" s="30"/>
      <c r="N2151" s="662">
        <v>0.26</v>
      </c>
      <c r="O2151" s="30">
        <v>4</v>
      </c>
      <c r="P2151" s="30">
        <v>11.25</v>
      </c>
      <c r="Q2151" s="662">
        <f t="shared" si="33"/>
        <v>2.925</v>
      </c>
    </row>
    <row r="2152" s="1" customFormat="1" spans="1:17">
      <c r="A2152" s="650">
        <v>962</v>
      </c>
      <c r="B2152" s="691" t="s">
        <v>13177</v>
      </c>
      <c r="C2152" s="680" t="s">
        <v>5972</v>
      </c>
      <c r="D2152" s="30"/>
      <c r="E2152" s="30"/>
      <c r="F2152" s="26" t="s">
        <v>1287</v>
      </c>
      <c r="G2152" s="30"/>
      <c r="H2152" s="30"/>
      <c r="I2152" s="30"/>
      <c r="J2152" s="30"/>
      <c r="K2152" s="30"/>
      <c r="L2152" s="30"/>
      <c r="M2152" s="30"/>
      <c r="N2152" s="662">
        <v>0.4</v>
      </c>
      <c r="O2152" s="30">
        <v>6</v>
      </c>
      <c r="P2152" s="30">
        <v>11.25</v>
      </c>
      <c r="Q2152" s="662">
        <f t="shared" si="33"/>
        <v>4.5</v>
      </c>
    </row>
    <row r="2153" s="1" customFormat="1" spans="1:17">
      <c r="A2153" s="650">
        <v>963</v>
      </c>
      <c r="B2153" s="679" t="s">
        <v>13178</v>
      </c>
      <c r="C2153" s="680" t="s">
        <v>13179</v>
      </c>
      <c r="D2153" s="30"/>
      <c r="E2153" s="30"/>
      <c r="F2153" s="26" t="s">
        <v>1287</v>
      </c>
      <c r="G2153" s="30"/>
      <c r="H2153" s="30"/>
      <c r="I2153" s="30"/>
      <c r="J2153" s="30"/>
      <c r="K2153" s="30"/>
      <c r="L2153" s="30"/>
      <c r="M2153" s="30"/>
      <c r="N2153" s="662">
        <v>0.33</v>
      </c>
      <c r="O2153" s="30">
        <v>5</v>
      </c>
      <c r="P2153" s="30">
        <v>11.25</v>
      </c>
      <c r="Q2153" s="662">
        <f t="shared" si="33"/>
        <v>3.7125</v>
      </c>
    </row>
    <row r="2154" s="1" customFormat="1" spans="1:17">
      <c r="A2154" s="650">
        <v>964</v>
      </c>
      <c r="B2154" s="679" t="s">
        <v>13178</v>
      </c>
      <c r="C2154" s="680" t="s">
        <v>13179</v>
      </c>
      <c r="D2154" s="30"/>
      <c r="E2154" s="30"/>
      <c r="F2154" s="26" t="s">
        <v>1287</v>
      </c>
      <c r="G2154" s="30"/>
      <c r="H2154" s="30"/>
      <c r="I2154" s="30"/>
      <c r="J2154" s="30"/>
      <c r="K2154" s="30"/>
      <c r="L2154" s="30"/>
      <c r="M2154" s="30"/>
      <c r="N2154" s="662">
        <v>0.33</v>
      </c>
      <c r="O2154" s="30">
        <v>5</v>
      </c>
      <c r="P2154" s="30">
        <v>11.25</v>
      </c>
      <c r="Q2154" s="662">
        <f t="shared" si="33"/>
        <v>3.7125</v>
      </c>
    </row>
    <row r="2155" s="1" customFormat="1" spans="1:17">
      <c r="A2155" s="650">
        <v>965</v>
      </c>
      <c r="B2155" s="679" t="s">
        <v>13180</v>
      </c>
      <c r="C2155" s="680" t="s">
        <v>13181</v>
      </c>
      <c r="D2155" s="30"/>
      <c r="E2155" s="30"/>
      <c r="F2155" s="26" t="s">
        <v>1287</v>
      </c>
      <c r="G2155" s="30"/>
      <c r="H2155" s="30"/>
      <c r="I2155" s="30"/>
      <c r="J2155" s="30"/>
      <c r="K2155" s="30"/>
      <c r="L2155" s="30"/>
      <c r="M2155" s="30"/>
      <c r="N2155" s="662">
        <v>0.07</v>
      </c>
      <c r="O2155" s="30">
        <v>1</v>
      </c>
      <c r="P2155" s="30">
        <v>11.25</v>
      </c>
      <c r="Q2155" s="662">
        <f t="shared" si="33"/>
        <v>0.7875</v>
      </c>
    </row>
    <row r="2156" s="1" customFormat="1" spans="1:17">
      <c r="A2156" s="650">
        <v>966</v>
      </c>
      <c r="B2156" s="679" t="s">
        <v>13182</v>
      </c>
      <c r="C2156" s="680" t="s">
        <v>13183</v>
      </c>
      <c r="D2156" s="30"/>
      <c r="E2156" s="30"/>
      <c r="F2156" s="26" t="s">
        <v>1287</v>
      </c>
      <c r="G2156" s="30"/>
      <c r="H2156" s="30"/>
      <c r="I2156" s="30"/>
      <c r="J2156" s="30"/>
      <c r="K2156" s="30"/>
      <c r="L2156" s="30"/>
      <c r="M2156" s="30"/>
      <c r="N2156" s="662">
        <v>0.2</v>
      </c>
      <c r="O2156" s="30">
        <v>3</v>
      </c>
      <c r="P2156" s="30">
        <v>11.25</v>
      </c>
      <c r="Q2156" s="662">
        <f t="shared" si="33"/>
        <v>2.25</v>
      </c>
    </row>
    <row r="2157" s="1" customFormat="1" spans="1:17">
      <c r="A2157" s="650">
        <v>967</v>
      </c>
      <c r="B2157" s="679" t="s">
        <v>13184</v>
      </c>
      <c r="C2157" s="680" t="s">
        <v>9638</v>
      </c>
      <c r="D2157" s="30"/>
      <c r="E2157" s="30"/>
      <c r="F2157" s="26" t="s">
        <v>1287</v>
      </c>
      <c r="G2157" s="30"/>
      <c r="H2157" s="30"/>
      <c r="I2157" s="30"/>
      <c r="J2157" s="30"/>
      <c r="K2157" s="30"/>
      <c r="L2157" s="30"/>
      <c r="M2157" s="30"/>
      <c r="N2157" s="662">
        <v>0.14</v>
      </c>
      <c r="O2157" s="30">
        <v>2</v>
      </c>
      <c r="P2157" s="30">
        <v>11.25</v>
      </c>
      <c r="Q2157" s="662">
        <f t="shared" si="33"/>
        <v>1.575</v>
      </c>
    </row>
    <row r="2158" s="1" customFormat="1" spans="1:17">
      <c r="A2158" s="650">
        <v>968</v>
      </c>
      <c r="B2158" s="691" t="s">
        <v>13185</v>
      </c>
      <c r="C2158" s="680" t="s">
        <v>13186</v>
      </c>
      <c r="D2158" s="30"/>
      <c r="E2158" s="30"/>
      <c r="F2158" s="26" t="s">
        <v>1287</v>
      </c>
      <c r="G2158" s="30"/>
      <c r="H2158" s="30"/>
      <c r="I2158" s="30"/>
      <c r="J2158" s="30"/>
      <c r="K2158" s="30"/>
      <c r="L2158" s="30"/>
      <c r="M2158" s="30"/>
      <c r="N2158" s="662">
        <v>0.33</v>
      </c>
      <c r="O2158" s="30">
        <v>5</v>
      </c>
      <c r="P2158" s="30">
        <v>11.25</v>
      </c>
      <c r="Q2158" s="662">
        <f t="shared" si="33"/>
        <v>3.7125</v>
      </c>
    </row>
    <row r="2159" s="1" customFormat="1" spans="1:17">
      <c r="A2159" s="650">
        <v>969</v>
      </c>
      <c r="B2159" s="679" t="s">
        <v>13187</v>
      </c>
      <c r="C2159" s="680" t="s">
        <v>13188</v>
      </c>
      <c r="D2159" s="30"/>
      <c r="E2159" s="30"/>
      <c r="F2159" s="26" t="s">
        <v>1287</v>
      </c>
      <c r="G2159" s="30"/>
      <c r="H2159" s="30"/>
      <c r="I2159" s="30"/>
      <c r="J2159" s="30"/>
      <c r="K2159" s="30"/>
      <c r="L2159" s="30"/>
      <c r="M2159" s="30"/>
      <c r="N2159" s="662">
        <v>0.07</v>
      </c>
      <c r="O2159" s="30">
        <v>1</v>
      </c>
      <c r="P2159" s="30">
        <v>11.25</v>
      </c>
      <c r="Q2159" s="662">
        <f t="shared" si="33"/>
        <v>0.7875</v>
      </c>
    </row>
    <row r="2160" s="1" customFormat="1" spans="1:17">
      <c r="A2160" s="650">
        <v>970</v>
      </c>
      <c r="B2160" s="679" t="s">
        <v>13189</v>
      </c>
      <c r="C2160" s="680" t="s">
        <v>13190</v>
      </c>
      <c r="D2160" s="30"/>
      <c r="E2160" s="30"/>
      <c r="F2160" s="26" t="s">
        <v>1287</v>
      </c>
      <c r="G2160" s="30"/>
      <c r="H2160" s="30"/>
      <c r="I2160" s="30"/>
      <c r="J2160" s="30"/>
      <c r="K2160" s="30"/>
      <c r="L2160" s="30"/>
      <c r="M2160" s="30"/>
      <c r="N2160" s="662">
        <v>0.26</v>
      </c>
      <c r="O2160" s="30">
        <v>4</v>
      </c>
      <c r="P2160" s="30">
        <v>11.25</v>
      </c>
      <c r="Q2160" s="662">
        <f t="shared" si="33"/>
        <v>2.925</v>
      </c>
    </row>
    <row r="2161" s="1" customFormat="1" spans="1:17">
      <c r="A2161" s="650">
        <v>971</v>
      </c>
      <c r="B2161" s="679" t="s">
        <v>3726</v>
      </c>
      <c r="C2161" s="680" t="s">
        <v>13191</v>
      </c>
      <c r="D2161" s="30"/>
      <c r="E2161" s="30"/>
      <c r="F2161" s="26" t="s">
        <v>1287</v>
      </c>
      <c r="G2161" s="30"/>
      <c r="H2161" s="30"/>
      <c r="I2161" s="30"/>
      <c r="J2161" s="30"/>
      <c r="K2161" s="30"/>
      <c r="L2161" s="30"/>
      <c r="M2161" s="30"/>
      <c r="N2161" s="662">
        <v>0.2</v>
      </c>
      <c r="O2161" s="30">
        <v>3</v>
      </c>
      <c r="P2161" s="30">
        <v>11.25</v>
      </c>
      <c r="Q2161" s="662">
        <f t="shared" si="33"/>
        <v>2.25</v>
      </c>
    </row>
    <row r="2162" s="1" customFormat="1" spans="1:17">
      <c r="A2162" s="650">
        <v>972</v>
      </c>
      <c r="B2162" s="679" t="s">
        <v>13192</v>
      </c>
      <c r="C2162" s="680" t="s">
        <v>11642</v>
      </c>
      <c r="D2162" s="30"/>
      <c r="E2162" s="30"/>
      <c r="F2162" s="26" t="s">
        <v>1287</v>
      </c>
      <c r="G2162" s="30"/>
      <c r="H2162" s="30"/>
      <c r="I2162" s="30"/>
      <c r="J2162" s="30"/>
      <c r="K2162" s="30"/>
      <c r="L2162" s="30"/>
      <c r="M2162" s="30"/>
      <c r="N2162" s="662">
        <v>0.26</v>
      </c>
      <c r="O2162" s="30">
        <v>4</v>
      </c>
      <c r="P2162" s="30">
        <v>11.25</v>
      </c>
      <c r="Q2162" s="662">
        <f t="shared" si="33"/>
        <v>2.925</v>
      </c>
    </row>
    <row r="2163" s="1" customFormat="1" spans="1:17">
      <c r="A2163" s="650">
        <v>973</v>
      </c>
      <c r="B2163" s="679" t="s">
        <v>13193</v>
      </c>
      <c r="C2163" s="680" t="s">
        <v>2434</v>
      </c>
      <c r="D2163" s="30"/>
      <c r="E2163" s="30"/>
      <c r="F2163" s="26" t="s">
        <v>1287</v>
      </c>
      <c r="G2163" s="30"/>
      <c r="H2163" s="30"/>
      <c r="I2163" s="30"/>
      <c r="J2163" s="30"/>
      <c r="K2163" s="30"/>
      <c r="L2163" s="30"/>
      <c r="M2163" s="30"/>
      <c r="N2163" s="662">
        <v>0.2</v>
      </c>
      <c r="O2163" s="30">
        <v>3</v>
      </c>
      <c r="P2163" s="30">
        <v>11.25</v>
      </c>
      <c r="Q2163" s="662">
        <f t="shared" si="33"/>
        <v>2.25</v>
      </c>
    </row>
    <row r="2164" s="1" customFormat="1" spans="1:17">
      <c r="A2164" s="650">
        <v>974</v>
      </c>
      <c r="B2164" s="679" t="s">
        <v>13194</v>
      </c>
      <c r="C2164" s="680" t="s">
        <v>13195</v>
      </c>
      <c r="D2164" s="30"/>
      <c r="E2164" s="30"/>
      <c r="F2164" s="26" t="s">
        <v>1287</v>
      </c>
      <c r="G2164" s="30"/>
      <c r="H2164" s="30"/>
      <c r="I2164" s="30"/>
      <c r="J2164" s="30"/>
      <c r="K2164" s="30"/>
      <c r="L2164" s="30"/>
      <c r="M2164" s="30"/>
      <c r="N2164" s="662">
        <v>0.07</v>
      </c>
      <c r="O2164" s="30">
        <v>1</v>
      </c>
      <c r="P2164" s="30">
        <v>11.25</v>
      </c>
      <c r="Q2164" s="662">
        <f t="shared" si="33"/>
        <v>0.7875</v>
      </c>
    </row>
    <row r="2165" s="1" customFormat="1" spans="1:17">
      <c r="A2165" s="650">
        <v>975</v>
      </c>
      <c r="B2165" s="679" t="s">
        <v>13196</v>
      </c>
      <c r="C2165" s="680" t="s">
        <v>13197</v>
      </c>
      <c r="D2165" s="30"/>
      <c r="E2165" s="30"/>
      <c r="F2165" s="26" t="s">
        <v>1287</v>
      </c>
      <c r="G2165" s="30"/>
      <c r="H2165" s="30"/>
      <c r="I2165" s="30"/>
      <c r="J2165" s="30"/>
      <c r="K2165" s="30"/>
      <c r="L2165" s="30"/>
      <c r="M2165" s="30"/>
      <c r="N2165" s="662">
        <v>0.14</v>
      </c>
      <c r="O2165" s="30">
        <v>2</v>
      </c>
      <c r="P2165" s="30">
        <v>11.25</v>
      </c>
      <c r="Q2165" s="662">
        <f t="shared" si="33"/>
        <v>1.575</v>
      </c>
    </row>
    <row r="2166" s="1" customFormat="1" spans="1:17">
      <c r="A2166" s="650">
        <v>976</v>
      </c>
      <c r="B2166" s="679" t="s">
        <v>13198</v>
      </c>
      <c r="C2166" s="680" t="s">
        <v>13199</v>
      </c>
      <c r="D2166" s="30"/>
      <c r="E2166" s="30"/>
      <c r="F2166" s="26" t="s">
        <v>1287</v>
      </c>
      <c r="G2166" s="30"/>
      <c r="H2166" s="30"/>
      <c r="I2166" s="30"/>
      <c r="J2166" s="30"/>
      <c r="K2166" s="30"/>
      <c r="L2166" s="30"/>
      <c r="M2166" s="30"/>
      <c r="N2166" s="662">
        <v>0.2</v>
      </c>
      <c r="O2166" s="30">
        <v>3</v>
      </c>
      <c r="P2166" s="30">
        <v>11.25</v>
      </c>
      <c r="Q2166" s="662">
        <f t="shared" si="33"/>
        <v>2.25</v>
      </c>
    </row>
    <row r="2167" s="1" customFormat="1" spans="1:17">
      <c r="A2167" s="650">
        <v>977</v>
      </c>
      <c r="B2167" s="679" t="s">
        <v>13200</v>
      </c>
      <c r="C2167" s="680" t="s">
        <v>13201</v>
      </c>
      <c r="D2167" s="30"/>
      <c r="E2167" s="30"/>
      <c r="F2167" s="26" t="s">
        <v>1287</v>
      </c>
      <c r="G2167" s="30"/>
      <c r="H2167" s="30"/>
      <c r="I2167" s="30"/>
      <c r="J2167" s="30"/>
      <c r="K2167" s="30"/>
      <c r="L2167" s="30"/>
      <c r="M2167" s="30"/>
      <c r="N2167" s="662">
        <v>0.4</v>
      </c>
      <c r="O2167" s="30">
        <v>6</v>
      </c>
      <c r="P2167" s="30">
        <v>11.25</v>
      </c>
      <c r="Q2167" s="662">
        <f t="shared" si="33"/>
        <v>4.5</v>
      </c>
    </row>
    <row r="2168" s="1" customFormat="1" spans="1:17">
      <c r="A2168" s="650">
        <v>978</v>
      </c>
      <c r="B2168" s="679" t="s">
        <v>13202</v>
      </c>
      <c r="C2168" s="680" t="s">
        <v>5842</v>
      </c>
      <c r="D2168" s="30"/>
      <c r="E2168" s="30"/>
      <c r="F2168" s="26" t="s">
        <v>1287</v>
      </c>
      <c r="G2168" s="30"/>
      <c r="H2168" s="30"/>
      <c r="I2168" s="30"/>
      <c r="J2168" s="30"/>
      <c r="K2168" s="30"/>
      <c r="L2168" s="30"/>
      <c r="M2168" s="30"/>
      <c r="N2168" s="662">
        <v>0.07</v>
      </c>
      <c r="O2168" s="30">
        <v>1</v>
      </c>
      <c r="P2168" s="30">
        <v>11.25</v>
      </c>
      <c r="Q2168" s="662">
        <f t="shared" si="33"/>
        <v>0.7875</v>
      </c>
    </row>
    <row r="2169" s="1" customFormat="1" spans="1:17">
      <c r="A2169" s="650">
        <v>979</v>
      </c>
      <c r="B2169" s="679" t="s">
        <v>13203</v>
      </c>
      <c r="C2169" s="680" t="s">
        <v>13204</v>
      </c>
      <c r="D2169" s="30"/>
      <c r="E2169" s="30"/>
      <c r="F2169" s="26" t="s">
        <v>1287</v>
      </c>
      <c r="G2169" s="30"/>
      <c r="H2169" s="30"/>
      <c r="I2169" s="30"/>
      <c r="J2169" s="30"/>
      <c r="K2169" s="30"/>
      <c r="L2169" s="30"/>
      <c r="M2169" s="30"/>
      <c r="N2169" s="662">
        <v>0.2</v>
      </c>
      <c r="O2169" s="30">
        <v>3</v>
      </c>
      <c r="P2169" s="30">
        <v>11.25</v>
      </c>
      <c r="Q2169" s="662">
        <f t="shared" si="33"/>
        <v>2.25</v>
      </c>
    </row>
    <row r="2170" s="1" customFormat="1" spans="1:17">
      <c r="A2170" s="650">
        <v>980</v>
      </c>
      <c r="B2170" s="679" t="s">
        <v>13205</v>
      </c>
      <c r="C2170" s="680" t="s">
        <v>13206</v>
      </c>
      <c r="D2170" s="30"/>
      <c r="E2170" s="30"/>
      <c r="F2170" s="26" t="s">
        <v>1287</v>
      </c>
      <c r="G2170" s="30"/>
      <c r="H2170" s="30"/>
      <c r="I2170" s="30"/>
      <c r="J2170" s="30"/>
      <c r="K2170" s="30"/>
      <c r="L2170" s="30"/>
      <c r="M2170" s="30"/>
      <c r="N2170" s="662">
        <v>0.26</v>
      </c>
      <c r="O2170" s="30">
        <v>4</v>
      </c>
      <c r="P2170" s="30">
        <v>11.25</v>
      </c>
      <c r="Q2170" s="662">
        <f t="shared" si="33"/>
        <v>2.925</v>
      </c>
    </row>
    <row r="2171" s="1" customFormat="1" spans="1:17">
      <c r="A2171" s="650">
        <v>981</v>
      </c>
      <c r="B2171" s="679" t="s">
        <v>13207</v>
      </c>
      <c r="C2171" s="680" t="s">
        <v>13208</v>
      </c>
      <c r="D2171" s="30"/>
      <c r="E2171" s="30"/>
      <c r="F2171" s="26" t="s">
        <v>1287</v>
      </c>
      <c r="G2171" s="30"/>
      <c r="H2171" s="30"/>
      <c r="I2171" s="30"/>
      <c r="J2171" s="30"/>
      <c r="K2171" s="30"/>
      <c r="L2171" s="30"/>
      <c r="M2171" s="30"/>
      <c r="N2171" s="662">
        <v>0.26</v>
      </c>
      <c r="O2171" s="30">
        <v>4</v>
      </c>
      <c r="P2171" s="30">
        <v>11.25</v>
      </c>
      <c r="Q2171" s="662">
        <f t="shared" si="33"/>
        <v>2.925</v>
      </c>
    </row>
    <row r="2172" s="1" customFormat="1" spans="1:17">
      <c r="A2172" s="650">
        <v>982</v>
      </c>
      <c r="B2172" s="679" t="s">
        <v>13209</v>
      </c>
      <c r="C2172" s="680" t="s">
        <v>13210</v>
      </c>
      <c r="D2172" s="30"/>
      <c r="E2172" s="30"/>
      <c r="F2172" s="26" t="s">
        <v>1287</v>
      </c>
      <c r="G2172" s="30"/>
      <c r="H2172" s="30"/>
      <c r="I2172" s="30"/>
      <c r="J2172" s="30"/>
      <c r="K2172" s="30"/>
      <c r="L2172" s="30"/>
      <c r="M2172" s="30"/>
      <c r="N2172" s="662">
        <v>0.26</v>
      </c>
      <c r="O2172" s="30">
        <v>4</v>
      </c>
      <c r="P2172" s="30">
        <v>11.25</v>
      </c>
      <c r="Q2172" s="662">
        <f t="shared" si="33"/>
        <v>2.925</v>
      </c>
    </row>
  </sheetData>
  <mergeCells count="19">
    <mergeCell ref="A1:Q1"/>
    <mergeCell ref="A2:Q2"/>
    <mergeCell ref="K3:L3"/>
    <mergeCell ref="C1190:D1190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M3:M4"/>
    <mergeCell ref="N3:N4"/>
    <mergeCell ref="O3:O4"/>
    <mergeCell ref="P3:P4"/>
    <mergeCell ref="Q3:Q4"/>
  </mergeCells>
  <pageMargins left="0.75" right="0.75" top="1" bottom="1" header="0.5" footer="0.5"/>
  <headerFooter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03"/>
  <sheetViews>
    <sheetView workbookViewId="0">
      <selection activeCell="U19" sqref="U19"/>
    </sheetView>
  </sheetViews>
  <sheetFormatPr defaultColWidth="9" defaultRowHeight="14.25"/>
  <cols>
    <col min="1" max="1" width="6.375" style="1" customWidth="1"/>
    <col min="2" max="2" width="8" style="1" customWidth="1"/>
    <col min="3" max="3" width="6.5" style="1" customWidth="1"/>
    <col min="4" max="4" width="6.875" style="1" customWidth="1"/>
    <col min="5" max="5" width="8" style="1" customWidth="1"/>
    <col min="6" max="7" width="3.75" style="1" customWidth="1"/>
    <col min="8" max="8" width="2.625" style="1" customWidth="1"/>
    <col min="9" max="9" width="5.25" style="1" customWidth="1"/>
    <col min="10" max="10" width="8.375" style="1" customWidth="1"/>
    <col min="11" max="11" width="4.375" style="1" customWidth="1"/>
    <col min="12" max="12" width="3.125" style="1" customWidth="1"/>
    <col min="13" max="13" width="5" style="1" customWidth="1"/>
    <col min="14" max="14" width="6.875" style="1" customWidth="1"/>
    <col min="15" max="15" width="8.75" style="1" customWidth="1"/>
    <col min="16" max="16" width="8.875" style="39" customWidth="1"/>
    <col min="17" max="17" width="5.25" style="39" customWidth="1"/>
    <col min="18" max="18" width="14.5" style="5" customWidth="1"/>
    <col min="19" max="19" width="9" style="1"/>
    <col min="20" max="20" width="8" style="1" customWidth="1"/>
    <col min="21" max="16384" width="9" style="1"/>
  </cols>
  <sheetData>
    <row r="1" spans="1:3">
      <c r="A1" s="6" t="s">
        <v>13211</v>
      </c>
      <c r="B1" s="6"/>
      <c r="C1" s="6"/>
    </row>
    <row r="2" spans="1:17">
      <c r="A2" s="9" t="s">
        <v>1061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1:17">
      <c r="A3" s="11" t="s">
        <v>1823</v>
      </c>
      <c r="B3" s="11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610" t="s">
        <v>706</v>
      </c>
      <c r="Q3" s="14"/>
    </row>
    <row r="4" s="1" customFormat="1" ht="21.75" customHeight="1" spans="1:18">
      <c r="A4" s="15" t="s">
        <v>1063</v>
      </c>
      <c r="B4" s="15" t="s">
        <v>1064</v>
      </c>
      <c r="C4" s="15" t="s">
        <v>6</v>
      </c>
      <c r="D4" s="15" t="s">
        <v>1065</v>
      </c>
      <c r="E4" s="15" t="s">
        <v>1066</v>
      </c>
      <c r="F4" s="15" t="s">
        <v>9</v>
      </c>
      <c r="G4" s="15" t="s">
        <v>10</v>
      </c>
      <c r="H4" s="15" t="s">
        <v>1067</v>
      </c>
      <c r="I4" s="15" t="s">
        <v>750</v>
      </c>
      <c r="J4" s="15" t="s">
        <v>13</v>
      </c>
      <c r="K4" s="15" t="s">
        <v>14</v>
      </c>
      <c r="L4" s="15" t="s">
        <v>15</v>
      </c>
      <c r="M4" s="15" t="s">
        <v>16</v>
      </c>
      <c r="N4" s="15"/>
      <c r="O4" s="15" t="s">
        <v>1068</v>
      </c>
      <c r="P4" s="15" t="s">
        <v>1069</v>
      </c>
      <c r="Q4" s="614" t="s">
        <v>1070</v>
      </c>
      <c r="R4" s="50" t="s">
        <v>3</v>
      </c>
    </row>
    <row r="5" s="1" customFormat="1" ht="63.95" customHeight="1" spans="1:18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 t="s">
        <v>346</v>
      </c>
      <c r="N5" s="15" t="s">
        <v>345</v>
      </c>
      <c r="O5" s="15"/>
      <c r="P5" s="15"/>
      <c r="Q5" s="614"/>
      <c r="R5" s="51"/>
    </row>
    <row r="6" s="2" customFormat="1" ht="18" customHeight="1" spans="1:18">
      <c r="A6" s="194" t="s">
        <v>1071</v>
      </c>
      <c r="B6" s="195"/>
      <c r="C6" s="195"/>
      <c r="D6" s="201">
        <f>SUM(D8:D8)</f>
        <v>7918.8</v>
      </c>
      <c r="E6" s="195"/>
      <c r="F6" s="195"/>
      <c r="G6" s="195"/>
      <c r="H6" s="21"/>
      <c r="I6" s="195"/>
      <c r="J6" s="195"/>
      <c r="K6" s="195"/>
      <c r="L6" s="195"/>
      <c r="M6" s="195"/>
      <c r="N6" s="195"/>
      <c r="O6" s="195"/>
      <c r="P6" s="611">
        <f>SUM(P8:P8)</f>
        <v>23756.4</v>
      </c>
      <c r="Q6" s="126"/>
      <c r="R6" s="27" t="s">
        <v>3</v>
      </c>
    </row>
    <row r="7" s="2" customFormat="1" ht="32.25" customHeight="1" spans="1:18">
      <c r="A7" s="194" t="s">
        <v>1072</v>
      </c>
      <c r="B7" s="195"/>
      <c r="C7" s="195"/>
      <c r="D7" s="195"/>
      <c r="E7" s="195"/>
      <c r="F7" s="195"/>
      <c r="G7" s="195"/>
      <c r="H7" s="21"/>
      <c r="I7" s="195"/>
      <c r="J7" s="195"/>
      <c r="K7" s="195"/>
      <c r="L7" s="195"/>
      <c r="M7" s="195"/>
      <c r="N7" s="195"/>
      <c r="O7" s="195"/>
      <c r="P7" s="612"/>
      <c r="Q7" s="126"/>
      <c r="R7" s="27" t="s">
        <v>3</v>
      </c>
    </row>
    <row r="8" s="2" customFormat="1" ht="25.5" customHeight="1" spans="1:18">
      <c r="A8" s="194" t="s">
        <v>1073</v>
      </c>
      <c r="B8" s="201"/>
      <c r="C8" s="201"/>
      <c r="D8" s="201">
        <f>D9+D10+D11+D12+D13+D14+D15+D16+D17+D18+D19+D20+D21+D22+D23+D24+D25</f>
        <v>7918.8</v>
      </c>
      <c r="E8" s="201"/>
      <c r="F8" s="201"/>
      <c r="G8" s="201"/>
      <c r="H8" s="21"/>
      <c r="I8" s="201"/>
      <c r="J8" s="201"/>
      <c r="K8" s="201"/>
      <c r="L8" s="201"/>
      <c r="M8" s="201"/>
      <c r="N8" s="201"/>
      <c r="O8" s="201"/>
      <c r="P8" s="611">
        <f t="shared" ref="P8:P71" si="0">D8*3</f>
        <v>23756.4</v>
      </c>
      <c r="Q8" s="126"/>
      <c r="R8" s="27" t="s">
        <v>3</v>
      </c>
    </row>
    <row r="9" s="2" customFormat="1" ht="14.1" customHeight="1" spans="1:18">
      <c r="A9" s="194" t="s">
        <v>390</v>
      </c>
      <c r="B9" s="600" t="s">
        <v>391</v>
      </c>
      <c r="C9" s="201"/>
      <c r="D9" s="126">
        <v>246.9</v>
      </c>
      <c r="E9" s="201"/>
      <c r="F9" s="201"/>
      <c r="G9" s="201"/>
      <c r="H9" s="21"/>
      <c r="I9" s="201"/>
      <c r="J9" s="201"/>
      <c r="K9" s="201"/>
      <c r="L9" s="201"/>
      <c r="M9" s="201"/>
      <c r="N9" s="201"/>
      <c r="O9" s="201"/>
      <c r="P9" s="126">
        <f t="shared" si="0"/>
        <v>740.7</v>
      </c>
      <c r="Q9" s="126"/>
      <c r="R9" s="27" t="s">
        <v>3</v>
      </c>
    </row>
    <row r="10" s="2" customFormat="1" ht="14.1" customHeight="1" spans="1:18">
      <c r="A10" s="194"/>
      <c r="B10" s="26" t="s">
        <v>13212</v>
      </c>
      <c r="C10" s="26"/>
      <c r="D10" s="126">
        <v>35.1</v>
      </c>
      <c r="E10" s="26"/>
      <c r="F10" s="26"/>
      <c r="G10" s="26"/>
      <c r="H10" s="21"/>
      <c r="I10" s="26"/>
      <c r="J10" s="26"/>
      <c r="K10" s="26"/>
      <c r="L10" s="26"/>
      <c r="M10" s="26"/>
      <c r="N10" s="26"/>
      <c r="O10" s="26"/>
      <c r="P10" s="126">
        <f t="shared" si="0"/>
        <v>105.3</v>
      </c>
      <c r="Q10" s="126"/>
      <c r="R10" s="27" t="s">
        <v>3</v>
      </c>
    </row>
    <row r="11" s="2" customFormat="1" ht="14.1" customHeight="1" spans="1:18">
      <c r="A11" s="194"/>
      <c r="B11" s="26" t="s">
        <v>13213</v>
      </c>
      <c r="C11" s="26"/>
      <c r="D11" s="126">
        <v>236.25</v>
      </c>
      <c r="E11" s="26"/>
      <c r="F11" s="26"/>
      <c r="G11" s="26"/>
      <c r="H11" s="21"/>
      <c r="I11" s="26"/>
      <c r="J11" s="26"/>
      <c r="K11" s="26"/>
      <c r="L11" s="26"/>
      <c r="M11" s="26"/>
      <c r="N11" s="26"/>
      <c r="O11" s="26"/>
      <c r="P11" s="126">
        <f t="shared" si="0"/>
        <v>708.75</v>
      </c>
      <c r="Q11" s="126"/>
      <c r="R11" s="27" t="s">
        <v>3</v>
      </c>
    </row>
    <row r="12" s="2" customFormat="1" ht="14.1" customHeight="1" spans="1:18">
      <c r="A12" s="194"/>
      <c r="B12" s="26" t="s">
        <v>102</v>
      </c>
      <c r="C12" s="26"/>
      <c r="D12" s="126">
        <v>3733.65</v>
      </c>
      <c r="E12" s="26"/>
      <c r="F12" s="26"/>
      <c r="G12" s="26"/>
      <c r="H12" s="21"/>
      <c r="I12" s="26"/>
      <c r="J12" s="26"/>
      <c r="K12" s="26"/>
      <c r="L12" s="26"/>
      <c r="M12" s="26"/>
      <c r="N12" s="26"/>
      <c r="O12" s="26"/>
      <c r="P12" s="126">
        <f t="shared" si="0"/>
        <v>11200.95</v>
      </c>
      <c r="Q12" s="126"/>
      <c r="R12" s="27" t="s">
        <v>3</v>
      </c>
    </row>
    <row r="13" s="2" customFormat="1" ht="14.1" customHeight="1" spans="1:18">
      <c r="A13" s="194"/>
      <c r="B13" s="26" t="s">
        <v>13214</v>
      </c>
      <c r="C13" s="26"/>
      <c r="D13" s="126">
        <v>88.85</v>
      </c>
      <c r="E13" s="26"/>
      <c r="F13" s="26"/>
      <c r="G13" s="26"/>
      <c r="H13" s="21"/>
      <c r="I13" s="26"/>
      <c r="J13" s="26"/>
      <c r="K13" s="26"/>
      <c r="L13" s="26"/>
      <c r="M13" s="26"/>
      <c r="N13" s="26"/>
      <c r="O13" s="26"/>
      <c r="P13" s="126">
        <f t="shared" si="0"/>
        <v>266.55</v>
      </c>
      <c r="Q13" s="126"/>
      <c r="R13" s="27" t="s">
        <v>3</v>
      </c>
    </row>
    <row r="14" s="2" customFormat="1" ht="14.1" customHeight="1" spans="1:18">
      <c r="A14" s="194"/>
      <c r="B14" s="26" t="s">
        <v>13215</v>
      </c>
      <c r="C14" s="26"/>
      <c r="D14" s="126">
        <v>244.5</v>
      </c>
      <c r="E14" s="26"/>
      <c r="F14" s="26"/>
      <c r="G14" s="26"/>
      <c r="H14" s="21"/>
      <c r="I14" s="26"/>
      <c r="J14" s="26"/>
      <c r="K14" s="26"/>
      <c r="L14" s="26"/>
      <c r="M14" s="26"/>
      <c r="N14" s="26"/>
      <c r="O14" s="26"/>
      <c r="P14" s="126">
        <f t="shared" si="0"/>
        <v>733.5</v>
      </c>
      <c r="Q14" s="126"/>
      <c r="R14" s="27" t="s">
        <v>3</v>
      </c>
    </row>
    <row r="15" s="2" customFormat="1" ht="14.1" customHeight="1" spans="1:18">
      <c r="A15" s="194"/>
      <c r="B15" s="26" t="s">
        <v>122</v>
      </c>
      <c r="C15" s="26"/>
      <c r="D15" s="126">
        <v>162</v>
      </c>
      <c r="E15" s="26"/>
      <c r="F15" s="26"/>
      <c r="G15" s="26"/>
      <c r="H15" s="21"/>
      <c r="I15" s="26"/>
      <c r="J15" s="26"/>
      <c r="K15" s="26"/>
      <c r="L15" s="26"/>
      <c r="M15" s="26"/>
      <c r="N15" s="26"/>
      <c r="O15" s="26"/>
      <c r="P15" s="126">
        <f t="shared" si="0"/>
        <v>486</v>
      </c>
      <c r="Q15" s="126"/>
      <c r="R15" s="27" t="s">
        <v>3</v>
      </c>
    </row>
    <row r="16" s="2" customFormat="1" ht="14.1" customHeight="1" spans="1:18">
      <c r="A16" s="194"/>
      <c r="B16" s="26" t="s">
        <v>1278</v>
      </c>
      <c r="C16" s="26"/>
      <c r="D16" s="126">
        <v>201.75</v>
      </c>
      <c r="E16" s="26"/>
      <c r="F16" s="26"/>
      <c r="G16" s="26"/>
      <c r="H16" s="21"/>
      <c r="I16" s="26"/>
      <c r="J16" s="26"/>
      <c r="K16" s="26"/>
      <c r="L16" s="26"/>
      <c r="M16" s="26"/>
      <c r="N16" s="26"/>
      <c r="O16" s="26"/>
      <c r="P16" s="126">
        <f t="shared" si="0"/>
        <v>605.25</v>
      </c>
      <c r="Q16" s="126"/>
      <c r="R16" s="27" t="s">
        <v>3</v>
      </c>
    </row>
    <row r="17" s="2" customFormat="1" ht="14.1" customHeight="1" spans="1:18">
      <c r="A17" s="194"/>
      <c r="B17" s="26" t="s">
        <v>1277</v>
      </c>
      <c r="C17" s="26"/>
      <c r="D17" s="126">
        <v>66.25</v>
      </c>
      <c r="E17" s="26"/>
      <c r="F17" s="26"/>
      <c r="G17" s="26"/>
      <c r="H17" s="21"/>
      <c r="I17" s="26"/>
      <c r="J17" s="26"/>
      <c r="K17" s="26"/>
      <c r="L17" s="26"/>
      <c r="M17" s="26"/>
      <c r="N17" s="26"/>
      <c r="O17" s="26"/>
      <c r="P17" s="126">
        <f t="shared" si="0"/>
        <v>198.75</v>
      </c>
      <c r="Q17" s="126"/>
      <c r="R17" s="27" t="s">
        <v>3</v>
      </c>
    </row>
    <row r="18" s="2" customFormat="1" ht="14.1" customHeight="1" spans="1:18">
      <c r="A18" s="194"/>
      <c r="B18" s="26" t="s">
        <v>1279</v>
      </c>
      <c r="C18" s="26"/>
      <c r="D18" s="126">
        <v>25.95</v>
      </c>
      <c r="E18" s="26"/>
      <c r="F18" s="26"/>
      <c r="G18" s="26"/>
      <c r="H18" s="21"/>
      <c r="I18" s="26"/>
      <c r="J18" s="26"/>
      <c r="K18" s="26"/>
      <c r="L18" s="26"/>
      <c r="M18" s="26"/>
      <c r="N18" s="26"/>
      <c r="O18" s="26"/>
      <c r="P18" s="126">
        <f t="shared" si="0"/>
        <v>77.85</v>
      </c>
      <c r="Q18" s="126"/>
      <c r="R18" s="27" t="s">
        <v>3</v>
      </c>
    </row>
    <row r="19" s="2" customFormat="1" ht="14.1" customHeight="1" spans="1:18">
      <c r="A19" s="194"/>
      <c r="B19" s="26" t="s">
        <v>1281</v>
      </c>
      <c r="C19" s="26"/>
      <c r="D19" s="126">
        <v>103.05</v>
      </c>
      <c r="E19" s="26"/>
      <c r="F19" s="26"/>
      <c r="G19" s="26"/>
      <c r="H19" s="21"/>
      <c r="I19" s="26"/>
      <c r="J19" s="26"/>
      <c r="K19" s="26"/>
      <c r="L19" s="26"/>
      <c r="M19" s="26"/>
      <c r="N19" s="26"/>
      <c r="O19" s="26"/>
      <c r="P19" s="126">
        <f t="shared" si="0"/>
        <v>309.15</v>
      </c>
      <c r="Q19" s="126"/>
      <c r="R19" s="27" t="s">
        <v>3</v>
      </c>
    </row>
    <row r="20" s="2" customFormat="1" ht="14.1" customHeight="1" spans="1:18">
      <c r="A20" s="194"/>
      <c r="B20" s="26" t="s">
        <v>497</v>
      </c>
      <c r="C20" s="26"/>
      <c r="D20" s="126">
        <v>1145.7</v>
      </c>
      <c r="E20" s="26"/>
      <c r="F20" s="26"/>
      <c r="G20" s="26"/>
      <c r="H20" s="21"/>
      <c r="I20" s="26"/>
      <c r="J20" s="26"/>
      <c r="K20" s="26"/>
      <c r="L20" s="26"/>
      <c r="M20" s="26"/>
      <c r="N20" s="26"/>
      <c r="O20" s="26"/>
      <c r="P20" s="126">
        <f t="shared" si="0"/>
        <v>3437.1</v>
      </c>
      <c r="Q20" s="126"/>
      <c r="R20" s="27" t="s">
        <v>3</v>
      </c>
    </row>
    <row r="21" s="2" customFormat="1" ht="14.1" customHeight="1" spans="1:18">
      <c r="A21" s="194"/>
      <c r="B21" s="26" t="s">
        <v>13216</v>
      </c>
      <c r="C21" s="26"/>
      <c r="D21" s="126">
        <v>390.05</v>
      </c>
      <c r="E21" s="26"/>
      <c r="F21" s="26"/>
      <c r="G21" s="26"/>
      <c r="H21" s="21"/>
      <c r="I21" s="26"/>
      <c r="J21" s="26"/>
      <c r="K21" s="26"/>
      <c r="L21" s="26"/>
      <c r="M21" s="26"/>
      <c r="N21" s="26"/>
      <c r="O21" s="26"/>
      <c r="P21" s="126">
        <f t="shared" si="0"/>
        <v>1170.15</v>
      </c>
      <c r="Q21" s="126"/>
      <c r="R21" s="27" t="s">
        <v>3</v>
      </c>
    </row>
    <row r="22" s="2" customFormat="1" ht="14.1" customHeight="1" spans="1:18">
      <c r="A22" s="194"/>
      <c r="B22" s="26" t="s">
        <v>1283</v>
      </c>
      <c r="C22" s="26"/>
      <c r="D22" s="126">
        <v>655.8</v>
      </c>
      <c r="E22" s="26"/>
      <c r="F22" s="26"/>
      <c r="G22" s="26"/>
      <c r="H22" s="21"/>
      <c r="I22" s="26"/>
      <c r="J22" s="26"/>
      <c r="K22" s="26"/>
      <c r="L22" s="26"/>
      <c r="M22" s="26"/>
      <c r="N22" s="26"/>
      <c r="O22" s="26"/>
      <c r="P22" s="126">
        <f t="shared" si="0"/>
        <v>1967.4</v>
      </c>
      <c r="Q22" s="126"/>
      <c r="R22" s="27" t="s">
        <v>3</v>
      </c>
    </row>
    <row r="23" s="2" customFormat="1" ht="14.1" customHeight="1" spans="1:18">
      <c r="A23" s="194"/>
      <c r="B23" s="26" t="s">
        <v>1287</v>
      </c>
      <c r="C23" s="26"/>
      <c r="D23" s="126">
        <v>240.15</v>
      </c>
      <c r="E23" s="26"/>
      <c r="F23" s="26"/>
      <c r="G23" s="26"/>
      <c r="H23" s="21"/>
      <c r="I23" s="26"/>
      <c r="J23" s="26"/>
      <c r="K23" s="26"/>
      <c r="L23" s="26"/>
      <c r="M23" s="26"/>
      <c r="N23" s="26"/>
      <c r="O23" s="26"/>
      <c r="P23" s="126">
        <f t="shared" si="0"/>
        <v>720.45</v>
      </c>
      <c r="Q23" s="126"/>
      <c r="R23" s="27" t="s">
        <v>3</v>
      </c>
    </row>
    <row r="24" s="2" customFormat="1" ht="14.1" customHeight="1" spans="1:18">
      <c r="A24" s="194"/>
      <c r="B24" s="26" t="s">
        <v>13217</v>
      </c>
      <c r="C24" s="26"/>
      <c r="D24" s="126">
        <v>37.8</v>
      </c>
      <c r="E24" s="26"/>
      <c r="F24" s="26"/>
      <c r="G24" s="26"/>
      <c r="H24" s="21"/>
      <c r="I24" s="26"/>
      <c r="J24" s="26"/>
      <c r="K24" s="26"/>
      <c r="L24" s="26"/>
      <c r="M24" s="26"/>
      <c r="N24" s="26"/>
      <c r="O24" s="26"/>
      <c r="P24" s="126">
        <f t="shared" si="0"/>
        <v>113.4</v>
      </c>
      <c r="Q24" s="126"/>
      <c r="R24" s="27" t="s">
        <v>3</v>
      </c>
    </row>
    <row r="25" s="2" customFormat="1" ht="14.1" customHeight="1" spans="1:18">
      <c r="A25" s="194"/>
      <c r="B25" s="26" t="s">
        <v>1280</v>
      </c>
      <c r="C25" s="26"/>
      <c r="D25" s="126">
        <v>305.05</v>
      </c>
      <c r="E25" s="26"/>
      <c r="F25" s="26"/>
      <c r="G25" s="26"/>
      <c r="H25" s="21"/>
      <c r="I25" s="26"/>
      <c r="J25" s="26"/>
      <c r="K25" s="26"/>
      <c r="L25" s="26"/>
      <c r="M25" s="26"/>
      <c r="N25" s="26"/>
      <c r="O25" s="26"/>
      <c r="P25" s="126">
        <f t="shared" si="0"/>
        <v>915.15</v>
      </c>
      <c r="Q25" s="126"/>
      <c r="R25" s="27" t="s">
        <v>3</v>
      </c>
    </row>
    <row r="26" s="540" customFormat="1" ht="15.95" customHeight="1" spans="1:18">
      <c r="A26" s="26"/>
      <c r="B26" s="126" t="s">
        <v>391</v>
      </c>
      <c r="C26" s="126"/>
      <c r="D26" s="126">
        <v>246.9</v>
      </c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>
        <f t="shared" si="0"/>
        <v>740.7</v>
      </c>
      <c r="Q26" s="126"/>
      <c r="R26" s="27" t="s">
        <v>3</v>
      </c>
    </row>
    <row r="27" s="135" customFormat="1" ht="18.95" customHeight="1" spans="1:18">
      <c r="A27" s="30" t="s">
        <v>390</v>
      </c>
      <c r="B27" s="312" t="s">
        <v>391</v>
      </c>
      <c r="C27" s="312" t="s">
        <v>1407</v>
      </c>
      <c r="D27" s="312">
        <v>6.45</v>
      </c>
      <c r="E27" s="312" t="s">
        <v>391</v>
      </c>
      <c r="F27" s="312" t="s">
        <v>714</v>
      </c>
      <c r="G27" s="312" t="s">
        <v>714</v>
      </c>
      <c r="H27" s="30"/>
      <c r="I27" s="312" t="s">
        <v>1267</v>
      </c>
      <c r="J27" s="312" t="s">
        <v>28</v>
      </c>
      <c r="K27" s="312" t="s">
        <v>327</v>
      </c>
      <c r="L27" s="30"/>
      <c r="M27" s="312">
        <v>680238</v>
      </c>
      <c r="N27" s="312">
        <v>4665718</v>
      </c>
      <c r="O27" s="312" t="s">
        <v>13218</v>
      </c>
      <c r="P27" s="312">
        <f t="shared" si="0"/>
        <v>19.35</v>
      </c>
      <c r="Q27" s="615" t="s">
        <v>481</v>
      </c>
      <c r="R27" s="616" t="s">
        <v>482</v>
      </c>
    </row>
    <row r="28" s="135" customFormat="1" ht="18.95" customHeight="1" spans="1:18">
      <c r="A28" s="30" t="s">
        <v>390</v>
      </c>
      <c r="B28" s="312" t="s">
        <v>391</v>
      </c>
      <c r="C28" s="312" t="s">
        <v>585</v>
      </c>
      <c r="D28" s="312">
        <v>2.85</v>
      </c>
      <c r="E28" s="312" t="s">
        <v>391</v>
      </c>
      <c r="F28" s="312" t="s">
        <v>714</v>
      </c>
      <c r="G28" s="312" t="s">
        <v>714</v>
      </c>
      <c r="H28" s="30"/>
      <c r="I28" s="312" t="s">
        <v>1267</v>
      </c>
      <c r="J28" s="312" t="s">
        <v>28</v>
      </c>
      <c r="K28" s="312" t="s">
        <v>327</v>
      </c>
      <c r="L28" s="30"/>
      <c r="M28" s="312">
        <v>680255</v>
      </c>
      <c r="N28" s="312">
        <v>4665752</v>
      </c>
      <c r="O28" s="312" t="s">
        <v>13218</v>
      </c>
      <c r="P28" s="312">
        <f t="shared" si="0"/>
        <v>8.55</v>
      </c>
      <c r="Q28" s="615" t="s">
        <v>481</v>
      </c>
      <c r="R28" s="616" t="s">
        <v>482</v>
      </c>
    </row>
    <row r="29" s="135" customFormat="1" ht="18.95" customHeight="1" spans="1:18">
      <c r="A29" s="30" t="s">
        <v>390</v>
      </c>
      <c r="B29" s="312" t="s">
        <v>391</v>
      </c>
      <c r="C29" s="312" t="s">
        <v>701</v>
      </c>
      <c r="D29" s="312">
        <v>2.1</v>
      </c>
      <c r="E29" s="312" t="s">
        <v>391</v>
      </c>
      <c r="F29" s="312" t="s">
        <v>714</v>
      </c>
      <c r="G29" s="312" t="s">
        <v>714</v>
      </c>
      <c r="H29" s="30"/>
      <c r="I29" s="312" t="s">
        <v>27</v>
      </c>
      <c r="J29" s="312" t="s">
        <v>28</v>
      </c>
      <c r="K29" s="312" t="s">
        <v>58</v>
      </c>
      <c r="L29" s="30"/>
      <c r="M29" s="312">
        <v>682121</v>
      </c>
      <c r="N29" s="312">
        <v>4665102</v>
      </c>
      <c r="O29" s="312" t="s">
        <v>13218</v>
      </c>
      <c r="P29" s="312">
        <f t="shared" si="0"/>
        <v>6.3</v>
      </c>
      <c r="Q29" s="615" t="s">
        <v>481</v>
      </c>
      <c r="R29" s="616" t="s">
        <v>482</v>
      </c>
    </row>
    <row r="30" s="135" customFormat="1" ht="18.95" customHeight="1" spans="1:18">
      <c r="A30" s="30" t="s">
        <v>390</v>
      </c>
      <c r="B30" s="312" t="s">
        <v>391</v>
      </c>
      <c r="C30" s="312" t="s">
        <v>649</v>
      </c>
      <c r="D30" s="312">
        <v>21</v>
      </c>
      <c r="E30" s="312" t="s">
        <v>391</v>
      </c>
      <c r="F30" s="312" t="s">
        <v>714</v>
      </c>
      <c r="G30" s="312" t="s">
        <v>714</v>
      </c>
      <c r="H30" s="30"/>
      <c r="I30" s="312" t="s">
        <v>27</v>
      </c>
      <c r="J30" s="312" t="s">
        <v>28</v>
      </c>
      <c r="K30" s="312" t="s">
        <v>58</v>
      </c>
      <c r="L30" s="30"/>
      <c r="M30" s="312">
        <v>681682</v>
      </c>
      <c r="N30" s="312">
        <v>4665138</v>
      </c>
      <c r="O30" s="312" t="s">
        <v>13218</v>
      </c>
      <c r="P30" s="312">
        <f t="shared" si="0"/>
        <v>63</v>
      </c>
      <c r="Q30" s="615" t="s">
        <v>481</v>
      </c>
      <c r="R30" s="616" t="s">
        <v>482</v>
      </c>
    </row>
    <row r="31" s="135" customFormat="1" ht="18.95" customHeight="1" spans="1:18">
      <c r="A31" s="30" t="s">
        <v>390</v>
      </c>
      <c r="B31" s="312" t="s">
        <v>391</v>
      </c>
      <c r="C31" s="312" t="s">
        <v>539</v>
      </c>
      <c r="D31" s="312">
        <v>17.7</v>
      </c>
      <c r="E31" s="312" t="s">
        <v>391</v>
      </c>
      <c r="F31" s="312" t="s">
        <v>714</v>
      </c>
      <c r="G31" s="312" t="s">
        <v>714</v>
      </c>
      <c r="H31" s="30"/>
      <c r="I31" s="312" t="s">
        <v>27</v>
      </c>
      <c r="J31" s="312" t="s">
        <v>28</v>
      </c>
      <c r="K31" s="312" t="s">
        <v>58</v>
      </c>
      <c r="L31" s="30"/>
      <c r="M31" s="312">
        <v>682110</v>
      </c>
      <c r="N31" s="312">
        <v>4663804</v>
      </c>
      <c r="O31" s="312" t="s">
        <v>13218</v>
      </c>
      <c r="P31" s="312">
        <f t="shared" si="0"/>
        <v>53.1</v>
      </c>
      <c r="Q31" s="615" t="s">
        <v>481</v>
      </c>
      <c r="R31" s="616" t="s">
        <v>482</v>
      </c>
    </row>
    <row r="32" s="135" customFormat="1" ht="18.95" customHeight="1" spans="1:18">
      <c r="A32" s="30" t="s">
        <v>390</v>
      </c>
      <c r="B32" s="312" t="s">
        <v>391</v>
      </c>
      <c r="C32" s="312" t="s">
        <v>603</v>
      </c>
      <c r="D32" s="312">
        <v>26.4</v>
      </c>
      <c r="E32" s="312" t="s">
        <v>391</v>
      </c>
      <c r="F32" s="312" t="s">
        <v>714</v>
      </c>
      <c r="G32" s="312" t="s">
        <v>714</v>
      </c>
      <c r="H32" s="30"/>
      <c r="I32" s="312" t="s">
        <v>1267</v>
      </c>
      <c r="J32" s="312" t="s">
        <v>28</v>
      </c>
      <c r="K32" s="312" t="s">
        <v>327</v>
      </c>
      <c r="L32" s="30"/>
      <c r="M32" s="312">
        <v>684791</v>
      </c>
      <c r="N32" s="312">
        <v>4665662</v>
      </c>
      <c r="O32" s="312" t="s">
        <v>13218</v>
      </c>
      <c r="P32" s="312">
        <f t="shared" si="0"/>
        <v>79.2</v>
      </c>
      <c r="Q32" s="615" t="s">
        <v>481</v>
      </c>
      <c r="R32" s="616" t="s">
        <v>482</v>
      </c>
    </row>
    <row r="33" s="135" customFormat="1" ht="18.95" customHeight="1" spans="1:18">
      <c r="A33" s="30" t="s">
        <v>390</v>
      </c>
      <c r="B33" s="312" t="s">
        <v>391</v>
      </c>
      <c r="C33" s="312" t="s">
        <v>517</v>
      </c>
      <c r="D33" s="312">
        <v>8.85</v>
      </c>
      <c r="E33" s="312" t="s">
        <v>391</v>
      </c>
      <c r="F33" s="312" t="s">
        <v>714</v>
      </c>
      <c r="G33" s="312" t="s">
        <v>714</v>
      </c>
      <c r="H33" s="30"/>
      <c r="I33" s="312" t="s">
        <v>27</v>
      </c>
      <c r="J33" s="312" t="s">
        <v>28</v>
      </c>
      <c r="K33" s="312" t="s">
        <v>58</v>
      </c>
      <c r="L33" s="30"/>
      <c r="M33" s="312">
        <v>680161</v>
      </c>
      <c r="N33" s="312">
        <v>4665329</v>
      </c>
      <c r="O33" s="312" t="s">
        <v>13218</v>
      </c>
      <c r="P33" s="312">
        <f t="shared" si="0"/>
        <v>26.55</v>
      </c>
      <c r="Q33" s="615" t="s">
        <v>481</v>
      </c>
      <c r="R33" s="616" t="s">
        <v>482</v>
      </c>
    </row>
    <row r="34" s="135" customFormat="1" ht="18.95" customHeight="1" spans="1:18">
      <c r="A34" s="30" t="s">
        <v>390</v>
      </c>
      <c r="B34" s="312" t="s">
        <v>391</v>
      </c>
      <c r="C34" s="312" t="s">
        <v>351</v>
      </c>
      <c r="D34" s="312">
        <v>18.75</v>
      </c>
      <c r="E34" s="312" t="s">
        <v>391</v>
      </c>
      <c r="F34" s="312" t="s">
        <v>714</v>
      </c>
      <c r="G34" s="312" t="s">
        <v>714</v>
      </c>
      <c r="H34" s="30"/>
      <c r="I34" s="312" t="s">
        <v>27</v>
      </c>
      <c r="J34" s="312" t="s">
        <v>28</v>
      </c>
      <c r="K34" s="312" t="s">
        <v>58</v>
      </c>
      <c r="L34" s="30"/>
      <c r="M34" s="312">
        <v>682821</v>
      </c>
      <c r="N34" s="312">
        <v>4665228</v>
      </c>
      <c r="O34" s="312" t="s">
        <v>13218</v>
      </c>
      <c r="P34" s="312">
        <f t="shared" si="0"/>
        <v>56.25</v>
      </c>
      <c r="Q34" s="615" t="s">
        <v>481</v>
      </c>
      <c r="R34" s="616" t="s">
        <v>482</v>
      </c>
    </row>
    <row r="35" s="135" customFormat="1" ht="18.95" customHeight="1" spans="1:18">
      <c r="A35" s="30" t="s">
        <v>390</v>
      </c>
      <c r="B35" s="312" t="s">
        <v>391</v>
      </c>
      <c r="C35" s="312" t="s">
        <v>1177</v>
      </c>
      <c r="D35" s="312">
        <v>34.8</v>
      </c>
      <c r="E35" s="312" t="s">
        <v>391</v>
      </c>
      <c r="F35" s="312" t="s">
        <v>714</v>
      </c>
      <c r="G35" s="312" t="s">
        <v>714</v>
      </c>
      <c r="H35" s="30"/>
      <c r="I35" s="312" t="s">
        <v>27</v>
      </c>
      <c r="J35" s="312" t="s">
        <v>28</v>
      </c>
      <c r="K35" s="312" t="s">
        <v>555</v>
      </c>
      <c r="L35" s="30"/>
      <c r="M35" s="312">
        <v>681926</v>
      </c>
      <c r="N35" s="312">
        <v>4665620</v>
      </c>
      <c r="O35" s="312" t="s">
        <v>13218</v>
      </c>
      <c r="P35" s="312">
        <f t="shared" si="0"/>
        <v>104.4</v>
      </c>
      <c r="Q35" s="615" t="s">
        <v>481</v>
      </c>
      <c r="R35" s="616" t="s">
        <v>482</v>
      </c>
    </row>
    <row r="36" s="135" customFormat="1" ht="18.95" customHeight="1" spans="1:18">
      <c r="A36" s="30" t="s">
        <v>390</v>
      </c>
      <c r="B36" s="312" t="s">
        <v>391</v>
      </c>
      <c r="C36" s="312" t="s">
        <v>389</v>
      </c>
      <c r="D36" s="312">
        <v>39.75</v>
      </c>
      <c r="E36" s="312" t="s">
        <v>391</v>
      </c>
      <c r="F36" s="312" t="s">
        <v>714</v>
      </c>
      <c r="G36" s="312" t="s">
        <v>714</v>
      </c>
      <c r="H36" s="30"/>
      <c r="I36" s="312" t="s">
        <v>27</v>
      </c>
      <c r="J36" s="312" t="s">
        <v>28</v>
      </c>
      <c r="K36" s="312" t="s">
        <v>58</v>
      </c>
      <c r="L36" s="30"/>
      <c r="M36" s="312">
        <v>680018</v>
      </c>
      <c r="N36" s="312">
        <v>4664729</v>
      </c>
      <c r="O36" s="312" t="s">
        <v>13218</v>
      </c>
      <c r="P36" s="312">
        <f t="shared" si="0"/>
        <v>119.25</v>
      </c>
      <c r="Q36" s="615" t="s">
        <v>481</v>
      </c>
      <c r="R36" s="616" t="s">
        <v>482</v>
      </c>
    </row>
    <row r="37" s="135" customFormat="1" ht="18.95" customHeight="1" spans="1:18">
      <c r="A37" s="30" t="s">
        <v>390</v>
      </c>
      <c r="B37" s="312" t="s">
        <v>391</v>
      </c>
      <c r="C37" s="312" t="s">
        <v>509</v>
      </c>
      <c r="D37" s="312">
        <v>6.45</v>
      </c>
      <c r="E37" s="312" t="s">
        <v>391</v>
      </c>
      <c r="F37" s="312" t="s">
        <v>714</v>
      </c>
      <c r="G37" s="312" t="s">
        <v>714</v>
      </c>
      <c r="H37" s="30"/>
      <c r="I37" s="312" t="s">
        <v>27</v>
      </c>
      <c r="J37" s="312" t="s">
        <v>28</v>
      </c>
      <c r="K37" s="312" t="s">
        <v>29</v>
      </c>
      <c r="L37" s="30"/>
      <c r="M37" s="312">
        <v>681758</v>
      </c>
      <c r="N37" s="312">
        <v>4666060</v>
      </c>
      <c r="O37" s="312" t="s">
        <v>13218</v>
      </c>
      <c r="P37" s="312">
        <f t="shared" si="0"/>
        <v>19.35</v>
      </c>
      <c r="Q37" s="615" t="s">
        <v>481</v>
      </c>
      <c r="R37" s="616" t="s">
        <v>482</v>
      </c>
    </row>
    <row r="38" s="135" customFormat="1" ht="18.95" customHeight="1" spans="1:18">
      <c r="A38" s="30" t="s">
        <v>390</v>
      </c>
      <c r="B38" s="312" t="s">
        <v>391</v>
      </c>
      <c r="C38" s="312" t="s">
        <v>602</v>
      </c>
      <c r="D38" s="312">
        <v>13.2</v>
      </c>
      <c r="E38" s="312" t="s">
        <v>391</v>
      </c>
      <c r="F38" s="312" t="s">
        <v>714</v>
      </c>
      <c r="G38" s="312" t="s">
        <v>714</v>
      </c>
      <c r="H38" s="30"/>
      <c r="I38" s="312" t="s">
        <v>1267</v>
      </c>
      <c r="J38" s="312" t="s">
        <v>28</v>
      </c>
      <c r="K38" s="312" t="s">
        <v>327</v>
      </c>
      <c r="L38" s="30"/>
      <c r="M38" s="312">
        <v>680233</v>
      </c>
      <c r="N38" s="312">
        <v>4665662</v>
      </c>
      <c r="O38" s="312" t="s">
        <v>13218</v>
      </c>
      <c r="P38" s="312">
        <f t="shared" si="0"/>
        <v>39.6</v>
      </c>
      <c r="Q38" s="615" t="s">
        <v>481</v>
      </c>
      <c r="R38" s="616" t="s">
        <v>482</v>
      </c>
    </row>
    <row r="39" s="135" customFormat="1" ht="18.95" customHeight="1" spans="1:18">
      <c r="A39" s="30" t="s">
        <v>390</v>
      </c>
      <c r="B39" s="312" t="s">
        <v>391</v>
      </c>
      <c r="C39" s="312" t="s">
        <v>13219</v>
      </c>
      <c r="D39" s="312">
        <v>3.75</v>
      </c>
      <c r="E39" s="312" t="s">
        <v>391</v>
      </c>
      <c r="F39" s="312" t="s">
        <v>714</v>
      </c>
      <c r="G39" s="312" t="s">
        <v>714</v>
      </c>
      <c r="H39" s="30"/>
      <c r="I39" s="312" t="s">
        <v>27</v>
      </c>
      <c r="J39" s="312" t="s">
        <v>28</v>
      </c>
      <c r="K39" s="312" t="s">
        <v>58</v>
      </c>
      <c r="L39" s="30"/>
      <c r="M39" s="312">
        <v>682067</v>
      </c>
      <c r="N39" s="312">
        <v>4665059</v>
      </c>
      <c r="O39" s="312" t="s">
        <v>13218</v>
      </c>
      <c r="P39" s="312">
        <f t="shared" si="0"/>
        <v>11.25</v>
      </c>
      <c r="Q39" s="615" t="s">
        <v>481</v>
      </c>
      <c r="R39" s="616" t="s">
        <v>482</v>
      </c>
    </row>
    <row r="40" s="135" customFormat="1" ht="18.95" customHeight="1" spans="1:18">
      <c r="A40" s="30" t="s">
        <v>390</v>
      </c>
      <c r="B40" s="312" t="s">
        <v>391</v>
      </c>
      <c r="C40" s="312" t="s">
        <v>630</v>
      </c>
      <c r="D40" s="312">
        <v>1.05</v>
      </c>
      <c r="E40" s="312" t="s">
        <v>391</v>
      </c>
      <c r="F40" s="312" t="s">
        <v>714</v>
      </c>
      <c r="G40" s="312" t="s">
        <v>714</v>
      </c>
      <c r="H40" s="30"/>
      <c r="I40" s="312" t="s">
        <v>27</v>
      </c>
      <c r="J40" s="312" t="s">
        <v>28</v>
      </c>
      <c r="K40" s="312" t="s">
        <v>29</v>
      </c>
      <c r="L40" s="30"/>
      <c r="M40" s="312">
        <v>685204</v>
      </c>
      <c r="N40" s="312">
        <v>4664283</v>
      </c>
      <c r="O40" s="312" t="s">
        <v>13218</v>
      </c>
      <c r="P40" s="312">
        <f t="shared" si="0"/>
        <v>3.15</v>
      </c>
      <c r="Q40" s="615" t="s">
        <v>481</v>
      </c>
      <c r="R40" s="616" t="s">
        <v>482</v>
      </c>
    </row>
    <row r="41" s="135" customFormat="1" ht="18.95" customHeight="1" spans="1:18">
      <c r="A41" s="30" t="s">
        <v>390</v>
      </c>
      <c r="B41" s="312" t="s">
        <v>391</v>
      </c>
      <c r="C41" s="312" t="s">
        <v>695</v>
      </c>
      <c r="D41" s="312">
        <v>4.35</v>
      </c>
      <c r="E41" s="312" t="s">
        <v>391</v>
      </c>
      <c r="F41" s="312" t="s">
        <v>714</v>
      </c>
      <c r="G41" s="312" t="s">
        <v>714</v>
      </c>
      <c r="H41" s="30"/>
      <c r="I41" s="312" t="s">
        <v>1267</v>
      </c>
      <c r="J41" s="312" t="s">
        <v>28</v>
      </c>
      <c r="K41" s="312" t="s">
        <v>327</v>
      </c>
      <c r="L41" s="30"/>
      <c r="M41" s="312">
        <v>684212</v>
      </c>
      <c r="N41" s="312">
        <v>4665416</v>
      </c>
      <c r="O41" s="312" t="s">
        <v>13218</v>
      </c>
      <c r="P41" s="312">
        <f t="shared" si="0"/>
        <v>13.05</v>
      </c>
      <c r="Q41" s="615" t="s">
        <v>481</v>
      </c>
      <c r="R41" s="616" t="s">
        <v>482</v>
      </c>
    </row>
    <row r="42" s="135" customFormat="1" ht="18.95" customHeight="1" spans="1:18">
      <c r="A42" s="30" t="s">
        <v>390</v>
      </c>
      <c r="B42" s="312" t="s">
        <v>391</v>
      </c>
      <c r="C42" s="312" t="s">
        <v>347</v>
      </c>
      <c r="D42" s="312">
        <v>14.85</v>
      </c>
      <c r="E42" s="312" t="s">
        <v>391</v>
      </c>
      <c r="F42" s="312" t="s">
        <v>714</v>
      </c>
      <c r="G42" s="312" t="s">
        <v>714</v>
      </c>
      <c r="H42" s="30"/>
      <c r="I42" s="312" t="s">
        <v>1267</v>
      </c>
      <c r="J42" s="312" t="s">
        <v>28</v>
      </c>
      <c r="K42" s="312" t="s">
        <v>327</v>
      </c>
      <c r="L42" s="30"/>
      <c r="M42" s="312">
        <v>684097</v>
      </c>
      <c r="N42" s="312">
        <v>4665446</v>
      </c>
      <c r="O42" s="312" t="s">
        <v>13218</v>
      </c>
      <c r="P42" s="312">
        <f t="shared" si="0"/>
        <v>44.55</v>
      </c>
      <c r="Q42" s="615" t="s">
        <v>481</v>
      </c>
      <c r="R42" s="616" t="s">
        <v>482</v>
      </c>
    </row>
    <row r="43" s="135" customFormat="1" ht="18.95" customHeight="1" spans="1:18">
      <c r="A43" s="30" t="s">
        <v>390</v>
      </c>
      <c r="B43" s="312" t="s">
        <v>391</v>
      </c>
      <c r="C43" s="312" t="s">
        <v>552</v>
      </c>
      <c r="D43" s="312">
        <v>10.65</v>
      </c>
      <c r="E43" s="312" t="s">
        <v>391</v>
      </c>
      <c r="F43" s="312" t="s">
        <v>714</v>
      </c>
      <c r="G43" s="312" t="s">
        <v>714</v>
      </c>
      <c r="H43" s="30"/>
      <c r="I43" s="312" t="s">
        <v>27</v>
      </c>
      <c r="J43" s="312" t="s">
        <v>28</v>
      </c>
      <c r="K43" s="312" t="s">
        <v>58</v>
      </c>
      <c r="L43" s="30"/>
      <c r="M43" s="312">
        <v>682113</v>
      </c>
      <c r="N43" s="312">
        <v>4664733</v>
      </c>
      <c r="O43" s="312" t="s">
        <v>13218</v>
      </c>
      <c r="P43" s="312">
        <f t="shared" si="0"/>
        <v>31.95</v>
      </c>
      <c r="Q43" s="615" t="s">
        <v>481</v>
      </c>
      <c r="R43" s="616" t="s">
        <v>482</v>
      </c>
    </row>
    <row r="44" s="135" customFormat="1" ht="18.95" customHeight="1" spans="1:18">
      <c r="A44" s="30" t="s">
        <v>390</v>
      </c>
      <c r="B44" s="312" t="s">
        <v>391</v>
      </c>
      <c r="C44" s="312" t="s">
        <v>1330</v>
      </c>
      <c r="D44" s="312">
        <v>5.1</v>
      </c>
      <c r="E44" s="312" t="s">
        <v>391</v>
      </c>
      <c r="F44" s="312" t="s">
        <v>714</v>
      </c>
      <c r="G44" s="312" t="s">
        <v>714</v>
      </c>
      <c r="H44" s="30"/>
      <c r="I44" s="312" t="s">
        <v>27</v>
      </c>
      <c r="J44" s="312" t="s">
        <v>28</v>
      </c>
      <c r="K44" s="312" t="s">
        <v>58</v>
      </c>
      <c r="L44" s="30"/>
      <c r="M44" s="312">
        <v>682016</v>
      </c>
      <c r="N44" s="312">
        <v>4665015</v>
      </c>
      <c r="O44" s="312" t="s">
        <v>13218</v>
      </c>
      <c r="P44" s="312">
        <f t="shared" si="0"/>
        <v>15.3</v>
      </c>
      <c r="Q44" s="615" t="s">
        <v>481</v>
      </c>
      <c r="R44" s="616" t="s">
        <v>482</v>
      </c>
    </row>
    <row r="45" s="135" customFormat="1" ht="18.95" customHeight="1" spans="1:18">
      <c r="A45" s="30" t="s">
        <v>390</v>
      </c>
      <c r="B45" s="312" t="s">
        <v>391</v>
      </c>
      <c r="C45" s="312" t="s">
        <v>13220</v>
      </c>
      <c r="D45" s="312">
        <v>8.85</v>
      </c>
      <c r="E45" s="312" t="s">
        <v>391</v>
      </c>
      <c r="F45" s="312" t="s">
        <v>714</v>
      </c>
      <c r="G45" s="312" t="s">
        <v>714</v>
      </c>
      <c r="H45" s="30"/>
      <c r="I45" s="312" t="s">
        <v>27</v>
      </c>
      <c r="J45" s="312" t="s">
        <v>28</v>
      </c>
      <c r="K45" s="312" t="s">
        <v>29</v>
      </c>
      <c r="L45" s="30"/>
      <c r="M45" s="312">
        <v>685337</v>
      </c>
      <c r="N45" s="312">
        <v>4664063</v>
      </c>
      <c r="O45" s="312" t="s">
        <v>13218</v>
      </c>
      <c r="P45" s="312">
        <f t="shared" si="0"/>
        <v>26.55</v>
      </c>
      <c r="Q45" s="615" t="s">
        <v>481</v>
      </c>
      <c r="R45" s="616" t="s">
        <v>482</v>
      </c>
    </row>
    <row r="46" s="540" customFormat="1" ht="18.95" customHeight="1" spans="1:18">
      <c r="A46" s="26"/>
      <c r="B46" s="126" t="s">
        <v>13212</v>
      </c>
      <c r="C46" s="126"/>
      <c r="D46" s="126">
        <v>35.1</v>
      </c>
      <c r="E46" s="126"/>
      <c r="F46" s="126"/>
      <c r="G46" s="126"/>
      <c r="H46" s="26"/>
      <c r="I46" s="126"/>
      <c r="J46" s="126"/>
      <c r="K46" s="126"/>
      <c r="L46" s="26"/>
      <c r="M46" s="126"/>
      <c r="N46" s="126"/>
      <c r="O46" s="126"/>
      <c r="P46" s="126">
        <f t="shared" si="0"/>
        <v>105.3</v>
      </c>
      <c r="Q46" s="617"/>
      <c r="R46" s="618" t="s">
        <v>3</v>
      </c>
    </row>
    <row r="47" s="135" customFormat="1" ht="18.95" customHeight="1" spans="1:18">
      <c r="A47" s="30" t="s">
        <v>390</v>
      </c>
      <c r="B47" s="312" t="s">
        <v>13212</v>
      </c>
      <c r="C47" s="312" t="s">
        <v>394</v>
      </c>
      <c r="D47" s="312">
        <v>15.3</v>
      </c>
      <c r="E47" s="312" t="s">
        <v>13212</v>
      </c>
      <c r="F47" s="312" t="s">
        <v>714</v>
      </c>
      <c r="G47" s="312" t="s">
        <v>714</v>
      </c>
      <c r="H47" s="30"/>
      <c r="I47" s="312" t="s">
        <v>27</v>
      </c>
      <c r="J47" s="312" t="s">
        <v>1427</v>
      </c>
      <c r="K47" s="312" t="s">
        <v>29</v>
      </c>
      <c r="L47" s="30"/>
      <c r="M47" s="312">
        <v>687985</v>
      </c>
      <c r="N47" s="312">
        <v>4656535</v>
      </c>
      <c r="O47" s="312" t="s">
        <v>13221</v>
      </c>
      <c r="P47" s="312">
        <f t="shared" si="0"/>
        <v>45.9</v>
      </c>
      <c r="Q47" s="615" t="s">
        <v>481</v>
      </c>
      <c r="R47" s="616" t="s">
        <v>482</v>
      </c>
    </row>
    <row r="48" s="135" customFormat="1" ht="18.95" customHeight="1" spans="1:18">
      <c r="A48" s="30" t="s">
        <v>390</v>
      </c>
      <c r="B48" s="312" t="s">
        <v>13212</v>
      </c>
      <c r="C48" s="312" t="s">
        <v>373</v>
      </c>
      <c r="D48" s="312">
        <v>16.5</v>
      </c>
      <c r="E48" s="312" t="s">
        <v>13212</v>
      </c>
      <c r="F48" s="312" t="s">
        <v>714</v>
      </c>
      <c r="G48" s="312" t="s">
        <v>714</v>
      </c>
      <c r="H48" s="30"/>
      <c r="I48" s="312" t="s">
        <v>27</v>
      </c>
      <c r="J48" s="312" t="s">
        <v>1427</v>
      </c>
      <c r="K48" s="312" t="s">
        <v>29</v>
      </c>
      <c r="L48" s="30"/>
      <c r="M48" s="312">
        <v>688458</v>
      </c>
      <c r="N48" s="312">
        <v>4656396</v>
      </c>
      <c r="O48" s="312" t="s">
        <v>13221</v>
      </c>
      <c r="P48" s="312">
        <f t="shared" si="0"/>
        <v>49.5</v>
      </c>
      <c r="Q48" s="615" t="s">
        <v>481</v>
      </c>
      <c r="R48" s="616" t="s">
        <v>482</v>
      </c>
    </row>
    <row r="49" s="135" customFormat="1" ht="18.95" customHeight="1" spans="1:18">
      <c r="A49" s="30" t="s">
        <v>390</v>
      </c>
      <c r="B49" s="312" t="s">
        <v>13212</v>
      </c>
      <c r="C49" s="312" t="s">
        <v>371</v>
      </c>
      <c r="D49" s="312">
        <v>3.3</v>
      </c>
      <c r="E49" s="312" t="s">
        <v>13212</v>
      </c>
      <c r="F49" s="312" t="s">
        <v>714</v>
      </c>
      <c r="G49" s="312" t="s">
        <v>714</v>
      </c>
      <c r="H49" s="30"/>
      <c r="I49" s="312" t="s">
        <v>48</v>
      </c>
      <c r="J49" s="312" t="s">
        <v>1427</v>
      </c>
      <c r="K49" s="312" t="s">
        <v>29</v>
      </c>
      <c r="L49" s="30"/>
      <c r="M49" s="312">
        <v>688195</v>
      </c>
      <c r="N49" s="312">
        <v>4656460</v>
      </c>
      <c r="O49" s="312" t="s">
        <v>13221</v>
      </c>
      <c r="P49" s="312">
        <f t="shared" si="0"/>
        <v>9.9</v>
      </c>
      <c r="Q49" s="615" t="s">
        <v>481</v>
      </c>
      <c r="R49" s="616" t="s">
        <v>482</v>
      </c>
    </row>
    <row r="50" s="540" customFormat="1" ht="18.95" customHeight="1" spans="1:18">
      <c r="A50" s="26"/>
      <c r="B50" s="126" t="s">
        <v>13213</v>
      </c>
      <c r="C50" s="126"/>
      <c r="D50" s="126">
        <v>236.25</v>
      </c>
      <c r="E50" s="126"/>
      <c r="F50" s="126"/>
      <c r="G50" s="126"/>
      <c r="H50" s="26"/>
      <c r="I50" s="126"/>
      <c r="J50" s="126"/>
      <c r="K50" s="126"/>
      <c r="L50" s="26"/>
      <c r="M50" s="126"/>
      <c r="N50" s="126"/>
      <c r="O50" s="126"/>
      <c r="P50" s="126">
        <f t="shared" si="0"/>
        <v>708.75</v>
      </c>
      <c r="Q50" s="26"/>
      <c r="R50" s="27" t="s">
        <v>3</v>
      </c>
    </row>
    <row r="51" s="135" customFormat="1" ht="18.95" customHeight="1" spans="1:18">
      <c r="A51" s="30" t="s">
        <v>390</v>
      </c>
      <c r="B51" s="312" t="s">
        <v>13213</v>
      </c>
      <c r="C51" s="312" t="s">
        <v>392</v>
      </c>
      <c r="D51" s="312">
        <v>24.6</v>
      </c>
      <c r="E51" s="312" t="s">
        <v>13213</v>
      </c>
      <c r="F51" s="312" t="s">
        <v>714</v>
      </c>
      <c r="G51" s="312" t="s">
        <v>714</v>
      </c>
      <c r="H51" s="30"/>
      <c r="I51" s="312" t="s">
        <v>27</v>
      </c>
      <c r="J51" s="312" t="s">
        <v>1427</v>
      </c>
      <c r="K51" s="312" t="s">
        <v>29</v>
      </c>
      <c r="L51" s="30"/>
      <c r="M51" s="312">
        <v>688521</v>
      </c>
      <c r="N51" s="312">
        <v>4656459</v>
      </c>
      <c r="O51" s="312" t="s">
        <v>13221</v>
      </c>
      <c r="P51" s="312">
        <f t="shared" si="0"/>
        <v>73.8</v>
      </c>
      <c r="Q51" s="615" t="s">
        <v>481</v>
      </c>
      <c r="R51" s="616" t="s">
        <v>482</v>
      </c>
    </row>
    <row r="52" s="135" customFormat="1" ht="18.95" customHeight="1" spans="1:18">
      <c r="A52" s="30" t="s">
        <v>390</v>
      </c>
      <c r="B52" s="312" t="s">
        <v>13213</v>
      </c>
      <c r="C52" s="312" t="s">
        <v>576</v>
      </c>
      <c r="D52" s="312">
        <v>30.3</v>
      </c>
      <c r="E52" s="312" t="s">
        <v>13213</v>
      </c>
      <c r="F52" s="312" t="s">
        <v>714</v>
      </c>
      <c r="G52" s="312" t="s">
        <v>714</v>
      </c>
      <c r="H52" s="30"/>
      <c r="I52" s="312" t="s">
        <v>27</v>
      </c>
      <c r="J52" s="312" t="s">
        <v>1427</v>
      </c>
      <c r="K52" s="312" t="s">
        <v>29</v>
      </c>
      <c r="L52" s="30"/>
      <c r="M52" s="312">
        <v>689521</v>
      </c>
      <c r="N52" s="312">
        <v>4654267</v>
      </c>
      <c r="O52" s="312" t="s">
        <v>13221</v>
      </c>
      <c r="P52" s="312">
        <f t="shared" si="0"/>
        <v>90.9</v>
      </c>
      <c r="Q52" s="615" t="s">
        <v>481</v>
      </c>
      <c r="R52" s="616" t="s">
        <v>482</v>
      </c>
    </row>
    <row r="53" s="135" customFormat="1" ht="18.95" customHeight="1" spans="1:18">
      <c r="A53" s="30" t="s">
        <v>390</v>
      </c>
      <c r="B53" s="312" t="s">
        <v>13213</v>
      </c>
      <c r="C53" s="312" t="s">
        <v>394</v>
      </c>
      <c r="D53" s="312">
        <v>36.45</v>
      </c>
      <c r="E53" s="312" t="s">
        <v>13213</v>
      </c>
      <c r="F53" s="312" t="s">
        <v>714</v>
      </c>
      <c r="G53" s="312" t="s">
        <v>714</v>
      </c>
      <c r="H53" s="30"/>
      <c r="I53" s="312" t="s">
        <v>48</v>
      </c>
      <c r="J53" s="312" t="s">
        <v>1427</v>
      </c>
      <c r="K53" s="312" t="s">
        <v>29</v>
      </c>
      <c r="L53" s="30"/>
      <c r="M53" s="312">
        <v>688796</v>
      </c>
      <c r="N53" s="312">
        <v>4656431</v>
      </c>
      <c r="O53" s="312" t="s">
        <v>13221</v>
      </c>
      <c r="P53" s="312">
        <f t="shared" si="0"/>
        <v>109.35</v>
      </c>
      <c r="Q53" s="615" t="s">
        <v>481</v>
      </c>
      <c r="R53" s="616" t="s">
        <v>482</v>
      </c>
    </row>
    <row r="54" s="135" customFormat="1" ht="18.95" customHeight="1" spans="1:18">
      <c r="A54" s="30" t="s">
        <v>390</v>
      </c>
      <c r="B54" s="312" t="s">
        <v>13213</v>
      </c>
      <c r="C54" s="312" t="s">
        <v>406</v>
      </c>
      <c r="D54" s="312">
        <v>17.7</v>
      </c>
      <c r="E54" s="312" t="s">
        <v>13213</v>
      </c>
      <c r="F54" s="312" t="s">
        <v>714</v>
      </c>
      <c r="G54" s="312" t="s">
        <v>714</v>
      </c>
      <c r="H54" s="30"/>
      <c r="I54" s="312" t="s">
        <v>27</v>
      </c>
      <c r="J54" s="312" t="s">
        <v>1427</v>
      </c>
      <c r="K54" s="312" t="s">
        <v>29</v>
      </c>
      <c r="L54" s="30"/>
      <c r="M54" s="312">
        <v>688608</v>
      </c>
      <c r="N54" s="312">
        <v>4654337</v>
      </c>
      <c r="O54" s="312" t="s">
        <v>13221</v>
      </c>
      <c r="P54" s="312">
        <f t="shared" si="0"/>
        <v>53.1</v>
      </c>
      <c r="Q54" s="615" t="s">
        <v>481</v>
      </c>
      <c r="R54" s="616" t="s">
        <v>482</v>
      </c>
    </row>
    <row r="55" s="135" customFormat="1" ht="18.95" customHeight="1" spans="1:18">
      <c r="A55" s="30" t="s">
        <v>390</v>
      </c>
      <c r="B55" s="312" t="s">
        <v>13213</v>
      </c>
      <c r="C55" s="312" t="s">
        <v>407</v>
      </c>
      <c r="D55" s="312">
        <v>19.2</v>
      </c>
      <c r="E55" s="312" t="s">
        <v>13213</v>
      </c>
      <c r="F55" s="312" t="s">
        <v>714</v>
      </c>
      <c r="G55" s="312" t="s">
        <v>714</v>
      </c>
      <c r="H55" s="30"/>
      <c r="I55" s="312" t="s">
        <v>27</v>
      </c>
      <c r="J55" s="312" t="s">
        <v>1427</v>
      </c>
      <c r="K55" s="312" t="s">
        <v>29</v>
      </c>
      <c r="L55" s="30"/>
      <c r="M55" s="312">
        <v>688650</v>
      </c>
      <c r="N55" s="312">
        <v>4654276</v>
      </c>
      <c r="O55" s="312" t="s">
        <v>13221</v>
      </c>
      <c r="P55" s="312">
        <f t="shared" si="0"/>
        <v>57.6</v>
      </c>
      <c r="Q55" s="615" t="s">
        <v>481</v>
      </c>
      <c r="R55" s="616" t="s">
        <v>482</v>
      </c>
    </row>
    <row r="56" s="135" customFormat="1" ht="18.95" customHeight="1" spans="1:18">
      <c r="A56" s="30" t="s">
        <v>390</v>
      </c>
      <c r="B56" s="312" t="s">
        <v>13213</v>
      </c>
      <c r="C56" s="312" t="s">
        <v>500</v>
      </c>
      <c r="D56" s="312">
        <v>30.45</v>
      </c>
      <c r="E56" s="312" t="s">
        <v>13213</v>
      </c>
      <c r="F56" s="312" t="s">
        <v>714</v>
      </c>
      <c r="G56" s="312" t="s">
        <v>714</v>
      </c>
      <c r="H56" s="30"/>
      <c r="I56" s="312" t="s">
        <v>27</v>
      </c>
      <c r="J56" s="312" t="s">
        <v>1427</v>
      </c>
      <c r="K56" s="312" t="s">
        <v>29</v>
      </c>
      <c r="L56" s="30"/>
      <c r="M56" s="312">
        <v>689019</v>
      </c>
      <c r="N56" s="312">
        <v>4654309</v>
      </c>
      <c r="O56" s="312" t="s">
        <v>13221</v>
      </c>
      <c r="P56" s="312">
        <f t="shared" si="0"/>
        <v>91.35</v>
      </c>
      <c r="Q56" s="615" t="s">
        <v>481</v>
      </c>
      <c r="R56" s="616" t="s">
        <v>482</v>
      </c>
    </row>
    <row r="57" s="135" customFormat="1" ht="18.95" customHeight="1" spans="1:18">
      <c r="A57" s="30" t="s">
        <v>390</v>
      </c>
      <c r="B57" s="601" t="s">
        <v>13213</v>
      </c>
      <c r="C57" s="601" t="s">
        <v>374</v>
      </c>
      <c r="D57" s="601">
        <v>27.75</v>
      </c>
      <c r="E57" s="601" t="s">
        <v>13213</v>
      </c>
      <c r="F57" s="601" t="s">
        <v>714</v>
      </c>
      <c r="G57" s="601" t="s">
        <v>714</v>
      </c>
      <c r="H57" s="602"/>
      <c r="I57" s="601" t="s">
        <v>27</v>
      </c>
      <c r="J57" s="601" t="s">
        <v>1427</v>
      </c>
      <c r="K57" s="601" t="s">
        <v>29</v>
      </c>
      <c r="L57" s="602"/>
      <c r="M57" s="601">
        <v>689012</v>
      </c>
      <c r="N57" s="601">
        <v>4654253</v>
      </c>
      <c r="O57" s="601" t="s">
        <v>13221</v>
      </c>
      <c r="P57" s="613">
        <f t="shared" si="0"/>
        <v>83.25</v>
      </c>
      <c r="Q57" s="615" t="s">
        <v>481</v>
      </c>
      <c r="R57" s="616" t="s">
        <v>482</v>
      </c>
    </row>
    <row r="58" s="135" customFormat="1" ht="18.95" customHeight="1" spans="1:18">
      <c r="A58" s="30" t="s">
        <v>390</v>
      </c>
      <c r="B58" s="142" t="s">
        <v>13213</v>
      </c>
      <c r="C58" s="142" t="s">
        <v>501</v>
      </c>
      <c r="D58" s="603">
        <v>40.95</v>
      </c>
      <c r="E58" s="601" t="s">
        <v>13213</v>
      </c>
      <c r="F58" s="601" t="s">
        <v>714</v>
      </c>
      <c r="G58" s="601" t="s">
        <v>714</v>
      </c>
      <c r="H58" s="142" t="s">
        <v>13222</v>
      </c>
      <c r="I58" s="142" t="s">
        <v>27</v>
      </c>
      <c r="J58" s="142" t="s">
        <v>1427</v>
      </c>
      <c r="K58" s="142" t="s">
        <v>29</v>
      </c>
      <c r="L58" s="142" t="s">
        <v>13223</v>
      </c>
      <c r="M58" s="605">
        <v>689787</v>
      </c>
      <c r="N58" s="605">
        <v>4654131</v>
      </c>
      <c r="O58" s="312" t="s">
        <v>13221</v>
      </c>
      <c r="P58" s="613">
        <f t="shared" si="0"/>
        <v>122.85</v>
      </c>
      <c r="Q58" s="615" t="s">
        <v>481</v>
      </c>
      <c r="R58" s="616" t="s">
        <v>482</v>
      </c>
    </row>
    <row r="59" s="135" customFormat="1" ht="18.95" customHeight="1" spans="1:18">
      <c r="A59" s="30" t="s">
        <v>390</v>
      </c>
      <c r="B59" s="142" t="s">
        <v>13213</v>
      </c>
      <c r="C59" s="604" t="s">
        <v>1140</v>
      </c>
      <c r="D59" s="605">
        <v>8.85</v>
      </c>
      <c r="E59" s="199" t="s">
        <v>13213</v>
      </c>
      <c r="F59" s="606" t="s">
        <v>714</v>
      </c>
      <c r="G59" s="601" t="s">
        <v>714</v>
      </c>
      <c r="H59" s="142" t="s">
        <v>13222</v>
      </c>
      <c r="I59" s="142" t="s">
        <v>27</v>
      </c>
      <c r="J59" s="142" t="s">
        <v>1427</v>
      </c>
      <c r="K59" s="142" t="s">
        <v>29</v>
      </c>
      <c r="L59" s="142" t="s">
        <v>13223</v>
      </c>
      <c r="M59" s="605">
        <v>688380</v>
      </c>
      <c r="N59" s="605">
        <v>4656475</v>
      </c>
      <c r="O59" s="601" t="s">
        <v>13221</v>
      </c>
      <c r="P59" s="613">
        <f t="shared" si="0"/>
        <v>26.55</v>
      </c>
      <c r="Q59" s="615" t="s">
        <v>481</v>
      </c>
      <c r="R59" s="616" t="s">
        <v>482</v>
      </c>
    </row>
    <row r="60" s="540" customFormat="1" ht="18.95" customHeight="1" spans="1:18">
      <c r="A60" s="26"/>
      <c r="B60" s="126" t="s">
        <v>102</v>
      </c>
      <c r="C60" s="126"/>
      <c r="D60" s="607">
        <v>3733.65</v>
      </c>
      <c r="E60" s="607"/>
      <c r="F60" s="126"/>
      <c r="G60" s="126"/>
      <c r="H60" s="26"/>
      <c r="I60" s="126"/>
      <c r="J60" s="126"/>
      <c r="K60" s="126"/>
      <c r="L60" s="26"/>
      <c r="M60" s="126"/>
      <c r="N60" s="126"/>
      <c r="O60" s="126"/>
      <c r="P60" s="126">
        <f t="shared" si="0"/>
        <v>11200.95</v>
      </c>
      <c r="Q60" s="26"/>
      <c r="R60" s="27" t="s">
        <v>3</v>
      </c>
    </row>
    <row r="61" s="598" customFormat="1" ht="18.95" customHeight="1" spans="1:20">
      <c r="A61" s="608" t="s">
        <v>390</v>
      </c>
      <c r="B61" s="609" t="s">
        <v>102</v>
      </c>
      <c r="C61" s="609" t="s">
        <v>500</v>
      </c>
      <c r="D61" s="609">
        <v>30.75</v>
      </c>
      <c r="E61" s="609" t="s">
        <v>102</v>
      </c>
      <c r="F61" s="609" t="s">
        <v>714</v>
      </c>
      <c r="G61" s="609" t="s">
        <v>714</v>
      </c>
      <c r="H61" s="608"/>
      <c r="I61" s="609" t="s">
        <v>1267</v>
      </c>
      <c r="J61" s="609" t="s">
        <v>28</v>
      </c>
      <c r="K61" s="609" t="s">
        <v>327</v>
      </c>
      <c r="L61" s="608"/>
      <c r="M61" s="609">
        <v>676764</v>
      </c>
      <c r="N61" s="609">
        <v>4660033</v>
      </c>
      <c r="O61" s="609" t="s">
        <v>13218</v>
      </c>
      <c r="P61" s="609">
        <f t="shared" si="0"/>
        <v>92.25</v>
      </c>
      <c r="Q61" s="615" t="s">
        <v>481</v>
      </c>
      <c r="R61" s="616" t="s">
        <v>482</v>
      </c>
      <c r="T61" s="619"/>
    </row>
    <row r="62" s="598" customFormat="1" ht="18.95" customHeight="1" spans="1:20">
      <c r="A62" s="608" t="s">
        <v>390</v>
      </c>
      <c r="B62" s="609" t="s">
        <v>102</v>
      </c>
      <c r="C62" s="609" t="s">
        <v>434</v>
      </c>
      <c r="D62" s="609">
        <v>63.6</v>
      </c>
      <c r="E62" s="609" t="s">
        <v>102</v>
      </c>
      <c r="F62" s="609" t="s">
        <v>714</v>
      </c>
      <c r="G62" s="609" t="s">
        <v>714</v>
      </c>
      <c r="H62" s="608"/>
      <c r="I62" s="609" t="s">
        <v>1267</v>
      </c>
      <c r="J62" s="609" t="s">
        <v>28</v>
      </c>
      <c r="K62" s="609" t="s">
        <v>327</v>
      </c>
      <c r="L62" s="608"/>
      <c r="M62" s="609">
        <v>680478</v>
      </c>
      <c r="N62" s="609">
        <v>4657662</v>
      </c>
      <c r="O62" s="609" t="s">
        <v>13218</v>
      </c>
      <c r="P62" s="609">
        <f t="shared" si="0"/>
        <v>190.8</v>
      </c>
      <c r="Q62" s="615" t="s">
        <v>481</v>
      </c>
      <c r="R62" s="616" t="s">
        <v>482</v>
      </c>
      <c r="T62" s="619"/>
    </row>
    <row r="63" s="598" customFormat="1" ht="18.95" customHeight="1" spans="1:20">
      <c r="A63" s="608" t="s">
        <v>390</v>
      </c>
      <c r="B63" s="609" t="s">
        <v>102</v>
      </c>
      <c r="C63" s="609" t="s">
        <v>409</v>
      </c>
      <c r="D63" s="609">
        <v>255.6</v>
      </c>
      <c r="E63" s="609" t="s">
        <v>102</v>
      </c>
      <c r="F63" s="609" t="s">
        <v>714</v>
      </c>
      <c r="G63" s="609" t="s">
        <v>714</v>
      </c>
      <c r="H63" s="608"/>
      <c r="I63" s="609" t="s">
        <v>48</v>
      </c>
      <c r="J63" s="609" t="s">
        <v>28</v>
      </c>
      <c r="K63" s="609" t="s">
        <v>29</v>
      </c>
      <c r="L63" s="608"/>
      <c r="M63" s="609">
        <v>681965</v>
      </c>
      <c r="N63" s="609">
        <v>4658855</v>
      </c>
      <c r="O63" s="609" t="s">
        <v>13218</v>
      </c>
      <c r="P63" s="609">
        <f t="shared" si="0"/>
        <v>766.8</v>
      </c>
      <c r="Q63" s="615" t="s">
        <v>481</v>
      </c>
      <c r="R63" s="616" t="s">
        <v>482</v>
      </c>
      <c r="T63" s="619"/>
    </row>
    <row r="64" s="135" customFormat="1" ht="18.95" customHeight="1" spans="1:18">
      <c r="A64" s="30" t="s">
        <v>390</v>
      </c>
      <c r="B64" s="312" t="s">
        <v>102</v>
      </c>
      <c r="C64" s="312" t="s">
        <v>601</v>
      </c>
      <c r="D64" s="312">
        <v>114.45</v>
      </c>
      <c r="E64" s="312" t="s">
        <v>102</v>
      </c>
      <c r="F64" s="312" t="s">
        <v>714</v>
      </c>
      <c r="G64" s="312" t="s">
        <v>714</v>
      </c>
      <c r="H64" s="30"/>
      <c r="I64" s="312" t="s">
        <v>27</v>
      </c>
      <c r="J64" s="312" t="s">
        <v>28</v>
      </c>
      <c r="K64" s="312" t="s">
        <v>58</v>
      </c>
      <c r="L64" s="30"/>
      <c r="M64" s="312">
        <v>677357</v>
      </c>
      <c r="N64" s="312">
        <v>4658729</v>
      </c>
      <c r="O64" s="312" t="s">
        <v>13218</v>
      </c>
      <c r="P64" s="312">
        <f t="shared" si="0"/>
        <v>343.35</v>
      </c>
      <c r="Q64" s="615" t="s">
        <v>481</v>
      </c>
      <c r="R64" s="616" t="s">
        <v>482</v>
      </c>
    </row>
    <row r="65" s="598" customFormat="1" ht="18.95" customHeight="1" spans="1:20">
      <c r="A65" s="608" t="s">
        <v>390</v>
      </c>
      <c r="B65" s="609" t="s">
        <v>102</v>
      </c>
      <c r="C65" s="609" t="s">
        <v>1413</v>
      </c>
      <c r="D65" s="609">
        <v>33.45</v>
      </c>
      <c r="E65" s="609" t="s">
        <v>102</v>
      </c>
      <c r="F65" s="609" t="s">
        <v>714</v>
      </c>
      <c r="G65" s="609" t="s">
        <v>714</v>
      </c>
      <c r="H65" s="608"/>
      <c r="I65" s="609" t="s">
        <v>48</v>
      </c>
      <c r="J65" s="609" t="s">
        <v>28</v>
      </c>
      <c r="K65" s="609" t="s">
        <v>29</v>
      </c>
      <c r="L65" s="608"/>
      <c r="M65" s="609">
        <v>679786</v>
      </c>
      <c r="N65" s="609">
        <v>4657688</v>
      </c>
      <c r="O65" s="609" t="s">
        <v>13218</v>
      </c>
      <c r="P65" s="609">
        <f t="shared" si="0"/>
        <v>100.35</v>
      </c>
      <c r="Q65" s="615" t="s">
        <v>481</v>
      </c>
      <c r="R65" s="616" t="s">
        <v>482</v>
      </c>
      <c r="T65" s="619"/>
    </row>
    <row r="66" s="135" customFormat="1" ht="18.95" customHeight="1" spans="1:18">
      <c r="A66" s="30" t="s">
        <v>390</v>
      </c>
      <c r="B66" s="312" t="s">
        <v>102</v>
      </c>
      <c r="C66" s="312" t="s">
        <v>607</v>
      </c>
      <c r="D66" s="312">
        <v>1118.55</v>
      </c>
      <c r="E66" s="312" t="s">
        <v>102</v>
      </c>
      <c r="F66" s="312" t="s">
        <v>714</v>
      </c>
      <c r="G66" s="312" t="s">
        <v>714</v>
      </c>
      <c r="H66" s="30"/>
      <c r="I66" s="312" t="s">
        <v>48</v>
      </c>
      <c r="J66" s="312" t="s">
        <v>28</v>
      </c>
      <c r="K66" s="312" t="s">
        <v>29</v>
      </c>
      <c r="L66" s="30"/>
      <c r="M66" s="312">
        <v>682089</v>
      </c>
      <c r="N66" s="312">
        <v>4654935</v>
      </c>
      <c r="O66" s="312" t="s">
        <v>13218</v>
      </c>
      <c r="P66" s="312">
        <f t="shared" si="0"/>
        <v>3355.65</v>
      </c>
      <c r="Q66" s="615" t="s">
        <v>481</v>
      </c>
      <c r="R66" s="616" t="s">
        <v>482</v>
      </c>
    </row>
    <row r="67" s="135" customFormat="1" ht="18.95" customHeight="1" spans="1:18">
      <c r="A67" s="30" t="s">
        <v>390</v>
      </c>
      <c r="B67" s="312" t="s">
        <v>102</v>
      </c>
      <c r="C67" s="312" t="s">
        <v>594</v>
      </c>
      <c r="D67" s="312">
        <v>119.85</v>
      </c>
      <c r="E67" s="312" t="s">
        <v>102</v>
      </c>
      <c r="F67" s="312" t="s">
        <v>714</v>
      </c>
      <c r="G67" s="312" t="s">
        <v>714</v>
      </c>
      <c r="H67" s="30"/>
      <c r="I67" s="312" t="s">
        <v>1267</v>
      </c>
      <c r="J67" s="312" t="s">
        <v>28</v>
      </c>
      <c r="K67" s="312" t="s">
        <v>327</v>
      </c>
      <c r="L67" s="30"/>
      <c r="M67" s="312">
        <v>675763</v>
      </c>
      <c r="N67" s="312">
        <v>4660578</v>
      </c>
      <c r="O67" s="312" t="s">
        <v>13218</v>
      </c>
      <c r="P67" s="312">
        <f t="shared" si="0"/>
        <v>359.55</v>
      </c>
      <c r="Q67" s="615" t="s">
        <v>481</v>
      </c>
      <c r="R67" s="616" t="s">
        <v>482</v>
      </c>
    </row>
    <row r="68" s="135" customFormat="1" ht="18.95" customHeight="1" spans="1:18">
      <c r="A68" s="30" t="s">
        <v>390</v>
      </c>
      <c r="B68" s="312" t="s">
        <v>102</v>
      </c>
      <c r="C68" s="312" t="s">
        <v>394</v>
      </c>
      <c r="D68" s="312">
        <v>122.1</v>
      </c>
      <c r="E68" s="312" t="s">
        <v>102</v>
      </c>
      <c r="F68" s="312" t="s">
        <v>714</v>
      </c>
      <c r="G68" s="312" t="s">
        <v>714</v>
      </c>
      <c r="H68" s="30"/>
      <c r="I68" s="312" t="s">
        <v>1267</v>
      </c>
      <c r="J68" s="312" t="s">
        <v>28</v>
      </c>
      <c r="K68" s="312" t="s">
        <v>327</v>
      </c>
      <c r="L68" s="30"/>
      <c r="M68" s="312">
        <v>675324</v>
      </c>
      <c r="N68" s="312">
        <v>4660396</v>
      </c>
      <c r="O68" s="312" t="s">
        <v>13218</v>
      </c>
      <c r="P68" s="312">
        <f t="shared" si="0"/>
        <v>366.3</v>
      </c>
      <c r="Q68" s="615" t="s">
        <v>481</v>
      </c>
      <c r="R68" s="616" t="s">
        <v>482</v>
      </c>
    </row>
    <row r="69" s="135" customFormat="1" ht="18.95" customHeight="1" spans="1:18">
      <c r="A69" s="30" t="s">
        <v>390</v>
      </c>
      <c r="B69" s="312" t="s">
        <v>102</v>
      </c>
      <c r="C69" s="312" t="s">
        <v>392</v>
      </c>
      <c r="D69" s="312">
        <v>92.25</v>
      </c>
      <c r="E69" s="312" t="s">
        <v>102</v>
      </c>
      <c r="F69" s="312" t="s">
        <v>714</v>
      </c>
      <c r="G69" s="312" t="s">
        <v>714</v>
      </c>
      <c r="H69" s="30"/>
      <c r="I69" s="312" t="s">
        <v>1267</v>
      </c>
      <c r="J69" s="312" t="s">
        <v>28</v>
      </c>
      <c r="K69" s="312" t="s">
        <v>327</v>
      </c>
      <c r="L69" s="30"/>
      <c r="M69" s="312">
        <v>675627</v>
      </c>
      <c r="N69" s="312">
        <v>4660410</v>
      </c>
      <c r="O69" s="312" t="s">
        <v>13218</v>
      </c>
      <c r="P69" s="312">
        <f t="shared" si="0"/>
        <v>276.75</v>
      </c>
      <c r="Q69" s="615" t="s">
        <v>481</v>
      </c>
      <c r="R69" s="616" t="s">
        <v>482</v>
      </c>
    </row>
    <row r="70" s="135" customFormat="1" ht="18.95" customHeight="1" spans="1:18">
      <c r="A70" s="30" t="s">
        <v>390</v>
      </c>
      <c r="B70" s="312" t="s">
        <v>102</v>
      </c>
      <c r="C70" s="312" t="s">
        <v>1293</v>
      </c>
      <c r="D70" s="312">
        <v>3.9</v>
      </c>
      <c r="E70" s="312" t="s">
        <v>102</v>
      </c>
      <c r="F70" s="312" t="s">
        <v>714</v>
      </c>
      <c r="G70" s="312" t="s">
        <v>714</v>
      </c>
      <c r="H70" s="30"/>
      <c r="I70" s="312" t="s">
        <v>27</v>
      </c>
      <c r="J70" s="312" t="s">
        <v>28</v>
      </c>
      <c r="K70" s="312" t="s">
        <v>58</v>
      </c>
      <c r="L70" s="30"/>
      <c r="M70" s="312">
        <v>676617</v>
      </c>
      <c r="N70" s="312">
        <v>4659633</v>
      </c>
      <c r="O70" s="312" t="s">
        <v>13218</v>
      </c>
      <c r="P70" s="312">
        <f t="shared" si="0"/>
        <v>11.7</v>
      </c>
      <c r="Q70" s="615" t="s">
        <v>481</v>
      </c>
      <c r="R70" s="616" t="s">
        <v>482</v>
      </c>
    </row>
    <row r="71" s="135" customFormat="1" ht="18.95" customHeight="1" spans="1:18">
      <c r="A71" s="30" t="s">
        <v>390</v>
      </c>
      <c r="B71" s="312" t="s">
        <v>102</v>
      </c>
      <c r="C71" s="312" t="s">
        <v>1140</v>
      </c>
      <c r="D71" s="312">
        <v>758.4</v>
      </c>
      <c r="E71" s="312" t="s">
        <v>102</v>
      </c>
      <c r="F71" s="312" t="s">
        <v>714</v>
      </c>
      <c r="G71" s="312" t="s">
        <v>714</v>
      </c>
      <c r="H71" s="30"/>
      <c r="I71" s="312" t="s">
        <v>1267</v>
      </c>
      <c r="J71" s="312" t="s">
        <v>28</v>
      </c>
      <c r="K71" s="312" t="s">
        <v>327</v>
      </c>
      <c r="L71" s="30"/>
      <c r="M71" s="312">
        <v>675769</v>
      </c>
      <c r="N71" s="312">
        <v>4660253</v>
      </c>
      <c r="O71" s="312" t="s">
        <v>13218</v>
      </c>
      <c r="P71" s="312">
        <f t="shared" si="0"/>
        <v>2275.2</v>
      </c>
      <c r="Q71" s="615" t="s">
        <v>481</v>
      </c>
      <c r="R71" s="616" t="s">
        <v>482</v>
      </c>
    </row>
    <row r="72" s="135" customFormat="1" ht="18.95" customHeight="1" spans="1:18">
      <c r="A72" s="30" t="s">
        <v>390</v>
      </c>
      <c r="B72" s="312" t="s">
        <v>102</v>
      </c>
      <c r="C72" s="312" t="s">
        <v>1141</v>
      </c>
      <c r="D72" s="312">
        <v>21.45</v>
      </c>
      <c r="E72" s="312" t="s">
        <v>102</v>
      </c>
      <c r="F72" s="312" t="s">
        <v>714</v>
      </c>
      <c r="G72" s="312" t="s">
        <v>714</v>
      </c>
      <c r="H72" s="30"/>
      <c r="I72" s="312" t="s">
        <v>48</v>
      </c>
      <c r="J72" s="312" t="s">
        <v>28</v>
      </c>
      <c r="K72" s="312" t="s">
        <v>29</v>
      </c>
      <c r="L72" s="30"/>
      <c r="M72" s="312">
        <v>680197</v>
      </c>
      <c r="N72" s="312">
        <v>4657536</v>
      </c>
      <c r="O72" s="312" t="s">
        <v>13218</v>
      </c>
      <c r="P72" s="312">
        <f t="shared" ref="P72:P135" si="1">D72*3</f>
        <v>64.35</v>
      </c>
      <c r="Q72" s="615" t="s">
        <v>481</v>
      </c>
      <c r="R72" s="616" t="s">
        <v>482</v>
      </c>
    </row>
    <row r="73" s="135" customFormat="1" ht="18.95" customHeight="1" spans="1:18">
      <c r="A73" s="30" t="s">
        <v>390</v>
      </c>
      <c r="B73" s="312" t="s">
        <v>102</v>
      </c>
      <c r="C73" s="312" t="s">
        <v>413</v>
      </c>
      <c r="D73" s="312">
        <v>4.35</v>
      </c>
      <c r="E73" s="312" t="s">
        <v>102</v>
      </c>
      <c r="F73" s="312" t="s">
        <v>714</v>
      </c>
      <c r="G73" s="312" t="s">
        <v>714</v>
      </c>
      <c r="H73" s="30"/>
      <c r="I73" s="312" t="s">
        <v>27</v>
      </c>
      <c r="J73" s="312" t="s">
        <v>28</v>
      </c>
      <c r="K73" s="312" t="s">
        <v>58</v>
      </c>
      <c r="L73" s="30"/>
      <c r="M73" s="312">
        <v>677584</v>
      </c>
      <c r="N73" s="312">
        <v>4659181</v>
      </c>
      <c r="O73" s="312" t="s">
        <v>13218</v>
      </c>
      <c r="P73" s="312">
        <f t="shared" si="1"/>
        <v>13.05</v>
      </c>
      <c r="Q73" s="615" t="s">
        <v>481</v>
      </c>
      <c r="R73" s="616" t="s">
        <v>482</v>
      </c>
    </row>
    <row r="74" s="135" customFormat="1" ht="18.95" customHeight="1" spans="1:18">
      <c r="A74" s="30" t="s">
        <v>390</v>
      </c>
      <c r="B74" s="312" t="s">
        <v>102</v>
      </c>
      <c r="C74" s="312" t="s">
        <v>421</v>
      </c>
      <c r="D74" s="312">
        <v>27.15</v>
      </c>
      <c r="E74" s="312" t="s">
        <v>102</v>
      </c>
      <c r="F74" s="312" t="s">
        <v>714</v>
      </c>
      <c r="G74" s="312" t="s">
        <v>714</v>
      </c>
      <c r="H74" s="30"/>
      <c r="I74" s="312" t="s">
        <v>27</v>
      </c>
      <c r="J74" s="312" t="s">
        <v>28</v>
      </c>
      <c r="K74" s="312" t="s">
        <v>29</v>
      </c>
      <c r="L74" s="30"/>
      <c r="M74" s="312">
        <v>677370</v>
      </c>
      <c r="N74" s="312">
        <v>4658920</v>
      </c>
      <c r="O74" s="312" t="s">
        <v>13218</v>
      </c>
      <c r="P74" s="312">
        <f t="shared" si="1"/>
        <v>81.45</v>
      </c>
      <c r="Q74" s="615" t="s">
        <v>481</v>
      </c>
      <c r="R74" s="616" t="s">
        <v>482</v>
      </c>
    </row>
    <row r="75" s="135" customFormat="1" ht="18.95" customHeight="1" spans="1:18">
      <c r="A75" s="30" t="s">
        <v>390</v>
      </c>
      <c r="B75" s="312" t="s">
        <v>102</v>
      </c>
      <c r="C75" s="312" t="s">
        <v>517</v>
      </c>
      <c r="D75" s="312">
        <v>45.15</v>
      </c>
      <c r="E75" s="312" t="s">
        <v>102</v>
      </c>
      <c r="F75" s="312" t="s">
        <v>714</v>
      </c>
      <c r="G75" s="312" t="s">
        <v>714</v>
      </c>
      <c r="H75" s="30"/>
      <c r="I75" s="312" t="s">
        <v>27</v>
      </c>
      <c r="J75" s="312" t="s">
        <v>28</v>
      </c>
      <c r="K75" s="312" t="s">
        <v>49</v>
      </c>
      <c r="L75" s="30"/>
      <c r="M75" s="312">
        <v>679972</v>
      </c>
      <c r="N75" s="312">
        <v>4659024</v>
      </c>
      <c r="O75" s="312" t="s">
        <v>13218</v>
      </c>
      <c r="P75" s="312">
        <f t="shared" si="1"/>
        <v>135.45</v>
      </c>
      <c r="Q75" s="615" t="s">
        <v>481</v>
      </c>
      <c r="R75" s="616" t="s">
        <v>482</v>
      </c>
    </row>
    <row r="76" s="135" customFormat="1" ht="18.95" customHeight="1" spans="1:18">
      <c r="A76" s="30" t="s">
        <v>390</v>
      </c>
      <c r="B76" s="312" t="s">
        <v>102</v>
      </c>
      <c r="C76" s="312" t="s">
        <v>380</v>
      </c>
      <c r="D76" s="312">
        <v>74.55</v>
      </c>
      <c r="E76" s="312" t="s">
        <v>102</v>
      </c>
      <c r="F76" s="312" t="s">
        <v>714</v>
      </c>
      <c r="G76" s="312" t="s">
        <v>714</v>
      </c>
      <c r="H76" s="30"/>
      <c r="I76" s="312" t="s">
        <v>48</v>
      </c>
      <c r="J76" s="312" t="s">
        <v>28</v>
      </c>
      <c r="K76" s="312" t="s">
        <v>29</v>
      </c>
      <c r="L76" s="30"/>
      <c r="M76" s="312">
        <v>678923</v>
      </c>
      <c r="N76" s="312">
        <v>4659105</v>
      </c>
      <c r="O76" s="312" t="s">
        <v>13218</v>
      </c>
      <c r="P76" s="312">
        <f t="shared" si="1"/>
        <v>223.65</v>
      </c>
      <c r="Q76" s="615" t="s">
        <v>481</v>
      </c>
      <c r="R76" s="616" t="s">
        <v>482</v>
      </c>
    </row>
    <row r="77" s="135" customFormat="1" ht="18.95" customHeight="1" spans="1:18">
      <c r="A77" s="30" t="s">
        <v>390</v>
      </c>
      <c r="B77" s="312" t="s">
        <v>102</v>
      </c>
      <c r="C77" s="312" t="s">
        <v>526</v>
      </c>
      <c r="D77" s="312">
        <v>4.05</v>
      </c>
      <c r="E77" s="312" t="s">
        <v>102</v>
      </c>
      <c r="F77" s="312" t="s">
        <v>714</v>
      </c>
      <c r="G77" s="312" t="s">
        <v>714</v>
      </c>
      <c r="H77" s="30"/>
      <c r="I77" s="312" t="s">
        <v>1267</v>
      </c>
      <c r="J77" s="312" t="s">
        <v>28</v>
      </c>
      <c r="K77" s="312" t="s">
        <v>327</v>
      </c>
      <c r="L77" s="30"/>
      <c r="M77" s="312">
        <v>679811</v>
      </c>
      <c r="N77" s="312">
        <v>4657736</v>
      </c>
      <c r="O77" s="312" t="s">
        <v>13218</v>
      </c>
      <c r="P77" s="312">
        <f t="shared" si="1"/>
        <v>12.15</v>
      </c>
      <c r="Q77" s="615" t="s">
        <v>481</v>
      </c>
      <c r="R77" s="616" t="s">
        <v>482</v>
      </c>
    </row>
    <row r="78" s="135" customFormat="1" ht="18.95" customHeight="1" spans="1:18">
      <c r="A78" s="30" t="s">
        <v>390</v>
      </c>
      <c r="B78" s="312" t="s">
        <v>102</v>
      </c>
      <c r="C78" s="312" t="s">
        <v>1342</v>
      </c>
      <c r="D78" s="312">
        <v>14.25</v>
      </c>
      <c r="E78" s="312" t="s">
        <v>102</v>
      </c>
      <c r="F78" s="312" t="s">
        <v>714</v>
      </c>
      <c r="G78" s="312" t="s">
        <v>714</v>
      </c>
      <c r="H78" s="30"/>
      <c r="I78" s="312" t="s">
        <v>27</v>
      </c>
      <c r="J78" s="312" t="s">
        <v>28</v>
      </c>
      <c r="K78" s="312" t="s">
        <v>58</v>
      </c>
      <c r="L78" s="30"/>
      <c r="M78" s="312">
        <v>681203</v>
      </c>
      <c r="N78" s="312">
        <v>4653610</v>
      </c>
      <c r="O78" s="312" t="s">
        <v>13224</v>
      </c>
      <c r="P78" s="312">
        <f t="shared" si="1"/>
        <v>42.75</v>
      </c>
      <c r="Q78" s="615" t="s">
        <v>481</v>
      </c>
      <c r="R78" s="616" t="s">
        <v>482</v>
      </c>
    </row>
    <row r="79" s="135" customFormat="1" ht="18.95" customHeight="1" spans="1:18">
      <c r="A79" s="30" t="s">
        <v>390</v>
      </c>
      <c r="B79" s="312" t="s">
        <v>102</v>
      </c>
      <c r="C79" s="312" t="s">
        <v>423</v>
      </c>
      <c r="D79" s="312">
        <v>45</v>
      </c>
      <c r="E79" s="312" t="s">
        <v>102</v>
      </c>
      <c r="F79" s="312" t="s">
        <v>714</v>
      </c>
      <c r="G79" s="312" t="s">
        <v>714</v>
      </c>
      <c r="H79" s="30"/>
      <c r="I79" s="312" t="s">
        <v>27</v>
      </c>
      <c r="J79" s="312" t="s">
        <v>28</v>
      </c>
      <c r="K79" s="312" t="s">
        <v>29</v>
      </c>
      <c r="L79" s="30"/>
      <c r="M79" s="312">
        <v>680203</v>
      </c>
      <c r="N79" s="312">
        <v>4658762</v>
      </c>
      <c r="O79" s="312" t="s">
        <v>13218</v>
      </c>
      <c r="P79" s="312">
        <f t="shared" si="1"/>
        <v>135</v>
      </c>
      <c r="Q79" s="615" t="s">
        <v>481</v>
      </c>
      <c r="R79" s="616" t="s">
        <v>482</v>
      </c>
    </row>
    <row r="80" s="135" customFormat="1" ht="18.95" customHeight="1" spans="1:18">
      <c r="A80" s="30" t="s">
        <v>390</v>
      </c>
      <c r="B80" s="312" t="s">
        <v>102</v>
      </c>
      <c r="C80" s="312" t="s">
        <v>1327</v>
      </c>
      <c r="D80" s="312">
        <v>32.85</v>
      </c>
      <c r="E80" s="312" t="s">
        <v>102</v>
      </c>
      <c r="F80" s="312" t="s">
        <v>714</v>
      </c>
      <c r="G80" s="312" t="s">
        <v>714</v>
      </c>
      <c r="H80" s="30"/>
      <c r="I80" s="312" t="s">
        <v>27</v>
      </c>
      <c r="J80" s="312" t="s">
        <v>28</v>
      </c>
      <c r="K80" s="312" t="s">
        <v>58</v>
      </c>
      <c r="L80" s="30"/>
      <c r="M80" s="312">
        <v>681857</v>
      </c>
      <c r="N80" s="312">
        <v>4653632</v>
      </c>
      <c r="O80" s="312" t="s">
        <v>13224</v>
      </c>
      <c r="P80" s="312">
        <f t="shared" si="1"/>
        <v>98.55</v>
      </c>
      <c r="Q80" s="615" t="s">
        <v>481</v>
      </c>
      <c r="R80" s="616" t="s">
        <v>482</v>
      </c>
    </row>
    <row r="81" s="135" customFormat="1" ht="18.95" customHeight="1" spans="1:18">
      <c r="A81" s="30" t="s">
        <v>390</v>
      </c>
      <c r="B81" s="312" t="s">
        <v>102</v>
      </c>
      <c r="C81" s="312" t="s">
        <v>510</v>
      </c>
      <c r="D81" s="312">
        <v>7.65</v>
      </c>
      <c r="E81" s="312" t="s">
        <v>102</v>
      </c>
      <c r="F81" s="312" t="s">
        <v>714</v>
      </c>
      <c r="G81" s="312" t="s">
        <v>714</v>
      </c>
      <c r="H81" s="30"/>
      <c r="I81" s="312" t="s">
        <v>27</v>
      </c>
      <c r="J81" s="312" t="s">
        <v>28</v>
      </c>
      <c r="K81" s="312" t="s">
        <v>58</v>
      </c>
      <c r="L81" s="30"/>
      <c r="M81" s="312">
        <v>677436</v>
      </c>
      <c r="N81" s="312">
        <v>4659318</v>
      </c>
      <c r="O81" s="312" t="s">
        <v>13218</v>
      </c>
      <c r="P81" s="312">
        <f t="shared" si="1"/>
        <v>22.95</v>
      </c>
      <c r="Q81" s="615" t="s">
        <v>481</v>
      </c>
      <c r="R81" s="616" t="s">
        <v>482</v>
      </c>
    </row>
    <row r="82" s="135" customFormat="1" ht="18.95" customHeight="1" spans="1:18">
      <c r="A82" s="30" t="s">
        <v>390</v>
      </c>
      <c r="B82" s="312" t="s">
        <v>102</v>
      </c>
      <c r="C82" s="312" t="s">
        <v>515</v>
      </c>
      <c r="D82" s="312">
        <v>15.9</v>
      </c>
      <c r="E82" s="312" t="s">
        <v>102</v>
      </c>
      <c r="F82" s="312" t="s">
        <v>714</v>
      </c>
      <c r="G82" s="312" t="s">
        <v>714</v>
      </c>
      <c r="H82" s="30"/>
      <c r="I82" s="312" t="s">
        <v>27</v>
      </c>
      <c r="J82" s="312" t="s">
        <v>28</v>
      </c>
      <c r="K82" s="312" t="s">
        <v>58</v>
      </c>
      <c r="L82" s="30"/>
      <c r="M82" s="312">
        <v>677551</v>
      </c>
      <c r="N82" s="312">
        <v>4659083</v>
      </c>
      <c r="O82" s="312" t="s">
        <v>13218</v>
      </c>
      <c r="P82" s="312">
        <f t="shared" si="1"/>
        <v>47.7</v>
      </c>
      <c r="Q82" s="615" t="s">
        <v>481</v>
      </c>
      <c r="R82" s="616" t="s">
        <v>482</v>
      </c>
    </row>
    <row r="83" s="135" customFormat="1" ht="18.95" customHeight="1" spans="1:18">
      <c r="A83" s="30" t="s">
        <v>390</v>
      </c>
      <c r="B83" s="312" t="s">
        <v>102</v>
      </c>
      <c r="C83" s="312" t="s">
        <v>1390</v>
      </c>
      <c r="D83" s="312">
        <v>164.85</v>
      </c>
      <c r="E83" s="312" t="s">
        <v>102</v>
      </c>
      <c r="F83" s="312" t="s">
        <v>714</v>
      </c>
      <c r="G83" s="312" t="s">
        <v>714</v>
      </c>
      <c r="H83" s="30"/>
      <c r="I83" s="312" t="s">
        <v>27</v>
      </c>
      <c r="J83" s="312" t="s">
        <v>28</v>
      </c>
      <c r="K83" s="312" t="s">
        <v>58</v>
      </c>
      <c r="L83" s="30"/>
      <c r="M83" s="312">
        <v>678166</v>
      </c>
      <c r="N83" s="312">
        <v>4659205</v>
      </c>
      <c r="O83" s="312" t="s">
        <v>13218</v>
      </c>
      <c r="P83" s="312">
        <f t="shared" si="1"/>
        <v>494.55</v>
      </c>
      <c r="Q83" s="615" t="s">
        <v>481</v>
      </c>
      <c r="R83" s="616" t="s">
        <v>482</v>
      </c>
    </row>
    <row r="84" s="135" customFormat="1" ht="18.95" customHeight="1" spans="1:18">
      <c r="A84" s="30" t="s">
        <v>390</v>
      </c>
      <c r="B84" s="312" t="s">
        <v>102</v>
      </c>
      <c r="C84" s="312" t="s">
        <v>1183</v>
      </c>
      <c r="D84" s="312">
        <v>13.2</v>
      </c>
      <c r="E84" s="312" t="s">
        <v>102</v>
      </c>
      <c r="F84" s="312" t="s">
        <v>714</v>
      </c>
      <c r="G84" s="312" t="s">
        <v>714</v>
      </c>
      <c r="H84" s="30"/>
      <c r="I84" s="312" t="s">
        <v>48</v>
      </c>
      <c r="J84" s="312" t="s">
        <v>28</v>
      </c>
      <c r="K84" s="312" t="s">
        <v>29</v>
      </c>
      <c r="L84" s="30"/>
      <c r="M84" s="312">
        <v>680028</v>
      </c>
      <c r="N84" s="312">
        <v>4657609</v>
      </c>
      <c r="O84" s="312" t="s">
        <v>13218</v>
      </c>
      <c r="P84" s="312">
        <f t="shared" si="1"/>
        <v>39.6</v>
      </c>
      <c r="Q84" s="615" t="s">
        <v>481</v>
      </c>
      <c r="R84" s="616" t="s">
        <v>482</v>
      </c>
    </row>
    <row r="85" s="135" customFormat="1" ht="18.95" customHeight="1" spans="1:18">
      <c r="A85" s="30" t="s">
        <v>390</v>
      </c>
      <c r="B85" s="312" t="s">
        <v>102</v>
      </c>
      <c r="C85" s="312" t="s">
        <v>649</v>
      </c>
      <c r="D85" s="312">
        <v>62.25</v>
      </c>
      <c r="E85" s="312" t="s">
        <v>102</v>
      </c>
      <c r="F85" s="312" t="s">
        <v>714</v>
      </c>
      <c r="G85" s="312" t="s">
        <v>714</v>
      </c>
      <c r="H85" s="30"/>
      <c r="I85" s="312" t="s">
        <v>27</v>
      </c>
      <c r="J85" s="312" t="s">
        <v>28</v>
      </c>
      <c r="K85" s="312" t="s">
        <v>29</v>
      </c>
      <c r="L85" s="30"/>
      <c r="M85" s="312">
        <v>678688</v>
      </c>
      <c r="N85" s="312">
        <v>4658345</v>
      </c>
      <c r="O85" s="312" t="s">
        <v>13218</v>
      </c>
      <c r="P85" s="312">
        <f t="shared" si="1"/>
        <v>186.75</v>
      </c>
      <c r="Q85" s="615" t="s">
        <v>481</v>
      </c>
      <c r="R85" s="616" t="s">
        <v>482</v>
      </c>
    </row>
    <row r="86" s="135" customFormat="1" ht="18.95" customHeight="1" spans="1:18">
      <c r="A86" s="30" t="s">
        <v>390</v>
      </c>
      <c r="B86" s="312" t="s">
        <v>102</v>
      </c>
      <c r="C86" s="312" t="s">
        <v>431</v>
      </c>
      <c r="D86" s="312">
        <v>23.85</v>
      </c>
      <c r="E86" s="312" t="s">
        <v>102</v>
      </c>
      <c r="F86" s="312" t="s">
        <v>714</v>
      </c>
      <c r="G86" s="312" t="s">
        <v>714</v>
      </c>
      <c r="H86" s="30"/>
      <c r="I86" s="312" t="s">
        <v>27</v>
      </c>
      <c r="J86" s="312" t="s">
        <v>28</v>
      </c>
      <c r="K86" s="312" t="s">
        <v>29</v>
      </c>
      <c r="L86" s="30"/>
      <c r="M86" s="312">
        <v>679081</v>
      </c>
      <c r="N86" s="312">
        <v>4658194</v>
      </c>
      <c r="O86" s="312" t="s">
        <v>13218</v>
      </c>
      <c r="P86" s="312">
        <f t="shared" si="1"/>
        <v>71.55</v>
      </c>
      <c r="Q86" s="615" t="s">
        <v>481</v>
      </c>
      <c r="R86" s="616" t="s">
        <v>482</v>
      </c>
    </row>
    <row r="87" s="135" customFormat="1" ht="18.95" customHeight="1" spans="1:18">
      <c r="A87" s="30" t="s">
        <v>390</v>
      </c>
      <c r="B87" s="312" t="s">
        <v>102</v>
      </c>
      <c r="C87" s="312" t="s">
        <v>566</v>
      </c>
      <c r="D87" s="312">
        <v>42</v>
      </c>
      <c r="E87" s="312" t="s">
        <v>102</v>
      </c>
      <c r="F87" s="312" t="s">
        <v>714</v>
      </c>
      <c r="G87" s="312" t="s">
        <v>714</v>
      </c>
      <c r="H87" s="30"/>
      <c r="I87" s="312" t="s">
        <v>1267</v>
      </c>
      <c r="J87" s="312" t="s">
        <v>28</v>
      </c>
      <c r="K87" s="312" t="s">
        <v>327</v>
      </c>
      <c r="L87" s="30"/>
      <c r="M87" s="312">
        <v>682333</v>
      </c>
      <c r="N87" s="312">
        <v>4658863</v>
      </c>
      <c r="O87" s="312" t="s">
        <v>13218</v>
      </c>
      <c r="P87" s="312">
        <f t="shared" si="1"/>
        <v>126</v>
      </c>
      <c r="Q87" s="615" t="s">
        <v>481</v>
      </c>
      <c r="R87" s="616" t="s">
        <v>482</v>
      </c>
    </row>
    <row r="88" s="135" customFormat="1" ht="18.95" customHeight="1" spans="1:18">
      <c r="A88" s="30" t="s">
        <v>390</v>
      </c>
      <c r="B88" s="312" t="s">
        <v>102</v>
      </c>
      <c r="C88" s="312" t="s">
        <v>1294</v>
      </c>
      <c r="D88" s="312">
        <v>110.55</v>
      </c>
      <c r="E88" s="312" t="s">
        <v>102</v>
      </c>
      <c r="F88" s="312" t="s">
        <v>714</v>
      </c>
      <c r="G88" s="312" t="s">
        <v>714</v>
      </c>
      <c r="H88" s="30"/>
      <c r="I88" s="312" t="s">
        <v>1267</v>
      </c>
      <c r="J88" s="312" t="s">
        <v>28</v>
      </c>
      <c r="K88" s="312" t="s">
        <v>327</v>
      </c>
      <c r="L88" s="30"/>
      <c r="M88" s="312">
        <v>681998</v>
      </c>
      <c r="N88" s="312">
        <v>4658069</v>
      </c>
      <c r="O88" s="312" t="s">
        <v>13218</v>
      </c>
      <c r="P88" s="312">
        <f t="shared" si="1"/>
        <v>331.65</v>
      </c>
      <c r="Q88" s="615" t="s">
        <v>481</v>
      </c>
      <c r="R88" s="616" t="s">
        <v>482</v>
      </c>
    </row>
    <row r="89" s="135" customFormat="1" ht="18.95" customHeight="1" spans="1:18">
      <c r="A89" s="30" t="s">
        <v>390</v>
      </c>
      <c r="B89" s="312" t="s">
        <v>102</v>
      </c>
      <c r="C89" s="312" t="s">
        <v>1182</v>
      </c>
      <c r="D89" s="312">
        <v>155.25</v>
      </c>
      <c r="E89" s="312" t="s">
        <v>102</v>
      </c>
      <c r="F89" s="312" t="s">
        <v>714</v>
      </c>
      <c r="G89" s="312" t="s">
        <v>714</v>
      </c>
      <c r="H89" s="30"/>
      <c r="I89" s="312" t="s">
        <v>1267</v>
      </c>
      <c r="J89" s="312" t="s">
        <v>28</v>
      </c>
      <c r="K89" s="312" t="s">
        <v>1081</v>
      </c>
      <c r="L89" s="30"/>
      <c r="M89" s="312">
        <v>681616</v>
      </c>
      <c r="N89" s="312">
        <v>4658521</v>
      </c>
      <c r="O89" s="312" t="s">
        <v>13218</v>
      </c>
      <c r="P89" s="312">
        <f t="shared" si="1"/>
        <v>465.75</v>
      </c>
      <c r="Q89" s="615" t="s">
        <v>481</v>
      </c>
      <c r="R89" s="616" t="s">
        <v>482</v>
      </c>
    </row>
    <row r="90" s="135" customFormat="1" ht="18.95" customHeight="1" spans="1:18">
      <c r="A90" s="30" t="s">
        <v>390</v>
      </c>
      <c r="B90" s="312" t="s">
        <v>102</v>
      </c>
      <c r="C90" s="312" t="s">
        <v>1167</v>
      </c>
      <c r="D90" s="312">
        <v>31.95</v>
      </c>
      <c r="E90" s="312" t="s">
        <v>102</v>
      </c>
      <c r="F90" s="312" t="s">
        <v>714</v>
      </c>
      <c r="G90" s="312" t="s">
        <v>714</v>
      </c>
      <c r="H90" s="30"/>
      <c r="I90" s="312" t="s">
        <v>27</v>
      </c>
      <c r="J90" s="312" t="s">
        <v>28</v>
      </c>
      <c r="K90" s="312" t="s">
        <v>29</v>
      </c>
      <c r="L90" s="30"/>
      <c r="M90" s="312">
        <v>679287</v>
      </c>
      <c r="N90" s="312">
        <v>4658854</v>
      </c>
      <c r="O90" s="312" t="s">
        <v>13218</v>
      </c>
      <c r="P90" s="312">
        <f t="shared" si="1"/>
        <v>95.85</v>
      </c>
      <c r="Q90" s="615" t="s">
        <v>481</v>
      </c>
      <c r="R90" s="616" t="s">
        <v>482</v>
      </c>
    </row>
    <row r="91" s="135" customFormat="1" ht="18.95" customHeight="1" spans="1:18">
      <c r="A91" s="30" t="s">
        <v>390</v>
      </c>
      <c r="B91" s="312" t="s">
        <v>102</v>
      </c>
      <c r="C91" s="312" t="s">
        <v>455</v>
      </c>
      <c r="D91" s="312">
        <v>13.65</v>
      </c>
      <c r="E91" s="312" t="s">
        <v>102</v>
      </c>
      <c r="F91" s="312" t="s">
        <v>714</v>
      </c>
      <c r="G91" s="312" t="s">
        <v>714</v>
      </c>
      <c r="H91" s="30"/>
      <c r="I91" s="312" t="s">
        <v>1267</v>
      </c>
      <c r="J91" s="312" t="s">
        <v>28</v>
      </c>
      <c r="K91" s="312" t="s">
        <v>327</v>
      </c>
      <c r="L91" s="30"/>
      <c r="M91" s="312">
        <v>682819</v>
      </c>
      <c r="N91" s="312">
        <v>4655697</v>
      </c>
      <c r="O91" s="312" t="s">
        <v>13218</v>
      </c>
      <c r="P91" s="312">
        <f t="shared" si="1"/>
        <v>40.95</v>
      </c>
      <c r="Q91" s="615" t="s">
        <v>481</v>
      </c>
      <c r="R91" s="616" t="s">
        <v>482</v>
      </c>
    </row>
    <row r="92" s="135" customFormat="1" ht="18.95" customHeight="1" spans="1:18">
      <c r="A92" s="30" t="s">
        <v>390</v>
      </c>
      <c r="B92" s="312" t="s">
        <v>102</v>
      </c>
      <c r="C92" s="312" t="s">
        <v>456</v>
      </c>
      <c r="D92" s="312">
        <v>14.4</v>
      </c>
      <c r="E92" s="312" t="s">
        <v>102</v>
      </c>
      <c r="F92" s="312" t="s">
        <v>714</v>
      </c>
      <c r="G92" s="312" t="s">
        <v>714</v>
      </c>
      <c r="H92" s="30"/>
      <c r="I92" s="312" t="s">
        <v>27</v>
      </c>
      <c r="J92" s="312" t="s">
        <v>28</v>
      </c>
      <c r="K92" s="312" t="s">
        <v>58</v>
      </c>
      <c r="L92" s="30"/>
      <c r="M92" s="312">
        <v>679703</v>
      </c>
      <c r="N92" s="312">
        <v>4658040</v>
      </c>
      <c r="O92" s="312" t="s">
        <v>13218</v>
      </c>
      <c r="P92" s="312">
        <f t="shared" si="1"/>
        <v>43.2</v>
      </c>
      <c r="Q92" s="615" t="s">
        <v>481</v>
      </c>
      <c r="R92" s="616" t="s">
        <v>482</v>
      </c>
    </row>
    <row r="93" s="598" customFormat="1" ht="18.95" customHeight="1" spans="1:20">
      <c r="A93" s="608" t="s">
        <v>390</v>
      </c>
      <c r="B93" s="620" t="s">
        <v>102</v>
      </c>
      <c r="C93" s="620" t="s">
        <v>687</v>
      </c>
      <c r="D93" s="608">
        <v>86.7</v>
      </c>
      <c r="E93" s="609" t="s">
        <v>102</v>
      </c>
      <c r="F93" s="609" t="s">
        <v>714</v>
      </c>
      <c r="G93" s="609" t="s">
        <v>714</v>
      </c>
      <c r="H93" s="620" t="s">
        <v>13222</v>
      </c>
      <c r="I93" s="620" t="s">
        <v>27</v>
      </c>
      <c r="J93" s="620" t="s">
        <v>1427</v>
      </c>
      <c r="K93" s="620" t="s">
        <v>29</v>
      </c>
      <c r="L93" s="620" t="s">
        <v>13225</v>
      </c>
      <c r="M93" s="608">
        <v>680367</v>
      </c>
      <c r="N93" s="608">
        <v>4654764</v>
      </c>
      <c r="O93" s="609" t="s">
        <v>13218</v>
      </c>
      <c r="P93" s="609">
        <f t="shared" si="1"/>
        <v>260.1</v>
      </c>
      <c r="Q93" s="615" t="s">
        <v>481</v>
      </c>
      <c r="R93" s="616" t="s">
        <v>482</v>
      </c>
      <c r="T93" s="619"/>
    </row>
    <row r="94" s="135" customFormat="1" ht="18.95" customHeight="1" spans="1:18">
      <c r="A94" s="30" t="s">
        <v>390</v>
      </c>
      <c r="B94" s="621" t="s">
        <v>102</v>
      </c>
      <c r="C94" s="621" t="s">
        <v>638</v>
      </c>
      <c r="D94" s="30">
        <v>9.75</v>
      </c>
      <c r="E94" s="312" t="s">
        <v>102</v>
      </c>
      <c r="F94" s="312" t="s">
        <v>714</v>
      </c>
      <c r="G94" s="312" t="s">
        <v>714</v>
      </c>
      <c r="H94" s="621" t="s">
        <v>13222</v>
      </c>
      <c r="I94" s="621" t="s">
        <v>48</v>
      </c>
      <c r="J94" s="621" t="s">
        <v>1427</v>
      </c>
      <c r="K94" s="621" t="s">
        <v>29</v>
      </c>
      <c r="L94" s="621" t="s">
        <v>13223</v>
      </c>
      <c r="M94" s="30">
        <v>681493</v>
      </c>
      <c r="N94" s="30">
        <v>4655448</v>
      </c>
      <c r="O94" s="312" t="s">
        <v>13218</v>
      </c>
      <c r="P94" s="312">
        <f t="shared" si="1"/>
        <v>29.25</v>
      </c>
      <c r="Q94" s="615" t="s">
        <v>481</v>
      </c>
      <c r="R94" s="616" t="s">
        <v>482</v>
      </c>
    </row>
    <row r="95" s="540" customFormat="1" ht="18.95" customHeight="1" spans="1:18">
      <c r="A95" s="26"/>
      <c r="B95" s="126" t="s">
        <v>13214</v>
      </c>
      <c r="C95" s="126"/>
      <c r="D95" s="126">
        <v>88.85</v>
      </c>
      <c r="E95" s="126"/>
      <c r="F95" s="126"/>
      <c r="G95" s="126"/>
      <c r="H95" s="26"/>
      <c r="I95" s="126"/>
      <c r="J95" s="126"/>
      <c r="K95" s="126"/>
      <c r="L95" s="26"/>
      <c r="M95" s="126"/>
      <c r="N95" s="126"/>
      <c r="O95" s="126"/>
      <c r="P95" s="126">
        <f t="shared" si="1"/>
        <v>266.55</v>
      </c>
      <c r="Q95" s="26"/>
      <c r="R95" s="27" t="s">
        <v>3</v>
      </c>
    </row>
    <row r="96" s="135" customFormat="1" ht="18.95" customHeight="1" spans="1:18">
      <c r="A96" s="30" t="s">
        <v>390</v>
      </c>
      <c r="B96" s="312" t="s">
        <v>13214</v>
      </c>
      <c r="C96" s="312" t="s">
        <v>576</v>
      </c>
      <c r="D96" s="312">
        <v>22.1</v>
      </c>
      <c r="E96" s="312" t="s">
        <v>13214</v>
      </c>
      <c r="F96" s="312" t="s">
        <v>714</v>
      </c>
      <c r="G96" s="312" t="s">
        <v>714</v>
      </c>
      <c r="H96" s="30"/>
      <c r="I96" s="312" t="s">
        <v>27</v>
      </c>
      <c r="J96" s="312" t="s">
        <v>1427</v>
      </c>
      <c r="K96" s="312" t="s">
        <v>29</v>
      </c>
      <c r="L96" s="30"/>
      <c r="M96" s="312">
        <v>686315</v>
      </c>
      <c r="N96" s="312">
        <v>4652732</v>
      </c>
      <c r="O96" s="312" t="s">
        <v>13224</v>
      </c>
      <c r="P96" s="312">
        <f t="shared" si="1"/>
        <v>66.3</v>
      </c>
      <c r="Q96" s="615" t="s">
        <v>481</v>
      </c>
      <c r="R96" s="616" t="s">
        <v>482</v>
      </c>
    </row>
    <row r="97" s="135" customFormat="1" ht="18.95" customHeight="1" spans="1:18">
      <c r="A97" s="30" t="s">
        <v>390</v>
      </c>
      <c r="B97" s="312" t="s">
        <v>13214</v>
      </c>
      <c r="C97" s="312" t="s">
        <v>373</v>
      </c>
      <c r="D97" s="312">
        <v>22.65</v>
      </c>
      <c r="E97" s="312" t="s">
        <v>13214</v>
      </c>
      <c r="F97" s="312" t="s">
        <v>714</v>
      </c>
      <c r="G97" s="312" t="s">
        <v>714</v>
      </c>
      <c r="H97" s="30"/>
      <c r="I97" s="312" t="s">
        <v>27</v>
      </c>
      <c r="J97" s="312" t="s">
        <v>1427</v>
      </c>
      <c r="K97" s="312" t="s">
        <v>29</v>
      </c>
      <c r="L97" s="30"/>
      <c r="M97" s="312">
        <v>686077</v>
      </c>
      <c r="N97" s="312">
        <v>4652762</v>
      </c>
      <c r="O97" s="312" t="s">
        <v>13224</v>
      </c>
      <c r="P97" s="312">
        <f t="shared" si="1"/>
        <v>67.95</v>
      </c>
      <c r="Q97" s="615" t="s">
        <v>481</v>
      </c>
      <c r="R97" s="616" t="s">
        <v>482</v>
      </c>
    </row>
    <row r="98" s="135" customFormat="1" ht="18.95" customHeight="1" spans="1:18">
      <c r="A98" s="30" t="s">
        <v>390</v>
      </c>
      <c r="B98" s="312" t="s">
        <v>13214</v>
      </c>
      <c r="C98" s="312" t="s">
        <v>1103</v>
      </c>
      <c r="D98" s="312">
        <v>36.3</v>
      </c>
      <c r="E98" s="312" t="s">
        <v>13214</v>
      </c>
      <c r="F98" s="312" t="s">
        <v>714</v>
      </c>
      <c r="G98" s="312" t="s">
        <v>714</v>
      </c>
      <c r="H98" s="30"/>
      <c r="I98" s="312" t="s">
        <v>27</v>
      </c>
      <c r="J98" s="312" t="s">
        <v>1427</v>
      </c>
      <c r="K98" s="312" t="s">
        <v>29</v>
      </c>
      <c r="L98" s="30"/>
      <c r="M98" s="312">
        <v>686283</v>
      </c>
      <c r="N98" s="312">
        <v>4652886</v>
      </c>
      <c r="O98" s="312" t="s">
        <v>13224</v>
      </c>
      <c r="P98" s="312">
        <f t="shared" si="1"/>
        <v>108.9</v>
      </c>
      <c r="Q98" s="615" t="s">
        <v>481</v>
      </c>
      <c r="R98" s="616" t="s">
        <v>482</v>
      </c>
    </row>
    <row r="99" s="135" customFormat="1" ht="18.95" customHeight="1" spans="1:18">
      <c r="A99" s="30" t="s">
        <v>390</v>
      </c>
      <c r="B99" s="312" t="s">
        <v>13214</v>
      </c>
      <c r="C99" s="312" t="s">
        <v>374</v>
      </c>
      <c r="D99" s="312">
        <v>7.8</v>
      </c>
      <c r="E99" s="312" t="s">
        <v>13214</v>
      </c>
      <c r="F99" s="312" t="s">
        <v>714</v>
      </c>
      <c r="G99" s="312" t="s">
        <v>714</v>
      </c>
      <c r="H99" s="30"/>
      <c r="I99" s="312" t="s">
        <v>27</v>
      </c>
      <c r="J99" s="312" t="s">
        <v>1427</v>
      </c>
      <c r="K99" s="312" t="s">
        <v>29</v>
      </c>
      <c r="L99" s="30"/>
      <c r="M99" s="312">
        <v>686441</v>
      </c>
      <c r="N99" s="312">
        <v>4652749</v>
      </c>
      <c r="O99" s="312" t="s">
        <v>13224</v>
      </c>
      <c r="P99" s="312">
        <f t="shared" si="1"/>
        <v>23.4</v>
      </c>
      <c r="Q99" s="615" t="s">
        <v>481</v>
      </c>
      <c r="R99" s="616" t="s">
        <v>482</v>
      </c>
    </row>
    <row r="100" s="540" customFormat="1" ht="18.95" customHeight="1" spans="1:18">
      <c r="A100" s="26"/>
      <c r="B100" s="126" t="s">
        <v>13215</v>
      </c>
      <c r="C100" s="126"/>
      <c r="D100" s="126">
        <v>244.5</v>
      </c>
      <c r="E100" s="126"/>
      <c r="F100" s="126"/>
      <c r="G100" s="126"/>
      <c r="H100" s="26"/>
      <c r="I100" s="126"/>
      <c r="J100" s="126"/>
      <c r="K100" s="126"/>
      <c r="L100" s="26"/>
      <c r="M100" s="126"/>
      <c r="N100" s="126"/>
      <c r="O100" s="126"/>
      <c r="P100" s="126">
        <f t="shared" si="1"/>
        <v>733.5</v>
      </c>
      <c r="Q100" s="26"/>
      <c r="R100" s="27" t="s">
        <v>3</v>
      </c>
    </row>
    <row r="101" s="135" customFormat="1" ht="18.95" customHeight="1" spans="1:18">
      <c r="A101" s="30" t="s">
        <v>390</v>
      </c>
      <c r="B101" s="312" t="s">
        <v>13215</v>
      </c>
      <c r="C101" s="312" t="s">
        <v>373</v>
      </c>
      <c r="D101" s="312">
        <v>16.65</v>
      </c>
      <c r="E101" s="312" t="s">
        <v>13215</v>
      </c>
      <c r="F101" s="312" t="s">
        <v>714</v>
      </c>
      <c r="G101" s="312" t="s">
        <v>714</v>
      </c>
      <c r="H101" s="30"/>
      <c r="I101" s="312" t="s">
        <v>27</v>
      </c>
      <c r="J101" s="312" t="s">
        <v>1427</v>
      </c>
      <c r="K101" s="312" t="s">
        <v>29</v>
      </c>
      <c r="L101" s="30"/>
      <c r="M101" s="312">
        <v>687785</v>
      </c>
      <c r="N101" s="312">
        <v>4653670</v>
      </c>
      <c r="O101" s="312" t="s">
        <v>13226</v>
      </c>
      <c r="P101" s="312">
        <f t="shared" si="1"/>
        <v>49.95</v>
      </c>
      <c r="Q101" s="615" t="s">
        <v>481</v>
      </c>
      <c r="R101" s="616" t="s">
        <v>482</v>
      </c>
    </row>
    <row r="102" s="135" customFormat="1" ht="18.95" customHeight="1" spans="1:18">
      <c r="A102" s="30" t="s">
        <v>390</v>
      </c>
      <c r="B102" s="312" t="s">
        <v>13215</v>
      </c>
      <c r="C102" s="312" t="s">
        <v>394</v>
      </c>
      <c r="D102" s="312">
        <v>24.75</v>
      </c>
      <c r="E102" s="312" t="s">
        <v>13215</v>
      </c>
      <c r="F102" s="312" t="s">
        <v>714</v>
      </c>
      <c r="G102" s="312" t="s">
        <v>714</v>
      </c>
      <c r="H102" s="30"/>
      <c r="I102" s="312" t="s">
        <v>27</v>
      </c>
      <c r="J102" s="312" t="s">
        <v>1427</v>
      </c>
      <c r="K102" s="312" t="s">
        <v>29</v>
      </c>
      <c r="L102" s="30"/>
      <c r="M102" s="312">
        <v>688176</v>
      </c>
      <c r="N102" s="312">
        <v>4654229</v>
      </c>
      <c r="O102" s="312" t="s">
        <v>13226</v>
      </c>
      <c r="P102" s="312">
        <f t="shared" si="1"/>
        <v>74.25</v>
      </c>
      <c r="Q102" s="615" t="s">
        <v>481</v>
      </c>
      <c r="R102" s="616" t="s">
        <v>482</v>
      </c>
    </row>
    <row r="103" s="135" customFormat="1" ht="18.95" customHeight="1" spans="1:18">
      <c r="A103" s="30" t="s">
        <v>390</v>
      </c>
      <c r="B103" s="312" t="s">
        <v>13215</v>
      </c>
      <c r="C103" s="312" t="s">
        <v>498</v>
      </c>
      <c r="D103" s="312">
        <v>33</v>
      </c>
      <c r="E103" s="312" t="s">
        <v>13215</v>
      </c>
      <c r="F103" s="312" t="s">
        <v>714</v>
      </c>
      <c r="G103" s="312" t="s">
        <v>714</v>
      </c>
      <c r="H103" s="30"/>
      <c r="I103" s="312" t="s">
        <v>27</v>
      </c>
      <c r="J103" s="312" t="s">
        <v>1427</v>
      </c>
      <c r="K103" s="312" t="s">
        <v>29</v>
      </c>
      <c r="L103" s="30"/>
      <c r="M103" s="312">
        <v>687723</v>
      </c>
      <c r="N103" s="312">
        <v>4653664</v>
      </c>
      <c r="O103" s="312" t="s">
        <v>13226</v>
      </c>
      <c r="P103" s="312">
        <f t="shared" si="1"/>
        <v>99</v>
      </c>
      <c r="Q103" s="615" t="s">
        <v>481</v>
      </c>
      <c r="R103" s="616" t="s">
        <v>482</v>
      </c>
    </row>
    <row r="104" s="135" customFormat="1" ht="18.95" customHeight="1" spans="1:18">
      <c r="A104" s="30" t="s">
        <v>390</v>
      </c>
      <c r="B104" s="312" t="s">
        <v>13215</v>
      </c>
      <c r="C104" s="312" t="s">
        <v>501</v>
      </c>
      <c r="D104" s="312">
        <v>34.95</v>
      </c>
      <c r="E104" s="312" t="s">
        <v>13215</v>
      </c>
      <c r="F104" s="312" t="s">
        <v>714</v>
      </c>
      <c r="G104" s="312" t="s">
        <v>714</v>
      </c>
      <c r="H104" s="30"/>
      <c r="I104" s="312" t="s">
        <v>27</v>
      </c>
      <c r="J104" s="312" t="s">
        <v>1427</v>
      </c>
      <c r="K104" s="312" t="s">
        <v>29</v>
      </c>
      <c r="L104" s="30"/>
      <c r="M104" s="312">
        <v>687094</v>
      </c>
      <c r="N104" s="312">
        <v>4653125</v>
      </c>
      <c r="O104" s="312" t="s">
        <v>13226</v>
      </c>
      <c r="P104" s="312">
        <f t="shared" si="1"/>
        <v>104.85</v>
      </c>
      <c r="Q104" s="615" t="s">
        <v>481</v>
      </c>
      <c r="R104" s="616" t="s">
        <v>482</v>
      </c>
    </row>
    <row r="105" s="135" customFormat="1" ht="18.95" customHeight="1" spans="1:18">
      <c r="A105" s="30" t="s">
        <v>390</v>
      </c>
      <c r="B105" s="312" t="s">
        <v>13215</v>
      </c>
      <c r="C105" s="312" t="s">
        <v>376</v>
      </c>
      <c r="D105" s="312">
        <v>54.45</v>
      </c>
      <c r="E105" s="312" t="s">
        <v>13215</v>
      </c>
      <c r="F105" s="312" t="s">
        <v>714</v>
      </c>
      <c r="G105" s="312" t="s">
        <v>714</v>
      </c>
      <c r="H105" s="30"/>
      <c r="I105" s="312" t="s">
        <v>27</v>
      </c>
      <c r="J105" s="312" t="s">
        <v>1427</v>
      </c>
      <c r="K105" s="312" t="s">
        <v>29</v>
      </c>
      <c r="L105" s="30"/>
      <c r="M105" s="312">
        <v>687135</v>
      </c>
      <c r="N105" s="312">
        <v>4653095</v>
      </c>
      <c r="O105" s="312" t="s">
        <v>13226</v>
      </c>
      <c r="P105" s="312">
        <f t="shared" si="1"/>
        <v>163.35</v>
      </c>
      <c r="Q105" s="615" t="s">
        <v>481</v>
      </c>
      <c r="R105" s="616" t="s">
        <v>482</v>
      </c>
    </row>
    <row r="106" s="135" customFormat="1" ht="18.95" customHeight="1" spans="1:22">
      <c r="A106" s="30" t="s">
        <v>390</v>
      </c>
      <c r="B106" s="312" t="s">
        <v>13215</v>
      </c>
      <c r="C106" s="312" t="s">
        <v>375</v>
      </c>
      <c r="D106" s="312">
        <v>19.5</v>
      </c>
      <c r="E106" s="312" t="s">
        <v>13215</v>
      </c>
      <c r="F106" s="312" t="s">
        <v>714</v>
      </c>
      <c r="G106" s="312" t="s">
        <v>714</v>
      </c>
      <c r="H106" s="30"/>
      <c r="I106" s="312" t="s">
        <v>27</v>
      </c>
      <c r="J106" s="312" t="s">
        <v>1427</v>
      </c>
      <c r="K106" s="312" t="s">
        <v>29</v>
      </c>
      <c r="L106" s="30"/>
      <c r="M106" s="312">
        <v>687540</v>
      </c>
      <c r="N106" s="312">
        <v>4653361</v>
      </c>
      <c r="O106" s="312" t="s">
        <v>13226</v>
      </c>
      <c r="P106" s="312">
        <f t="shared" si="1"/>
        <v>58.5</v>
      </c>
      <c r="Q106" s="615" t="s">
        <v>481</v>
      </c>
      <c r="R106" s="616" t="s">
        <v>482</v>
      </c>
      <c r="V106" s="623"/>
    </row>
    <row r="107" s="135" customFormat="1" ht="18.95" customHeight="1" spans="1:18">
      <c r="A107" s="30" t="s">
        <v>390</v>
      </c>
      <c r="B107" s="312" t="s">
        <v>13215</v>
      </c>
      <c r="C107" s="312" t="s">
        <v>396</v>
      </c>
      <c r="D107" s="312">
        <v>61.2</v>
      </c>
      <c r="E107" s="312" t="s">
        <v>13215</v>
      </c>
      <c r="F107" s="312" t="s">
        <v>714</v>
      </c>
      <c r="G107" s="312" t="s">
        <v>714</v>
      </c>
      <c r="H107" s="30"/>
      <c r="I107" s="312" t="s">
        <v>27</v>
      </c>
      <c r="J107" s="312" t="s">
        <v>1427</v>
      </c>
      <c r="K107" s="312" t="s">
        <v>29</v>
      </c>
      <c r="L107" s="30"/>
      <c r="M107" s="312">
        <v>688138</v>
      </c>
      <c r="N107" s="312">
        <v>4654120</v>
      </c>
      <c r="O107" s="312" t="s">
        <v>13226</v>
      </c>
      <c r="P107" s="312">
        <f t="shared" si="1"/>
        <v>183.6</v>
      </c>
      <c r="Q107" s="615" t="s">
        <v>481</v>
      </c>
      <c r="R107" s="616" t="s">
        <v>482</v>
      </c>
    </row>
    <row r="108" s="540" customFormat="1" ht="18.95" customHeight="1" spans="1:18">
      <c r="A108" s="26"/>
      <c r="B108" s="126" t="s">
        <v>122</v>
      </c>
      <c r="C108" s="126"/>
      <c r="D108" s="126">
        <v>162</v>
      </c>
      <c r="E108" s="126"/>
      <c r="F108" s="126"/>
      <c r="G108" s="126"/>
      <c r="H108" s="26"/>
      <c r="I108" s="126"/>
      <c r="J108" s="126"/>
      <c r="K108" s="126"/>
      <c r="L108" s="26"/>
      <c r="M108" s="126"/>
      <c r="N108" s="126"/>
      <c r="O108" s="126"/>
      <c r="P108" s="126">
        <f t="shared" si="1"/>
        <v>486</v>
      </c>
      <c r="Q108" s="26"/>
      <c r="R108" s="624" t="s">
        <v>3</v>
      </c>
    </row>
    <row r="109" s="599" customFormat="1" ht="18.95" customHeight="1" spans="1:18">
      <c r="A109" s="605" t="s">
        <v>390</v>
      </c>
      <c r="B109" s="199" t="s">
        <v>122</v>
      </c>
      <c r="C109" s="199" t="s">
        <v>678</v>
      </c>
      <c r="D109" s="199">
        <v>4.65</v>
      </c>
      <c r="E109" s="199" t="s">
        <v>122</v>
      </c>
      <c r="F109" s="199" t="s">
        <v>714</v>
      </c>
      <c r="G109" s="199" t="s">
        <v>714</v>
      </c>
      <c r="H109" s="605"/>
      <c r="I109" s="199" t="s">
        <v>1267</v>
      </c>
      <c r="J109" s="199" t="s">
        <v>28</v>
      </c>
      <c r="K109" s="199" t="s">
        <v>327</v>
      </c>
      <c r="L109" s="605"/>
      <c r="M109" s="199">
        <v>689908</v>
      </c>
      <c r="N109" s="199">
        <v>4662902</v>
      </c>
      <c r="O109" s="199" t="s">
        <v>13221</v>
      </c>
      <c r="P109" s="199">
        <f t="shared" si="1"/>
        <v>13.95</v>
      </c>
      <c r="Q109" s="615" t="s">
        <v>481</v>
      </c>
      <c r="R109" s="616" t="s">
        <v>482</v>
      </c>
    </row>
    <row r="110" s="599" customFormat="1" ht="18.95" customHeight="1" spans="1:18">
      <c r="A110" s="605" t="s">
        <v>390</v>
      </c>
      <c r="B110" s="199" t="s">
        <v>122</v>
      </c>
      <c r="C110" s="199" t="s">
        <v>1411</v>
      </c>
      <c r="D110" s="199">
        <v>54.9</v>
      </c>
      <c r="E110" s="199" t="s">
        <v>122</v>
      </c>
      <c r="F110" s="199" t="s">
        <v>714</v>
      </c>
      <c r="G110" s="199" t="s">
        <v>714</v>
      </c>
      <c r="H110" s="605"/>
      <c r="I110" s="199" t="s">
        <v>27</v>
      </c>
      <c r="J110" s="199" t="s">
        <v>28</v>
      </c>
      <c r="K110" s="199" t="s">
        <v>58</v>
      </c>
      <c r="L110" s="605"/>
      <c r="M110" s="199">
        <v>689815</v>
      </c>
      <c r="N110" s="199">
        <v>4663187</v>
      </c>
      <c r="O110" s="199" t="s">
        <v>13221</v>
      </c>
      <c r="P110" s="199">
        <f t="shared" si="1"/>
        <v>164.7</v>
      </c>
      <c r="Q110" s="615" t="s">
        <v>481</v>
      </c>
      <c r="R110" s="616" t="s">
        <v>482</v>
      </c>
    </row>
    <row r="111" s="599" customFormat="1" ht="18.95" customHeight="1" spans="1:18">
      <c r="A111" s="605" t="s">
        <v>390</v>
      </c>
      <c r="B111" s="199" t="s">
        <v>122</v>
      </c>
      <c r="C111" s="199" t="s">
        <v>503</v>
      </c>
      <c r="D111" s="199">
        <v>35.7</v>
      </c>
      <c r="E111" s="199" t="s">
        <v>122</v>
      </c>
      <c r="F111" s="199" t="s">
        <v>714</v>
      </c>
      <c r="G111" s="199" t="s">
        <v>714</v>
      </c>
      <c r="H111" s="605"/>
      <c r="I111" s="199" t="s">
        <v>1267</v>
      </c>
      <c r="J111" s="199" t="s">
        <v>28</v>
      </c>
      <c r="K111" s="199" t="s">
        <v>327</v>
      </c>
      <c r="L111" s="605"/>
      <c r="M111" s="199">
        <v>689055</v>
      </c>
      <c r="N111" s="199">
        <v>4662911</v>
      </c>
      <c r="O111" s="199" t="s">
        <v>13221</v>
      </c>
      <c r="P111" s="199">
        <f t="shared" si="1"/>
        <v>107.1</v>
      </c>
      <c r="Q111" s="615" t="s">
        <v>481</v>
      </c>
      <c r="R111" s="616" t="s">
        <v>482</v>
      </c>
    </row>
    <row r="112" s="599" customFormat="1" ht="18.95" customHeight="1" spans="1:18">
      <c r="A112" s="605" t="s">
        <v>390</v>
      </c>
      <c r="B112" s="199" t="s">
        <v>122</v>
      </c>
      <c r="C112" s="199" t="s">
        <v>1176</v>
      </c>
      <c r="D112" s="199">
        <v>46.5</v>
      </c>
      <c r="E112" s="199" t="s">
        <v>122</v>
      </c>
      <c r="F112" s="199" t="s">
        <v>714</v>
      </c>
      <c r="G112" s="199" t="s">
        <v>714</v>
      </c>
      <c r="H112" s="605"/>
      <c r="I112" s="199" t="s">
        <v>1267</v>
      </c>
      <c r="J112" s="199" t="s">
        <v>28</v>
      </c>
      <c r="K112" s="199" t="s">
        <v>93</v>
      </c>
      <c r="L112" s="605"/>
      <c r="M112" s="199">
        <v>689379</v>
      </c>
      <c r="N112" s="199">
        <v>4663252</v>
      </c>
      <c r="O112" s="199" t="s">
        <v>13221</v>
      </c>
      <c r="P112" s="199">
        <f t="shared" si="1"/>
        <v>139.5</v>
      </c>
      <c r="Q112" s="615" t="s">
        <v>481</v>
      </c>
      <c r="R112" s="616" t="s">
        <v>482</v>
      </c>
    </row>
    <row r="113" s="599" customFormat="1" ht="18.95" customHeight="1" spans="1:18">
      <c r="A113" s="605" t="s">
        <v>390</v>
      </c>
      <c r="B113" s="199" t="s">
        <v>122</v>
      </c>
      <c r="C113" s="199" t="s">
        <v>376</v>
      </c>
      <c r="D113" s="199">
        <v>20.25</v>
      </c>
      <c r="E113" s="199" t="s">
        <v>122</v>
      </c>
      <c r="F113" s="199" t="s">
        <v>714</v>
      </c>
      <c r="G113" s="199" t="s">
        <v>714</v>
      </c>
      <c r="H113" s="605"/>
      <c r="I113" s="199" t="s">
        <v>1267</v>
      </c>
      <c r="J113" s="199" t="s">
        <v>28</v>
      </c>
      <c r="K113" s="199" t="s">
        <v>327</v>
      </c>
      <c r="L113" s="605"/>
      <c r="M113" s="199">
        <v>689265</v>
      </c>
      <c r="N113" s="199">
        <v>4663770</v>
      </c>
      <c r="O113" s="199" t="s">
        <v>13221</v>
      </c>
      <c r="P113" s="199">
        <f t="shared" si="1"/>
        <v>60.75</v>
      </c>
      <c r="Q113" s="615" t="s">
        <v>481</v>
      </c>
      <c r="R113" s="616" t="s">
        <v>482</v>
      </c>
    </row>
    <row r="114" s="599" customFormat="1" ht="18.95" customHeight="1" spans="1:18">
      <c r="A114" s="605"/>
      <c r="B114" s="21" t="s">
        <v>1279</v>
      </c>
      <c r="C114" s="199"/>
      <c r="D114" s="199">
        <v>25.95</v>
      </c>
      <c r="E114" s="199"/>
      <c r="F114" s="199"/>
      <c r="G114" s="199"/>
      <c r="H114" s="605"/>
      <c r="I114" s="199"/>
      <c r="J114" s="199"/>
      <c r="K114" s="199"/>
      <c r="L114" s="605"/>
      <c r="M114" s="199"/>
      <c r="N114" s="199"/>
      <c r="O114" s="199"/>
      <c r="P114" s="199">
        <f t="shared" si="1"/>
        <v>77.85</v>
      </c>
      <c r="Q114" s="30"/>
      <c r="R114" s="143" t="s">
        <v>3</v>
      </c>
    </row>
    <row r="115" s="135" customFormat="1" ht="18.95" customHeight="1" spans="1:18">
      <c r="A115" s="30" t="s">
        <v>390</v>
      </c>
      <c r="B115" s="312" t="s">
        <v>1279</v>
      </c>
      <c r="C115" s="312" t="s">
        <v>1390</v>
      </c>
      <c r="D115" s="312">
        <v>12.3</v>
      </c>
      <c r="E115" s="312" t="s">
        <v>122</v>
      </c>
      <c r="F115" s="312" t="s">
        <v>714</v>
      </c>
      <c r="G115" s="312" t="s">
        <v>714</v>
      </c>
      <c r="H115" s="30"/>
      <c r="I115" s="312" t="s">
        <v>27</v>
      </c>
      <c r="J115" s="312" t="s">
        <v>28</v>
      </c>
      <c r="K115" s="312" t="s">
        <v>29</v>
      </c>
      <c r="L115" s="30"/>
      <c r="M115" s="312">
        <v>689682</v>
      </c>
      <c r="N115" s="312">
        <v>4662239</v>
      </c>
      <c r="O115" s="312" t="s">
        <v>13221</v>
      </c>
      <c r="P115" s="312">
        <f t="shared" si="1"/>
        <v>36.9</v>
      </c>
      <c r="Q115" s="615" t="s">
        <v>481</v>
      </c>
      <c r="R115" s="616" t="s">
        <v>482</v>
      </c>
    </row>
    <row r="116" s="135" customFormat="1" ht="18.95" customHeight="1" spans="1:18">
      <c r="A116" s="30" t="s">
        <v>390</v>
      </c>
      <c r="B116" s="312" t="s">
        <v>1279</v>
      </c>
      <c r="C116" s="312" t="s">
        <v>454</v>
      </c>
      <c r="D116" s="312">
        <v>13.65</v>
      </c>
      <c r="E116" s="312" t="s">
        <v>122</v>
      </c>
      <c r="F116" s="312" t="s">
        <v>714</v>
      </c>
      <c r="G116" s="312" t="s">
        <v>714</v>
      </c>
      <c r="H116" s="30"/>
      <c r="I116" s="312" t="s">
        <v>27</v>
      </c>
      <c r="J116" s="312" t="s">
        <v>28</v>
      </c>
      <c r="K116" s="312" t="s">
        <v>29</v>
      </c>
      <c r="L116" s="30"/>
      <c r="M116" s="312">
        <v>689575</v>
      </c>
      <c r="N116" s="312">
        <v>4662223</v>
      </c>
      <c r="O116" s="312" t="s">
        <v>13221</v>
      </c>
      <c r="P116" s="312">
        <f t="shared" si="1"/>
        <v>40.95</v>
      </c>
      <c r="Q116" s="615" t="s">
        <v>481</v>
      </c>
      <c r="R116" s="616" t="s">
        <v>482</v>
      </c>
    </row>
    <row r="117" s="540" customFormat="1" ht="18.95" customHeight="1" spans="1:18">
      <c r="A117" s="26"/>
      <c r="B117" s="126" t="s">
        <v>1278</v>
      </c>
      <c r="C117" s="126"/>
      <c r="D117" s="126">
        <v>201.75</v>
      </c>
      <c r="E117" s="126"/>
      <c r="F117" s="126"/>
      <c r="G117" s="126"/>
      <c r="H117" s="26"/>
      <c r="I117" s="126"/>
      <c r="J117" s="126"/>
      <c r="K117" s="126"/>
      <c r="L117" s="26"/>
      <c r="M117" s="126"/>
      <c r="N117" s="126"/>
      <c r="O117" s="126"/>
      <c r="P117" s="126">
        <f t="shared" si="1"/>
        <v>605.25</v>
      </c>
      <c r="Q117" s="26"/>
      <c r="R117" s="624" t="s">
        <v>3</v>
      </c>
    </row>
    <row r="118" s="135" customFormat="1" ht="18.95" customHeight="1" spans="1:18">
      <c r="A118" s="30" t="s">
        <v>390</v>
      </c>
      <c r="B118" s="312" t="s">
        <v>1278</v>
      </c>
      <c r="C118" s="312" t="s">
        <v>500</v>
      </c>
      <c r="D118" s="312">
        <v>24.15</v>
      </c>
      <c r="E118" s="312" t="s">
        <v>1278</v>
      </c>
      <c r="F118" s="312" t="s">
        <v>714</v>
      </c>
      <c r="G118" s="312" t="s">
        <v>714</v>
      </c>
      <c r="H118" s="30"/>
      <c r="I118" s="312" t="s">
        <v>27</v>
      </c>
      <c r="J118" s="312" t="s">
        <v>28</v>
      </c>
      <c r="K118" s="312" t="s">
        <v>29</v>
      </c>
      <c r="L118" s="30"/>
      <c r="M118" s="312">
        <v>688119</v>
      </c>
      <c r="N118" s="312">
        <v>4662318</v>
      </c>
      <c r="O118" s="312" t="s">
        <v>13221</v>
      </c>
      <c r="P118" s="312">
        <f t="shared" si="1"/>
        <v>72.45</v>
      </c>
      <c r="Q118" s="615" t="s">
        <v>481</v>
      </c>
      <c r="R118" s="616" t="s">
        <v>482</v>
      </c>
    </row>
    <row r="119" s="135" customFormat="1" ht="18.95" customHeight="1" spans="1:18">
      <c r="A119" s="30" t="s">
        <v>390</v>
      </c>
      <c r="B119" s="312" t="s">
        <v>1278</v>
      </c>
      <c r="C119" s="312" t="s">
        <v>373</v>
      </c>
      <c r="D119" s="312">
        <v>45.6</v>
      </c>
      <c r="E119" s="312" t="s">
        <v>1278</v>
      </c>
      <c r="F119" s="312" t="s">
        <v>714</v>
      </c>
      <c r="G119" s="312" t="s">
        <v>714</v>
      </c>
      <c r="H119" s="30"/>
      <c r="I119" s="312" t="s">
        <v>27</v>
      </c>
      <c r="J119" s="312" t="s">
        <v>28</v>
      </c>
      <c r="K119" s="312" t="s">
        <v>29</v>
      </c>
      <c r="L119" s="30"/>
      <c r="M119" s="312">
        <v>687705</v>
      </c>
      <c r="N119" s="312">
        <v>4662203</v>
      </c>
      <c r="O119" s="312" t="s">
        <v>13221</v>
      </c>
      <c r="P119" s="312">
        <f t="shared" si="1"/>
        <v>136.8</v>
      </c>
      <c r="Q119" s="615" t="s">
        <v>481</v>
      </c>
      <c r="R119" s="616" t="s">
        <v>482</v>
      </c>
    </row>
    <row r="120" s="135" customFormat="1" ht="22.5" customHeight="1" spans="1:18">
      <c r="A120" s="30" t="s">
        <v>390</v>
      </c>
      <c r="B120" s="312" t="s">
        <v>13227</v>
      </c>
      <c r="C120" s="312" t="s">
        <v>396</v>
      </c>
      <c r="D120" s="312">
        <v>6</v>
      </c>
      <c r="E120" s="312" t="s">
        <v>122</v>
      </c>
      <c r="F120" s="312" t="s">
        <v>714</v>
      </c>
      <c r="G120" s="312" t="s">
        <v>714</v>
      </c>
      <c r="H120" s="30"/>
      <c r="I120" s="312" t="s">
        <v>27</v>
      </c>
      <c r="J120" s="312" t="s">
        <v>28</v>
      </c>
      <c r="K120" s="312" t="s">
        <v>58</v>
      </c>
      <c r="L120" s="30"/>
      <c r="M120" s="312">
        <v>689442</v>
      </c>
      <c r="N120" s="312">
        <v>4664507</v>
      </c>
      <c r="O120" s="312" t="s">
        <v>13221</v>
      </c>
      <c r="P120" s="312">
        <f t="shared" si="1"/>
        <v>18</v>
      </c>
      <c r="Q120" s="615" t="s">
        <v>481</v>
      </c>
      <c r="R120" s="616" t="s">
        <v>482</v>
      </c>
    </row>
    <row r="121" s="135" customFormat="1" ht="23.25" customHeight="1" spans="1:18">
      <c r="A121" s="30" t="s">
        <v>390</v>
      </c>
      <c r="B121" s="312" t="s">
        <v>13227</v>
      </c>
      <c r="C121" s="312" t="s">
        <v>374</v>
      </c>
      <c r="D121" s="312">
        <v>9.9</v>
      </c>
      <c r="E121" s="312" t="s">
        <v>122</v>
      </c>
      <c r="F121" s="312" t="s">
        <v>714</v>
      </c>
      <c r="G121" s="312" t="s">
        <v>714</v>
      </c>
      <c r="H121" s="30"/>
      <c r="I121" s="312" t="s">
        <v>1267</v>
      </c>
      <c r="J121" s="312" t="s">
        <v>28</v>
      </c>
      <c r="K121" s="312" t="s">
        <v>93</v>
      </c>
      <c r="L121" s="30"/>
      <c r="M121" s="312">
        <v>689019</v>
      </c>
      <c r="N121" s="312">
        <v>4663993</v>
      </c>
      <c r="O121" s="312" t="s">
        <v>13221</v>
      </c>
      <c r="P121" s="312">
        <f t="shared" si="1"/>
        <v>29.7</v>
      </c>
      <c r="Q121" s="615" t="s">
        <v>481</v>
      </c>
      <c r="R121" s="616" t="s">
        <v>482</v>
      </c>
    </row>
    <row r="122" s="135" customFormat="1" ht="21.75" customHeight="1" spans="1:18">
      <c r="A122" s="30" t="s">
        <v>390</v>
      </c>
      <c r="B122" s="312" t="s">
        <v>13227</v>
      </c>
      <c r="C122" s="312" t="s">
        <v>601</v>
      </c>
      <c r="D122" s="312">
        <v>14.4</v>
      </c>
      <c r="E122" s="312" t="s">
        <v>122</v>
      </c>
      <c r="F122" s="312" t="s">
        <v>714</v>
      </c>
      <c r="G122" s="312" t="s">
        <v>714</v>
      </c>
      <c r="H122" s="30"/>
      <c r="I122" s="312" t="s">
        <v>27</v>
      </c>
      <c r="J122" s="312" t="s">
        <v>28</v>
      </c>
      <c r="K122" s="312" t="s">
        <v>58</v>
      </c>
      <c r="L122" s="30"/>
      <c r="M122" s="312">
        <v>689467</v>
      </c>
      <c r="N122" s="312">
        <v>4663995</v>
      </c>
      <c r="O122" s="312" t="s">
        <v>13221</v>
      </c>
      <c r="P122" s="312">
        <f t="shared" si="1"/>
        <v>43.2</v>
      </c>
      <c r="Q122" s="615" t="s">
        <v>481</v>
      </c>
      <c r="R122" s="616" t="s">
        <v>482</v>
      </c>
    </row>
    <row r="123" s="135" customFormat="1" ht="21" customHeight="1" spans="1:18">
      <c r="A123" s="30" t="s">
        <v>390</v>
      </c>
      <c r="B123" s="312" t="s">
        <v>13227</v>
      </c>
      <c r="C123" s="312" t="s">
        <v>576</v>
      </c>
      <c r="D123" s="312">
        <v>25.05</v>
      </c>
      <c r="E123" s="312" t="s">
        <v>122</v>
      </c>
      <c r="F123" s="312" t="s">
        <v>714</v>
      </c>
      <c r="G123" s="312" t="s">
        <v>714</v>
      </c>
      <c r="H123" s="30"/>
      <c r="I123" s="312" t="s">
        <v>1267</v>
      </c>
      <c r="J123" s="312" t="s">
        <v>28</v>
      </c>
      <c r="K123" s="312" t="s">
        <v>93</v>
      </c>
      <c r="L123" s="30"/>
      <c r="M123" s="312">
        <v>689272</v>
      </c>
      <c r="N123" s="312">
        <v>4663975</v>
      </c>
      <c r="O123" s="312" t="s">
        <v>13221</v>
      </c>
      <c r="P123" s="312">
        <f t="shared" si="1"/>
        <v>75.15</v>
      </c>
      <c r="Q123" s="615" t="s">
        <v>481</v>
      </c>
      <c r="R123" s="616" t="s">
        <v>482</v>
      </c>
    </row>
    <row r="124" s="135" customFormat="1" ht="22.5" customHeight="1" spans="1:18">
      <c r="A124" s="30" t="s">
        <v>390</v>
      </c>
      <c r="B124" s="312" t="s">
        <v>13227</v>
      </c>
      <c r="C124" s="312" t="s">
        <v>500</v>
      </c>
      <c r="D124" s="312">
        <v>36.45</v>
      </c>
      <c r="E124" s="312" t="s">
        <v>122</v>
      </c>
      <c r="F124" s="312" t="s">
        <v>714</v>
      </c>
      <c r="G124" s="312" t="s">
        <v>714</v>
      </c>
      <c r="H124" s="30"/>
      <c r="I124" s="312" t="s">
        <v>48</v>
      </c>
      <c r="J124" s="312" t="s">
        <v>28</v>
      </c>
      <c r="K124" s="312" t="s">
        <v>29</v>
      </c>
      <c r="L124" s="30"/>
      <c r="M124" s="312">
        <v>689145</v>
      </c>
      <c r="N124" s="312">
        <v>4664055</v>
      </c>
      <c r="O124" s="312" t="s">
        <v>13221</v>
      </c>
      <c r="P124" s="312">
        <f t="shared" si="1"/>
        <v>109.35</v>
      </c>
      <c r="Q124" s="615" t="s">
        <v>481</v>
      </c>
      <c r="R124" s="616" t="s">
        <v>482</v>
      </c>
    </row>
    <row r="125" s="599" customFormat="1" ht="24" customHeight="1" spans="1:20">
      <c r="A125" s="579" t="s">
        <v>390</v>
      </c>
      <c r="B125" s="622" t="s">
        <v>13228</v>
      </c>
      <c r="C125" s="622" t="s">
        <v>594</v>
      </c>
      <c r="D125" s="622">
        <v>40.2</v>
      </c>
      <c r="E125" s="622" t="s">
        <v>1281</v>
      </c>
      <c r="F125" s="622" t="s">
        <v>714</v>
      </c>
      <c r="G125" s="622" t="s">
        <v>714</v>
      </c>
      <c r="H125" s="579"/>
      <c r="I125" s="622" t="s">
        <v>27</v>
      </c>
      <c r="J125" s="622" t="s">
        <v>28</v>
      </c>
      <c r="K125" s="622" t="s">
        <v>29</v>
      </c>
      <c r="L125" s="579"/>
      <c r="M125" s="622">
        <v>688240</v>
      </c>
      <c r="N125" s="622">
        <v>4661901</v>
      </c>
      <c r="O125" s="622" t="s">
        <v>13221</v>
      </c>
      <c r="P125" s="622">
        <f t="shared" si="1"/>
        <v>120.6</v>
      </c>
      <c r="Q125" s="615" t="s">
        <v>481</v>
      </c>
      <c r="R125" s="616" t="s">
        <v>482</v>
      </c>
      <c r="T125" s="625"/>
    </row>
    <row r="126" s="540" customFormat="1" ht="18.95" customHeight="1" spans="1:18">
      <c r="A126" s="26"/>
      <c r="B126" s="126" t="s">
        <v>1277</v>
      </c>
      <c r="C126" s="126"/>
      <c r="D126" s="126">
        <v>66.25</v>
      </c>
      <c r="E126" s="126"/>
      <c r="F126" s="126"/>
      <c r="G126" s="126"/>
      <c r="H126" s="26"/>
      <c r="I126" s="126"/>
      <c r="J126" s="126"/>
      <c r="K126" s="126"/>
      <c r="L126" s="26"/>
      <c r="M126" s="126"/>
      <c r="N126" s="126"/>
      <c r="O126" s="126"/>
      <c r="P126" s="126">
        <f t="shared" si="1"/>
        <v>198.75</v>
      </c>
      <c r="Q126" s="26"/>
      <c r="R126" s="624" t="s">
        <v>3</v>
      </c>
    </row>
    <row r="127" s="599" customFormat="1" ht="18.95" customHeight="1" spans="1:18">
      <c r="A127" s="605" t="s">
        <v>390</v>
      </c>
      <c r="B127" s="199" t="s">
        <v>1277</v>
      </c>
      <c r="C127" s="199" t="s">
        <v>585</v>
      </c>
      <c r="D127" s="199">
        <v>34.65</v>
      </c>
      <c r="E127" s="199" t="s">
        <v>1277</v>
      </c>
      <c r="F127" s="199" t="s">
        <v>714</v>
      </c>
      <c r="G127" s="199" t="s">
        <v>714</v>
      </c>
      <c r="H127" s="605"/>
      <c r="I127" s="199" t="s">
        <v>1267</v>
      </c>
      <c r="J127" s="199" t="s">
        <v>28</v>
      </c>
      <c r="K127" s="199" t="s">
        <v>327</v>
      </c>
      <c r="L127" s="605"/>
      <c r="M127" s="199">
        <v>683244</v>
      </c>
      <c r="N127" s="199">
        <v>4656334</v>
      </c>
      <c r="O127" s="199" t="s">
        <v>13218</v>
      </c>
      <c r="P127" s="199">
        <f t="shared" si="1"/>
        <v>103.95</v>
      </c>
      <c r="Q127" s="615" t="s">
        <v>481</v>
      </c>
      <c r="R127" s="616" t="s">
        <v>482</v>
      </c>
    </row>
    <row r="128" s="599" customFormat="1" ht="18.95" customHeight="1" spans="1:18">
      <c r="A128" s="605" t="s">
        <v>390</v>
      </c>
      <c r="B128" s="199" t="s">
        <v>1277</v>
      </c>
      <c r="C128" s="199" t="s">
        <v>1355</v>
      </c>
      <c r="D128" s="199">
        <v>15.85</v>
      </c>
      <c r="E128" s="199" t="s">
        <v>1277</v>
      </c>
      <c r="F128" s="199" t="s">
        <v>714</v>
      </c>
      <c r="G128" s="199" t="s">
        <v>714</v>
      </c>
      <c r="H128" s="605"/>
      <c r="I128" s="199" t="s">
        <v>1267</v>
      </c>
      <c r="J128" s="199" t="s">
        <v>28</v>
      </c>
      <c r="K128" s="199" t="s">
        <v>327</v>
      </c>
      <c r="L128" s="605"/>
      <c r="M128" s="199">
        <v>683042</v>
      </c>
      <c r="N128" s="199">
        <v>4655754</v>
      </c>
      <c r="O128" s="199" t="s">
        <v>13218</v>
      </c>
      <c r="P128" s="199">
        <f t="shared" si="1"/>
        <v>47.55</v>
      </c>
      <c r="Q128" s="615" t="s">
        <v>481</v>
      </c>
      <c r="R128" s="616" t="s">
        <v>482</v>
      </c>
    </row>
    <row r="129" s="599" customFormat="1" ht="18.95" customHeight="1" spans="1:18">
      <c r="A129" s="605" t="s">
        <v>390</v>
      </c>
      <c r="B129" s="199" t="s">
        <v>1277</v>
      </c>
      <c r="C129" s="199" t="s">
        <v>414</v>
      </c>
      <c r="D129" s="199">
        <v>15.75</v>
      </c>
      <c r="E129" s="199" t="s">
        <v>1277</v>
      </c>
      <c r="F129" s="199" t="s">
        <v>714</v>
      </c>
      <c r="G129" s="199" t="s">
        <v>714</v>
      </c>
      <c r="H129" s="605"/>
      <c r="I129" s="199" t="s">
        <v>27</v>
      </c>
      <c r="J129" s="199" t="s">
        <v>28</v>
      </c>
      <c r="K129" s="199" t="s">
        <v>58</v>
      </c>
      <c r="L129" s="605"/>
      <c r="M129" s="199">
        <v>683100</v>
      </c>
      <c r="N129" s="199">
        <v>4656239</v>
      </c>
      <c r="O129" s="199" t="s">
        <v>13218</v>
      </c>
      <c r="P129" s="199">
        <f t="shared" si="1"/>
        <v>47.25</v>
      </c>
      <c r="Q129" s="615" t="s">
        <v>481</v>
      </c>
      <c r="R129" s="616" t="s">
        <v>482</v>
      </c>
    </row>
    <row r="130" s="540" customFormat="1" ht="18.95" customHeight="1" spans="1:18">
      <c r="A130" s="26"/>
      <c r="B130" s="126" t="s">
        <v>1281</v>
      </c>
      <c r="C130" s="126"/>
      <c r="D130" s="126">
        <v>103.05</v>
      </c>
      <c r="E130" s="126"/>
      <c r="F130" s="126"/>
      <c r="G130" s="126"/>
      <c r="H130" s="26"/>
      <c r="I130" s="126"/>
      <c r="J130" s="126"/>
      <c r="K130" s="126"/>
      <c r="L130" s="26"/>
      <c r="M130" s="126"/>
      <c r="N130" s="126"/>
      <c r="O130" s="126"/>
      <c r="P130" s="126">
        <f t="shared" si="1"/>
        <v>309.15</v>
      </c>
      <c r="Q130" s="26"/>
      <c r="R130" s="624" t="s">
        <v>3</v>
      </c>
    </row>
    <row r="131" s="135" customFormat="1" ht="18.95" customHeight="1" spans="1:18">
      <c r="A131" s="30" t="s">
        <v>390</v>
      </c>
      <c r="B131" s="312" t="s">
        <v>1281</v>
      </c>
      <c r="C131" s="312" t="s">
        <v>1140</v>
      </c>
      <c r="D131" s="312">
        <v>22.8</v>
      </c>
      <c r="E131" s="312" t="s">
        <v>1281</v>
      </c>
      <c r="F131" s="312" t="s">
        <v>714</v>
      </c>
      <c r="G131" s="312" t="s">
        <v>714</v>
      </c>
      <c r="H131" s="30"/>
      <c r="I131" s="312" t="s">
        <v>27</v>
      </c>
      <c r="J131" s="312" t="s">
        <v>28</v>
      </c>
      <c r="K131" s="312" t="s">
        <v>29</v>
      </c>
      <c r="L131" s="30"/>
      <c r="M131" s="312">
        <v>687997</v>
      </c>
      <c r="N131" s="312">
        <v>4661601</v>
      </c>
      <c r="O131" s="312" t="s">
        <v>13221</v>
      </c>
      <c r="P131" s="312">
        <f t="shared" si="1"/>
        <v>68.4</v>
      </c>
      <c r="Q131" s="615" t="s">
        <v>481</v>
      </c>
      <c r="R131" s="616" t="s">
        <v>482</v>
      </c>
    </row>
    <row r="132" s="599" customFormat="1" ht="18.95" customHeight="1" spans="1:20">
      <c r="A132" s="579" t="s">
        <v>390</v>
      </c>
      <c r="B132" s="622" t="s">
        <v>1281</v>
      </c>
      <c r="C132" s="622" t="s">
        <v>396</v>
      </c>
      <c r="D132" s="622">
        <v>30.9</v>
      </c>
      <c r="E132" s="622" t="s">
        <v>1281</v>
      </c>
      <c r="F132" s="622" t="s">
        <v>714</v>
      </c>
      <c r="G132" s="622" t="s">
        <v>714</v>
      </c>
      <c r="H132" s="579"/>
      <c r="I132" s="622" t="s">
        <v>27</v>
      </c>
      <c r="J132" s="622" t="s">
        <v>28</v>
      </c>
      <c r="K132" s="622" t="s">
        <v>58</v>
      </c>
      <c r="L132" s="579"/>
      <c r="M132" s="622">
        <v>687371</v>
      </c>
      <c r="N132" s="622">
        <v>4661277</v>
      </c>
      <c r="O132" s="622" t="s">
        <v>13221</v>
      </c>
      <c r="P132" s="622">
        <f t="shared" si="1"/>
        <v>92.7</v>
      </c>
      <c r="Q132" s="615" t="s">
        <v>481</v>
      </c>
      <c r="R132" s="616" t="s">
        <v>482</v>
      </c>
      <c r="T132" s="625"/>
    </row>
    <row r="133" s="135" customFormat="1" ht="18.95" customHeight="1" spans="1:18">
      <c r="A133" s="30" t="s">
        <v>390</v>
      </c>
      <c r="B133" s="312" t="s">
        <v>1281</v>
      </c>
      <c r="C133" s="312" t="s">
        <v>498</v>
      </c>
      <c r="D133" s="312">
        <v>31.35</v>
      </c>
      <c r="E133" s="312" t="s">
        <v>1281</v>
      </c>
      <c r="F133" s="312" t="s">
        <v>714</v>
      </c>
      <c r="G133" s="312" t="s">
        <v>714</v>
      </c>
      <c r="H133" s="30"/>
      <c r="I133" s="312" t="s">
        <v>27</v>
      </c>
      <c r="J133" s="312" t="s">
        <v>28</v>
      </c>
      <c r="K133" s="312" t="s">
        <v>58</v>
      </c>
      <c r="L133" s="30"/>
      <c r="M133" s="312">
        <v>687299</v>
      </c>
      <c r="N133" s="312">
        <v>4661166</v>
      </c>
      <c r="O133" s="312" t="s">
        <v>13221</v>
      </c>
      <c r="P133" s="312">
        <f t="shared" si="1"/>
        <v>94.05</v>
      </c>
      <c r="Q133" s="615" t="s">
        <v>481</v>
      </c>
      <c r="R133" s="616" t="s">
        <v>482</v>
      </c>
    </row>
    <row r="134" s="135" customFormat="1" ht="18.95" customHeight="1" spans="1:18">
      <c r="A134" s="30" t="s">
        <v>390</v>
      </c>
      <c r="B134" s="312" t="s">
        <v>1281</v>
      </c>
      <c r="C134" s="312" t="s">
        <v>572</v>
      </c>
      <c r="D134" s="312">
        <v>18</v>
      </c>
      <c r="E134" s="312" t="s">
        <v>1281</v>
      </c>
      <c r="F134" s="312" t="s">
        <v>714</v>
      </c>
      <c r="G134" s="312" t="s">
        <v>714</v>
      </c>
      <c r="H134" s="30"/>
      <c r="I134" s="312" t="s">
        <v>27</v>
      </c>
      <c r="J134" s="312" t="s">
        <v>28</v>
      </c>
      <c r="K134" s="312" t="s">
        <v>29</v>
      </c>
      <c r="L134" s="30"/>
      <c r="M134" s="312">
        <v>687245</v>
      </c>
      <c r="N134" s="312">
        <v>4661303</v>
      </c>
      <c r="O134" s="312" t="s">
        <v>13221</v>
      </c>
      <c r="P134" s="312">
        <f t="shared" si="1"/>
        <v>54</v>
      </c>
      <c r="Q134" s="615" t="s">
        <v>481</v>
      </c>
      <c r="R134" s="616" t="s">
        <v>482</v>
      </c>
    </row>
    <row r="135" s="540" customFormat="1" ht="18.95" customHeight="1" spans="1:18">
      <c r="A135" s="26"/>
      <c r="B135" s="126" t="s">
        <v>497</v>
      </c>
      <c r="C135" s="126"/>
      <c r="D135" s="126">
        <v>1145.7</v>
      </c>
      <c r="E135" s="126"/>
      <c r="F135" s="126"/>
      <c r="G135" s="126"/>
      <c r="H135" s="26"/>
      <c r="I135" s="126"/>
      <c r="J135" s="126"/>
      <c r="K135" s="126"/>
      <c r="L135" s="26"/>
      <c r="M135" s="126"/>
      <c r="N135" s="126"/>
      <c r="O135" s="126"/>
      <c r="P135" s="126">
        <f t="shared" si="1"/>
        <v>3437.1</v>
      </c>
      <c r="Q135" s="26"/>
      <c r="R135" s="624" t="s">
        <v>3</v>
      </c>
    </row>
    <row r="136" s="135" customFormat="1" ht="18.95" customHeight="1" spans="1:18">
      <c r="A136" s="30" t="s">
        <v>390</v>
      </c>
      <c r="B136" s="312" t="s">
        <v>497</v>
      </c>
      <c r="C136" s="312" t="s">
        <v>1419</v>
      </c>
      <c r="D136" s="312">
        <v>93.15</v>
      </c>
      <c r="E136" s="312" t="s">
        <v>497</v>
      </c>
      <c r="F136" s="312" t="s">
        <v>714</v>
      </c>
      <c r="G136" s="312" t="s">
        <v>714</v>
      </c>
      <c r="H136" s="30"/>
      <c r="I136" s="312" t="s">
        <v>27</v>
      </c>
      <c r="J136" s="312" t="s">
        <v>28</v>
      </c>
      <c r="K136" s="312" t="s">
        <v>29</v>
      </c>
      <c r="L136" s="30"/>
      <c r="M136" s="312">
        <v>682975</v>
      </c>
      <c r="N136" s="312">
        <v>4660081</v>
      </c>
      <c r="O136" s="312" t="s">
        <v>13218</v>
      </c>
      <c r="P136" s="312">
        <f t="shared" ref="P136:P199" si="2">D136*3</f>
        <v>279.45</v>
      </c>
      <c r="Q136" s="615" t="s">
        <v>481</v>
      </c>
      <c r="R136" s="616" t="s">
        <v>482</v>
      </c>
    </row>
    <row r="137" s="135" customFormat="1" ht="18.95" customHeight="1" spans="1:18">
      <c r="A137" s="30" t="s">
        <v>390</v>
      </c>
      <c r="B137" s="312" t="s">
        <v>497</v>
      </c>
      <c r="C137" s="312" t="s">
        <v>572</v>
      </c>
      <c r="D137" s="312">
        <v>19.95</v>
      </c>
      <c r="E137" s="312" t="s">
        <v>497</v>
      </c>
      <c r="F137" s="312" t="s">
        <v>714</v>
      </c>
      <c r="G137" s="312" t="s">
        <v>714</v>
      </c>
      <c r="H137" s="30"/>
      <c r="I137" s="312" t="s">
        <v>27</v>
      </c>
      <c r="J137" s="312" t="s">
        <v>28</v>
      </c>
      <c r="K137" s="312" t="s">
        <v>29</v>
      </c>
      <c r="L137" s="30"/>
      <c r="M137" s="312">
        <v>682012</v>
      </c>
      <c r="N137" s="312">
        <v>4660263</v>
      </c>
      <c r="O137" s="312" t="s">
        <v>13218</v>
      </c>
      <c r="P137" s="312">
        <f t="shared" si="2"/>
        <v>59.85</v>
      </c>
      <c r="Q137" s="615" t="s">
        <v>481</v>
      </c>
      <c r="R137" s="616" t="s">
        <v>482</v>
      </c>
    </row>
    <row r="138" s="135" customFormat="1" ht="18.95" customHeight="1" spans="1:18">
      <c r="A138" s="30" t="s">
        <v>390</v>
      </c>
      <c r="B138" s="312" t="s">
        <v>497</v>
      </c>
      <c r="C138" s="312" t="s">
        <v>476</v>
      </c>
      <c r="D138" s="312">
        <v>36.15</v>
      </c>
      <c r="E138" s="312" t="s">
        <v>497</v>
      </c>
      <c r="F138" s="312" t="s">
        <v>714</v>
      </c>
      <c r="G138" s="312" t="s">
        <v>714</v>
      </c>
      <c r="H138" s="30"/>
      <c r="I138" s="312" t="s">
        <v>27</v>
      </c>
      <c r="J138" s="312" t="s">
        <v>28</v>
      </c>
      <c r="K138" s="312" t="s">
        <v>58</v>
      </c>
      <c r="L138" s="30"/>
      <c r="M138" s="312">
        <v>678449</v>
      </c>
      <c r="N138" s="312">
        <v>4660265</v>
      </c>
      <c r="O138" s="312" t="s">
        <v>13218</v>
      </c>
      <c r="P138" s="312">
        <f t="shared" si="2"/>
        <v>108.45</v>
      </c>
      <c r="Q138" s="615" t="s">
        <v>481</v>
      </c>
      <c r="R138" s="616" t="s">
        <v>482</v>
      </c>
    </row>
    <row r="139" s="135" customFormat="1" ht="18.95" customHeight="1" spans="1:18">
      <c r="A139" s="30" t="s">
        <v>390</v>
      </c>
      <c r="B139" s="312" t="s">
        <v>497</v>
      </c>
      <c r="C139" s="312" t="s">
        <v>1134</v>
      </c>
      <c r="D139" s="312">
        <v>42.45</v>
      </c>
      <c r="E139" s="312" t="s">
        <v>497</v>
      </c>
      <c r="F139" s="312" t="s">
        <v>714</v>
      </c>
      <c r="G139" s="312" t="s">
        <v>714</v>
      </c>
      <c r="H139" s="30"/>
      <c r="I139" s="312" t="s">
        <v>27</v>
      </c>
      <c r="J139" s="312" t="s">
        <v>28</v>
      </c>
      <c r="K139" s="312" t="s">
        <v>29</v>
      </c>
      <c r="L139" s="30"/>
      <c r="M139" s="312">
        <v>678413</v>
      </c>
      <c r="N139" s="312">
        <v>4660890</v>
      </c>
      <c r="O139" s="312" t="s">
        <v>13218</v>
      </c>
      <c r="P139" s="312">
        <f t="shared" si="2"/>
        <v>127.35</v>
      </c>
      <c r="Q139" s="615" t="s">
        <v>481</v>
      </c>
      <c r="R139" s="616" t="s">
        <v>482</v>
      </c>
    </row>
    <row r="140" s="135" customFormat="1" ht="18.95" customHeight="1" spans="1:18">
      <c r="A140" s="30" t="s">
        <v>390</v>
      </c>
      <c r="B140" s="312" t="s">
        <v>497</v>
      </c>
      <c r="C140" s="312" t="s">
        <v>1317</v>
      </c>
      <c r="D140" s="312">
        <v>164.4</v>
      </c>
      <c r="E140" s="312" t="s">
        <v>497</v>
      </c>
      <c r="F140" s="312" t="s">
        <v>714</v>
      </c>
      <c r="G140" s="312" t="s">
        <v>714</v>
      </c>
      <c r="H140" s="30"/>
      <c r="I140" s="312" t="s">
        <v>27</v>
      </c>
      <c r="J140" s="312" t="s">
        <v>28</v>
      </c>
      <c r="K140" s="312" t="s">
        <v>29</v>
      </c>
      <c r="L140" s="30"/>
      <c r="M140" s="312">
        <v>678491</v>
      </c>
      <c r="N140" s="312">
        <v>4660737</v>
      </c>
      <c r="O140" s="312" t="s">
        <v>13218</v>
      </c>
      <c r="P140" s="312">
        <f t="shared" si="2"/>
        <v>493.2</v>
      </c>
      <c r="Q140" s="615" t="s">
        <v>481</v>
      </c>
      <c r="R140" s="616" t="s">
        <v>482</v>
      </c>
    </row>
    <row r="141" s="135" customFormat="1" ht="18.95" customHeight="1" spans="1:18">
      <c r="A141" s="30" t="s">
        <v>390</v>
      </c>
      <c r="B141" s="312" t="s">
        <v>497</v>
      </c>
      <c r="C141" s="312" t="s">
        <v>1410</v>
      </c>
      <c r="D141" s="312">
        <v>59.55</v>
      </c>
      <c r="E141" s="312" t="s">
        <v>497</v>
      </c>
      <c r="F141" s="312" t="s">
        <v>714</v>
      </c>
      <c r="G141" s="312" t="s">
        <v>714</v>
      </c>
      <c r="H141" s="30"/>
      <c r="I141" s="312" t="s">
        <v>27</v>
      </c>
      <c r="J141" s="312" t="s">
        <v>28</v>
      </c>
      <c r="K141" s="312" t="s">
        <v>58</v>
      </c>
      <c r="L141" s="30"/>
      <c r="M141" s="312">
        <v>679631</v>
      </c>
      <c r="N141" s="312">
        <v>4661334</v>
      </c>
      <c r="O141" s="312" t="s">
        <v>13218</v>
      </c>
      <c r="P141" s="312">
        <f t="shared" si="2"/>
        <v>178.65</v>
      </c>
      <c r="Q141" s="615" t="s">
        <v>481</v>
      </c>
      <c r="R141" s="616" t="s">
        <v>482</v>
      </c>
    </row>
    <row r="142" s="135" customFormat="1" ht="18.95" customHeight="1" spans="1:18">
      <c r="A142" s="30" t="s">
        <v>390</v>
      </c>
      <c r="B142" s="312" t="s">
        <v>497</v>
      </c>
      <c r="C142" s="312" t="s">
        <v>410</v>
      </c>
      <c r="D142" s="312">
        <v>29.7</v>
      </c>
      <c r="E142" s="312" t="s">
        <v>497</v>
      </c>
      <c r="F142" s="312" t="s">
        <v>714</v>
      </c>
      <c r="G142" s="312" t="s">
        <v>714</v>
      </c>
      <c r="H142" s="30"/>
      <c r="I142" s="312" t="s">
        <v>27</v>
      </c>
      <c r="J142" s="312" t="s">
        <v>28</v>
      </c>
      <c r="K142" s="312" t="s">
        <v>58</v>
      </c>
      <c r="L142" s="30"/>
      <c r="M142" s="312">
        <v>678724</v>
      </c>
      <c r="N142" s="312">
        <v>4662393</v>
      </c>
      <c r="O142" s="312" t="s">
        <v>13218</v>
      </c>
      <c r="P142" s="312">
        <f t="shared" si="2"/>
        <v>89.1</v>
      </c>
      <c r="Q142" s="615" t="s">
        <v>481</v>
      </c>
      <c r="R142" s="616" t="s">
        <v>482</v>
      </c>
    </row>
    <row r="143" s="135" customFormat="1" ht="18.95" customHeight="1" spans="1:18">
      <c r="A143" s="30" t="s">
        <v>390</v>
      </c>
      <c r="B143" s="312" t="s">
        <v>497</v>
      </c>
      <c r="C143" s="312" t="s">
        <v>422</v>
      </c>
      <c r="D143" s="312">
        <v>28.2</v>
      </c>
      <c r="E143" s="312" t="s">
        <v>497</v>
      </c>
      <c r="F143" s="312" t="s">
        <v>714</v>
      </c>
      <c r="G143" s="312" t="s">
        <v>714</v>
      </c>
      <c r="H143" s="30"/>
      <c r="I143" s="312" t="s">
        <v>27</v>
      </c>
      <c r="J143" s="312" t="s">
        <v>28</v>
      </c>
      <c r="K143" s="312" t="s">
        <v>58</v>
      </c>
      <c r="L143" s="30"/>
      <c r="M143" s="312">
        <v>682550</v>
      </c>
      <c r="N143" s="312">
        <v>4662058</v>
      </c>
      <c r="O143" s="312" t="s">
        <v>13218</v>
      </c>
      <c r="P143" s="312">
        <f t="shared" si="2"/>
        <v>84.6</v>
      </c>
      <c r="Q143" s="615" t="s">
        <v>481</v>
      </c>
      <c r="R143" s="616" t="s">
        <v>482</v>
      </c>
    </row>
    <row r="144" s="135" customFormat="1" ht="18.95" customHeight="1" spans="1:18">
      <c r="A144" s="30" t="s">
        <v>390</v>
      </c>
      <c r="B144" s="312" t="s">
        <v>497</v>
      </c>
      <c r="C144" s="312" t="s">
        <v>408</v>
      </c>
      <c r="D144" s="312">
        <v>33.45</v>
      </c>
      <c r="E144" s="312" t="s">
        <v>497</v>
      </c>
      <c r="F144" s="312" t="s">
        <v>714</v>
      </c>
      <c r="G144" s="312" t="s">
        <v>714</v>
      </c>
      <c r="H144" s="30"/>
      <c r="I144" s="312" t="s">
        <v>27</v>
      </c>
      <c r="J144" s="312" t="s">
        <v>28</v>
      </c>
      <c r="K144" s="312" t="s">
        <v>58</v>
      </c>
      <c r="L144" s="30"/>
      <c r="M144" s="312">
        <v>677540</v>
      </c>
      <c r="N144" s="312">
        <v>4662458</v>
      </c>
      <c r="O144" s="312" t="s">
        <v>13218</v>
      </c>
      <c r="P144" s="312">
        <f t="shared" si="2"/>
        <v>100.35</v>
      </c>
      <c r="Q144" s="615" t="s">
        <v>481</v>
      </c>
      <c r="R144" s="616" t="s">
        <v>482</v>
      </c>
    </row>
    <row r="145" s="135" customFormat="1" ht="18.95" customHeight="1" spans="1:18">
      <c r="A145" s="30" t="s">
        <v>390</v>
      </c>
      <c r="B145" s="312" t="s">
        <v>497</v>
      </c>
      <c r="C145" s="312" t="s">
        <v>358</v>
      </c>
      <c r="D145" s="312">
        <v>69.15</v>
      </c>
      <c r="E145" s="312" t="s">
        <v>497</v>
      </c>
      <c r="F145" s="312" t="s">
        <v>714</v>
      </c>
      <c r="G145" s="312" t="s">
        <v>714</v>
      </c>
      <c r="H145" s="30"/>
      <c r="I145" s="312" t="s">
        <v>27</v>
      </c>
      <c r="J145" s="312" t="s">
        <v>28</v>
      </c>
      <c r="K145" s="312" t="s">
        <v>29</v>
      </c>
      <c r="L145" s="30"/>
      <c r="M145" s="312">
        <v>678028</v>
      </c>
      <c r="N145" s="312">
        <v>4660850</v>
      </c>
      <c r="O145" s="312" t="s">
        <v>13218</v>
      </c>
      <c r="P145" s="312">
        <f t="shared" si="2"/>
        <v>207.45</v>
      </c>
      <c r="Q145" s="615" t="s">
        <v>481</v>
      </c>
      <c r="R145" s="616" t="s">
        <v>482</v>
      </c>
    </row>
    <row r="146" s="135" customFormat="1" ht="18.95" customHeight="1" spans="1:18">
      <c r="A146" s="30" t="s">
        <v>390</v>
      </c>
      <c r="B146" s="312" t="s">
        <v>497</v>
      </c>
      <c r="C146" s="312" t="s">
        <v>461</v>
      </c>
      <c r="D146" s="312">
        <v>33.6</v>
      </c>
      <c r="E146" s="312" t="s">
        <v>497</v>
      </c>
      <c r="F146" s="312" t="s">
        <v>714</v>
      </c>
      <c r="G146" s="312" t="s">
        <v>714</v>
      </c>
      <c r="H146" s="30"/>
      <c r="I146" s="312" t="s">
        <v>27</v>
      </c>
      <c r="J146" s="312" t="s">
        <v>28</v>
      </c>
      <c r="K146" s="312" t="s">
        <v>58</v>
      </c>
      <c r="L146" s="30"/>
      <c r="M146" s="312">
        <v>678408</v>
      </c>
      <c r="N146" s="312">
        <v>4660542</v>
      </c>
      <c r="O146" s="312" t="s">
        <v>13218</v>
      </c>
      <c r="P146" s="312">
        <f t="shared" si="2"/>
        <v>100.8</v>
      </c>
      <c r="Q146" s="615" t="s">
        <v>481</v>
      </c>
      <c r="R146" s="616" t="s">
        <v>482</v>
      </c>
    </row>
    <row r="147" s="135" customFormat="1" ht="18.95" customHeight="1" spans="1:18">
      <c r="A147" s="30" t="s">
        <v>390</v>
      </c>
      <c r="B147" s="312" t="s">
        <v>497</v>
      </c>
      <c r="C147" s="312" t="s">
        <v>1425</v>
      </c>
      <c r="D147" s="312">
        <v>50.4</v>
      </c>
      <c r="E147" s="312" t="s">
        <v>497</v>
      </c>
      <c r="F147" s="312" t="s">
        <v>714</v>
      </c>
      <c r="G147" s="312" t="s">
        <v>714</v>
      </c>
      <c r="H147" s="30"/>
      <c r="I147" s="312" t="s">
        <v>27</v>
      </c>
      <c r="J147" s="312" t="s">
        <v>28</v>
      </c>
      <c r="K147" s="312" t="s">
        <v>29</v>
      </c>
      <c r="L147" s="30"/>
      <c r="M147" s="312">
        <v>680268</v>
      </c>
      <c r="N147" s="312">
        <v>4659884</v>
      </c>
      <c r="O147" s="312" t="s">
        <v>13218</v>
      </c>
      <c r="P147" s="312">
        <f t="shared" si="2"/>
        <v>151.2</v>
      </c>
      <c r="Q147" s="615" t="s">
        <v>481</v>
      </c>
      <c r="R147" s="616" t="s">
        <v>482</v>
      </c>
    </row>
    <row r="148" s="135" customFormat="1" ht="18.95" customHeight="1" spans="1:18">
      <c r="A148" s="30" t="s">
        <v>390</v>
      </c>
      <c r="B148" s="312" t="s">
        <v>497</v>
      </c>
      <c r="C148" s="312" t="s">
        <v>692</v>
      </c>
      <c r="D148" s="312">
        <v>17.7</v>
      </c>
      <c r="E148" s="312" t="s">
        <v>497</v>
      </c>
      <c r="F148" s="312" t="s">
        <v>714</v>
      </c>
      <c r="G148" s="312" t="s">
        <v>714</v>
      </c>
      <c r="H148" s="30"/>
      <c r="I148" s="312" t="s">
        <v>27</v>
      </c>
      <c r="J148" s="312" t="s">
        <v>28</v>
      </c>
      <c r="K148" s="312" t="s">
        <v>29</v>
      </c>
      <c r="L148" s="30"/>
      <c r="M148" s="312">
        <v>681760</v>
      </c>
      <c r="N148" s="312">
        <v>4659918</v>
      </c>
      <c r="O148" s="312" t="s">
        <v>13218</v>
      </c>
      <c r="P148" s="312">
        <f t="shared" si="2"/>
        <v>53.1</v>
      </c>
      <c r="Q148" s="615" t="s">
        <v>481</v>
      </c>
      <c r="R148" s="616" t="s">
        <v>482</v>
      </c>
    </row>
    <row r="149" s="135" customFormat="1" ht="18.95" customHeight="1" spans="1:18">
      <c r="A149" s="30" t="s">
        <v>390</v>
      </c>
      <c r="B149" s="312" t="s">
        <v>497</v>
      </c>
      <c r="C149" s="312" t="s">
        <v>359</v>
      </c>
      <c r="D149" s="312">
        <v>31.65</v>
      </c>
      <c r="E149" s="312" t="s">
        <v>497</v>
      </c>
      <c r="F149" s="312" t="s">
        <v>714</v>
      </c>
      <c r="G149" s="312" t="s">
        <v>714</v>
      </c>
      <c r="H149" s="30"/>
      <c r="I149" s="312" t="s">
        <v>27</v>
      </c>
      <c r="J149" s="312" t="s">
        <v>28</v>
      </c>
      <c r="K149" s="312" t="s">
        <v>29</v>
      </c>
      <c r="L149" s="30"/>
      <c r="M149" s="312">
        <v>680738</v>
      </c>
      <c r="N149" s="312">
        <v>4660539</v>
      </c>
      <c r="O149" s="312" t="s">
        <v>13218</v>
      </c>
      <c r="P149" s="312">
        <f t="shared" si="2"/>
        <v>94.95</v>
      </c>
      <c r="Q149" s="615" t="s">
        <v>481</v>
      </c>
      <c r="R149" s="616" t="s">
        <v>482</v>
      </c>
    </row>
    <row r="150" s="135" customFormat="1" ht="18.95" customHeight="1" spans="1:18">
      <c r="A150" s="30" t="s">
        <v>390</v>
      </c>
      <c r="B150" s="312" t="s">
        <v>497</v>
      </c>
      <c r="C150" s="312" t="s">
        <v>640</v>
      </c>
      <c r="D150" s="312">
        <v>9.9</v>
      </c>
      <c r="E150" s="312" t="s">
        <v>497</v>
      </c>
      <c r="F150" s="312" t="s">
        <v>714</v>
      </c>
      <c r="G150" s="312" t="s">
        <v>714</v>
      </c>
      <c r="H150" s="30"/>
      <c r="I150" s="312" t="s">
        <v>27</v>
      </c>
      <c r="J150" s="312" t="s">
        <v>28</v>
      </c>
      <c r="K150" s="312" t="s">
        <v>58</v>
      </c>
      <c r="L150" s="30"/>
      <c r="M150" s="312">
        <v>681118</v>
      </c>
      <c r="N150" s="312">
        <v>4661073</v>
      </c>
      <c r="O150" s="312" t="s">
        <v>13218</v>
      </c>
      <c r="P150" s="312">
        <f t="shared" si="2"/>
        <v>29.7</v>
      </c>
      <c r="Q150" s="615" t="s">
        <v>481</v>
      </c>
      <c r="R150" s="616" t="s">
        <v>482</v>
      </c>
    </row>
    <row r="151" s="135" customFormat="1" ht="18.95" customHeight="1" spans="1:18">
      <c r="A151" s="30" t="s">
        <v>390</v>
      </c>
      <c r="B151" s="312" t="s">
        <v>497</v>
      </c>
      <c r="C151" s="312" t="s">
        <v>360</v>
      </c>
      <c r="D151" s="312">
        <v>59.25</v>
      </c>
      <c r="E151" s="312" t="s">
        <v>497</v>
      </c>
      <c r="F151" s="312" t="s">
        <v>714</v>
      </c>
      <c r="G151" s="312" t="s">
        <v>714</v>
      </c>
      <c r="H151" s="30"/>
      <c r="I151" s="312" t="s">
        <v>1267</v>
      </c>
      <c r="J151" s="312" t="s">
        <v>28</v>
      </c>
      <c r="K151" s="312" t="s">
        <v>327</v>
      </c>
      <c r="L151" s="30"/>
      <c r="M151" s="312">
        <v>678136</v>
      </c>
      <c r="N151" s="312">
        <v>4660426</v>
      </c>
      <c r="O151" s="312" t="s">
        <v>13218</v>
      </c>
      <c r="P151" s="312">
        <f t="shared" si="2"/>
        <v>177.75</v>
      </c>
      <c r="Q151" s="615" t="s">
        <v>481</v>
      </c>
      <c r="R151" s="616" t="s">
        <v>482</v>
      </c>
    </row>
    <row r="152" s="135" customFormat="1" ht="18.95" customHeight="1" spans="1:18">
      <c r="A152" s="30" t="s">
        <v>390</v>
      </c>
      <c r="B152" s="312" t="s">
        <v>497</v>
      </c>
      <c r="C152" s="312" t="s">
        <v>1312</v>
      </c>
      <c r="D152" s="312">
        <v>39</v>
      </c>
      <c r="E152" s="312" t="s">
        <v>497</v>
      </c>
      <c r="F152" s="312" t="s">
        <v>714</v>
      </c>
      <c r="G152" s="312" t="s">
        <v>714</v>
      </c>
      <c r="H152" s="30"/>
      <c r="I152" s="312" t="s">
        <v>1267</v>
      </c>
      <c r="J152" s="312" t="s">
        <v>28</v>
      </c>
      <c r="K152" s="312" t="s">
        <v>327</v>
      </c>
      <c r="L152" s="30"/>
      <c r="M152" s="312">
        <v>676991</v>
      </c>
      <c r="N152" s="312">
        <v>4661009</v>
      </c>
      <c r="O152" s="312" t="s">
        <v>13218</v>
      </c>
      <c r="P152" s="312">
        <f t="shared" si="2"/>
        <v>117</v>
      </c>
      <c r="Q152" s="615" t="s">
        <v>481</v>
      </c>
      <c r="R152" s="616" t="s">
        <v>482</v>
      </c>
    </row>
    <row r="153" s="135" customFormat="1" ht="18.95" customHeight="1" spans="1:18">
      <c r="A153" s="30" t="s">
        <v>390</v>
      </c>
      <c r="B153" s="312" t="s">
        <v>497</v>
      </c>
      <c r="C153" s="312" t="s">
        <v>443</v>
      </c>
      <c r="D153" s="312">
        <v>6</v>
      </c>
      <c r="E153" s="312" t="s">
        <v>497</v>
      </c>
      <c r="F153" s="312" t="s">
        <v>714</v>
      </c>
      <c r="G153" s="312" t="s">
        <v>714</v>
      </c>
      <c r="H153" s="30"/>
      <c r="I153" s="312" t="s">
        <v>27</v>
      </c>
      <c r="J153" s="312" t="s">
        <v>28</v>
      </c>
      <c r="K153" s="312" t="s">
        <v>29</v>
      </c>
      <c r="L153" s="30"/>
      <c r="M153" s="312">
        <v>682097</v>
      </c>
      <c r="N153" s="312">
        <v>4660419</v>
      </c>
      <c r="O153" s="312" t="s">
        <v>13218</v>
      </c>
      <c r="P153" s="312">
        <f t="shared" si="2"/>
        <v>18</v>
      </c>
      <c r="Q153" s="615" t="s">
        <v>481</v>
      </c>
      <c r="R153" s="616" t="s">
        <v>482</v>
      </c>
    </row>
    <row r="154" s="135" customFormat="1" ht="18.95" customHeight="1" spans="1:18">
      <c r="A154" s="30" t="s">
        <v>390</v>
      </c>
      <c r="B154" s="312" t="s">
        <v>497</v>
      </c>
      <c r="C154" s="312" t="s">
        <v>569</v>
      </c>
      <c r="D154" s="312">
        <v>51.3</v>
      </c>
      <c r="E154" s="312" t="s">
        <v>497</v>
      </c>
      <c r="F154" s="312" t="s">
        <v>714</v>
      </c>
      <c r="G154" s="312" t="s">
        <v>714</v>
      </c>
      <c r="H154" s="30"/>
      <c r="I154" s="312" t="s">
        <v>27</v>
      </c>
      <c r="J154" s="312" t="s">
        <v>28</v>
      </c>
      <c r="K154" s="312" t="s">
        <v>58</v>
      </c>
      <c r="L154" s="30"/>
      <c r="M154" s="312">
        <v>677090</v>
      </c>
      <c r="N154" s="312">
        <v>4660934</v>
      </c>
      <c r="O154" s="312" t="s">
        <v>13218</v>
      </c>
      <c r="P154" s="312">
        <f t="shared" si="2"/>
        <v>153.9</v>
      </c>
      <c r="Q154" s="615" t="s">
        <v>481</v>
      </c>
      <c r="R154" s="616" t="s">
        <v>482</v>
      </c>
    </row>
    <row r="155" s="135" customFormat="1" ht="18.95" customHeight="1" spans="1:18">
      <c r="A155" s="30" t="s">
        <v>390</v>
      </c>
      <c r="B155" s="312" t="s">
        <v>497</v>
      </c>
      <c r="C155" s="312" t="s">
        <v>1348</v>
      </c>
      <c r="D155" s="312">
        <v>14.7</v>
      </c>
      <c r="E155" s="312" t="s">
        <v>497</v>
      </c>
      <c r="F155" s="312" t="s">
        <v>714</v>
      </c>
      <c r="G155" s="312" t="s">
        <v>714</v>
      </c>
      <c r="H155" s="30"/>
      <c r="I155" s="312" t="s">
        <v>27</v>
      </c>
      <c r="J155" s="312" t="s">
        <v>28</v>
      </c>
      <c r="K155" s="312" t="s">
        <v>58</v>
      </c>
      <c r="L155" s="30"/>
      <c r="M155" s="312">
        <v>678516</v>
      </c>
      <c r="N155" s="312">
        <v>4661555</v>
      </c>
      <c r="O155" s="312" t="s">
        <v>13218</v>
      </c>
      <c r="P155" s="312">
        <f t="shared" si="2"/>
        <v>44.1</v>
      </c>
      <c r="Q155" s="615" t="s">
        <v>481</v>
      </c>
      <c r="R155" s="616" t="s">
        <v>482</v>
      </c>
    </row>
    <row r="156" s="135" customFormat="1" ht="18.95" customHeight="1" spans="1:18">
      <c r="A156" s="30" t="s">
        <v>390</v>
      </c>
      <c r="B156" s="312" t="s">
        <v>497</v>
      </c>
      <c r="C156" s="312" t="s">
        <v>1133</v>
      </c>
      <c r="D156" s="312">
        <v>2.1</v>
      </c>
      <c r="E156" s="312" t="s">
        <v>497</v>
      </c>
      <c r="F156" s="312" t="s">
        <v>714</v>
      </c>
      <c r="G156" s="312" t="s">
        <v>714</v>
      </c>
      <c r="H156" s="30"/>
      <c r="I156" s="312" t="s">
        <v>27</v>
      </c>
      <c r="J156" s="312" t="s">
        <v>28</v>
      </c>
      <c r="K156" s="312" t="s">
        <v>58</v>
      </c>
      <c r="L156" s="30"/>
      <c r="M156" s="312">
        <v>681151</v>
      </c>
      <c r="N156" s="312">
        <v>4661080</v>
      </c>
      <c r="O156" s="312" t="s">
        <v>13218</v>
      </c>
      <c r="P156" s="312">
        <f t="shared" si="2"/>
        <v>6.3</v>
      </c>
      <c r="Q156" s="615" t="s">
        <v>481</v>
      </c>
      <c r="R156" s="616" t="s">
        <v>482</v>
      </c>
    </row>
    <row r="157" s="135" customFormat="1" ht="18.95" customHeight="1" spans="1:18">
      <c r="A157" s="30" t="s">
        <v>390</v>
      </c>
      <c r="B157" s="312" t="s">
        <v>497</v>
      </c>
      <c r="C157" s="312" t="s">
        <v>1417</v>
      </c>
      <c r="D157" s="312">
        <v>20.85</v>
      </c>
      <c r="E157" s="312" t="s">
        <v>497</v>
      </c>
      <c r="F157" s="312" t="s">
        <v>714</v>
      </c>
      <c r="G157" s="312" t="s">
        <v>714</v>
      </c>
      <c r="H157" s="30"/>
      <c r="I157" s="621" t="s">
        <v>13229</v>
      </c>
      <c r="J157" s="312" t="s">
        <v>28</v>
      </c>
      <c r="K157" s="312" t="s">
        <v>58</v>
      </c>
      <c r="L157" s="30"/>
      <c r="M157" s="312">
        <v>681987</v>
      </c>
      <c r="N157" s="312">
        <v>4661464</v>
      </c>
      <c r="O157" s="312" t="s">
        <v>13218</v>
      </c>
      <c r="P157" s="312">
        <f t="shared" si="2"/>
        <v>62.55</v>
      </c>
      <c r="Q157" s="615" t="s">
        <v>481</v>
      </c>
      <c r="R157" s="616" t="s">
        <v>482</v>
      </c>
    </row>
    <row r="158" s="135" customFormat="1" ht="18.95" customHeight="1" spans="1:18">
      <c r="A158" s="30" t="s">
        <v>390</v>
      </c>
      <c r="B158" s="312" t="s">
        <v>497</v>
      </c>
      <c r="C158" s="312" t="s">
        <v>685</v>
      </c>
      <c r="D158" s="312">
        <v>31.35</v>
      </c>
      <c r="E158" s="312" t="s">
        <v>497</v>
      </c>
      <c r="F158" s="312" t="s">
        <v>714</v>
      </c>
      <c r="G158" s="312" t="s">
        <v>714</v>
      </c>
      <c r="H158" s="30"/>
      <c r="I158" s="312" t="s">
        <v>27</v>
      </c>
      <c r="J158" s="312" t="s">
        <v>28</v>
      </c>
      <c r="K158" s="312" t="s">
        <v>58</v>
      </c>
      <c r="L158" s="30"/>
      <c r="M158" s="312">
        <v>680099</v>
      </c>
      <c r="N158" s="312">
        <v>4661373</v>
      </c>
      <c r="O158" s="312" t="s">
        <v>13218</v>
      </c>
      <c r="P158" s="312">
        <f t="shared" si="2"/>
        <v>94.05</v>
      </c>
      <c r="Q158" s="615" t="s">
        <v>481</v>
      </c>
      <c r="R158" s="616" t="s">
        <v>482</v>
      </c>
    </row>
    <row r="159" s="135" customFormat="1" ht="18.95" customHeight="1" spans="1:18">
      <c r="A159" s="30" t="s">
        <v>390</v>
      </c>
      <c r="B159" s="312" t="s">
        <v>497</v>
      </c>
      <c r="C159" s="312" t="s">
        <v>434</v>
      </c>
      <c r="D159" s="312">
        <v>67.65</v>
      </c>
      <c r="E159" s="312" t="s">
        <v>497</v>
      </c>
      <c r="F159" s="312" t="s">
        <v>714</v>
      </c>
      <c r="G159" s="312" t="s">
        <v>714</v>
      </c>
      <c r="H159" s="30"/>
      <c r="I159" s="312" t="s">
        <v>27</v>
      </c>
      <c r="J159" s="312" t="s">
        <v>28</v>
      </c>
      <c r="K159" s="312" t="s">
        <v>58</v>
      </c>
      <c r="L159" s="30"/>
      <c r="M159" s="312">
        <v>677661</v>
      </c>
      <c r="N159" s="312">
        <v>4661622</v>
      </c>
      <c r="O159" s="312" t="s">
        <v>13218</v>
      </c>
      <c r="P159" s="312">
        <f t="shared" si="2"/>
        <v>202.95</v>
      </c>
      <c r="Q159" s="615" t="s">
        <v>481</v>
      </c>
      <c r="R159" s="616" t="s">
        <v>482</v>
      </c>
    </row>
    <row r="160" s="135" customFormat="1" ht="18.95" customHeight="1" spans="1:18">
      <c r="A160" s="30" t="s">
        <v>390</v>
      </c>
      <c r="B160" s="312" t="s">
        <v>497</v>
      </c>
      <c r="C160" s="312" t="s">
        <v>466</v>
      </c>
      <c r="D160" s="312">
        <v>23.7</v>
      </c>
      <c r="E160" s="312" t="s">
        <v>497</v>
      </c>
      <c r="F160" s="312" t="s">
        <v>714</v>
      </c>
      <c r="G160" s="312" t="s">
        <v>714</v>
      </c>
      <c r="H160" s="30"/>
      <c r="I160" s="312" t="s">
        <v>27</v>
      </c>
      <c r="J160" s="312" t="s">
        <v>28</v>
      </c>
      <c r="K160" s="312" t="s">
        <v>58</v>
      </c>
      <c r="L160" s="30"/>
      <c r="M160" s="312">
        <v>678215</v>
      </c>
      <c r="N160" s="312">
        <v>4660188</v>
      </c>
      <c r="O160" s="312" t="s">
        <v>13218</v>
      </c>
      <c r="P160" s="312">
        <f t="shared" si="2"/>
        <v>71.1</v>
      </c>
      <c r="Q160" s="615" t="s">
        <v>481</v>
      </c>
      <c r="R160" s="616" t="s">
        <v>482</v>
      </c>
    </row>
    <row r="161" s="135" customFormat="1" ht="18.95" customHeight="1" spans="1:18">
      <c r="A161" s="30" t="s">
        <v>390</v>
      </c>
      <c r="B161" s="312" t="s">
        <v>497</v>
      </c>
      <c r="C161" s="312" t="s">
        <v>1347</v>
      </c>
      <c r="D161" s="312">
        <v>49.05</v>
      </c>
      <c r="E161" s="312" t="s">
        <v>497</v>
      </c>
      <c r="F161" s="312" t="s">
        <v>714</v>
      </c>
      <c r="G161" s="312" t="s">
        <v>714</v>
      </c>
      <c r="H161" s="30"/>
      <c r="I161" s="312" t="s">
        <v>27</v>
      </c>
      <c r="J161" s="312" t="s">
        <v>28</v>
      </c>
      <c r="K161" s="312" t="s">
        <v>29</v>
      </c>
      <c r="L161" s="30"/>
      <c r="M161" s="312">
        <v>682676</v>
      </c>
      <c r="N161" s="312">
        <v>4660004</v>
      </c>
      <c r="O161" s="312" t="s">
        <v>13218</v>
      </c>
      <c r="P161" s="312">
        <f t="shared" si="2"/>
        <v>147.15</v>
      </c>
      <c r="Q161" s="615" t="s">
        <v>481</v>
      </c>
      <c r="R161" s="616" t="s">
        <v>482</v>
      </c>
    </row>
    <row r="162" s="135" customFormat="1" ht="18.95" customHeight="1" spans="1:18">
      <c r="A162" s="30" t="s">
        <v>390</v>
      </c>
      <c r="B162" s="312" t="s">
        <v>497</v>
      </c>
      <c r="C162" s="312" t="s">
        <v>1305</v>
      </c>
      <c r="D162" s="312">
        <v>34.65</v>
      </c>
      <c r="E162" s="312" t="s">
        <v>497</v>
      </c>
      <c r="F162" s="312" t="s">
        <v>714</v>
      </c>
      <c r="G162" s="312" t="s">
        <v>714</v>
      </c>
      <c r="H162" s="30"/>
      <c r="I162" s="312" t="s">
        <v>27</v>
      </c>
      <c r="J162" s="312" t="s">
        <v>28</v>
      </c>
      <c r="K162" s="312" t="s">
        <v>29</v>
      </c>
      <c r="L162" s="30"/>
      <c r="M162" s="312">
        <v>683346</v>
      </c>
      <c r="N162" s="312">
        <v>4660508</v>
      </c>
      <c r="O162" s="312" t="s">
        <v>13218</v>
      </c>
      <c r="P162" s="312">
        <f t="shared" si="2"/>
        <v>103.95</v>
      </c>
      <c r="Q162" s="615" t="s">
        <v>481</v>
      </c>
      <c r="R162" s="616" t="s">
        <v>482</v>
      </c>
    </row>
    <row r="163" s="135" customFormat="1" ht="18.95" customHeight="1" spans="1:18">
      <c r="A163" s="30" t="s">
        <v>390</v>
      </c>
      <c r="B163" s="312" t="s">
        <v>497</v>
      </c>
      <c r="C163" s="312" t="s">
        <v>1416</v>
      </c>
      <c r="D163" s="312">
        <v>0.6</v>
      </c>
      <c r="E163" s="312" t="s">
        <v>497</v>
      </c>
      <c r="F163" s="312" t="s">
        <v>714</v>
      </c>
      <c r="G163" s="312" t="s">
        <v>714</v>
      </c>
      <c r="H163" s="30"/>
      <c r="I163" s="312" t="s">
        <v>27</v>
      </c>
      <c r="J163" s="312" t="s">
        <v>28</v>
      </c>
      <c r="K163" s="312" t="s">
        <v>58</v>
      </c>
      <c r="L163" s="30"/>
      <c r="M163" s="312">
        <v>682785</v>
      </c>
      <c r="N163" s="312">
        <v>4662129</v>
      </c>
      <c r="O163" s="312" t="s">
        <v>13218</v>
      </c>
      <c r="P163" s="312">
        <f t="shared" si="2"/>
        <v>1.8</v>
      </c>
      <c r="Q163" s="615" t="s">
        <v>481</v>
      </c>
      <c r="R163" s="616" t="s">
        <v>482</v>
      </c>
    </row>
    <row r="164" s="135" customFormat="1" ht="18.95" customHeight="1" spans="1:18">
      <c r="A164" s="30" t="s">
        <v>390</v>
      </c>
      <c r="B164" s="312" t="s">
        <v>497</v>
      </c>
      <c r="C164" s="312" t="s">
        <v>13230</v>
      </c>
      <c r="D164" s="312">
        <v>5.4</v>
      </c>
      <c r="E164" s="312" t="s">
        <v>497</v>
      </c>
      <c r="F164" s="312" t="s">
        <v>714</v>
      </c>
      <c r="G164" s="312" t="s">
        <v>714</v>
      </c>
      <c r="H164" s="30"/>
      <c r="I164" s="312" t="s">
        <v>27</v>
      </c>
      <c r="J164" s="312" t="s">
        <v>28</v>
      </c>
      <c r="K164" s="312" t="s">
        <v>58</v>
      </c>
      <c r="L164" s="30"/>
      <c r="M164" s="312">
        <v>683056</v>
      </c>
      <c r="N164" s="312">
        <v>4661832</v>
      </c>
      <c r="O164" s="312" t="s">
        <v>13218</v>
      </c>
      <c r="P164" s="312">
        <f t="shared" si="2"/>
        <v>16.2</v>
      </c>
      <c r="Q164" s="615" t="s">
        <v>481</v>
      </c>
      <c r="R164" s="616" t="s">
        <v>482</v>
      </c>
    </row>
    <row r="165" s="135" customFormat="1" ht="18.95" customHeight="1" spans="1:18">
      <c r="A165" s="30" t="s">
        <v>390</v>
      </c>
      <c r="B165" s="312" t="s">
        <v>497</v>
      </c>
      <c r="C165" s="312" t="s">
        <v>1403</v>
      </c>
      <c r="D165" s="312">
        <v>13.95</v>
      </c>
      <c r="E165" s="312" t="s">
        <v>497</v>
      </c>
      <c r="F165" s="312" t="s">
        <v>714</v>
      </c>
      <c r="G165" s="312" t="s">
        <v>714</v>
      </c>
      <c r="H165" s="30"/>
      <c r="I165" s="312" t="s">
        <v>27</v>
      </c>
      <c r="J165" s="312" t="s">
        <v>28</v>
      </c>
      <c r="K165" s="312" t="s">
        <v>58</v>
      </c>
      <c r="L165" s="30"/>
      <c r="M165" s="312">
        <v>682349</v>
      </c>
      <c r="N165" s="312">
        <v>4661689</v>
      </c>
      <c r="O165" s="312" t="s">
        <v>13218</v>
      </c>
      <c r="P165" s="312">
        <f t="shared" si="2"/>
        <v>41.85</v>
      </c>
      <c r="Q165" s="615" t="s">
        <v>481</v>
      </c>
      <c r="R165" s="616" t="s">
        <v>482</v>
      </c>
    </row>
    <row r="166" s="135" customFormat="1" ht="18.95" customHeight="1" spans="1:18">
      <c r="A166" s="30" t="s">
        <v>390</v>
      </c>
      <c r="B166" s="312" t="s">
        <v>497</v>
      </c>
      <c r="C166" s="312" t="s">
        <v>1729</v>
      </c>
      <c r="D166" s="312">
        <v>1.95</v>
      </c>
      <c r="E166" s="312" t="s">
        <v>497</v>
      </c>
      <c r="F166" s="312" t="s">
        <v>714</v>
      </c>
      <c r="G166" s="312" t="s">
        <v>714</v>
      </c>
      <c r="H166" s="30"/>
      <c r="I166" s="312" t="s">
        <v>27</v>
      </c>
      <c r="J166" s="312" t="s">
        <v>28</v>
      </c>
      <c r="K166" s="312" t="s">
        <v>58</v>
      </c>
      <c r="L166" s="30"/>
      <c r="M166" s="312">
        <v>682793</v>
      </c>
      <c r="N166" s="312">
        <v>4661766</v>
      </c>
      <c r="O166" s="312" t="s">
        <v>13218</v>
      </c>
      <c r="P166" s="312">
        <f t="shared" si="2"/>
        <v>5.85</v>
      </c>
      <c r="Q166" s="615" t="s">
        <v>481</v>
      </c>
      <c r="R166" s="616" t="s">
        <v>482</v>
      </c>
    </row>
    <row r="167" s="135" customFormat="1" ht="18.95" customHeight="1" spans="1:18">
      <c r="A167" s="30" t="s">
        <v>390</v>
      </c>
      <c r="B167" s="312" t="s">
        <v>497</v>
      </c>
      <c r="C167" s="312" t="s">
        <v>1160</v>
      </c>
      <c r="D167" s="312">
        <v>3.15</v>
      </c>
      <c r="E167" s="312" t="s">
        <v>497</v>
      </c>
      <c r="F167" s="312" t="s">
        <v>714</v>
      </c>
      <c r="G167" s="312" t="s">
        <v>714</v>
      </c>
      <c r="H167" s="30"/>
      <c r="I167" s="312" t="s">
        <v>27</v>
      </c>
      <c r="J167" s="312" t="s">
        <v>28</v>
      </c>
      <c r="K167" s="312" t="s">
        <v>58</v>
      </c>
      <c r="L167" s="30"/>
      <c r="M167" s="312">
        <v>682965</v>
      </c>
      <c r="N167" s="312">
        <v>4661727</v>
      </c>
      <c r="O167" s="312" t="s">
        <v>13218</v>
      </c>
      <c r="P167" s="312">
        <f t="shared" si="2"/>
        <v>9.45</v>
      </c>
      <c r="Q167" s="615" t="s">
        <v>481</v>
      </c>
      <c r="R167" s="616" t="s">
        <v>482</v>
      </c>
    </row>
    <row r="168" s="135" customFormat="1" ht="18.95" customHeight="1" spans="1:18">
      <c r="A168" s="30" t="s">
        <v>390</v>
      </c>
      <c r="B168" s="312" t="s">
        <v>497</v>
      </c>
      <c r="C168" s="312" t="s">
        <v>1421</v>
      </c>
      <c r="D168" s="312">
        <v>0.3</v>
      </c>
      <c r="E168" s="312" t="s">
        <v>497</v>
      </c>
      <c r="F168" s="312" t="s">
        <v>714</v>
      </c>
      <c r="G168" s="312" t="s">
        <v>714</v>
      </c>
      <c r="H168" s="30"/>
      <c r="I168" s="312" t="s">
        <v>27</v>
      </c>
      <c r="J168" s="312" t="s">
        <v>28</v>
      </c>
      <c r="K168" s="312" t="s">
        <v>58</v>
      </c>
      <c r="L168" s="30"/>
      <c r="M168" s="312">
        <v>682615</v>
      </c>
      <c r="N168" s="312">
        <v>4661614</v>
      </c>
      <c r="O168" s="312" t="s">
        <v>13218</v>
      </c>
      <c r="P168" s="312">
        <f t="shared" si="2"/>
        <v>0.9</v>
      </c>
      <c r="Q168" s="615" t="s">
        <v>481</v>
      </c>
      <c r="R168" s="616" t="s">
        <v>482</v>
      </c>
    </row>
    <row r="169" s="135" customFormat="1" ht="18.95" customHeight="1" spans="1:18">
      <c r="A169" s="626" t="s">
        <v>390</v>
      </c>
      <c r="B169" s="627" t="s">
        <v>497</v>
      </c>
      <c r="C169" s="627" t="s">
        <v>1400</v>
      </c>
      <c r="D169" s="627">
        <v>1.35</v>
      </c>
      <c r="E169" s="627" t="s">
        <v>497</v>
      </c>
      <c r="F169" s="627" t="s">
        <v>714</v>
      </c>
      <c r="G169" s="627" t="s">
        <v>714</v>
      </c>
      <c r="H169" s="626"/>
      <c r="I169" s="627" t="s">
        <v>27</v>
      </c>
      <c r="J169" s="627" t="s">
        <v>28</v>
      </c>
      <c r="K169" s="627" t="s">
        <v>58</v>
      </c>
      <c r="L169" s="626"/>
      <c r="M169" s="627">
        <v>682721</v>
      </c>
      <c r="N169" s="627">
        <v>4661573</v>
      </c>
      <c r="O169" s="627" t="s">
        <v>13218</v>
      </c>
      <c r="P169" s="627">
        <f t="shared" si="2"/>
        <v>4.05</v>
      </c>
      <c r="Q169" s="615" t="s">
        <v>481</v>
      </c>
      <c r="R169" s="616" t="s">
        <v>482</v>
      </c>
    </row>
    <row r="170" s="135" customFormat="1" ht="18.95" customHeight="1" spans="1:18">
      <c r="A170" s="30"/>
      <c r="B170" s="628" t="s">
        <v>13216</v>
      </c>
      <c r="C170" s="126"/>
      <c r="D170" s="126">
        <v>390.05</v>
      </c>
      <c r="E170" s="312"/>
      <c r="F170" s="312"/>
      <c r="G170" s="312"/>
      <c r="H170" s="30"/>
      <c r="I170" s="312"/>
      <c r="J170" s="312"/>
      <c r="K170" s="312"/>
      <c r="L170" s="30"/>
      <c r="M170" s="312"/>
      <c r="N170" s="312"/>
      <c r="O170" s="312"/>
      <c r="P170" s="126">
        <f t="shared" si="2"/>
        <v>1170.15</v>
      </c>
      <c r="Q170" s="30"/>
      <c r="R170" s="56" t="s">
        <v>3</v>
      </c>
    </row>
    <row r="171" s="1" customFormat="1" ht="20.1" customHeight="1" spans="1:18">
      <c r="A171" s="30" t="s">
        <v>390</v>
      </c>
      <c r="B171" s="621" t="s">
        <v>13216</v>
      </c>
      <c r="C171" s="621" t="s">
        <v>634</v>
      </c>
      <c r="D171" s="30">
        <v>16.35</v>
      </c>
      <c r="E171" s="621" t="s">
        <v>13216</v>
      </c>
      <c r="F171" s="312" t="s">
        <v>714</v>
      </c>
      <c r="G171" s="312" t="s">
        <v>714</v>
      </c>
      <c r="H171" s="621" t="s">
        <v>13222</v>
      </c>
      <c r="I171" s="621" t="s">
        <v>13229</v>
      </c>
      <c r="J171" s="621" t="s">
        <v>1427</v>
      </c>
      <c r="K171" s="621" t="s">
        <v>29</v>
      </c>
      <c r="L171" s="621"/>
      <c r="M171" s="30">
        <v>691866</v>
      </c>
      <c r="N171" s="30">
        <v>4656293</v>
      </c>
      <c r="O171" s="312" t="s">
        <v>13221</v>
      </c>
      <c r="P171" s="312">
        <f t="shared" si="2"/>
        <v>49.05</v>
      </c>
      <c r="Q171" s="615" t="s">
        <v>481</v>
      </c>
      <c r="R171" s="616" t="s">
        <v>482</v>
      </c>
    </row>
    <row r="172" s="1" customFormat="1" ht="20.1" customHeight="1" spans="1:18">
      <c r="A172" s="30" t="s">
        <v>390</v>
      </c>
      <c r="B172" s="621" t="s">
        <v>13216</v>
      </c>
      <c r="C172" s="621" t="s">
        <v>503</v>
      </c>
      <c r="D172" s="30">
        <v>267.15</v>
      </c>
      <c r="E172" s="621" t="s">
        <v>13216</v>
      </c>
      <c r="F172" s="312" t="s">
        <v>714</v>
      </c>
      <c r="G172" s="312" t="s">
        <v>714</v>
      </c>
      <c r="H172" s="621" t="s">
        <v>13222</v>
      </c>
      <c r="I172" s="621" t="s">
        <v>27</v>
      </c>
      <c r="J172" s="621" t="s">
        <v>1427</v>
      </c>
      <c r="K172" s="621" t="s">
        <v>29</v>
      </c>
      <c r="L172" s="621" t="s">
        <v>13223</v>
      </c>
      <c r="M172" s="30">
        <v>692323</v>
      </c>
      <c r="N172" s="30">
        <v>4656209</v>
      </c>
      <c r="O172" s="199" t="s">
        <v>13221</v>
      </c>
      <c r="P172" s="312">
        <f t="shared" si="2"/>
        <v>801.45</v>
      </c>
      <c r="Q172" s="615" t="s">
        <v>481</v>
      </c>
      <c r="R172" s="616" t="s">
        <v>482</v>
      </c>
    </row>
    <row r="173" s="1" customFormat="1" ht="20.1" customHeight="1" spans="1:18">
      <c r="A173" s="30" t="s">
        <v>390</v>
      </c>
      <c r="B173" s="621" t="s">
        <v>13216</v>
      </c>
      <c r="C173" s="621" t="s">
        <v>676</v>
      </c>
      <c r="D173" s="30">
        <v>21.6</v>
      </c>
      <c r="E173" s="621" t="s">
        <v>13216</v>
      </c>
      <c r="F173" s="312" t="s">
        <v>714</v>
      </c>
      <c r="G173" s="312" t="s">
        <v>714</v>
      </c>
      <c r="H173" s="621" t="s">
        <v>13222</v>
      </c>
      <c r="I173" s="621" t="s">
        <v>27</v>
      </c>
      <c r="J173" s="621" t="s">
        <v>1427</v>
      </c>
      <c r="K173" s="621" t="s">
        <v>29</v>
      </c>
      <c r="L173" s="621" t="s">
        <v>13223</v>
      </c>
      <c r="M173" s="30">
        <v>691750</v>
      </c>
      <c r="N173" s="30">
        <v>4656426</v>
      </c>
      <c r="O173" s="312" t="s">
        <v>13221</v>
      </c>
      <c r="P173" s="312">
        <f t="shared" si="2"/>
        <v>64.8</v>
      </c>
      <c r="Q173" s="615" t="s">
        <v>481</v>
      </c>
      <c r="R173" s="616" t="s">
        <v>482</v>
      </c>
    </row>
    <row r="174" s="1" customFormat="1" ht="20.1" customHeight="1" spans="1:18">
      <c r="A174" s="30" t="s">
        <v>390</v>
      </c>
      <c r="B174" s="621" t="s">
        <v>13216</v>
      </c>
      <c r="C174" s="621" t="s">
        <v>1411</v>
      </c>
      <c r="D174" s="30">
        <v>84.95</v>
      </c>
      <c r="E174" s="621" t="s">
        <v>13216</v>
      </c>
      <c r="F174" s="312" t="s">
        <v>714</v>
      </c>
      <c r="G174" s="312" t="s">
        <v>714</v>
      </c>
      <c r="H174" s="621" t="s">
        <v>13222</v>
      </c>
      <c r="I174" s="621" t="s">
        <v>27</v>
      </c>
      <c r="J174" s="621" t="s">
        <v>1427</v>
      </c>
      <c r="K174" s="621" t="s">
        <v>29</v>
      </c>
      <c r="L174" s="621" t="s">
        <v>13231</v>
      </c>
      <c r="M174" s="30">
        <v>689797</v>
      </c>
      <c r="N174" s="30">
        <v>4656529</v>
      </c>
      <c r="O174" s="199" t="s">
        <v>13221</v>
      </c>
      <c r="P174" s="312">
        <f t="shared" si="2"/>
        <v>254.85</v>
      </c>
      <c r="Q174" s="615" t="s">
        <v>481</v>
      </c>
      <c r="R174" s="616" t="s">
        <v>482</v>
      </c>
    </row>
    <row r="175" s="1" customFormat="1" ht="20.1" customHeight="1" spans="1:18">
      <c r="A175" s="30"/>
      <c r="B175" s="629" t="s">
        <v>1283</v>
      </c>
      <c r="C175" s="26"/>
      <c r="D175" s="26">
        <v>655.8</v>
      </c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126">
        <f t="shared" si="2"/>
        <v>1967.4</v>
      </c>
      <c r="Q175" s="30"/>
      <c r="R175" s="630" t="s">
        <v>3</v>
      </c>
    </row>
    <row r="176" s="1" customFormat="1" ht="20.1" customHeight="1" spans="1:18">
      <c r="A176" s="30" t="s">
        <v>390</v>
      </c>
      <c r="B176" s="621" t="s">
        <v>1283</v>
      </c>
      <c r="C176" s="621" t="s">
        <v>505</v>
      </c>
      <c r="D176" s="30">
        <v>33.75</v>
      </c>
      <c r="E176" s="621" t="s">
        <v>1283</v>
      </c>
      <c r="F176" s="312" t="s">
        <v>714</v>
      </c>
      <c r="G176" s="312" t="s">
        <v>714</v>
      </c>
      <c r="H176" s="621" t="s">
        <v>13222</v>
      </c>
      <c r="I176" s="621" t="s">
        <v>27</v>
      </c>
      <c r="J176" s="621" t="s">
        <v>1427</v>
      </c>
      <c r="K176" s="621" t="s">
        <v>29</v>
      </c>
      <c r="L176" s="621" t="s">
        <v>13232</v>
      </c>
      <c r="M176" s="30">
        <v>695819</v>
      </c>
      <c r="N176" s="30">
        <v>4662986</v>
      </c>
      <c r="O176" s="312" t="s">
        <v>13221</v>
      </c>
      <c r="P176" s="312">
        <f t="shared" si="2"/>
        <v>101.25</v>
      </c>
      <c r="Q176" s="615" t="s">
        <v>481</v>
      </c>
      <c r="R176" s="616" t="s">
        <v>482</v>
      </c>
    </row>
    <row r="177" s="1" customFormat="1" ht="20.1" customHeight="1" spans="1:18">
      <c r="A177" s="30" t="s">
        <v>390</v>
      </c>
      <c r="B177" s="621" t="s">
        <v>1283</v>
      </c>
      <c r="C177" s="621" t="s">
        <v>1176</v>
      </c>
      <c r="D177" s="30">
        <v>79.5</v>
      </c>
      <c r="E177" s="621" t="s">
        <v>1283</v>
      </c>
      <c r="F177" s="312" t="s">
        <v>714</v>
      </c>
      <c r="G177" s="312" t="s">
        <v>714</v>
      </c>
      <c r="H177" s="621" t="s">
        <v>13222</v>
      </c>
      <c r="I177" s="621" t="s">
        <v>13229</v>
      </c>
      <c r="J177" s="621" t="s">
        <v>1427</v>
      </c>
      <c r="K177" s="621" t="s">
        <v>29</v>
      </c>
      <c r="L177" s="621"/>
      <c r="M177" s="30">
        <v>695902</v>
      </c>
      <c r="N177" s="30">
        <v>4663703</v>
      </c>
      <c r="O177" s="199" t="s">
        <v>13221</v>
      </c>
      <c r="P177" s="312">
        <f t="shared" si="2"/>
        <v>238.5</v>
      </c>
      <c r="Q177" s="615" t="s">
        <v>481</v>
      </c>
      <c r="R177" s="616" t="s">
        <v>482</v>
      </c>
    </row>
    <row r="178" s="1" customFormat="1" ht="20.1" customHeight="1" spans="1:18">
      <c r="A178" s="30" t="s">
        <v>390</v>
      </c>
      <c r="B178" s="621" t="s">
        <v>1283</v>
      </c>
      <c r="C178" s="621" t="s">
        <v>564</v>
      </c>
      <c r="D178" s="30">
        <v>180.15</v>
      </c>
      <c r="E178" s="621" t="s">
        <v>1283</v>
      </c>
      <c r="F178" s="312" t="s">
        <v>714</v>
      </c>
      <c r="G178" s="312" t="s">
        <v>714</v>
      </c>
      <c r="H178" s="621" t="s">
        <v>13222</v>
      </c>
      <c r="I178" s="621" t="s">
        <v>27</v>
      </c>
      <c r="J178" s="621" t="s">
        <v>1427</v>
      </c>
      <c r="K178" s="621" t="s">
        <v>29</v>
      </c>
      <c r="L178" s="621" t="s">
        <v>13232</v>
      </c>
      <c r="M178" s="30">
        <v>695514</v>
      </c>
      <c r="N178" s="30">
        <v>4665099</v>
      </c>
      <c r="O178" s="312" t="s">
        <v>13221</v>
      </c>
      <c r="P178" s="312">
        <f t="shared" si="2"/>
        <v>540.45</v>
      </c>
      <c r="Q178" s="615" t="s">
        <v>481</v>
      </c>
      <c r="R178" s="616" t="s">
        <v>482</v>
      </c>
    </row>
    <row r="179" s="1" customFormat="1" ht="20.1" customHeight="1" spans="1:18">
      <c r="A179" s="30" t="s">
        <v>390</v>
      </c>
      <c r="B179" s="621" t="s">
        <v>1283</v>
      </c>
      <c r="C179" s="621" t="s">
        <v>377</v>
      </c>
      <c r="D179" s="30">
        <v>4.5</v>
      </c>
      <c r="E179" s="621" t="s">
        <v>1283</v>
      </c>
      <c r="F179" s="312" t="s">
        <v>714</v>
      </c>
      <c r="G179" s="312" t="s">
        <v>714</v>
      </c>
      <c r="H179" s="621" t="s">
        <v>13222</v>
      </c>
      <c r="I179" s="621" t="s">
        <v>48</v>
      </c>
      <c r="J179" s="621" t="s">
        <v>1427</v>
      </c>
      <c r="K179" s="621" t="s">
        <v>29</v>
      </c>
      <c r="L179" s="621" t="s">
        <v>13232</v>
      </c>
      <c r="M179" s="30">
        <v>695816</v>
      </c>
      <c r="N179" s="30">
        <v>4664230</v>
      </c>
      <c r="O179" s="199" t="s">
        <v>13221</v>
      </c>
      <c r="P179" s="312">
        <f t="shared" si="2"/>
        <v>13.5</v>
      </c>
      <c r="Q179" s="615" t="s">
        <v>481</v>
      </c>
      <c r="R179" s="616" t="s">
        <v>482</v>
      </c>
    </row>
    <row r="180" s="1" customFormat="1" ht="20.1" customHeight="1" spans="1:18">
      <c r="A180" s="30" t="s">
        <v>390</v>
      </c>
      <c r="B180" s="621" t="s">
        <v>1283</v>
      </c>
      <c r="C180" s="621" t="s">
        <v>506</v>
      </c>
      <c r="D180" s="30">
        <v>38.85</v>
      </c>
      <c r="E180" s="621" t="s">
        <v>1283</v>
      </c>
      <c r="F180" s="312" t="s">
        <v>714</v>
      </c>
      <c r="G180" s="312" t="s">
        <v>714</v>
      </c>
      <c r="H180" s="621" t="s">
        <v>13222</v>
      </c>
      <c r="I180" s="621" t="s">
        <v>27</v>
      </c>
      <c r="J180" s="621" t="s">
        <v>1427</v>
      </c>
      <c r="K180" s="621" t="s">
        <v>29</v>
      </c>
      <c r="L180" s="621" t="s">
        <v>13232</v>
      </c>
      <c r="M180" s="30">
        <v>695994</v>
      </c>
      <c r="N180" s="30">
        <v>4662698</v>
      </c>
      <c r="O180" s="312" t="s">
        <v>13221</v>
      </c>
      <c r="P180" s="312">
        <f t="shared" si="2"/>
        <v>116.55</v>
      </c>
      <c r="Q180" s="615" t="s">
        <v>481</v>
      </c>
      <c r="R180" s="616" t="s">
        <v>482</v>
      </c>
    </row>
    <row r="181" s="1" customFormat="1" ht="20.1" customHeight="1" spans="1:18">
      <c r="A181" s="30" t="s">
        <v>390</v>
      </c>
      <c r="B181" s="621" t="s">
        <v>1283</v>
      </c>
      <c r="C181" s="621" t="s">
        <v>400</v>
      </c>
      <c r="D181" s="30">
        <v>43.65</v>
      </c>
      <c r="E181" s="621" t="s">
        <v>1283</v>
      </c>
      <c r="F181" s="312" t="s">
        <v>714</v>
      </c>
      <c r="G181" s="312" t="s">
        <v>714</v>
      </c>
      <c r="H181" s="621" t="s">
        <v>13222</v>
      </c>
      <c r="I181" s="621" t="s">
        <v>27</v>
      </c>
      <c r="J181" s="621" t="s">
        <v>1427</v>
      </c>
      <c r="K181" s="621" t="s">
        <v>29</v>
      </c>
      <c r="L181" s="621" t="s">
        <v>13232</v>
      </c>
      <c r="M181" s="30">
        <v>695826</v>
      </c>
      <c r="N181" s="30">
        <v>4662695</v>
      </c>
      <c r="O181" s="199" t="s">
        <v>13221</v>
      </c>
      <c r="P181" s="312">
        <f t="shared" si="2"/>
        <v>130.95</v>
      </c>
      <c r="Q181" s="615" t="s">
        <v>481</v>
      </c>
      <c r="R181" s="616" t="s">
        <v>482</v>
      </c>
    </row>
    <row r="182" s="1" customFormat="1" ht="20.1" customHeight="1" spans="1:18">
      <c r="A182" s="30" t="s">
        <v>390</v>
      </c>
      <c r="B182" s="621" t="s">
        <v>1283</v>
      </c>
      <c r="C182" s="621" t="s">
        <v>1388</v>
      </c>
      <c r="D182" s="30">
        <v>20.7</v>
      </c>
      <c r="E182" s="621" t="s">
        <v>1283</v>
      </c>
      <c r="F182" s="312" t="s">
        <v>714</v>
      </c>
      <c r="G182" s="312" t="s">
        <v>714</v>
      </c>
      <c r="H182" s="621" t="s">
        <v>13222</v>
      </c>
      <c r="I182" s="621" t="s">
        <v>27</v>
      </c>
      <c r="J182" s="621" t="s">
        <v>1427</v>
      </c>
      <c r="K182" s="621" t="s">
        <v>29</v>
      </c>
      <c r="L182" s="621" t="s">
        <v>13232</v>
      </c>
      <c r="M182" s="30">
        <v>695875</v>
      </c>
      <c r="N182" s="30">
        <v>4662746</v>
      </c>
      <c r="O182" s="312" t="s">
        <v>13221</v>
      </c>
      <c r="P182" s="312">
        <f t="shared" si="2"/>
        <v>62.1</v>
      </c>
      <c r="Q182" s="615" t="s">
        <v>481</v>
      </c>
      <c r="R182" s="616" t="s">
        <v>482</v>
      </c>
    </row>
    <row r="183" s="1" customFormat="1" ht="20.1" customHeight="1" spans="1:18">
      <c r="A183" s="30" t="s">
        <v>390</v>
      </c>
      <c r="B183" s="621" t="s">
        <v>1283</v>
      </c>
      <c r="C183" s="621" t="s">
        <v>597</v>
      </c>
      <c r="D183" s="30">
        <v>98.85</v>
      </c>
      <c r="E183" s="621" t="s">
        <v>1283</v>
      </c>
      <c r="F183" s="312" t="s">
        <v>714</v>
      </c>
      <c r="G183" s="312" t="s">
        <v>714</v>
      </c>
      <c r="H183" s="621" t="s">
        <v>13222</v>
      </c>
      <c r="I183" s="621" t="s">
        <v>27</v>
      </c>
      <c r="J183" s="621" t="s">
        <v>1427</v>
      </c>
      <c r="K183" s="621" t="s">
        <v>29</v>
      </c>
      <c r="L183" s="621" t="s">
        <v>13225</v>
      </c>
      <c r="M183" s="30">
        <v>695944</v>
      </c>
      <c r="N183" s="30">
        <v>4663005</v>
      </c>
      <c r="O183" s="199" t="s">
        <v>13221</v>
      </c>
      <c r="P183" s="312">
        <f t="shared" si="2"/>
        <v>296.55</v>
      </c>
      <c r="Q183" s="615" t="s">
        <v>481</v>
      </c>
      <c r="R183" s="616" t="s">
        <v>482</v>
      </c>
    </row>
    <row r="184" s="1" customFormat="1" ht="20.1" customHeight="1" spans="1:18">
      <c r="A184" s="30" t="s">
        <v>390</v>
      </c>
      <c r="B184" s="621" t="s">
        <v>1283</v>
      </c>
      <c r="C184" s="621" t="s">
        <v>504</v>
      </c>
      <c r="D184" s="30">
        <v>68.85</v>
      </c>
      <c r="E184" s="621" t="s">
        <v>1283</v>
      </c>
      <c r="F184" s="312" t="s">
        <v>714</v>
      </c>
      <c r="G184" s="312" t="s">
        <v>714</v>
      </c>
      <c r="H184" s="621" t="s">
        <v>13222</v>
      </c>
      <c r="I184" s="621" t="s">
        <v>27</v>
      </c>
      <c r="J184" s="621" t="s">
        <v>1427</v>
      </c>
      <c r="K184" s="621" t="s">
        <v>29</v>
      </c>
      <c r="L184" s="621" t="s">
        <v>13232</v>
      </c>
      <c r="M184" s="30">
        <v>695808</v>
      </c>
      <c r="N184" s="30">
        <v>4663095</v>
      </c>
      <c r="O184" s="312" t="s">
        <v>13221</v>
      </c>
      <c r="P184" s="312">
        <f t="shared" si="2"/>
        <v>206.55</v>
      </c>
      <c r="Q184" s="615" t="s">
        <v>481</v>
      </c>
      <c r="R184" s="616" t="s">
        <v>482</v>
      </c>
    </row>
    <row r="185" s="1" customFormat="1" ht="20.1" customHeight="1" spans="1:18">
      <c r="A185" s="30" t="s">
        <v>390</v>
      </c>
      <c r="B185" s="621" t="s">
        <v>1283</v>
      </c>
      <c r="C185" s="621" t="s">
        <v>576</v>
      </c>
      <c r="D185" s="30">
        <v>17.4</v>
      </c>
      <c r="E185" s="621" t="s">
        <v>1283</v>
      </c>
      <c r="F185" s="312" t="s">
        <v>714</v>
      </c>
      <c r="G185" s="312" t="s">
        <v>714</v>
      </c>
      <c r="H185" s="621" t="s">
        <v>13222</v>
      </c>
      <c r="I185" s="621" t="s">
        <v>13229</v>
      </c>
      <c r="J185" s="621" t="s">
        <v>1427</v>
      </c>
      <c r="K185" s="621" t="s">
        <v>29</v>
      </c>
      <c r="L185" s="621"/>
      <c r="M185" s="30">
        <v>695612</v>
      </c>
      <c r="N185" s="30">
        <v>4665389</v>
      </c>
      <c r="O185" s="199" t="s">
        <v>13221</v>
      </c>
      <c r="P185" s="312">
        <f t="shared" si="2"/>
        <v>52.2</v>
      </c>
      <c r="Q185" s="615" t="s">
        <v>481</v>
      </c>
      <c r="R185" s="616" t="s">
        <v>482</v>
      </c>
    </row>
    <row r="186" s="1" customFormat="1" ht="20.1" customHeight="1" spans="1:18">
      <c r="A186" s="30" t="s">
        <v>390</v>
      </c>
      <c r="B186" s="621" t="s">
        <v>1283</v>
      </c>
      <c r="C186" s="621" t="s">
        <v>373</v>
      </c>
      <c r="D186" s="30">
        <v>69.6</v>
      </c>
      <c r="E186" s="621" t="s">
        <v>1283</v>
      </c>
      <c r="F186" s="312" t="s">
        <v>714</v>
      </c>
      <c r="G186" s="312" t="s">
        <v>714</v>
      </c>
      <c r="H186" s="621" t="s">
        <v>13222</v>
      </c>
      <c r="I186" s="621" t="s">
        <v>13229</v>
      </c>
      <c r="J186" s="621" t="s">
        <v>1427</v>
      </c>
      <c r="K186" s="621" t="s">
        <v>29</v>
      </c>
      <c r="L186" s="621"/>
      <c r="M186" s="30">
        <v>695775</v>
      </c>
      <c r="N186" s="30">
        <v>4665262</v>
      </c>
      <c r="O186" s="312" t="s">
        <v>13221</v>
      </c>
      <c r="P186" s="312">
        <f t="shared" si="2"/>
        <v>208.8</v>
      </c>
      <c r="Q186" s="615" t="s">
        <v>481</v>
      </c>
      <c r="R186" s="616" t="s">
        <v>482</v>
      </c>
    </row>
    <row r="187" s="1" customFormat="1" ht="20.1" customHeight="1" spans="1:18">
      <c r="A187" s="30"/>
      <c r="B187" s="629" t="s">
        <v>1287</v>
      </c>
      <c r="C187" s="26"/>
      <c r="D187" s="26">
        <v>240.15</v>
      </c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199"/>
      <c r="P187" s="126">
        <f t="shared" si="2"/>
        <v>720.45</v>
      </c>
      <c r="Q187" s="30"/>
      <c r="R187" s="630" t="s">
        <v>3</v>
      </c>
    </row>
    <row r="188" s="1" customFormat="1" ht="20.1" customHeight="1" spans="1:18">
      <c r="A188" s="30" t="s">
        <v>390</v>
      </c>
      <c r="B188" s="621" t="s">
        <v>1287</v>
      </c>
      <c r="C188" s="621" t="s">
        <v>576</v>
      </c>
      <c r="D188" s="30">
        <v>36.75</v>
      </c>
      <c r="E188" s="621" t="s">
        <v>1287</v>
      </c>
      <c r="F188" s="312" t="s">
        <v>714</v>
      </c>
      <c r="G188" s="312" t="s">
        <v>714</v>
      </c>
      <c r="H188" s="621" t="s">
        <v>13222</v>
      </c>
      <c r="I188" s="621" t="s">
        <v>13229</v>
      </c>
      <c r="J188" s="621" t="s">
        <v>28</v>
      </c>
      <c r="K188" s="621" t="s">
        <v>58</v>
      </c>
      <c r="L188" s="621"/>
      <c r="M188" s="30">
        <v>688493</v>
      </c>
      <c r="N188" s="30">
        <v>4651498</v>
      </c>
      <c r="O188" s="312" t="s">
        <v>13221</v>
      </c>
      <c r="P188" s="312">
        <f t="shared" si="2"/>
        <v>110.25</v>
      </c>
      <c r="Q188" s="615" t="s">
        <v>481</v>
      </c>
      <c r="R188" s="616" t="s">
        <v>482</v>
      </c>
    </row>
    <row r="189" s="1" customFormat="1" ht="20.1" customHeight="1" spans="1:18">
      <c r="A189" s="30" t="s">
        <v>390</v>
      </c>
      <c r="B189" s="621" t="s">
        <v>1287</v>
      </c>
      <c r="C189" s="621" t="s">
        <v>1411</v>
      </c>
      <c r="D189" s="30">
        <v>160.95</v>
      </c>
      <c r="E189" s="621" t="s">
        <v>1287</v>
      </c>
      <c r="F189" s="312" t="s">
        <v>714</v>
      </c>
      <c r="G189" s="312" t="s">
        <v>714</v>
      </c>
      <c r="H189" s="621" t="s">
        <v>13222</v>
      </c>
      <c r="I189" s="621" t="s">
        <v>13229</v>
      </c>
      <c r="J189" s="621" t="s">
        <v>28</v>
      </c>
      <c r="K189" s="621" t="s">
        <v>58</v>
      </c>
      <c r="L189" s="621"/>
      <c r="M189" s="30">
        <v>688825</v>
      </c>
      <c r="N189" s="30">
        <v>4650945</v>
      </c>
      <c r="O189" s="199" t="s">
        <v>13221</v>
      </c>
      <c r="P189" s="312">
        <f t="shared" si="2"/>
        <v>482.85</v>
      </c>
      <c r="Q189" s="615" t="s">
        <v>481</v>
      </c>
      <c r="R189" s="616" t="s">
        <v>482</v>
      </c>
    </row>
    <row r="190" s="1" customFormat="1" ht="20.1" customHeight="1" spans="1:18">
      <c r="A190" s="30" t="s">
        <v>390</v>
      </c>
      <c r="B190" s="621" t="s">
        <v>1287</v>
      </c>
      <c r="C190" s="621" t="s">
        <v>501</v>
      </c>
      <c r="D190" s="30">
        <v>42.45</v>
      </c>
      <c r="E190" s="621" t="s">
        <v>1287</v>
      </c>
      <c r="F190" s="312" t="s">
        <v>714</v>
      </c>
      <c r="G190" s="312" t="s">
        <v>714</v>
      </c>
      <c r="H190" s="621" t="s">
        <v>13222</v>
      </c>
      <c r="I190" s="621" t="s">
        <v>13229</v>
      </c>
      <c r="J190" s="621" t="s">
        <v>28</v>
      </c>
      <c r="K190" s="621" t="s">
        <v>58</v>
      </c>
      <c r="L190" s="621"/>
      <c r="M190" s="30">
        <v>688170</v>
      </c>
      <c r="N190" s="30">
        <v>4651273</v>
      </c>
      <c r="O190" s="312" t="s">
        <v>13221</v>
      </c>
      <c r="P190" s="312">
        <f t="shared" si="2"/>
        <v>127.35</v>
      </c>
      <c r="Q190" s="615" t="s">
        <v>481</v>
      </c>
      <c r="R190" s="616" t="s">
        <v>482</v>
      </c>
    </row>
    <row r="191" s="1" customFormat="1" ht="20.1" customHeight="1" spans="1:18">
      <c r="A191" s="30"/>
      <c r="B191" s="629" t="s">
        <v>13217</v>
      </c>
      <c r="C191" s="26"/>
      <c r="D191" s="26">
        <v>37.8</v>
      </c>
      <c r="E191" s="30"/>
      <c r="F191" s="312"/>
      <c r="G191" s="312"/>
      <c r="H191" s="30"/>
      <c r="I191" s="30"/>
      <c r="J191" s="30"/>
      <c r="K191" s="30"/>
      <c r="L191" s="30"/>
      <c r="M191" s="30"/>
      <c r="N191" s="30"/>
      <c r="O191" s="199"/>
      <c r="P191" s="126">
        <f t="shared" si="2"/>
        <v>113.4</v>
      </c>
      <c r="Q191" s="30"/>
      <c r="R191" s="630" t="s">
        <v>3</v>
      </c>
    </row>
    <row r="192" s="1" customFormat="1" ht="20.1" customHeight="1" spans="1:18">
      <c r="A192" s="30" t="s">
        <v>390</v>
      </c>
      <c r="B192" s="621" t="s">
        <v>13217</v>
      </c>
      <c r="C192" s="621" t="s">
        <v>371</v>
      </c>
      <c r="D192" s="30">
        <v>9.15</v>
      </c>
      <c r="E192" s="621" t="s">
        <v>13217</v>
      </c>
      <c r="F192" s="312" t="s">
        <v>714</v>
      </c>
      <c r="G192" s="312" t="s">
        <v>714</v>
      </c>
      <c r="H192" s="621" t="s">
        <v>13222</v>
      </c>
      <c r="I192" s="621" t="s">
        <v>27</v>
      </c>
      <c r="J192" s="621" t="s">
        <v>1427</v>
      </c>
      <c r="K192" s="621" t="s">
        <v>29</v>
      </c>
      <c r="L192" s="621" t="s">
        <v>13225</v>
      </c>
      <c r="M192" s="30">
        <v>689818</v>
      </c>
      <c r="N192" s="30">
        <v>4656443</v>
      </c>
      <c r="O192" s="312" t="s">
        <v>13221</v>
      </c>
      <c r="P192" s="312">
        <f t="shared" si="2"/>
        <v>27.45</v>
      </c>
      <c r="Q192" s="615" t="s">
        <v>481</v>
      </c>
      <c r="R192" s="616" t="s">
        <v>482</v>
      </c>
    </row>
    <row r="193" s="1" customFormat="1" ht="20.1" customHeight="1" spans="1:18">
      <c r="A193" s="30" t="s">
        <v>390</v>
      </c>
      <c r="B193" s="621" t="s">
        <v>13217</v>
      </c>
      <c r="C193" s="621" t="s">
        <v>572</v>
      </c>
      <c r="D193" s="30">
        <v>16.65</v>
      </c>
      <c r="E193" s="621" t="s">
        <v>13217</v>
      </c>
      <c r="F193" s="312" t="s">
        <v>714</v>
      </c>
      <c r="G193" s="312" t="s">
        <v>714</v>
      </c>
      <c r="H193" s="621" t="s">
        <v>13222</v>
      </c>
      <c r="I193" s="621" t="s">
        <v>27</v>
      </c>
      <c r="J193" s="621" t="s">
        <v>1427</v>
      </c>
      <c r="K193" s="621" t="s">
        <v>29</v>
      </c>
      <c r="L193" s="621" t="s">
        <v>13225</v>
      </c>
      <c r="M193" s="30">
        <v>689642</v>
      </c>
      <c r="N193" s="30">
        <v>4656453</v>
      </c>
      <c r="O193" s="199" t="s">
        <v>13221</v>
      </c>
      <c r="P193" s="312">
        <f t="shared" si="2"/>
        <v>49.95</v>
      </c>
      <c r="Q193" s="615" t="s">
        <v>481</v>
      </c>
      <c r="R193" s="616" t="s">
        <v>482</v>
      </c>
    </row>
    <row r="194" s="1" customFormat="1" ht="20.1" customHeight="1" spans="1:18">
      <c r="A194" s="30" t="s">
        <v>390</v>
      </c>
      <c r="B194" s="621" t="s">
        <v>13217</v>
      </c>
      <c r="C194" s="621" t="s">
        <v>395</v>
      </c>
      <c r="D194" s="30">
        <v>12</v>
      </c>
      <c r="E194" s="621" t="s">
        <v>13217</v>
      </c>
      <c r="F194" s="312" t="s">
        <v>714</v>
      </c>
      <c r="G194" s="312" t="s">
        <v>714</v>
      </c>
      <c r="H194" s="621" t="s">
        <v>13222</v>
      </c>
      <c r="I194" s="621" t="s">
        <v>27</v>
      </c>
      <c r="J194" s="621" t="s">
        <v>1427</v>
      </c>
      <c r="K194" s="621" t="s">
        <v>29</v>
      </c>
      <c r="L194" s="621" t="s">
        <v>13225</v>
      </c>
      <c r="M194" s="30">
        <v>689411</v>
      </c>
      <c r="N194" s="30">
        <v>4656466</v>
      </c>
      <c r="O194" s="312" t="s">
        <v>13221</v>
      </c>
      <c r="P194" s="312">
        <f t="shared" si="2"/>
        <v>36</v>
      </c>
      <c r="Q194" s="615" t="s">
        <v>481</v>
      </c>
      <c r="R194" s="616" t="s">
        <v>482</v>
      </c>
    </row>
    <row r="195" s="1" customFormat="1" ht="20.1" customHeight="1" spans="1:18">
      <c r="A195" s="30"/>
      <c r="B195" s="629" t="s">
        <v>1280</v>
      </c>
      <c r="C195" s="26"/>
      <c r="D195" s="26">
        <v>305.05</v>
      </c>
      <c r="E195" s="30"/>
      <c r="F195" s="312"/>
      <c r="G195" s="312"/>
      <c r="H195" s="30"/>
      <c r="I195" s="30"/>
      <c r="J195" s="30"/>
      <c r="K195" s="30"/>
      <c r="L195" s="30"/>
      <c r="M195" s="30"/>
      <c r="N195" s="30"/>
      <c r="O195" s="30"/>
      <c r="P195" s="126">
        <f t="shared" si="2"/>
        <v>915.15</v>
      </c>
      <c r="Q195" s="30"/>
      <c r="R195" s="630" t="s">
        <v>3</v>
      </c>
    </row>
    <row r="196" s="39" customFormat="1" ht="20.1" customHeight="1" spans="1:18">
      <c r="A196" s="30" t="s">
        <v>390</v>
      </c>
      <c r="B196" s="621" t="s">
        <v>1280</v>
      </c>
      <c r="C196" s="621" t="s">
        <v>601</v>
      </c>
      <c r="D196" s="30">
        <v>67.65</v>
      </c>
      <c r="E196" s="621" t="s">
        <v>1280</v>
      </c>
      <c r="F196" s="312" t="s">
        <v>714</v>
      </c>
      <c r="G196" s="312" t="s">
        <v>714</v>
      </c>
      <c r="H196" s="621" t="s">
        <v>13222</v>
      </c>
      <c r="I196" s="621" t="s">
        <v>27</v>
      </c>
      <c r="J196" s="621" t="s">
        <v>28</v>
      </c>
      <c r="K196" s="621" t="s">
        <v>58</v>
      </c>
      <c r="L196" s="621" t="s">
        <v>13225</v>
      </c>
      <c r="M196" s="30">
        <v>688220</v>
      </c>
      <c r="N196" s="30">
        <v>4660443</v>
      </c>
      <c r="O196" s="312" t="s">
        <v>13221</v>
      </c>
      <c r="P196" s="312">
        <f t="shared" si="2"/>
        <v>202.95</v>
      </c>
      <c r="Q196" s="615" t="s">
        <v>481</v>
      </c>
      <c r="R196" s="616" t="s">
        <v>482</v>
      </c>
    </row>
    <row r="197" s="39" customFormat="1" ht="20.1" customHeight="1" spans="1:18">
      <c r="A197" s="30" t="s">
        <v>390</v>
      </c>
      <c r="B197" s="621" t="s">
        <v>1280</v>
      </c>
      <c r="C197" s="621" t="s">
        <v>382</v>
      </c>
      <c r="D197" s="30">
        <v>6.6</v>
      </c>
      <c r="E197" s="621" t="s">
        <v>1280</v>
      </c>
      <c r="F197" s="312" t="s">
        <v>714</v>
      </c>
      <c r="G197" s="312" t="s">
        <v>714</v>
      </c>
      <c r="H197" s="621" t="s">
        <v>13222</v>
      </c>
      <c r="I197" s="621" t="s">
        <v>27</v>
      </c>
      <c r="J197" s="621" t="s">
        <v>28</v>
      </c>
      <c r="K197" s="621" t="s">
        <v>49</v>
      </c>
      <c r="L197" s="621" t="s">
        <v>13225</v>
      </c>
      <c r="M197" s="30">
        <v>689236</v>
      </c>
      <c r="N197" s="30">
        <v>4660876</v>
      </c>
      <c r="O197" s="312" t="s">
        <v>13221</v>
      </c>
      <c r="P197" s="312">
        <f t="shared" si="2"/>
        <v>19.8</v>
      </c>
      <c r="Q197" s="615" t="s">
        <v>481</v>
      </c>
      <c r="R197" s="616" t="s">
        <v>482</v>
      </c>
    </row>
    <row r="198" s="39" customFormat="1" ht="20.1" customHeight="1" spans="1:18">
      <c r="A198" s="30" t="s">
        <v>390</v>
      </c>
      <c r="B198" s="621" t="s">
        <v>1280</v>
      </c>
      <c r="C198" s="621" t="s">
        <v>509</v>
      </c>
      <c r="D198" s="30">
        <v>93.25</v>
      </c>
      <c r="E198" s="621" t="s">
        <v>1280</v>
      </c>
      <c r="F198" s="312" t="s">
        <v>714</v>
      </c>
      <c r="G198" s="312" t="s">
        <v>714</v>
      </c>
      <c r="H198" s="621" t="s">
        <v>13222</v>
      </c>
      <c r="I198" s="621" t="s">
        <v>27</v>
      </c>
      <c r="J198" s="621" t="s">
        <v>28</v>
      </c>
      <c r="K198" s="621" t="s">
        <v>49</v>
      </c>
      <c r="L198" s="621" t="s">
        <v>13225</v>
      </c>
      <c r="M198" s="30">
        <v>689657</v>
      </c>
      <c r="N198" s="30">
        <v>4660699</v>
      </c>
      <c r="O198" s="312" t="s">
        <v>13221</v>
      </c>
      <c r="P198" s="312">
        <f t="shared" si="2"/>
        <v>279.75</v>
      </c>
      <c r="Q198" s="615" t="s">
        <v>481</v>
      </c>
      <c r="R198" s="616" t="s">
        <v>482</v>
      </c>
    </row>
    <row r="199" s="39" customFormat="1" ht="20.1" customHeight="1" spans="1:18">
      <c r="A199" s="30" t="s">
        <v>390</v>
      </c>
      <c r="B199" s="621" t="s">
        <v>1280</v>
      </c>
      <c r="C199" s="621" t="s">
        <v>582</v>
      </c>
      <c r="D199" s="30">
        <v>24.3</v>
      </c>
      <c r="E199" s="621" t="s">
        <v>1280</v>
      </c>
      <c r="F199" s="312" t="s">
        <v>714</v>
      </c>
      <c r="G199" s="312" t="s">
        <v>714</v>
      </c>
      <c r="H199" s="621" t="s">
        <v>13222</v>
      </c>
      <c r="I199" s="621" t="s">
        <v>27</v>
      </c>
      <c r="J199" s="621" t="s">
        <v>28</v>
      </c>
      <c r="K199" s="621" t="s">
        <v>58</v>
      </c>
      <c r="L199" s="621" t="s">
        <v>13225</v>
      </c>
      <c r="M199" s="30">
        <v>687860</v>
      </c>
      <c r="N199" s="30">
        <v>4660306</v>
      </c>
      <c r="O199" s="312" t="s">
        <v>13221</v>
      </c>
      <c r="P199" s="312">
        <f t="shared" si="2"/>
        <v>72.9</v>
      </c>
      <c r="Q199" s="615" t="s">
        <v>481</v>
      </c>
      <c r="R199" s="616" t="s">
        <v>482</v>
      </c>
    </row>
    <row r="200" s="39" customFormat="1" ht="20.1" customHeight="1" spans="1:18">
      <c r="A200" s="30" t="s">
        <v>390</v>
      </c>
      <c r="B200" s="621" t="s">
        <v>1280</v>
      </c>
      <c r="C200" s="621" t="s">
        <v>379</v>
      </c>
      <c r="D200" s="30">
        <v>41.25</v>
      </c>
      <c r="E200" s="621" t="s">
        <v>1280</v>
      </c>
      <c r="F200" s="312" t="s">
        <v>714</v>
      </c>
      <c r="G200" s="312" t="s">
        <v>714</v>
      </c>
      <c r="H200" s="621" t="s">
        <v>13222</v>
      </c>
      <c r="I200" s="621" t="s">
        <v>27</v>
      </c>
      <c r="J200" s="621" t="s">
        <v>28</v>
      </c>
      <c r="K200" s="621" t="s">
        <v>58</v>
      </c>
      <c r="L200" s="621" t="s">
        <v>13225</v>
      </c>
      <c r="M200" s="30">
        <v>689117</v>
      </c>
      <c r="N200" s="30">
        <v>4661106</v>
      </c>
      <c r="O200" s="312" t="s">
        <v>13221</v>
      </c>
      <c r="P200" s="312">
        <f t="shared" ref="P200:P202" si="3">D200*3</f>
        <v>123.75</v>
      </c>
      <c r="Q200" s="615" t="s">
        <v>481</v>
      </c>
      <c r="R200" s="616" t="s">
        <v>482</v>
      </c>
    </row>
    <row r="201" s="39" customFormat="1" ht="20.1" customHeight="1" spans="1:18">
      <c r="A201" s="30" t="s">
        <v>390</v>
      </c>
      <c r="B201" s="621" t="s">
        <v>1280</v>
      </c>
      <c r="C201" s="621" t="s">
        <v>1294</v>
      </c>
      <c r="D201" s="30">
        <v>29.85</v>
      </c>
      <c r="E201" s="621" t="s">
        <v>1280</v>
      </c>
      <c r="F201" s="312" t="s">
        <v>714</v>
      </c>
      <c r="G201" s="312" t="s">
        <v>714</v>
      </c>
      <c r="H201" s="621" t="s">
        <v>13222</v>
      </c>
      <c r="I201" s="621" t="s">
        <v>27</v>
      </c>
      <c r="J201" s="621" t="s">
        <v>28</v>
      </c>
      <c r="K201" s="621" t="s">
        <v>13233</v>
      </c>
      <c r="L201" s="621" t="s">
        <v>13225</v>
      </c>
      <c r="M201" s="30">
        <v>689417</v>
      </c>
      <c r="N201" s="30">
        <v>4660589</v>
      </c>
      <c r="O201" s="312" t="s">
        <v>13221</v>
      </c>
      <c r="P201" s="312">
        <f t="shared" si="3"/>
        <v>89.55</v>
      </c>
      <c r="Q201" s="615" t="s">
        <v>481</v>
      </c>
      <c r="R201" s="616" t="s">
        <v>482</v>
      </c>
    </row>
    <row r="202" s="39" customFormat="1" ht="20.1" customHeight="1" spans="1:18">
      <c r="A202" s="626" t="s">
        <v>390</v>
      </c>
      <c r="B202" s="631" t="s">
        <v>1280</v>
      </c>
      <c r="C202" s="631" t="s">
        <v>401</v>
      </c>
      <c r="D202" s="626">
        <v>42.15</v>
      </c>
      <c r="E202" s="631" t="s">
        <v>1280</v>
      </c>
      <c r="F202" s="627" t="s">
        <v>714</v>
      </c>
      <c r="G202" s="627" t="s">
        <v>714</v>
      </c>
      <c r="H202" s="631" t="s">
        <v>13222</v>
      </c>
      <c r="I202" s="631" t="s">
        <v>27</v>
      </c>
      <c r="J202" s="631" t="s">
        <v>28</v>
      </c>
      <c r="K202" s="631" t="s">
        <v>58</v>
      </c>
      <c r="L202" s="626"/>
      <c r="M202" s="626">
        <v>688205</v>
      </c>
      <c r="N202" s="626">
        <v>4661534</v>
      </c>
      <c r="O202" s="627" t="s">
        <v>13221</v>
      </c>
      <c r="P202" s="627">
        <f t="shared" si="3"/>
        <v>126.45</v>
      </c>
      <c r="Q202" s="615" t="s">
        <v>481</v>
      </c>
      <c r="R202" s="616" t="s">
        <v>482</v>
      </c>
    </row>
    <row r="203" s="1" customFormat="1" spans="1:18">
      <c r="A203" s="26" t="s">
        <v>13234</v>
      </c>
      <c r="B203" s="632"/>
      <c r="C203" s="223"/>
      <c r="D203" s="223"/>
      <c r="E203" s="223"/>
      <c r="F203" s="223"/>
      <c r="G203" s="223"/>
      <c r="H203" s="223"/>
      <c r="I203" s="223"/>
      <c r="J203" s="223"/>
      <c r="K203" s="223"/>
      <c r="L203" s="223"/>
      <c r="M203" s="223"/>
      <c r="N203" s="223"/>
      <c r="O203" s="223"/>
      <c r="P203" s="633"/>
      <c r="Q203" s="633"/>
      <c r="R203" s="630" t="s">
        <v>3</v>
      </c>
    </row>
  </sheetData>
  <mergeCells count="19">
    <mergeCell ref="A1:C1"/>
    <mergeCell ref="A2:Q2"/>
    <mergeCell ref="M4:N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O4:O5"/>
    <mergeCell ref="P4:P5"/>
    <mergeCell ref="Q4:Q5"/>
    <mergeCell ref="R4:R5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68"/>
  <sheetViews>
    <sheetView workbookViewId="0">
      <selection activeCell="Z27" sqref="Z27"/>
    </sheetView>
  </sheetViews>
  <sheetFormatPr defaultColWidth="9" defaultRowHeight="10.5"/>
  <cols>
    <col min="1" max="1" width="10" style="541" customWidth="1"/>
    <col min="2" max="2" width="7.25" style="541" customWidth="1"/>
    <col min="3" max="4" width="4.125" style="541" customWidth="1"/>
    <col min="5" max="5" width="9.375" style="542" customWidth="1"/>
    <col min="6" max="6" width="4.5" style="541" customWidth="1"/>
    <col min="7" max="7" width="4" style="541" customWidth="1"/>
    <col min="8" max="8" width="2.875" style="541" customWidth="1"/>
    <col min="9" max="9" width="14.5" style="541" customWidth="1"/>
    <col min="10" max="10" width="8.25" style="541" customWidth="1"/>
    <col min="11" max="11" width="5.375" style="541" customWidth="1"/>
    <col min="12" max="12" width="5.125" style="541" customWidth="1"/>
    <col min="13" max="13" width="5.625" style="541" customWidth="1"/>
    <col min="14" max="14" width="6.25" style="541" customWidth="1"/>
    <col min="15" max="15" width="4.375" style="541" customWidth="1"/>
    <col min="16" max="16" width="9.625" style="541" customWidth="1"/>
    <col min="17" max="17" width="5" style="541" customWidth="1"/>
    <col min="18" max="18" width="14.375" style="543" customWidth="1"/>
    <col min="19" max="19" width="12.125" style="544" customWidth="1"/>
    <col min="20" max="20" width="6.625" style="330" customWidth="1"/>
    <col min="21" max="16384" width="9" style="330"/>
  </cols>
  <sheetData>
    <row r="1" s="330" customFormat="1" ht="15.75" customHeight="1" spans="1:19">
      <c r="A1" s="545" t="s">
        <v>1273</v>
      </c>
      <c r="B1" s="545"/>
      <c r="C1" s="545"/>
      <c r="D1" s="545"/>
      <c r="E1" s="542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3"/>
      <c r="S1" s="544"/>
    </row>
    <row r="2" s="135" customFormat="1" ht="15.75" customHeight="1" spans="1:20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36"/>
      <c r="S2" s="2"/>
      <c r="T2" s="2"/>
    </row>
    <row r="3" s="135" customFormat="1" ht="15.75" customHeight="1" spans="1:20">
      <c r="A3" s="2" t="s">
        <v>13235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36"/>
      <c r="S3" s="2"/>
      <c r="T3" s="2"/>
    </row>
    <row r="4" s="135" customFormat="1" ht="21" customHeight="1" spans="1:21">
      <c r="A4" s="126" t="s">
        <v>4</v>
      </c>
      <c r="B4" s="126" t="s">
        <v>5</v>
      </c>
      <c r="C4" s="126" t="s">
        <v>6</v>
      </c>
      <c r="D4" s="126"/>
      <c r="E4" s="546" t="s">
        <v>8</v>
      </c>
      <c r="F4" s="126" t="s">
        <v>9</v>
      </c>
      <c r="G4" s="126" t="s">
        <v>10</v>
      </c>
      <c r="H4" s="547" t="s">
        <v>11</v>
      </c>
      <c r="I4" s="126" t="s">
        <v>12</v>
      </c>
      <c r="J4" s="126" t="s">
        <v>13</v>
      </c>
      <c r="K4" s="126" t="s">
        <v>14</v>
      </c>
      <c r="L4" s="126" t="s">
        <v>15</v>
      </c>
      <c r="M4" s="126" t="s">
        <v>16</v>
      </c>
      <c r="N4" s="126"/>
      <c r="O4" s="126"/>
      <c r="P4" s="126" t="s">
        <v>18</v>
      </c>
      <c r="Q4" s="126" t="s">
        <v>19</v>
      </c>
      <c r="R4" s="562" t="s">
        <v>3</v>
      </c>
      <c r="S4" s="563" t="s">
        <v>343</v>
      </c>
      <c r="T4" s="126" t="s">
        <v>707</v>
      </c>
      <c r="U4" s="342"/>
    </row>
    <row r="5" s="135" customFormat="1" ht="19.5" customHeight="1" spans="1:21">
      <c r="A5" s="126"/>
      <c r="B5" s="126"/>
      <c r="C5" s="126"/>
      <c r="D5" s="126"/>
      <c r="E5" s="546"/>
      <c r="F5" s="126"/>
      <c r="G5" s="126"/>
      <c r="H5" s="548"/>
      <c r="I5" s="126"/>
      <c r="J5" s="126"/>
      <c r="K5" s="126"/>
      <c r="L5" s="126"/>
      <c r="M5" s="126" t="s">
        <v>346</v>
      </c>
      <c r="N5" s="126" t="s">
        <v>345</v>
      </c>
      <c r="O5" s="126"/>
      <c r="P5" s="126"/>
      <c r="Q5" s="126"/>
      <c r="R5" s="564" t="s">
        <v>3</v>
      </c>
      <c r="S5" s="563"/>
      <c r="T5" s="126"/>
      <c r="U5" s="342"/>
    </row>
    <row r="6" s="135" customFormat="1" ht="15.75" customHeight="1" spans="1:21">
      <c r="A6" s="126" t="s">
        <v>756</v>
      </c>
      <c r="B6" s="126"/>
      <c r="C6" s="126"/>
      <c r="D6" s="126"/>
      <c r="E6" s="549">
        <v>5746.52</v>
      </c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565" t="s">
        <v>3</v>
      </c>
      <c r="S6" s="566">
        <v>25859.34</v>
      </c>
      <c r="T6" s="126"/>
      <c r="U6" s="342"/>
    </row>
    <row r="7" s="540" customFormat="1" ht="15" customHeight="1" spans="1:21">
      <c r="A7" s="126" t="s">
        <v>13236</v>
      </c>
      <c r="B7" s="126"/>
      <c r="C7" s="126"/>
      <c r="D7" s="126"/>
      <c r="E7" s="54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565" t="s">
        <v>3</v>
      </c>
      <c r="S7" s="563"/>
      <c r="T7" s="547"/>
      <c r="U7" s="567"/>
    </row>
    <row r="8" s="540" customFormat="1" customHeight="1" spans="1:21">
      <c r="A8" s="312"/>
      <c r="B8" s="312"/>
      <c r="C8" s="312"/>
      <c r="D8" s="312"/>
      <c r="E8" s="550"/>
      <c r="F8" s="312"/>
      <c r="G8" s="312"/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568" t="s">
        <v>3</v>
      </c>
      <c r="S8" s="569"/>
      <c r="T8" s="548"/>
      <c r="U8" s="567"/>
    </row>
    <row r="9" s="135" customFormat="1" customHeight="1" spans="1:21">
      <c r="A9" s="312"/>
      <c r="B9" s="312"/>
      <c r="C9" s="312"/>
      <c r="D9" s="312"/>
      <c r="E9" s="550"/>
      <c r="F9" s="312"/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568" t="s">
        <v>3</v>
      </c>
      <c r="S9" s="569"/>
      <c r="T9" s="570"/>
      <c r="U9" s="342"/>
    </row>
    <row r="10" s="135" customFormat="1" customHeight="1" spans="1:21">
      <c r="A10" s="126" t="s">
        <v>1288</v>
      </c>
      <c r="B10" s="126"/>
      <c r="C10" s="126"/>
      <c r="D10" s="126"/>
      <c r="E10" s="54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565" t="s">
        <v>3</v>
      </c>
      <c r="S10" s="563"/>
      <c r="T10" s="126"/>
      <c r="U10" s="342"/>
    </row>
    <row r="11" s="540" customFormat="1" customHeight="1" spans="1:21">
      <c r="A11" s="312"/>
      <c r="B11" s="312"/>
      <c r="C11" s="312"/>
      <c r="D11" s="312"/>
      <c r="E11" s="550"/>
      <c r="F11" s="312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568" t="s">
        <v>3</v>
      </c>
      <c r="S11" s="569"/>
      <c r="T11" s="312"/>
      <c r="U11" s="567"/>
    </row>
    <row r="12" s="135" customFormat="1" customHeight="1" spans="1:21">
      <c r="A12" s="126" t="s">
        <v>1289</v>
      </c>
      <c r="B12" s="126"/>
      <c r="C12" s="126"/>
      <c r="D12" s="126"/>
      <c r="E12" s="551">
        <f>E13+E14+E15+E16+E17</f>
        <v>5746.52</v>
      </c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565" t="s">
        <v>3</v>
      </c>
      <c r="S12" s="566">
        <f t="shared" ref="S12:S15" si="0">E12*4.5</f>
        <v>25859.34</v>
      </c>
      <c r="T12" s="126"/>
      <c r="U12" s="342"/>
    </row>
    <row r="13" s="540" customFormat="1" customHeight="1" spans="1:21">
      <c r="A13" s="199" t="s">
        <v>13237</v>
      </c>
      <c r="B13" s="312"/>
      <c r="C13" s="312"/>
      <c r="D13" s="312"/>
      <c r="E13" s="546">
        <v>2758.91</v>
      </c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568" t="s">
        <v>3</v>
      </c>
      <c r="S13" s="571">
        <f t="shared" si="0"/>
        <v>12415.095</v>
      </c>
      <c r="T13" s="312"/>
      <c r="U13" s="567"/>
    </row>
    <row r="14" s="135" customFormat="1" customHeight="1" spans="1:21">
      <c r="A14" s="199" t="s">
        <v>590</v>
      </c>
      <c r="B14" s="312"/>
      <c r="C14" s="312"/>
      <c r="D14" s="312"/>
      <c r="E14" s="481">
        <v>2295.25</v>
      </c>
      <c r="F14" s="312"/>
      <c r="G14" s="312"/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568" t="s">
        <v>3</v>
      </c>
      <c r="S14" s="571">
        <f t="shared" si="0"/>
        <v>10328.625</v>
      </c>
      <c r="T14" s="312"/>
      <c r="U14" s="342"/>
    </row>
    <row r="15" s="135" customFormat="1" customHeight="1" spans="1:21">
      <c r="A15" s="199" t="s">
        <v>13238</v>
      </c>
      <c r="B15" s="312"/>
      <c r="C15" s="312"/>
      <c r="D15" s="312"/>
      <c r="E15" s="552">
        <v>690.6</v>
      </c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568" t="s">
        <v>3</v>
      </c>
      <c r="S15" s="571">
        <f t="shared" si="0"/>
        <v>3107.7</v>
      </c>
      <c r="T15" s="312"/>
      <c r="U15" s="342"/>
    </row>
    <row r="16" s="135" customFormat="1" customHeight="1" spans="1:21">
      <c r="A16" s="199" t="s">
        <v>13239</v>
      </c>
      <c r="B16" s="312"/>
      <c r="C16" s="312"/>
      <c r="D16" s="312"/>
      <c r="E16" s="551">
        <v>0.86</v>
      </c>
      <c r="F16" s="312"/>
      <c r="G16" s="312"/>
      <c r="H16" s="312"/>
      <c r="I16" s="312"/>
      <c r="J16" s="312"/>
      <c r="K16" s="312"/>
      <c r="L16" s="312"/>
      <c r="M16" s="312"/>
      <c r="N16" s="312"/>
      <c r="O16" s="312"/>
      <c r="P16" s="312"/>
      <c r="Q16" s="312"/>
      <c r="R16" s="568" t="s">
        <v>3</v>
      </c>
      <c r="S16" s="571">
        <v>3.87</v>
      </c>
      <c r="T16" s="312"/>
      <c r="U16" s="342"/>
    </row>
    <row r="17" s="135" customFormat="1" customHeight="1" spans="1:21">
      <c r="A17" s="199" t="s">
        <v>13240</v>
      </c>
      <c r="B17" s="312"/>
      <c r="C17" s="312"/>
      <c r="D17" s="312"/>
      <c r="E17" s="551">
        <v>0.9</v>
      </c>
      <c r="F17" s="312"/>
      <c r="G17" s="312"/>
      <c r="H17" s="312"/>
      <c r="I17" s="312"/>
      <c r="J17" s="312"/>
      <c r="K17" s="312"/>
      <c r="L17" s="312"/>
      <c r="M17" s="312"/>
      <c r="N17" s="312"/>
      <c r="O17" s="312"/>
      <c r="P17" s="312"/>
      <c r="Q17" s="312"/>
      <c r="R17" s="568" t="s">
        <v>3</v>
      </c>
      <c r="S17" s="571">
        <v>4.05</v>
      </c>
      <c r="T17" s="312"/>
      <c r="U17" s="342"/>
    </row>
    <row r="18" s="135" customFormat="1" customHeight="1" spans="1:21">
      <c r="A18" s="312"/>
      <c r="B18" s="312"/>
      <c r="C18" s="312"/>
      <c r="D18" s="312"/>
      <c r="E18" s="550"/>
      <c r="F18" s="312"/>
      <c r="G18" s="312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568" t="s">
        <v>3</v>
      </c>
      <c r="S18" s="569"/>
      <c r="T18" s="312"/>
      <c r="U18" s="342"/>
    </row>
    <row r="19" s="135" customFormat="1" customHeight="1" spans="1:21">
      <c r="A19" s="26" t="s">
        <v>589</v>
      </c>
      <c r="B19" s="26"/>
      <c r="C19" s="26"/>
      <c r="D19" s="26"/>
      <c r="E19" s="549">
        <v>5746.52</v>
      </c>
      <c r="F19" s="553"/>
      <c r="G19" s="553"/>
      <c r="H19" s="553"/>
      <c r="I19" s="26"/>
      <c r="J19" s="26"/>
      <c r="K19" s="26"/>
      <c r="L19" s="26"/>
      <c r="M19" s="26"/>
      <c r="N19" s="26"/>
      <c r="O19" s="26"/>
      <c r="P19" s="26"/>
      <c r="Q19" s="30"/>
      <c r="R19" s="56" t="s">
        <v>3</v>
      </c>
      <c r="S19" s="572">
        <f t="shared" ref="S19:S82" si="1">E19*4.5</f>
        <v>25859.34</v>
      </c>
      <c r="T19" s="553"/>
      <c r="U19" s="573"/>
    </row>
    <row r="20" s="135" customFormat="1" customHeight="1" spans="1:21">
      <c r="A20" s="26" t="s">
        <v>589</v>
      </c>
      <c r="B20" s="26" t="s">
        <v>13237</v>
      </c>
      <c r="C20" s="26"/>
      <c r="D20" s="26"/>
      <c r="E20" s="546">
        <v>2758.91</v>
      </c>
      <c r="F20" s="553"/>
      <c r="G20" s="553"/>
      <c r="H20" s="553"/>
      <c r="I20" s="26"/>
      <c r="J20" s="26"/>
      <c r="K20" s="26"/>
      <c r="L20" s="26"/>
      <c r="M20" s="26"/>
      <c r="N20" s="26"/>
      <c r="O20" s="26"/>
      <c r="P20" s="26"/>
      <c r="Q20" s="26"/>
      <c r="R20" s="27" t="s">
        <v>3</v>
      </c>
      <c r="S20" s="572">
        <f t="shared" si="1"/>
        <v>12415.095</v>
      </c>
      <c r="T20" s="553"/>
      <c r="U20" s="573"/>
    </row>
    <row r="21" s="330" customFormat="1" spans="1:20">
      <c r="A21" s="554" t="s">
        <v>589</v>
      </c>
      <c r="B21" s="30" t="s">
        <v>13237</v>
      </c>
      <c r="C21" s="474" t="s">
        <v>504</v>
      </c>
      <c r="D21" s="56"/>
      <c r="E21" s="483">
        <v>0.930059970014993</v>
      </c>
      <c r="F21" s="29" t="s">
        <v>714</v>
      </c>
      <c r="G21" s="29" t="s">
        <v>715</v>
      </c>
      <c r="H21" s="29" t="s">
        <v>26</v>
      </c>
      <c r="I21" s="220" t="s">
        <v>13241</v>
      </c>
      <c r="J21" s="30" t="s">
        <v>28</v>
      </c>
      <c r="K21" s="220" t="s">
        <v>327</v>
      </c>
      <c r="L21" s="555"/>
      <c r="M21" s="556">
        <v>40434508.8745</v>
      </c>
      <c r="N21" s="557">
        <v>4652992.53245</v>
      </c>
      <c r="O21" s="558"/>
      <c r="P21" s="559" t="s">
        <v>147</v>
      </c>
      <c r="Q21" s="30" t="s">
        <v>13242</v>
      </c>
      <c r="R21" s="56" t="s">
        <v>13243</v>
      </c>
      <c r="S21" s="574">
        <f t="shared" si="1"/>
        <v>4.18526986506747</v>
      </c>
      <c r="T21" s="436"/>
    </row>
    <row r="22" s="330" customFormat="1" spans="1:20">
      <c r="A22" s="554" t="s">
        <v>589</v>
      </c>
      <c r="B22" s="30" t="s">
        <v>13237</v>
      </c>
      <c r="C22" s="474" t="s">
        <v>409</v>
      </c>
      <c r="D22" s="56"/>
      <c r="E22" s="483">
        <v>4.308035982009</v>
      </c>
      <c r="F22" s="29" t="s">
        <v>714</v>
      </c>
      <c r="G22" s="29" t="s">
        <v>715</v>
      </c>
      <c r="H22" s="29" t="s">
        <v>26</v>
      </c>
      <c r="I22" s="220" t="s">
        <v>13241</v>
      </c>
      <c r="J22" s="30" t="s">
        <v>28</v>
      </c>
      <c r="K22" s="220" t="s">
        <v>327</v>
      </c>
      <c r="L22" s="555"/>
      <c r="M22" s="556">
        <v>40434438.0453</v>
      </c>
      <c r="N22" s="557">
        <v>4652831.32497</v>
      </c>
      <c r="O22" s="558"/>
      <c r="P22" s="559" t="s">
        <v>147</v>
      </c>
      <c r="Q22" s="30" t="s">
        <v>13242</v>
      </c>
      <c r="R22" s="56" t="s">
        <v>13243</v>
      </c>
      <c r="S22" s="574">
        <f t="shared" si="1"/>
        <v>19.3861619190405</v>
      </c>
      <c r="T22" s="436"/>
    </row>
    <row r="23" s="330" customFormat="1" spans="1:20">
      <c r="A23" s="554" t="s">
        <v>589</v>
      </c>
      <c r="B23" s="30" t="s">
        <v>13237</v>
      </c>
      <c r="C23" s="474" t="s">
        <v>410</v>
      </c>
      <c r="D23" s="56"/>
      <c r="E23" s="483">
        <v>13.79</v>
      </c>
      <c r="F23" s="29" t="s">
        <v>714</v>
      </c>
      <c r="G23" s="29" t="s">
        <v>715</v>
      </c>
      <c r="H23" s="29" t="s">
        <v>26</v>
      </c>
      <c r="I23" s="220" t="s">
        <v>13241</v>
      </c>
      <c r="J23" s="30" t="s">
        <v>28</v>
      </c>
      <c r="K23" s="220" t="s">
        <v>327</v>
      </c>
      <c r="L23" s="555"/>
      <c r="M23" s="556">
        <v>40434461.5847</v>
      </c>
      <c r="N23" s="557">
        <v>4652644.19599</v>
      </c>
      <c r="O23" s="558"/>
      <c r="P23" s="559" t="s">
        <v>147</v>
      </c>
      <c r="Q23" s="30" t="s">
        <v>13242</v>
      </c>
      <c r="R23" s="56" t="s">
        <v>13243</v>
      </c>
      <c r="S23" s="574">
        <f t="shared" si="1"/>
        <v>62.055</v>
      </c>
      <c r="T23" s="436"/>
    </row>
    <row r="24" s="330" customFormat="1" spans="1:20">
      <c r="A24" s="554" t="s">
        <v>589</v>
      </c>
      <c r="B24" s="30" t="s">
        <v>13237</v>
      </c>
      <c r="C24" s="474" t="s">
        <v>506</v>
      </c>
      <c r="D24" s="56"/>
      <c r="E24" s="483">
        <v>6.3904347826087</v>
      </c>
      <c r="F24" s="29" t="s">
        <v>714</v>
      </c>
      <c r="G24" s="29" t="s">
        <v>715</v>
      </c>
      <c r="H24" s="29" t="s">
        <v>26</v>
      </c>
      <c r="I24" s="220" t="s">
        <v>13241</v>
      </c>
      <c r="J24" s="30" t="s">
        <v>28</v>
      </c>
      <c r="K24" s="220" t="s">
        <v>327</v>
      </c>
      <c r="L24" s="555"/>
      <c r="M24" s="556">
        <v>40434440.8483</v>
      </c>
      <c r="N24" s="557">
        <v>4652966.17649</v>
      </c>
      <c r="O24" s="558"/>
      <c r="P24" s="559" t="s">
        <v>147</v>
      </c>
      <c r="Q24" s="30" t="s">
        <v>13242</v>
      </c>
      <c r="R24" s="56" t="s">
        <v>13243</v>
      </c>
      <c r="S24" s="574">
        <f t="shared" si="1"/>
        <v>28.7569565217391</v>
      </c>
      <c r="T24" s="436"/>
    </row>
    <row r="25" s="330" customFormat="1" spans="1:20">
      <c r="A25" s="554" t="s">
        <v>589</v>
      </c>
      <c r="B25" s="30" t="s">
        <v>13237</v>
      </c>
      <c r="C25" s="474" t="s">
        <v>503</v>
      </c>
      <c r="D25" s="56"/>
      <c r="E25" s="483">
        <v>0.619910044977511</v>
      </c>
      <c r="F25" s="29" t="s">
        <v>714</v>
      </c>
      <c r="G25" s="29" t="s">
        <v>715</v>
      </c>
      <c r="H25" s="29" t="s">
        <v>26</v>
      </c>
      <c r="I25" s="220" t="s">
        <v>13241</v>
      </c>
      <c r="J25" s="30" t="s">
        <v>28</v>
      </c>
      <c r="K25" s="220" t="s">
        <v>327</v>
      </c>
      <c r="L25" s="555"/>
      <c r="M25" s="556">
        <v>40434407.1314</v>
      </c>
      <c r="N25" s="557">
        <v>4653054.98446</v>
      </c>
      <c r="O25" s="558"/>
      <c r="P25" s="559" t="s">
        <v>147</v>
      </c>
      <c r="Q25" s="30" t="s">
        <v>13242</v>
      </c>
      <c r="R25" s="56" t="s">
        <v>13243</v>
      </c>
      <c r="S25" s="574">
        <f t="shared" si="1"/>
        <v>2.7895952023988</v>
      </c>
      <c r="T25" s="436"/>
    </row>
    <row r="26" s="330" customFormat="1" spans="1:23">
      <c r="A26" s="554" t="s">
        <v>589</v>
      </c>
      <c r="B26" s="30" t="s">
        <v>13237</v>
      </c>
      <c r="C26" s="475" t="s">
        <v>397</v>
      </c>
      <c r="D26" s="56"/>
      <c r="E26" s="483">
        <v>0.65808095952024</v>
      </c>
      <c r="F26" s="29" t="s">
        <v>714</v>
      </c>
      <c r="G26" s="29" t="s">
        <v>715</v>
      </c>
      <c r="H26" s="29" t="s">
        <v>26</v>
      </c>
      <c r="I26" s="220" t="s">
        <v>13241</v>
      </c>
      <c r="J26" s="30" t="s">
        <v>28</v>
      </c>
      <c r="K26" s="220" t="s">
        <v>327</v>
      </c>
      <c r="L26" s="555"/>
      <c r="M26" s="556">
        <v>40434272.5422</v>
      </c>
      <c r="N26" s="557">
        <v>4653047.19778</v>
      </c>
      <c r="O26" s="558"/>
      <c r="P26" s="559" t="s">
        <v>147</v>
      </c>
      <c r="Q26" s="30" t="s">
        <v>13242</v>
      </c>
      <c r="R26" s="56" t="s">
        <v>13243</v>
      </c>
      <c r="S26" s="574">
        <f t="shared" si="1"/>
        <v>2.96136431784108</v>
      </c>
      <c r="T26" s="436"/>
      <c r="U26" s="330"/>
      <c r="V26" s="575"/>
      <c r="W26" s="576"/>
    </row>
    <row r="27" s="330" customFormat="1" spans="1:23">
      <c r="A27" s="554" t="s">
        <v>589</v>
      </c>
      <c r="B27" s="30" t="s">
        <v>13237</v>
      </c>
      <c r="C27" s="475" t="s">
        <v>377</v>
      </c>
      <c r="D27" s="56"/>
      <c r="E27" s="483">
        <v>2.55863568215892</v>
      </c>
      <c r="F27" s="29" t="s">
        <v>714</v>
      </c>
      <c r="G27" s="29" t="s">
        <v>715</v>
      </c>
      <c r="H27" s="29" t="s">
        <v>26</v>
      </c>
      <c r="I27" s="220" t="s">
        <v>13241</v>
      </c>
      <c r="J27" s="30" t="s">
        <v>28</v>
      </c>
      <c r="K27" s="220" t="s">
        <v>327</v>
      </c>
      <c r="L27" s="555"/>
      <c r="M27" s="556">
        <v>40432500.1616</v>
      </c>
      <c r="N27" s="557">
        <v>4649550.16591</v>
      </c>
      <c r="O27" s="558"/>
      <c r="P27" s="559" t="s">
        <v>147</v>
      </c>
      <c r="Q27" s="30" t="s">
        <v>13242</v>
      </c>
      <c r="R27" s="56" t="s">
        <v>13243</v>
      </c>
      <c r="S27" s="574">
        <f t="shared" si="1"/>
        <v>11.5138605697151</v>
      </c>
      <c r="T27" s="436"/>
      <c r="U27" s="330"/>
      <c r="V27" s="577"/>
      <c r="W27" s="578"/>
    </row>
    <row r="28" s="330" customFormat="1" spans="1:23">
      <c r="A28" s="554" t="s">
        <v>589</v>
      </c>
      <c r="B28" s="30" t="s">
        <v>13237</v>
      </c>
      <c r="C28" s="474" t="s">
        <v>1357</v>
      </c>
      <c r="D28" s="56"/>
      <c r="E28" s="483">
        <v>10.25</v>
      </c>
      <c r="F28" s="29" t="s">
        <v>714</v>
      </c>
      <c r="G28" s="29" t="s">
        <v>715</v>
      </c>
      <c r="H28" s="29" t="s">
        <v>26</v>
      </c>
      <c r="I28" s="220" t="s">
        <v>13241</v>
      </c>
      <c r="J28" s="30" t="s">
        <v>28</v>
      </c>
      <c r="K28" s="220" t="s">
        <v>327</v>
      </c>
      <c r="L28" s="555"/>
      <c r="M28" s="556">
        <v>40434507.8218</v>
      </c>
      <c r="N28" s="557">
        <v>4653048.2161</v>
      </c>
      <c r="O28" s="558"/>
      <c r="P28" s="559" t="s">
        <v>147</v>
      </c>
      <c r="Q28" s="30" t="s">
        <v>13242</v>
      </c>
      <c r="R28" s="56" t="s">
        <v>13243</v>
      </c>
      <c r="S28" s="574">
        <f t="shared" si="1"/>
        <v>46.125</v>
      </c>
      <c r="T28" s="436"/>
      <c r="U28" s="330"/>
      <c r="V28" s="577"/>
      <c r="W28" s="578"/>
    </row>
    <row r="29" s="330" customFormat="1" spans="1:23">
      <c r="A29" s="554" t="s">
        <v>589</v>
      </c>
      <c r="B29" s="30" t="s">
        <v>13237</v>
      </c>
      <c r="C29" s="474" t="s">
        <v>1388</v>
      </c>
      <c r="D29" s="56"/>
      <c r="E29" s="483">
        <v>1.32865067466267</v>
      </c>
      <c r="F29" s="29" t="s">
        <v>714</v>
      </c>
      <c r="G29" s="29" t="s">
        <v>715</v>
      </c>
      <c r="H29" s="29" t="s">
        <v>26</v>
      </c>
      <c r="I29" s="220" t="s">
        <v>13241</v>
      </c>
      <c r="J29" s="30" t="s">
        <v>28</v>
      </c>
      <c r="K29" s="220" t="s">
        <v>327</v>
      </c>
      <c r="L29" s="555"/>
      <c r="M29" s="556">
        <v>40434421.1941</v>
      </c>
      <c r="N29" s="557">
        <v>4652948.7835</v>
      </c>
      <c r="O29" s="558"/>
      <c r="P29" s="559" t="s">
        <v>147</v>
      </c>
      <c r="Q29" s="30" t="s">
        <v>13242</v>
      </c>
      <c r="R29" s="56" t="s">
        <v>13243</v>
      </c>
      <c r="S29" s="574">
        <f t="shared" si="1"/>
        <v>5.97892803598202</v>
      </c>
      <c r="T29" s="436"/>
      <c r="U29" s="330"/>
      <c r="V29" s="575"/>
      <c r="W29" s="576"/>
    </row>
    <row r="30" s="330" customFormat="1" spans="1:23">
      <c r="A30" s="554" t="s">
        <v>589</v>
      </c>
      <c r="B30" s="30" t="s">
        <v>13237</v>
      </c>
      <c r="C30" s="474" t="s">
        <v>1704</v>
      </c>
      <c r="D30" s="56"/>
      <c r="E30" s="483">
        <v>0.834497751124438</v>
      </c>
      <c r="F30" s="29" t="s">
        <v>714</v>
      </c>
      <c r="G30" s="29" t="s">
        <v>715</v>
      </c>
      <c r="H30" s="29" t="s">
        <v>26</v>
      </c>
      <c r="I30" s="220" t="s">
        <v>13241</v>
      </c>
      <c r="J30" s="30" t="s">
        <v>28</v>
      </c>
      <c r="K30" s="220" t="s">
        <v>327</v>
      </c>
      <c r="L30" s="555"/>
      <c r="M30" s="556">
        <v>40434494.5527</v>
      </c>
      <c r="N30" s="557">
        <v>4652937.05269</v>
      </c>
      <c r="O30" s="558"/>
      <c r="P30" s="560" t="s">
        <v>147</v>
      </c>
      <c r="Q30" s="30" t="s">
        <v>13242</v>
      </c>
      <c r="R30" s="56" t="s">
        <v>13243</v>
      </c>
      <c r="S30" s="574">
        <f t="shared" si="1"/>
        <v>3.75523988005997</v>
      </c>
      <c r="T30" s="436"/>
      <c r="U30" s="330"/>
      <c r="V30" s="577"/>
      <c r="W30" s="578"/>
    </row>
    <row r="31" s="330" customFormat="1" spans="1:23">
      <c r="A31" s="554" t="s">
        <v>589</v>
      </c>
      <c r="B31" s="30" t="s">
        <v>13237</v>
      </c>
      <c r="C31" s="474" t="s">
        <v>593</v>
      </c>
      <c r="D31" s="56"/>
      <c r="E31" s="483">
        <v>25.41</v>
      </c>
      <c r="F31" s="29" t="s">
        <v>714</v>
      </c>
      <c r="G31" s="29" t="s">
        <v>715</v>
      </c>
      <c r="H31" s="29" t="s">
        <v>26</v>
      </c>
      <c r="I31" s="220" t="s">
        <v>13241</v>
      </c>
      <c r="J31" s="30" t="s">
        <v>28</v>
      </c>
      <c r="K31" s="220" t="s">
        <v>327</v>
      </c>
      <c r="L31" s="555"/>
      <c r="M31" s="556">
        <v>40434313.1144</v>
      </c>
      <c r="N31" s="557">
        <v>4652942.20005</v>
      </c>
      <c r="O31" s="558"/>
      <c r="P31" s="559" t="s">
        <v>147</v>
      </c>
      <c r="Q31" s="30" t="s">
        <v>13242</v>
      </c>
      <c r="R31" s="56" t="s">
        <v>13243</v>
      </c>
      <c r="S31" s="574">
        <f t="shared" si="1"/>
        <v>114.345</v>
      </c>
      <c r="T31" s="436"/>
      <c r="U31" s="330"/>
      <c r="V31" s="453"/>
      <c r="W31" s="453"/>
    </row>
    <row r="32" s="330" customFormat="1" spans="1:23">
      <c r="A32" s="554" t="s">
        <v>589</v>
      </c>
      <c r="B32" s="30" t="s">
        <v>13237</v>
      </c>
      <c r="C32" s="474" t="s">
        <v>406</v>
      </c>
      <c r="D32" s="56"/>
      <c r="E32" s="483">
        <v>6.16</v>
      </c>
      <c r="F32" s="29" t="s">
        <v>714</v>
      </c>
      <c r="G32" s="29" t="s">
        <v>715</v>
      </c>
      <c r="H32" s="29" t="s">
        <v>26</v>
      </c>
      <c r="I32" s="220" t="s">
        <v>13241</v>
      </c>
      <c r="J32" s="30" t="s">
        <v>28</v>
      </c>
      <c r="K32" s="220" t="s">
        <v>327</v>
      </c>
      <c r="L32" s="555"/>
      <c r="M32" s="556">
        <v>40434521.0056</v>
      </c>
      <c r="N32" s="557">
        <v>4652893.85747</v>
      </c>
      <c r="O32" s="558"/>
      <c r="P32" s="559" t="s">
        <v>147</v>
      </c>
      <c r="Q32" s="30" t="s">
        <v>13242</v>
      </c>
      <c r="R32" s="56" t="s">
        <v>13243</v>
      </c>
      <c r="S32" s="574">
        <f t="shared" si="1"/>
        <v>27.72</v>
      </c>
      <c r="T32" s="436"/>
      <c r="U32" s="330"/>
      <c r="V32" s="577"/>
      <c r="W32" s="578"/>
    </row>
    <row r="33" s="330" customFormat="1" spans="1:20">
      <c r="A33" s="554" t="s">
        <v>589</v>
      </c>
      <c r="B33" s="30" t="s">
        <v>13237</v>
      </c>
      <c r="C33" s="474" t="s">
        <v>584</v>
      </c>
      <c r="D33" s="56"/>
      <c r="E33" s="483">
        <v>11.9864917541229</v>
      </c>
      <c r="F33" s="29" t="s">
        <v>714</v>
      </c>
      <c r="G33" s="29" t="s">
        <v>715</v>
      </c>
      <c r="H33" s="29" t="s">
        <v>26</v>
      </c>
      <c r="I33" s="220" t="s">
        <v>13241</v>
      </c>
      <c r="J33" s="30" t="s">
        <v>28</v>
      </c>
      <c r="K33" s="220" t="s">
        <v>327</v>
      </c>
      <c r="L33" s="555"/>
      <c r="M33" s="556">
        <v>40434393.6379</v>
      </c>
      <c r="N33" s="557">
        <v>4652688.00501</v>
      </c>
      <c r="O33" s="558"/>
      <c r="P33" s="559" t="s">
        <v>147</v>
      </c>
      <c r="Q33" s="30" t="s">
        <v>13242</v>
      </c>
      <c r="R33" s="56" t="s">
        <v>13243</v>
      </c>
      <c r="S33" s="574">
        <f t="shared" si="1"/>
        <v>53.9392128935532</v>
      </c>
      <c r="T33" s="436"/>
    </row>
    <row r="34" s="330" customFormat="1" spans="1:20">
      <c r="A34" s="554" t="s">
        <v>589</v>
      </c>
      <c r="B34" s="30" t="s">
        <v>13237</v>
      </c>
      <c r="C34" s="474" t="s">
        <v>580</v>
      </c>
      <c r="D34" s="56"/>
      <c r="E34" s="483">
        <v>39.34</v>
      </c>
      <c r="F34" s="29" t="s">
        <v>714</v>
      </c>
      <c r="G34" s="29" t="s">
        <v>715</v>
      </c>
      <c r="H34" s="29" t="s">
        <v>26</v>
      </c>
      <c r="I34" s="220" t="s">
        <v>13241</v>
      </c>
      <c r="J34" s="30" t="s">
        <v>28</v>
      </c>
      <c r="K34" s="220" t="s">
        <v>327</v>
      </c>
      <c r="L34" s="555"/>
      <c r="M34" s="556">
        <v>40434405.9091</v>
      </c>
      <c r="N34" s="557">
        <v>4652844.91671</v>
      </c>
      <c r="O34" s="558"/>
      <c r="P34" s="560" t="s">
        <v>13244</v>
      </c>
      <c r="Q34" s="30" t="s">
        <v>13242</v>
      </c>
      <c r="R34" s="56" t="s">
        <v>13243</v>
      </c>
      <c r="S34" s="574">
        <f t="shared" si="1"/>
        <v>177.03</v>
      </c>
      <c r="T34" s="436"/>
    </row>
    <row r="35" s="330" customFormat="1" spans="1:20">
      <c r="A35" s="554" t="s">
        <v>589</v>
      </c>
      <c r="B35" s="30" t="s">
        <v>13237</v>
      </c>
      <c r="C35" s="474" t="s">
        <v>1182</v>
      </c>
      <c r="D35" s="56"/>
      <c r="E35" s="483">
        <v>6.97</v>
      </c>
      <c r="F35" s="29" t="s">
        <v>714</v>
      </c>
      <c r="G35" s="29" t="s">
        <v>715</v>
      </c>
      <c r="H35" s="29" t="s">
        <v>26</v>
      </c>
      <c r="I35" s="220" t="s">
        <v>13241</v>
      </c>
      <c r="J35" s="30" t="s">
        <v>28</v>
      </c>
      <c r="K35" s="220" t="s">
        <v>327</v>
      </c>
      <c r="L35" s="555"/>
      <c r="M35" s="556">
        <v>40434464.9078</v>
      </c>
      <c r="N35" s="557">
        <v>4652785.02136</v>
      </c>
      <c r="O35" s="558"/>
      <c r="P35" s="559" t="s">
        <v>147</v>
      </c>
      <c r="Q35" s="30" t="s">
        <v>13242</v>
      </c>
      <c r="R35" s="56" t="s">
        <v>13243</v>
      </c>
      <c r="S35" s="574">
        <f t="shared" si="1"/>
        <v>31.365</v>
      </c>
      <c r="T35" s="436"/>
    </row>
    <row r="36" s="330" customFormat="1" spans="1:20">
      <c r="A36" s="554" t="s">
        <v>589</v>
      </c>
      <c r="B36" s="30" t="s">
        <v>13237</v>
      </c>
      <c r="C36" s="474" t="s">
        <v>676</v>
      </c>
      <c r="D36" s="56"/>
      <c r="E36" s="483">
        <v>8.14</v>
      </c>
      <c r="F36" s="29" t="s">
        <v>714</v>
      </c>
      <c r="G36" s="29" t="s">
        <v>715</v>
      </c>
      <c r="H36" s="29" t="s">
        <v>26</v>
      </c>
      <c r="I36" s="220" t="s">
        <v>13241</v>
      </c>
      <c r="J36" s="30" t="s">
        <v>28</v>
      </c>
      <c r="K36" s="220" t="s">
        <v>327</v>
      </c>
      <c r="L36" s="555"/>
      <c r="M36" s="556">
        <v>40434323.3067</v>
      </c>
      <c r="N36" s="557">
        <v>4653046.46864</v>
      </c>
      <c r="O36" s="558"/>
      <c r="P36" s="559" t="s">
        <v>147</v>
      </c>
      <c r="Q36" s="30" t="s">
        <v>13242</v>
      </c>
      <c r="R36" s="56" t="s">
        <v>13243</v>
      </c>
      <c r="S36" s="574">
        <f t="shared" si="1"/>
        <v>36.63</v>
      </c>
      <c r="T36" s="436"/>
    </row>
    <row r="37" s="330" customFormat="1" spans="1:20">
      <c r="A37" s="554" t="s">
        <v>589</v>
      </c>
      <c r="B37" s="30" t="s">
        <v>13237</v>
      </c>
      <c r="C37" s="474" t="s">
        <v>678</v>
      </c>
      <c r="D37" s="56"/>
      <c r="E37" s="483">
        <v>29.47</v>
      </c>
      <c r="F37" s="29" t="s">
        <v>714</v>
      </c>
      <c r="G37" s="29" t="s">
        <v>715</v>
      </c>
      <c r="H37" s="29" t="s">
        <v>26</v>
      </c>
      <c r="I37" s="220" t="s">
        <v>13241</v>
      </c>
      <c r="J37" s="30" t="s">
        <v>28</v>
      </c>
      <c r="K37" s="220" t="s">
        <v>327</v>
      </c>
      <c r="L37" s="555"/>
      <c r="M37" s="556">
        <v>40434416.8499</v>
      </c>
      <c r="N37" s="557">
        <v>4653014.61893</v>
      </c>
      <c r="O37" s="558"/>
      <c r="P37" s="559" t="s">
        <v>147</v>
      </c>
      <c r="Q37" s="30" t="s">
        <v>13242</v>
      </c>
      <c r="R37" s="56" t="s">
        <v>13243</v>
      </c>
      <c r="S37" s="574">
        <f t="shared" si="1"/>
        <v>132.615</v>
      </c>
      <c r="T37" s="436"/>
    </row>
    <row r="38" s="330" customFormat="1" spans="1:20">
      <c r="A38" s="554" t="s">
        <v>589</v>
      </c>
      <c r="B38" s="30" t="s">
        <v>13237</v>
      </c>
      <c r="C38" s="474" t="s">
        <v>401</v>
      </c>
      <c r="D38" s="56"/>
      <c r="E38" s="483">
        <v>3.19140929535232</v>
      </c>
      <c r="F38" s="29" t="s">
        <v>714</v>
      </c>
      <c r="G38" s="29" t="s">
        <v>715</v>
      </c>
      <c r="H38" s="29" t="s">
        <v>26</v>
      </c>
      <c r="I38" s="220" t="s">
        <v>13241</v>
      </c>
      <c r="J38" s="30" t="s">
        <v>28</v>
      </c>
      <c r="K38" s="220" t="s">
        <v>327</v>
      </c>
      <c r="L38" s="555"/>
      <c r="M38" s="556">
        <v>40434536.2987</v>
      </c>
      <c r="N38" s="557">
        <v>4652987.96864</v>
      </c>
      <c r="O38" s="558"/>
      <c r="P38" s="559" t="s">
        <v>147</v>
      </c>
      <c r="Q38" s="30" t="s">
        <v>13242</v>
      </c>
      <c r="R38" s="56" t="s">
        <v>13243</v>
      </c>
      <c r="S38" s="574">
        <f t="shared" si="1"/>
        <v>14.3613418290855</v>
      </c>
      <c r="T38" s="436"/>
    </row>
    <row r="39" s="330" customFormat="1" spans="1:20">
      <c r="A39" s="554" t="s">
        <v>589</v>
      </c>
      <c r="B39" s="30" t="s">
        <v>13237</v>
      </c>
      <c r="C39" s="474" t="s">
        <v>505</v>
      </c>
      <c r="D39" s="56"/>
      <c r="E39" s="483">
        <v>1.09815592203898</v>
      </c>
      <c r="F39" s="29" t="s">
        <v>714</v>
      </c>
      <c r="G39" s="29" t="s">
        <v>715</v>
      </c>
      <c r="H39" s="29" t="s">
        <v>26</v>
      </c>
      <c r="I39" s="220" t="s">
        <v>13241</v>
      </c>
      <c r="J39" s="30" t="s">
        <v>28</v>
      </c>
      <c r="K39" s="220" t="s">
        <v>327</v>
      </c>
      <c r="L39" s="555"/>
      <c r="M39" s="556">
        <v>40434472.1774</v>
      </c>
      <c r="N39" s="557">
        <v>4652972.78546</v>
      </c>
      <c r="O39" s="558"/>
      <c r="P39" s="559" t="s">
        <v>147</v>
      </c>
      <c r="Q39" s="30" t="s">
        <v>13242</v>
      </c>
      <c r="R39" s="56" t="s">
        <v>13243</v>
      </c>
      <c r="S39" s="574">
        <f t="shared" si="1"/>
        <v>4.94170164917541</v>
      </c>
      <c r="T39" s="436"/>
    </row>
    <row r="40" s="330" customFormat="1" spans="1:20">
      <c r="A40" s="554" t="s">
        <v>589</v>
      </c>
      <c r="B40" s="30" t="s">
        <v>13237</v>
      </c>
      <c r="C40" s="474" t="s">
        <v>1775</v>
      </c>
      <c r="D40" s="56"/>
      <c r="E40" s="486">
        <v>0.696131934032983</v>
      </c>
      <c r="F40" s="29" t="s">
        <v>714</v>
      </c>
      <c r="G40" s="29" t="s">
        <v>715</v>
      </c>
      <c r="H40" s="29" t="s">
        <v>26</v>
      </c>
      <c r="I40" s="220" t="s">
        <v>13241</v>
      </c>
      <c r="J40" s="30" t="s">
        <v>28</v>
      </c>
      <c r="K40" s="220" t="s">
        <v>327</v>
      </c>
      <c r="L40" s="555"/>
      <c r="M40" s="556">
        <v>40433631.3552</v>
      </c>
      <c r="N40" s="557">
        <v>4650549.71663</v>
      </c>
      <c r="O40" s="558"/>
      <c r="P40" s="560" t="s">
        <v>592</v>
      </c>
      <c r="Q40" s="30" t="s">
        <v>13242</v>
      </c>
      <c r="R40" s="56" t="s">
        <v>13243</v>
      </c>
      <c r="S40" s="574">
        <f t="shared" si="1"/>
        <v>3.13259370314842</v>
      </c>
      <c r="T40" s="436"/>
    </row>
    <row r="41" s="330" customFormat="1" spans="1:20">
      <c r="A41" s="554" t="s">
        <v>589</v>
      </c>
      <c r="B41" s="30" t="s">
        <v>13237</v>
      </c>
      <c r="C41" s="474" t="s">
        <v>492</v>
      </c>
      <c r="D41" s="56"/>
      <c r="E41" s="486">
        <v>6.98</v>
      </c>
      <c r="F41" s="29" t="s">
        <v>714</v>
      </c>
      <c r="G41" s="29" t="s">
        <v>715</v>
      </c>
      <c r="H41" s="29" t="s">
        <v>26</v>
      </c>
      <c r="I41" s="220" t="s">
        <v>13241</v>
      </c>
      <c r="J41" s="30" t="s">
        <v>28</v>
      </c>
      <c r="K41" s="220" t="s">
        <v>327</v>
      </c>
      <c r="L41" s="555"/>
      <c r="M41" s="556">
        <v>40433942.3367</v>
      </c>
      <c r="N41" s="557">
        <v>4651178.46406</v>
      </c>
      <c r="O41" s="558"/>
      <c r="P41" s="560" t="s">
        <v>592</v>
      </c>
      <c r="Q41" s="30" t="s">
        <v>13242</v>
      </c>
      <c r="R41" s="56" t="s">
        <v>13243</v>
      </c>
      <c r="S41" s="574">
        <f t="shared" si="1"/>
        <v>31.41</v>
      </c>
      <c r="T41" s="436"/>
    </row>
    <row r="42" s="330" customFormat="1" spans="1:20">
      <c r="A42" s="554" t="s">
        <v>589</v>
      </c>
      <c r="B42" s="30" t="s">
        <v>13237</v>
      </c>
      <c r="C42" s="474" t="s">
        <v>490</v>
      </c>
      <c r="D42" s="56"/>
      <c r="E42" s="486">
        <v>0.879670164917541</v>
      </c>
      <c r="F42" s="29" t="s">
        <v>714</v>
      </c>
      <c r="G42" s="29" t="s">
        <v>715</v>
      </c>
      <c r="H42" s="29" t="s">
        <v>26</v>
      </c>
      <c r="I42" s="220" t="s">
        <v>13241</v>
      </c>
      <c r="J42" s="30" t="s">
        <v>28</v>
      </c>
      <c r="K42" s="220" t="s">
        <v>327</v>
      </c>
      <c r="L42" s="555"/>
      <c r="M42" s="556">
        <v>40433767.1043</v>
      </c>
      <c r="N42" s="557">
        <v>4651201.83757</v>
      </c>
      <c r="O42" s="558"/>
      <c r="P42" s="560" t="s">
        <v>592</v>
      </c>
      <c r="Q42" s="30" t="s">
        <v>13242</v>
      </c>
      <c r="R42" s="56" t="s">
        <v>13243</v>
      </c>
      <c r="S42" s="574">
        <f t="shared" si="1"/>
        <v>3.95851574212894</v>
      </c>
      <c r="T42" s="436"/>
    </row>
    <row r="43" s="330" customFormat="1" spans="1:20">
      <c r="A43" s="554" t="s">
        <v>589</v>
      </c>
      <c r="B43" s="30" t="s">
        <v>13237</v>
      </c>
      <c r="C43" s="474" t="s">
        <v>1768</v>
      </c>
      <c r="D43" s="56"/>
      <c r="E43" s="486">
        <v>3.21098950524738</v>
      </c>
      <c r="F43" s="29" t="s">
        <v>714</v>
      </c>
      <c r="G43" s="29" t="s">
        <v>715</v>
      </c>
      <c r="H43" s="29" t="s">
        <v>26</v>
      </c>
      <c r="I43" s="220" t="s">
        <v>13241</v>
      </c>
      <c r="J43" s="30" t="s">
        <v>28</v>
      </c>
      <c r="K43" s="220" t="s">
        <v>327</v>
      </c>
      <c r="L43" s="555"/>
      <c r="M43" s="556">
        <v>40433246.7356</v>
      </c>
      <c r="N43" s="557">
        <v>4650424.08478</v>
      </c>
      <c r="O43" s="558"/>
      <c r="P43" s="560" t="s">
        <v>592</v>
      </c>
      <c r="Q43" s="30" t="s">
        <v>13242</v>
      </c>
      <c r="R43" s="56" t="s">
        <v>13243</v>
      </c>
      <c r="S43" s="574">
        <f t="shared" si="1"/>
        <v>14.4494527736132</v>
      </c>
      <c r="T43" s="436"/>
    </row>
    <row r="44" s="330" customFormat="1" spans="1:20">
      <c r="A44" s="554" t="s">
        <v>589</v>
      </c>
      <c r="B44" s="30" t="s">
        <v>13237</v>
      </c>
      <c r="C44" s="474" t="s">
        <v>1820</v>
      </c>
      <c r="D44" s="56"/>
      <c r="E44" s="486">
        <v>21.08</v>
      </c>
      <c r="F44" s="29" t="s">
        <v>714</v>
      </c>
      <c r="G44" s="29" t="s">
        <v>715</v>
      </c>
      <c r="H44" s="29" t="s">
        <v>26</v>
      </c>
      <c r="I44" s="220" t="s">
        <v>13241</v>
      </c>
      <c r="J44" s="30" t="s">
        <v>28</v>
      </c>
      <c r="K44" s="220" t="s">
        <v>327</v>
      </c>
      <c r="L44" s="555"/>
      <c r="M44" s="556">
        <v>40434000.6825</v>
      </c>
      <c r="N44" s="557">
        <v>4651040.45496</v>
      </c>
      <c r="O44" s="558"/>
      <c r="P44" s="560" t="s">
        <v>592</v>
      </c>
      <c r="Q44" s="30" t="s">
        <v>13242</v>
      </c>
      <c r="R44" s="56" t="s">
        <v>13243</v>
      </c>
      <c r="S44" s="574">
        <f t="shared" si="1"/>
        <v>94.86</v>
      </c>
      <c r="T44" s="436"/>
    </row>
    <row r="45" s="330" customFormat="1" spans="1:20">
      <c r="A45" s="554" t="s">
        <v>589</v>
      </c>
      <c r="B45" s="30" t="s">
        <v>13237</v>
      </c>
      <c r="C45" s="474" t="s">
        <v>1460</v>
      </c>
      <c r="D45" s="56"/>
      <c r="E45" s="486">
        <v>1.07385307346327</v>
      </c>
      <c r="F45" s="29" t="s">
        <v>714</v>
      </c>
      <c r="G45" s="29" t="s">
        <v>715</v>
      </c>
      <c r="H45" s="29" t="s">
        <v>26</v>
      </c>
      <c r="I45" s="220" t="s">
        <v>13241</v>
      </c>
      <c r="J45" s="30" t="s">
        <v>28</v>
      </c>
      <c r="K45" s="220" t="s">
        <v>327</v>
      </c>
      <c r="L45" s="555"/>
      <c r="M45" s="556">
        <v>40433779.2999</v>
      </c>
      <c r="N45" s="557">
        <v>4650721.86391</v>
      </c>
      <c r="O45" s="558"/>
      <c r="P45" s="560" t="s">
        <v>592</v>
      </c>
      <c r="Q45" s="30" t="s">
        <v>13242</v>
      </c>
      <c r="R45" s="56" t="s">
        <v>13243</v>
      </c>
      <c r="S45" s="574">
        <f t="shared" si="1"/>
        <v>4.83233883058471</v>
      </c>
      <c r="T45" s="436"/>
    </row>
    <row r="46" s="330" customFormat="1" spans="1:20">
      <c r="A46" s="554" t="s">
        <v>589</v>
      </c>
      <c r="B46" s="30" t="s">
        <v>13237</v>
      </c>
      <c r="C46" s="474" t="s">
        <v>668</v>
      </c>
      <c r="D46" s="56"/>
      <c r="E46" s="486">
        <v>32.5</v>
      </c>
      <c r="F46" s="29" t="s">
        <v>714</v>
      </c>
      <c r="G46" s="29" t="s">
        <v>715</v>
      </c>
      <c r="H46" s="29" t="s">
        <v>26</v>
      </c>
      <c r="I46" s="220" t="s">
        <v>13241</v>
      </c>
      <c r="J46" s="30" t="s">
        <v>28</v>
      </c>
      <c r="K46" s="220" t="s">
        <v>327</v>
      </c>
      <c r="L46" s="555"/>
      <c r="M46" s="556">
        <v>40433914.3717</v>
      </c>
      <c r="N46" s="557">
        <v>4651035.24619</v>
      </c>
      <c r="O46" s="558"/>
      <c r="P46" s="560" t="s">
        <v>592</v>
      </c>
      <c r="Q46" s="30" t="s">
        <v>13242</v>
      </c>
      <c r="R46" s="56" t="s">
        <v>13243</v>
      </c>
      <c r="S46" s="574">
        <f t="shared" si="1"/>
        <v>146.25</v>
      </c>
      <c r="T46" s="436"/>
    </row>
    <row r="47" s="330" customFormat="1" spans="1:20">
      <c r="A47" s="554" t="s">
        <v>589</v>
      </c>
      <c r="B47" s="30" t="s">
        <v>13237</v>
      </c>
      <c r="C47" s="474" t="s">
        <v>1636</v>
      </c>
      <c r="D47" s="56"/>
      <c r="E47" s="486">
        <v>11.0476311844078</v>
      </c>
      <c r="F47" s="29" t="s">
        <v>714</v>
      </c>
      <c r="G47" s="29" t="s">
        <v>715</v>
      </c>
      <c r="H47" s="29" t="s">
        <v>26</v>
      </c>
      <c r="I47" s="220" t="s">
        <v>13241</v>
      </c>
      <c r="J47" s="30" t="s">
        <v>28</v>
      </c>
      <c r="K47" s="220" t="s">
        <v>327</v>
      </c>
      <c r="L47" s="555"/>
      <c r="M47" s="556">
        <v>40433397.6196</v>
      </c>
      <c r="N47" s="557">
        <v>4650565.73505</v>
      </c>
      <c r="O47" s="558"/>
      <c r="P47" s="560" t="s">
        <v>592</v>
      </c>
      <c r="Q47" s="30" t="s">
        <v>13242</v>
      </c>
      <c r="R47" s="56" t="s">
        <v>13243</v>
      </c>
      <c r="S47" s="574">
        <f t="shared" si="1"/>
        <v>49.7143403298351</v>
      </c>
      <c r="T47" s="436"/>
    </row>
    <row r="48" s="330" customFormat="1" spans="1:20">
      <c r="A48" s="554" t="s">
        <v>589</v>
      </c>
      <c r="B48" s="30" t="s">
        <v>13237</v>
      </c>
      <c r="C48" s="474" t="s">
        <v>13245</v>
      </c>
      <c r="D48" s="56"/>
      <c r="E48" s="486">
        <v>0.654392803598201</v>
      </c>
      <c r="F48" s="29" t="s">
        <v>714</v>
      </c>
      <c r="G48" s="29" t="s">
        <v>715</v>
      </c>
      <c r="H48" s="29" t="s">
        <v>26</v>
      </c>
      <c r="I48" s="220" t="s">
        <v>13241</v>
      </c>
      <c r="J48" s="30" t="s">
        <v>28</v>
      </c>
      <c r="K48" s="220" t="s">
        <v>327</v>
      </c>
      <c r="L48" s="555"/>
      <c r="M48" s="556">
        <v>40433774.8259</v>
      </c>
      <c r="N48" s="557">
        <v>4651202.0327</v>
      </c>
      <c r="O48" s="558"/>
      <c r="P48" s="560" t="s">
        <v>592</v>
      </c>
      <c r="Q48" s="30" t="s">
        <v>13242</v>
      </c>
      <c r="R48" s="56" t="s">
        <v>13243</v>
      </c>
      <c r="S48" s="574">
        <f t="shared" si="1"/>
        <v>2.9447676161919</v>
      </c>
      <c r="T48" s="436"/>
    </row>
    <row r="49" s="330" customFormat="1" spans="1:20">
      <c r="A49" s="554" t="s">
        <v>589</v>
      </c>
      <c r="B49" s="30" t="s">
        <v>13237</v>
      </c>
      <c r="C49" s="474" t="s">
        <v>621</v>
      </c>
      <c r="D49" s="56"/>
      <c r="E49" s="486">
        <v>62.43</v>
      </c>
      <c r="F49" s="29" t="s">
        <v>714</v>
      </c>
      <c r="G49" s="29" t="s">
        <v>715</v>
      </c>
      <c r="H49" s="29" t="s">
        <v>26</v>
      </c>
      <c r="I49" s="220" t="s">
        <v>13241</v>
      </c>
      <c r="J49" s="30" t="s">
        <v>28</v>
      </c>
      <c r="K49" s="220" t="s">
        <v>327</v>
      </c>
      <c r="L49" s="555"/>
      <c r="M49" s="556">
        <v>40433135.3724</v>
      </c>
      <c r="N49" s="557">
        <v>4650446.65143</v>
      </c>
      <c r="O49" s="558"/>
      <c r="P49" s="560" t="s">
        <v>592</v>
      </c>
      <c r="Q49" s="30" t="s">
        <v>13242</v>
      </c>
      <c r="R49" s="56" t="s">
        <v>13243</v>
      </c>
      <c r="S49" s="574">
        <f t="shared" si="1"/>
        <v>280.935</v>
      </c>
      <c r="T49" s="436"/>
    </row>
    <row r="50" s="330" customFormat="1" spans="1:20">
      <c r="A50" s="554" t="s">
        <v>589</v>
      </c>
      <c r="B50" s="30" t="s">
        <v>13237</v>
      </c>
      <c r="C50" s="474" t="s">
        <v>1564</v>
      </c>
      <c r="D50" s="56"/>
      <c r="E50" s="486">
        <v>18.85</v>
      </c>
      <c r="F50" s="29" t="s">
        <v>714</v>
      </c>
      <c r="G50" s="29" t="s">
        <v>715</v>
      </c>
      <c r="H50" s="29" t="s">
        <v>26</v>
      </c>
      <c r="I50" s="220" t="s">
        <v>13241</v>
      </c>
      <c r="J50" s="30" t="s">
        <v>28</v>
      </c>
      <c r="K50" s="220" t="s">
        <v>327</v>
      </c>
      <c r="L50" s="555"/>
      <c r="M50" s="556">
        <v>40433377.5921</v>
      </c>
      <c r="N50" s="557">
        <v>4650461.71342</v>
      </c>
      <c r="O50" s="558"/>
      <c r="P50" s="560" t="s">
        <v>592</v>
      </c>
      <c r="Q50" s="30" t="s">
        <v>13242</v>
      </c>
      <c r="R50" s="56" t="s">
        <v>13243</v>
      </c>
      <c r="S50" s="574">
        <f t="shared" si="1"/>
        <v>84.825</v>
      </c>
      <c r="T50" s="436"/>
    </row>
    <row r="51" s="330" customFormat="1" spans="1:20">
      <c r="A51" s="554" t="s">
        <v>589</v>
      </c>
      <c r="B51" s="30" t="s">
        <v>13237</v>
      </c>
      <c r="C51" s="475" t="s">
        <v>611</v>
      </c>
      <c r="D51" s="56"/>
      <c r="E51" s="486">
        <v>10.3</v>
      </c>
      <c r="F51" s="29" t="s">
        <v>714</v>
      </c>
      <c r="G51" s="29" t="s">
        <v>715</v>
      </c>
      <c r="H51" s="29" t="s">
        <v>26</v>
      </c>
      <c r="I51" s="220" t="s">
        <v>13241</v>
      </c>
      <c r="J51" s="30" t="s">
        <v>28</v>
      </c>
      <c r="K51" s="220" t="s">
        <v>327</v>
      </c>
      <c r="L51" s="555"/>
      <c r="M51" s="559">
        <v>40433130.8559</v>
      </c>
      <c r="N51" s="559">
        <v>4650596.67628</v>
      </c>
      <c r="O51" s="558"/>
      <c r="P51" s="559" t="s">
        <v>592</v>
      </c>
      <c r="Q51" s="30" t="s">
        <v>13242</v>
      </c>
      <c r="R51" s="56" t="s">
        <v>13243</v>
      </c>
      <c r="S51" s="574">
        <f t="shared" si="1"/>
        <v>46.35</v>
      </c>
      <c r="T51" s="436"/>
    </row>
    <row r="52" s="330" customFormat="1" spans="1:20">
      <c r="A52" s="554" t="s">
        <v>589</v>
      </c>
      <c r="B52" s="30" t="s">
        <v>13237</v>
      </c>
      <c r="C52" s="475" t="s">
        <v>610</v>
      </c>
      <c r="D52" s="56"/>
      <c r="E52" s="486">
        <v>152.89</v>
      </c>
      <c r="F52" s="29" t="s">
        <v>714</v>
      </c>
      <c r="G52" s="29" t="s">
        <v>715</v>
      </c>
      <c r="H52" s="29" t="s">
        <v>26</v>
      </c>
      <c r="I52" s="220" t="s">
        <v>13241</v>
      </c>
      <c r="J52" s="30" t="s">
        <v>28</v>
      </c>
      <c r="K52" s="220" t="s">
        <v>327</v>
      </c>
      <c r="L52" s="555"/>
      <c r="M52" s="556">
        <v>40433665.968</v>
      </c>
      <c r="N52" s="557">
        <v>4650749.94163</v>
      </c>
      <c r="O52" s="558"/>
      <c r="P52" s="560" t="s">
        <v>592</v>
      </c>
      <c r="Q52" s="30" t="s">
        <v>13242</v>
      </c>
      <c r="R52" s="56" t="s">
        <v>13243</v>
      </c>
      <c r="S52" s="574">
        <f t="shared" si="1"/>
        <v>688.005</v>
      </c>
      <c r="T52" s="436"/>
    </row>
    <row r="53" s="330" customFormat="1" spans="1:20">
      <c r="A53" s="554" t="s">
        <v>589</v>
      </c>
      <c r="B53" s="30" t="s">
        <v>13237</v>
      </c>
      <c r="C53" s="475" t="s">
        <v>13246</v>
      </c>
      <c r="D53" s="56"/>
      <c r="E53" s="486">
        <v>21.97</v>
      </c>
      <c r="F53" s="29" t="s">
        <v>714</v>
      </c>
      <c r="G53" s="29" t="s">
        <v>715</v>
      </c>
      <c r="H53" s="29" t="s">
        <v>26</v>
      </c>
      <c r="I53" s="220" t="s">
        <v>13241</v>
      </c>
      <c r="J53" s="30" t="s">
        <v>28</v>
      </c>
      <c r="K53" s="220" t="s">
        <v>327</v>
      </c>
      <c r="L53" s="555"/>
      <c r="M53" s="559">
        <v>40434099.9455</v>
      </c>
      <c r="N53" s="559">
        <v>4651341.17276</v>
      </c>
      <c r="O53" s="558"/>
      <c r="P53" s="560" t="s">
        <v>592</v>
      </c>
      <c r="Q53" s="30" t="s">
        <v>13242</v>
      </c>
      <c r="R53" s="56" t="s">
        <v>13243</v>
      </c>
      <c r="S53" s="574">
        <f t="shared" si="1"/>
        <v>98.865</v>
      </c>
      <c r="T53" s="436"/>
    </row>
    <row r="54" s="330" customFormat="1" spans="1:20">
      <c r="A54" s="554" t="s">
        <v>589</v>
      </c>
      <c r="B54" s="30" t="s">
        <v>13237</v>
      </c>
      <c r="C54" s="221" t="s">
        <v>1413</v>
      </c>
      <c r="D54" s="56"/>
      <c r="E54" s="484">
        <v>9.88</v>
      </c>
      <c r="F54" s="29" t="s">
        <v>714</v>
      </c>
      <c r="G54" s="29" t="s">
        <v>715</v>
      </c>
      <c r="H54" s="29" t="s">
        <v>186</v>
      </c>
      <c r="I54" s="220" t="s">
        <v>1101</v>
      </c>
      <c r="J54" s="30" t="s">
        <v>28</v>
      </c>
      <c r="K54" s="220" t="s">
        <v>29</v>
      </c>
      <c r="L54" s="555"/>
      <c r="M54" s="556">
        <v>40434297.7584</v>
      </c>
      <c r="N54" s="557">
        <v>4652154.70736</v>
      </c>
      <c r="O54" s="558"/>
      <c r="P54" s="560" t="s">
        <v>13244</v>
      </c>
      <c r="Q54" s="30" t="s">
        <v>13242</v>
      </c>
      <c r="R54" s="56" t="s">
        <v>13243</v>
      </c>
      <c r="S54" s="574">
        <f t="shared" si="1"/>
        <v>44.46</v>
      </c>
      <c r="T54" s="436"/>
    </row>
    <row r="55" s="330" customFormat="1" spans="1:20">
      <c r="A55" s="554" t="s">
        <v>589</v>
      </c>
      <c r="B55" s="30" t="s">
        <v>13237</v>
      </c>
      <c r="C55" s="476" t="s">
        <v>382</v>
      </c>
      <c r="D55" s="56"/>
      <c r="E55" s="483">
        <v>6.07</v>
      </c>
      <c r="F55" s="29" t="s">
        <v>714</v>
      </c>
      <c r="G55" s="29" t="s">
        <v>715</v>
      </c>
      <c r="H55" s="29" t="s">
        <v>186</v>
      </c>
      <c r="I55" s="220" t="s">
        <v>13241</v>
      </c>
      <c r="J55" s="30" t="s">
        <v>28</v>
      </c>
      <c r="K55" s="220" t="s">
        <v>327</v>
      </c>
      <c r="L55" s="555"/>
      <c r="M55" s="556">
        <v>40433996.2219</v>
      </c>
      <c r="N55" s="557">
        <v>4652748.82581</v>
      </c>
      <c r="O55" s="558"/>
      <c r="P55" s="561" t="s">
        <v>147</v>
      </c>
      <c r="Q55" s="30" t="s">
        <v>13242</v>
      </c>
      <c r="R55" s="56" t="s">
        <v>13243</v>
      </c>
      <c r="S55" s="574">
        <f t="shared" si="1"/>
        <v>27.315</v>
      </c>
      <c r="T55" s="436"/>
    </row>
    <row r="56" s="330" customFormat="1" spans="1:20">
      <c r="A56" s="554" t="s">
        <v>589</v>
      </c>
      <c r="B56" s="30" t="s">
        <v>13237</v>
      </c>
      <c r="C56" s="476" t="s">
        <v>420</v>
      </c>
      <c r="D56" s="56"/>
      <c r="E56" s="483">
        <v>28</v>
      </c>
      <c r="F56" s="29" t="s">
        <v>714</v>
      </c>
      <c r="G56" s="29" t="s">
        <v>715</v>
      </c>
      <c r="H56" s="29" t="s">
        <v>26</v>
      </c>
      <c r="I56" s="220" t="s">
        <v>13241</v>
      </c>
      <c r="J56" s="30" t="s">
        <v>28</v>
      </c>
      <c r="K56" s="220" t="s">
        <v>327</v>
      </c>
      <c r="L56" s="555"/>
      <c r="M56" s="556">
        <v>40433997.1864</v>
      </c>
      <c r="N56" s="557">
        <v>4652414.5907</v>
      </c>
      <c r="O56" s="558"/>
      <c r="P56" s="559" t="s">
        <v>147</v>
      </c>
      <c r="Q56" s="30" t="s">
        <v>13242</v>
      </c>
      <c r="R56" s="56" t="s">
        <v>13243</v>
      </c>
      <c r="S56" s="574">
        <f t="shared" si="1"/>
        <v>126</v>
      </c>
      <c r="T56" s="436"/>
    </row>
    <row r="57" s="330" customFormat="1" spans="1:20">
      <c r="A57" s="554" t="s">
        <v>589</v>
      </c>
      <c r="B57" s="30" t="s">
        <v>13237</v>
      </c>
      <c r="C57" s="476" t="s">
        <v>518</v>
      </c>
      <c r="D57" s="56"/>
      <c r="E57" s="483">
        <v>17.73</v>
      </c>
      <c r="F57" s="29" t="s">
        <v>714</v>
      </c>
      <c r="G57" s="29" t="s">
        <v>715</v>
      </c>
      <c r="H57" s="29" t="s">
        <v>26</v>
      </c>
      <c r="I57" s="220" t="s">
        <v>13241</v>
      </c>
      <c r="J57" s="30" t="s">
        <v>28</v>
      </c>
      <c r="K57" s="220" t="s">
        <v>327</v>
      </c>
      <c r="L57" s="555"/>
      <c r="M57" s="556">
        <v>40433838.7508</v>
      </c>
      <c r="N57" s="557">
        <v>4652426.18412</v>
      </c>
      <c r="O57" s="558"/>
      <c r="P57" s="561" t="s">
        <v>147</v>
      </c>
      <c r="Q57" s="30" t="s">
        <v>13242</v>
      </c>
      <c r="R57" s="56" t="s">
        <v>13243</v>
      </c>
      <c r="S57" s="574">
        <f t="shared" si="1"/>
        <v>79.785</v>
      </c>
      <c r="T57" s="436"/>
    </row>
    <row r="58" s="330" customFormat="1" spans="1:20">
      <c r="A58" s="554" t="s">
        <v>589</v>
      </c>
      <c r="B58" s="30" t="s">
        <v>13237</v>
      </c>
      <c r="C58" s="476" t="s">
        <v>519</v>
      </c>
      <c r="D58" s="56"/>
      <c r="E58" s="483">
        <v>1.63640179910045</v>
      </c>
      <c r="F58" s="29" t="s">
        <v>714</v>
      </c>
      <c r="G58" s="29" t="s">
        <v>715</v>
      </c>
      <c r="H58" s="29" t="s">
        <v>26</v>
      </c>
      <c r="I58" s="220" t="s">
        <v>13241</v>
      </c>
      <c r="J58" s="30" t="s">
        <v>28</v>
      </c>
      <c r="K58" s="220" t="s">
        <v>327</v>
      </c>
      <c r="L58" s="555"/>
      <c r="M58" s="556">
        <v>40433890.4038</v>
      </c>
      <c r="N58" s="557">
        <v>4652347.77881</v>
      </c>
      <c r="O58" s="558"/>
      <c r="P58" s="561" t="s">
        <v>147</v>
      </c>
      <c r="Q58" s="30" t="s">
        <v>13242</v>
      </c>
      <c r="R58" s="56" t="s">
        <v>13243</v>
      </c>
      <c r="S58" s="574">
        <f t="shared" si="1"/>
        <v>7.36380809595202</v>
      </c>
      <c r="T58" s="436"/>
    </row>
    <row r="59" s="330" customFormat="1" spans="1:20">
      <c r="A59" s="554" t="s">
        <v>589</v>
      </c>
      <c r="B59" s="30" t="s">
        <v>13237</v>
      </c>
      <c r="C59" s="476" t="s">
        <v>604</v>
      </c>
      <c r="D59" s="56"/>
      <c r="E59" s="483">
        <v>21.38</v>
      </c>
      <c r="F59" s="29" t="s">
        <v>714</v>
      </c>
      <c r="G59" s="29" t="s">
        <v>715</v>
      </c>
      <c r="H59" s="29" t="s">
        <v>26</v>
      </c>
      <c r="I59" s="220" t="s">
        <v>13241</v>
      </c>
      <c r="J59" s="30" t="s">
        <v>28</v>
      </c>
      <c r="K59" s="220" t="s">
        <v>327</v>
      </c>
      <c r="L59" s="555"/>
      <c r="M59" s="556">
        <v>40434016.4786</v>
      </c>
      <c r="N59" s="557">
        <v>4652483.86976</v>
      </c>
      <c r="O59" s="558"/>
      <c r="P59" s="561" t="s">
        <v>147</v>
      </c>
      <c r="Q59" s="30" t="s">
        <v>13242</v>
      </c>
      <c r="R59" s="56" t="s">
        <v>13243</v>
      </c>
      <c r="S59" s="574">
        <f t="shared" si="1"/>
        <v>96.21</v>
      </c>
      <c r="T59" s="436"/>
    </row>
    <row r="60" s="330" customFormat="1" spans="1:20">
      <c r="A60" s="554" t="s">
        <v>589</v>
      </c>
      <c r="B60" s="30" t="s">
        <v>13237</v>
      </c>
      <c r="C60" s="476" t="s">
        <v>1322</v>
      </c>
      <c r="D60" s="541"/>
      <c r="E60" s="483">
        <v>0.674152923538231</v>
      </c>
      <c r="F60" s="29" t="s">
        <v>714</v>
      </c>
      <c r="G60" s="29" t="s">
        <v>715</v>
      </c>
      <c r="H60" s="29" t="s">
        <v>26</v>
      </c>
      <c r="I60" s="220" t="s">
        <v>13241</v>
      </c>
      <c r="J60" s="30" t="s">
        <v>28</v>
      </c>
      <c r="K60" s="220" t="s">
        <v>327</v>
      </c>
      <c r="L60" s="555"/>
      <c r="M60" s="556">
        <v>40433902.5935</v>
      </c>
      <c r="N60" s="557">
        <v>4652330.84901</v>
      </c>
      <c r="O60" s="555"/>
      <c r="P60" s="561" t="s">
        <v>147</v>
      </c>
      <c r="Q60" s="30" t="s">
        <v>13242</v>
      </c>
      <c r="R60" s="56" t="s">
        <v>13243</v>
      </c>
      <c r="S60" s="574">
        <f t="shared" si="1"/>
        <v>3.03368815592204</v>
      </c>
      <c r="T60" s="436"/>
    </row>
    <row r="61" s="330" customFormat="1" spans="1:20">
      <c r="A61" s="554" t="s">
        <v>589</v>
      </c>
      <c r="B61" s="30" t="s">
        <v>13237</v>
      </c>
      <c r="C61" s="476" t="s">
        <v>516</v>
      </c>
      <c r="D61" s="541"/>
      <c r="E61" s="483">
        <v>35.74</v>
      </c>
      <c r="F61" s="29" t="s">
        <v>714</v>
      </c>
      <c r="G61" s="29" t="s">
        <v>715</v>
      </c>
      <c r="H61" s="29" t="s">
        <v>26</v>
      </c>
      <c r="I61" s="220" t="s">
        <v>13241</v>
      </c>
      <c r="J61" s="30" t="s">
        <v>28</v>
      </c>
      <c r="K61" s="220" t="s">
        <v>327</v>
      </c>
      <c r="L61" s="555"/>
      <c r="M61" s="556">
        <v>40433915.5881</v>
      </c>
      <c r="N61" s="557">
        <v>4652602.33707</v>
      </c>
      <c r="O61" s="555"/>
      <c r="P61" s="561" t="s">
        <v>147</v>
      </c>
      <c r="Q61" s="30" t="s">
        <v>13242</v>
      </c>
      <c r="R61" s="56" t="s">
        <v>13243</v>
      </c>
      <c r="S61" s="574">
        <f t="shared" si="1"/>
        <v>160.83</v>
      </c>
      <c r="T61" s="436"/>
    </row>
    <row r="62" s="330" customFormat="1" spans="1:20">
      <c r="A62" s="554" t="s">
        <v>589</v>
      </c>
      <c r="B62" s="30" t="s">
        <v>13237</v>
      </c>
      <c r="C62" s="476" t="s">
        <v>602</v>
      </c>
      <c r="D62" s="541"/>
      <c r="E62" s="483">
        <v>10.0495502248876</v>
      </c>
      <c r="F62" s="29" t="s">
        <v>714</v>
      </c>
      <c r="G62" s="29" t="s">
        <v>715</v>
      </c>
      <c r="H62" s="29" t="s">
        <v>26</v>
      </c>
      <c r="I62" s="220" t="s">
        <v>13241</v>
      </c>
      <c r="J62" s="30" t="s">
        <v>28</v>
      </c>
      <c r="K62" s="220" t="s">
        <v>327</v>
      </c>
      <c r="L62" s="555"/>
      <c r="M62" s="556">
        <v>40433995.2302</v>
      </c>
      <c r="N62" s="557">
        <v>4652507.27473</v>
      </c>
      <c r="O62" s="555"/>
      <c r="P62" s="559" t="s">
        <v>147</v>
      </c>
      <c r="Q62" s="30" t="s">
        <v>13242</v>
      </c>
      <c r="R62" s="56" t="s">
        <v>13243</v>
      </c>
      <c r="S62" s="574">
        <f t="shared" si="1"/>
        <v>45.222976011994</v>
      </c>
      <c r="T62" s="436"/>
    </row>
    <row r="63" s="330" customFormat="1" spans="1:20">
      <c r="A63" s="554" t="s">
        <v>589</v>
      </c>
      <c r="B63" s="30" t="s">
        <v>13237</v>
      </c>
      <c r="C63" s="476" t="s">
        <v>414</v>
      </c>
      <c r="D63" s="541"/>
      <c r="E63" s="483">
        <v>0.743073463268366</v>
      </c>
      <c r="F63" s="29" t="s">
        <v>714</v>
      </c>
      <c r="G63" s="29" t="s">
        <v>715</v>
      </c>
      <c r="H63" s="29" t="s">
        <v>26</v>
      </c>
      <c r="I63" s="220" t="s">
        <v>13241</v>
      </c>
      <c r="J63" s="30" t="s">
        <v>28</v>
      </c>
      <c r="K63" s="220" t="s">
        <v>327</v>
      </c>
      <c r="L63" s="555"/>
      <c r="M63" s="556">
        <v>40433844.7771</v>
      </c>
      <c r="N63" s="557">
        <v>4652573.09146</v>
      </c>
      <c r="O63" s="555"/>
      <c r="P63" s="559" t="s">
        <v>147</v>
      </c>
      <c r="Q63" s="30" t="s">
        <v>13242</v>
      </c>
      <c r="R63" s="56" t="s">
        <v>13243</v>
      </c>
      <c r="S63" s="574">
        <f t="shared" si="1"/>
        <v>3.34383058470765</v>
      </c>
      <c r="T63" s="436"/>
    </row>
    <row r="64" s="330" customFormat="1" spans="1:20">
      <c r="A64" s="554" t="s">
        <v>589</v>
      </c>
      <c r="B64" s="30" t="s">
        <v>13237</v>
      </c>
      <c r="C64" s="476" t="s">
        <v>601</v>
      </c>
      <c r="D64" s="541"/>
      <c r="E64" s="483">
        <v>11.14</v>
      </c>
      <c r="F64" s="29" t="s">
        <v>714</v>
      </c>
      <c r="G64" s="29" t="s">
        <v>715</v>
      </c>
      <c r="H64" s="29" t="s">
        <v>26</v>
      </c>
      <c r="I64" s="220" t="s">
        <v>13241</v>
      </c>
      <c r="J64" s="30" t="s">
        <v>28</v>
      </c>
      <c r="K64" s="220" t="s">
        <v>327</v>
      </c>
      <c r="L64" s="555"/>
      <c r="M64" s="556">
        <v>40433964.4713</v>
      </c>
      <c r="N64" s="557">
        <v>4652700.75651</v>
      </c>
      <c r="O64" s="555"/>
      <c r="P64" s="561" t="s">
        <v>147</v>
      </c>
      <c r="Q64" s="30" t="s">
        <v>13242</v>
      </c>
      <c r="R64" s="56" t="s">
        <v>13243</v>
      </c>
      <c r="S64" s="574">
        <f t="shared" si="1"/>
        <v>50.13</v>
      </c>
      <c r="T64" s="436"/>
    </row>
    <row r="65" s="330" customFormat="1" spans="1:20">
      <c r="A65" s="554" t="s">
        <v>589</v>
      </c>
      <c r="B65" s="30" t="s">
        <v>13237</v>
      </c>
      <c r="C65" s="476" t="s">
        <v>13247</v>
      </c>
      <c r="D65" s="541"/>
      <c r="E65" s="483">
        <v>0.282808783826087</v>
      </c>
      <c r="F65" s="29" t="s">
        <v>714</v>
      </c>
      <c r="G65" s="29" t="s">
        <v>715</v>
      </c>
      <c r="H65" s="29" t="s">
        <v>26</v>
      </c>
      <c r="I65" s="220" t="s">
        <v>13241</v>
      </c>
      <c r="J65" s="30" t="s">
        <v>28</v>
      </c>
      <c r="K65" s="220" t="s">
        <v>327</v>
      </c>
      <c r="L65" s="555"/>
      <c r="M65" s="556">
        <v>40434036.1462</v>
      </c>
      <c r="N65" s="557">
        <v>4652622.56591</v>
      </c>
      <c r="O65" s="555"/>
      <c r="P65" s="561" t="s">
        <v>147</v>
      </c>
      <c r="Q65" s="30" t="s">
        <v>33</v>
      </c>
      <c r="R65" s="56" t="s">
        <v>34</v>
      </c>
      <c r="S65" s="574">
        <f t="shared" si="1"/>
        <v>1.27263952721739</v>
      </c>
      <c r="T65" s="436"/>
    </row>
    <row r="66" s="330" customFormat="1" spans="1:20">
      <c r="A66" s="554" t="s">
        <v>589</v>
      </c>
      <c r="B66" s="30" t="s">
        <v>13237</v>
      </c>
      <c r="C66" s="476" t="s">
        <v>418</v>
      </c>
      <c r="D66" s="541"/>
      <c r="E66" s="483">
        <v>80.44</v>
      </c>
      <c r="F66" s="29" t="s">
        <v>714</v>
      </c>
      <c r="G66" s="29" t="s">
        <v>715</v>
      </c>
      <c r="H66" s="29" t="s">
        <v>26</v>
      </c>
      <c r="I66" s="220" t="s">
        <v>13241</v>
      </c>
      <c r="J66" s="30" t="s">
        <v>28</v>
      </c>
      <c r="K66" s="220" t="s">
        <v>327</v>
      </c>
      <c r="L66" s="555"/>
      <c r="M66" s="556">
        <v>40434316.6458</v>
      </c>
      <c r="N66" s="557">
        <v>4652435.72485</v>
      </c>
      <c r="O66" s="555"/>
      <c r="P66" s="561" t="s">
        <v>147</v>
      </c>
      <c r="Q66" s="30" t="s">
        <v>13242</v>
      </c>
      <c r="R66" s="56" t="s">
        <v>13243</v>
      </c>
      <c r="S66" s="574">
        <f t="shared" si="1"/>
        <v>361.98</v>
      </c>
      <c r="T66" s="436"/>
    </row>
    <row r="67" s="330" customFormat="1" spans="1:20">
      <c r="A67" s="554" t="s">
        <v>589</v>
      </c>
      <c r="B67" s="30" t="s">
        <v>13237</v>
      </c>
      <c r="C67" s="476" t="s">
        <v>1355</v>
      </c>
      <c r="D67" s="541"/>
      <c r="E67" s="483">
        <v>30.24</v>
      </c>
      <c r="F67" s="29" t="s">
        <v>714</v>
      </c>
      <c r="G67" s="29" t="s">
        <v>715</v>
      </c>
      <c r="H67" s="29" t="s">
        <v>26</v>
      </c>
      <c r="I67" s="220" t="s">
        <v>13241</v>
      </c>
      <c r="J67" s="30" t="s">
        <v>28</v>
      </c>
      <c r="K67" s="220" t="s">
        <v>327</v>
      </c>
      <c r="L67" s="555"/>
      <c r="M67" s="556">
        <v>40434432.0497</v>
      </c>
      <c r="N67" s="557">
        <v>4652465.87451</v>
      </c>
      <c r="O67" s="555"/>
      <c r="P67" s="559" t="s">
        <v>147</v>
      </c>
      <c r="Q67" s="30" t="s">
        <v>13242</v>
      </c>
      <c r="R67" s="56" t="s">
        <v>13243</v>
      </c>
      <c r="S67" s="574">
        <f t="shared" si="1"/>
        <v>136.08</v>
      </c>
      <c r="T67" s="436"/>
    </row>
    <row r="68" s="330" customFormat="1" spans="1:20">
      <c r="A68" s="554" t="s">
        <v>589</v>
      </c>
      <c r="B68" s="30" t="s">
        <v>13237</v>
      </c>
      <c r="C68" s="476" t="s">
        <v>525</v>
      </c>
      <c r="D68" s="541"/>
      <c r="E68" s="483">
        <v>14.8772713643178</v>
      </c>
      <c r="F68" s="29" t="s">
        <v>714</v>
      </c>
      <c r="G68" s="29" t="s">
        <v>715</v>
      </c>
      <c r="H68" s="29" t="s">
        <v>26</v>
      </c>
      <c r="I68" s="220" t="s">
        <v>1101</v>
      </c>
      <c r="J68" s="30" t="s">
        <v>28</v>
      </c>
      <c r="K68" s="220" t="s">
        <v>29</v>
      </c>
      <c r="L68" s="555"/>
      <c r="M68" s="556">
        <v>40434392.0618</v>
      </c>
      <c r="N68" s="557">
        <v>4652209.16268</v>
      </c>
      <c r="O68" s="555"/>
      <c r="P68" s="559" t="s">
        <v>147</v>
      </c>
      <c r="Q68" s="30" t="s">
        <v>13242</v>
      </c>
      <c r="R68" s="56" t="s">
        <v>13243</v>
      </c>
      <c r="S68" s="574">
        <f t="shared" si="1"/>
        <v>66.9477211394303</v>
      </c>
      <c r="T68" s="436"/>
    </row>
    <row r="69" s="330" customFormat="1" spans="1:20">
      <c r="A69" s="554" t="s">
        <v>589</v>
      </c>
      <c r="B69" s="30" t="s">
        <v>13237</v>
      </c>
      <c r="C69" s="221" t="s">
        <v>1413</v>
      </c>
      <c r="D69" s="541"/>
      <c r="E69" s="484">
        <v>19.7464</v>
      </c>
      <c r="F69" s="29" t="s">
        <v>714</v>
      </c>
      <c r="G69" s="29" t="s">
        <v>715</v>
      </c>
      <c r="H69" s="29" t="s">
        <v>26</v>
      </c>
      <c r="I69" s="220" t="s">
        <v>1101</v>
      </c>
      <c r="J69" s="30" t="s">
        <v>28</v>
      </c>
      <c r="K69" s="220" t="s">
        <v>29</v>
      </c>
      <c r="L69" s="555"/>
      <c r="M69" s="556">
        <v>40434297.7584</v>
      </c>
      <c r="N69" s="557">
        <v>4652154.70736</v>
      </c>
      <c r="O69" s="555"/>
      <c r="P69" s="560" t="s">
        <v>13244</v>
      </c>
      <c r="Q69" s="30" t="s">
        <v>13242</v>
      </c>
      <c r="R69" s="56" t="s">
        <v>13243</v>
      </c>
      <c r="S69" s="574">
        <f t="shared" si="1"/>
        <v>88.8588</v>
      </c>
      <c r="T69" s="436"/>
    </row>
    <row r="70" s="330" customFormat="1" spans="1:20">
      <c r="A70" s="554" t="s">
        <v>589</v>
      </c>
      <c r="B70" s="30" t="s">
        <v>13237</v>
      </c>
      <c r="C70" s="476" t="s">
        <v>552</v>
      </c>
      <c r="D70" s="541"/>
      <c r="E70" s="483">
        <v>2.36221889055472</v>
      </c>
      <c r="F70" s="29" t="s">
        <v>714</v>
      </c>
      <c r="G70" s="29" t="s">
        <v>715</v>
      </c>
      <c r="H70" s="29" t="s">
        <v>26</v>
      </c>
      <c r="I70" s="220" t="s">
        <v>13241</v>
      </c>
      <c r="J70" s="30" t="s">
        <v>28</v>
      </c>
      <c r="K70" s="220" t="s">
        <v>327</v>
      </c>
      <c r="L70" s="555"/>
      <c r="M70" s="556">
        <v>40433810.6052</v>
      </c>
      <c r="N70" s="557">
        <v>4651279.91043</v>
      </c>
      <c r="O70" s="555"/>
      <c r="P70" s="561" t="s">
        <v>147</v>
      </c>
      <c r="Q70" s="30" t="s">
        <v>13242</v>
      </c>
      <c r="R70" s="56" t="s">
        <v>13243</v>
      </c>
      <c r="S70" s="574">
        <f t="shared" si="1"/>
        <v>10.6299850074963</v>
      </c>
      <c r="T70" s="436"/>
    </row>
    <row r="71" s="330" customFormat="1" spans="1:20">
      <c r="A71" s="554" t="s">
        <v>589</v>
      </c>
      <c r="B71" s="30" t="s">
        <v>13237</v>
      </c>
      <c r="C71" s="476" t="s">
        <v>483</v>
      </c>
      <c r="D71" s="541"/>
      <c r="E71" s="483">
        <v>1.21059970014993</v>
      </c>
      <c r="F71" s="29" t="s">
        <v>714</v>
      </c>
      <c r="G71" s="29" t="s">
        <v>715</v>
      </c>
      <c r="H71" s="29" t="s">
        <v>26</v>
      </c>
      <c r="I71" s="220" t="s">
        <v>13241</v>
      </c>
      <c r="J71" s="30" t="s">
        <v>28</v>
      </c>
      <c r="K71" s="220" t="s">
        <v>327</v>
      </c>
      <c r="L71" s="555"/>
      <c r="M71" s="556">
        <v>40433782.3611</v>
      </c>
      <c r="N71" s="557">
        <v>4651267.80631</v>
      </c>
      <c r="O71" s="555"/>
      <c r="P71" s="561" t="s">
        <v>147</v>
      </c>
      <c r="Q71" s="30" t="s">
        <v>13242</v>
      </c>
      <c r="R71" s="56" t="s">
        <v>13243</v>
      </c>
      <c r="S71" s="574">
        <f t="shared" si="1"/>
        <v>5.44769865067466</v>
      </c>
      <c r="T71" s="436"/>
    </row>
    <row r="72" s="330" customFormat="1" spans="1:20">
      <c r="A72" s="554" t="s">
        <v>589</v>
      </c>
      <c r="B72" s="30" t="s">
        <v>13237</v>
      </c>
      <c r="C72" s="476" t="s">
        <v>540</v>
      </c>
      <c r="D72" s="541"/>
      <c r="E72" s="483">
        <v>152.17</v>
      </c>
      <c r="F72" s="29" t="s">
        <v>714</v>
      </c>
      <c r="G72" s="29" t="s">
        <v>715</v>
      </c>
      <c r="H72" s="29" t="s">
        <v>26</v>
      </c>
      <c r="I72" s="220" t="s">
        <v>13241</v>
      </c>
      <c r="J72" s="30" t="s">
        <v>28</v>
      </c>
      <c r="K72" s="220" t="s">
        <v>327</v>
      </c>
      <c r="L72" s="555"/>
      <c r="M72" s="556">
        <v>40433931.7232</v>
      </c>
      <c r="N72" s="557">
        <v>4651386.19795</v>
      </c>
      <c r="O72" s="555"/>
      <c r="P72" s="561" t="s">
        <v>147</v>
      </c>
      <c r="Q72" s="30" t="s">
        <v>13242</v>
      </c>
      <c r="R72" s="56" t="s">
        <v>13243</v>
      </c>
      <c r="S72" s="574">
        <f t="shared" si="1"/>
        <v>684.765</v>
      </c>
      <c r="T72" s="436"/>
    </row>
    <row r="73" s="330" customFormat="1" spans="1:20">
      <c r="A73" s="554" t="s">
        <v>589</v>
      </c>
      <c r="B73" s="30" t="s">
        <v>13237</v>
      </c>
      <c r="C73" s="476" t="s">
        <v>566</v>
      </c>
      <c r="D73" s="541"/>
      <c r="E73" s="483">
        <v>132.33</v>
      </c>
      <c r="F73" s="29" t="s">
        <v>714</v>
      </c>
      <c r="G73" s="29" t="s">
        <v>715</v>
      </c>
      <c r="H73" s="29" t="s">
        <v>26</v>
      </c>
      <c r="I73" s="220" t="s">
        <v>13241</v>
      </c>
      <c r="J73" s="30" t="s">
        <v>28</v>
      </c>
      <c r="K73" s="220" t="s">
        <v>327</v>
      </c>
      <c r="L73" s="555"/>
      <c r="M73" s="556">
        <v>40434122.6343</v>
      </c>
      <c r="N73" s="557">
        <v>4651662.86441</v>
      </c>
      <c r="O73" s="555"/>
      <c r="P73" s="560" t="s">
        <v>13244</v>
      </c>
      <c r="Q73" s="30" t="s">
        <v>13242</v>
      </c>
      <c r="R73" s="56" t="s">
        <v>13243</v>
      </c>
      <c r="S73" s="574">
        <f t="shared" si="1"/>
        <v>595.485</v>
      </c>
      <c r="T73" s="436"/>
    </row>
    <row r="74" s="330" customFormat="1" spans="1:20">
      <c r="A74" s="554" t="s">
        <v>589</v>
      </c>
      <c r="B74" s="30" t="s">
        <v>13237</v>
      </c>
      <c r="C74" s="476" t="s">
        <v>544</v>
      </c>
      <c r="D74" s="541"/>
      <c r="E74" s="483">
        <v>1.74017991004498</v>
      </c>
      <c r="F74" s="29" t="s">
        <v>714</v>
      </c>
      <c r="G74" s="29" t="s">
        <v>715</v>
      </c>
      <c r="H74" s="29" t="s">
        <v>26</v>
      </c>
      <c r="I74" s="220" t="s">
        <v>13241</v>
      </c>
      <c r="J74" s="30" t="s">
        <v>28</v>
      </c>
      <c r="K74" s="220" t="s">
        <v>327</v>
      </c>
      <c r="L74" s="555"/>
      <c r="M74" s="556">
        <v>40433810.8584</v>
      </c>
      <c r="N74" s="557">
        <v>4651532.5795</v>
      </c>
      <c r="O74" s="555"/>
      <c r="P74" s="561" t="s">
        <v>147</v>
      </c>
      <c r="Q74" s="30" t="s">
        <v>13242</v>
      </c>
      <c r="R74" s="56" t="s">
        <v>13243</v>
      </c>
      <c r="S74" s="574">
        <f t="shared" si="1"/>
        <v>7.8308095952024</v>
      </c>
      <c r="T74" s="436"/>
    </row>
    <row r="75" s="330" customFormat="1" spans="1:20">
      <c r="A75" s="554" t="s">
        <v>589</v>
      </c>
      <c r="B75" s="30" t="s">
        <v>13237</v>
      </c>
      <c r="C75" s="476" t="s">
        <v>13248</v>
      </c>
      <c r="D75" s="541"/>
      <c r="E75" s="483">
        <v>225.96</v>
      </c>
      <c r="F75" s="29" t="s">
        <v>714</v>
      </c>
      <c r="G75" s="29" t="s">
        <v>715</v>
      </c>
      <c r="H75" s="29" t="s">
        <v>26</v>
      </c>
      <c r="I75" s="220" t="s">
        <v>13241</v>
      </c>
      <c r="J75" s="30" t="s">
        <v>28</v>
      </c>
      <c r="K75" s="220" t="s">
        <v>327</v>
      </c>
      <c r="L75" s="555"/>
      <c r="M75" s="559">
        <v>40432350.7679</v>
      </c>
      <c r="N75" s="559">
        <v>4649624.55859</v>
      </c>
      <c r="O75" s="555"/>
      <c r="P75" s="559" t="s">
        <v>592</v>
      </c>
      <c r="Q75" s="30" t="s">
        <v>13242</v>
      </c>
      <c r="R75" s="56" t="s">
        <v>13243</v>
      </c>
      <c r="S75" s="574">
        <f t="shared" si="1"/>
        <v>1016.82</v>
      </c>
      <c r="T75" s="436"/>
    </row>
    <row r="76" s="330" customFormat="1" spans="1:20">
      <c r="A76" s="554"/>
      <c r="B76" s="30" t="s">
        <v>13237</v>
      </c>
      <c r="C76" s="476" t="s">
        <v>13249</v>
      </c>
      <c r="D76" s="541"/>
      <c r="E76" s="483">
        <v>182.63</v>
      </c>
      <c r="F76" s="29" t="s">
        <v>714</v>
      </c>
      <c r="G76" s="29" t="s">
        <v>715</v>
      </c>
      <c r="H76" s="29" t="s">
        <v>26</v>
      </c>
      <c r="I76" s="220" t="s">
        <v>13241</v>
      </c>
      <c r="J76" s="30" t="s">
        <v>28</v>
      </c>
      <c r="K76" s="220" t="s">
        <v>327</v>
      </c>
      <c r="L76" s="555"/>
      <c r="M76" s="559">
        <v>40432483.7368</v>
      </c>
      <c r="N76" s="559">
        <v>4649981.39546</v>
      </c>
      <c r="O76" s="555"/>
      <c r="P76" s="559" t="s">
        <v>592</v>
      </c>
      <c r="Q76" s="30" t="s">
        <v>33</v>
      </c>
      <c r="R76" s="56" t="s">
        <v>34</v>
      </c>
      <c r="S76" s="574">
        <f t="shared" si="1"/>
        <v>821.835</v>
      </c>
      <c r="T76" s="436"/>
    </row>
    <row r="77" s="330" customFormat="1" spans="1:20">
      <c r="A77" s="554" t="s">
        <v>589</v>
      </c>
      <c r="B77" s="30" t="s">
        <v>13237</v>
      </c>
      <c r="C77" s="476" t="s">
        <v>13250</v>
      </c>
      <c r="D77" s="541"/>
      <c r="E77" s="483">
        <v>0.128155922038981</v>
      </c>
      <c r="F77" s="29" t="s">
        <v>714</v>
      </c>
      <c r="G77" s="29" t="s">
        <v>715</v>
      </c>
      <c r="H77" s="29" t="s">
        <v>26</v>
      </c>
      <c r="I77" s="220" t="s">
        <v>13241</v>
      </c>
      <c r="J77" s="30" t="s">
        <v>28</v>
      </c>
      <c r="K77" s="220" t="s">
        <v>327</v>
      </c>
      <c r="L77" s="555"/>
      <c r="M77" s="559">
        <v>40432609.4615</v>
      </c>
      <c r="N77" s="559">
        <v>4649754.37664</v>
      </c>
      <c r="O77" s="555"/>
      <c r="P77" s="559" t="s">
        <v>592</v>
      </c>
      <c r="Q77" s="30" t="s">
        <v>33</v>
      </c>
      <c r="R77" s="56" t="s">
        <v>34</v>
      </c>
      <c r="S77" s="574">
        <f t="shared" si="1"/>
        <v>0.576701649175412</v>
      </c>
      <c r="T77" s="436"/>
    </row>
    <row r="78" s="330" customFormat="1" spans="1:20">
      <c r="A78" s="554" t="s">
        <v>589</v>
      </c>
      <c r="B78" s="30" t="s">
        <v>13237</v>
      </c>
      <c r="C78" s="476" t="s">
        <v>13251</v>
      </c>
      <c r="D78" s="541"/>
      <c r="E78" s="483">
        <v>23.44</v>
      </c>
      <c r="F78" s="29" t="s">
        <v>714</v>
      </c>
      <c r="G78" s="29" t="s">
        <v>715</v>
      </c>
      <c r="H78" s="29" t="s">
        <v>26</v>
      </c>
      <c r="I78" s="220" t="s">
        <v>13241</v>
      </c>
      <c r="J78" s="30" t="s">
        <v>28</v>
      </c>
      <c r="K78" s="220" t="s">
        <v>327</v>
      </c>
      <c r="L78" s="555"/>
      <c r="M78" s="559">
        <v>40432703.2915</v>
      </c>
      <c r="N78" s="559">
        <v>4649870.12225</v>
      </c>
      <c r="O78" s="555"/>
      <c r="P78" s="559" t="s">
        <v>592</v>
      </c>
      <c r="Q78" s="30" t="s">
        <v>33</v>
      </c>
      <c r="R78" s="56" t="s">
        <v>34</v>
      </c>
      <c r="S78" s="574">
        <f t="shared" si="1"/>
        <v>105.48</v>
      </c>
      <c r="T78" s="436"/>
    </row>
    <row r="79" s="330" customFormat="1" spans="1:20">
      <c r="A79" s="554" t="s">
        <v>589</v>
      </c>
      <c r="B79" s="30" t="s">
        <v>13237</v>
      </c>
      <c r="C79" s="476" t="s">
        <v>13252</v>
      </c>
      <c r="D79" s="541"/>
      <c r="E79" s="483">
        <v>0.630029985007496</v>
      </c>
      <c r="F79" s="29" t="s">
        <v>714</v>
      </c>
      <c r="G79" s="29" t="s">
        <v>715</v>
      </c>
      <c r="H79" s="29" t="s">
        <v>26</v>
      </c>
      <c r="I79" s="220" t="s">
        <v>13241</v>
      </c>
      <c r="J79" s="30" t="s">
        <v>28</v>
      </c>
      <c r="K79" s="220" t="s">
        <v>327</v>
      </c>
      <c r="L79" s="555"/>
      <c r="M79" s="559">
        <v>40432350.7679</v>
      </c>
      <c r="N79" s="559">
        <v>4649624.55859</v>
      </c>
      <c r="O79" s="555"/>
      <c r="P79" s="559" t="s">
        <v>592</v>
      </c>
      <c r="Q79" s="30" t="s">
        <v>33</v>
      </c>
      <c r="R79" s="56" t="s">
        <v>34</v>
      </c>
      <c r="S79" s="574">
        <f t="shared" si="1"/>
        <v>2.83513493253373</v>
      </c>
      <c r="T79" s="436"/>
    </row>
    <row r="80" s="330" customFormat="1" spans="1:20">
      <c r="A80" s="554" t="s">
        <v>589</v>
      </c>
      <c r="B80" s="30" t="s">
        <v>13237</v>
      </c>
      <c r="C80" s="476" t="s">
        <v>661</v>
      </c>
      <c r="D80" s="541"/>
      <c r="E80" s="483">
        <v>2.49599700149925</v>
      </c>
      <c r="F80" s="29" t="s">
        <v>714</v>
      </c>
      <c r="G80" s="29" t="s">
        <v>715</v>
      </c>
      <c r="H80" s="29" t="s">
        <v>26</v>
      </c>
      <c r="I80" s="220" t="s">
        <v>13241</v>
      </c>
      <c r="J80" s="30" t="s">
        <v>28</v>
      </c>
      <c r="K80" s="220" t="s">
        <v>327</v>
      </c>
      <c r="L80" s="555"/>
      <c r="M80" s="559">
        <v>40433226.7642</v>
      </c>
      <c r="N80" s="559">
        <v>4651378.67559</v>
      </c>
      <c r="O80" s="555"/>
      <c r="P80" s="559" t="s">
        <v>592</v>
      </c>
      <c r="Q80" s="30" t="s">
        <v>33</v>
      </c>
      <c r="R80" s="56" t="s">
        <v>34</v>
      </c>
      <c r="S80" s="574">
        <f t="shared" si="1"/>
        <v>11.2319865067466</v>
      </c>
      <c r="T80" s="436"/>
    </row>
    <row r="81" s="330" customFormat="1" spans="1:20">
      <c r="A81" s="554" t="s">
        <v>589</v>
      </c>
      <c r="B81" s="30" t="s">
        <v>13237</v>
      </c>
      <c r="C81" s="476" t="s">
        <v>1531</v>
      </c>
      <c r="D81" s="541"/>
      <c r="E81" s="483">
        <v>18.39</v>
      </c>
      <c r="F81" s="29" t="s">
        <v>714</v>
      </c>
      <c r="G81" s="29" t="s">
        <v>715</v>
      </c>
      <c r="H81" s="29" t="s">
        <v>26</v>
      </c>
      <c r="I81" s="220" t="s">
        <v>13241</v>
      </c>
      <c r="J81" s="30" t="s">
        <v>28</v>
      </c>
      <c r="K81" s="220" t="s">
        <v>327</v>
      </c>
      <c r="L81" s="555"/>
      <c r="M81" s="559">
        <v>40431702.4569</v>
      </c>
      <c r="N81" s="559">
        <v>4649549.1164</v>
      </c>
      <c r="O81" s="555"/>
      <c r="P81" s="559" t="s">
        <v>592</v>
      </c>
      <c r="Q81" s="30" t="s">
        <v>33</v>
      </c>
      <c r="R81" s="56" t="s">
        <v>34</v>
      </c>
      <c r="S81" s="574">
        <f t="shared" si="1"/>
        <v>82.755</v>
      </c>
      <c r="T81" s="436"/>
    </row>
    <row r="82" s="330" customFormat="1" spans="1:20">
      <c r="A82" s="554" t="s">
        <v>589</v>
      </c>
      <c r="B82" s="30" t="s">
        <v>13237</v>
      </c>
      <c r="C82" s="476" t="s">
        <v>13253</v>
      </c>
      <c r="D82" s="541"/>
      <c r="E82" s="483">
        <v>0.295007496251874</v>
      </c>
      <c r="F82" s="29" t="s">
        <v>714</v>
      </c>
      <c r="G82" s="29" t="s">
        <v>715</v>
      </c>
      <c r="H82" s="29" t="s">
        <v>26</v>
      </c>
      <c r="I82" s="220" t="s">
        <v>13241</v>
      </c>
      <c r="J82" s="30" t="s">
        <v>28</v>
      </c>
      <c r="K82" s="220" t="s">
        <v>327</v>
      </c>
      <c r="L82" s="555"/>
      <c r="M82" s="559">
        <v>40432350.7679</v>
      </c>
      <c r="N82" s="559">
        <v>4649624.55859</v>
      </c>
      <c r="O82" s="555"/>
      <c r="P82" s="559" t="s">
        <v>592</v>
      </c>
      <c r="Q82" s="30" t="s">
        <v>33</v>
      </c>
      <c r="R82" s="56" t="s">
        <v>34</v>
      </c>
      <c r="S82" s="574">
        <f t="shared" si="1"/>
        <v>1.32753373313343</v>
      </c>
      <c r="T82" s="436"/>
    </row>
    <row r="83" s="330" customFormat="1" spans="1:20">
      <c r="A83" s="554" t="s">
        <v>589</v>
      </c>
      <c r="B83" s="30" t="s">
        <v>13237</v>
      </c>
      <c r="C83" s="476" t="s">
        <v>13254</v>
      </c>
      <c r="D83" s="541"/>
      <c r="E83" s="483">
        <v>8.6092203898051</v>
      </c>
      <c r="F83" s="29" t="s">
        <v>714</v>
      </c>
      <c r="G83" s="29" t="s">
        <v>715</v>
      </c>
      <c r="H83" s="29" t="s">
        <v>26</v>
      </c>
      <c r="I83" s="220" t="s">
        <v>13241</v>
      </c>
      <c r="J83" s="30" t="s">
        <v>28</v>
      </c>
      <c r="K83" s="220" t="s">
        <v>327</v>
      </c>
      <c r="L83" s="555"/>
      <c r="M83" s="559">
        <v>40431719.8156</v>
      </c>
      <c r="N83" s="559">
        <v>4649495.64725</v>
      </c>
      <c r="O83" s="555"/>
      <c r="P83" s="559" t="s">
        <v>592</v>
      </c>
      <c r="Q83" s="30" t="s">
        <v>33</v>
      </c>
      <c r="R83" s="56" t="s">
        <v>34</v>
      </c>
      <c r="S83" s="574">
        <f t="shared" ref="S83:S146" si="2">E83*4.5</f>
        <v>38.7414917541229</v>
      </c>
      <c r="T83" s="436"/>
    </row>
    <row r="84" s="330" customFormat="1" spans="1:20">
      <c r="A84" s="554" t="s">
        <v>589</v>
      </c>
      <c r="B84" s="30" t="s">
        <v>13237</v>
      </c>
      <c r="C84" s="476" t="s">
        <v>13255</v>
      </c>
      <c r="D84" s="541"/>
      <c r="E84" s="483">
        <v>23.81</v>
      </c>
      <c r="F84" s="29" t="s">
        <v>714</v>
      </c>
      <c r="G84" s="29" t="s">
        <v>715</v>
      </c>
      <c r="H84" s="29" t="s">
        <v>26</v>
      </c>
      <c r="I84" s="220" t="s">
        <v>13241</v>
      </c>
      <c r="J84" s="30" t="s">
        <v>28</v>
      </c>
      <c r="K84" s="220" t="s">
        <v>327</v>
      </c>
      <c r="L84" s="555"/>
      <c r="M84" s="559">
        <v>40432978.3935</v>
      </c>
      <c r="N84" s="559">
        <v>4649957.82478</v>
      </c>
      <c r="O84" s="555"/>
      <c r="P84" s="559" t="s">
        <v>592</v>
      </c>
      <c r="Q84" s="30" t="s">
        <v>33</v>
      </c>
      <c r="R84" s="56" t="s">
        <v>34</v>
      </c>
      <c r="S84" s="574">
        <f t="shared" si="2"/>
        <v>107.145</v>
      </c>
      <c r="T84" s="436"/>
    </row>
    <row r="85" s="330" customFormat="1" spans="1:20">
      <c r="A85" s="554" t="s">
        <v>589</v>
      </c>
      <c r="B85" s="30" t="s">
        <v>13237</v>
      </c>
      <c r="C85" s="476" t="s">
        <v>13256</v>
      </c>
      <c r="D85" s="541"/>
      <c r="E85" s="483">
        <v>44.34</v>
      </c>
      <c r="F85" s="29" t="s">
        <v>714</v>
      </c>
      <c r="G85" s="29" t="s">
        <v>715</v>
      </c>
      <c r="H85" s="29" t="s">
        <v>26</v>
      </c>
      <c r="I85" s="220" t="s">
        <v>13241</v>
      </c>
      <c r="J85" s="30" t="s">
        <v>28</v>
      </c>
      <c r="K85" s="220" t="s">
        <v>327</v>
      </c>
      <c r="L85" s="555"/>
      <c r="M85" s="559">
        <v>40432673.7989</v>
      </c>
      <c r="N85" s="559">
        <v>4649730.82762</v>
      </c>
      <c r="O85" s="555"/>
      <c r="P85" s="559" t="s">
        <v>592</v>
      </c>
      <c r="Q85" s="30" t="s">
        <v>33</v>
      </c>
      <c r="R85" s="56" t="s">
        <v>34</v>
      </c>
      <c r="S85" s="574">
        <f t="shared" si="2"/>
        <v>199.53</v>
      </c>
      <c r="T85" s="436"/>
    </row>
    <row r="86" s="330" customFormat="1" spans="1:20">
      <c r="A86" s="554" t="s">
        <v>589</v>
      </c>
      <c r="B86" s="30" t="s">
        <v>13237</v>
      </c>
      <c r="C86" s="476" t="s">
        <v>13257</v>
      </c>
      <c r="D86" s="541"/>
      <c r="E86" s="483">
        <v>6.66</v>
      </c>
      <c r="F86" s="29" t="s">
        <v>714</v>
      </c>
      <c r="G86" s="29" t="s">
        <v>715</v>
      </c>
      <c r="H86" s="29" t="s">
        <v>26</v>
      </c>
      <c r="I86" s="220" t="s">
        <v>13241</v>
      </c>
      <c r="J86" s="30" t="s">
        <v>28</v>
      </c>
      <c r="K86" s="220" t="s">
        <v>327</v>
      </c>
      <c r="L86" s="555"/>
      <c r="M86" s="559">
        <v>40433049.6527</v>
      </c>
      <c r="N86" s="559">
        <v>4650237.82661</v>
      </c>
      <c r="O86" s="555"/>
      <c r="P86" s="559" t="s">
        <v>592</v>
      </c>
      <c r="Q86" s="30" t="s">
        <v>33</v>
      </c>
      <c r="R86" s="56" t="s">
        <v>34</v>
      </c>
      <c r="S86" s="574">
        <f t="shared" si="2"/>
        <v>29.97</v>
      </c>
      <c r="T86" s="436"/>
    </row>
    <row r="87" s="330" customFormat="1" spans="1:20">
      <c r="A87" s="554" t="s">
        <v>589</v>
      </c>
      <c r="B87" s="30" t="s">
        <v>13237</v>
      </c>
      <c r="C87" s="476" t="s">
        <v>1581</v>
      </c>
      <c r="D87" s="541"/>
      <c r="E87" s="483">
        <v>23.41</v>
      </c>
      <c r="F87" s="29" t="s">
        <v>714</v>
      </c>
      <c r="G87" s="29" t="s">
        <v>715</v>
      </c>
      <c r="H87" s="29" t="s">
        <v>26</v>
      </c>
      <c r="I87" s="220" t="s">
        <v>13241</v>
      </c>
      <c r="J87" s="30" t="s">
        <v>28</v>
      </c>
      <c r="K87" s="220" t="s">
        <v>327</v>
      </c>
      <c r="L87" s="555"/>
      <c r="M87" s="559">
        <v>40433077.2484</v>
      </c>
      <c r="N87" s="559">
        <v>4650286.8642</v>
      </c>
      <c r="O87" s="555"/>
      <c r="P87" s="559" t="s">
        <v>592</v>
      </c>
      <c r="Q87" s="30" t="s">
        <v>33</v>
      </c>
      <c r="R87" s="56" t="s">
        <v>34</v>
      </c>
      <c r="S87" s="574">
        <f t="shared" si="2"/>
        <v>105.345</v>
      </c>
      <c r="T87" s="436"/>
    </row>
    <row r="88" s="330" customFormat="1" spans="1:20">
      <c r="A88" s="554" t="s">
        <v>589</v>
      </c>
      <c r="B88" s="30" t="s">
        <v>13237</v>
      </c>
      <c r="C88" s="476" t="s">
        <v>13258</v>
      </c>
      <c r="D88" s="541"/>
      <c r="E88" s="483">
        <v>153.06</v>
      </c>
      <c r="F88" s="29" t="s">
        <v>714</v>
      </c>
      <c r="G88" s="29" t="s">
        <v>715</v>
      </c>
      <c r="H88" s="29" t="s">
        <v>26</v>
      </c>
      <c r="I88" s="220" t="s">
        <v>13241</v>
      </c>
      <c r="J88" s="30" t="s">
        <v>28</v>
      </c>
      <c r="K88" s="220" t="s">
        <v>327</v>
      </c>
      <c r="L88" s="555"/>
      <c r="M88" s="559">
        <v>40433138.1028</v>
      </c>
      <c r="N88" s="559">
        <v>4650122.2793</v>
      </c>
      <c r="O88" s="555"/>
      <c r="P88" s="559" t="s">
        <v>592</v>
      </c>
      <c r="Q88" s="30" t="s">
        <v>33</v>
      </c>
      <c r="R88" s="56" t="s">
        <v>34</v>
      </c>
      <c r="S88" s="574">
        <f t="shared" si="2"/>
        <v>688.77</v>
      </c>
      <c r="T88" s="436"/>
    </row>
    <row r="89" s="330" customFormat="1" spans="1:20">
      <c r="A89" s="554" t="s">
        <v>589</v>
      </c>
      <c r="B89" s="30" t="s">
        <v>13237</v>
      </c>
      <c r="C89" s="476" t="s">
        <v>1348</v>
      </c>
      <c r="D89" s="541"/>
      <c r="E89" s="483">
        <v>65.82</v>
      </c>
      <c r="F89" s="29" t="s">
        <v>714</v>
      </c>
      <c r="G89" s="29" t="s">
        <v>715</v>
      </c>
      <c r="H89" s="29" t="s">
        <v>26</v>
      </c>
      <c r="I89" s="220" t="s">
        <v>13241</v>
      </c>
      <c r="J89" s="30" t="s">
        <v>28</v>
      </c>
      <c r="K89" s="220" t="s">
        <v>327</v>
      </c>
      <c r="L89" s="555"/>
      <c r="M89" s="559">
        <v>40433677.065</v>
      </c>
      <c r="N89" s="559">
        <v>4652133.91558</v>
      </c>
      <c r="O89" s="555"/>
      <c r="P89" s="559" t="s">
        <v>147</v>
      </c>
      <c r="Q89" s="30" t="s">
        <v>33</v>
      </c>
      <c r="R89" s="56" t="s">
        <v>34</v>
      </c>
      <c r="S89" s="574">
        <f t="shared" si="2"/>
        <v>296.19</v>
      </c>
      <c r="T89" s="436"/>
    </row>
    <row r="90" s="330" customFormat="1" spans="1:20">
      <c r="A90" s="554" t="s">
        <v>589</v>
      </c>
      <c r="B90" s="30" t="s">
        <v>13237</v>
      </c>
      <c r="C90" s="476" t="s">
        <v>1299</v>
      </c>
      <c r="D90" s="541"/>
      <c r="E90" s="483">
        <v>2.70743628185907</v>
      </c>
      <c r="F90" s="29" t="s">
        <v>714</v>
      </c>
      <c r="G90" s="29" t="s">
        <v>715</v>
      </c>
      <c r="H90" s="29" t="s">
        <v>26</v>
      </c>
      <c r="I90" s="220" t="s">
        <v>1101</v>
      </c>
      <c r="J90" s="30" t="s">
        <v>28</v>
      </c>
      <c r="K90" s="220" t="s">
        <v>58</v>
      </c>
      <c r="L90" s="555"/>
      <c r="M90" s="559">
        <v>40433317.4778</v>
      </c>
      <c r="N90" s="559">
        <v>4651783.47284</v>
      </c>
      <c r="O90" s="555"/>
      <c r="P90" s="559" t="s">
        <v>592</v>
      </c>
      <c r="Q90" s="30" t="s">
        <v>33</v>
      </c>
      <c r="R90" s="56" t="s">
        <v>34</v>
      </c>
      <c r="S90" s="574">
        <f t="shared" si="2"/>
        <v>12.1834632683658</v>
      </c>
      <c r="T90" s="436"/>
    </row>
    <row r="91" s="330" customFormat="1" spans="1:20">
      <c r="A91" s="554" t="s">
        <v>589</v>
      </c>
      <c r="B91" s="30" t="s">
        <v>13237</v>
      </c>
      <c r="C91" s="476" t="s">
        <v>672</v>
      </c>
      <c r="D91" s="541"/>
      <c r="E91" s="483">
        <v>10.9580059970015</v>
      </c>
      <c r="F91" s="29" t="s">
        <v>714</v>
      </c>
      <c r="G91" s="29" t="s">
        <v>715</v>
      </c>
      <c r="H91" s="29" t="s">
        <v>26</v>
      </c>
      <c r="I91" s="220" t="s">
        <v>13241</v>
      </c>
      <c r="J91" s="30" t="s">
        <v>28</v>
      </c>
      <c r="K91" s="220" t="s">
        <v>327</v>
      </c>
      <c r="L91" s="555"/>
      <c r="M91" s="559">
        <v>40434024.7012</v>
      </c>
      <c r="N91" s="559">
        <v>4650829.5263</v>
      </c>
      <c r="O91" s="555"/>
      <c r="P91" s="559" t="s">
        <v>592</v>
      </c>
      <c r="Q91" s="30" t="s">
        <v>33</v>
      </c>
      <c r="R91" s="56" t="s">
        <v>34</v>
      </c>
      <c r="S91" s="574">
        <f t="shared" si="2"/>
        <v>49.3110269865067</v>
      </c>
      <c r="T91" s="436"/>
    </row>
    <row r="92" s="330" customFormat="1" spans="1:20">
      <c r="A92" s="554" t="s">
        <v>589</v>
      </c>
      <c r="B92" s="30" t="s">
        <v>13237</v>
      </c>
      <c r="C92" s="476" t="s">
        <v>13259</v>
      </c>
      <c r="D92" s="541"/>
      <c r="E92" s="483">
        <v>1.94092953523238</v>
      </c>
      <c r="F92" s="29" t="s">
        <v>714</v>
      </c>
      <c r="G92" s="29" t="s">
        <v>715</v>
      </c>
      <c r="H92" s="29" t="s">
        <v>26</v>
      </c>
      <c r="I92" s="220" t="s">
        <v>13241</v>
      </c>
      <c r="J92" s="30" t="s">
        <v>28</v>
      </c>
      <c r="K92" s="220" t="s">
        <v>327</v>
      </c>
      <c r="L92" s="555"/>
      <c r="M92" s="559">
        <v>40432436.0544</v>
      </c>
      <c r="N92" s="559">
        <v>4649550.2017</v>
      </c>
      <c r="O92" s="555"/>
      <c r="P92" s="559" t="s">
        <v>592</v>
      </c>
      <c r="Q92" s="30" t="s">
        <v>33</v>
      </c>
      <c r="R92" s="56" t="s">
        <v>34</v>
      </c>
      <c r="S92" s="574">
        <f t="shared" si="2"/>
        <v>8.73418290854573</v>
      </c>
      <c r="T92" s="436"/>
    </row>
    <row r="93" s="330" customFormat="1" spans="1:20">
      <c r="A93" s="554" t="s">
        <v>589</v>
      </c>
      <c r="B93" s="30" t="s">
        <v>13237</v>
      </c>
      <c r="C93" s="476" t="s">
        <v>424</v>
      </c>
      <c r="D93" s="541"/>
      <c r="E93" s="483">
        <v>0.951874062968516</v>
      </c>
      <c r="F93" s="29" t="s">
        <v>714</v>
      </c>
      <c r="G93" s="29" t="s">
        <v>715</v>
      </c>
      <c r="H93" s="29" t="s">
        <v>26</v>
      </c>
      <c r="I93" s="220" t="s">
        <v>13241</v>
      </c>
      <c r="J93" s="30" t="s">
        <v>28</v>
      </c>
      <c r="K93" s="220" t="s">
        <v>327</v>
      </c>
      <c r="L93" s="555"/>
      <c r="M93" s="559">
        <v>40433695.793</v>
      </c>
      <c r="N93" s="559">
        <v>4652308.68698</v>
      </c>
      <c r="O93" s="555"/>
      <c r="P93" s="559" t="s">
        <v>147</v>
      </c>
      <c r="Q93" s="30" t="s">
        <v>33</v>
      </c>
      <c r="R93" s="56" t="s">
        <v>34</v>
      </c>
      <c r="S93" s="574">
        <f t="shared" si="2"/>
        <v>4.28343328335832</v>
      </c>
      <c r="T93" s="436"/>
    </row>
    <row r="94" s="330" customFormat="1" spans="1:20">
      <c r="A94" s="554" t="s">
        <v>589</v>
      </c>
      <c r="B94" s="30" t="s">
        <v>13237</v>
      </c>
      <c r="C94" s="476" t="s">
        <v>1160</v>
      </c>
      <c r="D94" s="541"/>
      <c r="E94" s="483">
        <v>2.41971514242879</v>
      </c>
      <c r="F94" s="29" t="s">
        <v>714</v>
      </c>
      <c r="G94" s="29" t="s">
        <v>715</v>
      </c>
      <c r="H94" s="29" t="s">
        <v>26</v>
      </c>
      <c r="I94" s="220" t="s">
        <v>13241</v>
      </c>
      <c r="J94" s="30" t="s">
        <v>28</v>
      </c>
      <c r="K94" s="220" t="s">
        <v>327</v>
      </c>
      <c r="L94" s="555"/>
      <c r="M94" s="559">
        <v>40434141.5733</v>
      </c>
      <c r="N94" s="559">
        <v>4650889.2268</v>
      </c>
      <c r="O94" s="555"/>
      <c r="P94" s="559" t="s">
        <v>592</v>
      </c>
      <c r="Q94" s="30" t="s">
        <v>33</v>
      </c>
      <c r="R94" s="56" t="s">
        <v>34</v>
      </c>
      <c r="S94" s="574">
        <f t="shared" si="2"/>
        <v>10.8887181409295</v>
      </c>
      <c r="T94" s="436"/>
    </row>
    <row r="95" s="330" customFormat="1" spans="1:20">
      <c r="A95" s="554" t="s">
        <v>589</v>
      </c>
      <c r="B95" s="30" t="s">
        <v>13237</v>
      </c>
      <c r="C95" s="476" t="s">
        <v>13219</v>
      </c>
      <c r="D95" s="541"/>
      <c r="E95" s="483">
        <v>0.879700149925037</v>
      </c>
      <c r="F95" s="29" t="s">
        <v>714</v>
      </c>
      <c r="G95" s="29" t="s">
        <v>715</v>
      </c>
      <c r="H95" s="29" t="s">
        <v>26</v>
      </c>
      <c r="I95" s="220" t="s">
        <v>13241</v>
      </c>
      <c r="J95" s="30" t="s">
        <v>28</v>
      </c>
      <c r="K95" s="220" t="s">
        <v>327</v>
      </c>
      <c r="L95" s="555"/>
      <c r="M95" s="559">
        <v>40433567.6268</v>
      </c>
      <c r="N95" s="559">
        <v>4652132.93208</v>
      </c>
      <c r="O95" s="555"/>
      <c r="P95" s="559" t="s">
        <v>147</v>
      </c>
      <c r="Q95" s="30" t="s">
        <v>33</v>
      </c>
      <c r="R95" s="56" t="s">
        <v>34</v>
      </c>
      <c r="S95" s="574">
        <f t="shared" si="2"/>
        <v>3.95865067466267</v>
      </c>
      <c r="T95" s="436"/>
    </row>
    <row r="96" s="330" customFormat="1" spans="1:20">
      <c r="A96" s="554" t="s">
        <v>589</v>
      </c>
      <c r="B96" s="30" t="s">
        <v>13237</v>
      </c>
      <c r="C96" s="476" t="s">
        <v>13260</v>
      </c>
      <c r="D96" s="541"/>
      <c r="E96" s="483">
        <v>10.2878</v>
      </c>
      <c r="F96" s="29" t="s">
        <v>714</v>
      </c>
      <c r="G96" s="29" t="s">
        <v>715</v>
      </c>
      <c r="H96" s="29" t="s">
        <v>26</v>
      </c>
      <c r="I96" s="220" t="s">
        <v>13241</v>
      </c>
      <c r="J96" s="30" t="s">
        <v>28</v>
      </c>
      <c r="K96" s="220" t="s">
        <v>327</v>
      </c>
      <c r="L96" s="555"/>
      <c r="M96" s="559">
        <v>40433130.8559</v>
      </c>
      <c r="N96" s="559">
        <v>4650596.67628</v>
      </c>
      <c r="O96" s="555"/>
      <c r="P96" s="559" t="s">
        <v>592</v>
      </c>
      <c r="Q96" s="30" t="s">
        <v>33</v>
      </c>
      <c r="R96" s="56" t="s">
        <v>34</v>
      </c>
      <c r="S96" s="574">
        <f t="shared" si="2"/>
        <v>46.2951</v>
      </c>
      <c r="T96" s="436"/>
    </row>
    <row r="97" s="330" customFormat="1" spans="1:20">
      <c r="A97" s="554" t="s">
        <v>589</v>
      </c>
      <c r="B97" s="30" t="s">
        <v>13237</v>
      </c>
      <c r="C97" s="476" t="s">
        <v>1124</v>
      </c>
      <c r="D97" s="541"/>
      <c r="E97" s="483">
        <v>2.24035982008995</v>
      </c>
      <c r="F97" s="29" t="s">
        <v>714</v>
      </c>
      <c r="G97" s="29" t="s">
        <v>715</v>
      </c>
      <c r="H97" s="29" t="s">
        <v>26</v>
      </c>
      <c r="I97" s="220" t="s">
        <v>13241</v>
      </c>
      <c r="J97" s="30" t="s">
        <v>28</v>
      </c>
      <c r="K97" s="220" t="s">
        <v>327</v>
      </c>
      <c r="L97" s="555"/>
      <c r="M97" s="559">
        <v>40432123.83</v>
      </c>
      <c r="N97" s="559">
        <v>4649602.1348</v>
      </c>
      <c r="O97" s="555"/>
      <c r="P97" s="559" t="s">
        <v>592</v>
      </c>
      <c r="Q97" s="30" t="s">
        <v>33</v>
      </c>
      <c r="R97" s="56" t="s">
        <v>34</v>
      </c>
      <c r="S97" s="574">
        <f t="shared" si="2"/>
        <v>10.0816191904048</v>
      </c>
      <c r="T97" s="436"/>
    </row>
    <row r="98" s="330" customFormat="1" spans="1:20">
      <c r="A98" s="554" t="s">
        <v>589</v>
      </c>
      <c r="B98" s="30" t="s">
        <v>13237</v>
      </c>
      <c r="C98" s="476" t="s">
        <v>530</v>
      </c>
      <c r="D98" s="541"/>
      <c r="E98" s="483">
        <v>2.20917541229385</v>
      </c>
      <c r="F98" s="29" t="s">
        <v>714</v>
      </c>
      <c r="G98" s="29" t="s">
        <v>715</v>
      </c>
      <c r="H98" s="29" t="s">
        <v>26</v>
      </c>
      <c r="I98" s="220" t="s">
        <v>13241</v>
      </c>
      <c r="J98" s="30" t="s">
        <v>28</v>
      </c>
      <c r="K98" s="220" t="s">
        <v>327</v>
      </c>
      <c r="L98" s="555"/>
      <c r="M98" s="559">
        <v>40433644.2317</v>
      </c>
      <c r="N98" s="559">
        <v>4651957.38915</v>
      </c>
      <c r="O98" s="555"/>
      <c r="P98" s="559" t="s">
        <v>147</v>
      </c>
      <c r="Q98" s="30" t="s">
        <v>33</v>
      </c>
      <c r="R98" s="56" t="s">
        <v>34</v>
      </c>
      <c r="S98" s="574">
        <f t="shared" si="2"/>
        <v>9.94128935532234</v>
      </c>
      <c r="T98" s="436"/>
    </row>
    <row r="99" s="330" customFormat="1" spans="1:20">
      <c r="A99" s="554" t="s">
        <v>589</v>
      </c>
      <c r="B99" s="30" t="s">
        <v>13237</v>
      </c>
      <c r="C99" s="476" t="s">
        <v>407</v>
      </c>
      <c r="D99" s="541"/>
      <c r="E99" s="483">
        <v>12.98</v>
      </c>
      <c r="F99" s="29" t="s">
        <v>714</v>
      </c>
      <c r="G99" s="29" t="s">
        <v>715</v>
      </c>
      <c r="H99" s="29" t="s">
        <v>26</v>
      </c>
      <c r="I99" s="220" t="s">
        <v>13241</v>
      </c>
      <c r="J99" s="30" t="s">
        <v>28</v>
      </c>
      <c r="K99" s="220" t="s">
        <v>327</v>
      </c>
      <c r="L99" s="555"/>
      <c r="M99" s="559">
        <v>40434209.7871</v>
      </c>
      <c r="N99" s="559">
        <v>4652806.99138</v>
      </c>
      <c r="O99" s="555"/>
      <c r="P99" s="559" t="s">
        <v>147</v>
      </c>
      <c r="Q99" s="30" t="s">
        <v>33</v>
      </c>
      <c r="R99" s="56" t="s">
        <v>34</v>
      </c>
      <c r="S99" s="574">
        <f t="shared" si="2"/>
        <v>58.41</v>
      </c>
      <c r="T99" s="436"/>
    </row>
    <row r="100" s="330" customFormat="1" spans="1:20">
      <c r="A100" s="554" t="s">
        <v>589</v>
      </c>
      <c r="B100" s="30" t="s">
        <v>13237</v>
      </c>
      <c r="C100" s="476" t="s">
        <v>529</v>
      </c>
      <c r="D100" s="541"/>
      <c r="E100" s="483">
        <v>9.47</v>
      </c>
      <c r="F100" s="29" t="s">
        <v>714</v>
      </c>
      <c r="G100" s="29" t="s">
        <v>715</v>
      </c>
      <c r="H100" s="29" t="s">
        <v>26</v>
      </c>
      <c r="I100" s="220" t="s">
        <v>13241</v>
      </c>
      <c r="J100" s="30" t="s">
        <v>28</v>
      </c>
      <c r="K100" s="220" t="s">
        <v>327</v>
      </c>
      <c r="L100" s="555"/>
      <c r="M100" s="559">
        <v>40433703.427</v>
      </c>
      <c r="N100" s="559">
        <v>4652018.22709</v>
      </c>
      <c r="O100" s="555"/>
      <c r="P100" s="559" t="s">
        <v>147</v>
      </c>
      <c r="Q100" s="30" t="s">
        <v>33</v>
      </c>
      <c r="R100" s="56" t="s">
        <v>34</v>
      </c>
      <c r="S100" s="574">
        <f t="shared" si="2"/>
        <v>42.615</v>
      </c>
      <c r="T100" s="436"/>
    </row>
    <row r="101" s="330" customFormat="1" spans="1:20">
      <c r="A101" s="554" t="s">
        <v>589</v>
      </c>
      <c r="B101" s="30" t="s">
        <v>13237</v>
      </c>
      <c r="C101" s="476" t="s">
        <v>1629</v>
      </c>
      <c r="D101" s="541"/>
      <c r="E101" s="483">
        <v>4.61</v>
      </c>
      <c r="F101" s="29" t="s">
        <v>714</v>
      </c>
      <c r="G101" s="29" t="s">
        <v>715</v>
      </c>
      <c r="H101" s="29" t="s">
        <v>26</v>
      </c>
      <c r="I101" s="220" t="s">
        <v>13241</v>
      </c>
      <c r="J101" s="30" t="s">
        <v>28</v>
      </c>
      <c r="K101" s="220" t="s">
        <v>327</v>
      </c>
      <c r="L101" s="555"/>
      <c r="M101" s="559">
        <v>40433463.1648</v>
      </c>
      <c r="N101" s="559">
        <v>4650370.87683</v>
      </c>
      <c r="O101" s="555"/>
      <c r="P101" s="559" t="s">
        <v>592</v>
      </c>
      <c r="Q101" s="30" t="s">
        <v>33</v>
      </c>
      <c r="R101" s="56" t="s">
        <v>34</v>
      </c>
      <c r="S101" s="574">
        <f t="shared" si="2"/>
        <v>20.745</v>
      </c>
      <c r="T101" s="436"/>
    </row>
    <row r="102" s="330" customFormat="1" spans="1:20">
      <c r="A102" s="554" t="s">
        <v>589</v>
      </c>
      <c r="B102" s="30" t="s">
        <v>13237</v>
      </c>
      <c r="C102" s="476" t="s">
        <v>13261</v>
      </c>
      <c r="D102" s="541"/>
      <c r="E102" s="483">
        <v>3.03013493253373</v>
      </c>
      <c r="F102" s="29" t="s">
        <v>714</v>
      </c>
      <c r="G102" s="29" t="s">
        <v>715</v>
      </c>
      <c r="H102" s="29" t="s">
        <v>26</v>
      </c>
      <c r="I102" s="220" t="s">
        <v>1101</v>
      </c>
      <c r="J102" s="30" t="s">
        <v>28</v>
      </c>
      <c r="K102" s="220" t="s">
        <v>58</v>
      </c>
      <c r="L102" s="555"/>
      <c r="M102" s="559">
        <v>40432929.8367</v>
      </c>
      <c r="N102" s="559">
        <v>4650237.35667</v>
      </c>
      <c r="O102" s="555"/>
      <c r="P102" s="559" t="s">
        <v>592</v>
      </c>
      <c r="Q102" s="30" t="s">
        <v>33</v>
      </c>
      <c r="R102" s="56" t="s">
        <v>34</v>
      </c>
      <c r="S102" s="574">
        <f t="shared" si="2"/>
        <v>13.6356071964018</v>
      </c>
      <c r="T102" s="436"/>
    </row>
    <row r="103" s="330" customFormat="1" spans="1:20">
      <c r="A103" s="554" t="s">
        <v>589</v>
      </c>
      <c r="B103" s="30" t="s">
        <v>13237</v>
      </c>
      <c r="C103" s="476" t="s">
        <v>1172</v>
      </c>
      <c r="D103" s="541"/>
      <c r="E103" s="483">
        <v>11.78</v>
      </c>
      <c r="F103" s="29" t="s">
        <v>714</v>
      </c>
      <c r="G103" s="29" t="s">
        <v>715</v>
      </c>
      <c r="H103" s="29" t="s">
        <v>26</v>
      </c>
      <c r="I103" s="220" t="s">
        <v>1101</v>
      </c>
      <c r="J103" s="30" t="s">
        <v>28</v>
      </c>
      <c r="K103" s="220" t="s">
        <v>58</v>
      </c>
      <c r="L103" s="555"/>
      <c r="M103" s="559">
        <v>40433295.7504</v>
      </c>
      <c r="N103" s="559">
        <v>4651702.60046</v>
      </c>
      <c r="O103" s="555"/>
      <c r="P103" s="559" t="s">
        <v>592</v>
      </c>
      <c r="Q103" s="30" t="s">
        <v>33</v>
      </c>
      <c r="R103" s="56" t="s">
        <v>34</v>
      </c>
      <c r="S103" s="574">
        <f t="shared" si="2"/>
        <v>53.01</v>
      </c>
      <c r="T103" s="436"/>
    </row>
    <row r="104" s="330" customFormat="1" spans="1:20">
      <c r="A104" s="554" t="s">
        <v>589</v>
      </c>
      <c r="B104" s="30" t="s">
        <v>13237</v>
      </c>
      <c r="C104" s="476" t="s">
        <v>389</v>
      </c>
      <c r="D104" s="541"/>
      <c r="E104" s="483">
        <v>72.23</v>
      </c>
      <c r="F104" s="29" t="s">
        <v>714</v>
      </c>
      <c r="G104" s="29" t="s">
        <v>715</v>
      </c>
      <c r="H104" s="29" t="s">
        <v>26</v>
      </c>
      <c r="I104" s="220" t="s">
        <v>13241</v>
      </c>
      <c r="J104" s="30" t="s">
        <v>28</v>
      </c>
      <c r="K104" s="220" t="s">
        <v>327</v>
      </c>
      <c r="L104" s="555"/>
      <c r="M104" s="559">
        <v>40433814.7939</v>
      </c>
      <c r="N104" s="559">
        <v>4651935.74294</v>
      </c>
      <c r="O104" s="555"/>
      <c r="P104" s="559" t="s">
        <v>592</v>
      </c>
      <c r="Q104" s="30" t="s">
        <v>33</v>
      </c>
      <c r="R104" s="56" t="s">
        <v>34</v>
      </c>
      <c r="S104" s="574">
        <f t="shared" si="2"/>
        <v>325.035</v>
      </c>
      <c r="T104" s="436"/>
    </row>
    <row r="105" s="330" customFormat="1" spans="1:20">
      <c r="A105" s="554" t="s">
        <v>589</v>
      </c>
      <c r="B105" s="30" t="s">
        <v>13237</v>
      </c>
      <c r="C105" s="476" t="s">
        <v>1174</v>
      </c>
      <c r="D105" s="541"/>
      <c r="E105" s="483">
        <v>11.0284557721139</v>
      </c>
      <c r="F105" s="29" t="s">
        <v>714</v>
      </c>
      <c r="G105" s="29" t="s">
        <v>715</v>
      </c>
      <c r="H105" s="29" t="s">
        <v>26</v>
      </c>
      <c r="I105" s="220" t="s">
        <v>13241</v>
      </c>
      <c r="J105" s="30" t="s">
        <v>28</v>
      </c>
      <c r="K105" s="220" t="s">
        <v>327</v>
      </c>
      <c r="L105" s="555"/>
      <c r="M105" s="559">
        <v>40433598.1517</v>
      </c>
      <c r="N105" s="559">
        <v>4651882.96304</v>
      </c>
      <c r="O105" s="555"/>
      <c r="P105" s="559" t="s">
        <v>592</v>
      </c>
      <c r="Q105" s="579" t="s">
        <v>13242</v>
      </c>
      <c r="R105" s="580" t="s">
        <v>13243</v>
      </c>
      <c r="S105" s="581">
        <f t="shared" si="2"/>
        <v>49.6280509745127</v>
      </c>
      <c r="T105" s="436"/>
    </row>
    <row r="106" s="330" customFormat="1" spans="1:20">
      <c r="A106" s="554" t="s">
        <v>589</v>
      </c>
      <c r="B106" s="30" t="s">
        <v>13237</v>
      </c>
      <c r="C106" s="476" t="s">
        <v>624</v>
      </c>
      <c r="D106" s="541"/>
      <c r="E106" s="483">
        <v>2.91020989505247</v>
      </c>
      <c r="F106" s="29" t="s">
        <v>714</v>
      </c>
      <c r="G106" s="29" t="s">
        <v>715</v>
      </c>
      <c r="H106" s="29" t="s">
        <v>26</v>
      </c>
      <c r="I106" s="220" t="s">
        <v>13241</v>
      </c>
      <c r="J106" s="30" t="s">
        <v>28</v>
      </c>
      <c r="K106" s="220" t="s">
        <v>327</v>
      </c>
      <c r="L106" s="555"/>
      <c r="M106" s="559">
        <v>40433762.9272</v>
      </c>
      <c r="N106" s="559">
        <v>4652185.01247</v>
      </c>
      <c r="O106" s="555"/>
      <c r="P106" s="559" t="s">
        <v>147</v>
      </c>
      <c r="Q106" s="30" t="s">
        <v>33</v>
      </c>
      <c r="R106" s="56" t="s">
        <v>34</v>
      </c>
      <c r="S106" s="574">
        <f t="shared" si="2"/>
        <v>13.0959445277361</v>
      </c>
      <c r="T106" s="436"/>
    </row>
    <row r="107" s="330" customFormat="1" spans="1:20">
      <c r="A107" s="554" t="s">
        <v>589</v>
      </c>
      <c r="B107" s="30" t="s">
        <v>13237</v>
      </c>
      <c r="C107" s="476" t="s">
        <v>539</v>
      </c>
      <c r="D107" s="541"/>
      <c r="E107" s="483">
        <v>1.75</v>
      </c>
      <c r="F107" s="29" t="s">
        <v>714</v>
      </c>
      <c r="G107" s="29" t="s">
        <v>715</v>
      </c>
      <c r="H107" s="29" t="s">
        <v>26</v>
      </c>
      <c r="I107" s="220" t="s">
        <v>13241</v>
      </c>
      <c r="J107" s="30" t="s">
        <v>28</v>
      </c>
      <c r="K107" s="220" t="s">
        <v>327</v>
      </c>
      <c r="L107" s="555"/>
      <c r="M107" s="559">
        <v>40433698.6132</v>
      </c>
      <c r="N107" s="559">
        <v>4651615.04627</v>
      </c>
      <c r="O107" s="555"/>
      <c r="P107" s="559" t="s">
        <v>592</v>
      </c>
      <c r="Q107" s="30" t="s">
        <v>33</v>
      </c>
      <c r="R107" s="56" t="s">
        <v>34</v>
      </c>
      <c r="S107" s="574">
        <f t="shared" si="2"/>
        <v>7.875</v>
      </c>
      <c r="T107" s="436"/>
    </row>
    <row r="108" s="330" customFormat="1" spans="1:20">
      <c r="A108" s="554" t="s">
        <v>589</v>
      </c>
      <c r="B108" s="30" t="s">
        <v>13237</v>
      </c>
      <c r="C108" s="476" t="s">
        <v>1770</v>
      </c>
      <c r="D108" s="541"/>
      <c r="E108" s="483">
        <v>2.27</v>
      </c>
      <c r="F108" s="29" t="s">
        <v>714</v>
      </c>
      <c r="G108" s="29" t="s">
        <v>715</v>
      </c>
      <c r="H108" s="29" t="s">
        <v>26</v>
      </c>
      <c r="I108" s="220" t="s">
        <v>13241</v>
      </c>
      <c r="J108" s="30" t="s">
        <v>28</v>
      </c>
      <c r="K108" s="220" t="s">
        <v>327</v>
      </c>
      <c r="L108" s="555"/>
      <c r="M108" s="559">
        <v>40432406.1762</v>
      </c>
      <c r="N108" s="559">
        <v>4649911.18734</v>
      </c>
      <c r="O108" s="555"/>
      <c r="P108" s="559" t="s">
        <v>592</v>
      </c>
      <c r="Q108" s="30" t="s">
        <v>33</v>
      </c>
      <c r="R108" s="56" t="s">
        <v>34</v>
      </c>
      <c r="S108" s="574">
        <f t="shared" si="2"/>
        <v>10.215</v>
      </c>
      <c r="T108" s="436"/>
    </row>
    <row r="109" s="330" customFormat="1" spans="1:20">
      <c r="A109" s="554" t="s">
        <v>589</v>
      </c>
      <c r="B109" s="30" t="s">
        <v>13237</v>
      </c>
      <c r="C109" s="476" t="s">
        <v>13262</v>
      </c>
      <c r="D109" s="541"/>
      <c r="E109" s="483">
        <v>0.817016491754123</v>
      </c>
      <c r="F109" s="29" t="s">
        <v>714</v>
      </c>
      <c r="G109" s="29" t="s">
        <v>715</v>
      </c>
      <c r="H109" s="29" t="s">
        <v>26</v>
      </c>
      <c r="I109" s="220" t="s">
        <v>13241</v>
      </c>
      <c r="J109" s="30" t="s">
        <v>28</v>
      </c>
      <c r="K109" s="220" t="s">
        <v>327</v>
      </c>
      <c r="L109" s="555"/>
      <c r="M109" s="559">
        <v>40432531.6346</v>
      </c>
      <c r="N109" s="559">
        <v>4649650.19935</v>
      </c>
      <c r="O109" s="555"/>
      <c r="P109" s="559" t="s">
        <v>592</v>
      </c>
      <c r="Q109" s="30" t="s">
        <v>33</v>
      </c>
      <c r="R109" s="56" t="s">
        <v>34</v>
      </c>
      <c r="S109" s="574">
        <f t="shared" si="2"/>
        <v>3.67657421289355</v>
      </c>
      <c r="T109" s="436"/>
    </row>
    <row r="110" s="330" customFormat="1" spans="1:20">
      <c r="A110" s="554" t="s">
        <v>589</v>
      </c>
      <c r="B110" s="30" t="s">
        <v>13237</v>
      </c>
      <c r="C110" s="476" t="s">
        <v>1186</v>
      </c>
      <c r="D110" s="541"/>
      <c r="E110" s="483">
        <v>14.13</v>
      </c>
      <c r="F110" s="29" t="s">
        <v>714</v>
      </c>
      <c r="G110" s="29" t="s">
        <v>715</v>
      </c>
      <c r="H110" s="29" t="s">
        <v>26</v>
      </c>
      <c r="I110" s="220" t="s">
        <v>13241</v>
      </c>
      <c r="J110" s="30" t="s">
        <v>28</v>
      </c>
      <c r="K110" s="220" t="s">
        <v>327</v>
      </c>
      <c r="L110" s="555"/>
      <c r="M110" s="559">
        <v>40432546.7591</v>
      </c>
      <c r="N110" s="559">
        <v>4649715.06534</v>
      </c>
      <c r="O110" s="555"/>
      <c r="P110" s="559" t="s">
        <v>147</v>
      </c>
      <c r="Q110" s="30" t="s">
        <v>33</v>
      </c>
      <c r="R110" s="56" t="s">
        <v>34</v>
      </c>
      <c r="S110" s="574">
        <f t="shared" si="2"/>
        <v>63.585</v>
      </c>
      <c r="T110" s="436"/>
    </row>
    <row r="111" s="330" customFormat="1" spans="1:20">
      <c r="A111" s="554" t="s">
        <v>589</v>
      </c>
      <c r="B111" s="30" t="s">
        <v>13237</v>
      </c>
      <c r="C111" s="476" t="s">
        <v>13263</v>
      </c>
      <c r="D111" s="541"/>
      <c r="E111" s="483">
        <v>22.25</v>
      </c>
      <c r="F111" s="29" t="s">
        <v>714</v>
      </c>
      <c r="G111" s="29" t="s">
        <v>715</v>
      </c>
      <c r="H111" s="29" t="s">
        <v>26</v>
      </c>
      <c r="I111" s="220" t="s">
        <v>13241</v>
      </c>
      <c r="J111" s="30" t="s">
        <v>28</v>
      </c>
      <c r="K111" s="220" t="s">
        <v>327</v>
      </c>
      <c r="L111" s="555"/>
      <c r="M111" s="559">
        <v>40432531.6346</v>
      </c>
      <c r="N111" s="559">
        <v>4649650.19935</v>
      </c>
      <c r="O111" s="555"/>
      <c r="P111" s="559" t="s">
        <v>592</v>
      </c>
      <c r="Q111" s="30" t="s">
        <v>33</v>
      </c>
      <c r="R111" s="56" t="s">
        <v>34</v>
      </c>
      <c r="S111" s="574">
        <f t="shared" si="2"/>
        <v>100.125</v>
      </c>
      <c r="T111" s="436"/>
    </row>
    <row r="112" s="330" customFormat="1" spans="1:20">
      <c r="A112" s="554" t="s">
        <v>589</v>
      </c>
      <c r="B112" s="30" t="s">
        <v>13237</v>
      </c>
      <c r="C112" s="476" t="s">
        <v>1805</v>
      </c>
      <c r="D112" s="541"/>
      <c r="E112" s="483">
        <v>0.815952023988006</v>
      </c>
      <c r="F112" s="29" t="s">
        <v>714</v>
      </c>
      <c r="G112" s="29" t="s">
        <v>715</v>
      </c>
      <c r="H112" s="29" t="s">
        <v>26</v>
      </c>
      <c r="I112" s="220" t="s">
        <v>13241</v>
      </c>
      <c r="J112" s="30" t="s">
        <v>28</v>
      </c>
      <c r="K112" s="220" t="s">
        <v>327</v>
      </c>
      <c r="L112" s="555"/>
      <c r="M112" s="559">
        <v>40432947.8651</v>
      </c>
      <c r="N112" s="559">
        <v>4650290.65476</v>
      </c>
      <c r="O112" s="555"/>
      <c r="P112" s="559" t="s">
        <v>592</v>
      </c>
      <c r="Q112" s="30" t="s">
        <v>33</v>
      </c>
      <c r="R112" s="56" t="s">
        <v>34</v>
      </c>
      <c r="S112" s="574">
        <f t="shared" si="2"/>
        <v>3.67178410794603</v>
      </c>
      <c r="T112" s="436"/>
    </row>
    <row r="113" s="330" customFormat="1" spans="1:20">
      <c r="A113" s="554" t="s">
        <v>589</v>
      </c>
      <c r="B113" s="30" t="s">
        <v>13237</v>
      </c>
      <c r="C113" s="476" t="s">
        <v>13264</v>
      </c>
      <c r="D113" s="541"/>
      <c r="E113" s="483">
        <v>5.0987856071964</v>
      </c>
      <c r="F113" s="29" t="s">
        <v>714</v>
      </c>
      <c r="G113" s="29" t="s">
        <v>715</v>
      </c>
      <c r="H113" s="29" t="s">
        <v>26</v>
      </c>
      <c r="I113" s="220" t="s">
        <v>13241</v>
      </c>
      <c r="J113" s="30" t="s">
        <v>28</v>
      </c>
      <c r="K113" s="220" t="s">
        <v>327</v>
      </c>
      <c r="L113" s="555"/>
      <c r="M113" s="559">
        <v>40433481.2569</v>
      </c>
      <c r="N113" s="559">
        <v>4650429.88366</v>
      </c>
      <c r="O113" s="555"/>
      <c r="P113" s="559" t="s">
        <v>592</v>
      </c>
      <c r="Q113" s="30" t="s">
        <v>33</v>
      </c>
      <c r="R113" s="56" t="s">
        <v>34</v>
      </c>
      <c r="S113" s="574">
        <f t="shared" si="2"/>
        <v>22.9445352323838</v>
      </c>
      <c r="T113" s="436"/>
    </row>
    <row r="114" s="330" customFormat="1" spans="1:20">
      <c r="A114" s="554" t="s">
        <v>589</v>
      </c>
      <c r="B114" s="30" t="s">
        <v>13237</v>
      </c>
      <c r="C114" s="476" t="s">
        <v>405</v>
      </c>
      <c r="D114" s="541"/>
      <c r="E114" s="483">
        <v>1.87896551724138</v>
      </c>
      <c r="F114" s="29" t="s">
        <v>714</v>
      </c>
      <c r="G114" s="29" t="s">
        <v>715</v>
      </c>
      <c r="H114" s="29" t="s">
        <v>26</v>
      </c>
      <c r="I114" s="220" t="s">
        <v>13241</v>
      </c>
      <c r="J114" s="30" t="s">
        <v>28</v>
      </c>
      <c r="K114" s="220" t="s">
        <v>13265</v>
      </c>
      <c r="L114" s="555"/>
      <c r="M114" s="559">
        <v>40434579.6626</v>
      </c>
      <c r="N114" s="559">
        <v>4652929.33321</v>
      </c>
      <c r="O114" s="555"/>
      <c r="P114" s="559" t="s">
        <v>147</v>
      </c>
      <c r="Q114" s="30" t="s">
        <v>33</v>
      </c>
      <c r="R114" s="56" t="s">
        <v>34</v>
      </c>
      <c r="S114" s="574">
        <f t="shared" si="2"/>
        <v>8.45534482758621</v>
      </c>
      <c r="T114" s="436"/>
    </row>
    <row r="115" s="330" customFormat="1" spans="1:20">
      <c r="A115" s="554" t="s">
        <v>589</v>
      </c>
      <c r="B115" s="30" t="s">
        <v>13237</v>
      </c>
      <c r="C115" s="476" t="s">
        <v>1767</v>
      </c>
      <c r="D115" s="541"/>
      <c r="E115" s="483">
        <v>3.63140929535232</v>
      </c>
      <c r="F115" s="29" t="s">
        <v>714</v>
      </c>
      <c r="G115" s="29" t="s">
        <v>715</v>
      </c>
      <c r="H115" s="29" t="s">
        <v>26</v>
      </c>
      <c r="I115" s="220" t="s">
        <v>13241</v>
      </c>
      <c r="J115" s="30" t="s">
        <v>28</v>
      </c>
      <c r="K115" s="220" t="s">
        <v>327</v>
      </c>
      <c r="L115" s="555"/>
      <c r="M115" s="559">
        <v>40433938.9588</v>
      </c>
      <c r="N115" s="559">
        <v>4650880.86836</v>
      </c>
      <c r="O115" s="555"/>
      <c r="P115" s="559" t="s">
        <v>592</v>
      </c>
      <c r="Q115" s="30" t="s">
        <v>33</v>
      </c>
      <c r="R115" s="56" t="s">
        <v>34</v>
      </c>
      <c r="S115" s="574">
        <f t="shared" si="2"/>
        <v>16.3413418290855</v>
      </c>
      <c r="T115" s="436"/>
    </row>
    <row r="116" s="330" customFormat="1" spans="1:20">
      <c r="A116" s="554" t="s">
        <v>589</v>
      </c>
      <c r="B116" s="30" t="s">
        <v>13237</v>
      </c>
      <c r="C116" s="476" t="s">
        <v>13266</v>
      </c>
      <c r="D116" s="541"/>
      <c r="E116" s="483">
        <v>5.03</v>
      </c>
      <c r="F116" s="29" t="s">
        <v>714</v>
      </c>
      <c r="G116" s="29" t="s">
        <v>715</v>
      </c>
      <c r="H116" s="29" t="s">
        <v>26</v>
      </c>
      <c r="I116" s="220" t="s">
        <v>13241</v>
      </c>
      <c r="J116" s="30" t="s">
        <v>28</v>
      </c>
      <c r="K116" s="220" t="s">
        <v>327</v>
      </c>
      <c r="L116" s="555"/>
      <c r="M116" s="559">
        <v>40433521.6591</v>
      </c>
      <c r="N116" s="559">
        <v>4650359.95814</v>
      </c>
      <c r="O116" s="555"/>
      <c r="P116" s="559" t="s">
        <v>592</v>
      </c>
      <c r="Q116" s="30" t="s">
        <v>33</v>
      </c>
      <c r="R116" s="56" t="s">
        <v>34</v>
      </c>
      <c r="S116" s="574">
        <f t="shared" si="2"/>
        <v>22.635</v>
      </c>
      <c r="T116" s="436"/>
    </row>
    <row r="117" s="330" customFormat="1" spans="1:20">
      <c r="A117" s="554" t="s">
        <v>589</v>
      </c>
      <c r="B117" s="30" t="s">
        <v>13237</v>
      </c>
      <c r="C117" s="476" t="s">
        <v>646</v>
      </c>
      <c r="D117" s="541"/>
      <c r="E117" s="483">
        <v>4.74985007496252</v>
      </c>
      <c r="F117" s="29" t="s">
        <v>714</v>
      </c>
      <c r="G117" s="29" t="s">
        <v>715</v>
      </c>
      <c r="H117" s="29" t="s">
        <v>26</v>
      </c>
      <c r="I117" s="220" t="s">
        <v>13241</v>
      </c>
      <c r="J117" s="30" t="s">
        <v>28</v>
      </c>
      <c r="K117" s="220" t="s">
        <v>327</v>
      </c>
      <c r="L117" s="555"/>
      <c r="M117" s="559">
        <v>40434282.9149</v>
      </c>
      <c r="N117" s="559">
        <v>4652568.02918</v>
      </c>
      <c r="O117" s="555"/>
      <c r="P117" s="559" t="s">
        <v>147</v>
      </c>
      <c r="Q117" s="30" t="s">
        <v>33</v>
      </c>
      <c r="R117" s="56" t="s">
        <v>34</v>
      </c>
      <c r="S117" s="574">
        <f t="shared" si="2"/>
        <v>21.3743253373313</v>
      </c>
      <c r="T117" s="436"/>
    </row>
    <row r="118" s="330" customFormat="1" spans="1:20">
      <c r="A118" s="554" t="s">
        <v>589</v>
      </c>
      <c r="B118" s="30" t="s">
        <v>13237</v>
      </c>
      <c r="C118" s="476" t="s">
        <v>1429</v>
      </c>
      <c r="D118" s="541"/>
      <c r="E118" s="483">
        <v>0.883928035982009</v>
      </c>
      <c r="F118" s="29" t="s">
        <v>714</v>
      </c>
      <c r="G118" s="29" t="s">
        <v>715</v>
      </c>
      <c r="H118" s="29" t="s">
        <v>26</v>
      </c>
      <c r="I118" s="220" t="s">
        <v>13241</v>
      </c>
      <c r="J118" s="30" t="s">
        <v>28</v>
      </c>
      <c r="K118" s="220" t="s">
        <v>327</v>
      </c>
      <c r="L118" s="555"/>
      <c r="M118" s="559">
        <v>40433220.1911</v>
      </c>
      <c r="N118" s="559">
        <v>4650268.15399</v>
      </c>
      <c r="O118" s="555"/>
      <c r="P118" s="559" t="s">
        <v>592</v>
      </c>
      <c r="Q118" s="30" t="s">
        <v>33</v>
      </c>
      <c r="R118" s="56" t="s">
        <v>34</v>
      </c>
      <c r="S118" s="574">
        <f t="shared" si="2"/>
        <v>3.97767616191904</v>
      </c>
      <c r="T118" s="436"/>
    </row>
    <row r="119" s="330" customFormat="1" spans="1:20">
      <c r="A119" s="554" t="s">
        <v>589</v>
      </c>
      <c r="B119" s="30" t="s">
        <v>13237</v>
      </c>
      <c r="C119" s="476" t="s">
        <v>652</v>
      </c>
      <c r="D119" s="541"/>
      <c r="E119" s="483">
        <v>1.38812593703148</v>
      </c>
      <c r="F119" s="29" t="s">
        <v>714</v>
      </c>
      <c r="G119" s="29" t="s">
        <v>715</v>
      </c>
      <c r="H119" s="29" t="s">
        <v>26</v>
      </c>
      <c r="I119" s="220" t="s">
        <v>13241</v>
      </c>
      <c r="J119" s="30" t="s">
        <v>28</v>
      </c>
      <c r="K119" s="220" t="s">
        <v>327</v>
      </c>
      <c r="L119" s="555"/>
      <c r="M119" s="559">
        <v>40433738.506</v>
      </c>
      <c r="N119" s="559">
        <v>4651977.00177</v>
      </c>
      <c r="O119" s="555"/>
      <c r="P119" s="559" t="s">
        <v>147</v>
      </c>
      <c r="Q119" s="30" t="s">
        <v>33</v>
      </c>
      <c r="R119" s="56" t="s">
        <v>34</v>
      </c>
      <c r="S119" s="574">
        <f t="shared" si="2"/>
        <v>6.24656671664168</v>
      </c>
      <c r="T119" s="436"/>
    </row>
    <row r="120" s="330" customFormat="1" spans="1:20">
      <c r="A120" s="554" t="s">
        <v>589</v>
      </c>
      <c r="B120" s="30" t="s">
        <v>13237</v>
      </c>
      <c r="C120" s="476" t="s">
        <v>444</v>
      </c>
      <c r="D120" s="541"/>
      <c r="E120" s="483">
        <v>17.83</v>
      </c>
      <c r="F120" s="29" t="s">
        <v>714</v>
      </c>
      <c r="G120" s="29" t="s">
        <v>715</v>
      </c>
      <c r="H120" s="29" t="s">
        <v>26</v>
      </c>
      <c r="I120" s="220" t="s">
        <v>13241</v>
      </c>
      <c r="J120" s="30" t="s">
        <v>28</v>
      </c>
      <c r="K120" s="220" t="s">
        <v>327</v>
      </c>
      <c r="L120" s="555"/>
      <c r="M120" s="559">
        <v>40433734.2933</v>
      </c>
      <c r="N120" s="559">
        <v>4651867.26703</v>
      </c>
      <c r="O120" s="555"/>
      <c r="P120" s="559" t="s">
        <v>592</v>
      </c>
      <c r="Q120" s="30" t="s">
        <v>33</v>
      </c>
      <c r="R120" s="56" t="s">
        <v>34</v>
      </c>
      <c r="S120" s="574">
        <f t="shared" si="2"/>
        <v>80.235</v>
      </c>
      <c r="T120" s="436"/>
    </row>
    <row r="121" s="330" customFormat="1" spans="1:20">
      <c r="A121" s="554" t="s">
        <v>589</v>
      </c>
      <c r="B121" s="30" t="s">
        <v>13237</v>
      </c>
      <c r="C121" s="476" t="s">
        <v>13267</v>
      </c>
      <c r="D121" s="541"/>
      <c r="E121" s="483">
        <v>0.111004497751124</v>
      </c>
      <c r="F121" s="29" t="s">
        <v>714</v>
      </c>
      <c r="G121" s="29" t="s">
        <v>715</v>
      </c>
      <c r="H121" s="29" t="s">
        <v>26</v>
      </c>
      <c r="I121" s="220" t="s">
        <v>13241</v>
      </c>
      <c r="J121" s="30" t="s">
        <v>28</v>
      </c>
      <c r="K121" s="220" t="s">
        <v>327</v>
      </c>
      <c r="L121" s="555"/>
      <c r="M121" s="559">
        <v>40432484.7166</v>
      </c>
      <c r="N121" s="559">
        <v>4649551.69432</v>
      </c>
      <c r="O121" s="555"/>
      <c r="P121" s="559" t="s">
        <v>592</v>
      </c>
      <c r="Q121" s="30" t="s">
        <v>33</v>
      </c>
      <c r="R121" s="56" t="s">
        <v>34</v>
      </c>
      <c r="S121" s="574">
        <f t="shared" si="2"/>
        <v>0.499520239880058</v>
      </c>
      <c r="T121" s="436"/>
    </row>
    <row r="122" s="330" customFormat="1" spans="1:20">
      <c r="A122" s="554" t="s">
        <v>589</v>
      </c>
      <c r="B122" s="30" t="s">
        <v>13237</v>
      </c>
      <c r="C122" s="476" t="s">
        <v>1187</v>
      </c>
      <c r="D122" s="541"/>
      <c r="E122" s="483">
        <v>23.13</v>
      </c>
      <c r="F122" s="29" t="s">
        <v>714</v>
      </c>
      <c r="G122" s="29" t="s">
        <v>715</v>
      </c>
      <c r="H122" s="29" t="s">
        <v>26</v>
      </c>
      <c r="I122" s="220" t="s">
        <v>13241</v>
      </c>
      <c r="J122" s="30" t="s">
        <v>28</v>
      </c>
      <c r="K122" s="220" t="s">
        <v>327</v>
      </c>
      <c r="L122" s="555"/>
      <c r="M122" s="559">
        <v>40434517.815</v>
      </c>
      <c r="N122" s="559">
        <v>4652770.82224</v>
      </c>
      <c r="O122" s="555"/>
      <c r="P122" s="559" t="s">
        <v>147</v>
      </c>
      <c r="Q122" s="30" t="s">
        <v>33</v>
      </c>
      <c r="R122" s="56" t="s">
        <v>34</v>
      </c>
      <c r="S122" s="574">
        <f t="shared" si="2"/>
        <v>104.085</v>
      </c>
      <c r="T122" s="436"/>
    </row>
    <row r="123" s="330" customFormat="1" spans="1:20">
      <c r="A123" s="554" t="s">
        <v>589</v>
      </c>
      <c r="B123" s="30" t="s">
        <v>13237</v>
      </c>
      <c r="C123" s="476" t="s">
        <v>13268</v>
      </c>
      <c r="D123" s="541"/>
      <c r="E123" s="483">
        <v>1.4823688155922</v>
      </c>
      <c r="F123" s="29" t="s">
        <v>714</v>
      </c>
      <c r="G123" s="29" t="s">
        <v>715</v>
      </c>
      <c r="H123" s="29" t="s">
        <v>26</v>
      </c>
      <c r="I123" s="220" t="s">
        <v>13241</v>
      </c>
      <c r="J123" s="30" t="s">
        <v>28</v>
      </c>
      <c r="K123" s="220" t="s">
        <v>327</v>
      </c>
      <c r="L123" s="555"/>
      <c r="M123" s="559">
        <v>40432484.7166</v>
      </c>
      <c r="N123" s="559">
        <v>4649551.69432</v>
      </c>
      <c r="O123" s="555"/>
      <c r="P123" s="559" t="s">
        <v>592</v>
      </c>
      <c r="Q123" s="30" t="s">
        <v>33</v>
      </c>
      <c r="R123" s="56" t="s">
        <v>34</v>
      </c>
      <c r="S123" s="574">
        <f t="shared" si="2"/>
        <v>6.67065967016492</v>
      </c>
      <c r="T123" s="436"/>
    </row>
    <row r="124" s="330" customFormat="1" spans="1:20">
      <c r="A124" s="554" t="s">
        <v>589</v>
      </c>
      <c r="B124" s="30" t="s">
        <v>13237</v>
      </c>
      <c r="C124" s="476" t="s">
        <v>13269</v>
      </c>
      <c r="D124" s="541"/>
      <c r="E124" s="483">
        <v>1.42</v>
      </c>
      <c r="F124" s="29" t="s">
        <v>714</v>
      </c>
      <c r="G124" s="29" t="s">
        <v>715</v>
      </c>
      <c r="H124" s="29" t="s">
        <v>26</v>
      </c>
      <c r="I124" s="220" t="s">
        <v>13241</v>
      </c>
      <c r="J124" s="30" t="s">
        <v>28</v>
      </c>
      <c r="K124" s="220" t="s">
        <v>327</v>
      </c>
      <c r="L124" s="555"/>
      <c r="M124" s="559">
        <v>40434036.1462</v>
      </c>
      <c r="N124" s="559">
        <v>4652622.56591</v>
      </c>
      <c r="O124" s="555"/>
      <c r="P124" s="559" t="s">
        <v>592</v>
      </c>
      <c r="Q124" s="30" t="s">
        <v>33</v>
      </c>
      <c r="R124" s="56" t="s">
        <v>34</v>
      </c>
      <c r="S124" s="574">
        <f t="shared" si="2"/>
        <v>6.39</v>
      </c>
      <c r="T124" s="436"/>
    </row>
    <row r="125" s="330" customFormat="1" spans="1:20">
      <c r="A125" s="554" t="s">
        <v>589</v>
      </c>
      <c r="B125" s="30" t="s">
        <v>13237</v>
      </c>
      <c r="C125" s="476" t="s">
        <v>1776</v>
      </c>
      <c r="D125" s="541"/>
      <c r="E125" s="483">
        <v>21.88</v>
      </c>
      <c r="F125" s="29" t="s">
        <v>714</v>
      </c>
      <c r="G125" s="29" t="s">
        <v>715</v>
      </c>
      <c r="H125" s="29" t="s">
        <v>26</v>
      </c>
      <c r="I125" s="220" t="s">
        <v>13241</v>
      </c>
      <c r="J125" s="30" t="s">
        <v>28</v>
      </c>
      <c r="K125" s="220" t="s">
        <v>327</v>
      </c>
      <c r="L125" s="555"/>
      <c r="M125" s="559">
        <v>40432953.4262</v>
      </c>
      <c r="N125" s="559">
        <v>4650616.62888</v>
      </c>
      <c r="O125" s="555"/>
      <c r="P125" s="559" t="s">
        <v>592</v>
      </c>
      <c r="Q125" s="30" t="s">
        <v>33</v>
      </c>
      <c r="R125" s="56" t="s">
        <v>34</v>
      </c>
      <c r="S125" s="574">
        <f t="shared" si="2"/>
        <v>98.46</v>
      </c>
      <c r="T125" s="436"/>
    </row>
    <row r="126" s="330" customFormat="1" spans="1:20">
      <c r="A126" s="554" t="s">
        <v>589</v>
      </c>
      <c r="B126" s="30" t="s">
        <v>13237</v>
      </c>
      <c r="C126" s="476" t="s">
        <v>640</v>
      </c>
      <c r="D126" s="541"/>
      <c r="E126" s="483">
        <v>28.73</v>
      </c>
      <c r="F126" s="29" t="s">
        <v>714</v>
      </c>
      <c r="G126" s="29" t="s">
        <v>715</v>
      </c>
      <c r="H126" s="29" t="s">
        <v>26</v>
      </c>
      <c r="I126" s="220" t="s">
        <v>13241</v>
      </c>
      <c r="J126" s="30" t="s">
        <v>28</v>
      </c>
      <c r="K126" s="220" t="s">
        <v>327</v>
      </c>
      <c r="L126" s="555"/>
      <c r="M126" s="559">
        <v>40433506.8097</v>
      </c>
      <c r="N126" s="559">
        <v>4651788.40083</v>
      </c>
      <c r="O126" s="555"/>
      <c r="P126" s="559" t="s">
        <v>592</v>
      </c>
      <c r="Q126" s="30" t="s">
        <v>33</v>
      </c>
      <c r="R126" s="56" t="s">
        <v>34</v>
      </c>
      <c r="S126" s="574">
        <f t="shared" si="2"/>
        <v>129.285</v>
      </c>
      <c r="T126" s="436"/>
    </row>
    <row r="127" s="330" customFormat="1" spans="1:20">
      <c r="A127" s="554" t="s">
        <v>589</v>
      </c>
      <c r="B127" s="30" t="s">
        <v>13237</v>
      </c>
      <c r="C127" s="476" t="s">
        <v>1701</v>
      </c>
      <c r="D127" s="541"/>
      <c r="E127" s="483">
        <v>24.52</v>
      </c>
      <c r="F127" s="29" t="s">
        <v>714</v>
      </c>
      <c r="G127" s="29" t="s">
        <v>715</v>
      </c>
      <c r="H127" s="29" t="s">
        <v>26</v>
      </c>
      <c r="I127" s="220" t="s">
        <v>1101</v>
      </c>
      <c r="J127" s="30" t="s">
        <v>28</v>
      </c>
      <c r="K127" s="220" t="s">
        <v>58</v>
      </c>
      <c r="L127" s="555"/>
      <c r="M127" s="559">
        <v>40433327.1476</v>
      </c>
      <c r="N127" s="559">
        <v>4651562.95081</v>
      </c>
      <c r="O127" s="555"/>
      <c r="P127" s="559" t="s">
        <v>592</v>
      </c>
      <c r="Q127" s="30" t="s">
        <v>33</v>
      </c>
      <c r="R127" s="56" t="s">
        <v>34</v>
      </c>
      <c r="S127" s="574">
        <f t="shared" si="2"/>
        <v>110.34</v>
      </c>
      <c r="T127" s="436"/>
    </row>
    <row r="128" s="330" customFormat="1" spans="1:20">
      <c r="A128" s="554" t="s">
        <v>589</v>
      </c>
      <c r="B128" s="30" t="s">
        <v>13237</v>
      </c>
      <c r="C128" s="476" t="s">
        <v>353</v>
      </c>
      <c r="D128" s="541"/>
      <c r="E128" s="483">
        <v>8.24655172413793</v>
      </c>
      <c r="F128" s="29" t="s">
        <v>714</v>
      </c>
      <c r="G128" s="29" t="s">
        <v>715</v>
      </c>
      <c r="H128" s="29" t="s">
        <v>26</v>
      </c>
      <c r="I128" s="220" t="s">
        <v>13241</v>
      </c>
      <c r="J128" s="30" t="s">
        <v>28</v>
      </c>
      <c r="K128" s="220" t="s">
        <v>327</v>
      </c>
      <c r="L128" s="555"/>
      <c r="M128" s="559">
        <v>40433498.2352</v>
      </c>
      <c r="N128" s="559">
        <v>4651884.40938</v>
      </c>
      <c r="O128" s="555"/>
      <c r="P128" s="559" t="s">
        <v>592</v>
      </c>
      <c r="Q128" s="30" t="s">
        <v>33</v>
      </c>
      <c r="R128" s="56" t="s">
        <v>34</v>
      </c>
      <c r="S128" s="574">
        <f t="shared" si="2"/>
        <v>37.1094827586207</v>
      </c>
      <c r="T128" s="436"/>
    </row>
    <row r="129" s="330" customFormat="1" spans="1:20">
      <c r="A129" s="554" t="s">
        <v>589</v>
      </c>
      <c r="B129" s="30" t="s">
        <v>13237</v>
      </c>
      <c r="C129" s="476" t="s">
        <v>1294</v>
      </c>
      <c r="D129" s="541"/>
      <c r="E129" s="483">
        <v>1.90565217391304</v>
      </c>
      <c r="F129" s="29" t="s">
        <v>714</v>
      </c>
      <c r="G129" s="29" t="s">
        <v>715</v>
      </c>
      <c r="H129" s="29" t="s">
        <v>26</v>
      </c>
      <c r="I129" s="220" t="s">
        <v>13241</v>
      </c>
      <c r="J129" s="30" t="s">
        <v>28</v>
      </c>
      <c r="K129" s="220" t="s">
        <v>327</v>
      </c>
      <c r="L129" s="555"/>
      <c r="M129" s="559">
        <v>40434079.826</v>
      </c>
      <c r="N129" s="559">
        <v>4652717.97505</v>
      </c>
      <c r="O129" s="555"/>
      <c r="P129" s="559" t="s">
        <v>147</v>
      </c>
      <c r="Q129" s="30" t="s">
        <v>33</v>
      </c>
      <c r="R129" s="56" t="s">
        <v>34</v>
      </c>
      <c r="S129" s="574">
        <f t="shared" si="2"/>
        <v>8.5754347826087</v>
      </c>
      <c r="T129" s="436"/>
    </row>
    <row r="130" s="330" customFormat="1" spans="1:20">
      <c r="A130" s="554" t="s">
        <v>589</v>
      </c>
      <c r="B130" s="30" t="s">
        <v>13237</v>
      </c>
      <c r="C130" s="476" t="s">
        <v>13270</v>
      </c>
      <c r="D130" s="541"/>
      <c r="E130" s="483">
        <v>4.03</v>
      </c>
      <c r="F130" s="29" t="s">
        <v>714</v>
      </c>
      <c r="G130" s="29" t="s">
        <v>715</v>
      </c>
      <c r="H130" s="29" t="s">
        <v>26</v>
      </c>
      <c r="I130" s="220" t="s">
        <v>13241</v>
      </c>
      <c r="J130" s="30" t="s">
        <v>28</v>
      </c>
      <c r="K130" s="220" t="s">
        <v>327</v>
      </c>
      <c r="L130" s="555"/>
      <c r="M130" s="559">
        <v>40433239.5822</v>
      </c>
      <c r="N130" s="559">
        <v>4650306.89243</v>
      </c>
      <c r="O130" s="555"/>
      <c r="P130" s="559" t="s">
        <v>592</v>
      </c>
      <c r="Q130" s="30" t="s">
        <v>33</v>
      </c>
      <c r="R130" s="56" t="s">
        <v>34</v>
      </c>
      <c r="S130" s="574">
        <f t="shared" si="2"/>
        <v>18.135</v>
      </c>
      <c r="T130" s="436"/>
    </row>
    <row r="131" s="330" customFormat="1" spans="1:20">
      <c r="A131" s="554" t="s">
        <v>589</v>
      </c>
      <c r="B131" s="30" t="s">
        <v>13237</v>
      </c>
      <c r="C131" s="476" t="s">
        <v>464</v>
      </c>
      <c r="D131" s="541"/>
      <c r="E131" s="483">
        <v>2.59730134932534</v>
      </c>
      <c r="F131" s="29" t="s">
        <v>714</v>
      </c>
      <c r="G131" s="29" t="s">
        <v>715</v>
      </c>
      <c r="H131" s="29" t="s">
        <v>26</v>
      </c>
      <c r="I131" s="220" t="s">
        <v>13241</v>
      </c>
      <c r="J131" s="30" t="s">
        <v>28</v>
      </c>
      <c r="K131" s="220" t="s">
        <v>327</v>
      </c>
      <c r="L131" s="555"/>
      <c r="M131" s="559">
        <v>40433651.1934</v>
      </c>
      <c r="N131" s="559">
        <v>4651633.21423</v>
      </c>
      <c r="O131" s="555"/>
      <c r="P131" s="559" t="s">
        <v>592</v>
      </c>
      <c r="Q131" s="30" t="s">
        <v>33</v>
      </c>
      <c r="R131" s="56" t="s">
        <v>34</v>
      </c>
      <c r="S131" s="574">
        <f t="shared" si="2"/>
        <v>11.687856071964</v>
      </c>
      <c r="T131" s="436"/>
    </row>
    <row r="132" s="330" customFormat="1" spans="1:20">
      <c r="A132" s="554" t="s">
        <v>589</v>
      </c>
      <c r="B132" s="30" t="s">
        <v>13237</v>
      </c>
      <c r="C132" s="476" t="s">
        <v>383</v>
      </c>
      <c r="D132" s="541"/>
      <c r="E132" s="483">
        <v>7.07</v>
      </c>
      <c r="F132" s="29" t="s">
        <v>714</v>
      </c>
      <c r="G132" s="29" t="s">
        <v>715</v>
      </c>
      <c r="H132" s="29" t="s">
        <v>26</v>
      </c>
      <c r="I132" s="220" t="s">
        <v>13241</v>
      </c>
      <c r="J132" s="30" t="s">
        <v>28</v>
      </c>
      <c r="K132" s="220" t="s">
        <v>327</v>
      </c>
      <c r="L132" s="555"/>
      <c r="M132" s="559">
        <v>40434031.4279</v>
      </c>
      <c r="N132" s="559">
        <v>4652716.80429</v>
      </c>
      <c r="O132" s="555"/>
      <c r="P132" s="559" t="s">
        <v>147</v>
      </c>
      <c r="Q132" s="30" t="s">
        <v>33</v>
      </c>
      <c r="R132" s="56" t="s">
        <v>34</v>
      </c>
      <c r="S132" s="574">
        <f t="shared" si="2"/>
        <v>31.815</v>
      </c>
      <c r="T132" s="436"/>
    </row>
    <row r="133" s="330" customFormat="1" spans="1:20">
      <c r="A133" s="554" t="s">
        <v>589</v>
      </c>
      <c r="B133" s="30" t="s">
        <v>13237</v>
      </c>
      <c r="C133" s="476" t="s">
        <v>1675</v>
      </c>
      <c r="D133" s="541"/>
      <c r="E133" s="483">
        <v>1.43704647676162</v>
      </c>
      <c r="F133" s="29" t="s">
        <v>714</v>
      </c>
      <c r="G133" s="29" t="s">
        <v>715</v>
      </c>
      <c r="H133" s="29" t="s">
        <v>26</v>
      </c>
      <c r="I133" s="220" t="s">
        <v>13241</v>
      </c>
      <c r="J133" s="30" t="s">
        <v>28</v>
      </c>
      <c r="K133" s="220" t="s">
        <v>327</v>
      </c>
      <c r="L133" s="555"/>
      <c r="M133" s="559">
        <v>40433472.4768</v>
      </c>
      <c r="N133" s="559">
        <v>4650115.4405</v>
      </c>
      <c r="O133" s="555"/>
      <c r="P133" s="559" t="s">
        <v>592</v>
      </c>
      <c r="Q133" s="30" t="s">
        <v>33</v>
      </c>
      <c r="R133" s="56" t="s">
        <v>34</v>
      </c>
      <c r="S133" s="574">
        <f t="shared" si="2"/>
        <v>6.46670914542729</v>
      </c>
      <c r="T133" s="436"/>
    </row>
    <row r="134" s="330" customFormat="1" spans="1:20">
      <c r="A134" s="554" t="s">
        <v>589</v>
      </c>
      <c r="B134" s="30" t="s">
        <v>13237</v>
      </c>
      <c r="C134" s="476" t="s">
        <v>619</v>
      </c>
      <c r="D134" s="541"/>
      <c r="E134" s="483">
        <v>161.79</v>
      </c>
      <c r="F134" s="29" t="s">
        <v>714</v>
      </c>
      <c r="G134" s="29" t="s">
        <v>715</v>
      </c>
      <c r="H134" s="29" t="s">
        <v>26</v>
      </c>
      <c r="I134" s="220" t="s">
        <v>13241</v>
      </c>
      <c r="J134" s="30" t="s">
        <v>28</v>
      </c>
      <c r="K134" s="220" t="s">
        <v>327</v>
      </c>
      <c r="L134" s="555"/>
      <c r="M134" s="559">
        <v>40433954.5825</v>
      </c>
      <c r="N134" s="559">
        <v>4650724.17154</v>
      </c>
      <c r="O134" s="555"/>
      <c r="P134" s="559" t="s">
        <v>592</v>
      </c>
      <c r="Q134" s="30" t="s">
        <v>33</v>
      </c>
      <c r="R134" s="56" t="s">
        <v>34</v>
      </c>
      <c r="S134" s="574">
        <f t="shared" si="2"/>
        <v>728.055</v>
      </c>
      <c r="T134" s="436"/>
    </row>
    <row r="135" s="330" customFormat="1" spans="1:20">
      <c r="A135" s="554" t="s">
        <v>589</v>
      </c>
      <c r="B135" s="30" t="s">
        <v>13237</v>
      </c>
      <c r="C135" s="476" t="s">
        <v>1720</v>
      </c>
      <c r="D135" s="541"/>
      <c r="E135" s="483">
        <v>10.6764617691154</v>
      </c>
      <c r="F135" s="29" t="s">
        <v>714</v>
      </c>
      <c r="G135" s="29" t="s">
        <v>715</v>
      </c>
      <c r="H135" s="29" t="s">
        <v>26</v>
      </c>
      <c r="I135" s="220" t="s">
        <v>13241</v>
      </c>
      <c r="J135" s="30" t="s">
        <v>28</v>
      </c>
      <c r="K135" s="220" t="s">
        <v>327</v>
      </c>
      <c r="L135" s="555"/>
      <c r="M135" s="559">
        <v>40434046.8084</v>
      </c>
      <c r="N135" s="559">
        <v>4650871.85929</v>
      </c>
      <c r="O135" s="555"/>
      <c r="P135" s="559" t="s">
        <v>592</v>
      </c>
      <c r="Q135" s="30" t="s">
        <v>33</v>
      </c>
      <c r="R135" s="56" t="s">
        <v>34</v>
      </c>
      <c r="S135" s="574">
        <f t="shared" si="2"/>
        <v>48.0440779610195</v>
      </c>
      <c r="T135" s="436"/>
    </row>
    <row r="136" s="330" customFormat="1" spans="1:20">
      <c r="A136" s="554" t="s">
        <v>589</v>
      </c>
      <c r="B136" s="30" t="s">
        <v>13237</v>
      </c>
      <c r="C136" s="476" t="s">
        <v>520</v>
      </c>
      <c r="D136" s="541"/>
      <c r="E136" s="483">
        <v>3.77</v>
      </c>
      <c r="F136" s="29" t="s">
        <v>714</v>
      </c>
      <c r="G136" s="29" t="s">
        <v>715</v>
      </c>
      <c r="H136" s="29" t="s">
        <v>26</v>
      </c>
      <c r="I136" s="220" t="s">
        <v>13241</v>
      </c>
      <c r="J136" s="30" t="s">
        <v>28</v>
      </c>
      <c r="K136" s="220" t="s">
        <v>327</v>
      </c>
      <c r="L136" s="555"/>
      <c r="M136" s="559">
        <v>40433804.323</v>
      </c>
      <c r="N136" s="559">
        <v>4652310.13386</v>
      </c>
      <c r="O136" s="555"/>
      <c r="P136" s="559" t="s">
        <v>147</v>
      </c>
      <c r="Q136" s="30" t="s">
        <v>33</v>
      </c>
      <c r="R136" s="56" t="s">
        <v>34</v>
      </c>
      <c r="S136" s="574">
        <f t="shared" si="2"/>
        <v>16.965</v>
      </c>
      <c r="T136" s="436"/>
    </row>
    <row r="137" s="330" customFormat="1" spans="1:20">
      <c r="A137" s="554" t="s">
        <v>589</v>
      </c>
      <c r="B137" s="30" t="s">
        <v>13237</v>
      </c>
      <c r="C137" s="476" t="s">
        <v>1337</v>
      </c>
      <c r="D137" s="541"/>
      <c r="E137" s="483">
        <v>1.34097451274363</v>
      </c>
      <c r="F137" s="29" t="s">
        <v>714</v>
      </c>
      <c r="G137" s="29" t="s">
        <v>715</v>
      </c>
      <c r="H137" s="29" t="s">
        <v>26</v>
      </c>
      <c r="I137" s="220" t="s">
        <v>13241</v>
      </c>
      <c r="J137" s="30" t="s">
        <v>28</v>
      </c>
      <c r="K137" s="220" t="s">
        <v>327</v>
      </c>
      <c r="L137" s="555"/>
      <c r="M137" s="559">
        <v>40433046.0123</v>
      </c>
      <c r="N137" s="559">
        <v>4650806.78837</v>
      </c>
      <c r="O137" s="555"/>
      <c r="P137" s="559" t="s">
        <v>592</v>
      </c>
      <c r="Q137" s="30" t="s">
        <v>33</v>
      </c>
      <c r="R137" s="56" t="s">
        <v>34</v>
      </c>
      <c r="S137" s="574">
        <f t="shared" si="2"/>
        <v>6.03438530734633</v>
      </c>
      <c r="T137" s="436"/>
    </row>
    <row r="138" s="330" customFormat="1" spans="1:20">
      <c r="A138" s="554" t="s">
        <v>589</v>
      </c>
      <c r="B138" s="30" t="s">
        <v>13237</v>
      </c>
      <c r="C138" s="476" t="s">
        <v>13271</v>
      </c>
      <c r="D138" s="541"/>
      <c r="E138" s="483">
        <v>0.702548725637181</v>
      </c>
      <c r="F138" s="29" t="s">
        <v>714</v>
      </c>
      <c r="G138" s="29" t="s">
        <v>715</v>
      </c>
      <c r="H138" s="29" t="s">
        <v>26</v>
      </c>
      <c r="I138" s="220" t="s">
        <v>13241</v>
      </c>
      <c r="J138" s="30" t="s">
        <v>28</v>
      </c>
      <c r="K138" s="220" t="s">
        <v>327</v>
      </c>
      <c r="L138" s="555"/>
      <c r="M138" s="559">
        <v>40433473.4167</v>
      </c>
      <c r="N138" s="559">
        <v>4650087.23705</v>
      </c>
      <c r="O138" s="555"/>
      <c r="P138" s="559" t="s">
        <v>592</v>
      </c>
      <c r="Q138" s="30" t="s">
        <v>33</v>
      </c>
      <c r="R138" s="56" t="s">
        <v>34</v>
      </c>
      <c r="S138" s="574">
        <f t="shared" si="2"/>
        <v>3.16146926536732</v>
      </c>
      <c r="T138" s="436"/>
    </row>
    <row r="139" s="330" customFormat="1" spans="1:20">
      <c r="A139" s="554" t="s">
        <v>589</v>
      </c>
      <c r="B139" s="30" t="s">
        <v>13237</v>
      </c>
      <c r="C139" s="476" t="s">
        <v>1735</v>
      </c>
      <c r="D139" s="541"/>
      <c r="E139" s="483">
        <v>15.26</v>
      </c>
      <c r="F139" s="29" t="s">
        <v>714</v>
      </c>
      <c r="G139" s="29" t="s">
        <v>715</v>
      </c>
      <c r="H139" s="29" t="s">
        <v>26</v>
      </c>
      <c r="I139" s="220" t="s">
        <v>13241</v>
      </c>
      <c r="J139" s="30" t="s">
        <v>28</v>
      </c>
      <c r="K139" s="220" t="s">
        <v>327</v>
      </c>
      <c r="L139" s="555"/>
      <c r="M139" s="559">
        <v>40432643.2474</v>
      </c>
      <c r="N139" s="559">
        <v>4649910.82972</v>
      </c>
      <c r="O139" s="555"/>
      <c r="P139" s="559" t="s">
        <v>592</v>
      </c>
      <c r="Q139" s="30" t="s">
        <v>33</v>
      </c>
      <c r="R139" s="56" t="s">
        <v>34</v>
      </c>
      <c r="S139" s="574">
        <f t="shared" si="2"/>
        <v>68.67</v>
      </c>
      <c r="T139" s="436"/>
    </row>
    <row r="140" s="330" customFormat="1" spans="1:20">
      <c r="A140" s="554" t="s">
        <v>589</v>
      </c>
      <c r="B140" s="30" t="s">
        <v>13237</v>
      </c>
      <c r="C140" s="476" t="s">
        <v>1319</v>
      </c>
      <c r="D140" s="541"/>
      <c r="E140" s="483">
        <v>11.6764017991005</v>
      </c>
      <c r="F140" s="29" t="s">
        <v>714</v>
      </c>
      <c r="G140" s="29" t="s">
        <v>715</v>
      </c>
      <c r="H140" s="29" t="s">
        <v>26</v>
      </c>
      <c r="I140" s="220" t="s">
        <v>13241</v>
      </c>
      <c r="J140" s="30" t="s">
        <v>28</v>
      </c>
      <c r="K140" s="220" t="s">
        <v>327</v>
      </c>
      <c r="L140" s="555"/>
      <c r="M140" s="559">
        <v>40434069.0658</v>
      </c>
      <c r="N140" s="559">
        <v>4650932.30314</v>
      </c>
      <c r="O140" s="555"/>
      <c r="P140" s="559" t="s">
        <v>592</v>
      </c>
      <c r="Q140" s="30" t="s">
        <v>33</v>
      </c>
      <c r="R140" s="56" t="s">
        <v>34</v>
      </c>
      <c r="S140" s="574">
        <f t="shared" si="2"/>
        <v>52.543808095952</v>
      </c>
      <c r="T140" s="436"/>
    </row>
    <row r="141" s="330" customFormat="1" spans="1:20">
      <c r="A141" s="554" t="s">
        <v>589</v>
      </c>
      <c r="B141" s="30" t="s">
        <v>13237</v>
      </c>
      <c r="C141" s="476" t="s">
        <v>13272</v>
      </c>
      <c r="D141" s="541"/>
      <c r="E141" s="483">
        <v>2.10139430284858</v>
      </c>
      <c r="F141" s="29" t="s">
        <v>714</v>
      </c>
      <c r="G141" s="29" t="s">
        <v>715</v>
      </c>
      <c r="H141" s="29" t="s">
        <v>26</v>
      </c>
      <c r="I141" s="220" t="s">
        <v>13241</v>
      </c>
      <c r="J141" s="30" t="s">
        <v>28</v>
      </c>
      <c r="K141" s="220" t="s">
        <v>327</v>
      </c>
      <c r="L141" s="555"/>
      <c r="M141" s="559">
        <v>40432396.7473</v>
      </c>
      <c r="N141" s="559">
        <v>4649561.88438</v>
      </c>
      <c r="O141" s="555"/>
      <c r="P141" s="559" t="s">
        <v>592</v>
      </c>
      <c r="Q141" s="30" t="s">
        <v>33</v>
      </c>
      <c r="R141" s="56" t="s">
        <v>34</v>
      </c>
      <c r="S141" s="574">
        <f t="shared" si="2"/>
        <v>9.45627436281859</v>
      </c>
      <c r="T141" s="436"/>
    </row>
    <row r="142" s="330" customFormat="1" spans="1:20">
      <c r="A142" s="554" t="s">
        <v>589</v>
      </c>
      <c r="B142" s="30" t="s">
        <v>13237</v>
      </c>
      <c r="C142" s="476" t="s">
        <v>388</v>
      </c>
      <c r="D142" s="541"/>
      <c r="E142" s="483">
        <v>3.32817091454273</v>
      </c>
      <c r="F142" s="29" t="s">
        <v>714</v>
      </c>
      <c r="G142" s="29" t="s">
        <v>715</v>
      </c>
      <c r="H142" s="29" t="s">
        <v>26</v>
      </c>
      <c r="I142" s="220" t="s">
        <v>13241</v>
      </c>
      <c r="J142" s="30" t="s">
        <v>28</v>
      </c>
      <c r="K142" s="220" t="s">
        <v>327</v>
      </c>
      <c r="L142" s="555"/>
      <c r="M142" s="559">
        <v>40433552.1351</v>
      </c>
      <c r="N142" s="559">
        <v>4652026.82395</v>
      </c>
      <c r="O142" s="555"/>
      <c r="P142" s="559" t="s">
        <v>147</v>
      </c>
      <c r="Q142" s="30" t="s">
        <v>33</v>
      </c>
      <c r="R142" s="56" t="s">
        <v>34</v>
      </c>
      <c r="S142" s="574">
        <f t="shared" si="2"/>
        <v>14.9767691154423</v>
      </c>
      <c r="T142" s="436"/>
    </row>
    <row r="143" s="330" customFormat="1" spans="1:20">
      <c r="A143" s="554" t="s">
        <v>589</v>
      </c>
      <c r="B143" s="30" t="s">
        <v>13237</v>
      </c>
      <c r="C143" s="476" t="s">
        <v>1425</v>
      </c>
      <c r="D143" s="541"/>
      <c r="E143" s="483">
        <v>3.39902548725637</v>
      </c>
      <c r="F143" s="29" t="s">
        <v>714</v>
      </c>
      <c r="G143" s="29" t="s">
        <v>715</v>
      </c>
      <c r="H143" s="29" t="s">
        <v>26</v>
      </c>
      <c r="I143" s="220" t="s">
        <v>13241</v>
      </c>
      <c r="J143" s="30" t="s">
        <v>28</v>
      </c>
      <c r="K143" s="220" t="s">
        <v>327</v>
      </c>
      <c r="L143" s="555"/>
      <c r="M143" s="559">
        <v>40433246.7603</v>
      </c>
      <c r="N143" s="559">
        <v>4651412.83947</v>
      </c>
      <c r="O143" s="555"/>
      <c r="P143" s="559" t="s">
        <v>592</v>
      </c>
      <c r="Q143" s="30" t="s">
        <v>33</v>
      </c>
      <c r="R143" s="56" t="s">
        <v>34</v>
      </c>
      <c r="S143" s="574">
        <f t="shared" si="2"/>
        <v>15.2956146926537</v>
      </c>
      <c r="T143" s="436"/>
    </row>
    <row r="144" s="330" customFormat="1" spans="1:20">
      <c r="A144" s="554" t="s">
        <v>589</v>
      </c>
      <c r="B144" s="30" t="s">
        <v>13237</v>
      </c>
      <c r="C144" s="476" t="s">
        <v>1158</v>
      </c>
      <c r="D144" s="541"/>
      <c r="E144" s="483">
        <v>8.67</v>
      </c>
      <c r="F144" s="29" t="s">
        <v>714</v>
      </c>
      <c r="G144" s="29" t="s">
        <v>715</v>
      </c>
      <c r="H144" s="29" t="s">
        <v>26</v>
      </c>
      <c r="I144" s="220" t="s">
        <v>13241</v>
      </c>
      <c r="J144" s="30" t="s">
        <v>28</v>
      </c>
      <c r="K144" s="220" t="s">
        <v>327</v>
      </c>
      <c r="L144" s="555"/>
      <c r="M144" s="559">
        <v>40433391.1449</v>
      </c>
      <c r="N144" s="559">
        <v>4650426.84852</v>
      </c>
      <c r="O144" s="555"/>
      <c r="P144" s="559" t="s">
        <v>592</v>
      </c>
      <c r="Q144" s="30" t="s">
        <v>33</v>
      </c>
      <c r="R144" s="56" t="s">
        <v>34</v>
      </c>
      <c r="S144" s="574">
        <f t="shared" si="2"/>
        <v>39.015</v>
      </c>
      <c r="T144" s="436"/>
    </row>
    <row r="145" s="330" customFormat="1" spans="1:20">
      <c r="A145" s="554" t="s">
        <v>589</v>
      </c>
      <c r="B145" s="30" t="s">
        <v>13237</v>
      </c>
      <c r="C145" s="476" t="s">
        <v>13273</v>
      </c>
      <c r="D145" s="541"/>
      <c r="E145" s="483">
        <v>17.78</v>
      </c>
      <c r="F145" s="29" t="s">
        <v>714</v>
      </c>
      <c r="G145" s="29" t="s">
        <v>715</v>
      </c>
      <c r="H145" s="29" t="s">
        <v>26</v>
      </c>
      <c r="I145" s="220" t="s">
        <v>13241</v>
      </c>
      <c r="J145" s="30" t="s">
        <v>28</v>
      </c>
      <c r="K145" s="220" t="s">
        <v>327</v>
      </c>
      <c r="L145" s="555"/>
      <c r="M145" s="559">
        <v>40433077.3217</v>
      </c>
      <c r="N145" s="559">
        <v>4650207.94539</v>
      </c>
      <c r="O145" s="555"/>
      <c r="P145" s="559" t="s">
        <v>592</v>
      </c>
      <c r="Q145" s="30" t="s">
        <v>33</v>
      </c>
      <c r="R145" s="56" t="s">
        <v>34</v>
      </c>
      <c r="S145" s="574">
        <f t="shared" si="2"/>
        <v>80.01</v>
      </c>
      <c r="T145" s="436"/>
    </row>
    <row r="146" s="330" customFormat="1" spans="1:20">
      <c r="A146" s="554" t="s">
        <v>589</v>
      </c>
      <c r="B146" s="30" t="s">
        <v>13237</v>
      </c>
      <c r="C146" s="476" t="s">
        <v>1311</v>
      </c>
      <c r="D146" s="541"/>
      <c r="E146" s="483">
        <v>4.63899550224888</v>
      </c>
      <c r="F146" s="29" t="s">
        <v>714</v>
      </c>
      <c r="G146" s="29" t="s">
        <v>715</v>
      </c>
      <c r="H146" s="29" t="s">
        <v>26</v>
      </c>
      <c r="I146" s="220" t="s">
        <v>13241</v>
      </c>
      <c r="J146" s="30" t="s">
        <v>28</v>
      </c>
      <c r="K146" s="220" t="s">
        <v>327</v>
      </c>
      <c r="L146" s="555"/>
      <c r="M146" s="559">
        <v>40433800.7702</v>
      </c>
      <c r="N146" s="559">
        <v>4652273.06933</v>
      </c>
      <c r="O146" s="555"/>
      <c r="P146" s="559" t="s">
        <v>147</v>
      </c>
      <c r="Q146" s="30" t="s">
        <v>33</v>
      </c>
      <c r="R146" s="56" t="s">
        <v>34</v>
      </c>
      <c r="S146" s="574">
        <f t="shared" si="2"/>
        <v>20.8754797601199</v>
      </c>
      <c r="T146" s="436"/>
    </row>
    <row r="147" s="330" customFormat="1" spans="1:20">
      <c r="A147" s="554" t="s">
        <v>589</v>
      </c>
      <c r="B147" s="30" t="s">
        <v>13237</v>
      </c>
      <c r="C147" s="476" t="s">
        <v>651</v>
      </c>
      <c r="D147" s="541"/>
      <c r="E147" s="483">
        <v>9.28706146926537</v>
      </c>
      <c r="F147" s="29" t="s">
        <v>714</v>
      </c>
      <c r="G147" s="29" t="s">
        <v>715</v>
      </c>
      <c r="H147" s="29" t="s">
        <v>26</v>
      </c>
      <c r="I147" s="220" t="s">
        <v>13241</v>
      </c>
      <c r="J147" s="30" t="s">
        <v>28</v>
      </c>
      <c r="K147" s="220" t="s">
        <v>327</v>
      </c>
      <c r="L147" s="555"/>
      <c r="M147" s="559">
        <v>40433534.1889</v>
      </c>
      <c r="N147" s="559">
        <v>4651993.36359</v>
      </c>
      <c r="O147" s="555"/>
      <c r="P147" s="559" t="s">
        <v>147</v>
      </c>
      <c r="Q147" s="30" t="s">
        <v>33</v>
      </c>
      <c r="R147" s="56" t="s">
        <v>34</v>
      </c>
      <c r="S147" s="574">
        <f t="shared" ref="S147:S210" si="3">E147*4.5</f>
        <v>41.7917766116942</v>
      </c>
      <c r="T147" s="436"/>
    </row>
    <row r="148" s="330" customFormat="1" spans="1:20">
      <c r="A148" s="554" t="s">
        <v>589</v>
      </c>
      <c r="B148" s="30" t="s">
        <v>13237</v>
      </c>
      <c r="C148" s="476" t="s">
        <v>451</v>
      </c>
      <c r="D148" s="541"/>
      <c r="E148" s="483">
        <v>36.13</v>
      </c>
      <c r="F148" s="29" t="s">
        <v>714</v>
      </c>
      <c r="G148" s="29" t="s">
        <v>715</v>
      </c>
      <c r="H148" s="29" t="s">
        <v>26</v>
      </c>
      <c r="I148" s="220" t="s">
        <v>13241</v>
      </c>
      <c r="J148" s="30" t="s">
        <v>28</v>
      </c>
      <c r="K148" s="220" t="s">
        <v>327</v>
      </c>
      <c r="L148" s="555"/>
      <c r="M148" s="559">
        <v>40433611.0066</v>
      </c>
      <c r="N148" s="559">
        <v>4651771.56764</v>
      </c>
      <c r="O148" s="555"/>
      <c r="P148" s="559" t="s">
        <v>592</v>
      </c>
      <c r="Q148" s="30" t="s">
        <v>33</v>
      </c>
      <c r="R148" s="56" t="s">
        <v>34</v>
      </c>
      <c r="S148" s="574">
        <f t="shared" si="3"/>
        <v>162.585</v>
      </c>
      <c r="T148" s="436"/>
    </row>
    <row r="149" s="330" customFormat="1" spans="1:20">
      <c r="A149" s="554" t="s">
        <v>589</v>
      </c>
      <c r="B149" s="30" t="s">
        <v>13237</v>
      </c>
      <c r="C149" s="476" t="s">
        <v>13274</v>
      </c>
      <c r="D149" s="541"/>
      <c r="E149" s="483">
        <v>0.922218890554723</v>
      </c>
      <c r="F149" s="29" t="s">
        <v>714</v>
      </c>
      <c r="G149" s="29" t="s">
        <v>715</v>
      </c>
      <c r="H149" s="29" t="s">
        <v>26</v>
      </c>
      <c r="I149" s="220" t="s">
        <v>13241</v>
      </c>
      <c r="J149" s="30" t="s">
        <v>28</v>
      </c>
      <c r="K149" s="220" t="s">
        <v>327</v>
      </c>
      <c r="L149" s="555"/>
      <c r="M149" s="559">
        <v>40432944.3161</v>
      </c>
      <c r="N149" s="559">
        <v>4650238.03943</v>
      </c>
      <c r="O149" s="555"/>
      <c r="P149" s="559" t="s">
        <v>592</v>
      </c>
      <c r="Q149" s="30" t="s">
        <v>33</v>
      </c>
      <c r="R149" s="56" t="s">
        <v>34</v>
      </c>
      <c r="S149" s="574">
        <f t="shared" si="3"/>
        <v>4.14998500749625</v>
      </c>
      <c r="T149" s="436"/>
    </row>
    <row r="150" s="330" customFormat="1" spans="1:20">
      <c r="A150" s="554" t="s">
        <v>589</v>
      </c>
      <c r="B150" s="30" t="s">
        <v>13237</v>
      </c>
      <c r="C150" s="476" t="s">
        <v>13275</v>
      </c>
      <c r="D150" s="541"/>
      <c r="E150" s="483">
        <v>5.24809595202399</v>
      </c>
      <c r="F150" s="29" t="s">
        <v>714</v>
      </c>
      <c r="G150" s="29" t="s">
        <v>715</v>
      </c>
      <c r="H150" s="29" t="s">
        <v>26</v>
      </c>
      <c r="I150" s="220" t="s">
        <v>13241</v>
      </c>
      <c r="J150" s="30" t="s">
        <v>28</v>
      </c>
      <c r="K150" s="220" t="s">
        <v>327</v>
      </c>
      <c r="L150" s="555"/>
      <c r="M150" s="559">
        <v>40432465.1325</v>
      </c>
      <c r="N150" s="559">
        <v>4649891.27727</v>
      </c>
      <c r="O150" s="555"/>
      <c r="P150" s="559" t="s">
        <v>592</v>
      </c>
      <c r="Q150" s="30" t="s">
        <v>33</v>
      </c>
      <c r="R150" s="56" t="s">
        <v>34</v>
      </c>
      <c r="S150" s="574">
        <f t="shared" si="3"/>
        <v>23.6164317841079</v>
      </c>
      <c r="T150" s="436"/>
    </row>
    <row r="151" s="330" customFormat="1" spans="1:20">
      <c r="A151" s="554" t="s">
        <v>589</v>
      </c>
      <c r="B151" s="30" t="s">
        <v>13237</v>
      </c>
      <c r="C151" s="476" t="s">
        <v>556</v>
      </c>
      <c r="D151" s="541"/>
      <c r="E151" s="483">
        <v>16.19</v>
      </c>
      <c r="F151" s="29" t="s">
        <v>714</v>
      </c>
      <c r="G151" s="29" t="s">
        <v>715</v>
      </c>
      <c r="H151" s="29" t="s">
        <v>26</v>
      </c>
      <c r="I151" s="220" t="s">
        <v>13241</v>
      </c>
      <c r="J151" s="30" t="s">
        <v>28</v>
      </c>
      <c r="K151" s="220" t="s">
        <v>327</v>
      </c>
      <c r="L151" s="555"/>
      <c r="M151" s="559">
        <v>40433832.6658</v>
      </c>
      <c r="N151" s="559">
        <v>4651172.72417</v>
      </c>
      <c r="O151" s="555"/>
      <c r="P151" s="559" t="s">
        <v>592</v>
      </c>
      <c r="Q151" s="30" t="s">
        <v>33</v>
      </c>
      <c r="R151" s="56" t="s">
        <v>34</v>
      </c>
      <c r="S151" s="574">
        <f t="shared" si="3"/>
        <v>72.855</v>
      </c>
      <c r="T151" s="436"/>
    </row>
    <row r="152" s="330" customFormat="1" spans="1:20">
      <c r="A152" s="554" t="s">
        <v>589</v>
      </c>
      <c r="B152" s="30" t="s">
        <v>13237</v>
      </c>
      <c r="C152" s="476" t="s">
        <v>436</v>
      </c>
      <c r="D152" s="541"/>
      <c r="E152" s="483">
        <v>5.00895052473763</v>
      </c>
      <c r="F152" s="29" t="s">
        <v>714</v>
      </c>
      <c r="G152" s="29" t="s">
        <v>715</v>
      </c>
      <c r="H152" s="29" t="s">
        <v>26</v>
      </c>
      <c r="I152" s="220" t="s">
        <v>13241</v>
      </c>
      <c r="J152" s="30" t="s">
        <v>28</v>
      </c>
      <c r="K152" s="220" t="s">
        <v>327</v>
      </c>
      <c r="L152" s="555"/>
      <c r="M152" s="559">
        <v>40433642.8329</v>
      </c>
      <c r="N152" s="559">
        <v>4652012.94987</v>
      </c>
      <c r="O152" s="555"/>
      <c r="P152" s="559" t="s">
        <v>147</v>
      </c>
      <c r="Q152" s="30" t="s">
        <v>33</v>
      </c>
      <c r="R152" s="56" t="s">
        <v>34</v>
      </c>
      <c r="S152" s="574">
        <f t="shared" si="3"/>
        <v>22.5402773613193</v>
      </c>
      <c r="T152" s="436"/>
    </row>
    <row r="153" s="330" customFormat="1" spans="1:20">
      <c r="A153" s="554" t="s">
        <v>589</v>
      </c>
      <c r="B153" s="30" t="s">
        <v>13237</v>
      </c>
      <c r="C153" s="476" t="s">
        <v>524</v>
      </c>
      <c r="D153" s="541"/>
      <c r="E153" s="483">
        <v>13.3050524737631</v>
      </c>
      <c r="F153" s="29" t="s">
        <v>714</v>
      </c>
      <c r="G153" s="29" t="s">
        <v>715</v>
      </c>
      <c r="H153" s="29" t="s">
        <v>26</v>
      </c>
      <c r="I153" s="220" t="s">
        <v>13241</v>
      </c>
      <c r="J153" s="30" t="s">
        <v>28</v>
      </c>
      <c r="K153" s="220" t="s">
        <v>327</v>
      </c>
      <c r="L153" s="555"/>
      <c r="M153" s="559">
        <v>40433841.1426</v>
      </c>
      <c r="N153" s="559">
        <v>4652237.27735</v>
      </c>
      <c r="O153" s="555"/>
      <c r="P153" s="559" t="s">
        <v>147</v>
      </c>
      <c r="Q153" s="30" t="s">
        <v>33</v>
      </c>
      <c r="R153" s="56" t="s">
        <v>34</v>
      </c>
      <c r="S153" s="574">
        <f t="shared" si="3"/>
        <v>59.872736131934</v>
      </c>
      <c r="T153" s="436"/>
    </row>
    <row r="154" s="330" customFormat="1" spans="1:20">
      <c r="A154" s="554" t="s">
        <v>589</v>
      </c>
      <c r="B154" s="30" t="s">
        <v>13237</v>
      </c>
      <c r="C154" s="476" t="s">
        <v>617</v>
      </c>
      <c r="D154" s="541"/>
      <c r="E154" s="483">
        <v>30.54</v>
      </c>
      <c r="F154" s="29" t="s">
        <v>714</v>
      </c>
      <c r="G154" s="29" t="s">
        <v>715</v>
      </c>
      <c r="H154" s="29" t="s">
        <v>26</v>
      </c>
      <c r="I154" s="220" t="s">
        <v>13241</v>
      </c>
      <c r="J154" s="30" t="s">
        <v>28</v>
      </c>
      <c r="K154" s="220" t="s">
        <v>327</v>
      </c>
      <c r="L154" s="555"/>
      <c r="M154" s="559">
        <v>40433035.0624</v>
      </c>
      <c r="N154" s="559">
        <v>4650375.4107</v>
      </c>
      <c r="O154" s="555"/>
      <c r="P154" s="559" t="s">
        <v>592</v>
      </c>
      <c r="Q154" s="30" t="s">
        <v>33</v>
      </c>
      <c r="R154" s="56" t="s">
        <v>34</v>
      </c>
      <c r="S154" s="574">
        <f t="shared" si="3"/>
        <v>137.43</v>
      </c>
      <c r="T154" s="436"/>
    </row>
    <row r="155" s="330" customFormat="1" spans="1:20">
      <c r="A155" s="554" t="s">
        <v>589</v>
      </c>
      <c r="B155" s="30" t="s">
        <v>13237</v>
      </c>
      <c r="C155" s="476" t="s">
        <v>1539</v>
      </c>
      <c r="D155" s="541"/>
      <c r="E155" s="483">
        <v>0.679250374812594</v>
      </c>
      <c r="F155" s="29" t="s">
        <v>714</v>
      </c>
      <c r="G155" s="29" t="s">
        <v>715</v>
      </c>
      <c r="H155" s="29" t="s">
        <v>26</v>
      </c>
      <c r="I155" s="220" t="s">
        <v>13241</v>
      </c>
      <c r="J155" s="30" t="s">
        <v>28</v>
      </c>
      <c r="K155" s="220" t="s">
        <v>327</v>
      </c>
      <c r="L155" s="555"/>
      <c r="M155" s="559">
        <v>40432556.6561</v>
      </c>
      <c r="N155" s="559">
        <v>4649553.51027</v>
      </c>
      <c r="O155" s="555"/>
      <c r="P155" s="559" t="s">
        <v>592</v>
      </c>
      <c r="Q155" s="30" t="s">
        <v>33</v>
      </c>
      <c r="R155" s="56" t="s">
        <v>34</v>
      </c>
      <c r="S155" s="574">
        <f t="shared" si="3"/>
        <v>3.05662668665667</v>
      </c>
      <c r="T155" s="436"/>
    </row>
    <row r="156" s="330" customFormat="1" spans="1:20">
      <c r="A156" s="554" t="s">
        <v>589</v>
      </c>
      <c r="B156" s="30" t="s">
        <v>13237</v>
      </c>
      <c r="C156" s="476" t="s">
        <v>1685</v>
      </c>
      <c r="D156" s="541"/>
      <c r="E156" s="483">
        <v>0.830344827586207</v>
      </c>
      <c r="F156" s="29" t="s">
        <v>714</v>
      </c>
      <c r="G156" s="29" t="s">
        <v>715</v>
      </c>
      <c r="H156" s="29" t="s">
        <v>26</v>
      </c>
      <c r="I156" s="220" t="s">
        <v>13241</v>
      </c>
      <c r="J156" s="30" t="s">
        <v>28</v>
      </c>
      <c r="K156" s="220" t="s">
        <v>327</v>
      </c>
      <c r="L156" s="555"/>
      <c r="M156" s="559">
        <v>40434250.7851</v>
      </c>
      <c r="N156" s="559">
        <v>4652534.70639</v>
      </c>
      <c r="O156" s="555"/>
      <c r="P156" s="559" t="s">
        <v>147</v>
      </c>
      <c r="Q156" s="30" t="s">
        <v>33</v>
      </c>
      <c r="R156" s="56" t="s">
        <v>34</v>
      </c>
      <c r="S156" s="574">
        <f t="shared" si="3"/>
        <v>3.73655172413793</v>
      </c>
      <c r="T156" s="436"/>
    </row>
    <row r="157" s="330" customFormat="1" spans="1:20">
      <c r="A157" s="554" t="s">
        <v>589</v>
      </c>
      <c r="B157" s="30" t="s">
        <v>13237</v>
      </c>
      <c r="C157" s="476" t="s">
        <v>13276</v>
      </c>
      <c r="D157" s="541"/>
      <c r="E157" s="483">
        <v>3.5552023988006</v>
      </c>
      <c r="F157" s="29" t="s">
        <v>714</v>
      </c>
      <c r="G157" s="29" t="s">
        <v>715</v>
      </c>
      <c r="H157" s="29" t="s">
        <v>26</v>
      </c>
      <c r="I157" s="220" t="s">
        <v>13241</v>
      </c>
      <c r="J157" s="30" t="s">
        <v>28</v>
      </c>
      <c r="K157" s="220" t="s">
        <v>327</v>
      </c>
      <c r="L157" s="555"/>
      <c r="M157" s="559">
        <v>40432351.8301</v>
      </c>
      <c r="N157" s="559">
        <v>4649518.63481</v>
      </c>
      <c r="O157" s="555"/>
      <c r="P157" s="559" t="s">
        <v>592</v>
      </c>
      <c r="Q157" s="30" t="s">
        <v>33</v>
      </c>
      <c r="R157" s="56" t="s">
        <v>34</v>
      </c>
      <c r="S157" s="574">
        <f t="shared" si="3"/>
        <v>15.9984107946027</v>
      </c>
      <c r="T157" s="436"/>
    </row>
    <row r="158" s="330" customFormat="1" spans="1:20">
      <c r="A158" s="554" t="s">
        <v>589</v>
      </c>
      <c r="B158" s="30" t="s">
        <v>13237</v>
      </c>
      <c r="C158" s="476" t="s">
        <v>13277</v>
      </c>
      <c r="D158" s="541"/>
      <c r="E158" s="483">
        <v>1.26869565217391</v>
      </c>
      <c r="F158" s="29" t="s">
        <v>714</v>
      </c>
      <c r="G158" s="29" t="s">
        <v>715</v>
      </c>
      <c r="H158" s="29" t="s">
        <v>26</v>
      </c>
      <c r="I158" s="220" t="s">
        <v>13241</v>
      </c>
      <c r="J158" s="30" t="s">
        <v>28</v>
      </c>
      <c r="K158" s="220" t="s">
        <v>327</v>
      </c>
      <c r="L158" s="555"/>
      <c r="M158" s="559">
        <v>40432484.7166</v>
      </c>
      <c r="N158" s="559">
        <v>4649551.69432</v>
      </c>
      <c r="O158" s="555"/>
      <c r="P158" s="559" t="s">
        <v>592</v>
      </c>
      <c r="Q158" s="30" t="s">
        <v>33</v>
      </c>
      <c r="R158" s="56" t="s">
        <v>34</v>
      </c>
      <c r="S158" s="574">
        <f t="shared" si="3"/>
        <v>5.70913043478259</v>
      </c>
      <c r="T158" s="436"/>
    </row>
    <row r="159" s="330" customFormat="1" spans="1:20">
      <c r="A159" s="554" t="s">
        <v>589</v>
      </c>
      <c r="B159" s="30" t="s">
        <v>13237</v>
      </c>
      <c r="C159" s="476" t="s">
        <v>511</v>
      </c>
      <c r="D159" s="541"/>
      <c r="E159" s="483">
        <v>66.34</v>
      </c>
      <c r="F159" s="29" t="s">
        <v>714</v>
      </c>
      <c r="G159" s="29" t="s">
        <v>715</v>
      </c>
      <c r="H159" s="29" t="s">
        <v>26</v>
      </c>
      <c r="I159" s="220" t="s">
        <v>13241</v>
      </c>
      <c r="J159" s="30" t="s">
        <v>28</v>
      </c>
      <c r="K159" s="220" t="s">
        <v>327</v>
      </c>
      <c r="L159" s="555"/>
      <c r="M159" s="559">
        <v>40432500.1616</v>
      </c>
      <c r="N159" s="559">
        <v>4649550.16591</v>
      </c>
      <c r="O159" s="555"/>
      <c r="P159" s="559" t="s">
        <v>147</v>
      </c>
      <c r="Q159" s="30" t="s">
        <v>33</v>
      </c>
      <c r="R159" s="56" t="s">
        <v>34</v>
      </c>
      <c r="S159" s="574">
        <f t="shared" si="3"/>
        <v>298.53</v>
      </c>
      <c r="T159" s="436"/>
    </row>
    <row r="160" s="330" customFormat="1" spans="1:20">
      <c r="A160" s="554" t="s">
        <v>589</v>
      </c>
      <c r="B160" s="30" t="s">
        <v>13237</v>
      </c>
      <c r="C160" s="476" t="s">
        <v>1133</v>
      </c>
      <c r="D160" s="541"/>
      <c r="E160" s="483">
        <v>21.62</v>
      </c>
      <c r="F160" s="29" t="s">
        <v>714</v>
      </c>
      <c r="G160" s="29" t="s">
        <v>715</v>
      </c>
      <c r="H160" s="29" t="s">
        <v>26</v>
      </c>
      <c r="I160" s="220" t="s">
        <v>13241</v>
      </c>
      <c r="J160" s="30" t="s">
        <v>28</v>
      </c>
      <c r="K160" s="220" t="s">
        <v>327</v>
      </c>
      <c r="L160" s="555"/>
      <c r="M160" s="559">
        <v>40433646.0165</v>
      </c>
      <c r="N160" s="559">
        <v>4651598.5175</v>
      </c>
      <c r="O160" s="555"/>
      <c r="P160" s="559" t="s">
        <v>592</v>
      </c>
      <c r="Q160" s="30" t="s">
        <v>33</v>
      </c>
      <c r="R160" s="56" t="s">
        <v>34</v>
      </c>
      <c r="S160" s="574">
        <f t="shared" si="3"/>
        <v>97.29</v>
      </c>
      <c r="T160" s="436"/>
    </row>
    <row r="161" s="330" customFormat="1" spans="1:20">
      <c r="A161" s="554" t="s">
        <v>589</v>
      </c>
      <c r="B161" s="30" t="s">
        <v>13237</v>
      </c>
      <c r="C161" s="476" t="s">
        <v>1157</v>
      </c>
      <c r="D161" s="541"/>
      <c r="E161" s="483">
        <v>37.43</v>
      </c>
      <c r="F161" s="29" t="s">
        <v>714</v>
      </c>
      <c r="G161" s="29" t="s">
        <v>715</v>
      </c>
      <c r="H161" s="29" t="s">
        <v>26</v>
      </c>
      <c r="I161" s="220" t="s">
        <v>13241</v>
      </c>
      <c r="J161" s="30" t="s">
        <v>28</v>
      </c>
      <c r="K161" s="220" t="s">
        <v>327</v>
      </c>
      <c r="L161" s="555"/>
      <c r="M161" s="559">
        <v>40433649.429</v>
      </c>
      <c r="N161" s="559">
        <v>4650519.79821</v>
      </c>
      <c r="O161" s="555"/>
      <c r="P161" s="559" t="s">
        <v>592</v>
      </c>
      <c r="Q161" s="30" t="s">
        <v>33</v>
      </c>
      <c r="R161" s="56" t="s">
        <v>34</v>
      </c>
      <c r="S161" s="574">
        <f t="shared" si="3"/>
        <v>168.435</v>
      </c>
      <c r="T161" s="436"/>
    </row>
    <row r="162" s="330" customFormat="1" spans="1:20">
      <c r="A162" s="554" t="s">
        <v>589</v>
      </c>
      <c r="B162" s="30" t="s">
        <v>13237</v>
      </c>
      <c r="C162" s="476" t="s">
        <v>526</v>
      </c>
      <c r="D162" s="541"/>
      <c r="E162" s="483">
        <v>3.42808095952024</v>
      </c>
      <c r="F162" s="29" t="s">
        <v>714</v>
      </c>
      <c r="G162" s="29" t="s">
        <v>715</v>
      </c>
      <c r="H162" s="29" t="s">
        <v>26</v>
      </c>
      <c r="I162" s="220" t="s">
        <v>13241</v>
      </c>
      <c r="J162" s="30" t="s">
        <v>28</v>
      </c>
      <c r="K162" s="220" t="s">
        <v>327</v>
      </c>
      <c r="L162" s="555"/>
      <c r="M162" s="559">
        <v>40433767.7343</v>
      </c>
      <c r="N162" s="559">
        <v>4652122.89198</v>
      </c>
      <c r="O162" s="555"/>
      <c r="P162" s="559" t="s">
        <v>147</v>
      </c>
      <c r="Q162" s="30" t="s">
        <v>33</v>
      </c>
      <c r="R162" s="56" t="s">
        <v>34</v>
      </c>
      <c r="S162" s="574">
        <f t="shared" si="3"/>
        <v>15.4263643178411</v>
      </c>
      <c r="T162" s="436"/>
    </row>
    <row r="163" s="330" customFormat="1" spans="1:20">
      <c r="A163" s="554" t="s">
        <v>589</v>
      </c>
      <c r="B163" s="30" t="s">
        <v>13237</v>
      </c>
      <c r="C163" s="476" t="s">
        <v>700</v>
      </c>
      <c r="D163" s="541"/>
      <c r="E163" s="483">
        <v>1.6208095952024</v>
      </c>
      <c r="F163" s="29" t="s">
        <v>714</v>
      </c>
      <c r="G163" s="29" t="s">
        <v>715</v>
      </c>
      <c r="H163" s="29" t="s">
        <v>26</v>
      </c>
      <c r="I163" s="220" t="s">
        <v>13241</v>
      </c>
      <c r="J163" s="30" t="s">
        <v>28</v>
      </c>
      <c r="K163" s="220" t="s">
        <v>327</v>
      </c>
      <c r="L163" s="555"/>
      <c r="M163" s="559">
        <v>40433665.7794</v>
      </c>
      <c r="N163" s="559">
        <v>4652239.52485</v>
      </c>
      <c r="O163" s="555"/>
      <c r="P163" s="559" t="s">
        <v>147</v>
      </c>
      <c r="Q163" s="30" t="s">
        <v>33</v>
      </c>
      <c r="R163" s="56" t="s">
        <v>34</v>
      </c>
      <c r="S163" s="574">
        <f t="shared" si="3"/>
        <v>7.29364317841079</v>
      </c>
      <c r="T163" s="436"/>
    </row>
    <row r="164" s="330" customFormat="1" spans="1:20">
      <c r="A164" s="554" t="s">
        <v>589</v>
      </c>
      <c r="B164" s="30" t="s">
        <v>13237</v>
      </c>
      <c r="C164" s="476" t="s">
        <v>13278</v>
      </c>
      <c r="D164" s="541"/>
      <c r="E164" s="483">
        <v>3.03088455772114</v>
      </c>
      <c r="F164" s="29" t="s">
        <v>714</v>
      </c>
      <c r="G164" s="29" t="s">
        <v>715</v>
      </c>
      <c r="H164" s="29" t="s">
        <v>26</v>
      </c>
      <c r="I164" s="220" t="s">
        <v>13241</v>
      </c>
      <c r="J164" s="30" t="s">
        <v>28</v>
      </c>
      <c r="K164" s="220" t="s">
        <v>327</v>
      </c>
      <c r="L164" s="555"/>
      <c r="M164" s="559">
        <v>40434149.2687</v>
      </c>
      <c r="N164" s="559">
        <v>4650818.43894</v>
      </c>
      <c r="O164" s="555"/>
      <c r="P164" s="559" t="s">
        <v>592</v>
      </c>
      <c r="Q164" s="30" t="s">
        <v>33</v>
      </c>
      <c r="R164" s="56" t="s">
        <v>34</v>
      </c>
      <c r="S164" s="574">
        <f t="shared" si="3"/>
        <v>13.6389805097451</v>
      </c>
      <c r="T164" s="436"/>
    </row>
    <row r="165" s="330" customFormat="1" spans="1:20">
      <c r="A165" s="554" t="s">
        <v>589</v>
      </c>
      <c r="B165" s="30" t="s">
        <v>13237</v>
      </c>
      <c r="C165" s="476" t="s">
        <v>13279</v>
      </c>
      <c r="D165" s="541"/>
      <c r="E165" s="483">
        <v>9.46</v>
      </c>
      <c r="F165" s="29" t="s">
        <v>714</v>
      </c>
      <c r="G165" s="29" t="s">
        <v>715</v>
      </c>
      <c r="H165" s="29" t="s">
        <v>26</v>
      </c>
      <c r="I165" s="220" t="s">
        <v>13241</v>
      </c>
      <c r="J165" s="30" t="s">
        <v>28</v>
      </c>
      <c r="K165" s="220" t="s">
        <v>327</v>
      </c>
      <c r="L165" s="555"/>
      <c r="M165" s="559">
        <v>40434099.9455</v>
      </c>
      <c r="N165" s="559">
        <v>4651341.17276</v>
      </c>
      <c r="O165" s="555"/>
      <c r="P165" s="559" t="s">
        <v>592</v>
      </c>
      <c r="Q165" s="30" t="s">
        <v>33</v>
      </c>
      <c r="R165" s="56" t="s">
        <v>34</v>
      </c>
      <c r="S165" s="574">
        <f t="shared" si="3"/>
        <v>42.57</v>
      </c>
      <c r="T165" s="436"/>
    </row>
    <row r="166" s="330" customFormat="1" spans="1:20">
      <c r="A166" s="554" t="s">
        <v>589</v>
      </c>
      <c r="B166" s="541" t="s">
        <v>590</v>
      </c>
      <c r="C166" s="493"/>
      <c r="D166" s="541"/>
      <c r="E166" s="481">
        <v>2295.25</v>
      </c>
      <c r="F166" s="29"/>
      <c r="G166" s="29"/>
      <c r="H166" s="29"/>
      <c r="I166" s="220"/>
      <c r="J166" s="30"/>
      <c r="K166" s="220"/>
      <c r="L166" s="555"/>
      <c r="M166" s="582"/>
      <c r="N166" s="583"/>
      <c r="O166" s="555"/>
      <c r="P166" s="559"/>
      <c r="Q166" s="541"/>
      <c r="R166" s="543"/>
      <c r="S166" s="574">
        <f t="shared" si="3"/>
        <v>10328.625</v>
      </c>
      <c r="T166" s="436"/>
    </row>
    <row r="167" s="330" customFormat="1" spans="1:21">
      <c r="A167" s="554" t="s">
        <v>589</v>
      </c>
      <c r="B167" s="541" t="s">
        <v>590</v>
      </c>
      <c r="C167" s="493" t="s">
        <v>594</v>
      </c>
      <c r="D167" s="541"/>
      <c r="E167" s="481">
        <v>4.11</v>
      </c>
      <c r="F167" s="29" t="s">
        <v>714</v>
      </c>
      <c r="G167" s="29" t="s">
        <v>715</v>
      </c>
      <c r="H167" s="29" t="s">
        <v>26</v>
      </c>
      <c r="I167" s="220" t="s">
        <v>13241</v>
      </c>
      <c r="J167" s="30" t="s">
        <v>28</v>
      </c>
      <c r="K167" s="220" t="s">
        <v>327</v>
      </c>
      <c r="L167" s="555"/>
      <c r="M167" s="559">
        <v>40425137.2243</v>
      </c>
      <c r="N167" s="559">
        <v>4649272.6221</v>
      </c>
      <c r="O167" s="555"/>
      <c r="P167" s="561" t="s">
        <v>592</v>
      </c>
      <c r="Q167" s="29" t="s">
        <v>88</v>
      </c>
      <c r="R167" s="585" t="s">
        <v>89</v>
      </c>
      <c r="S167" s="574">
        <f t="shared" si="3"/>
        <v>18.495</v>
      </c>
      <c r="T167" s="436"/>
      <c r="U167" s="586"/>
    </row>
    <row r="168" s="330" customFormat="1" spans="1:20">
      <c r="A168" s="554" t="s">
        <v>589</v>
      </c>
      <c r="B168" s="541" t="s">
        <v>590</v>
      </c>
      <c r="C168" s="221" t="s">
        <v>392</v>
      </c>
      <c r="D168" s="541"/>
      <c r="E168" s="484">
        <v>107.91</v>
      </c>
      <c r="F168" s="29" t="s">
        <v>714</v>
      </c>
      <c r="G168" s="29" t="s">
        <v>715</v>
      </c>
      <c r="H168" s="29" t="s">
        <v>26</v>
      </c>
      <c r="I168" s="220" t="s">
        <v>13241</v>
      </c>
      <c r="J168" s="30" t="s">
        <v>28</v>
      </c>
      <c r="K168" s="220" t="s">
        <v>13265</v>
      </c>
      <c r="L168" s="555"/>
      <c r="M168" s="559">
        <v>40425317.5069</v>
      </c>
      <c r="N168" s="584">
        <v>4649101.70823</v>
      </c>
      <c r="O168" s="555"/>
      <c r="P168" s="561" t="s">
        <v>592</v>
      </c>
      <c r="Q168" s="29" t="s">
        <v>88</v>
      </c>
      <c r="R168" s="585" t="s">
        <v>89</v>
      </c>
      <c r="S168" s="574">
        <f t="shared" si="3"/>
        <v>485.595</v>
      </c>
      <c r="T168" s="436"/>
    </row>
    <row r="169" s="330" customFormat="1" spans="1:20">
      <c r="A169" s="554" t="s">
        <v>589</v>
      </c>
      <c r="B169" s="541" t="s">
        <v>590</v>
      </c>
      <c r="C169" s="221" t="s">
        <v>376</v>
      </c>
      <c r="D169" s="541"/>
      <c r="E169" s="484">
        <v>8.33</v>
      </c>
      <c r="F169" s="29" t="s">
        <v>714</v>
      </c>
      <c r="G169" s="29" t="s">
        <v>715</v>
      </c>
      <c r="H169" s="29" t="s">
        <v>26</v>
      </c>
      <c r="I169" s="220" t="s">
        <v>13241</v>
      </c>
      <c r="J169" s="30" t="s">
        <v>28</v>
      </c>
      <c r="K169" s="220" t="s">
        <v>327</v>
      </c>
      <c r="L169" s="555"/>
      <c r="M169" s="584">
        <v>40425365.4293</v>
      </c>
      <c r="N169" s="584">
        <v>4648903.5178</v>
      </c>
      <c r="O169" s="555"/>
      <c r="P169" s="561" t="s">
        <v>592</v>
      </c>
      <c r="Q169" s="29" t="s">
        <v>88</v>
      </c>
      <c r="R169" s="585" t="s">
        <v>89</v>
      </c>
      <c r="S169" s="574">
        <f t="shared" si="3"/>
        <v>37.485</v>
      </c>
      <c r="T169" s="436"/>
    </row>
    <row r="170" s="330" customFormat="1" spans="1:20">
      <c r="A170" s="554" t="s">
        <v>589</v>
      </c>
      <c r="B170" s="541" t="s">
        <v>590</v>
      </c>
      <c r="C170" s="221" t="s">
        <v>1176</v>
      </c>
      <c r="D170" s="541"/>
      <c r="E170" s="484">
        <v>28.44</v>
      </c>
      <c r="F170" s="29" t="s">
        <v>714</v>
      </c>
      <c r="G170" s="29" t="s">
        <v>715</v>
      </c>
      <c r="H170" s="29" t="s">
        <v>26</v>
      </c>
      <c r="I170" s="220" t="s">
        <v>13241</v>
      </c>
      <c r="J170" s="30" t="s">
        <v>28</v>
      </c>
      <c r="K170" s="220" t="s">
        <v>327</v>
      </c>
      <c r="L170" s="555"/>
      <c r="M170" s="584">
        <v>40425377.0898</v>
      </c>
      <c r="N170" s="584">
        <v>4648847.88317</v>
      </c>
      <c r="O170" s="555"/>
      <c r="P170" s="561" t="s">
        <v>592</v>
      </c>
      <c r="Q170" s="29" t="s">
        <v>88</v>
      </c>
      <c r="R170" s="585" t="s">
        <v>89</v>
      </c>
      <c r="S170" s="574">
        <f t="shared" si="3"/>
        <v>127.98</v>
      </c>
      <c r="T170" s="436"/>
    </row>
    <row r="171" s="330" customFormat="1" spans="1:20">
      <c r="A171" s="554" t="s">
        <v>589</v>
      </c>
      <c r="B171" s="541" t="s">
        <v>590</v>
      </c>
      <c r="C171" s="221" t="s">
        <v>373</v>
      </c>
      <c r="D171" s="541"/>
      <c r="E171" s="484">
        <v>5.67</v>
      </c>
      <c r="F171" s="29" t="s">
        <v>714</v>
      </c>
      <c r="G171" s="29" t="s">
        <v>715</v>
      </c>
      <c r="H171" s="29" t="s">
        <v>26</v>
      </c>
      <c r="I171" s="220" t="s">
        <v>13241</v>
      </c>
      <c r="J171" s="30" t="s">
        <v>28</v>
      </c>
      <c r="K171" s="220" t="s">
        <v>327</v>
      </c>
      <c r="L171" s="555"/>
      <c r="M171" s="584">
        <v>40425244.801</v>
      </c>
      <c r="N171" s="584">
        <v>4648972.01113</v>
      </c>
      <c r="O171" s="555"/>
      <c r="P171" s="561" t="s">
        <v>592</v>
      </c>
      <c r="Q171" s="29" t="s">
        <v>88</v>
      </c>
      <c r="R171" s="585" t="s">
        <v>89</v>
      </c>
      <c r="S171" s="574">
        <f t="shared" si="3"/>
        <v>25.515</v>
      </c>
      <c r="T171" s="436"/>
    </row>
    <row r="172" s="330" customFormat="1" spans="1:20">
      <c r="A172" s="554" t="s">
        <v>589</v>
      </c>
      <c r="B172" s="541" t="s">
        <v>590</v>
      </c>
      <c r="C172" s="221" t="s">
        <v>1140</v>
      </c>
      <c r="D172" s="541"/>
      <c r="E172" s="484">
        <v>13.46</v>
      </c>
      <c r="F172" s="29" t="s">
        <v>714</v>
      </c>
      <c r="G172" s="29" t="s">
        <v>715</v>
      </c>
      <c r="H172" s="29" t="s">
        <v>26</v>
      </c>
      <c r="I172" s="220" t="s">
        <v>13241</v>
      </c>
      <c r="J172" s="30" t="s">
        <v>28</v>
      </c>
      <c r="K172" s="220" t="s">
        <v>327</v>
      </c>
      <c r="L172" s="555"/>
      <c r="M172" s="584">
        <v>40425176.7538</v>
      </c>
      <c r="N172" s="584">
        <v>4649150.94971</v>
      </c>
      <c r="O172" s="555"/>
      <c r="P172" s="561" t="s">
        <v>592</v>
      </c>
      <c r="Q172" s="29" t="s">
        <v>88</v>
      </c>
      <c r="R172" s="585" t="s">
        <v>89</v>
      </c>
      <c r="S172" s="574">
        <f t="shared" si="3"/>
        <v>60.57</v>
      </c>
      <c r="T172" s="436"/>
    </row>
    <row r="173" s="330" customFormat="1" spans="1:20">
      <c r="A173" s="554" t="s">
        <v>589</v>
      </c>
      <c r="B173" s="541" t="s">
        <v>590</v>
      </c>
      <c r="C173" s="221" t="s">
        <v>1357</v>
      </c>
      <c r="D173" s="541"/>
      <c r="E173" s="484">
        <v>15.19</v>
      </c>
      <c r="F173" s="29" t="s">
        <v>714</v>
      </c>
      <c r="G173" s="29" t="s">
        <v>715</v>
      </c>
      <c r="H173" s="29" t="s">
        <v>26</v>
      </c>
      <c r="I173" s="220" t="s">
        <v>13241</v>
      </c>
      <c r="J173" s="30" t="s">
        <v>28</v>
      </c>
      <c r="K173" s="220" t="s">
        <v>327</v>
      </c>
      <c r="L173" s="555"/>
      <c r="M173" s="584">
        <v>40425291.6684</v>
      </c>
      <c r="N173" s="584">
        <v>4648818.90088</v>
      </c>
      <c r="O173" s="555"/>
      <c r="P173" s="561" t="s">
        <v>592</v>
      </c>
      <c r="Q173" s="29" t="s">
        <v>88</v>
      </c>
      <c r="R173" s="585" t="s">
        <v>89</v>
      </c>
      <c r="S173" s="574">
        <f t="shared" si="3"/>
        <v>68.355</v>
      </c>
      <c r="T173" s="436"/>
    </row>
    <row r="174" s="330" customFormat="1" spans="1:20">
      <c r="A174" s="554" t="s">
        <v>589</v>
      </c>
      <c r="B174" s="541" t="s">
        <v>590</v>
      </c>
      <c r="C174" s="221" t="s">
        <v>408</v>
      </c>
      <c r="D174" s="541"/>
      <c r="E174" s="484">
        <v>5.7406</v>
      </c>
      <c r="F174" s="29" t="s">
        <v>714</v>
      </c>
      <c r="G174" s="29" t="s">
        <v>715</v>
      </c>
      <c r="H174" s="29" t="s">
        <v>26</v>
      </c>
      <c r="I174" s="220" t="s">
        <v>13241</v>
      </c>
      <c r="J174" s="30" t="s">
        <v>28</v>
      </c>
      <c r="K174" s="220" t="s">
        <v>327</v>
      </c>
      <c r="L174" s="555"/>
      <c r="M174" s="584">
        <v>40425401.2837</v>
      </c>
      <c r="N174" s="584">
        <v>4648733.54922</v>
      </c>
      <c r="O174" s="555"/>
      <c r="P174" s="561" t="s">
        <v>592</v>
      </c>
      <c r="Q174" s="29" t="s">
        <v>88</v>
      </c>
      <c r="R174" s="585" t="s">
        <v>89</v>
      </c>
      <c r="S174" s="574">
        <f t="shared" si="3"/>
        <v>25.8327</v>
      </c>
      <c r="T174" s="436"/>
    </row>
    <row r="175" s="330" customFormat="1" spans="1:20">
      <c r="A175" s="554" t="s">
        <v>589</v>
      </c>
      <c r="B175" s="541" t="s">
        <v>590</v>
      </c>
      <c r="C175" s="221" t="s">
        <v>395</v>
      </c>
      <c r="D175" s="541"/>
      <c r="E175" s="484">
        <v>1.52</v>
      </c>
      <c r="F175" s="29" t="s">
        <v>714</v>
      </c>
      <c r="G175" s="29" t="s">
        <v>715</v>
      </c>
      <c r="H175" s="29" t="s">
        <v>26</v>
      </c>
      <c r="I175" s="220" t="s">
        <v>13241</v>
      </c>
      <c r="J175" s="30" t="s">
        <v>28</v>
      </c>
      <c r="K175" s="220" t="s">
        <v>327</v>
      </c>
      <c r="L175" s="555"/>
      <c r="M175" s="584">
        <v>40425169.7076</v>
      </c>
      <c r="N175" s="584">
        <v>4649023.47979</v>
      </c>
      <c r="O175" s="555"/>
      <c r="P175" s="561" t="s">
        <v>592</v>
      </c>
      <c r="Q175" s="29" t="s">
        <v>88</v>
      </c>
      <c r="R175" s="585" t="s">
        <v>89</v>
      </c>
      <c r="S175" s="574">
        <f t="shared" si="3"/>
        <v>6.84</v>
      </c>
      <c r="T175" s="436"/>
    </row>
    <row r="176" s="330" customFormat="1" spans="1:20">
      <c r="A176" s="554" t="s">
        <v>589</v>
      </c>
      <c r="B176" s="541" t="s">
        <v>590</v>
      </c>
      <c r="C176" s="221" t="s">
        <v>576</v>
      </c>
      <c r="D176" s="541"/>
      <c r="E176" s="484">
        <v>4.5082</v>
      </c>
      <c r="F176" s="29" t="s">
        <v>714</v>
      </c>
      <c r="G176" s="29" t="s">
        <v>715</v>
      </c>
      <c r="H176" s="29" t="s">
        <v>26</v>
      </c>
      <c r="I176" s="220" t="s">
        <v>13241</v>
      </c>
      <c r="J176" s="30" t="s">
        <v>28</v>
      </c>
      <c r="K176" s="220" t="s">
        <v>327</v>
      </c>
      <c r="L176" s="555"/>
      <c r="M176" s="584">
        <v>40425209.168</v>
      </c>
      <c r="N176" s="584">
        <v>4648939.25214</v>
      </c>
      <c r="O176" s="555"/>
      <c r="P176" s="561" t="s">
        <v>592</v>
      </c>
      <c r="Q176" s="29" t="s">
        <v>88</v>
      </c>
      <c r="R176" s="585" t="s">
        <v>89</v>
      </c>
      <c r="S176" s="574">
        <f t="shared" si="3"/>
        <v>20.2869</v>
      </c>
      <c r="T176" s="436"/>
    </row>
    <row r="177" s="330" customFormat="1" spans="1:20">
      <c r="A177" s="554" t="s">
        <v>589</v>
      </c>
      <c r="B177" s="541" t="s">
        <v>590</v>
      </c>
      <c r="C177" s="221" t="s">
        <v>396</v>
      </c>
      <c r="D177" s="541"/>
      <c r="E177" s="484">
        <v>2.3419</v>
      </c>
      <c r="F177" s="29" t="s">
        <v>714</v>
      </c>
      <c r="G177" s="29" t="s">
        <v>715</v>
      </c>
      <c r="H177" s="29" t="s">
        <v>26</v>
      </c>
      <c r="I177" s="220" t="s">
        <v>13241</v>
      </c>
      <c r="J177" s="30" t="s">
        <v>28</v>
      </c>
      <c r="K177" s="220" t="s">
        <v>327</v>
      </c>
      <c r="L177" s="555"/>
      <c r="M177" s="584">
        <v>40425209.181</v>
      </c>
      <c r="N177" s="584">
        <v>4649020.71633</v>
      </c>
      <c r="O177" s="555"/>
      <c r="P177" s="561" t="s">
        <v>592</v>
      </c>
      <c r="Q177" s="29" t="s">
        <v>88</v>
      </c>
      <c r="R177" s="585" t="s">
        <v>89</v>
      </c>
      <c r="S177" s="574">
        <f t="shared" si="3"/>
        <v>10.53855</v>
      </c>
      <c r="T177" s="436"/>
    </row>
    <row r="178" s="330" customFormat="1" spans="1:20">
      <c r="A178" s="554" t="s">
        <v>589</v>
      </c>
      <c r="B178" s="541" t="s">
        <v>590</v>
      </c>
      <c r="C178" s="221" t="s">
        <v>394</v>
      </c>
      <c r="D178" s="541"/>
      <c r="E178" s="484">
        <v>3.4562</v>
      </c>
      <c r="F178" s="29" t="s">
        <v>714</v>
      </c>
      <c r="G178" s="29" t="s">
        <v>715</v>
      </c>
      <c r="H178" s="29" t="s">
        <v>26</v>
      </c>
      <c r="I178" s="220" t="s">
        <v>13241</v>
      </c>
      <c r="J178" s="30" t="s">
        <v>28</v>
      </c>
      <c r="K178" s="220" t="s">
        <v>327</v>
      </c>
      <c r="L178" s="555"/>
      <c r="M178" s="584">
        <v>40425172.5323</v>
      </c>
      <c r="N178" s="584">
        <v>4649082.14912</v>
      </c>
      <c r="O178" s="555"/>
      <c r="P178" s="561" t="s">
        <v>592</v>
      </c>
      <c r="Q178" s="29" t="s">
        <v>88</v>
      </c>
      <c r="R178" s="585" t="s">
        <v>89</v>
      </c>
      <c r="S178" s="574">
        <f t="shared" si="3"/>
        <v>15.5529</v>
      </c>
      <c r="T178" s="436"/>
    </row>
    <row r="179" s="330" customFormat="1" spans="1:20">
      <c r="A179" s="554" t="s">
        <v>589</v>
      </c>
      <c r="B179" s="541" t="s">
        <v>590</v>
      </c>
      <c r="C179" s="221" t="s">
        <v>498</v>
      </c>
      <c r="D179" s="541"/>
      <c r="E179" s="484">
        <v>0.6739</v>
      </c>
      <c r="F179" s="29" t="s">
        <v>714</v>
      </c>
      <c r="G179" s="29" t="s">
        <v>715</v>
      </c>
      <c r="H179" s="29" t="s">
        <v>26</v>
      </c>
      <c r="I179" s="220" t="s">
        <v>13241</v>
      </c>
      <c r="J179" s="30" t="s">
        <v>28</v>
      </c>
      <c r="K179" s="220" t="s">
        <v>327</v>
      </c>
      <c r="L179" s="555"/>
      <c r="M179" s="584">
        <v>40425224.0006</v>
      </c>
      <c r="N179" s="584">
        <v>4649005.2547</v>
      </c>
      <c r="O179" s="555"/>
      <c r="P179" s="561" t="s">
        <v>592</v>
      </c>
      <c r="Q179" s="29" t="s">
        <v>88</v>
      </c>
      <c r="R179" s="585" t="s">
        <v>89</v>
      </c>
      <c r="S179" s="574">
        <f t="shared" si="3"/>
        <v>3.03255</v>
      </c>
      <c r="T179" s="436"/>
    </row>
    <row r="180" s="330" customFormat="1" spans="1:20">
      <c r="A180" s="554" t="s">
        <v>589</v>
      </c>
      <c r="B180" s="541" t="s">
        <v>590</v>
      </c>
      <c r="C180" s="221" t="s">
        <v>374</v>
      </c>
      <c r="D180" s="541"/>
      <c r="E180" s="484">
        <v>5.95</v>
      </c>
      <c r="F180" s="29" t="s">
        <v>714</v>
      </c>
      <c r="G180" s="29" t="s">
        <v>715</v>
      </c>
      <c r="H180" s="29" t="s">
        <v>26</v>
      </c>
      <c r="I180" s="220" t="s">
        <v>13241</v>
      </c>
      <c r="J180" s="30" t="s">
        <v>28</v>
      </c>
      <c r="K180" s="220" t="s">
        <v>327</v>
      </c>
      <c r="L180" s="555"/>
      <c r="M180" s="584">
        <v>40425184.7194</v>
      </c>
      <c r="N180" s="584">
        <v>4648912.37447</v>
      </c>
      <c r="O180" s="555"/>
      <c r="P180" s="561" t="s">
        <v>592</v>
      </c>
      <c r="Q180" s="29" t="s">
        <v>88</v>
      </c>
      <c r="R180" s="585" t="s">
        <v>89</v>
      </c>
      <c r="S180" s="574">
        <f t="shared" si="3"/>
        <v>26.775</v>
      </c>
      <c r="T180" s="436"/>
    </row>
    <row r="181" s="330" customFormat="1" spans="1:20">
      <c r="A181" s="554" t="s">
        <v>589</v>
      </c>
      <c r="B181" s="541" t="s">
        <v>590</v>
      </c>
      <c r="C181" s="221" t="s">
        <v>572</v>
      </c>
      <c r="D181" s="541"/>
      <c r="E181" s="484">
        <v>4.5086</v>
      </c>
      <c r="F181" s="29" t="s">
        <v>714</v>
      </c>
      <c r="G181" s="29" t="s">
        <v>715</v>
      </c>
      <c r="H181" s="29" t="s">
        <v>26</v>
      </c>
      <c r="I181" s="220" t="s">
        <v>13241</v>
      </c>
      <c r="J181" s="30" t="s">
        <v>28</v>
      </c>
      <c r="K181" s="220" t="s">
        <v>327</v>
      </c>
      <c r="L181" s="555"/>
      <c r="M181" s="584">
        <v>40425274.9172</v>
      </c>
      <c r="N181" s="584">
        <v>4649024.28654</v>
      </c>
      <c r="O181" s="555"/>
      <c r="P181" s="561" t="s">
        <v>592</v>
      </c>
      <c r="Q181" s="29" t="s">
        <v>88</v>
      </c>
      <c r="R181" s="585" t="s">
        <v>89</v>
      </c>
      <c r="S181" s="574">
        <f t="shared" si="3"/>
        <v>20.2887</v>
      </c>
      <c r="T181" s="436"/>
    </row>
    <row r="182" s="330" customFormat="1" spans="1:20">
      <c r="A182" s="554" t="s">
        <v>589</v>
      </c>
      <c r="B182" s="541" t="s">
        <v>590</v>
      </c>
      <c r="C182" s="221" t="s">
        <v>500</v>
      </c>
      <c r="D182" s="541"/>
      <c r="E182" s="484">
        <v>54.59</v>
      </c>
      <c r="F182" s="29" t="s">
        <v>714</v>
      </c>
      <c r="G182" s="29" t="s">
        <v>715</v>
      </c>
      <c r="H182" s="29" t="s">
        <v>26</v>
      </c>
      <c r="I182" s="220" t="s">
        <v>13241</v>
      </c>
      <c r="J182" s="30" t="s">
        <v>28</v>
      </c>
      <c r="K182" s="220" t="s">
        <v>13265</v>
      </c>
      <c r="L182" s="555"/>
      <c r="M182" s="559">
        <v>40425617.5912</v>
      </c>
      <c r="N182" s="559">
        <v>4648977.4981</v>
      </c>
      <c r="O182" s="555"/>
      <c r="P182" s="561" t="s">
        <v>592</v>
      </c>
      <c r="Q182" s="29" t="s">
        <v>88</v>
      </c>
      <c r="R182" s="585" t="s">
        <v>89</v>
      </c>
      <c r="S182" s="574">
        <f t="shared" si="3"/>
        <v>245.655</v>
      </c>
      <c r="T182" s="436"/>
    </row>
    <row r="183" s="330" customFormat="1" spans="1:20">
      <c r="A183" s="554" t="s">
        <v>589</v>
      </c>
      <c r="B183" s="541" t="s">
        <v>590</v>
      </c>
      <c r="C183" s="221" t="s">
        <v>375</v>
      </c>
      <c r="D183" s="541"/>
      <c r="E183" s="484">
        <v>14.08</v>
      </c>
      <c r="F183" s="29" t="s">
        <v>714</v>
      </c>
      <c r="G183" s="29" t="s">
        <v>715</v>
      </c>
      <c r="H183" s="29" t="s">
        <v>26</v>
      </c>
      <c r="I183" s="220" t="s">
        <v>13241</v>
      </c>
      <c r="J183" s="30" t="s">
        <v>28</v>
      </c>
      <c r="K183" s="220" t="s">
        <v>327</v>
      </c>
      <c r="L183" s="555"/>
      <c r="M183" s="559">
        <v>40425707.3409</v>
      </c>
      <c r="N183" s="559">
        <v>4648905.08438</v>
      </c>
      <c r="O183" s="555"/>
      <c r="P183" s="561" t="s">
        <v>592</v>
      </c>
      <c r="Q183" s="29" t="s">
        <v>88</v>
      </c>
      <c r="R183" s="585" t="s">
        <v>89</v>
      </c>
      <c r="S183" s="574">
        <f t="shared" si="3"/>
        <v>63.36</v>
      </c>
      <c r="T183" s="436"/>
    </row>
    <row r="184" s="330" customFormat="1" spans="1:20">
      <c r="A184" s="554" t="s">
        <v>589</v>
      </c>
      <c r="B184" s="541" t="s">
        <v>590</v>
      </c>
      <c r="C184" s="221" t="s">
        <v>634</v>
      </c>
      <c r="D184" s="541"/>
      <c r="E184" s="484">
        <v>55.22</v>
      </c>
      <c r="F184" s="29" t="s">
        <v>714</v>
      </c>
      <c r="G184" s="29" t="s">
        <v>715</v>
      </c>
      <c r="H184" s="29" t="s">
        <v>26</v>
      </c>
      <c r="I184" s="220" t="s">
        <v>13241</v>
      </c>
      <c r="J184" s="30" t="s">
        <v>28</v>
      </c>
      <c r="K184" s="220" t="s">
        <v>327</v>
      </c>
      <c r="L184" s="555"/>
      <c r="M184" s="559">
        <v>40425601.6166</v>
      </c>
      <c r="N184" s="559">
        <v>4648823.57398</v>
      </c>
      <c r="O184" s="555"/>
      <c r="P184" s="561" t="s">
        <v>592</v>
      </c>
      <c r="Q184" s="29" t="s">
        <v>88</v>
      </c>
      <c r="R184" s="585" t="s">
        <v>89</v>
      </c>
      <c r="S184" s="574">
        <f t="shared" si="3"/>
        <v>248.49</v>
      </c>
      <c r="T184" s="436"/>
    </row>
    <row r="185" s="330" customFormat="1" spans="1:20">
      <c r="A185" s="554" t="s">
        <v>589</v>
      </c>
      <c r="B185" s="541" t="s">
        <v>590</v>
      </c>
      <c r="C185" s="221" t="s">
        <v>601</v>
      </c>
      <c r="D185" s="541"/>
      <c r="E185" s="484">
        <v>3.01</v>
      </c>
      <c r="F185" s="29" t="s">
        <v>714</v>
      </c>
      <c r="G185" s="29" t="s">
        <v>715</v>
      </c>
      <c r="H185" s="29" t="s">
        <v>26</v>
      </c>
      <c r="I185" s="220" t="s">
        <v>13241</v>
      </c>
      <c r="J185" s="30" t="s">
        <v>28</v>
      </c>
      <c r="K185" s="220" t="s">
        <v>327</v>
      </c>
      <c r="L185" s="555"/>
      <c r="M185" s="559">
        <v>40425468.5571</v>
      </c>
      <c r="N185" s="559">
        <v>4648715.67311</v>
      </c>
      <c r="O185" s="555"/>
      <c r="P185" s="561" t="s">
        <v>592</v>
      </c>
      <c r="Q185" s="29" t="s">
        <v>88</v>
      </c>
      <c r="R185" s="585" t="s">
        <v>89</v>
      </c>
      <c r="S185" s="574">
        <f t="shared" si="3"/>
        <v>13.545</v>
      </c>
      <c r="T185" s="436"/>
    </row>
    <row r="186" s="330" customFormat="1" spans="1:20">
      <c r="A186" s="554" t="s">
        <v>589</v>
      </c>
      <c r="B186" s="541" t="s">
        <v>590</v>
      </c>
      <c r="C186" s="221" t="s">
        <v>379</v>
      </c>
      <c r="D186" s="541"/>
      <c r="E186" s="484">
        <v>6.72</v>
      </c>
      <c r="F186" s="29" t="s">
        <v>714</v>
      </c>
      <c r="G186" s="29" t="s">
        <v>715</v>
      </c>
      <c r="H186" s="29" t="s">
        <v>26</v>
      </c>
      <c r="I186" s="220" t="s">
        <v>13241</v>
      </c>
      <c r="J186" s="30" t="s">
        <v>28</v>
      </c>
      <c r="K186" s="220" t="s">
        <v>327</v>
      </c>
      <c r="L186" s="555"/>
      <c r="M186" s="559">
        <v>40425726.1779</v>
      </c>
      <c r="N186" s="559">
        <v>4648745.85071</v>
      </c>
      <c r="O186" s="555"/>
      <c r="P186" s="561" t="s">
        <v>592</v>
      </c>
      <c r="Q186" s="29" t="s">
        <v>88</v>
      </c>
      <c r="R186" s="585" t="s">
        <v>89</v>
      </c>
      <c r="S186" s="574">
        <f t="shared" si="3"/>
        <v>30.24</v>
      </c>
      <c r="T186" s="436"/>
    </row>
    <row r="187" s="330" customFormat="1" spans="1:20">
      <c r="A187" s="554" t="s">
        <v>589</v>
      </c>
      <c r="B187" s="541" t="s">
        <v>590</v>
      </c>
      <c r="C187" s="221" t="s">
        <v>406</v>
      </c>
      <c r="D187" s="541"/>
      <c r="E187" s="484">
        <v>1.83</v>
      </c>
      <c r="F187" s="29" t="s">
        <v>714</v>
      </c>
      <c r="G187" s="29" t="s">
        <v>715</v>
      </c>
      <c r="H187" s="29" t="s">
        <v>26</v>
      </c>
      <c r="I187" s="220" t="s">
        <v>13241</v>
      </c>
      <c r="J187" s="30" t="s">
        <v>28</v>
      </c>
      <c r="K187" s="220" t="s">
        <v>327</v>
      </c>
      <c r="L187" s="555"/>
      <c r="M187" s="559">
        <v>40425591.4232</v>
      </c>
      <c r="N187" s="559">
        <v>4648757.40013</v>
      </c>
      <c r="O187" s="555"/>
      <c r="P187" s="561" t="s">
        <v>592</v>
      </c>
      <c r="Q187" s="29" t="s">
        <v>88</v>
      </c>
      <c r="R187" s="585" t="s">
        <v>89</v>
      </c>
      <c r="S187" s="574">
        <f t="shared" si="3"/>
        <v>8.235</v>
      </c>
      <c r="T187" s="436"/>
    </row>
    <row r="188" s="330" customFormat="1" spans="1:20">
      <c r="A188" s="554" t="s">
        <v>589</v>
      </c>
      <c r="B188" s="541" t="s">
        <v>590</v>
      </c>
      <c r="C188" s="221" t="s">
        <v>579</v>
      </c>
      <c r="D188" s="541"/>
      <c r="E188" s="484">
        <v>0.62</v>
      </c>
      <c r="F188" s="29" t="s">
        <v>714</v>
      </c>
      <c r="G188" s="29" t="s">
        <v>715</v>
      </c>
      <c r="H188" s="29" t="s">
        <v>26</v>
      </c>
      <c r="I188" s="220" t="s">
        <v>13241</v>
      </c>
      <c r="J188" s="30" t="s">
        <v>28</v>
      </c>
      <c r="K188" s="220" t="s">
        <v>327</v>
      </c>
      <c r="L188" s="555"/>
      <c r="M188" s="559">
        <v>40425712.699</v>
      </c>
      <c r="N188" s="559">
        <v>4648780.77759</v>
      </c>
      <c r="O188" s="555"/>
      <c r="P188" s="561" t="s">
        <v>592</v>
      </c>
      <c r="Q188" s="29" t="s">
        <v>88</v>
      </c>
      <c r="R188" s="585" t="s">
        <v>89</v>
      </c>
      <c r="S188" s="574">
        <f t="shared" si="3"/>
        <v>2.79</v>
      </c>
      <c r="T188" s="436"/>
    </row>
    <row r="189" s="330" customFormat="1" spans="1:20">
      <c r="A189" s="554" t="s">
        <v>589</v>
      </c>
      <c r="B189" s="541" t="s">
        <v>590</v>
      </c>
      <c r="C189" s="221" t="s">
        <v>507</v>
      </c>
      <c r="D189" s="541"/>
      <c r="E189" s="484">
        <v>1.38</v>
      </c>
      <c r="F189" s="29" t="s">
        <v>714</v>
      </c>
      <c r="G189" s="29" t="s">
        <v>715</v>
      </c>
      <c r="H189" s="29" t="s">
        <v>26</v>
      </c>
      <c r="I189" s="220" t="s">
        <v>13241</v>
      </c>
      <c r="J189" s="30" t="s">
        <v>28</v>
      </c>
      <c r="K189" s="220" t="s">
        <v>327</v>
      </c>
      <c r="L189" s="555"/>
      <c r="M189" s="559">
        <v>40425765.9385</v>
      </c>
      <c r="N189" s="559">
        <v>4648724.95474</v>
      </c>
      <c r="O189" s="555"/>
      <c r="P189" s="561" t="s">
        <v>592</v>
      </c>
      <c r="Q189" s="29" t="s">
        <v>88</v>
      </c>
      <c r="R189" s="585" t="s">
        <v>89</v>
      </c>
      <c r="S189" s="574">
        <f t="shared" si="3"/>
        <v>6.21</v>
      </c>
      <c r="T189" s="436"/>
    </row>
    <row r="190" s="330" customFormat="1" spans="1:20">
      <c r="A190" s="554" t="s">
        <v>589</v>
      </c>
      <c r="B190" s="541" t="s">
        <v>590</v>
      </c>
      <c r="C190" s="221" t="s">
        <v>383</v>
      </c>
      <c r="D190" s="541"/>
      <c r="E190" s="484">
        <v>1.82</v>
      </c>
      <c r="F190" s="29" t="s">
        <v>714</v>
      </c>
      <c r="G190" s="29" t="s">
        <v>715</v>
      </c>
      <c r="H190" s="29" t="s">
        <v>26</v>
      </c>
      <c r="I190" s="220" t="s">
        <v>13241</v>
      </c>
      <c r="J190" s="30" t="s">
        <v>28</v>
      </c>
      <c r="K190" s="220" t="s">
        <v>327</v>
      </c>
      <c r="L190" s="555"/>
      <c r="M190" s="559">
        <v>40425718.943</v>
      </c>
      <c r="N190" s="559">
        <v>4648707.74709</v>
      </c>
      <c r="O190" s="555"/>
      <c r="P190" s="561" t="s">
        <v>592</v>
      </c>
      <c r="Q190" s="29" t="s">
        <v>88</v>
      </c>
      <c r="R190" s="585" t="s">
        <v>89</v>
      </c>
      <c r="S190" s="574">
        <f t="shared" si="3"/>
        <v>8.19</v>
      </c>
      <c r="T190" s="436"/>
    </row>
    <row r="191" s="330" customFormat="1" spans="1:20">
      <c r="A191" s="554" t="s">
        <v>589</v>
      </c>
      <c r="B191" s="541" t="s">
        <v>590</v>
      </c>
      <c r="C191" s="221" t="s">
        <v>648</v>
      </c>
      <c r="D191" s="541"/>
      <c r="E191" s="484">
        <v>1.4072</v>
      </c>
      <c r="F191" s="29" t="s">
        <v>714</v>
      </c>
      <c r="G191" s="29" t="s">
        <v>715</v>
      </c>
      <c r="H191" s="29" t="s">
        <v>26</v>
      </c>
      <c r="I191" s="220" t="s">
        <v>13241</v>
      </c>
      <c r="J191" s="30" t="s">
        <v>28</v>
      </c>
      <c r="K191" s="220" t="s">
        <v>327</v>
      </c>
      <c r="L191" s="555"/>
      <c r="M191" s="559">
        <v>40425785.2909</v>
      </c>
      <c r="N191" s="559">
        <v>4648624.62165</v>
      </c>
      <c r="O191" s="555"/>
      <c r="P191" s="561" t="s">
        <v>592</v>
      </c>
      <c r="Q191" s="29" t="s">
        <v>88</v>
      </c>
      <c r="R191" s="585" t="s">
        <v>89</v>
      </c>
      <c r="S191" s="574">
        <f t="shared" si="3"/>
        <v>6.3324</v>
      </c>
      <c r="T191" s="436"/>
    </row>
    <row r="192" s="330" customFormat="1" spans="1:20">
      <c r="A192" s="554" t="s">
        <v>589</v>
      </c>
      <c r="B192" s="541" t="s">
        <v>590</v>
      </c>
      <c r="C192" s="221" t="s">
        <v>371</v>
      </c>
      <c r="D192" s="541"/>
      <c r="E192" s="484">
        <v>2.15</v>
      </c>
      <c r="F192" s="29" t="s">
        <v>714</v>
      </c>
      <c r="G192" s="29" t="s">
        <v>715</v>
      </c>
      <c r="H192" s="29" t="s">
        <v>26</v>
      </c>
      <c r="I192" s="220" t="s">
        <v>13241</v>
      </c>
      <c r="J192" s="30" t="s">
        <v>28</v>
      </c>
      <c r="K192" s="220" t="s">
        <v>327</v>
      </c>
      <c r="L192" s="555"/>
      <c r="M192" s="559">
        <v>40425790.7918</v>
      </c>
      <c r="N192" s="559">
        <v>4649024.32767</v>
      </c>
      <c r="O192" s="555"/>
      <c r="P192" s="561" t="s">
        <v>592</v>
      </c>
      <c r="Q192" s="29" t="s">
        <v>88</v>
      </c>
      <c r="R192" s="585" t="s">
        <v>89</v>
      </c>
      <c r="S192" s="574">
        <f t="shared" si="3"/>
        <v>9.675</v>
      </c>
      <c r="T192" s="436"/>
    </row>
    <row r="193" s="330" customFormat="1" spans="1:20">
      <c r="A193" s="554" t="s">
        <v>589</v>
      </c>
      <c r="B193" s="541" t="s">
        <v>590</v>
      </c>
      <c r="C193" s="221" t="s">
        <v>371</v>
      </c>
      <c r="D193" s="541"/>
      <c r="E193" s="484">
        <v>2.16</v>
      </c>
      <c r="F193" s="29" t="s">
        <v>714</v>
      </c>
      <c r="G193" s="29" t="s">
        <v>715</v>
      </c>
      <c r="H193" s="29" t="s">
        <v>26</v>
      </c>
      <c r="I193" s="220" t="s">
        <v>13241</v>
      </c>
      <c r="J193" s="30" t="s">
        <v>28</v>
      </c>
      <c r="K193" s="220" t="s">
        <v>327</v>
      </c>
      <c r="L193" s="555"/>
      <c r="M193" s="559">
        <v>40425790.7918</v>
      </c>
      <c r="N193" s="559">
        <v>4649024.32767</v>
      </c>
      <c r="O193" s="555"/>
      <c r="P193" s="561" t="s">
        <v>592</v>
      </c>
      <c r="Q193" s="29" t="s">
        <v>88</v>
      </c>
      <c r="R193" s="585" t="s">
        <v>89</v>
      </c>
      <c r="S193" s="574">
        <f t="shared" si="3"/>
        <v>9.72</v>
      </c>
      <c r="T193" s="436"/>
    </row>
    <row r="194" s="330" customFormat="1" spans="1:20">
      <c r="A194" s="554" t="s">
        <v>589</v>
      </c>
      <c r="B194" s="541" t="s">
        <v>590</v>
      </c>
      <c r="C194" s="221" t="s">
        <v>501</v>
      </c>
      <c r="D194" s="541"/>
      <c r="E194" s="484">
        <v>49.46</v>
      </c>
      <c r="F194" s="29" t="s">
        <v>714</v>
      </c>
      <c r="G194" s="29" t="s">
        <v>715</v>
      </c>
      <c r="H194" s="29" t="s">
        <v>26</v>
      </c>
      <c r="I194" s="220" t="s">
        <v>13241</v>
      </c>
      <c r="J194" s="30" t="s">
        <v>28</v>
      </c>
      <c r="K194" s="220" t="s">
        <v>13265</v>
      </c>
      <c r="L194" s="555"/>
      <c r="M194" s="559">
        <v>40425995.5189</v>
      </c>
      <c r="N194" s="559">
        <v>4648895.63142</v>
      </c>
      <c r="O194" s="555"/>
      <c r="P194" s="561" t="s">
        <v>592</v>
      </c>
      <c r="Q194" s="29" t="s">
        <v>88</v>
      </c>
      <c r="R194" s="585" t="s">
        <v>89</v>
      </c>
      <c r="S194" s="574">
        <f t="shared" si="3"/>
        <v>222.57</v>
      </c>
      <c r="T194" s="436"/>
    </row>
    <row r="195" s="330" customFormat="1" spans="1:20">
      <c r="A195" s="554" t="s">
        <v>589</v>
      </c>
      <c r="B195" s="541" t="s">
        <v>590</v>
      </c>
      <c r="C195" s="221" t="s">
        <v>502</v>
      </c>
      <c r="D195" s="541"/>
      <c r="E195" s="484">
        <v>1.4294</v>
      </c>
      <c r="F195" s="29" t="s">
        <v>714</v>
      </c>
      <c r="G195" s="29" t="s">
        <v>715</v>
      </c>
      <c r="H195" s="29" t="s">
        <v>26</v>
      </c>
      <c r="I195" s="220" t="s">
        <v>13241</v>
      </c>
      <c r="J195" s="30" t="s">
        <v>28</v>
      </c>
      <c r="K195" s="220" t="s">
        <v>327</v>
      </c>
      <c r="L195" s="555"/>
      <c r="M195" s="559">
        <v>40425985.7174</v>
      </c>
      <c r="N195" s="559">
        <v>4648845.82801</v>
      </c>
      <c r="O195" s="555"/>
      <c r="P195" s="561" t="s">
        <v>592</v>
      </c>
      <c r="Q195" s="29" t="s">
        <v>88</v>
      </c>
      <c r="R195" s="585" t="s">
        <v>89</v>
      </c>
      <c r="S195" s="574">
        <f t="shared" si="3"/>
        <v>6.4323</v>
      </c>
      <c r="T195" s="436"/>
    </row>
    <row r="196" s="330" customFormat="1" spans="1:20">
      <c r="A196" s="554" t="s">
        <v>589</v>
      </c>
      <c r="B196" s="541" t="s">
        <v>590</v>
      </c>
      <c r="C196" s="221" t="s">
        <v>504</v>
      </c>
      <c r="D196" s="541"/>
      <c r="E196" s="484">
        <v>0.805</v>
      </c>
      <c r="F196" s="29" t="s">
        <v>714</v>
      </c>
      <c r="G196" s="29" t="s">
        <v>715</v>
      </c>
      <c r="H196" s="29" t="s">
        <v>26</v>
      </c>
      <c r="I196" s="220" t="s">
        <v>13241</v>
      </c>
      <c r="J196" s="30" t="s">
        <v>28</v>
      </c>
      <c r="K196" s="220" t="s">
        <v>327</v>
      </c>
      <c r="L196" s="555"/>
      <c r="M196" s="559">
        <v>40426095.5307</v>
      </c>
      <c r="N196" s="559">
        <v>4648816.03591</v>
      </c>
      <c r="O196" s="555"/>
      <c r="P196" s="561" t="s">
        <v>592</v>
      </c>
      <c r="Q196" s="29" t="s">
        <v>88</v>
      </c>
      <c r="R196" s="585" t="s">
        <v>89</v>
      </c>
      <c r="S196" s="574">
        <f t="shared" si="3"/>
        <v>3.6225</v>
      </c>
      <c r="T196" s="436"/>
    </row>
    <row r="197" s="330" customFormat="1" spans="1:20">
      <c r="A197" s="554" t="s">
        <v>589</v>
      </c>
      <c r="B197" s="541" t="s">
        <v>590</v>
      </c>
      <c r="C197" s="221" t="s">
        <v>401</v>
      </c>
      <c r="D197" s="541"/>
      <c r="E197" s="484">
        <v>0.7825</v>
      </c>
      <c r="F197" s="29" t="s">
        <v>714</v>
      </c>
      <c r="G197" s="29" t="s">
        <v>715</v>
      </c>
      <c r="H197" s="29" t="s">
        <v>26</v>
      </c>
      <c r="I197" s="220" t="s">
        <v>13241</v>
      </c>
      <c r="J197" s="30" t="s">
        <v>28</v>
      </c>
      <c r="K197" s="220" t="s">
        <v>13265</v>
      </c>
      <c r="L197" s="555"/>
      <c r="M197" s="559">
        <v>40426163.5283</v>
      </c>
      <c r="N197" s="559">
        <v>4648793.29211</v>
      </c>
      <c r="O197" s="555"/>
      <c r="P197" s="561" t="s">
        <v>592</v>
      </c>
      <c r="Q197" s="29" t="s">
        <v>88</v>
      </c>
      <c r="R197" s="585" t="s">
        <v>89</v>
      </c>
      <c r="S197" s="574">
        <f t="shared" si="3"/>
        <v>3.52125</v>
      </c>
      <c r="T197" s="436"/>
    </row>
    <row r="198" s="330" customFormat="1" spans="1:20">
      <c r="A198" s="554" t="s">
        <v>589</v>
      </c>
      <c r="B198" s="541" t="s">
        <v>590</v>
      </c>
      <c r="C198" s="221" t="s">
        <v>678</v>
      </c>
      <c r="D198" s="541"/>
      <c r="E198" s="484">
        <v>45.85</v>
      </c>
      <c r="F198" s="29" t="s">
        <v>714</v>
      </c>
      <c r="G198" s="29" t="s">
        <v>715</v>
      </c>
      <c r="H198" s="29" t="s">
        <v>26</v>
      </c>
      <c r="I198" s="220" t="s">
        <v>13241</v>
      </c>
      <c r="J198" s="30" t="s">
        <v>28</v>
      </c>
      <c r="K198" s="220" t="s">
        <v>327</v>
      </c>
      <c r="L198" s="555"/>
      <c r="M198" s="559">
        <v>40426063.9126</v>
      </c>
      <c r="N198" s="559">
        <v>4648744.41961</v>
      </c>
      <c r="O198" s="555"/>
      <c r="P198" s="561" t="s">
        <v>592</v>
      </c>
      <c r="Q198" s="29" t="s">
        <v>88</v>
      </c>
      <c r="R198" s="585" t="s">
        <v>89</v>
      </c>
      <c r="S198" s="574">
        <f t="shared" si="3"/>
        <v>206.325</v>
      </c>
      <c r="T198" s="436"/>
    </row>
    <row r="199" s="330" customFormat="1" spans="1:20">
      <c r="A199" s="554" t="s">
        <v>589</v>
      </c>
      <c r="B199" s="541" t="s">
        <v>590</v>
      </c>
      <c r="C199" s="221" t="s">
        <v>681</v>
      </c>
      <c r="D199" s="541"/>
      <c r="E199" s="484">
        <v>69.22</v>
      </c>
      <c r="F199" s="29" t="s">
        <v>714</v>
      </c>
      <c r="G199" s="29" t="s">
        <v>715</v>
      </c>
      <c r="H199" s="29" t="s">
        <v>26</v>
      </c>
      <c r="I199" s="220" t="s">
        <v>13241</v>
      </c>
      <c r="J199" s="30" t="s">
        <v>28</v>
      </c>
      <c r="K199" s="220" t="s">
        <v>327</v>
      </c>
      <c r="L199" s="555"/>
      <c r="M199" s="559">
        <v>40426034.2422</v>
      </c>
      <c r="N199" s="559">
        <v>4648626.23775</v>
      </c>
      <c r="O199" s="555"/>
      <c r="P199" s="561" t="s">
        <v>592</v>
      </c>
      <c r="Q199" s="29" t="s">
        <v>88</v>
      </c>
      <c r="R199" s="585" t="s">
        <v>89</v>
      </c>
      <c r="S199" s="574">
        <f t="shared" si="3"/>
        <v>311.49</v>
      </c>
      <c r="T199" s="436"/>
    </row>
    <row r="200" s="330" customFormat="1" spans="1:20">
      <c r="A200" s="554" t="s">
        <v>589</v>
      </c>
      <c r="B200" s="541" t="s">
        <v>590</v>
      </c>
      <c r="C200" s="221" t="s">
        <v>607</v>
      </c>
      <c r="D200" s="541"/>
      <c r="E200" s="484">
        <v>2.12086956521739</v>
      </c>
      <c r="F200" s="29" t="s">
        <v>714</v>
      </c>
      <c r="G200" s="29" t="s">
        <v>715</v>
      </c>
      <c r="H200" s="29" t="s">
        <v>26</v>
      </c>
      <c r="I200" s="220" t="s">
        <v>13241</v>
      </c>
      <c r="J200" s="30" t="s">
        <v>28</v>
      </c>
      <c r="K200" s="220" t="s">
        <v>327</v>
      </c>
      <c r="L200" s="555"/>
      <c r="M200" s="559">
        <v>40425825.3131</v>
      </c>
      <c r="N200" s="559">
        <v>4648496.74783</v>
      </c>
      <c r="O200" s="555"/>
      <c r="P200" s="561" t="s">
        <v>592</v>
      </c>
      <c r="Q200" s="29" t="s">
        <v>88</v>
      </c>
      <c r="R200" s="585" t="s">
        <v>89</v>
      </c>
      <c r="S200" s="574">
        <f t="shared" si="3"/>
        <v>9.54391304347826</v>
      </c>
      <c r="T200" s="436"/>
    </row>
    <row r="201" s="330" customFormat="1" spans="1:20">
      <c r="A201" s="554" t="s">
        <v>589</v>
      </c>
      <c r="B201" s="541" t="s">
        <v>590</v>
      </c>
      <c r="C201" s="221" t="s">
        <v>1174</v>
      </c>
      <c r="D201" s="541"/>
      <c r="E201" s="484">
        <v>2.13713643178411</v>
      </c>
      <c r="F201" s="29" t="s">
        <v>714</v>
      </c>
      <c r="G201" s="29" t="s">
        <v>715</v>
      </c>
      <c r="H201" s="29" t="s">
        <v>26</v>
      </c>
      <c r="I201" s="220" t="s">
        <v>13241</v>
      </c>
      <c r="J201" s="30" t="s">
        <v>28</v>
      </c>
      <c r="K201" s="220" t="s">
        <v>327</v>
      </c>
      <c r="L201" s="555"/>
      <c r="M201" s="559">
        <v>40425855.4515</v>
      </c>
      <c r="N201" s="559">
        <v>4648414.99575</v>
      </c>
      <c r="O201" s="555"/>
      <c r="P201" s="561" t="s">
        <v>592</v>
      </c>
      <c r="Q201" s="29" t="s">
        <v>88</v>
      </c>
      <c r="R201" s="585" t="s">
        <v>89</v>
      </c>
      <c r="S201" s="574">
        <f t="shared" si="3"/>
        <v>9.61711394302849</v>
      </c>
      <c r="T201" s="436"/>
    </row>
    <row r="202" s="330" customFormat="1" spans="1:20">
      <c r="A202" s="554" t="s">
        <v>589</v>
      </c>
      <c r="B202" s="541" t="s">
        <v>590</v>
      </c>
      <c r="C202" s="221" t="s">
        <v>521</v>
      </c>
      <c r="D202" s="541"/>
      <c r="E202" s="484">
        <v>2.8876</v>
      </c>
      <c r="F202" s="29" t="s">
        <v>714</v>
      </c>
      <c r="G202" s="29" t="s">
        <v>715</v>
      </c>
      <c r="H202" s="29" t="s">
        <v>26</v>
      </c>
      <c r="I202" s="220" t="s">
        <v>13241</v>
      </c>
      <c r="J202" s="30" t="s">
        <v>28</v>
      </c>
      <c r="K202" s="220" t="s">
        <v>327</v>
      </c>
      <c r="L202" s="555"/>
      <c r="M202" s="559">
        <v>40425870.5739</v>
      </c>
      <c r="N202" s="559">
        <v>4648614.6501</v>
      </c>
      <c r="O202" s="555"/>
      <c r="P202" s="561" t="s">
        <v>592</v>
      </c>
      <c r="Q202" s="29" t="s">
        <v>88</v>
      </c>
      <c r="R202" s="585" t="s">
        <v>89</v>
      </c>
      <c r="S202" s="574">
        <f t="shared" si="3"/>
        <v>12.9942</v>
      </c>
      <c r="T202" s="436"/>
    </row>
    <row r="203" s="330" customFormat="1" spans="1:20">
      <c r="A203" s="554" t="s">
        <v>589</v>
      </c>
      <c r="B203" s="541" t="s">
        <v>590</v>
      </c>
      <c r="C203" s="221" t="s">
        <v>13219</v>
      </c>
      <c r="D203" s="541"/>
      <c r="E203" s="484">
        <v>1.2831</v>
      </c>
      <c r="F203" s="29" t="s">
        <v>714</v>
      </c>
      <c r="G203" s="29" t="s">
        <v>715</v>
      </c>
      <c r="H203" s="29" t="s">
        <v>26</v>
      </c>
      <c r="I203" s="220" t="s">
        <v>13241</v>
      </c>
      <c r="J203" s="30" t="s">
        <v>28</v>
      </c>
      <c r="K203" s="220" t="s">
        <v>327</v>
      </c>
      <c r="L203" s="555"/>
      <c r="M203" s="559">
        <v>40425924.4872</v>
      </c>
      <c r="N203" s="559">
        <v>4648582.54143</v>
      </c>
      <c r="O203" s="555"/>
      <c r="P203" s="561" t="s">
        <v>592</v>
      </c>
      <c r="Q203" s="29" t="s">
        <v>88</v>
      </c>
      <c r="R203" s="585" t="s">
        <v>89</v>
      </c>
      <c r="S203" s="574">
        <f t="shared" si="3"/>
        <v>5.77395</v>
      </c>
      <c r="T203" s="436"/>
    </row>
    <row r="204" s="330" customFormat="1" spans="1:20">
      <c r="A204" s="554" t="s">
        <v>589</v>
      </c>
      <c r="B204" s="541" t="s">
        <v>590</v>
      </c>
      <c r="C204" s="221" t="s">
        <v>636</v>
      </c>
      <c r="D204" s="541"/>
      <c r="E204" s="484">
        <v>0.8277</v>
      </c>
      <c r="F204" s="29" t="s">
        <v>714</v>
      </c>
      <c r="G204" s="29" t="s">
        <v>715</v>
      </c>
      <c r="H204" s="29" t="s">
        <v>26</v>
      </c>
      <c r="I204" s="220" t="s">
        <v>13241</v>
      </c>
      <c r="J204" s="30" t="s">
        <v>28</v>
      </c>
      <c r="K204" s="220" t="s">
        <v>327</v>
      </c>
      <c r="L204" s="555"/>
      <c r="M204" s="559">
        <v>40425967.5206</v>
      </c>
      <c r="N204" s="559">
        <v>4648567.71683</v>
      </c>
      <c r="O204" s="555"/>
      <c r="P204" s="561" t="s">
        <v>592</v>
      </c>
      <c r="Q204" s="29" t="s">
        <v>88</v>
      </c>
      <c r="R204" s="585" t="s">
        <v>89</v>
      </c>
      <c r="S204" s="574">
        <f t="shared" si="3"/>
        <v>3.72465</v>
      </c>
      <c r="T204" s="436"/>
    </row>
    <row r="205" s="330" customFormat="1" spans="1:20">
      <c r="A205" s="554" t="s">
        <v>589</v>
      </c>
      <c r="B205" s="541" t="s">
        <v>590</v>
      </c>
      <c r="C205" s="221" t="s">
        <v>1417</v>
      </c>
      <c r="D205" s="541"/>
      <c r="E205" s="484">
        <v>5.69</v>
      </c>
      <c r="F205" s="29" t="s">
        <v>714</v>
      </c>
      <c r="G205" s="29" t="s">
        <v>715</v>
      </c>
      <c r="H205" s="29" t="s">
        <v>26</v>
      </c>
      <c r="I205" s="220" t="s">
        <v>13241</v>
      </c>
      <c r="J205" s="30" t="s">
        <v>28</v>
      </c>
      <c r="K205" s="220" t="s">
        <v>327</v>
      </c>
      <c r="L205" s="555"/>
      <c r="M205" s="559">
        <v>40425928.5867</v>
      </c>
      <c r="N205" s="559">
        <v>4648550.74201</v>
      </c>
      <c r="O205" s="555"/>
      <c r="P205" s="561" t="s">
        <v>592</v>
      </c>
      <c r="Q205" s="29" t="s">
        <v>88</v>
      </c>
      <c r="R205" s="585" t="s">
        <v>89</v>
      </c>
      <c r="S205" s="574">
        <f t="shared" si="3"/>
        <v>25.605</v>
      </c>
      <c r="T205" s="436"/>
    </row>
    <row r="206" s="330" customFormat="1" spans="1:20">
      <c r="A206" s="554" t="s">
        <v>589</v>
      </c>
      <c r="B206" s="541" t="s">
        <v>590</v>
      </c>
      <c r="C206" s="221" t="s">
        <v>1411</v>
      </c>
      <c r="D206" s="541"/>
      <c r="E206" s="484">
        <v>24.23</v>
      </c>
      <c r="F206" s="29" t="s">
        <v>714</v>
      </c>
      <c r="G206" s="29" t="s">
        <v>715</v>
      </c>
      <c r="H206" s="29" t="s">
        <v>26</v>
      </c>
      <c r="I206" s="220" t="s">
        <v>13241</v>
      </c>
      <c r="J206" s="30" t="s">
        <v>28</v>
      </c>
      <c r="K206" s="220" t="s">
        <v>327</v>
      </c>
      <c r="L206" s="555"/>
      <c r="M206" s="559">
        <v>40425860.8368</v>
      </c>
      <c r="N206" s="559">
        <v>4648848.36333</v>
      </c>
      <c r="O206" s="555"/>
      <c r="P206" s="561" t="s">
        <v>592</v>
      </c>
      <c r="Q206" s="29" t="s">
        <v>88</v>
      </c>
      <c r="R206" s="585" t="s">
        <v>89</v>
      </c>
      <c r="S206" s="574">
        <f t="shared" si="3"/>
        <v>109.035</v>
      </c>
      <c r="T206" s="436"/>
    </row>
    <row r="207" s="330" customFormat="1" spans="1:20">
      <c r="A207" s="554" t="s">
        <v>589</v>
      </c>
      <c r="B207" s="541" t="s">
        <v>590</v>
      </c>
      <c r="C207" s="221" t="s">
        <v>380</v>
      </c>
      <c r="D207" s="541"/>
      <c r="E207" s="484">
        <v>58.9</v>
      </c>
      <c r="F207" s="29" t="s">
        <v>714</v>
      </c>
      <c r="G207" s="29" t="s">
        <v>715</v>
      </c>
      <c r="H207" s="29" t="s">
        <v>26</v>
      </c>
      <c r="I207" s="220" t="s">
        <v>13241</v>
      </c>
      <c r="J207" s="30" t="s">
        <v>28</v>
      </c>
      <c r="K207" s="220" t="s">
        <v>13265</v>
      </c>
      <c r="L207" s="555"/>
      <c r="M207" s="559">
        <v>40426353.688</v>
      </c>
      <c r="N207" s="559">
        <v>4648742.66961</v>
      </c>
      <c r="O207" s="555"/>
      <c r="P207" s="561" t="s">
        <v>592</v>
      </c>
      <c r="Q207" s="29" t="s">
        <v>88</v>
      </c>
      <c r="R207" s="585" t="s">
        <v>89</v>
      </c>
      <c r="S207" s="574">
        <f t="shared" si="3"/>
        <v>265.05</v>
      </c>
      <c r="T207" s="436"/>
    </row>
    <row r="208" s="330" customFormat="1" spans="1:20">
      <c r="A208" s="554" t="s">
        <v>589</v>
      </c>
      <c r="B208" s="541" t="s">
        <v>590</v>
      </c>
      <c r="C208" s="221" t="s">
        <v>382</v>
      </c>
      <c r="D208" s="541"/>
      <c r="E208" s="484">
        <v>7.76</v>
      </c>
      <c r="F208" s="29" t="s">
        <v>714</v>
      </c>
      <c r="G208" s="29" t="s">
        <v>715</v>
      </c>
      <c r="H208" s="29" t="s">
        <v>26</v>
      </c>
      <c r="I208" s="220" t="s">
        <v>13241</v>
      </c>
      <c r="J208" s="30" t="s">
        <v>28</v>
      </c>
      <c r="K208" s="220" t="s">
        <v>13265</v>
      </c>
      <c r="L208" s="555"/>
      <c r="M208" s="559">
        <v>40426260.6171</v>
      </c>
      <c r="N208" s="559">
        <v>4648758.91545</v>
      </c>
      <c r="O208" s="555"/>
      <c r="P208" s="561" t="s">
        <v>592</v>
      </c>
      <c r="Q208" s="29" t="s">
        <v>88</v>
      </c>
      <c r="R208" s="585" t="s">
        <v>89</v>
      </c>
      <c r="S208" s="574">
        <f t="shared" si="3"/>
        <v>34.92</v>
      </c>
      <c r="T208" s="436"/>
    </row>
    <row r="209" s="330" customFormat="1" spans="1:20">
      <c r="A209" s="554" t="s">
        <v>589</v>
      </c>
      <c r="B209" s="541" t="s">
        <v>590</v>
      </c>
      <c r="C209" s="221" t="s">
        <v>378</v>
      </c>
      <c r="D209" s="541"/>
      <c r="E209" s="484">
        <v>25.93</v>
      </c>
      <c r="F209" s="29" t="s">
        <v>714</v>
      </c>
      <c r="G209" s="29" t="s">
        <v>715</v>
      </c>
      <c r="H209" s="29" t="s">
        <v>26</v>
      </c>
      <c r="I209" s="220" t="s">
        <v>13241</v>
      </c>
      <c r="J209" s="30" t="s">
        <v>28</v>
      </c>
      <c r="K209" s="220" t="s">
        <v>13265</v>
      </c>
      <c r="L209" s="555"/>
      <c r="M209" s="559">
        <v>40426514.2227</v>
      </c>
      <c r="N209" s="559">
        <v>4648782.39275</v>
      </c>
      <c r="O209" s="555"/>
      <c r="P209" s="561" t="s">
        <v>592</v>
      </c>
      <c r="Q209" s="29" t="s">
        <v>88</v>
      </c>
      <c r="R209" s="585" t="s">
        <v>89</v>
      </c>
      <c r="S209" s="574">
        <f t="shared" si="3"/>
        <v>116.685</v>
      </c>
      <c r="T209" s="436"/>
    </row>
    <row r="210" s="330" customFormat="1" spans="1:20">
      <c r="A210" s="554" t="s">
        <v>589</v>
      </c>
      <c r="B210" s="541" t="s">
        <v>590</v>
      </c>
      <c r="C210" s="221" t="s">
        <v>509</v>
      </c>
      <c r="D210" s="541"/>
      <c r="E210" s="484">
        <v>29.78</v>
      </c>
      <c r="F210" s="29" t="s">
        <v>714</v>
      </c>
      <c r="G210" s="29" t="s">
        <v>715</v>
      </c>
      <c r="H210" s="29" t="s">
        <v>26</v>
      </c>
      <c r="I210" s="220" t="s">
        <v>13241</v>
      </c>
      <c r="J210" s="30" t="s">
        <v>28</v>
      </c>
      <c r="K210" s="220" t="s">
        <v>327</v>
      </c>
      <c r="L210" s="555"/>
      <c r="M210" s="559">
        <v>40426589.6574</v>
      </c>
      <c r="N210" s="559">
        <v>4648729.31155</v>
      </c>
      <c r="O210" s="555"/>
      <c r="P210" s="561" t="s">
        <v>592</v>
      </c>
      <c r="Q210" s="29" t="s">
        <v>88</v>
      </c>
      <c r="R210" s="585" t="s">
        <v>89</v>
      </c>
      <c r="S210" s="574">
        <f t="shared" si="3"/>
        <v>134.01</v>
      </c>
      <c r="T210" s="436"/>
    </row>
    <row r="211" s="330" customFormat="1" spans="1:20">
      <c r="A211" s="554" t="s">
        <v>589</v>
      </c>
      <c r="B211" s="541" t="s">
        <v>590</v>
      </c>
      <c r="C211" s="221" t="s">
        <v>519</v>
      </c>
      <c r="D211" s="541"/>
      <c r="E211" s="484">
        <v>2.807</v>
      </c>
      <c r="F211" s="29" t="s">
        <v>714</v>
      </c>
      <c r="G211" s="29" t="s">
        <v>715</v>
      </c>
      <c r="H211" s="29" t="s">
        <v>26</v>
      </c>
      <c r="I211" s="220" t="s">
        <v>13241</v>
      </c>
      <c r="J211" s="30" t="s">
        <v>28</v>
      </c>
      <c r="K211" s="220" t="s">
        <v>327</v>
      </c>
      <c r="L211" s="555"/>
      <c r="M211" s="559">
        <v>40426430.7308</v>
      </c>
      <c r="N211" s="559">
        <v>4648646.43575</v>
      </c>
      <c r="O211" s="555"/>
      <c r="P211" s="561" t="s">
        <v>592</v>
      </c>
      <c r="Q211" s="29" t="s">
        <v>88</v>
      </c>
      <c r="R211" s="585" t="s">
        <v>89</v>
      </c>
      <c r="S211" s="574">
        <f t="shared" ref="S211:S274" si="4">E211*4.5</f>
        <v>12.6315</v>
      </c>
      <c r="T211" s="436"/>
    </row>
    <row r="212" s="330" customFormat="1" spans="1:20">
      <c r="A212" s="554" t="s">
        <v>589</v>
      </c>
      <c r="B212" s="541" t="s">
        <v>590</v>
      </c>
      <c r="C212" s="221" t="s">
        <v>1186</v>
      </c>
      <c r="D212" s="541"/>
      <c r="E212" s="484">
        <v>25.54</v>
      </c>
      <c r="F212" s="29" t="s">
        <v>714</v>
      </c>
      <c r="G212" s="29" t="s">
        <v>715</v>
      </c>
      <c r="H212" s="29" t="s">
        <v>26</v>
      </c>
      <c r="I212" s="220" t="s">
        <v>13241</v>
      </c>
      <c r="J212" s="30" t="s">
        <v>28</v>
      </c>
      <c r="K212" s="220" t="s">
        <v>327</v>
      </c>
      <c r="L212" s="555"/>
      <c r="M212" s="559">
        <v>40426216.7542</v>
      </c>
      <c r="N212" s="559">
        <v>4648615.3335</v>
      </c>
      <c r="O212" s="555"/>
      <c r="P212" s="561" t="s">
        <v>592</v>
      </c>
      <c r="Q212" s="29" t="s">
        <v>88</v>
      </c>
      <c r="R212" s="585" t="s">
        <v>89</v>
      </c>
      <c r="S212" s="574">
        <f t="shared" si="4"/>
        <v>114.93</v>
      </c>
      <c r="T212" s="436"/>
    </row>
    <row r="213" s="330" customFormat="1" spans="1:20">
      <c r="A213" s="554" t="s">
        <v>589</v>
      </c>
      <c r="B213" s="541" t="s">
        <v>590</v>
      </c>
      <c r="C213" s="221" t="s">
        <v>384</v>
      </c>
      <c r="D213" s="541"/>
      <c r="E213" s="484">
        <v>19.1</v>
      </c>
      <c r="F213" s="29" t="s">
        <v>714</v>
      </c>
      <c r="G213" s="29" t="s">
        <v>715</v>
      </c>
      <c r="H213" s="29" t="s">
        <v>26</v>
      </c>
      <c r="I213" s="220" t="s">
        <v>13241</v>
      </c>
      <c r="J213" s="30" t="s">
        <v>28</v>
      </c>
      <c r="K213" s="220" t="s">
        <v>327</v>
      </c>
      <c r="L213" s="555"/>
      <c r="M213" s="559">
        <v>40426229.1026</v>
      </c>
      <c r="N213" s="559">
        <v>4648706.44764</v>
      </c>
      <c r="O213" s="555"/>
      <c r="P213" s="561" t="s">
        <v>592</v>
      </c>
      <c r="Q213" s="29" t="s">
        <v>88</v>
      </c>
      <c r="R213" s="585" t="s">
        <v>89</v>
      </c>
      <c r="S213" s="574">
        <f t="shared" si="4"/>
        <v>85.95</v>
      </c>
      <c r="T213" s="436"/>
    </row>
    <row r="214" s="330" customFormat="1" spans="1:20">
      <c r="A214" s="554" t="s">
        <v>589</v>
      </c>
      <c r="B214" s="541" t="s">
        <v>590</v>
      </c>
      <c r="C214" s="221" t="s">
        <v>425</v>
      </c>
      <c r="D214" s="541"/>
      <c r="E214" s="484">
        <v>10.1396</v>
      </c>
      <c r="F214" s="29" t="s">
        <v>714</v>
      </c>
      <c r="G214" s="29" t="s">
        <v>715</v>
      </c>
      <c r="H214" s="29" t="s">
        <v>26</v>
      </c>
      <c r="I214" s="220" t="s">
        <v>13241</v>
      </c>
      <c r="J214" s="30" t="s">
        <v>28</v>
      </c>
      <c r="K214" s="220" t="s">
        <v>327</v>
      </c>
      <c r="L214" s="555"/>
      <c r="M214" s="559">
        <v>40426539.5987</v>
      </c>
      <c r="N214" s="559">
        <v>4648606.03344</v>
      </c>
      <c r="O214" s="555"/>
      <c r="P214" s="561" t="s">
        <v>592</v>
      </c>
      <c r="Q214" s="29" t="s">
        <v>88</v>
      </c>
      <c r="R214" s="585" t="s">
        <v>89</v>
      </c>
      <c r="S214" s="574">
        <f t="shared" si="4"/>
        <v>45.6282</v>
      </c>
      <c r="T214" s="436"/>
    </row>
    <row r="215" s="330" customFormat="1" spans="1:20">
      <c r="A215" s="554" t="s">
        <v>589</v>
      </c>
      <c r="B215" s="541" t="s">
        <v>590</v>
      </c>
      <c r="C215" s="221" t="s">
        <v>434</v>
      </c>
      <c r="D215" s="541"/>
      <c r="E215" s="484">
        <v>2.41</v>
      </c>
      <c r="F215" s="29" t="s">
        <v>714</v>
      </c>
      <c r="G215" s="29" t="s">
        <v>715</v>
      </c>
      <c r="H215" s="29" t="s">
        <v>26</v>
      </c>
      <c r="I215" s="220" t="s">
        <v>13241</v>
      </c>
      <c r="J215" s="30" t="s">
        <v>28</v>
      </c>
      <c r="K215" s="220" t="s">
        <v>327</v>
      </c>
      <c r="L215" s="555"/>
      <c r="M215" s="559">
        <v>40426148.5859</v>
      </c>
      <c r="N215" s="559">
        <v>4648605.95939</v>
      </c>
      <c r="O215" s="555"/>
      <c r="P215" s="561" t="s">
        <v>592</v>
      </c>
      <c r="Q215" s="29" t="s">
        <v>88</v>
      </c>
      <c r="R215" s="585" t="s">
        <v>89</v>
      </c>
      <c r="S215" s="574">
        <f t="shared" si="4"/>
        <v>10.845</v>
      </c>
      <c r="T215" s="436"/>
    </row>
    <row r="216" s="330" customFormat="1" spans="1:20">
      <c r="A216" s="554" t="s">
        <v>589</v>
      </c>
      <c r="B216" s="541" t="s">
        <v>590</v>
      </c>
      <c r="C216" s="221" t="s">
        <v>1394</v>
      </c>
      <c r="D216" s="541"/>
      <c r="E216" s="484">
        <v>25.16</v>
      </c>
      <c r="F216" s="29" t="s">
        <v>714</v>
      </c>
      <c r="G216" s="29" t="s">
        <v>715</v>
      </c>
      <c r="H216" s="29" t="s">
        <v>26</v>
      </c>
      <c r="I216" s="220" t="s">
        <v>13241</v>
      </c>
      <c r="J216" s="30" t="s">
        <v>28</v>
      </c>
      <c r="K216" s="220" t="s">
        <v>327</v>
      </c>
      <c r="L216" s="555"/>
      <c r="M216" s="559">
        <v>40426146.3734</v>
      </c>
      <c r="N216" s="559">
        <v>4648526.19143</v>
      </c>
      <c r="O216" s="555"/>
      <c r="P216" s="561" t="s">
        <v>592</v>
      </c>
      <c r="Q216" s="29" t="s">
        <v>88</v>
      </c>
      <c r="R216" s="585" t="s">
        <v>89</v>
      </c>
      <c r="S216" s="574">
        <f t="shared" si="4"/>
        <v>113.22</v>
      </c>
      <c r="T216" s="436"/>
    </row>
    <row r="217" s="330" customFormat="1" spans="1:20">
      <c r="A217" s="554" t="s">
        <v>589</v>
      </c>
      <c r="B217" s="541" t="s">
        <v>590</v>
      </c>
      <c r="C217" s="221" t="s">
        <v>387</v>
      </c>
      <c r="D217" s="541"/>
      <c r="E217" s="484">
        <v>10.82</v>
      </c>
      <c r="F217" s="29" t="s">
        <v>714</v>
      </c>
      <c r="G217" s="29" t="s">
        <v>715</v>
      </c>
      <c r="H217" s="29" t="s">
        <v>26</v>
      </c>
      <c r="I217" s="220" t="s">
        <v>13241</v>
      </c>
      <c r="J217" s="30" t="s">
        <v>28</v>
      </c>
      <c r="K217" s="220" t="s">
        <v>327</v>
      </c>
      <c r="L217" s="555"/>
      <c r="M217" s="559">
        <v>40426307.0093</v>
      </c>
      <c r="N217" s="559">
        <v>4648549.50514</v>
      </c>
      <c r="O217" s="555"/>
      <c r="P217" s="561" t="s">
        <v>592</v>
      </c>
      <c r="Q217" s="29" t="s">
        <v>88</v>
      </c>
      <c r="R217" s="585" t="s">
        <v>89</v>
      </c>
      <c r="S217" s="574">
        <f t="shared" si="4"/>
        <v>48.69</v>
      </c>
      <c r="T217" s="436"/>
    </row>
    <row r="218" s="330" customFormat="1" spans="1:20">
      <c r="A218" s="554" t="s">
        <v>589</v>
      </c>
      <c r="B218" s="541" t="s">
        <v>590</v>
      </c>
      <c r="C218" s="221" t="s">
        <v>651</v>
      </c>
      <c r="D218" s="541"/>
      <c r="E218" s="484">
        <v>44.46</v>
      </c>
      <c r="F218" s="29" t="s">
        <v>714</v>
      </c>
      <c r="G218" s="29" t="s">
        <v>715</v>
      </c>
      <c r="H218" s="29" t="s">
        <v>26</v>
      </c>
      <c r="I218" s="220" t="s">
        <v>13241</v>
      </c>
      <c r="J218" s="30" t="s">
        <v>28</v>
      </c>
      <c r="K218" s="220" t="s">
        <v>327</v>
      </c>
      <c r="L218" s="555"/>
      <c r="M218" s="559">
        <v>40426423.1654</v>
      </c>
      <c r="N218" s="559">
        <v>4648533.23908</v>
      </c>
      <c r="O218" s="555"/>
      <c r="P218" s="561" t="s">
        <v>592</v>
      </c>
      <c r="Q218" s="29" t="s">
        <v>88</v>
      </c>
      <c r="R218" s="585" t="s">
        <v>89</v>
      </c>
      <c r="S218" s="574">
        <f t="shared" si="4"/>
        <v>200.07</v>
      </c>
      <c r="T218" s="436"/>
    </row>
    <row r="219" s="330" customFormat="1" spans="1:20">
      <c r="A219" s="554" t="s">
        <v>589</v>
      </c>
      <c r="B219" s="541" t="s">
        <v>590</v>
      </c>
      <c r="C219" s="221" t="s">
        <v>1410</v>
      </c>
      <c r="D219" s="541"/>
      <c r="E219" s="484">
        <v>15.32</v>
      </c>
      <c r="F219" s="29" t="s">
        <v>714</v>
      </c>
      <c r="G219" s="29" t="s">
        <v>715</v>
      </c>
      <c r="H219" s="29" t="s">
        <v>26</v>
      </c>
      <c r="I219" s="220" t="s">
        <v>13241</v>
      </c>
      <c r="J219" s="30" t="s">
        <v>28</v>
      </c>
      <c r="K219" s="220" t="s">
        <v>327</v>
      </c>
      <c r="L219" s="555"/>
      <c r="M219" s="559">
        <v>40426554.8247</v>
      </c>
      <c r="N219" s="559">
        <v>4648486.00581</v>
      </c>
      <c r="O219" s="555"/>
      <c r="P219" s="561" t="s">
        <v>592</v>
      </c>
      <c r="Q219" s="29" t="s">
        <v>88</v>
      </c>
      <c r="R219" s="585" t="s">
        <v>89</v>
      </c>
      <c r="S219" s="574">
        <f t="shared" si="4"/>
        <v>68.94</v>
      </c>
      <c r="T219" s="436"/>
    </row>
    <row r="220" s="330" customFormat="1" spans="1:20">
      <c r="A220" s="554" t="s">
        <v>589</v>
      </c>
      <c r="B220" s="541" t="s">
        <v>590</v>
      </c>
      <c r="C220" s="221" t="s">
        <v>450</v>
      </c>
      <c r="D220" s="541"/>
      <c r="E220" s="484">
        <v>17.85</v>
      </c>
      <c r="F220" s="29" t="s">
        <v>714</v>
      </c>
      <c r="G220" s="29" t="s">
        <v>715</v>
      </c>
      <c r="H220" s="29" t="s">
        <v>26</v>
      </c>
      <c r="I220" s="220" t="s">
        <v>13241</v>
      </c>
      <c r="J220" s="30" t="s">
        <v>28</v>
      </c>
      <c r="K220" s="220" t="s">
        <v>327</v>
      </c>
      <c r="L220" s="555"/>
      <c r="M220" s="559">
        <v>40426603.6725</v>
      </c>
      <c r="N220" s="559">
        <v>4648407.91793</v>
      </c>
      <c r="O220" s="555"/>
      <c r="P220" s="561" t="s">
        <v>592</v>
      </c>
      <c r="Q220" s="29" t="s">
        <v>88</v>
      </c>
      <c r="R220" s="585" t="s">
        <v>89</v>
      </c>
      <c r="S220" s="574">
        <f t="shared" si="4"/>
        <v>80.325</v>
      </c>
      <c r="T220" s="436"/>
    </row>
    <row r="221" s="330" customFormat="1" spans="1:20">
      <c r="A221" s="554" t="s">
        <v>589</v>
      </c>
      <c r="B221" s="541" t="s">
        <v>590</v>
      </c>
      <c r="C221" s="221" t="s">
        <v>442</v>
      </c>
      <c r="D221" s="541"/>
      <c r="E221" s="484">
        <v>0.7034</v>
      </c>
      <c r="F221" s="29" t="s">
        <v>714</v>
      </c>
      <c r="G221" s="29" t="s">
        <v>715</v>
      </c>
      <c r="H221" s="29" t="s">
        <v>26</v>
      </c>
      <c r="I221" s="220" t="s">
        <v>13241</v>
      </c>
      <c r="J221" s="30" t="s">
        <v>28</v>
      </c>
      <c r="K221" s="220" t="s">
        <v>327</v>
      </c>
      <c r="L221" s="555"/>
      <c r="M221" s="559">
        <v>40426239.4947</v>
      </c>
      <c r="N221" s="559">
        <v>4648496.84306</v>
      </c>
      <c r="O221" s="555"/>
      <c r="P221" s="561" t="s">
        <v>592</v>
      </c>
      <c r="Q221" s="29" t="s">
        <v>88</v>
      </c>
      <c r="R221" s="585" t="s">
        <v>89</v>
      </c>
      <c r="S221" s="574">
        <f t="shared" si="4"/>
        <v>3.1653</v>
      </c>
      <c r="T221" s="436"/>
    </row>
    <row r="222" s="330" customFormat="1" spans="1:20">
      <c r="A222" s="554" t="s">
        <v>589</v>
      </c>
      <c r="B222" s="541" t="s">
        <v>590</v>
      </c>
      <c r="C222" s="221" t="s">
        <v>428</v>
      </c>
      <c r="D222" s="541"/>
      <c r="E222" s="484">
        <v>1.7859</v>
      </c>
      <c r="F222" s="29" t="s">
        <v>714</v>
      </c>
      <c r="G222" s="29" t="s">
        <v>715</v>
      </c>
      <c r="H222" s="29" t="s">
        <v>26</v>
      </c>
      <c r="I222" s="220" t="s">
        <v>13241</v>
      </c>
      <c r="J222" s="30" t="s">
        <v>28</v>
      </c>
      <c r="K222" s="220" t="s">
        <v>327</v>
      </c>
      <c r="L222" s="555"/>
      <c r="M222" s="559">
        <v>40426407.6315</v>
      </c>
      <c r="N222" s="559">
        <v>4648621.83948</v>
      </c>
      <c r="O222" s="555"/>
      <c r="P222" s="561" t="s">
        <v>592</v>
      </c>
      <c r="Q222" s="29" t="s">
        <v>88</v>
      </c>
      <c r="R222" s="585" t="s">
        <v>89</v>
      </c>
      <c r="S222" s="574">
        <f t="shared" si="4"/>
        <v>8.03655</v>
      </c>
      <c r="T222" s="436"/>
    </row>
    <row r="223" s="330" customFormat="1" spans="1:20">
      <c r="A223" s="554" t="s">
        <v>589</v>
      </c>
      <c r="B223" s="541" t="s">
        <v>590</v>
      </c>
      <c r="C223" s="221" t="s">
        <v>13280</v>
      </c>
      <c r="D223" s="541"/>
      <c r="E223" s="484">
        <v>41.62</v>
      </c>
      <c r="F223" s="29" t="s">
        <v>714</v>
      </c>
      <c r="G223" s="29" t="s">
        <v>715</v>
      </c>
      <c r="H223" s="29" t="s">
        <v>26</v>
      </c>
      <c r="I223" s="220" t="s">
        <v>13241</v>
      </c>
      <c r="J223" s="30" t="s">
        <v>28</v>
      </c>
      <c r="K223" s="220" t="s">
        <v>327</v>
      </c>
      <c r="L223" s="555"/>
      <c r="M223" s="559">
        <v>40426441.6859</v>
      </c>
      <c r="N223" s="559">
        <v>4648399.83581</v>
      </c>
      <c r="O223" s="555"/>
      <c r="P223" s="561" t="s">
        <v>592</v>
      </c>
      <c r="Q223" s="29" t="s">
        <v>88</v>
      </c>
      <c r="R223" s="585" t="s">
        <v>89</v>
      </c>
      <c r="S223" s="574">
        <f t="shared" si="4"/>
        <v>187.29</v>
      </c>
      <c r="T223" s="436"/>
    </row>
    <row r="224" s="330" customFormat="1" spans="1:20">
      <c r="A224" s="554" t="s">
        <v>589</v>
      </c>
      <c r="B224" s="541" t="s">
        <v>590</v>
      </c>
      <c r="C224" s="221" t="s">
        <v>676</v>
      </c>
      <c r="D224" s="541"/>
      <c r="E224" s="484">
        <v>30.72</v>
      </c>
      <c r="F224" s="29" t="s">
        <v>714</v>
      </c>
      <c r="G224" s="29" t="s">
        <v>715</v>
      </c>
      <c r="H224" s="29" t="s">
        <v>26</v>
      </c>
      <c r="I224" s="220" t="s">
        <v>13241</v>
      </c>
      <c r="J224" s="30" t="s">
        <v>28</v>
      </c>
      <c r="K224" s="220" t="s">
        <v>327</v>
      </c>
      <c r="L224" s="555"/>
      <c r="M224" s="559">
        <v>40426861.0455</v>
      </c>
      <c r="N224" s="559">
        <v>4648842.71259</v>
      </c>
      <c r="O224" s="555"/>
      <c r="P224" s="561" t="s">
        <v>592</v>
      </c>
      <c r="Q224" s="29" t="s">
        <v>88</v>
      </c>
      <c r="R224" s="585" t="s">
        <v>89</v>
      </c>
      <c r="S224" s="574">
        <f t="shared" si="4"/>
        <v>138.24</v>
      </c>
      <c r="T224" s="436"/>
    </row>
    <row r="225" s="330" customFormat="1" spans="1:20">
      <c r="A225" s="554" t="s">
        <v>589</v>
      </c>
      <c r="B225" s="541" t="s">
        <v>590</v>
      </c>
      <c r="C225" s="221" t="s">
        <v>1390</v>
      </c>
      <c r="D225" s="541"/>
      <c r="E225" s="484">
        <v>36.3</v>
      </c>
      <c r="F225" s="29" t="s">
        <v>714</v>
      </c>
      <c r="G225" s="29" t="s">
        <v>715</v>
      </c>
      <c r="H225" s="29" t="s">
        <v>26</v>
      </c>
      <c r="I225" s="220" t="s">
        <v>13241</v>
      </c>
      <c r="J225" s="30" t="s">
        <v>28</v>
      </c>
      <c r="K225" s="220" t="s">
        <v>327</v>
      </c>
      <c r="L225" s="555"/>
      <c r="M225" s="559">
        <v>40426944.9055</v>
      </c>
      <c r="N225" s="559">
        <v>4648737.02225</v>
      </c>
      <c r="O225" s="555"/>
      <c r="P225" s="561" t="s">
        <v>592</v>
      </c>
      <c r="Q225" s="29" t="s">
        <v>88</v>
      </c>
      <c r="R225" s="585" t="s">
        <v>89</v>
      </c>
      <c r="S225" s="574">
        <f t="shared" si="4"/>
        <v>163.35</v>
      </c>
      <c r="T225" s="436"/>
    </row>
    <row r="226" s="330" customFormat="1" spans="1:20">
      <c r="A226" s="554" t="s">
        <v>589</v>
      </c>
      <c r="B226" s="541" t="s">
        <v>590</v>
      </c>
      <c r="C226" s="221" t="s">
        <v>600</v>
      </c>
      <c r="D226" s="541"/>
      <c r="E226" s="484">
        <v>28.99</v>
      </c>
      <c r="F226" s="29" t="s">
        <v>714</v>
      </c>
      <c r="G226" s="29" t="s">
        <v>715</v>
      </c>
      <c r="H226" s="29" t="s">
        <v>26</v>
      </c>
      <c r="I226" s="220" t="s">
        <v>13241</v>
      </c>
      <c r="J226" s="30" t="s">
        <v>28</v>
      </c>
      <c r="K226" s="220" t="s">
        <v>327</v>
      </c>
      <c r="L226" s="555"/>
      <c r="M226" s="559">
        <v>40426853.2717</v>
      </c>
      <c r="N226" s="559">
        <v>4648684.10368</v>
      </c>
      <c r="O226" s="555"/>
      <c r="P226" s="561" t="s">
        <v>592</v>
      </c>
      <c r="Q226" s="29" t="s">
        <v>88</v>
      </c>
      <c r="R226" s="585" t="s">
        <v>89</v>
      </c>
      <c r="S226" s="574">
        <f t="shared" si="4"/>
        <v>130.455</v>
      </c>
      <c r="T226" s="436"/>
    </row>
    <row r="227" s="330" customFormat="1" spans="1:20">
      <c r="A227" s="554" t="s">
        <v>589</v>
      </c>
      <c r="B227" s="541" t="s">
        <v>590</v>
      </c>
      <c r="C227" s="221" t="s">
        <v>646</v>
      </c>
      <c r="D227" s="541"/>
      <c r="E227" s="484">
        <v>42.5</v>
      </c>
      <c r="F227" s="29" t="s">
        <v>714</v>
      </c>
      <c r="G227" s="29" t="s">
        <v>715</v>
      </c>
      <c r="H227" s="29" t="s">
        <v>26</v>
      </c>
      <c r="I227" s="220" t="s">
        <v>13241</v>
      </c>
      <c r="J227" s="30" t="s">
        <v>28</v>
      </c>
      <c r="K227" s="220" t="s">
        <v>327</v>
      </c>
      <c r="L227" s="555"/>
      <c r="M227" s="559">
        <v>40426675.7501</v>
      </c>
      <c r="N227" s="559">
        <v>4648688.14243</v>
      </c>
      <c r="O227" s="555"/>
      <c r="P227" s="561" t="s">
        <v>592</v>
      </c>
      <c r="Q227" s="29" t="s">
        <v>88</v>
      </c>
      <c r="R227" s="585" t="s">
        <v>89</v>
      </c>
      <c r="S227" s="574">
        <f t="shared" si="4"/>
        <v>191.25</v>
      </c>
      <c r="T227" s="436"/>
    </row>
    <row r="228" s="330" customFormat="1" spans="1:20">
      <c r="A228" s="554" t="s">
        <v>589</v>
      </c>
      <c r="B228" s="541" t="s">
        <v>590</v>
      </c>
      <c r="C228" s="221" t="s">
        <v>520</v>
      </c>
      <c r="D228" s="541"/>
      <c r="E228" s="484">
        <v>4.3727</v>
      </c>
      <c r="F228" s="29" t="s">
        <v>714</v>
      </c>
      <c r="G228" s="29" t="s">
        <v>715</v>
      </c>
      <c r="H228" s="29" t="s">
        <v>26</v>
      </c>
      <c r="I228" s="220" t="s">
        <v>13241</v>
      </c>
      <c r="J228" s="30" t="s">
        <v>28</v>
      </c>
      <c r="K228" s="220" t="s">
        <v>327</v>
      </c>
      <c r="L228" s="555"/>
      <c r="M228" s="559">
        <v>40426849.2493</v>
      </c>
      <c r="N228" s="559">
        <v>4648595.23467</v>
      </c>
      <c r="O228" s="555"/>
      <c r="P228" s="561" t="s">
        <v>592</v>
      </c>
      <c r="Q228" s="29" t="s">
        <v>88</v>
      </c>
      <c r="R228" s="585" t="s">
        <v>89</v>
      </c>
      <c r="S228" s="574">
        <f t="shared" si="4"/>
        <v>19.67715</v>
      </c>
      <c r="T228" s="436"/>
    </row>
    <row r="229" s="330" customFormat="1" spans="1:20">
      <c r="A229" s="554" t="s">
        <v>589</v>
      </c>
      <c r="B229" s="541" t="s">
        <v>590</v>
      </c>
      <c r="C229" s="221" t="s">
        <v>529</v>
      </c>
      <c r="D229" s="541"/>
      <c r="E229" s="484">
        <v>116.85</v>
      </c>
      <c r="F229" s="29" t="s">
        <v>714</v>
      </c>
      <c r="G229" s="29" t="s">
        <v>715</v>
      </c>
      <c r="H229" s="29" t="s">
        <v>26</v>
      </c>
      <c r="I229" s="220" t="s">
        <v>13241</v>
      </c>
      <c r="J229" s="30" t="s">
        <v>28</v>
      </c>
      <c r="K229" s="220" t="s">
        <v>327</v>
      </c>
      <c r="L229" s="555"/>
      <c r="M229" s="559">
        <v>40426951.1122</v>
      </c>
      <c r="N229" s="559">
        <v>4648511.84038</v>
      </c>
      <c r="O229" s="555"/>
      <c r="P229" s="561" t="s">
        <v>592</v>
      </c>
      <c r="Q229" s="29" t="s">
        <v>88</v>
      </c>
      <c r="R229" s="585" t="s">
        <v>89</v>
      </c>
      <c r="S229" s="574">
        <f t="shared" si="4"/>
        <v>525.825</v>
      </c>
      <c r="T229" s="436"/>
    </row>
    <row r="230" s="330" customFormat="1" spans="1:20">
      <c r="A230" s="554" t="s">
        <v>589</v>
      </c>
      <c r="B230" s="541" t="s">
        <v>590</v>
      </c>
      <c r="C230" s="221" t="s">
        <v>443</v>
      </c>
      <c r="D230" s="541"/>
      <c r="E230" s="484">
        <v>20.32</v>
      </c>
      <c r="F230" s="29" t="s">
        <v>714</v>
      </c>
      <c r="G230" s="29" t="s">
        <v>715</v>
      </c>
      <c r="H230" s="29" t="s">
        <v>26</v>
      </c>
      <c r="I230" s="220" t="s">
        <v>13241</v>
      </c>
      <c r="J230" s="30" t="s">
        <v>28</v>
      </c>
      <c r="K230" s="220" t="s">
        <v>327</v>
      </c>
      <c r="L230" s="555"/>
      <c r="M230" s="559">
        <v>40427047.7127</v>
      </c>
      <c r="N230" s="559">
        <v>4648463.16206</v>
      </c>
      <c r="O230" s="555"/>
      <c r="P230" s="561" t="s">
        <v>592</v>
      </c>
      <c r="Q230" s="29" t="s">
        <v>88</v>
      </c>
      <c r="R230" s="585" t="s">
        <v>89</v>
      </c>
      <c r="S230" s="574">
        <f t="shared" si="4"/>
        <v>91.44</v>
      </c>
      <c r="T230" s="436"/>
    </row>
    <row r="231" s="330" customFormat="1" spans="1:20">
      <c r="A231" s="554" t="s">
        <v>589</v>
      </c>
      <c r="B231" s="541" t="s">
        <v>590</v>
      </c>
      <c r="C231" s="221" t="s">
        <v>453</v>
      </c>
      <c r="D231" s="541"/>
      <c r="E231" s="484">
        <v>0.8262</v>
      </c>
      <c r="F231" s="29" t="s">
        <v>714</v>
      </c>
      <c r="G231" s="29" t="s">
        <v>715</v>
      </c>
      <c r="H231" s="29" t="s">
        <v>26</v>
      </c>
      <c r="I231" s="220" t="s">
        <v>13241</v>
      </c>
      <c r="J231" s="30" t="s">
        <v>28</v>
      </c>
      <c r="K231" s="220" t="s">
        <v>327</v>
      </c>
      <c r="L231" s="555"/>
      <c r="M231" s="559">
        <v>40427054.1331</v>
      </c>
      <c r="N231" s="559">
        <v>4648366.8387</v>
      </c>
      <c r="O231" s="555"/>
      <c r="P231" s="561" t="s">
        <v>592</v>
      </c>
      <c r="Q231" s="29" t="s">
        <v>88</v>
      </c>
      <c r="R231" s="585" t="s">
        <v>89</v>
      </c>
      <c r="S231" s="574">
        <f t="shared" si="4"/>
        <v>3.7179</v>
      </c>
      <c r="T231" s="436"/>
    </row>
    <row r="232" s="330" customFormat="1" spans="1:20">
      <c r="A232" s="554" t="s">
        <v>589</v>
      </c>
      <c r="B232" s="541" t="s">
        <v>590</v>
      </c>
      <c r="C232" s="221" t="s">
        <v>454</v>
      </c>
      <c r="D232" s="541"/>
      <c r="E232" s="484">
        <v>2.4197</v>
      </c>
      <c r="F232" s="29" t="s">
        <v>714</v>
      </c>
      <c r="G232" s="29" t="s">
        <v>715</v>
      </c>
      <c r="H232" s="29" t="s">
        <v>26</v>
      </c>
      <c r="I232" s="220" t="s">
        <v>13241</v>
      </c>
      <c r="J232" s="30" t="s">
        <v>28</v>
      </c>
      <c r="K232" s="220" t="s">
        <v>327</v>
      </c>
      <c r="L232" s="555"/>
      <c r="M232" s="559">
        <v>40427096.1946</v>
      </c>
      <c r="N232" s="559">
        <v>4648336.73721</v>
      </c>
      <c r="O232" s="555"/>
      <c r="P232" s="561" t="s">
        <v>592</v>
      </c>
      <c r="Q232" s="29" t="s">
        <v>88</v>
      </c>
      <c r="R232" s="585" t="s">
        <v>89</v>
      </c>
      <c r="S232" s="574">
        <f t="shared" si="4"/>
        <v>10.88865</v>
      </c>
      <c r="T232" s="436"/>
    </row>
    <row r="233" s="330" customFormat="1" spans="1:20">
      <c r="A233" s="554" t="s">
        <v>589</v>
      </c>
      <c r="B233" s="541" t="s">
        <v>590</v>
      </c>
      <c r="C233" s="221" t="s">
        <v>480</v>
      </c>
      <c r="D233" s="541"/>
      <c r="E233" s="484">
        <v>2.53</v>
      </c>
      <c r="F233" s="29" t="s">
        <v>714</v>
      </c>
      <c r="G233" s="29" t="s">
        <v>715</v>
      </c>
      <c r="H233" s="29" t="s">
        <v>26</v>
      </c>
      <c r="I233" s="220" t="s">
        <v>13241</v>
      </c>
      <c r="J233" s="30" t="s">
        <v>28</v>
      </c>
      <c r="K233" s="220" t="s">
        <v>327</v>
      </c>
      <c r="L233" s="555"/>
      <c r="M233" s="559">
        <v>40427112.022</v>
      </c>
      <c r="N233" s="559">
        <v>4648161.54788</v>
      </c>
      <c r="O233" s="555"/>
      <c r="P233" s="561" t="s">
        <v>592</v>
      </c>
      <c r="Q233" s="29" t="s">
        <v>88</v>
      </c>
      <c r="R233" s="585" t="s">
        <v>89</v>
      </c>
      <c r="S233" s="574">
        <f t="shared" si="4"/>
        <v>11.385</v>
      </c>
      <c r="T233" s="436"/>
    </row>
    <row r="234" s="330" customFormat="1" spans="1:20">
      <c r="A234" s="554" t="s">
        <v>589</v>
      </c>
      <c r="B234" s="541" t="s">
        <v>590</v>
      </c>
      <c r="C234" s="221" t="s">
        <v>468</v>
      </c>
      <c r="D234" s="541"/>
      <c r="E234" s="484">
        <v>14.4174</v>
      </c>
      <c r="F234" s="29" t="s">
        <v>714</v>
      </c>
      <c r="G234" s="29" t="s">
        <v>715</v>
      </c>
      <c r="H234" s="29" t="s">
        <v>26</v>
      </c>
      <c r="I234" s="220" t="s">
        <v>13241</v>
      </c>
      <c r="J234" s="30" t="s">
        <v>28</v>
      </c>
      <c r="K234" s="220" t="s">
        <v>327</v>
      </c>
      <c r="L234" s="555"/>
      <c r="M234" s="559">
        <v>40427082.0477</v>
      </c>
      <c r="N234" s="559">
        <v>4648224.85843</v>
      </c>
      <c r="O234" s="555"/>
      <c r="P234" s="561" t="s">
        <v>592</v>
      </c>
      <c r="Q234" s="29" t="s">
        <v>88</v>
      </c>
      <c r="R234" s="585" t="s">
        <v>89</v>
      </c>
      <c r="S234" s="574">
        <f t="shared" si="4"/>
        <v>64.8783</v>
      </c>
      <c r="T234" s="436"/>
    </row>
    <row r="235" s="330" customFormat="1" spans="1:20">
      <c r="A235" s="554" t="s">
        <v>589</v>
      </c>
      <c r="B235" s="541" t="s">
        <v>590</v>
      </c>
      <c r="C235" s="221" t="s">
        <v>469</v>
      </c>
      <c r="D235" s="541"/>
      <c r="E235" s="484">
        <v>8.2685</v>
      </c>
      <c r="F235" s="29" t="s">
        <v>714</v>
      </c>
      <c r="G235" s="29" t="s">
        <v>715</v>
      </c>
      <c r="H235" s="29" t="s">
        <v>26</v>
      </c>
      <c r="I235" s="220" t="s">
        <v>13241</v>
      </c>
      <c r="J235" s="30" t="s">
        <v>28</v>
      </c>
      <c r="K235" s="220" t="s">
        <v>327</v>
      </c>
      <c r="L235" s="555"/>
      <c r="M235" s="559">
        <v>40427200.3461</v>
      </c>
      <c r="N235" s="559">
        <v>4648186.91221</v>
      </c>
      <c r="O235" s="555"/>
      <c r="P235" s="561" t="s">
        <v>592</v>
      </c>
      <c r="Q235" s="29" t="s">
        <v>88</v>
      </c>
      <c r="R235" s="585" t="s">
        <v>89</v>
      </c>
      <c r="S235" s="574">
        <f t="shared" si="4"/>
        <v>37.20825</v>
      </c>
      <c r="T235" s="436"/>
    </row>
    <row r="236" s="330" customFormat="1" spans="1:20">
      <c r="A236" s="554" t="s">
        <v>589</v>
      </c>
      <c r="B236" s="541" t="s">
        <v>590</v>
      </c>
      <c r="C236" s="221" t="s">
        <v>472</v>
      </c>
      <c r="D236" s="541"/>
      <c r="E236" s="484">
        <v>63.7</v>
      </c>
      <c r="F236" s="29" t="s">
        <v>714</v>
      </c>
      <c r="G236" s="29" t="s">
        <v>715</v>
      </c>
      <c r="H236" s="29" t="s">
        <v>26</v>
      </c>
      <c r="I236" s="220" t="s">
        <v>13241</v>
      </c>
      <c r="J236" s="30" t="s">
        <v>28</v>
      </c>
      <c r="K236" s="220" t="s">
        <v>327</v>
      </c>
      <c r="L236" s="555"/>
      <c r="M236" s="559">
        <v>40426922.0111</v>
      </c>
      <c r="N236" s="559">
        <v>4648179.87825</v>
      </c>
      <c r="O236" s="555"/>
      <c r="P236" s="561" t="s">
        <v>592</v>
      </c>
      <c r="Q236" s="29" t="s">
        <v>88</v>
      </c>
      <c r="R236" s="585" t="s">
        <v>89</v>
      </c>
      <c r="S236" s="574">
        <f t="shared" si="4"/>
        <v>286.65</v>
      </c>
      <c r="T236" s="436"/>
    </row>
    <row r="237" s="330" customFormat="1" spans="1:20">
      <c r="A237" s="554" t="s">
        <v>589</v>
      </c>
      <c r="B237" s="541" t="s">
        <v>590</v>
      </c>
      <c r="C237" s="221" t="s">
        <v>1175</v>
      </c>
      <c r="D237" s="541"/>
      <c r="E237" s="484">
        <v>3.5031</v>
      </c>
      <c r="F237" s="29" t="s">
        <v>714</v>
      </c>
      <c r="G237" s="29" t="s">
        <v>715</v>
      </c>
      <c r="H237" s="29" t="s">
        <v>26</v>
      </c>
      <c r="I237" s="220" t="s">
        <v>13241</v>
      </c>
      <c r="J237" s="30" t="s">
        <v>28</v>
      </c>
      <c r="K237" s="220" t="s">
        <v>327</v>
      </c>
      <c r="L237" s="555"/>
      <c r="M237" s="559">
        <v>40427170.6728</v>
      </c>
      <c r="N237" s="559">
        <v>4648151.54708</v>
      </c>
      <c r="O237" s="555"/>
      <c r="P237" s="561" t="s">
        <v>592</v>
      </c>
      <c r="Q237" s="29" t="s">
        <v>88</v>
      </c>
      <c r="R237" s="585" t="s">
        <v>89</v>
      </c>
      <c r="S237" s="574">
        <f t="shared" si="4"/>
        <v>15.76395</v>
      </c>
      <c r="T237" s="436"/>
    </row>
    <row r="238" s="330" customFormat="1" spans="1:20">
      <c r="A238" s="554" t="s">
        <v>589</v>
      </c>
      <c r="B238" s="541" t="s">
        <v>590</v>
      </c>
      <c r="C238" s="221" t="s">
        <v>13281</v>
      </c>
      <c r="D238" s="541"/>
      <c r="E238" s="484">
        <v>0.16</v>
      </c>
      <c r="F238" s="29" t="s">
        <v>714</v>
      </c>
      <c r="G238" s="29" t="s">
        <v>715</v>
      </c>
      <c r="H238" s="29" t="s">
        <v>26</v>
      </c>
      <c r="I238" s="220" t="s">
        <v>13241</v>
      </c>
      <c r="J238" s="30" t="s">
        <v>28</v>
      </c>
      <c r="K238" s="220" t="s">
        <v>327</v>
      </c>
      <c r="L238" s="555"/>
      <c r="M238" s="559">
        <v>40426908.3407</v>
      </c>
      <c r="N238" s="559">
        <v>4648264.02111</v>
      </c>
      <c r="O238" s="555"/>
      <c r="P238" s="561" t="s">
        <v>592</v>
      </c>
      <c r="Q238" s="29" t="s">
        <v>88</v>
      </c>
      <c r="R238" s="585" t="s">
        <v>89</v>
      </c>
      <c r="S238" s="574">
        <f t="shared" si="4"/>
        <v>0.72</v>
      </c>
      <c r="T238" s="436"/>
    </row>
    <row r="239" s="330" customFormat="1" spans="1:20">
      <c r="A239" s="554" t="s">
        <v>589</v>
      </c>
      <c r="B239" s="541" t="s">
        <v>590</v>
      </c>
      <c r="C239" s="221" t="s">
        <v>13282</v>
      </c>
      <c r="D239" s="541"/>
      <c r="E239" s="484">
        <v>3.58</v>
      </c>
      <c r="F239" s="29" t="s">
        <v>714</v>
      </c>
      <c r="G239" s="29" t="s">
        <v>715</v>
      </c>
      <c r="H239" s="29" t="s">
        <v>26</v>
      </c>
      <c r="I239" s="220" t="s">
        <v>13241</v>
      </c>
      <c r="J239" s="30" t="s">
        <v>28</v>
      </c>
      <c r="K239" s="220" t="s">
        <v>327</v>
      </c>
      <c r="L239" s="555"/>
      <c r="M239" s="559">
        <v>40426908.3407</v>
      </c>
      <c r="N239" s="559">
        <v>4648264.02111</v>
      </c>
      <c r="O239" s="555"/>
      <c r="P239" s="561" t="s">
        <v>592</v>
      </c>
      <c r="Q239" s="29" t="s">
        <v>88</v>
      </c>
      <c r="R239" s="585" t="s">
        <v>89</v>
      </c>
      <c r="S239" s="574">
        <f t="shared" si="4"/>
        <v>16.11</v>
      </c>
      <c r="T239" s="436"/>
    </row>
    <row r="240" s="330" customFormat="1" spans="1:20">
      <c r="A240" s="554" t="s">
        <v>589</v>
      </c>
      <c r="B240" s="541" t="s">
        <v>590</v>
      </c>
      <c r="C240" s="221" t="s">
        <v>538</v>
      </c>
      <c r="D240" s="541"/>
      <c r="E240" s="484">
        <v>0.6394</v>
      </c>
      <c r="F240" s="29" t="s">
        <v>714</v>
      </c>
      <c r="G240" s="29" t="s">
        <v>715</v>
      </c>
      <c r="H240" s="29" t="s">
        <v>26</v>
      </c>
      <c r="I240" s="220" t="s">
        <v>13241</v>
      </c>
      <c r="J240" s="30" t="s">
        <v>28</v>
      </c>
      <c r="K240" s="220" t="s">
        <v>327</v>
      </c>
      <c r="L240" s="555"/>
      <c r="M240" s="559">
        <v>40427040.9387</v>
      </c>
      <c r="N240" s="559">
        <v>4648261.24862</v>
      </c>
      <c r="O240" s="555"/>
      <c r="P240" s="561" t="s">
        <v>592</v>
      </c>
      <c r="Q240" s="29" t="s">
        <v>88</v>
      </c>
      <c r="R240" s="585" t="s">
        <v>89</v>
      </c>
      <c r="S240" s="574">
        <f t="shared" si="4"/>
        <v>2.8773</v>
      </c>
      <c r="T240" s="436"/>
    </row>
    <row r="241" s="330" customFormat="1" spans="1:20">
      <c r="A241" s="554" t="s">
        <v>589</v>
      </c>
      <c r="B241" s="541" t="s">
        <v>590</v>
      </c>
      <c r="C241" s="221" t="s">
        <v>1690</v>
      </c>
      <c r="D241" s="541"/>
      <c r="E241" s="484">
        <v>2.2</v>
      </c>
      <c r="F241" s="29" t="s">
        <v>714</v>
      </c>
      <c r="G241" s="29" t="s">
        <v>715</v>
      </c>
      <c r="H241" s="29" t="s">
        <v>26</v>
      </c>
      <c r="I241" s="220" t="s">
        <v>13241</v>
      </c>
      <c r="J241" s="30" t="s">
        <v>28</v>
      </c>
      <c r="K241" s="220" t="s">
        <v>327</v>
      </c>
      <c r="L241" s="555"/>
      <c r="M241" s="559">
        <v>40427073.8714</v>
      </c>
      <c r="N241" s="559">
        <v>4648255.6268</v>
      </c>
      <c r="O241" s="555"/>
      <c r="P241" s="561" t="s">
        <v>592</v>
      </c>
      <c r="Q241" s="29" t="s">
        <v>88</v>
      </c>
      <c r="R241" s="585" t="s">
        <v>89</v>
      </c>
      <c r="S241" s="574">
        <f t="shared" si="4"/>
        <v>9.9</v>
      </c>
      <c r="T241" s="436"/>
    </row>
    <row r="242" s="330" customFormat="1" spans="1:20">
      <c r="A242" s="554" t="s">
        <v>589</v>
      </c>
      <c r="B242" s="541" t="s">
        <v>590</v>
      </c>
      <c r="C242" s="221" t="s">
        <v>467</v>
      </c>
      <c r="D242" s="541"/>
      <c r="E242" s="484">
        <v>0.8752</v>
      </c>
      <c r="F242" s="29" t="s">
        <v>714</v>
      </c>
      <c r="G242" s="29" t="s">
        <v>715</v>
      </c>
      <c r="H242" s="29" t="s">
        <v>26</v>
      </c>
      <c r="I242" s="220" t="s">
        <v>13241</v>
      </c>
      <c r="J242" s="30" t="s">
        <v>28</v>
      </c>
      <c r="K242" s="220" t="s">
        <v>327</v>
      </c>
      <c r="L242" s="555"/>
      <c r="M242" s="559">
        <v>40426984.488</v>
      </c>
      <c r="N242" s="559">
        <v>4648245.58508</v>
      </c>
      <c r="O242" s="555"/>
      <c r="P242" s="561" t="s">
        <v>592</v>
      </c>
      <c r="Q242" s="29" t="s">
        <v>88</v>
      </c>
      <c r="R242" s="585" t="s">
        <v>89</v>
      </c>
      <c r="S242" s="574">
        <f t="shared" si="4"/>
        <v>3.9384</v>
      </c>
      <c r="T242" s="436"/>
    </row>
    <row r="243" s="330" customFormat="1" spans="1:20">
      <c r="A243" s="554" t="s">
        <v>589</v>
      </c>
      <c r="B243" s="541" t="s">
        <v>590</v>
      </c>
      <c r="C243" s="221" t="s">
        <v>377</v>
      </c>
      <c r="D243" s="541"/>
      <c r="E243" s="484">
        <v>14.27</v>
      </c>
      <c r="F243" s="29" t="s">
        <v>714</v>
      </c>
      <c r="G243" s="29" t="s">
        <v>715</v>
      </c>
      <c r="H243" s="29" t="s">
        <v>26</v>
      </c>
      <c r="I243" s="220" t="s">
        <v>13241</v>
      </c>
      <c r="J243" s="30" t="s">
        <v>28</v>
      </c>
      <c r="K243" s="220" t="s">
        <v>327</v>
      </c>
      <c r="L243" s="555"/>
      <c r="M243" s="559">
        <v>40427088.0146</v>
      </c>
      <c r="N243" s="559">
        <v>4648852.38324</v>
      </c>
      <c r="O243" s="555"/>
      <c r="P243" s="561" t="s">
        <v>592</v>
      </c>
      <c r="Q243" s="29" t="s">
        <v>88</v>
      </c>
      <c r="R243" s="585" t="s">
        <v>89</v>
      </c>
      <c r="S243" s="574">
        <f t="shared" si="4"/>
        <v>64.215</v>
      </c>
      <c r="T243" s="436"/>
    </row>
    <row r="244" s="330" customFormat="1" spans="1:20">
      <c r="A244" s="554" t="s">
        <v>589</v>
      </c>
      <c r="B244" s="541" t="s">
        <v>590</v>
      </c>
      <c r="C244" s="221" t="s">
        <v>1388</v>
      </c>
      <c r="D244" s="541"/>
      <c r="E244" s="484">
        <v>13.18</v>
      </c>
      <c r="F244" s="29" t="s">
        <v>714</v>
      </c>
      <c r="G244" s="29" t="s">
        <v>715</v>
      </c>
      <c r="H244" s="29" t="s">
        <v>26</v>
      </c>
      <c r="I244" s="220" t="s">
        <v>13241</v>
      </c>
      <c r="J244" s="30" t="s">
        <v>28</v>
      </c>
      <c r="K244" s="220" t="s">
        <v>327</v>
      </c>
      <c r="L244" s="555"/>
      <c r="M244" s="559">
        <v>40427098.1613</v>
      </c>
      <c r="N244" s="559">
        <v>4648798.64347</v>
      </c>
      <c r="O244" s="555"/>
      <c r="P244" s="561" t="s">
        <v>592</v>
      </c>
      <c r="Q244" s="29" t="s">
        <v>88</v>
      </c>
      <c r="R244" s="585" t="s">
        <v>89</v>
      </c>
      <c r="S244" s="574">
        <f t="shared" si="4"/>
        <v>59.31</v>
      </c>
      <c r="T244" s="436"/>
    </row>
    <row r="245" s="330" customFormat="1" spans="1:20">
      <c r="A245" s="554" t="s">
        <v>589</v>
      </c>
      <c r="B245" s="541" t="s">
        <v>590</v>
      </c>
      <c r="C245" s="221" t="s">
        <v>597</v>
      </c>
      <c r="D245" s="541"/>
      <c r="E245" s="484">
        <v>1.9297</v>
      </c>
      <c r="F245" s="29" t="s">
        <v>714</v>
      </c>
      <c r="G245" s="29" t="s">
        <v>715</v>
      </c>
      <c r="H245" s="29" t="s">
        <v>26</v>
      </c>
      <c r="I245" s="220" t="s">
        <v>13241</v>
      </c>
      <c r="J245" s="30" t="s">
        <v>28</v>
      </c>
      <c r="K245" s="220" t="s">
        <v>327</v>
      </c>
      <c r="L245" s="555"/>
      <c r="M245" s="559">
        <v>40427184.2206</v>
      </c>
      <c r="N245" s="559">
        <v>4648808.77854</v>
      </c>
      <c r="O245" s="555"/>
      <c r="P245" s="561" t="s">
        <v>592</v>
      </c>
      <c r="Q245" s="29" t="s">
        <v>88</v>
      </c>
      <c r="R245" s="585" t="s">
        <v>89</v>
      </c>
      <c r="S245" s="574">
        <f t="shared" si="4"/>
        <v>8.68365</v>
      </c>
      <c r="T245" s="436"/>
    </row>
    <row r="246" s="330" customFormat="1" spans="1:20">
      <c r="A246" s="554" t="s">
        <v>589</v>
      </c>
      <c r="B246" s="541" t="s">
        <v>590</v>
      </c>
      <c r="C246" s="221" t="s">
        <v>515</v>
      </c>
      <c r="D246" s="541"/>
      <c r="E246" s="484">
        <v>84.76</v>
      </c>
      <c r="F246" s="29" t="s">
        <v>714</v>
      </c>
      <c r="G246" s="29" t="s">
        <v>715</v>
      </c>
      <c r="H246" s="29" t="s">
        <v>26</v>
      </c>
      <c r="I246" s="220" t="s">
        <v>13241</v>
      </c>
      <c r="J246" s="30" t="s">
        <v>28</v>
      </c>
      <c r="K246" s="220" t="s">
        <v>327</v>
      </c>
      <c r="L246" s="555"/>
      <c r="M246" s="559">
        <v>40427307.4213</v>
      </c>
      <c r="N246" s="559">
        <v>4648705.00581</v>
      </c>
      <c r="O246" s="555"/>
      <c r="P246" s="561" t="s">
        <v>592</v>
      </c>
      <c r="Q246" s="29" t="s">
        <v>88</v>
      </c>
      <c r="R246" s="585" t="s">
        <v>89</v>
      </c>
      <c r="S246" s="574">
        <f t="shared" si="4"/>
        <v>381.42</v>
      </c>
      <c r="T246" s="436"/>
    </row>
    <row r="247" s="330" customFormat="1" spans="1:20">
      <c r="A247" s="554" t="s">
        <v>589</v>
      </c>
      <c r="B247" s="541" t="s">
        <v>590</v>
      </c>
      <c r="C247" s="221" t="s">
        <v>506</v>
      </c>
      <c r="D247" s="541"/>
      <c r="E247" s="484">
        <v>1.9388</v>
      </c>
      <c r="F247" s="29" t="s">
        <v>714</v>
      </c>
      <c r="G247" s="29" t="s">
        <v>715</v>
      </c>
      <c r="H247" s="29" t="s">
        <v>26</v>
      </c>
      <c r="I247" s="220" t="s">
        <v>13241</v>
      </c>
      <c r="J247" s="30" t="s">
        <v>28</v>
      </c>
      <c r="K247" s="220" t="s">
        <v>327</v>
      </c>
      <c r="L247" s="555"/>
      <c r="M247" s="559">
        <v>40427295.861</v>
      </c>
      <c r="N247" s="559">
        <v>4648796.1097</v>
      </c>
      <c r="O247" s="555"/>
      <c r="P247" s="561" t="s">
        <v>592</v>
      </c>
      <c r="Q247" s="29" t="s">
        <v>88</v>
      </c>
      <c r="R247" s="585" t="s">
        <v>89</v>
      </c>
      <c r="S247" s="574">
        <f t="shared" si="4"/>
        <v>8.7246</v>
      </c>
      <c r="T247" s="436"/>
    </row>
    <row r="248" s="330" customFormat="1" spans="1:20">
      <c r="A248" s="554" t="s">
        <v>589</v>
      </c>
      <c r="B248" s="541" t="s">
        <v>590</v>
      </c>
      <c r="C248" s="221" t="s">
        <v>512</v>
      </c>
      <c r="D248" s="541"/>
      <c r="E248" s="484">
        <v>8.2093</v>
      </c>
      <c r="F248" s="29" t="s">
        <v>714</v>
      </c>
      <c r="G248" s="29" t="s">
        <v>715</v>
      </c>
      <c r="H248" s="29" t="s">
        <v>26</v>
      </c>
      <c r="I248" s="220" t="s">
        <v>13241</v>
      </c>
      <c r="J248" s="30" t="s">
        <v>28</v>
      </c>
      <c r="K248" s="220" t="s">
        <v>327</v>
      </c>
      <c r="L248" s="555"/>
      <c r="M248" s="559">
        <v>40427104.1877</v>
      </c>
      <c r="N248" s="559">
        <v>4648691.226</v>
      </c>
      <c r="O248" s="555"/>
      <c r="P248" s="561" t="s">
        <v>592</v>
      </c>
      <c r="Q248" s="29" t="s">
        <v>88</v>
      </c>
      <c r="R248" s="585" t="s">
        <v>89</v>
      </c>
      <c r="S248" s="574">
        <f t="shared" si="4"/>
        <v>36.94185</v>
      </c>
      <c r="T248" s="436"/>
    </row>
    <row r="249" s="330" customFormat="1" spans="1:20">
      <c r="A249" s="554" t="s">
        <v>589</v>
      </c>
      <c r="B249" s="541" t="s">
        <v>590</v>
      </c>
      <c r="C249" s="221" t="s">
        <v>422</v>
      </c>
      <c r="D249" s="541"/>
      <c r="E249" s="484">
        <v>0.6565</v>
      </c>
      <c r="F249" s="29" t="s">
        <v>714</v>
      </c>
      <c r="G249" s="29" t="s">
        <v>715</v>
      </c>
      <c r="H249" s="29" t="s">
        <v>26</v>
      </c>
      <c r="I249" s="220" t="s">
        <v>13241</v>
      </c>
      <c r="J249" s="30" t="s">
        <v>28</v>
      </c>
      <c r="K249" s="220" t="s">
        <v>327</v>
      </c>
      <c r="L249" s="555"/>
      <c r="M249" s="559">
        <v>40427102.9803</v>
      </c>
      <c r="N249" s="559">
        <v>4648641.47932</v>
      </c>
      <c r="O249" s="555"/>
      <c r="P249" s="561" t="s">
        <v>592</v>
      </c>
      <c r="Q249" s="29" t="s">
        <v>88</v>
      </c>
      <c r="R249" s="585" t="s">
        <v>89</v>
      </c>
      <c r="S249" s="574">
        <f t="shared" si="4"/>
        <v>2.95425</v>
      </c>
      <c r="T249" s="436"/>
    </row>
    <row r="250" s="330" customFormat="1" spans="1:20">
      <c r="A250" s="554" t="s">
        <v>589</v>
      </c>
      <c r="B250" s="541" t="s">
        <v>590</v>
      </c>
      <c r="C250" s="221" t="s">
        <v>416</v>
      </c>
      <c r="D250" s="541"/>
      <c r="E250" s="484">
        <v>1.0533</v>
      </c>
      <c r="F250" s="29" t="s">
        <v>714</v>
      </c>
      <c r="G250" s="29" t="s">
        <v>715</v>
      </c>
      <c r="H250" s="29" t="s">
        <v>26</v>
      </c>
      <c r="I250" s="220" t="s">
        <v>13241</v>
      </c>
      <c r="J250" s="30" t="s">
        <v>28</v>
      </c>
      <c r="K250" s="220" t="s">
        <v>327</v>
      </c>
      <c r="L250" s="555"/>
      <c r="M250" s="559">
        <v>40427137.1129</v>
      </c>
      <c r="N250" s="559">
        <v>4648653.6848</v>
      </c>
      <c r="O250" s="555"/>
      <c r="P250" s="561" t="s">
        <v>592</v>
      </c>
      <c r="Q250" s="29" t="s">
        <v>88</v>
      </c>
      <c r="R250" s="585" t="s">
        <v>89</v>
      </c>
      <c r="S250" s="574">
        <f t="shared" si="4"/>
        <v>4.73985</v>
      </c>
      <c r="T250" s="436"/>
    </row>
    <row r="251" s="330" customFormat="1" spans="1:20">
      <c r="A251" s="554" t="s">
        <v>589</v>
      </c>
      <c r="B251" s="541" t="s">
        <v>590</v>
      </c>
      <c r="C251" s="221" t="s">
        <v>518</v>
      </c>
      <c r="D251" s="541"/>
      <c r="E251" s="484">
        <v>48.66</v>
      </c>
      <c r="F251" s="29" t="s">
        <v>714</v>
      </c>
      <c r="G251" s="29" t="s">
        <v>715</v>
      </c>
      <c r="H251" s="29" t="s">
        <v>26</v>
      </c>
      <c r="I251" s="220" t="s">
        <v>13241</v>
      </c>
      <c r="J251" s="30" t="s">
        <v>28</v>
      </c>
      <c r="K251" s="220" t="s">
        <v>327</v>
      </c>
      <c r="L251" s="555"/>
      <c r="M251" s="559">
        <v>40427538.1166</v>
      </c>
      <c r="N251" s="559">
        <v>4648684.89945</v>
      </c>
      <c r="O251" s="555"/>
      <c r="P251" s="561" t="s">
        <v>592</v>
      </c>
      <c r="Q251" s="29" t="s">
        <v>88</v>
      </c>
      <c r="R251" s="585" t="s">
        <v>89</v>
      </c>
      <c r="S251" s="574">
        <f t="shared" si="4"/>
        <v>218.97</v>
      </c>
      <c r="T251" s="436"/>
    </row>
    <row r="252" s="330" customFormat="1" spans="1:20">
      <c r="A252" s="554" t="s">
        <v>589</v>
      </c>
      <c r="B252" s="541" t="s">
        <v>590</v>
      </c>
      <c r="C252" s="221" t="s">
        <v>352</v>
      </c>
      <c r="D252" s="541"/>
      <c r="E252" s="484">
        <v>0.8828</v>
      </c>
      <c r="F252" s="29" t="s">
        <v>714</v>
      </c>
      <c r="G252" s="29" t="s">
        <v>715</v>
      </c>
      <c r="H252" s="29" t="s">
        <v>26</v>
      </c>
      <c r="I252" s="220" t="s">
        <v>13241</v>
      </c>
      <c r="J252" s="30" t="s">
        <v>28</v>
      </c>
      <c r="K252" s="220" t="s">
        <v>327</v>
      </c>
      <c r="L252" s="555"/>
      <c r="M252" s="559">
        <v>40427356.3334</v>
      </c>
      <c r="N252" s="559">
        <v>4648576.53039</v>
      </c>
      <c r="O252" s="555"/>
      <c r="P252" s="561" t="s">
        <v>592</v>
      </c>
      <c r="Q252" s="29" t="s">
        <v>88</v>
      </c>
      <c r="R252" s="585" t="s">
        <v>89</v>
      </c>
      <c r="S252" s="574">
        <f t="shared" si="4"/>
        <v>3.9726</v>
      </c>
      <c r="T252" s="436"/>
    </row>
    <row r="253" s="330" customFormat="1" spans="1:20">
      <c r="A253" s="554" t="s">
        <v>589</v>
      </c>
      <c r="B253" s="541" t="s">
        <v>590</v>
      </c>
      <c r="C253" s="221" t="s">
        <v>683</v>
      </c>
      <c r="D253" s="541"/>
      <c r="E253" s="484">
        <v>6.6675</v>
      </c>
      <c r="F253" s="29" t="s">
        <v>714</v>
      </c>
      <c r="G253" s="29" t="s">
        <v>715</v>
      </c>
      <c r="H253" s="29" t="s">
        <v>26</v>
      </c>
      <c r="I253" s="220" t="s">
        <v>13241</v>
      </c>
      <c r="J253" s="30" t="s">
        <v>28</v>
      </c>
      <c r="K253" s="220" t="s">
        <v>327</v>
      </c>
      <c r="L253" s="555"/>
      <c r="M253" s="559">
        <v>40427130.5255</v>
      </c>
      <c r="N253" s="559">
        <v>4648573.87034</v>
      </c>
      <c r="O253" s="555"/>
      <c r="P253" s="561" t="s">
        <v>592</v>
      </c>
      <c r="Q253" s="29" t="s">
        <v>88</v>
      </c>
      <c r="R253" s="585" t="s">
        <v>89</v>
      </c>
      <c r="S253" s="574">
        <f t="shared" si="4"/>
        <v>30.00375</v>
      </c>
      <c r="T253" s="436"/>
    </row>
    <row r="254" s="330" customFormat="1" spans="1:20">
      <c r="A254" s="554" t="s">
        <v>589</v>
      </c>
      <c r="B254" s="541" t="s">
        <v>590</v>
      </c>
      <c r="C254" s="221" t="s">
        <v>527</v>
      </c>
      <c r="D254" s="541"/>
      <c r="E254" s="484">
        <v>1.2741</v>
      </c>
      <c r="F254" s="29" t="s">
        <v>714</v>
      </c>
      <c r="G254" s="29" t="s">
        <v>715</v>
      </c>
      <c r="H254" s="29" t="s">
        <v>26</v>
      </c>
      <c r="I254" s="220" t="s">
        <v>13241</v>
      </c>
      <c r="J254" s="30" t="s">
        <v>28</v>
      </c>
      <c r="K254" s="220" t="s">
        <v>327</v>
      </c>
      <c r="L254" s="555"/>
      <c r="M254" s="559">
        <v>40427346.4325</v>
      </c>
      <c r="N254" s="559">
        <v>4648554.04854</v>
      </c>
      <c r="O254" s="555"/>
      <c r="P254" s="561" t="s">
        <v>592</v>
      </c>
      <c r="Q254" s="29" t="s">
        <v>88</v>
      </c>
      <c r="R254" s="585" t="s">
        <v>89</v>
      </c>
      <c r="S254" s="574">
        <f t="shared" si="4"/>
        <v>5.73345</v>
      </c>
      <c r="T254" s="436"/>
    </row>
    <row r="255" s="330" customFormat="1" spans="1:20">
      <c r="A255" s="554" t="s">
        <v>589</v>
      </c>
      <c r="B255" s="541" t="s">
        <v>590</v>
      </c>
      <c r="C255" s="221" t="s">
        <v>1704</v>
      </c>
      <c r="D255" s="541"/>
      <c r="E255" s="484">
        <v>5.37</v>
      </c>
      <c r="F255" s="29" t="s">
        <v>714</v>
      </c>
      <c r="G255" s="29" t="s">
        <v>715</v>
      </c>
      <c r="H255" s="29" t="s">
        <v>26</v>
      </c>
      <c r="I255" s="220" t="s">
        <v>13241</v>
      </c>
      <c r="J255" s="30" t="s">
        <v>28</v>
      </c>
      <c r="K255" s="220" t="s">
        <v>327</v>
      </c>
      <c r="L255" s="555"/>
      <c r="M255" s="559">
        <v>40427509.9399</v>
      </c>
      <c r="N255" s="559">
        <v>4648780.10871</v>
      </c>
      <c r="O255" s="555"/>
      <c r="P255" s="561" t="s">
        <v>592</v>
      </c>
      <c r="Q255" s="29" t="s">
        <v>88</v>
      </c>
      <c r="R255" s="585" t="s">
        <v>89</v>
      </c>
      <c r="S255" s="574">
        <f t="shared" si="4"/>
        <v>24.165</v>
      </c>
      <c r="T255" s="436"/>
    </row>
    <row r="256" s="330" customFormat="1" spans="1:20">
      <c r="A256" s="554" t="s">
        <v>589</v>
      </c>
      <c r="B256" s="541" t="s">
        <v>590</v>
      </c>
      <c r="C256" s="221" t="s">
        <v>1292</v>
      </c>
      <c r="D256" s="541"/>
      <c r="E256" s="484">
        <v>0.8</v>
      </c>
      <c r="F256" s="29" t="s">
        <v>714</v>
      </c>
      <c r="G256" s="29" t="s">
        <v>715</v>
      </c>
      <c r="H256" s="29" t="s">
        <v>26</v>
      </c>
      <c r="I256" s="220" t="s">
        <v>13241</v>
      </c>
      <c r="J256" s="30" t="s">
        <v>28</v>
      </c>
      <c r="K256" s="220" t="s">
        <v>327</v>
      </c>
      <c r="L256" s="555"/>
      <c r="M256" s="559">
        <v>40427557.2635</v>
      </c>
      <c r="N256" s="559">
        <v>4648757.81075</v>
      </c>
      <c r="O256" s="555"/>
      <c r="P256" s="561" t="s">
        <v>592</v>
      </c>
      <c r="Q256" s="29" t="s">
        <v>88</v>
      </c>
      <c r="R256" s="585" t="s">
        <v>89</v>
      </c>
      <c r="S256" s="574">
        <f t="shared" si="4"/>
        <v>3.6</v>
      </c>
      <c r="T256" s="436"/>
    </row>
    <row r="257" s="330" customFormat="1" spans="1:20">
      <c r="A257" s="554" t="s">
        <v>589</v>
      </c>
      <c r="B257" s="541" t="s">
        <v>590</v>
      </c>
      <c r="C257" s="221" t="s">
        <v>582</v>
      </c>
      <c r="D257" s="541"/>
      <c r="E257" s="484">
        <v>0.6958</v>
      </c>
      <c r="F257" s="29" t="s">
        <v>714</v>
      </c>
      <c r="G257" s="29" t="s">
        <v>715</v>
      </c>
      <c r="H257" s="29" t="s">
        <v>26</v>
      </c>
      <c r="I257" s="220" t="s">
        <v>13241</v>
      </c>
      <c r="J257" s="30" t="s">
        <v>28</v>
      </c>
      <c r="K257" s="220" t="s">
        <v>327</v>
      </c>
      <c r="L257" s="555"/>
      <c r="M257" s="559">
        <v>40427507.2149</v>
      </c>
      <c r="N257" s="559">
        <v>4648711.82233</v>
      </c>
      <c r="O257" s="555"/>
      <c r="P257" s="561" t="s">
        <v>592</v>
      </c>
      <c r="Q257" s="29" t="s">
        <v>88</v>
      </c>
      <c r="R257" s="585" t="s">
        <v>89</v>
      </c>
      <c r="S257" s="574">
        <f t="shared" si="4"/>
        <v>3.1311</v>
      </c>
      <c r="T257" s="436"/>
    </row>
    <row r="258" s="330" customFormat="1" spans="1:20">
      <c r="A258" s="554" t="s">
        <v>589</v>
      </c>
      <c r="B258" s="541" t="s">
        <v>590</v>
      </c>
      <c r="C258" s="221" t="s">
        <v>1355</v>
      </c>
      <c r="D258" s="541"/>
      <c r="E258" s="484">
        <v>0.8076</v>
      </c>
      <c r="F258" s="29" t="s">
        <v>714</v>
      </c>
      <c r="G258" s="29" t="s">
        <v>715</v>
      </c>
      <c r="H258" s="29" t="s">
        <v>26</v>
      </c>
      <c r="I258" s="220" t="s">
        <v>13241</v>
      </c>
      <c r="J258" s="30" t="s">
        <v>28</v>
      </c>
      <c r="K258" s="220" t="s">
        <v>327</v>
      </c>
      <c r="L258" s="555"/>
      <c r="M258" s="559">
        <v>40427407.0201</v>
      </c>
      <c r="N258" s="559">
        <v>4648637.42085</v>
      </c>
      <c r="O258" s="555"/>
      <c r="P258" s="561" t="s">
        <v>592</v>
      </c>
      <c r="Q258" s="29" t="s">
        <v>88</v>
      </c>
      <c r="R258" s="585" t="s">
        <v>89</v>
      </c>
      <c r="S258" s="574">
        <f t="shared" si="4"/>
        <v>3.6342</v>
      </c>
      <c r="T258" s="436"/>
    </row>
    <row r="259" s="330" customFormat="1" spans="1:20">
      <c r="A259" s="554" t="s">
        <v>589</v>
      </c>
      <c r="B259" s="541" t="s">
        <v>590</v>
      </c>
      <c r="C259" s="221" t="s">
        <v>511</v>
      </c>
      <c r="D259" s="541"/>
      <c r="E259" s="484">
        <v>0.9322</v>
      </c>
      <c r="F259" s="29" t="s">
        <v>714</v>
      </c>
      <c r="G259" s="29" t="s">
        <v>715</v>
      </c>
      <c r="H259" s="29" t="s">
        <v>26</v>
      </c>
      <c r="I259" s="220" t="s">
        <v>13241</v>
      </c>
      <c r="J259" s="30" t="s">
        <v>28</v>
      </c>
      <c r="K259" s="220" t="s">
        <v>327</v>
      </c>
      <c r="L259" s="555"/>
      <c r="M259" s="559">
        <v>40427651.7965</v>
      </c>
      <c r="N259" s="559">
        <v>4648697.85454</v>
      </c>
      <c r="O259" s="555"/>
      <c r="P259" s="561" t="s">
        <v>592</v>
      </c>
      <c r="Q259" s="29" t="s">
        <v>88</v>
      </c>
      <c r="R259" s="585" t="s">
        <v>89</v>
      </c>
      <c r="S259" s="574">
        <f t="shared" si="4"/>
        <v>4.1949</v>
      </c>
      <c r="T259" s="436"/>
    </row>
    <row r="260" s="330" customFormat="1" spans="1:20">
      <c r="A260" s="554" t="s">
        <v>589</v>
      </c>
      <c r="B260" s="541" t="s">
        <v>590</v>
      </c>
      <c r="C260" s="221" t="s">
        <v>522</v>
      </c>
      <c r="D260" s="541"/>
      <c r="E260" s="484">
        <v>6.446</v>
      </c>
      <c r="F260" s="29" t="s">
        <v>714</v>
      </c>
      <c r="G260" s="29" t="s">
        <v>715</v>
      </c>
      <c r="H260" s="29" t="s">
        <v>26</v>
      </c>
      <c r="I260" s="220" t="s">
        <v>13241</v>
      </c>
      <c r="J260" s="30" t="s">
        <v>28</v>
      </c>
      <c r="K260" s="220" t="s">
        <v>327</v>
      </c>
      <c r="L260" s="555"/>
      <c r="M260" s="559">
        <v>40427525.9888</v>
      </c>
      <c r="N260" s="559">
        <v>4648612.40341</v>
      </c>
      <c r="O260" s="555"/>
      <c r="P260" s="561" t="s">
        <v>592</v>
      </c>
      <c r="Q260" s="29" t="s">
        <v>88</v>
      </c>
      <c r="R260" s="585" t="s">
        <v>89</v>
      </c>
      <c r="S260" s="574">
        <f t="shared" si="4"/>
        <v>29.007</v>
      </c>
      <c r="T260" s="436"/>
    </row>
    <row r="261" s="330" customFormat="1" spans="1:20">
      <c r="A261" s="554" t="s">
        <v>589</v>
      </c>
      <c r="B261" s="541" t="s">
        <v>590</v>
      </c>
      <c r="C261" s="221" t="s">
        <v>700</v>
      </c>
      <c r="D261" s="541"/>
      <c r="E261" s="484">
        <v>16.27</v>
      </c>
      <c r="F261" s="29" t="s">
        <v>714</v>
      </c>
      <c r="G261" s="29" t="s">
        <v>715</v>
      </c>
      <c r="H261" s="29" t="s">
        <v>26</v>
      </c>
      <c r="I261" s="220" t="s">
        <v>13241</v>
      </c>
      <c r="J261" s="30" t="s">
        <v>28</v>
      </c>
      <c r="K261" s="220" t="s">
        <v>327</v>
      </c>
      <c r="L261" s="555"/>
      <c r="M261" s="559">
        <v>40427542.0164</v>
      </c>
      <c r="N261" s="559">
        <v>4648583.74096</v>
      </c>
      <c r="O261" s="555"/>
      <c r="P261" s="561" t="s">
        <v>592</v>
      </c>
      <c r="Q261" s="29" t="s">
        <v>88</v>
      </c>
      <c r="R261" s="585" t="s">
        <v>89</v>
      </c>
      <c r="S261" s="574">
        <f t="shared" si="4"/>
        <v>73.215</v>
      </c>
      <c r="T261" s="436"/>
    </row>
    <row r="262" s="330" customFormat="1" spans="1:20">
      <c r="A262" s="554" t="s">
        <v>589</v>
      </c>
      <c r="B262" s="541" t="s">
        <v>590</v>
      </c>
      <c r="C262" s="221" t="s">
        <v>385</v>
      </c>
      <c r="D262" s="541"/>
      <c r="E262" s="484">
        <v>6.1158</v>
      </c>
      <c r="F262" s="29" t="s">
        <v>714</v>
      </c>
      <c r="G262" s="29" t="s">
        <v>715</v>
      </c>
      <c r="H262" s="29" t="s">
        <v>26</v>
      </c>
      <c r="I262" s="220" t="s">
        <v>13241</v>
      </c>
      <c r="J262" s="30" t="s">
        <v>28</v>
      </c>
      <c r="K262" s="220" t="s">
        <v>327</v>
      </c>
      <c r="L262" s="555"/>
      <c r="M262" s="559">
        <v>40427613.1785</v>
      </c>
      <c r="N262" s="559">
        <v>4648623.99815</v>
      </c>
      <c r="O262" s="555"/>
      <c r="P262" s="561" t="s">
        <v>592</v>
      </c>
      <c r="Q262" s="29" t="s">
        <v>88</v>
      </c>
      <c r="R262" s="587" t="s">
        <v>89</v>
      </c>
      <c r="S262" s="574">
        <f t="shared" si="4"/>
        <v>27.5211</v>
      </c>
      <c r="T262" s="436"/>
    </row>
    <row r="263" s="330" customFormat="1" spans="1:20">
      <c r="A263" s="554" t="s">
        <v>589</v>
      </c>
      <c r="B263" s="541" t="s">
        <v>590</v>
      </c>
      <c r="C263" s="221" t="s">
        <v>446</v>
      </c>
      <c r="D263" s="541"/>
      <c r="E263" s="484">
        <v>48.78</v>
      </c>
      <c r="F263" s="29" t="s">
        <v>714</v>
      </c>
      <c r="G263" s="29" t="s">
        <v>715</v>
      </c>
      <c r="H263" s="29" t="s">
        <v>26</v>
      </c>
      <c r="I263" s="220" t="s">
        <v>13241</v>
      </c>
      <c r="J263" s="30" t="s">
        <v>28</v>
      </c>
      <c r="K263" s="220" t="s">
        <v>327</v>
      </c>
      <c r="L263" s="555"/>
      <c r="M263" s="559">
        <v>40427596.427</v>
      </c>
      <c r="N263" s="559">
        <v>4648473.42686</v>
      </c>
      <c r="O263" s="555"/>
      <c r="P263" s="561" t="s">
        <v>592</v>
      </c>
      <c r="Q263" s="29" t="s">
        <v>88</v>
      </c>
      <c r="R263" s="587" t="s">
        <v>89</v>
      </c>
      <c r="S263" s="574">
        <f t="shared" si="4"/>
        <v>219.51</v>
      </c>
      <c r="T263" s="436"/>
    </row>
    <row r="264" s="330" customFormat="1" spans="1:20">
      <c r="A264" s="554" t="s">
        <v>589</v>
      </c>
      <c r="B264" s="541" t="s">
        <v>590</v>
      </c>
      <c r="C264" s="221" t="s">
        <v>449</v>
      </c>
      <c r="D264" s="541"/>
      <c r="E264" s="484">
        <v>33.32</v>
      </c>
      <c r="F264" s="29" t="s">
        <v>714</v>
      </c>
      <c r="G264" s="29" t="s">
        <v>715</v>
      </c>
      <c r="H264" s="29" t="s">
        <v>26</v>
      </c>
      <c r="I264" s="220" t="s">
        <v>13241</v>
      </c>
      <c r="J264" s="30" t="s">
        <v>28</v>
      </c>
      <c r="K264" s="220" t="s">
        <v>327</v>
      </c>
      <c r="L264" s="555"/>
      <c r="M264" s="559">
        <v>40427731.4616</v>
      </c>
      <c r="N264" s="559">
        <v>4648445.00498</v>
      </c>
      <c r="O264" s="555"/>
      <c r="P264" s="561" t="s">
        <v>592</v>
      </c>
      <c r="Q264" s="29" t="s">
        <v>88</v>
      </c>
      <c r="R264" s="587" t="s">
        <v>89</v>
      </c>
      <c r="S264" s="574">
        <f t="shared" si="4"/>
        <v>149.94</v>
      </c>
      <c r="T264" s="436"/>
    </row>
    <row r="265" s="330" customFormat="1" spans="1:20">
      <c r="A265" s="554" t="s">
        <v>589</v>
      </c>
      <c r="B265" s="541" t="s">
        <v>590</v>
      </c>
      <c r="C265" s="221" t="s">
        <v>1134</v>
      </c>
      <c r="D265" s="541"/>
      <c r="E265" s="484">
        <v>4.5362</v>
      </c>
      <c r="F265" s="29" t="s">
        <v>714</v>
      </c>
      <c r="G265" s="29" t="s">
        <v>715</v>
      </c>
      <c r="H265" s="29" t="s">
        <v>26</v>
      </c>
      <c r="I265" s="220" t="s">
        <v>13241</v>
      </c>
      <c r="J265" s="30" t="s">
        <v>28</v>
      </c>
      <c r="K265" s="220" t="s">
        <v>327</v>
      </c>
      <c r="L265" s="555"/>
      <c r="M265" s="559">
        <v>40427635.8985</v>
      </c>
      <c r="N265" s="559">
        <v>4648365.21766</v>
      </c>
      <c r="O265" s="555"/>
      <c r="P265" s="561" t="s">
        <v>592</v>
      </c>
      <c r="Q265" s="29" t="s">
        <v>88</v>
      </c>
      <c r="R265" s="587" t="s">
        <v>89</v>
      </c>
      <c r="S265" s="574">
        <f t="shared" si="4"/>
        <v>20.4129</v>
      </c>
      <c r="T265" s="436"/>
    </row>
    <row r="266" s="330" customFormat="1" spans="1:20">
      <c r="A266" s="554" t="s">
        <v>589</v>
      </c>
      <c r="B266" s="541" t="s">
        <v>590</v>
      </c>
      <c r="C266" s="221" t="s">
        <v>1299</v>
      </c>
      <c r="D266" s="541"/>
      <c r="E266" s="484">
        <v>74.38</v>
      </c>
      <c r="F266" s="29" t="s">
        <v>714</v>
      </c>
      <c r="G266" s="29" t="s">
        <v>715</v>
      </c>
      <c r="H266" s="29" t="s">
        <v>26</v>
      </c>
      <c r="I266" s="220" t="s">
        <v>13241</v>
      </c>
      <c r="J266" s="30" t="s">
        <v>28</v>
      </c>
      <c r="K266" s="220" t="s">
        <v>327</v>
      </c>
      <c r="L266" s="555"/>
      <c r="M266" s="559">
        <v>40427246.3689</v>
      </c>
      <c r="N266" s="559">
        <v>4648453.39029</v>
      </c>
      <c r="O266" s="555"/>
      <c r="P266" s="561" t="s">
        <v>592</v>
      </c>
      <c r="Q266" s="29" t="s">
        <v>13283</v>
      </c>
      <c r="R266" s="588" t="s">
        <v>13284</v>
      </c>
      <c r="S266" s="574">
        <f t="shared" si="4"/>
        <v>334.71</v>
      </c>
      <c r="T266" s="436"/>
    </row>
    <row r="267" s="330" customFormat="1" spans="1:20">
      <c r="A267" s="554" t="s">
        <v>589</v>
      </c>
      <c r="B267" s="541" t="s">
        <v>590</v>
      </c>
      <c r="C267" s="221" t="s">
        <v>534</v>
      </c>
      <c r="D267" s="541"/>
      <c r="E267" s="484">
        <v>9.0975</v>
      </c>
      <c r="F267" s="29" t="s">
        <v>714</v>
      </c>
      <c r="G267" s="29" t="s">
        <v>715</v>
      </c>
      <c r="H267" s="29" t="s">
        <v>26</v>
      </c>
      <c r="I267" s="220" t="s">
        <v>13241</v>
      </c>
      <c r="J267" s="30" t="s">
        <v>28</v>
      </c>
      <c r="K267" s="220" t="s">
        <v>327</v>
      </c>
      <c r="L267" s="555"/>
      <c r="M267" s="559">
        <v>40427308.5105</v>
      </c>
      <c r="N267" s="559">
        <v>4648434.92513</v>
      </c>
      <c r="O267" s="555"/>
      <c r="P267" s="561" t="s">
        <v>592</v>
      </c>
      <c r="Q267" s="29" t="s">
        <v>88</v>
      </c>
      <c r="R267" s="587" t="s">
        <v>89</v>
      </c>
      <c r="S267" s="574">
        <f t="shared" si="4"/>
        <v>40.93875</v>
      </c>
      <c r="T267" s="436"/>
    </row>
    <row r="268" s="330" customFormat="1" spans="1:20">
      <c r="A268" s="554" t="s">
        <v>589</v>
      </c>
      <c r="B268" s="541" t="s">
        <v>590</v>
      </c>
      <c r="C268" s="221" t="s">
        <v>1312</v>
      </c>
      <c r="D268" s="541"/>
      <c r="E268" s="484">
        <v>25.88</v>
      </c>
      <c r="F268" s="29" t="s">
        <v>714</v>
      </c>
      <c r="G268" s="29" t="s">
        <v>715</v>
      </c>
      <c r="H268" s="29" t="s">
        <v>26</v>
      </c>
      <c r="I268" s="220" t="s">
        <v>13241</v>
      </c>
      <c r="J268" s="30" t="s">
        <v>28</v>
      </c>
      <c r="K268" s="220" t="s">
        <v>327</v>
      </c>
      <c r="L268" s="555"/>
      <c r="M268" s="559">
        <v>40427341.4616</v>
      </c>
      <c r="N268" s="559">
        <v>4648370.65709</v>
      </c>
      <c r="O268" s="555"/>
      <c r="P268" s="561" t="s">
        <v>592</v>
      </c>
      <c r="Q268" s="29" t="s">
        <v>88</v>
      </c>
      <c r="R268" s="587" t="s">
        <v>89</v>
      </c>
      <c r="S268" s="574">
        <f t="shared" si="4"/>
        <v>116.46</v>
      </c>
      <c r="T268" s="436"/>
    </row>
    <row r="269" s="330" customFormat="1" spans="1:20">
      <c r="A269" s="554" t="s">
        <v>589</v>
      </c>
      <c r="B269" s="541" t="s">
        <v>590</v>
      </c>
      <c r="C269" s="221" t="s">
        <v>1777</v>
      </c>
      <c r="D269" s="541"/>
      <c r="E269" s="484">
        <v>2.4965</v>
      </c>
      <c r="F269" s="29" t="s">
        <v>714</v>
      </c>
      <c r="G269" s="29" t="s">
        <v>715</v>
      </c>
      <c r="H269" s="29" t="s">
        <v>26</v>
      </c>
      <c r="I269" s="220" t="s">
        <v>13241</v>
      </c>
      <c r="J269" s="30" t="s">
        <v>28</v>
      </c>
      <c r="K269" s="220" t="s">
        <v>327</v>
      </c>
      <c r="L269" s="555"/>
      <c r="M269" s="559">
        <v>40427292.1012</v>
      </c>
      <c r="N269" s="559">
        <v>4648326.20798</v>
      </c>
      <c r="O269" s="555"/>
      <c r="P269" s="561" t="s">
        <v>592</v>
      </c>
      <c r="Q269" s="29" t="s">
        <v>13283</v>
      </c>
      <c r="R269" s="588" t="s">
        <v>13284</v>
      </c>
      <c r="S269" s="574">
        <f t="shared" si="4"/>
        <v>11.23425</v>
      </c>
      <c r="T269" s="436"/>
    </row>
    <row r="270" s="330" customFormat="1" spans="1:20">
      <c r="A270" s="554" t="s">
        <v>589</v>
      </c>
      <c r="B270" s="541" t="s">
        <v>590</v>
      </c>
      <c r="C270" s="221" t="s">
        <v>13285</v>
      </c>
      <c r="D270" s="541"/>
      <c r="E270" s="484">
        <v>17.4155</v>
      </c>
      <c r="F270" s="29" t="s">
        <v>714</v>
      </c>
      <c r="G270" s="29" t="s">
        <v>715</v>
      </c>
      <c r="H270" s="29" t="s">
        <v>26</v>
      </c>
      <c r="I270" s="220" t="s">
        <v>13241</v>
      </c>
      <c r="J270" s="30" t="s">
        <v>28</v>
      </c>
      <c r="K270" s="220" t="s">
        <v>327</v>
      </c>
      <c r="L270" s="555"/>
      <c r="M270" s="559">
        <v>40427407.1487</v>
      </c>
      <c r="N270" s="559">
        <v>4648385.24214</v>
      </c>
      <c r="O270" s="555"/>
      <c r="P270" s="561" t="s">
        <v>592</v>
      </c>
      <c r="Q270" s="29" t="s">
        <v>88</v>
      </c>
      <c r="R270" s="587" t="s">
        <v>89</v>
      </c>
      <c r="S270" s="574">
        <f t="shared" si="4"/>
        <v>78.36975</v>
      </c>
      <c r="T270" s="436"/>
    </row>
    <row r="271" s="330" customFormat="1" spans="1:20">
      <c r="A271" s="554" t="s">
        <v>589</v>
      </c>
      <c r="B271" s="541" t="s">
        <v>590</v>
      </c>
      <c r="C271" s="221" t="s">
        <v>355</v>
      </c>
      <c r="D271" s="541"/>
      <c r="E271" s="484">
        <v>1.22</v>
      </c>
      <c r="F271" s="29" t="s">
        <v>714</v>
      </c>
      <c r="G271" s="29" t="s">
        <v>715</v>
      </c>
      <c r="H271" s="29" t="s">
        <v>26</v>
      </c>
      <c r="I271" s="220" t="s">
        <v>13241</v>
      </c>
      <c r="J271" s="30" t="s">
        <v>28</v>
      </c>
      <c r="K271" s="220" t="s">
        <v>327</v>
      </c>
      <c r="L271" s="555"/>
      <c r="M271" s="559">
        <v>40427479.7989</v>
      </c>
      <c r="N271" s="559">
        <v>4648442.18494</v>
      </c>
      <c r="O271" s="555"/>
      <c r="P271" s="561" t="s">
        <v>592</v>
      </c>
      <c r="Q271" s="29" t="s">
        <v>13283</v>
      </c>
      <c r="R271" s="588" t="s">
        <v>13284</v>
      </c>
      <c r="S271" s="574">
        <f t="shared" si="4"/>
        <v>5.49</v>
      </c>
      <c r="T271" s="436"/>
    </row>
    <row r="272" s="330" customFormat="1" spans="1:20">
      <c r="A272" s="554" t="s">
        <v>589</v>
      </c>
      <c r="B272" s="541" t="s">
        <v>590</v>
      </c>
      <c r="C272" s="221" t="s">
        <v>1338</v>
      </c>
      <c r="D272" s="541"/>
      <c r="E272" s="484">
        <v>8</v>
      </c>
      <c r="F272" s="29" t="s">
        <v>714</v>
      </c>
      <c r="G272" s="29" t="s">
        <v>715</v>
      </c>
      <c r="H272" s="29" t="s">
        <v>26</v>
      </c>
      <c r="I272" s="220" t="s">
        <v>13241</v>
      </c>
      <c r="J272" s="30" t="s">
        <v>28</v>
      </c>
      <c r="K272" s="220" t="s">
        <v>327</v>
      </c>
      <c r="L272" s="555"/>
      <c r="M272" s="559">
        <v>40427496.9367</v>
      </c>
      <c r="N272" s="559">
        <v>4648362.39062</v>
      </c>
      <c r="O272" s="555"/>
      <c r="P272" s="561" t="s">
        <v>592</v>
      </c>
      <c r="Q272" s="29" t="s">
        <v>13283</v>
      </c>
      <c r="R272" s="588" t="s">
        <v>13284</v>
      </c>
      <c r="S272" s="574">
        <f t="shared" si="4"/>
        <v>36</v>
      </c>
      <c r="T272" s="436"/>
    </row>
    <row r="273" s="330" customFormat="1" spans="1:20">
      <c r="A273" s="554" t="s">
        <v>589</v>
      </c>
      <c r="B273" s="541" t="s">
        <v>590</v>
      </c>
      <c r="C273" s="221" t="s">
        <v>535</v>
      </c>
      <c r="D273" s="541"/>
      <c r="E273" s="484">
        <v>1.2426</v>
      </c>
      <c r="F273" s="29" t="s">
        <v>714</v>
      </c>
      <c r="G273" s="29" t="s">
        <v>715</v>
      </c>
      <c r="H273" s="29" t="s">
        <v>26</v>
      </c>
      <c r="I273" s="220" t="s">
        <v>13241</v>
      </c>
      <c r="J273" s="30" t="s">
        <v>28</v>
      </c>
      <c r="K273" s="220" t="s">
        <v>327</v>
      </c>
      <c r="L273" s="555"/>
      <c r="M273" s="559">
        <v>40427514.7031</v>
      </c>
      <c r="N273" s="559">
        <v>4648421.14016</v>
      </c>
      <c r="O273" s="555"/>
      <c r="P273" s="561" t="s">
        <v>592</v>
      </c>
      <c r="Q273" s="29" t="s">
        <v>13283</v>
      </c>
      <c r="R273" s="588" t="s">
        <v>13284</v>
      </c>
      <c r="S273" s="574">
        <f t="shared" si="4"/>
        <v>5.5917</v>
      </c>
      <c r="T273" s="436"/>
    </row>
    <row r="274" s="330" customFormat="1" spans="1:20">
      <c r="A274" s="554" t="s">
        <v>589</v>
      </c>
      <c r="B274" s="541" t="s">
        <v>590</v>
      </c>
      <c r="C274" s="221" t="s">
        <v>457</v>
      </c>
      <c r="D274" s="541"/>
      <c r="E274" s="484">
        <v>1.3085</v>
      </c>
      <c r="F274" s="29" t="s">
        <v>714</v>
      </c>
      <c r="G274" s="29" t="s">
        <v>715</v>
      </c>
      <c r="H274" s="29" t="s">
        <v>26</v>
      </c>
      <c r="I274" s="220" t="s">
        <v>13241</v>
      </c>
      <c r="J274" s="30" t="s">
        <v>28</v>
      </c>
      <c r="K274" s="220" t="s">
        <v>327</v>
      </c>
      <c r="L274" s="555"/>
      <c r="M274" s="559">
        <v>40427481.801</v>
      </c>
      <c r="N274" s="559">
        <v>4648330.60493</v>
      </c>
      <c r="O274" s="555"/>
      <c r="P274" s="561" t="s">
        <v>592</v>
      </c>
      <c r="Q274" s="29" t="s">
        <v>13283</v>
      </c>
      <c r="R274" s="588" t="s">
        <v>13284</v>
      </c>
      <c r="S274" s="574">
        <f t="shared" si="4"/>
        <v>5.88825</v>
      </c>
      <c r="T274" s="436"/>
    </row>
    <row r="275" s="330" customFormat="1" spans="1:20">
      <c r="A275" s="554" t="s">
        <v>589</v>
      </c>
      <c r="B275" s="541" t="s">
        <v>590</v>
      </c>
      <c r="C275" s="221" t="s">
        <v>1359</v>
      </c>
      <c r="D275" s="541"/>
      <c r="E275" s="484">
        <v>78.95</v>
      </c>
      <c r="F275" s="29" t="s">
        <v>714</v>
      </c>
      <c r="G275" s="29" t="s">
        <v>715</v>
      </c>
      <c r="H275" s="29" t="s">
        <v>26</v>
      </c>
      <c r="I275" s="220" t="s">
        <v>13241</v>
      </c>
      <c r="J275" s="30" t="s">
        <v>28</v>
      </c>
      <c r="K275" s="220" t="s">
        <v>327</v>
      </c>
      <c r="L275" s="555"/>
      <c r="M275" s="559">
        <v>40427400.9649</v>
      </c>
      <c r="N275" s="559">
        <v>4648245.561</v>
      </c>
      <c r="O275" s="555"/>
      <c r="P275" s="561" t="s">
        <v>592</v>
      </c>
      <c r="Q275" s="29" t="s">
        <v>13283</v>
      </c>
      <c r="R275" s="588" t="s">
        <v>13284</v>
      </c>
      <c r="S275" s="574">
        <f t="shared" ref="S275:S338" si="5">E275*4.5</f>
        <v>355.275</v>
      </c>
      <c r="T275" s="436"/>
    </row>
    <row r="276" s="330" customFormat="1" spans="1:20">
      <c r="A276" s="554" t="s">
        <v>589</v>
      </c>
      <c r="B276" s="541" t="s">
        <v>590</v>
      </c>
      <c r="C276" s="221" t="s">
        <v>1409</v>
      </c>
      <c r="D276" s="541"/>
      <c r="E276" s="484">
        <v>30.58</v>
      </c>
      <c r="F276" s="29" t="s">
        <v>714</v>
      </c>
      <c r="G276" s="29" t="s">
        <v>715</v>
      </c>
      <c r="H276" s="29" t="s">
        <v>26</v>
      </c>
      <c r="I276" s="220" t="s">
        <v>13241</v>
      </c>
      <c r="J276" s="30" t="s">
        <v>28</v>
      </c>
      <c r="K276" s="220" t="s">
        <v>327</v>
      </c>
      <c r="L276" s="555"/>
      <c r="M276" s="559">
        <v>40427394.6293</v>
      </c>
      <c r="N276" s="559">
        <v>4648108.59121</v>
      </c>
      <c r="O276" s="555"/>
      <c r="P276" s="561" t="s">
        <v>592</v>
      </c>
      <c r="Q276" s="29" t="s">
        <v>13283</v>
      </c>
      <c r="R276" s="588" t="s">
        <v>13284</v>
      </c>
      <c r="S276" s="574">
        <f t="shared" si="5"/>
        <v>137.61</v>
      </c>
      <c r="T276" s="436"/>
    </row>
    <row r="277" s="330" customFormat="1" spans="1:20">
      <c r="A277" s="554" t="s">
        <v>589</v>
      </c>
      <c r="B277" s="541" t="s">
        <v>590</v>
      </c>
      <c r="C277" s="221" t="s">
        <v>661</v>
      </c>
      <c r="D277" s="541"/>
      <c r="E277" s="484">
        <v>3.0314</v>
      </c>
      <c r="F277" s="29" t="s">
        <v>714</v>
      </c>
      <c r="G277" s="29" t="s">
        <v>715</v>
      </c>
      <c r="H277" s="29" t="s">
        <v>26</v>
      </c>
      <c r="I277" s="220" t="s">
        <v>13241</v>
      </c>
      <c r="J277" s="30" t="s">
        <v>28</v>
      </c>
      <c r="K277" s="220" t="s">
        <v>327</v>
      </c>
      <c r="L277" s="555"/>
      <c r="M277" s="559">
        <v>40427529.0208</v>
      </c>
      <c r="N277" s="559">
        <v>4648162.61207</v>
      </c>
      <c r="O277" s="555"/>
      <c r="P277" s="561" t="s">
        <v>592</v>
      </c>
      <c r="Q277" s="29" t="s">
        <v>13283</v>
      </c>
      <c r="R277" s="588" t="s">
        <v>13284</v>
      </c>
      <c r="S277" s="574">
        <f t="shared" si="5"/>
        <v>13.6413</v>
      </c>
      <c r="T277" s="436"/>
    </row>
    <row r="278" s="330" customFormat="1" spans="1:20">
      <c r="A278" s="554" t="s">
        <v>589</v>
      </c>
      <c r="B278" s="541" t="s">
        <v>590</v>
      </c>
      <c r="C278" s="221" t="s">
        <v>694</v>
      </c>
      <c r="D278" s="541"/>
      <c r="E278" s="484">
        <v>5.8506</v>
      </c>
      <c r="F278" s="29" t="s">
        <v>714</v>
      </c>
      <c r="G278" s="29" t="s">
        <v>715</v>
      </c>
      <c r="H278" s="29" t="s">
        <v>26</v>
      </c>
      <c r="I278" s="220" t="s">
        <v>13241</v>
      </c>
      <c r="J278" s="30" t="s">
        <v>28</v>
      </c>
      <c r="K278" s="220" t="s">
        <v>327</v>
      </c>
      <c r="L278" s="555"/>
      <c r="M278" s="559">
        <v>40427266.279</v>
      </c>
      <c r="N278" s="559">
        <v>4648152.79132</v>
      </c>
      <c r="O278" s="555"/>
      <c r="P278" s="561" t="s">
        <v>592</v>
      </c>
      <c r="Q278" s="29" t="s">
        <v>88</v>
      </c>
      <c r="R278" s="587" t="s">
        <v>89</v>
      </c>
      <c r="S278" s="574">
        <f t="shared" si="5"/>
        <v>26.3277</v>
      </c>
      <c r="T278" s="436"/>
    </row>
    <row r="279" s="330" customFormat="1" spans="1:20">
      <c r="A279" s="554" t="s">
        <v>589</v>
      </c>
      <c r="B279" s="541" t="s">
        <v>590</v>
      </c>
      <c r="C279" s="221" t="s">
        <v>1698</v>
      </c>
      <c r="D279" s="541"/>
      <c r="E279" s="484">
        <v>0.9216</v>
      </c>
      <c r="F279" s="29" t="s">
        <v>714</v>
      </c>
      <c r="G279" s="29" t="s">
        <v>715</v>
      </c>
      <c r="H279" s="29" t="s">
        <v>26</v>
      </c>
      <c r="I279" s="220" t="s">
        <v>13241</v>
      </c>
      <c r="J279" s="30" t="s">
        <v>28</v>
      </c>
      <c r="K279" s="220" t="s">
        <v>327</v>
      </c>
      <c r="L279" s="555"/>
      <c r="M279" s="559">
        <v>40427217.4499</v>
      </c>
      <c r="N279" s="559">
        <v>4648193.55859</v>
      </c>
      <c r="O279" s="555"/>
      <c r="P279" s="561" t="s">
        <v>592</v>
      </c>
      <c r="Q279" s="29" t="s">
        <v>13283</v>
      </c>
      <c r="R279" s="588" t="s">
        <v>13284</v>
      </c>
      <c r="S279" s="574">
        <f t="shared" si="5"/>
        <v>4.1472</v>
      </c>
      <c r="T279" s="436"/>
    </row>
    <row r="280" s="330" customFormat="1" spans="1:20">
      <c r="A280" s="554" t="s">
        <v>589</v>
      </c>
      <c r="B280" s="541" t="s">
        <v>590</v>
      </c>
      <c r="C280" s="221" t="s">
        <v>460</v>
      </c>
      <c r="D280" s="541"/>
      <c r="E280" s="484">
        <v>53.89</v>
      </c>
      <c r="F280" s="29" t="s">
        <v>714</v>
      </c>
      <c r="G280" s="29" t="s">
        <v>715</v>
      </c>
      <c r="H280" s="29" t="s">
        <v>26</v>
      </c>
      <c r="I280" s="220" t="s">
        <v>13241</v>
      </c>
      <c r="J280" s="30" t="s">
        <v>28</v>
      </c>
      <c r="K280" s="220" t="s">
        <v>327</v>
      </c>
      <c r="L280" s="555"/>
      <c r="M280" s="559">
        <v>40427742.7031</v>
      </c>
      <c r="N280" s="559">
        <v>4648259.56</v>
      </c>
      <c r="O280" s="555"/>
      <c r="P280" s="561" t="s">
        <v>592</v>
      </c>
      <c r="Q280" s="29" t="s">
        <v>13283</v>
      </c>
      <c r="R280" s="588" t="s">
        <v>13284</v>
      </c>
      <c r="S280" s="574">
        <f t="shared" si="5"/>
        <v>242.505</v>
      </c>
      <c r="T280" s="436"/>
    </row>
    <row r="281" s="330" customFormat="1" spans="1:20">
      <c r="A281" s="554" t="s">
        <v>589</v>
      </c>
      <c r="B281" s="541" t="s">
        <v>590</v>
      </c>
      <c r="C281" s="221" t="s">
        <v>632</v>
      </c>
      <c r="D281" s="541"/>
      <c r="E281" s="484">
        <v>1.88</v>
      </c>
      <c r="F281" s="29" t="s">
        <v>714</v>
      </c>
      <c r="G281" s="29" t="s">
        <v>715</v>
      </c>
      <c r="H281" s="29" t="s">
        <v>26</v>
      </c>
      <c r="I281" s="220" t="s">
        <v>13241</v>
      </c>
      <c r="J281" s="30" t="s">
        <v>28</v>
      </c>
      <c r="K281" s="220" t="s">
        <v>327</v>
      </c>
      <c r="L281" s="555"/>
      <c r="M281" s="559">
        <v>40427646.8193</v>
      </c>
      <c r="N281" s="559">
        <v>4648294.93855</v>
      </c>
      <c r="O281" s="555"/>
      <c r="P281" s="561" t="s">
        <v>592</v>
      </c>
      <c r="Q281" s="29" t="s">
        <v>13283</v>
      </c>
      <c r="R281" s="588" t="s">
        <v>13284</v>
      </c>
      <c r="S281" s="574">
        <f t="shared" si="5"/>
        <v>8.46</v>
      </c>
      <c r="T281" s="436"/>
    </row>
    <row r="282" s="330" customFormat="1" spans="1:20">
      <c r="A282" s="554" t="s">
        <v>589</v>
      </c>
      <c r="B282" s="541" t="s">
        <v>590</v>
      </c>
      <c r="C282" s="221" t="s">
        <v>359</v>
      </c>
      <c r="D282" s="541"/>
      <c r="E282" s="484">
        <v>2.487</v>
      </c>
      <c r="F282" s="29" t="s">
        <v>714</v>
      </c>
      <c r="G282" s="29" t="s">
        <v>715</v>
      </c>
      <c r="H282" s="29" t="s">
        <v>26</v>
      </c>
      <c r="I282" s="220" t="s">
        <v>13241</v>
      </c>
      <c r="J282" s="30" t="s">
        <v>28</v>
      </c>
      <c r="K282" s="220" t="s">
        <v>327</v>
      </c>
      <c r="L282" s="555"/>
      <c r="M282" s="559">
        <v>40427615.4216</v>
      </c>
      <c r="N282" s="559">
        <v>4648333.92649</v>
      </c>
      <c r="O282" s="555"/>
      <c r="P282" s="561" t="s">
        <v>592</v>
      </c>
      <c r="Q282" s="29" t="s">
        <v>13283</v>
      </c>
      <c r="R282" s="588" t="s">
        <v>13284</v>
      </c>
      <c r="S282" s="574">
        <f t="shared" si="5"/>
        <v>11.1915</v>
      </c>
      <c r="T282" s="436"/>
    </row>
    <row r="283" s="330" customFormat="1" spans="1:20">
      <c r="A283" s="554" t="s">
        <v>589</v>
      </c>
      <c r="B283" s="541" t="s">
        <v>590</v>
      </c>
      <c r="C283" s="221" t="s">
        <v>479</v>
      </c>
      <c r="D283" s="541"/>
      <c r="E283" s="484">
        <v>1.41</v>
      </c>
      <c r="F283" s="29" t="s">
        <v>714</v>
      </c>
      <c r="G283" s="29" t="s">
        <v>715</v>
      </c>
      <c r="H283" s="29" t="s">
        <v>26</v>
      </c>
      <c r="I283" s="220" t="s">
        <v>13241</v>
      </c>
      <c r="J283" s="30" t="s">
        <v>28</v>
      </c>
      <c r="K283" s="220" t="s">
        <v>327</v>
      </c>
      <c r="L283" s="555"/>
      <c r="M283" s="559">
        <v>40427933.6299</v>
      </c>
      <c r="N283" s="559">
        <v>4648159.93865</v>
      </c>
      <c r="O283" s="555"/>
      <c r="P283" s="561" t="s">
        <v>592</v>
      </c>
      <c r="Q283" s="29" t="s">
        <v>13283</v>
      </c>
      <c r="R283" s="588" t="s">
        <v>13284</v>
      </c>
      <c r="S283" s="574">
        <f t="shared" si="5"/>
        <v>6.345</v>
      </c>
      <c r="T283" s="436"/>
    </row>
    <row r="284" s="330" customFormat="1" spans="1:20">
      <c r="A284" s="554" t="s">
        <v>589</v>
      </c>
      <c r="B284" s="541" t="s">
        <v>590</v>
      </c>
      <c r="C284" s="221" t="s">
        <v>356</v>
      </c>
      <c r="D284" s="541"/>
      <c r="E284" s="484">
        <v>138.65</v>
      </c>
      <c r="F284" s="29" t="s">
        <v>714</v>
      </c>
      <c r="G284" s="29" t="s">
        <v>715</v>
      </c>
      <c r="H284" s="29" t="s">
        <v>26</v>
      </c>
      <c r="I284" s="220" t="s">
        <v>13241</v>
      </c>
      <c r="J284" s="30" t="s">
        <v>28</v>
      </c>
      <c r="K284" s="220" t="s">
        <v>327</v>
      </c>
      <c r="L284" s="555"/>
      <c r="M284" s="559">
        <v>40427969.1698</v>
      </c>
      <c r="N284" s="559">
        <v>4648389.33868</v>
      </c>
      <c r="O284" s="555"/>
      <c r="P284" s="561" t="s">
        <v>592</v>
      </c>
      <c r="Q284" s="29" t="s">
        <v>13283</v>
      </c>
      <c r="R284" s="588" t="s">
        <v>13284</v>
      </c>
      <c r="S284" s="574">
        <f t="shared" si="5"/>
        <v>623.925</v>
      </c>
      <c r="T284" s="436"/>
    </row>
    <row r="285" s="330" customFormat="1" spans="1:20">
      <c r="A285" s="554" t="s">
        <v>589</v>
      </c>
      <c r="B285" s="541" t="s">
        <v>590</v>
      </c>
      <c r="C285" s="221" t="s">
        <v>475</v>
      </c>
      <c r="D285" s="541"/>
      <c r="E285" s="484">
        <v>1.9239</v>
      </c>
      <c r="F285" s="29" t="s">
        <v>714</v>
      </c>
      <c r="G285" s="29" t="s">
        <v>715</v>
      </c>
      <c r="H285" s="29" t="s">
        <v>26</v>
      </c>
      <c r="I285" s="220" t="s">
        <v>13241</v>
      </c>
      <c r="J285" s="30" t="s">
        <v>28</v>
      </c>
      <c r="K285" s="220" t="s">
        <v>327</v>
      </c>
      <c r="L285" s="555"/>
      <c r="M285" s="559">
        <v>40427929.9495</v>
      </c>
      <c r="N285" s="559">
        <v>4648187.87633</v>
      </c>
      <c r="O285" s="555"/>
      <c r="P285" s="561" t="s">
        <v>592</v>
      </c>
      <c r="Q285" s="29" t="s">
        <v>13283</v>
      </c>
      <c r="R285" s="588" t="s">
        <v>13284</v>
      </c>
      <c r="S285" s="574">
        <f t="shared" si="5"/>
        <v>8.65755</v>
      </c>
      <c r="T285" s="436"/>
    </row>
    <row r="286" s="330" customFormat="1" spans="1:20">
      <c r="A286" s="554" t="s">
        <v>589</v>
      </c>
      <c r="B286" s="541" t="s">
        <v>590</v>
      </c>
      <c r="C286" s="221" t="s">
        <v>470</v>
      </c>
      <c r="D286" s="541"/>
      <c r="E286" s="484">
        <v>1.2518</v>
      </c>
      <c r="F286" s="29" t="s">
        <v>714</v>
      </c>
      <c r="G286" s="29" t="s">
        <v>715</v>
      </c>
      <c r="H286" s="29" t="s">
        <v>26</v>
      </c>
      <c r="I286" s="220" t="s">
        <v>13241</v>
      </c>
      <c r="J286" s="30" t="s">
        <v>28</v>
      </c>
      <c r="K286" s="220" t="s">
        <v>327</v>
      </c>
      <c r="L286" s="555"/>
      <c r="M286" s="559">
        <v>40427994.7194</v>
      </c>
      <c r="N286" s="559">
        <v>4648213.57942</v>
      </c>
      <c r="O286" s="555"/>
      <c r="P286" s="561" t="s">
        <v>592</v>
      </c>
      <c r="Q286" s="29" t="s">
        <v>13283</v>
      </c>
      <c r="R286" s="588" t="s">
        <v>13284</v>
      </c>
      <c r="S286" s="574">
        <f t="shared" si="5"/>
        <v>5.6331</v>
      </c>
      <c r="T286" s="436"/>
    </row>
    <row r="287" s="330" customFormat="1" spans="1:20">
      <c r="A287" s="554" t="s">
        <v>589</v>
      </c>
      <c r="B287" s="541" t="s">
        <v>590</v>
      </c>
      <c r="C287" s="221" t="s">
        <v>363</v>
      </c>
      <c r="D287" s="541"/>
      <c r="E287" s="484">
        <v>0.7385</v>
      </c>
      <c r="F287" s="29" t="s">
        <v>714</v>
      </c>
      <c r="G287" s="29" t="s">
        <v>715</v>
      </c>
      <c r="H287" s="29" t="s">
        <v>26</v>
      </c>
      <c r="I287" s="220" t="s">
        <v>13241</v>
      </c>
      <c r="J287" s="30" t="s">
        <v>28</v>
      </c>
      <c r="K287" s="220" t="s">
        <v>327</v>
      </c>
      <c r="L287" s="555"/>
      <c r="M287" s="559">
        <v>40427960.2243</v>
      </c>
      <c r="N287" s="559">
        <v>4648154.15393</v>
      </c>
      <c r="O287" s="555"/>
      <c r="P287" s="561" t="s">
        <v>592</v>
      </c>
      <c r="Q287" s="29" t="s">
        <v>13283</v>
      </c>
      <c r="R287" s="588" t="s">
        <v>13284</v>
      </c>
      <c r="S287" s="574">
        <f t="shared" si="5"/>
        <v>3.32325</v>
      </c>
      <c r="T287" s="436"/>
    </row>
    <row r="288" s="330" customFormat="1" spans="1:20">
      <c r="A288" s="554" t="s">
        <v>589</v>
      </c>
      <c r="B288" s="541" t="s">
        <v>590</v>
      </c>
      <c r="C288" s="221" t="s">
        <v>438</v>
      </c>
      <c r="D288" s="541"/>
      <c r="E288" s="484">
        <v>7.78</v>
      </c>
      <c r="F288" s="29" t="s">
        <v>714</v>
      </c>
      <c r="G288" s="29" t="s">
        <v>715</v>
      </c>
      <c r="H288" s="29" t="s">
        <v>26</v>
      </c>
      <c r="I288" s="220" t="s">
        <v>13241</v>
      </c>
      <c r="J288" s="30" t="s">
        <v>28</v>
      </c>
      <c r="K288" s="220" t="s">
        <v>327</v>
      </c>
      <c r="L288" s="555"/>
      <c r="M288" s="559">
        <v>40427941.429</v>
      </c>
      <c r="N288" s="559">
        <v>4648497.6558</v>
      </c>
      <c r="O288" s="555"/>
      <c r="P288" s="561" t="s">
        <v>592</v>
      </c>
      <c r="Q288" s="29" t="s">
        <v>13283</v>
      </c>
      <c r="R288" s="588" t="s">
        <v>13284</v>
      </c>
      <c r="S288" s="574">
        <f t="shared" si="5"/>
        <v>35.01</v>
      </c>
      <c r="T288" s="436"/>
    </row>
    <row r="289" s="330" customFormat="1" spans="1:20">
      <c r="A289" s="554" t="s">
        <v>589</v>
      </c>
      <c r="B289" s="541" t="s">
        <v>590</v>
      </c>
      <c r="C289" s="221" t="s">
        <v>569</v>
      </c>
      <c r="D289" s="541"/>
      <c r="E289" s="484">
        <v>3.9703</v>
      </c>
      <c r="F289" s="29" t="s">
        <v>714</v>
      </c>
      <c r="G289" s="29" t="s">
        <v>715</v>
      </c>
      <c r="H289" s="29" t="s">
        <v>26</v>
      </c>
      <c r="I289" s="220" t="s">
        <v>13241</v>
      </c>
      <c r="J289" s="30" t="s">
        <v>28</v>
      </c>
      <c r="K289" s="220" t="s">
        <v>327</v>
      </c>
      <c r="L289" s="555"/>
      <c r="M289" s="559">
        <v>40428245.5179</v>
      </c>
      <c r="N289" s="559">
        <v>4648364.58616</v>
      </c>
      <c r="O289" s="555"/>
      <c r="P289" s="561" t="s">
        <v>592</v>
      </c>
      <c r="Q289" s="29" t="s">
        <v>13283</v>
      </c>
      <c r="R289" s="588" t="s">
        <v>13284</v>
      </c>
      <c r="S289" s="574">
        <f t="shared" si="5"/>
        <v>17.86635</v>
      </c>
      <c r="T289" s="436"/>
    </row>
    <row r="290" s="330" customFormat="1" spans="1:20">
      <c r="A290" s="554" t="s">
        <v>589</v>
      </c>
      <c r="B290" s="541" t="s">
        <v>590</v>
      </c>
      <c r="C290" s="221" t="s">
        <v>445</v>
      </c>
      <c r="D290" s="541"/>
      <c r="E290" s="484">
        <v>19.17</v>
      </c>
      <c r="F290" s="29" t="s">
        <v>714</v>
      </c>
      <c r="G290" s="29" t="s">
        <v>715</v>
      </c>
      <c r="H290" s="29" t="s">
        <v>26</v>
      </c>
      <c r="I290" s="220" t="s">
        <v>13241</v>
      </c>
      <c r="J290" s="30" t="s">
        <v>28</v>
      </c>
      <c r="K290" s="220" t="s">
        <v>327</v>
      </c>
      <c r="L290" s="555"/>
      <c r="M290" s="559">
        <v>40428229.9735</v>
      </c>
      <c r="N290" s="559">
        <v>4648474.91489</v>
      </c>
      <c r="O290" s="555"/>
      <c r="P290" s="561" t="s">
        <v>592</v>
      </c>
      <c r="Q290" s="29" t="s">
        <v>13283</v>
      </c>
      <c r="R290" s="588" t="s">
        <v>13284</v>
      </c>
      <c r="S290" s="574">
        <f t="shared" si="5"/>
        <v>86.265</v>
      </c>
      <c r="T290" s="436"/>
    </row>
    <row r="291" s="330" customFormat="1" spans="1:20">
      <c r="A291" s="554" t="s">
        <v>589</v>
      </c>
      <c r="B291" s="541" t="s">
        <v>590</v>
      </c>
      <c r="C291" s="221" t="s">
        <v>451</v>
      </c>
      <c r="D291" s="541"/>
      <c r="E291" s="484">
        <v>1.8359</v>
      </c>
      <c r="F291" s="29" t="s">
        <v>714</v>
      </c>
      <c r="G291" s="29" t="s">
        <v>715</v>
      </c>
      <c r="H291" s="29" t="s">
        <v>26</v>
      </c>
      <c r="I291" s="220" t="s">
        <v>13241</v>
      </c>
      <c r="J291" s="30" t="s">
        <v>28</v>
      </c>
      <c r="K291" s="220" t="s">
        <v>327</v>
      </c>
      <c r="L291" s="555"/>
      <c r="M291" s="559">
        <v>40428185.8543</v>
      </c>
      <c r="N291" s="559">
        <v>4648435.09461</v>
      </c>
      <c r="O291" s="555"/>
      <c r="P291" s="561" t="s">
        <v>592</v>
      </c>
      <c r="Q291" s="29" t="s">
        <v>13283</v>
      </c>
      <c r="R291" s="588" t="s">
        <v>13284</v>
      </c>
      <c r="S291" s="574">
        <f t="shared" si="5"/>
        <v>8.26155</v>
      </c>
      <c r="T291" s="436"/>
    </row>
    <row r="292" s="330" customFormat="1" spans="1:20">
      <c r="A292" s="554" t="s">
        <v>589</v>
      </c>
      <c r="B292" s="541" t="s">
        <v>590</v>
      </c>
      <c r="C292" s="221" t="s">
        <v>608</v>
      </c>
      <c r="D292" s="541"/>
      <c r="E292" s="484">
        <v>19.88</v>
      </c>
      <c r="F292" s="29" t="s">
        <v>714</v>
      </c>
      <c r="G292" s="29" t="s">
        <v>715</v>
      </c>
      <c r="H292" s="29" t="s">
        <v>26</v>
      </c>
      <c r="I292" s="220" t="s">
        <v>13241</v>
      </c>
      <c r="J292" s="30" t="s">
        <v>28</v>
      </c>
      <c r="K292" s="220" t="s">
        <v>327</v>
      </c>
      <c r="L292" s="555"/>
      <c r="M292" s="559">
        <v>40428049.5872</v>
      </c>
      <c r="N292" s="559">
        <v>4648559.40925</v>
      </c>
      <c r="O292" s="555"/>
      <c r="P292" s="561" t="s">
        <v>592</v>
      </c>
      <c r="Q292" s="29" t="s">
        <v>13283</v>
      </c>
      <c r="R292" s="588" t="s">
        <v>13284</v>
      </c>
      <c r="S292" s="574">
        <f t="shared" si="5"/>
        <v>89.46</v>
      </c>
      <c r="T292" s="436"/>
    </row>
    <row r="293" s="330" customFormat="1" spans="1:20">
      <c r="A293" s="554" t="s">
        <v>589</v>
      </c>
      <c r="B293" s="541" t="s">
        <v>590</v>
      </c>
      <c r="C293" s="221" t="s">
        <v>605</v>
      </c>
      <c r="D293" s="541"/>
      <c r="E293" s="484">
        <v>2.97</v>
      </c>
      <c r="F293" s="29" t="s">
        <v>714</v>
      </c>
      <c r="G293" s="29" t="s">
        <v>715</v>
      </c>
      <c r="H293" s="29" t="s">
        <v>26</v>
      </c>
      <c r="I293" s="220" t="s">
        <v>13241</v>
      </c>
      <c r="J293" s="30" t="s">
        <v>28</v>
      </c>
      <c r="K293" s="220" t="s">
        <v>327</v>
      </c>
      <c r="L293" s="555"/>
      <c r="M293" s="559">
        <v>40428146.2433</v>
      </c>
      <c r="N293" s="559">
        <v>4648528.55946</v>
      </c>
      <c r="O293" s="555"/>
      <c r="P293" s="561" t="s">
        <v>592</v>
      </c>
      <c r="Q293" s="29" t="s">
        <v>13283</v>
      </c>
      <c r="R293" s="588" t="s">
        <v>13284</v>
      </c>
      <c r="S293" s="574">
        <f t="shared" si="5"/>
        <v>13.365</v>
      </c>
      <c r="T293" s="436"/>
    </row>
    <row r="294" s="330" customFormat="1" spans="1:20">
      <c r="A294" s="554" t="s">
        <v>589</v>
      </c>
      <c r="B294" s="541" t="s">
        <v>590</v>
      </c>
      <c r="C294" s="221" t="s">
        <v>389</v>
      </c>
      <c r="D294" s="541"/>
      <c r="E294" s="484">
        <v>1.9556</v>
      </c>
      <c r="F294" s="29" t="s">
        <v>714</v>
      </c>
      <c r="G294" s="29" t="s">
        <v>715</v>
      </c>
      <c r="H294" s="29" t="s">
        <v>26</v>
      </c>
      <c r="I294" s="220" t="s">
        <v>13241</v>
      </c>
      <c r="J294" s="30" t="s">
        <v>28</v>
      </c>
      <c r="K294" s="220" t="s">
        <v>327</v>
      </c>
      <c r="L294" s="555"/>
      <c r="M294" s="559">
        <v>40427995.4146</v>
      </c>
      <c r="N294" s="559">
        <v>4648546.54229</v>
      </c>
      <c r="O294" s="555"/>
      <c r="P294" s="561" t="s">
        <v>592</v>
      </c>
      <c r="Q294" s="29" t="s">
        <v>13283</v>
      </c>
      <c r="R294" s="588" t="s">
        <v>13284</v>
      </c>
      <c r="S294" s="574">
        <f t="shared" si="5"/>
        <v>8.8002</v>
      </c>
      <c r="T294" s="436"/>
    </row>
    <row r="295" s="330" customFormat="1" spans="1:20">
      <c r="A295" s="554" t="s">
        <v>589</v>
      </c>
      <c r="B295" s="541" t="s">
        <v>590</v>
      </c>
      <c r="C295" s="221" t="s">
        <v>701</v>
      </c>
      <c r="D295" s="541"/>
      <c r="E295" s="484">
        <v>18.6</v>
      </c>
      <c r="F295" s="29" t="s">
        <v>714</v>
      </c>
      <c r="G295" s="29" t="s">
        <v>715</v>
      </c>
      <c r="H295" s="29" t="s">
        <v>26</v>
      </c>
      <c r="I295" s="220" t="s">
        <v>13241</v>
      </c>
      <c r="J295" s="30" t="s">
        <v>28</v>
      </c>
      <c r="K295" s="220" t="s">
        <v>327</v>
      </c>
      <c r="L295" s="555"/>
      <c r="M295" s="559">
        <v>40428179.0831</v>
      </c>
      <c r="N295" s="559">
        <v>4648597.59904</v>
      </c>
      <c r="O295" s="555"/>
      <c r="P295" s="561" t="s">
        <v>592</v>
      </c>
      <c r="Q295" s="29" t="s">
        <v>13283</v>
      </c>
      <c r="R295" s="588" t="s">
        <v>13284</v>
      </c>
      <c r="S295" s="574">
        <f t="shared" si="5"/>
        <v>83.7</v>
      </c>
      <c r="T295" s="436"/>
    </row>
    <row r="296" s="330" customFormat="1" spans="1:20">
      <c r="A296" s="554" t="s">
        <v>589</v>
      </c>
      <c r="B296" s="541" t="s">
        <v>590</v>
      </c>
      <c r="C296" s="221" t="s">
        <v>430</v>
      </c>
      <c r="D296" s="541"/>
      <c r="E296" s="484">
        <v>7.59</v>
      </c>
      <c r="F296" s="29" t="s">
        <v>714</v>
      </c>
      <c r="G296" s="29" t="s">
        <v>715</v>
      </c>
      <c r="H296" s="29" t="s">
        <v>26</v>
      </c>
      <c r="I296" s="220" t="s">
        <v>13241</v>
      </c>
      <c r="J296" s="30" t="s">
        <v>28</v>
      </c>
      <c r="K296" s="220" t="s">
        <v>327</v>
      </c>
      <c r="L296" s="555"/>
      <c r="M296" s="559">
        <v>40428025.0758</v>
      </c>
      <c r="N296" s="559">
        <v>4648601.56882</v>
      </c>
      <c r="O296" s="555"/>
      <c r="P296" s="561" t="s">
        <v>592</v>
      </c>
      <c r="Q296" s="29" t="s">
        <v>13283</v>
      </c>
      <c r="R296" s="588" t="s">
        <v>13284</v>
      </c>
      <c r="S296" s="574">
        <f t="shared" si="5"/>
        <v>34.155</v>
      </c>
      <c r="T296" s="436"/>
    </row>
    <row r="297" s="330" customFormat="1" spans="1:20">
      <c r="A297" s="554" t="s">
        <v>589</v>
      </c>
      <c r="B297" s="541" t="s">
        <v>590</v>
      </c>
      <c r="C297" s="221" t="s">
        <v>525</v>
      </c>
      <c r="D297" s="541"/>
      <c r="E297" s="484">
        <v>1.0577</v>
      </c>
      <c r="F297" s="29" t="s">
        <v>714</v>
      </c>
      <c r="G297" s="29" t="s">
        <v>715</v>
      </c>
      <c r="H297" s="29" t="s">
        <v>26</v>
      </c>
      <c r="I297" s="220" t="s">
        <v>13241</v>
      </c>
      <c r="J297" s="30" t="s">
        <v>28</v>
      </c>
      <c r="K297" s="220" t="s">
        <v>327</v>
      </c>
      <c r="L297" s="555"/>
      <c r="M297" s="559">
        <v>40427940.0971</v>
      </c>
      <c r="N297" s="559">
        <v>4648606.83949</v>
      </c>
      <c r="O297" s="555"/>
      <c r="P297" s="561" t="s">
        <v>592</v>
      </c>
      <c r="Q297" s="29" t="s">
        <v>13283</v>
      </c>
      <c r="R297" s="588" t="s">
        <v>13284</v>
      </c>
      <c r="S297" s="574">
        <f t="shared" si="5"/>
        <v>4.75965</v>
      </c>
      <c r="T297" s="436"/>
    </row>
    <row r="298" s="330" customFormat="1" spans="1:20">
      <c r="A298" s="554" t="s">
        <v>589</v>
      </c>
      <c r="B298" s="541" t="s">
        <v>590</v>
      </c>
      <c r="C298" s="221" t="s">
        <v>1183</v>
      </c>
      <c r="D298" s="541"/>
      <c r="E298" s="484">
        <v>4.0158</v>
      </c>
      <c r="F298" s="29" t="s">
        <v>714</v>
      </c>
      <c r="G298" s="29" t="s">
        <v>715</v>
      </c>
      <c r="H298" s="29" t="s">
        <v>26</v>
      </c>
      <c r="I298" s="220" t="s">
        <v>13241</v>
      </c>
      <c r="J298" s="30" t="s">
        <v>28</v>
      </c>
      <c r="K298" s="220" t="s">
        <v>327</v>
      </c>
      <c r="L298" s="555"/>
      <c r="M298" s="559">
        <v>40427895.9213</v>
      </c>
      <c r="N298" s="559">
        <v>4648553.19956</v>
      </c>
      <c r="O298" s="555"/>
      <c r="P298" s="561" t="s">
        <v>592</v>
      </c>
      <c r="Q298" s="29" t="s">
        <v>13283</v>
      </c>
      <c r="R298" s="588" t="s">
        <v>13284</v>
      </c>
      <c r="S298" s="574">
        <f t="shared" si="5"/>
        <v>18.0711</v>
      </c>
      <c r="T298" s="436"/>
    </row>
    <row r="299" s="330" customFormat="1" spans="1:20">
      <c r="A299" s="554" t="s">
        <v>589</v>
      </c>
      <c r="B299" s="541" t="s">
        <v>590</v>
      </c>
      <c r="C299" s="221" t="s">
        <v>528</v>
      </c>
      <c r="D299" s="541"/>
      <c r="E299" s="484">
        <v>1.302</v>
      </c>
      <c r="F299" s="29" t="s">
        <v>714</v>
      </c>
      <c r="G299" s="29" t="s">
        <v>715</v>
      </c>
      <c r="H299" s="29" t="s">
        <v>26</v>
      </c>
      <c r="I299" s="220" t="s">
        <v>13241</v>
      </c>
      <c r="J299" s="30" t="s">
        <v>28</v>
      </c>
      <c r="K299" s="220" t="s">
        <v>327</v>
      </c>
      <c r="L299" s="555"/>
      <c r="M299" s="559">
        <v>40427932.4786</v>
      </c>
      <c r="N299" s="559">
        <v>4648556.87477</v>
      </c>
      <c r="O299" s="555"/>
      <c r="P299" s="561" t="s">
        <v>592</v>
      </c>
      <c r="Q299" s="29" t="s">
        <v>13283</v>
      </c>
      <c r="R299" s="588" t="s">
        <v>13284</v>
      </c>
      <c r="S299" s="574">
        <f t="shared" si="5"/>
        <v>5.859</v>
      </c>
      <c r="T299" s="436"/>
    </row>
    <row r="300" s="330" customFormat="1" spans="1:20">
      <c r="A300" s="554" t="s">
        <v>589</v>
      </c>
      <c r="B300" s="541" t="s">
        <v>590</v>
      </c>
      <c r="C300" s="221" t="s">
        <v>624</v>
      </c>
      <c r="D300" s="541"/>
      <c r="E300" s="484">
        <v>4.5554</v>
      </c>
      <c r="F300" s="29" t="s">
        <v>714</v>
      </c>
      <c r="G300" s="29" t="s">
        <v>715</v>
      </c>
      <c r="H300" s="29" t="s">
        <v>26</v>
      </c>
      <c r="I300" s="220" t="s">
        <v>13241</v>
      </c>
      <c r="J300" s="30" t="s">
        <v>28</v>
      </c>
      <c r="K300" s="220" t="s">
        <v>327</v>
      </c>
      <c r="L300" s="555"/>
      <c r="M300" s="559">
        <v>40427875.0644</v>
      </c>
      <c r="N300" s="559">
        <v>4648590.64748</v>
      </c>
      <c r="O300" s="555"/>
      <c r="P300" s="561" t="s">
        <v>592</v>
      </c>
      <c r="Q300" s="29" t="s">
        <v>13283</v>
      </c>
      <c r="R300" s="588" t="s">
        <v>13284</v>
      </c>
      <c r="S300" s="574">
        <f t="shared" si="5"/>
        <v>20.4993</v>
      </c>
      <c r="T300" s="436"/>
    </row>
    <row r="301" s="330" customFormat="1" spans="1:20">
      <c r="A301" s="554" t="s">
        <v>589</v>
      </c>
      <c r="B301" s="541" t="s">
        <v>590</v>
      </c>
      <c r="C301" s="221" t="s">
        <v>1309</v>
      </c>
      <c r="D301" s="541"/>
      <c r="E301" s="484">
        <v>0.8672</v>
      </c>
      <c r="F301" s="29" t="s">
        <v>714</v>
      </c>
      <c r="G301" s="29" t="s">
        <v>715</v>
      </c>
      <c r="H301" s="29" t="s">
        <v>26</v>
      </c>
      <c r="I301" s="220" t="s">
        <v>13241</v>
      </c>
      <c r="J301" s="30" t="s">
        <v>28</v>
      </c>
      <c r="K301" s="220" t="s">
        <v>327</v>
      </c>
      <c r="L301" s="555"/>
      <c r="M301" s="559">
        <v>40427883.4647</v>
      </c>
      <c r="N301" s="559">
        <v>4648609.7809</v>
      </c>
      <c r="O301" s="555"/>
      <c r="P301" s="561" t="s">
        <v>592</v>
      </c>
      <c r="Q301" s="29" t="s">
        <v>13283</v>
      </c>
      <c r="R301" s="588" t="s">
        <v>13284</v>
      </c>
      <c r="S301" s="574">
        <f t="shared" si="5"/>
        <v>3.9024</v>
      </c>
      <c r="T301" s="436"/>
    </row>
    <row r="302" s="330" customFormat="1" spans="1:20">
      <c r="A302" s="554" t="s">
        <v>589</v>
      </c>
      <c r="B302" s="541" t="s">
        <v>590</v>
      </c>
      <c r="C302" s="221" t="s">
        <v>647</v>
      </c>
      <c r="D302" s="541"/>
      <c r="E302" s="484">
        <v>1.3609</v>
      </c>
      <c r="F302" s="29" t="s">
        <v>714</v>
      </c>
      <c r="G302" s="29" t="s">
        <v>715</v>
      </c>
      <c r="H302" s="29" t="s">
        <v>26</v>
      </c>
      <c r="I302" s="220" t="s">
        <v>1101</v>
      </c>
      <c r="J302" s="30" t="s">
        <v>28</v>
      </c>
      <c r="K302" s="220" t="s">
        <v>58</v>
      </c>
      <c r="L302" s="555"/>
      <c r="M302" s="559">
        <v>40427863.18</v>
      </c>
      <c r="N302" s="559">
        <v>4648626.17767</v>
      </c>
      <c r="O302" s="555"/>
      <c r="P302" s="561" t="s">
        <v>592</v>
      </c>
      <c r="Q302" s="29" t="s">
        <v>13283</v>
      </c>
      <c r="R302" s="588" t="s">
        <v>13284</v>
      </c>
      <c r="S302" s="574">
        <f t="shared" si="5"/>
        <v>6.12405</v>
      </c>
      <c r="T302" s="436"/>
    </row>
    <row r="303" s="330" customFormat="1" spans="1:20">
      <c r="A303" s="554" t="s">
        <v>589</v>
      </c>
      <c r="B303" s="541" t="s">
        <v>590</v>
      </c>
      <c r="C303" s="221" t="s">
        <v>587</v>
      </c>
      <c r="D303" s="541"/>
      <c r="E303" s="484">
        <v>7.916</v>
      </c>
      <c r="F303" s="29" t="s">
        <v>714</v>
      </c>
      <c r="G303" s="29" t="s">
        <v>715</v>
      </c>
      <c r="H303" s="29" t="s">
        <v>26</v>
      </c>
      <c r="I303" s="220" t="s">
        <v>13241</v>
      </c>
      <c r="J303" s="30" t="s">
        <v>28</v>
      </c>
      <c r="K303" s="220" t="s">
        <v>327</v>
      </c>
      <c r="L303" s="555"/>
      <c r="M303" s="559">
        <v>40427798.2813</v>
      </c>
      <c r="N303" s="559">
        <v>4648629.95416</v>
      </c>
      <c r="O303" s="555"/>
      <c r="P303" s="561" t="s">
        <v>592</v>
      </c>
      <c r="Q303" s="29" t="s">
        <v>13283</v>
      </c>
      <c r="R303" s="588" t="s">
        <v>13284</v>
      </c>
      <c r="S303" s="574">
        <f t="shared" si="5"/>
        <v>35.622</v>
      </c>
      <c r="T303" s="436"/>
    </row>
    <row r="304" s="330" customFormat="1" spans="1:20">
      <c r="A304" s="554" t="s">
        <v>589</v>
      </c>
      <c r="B304" s="541" t="s">
        <v>590</v>
      </c>
      <c r="C304" s="221" t="s">
        <v>1141</v>
      </c>
      <c r="D304" s="541"/>
      <c r="E304" s="484">
        <v>3.39</v>
      </c>
      <c r="F304" s="29" t="s">
        <v>714</v>
      </c>
      <c r="G304" s="29" t="s">
        <v>715</v>
      </c>
      <c r="H304" s="29" t="s">
        <v>26</v>
      </c>
      <c r="I304" s="220" t="s">
        <v>13241</v>
      </c>
      <c r="J304" s="30" t="s">
        <v>28</v>
      </c>
      <c r="K304" s="220" t="s">
        <v>327</v>
      </c>
      <c r="L304" s="555"/>
      <c r="M304" s="559">
        <v>40427820.16</v>
      </c>
      <c r="N304" s="559">
        <v>4648574.18699</v>
      </c>
      <c r="O304" s="555"/>
      <c r="P304" s="561" t="s">
        <v>592</v>
      </c>
      <c r="Q304" s="29" t="s">
        <v>13283</v>
      </c>
      <c r="R304" s="588" t="s">
        <v>13284</v>
      </c>
      <c r="S304" s="574">
        <f t="shared" si="5"/>
        <v>15.255</v>
      </c>
      <c r="T304" s="436"/>
    </row>
    <row r="305" s="330" customFormat="1" spans="1:20">
      <c r="A305" s="554" t="s">
        <v>589</v>
      </c>
      <c r="B305" s="541" t="s">
        <v>590</v>
      </c>
      <c r="C305" s="221" t="s">
        <v>13286</v>
      </c>
      <c r="D305" s="541"/>
      <c r="E305" s="484">
        <v>4.71</v>
      </c>
      <c r="F305" s="29" t="s">
        <v>714</v>
      </c>
      <c r="G305" s="29" t="s">
        <v>715</v>
      </c>
      <c r="H305" s="29" t="s">
        <v>26</v>
      </c>
      <c r="I305" s="220" t="s">
        <v>13241</v>
      </c>
      <c r="J305" s="30" t="s">
        <v>28</v>
      </c>
      <c r="K305" s="220" t="s">
        <v>327</v>
      </c>
      <c r="L305" s="555"/>
      <c r="M305" s="559">
        <v>40427774.0432</v>
      </c>
      <c r="N305" s="559">
        <v>4648582.58837</v>
      </c>
      <c r="O305" s="555"/>
      <c r="P305" s="561" t="s">
        <v>592</v>
      </c>
      <c r="Q305" s="29" t="s">
        <v>13283</v>
      </c>
      <c r="R305" s="588" t="s">
        <v>13284</v>
      </c>
      <c r="S305" s="574">
        <f t="shared" si="5"/>
        <v>21.195</v>
      </c>
      <c r="T305" s="436"/>
    </row>
    <row r="306" s="330" customFormat="1" spans="1:20">
      <c r="A306" s="554" t="s">
        <v>589</v>
      </c>
      <c r="B306" s="541" t="s">
        <v>590</v>
      </c>
      <c r="C306" s="221" t="s">
        <v>1610</v>
      </c>
      <c r="D306" s="541"/>
      <c r="E306" s="484">
        <v>1.3673</v>
      </c>
      <c r="F306" s="29" t="s">
        <v>714</v>
      </c>
      <c r="G306" s="29" t="s">
        <v>715</v>
      </c>
      <c r="H306" s="29" t="s">
        <v>26</v>
      </c>
      <c r="I306" s="220" t="s">
        <v>13241</v>
      </c>
      <c r="J306" s="30" t="s">
        <v>28</v>
      </c>
      <c r="K306" s="220" t="s">
        <v>327</v>
      </c>
      <c r="L306" s="555"/>
      <c r="M306" s="559">
        <v>40427741.3026</v>
      </c>
      <c r="N306" s="559">
        <v>4648608.97247</v>
      </c>
      <c r="O306" s="555"/>
      <c r="P306" s="561" t="s">
        <v>592</v>
      </c>
      <c r="Q306" s="29" t="s">
        <v>13283</v>
      </c>
      <c r="R306" s="588" t="s">
        <v>13284</v>
      </c>
      <c r="S306" s="574">
        <f t="shared" si="5"/>
        <v>6.15285</v>
      </c>
      <c r="T306" s="436"/>
    </row>
    <row r="307" s="330" customFormat="1" spans="1:20">
      <c r="A307" s="554" t="s">
        <v>589</v>
      </c>
      <c r="B307" s="541" t="s">
        <v>590</v>
      </c>
      <c r="C307" s="221" t="s">
        <v>418</v>
      </c>
      <c r="D307" s="541"/>
      <c r="E307" s="484">
        <v>6.1991</v>
      </c>
      <c r="F307" s="29" t="s">
        <v>714</v>
      </c>
      <c r="G307" s="29" t="s">
        <v>715</v>
      </c>
      <c r="H307" s="29" t="s">
        <v>26</v>
      </c>
      <c r="I307" s="220" t="s">
        <v>13241</v>
      </c>
      <c r="J307" s="30" t="s">
        <v>28</v>
      </c>
      <c r="K307" s="220" t="s">
        <v>327</v>
      </c>
      <c r="L307" s="555"/>
      <c r="M307" s="559">
        <v>40427724.7259</v>
      </c>
      <c r="N307" s="559">
        <v>4648656.0835</v>
      </c>
      <c r="O307" s="555"/>
      <c r="P307" s="561" t="s">
        <v>592</v>
      </c>
      <c r="Q307" s="29" t="s">
        <v>13283</v>
      </c>
      <c r="R307" s="588" t="s">
        <v>13284</v>
      </c>
      <c r="S307" s="574">
        <f t="shared" si="5"/>
        <v>27.89595</v>
      </c>
      <c r="T307" s="436"/>
    </row>
    <row r="308" s="330" customFormat="1" spans="1:20">
      <c r="A308" s="554" t="s">
        <v>589</v>
      </c>
      <c r="B308" s="541" t="s">
        <v>590</v>
      </c>
      <c r="C308" s="221" t="s">
        <v>584</v>
      </c>
      <c r="D308" s="541"/>
      <c r="E308" s="484">
        <v>1.7927</v>
      </c>
      <c r="F308" s="29" t="s">
        <v>714</v>
      </c>
      <c r="G308" s="29" t="s">
        <v>715</v>
      </c>
      <c r="H308" s="29" t="s">
        <v>26</v>
      </c>
      <c r="I308" s="220" t="s">
        <v>13241</v>
      </c>
      <c r="J308" s="30" t="s">
        <v>28</v>
      </c>
      <c r="K308" s="220" t="s">
        <v>13265</v>
      </c>
      <c r="L308" s="555"/>
      <c r="M308" s="559">
        <v>40427685.2136</v>
      </c>
      <c r="N308" s="559">
        <v>4648698.50268</v>
      </c>
      <c r="O308" s="555"/>
      <c r="P308" s="561" t="s">
        <v>592</v>
      </c>
      <c r="Q308" s="29" t="s">
        <v>13283</v>
      </c>
      <c r="R308" s="588" t="s">
        <v>13284</v>
      </c>
      <c r="S308" s="574">
        <f t="shared" si="5"/>
        <v>8.06715</v>
      </c>
      <c r="T308" s="436"/>
    </row>
    <row r="309" s="330" customFormat="1" spans="1:20">
      <c r="A309" s="554" t="s">
        <v>589</v>
      </c>
      <c r="B309" s="541" t="s">
        <v>590</v>
      </c>
      <c r="C309" s="221" t="s">
        <v>603</v>
      </c>
      <c r="D309" s="541"/>
      <c r="E309" s="484">
        <v>0.8423</v>
      </c>
      <c r="F309" s="29" t="s">
        <v>714</v>
      </c>
      <c r="G309" s="29" t="s">
        <v>715</v>
      </c>
      <c r="H309" s="29" t="s">
        <v>26</v>
      </c>
      <c r="I309" s="220" t="s">
        <v>13241</v>
      </c>
      <c r="J309" s="30" t="s">
        <v>28</v>
      </c>
      <c r="K309" s="220" t="s">
        <v>327</v>
      </c>
      <c r="L309" s="555"/>
      <c r="M309" s="559">
        <v>40427677.3787</v>
      </c>
      <c r="N309" s="559">
        <v>4648668.46033</v>
      </c>
      <c r="O309" s="555"/>
      <c r="P309" s="561" t="s">
        <v>592</v>
      </c>
      <c r="Q309" s="29" t="s">
        <v>13283</v>
      </c>
      <c r="R309" s="588" t="s">
        <v>13284</v>
      </c>
      <c r="S309" s="574">
        <f t="shared" si="5"/>
        <v>3.79035</v>
      </c>
      <c r="T309" s="436"/>
    </row>
    <row r="310" s="330" customFormat="1" spans="1:20">
      <c r="A310" s="554" t="s">
        <v>589</v>
      </c>
      <c r="B310" s="541" t="s">
        <v>590</v>
      </c>
      <c r="C310" s="221" t="s">
        <v>421</v>
      </c>
      <c r="D310" s="541"/>
      <c r="E310" s="484">
        <v>1.4625</v>
      </c>
      <c r="F310" s="29" t="s">
        <v>714</v>
      </c>
      <c r="G310" s="29" t="s">
        <v>715</v>
      </c>
      <c r="H310" s="29" t="s">
        <v>26</v>
      </c>
      <c r="I310" s="220" t="s">
        <v>13241</v>
      </c>
      <c r="J310" s="30" t="s">
        <v>28</v>
      </c>
      <c r="K310" s="220" t="s">
        <v>327</v>
      </c>
      <c r="L310" s="555"/>
      <c r="M310" s="559">
        <v>40427694.061</v>
      </c>
      <c r="N310" s="559">
        <v>4648628.71074</v>
      </c>
      <c r="O310" s="555"/>
      <c r="P310" s="561" t="s">
        <v>592</v>
      </c>
      <c r="Q310" s="29" t="s">
        <v>13283</v>
      </c>
      <c r="R310" s="588" t="s">
        <v>13284</v>
      </c>
      <c r="S310" s="574">
        <f t="shared" si="5"/>
        <v>6.58125</v>
      </c>
      <c r="T310" s="436"/>
    </row>
    <row r="311" s="330" customFormat="1" spans="1:20">
      <c r="A311" s="554" t="s">
        <v>589</v>
      </c>
      <c r="B311" s="541" t="s">
        <v>590</v>
      </c>
      <c r="C311" s="221" t="s">
        <v>415</v>
      </c>
      <c r="D311" s="541"/>
      <c r="E311" s="484">
        <v>0.9354</v>
      </c>
      <c r="F311" s="29" t="s">
        <v>714</v>
      </c>
      <c r="G311" s="29" t="s">
        <v>715</v>
      </c>
      <c r="H311" s="29" t="s">
        <v>26</v>
      </c>
      <c r="I311" s="220" t="s">
        <v>13241</v>
      </c>
      <c r="J311" s="30" t="s">
        <v>28</v>
      </c>
      <c r="K311" s="220" t="s">
        <v>327</v>
      </c>
      <c r="L311" s="555"/>
      <c r="M311" s="559">
        <v>40427801.5992</v>
      </c>
      <c r="N311" s="559">
        <v>4648675.01113</v>
      </c>
      <c r="O311" s="555"/>
      <c r="P311" s="561" t="s">
        <v>592</v>
      </c>
      <c r="Q311" s="29" t="s">
        <v>13283</v>
      </c>
      <c r="R311" s="588" t="s">
        <v>13284</v>
      </c>
      <c r="S311" s="574">
        <f t="shared" si="5"/>
        <v>4.2093</v>
      </c>
      <c r="T311" s="436"/>
    </row>
    <row r="312" s="330" customFormat="1" spans="1:20">
      <c r="A312" s="554" t="s">
        <v>589</v>
      </c>
      <c r="B312" s="541" t="s">
        <v>590</v>
      </c>
      <c r="C312" s="221" t="s">
        <v>510</v>
      </c>
      <c r="D312" s="541"/>
      <c r="E312" s="484">
        <v>9.86</v>
      </c>
      <c r="F312" s="29" t="s">
        <v>714</v>
      </c>
      <c r="G312" s="29" t="s">
        <v>715</v>
      </c>
      <c r="H312" s="29" t="s">
        <v>26</v>
      </c>
      <c r="I312" s="220" t="s">
        <v>13241</v>
      </c>
      <c r="J312" s="30" t="s">
        <v>28</v>
      </c>
      <c r="K312" s="220" t="s">
        <v>13265</v>
      </c>
      <c r="L312" s="555"/>
      <c r="M312" s="559">
        <v>40427777.866</v>
      </c>
      <c r="N312" s="559">
        <v>4648701.51963</v>
      </c>
      <c r="O312" s="555"/>
      <c r="P312" s="561" t="s">
        <v>592</v>
      </c>
      <c r="Q312" s="29" t="s">
        <v>13283</v>
      </c>
      <c r="R312" s="588" t="s">
        <v>13284</v>
      </c>
      <c r="S312" s="574">
        <f t="shared" si="5"/>
        <v>44.37</v>
      </c>
      <c r="T312" s="436"/>
    </row>
    <row r="313" s="330" customFormat="1" spans="1:20">
      <c r="A313" s="554" t="s">
        <v>589</v>
      </c>
      <c r="B313" s="541" t="s">
        <v>590</v>
      </c>
      <c r="C313" s="221" t="s">
        <v>413</v>
      </c>
      <c r="D313" s="541"/>
      <c r="E313" s="484">
        <v>0.7136</v>
      </c>
      <c r="F313" s="29" t="s">
        <v>714</v>
      </c>
      <c r="G313" s="29" t="s">
        <v>715</v>
      </c>
      <c r="H313" s="29" t="s">
        <v>26</v>
      </c>
      <c r="I313" s="220" t="s">
        <v>1101</v>
      </c>
      <c r="J313" s="30" t="s">
        <v>28</v>
      </c>
      <c r="K313" s="220" t="s">
        <v>58</v>
      </c>
      <c r="L313" s="555"/>
      <c r="M313" s="559">
        <v>40427838.2332</v>
      </c>
      <c r="N313" s="559">
        <v>4648693.29393</v>
      </c>
      <c r="O313" s="555"/>
      <c r="P313" s="561" t="s">
        <v>592</v>
      </c>
      <c r="Q313" s="29" t="s">
        <v>13283</v>
      </c>
      <c r="R313" s="588" t="s">
        <v>13284</v>
      </c>
      <c r="S313" s="574">
        <f t="shared" si="5"/>
        <v>3.2112</v>
      </c>
      <c r="T313" s="436"/>
    </row>
    <row r="314" s="330" customFormat="1" spans="1:20">
      <c r="A314" s="554" t="s">
        <v>589</v>
      </c>
      <c r="B314" s="541" t="s">
        <v>590</v>
      </c>
      <c r="C314" s="221" t="s">
        <v>602</v>
      </c>
      <c r="D314" s="541"/>
      <c r="E314" s="484">
        <v>11.5787</v>
      </c>
      <c r="F314" s="29" t="s">
        <v>714</v>
      </c>
      <c r="G314" s="29" t="s">
        <v>715</v>
      </c>
      <c r="H314" s="29" t="s">
        <v>26</v>
      </c>
      <c r="I314" s="220" t="s">
        <v>1101</v>
      </c>
      <c r="J314" s="30" t="s">
        <v>28</v>
      </c>
      <c r="K314" s="220" t="s">
        <v>58</v>
      </c>
      <c r="L314" s="555"/>
      <c r="M314" s="559">
        <v>40427887.5641</v>
      </c>
      <c r="N314" s="559">
        <v>4648677.22786</v>
      </c>
      <c r="O314" s="555"/>
      <c r="P314" s="561" t="s">
        <v>592</v>
      </c>
      <c r="Q314" s="29" t="s">
        <v>13283</v>
      </c>
      <c r="R314" s="588" t="s">
        <v>13284</v>
      </c>
      <c r="S314" s="574">
        <f t="shared" si="5"/>
        <v>52.10415</v>
      </c>
      <c r="T314" s="436"/>
    </row>
    <row r="315" s="330" customFormat="1" spans="1:20">
      <c r="A315" s="554" t="s">
        <v>589</v>
      </c>
      <c r="B315" s="541" t="s">
        <v>590</v>
      </c>
      <c r="C315" s="221" t="s">
        <v>516</v>
      </c>
      <c r="D315" s="541"/>
      <c r="E315" s="484">
        <v>22.31</v>
      </c>
      <c r="F315" s="29" t="s">
        <v>714</v>
      </c>
      <c r="G315" s="29" t="s">
        <v>715</v>
      </c>
      <c r="H315" s="29" t="s">
        <v>26</v>
      </c>
      <c r="I315" s="220" t="s">
        <v>13241</v>
      </c>
      <c r="J315" s="30" t="s">
        <v>28</v>
      </c>
      <c r="K315" s="220" t="s">
        <v>327</v>
      </c>
      <c r="L315" s="555"/>
      <c r="M315" s="559">
        <v>40427997.0161</v>
      </c>
      <c r="N315" s="559">
        <v>4648669.09874</v>
      </c>
      <c r="O315" s="555"/>
      <c r="P315" s="561" t="s">
        <v>592</v>
      </c>
      <c r="Q315" s="29" t="s">
        <v>13283</v>
      </c>
      <c r="R315" s="588" t="s">
        <v>13284</v>
      </c>
      <c r="S315" s="574">
        <f t="shared" si="5"/>
        <v>100.395</v>
      </c>
      <c r="T315" s="436"/>
    </row>
    <row r="316" s="330" customFormat="1" spans="1:20">
      <c r="A316" s="554" t="s">
        <v>589</v>
      </c>
      <c r="B316" s="541" t="s">
        <v>590</v>
      </c>
      <c r="C316" s="221" t="s">
        <v>580</v>
      </c>
      <c r="D316" s="541"/>
      <c r="E316" s="484">
        <v>4.6459</v>
      </c>
      <c r="F316" s="29" t="s">
        <v>714</v>
      </c>
      <c r="G316" s="29" t="s">
        <v>715</v>
      </c>
      <c r="H316" s="29" t="s">
        <v>26</v>
      </c>
      <c r="I316" s="220" t="s">
        <v>13241</v>
      </c>
      <c r="J316" s="30" t="s">
        <v>28</v>
      </c>
      <c r="K316" s="220" t="s">
        <v>327</v>
      </c>
      <c r="L316" s="555"/>
      <c r="M316" s="559">
        <v>40427976.9534</v>
      </c>
      <c r="N316" s="559">
        <v>4648732.7886</v>
      </c>
      <c r="O316" s="555"/>
      <c r="P316" s="561" t="s">
        <v>592</v>
      </c>
      <c r="Q316" s="29" t="s">
        <v>13283</v>
      </c>
      <c r="R316" s="588" t="s">
        <v>13284</v>
      </c>
      <c r="S316" s="574">
        <f t="shared" si="5"/>
        <v>20.90655</v>
      </c>
      <c r="T316" s="436"/>
    </row>
    <row r="317" s="330" customFormat="1" spans="1:20">
      <c r="A317" s="554" t="s">
        <v>589</v>
      </c>
      <c r="B317" s="541" t="s">
        <v>590</v>
      </c>
      <c r="C317" s="221" t="s">
        <v>405</v>
      </c>
      <c r="D317" s="541"/>
      <c r="E317" s="484">
        <v>43.1</v>
      </c>
      <c r="F317" s="29" t="s">
        <v>714</v>
      </c>
      <c r="G317" s="29" t="s">
        <v>715</v>
      </c>
      <c r="H317" s="29" t="s">
        <v>26</v>
      </c>
      <c r="I317" s="220" t="s">
        <v>13241</v>
      </c>
      <c r="J317" s="30" t="s">
        <v>28</v>
      </c>
      <c r="K317" s="220" t="s">
        <v>327</v>
      </c>
      <c r="L317" s="555"/>
      <c r="M317" s="559">
        <v>40428103.2047</v>
      </c>
      <c r="N317" s="559">
        <v>4648756.84047</v>
      </c>
      <c r="O317" s="555"/>
      <c r="P317" s="561" t="s">
        <v>592</v>
      </c>
      <c r="Q317" s="29" t="s">
        <v>13283</v>
      </c>
      <c r="R317" s="588" t="s">
        <v>13284</v>
      </c>
      <c r="S317" s="574">
        <f t="shared" si="5"/>
        <v>193.95</v>
      </c>
      <c r="T317" s="436"/>
    </row>
    <row r="318" s="330" customFormat="1" spans="1:20">
      <c r="A318" s="554" t="s">
        <v>589</v>
      </c>
      <c r="B318" s="541" t="s">
        <v>590</v>
      </c>
      <c r="C318" s="221" t="s">
        <v>1294</v>
      </c>
      <c r="D318" s="541"/>
      <c r="E318" s="484">
        <v>2.7105</v>
      </c>
      <c r="F318" s="29" t="s">
        <v>714</v>
      </c>
      <c r="G318" s="29" t="s">
        <v>715</v>
      </c>
      <c r="H318" s="29" t="s">
        <v>26</v>
      </c>
      <c r="I318" s="220" t="s">
        <v>13241</v>
      </c>
      <c r="J318" s="30" t="s">
        <v>28</v>
      </c>
      <c r="K318" s="220" t="s">
        <v>327</v>
      </c>
      <c r="L318" s="555"/>
      <c r="M318" s="559">
        <v>40428194.3115</v>
      </c>
      <c r="N318" s="559">
        <v>4648711.49612</v>
      </c>
      <c r="O318" s="555"/>
      <c r="P318" s="561" t="s">
        <v>592</v>
      </c>
      <c r="Q318" s="29" t="s">
        <v>13283</v>
      </c>
      <c r="R318" s="588" t="s">
        <v>13284</v>
      </c>
      <c r="S318" s="574">
        <f t="shared" si="5"/>
        <v>12.19725</v>
      </c>
      <c r="T318" s="436"/>
    </row>
    <row r="319" s="330" customFormat="1" spans="1:20">
      <c r="A319" s="554" t="s">
        <v>589</v>
      </c>
      <c r="B319" s="541" t="s">
        <v>590</v>
      </c>
      <c r="C319" s="221" t="s">
        <v>414</v>
      </c>
      <c r="D319" s="541"/>
      <c r="E319" s="484">
        <v>13.48</v>
      </c>
      <c r="F319" s="29" t="s">
        <v>714</v>
      </c>
      <c r="G319" s="29" t="s">
        <v>715</v>
      </c>
      <c r="H319" s="29" t="s">
        <v>26</v>
      </c>
      <c r="I319" s="220" t="s">
        <v>13241</v>
      </c>
      <c r="J319" s="30" t="s">
        <v>28</v>
      </c>
      <c r="K319" s="220" t="s">
        <v>327</v>
      </c>
      <c r="L319" s="555"/>
      <c r="M319" s="559">
        <v>40428154.7924</v>
      </c>
      <c r="N319" s="559">
        <v>4648669.86579</v>
      </c>
      <c r="O319" s="555"/>
      <c r="P319" s="561" t="s">
        <v>592</v>
      </c>
      <c r="Q319" s="29" t="s">
        <v>13283</v>
      </c>
      <c r="R319" s="588" t="s">
        <v>13284</v>
      </c>
      <c r="S319" s="574">
        <f t="shared" si="5"/>
        <v>60.66</v>
      </c>
      <c r="T319" s="436"/>
    </row>
    <row r="320" s="330" customFormat="1" spans="1:20">
      <c r="A320" s="554" t="s">
        <v>589</v>
      </c>
      <c r="B320" s="541" t="s">
        <v>590</v>
      </c>
      <c r="C320" s="221" t="s">
        <v>13287</v>
      </c>
      <c r="D320" s="541"/>
      <c r="E320" s="484">
        <v>1.5283</v>
      </c>
      <c r="F320" s="29" t="s">
        <v>714</v>
      </c>
      <c r="G320" s="29" t="s">
        <v>715</v>
      </c>
      <c r="H320" s="29" t="s">
        <v>26</v>
      </c>
      <c r="I320" s="220" t="s">
        <v>13241</v>
      </c>
      <c r="J320" s="30" t="s">
        <v>28</v>
      </c>
      <c r="K320" s="220" t="s">
        <v>327</v>
      </c>
      <c r="L320" s="555"/>
      <c r="M320" s="559">
        <v>40428262.6602</v>
      </c>
      <c r="N320" s="559">
        <v>4648524.04427</v>
      </c>
      <c r="O320" s="555"/>
      <c r="P320" s="561" t="s">
        <v>592</v>
      </c>
      <c r="Q320" s="29" t="s">
        <v>13283</v>
      </c>
      <c r="R320" s="588" t="s">
        <v>13284</v>
      </c>
      <c r="S320" s="574">
        <f t="shared" si="5"/>
        <v>6.87735</v>
      </c>
      <c r="T320" s="436"/>
    </row>
    <row r="321" s="330" customFormat="1" spans="1:20">
      <c r="A321" s="554" t="s">
        <v>589</v>
      </c>
      <c r="B321" s="541" t="s">
        <v>590</v>
      </c>
      <c r="C321" s="221" t="s">
        <v>696</v>
      </c>
      <c r="D321" s="541"/>
      <c r="E321" s="484">
        <v>0.8704</v>
      </c>
      <c r="F321" s="29" t="s">
        <v>714</v>
      </c>
      <c r="G321" s="29" t="s">
        <v>715</v>
      </c>
      <c r="H321" s="29" t="s">
        <v>26</v>
      </c>
      <c r="I321" s="220" t="s">
        <v>13241</v>
      </c>
      <c r="J321" s="30" t="s">
        <v>28</v>
      </c>
      <c r="K321" s="220" t="s">
        <v>327</v>
      </c>
      <c r="L321" s="555"/>
      <c r="M321" s="559">
        <v>40428475.6664</v>
      </c>
      <c r="N321" s="559">
        <v>4648094.73561</v>
      </c>
      <c r="O321" s="555"/>
      <c r="P321" s="561" t="s">
        <v>592</v>
      </c>
      <c r="Q321" s="29" t="s">
        <v>13283</v>
      </c>
      <c r="R321" s="588" t="s">
        <v>13284</v>
      </c>
      <c r="S321" s="574">
        <f t="shared" si="5"/>
        <v>3.9168</v>
      </c>
      <c r="T321" s="436"/>
    </row>
    <row r="322" s="330" customFormat="1" spans="1:20">
      <c r="A322" s="554" t="s">
        <v>589</v>
      </c>
      <c r="B322" s="541" t="s">
        <v>590</v>
      </c>
      <c r="C322" s="221" t="s">
        <v>473</v>
      </c>
      <c r="D322" s="541"/>
      <c r="E322" s="484">
        <v>1.8912</v>
      </c>
      <c r="F322" s="29" t="s">
        <v>714</v>
      </c>
      <c r="G322" s="29" t="s">
        <v>715</v>
      </c>
      <c r="H322" s="29" t="s">
        <v>26</v>
      </c>
      <c r="I322" s="220" t="s">
        <v>13241</v>
      </c>
      <c r="J322" s="30" t="s">
        <v>28</v>
      </c>
      <c r="K322" s="220" t="s">
        <v>327</v>
      </c>
      <c r="L322" s="555"/>
      <c r="M322" s="559">
        <v>40428366.7006</v>
      </c>
      <c r="N322" s="559">
        <v>4648172.03772</v>
      </c>
      <c r="O322" s="555"/>
      <c r="P322" s="561" t="s">
        <v>592</v>
      </c>
      <c r="Q322" s="29" t="s">
        <v>13283</v>
      </c>
      <c r="R322" s="588" t="s">
        <v>13284</v>
      </c>
      <c r="S322" s="574">
        <f t="shared" si="5"/>
        <v>8.5104</v>
      </c>
      <c r="T322" s="436"/>
    </row>
    <row r="323" s="330" customFormat="1" spans="1:20">
      <c r="A323" s="554" t="s">
        <v>589</v>
      </c>
      <c r="B323" s="541" t="s">
        <v>13238</v>
      </c>
      <c r="C323" s="493"/>
      <c r="D323" s="541"/>
      <c r="E323" s="481">
        <v>690.6</v>
      </c>
      <c r="F323" s="29"/>
      <c r="G323" s="29"/>
      <c r="H323" s="29"/>
      <c r="I323" s="471"/>
      <c r="J323" s="30"/>
      <c r="K323" s="471"/>
      <c r="L323" s="555"/>
      <c r="M323" s="589"/>
      <c r="N323" s="590"/>
      <c r="O323" s="555"/>
      <c r="P323" s="591"/>
      <c r="Q323" s="541"/>
      <c r="R323" s="543"/>
      <c r="S323" s="574">
        <f t="shared" si="5"/>
        <v>3107.7</v>
      </c>
      <c r="T323" s="436"/>
    </row>
    <row r="324" s="330" customFormat="1" spans="1:20">
      <c r="A324" s="554" t="s">
        <v>589</v>
      </c>
      <c r="B324" s="541" t="s">
        <v>13238</v>
      </c>
      <c r="C324" s="221" t="s">
        <v>685</v>
      </c>
      <c r="D324" s="541"/>
      <c r="E324" s="483">
        <v>44.19</v>
      </c>
      <c r="F324" s="29" t="s">
        <v>714</v>
      </c>
      <c r="G324" s="29" t="s">
        <v>715</v>
      </c>
      <c r="H324" s="29" t="s">
        <v>26</v>
      </c>
      <c r="I324" s="220" t="s">
        <v>1101</v>
      </c>
      <c r="J324" s="30" t="s">
        <v>28</v>
      </c>
      <c r="K324" s="220" t="s">
        <v>29</v>
      </c>
      <c r="L324" s="555"/>
      <c r="M324" s="592">
        <v>40428923.7412</v>
      </c>
      <c r="N324" s="592">
        <v>4648009.19907</v>
      </c>
      <c r="O324" s="555"/>
      <c r="P324" s="561" t="s">
        <v>592</v>
      </c>
      <c r="Q324" s="29" t="s">
        <v>13283</v>
      </c>
      <c r="R324" s="588" t="s">
        <v>13284</v>
      </c>
      <c r="S324" s="574">
        <f t="shared" si="5"/>
        <v>198.855</v>
      </c>
      <c r="T324" s="436"/>
    </row>
    <row r="325" s="330" customFormat="1" spans="1:20">
      <c r="A325" s="554" t="s">
        <v>589</v>
      </c>
      <c r="B325" s="541" t="s">
        <v>13238</v>
      </c>
      <c r="C325" s="221" t="s">
        <v>608</v>
      </c>
      <c r="D325" s="541"/>
      <c r="E325" s="483">
        <v>0.899730134932534</v>
      </c>
      <c r="F325" s="29" t="s">
        <v>714</v>
      </c>
      <c r="G325" s="29" t="s">
        <v>715</v>
      </c>
      <c r="H325" s="29" t="s">
        <v>26</v>
      </c>
      <c r="I325" s="220" t="s">
        <v>1101</v>
      </c>
      <c r="J325" s="30" t="s">
        <v>28</v>
      </c>
      <c r="K325" s="220" t="s">
        <v>29</v>
      </c>
      <c r="L325" s="555"/>
      <c r="M325" s="593">
        <v>40428757.1171</v>
      </c>
      <c r="N325" s="593">
        <v>4647938.67752</v>
      </c>
      <c r="O325" s="555"/>
      <c r="P325" s="561" t="s">
        <v>592</v>
      </c>
      <c r="Q325" s="29" t="s">
        <v>13283</v>
      </c>
      <c r="R325" s="588" t="s">
        <v>13284</v>
      </c>
      <c r="S325" s="574">
        <f t="shared" si="5"/>
        <v>4.0487856071964</v>
      </c>
      <c r="T325" s="436"/>
    </row>
    <row r="326" s="330" customFormat="1" spans="1:20">
      <c r="A326" s="554" t="s">
        <v>589</v>
      </c>
      <c r="B326" s="541" t="s">
        <v>13238</v>
      </c>
      <c r="C326" s="221" t="s">
        <v>447</v>
      </c>
      <c r="D326" s="541"/>
      <c r="E326" s="483">
        <v>24.21</v>
      </c>
      <c r="F326" s="29" t="s">
        <v>714</v>
      </c>
      <c r="G326" s="29" t="s">
        <v>715</v>
      </c>
      <c r="H326" s="29" t="s">
        <v>26</v>
      </c>
      <c r="I326" s="220" t="s">
        <v>1101</v>
      </c>
      <c r="J326" s="30" t="s">
        <v>28</v>
      </c>
      <c r="K326" s="220" t="s">
        <v>29</v>
      </c>
      <c r="L326" s="555"/>
      <c r="M326" s="593">
        <v>40428682.7814</v>
      </c>
      <c r="N326" s="593">
        <v>4647849.64524</v>
      </c>
      <c r="O326" s="555"/>
      <c r="P326" s="561" t="s">
        <v>592</v>
      </c>
      <c r="Q326" s="29" t="s">
        <v>13283</v>
      </c>
      <c r="R326" s="588" t="s">
        <v>13284</v>
      </c>
      <c r="S326" s="574">
        <f t="shared" si="5"/>
        <v>108.945</v>
      </c>
      <c r="T326" s="436"/>
    </row>
    <row r="327" s="330" customFormat="1" spans="1:20">
      <c r="A327" s="554" t="s">
        <v>589</v>
      </c>
      <c r="B327" s="541" t="s">
        <v>13238</v>
      </c>
      <c r="C327" s="476" t="s">
        <v>13288</v>
      </c>
      <c r="D327" s="541"/>
      <c r="E327" s="483">
        <v>16.1651124437781</v>
      </c>
      <c r="F327" s="29" t="s">
        <v>714</v>
      </c>
      <c r="G327" s="29" t="s">
        <v>715</v>
      </c>
      <c r="H327" s="29" t="s">
        <v>26</v>
      </c>
      <c r="I327" s="220" t="s">
        <v>1101</v>
      </c>
      <c r="J327" s="30" t="s">
        <v>28</v>
      </c>
      <c r="K327" s="220" t="s">
        <v>29</v>
      </c>
      <c r="L327" s="555"/>
      <c r="M327" s="556">
        <v>40428702.3933</v>
      </c>
      <c r="N327" s="557">
        <v>4647987.20289</v>
      </c>
      <c r="O327" s="555"/>
      <c r="P327" s="556" t="s">
        <v>592</v>
      </c>
      <c r="Q327" s="29" t="s">
        <v>13283</v>
      </c>
      <c r="R327" s="588" t="s">
        <v>13284</v>
      </c>
      <c r="S327" s="574">
        <f t="shared" si="5"/>
        <v>72.7430059970014</v>
      </c>
      <c r="T327" s="436"/>
    </row>
    <row r="328" s="330" customFormat="1" spans="1:20">
      <c r="A328" s="554" t="s">
        <v>589</v>
      </c>
      <c r="B328" s="541" t="s">
        <v>13238</v>
      </c>
      <c r="C328" s="476" t="s">
        <v>385</v>
      </c>
      <c r="D328" s="541"/>
      <c r="E328" s="483">
        <v>10.5</v>
      </c>
      <c r="F328" s="29" t="s">
        <v>714</v>
      </c>
      <c r="G328" s="29" t="s">
        <v>715</v>
      </c>
      <c r="H328" s="29" t="s">
        <v>26</v>
      </c>
      <c r="I328" s="220" t="s">
        <v>13241</v>
      </c>
      <c r="J328" s="30" t="s">
        <v>28</v>
      </c>
      <c r="K328" s="220" t="s">
        <v>327</v>
      </c>
      <c r="L328" s="555"/>
      <c r="M328" s="556">
        <v>40428640.5434</v>
      </c>
      <c r="N328" s="557">
        <v>4648082.43484</v>
      </c>
      <c r="O328" s="555"/>
      <c r="P328" s="556" t="s">
        <v>592</v>
      </c>
      <c r="Q328" s="29" t="s">
        <v>13283</v>
      </c>
      <c r="R328" s="588" t="s">
        <v>13284</v>
      </c>
      <c r="S328" s="574">
        <f t="shared" si="5"/>
        <v>47.25</v>
      </c>
      <c r="T328" s="436"/>
    </row>
    <row r="329" s="330" customFormat="1" spans="1:20">
      <c r="A329" s="554" t="s">
        <v>589</v>
      </c>
      <c r="B329" s="541" t="s">
        <v>13238</v>
      </c>
      <c r="C329" s="476" t="s">
        <v>686</v>
      </c>
      <c r="D329" s="541"/>
      <c r="E329" s="483">
        <v>0.88952023988006</v>
      </c>
      <c r="F329" s="29" t="s">
        <v>714</v>
      </c>
      <c r="G329" s="29" t="s">
        <v>715</v>
      </c>
      <c r="H329" s="29" t="s">
        <v>26</v>
      </c>
      <c r="I329" s="220" t="s">
        <v>1101</v>
      </c>
      <c r="J329" s="30" t="s">
        <v>28</v>
      </c>
      <c r="K329" s="220" t="s">
        <v>29</v>
      </c>
      <c r="L329" s="555"/>
      <c r="M329" s="556">
        <v>40428658.9681</v>
      </c>
      <c r="N329" s="557">
        <v>4647969.9398</v>
      </c>
      <c r="O329" s="555"/>
      <c r="P329" s="556" t="s">
        <v>592</v>
      </c>
      <c r="Q329" s="29" t="s">
        <v>13283</v>
      </c>
      <c r="R329" s="588" t="s">
        <v>13284</v>
      </c>
      <c r="S329" s="574">
        <f t="shared" si="5"/>
        <v>4.00284107946027</v>
      </c>
      <c r="T329" s="436"/>
    </row>
    <row r="330" s="330" customFormat="1" spans="1:20">
      <c r="A330" s="554" t="s">
        <v>589</v>
      </c>
      <c r="B330" s="541" t="s">
        <v>13238</v>
      </c>
      <c r="C330" s="476" t="s">
        <v>624</v>
      </c>
      <c r="D330" s="541"/>
      <c r="E330" s="483">
        <v>0.748200899550225</v>
      </c>
      <c r="F330" s="29" t="s">
        <v>714</v>
      </c>
      <c r="G330" s="29" t="s">
        <v>715</v>
      </c>
      <c r="H330" s="29" t="s">
        <v>26</v>
      </c>
      <c r="I330" s="220" t="s">
        <v>1101</v>
      </c>
      <c r="J330" s="30" t="s">
        <v>28</v>
      </c>
      <c r="K330" s="220" t="s">
        <v>29</v>
      </c>
      <c r="L330" s="555"/>
      <c r="M330" s="556">
        <v>40428720.4052</v>
      </c>
      <c r="N330" s="557">
        <v>4648133.16459</v>
      </c>
      <c r="O330" s="555"/>
      <c r="P330" s="556" t="s">
        <v>592</v>
      </c>
      <c r="Q330" s="29" t="s">
        <v>13283</v>
      </c>
      <c r="R330" s="588" t="s">
        <v>13284</v>
      </c>
      <c r="S330" s="574">
        <f t="shared" si="5"/>
        <v>3.36690404797601</v>
      </c>
      <c r="T330" s="436"/>
    </row>
    <row r="331" s="330" customFormat="1" spans="1:20">
      <c r="A331" s="554" t="s">
        <v>589</v>
      </c>
      <c r="B331" s="541" t="s">
        <v>13238</v>
      </c>
      <c r="C331" s="476" t="s">
        <v>438</v>
      </c>
      <c r="D331" s="541"/>
      <c r="E331" s="483">
        <v>14.1973763118441</v>
      </c>
      <c r="F331" s="29" t="s">
        <v>714</v>
      </c>
      <c r="G331" s="29" t="s">
        <v>715</v>
      </c>
      <c r="H331" s="29" t="s">
        <v>26</v>
      </c>
      <c r="I331" s="220" t="s">
        <v>1101</v>
      </c>
      <c r="J331" s="30" t="s">
        <v>28</v>
      </c>
      <c r="K331" s="220" t="s">
        <v>29</v>
      </c>
      <c r="L331" s="555"/>
      <c r="M331" s="556">
        <v>40428609.0269</v>
      </c>
      <c r="N331" s="557">
        <v>4647951.38016</v>
      </c>
      <c r="O331" s="555"/>
      <c r="P331" s="556" t="s">
        <v>592</v>
      </c>
      <c r="Q331" s="29" t="s">
        <v>13283</v>
      </c>
      <c r="R331" s="588" t="s">
        <v>13284</v>
      </c>
      <c r="S331" s="574">
        <f t="shared" si="5"/>
        <v>63.8881934032984</v>
      </c>
      <c r="T331" s="436"/>
    </row>
    <row r="332" s="330" customFormat="1" spans="1:20">
      <c r="A332" s="554" t="s">
        <v>589</v>
      </c>
      <c r="B332" s="541" t="s">
        <v>13238</v>
      </c>
      <c r="C332" s="476" t="s">
        <v>1177</v>
      </c>
      <c r="D332" s="541"/>
      <c r="E332" s="483">
        <v>1.39826086956522</v>
      </c>
      <c r="F332" s="29" t="s">
        <v>714</v>
      </c>
      <c r="G332" s="29" t="s">
        <v>715</v>
      </c>
      <c r="H332" s="29" t="s">
        <v>26</v>
      </c>
      <c r="I332" s="220" t="s">
        <v>1101</v>
      </c>
      <c r="J332" s="30" t="s">
        <v>28</v>
      </c>
      <c r="K332" s="220" t="s">
        <v>29</v>
      </c>
      <c r="L332" s="555"/>
      <c r="M332" s="556">
        <v>40429379.5701</v>
      </c>
      <c r="N332" s="557">
        <v>4648326.3355</v>
      </c>
      <c r="O332" s="555"/>
      <c r="P332" s="556" t="s">
        <v>592</v>
      </c>
      <c r="Q332" s="29" t="s">
        <v>13283</v>
      </c>
      <c r="R332" s="588" t="s">
        <v>13284</v>
      </c>
      <c r="S332" s="574">
        <f t="shared" si="5"/>
        <v>6.29217391304348</v>
      </c>
      <c r="T332" s="436"/>
    </row>
    <row r="333" s="330" customFormat="1" spans="1:20">
      <c r="A333" s="554" t="s">
        <v>589</v>
      </c>
      <c r="B333" s="541" t="s">
        <v>13238</v>
      </c>
      <c r="C333" s="221" t="s">
        <v>429</v>
      </c>
      <c r="D333" s="541"/>
      <c r="E333" s="484">
        <v>1.04362818590705</v>
      </c>
      <c r="F333" s="29" t="s">
        <v>714</v>
      </c>
      <c r="G333" s="29" t="s">
        <v>715</v>
      </c>
      <c r="H333" s="29" t="s">
        <v>26</v>
      </c>
      <c r="I333" s="220" t="s">
        <v>1101</v>
      </c>
      <c r="J333" s="30" t="s">
        <v>28</v>
      </c>
      <c r="K333" s="220" t="s">
        <v>29</v>
      </c>
      <c r="L333" s="555"/>
      <c r="M333" s="593">
        <v>40428783.1742</v>
      </c>
      <c r="N333" s="593">
        <v>4648190.21624</v>
      </c>
      <c r="O333" s="555"/>
      <c r="P333" s="561" t="s">
        <v>592</v>
      </c>
      <c r="Q333" s="29" t="s">
        <v>13283</v>
      </c>
      <c r="R333" s="588" t="s">
        <v>13284</v>
      </c>
      <c r="S333" s="574">
        <f t="shared" si="5"/>
        <v>4.69632683658171</v>
      </c>
      <c r="T333" s="436"/>
    </row>
    <row r="334" s="330" customFormat="1" spans="1:20">
      <c r="A334" s="554" t="s">
        <v>589</v>
      </c>
      <c r="B334" s="541" t="s">
        <v>13238</v>
      </c>
      <c r="C334" s="476" t="s">
        <v>1167</v>
      </c>
      <c r="D334" s="541"/>
      <c r="E334" s="483">
        <v>18.06</v>
      </c>
      <c r="F334" s="29" t="s">
        <v>714</v>
      </c>
      <c r="G334" s="29" t="s">
        <v>715</v>
      </c>
      <c r="H334" s="29" t="s">
        <v>26</v>
      </c>
      <c r="I334" s="220" t="s">
        <v>13241</v>
      </c>
      <c r="J334" s="30" t="s">
        <v>28</v>
      </c>
      <c r="K334" s="220" t="s">
        <v>327</v>
      </c>
      <c r="L334" s="555"/>
      <c r="M334" s="556">
        <v>40428337.5607</v>
      </c>
      <c r="N334" s="557">
        <v>4648499.23044</v>
      </c>
      <c r="O334" s="555"/>
      <c r="P334" s="556" t="s">
        <v>592</v>
      </c>
      <c r="Q334" s="29" t="s">
        <v>13283</v>
      </c>
      <c r="R334" s="588" t="s">
        <v>13284</v>
      </c>
      <c r="S334" s="574">
        <f t="shared" si="5"/>
        <v>81.27</v>
      </c>
      <c r="T334" s="436"/>
    </row>
    <row r="335" s="330" customFormat="1" spans="1:20">
      <c r="A335" s="554" t="s">
        <v>589</v>
      </c>
      <c r="B335" s="541" t="s">
        <v>13238</v>
      </c>
      <c r="C335" s="476" t="s">
        <v>601</v>
      </c>
      <c r="D335" s="541"/>
      <c r="E335" s="483">
        <v>1.48100449775112</v>
      </c>
      <c r="F335" s="29" t="s">
        <v>714</v>
      </c>
      <c r="G335" s="29" t="s">
        <v>715</v>
      </c>
      <c r="H335" s="29" t="s">
        <v>26</v>
      </c>
      <c r="I335" s="220" t="s">
        <v>13241</v>
      </c>
      <c r="J335" s="30" t="s">
        <v>28</v>
      </c>
      <c r="K335" s="220" t="s">
        <v>327</v>
      </c>
      <c r="L335" s="555"/>
      <c r="M335" s="556">
        <v>40428340.0475</v>
      </c>
      <c r="N335" s="557">
        <v>4648536.43851</v>
      </c>
      <c r="O335" s="555"/>
      <c r="P335" s="556" t="s">
        <v>592</v>
      </c>
      <c r="Q335" s="29" t="s">
        <v>13283</v>
      </c>
      <c r="R335" s="588" t="s">
        <v>13284</v>
      </c>
      <c r="S335" s="574">
        <f t="shared" si="5"/>
        <v>6.66452023988006</v>
      </c>
      <c r="T335" s="436"/>
    </row>
    <row r="336" s="330" customFormat="1" spans="1:20">
      <c r="A336" s="554" t="s">
        <v>589</v>
      </c>
      <c r="B336" s="541" t="s">
        <v>13238</v>
      </c>
      <c r="C336" s="476" t="s">
        <v>405</v>
      </c>
      <c r="D336" s="541"/>
      <c r="E336" s="483">
        <v>4.75559220389805</v>
      </c>
      <c r="F336" s="29" t="s">
        <v>714</v>
      </c>
      <c r="G336" s="29" t="s">
        <v>715</v>
      </c>
      <c r="H336" s="29" t="s">
        <v>26</v>
      </c>
      <c r="I336" s="220" t="s">
        <v>13241</v>
      </c>
      <c r="J336" s="30" t="s">
        <v>28</v>
      </c>
      <c r="K336" s="220" t="s">
        <v>327</v>
      </c>
      <c r="L336" s="555"/>
      <c r="M336" s="556">
        <v>40428258.2493</v>
      </c>
      <c r="N336" s="557">
        <v>4648692.72298</v>
      </c>
      <c r="O336" s="555"/>
      <c r="P336" s="556" t="s">
        <v>592</v>
      </c>
      <c r="Q336" s="29" t="s">
        <v>13283</v>
      </c>
      <c r="R336" s="588" t="s">
        <v>13284</v>
      </c>
      <c r="S336" s="574">
        <f t="shared" si="5"/>
        <v>21.4001649175412</v>
      </c>
      <c r="T336" s="436"/>
    </row>
    <row r="337" s="330" customFormat="1" spans="1:20">
      <c r="A337" s="554" t="s">
        <v>589</v>
      </c>
      <c r="B337" s="541" t="s">
        <v>13238</v>
      </c>
      <c r="C337" s="476" t="s">
        <v>428</v>
      </c>
      <c r="D337" s="541"/>
      <c r="E337" s="483">
        <v>0.805652173913043</v>
      </c>
      <c r="F337" s="29" t="s">
        <v>714</v>
      </c>
      <c r="G337" s="29" t="s">
        <v>715</v>
      </c>
      <c r="H337" s="29" t="s">
        <v>26</v>
      </c>
      <c r="I337" s="220" t="s">
        <v>13241</v>
      </c>
      <c r="J337" s="30" t="s">
        <v>28</v>
      </c>
      <c r="K337" s="220" t="s">
        <v>327</v>
      </c>
      <c r="L337" s="555"/>
      <c r="M337" s="556">
        <v>40428507.4027</v>
      </c>
      <c r="N337" s="557">
        <v>4648202.22021</v>
      </c>
      <c r="O337" s="555"/>
      <c r="P337" s="556" t="s">
        <v>592</v>
      </c>
      <c r="Q337" s="29" t="s">
        <v>13283</v>
      </c>
      <c r="R337" s="588" t="s">
        <v>13284</v>
      </c>
      <c r="S337" s="574">
        <f t="shared" si="5"/>
        <v>3.6254347826087</v>
      </c>
      <c r="T337" s="436"/>
    </row>
    <row r="338" s="330" customFormat="1" spans="1:20">
      <c r="A338" s="554" t="s">
        <v>589</v>
      </c>
      <c r="B338" s="541" t="s">
        <v>13238</v>
      </c>
      <c r="C338" s="476" t="s">
        <v>517</v>
      </c>
      <c r="D338" s="541"/>
      <c r="E338" s="483">
        <v>23.74</v>
      </c>
      <c r="F338" s="29" t="s">
        <v>714</v>
      </c>
      <c r="G338" s="29" t="s">
        <v>715</v>
      </c>
      <c r="H338" s="29" t="s">
        <v>26</v>
      </c>
      <c r="I338" s="220" t="s">
        <v>13241</v>
      </c>
      <c r="J338" s="30" t="s">
        <v>28</v>
      </c>
      <c r="K338" s="220" t="s">
        <v>327</v>
      </c>
      <c r="L338" s="555"/>
      <c r="M338" s="556">
        <v>40428540.8349</v>
      </c>
      <c r="N338" s="557">
        <v>4648398.93979</v>
      </c>
      <c r="O338" s="555"/>
      <c r="P338" s="556" t="s">
        <v>592</v>
      </c>
      <c r="Q338" s="29" t="s">
        <v>13283</v>
      </c>
      <c r="R338" s="588" t="s">
        <v>13284</v>
      </c>
      <c r="S338" s="574">
        <f t="shared" si="5"/>
        <v>106.83</v>
      </c>
      <c r="T338" s="436"/>
    </row>
    <row r="339" s="330" customFormat="1" spans="1:20">
      <c r="A339" s="554" t="s">
        <v>589</v>
      </c>
      <c r="B339" s="541" t="s">
        <v>13238</v>
      </c>
      <c r="C339" s="476" t="s">
        <v>347</v>
      </c>
      <c r="D339" s="541"/>
      <c r="E339" s="483">
        <v>1.42407796101949</v>
      </c>
      <c r="F339" s="29" t="s">
        <v>714</v>
      </c>
      <c r="G339" s="29" t="s">
        <v>715</v>
      </c>
      <c r="H339" s="29" t="s">
        <v>26</v>
      </c>
      <c r="I339" s="220" t="s">
        <v>13241</v>
      </c>
      <c r="J339" s="30" t="s">
        <v>28</v>
      </c>
      <c r="K339" s="220" t="s">
        <v>327</v>
      </c>
      <c r="L339" s="555"/>
      <c r="M339" s="556">
        <v>40428480.1914</v>
      </c>
      <c r="N339" s="557">
        <v>4648206.0099</v>
      </c>
      <c r="O339" s="555"/>
      <c r="P339" s="556" t="s">
        <v>592</v>
      </c>
      <c r="Q339" s="29" t="s">
        <v>13283</v>
      </c>
      <c r="R339" s="588" t="s">
        <v>13284</v>
      </c>
      <c r="S339" s="574">
        <f t="shared" ref="S339:S368" si="6">E339*4.5</f>
        <v>6.40835082458771</v>
      </c>
      <c r="T339" s="436"/>
    </row>
    <row r="340" s="330" customFormat="1" spans="1:20">
      <c r="A340" s="554" t="s">
        <v>589</v>
      </c>
      <c r="B340" s="541" t="s">
        <v>13238</v>
      </c>
      <c r="C340" s="476" t="s">
        <v>512</v>
      </c>
      <c r="D340" s="541"/>
      <c r="E340" s="483">
        <v>3.08</v>
      </c>
      <c r="F340" s="29" t="s">
        <v>714</v>
      </c>
      <c r="G340" s="29" t="s">
        <v>715</v>
      </c>
      <c r="H340" s="29" t="s">
        <v>26</v>
      </c>
      <c r="I340" s="220" t="s">
        <v>13241</v>
      </c>
      <c r="J340" s="30" t="s">
        <v>28</v>
      </c>
      <c r="K340" s="220" t="s">
        <v>327</v>
      </c>
      <c r="L340" s="555"/>
      <c r="M340" s="556">
        <v>40428494.4646</v>
      </c>
      <c r="N340" s="557">
        <v>4648522.37283</v>
      </c>
      <c r="O340" s="555"/>
      <c r="P340" s="556" t="s">
        <v>592</v>
      </c>
      <c r="Q340" s="29" t="s">
        <v>13283</v>
      </c>
      <c r="R340" s="588" t="s">
        <v>13284</v>
      </c>
      <c r="S340" s="574">
        <f t="shared" si="6"/>
        <v>13.86</v>
      </c>
      <c r="T340" s="436"/>
    </row>
    <row r="341" s="330" customFormat="1" spans="1:20">
      <c r="A341" s="554" t="s">
        <v>589</v>
      </c>
      <c r="B341" s="541" t="s">
        <v>13238</v>
      </c>
      <c r="C341" s="476" t="s">
        <v>421</v>
      </c>
      <c r="D341" s="541"/>
      <c r="E341" s="483">
        <v>52.45</v>
      </c>
      <c r="F341" s="29" t="s">
        <v>714</v>
      </c>
      <c r="G341" s="29" t="s">
        <v>715</v>
      </c>
      <c r="H341" s="29" t="s">
        <v>26</v>
      </c>
      <c r="I341" s="220" t="s">
        <v>13241</v>
      </c>
      <c r="J341" s="30" t="s">
        <v>28</v>
      </c>
      <c r="K341" s="220" t="s">
        <v>327</v>
      </c>
      <c r="L341" s="555"/>
      <c r="M341" s="556">
        <v>40428370.0875</v>
      </c>
      <c r="N341" s="557">
        <v>4648328.02514</v>
      </c>
      <c r="O341" s="555"/>
      <c r="P341" s="556" t="s">
        <v>592</v>
      </c>
      <c r="Q341" s="29" t="s">
        <v>13283</v>
      </c>
      <c r="R341" s="588" t="s">
        <v>13284</v>
      </c>
      <c r="S341" s="574">
        <f t="shared" si="6"/>
        <v>236.025</v>
      </c>
      <c r="T341" s="436"/>
    </row>
    <row r="342" s="330" customFormat="1" spans="1:20">
      <c r="A342" s="554" t="s">
        <v>589</v>
      </c>
      <c r="B342" s="541" t="s">
        <v>13238</v>
      </c>
      <c r="C342" s="476" t="s">
        <v>425</v>
      </c>
      <c r="D342" s="541"/>
      <c r="E342" s="483">
        <v>33.4</v>
      </c>
      <c r="F342" s="29" t="s">
        <v>714</v>
      </c>
      <c r="G342" s="29" t="s">
        <v>715</v>
      </c>
      <c r="H342" s="29" t="s">
        <v>26</v>
      </c>
      <c r="I342" s="220" t="s">
        <v>13241</v>
      </c>
      <c r="J342" s="30" t="s">
        <v>28</v>
      </c>
      <c r="K342" s="220" t="s">
        <v>327</v>
      </c>
      <c r="L342" s="555"/>
      <c r="M342" s="556">
        <v>40428628.9306</v>
      </c>
      <c r="N342" s="557">
        <v>4648192.40745</v>
      </c>
      <c r="O342" s="555"/>
      <c r="P342" s="556" t="s">
        <v>592</v>
      </c>
      <c r="Q342" s="29" t="s">
        <v>13283</v>
      </c>
      <c r="R342" s="588" t="s">
        <v>13284</v>
      </c>
      <c r="S342" s="574">
        <f t="shared" si="6"/>
        <v>150.3</v>
      </c>
      <c r="T342" s="436"/>
    </row>
    <row r="343" s="330" customFormat="1" spans="1:20">
      <c r="A343" s="554" t="s">
        <v>589</v>
      </c>
      <c r="B343" s="541" t="s">
        <v>13238</v>
      </c>
      <c r="C343" s="476" t="s">
        <v>420</v>
      </c>
      <c r="D343" s="541"/>
      <c r="E343" s="483">
        <v>29.27</v>
      </c>
      <c r="F343" s="29" t="s">
        <v>714</v>
      </c>
      <c r="G343" s="29" t="s">
        <v>715</v>
      </c>
      <c r="H343" s="29" t="s">
        <v>26</v>
      </c>
      <c r="I343" s="220" t="s">
        <v>13241</v>
      </c>
      <c r="J343" s="30" t="s">
        <v>28</v>
      </c>
      <c r="K343" s="220" t="s">
        <v>327</v>
      </c>
      <c r="L343" s="555"/>
      <c r="M343" s="556">
        <v>40428480.0444</v>
      </c>
      <c r="N343" s="557">
        <v>4648307.67729</v>
      </c>
      <c r="O343" s="555"/>
      <c r="P343" s="556" t="s">
        <v>592</v>
      </c>
      <c r="Q343" s="29" t="s">
        <v>13283</v>
      </c>
      <c r="R343" s="588" t="s">
        <v>13284</v>
      </c>
      <c r="S343" s="574">
        <f t="shared" si="6"/>
        <v>131.715</v>
      </c>
      <c r="T343" s="436"/>
    </row>
    <row r="344" s="330" customFormat="1" spans="1:20">
      <c r="A344" s="554" t="s">
        <v>589</v>
      </c>
      <c r="B344" s="541" t="s">
        <v>13238</v>
      </c>
      <c r="C344" s="476" t="s">
        <v>700</v>
      </c>
      <c r="D344" s="541"/>
      <c r="E344" s="483">
        <v>0.849325337331334</v>
      </c>
      <c r="F344" s="29" t="s">
        <v>714</v>
      </c>
      <c r="G344" s="29" t="s">
        <v>715</v>
      </c>
      <c r="H344" s="29" t="s">
        <v>26</v>
      </c>
      <c r="I344" s="220" t="s">
        <v>13241</v>
      </c>
      <c r="J344" s="30" t="s">
        <v>28</v>
      </c>
      <c r="K344" s="220" t="s">
        <v>327</v>
      </c>
      <c r="L344" s="555"/>
      <c r="M344" s="556">
        <v>40428459.3317</v>
      </c>
      <c r="N344" s="557">
        <v>4648143.71172</v>
      </c>
      <c r="O344" s="555"/>
      <c r="P344" s="556" t="s">
        <v>592</v>
      </c>
      <c r="Q344" s="29" t="s">
        <v>13283</v>
      </c>
      <c r="R344" s="588" t="s">
        <v>13284</v>
      </c>
      <c r="S344" s="574">
        <f t="shared" si="6"/>
        <v>3.821964017991</v>
      </c>
      <c r="T344" s="436"/>
    </row>
    <row r="345" s="330" customFormat="1" spans="1:20">
      <c r="A345" s="554" t="s">
        <v>589</v>
      </c>
      <c r="B345" s="541" t="s">
        <v>13238</v>
      </c>
      <c r="C345" s="476" t="s">
        <v>352</v>
      </c>
      <c r="D345" s="541"/>
      <c r="E345" s="483">
        <v>12.65</v>
      </c>
      <c r="F345" s="29" t="s">
        <v>714</v>
      </c>
      <c r="G345" s="29" t="s">
        <v>715</v>
      </c>
      <c r="H345" s="29" t="s">
        <v>26</v>
      </c>
      <c r="I345" s="220" t="s">
        <v>13241</v>
      </c>
      <c r="J345" s="30" t="s">
        <v>28</v>
      </c>
      <c r="K345" s="220" t="s">
        <v>327</v>
      </c>
      <c r="L345" s="555"/>
      <c r="M345" s="556">
        <v>40428459.3317</v>
      </c>
      <c r="N345" s="557">
        <v>4648143.71172</v>
      </c>
      <c r="O345" s="555"/>
      <c r="P345" s="556" t="s">
        <v>592</v>
      </c>
      <c r="Q345" s="29" t="s">
        <v>13283</v>
      </c>
      <c r="R345" s="588" t="s">
        <v>13284</v>
      </c>
      <c r="S345" s="574">
        <f t="shared" si="6"/>
        <v>56.925</v>
      </c>
      <c r="T345" s="436"/>
    </row>
    <row r="346" s="330" customFormat="1" spans="1:20">
      <c r="A346" s="554" t="s">
        <v>589</v>
      </c>
      <c r="B346" s="541" t="s">
        <v>13238</v>
      </c>
      <c r="C346" s="476" t="s">
        <v>585</v>
      </c>
      <c r="D346" s="541"/>
      <c r="E346" s="483">
        <v>8.44563718140929</v>
      </c>
      <c r="F346" s="29" t="s">
        <v>714</v>
      </c>
      <c r="G346" s="29" t="s">
        <v>715</v>
      </c>
      <c r="H346" s="29" t="s">
        <v>26</v>
      </c>
      <c r="I346" s="220" t="s">
        <v>13241</v>
      </c>
      <c r="J346" s="30" t="s">
        <v>28</v>
      </c>
      <c r="K346" s="220" t="s">
        <v>327</v>
      </c>
      <c r="L346" s="555"/>
      <c r="M346" s="556">
        <v>40428405.4358</v>
      </c>
      <c r="N346" s="557">
        <v>4648491.83062</v>
      </c>
      <c r="O346" s="555"/>
      <c r="P346" s="556" t="s">
        <v>592</v>
      </c>
      <c r="Q346" s="29" t="s">
        <v>13283</v>
      </c>
      <c r="R346" s="588" t="s">
        <v>13284</v>
      </c>
      <c r="S346" s="574">
        <f t="shared" si="6"/>
        <v>38.0053673163418</v>
      </c>
      <c r="T346" s="436"/>
    </row>
    <row r="347" s="330" customFormat="1" spans="1:20">
      <c r="A347" s="554" t="s">
        <v>589</v>
      </c>
      <c r="B347" s="541" t="s">
        <v>13238</v>
      </c>
      <c r="C347" s="476" t="s">
        <v>582</v>
      </c>
      <c r="D347" s="541"/>
      <c r="E347" s="483">
        <v>20.87</v>
      </c>
      <c r="F347" s="29" t="s">
        <v>714</v>
      </c>
      <c r="G347" s="29" t="s">
        <v>715</v>
      </c>
      <c r="H347" s="29" t="s">
        <v>26</v>
      </c>
      <c r="I347" s="220" t="s">
        <v>13241</v>
      </c>
      <c r="J347" s="30" t="s">
        <v>28</v>
      </c>
      <c r="K347" s="220" t="s">
        <v>327</v>
      </c>
      <c r="L347" s="555"/>
      <c r="M347" s="556">
        <v>40428364.8527</v>
      </c>
      <c r="N347" s="557">
        <v>4648566.16316</v>
      </c>
      <c r="O347" s="555"/>
      <c r="P347" s="556" t="s">
        <v>592</v>
      </c>
      <c r="Q347" s="29" t="s">
        <v>13283</v>
      </c>
      <c r="R347" s="588" t="s">
        <v>13284</v>
      </c>
      <c r="S347" s="574">
        <f t="shared" si="6"/>
        <v>93.915</v>
      </c>
      <c r="T347" s="436"/>
    </row>
    <row r="348" s="330" customFormat="1" spans="1:20">
      <c r="A348" s="554" t="s">
        <v>589</v>
      </c>
      <c r="B348" s="541" t="s">
        <v>13238</v>
      </c>
      <c r="C348" s="476" t="s">
        <v>646</v>
      </c>
      <c r="D348" s="541"/>
      <c r="E348" s="483">
        <v>2.2715892053973</v>
      </c>
      <c r="F348" s="29" t="s">
        <v>714</v>
      </c>
      <c r="G348" s="29" t="s">
        <v>715</v>
      </c>
      <c r="H348" s="29" t="s">
        <v>26</v>
      </c>
      <c r="I348" s="220" t="s">
        <v>13241</v>
      </c>
      <c r="J348" s="30" t="s">
        <v>28</v>
      </c>
      <c r="K348" s="220" t="s">
        <v>327</v>
      </c>
      <c r="L348" s="555"/>
      <c r="M348" s="556">
        <v>40429067.0783</v>
      </c>
      <c r="N348" s="557">
        <v>4648514.81917</v>
      </c>
      <c r="O348" s="555"/>
      <c r="P348" s="556" t="s">
        <v>592</v>
      </c>
      <c r="Q348" s="29" t="s">
        <v>13283</v>
      </c>
      <c r="R348" s="588" t="s">
        <v>13284</v>
      </c>
      <c r="S348" s="574">
        <f t="shared" si="6"/>
        <v>10.2221514242879</v>
      </c>
      <c r="T348" s="436"/>
    </row>
    <row r="349" s="330" customFormat="1" spans="1:20">
      <c r="A349" s="554" t="s">
        <v>589</v>
      </c>
      <c r="B349" s="541" t="s">
        <v>13238</v>
      </c>
      <c r="C349" s="476" t="s">
        <v>604</v>
      </c>
      <c r="D349" s="541"/>
      <c r="E349" s="483">
        <v>143.47</v>
      </c>
      <c r="F349" s="29" t="s">
        <v>714</v>
      </c>
      <c r="G349" s="29" t="s">
        <v>715</v>
      </c>
      <c r="H349" s="29" t="s">
        <v>26</v>
      </c>
      <c r="I349" s="220" t="s">
        <v>13241</v>
      </c>
      <c r="J349" s="30" t="s">
        <v>28</v>
      </c>
      <c r="K349" s="220" t="s">
        <v>327</v>
      </c>
      <c r="L349" s="555"/>
      <c r="M349" s="556">
        <v>40428856.7327</v>
      </c>
      <c r="N349" s="557">
        <v>4648277.34445</v>
      </c>
      <c r="O349" s="555"/>
      <c r="P349" s="556" t="s">
        <v>592</v>
      </c>
      <c r="Q349" s="29" t="s">
        <v>13283</v>
      </c>
      <c r="R349" s="588" t="s">
        <v>13284</v>
      </c>
      <c r="S349" s="574">
        <f t="shared" si="6"/>
        <v>645.615</v>
      </c>
      <c r="T349" s="436"/>
    </row>
    <row r="350" s="330" customFormat="1" spans="1:20">
      <c r="A350" s="554" t="s">
        <v>589</v>
      </c>
      <c r="B350" s="541" t="s">
        <v>13238</v>
      </c>
      <c r="C350" s="476" t="s">
        <v>698</v>
      </c>
      <c r="D350" s="541"/>
      <c r="E350" s="483">
        <v>0.876131934032984</v>
      </c>
      <c r="F350" s="29" t="s">
        <v>714</v>
      </c>
      <c r="G350" s="29" t="s">
        <v>715</v>
      </c>
      <c r="H350" s="29" t="s">
        <v>26</v>
      </c>
      <c r="I350" s="220" t="s">
        <v>1101</v>
      </c>
      <c r="J350" s="30" t="s">
        <v>28</v>
      </c>
      <c r="K350" s="220" t="s">
        <v>29</v>
      </c>
      <c r="L350" s="555"/>
      <c r="M350" s="556">
        <v>40429226.9488</v>
      </c>
      <c r="N350" s="557">
        <v>4648289.32685</v>
      </c>
      <c r="O350" s="555"/>
      <c r="P350" s="556" t="s">
        <v>592</v>
      </c>
      <c r="Q350" s="29" t="s">
        <v>13283</v>
      </c>
      <c r="R350" s="588" t="s">
        <v>13284</v>
      </c>
      <c r="S350" s="574">
        <f t="shared" si="6"/>
        <v>3.94259370314843</v>
      </c>
      <c r="T350" s="436"/>
    </row>
    <row r="351" s="330" customFormat="1" spans="1:20">
      <c r="A351" s="554" t="s">
        <v>589</v>
      </c>
      <c r="B351" s="541" t="s">
        <v>13238</v>
      </c>
      <c r="C351" s="476" t="s">
        <v>413</v>
      </c>
      <c r="D351" s="541"/>
      <c r="E351" s="483">
        <v>0.852923538230885</v>
      </c>
      <c r="F351" s="29" t="s">
        <v>714</v>
      </c>
      <c r="G351" s="29" t="s">
        <v>715</v>
      </c>
      <c r="H351" s="29" t="s">
        <v>26</v>
      </c>
      <c r="I351" s="220" t="s">
        <v>13241</v>
      </c>
      <c r="J351" s="30" t="s">
        <v>28</v>
      </c>
      <c r="K351" s="220" t="s">
        <v>327</v>
      </c>
      <c r="L351" s="555"/>
      <c r="M351" s="556">
        <v>40429143.9245</v>
      </c>
      <c r="N351" s="557">
        <v>4648523.23624</v>
      </c>
      <c r="O351" s="555"/>
      <c r="P351" s="556" t="s">
        <v>592</v>
      </c>
      <c r="Q351" s="29" t="s">
        <v>13283</v>
      </c>
      <c r="R351" s="588" t="s">
        <v>13284</v>
      </c>
      <c r="S351" s="574">
        <f t="shared" si="6"/>
        <v>3.83815592203898</v>
      </c>
      <c r="T351" s="436"/>
    </row>
    <row r="352" s="330" customFormat="1" spans="1:20">
      <c r="A352" s="554" t="s">
        <v>589</v>
      </c>
      <c r="B352" s="541" t="s">
        <v>13238</v>
      </c>
      <c r="C352" s="476" t="s">
        <v>683</v>
      </c>
      <c r="D352" s="541"/>
      <c r="E352" s="483">
        <v>3.56551724137931</v>
      </c>
      <c r="F352" s="29" t="s">
        <v>714</v>
      </c>
      <c r="G352" s="29" t="s">
        <v>715</v>
      </c>
      <c r="H352" s="29" t="s">
        <v>26</v>
      </c>
      <c r="I352" s="220" t="s">
        <v>13241</v>
      </c>
      <c r="J352" s="30" t="s">
        <v>28</v>
      </c>
      <c r="K352" s="220" t="s">
        <v>327</v>
      </c>
      <c r="L352" s="555"/>
      <c r="M352" s="556">
        <v>40428578.4651</v>
      </c>
      <c r="N352" s="557">
        <v>4648043.27673</v>
      </c>
      <c r="O352" s="555"/>
      <c r="P352" s="556" t="s">
        <v>592</v>
      </c>
      <c r="Q352" s="29" t="s">
        <v>13283</v>
      </c>
      <c r="R352" s="588" t="s">
        <v>13284</v>
      </c>
      <c r="S352" s="574">
        <f t="shared" si="6"/>
        <v>16.0448275862069</v>
      </c>
      <c r="T352" s="436"/>
    </row>
    <row r="353" s="330" customFormat="1" spans="1:20">
      <c r="A353" s="554" t="s">
        <v>589</v>
      </c>
      <c r="B353" s="541" t="s">
        <v>13238</v>
      </c>
      <c r="C353" s="476" t="s">
        <v>603</v>
      </c>
      <c r="D353" s="541"/>
      <c r="E353" s="483">
        <v>41.48</v>
      </c>
      <c r="F353" s="29" t="s">
        <v>714</v>
      </c>
      <c r="G353" s="29" t="s">
        <v>715</v>
      </c>
      <c r="H353" s="29" t="s">
        <v>26</v>
      </c>
      <c r="I353" s="220" t="s">
        <v>13241</v>
      </c>
      <c r="J353" s="30" t="s">
        <v>28</v>
      </c>
      <c r="K353" s="220" t="s">
        <v>327</v>
      </c>
      <c r="L353" s="555"/>
      <c r="M353" s="556">
        <v>40429135.4102</v>
      </c>
      <c r="N353" s="557">
        <v>4648410.94287</v>
      </c>
      <c r="O353" s="555"/>
      <c r="P353" s="556" t="s">
        <v>592</v>
      </c>
      <c r="Q353" s="29" t="s">
        <v>13283</v>
      </c>
      <c r="R353" s="588" t="s">
        <v>13284</v>
      </c>
      <c r="S353" s="574">
        <f t="shared" si="6"/>
        <v>186.66</v>
      </c>
      <c r="T353" s="436"/>
    </row>
    <row r="354" s="330" customFormat="1" spans="1:20">
      <c r="A354" s="554" t="s">
        <v>589</v>
      </c>
      <c r="B354" s="541" t="s">
        <v>13238</v>
      </c>
      <c r="C354" s="476" t="s">
        <v>384</v>
      </c>
      <c r="D354" s="541"/>
      <c r="E354" s="483">
        <v>3.97110944527736</v>
      </c>
      <c r="F354" s="29" t="s">
        <v>714</v>
      </c>
      <c r="G354" s="29" t="s">
        <v>715</v>
      </c>
      <c r="H354" s="29" t="s">
        <v>26</v>
      </c>
      <c r="I354" s="220" t="s">
        <v>13241</v>
      </c>
      <c r="J354" s="30" t="s">
        <v>28</v>
      </c>
      <c r="K354" s="220" t="s">
        <v>327</v>
      </c>
      <c r="L354" s="555"/>
      <c r="M354" s="556">
        <v>40428538.8797</v>
      </c>
      <c r="N354" s="557">
        <v>4648562.30611</v>
      </c>
      <c r="O354" s="555"/>
      <c r="P354" s="556" t="s">
        <v>592</v>
      </c>
      <c r="Q354" s="29" t="s">
        <v>13283</v>
      </c>
      <c r="R354" s="588" t="s">
        <v>13284</v>
      </c>
      <c r="S354" s="574">
        <f t="shared" si="6"/>
        <v>17.8699925037481</v>
      </c>
      <c r="T354" s="436"/>
    </row>
    <row r="355" s="330" customFormat="1" spans="1:20">
      <c r="A355" s="554" t="s">
        <v>589</v>
      </c>
      <c r="B355" s="541" t="s">
        <v>13238</v>
      </c>
      <c r="C355" s="476" t="s">
        <v>1355</v>
      </c>
      <c r="D355" s="541"/>
      <c r="E355" s="483">
        <v>33.98</v>
      </c>
      <c r="F355" s="29" t="s">
        <v>714</v>
      </c>
      <c r="G355" s="29" t="s">
        <v>715</v>
      </c>
      <c r="H355" s="29" t="s">
        <v>26</v>
      </c>
      <c r="I355" s="220" t="s">
        <v>13241</v>
      </c>
      <c r="J355" s="30" t="s">
        <v>28</v>
      </c>
      <c r="K355" s="220" t="s">
        <v>327</v>
      </c>
      <c r="L355" s="555"/>
      <c r="M355" s="556">
        <v>40428904.5997</v>
      </c>
      <c r="N355" s="557">
        <v>4648373.62443</v>
      </c>
      <c r="O355" s="555"/>
      <c r="P355" s="556" t="s">
        <v>592</v>
      </c>
      <c r="Q355" s="29" t="s">
        <v>13283</v>
      </c>
      <c r="R355" s="588" t="s">
        <v>13284</v>
      </c>
      <c r="S355" s="574">
        <f t="shared" si="6"/>
        <v>152.91</v>
      </c>
      <c r="T355" s="436"/>
    </row>
    <row r="356" s="330" customFormat="1" spans="1:20">
      <c r="A356" s="554" t="s">
        <v>589</v>
      </c>
      <c r="B356" s="541" t="s">
        <v>13238</v>
      </c>
      <c r="C356" s="476" t="s">
        <v>581</v>
      </c>
      <c r="D356" s="541"/>
      <c r="E356" s="483">
        <v>18.54</v>
      </c>
      <c r="F356" s="29" t="s">
        <v>714</v>
      </c>
      <c r="G356" s="29" t="s">
        <v>715</v>
      </c>
      <c r="H356" s="29" t="s">
        <v>26</v>
      </c>
      <c r="I356" s="220" t="s">
        <v>13241</v>
      </c>
      <c r="J356" s="30" t="s">
        <v>28</v>
      </c>
      <c r="K356" s="220" t="s">
        <v>327</v>
      </c>
      <c r="L356" s="555"/>
      <c r="M356" s="556">
        <v>40428410.7895</v>
      </c>
      <c r="N356" s="557">
        <v>4648608.49757</v>
      </c>
      <c r="O356" s="555"/>
      <c r="P356" s="556" t="s">
        <v>592</v>
      </c>
      <c r="Q356" s="29" t="s">
        <v>13283</v>
      </c>
      <c r="R356" s="588" t="s">
        <v>13284</v>
      </c>
      <c r="S356" s="574">
        <f t="shared" si="6"/>
        <v>83.43</v>
      </c>
      <c r="T356" s="436"/>
    </row>
    <row r="357" s="330" customFormat="1" spans="1:20">
      <c r="A357" s="554" t="s">
        <v>589</v>
      </c>
      <c r="B357" s="541" t="s">
        <v>13238</v>
      </c>
      <c r="C357" s="476" t="s">
        <v>516</v>
      </c>
      <c r="D357" s="541"/>
      <c r="E357" s="483">
        <v>38.09</v>
      </c>
      <c r="F357" s="29" t="s">
        <v>714</v>
      </c>
      <c r="G357" s="29" t="s">
        <v>715</v>
      </c>
      <c r="H357" s="29" t="s">
        <v>26</v>
      </c>
      <c r="I357" s="220" t="s">
        <v>13241</v>
      </c>
      <c r="J357" s="30" t="s">
        <v>28</v>
      </c>
      <c r="K357" s="220" t="s">
        <v>327</v>
      </c>
      <c r="L357" s="555"/>
      <c r="M357" s="556">
        <v>40428710.3718</v>
      </c>
      <c r="N357" s="557">
        <v>4648480.5399</v>
      </c>
      <c r="O357" s="555"/>
      <c r="P357" s="556" t="s">
        <v>592</v>
      </c>
      <c r="Q357" s="29" t="s">
        <v>13283</v>
      </c>
      <c r="R357" s="588" t="s">
        <v>13284</v>
      </c>
      <c r="S357" s="574">
        <f t="shared" si="6"/>
        <v>171.405</v>
      </c>
      <c r="T357" s="436"/>
    </row>
    <row r="358" s="330" customFormat="1" spans="1:20">
      <c r="A358" s="554" t="s">
        <v>589</v>
      </c>
      <c r="B358" s="541" t="s">
        <v>13238</v>
      </c>
      <c r="C358" s="476" t="s">
        <v>1294</v>
      </c>
      <c r="D358" s="541"/>
      <c r="E358" s="483">
        <v>0.819460269865067</v>
      </c>
      <c r="F358" s="29" t="s">
        <v>714</v>
      </c>
      <c r="G358" s="29" t="s">
        <v>715</v>
      </c>
      <c r="H358" s="29" t="s">
        <v>26</v>
      </c>
      <c r="I358" s="220" t="s">
        <v>13241</v>
      </c>
      <c r="J358" s="30" t="s">
        <v>28</v>
      </c>
      <c r="K358" s="220" t="s">
        <v>327</v>
      </c>
      <c r="L358" s="555"/>
      <c r="M358" s="556">
        <v>40428593.4198</v>
      </c>
      <c r="N358" s="557">
        <v>4648574.28308</v>
      </c>
      <c r="O358" s="555"/>
      <c r="P358" s="556" t="s">
        <v>592</v>
      </c>
      <c r="Q358" s="29" t="s">
        <v>13283</v>
      </c>
      <c r="R358" s="588" t="s">
        <v>13284</v>
      </c>
      <c r="S358" s="574">
        <f t="shared" si="6"/>
        <v>3.6875712143928</v>
      </c>
      <c r="T358" s="436"/>
    </row>
    <row r="359" s="330" customFormat="1" spans="1:20">
      <c r="A359" s="554" t="s">
        <v>589</v>
      </c>
      <c r="B359" s="541" t="s">
        <v>13238</v>
      </c>
      <c r="C359" s="476" t="s">
        <v>414</v>
      </c>
      <c r="D359" s="541"/>
      <c r="E359" s="483">
        <v>3.35271364317841</v>
      </c>
      <c r="F359" s="29" t="s">
        <v>714</v>
      </c>
      <c r="G359" s="29" t="s">
        <v>715</v>
      </c>
      <c r="H359" s="29" t="s">
        <v>26</v>
      </c>
      <c r="I359" s="220" t="s">
        <v>13241</v>
      </c>
      <c r="J359" s="30" t="s">
        <v>28</v>
      </c>
      <c r="K359" s="220" t="s">
        <v>327</v>
      </c>
      <c r="L359" s="555"/>
      <c r="M359" s="556">
        <v>40428649.5126</v>
      </c>
      <c r="N359" s="557">
        <v>4648454.56499</v>
      </c>
      <c r="O359" s="555"/>
      <c r="P359" s="556" t="s">
        <v>592</v>
      </c>
      <c r="Q359" s="29" t="s">
        <v>13283</v>
      </c>
      <c r="R359" s="588" t="s">
        <v>13284</v>
      </c>
      <c r="S359" s="574">
        <f t="shared" si="6"/>
        <v>15.0872113943028</v>
      </c>
      <c r="T359" s="436"/>
    </row>
    <row r="360" s="330" customFormat="1" spans="1:20">
      <c r="A360" s="554" t="s">
        <v>589</v>
      </c>
      <c r="B360" s="541" t="s">
        <v>13238</v>
      </c>
      <c r="C360" s="476" t="s">
        <v>416</v>
      </c>
      <c r="D360" s="541"/>
      <c r="E360" s="483">
        <v>1.52776611694153</v>
      </c>
      <c r="F360" s="29" t="s">
        <v>714</v>
      </c>
      <c r="G360" s="29" t="s">
        <v>715</v>
      </c>
      <c r="H360" s="29" t="s">
        <v>26</v>
      </c>
      <c r="I360" s="220" t="s">
        <v>13241</v>
      </c>
      <c r="J360" s="30" t="s">
        <v>28</v>
      </c>
      <c r="K360" s="220" t="s">
        <v>327</v>
      </c>
      <c r="L360" s="555"/>
      <c r="M360" s="556">
        <v>40429200.9723</v>
      </c>
      <c r="N360" s="557">
        <v>4648375.94397</v>
      </c>
      <c r="O360" s="555"/>
      <c r="P360" s="556" t="s">
        <v>592</v>
      </c>
      <c r="Q360" s="29" t="s">
        <v>13283</v>
      </c>
      <c r="R360" s="588" t="s">
        <v>13284</v>
      </c>
      <c r="S360" s="574">
        <f t="shared" si="6"/>
        <v>6.87494752623688</v>
      </c>
      <c r="T360" s="436"/>
    </row>
    <row r="361" s="330" customFormat="1" spans="1:20">
      <c r="A361" s="554" t="s">
        <v>589</v>
      </c>
      <c r="B361" s="541" t="s">
        <v>13238</v>
      </c>
      <c r="C361" s="476" t="s">
        <v>401</v>
      </c>
      <c r="D361" s="541"/>
      <c r="E361" s="483">
        <v>6.16115442278861</v>
      </c>
      <c r="F361" s="29" t="s">
        <v>714</v>
      </c>
      <c r="G361" s="29" t="s">
        <v>715</v>
      </c>
      <c r="H361" s="29" t="s">
        <v>26</v>
      </c>
      <c r="I361" s="220" t="s">
        <v>13241</v>
      </c>
      <c r="J361" s="30" t="s">
        <v>28</v>
      </c>
      <c r="K361" s="220" t="s">
        <v>327</v>
      </c>
      <c r="L361" s="555"/>
      <c r="M361" s="556">
        <v>40428364.8683</v>
      </c>
      <c r="N361" s="557">
        <v>4648708.5204</v>
      </c>
      <c r="O361" s="555"/>
      <c r="P361" s="556" t="s">
        <v>592</v>
      </c>
      <c r="Q361" s="29" t="s">
        <v>13283</v>
      </c>
      <c r="R361" s="588" t="s">
        <v>13284</v>
      </c>
      <c r="S361" s="574">
        <f t="shared" si="6"/>
        <v>27.7251949025487</v>
      </c>
      <c r="T361" s="436"/>
    </row>
    <row r="362" s="330" customFormat="1" spans="1:20">
      <c r="A362" s="554" t="s">
        <v>589</v>
      </c>
      <c r="B362" s="541" t="s">
        <v>13238</v>
      </c>
      <c r="C362" s="476" t="s">
        <v>415</v>
      </c>
      <c r="D362" s="541"/>
      <c r="E362" s="483">
        <v>1.15949025487256</v>
      </c>
      <c r="F362" s="29" t="s">
        <v>714</v>
      </c>
      <c r="G362" s="29" t="s">
        <v>715</v>
      </c>
      <c r="H362" s="29" t="s">
        <v>26</v>
      </c>
      <c r="I362" s="220" t="s">
        <v>1101</v>
      </c>
      <c r="J362" s="30" t="s">
        <v>28</v>
      </c>
      <c r="K362" s="220" t="s">
        <v>29</v>
      </c>
      <c r="L362" s="555"/>
      <c r="M362" s="556">
        <v>40429175.8956</v>
      </c>
      <c r="N362" s="557">
        <v>4648450.26823</v>
      </c>
      <c r="O362" s="555"/>
      <c r="P362" s="556" t="s">
        <v>592</v>
      </c>
      <c r="Q362" s="29" t="s">
        <v>13283</v>
      </c>
      <c r="R362" s="588" t="s">
        <v>13284</v>
      </c>
      <c r="S362" s="574">
        <f t="shared" si="6"/>
        <v>5.21770614692654</v>
      </c>
      <c r="T362" s="436"/>
    </row>
    <row r="363" s="330" customFormat="1" spans="1:20">
      <c r="A363" s="554" t="s">
        <v>589</v>
      </c>
      <c r="B363" s="541" t="s">
        <v>13238</v>
      </c>
      <c r="C363" s="476" t="s">
        <v>407</v>
      </c>
      <c r="D363" s="541"/>
      <c r="E363" s="483">
        <v>1.41059970014993</v>
      </c>
      <c r="F363" s="29" t="s">
        <v>714</v>
      </c>
      <c r="G363" s="29" t="s">
        <v>715</v>
      </c>
      <c r="H363" s="29" t="s">
        <v>26</v>
      </c>
      <c r="I363" s="220" t="s">
        <v>13241</v>
      </c>
      <c r="J363" s="30" t="s">
        <v>28</v>
      </c>
      <c r="K363" s="220" t="s">
        <v>327</v>
      </c>
      <c r="L363" s="555"/>
      <c r="M363" s="556">
        <v>40428308.9446</v>
      </c>
      <c r="N363" s="557">
        <v>4648648.65141</v>
      </c>
      <c r="O363" s="555"/>
      <c r="P363" s="556" t="s">
        <v>592</v>
      </c>
      <c r="Q363" s="29" t="s">
        <v>13283</v>
      </c>
      <c r="R363" s="588" t="s">
        <v>13284</v>
      </c>
      <c r="S363" s="574">
        <f t="shared" si="6"/>
        <v>6.34769865067466</v>
      </c>
      <c r="T363" s="436"/>
    </row>
    <row r="364" s="330" customFormat="1" spans="1:20">
      <c r="A364" s="554" t="s">
        <v>589</v>
      </c>
      <c r="B364" s="541" t="s">
        <v>13238</v>
      </c>
      <c r="C364" s="476" t="s">
        <v>602</v>
      </c>
      <c r="D364" s="541"/>
      <c r="E364" s="483">
        <v>63.52</v>
      </c>
      <c r="F364" s="29" t="s">
        <v>714</v>
      </c>
      <c r="G364" s="29" t="s">
        <v>715</v>
      </c>
      <c r="H364" s="29" t="s">
        <v>26</v>
      </c>
      <c r="I364" s="220" t="s">
        <v>1101</v>
      </c>
      <c r="J364" s="30" t="s">
        <v>28</v>
      </c>
      <c r="K364" s="220" t="s">
        <v>29</v>
      </c>
      <c r="L364" s="555"/>
      <c r="M364" s="556">
        <v>40429262.5705</v>
      </c>
      <c r="N364" s="557">
        <v>4648443.97581</v>
      </c>
      <c r="O364" s="555"/>
      <c r="P364" s="556" t="s">
        <v>592</v>
      </c>
      <c r="Q364" s="29" t="s">
        <v>13283</v>
      </c>
      <c r="R364" s="588" t="s">
        <v>13284</v>
      </c>
      <c r="S364" s="574">
        <f t="shared" si="6"/>
        <v>285.84</v>
      </c>
      <c r="T364" s="436"/>
    </row>
    <row r="365" s="330" customFormat="1" spans="1:20">
      <c r="A365" s="554" t="s">
        <v>589</v>
      </c>
      <c r="B365" s="541" t="s">
        <v>13239</v>
      </c>
      <c r="C365" s="220"/>
      <c r="D365" s="541"/>
      <c r="E365" s="484">
        <v>0.86</v>
      </c>
      <c r="F365" s="29"/>
      <c r="G365" s="29"/>
      <c r="H365" s="29"/>
      <c r="I365" s="220"/>
      <c r="J365" s="30"/>
      <c r="K365" s="220"/>
      <c r="L365" s="555"/>
      <c r="M365" s="594"/>
      <c r="N365" s="595"/>
      <c r="O365" s="555"/>
      <c r="P365" s="594"/>
      <c r="Q365" s="541"/>
      <c r="R365" s="543"/>
      <c r="S365" s="574">
        <f t="shared" si="6"/>
        <v>3.87</v>
      </c>
      <c r="T365" s="436"/>
    </row>
    <row r="366" s="330" customFormat="1" spans="1:20">
      <c r="A366" s="554" t="s">
        <v>589</v>
      </c>
      <c r="B366" s="541" t="s">
        <v>13239</v>
      </c>
      <c r="C366" s="221" t="s">
        <v>1660</v>
      </c>
      <c r="D366" s="541"/>
      <c r="E366" s="484">
        <v>0.86</v>
      </c>
      <c r="F366" s="29" t="s">
        <v>714</v>
      </c>
      <c r="G366" s="29" t="s">
        <v>715</v>
      </c>
      <c r="H366" s="29" t="s">
        <v>26</v>
      </c>
      <c r="I366" s="220" t="s">
        <v>1101</v>
      </c>
      <c r="J366" s="30" t="s">
        <v>28</v>
      </c>
      <c r="K366" s="220" t="s">
        <v>29</v>
      </c>
      <c r="L366" s="555"/>
      <c r="M366" s="596">
        <v>40433580.7105</v>
      </c>
      <c r="N366" s="597">
        <v>4644669.70714</v>
      </c>
      <c r="O366" s="555"/>
      <c r="P366" s="556" t="s">
        <v>592</v>
      </c>
      <c r="Q366" s="29" t="s">
        <v>88</v>
      </c>
      <c r="R366" s="587" t="s">
        <v>89</v>
      </c>
      <c r="S366" s="574">
        <f t="shared" si="6"/>
        <v>3.87</v>
      </c>
      <c r="T366" s="436"/>
    </row>
    <row r="367" s="330" customFormat="1" spans="1:20">
      <c r="A367" s="554" t="s">
        <v>589</v>
      </c>
      <c r="B367" s="541" t="s">
        <v>13240</v>
      </c>
      <c r="C367" s="221"/>
      <c r="D367" s="541"/>
      <c r="E367" s="484">
        <v>0.9</v>
      </c>
      <c r="F367" s="29"/>
      <c r="G367" s="29"/>
      <c r="H367" s="29"/>
      <c r="I367" s="220"/>
      <c r="J367" s="30"/>
      <c r="K367" s="220"/>
      <c r="L367" s="555"/>
      <c r="M367" s="594"/>
      <c r="N367" s="595"/>
      <c r="O367" s="555"/>
      <c r="P367" s="594"/>
      <c r="Q367" s="541"/>
      <c r="R367" s="543"/>
      <c r="S367" s="574">
        <f t="shared" si="6"/>
        <v>4.05</v>
      </c>
      <c r="T367" s="436"/>
    </row>
    <row r="368" s="330" customFormat="1" spans="1:20">
      <c r="A368" s="554" t="s">
        <v>589</v>
      </c>
      <c r="B368" s="541" t="s">
        <v>13240</v>
      </c>
      <c r="C368" s="221" t="s">
        <v>13289</v>
      </c>
      <c r="D368" s="541"/>
      <c r="E368" s="484">
        <v>0.9</v>
      </c>
      <c r="F368" s="29" t="s">
        <v>714</v>
      </c>
      <c r="G368" s="29" t="s">
        <v>715</v>
      </c>
      <c r="H368" s="29" t="s">
        <v>26</v>
      </c>
      <c r="I368" s="220" t="s">
        <v>1101</v>
      </c>
      <c r="J368" s="30" t="s">
        <v>28</v>
      </c>
      <c r="K368" s="220" t="s">
        <v>29</v>
      </c>
      <c r="L368" s="555"/>
      <c r="M368" s="596">
        <v>40433761.5512</v>
      </c>
      <c r="N368" s="597">
        <v>4644755.09626</v>
      </c>
      <c r="O368" s="555"/>
      <c r="P368" s="556" t="s">
        <v>592</v>
      </c>
      <c r="Q368" s="29" t="s">
        <v>88</v>
      </c>
      <c r="R368" s="587" t="s">
        <v>89</v>
      </c>
      <c r="S368" s="574">
        <f t="shared" si="6"/>
        <v>4.05</v>
      </c>
      <c r="T368" s="436"/>
    </row>
  </sheetData>
  <mergeCells count="2">
    <mergeCell ref="A2:T2"/>
    <mergeCell ref="A3:T3"/>
  </mergeCells>
  <dataValidations count="1">
    <dataValidation type="list" allowBlank="1" showInputMessage="1" showErrorMessage="1" sqref="A21:A368">
      <formula1>乡镇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67"/>
  <sheetViews>
    <sheetView workbookViewId="0">
      <selection activeCell="T31" sqref="T31"/>
    </sheetView>
  </sheetViews>
  <sheetFormatPr defaultColWidth="6.375" defaultRowHeight="12.95" customHeight="1"/>
  <cols>
    <col min="1" max="1" width="4.625" style="454" customWidth="1"/>
    <col min="2" max="2" width="11.5" style="459" customWidth="1"/>
    <col min="3" max="3" width="5.875" style="454" customWidth="1"/>
    <col min="4" max="4" width="9.375" style="459" customWidth="1"/>
    <col min="5" max="5" width="5" style="460" customWidth="1"/>
    <col min="6" max="6" width="5.625" style="454" customWidth="1"/>
    <col min="7" max="7" width="6" style="454" customWidth="1"/>
    <col min="8" max="8" width="11.75" style="454" customWidth="1"/>
    <col min="9" max="9" width="6.75" style="454" customWidth="1"/>
    <col min="10" max="10" width="3.875" style="454" customWidth="1"/>
    <col min="11" max="11" width="7.125" style="461" customWidth="1"/>
    <col min="12" max="12" width="6.875" style="461" customWidth="1"/>
    <col min="13" max="13" width="8.5" style="454" customWidth="1"/>
    <col min="14" max="14" width="7.625" style="462" customWidth="1"/>
    <col min="15" max="15" width="5.25" style="454" customWidth="1"/>
    <col min="16" max="16" width="7.375" style="454" customWidth="1"/>
    <col min="17" max="16384" width="6.375" style="454"/>
  </cols>
  <sheetData>
    <row r="1" s="454" customFormat="1" customHeight="1" spans="1:14">
      <c r="A1" s="463" t="s">
        <v>13290</v>
      </c>
      <c r="B1" s="464"/>
      <c r="C1" s="463"/>
      <c r="D1" s="464"/>
      <c r="E1" s="460"/>
      <c r="F1" s="454"/>
      <c r="G1" s="454"/>
      <c r="H1" s="454"/>
      <c r="I1" s="454"/>
      <c r="J1" s="454"/>
      <c r="K1" s="461"/>
      <c r="L1" s="461"/>
      <c r="M1" s="454"/>
      <c r="N1" s="462"/>
    </row>
    <row r="2" s="454" customFormat="1" customHeight="1" spans="1:16">
      <c r="A2" s="2" t="s">
        <v>744</v>
      </c>
      <c r="B2" s="136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123"/>
      <c r="O2" s="2"/>
      <c r="P2" s="4"/>
    </row>
    <row r="3" s="454" customFormat="1" customHeight="1" spans="1:16">
      <c r="A3" s="465" t="s">
        <v>13291</v>
      </c>
      <c r="B3" s="466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77"/>
      <c r="O3" s="465"/>
      <c r="P3" s="478"/>
    </row>
    <row r="4" s="454" customFormat="1" customHeight="1" spans="1:17">
      <c r="A4" s="467" t="s">
        <v>746</v>
      </c>
      <c r="B4" s="468" t="s">
        <v>3</v>
      </c>
      <c r="C4" s="467" t="s">
        <v>747</v>
      </c>
      <c r="D4" s="468" t="s">
        <v>17</v>
      </c>
      <c r="E4" s="469" t="s">
        <v>13292</v>
      </c>
      <c r="F4" s="467" t="s">
        <v>749</v>
      </c>
      <c r="G4" s="467" t="s">
        <v>6</v>
      </c>
      <c r="H4" s="467" t="s">
        <v>750</v>
      </c>
      <c r="I4" s="467" t="s">
        <v>13</v>
      </c>
      <c r="J4" s="467" t="s">
        <v>14</v>
      </c>
      <c r="K4" s="479" t="s">
        <v>13293</v>
      </c>
      <c r="L4" s="479"/>
      <c r="M4" s="467" t="s">
        <v>13294</v>
      </c>
      <c r="N4" s="480" t="s">
        <v>753</v>
      </c>
      <c r="O4" s="467" t="s">
        <v>13295</v>
      </c>
      <c r="P4" s="467" t="s">
        <v>755</v>
      </c>
      <c r="Q4" s="488"/>
    </row>
    <row r="5" s="454" customFormat="1" customHeight="1" spans="1:17">
      <c r="A5" s="467"/>
      <c r="B5" s="468"/>
      <c r="C5" s="467"/>
      <c r="D5" s="468"/>
      <c r="E5" s="469"/>
      <c r="F5" s="467"/>
      <c r="G5" s="467"/>
      <c r="H5" s="467"/>
      <c r="I5" s="467"/>
      <c r="J5" s="467"/>
      <c r="K5" s="479" t="s">
        <v>346</v>
      </c>
      <c r="L5" s="479" t="s">
        <v>345</v>
      </c>
      <c r="M5" s="467"/>
      <c r="N5" s="480"/>
      <c r="O5" s="467"/>
      <c r="P5" s="467"/>
      <c r="Q5" s="488"/>
    </row>
    <row r="6" s="454" customFormat="1" customHeight="1" spans="1:17">
      <c r="A6" s="467" t="s">
        <v>756</v>
      </c>
      <c r="B6" s="468" t="s">
        <v>3</v>
      </c>
      <c r="C6" s="467"/>
      <c r="D6" s="468"/>
      <c r="E6" s="470" t="s">
        <v>589</v>
      </c>
      <c r="F6" s="467"/>
      <c r="G6" s="467"/>
      <c r="H6" s="467"/>
      <c r="I6" s="467"/>
      <c r="J6" s="467"/>
      <c r="K6" s="479"/>
      <c r="L6" s="479"/>
      <c r="M6" s="467"/>
      <c r="N6" s="480">
        <f>N7+N153+N310+N353+N355</f>
        <v>5746.52</v>
      </c>
      <c r="O6" s="480">
        <v>11.25</v>
      </c>
      <c r="P6" s="480">
        <f>N6*O6</f>
        <v>64648.35</v>
      </c>
      <c r="Q6" s="488"/>
    </row>
    <row r="7" s="455" customFormat="1" customHeight="1" spans="1:17">
      <c r="A7" s="467">
        <v>123</v>
      </c>
      <c r="B7" s="468" t="s">
        <v>3</v>
      </c>
      <c r="C7" s="467"/>
      <c r="D7" s="468"/>
      <c r="E7" s="470" t="s">
        <v>589</v>
      </c>
      <c r="F7" s="471" t="s">
        <v>13237</v>
      </c>
      <c r="G7" s="467"/>
      <c r="H7" s="467"/>
      <c r="I7" s="467"/>
      <c r="J7" s="467"/>
      <c r="K7" s="479"/>
      <c r="L7" s="479"/>
      <c r="M7" s="467"/>
      <c r="N7" s="481">
        <v>2758.91</v>
      </c>
      <c r="O7" s="480">
        <v>11.25</v>
      </c>
      <c r="P7" s="480">
        <f>N7*O7</f>
        <v>31037.7375</v>
      </c>
      <c r="Q7" s="489"/>
    </row>
    <row r="8" s="456" customFormat="1" customHeight="1" spans="1:17">
      <c r="A8" s="220" t="s">
        <v>13296</v>
      </c>
      <c r="B8" s="472" t="s">
        <v>13297</v>
      </c>
      <c r="C8" s="220">
        <v>50220</v>
      </c>
      <c r="D8" s="221" t="s">
        <v>13298</v>
      </c>
      <c r="E8" s="473" t="s">
        <v>589</v>
      </c>
      <c r="F8" s="220" t="s">
        <v>13237</v>
      </c>
      <c r="G8" s="474" t="s">
        <v>504</v>
      </c>
      <c r="H8" s="220" t="s">
        <v>13241</v>
      </c>
      <c r="I8" s="220" t="s">
        <v>28</v>
      </c>
      <c r="J8" s="220" t="s">
        <v>327</v>
      </c>
      <c r="K8" s="482">
        <v>40434508.8745</v>
      </c>
      <c r="L8" s="482">
        <v>4652992.53245</v>
      </c>
      <c r="M8" s="476" t="s">
        <v>147</v>
      </c>
      <c r="N8" s="483">
        <v>0.930059970014993</v>
      </c>
      <c r="O8" s="484">
        <v>11.25</v>
      </c>
      <c r="P8" s="485">
        <f t="shared" ref="P8:P71" si="0">N8*11.25</f>
        <v>10.4631746626687</v>
      </c>
      <c r="Q8" s="490"/>
    </row>
    <row r="9" s="456" customFormat="1" customHeight="1" spans="1:17">
      <c r="A9" s="220" t="s">
        <v>13296</v>
      </c>
      <c r="B9" s="472" t="s">
        <v>13297</v>
      </c>
      <c r="C9" s="220">
        <v>50220</v>
      </c>
      <c r="D9" s="221" t="s">
        <v>13299</v>
      </c>
      <c r="E9" s="473" t="s">
        <v>589</v>
      </c>
      <c r="F9" s="220" t="s">
        <v>13237</v>
      </c>
      <c r="G9" s="474" t="s">
        <v>409</v>
      </c>
      <c r="H9" s="220" t="s">
        <v>13241</v>
      </c>
      <c r="I9" s="220" t="s">
        <v>28</v>
      </c>
      <c r="J9" s="220" t="s">
        <v>327</v>
      </c>
      <c r="K9" s="482">
        <v>40434438.0453</v>
      </c>
      <c r="L9" s="482">
        <v>4652831.32497</v>
      </c>
      <c r="M9" s="476" t="s">
        <v>147</v>
      </c>
      <c r="N9" s="483">
        <v>4.308035982009</v>
      </c>
      <c r="O9" s="484">
        <v>11.25</v>
      </c>
      <c r="P9" s="485">
        <f t="shared" si="0"/>
        <v>48.4654047976012</v>
      </c>
      <c r="Q9" s="490"/>
    </row>
    <row r="10" s="457" customFormat="1" customHeight="1" spans="1:17">
      <c r="A10" s="220" t="s">
        <v>13296</v>
      </c>
      <c r="B10" s="472" t="s">
        <v>13297</v>
      </c>
      <c r="C10" s="220">
        <v>50220</v>
      </c>
      <c r="D10" s="221" t="s">
        <v>13300</v>
      </c>
      <c r="E10" s="473" t="s">
        <v>589</v>
      </c>
      <c r="F10" s="220" t="s">
        <v>13237</v>
      </c>
      <c r="G10" s="474" t="s">
        <v>410</v>
      </c>
      <c r="H10" s="220" t="s">
        <v>13241</v>
      </c>
      <c r="I10" s="220" t="s">
        <v>28</v>
      </c>
      <c r="J10" s="220" t="s">
        <v>327</v>
      </c>
      <c r="K10" s="482">
        <v>40434461.5847</v>
      </c>
      <c r="L10" s="482">
        <v>4652644.19599</v>
      </c>
      <c r="M10" s="476" t="s">
        <v>147</v>
      </c>
      <c r="N10" s="483">
        <v>13.79</v>
      </c>
      <c r="O10" s="484">
        <v>11.25</v>
      </c>
      <c r="P10" s="485">
        <f t="shared" si="0"/>
        <v>155.1375</v>
      </c>
      <c r="Q10" s="491"/>
    </row>
    <row r="11" s="457" customFormat="1" customHeight="1" spans="1:17">
      <c r="A11" s="220" t="s">
        <v>13296</v>
      </c>
      <c r="B11" s="472" t="s">
        <v>13297</v>
      </c>
      <c r="C11" s="220">
        <v>50220</v>
      </c>
      <c r="D11" s="221" t="s">
        <v>13301</v>
      </c>
      <c r="E11" s="473" t="s">
        <v>589</v>
      </c>
      <c r="F11" s="220" t="s">
        <v>13237</v>
      </c>
      <c r="G11" s="474" t="s">
        <v>506</v>
      </c>
      <c r="H11" s="220" t="s">
        <v>13241</v>
      </c>
      <c r="I11" s="220" t="s">
        <v>28</v>
      </c>
      <c r="J11" s="220" t="s">
        <v>327</v>
      </c>
      <c r="K11" s="482">
        <v>40434440.8483</v>
      </c>
      <c r="L11" s="482">
        <v>4652966.17649</v>
      </c>
      <c r="M11" s="476" t="s">
        <v>147</v>
      </c>
      <c r="N11" s="483">
        <v>6.3904347826087</v>
      </c>
      <c r="O11" s="484">
        <v>11.25</v>
      </c>
      <c r="P11" s="485">
        <f t="shared" si="0"/>
        <v>71.8923913043478</v>
      </c>
      <c r="Q11" s="491"/>
    </row>
    <row r="12" s="457" customFormat="1" customHeight="1" spans="1:17">
      <c r="A12" s="220" t="s">
        <v>13296</v>
      </c>
      <c r="B12" s="472" t="s">
        <v>13297</v>
      </c>
      <c r="C12" s="220">
        <v>50220</v>
      </c>
      <c r="D12" s="221" t="s">
        <v>13302</v>
      </c>
      <c r="E12" s="473" t="s">
        <v>589</v>
      </c>
      <c r="F12" s="220" t="s">
        <v>13237</v>
      </c>
      <c r="G12" s="474" t="s">
        <v>503</v>
      </c>
      <c r="H12" s="220" t="s">
        <v>13241</v>
      </c>
      <c r="I12" s="220" t="s">
        <v>28</v>
      </c>
      <c r="J12" s="220" t="s">
        <v>327</v>
      </c>
      <c r="K12" s="482">
        <v>40434407.1314</v>
      </c>
      <c r="L12" s="482">
        <v>4653054.98446</v>
      </c>
      <c r="M12" s="476" t="s">
        <v>147</v>
      </c>
      <c r="N12" s="483">
        <v>0.619910044977511</v>
      </c>
      <c r="O12" s="484">
        <v>11.25</v>
      </c>
      <c r="P12" s="485">
        <f t="shared" si="0"/>
        <v>6.973988005997</v>
      </c>
      <c r="Q12" s="491"/>
    </row>
    <row r="13" s="457" customFormat="1" customHeight="1" spans="1:17">
      <c r="A13" s="220" t="s">
        <v>13296</v>
      </c>
      <c r="B13" s="472" t="s">
        <v>13297</v>
      </c>
      <c r="C13" s="220">
        <v>50220</v>
      </c>
      <c r="D13" s="221" t="s">
        <v>13302</v>
      </c>
      <c r="E13" s="473" t="s">
        <v>589</v>
      </c>
      <c r="F13" s="220" t="s">
        <v>13237</v>
      </c>
      <c r="G13" s="475" t="s">
        <v>397</v>
      </c>
      <c r="H13" s="220" t="s">
        <v>13241</v>
      </c>
      <c r="I13" s="220" t="s">
        <v>28</v>
      </c>
      <c r="J13" s="220" t="s">
        <v>327</v>
      </c>
      <c r="K13" s="482">
        <v>40434272.5422</v>
      </c>
      <c r="L13" s="482">
        <v>4653047.19778</v>
      </c>
      <c r="M13" s="476" t="s">
        <v>147</v>
      </c>
      <c r="N13" s="483">
        <v>0.65808095952024</v>
      </c>
      <c r="O13" s="484">
        <v>11.25</v>
      </c>
      <c r="P13" s="485">
        <f t="shared" si="0"/>
        <v>7.4034107946027</v>
      </c>
      <c r="Q13" s="491"/>
    </row>
    <row r="14" s="457" customFormat="1" customHeight="1" spans="1:17">
      <c r="A14" s="220" t="s">
        <v>13296</v>
      </c>
      <c r="B14" s="472" t="s">
        <v>13297</v>
      </c>
      <c r="C14" s="220">
        <v>50220</v>
      </c>
      <c r="D14" s="221" t="s">
        <v>13302</v>
      </c>
      <c r="E14" s="473" t="s">
        <v>589</v>
      </c>
      <c r="F14" s="220" t="s">
        <v>13237</v>
      </c>
      <c r="G14" s="475" t="s">
        <v>377</v>
      </c>
      <c r="H14" s="220" t="s">
        <v>13241</v>
      </c>
      <c r="I14" s="220" t="s">
        <v>28</v>
      </c>
      <c r="J14" s="220" t="s">
        <v>327</v>
      </c>
      <c r="K14" s="482">
        <v>40432500.1616</v>
      </c>
      <c r="L14" s="482">
        <v>4649550.16591</v>
      </c>
      <c r="M14" s="476" t="s">
        <v>147</v>
      </c>
      <c r="N14" s="483">
        <v>2.55863568215892</v>
      </c>
      <c r="O14" s="484">
        <v>11.25</v>
      </c>
      <c r="P14" s="485">
        <f t="shared" si="0"/>
        <v>28.7846514242879</v>
      </c>
      <c r="Q14" s="491"/>
    </row>
    <row r="15" s="457" customFormat="1" customHeight="1" spans="1:17">
      <c r="A15" s="220" t="s">
        <v>13296</v>
      </c>
      <c r="B15" s="472" t="s">
        <v>13297</v>
      </c>
      <c r="C15" s="220">
        <v>50220</v>
      </c>
      <c r="D15" s="221" t="s">
        <v>13302</v>
      </c>
      <c r="E15" s="473" t="s">
        <v>589</v>
      </c>
      <c r="F15" s="220" t="s">
        <v>13237</v>
      </c>
      <c r="G15" s="474" t="s">
        <v>1357</v>
      </c>
      <c r="H15" s="220" t="s">
        <v>13241</v>
      </c>
      <c r="I15" s="220" t="s">
        <v>28</v>
      </c>
      <c r="J15" s="220" t="s">
        <v>327</v>
      </c>
      <c r="K15" s="482">
        <v>40434507.8218</v>
      </c>
      <c r="L15" s="482">
        <v>4653048.2161</v>
      </c>
      <c r="M15" s="476" t="s">
        <v>147</v>
      </c>
      <c r="N15" s="483">
        <v>10.25</v>
      </c>
      <c r="O15" s="484">
        <v>11.25</v>
      </c>
      <c r="P15" s="485">
        <f t="shared" si="0"/>
        <v>115.3125</v>
      </c>
      <c r="Q15" s="491"/>
    </row>
    <row r="16" s="457" customFormat="1" customHeight="1" spans="1:17">
      <c r="A16" s="220" t="s">
        <v>13296</v>
      </c>
      <c r="B16" s="472" t="s">
        <v>13297</v>
      </c>
      <c r="C16" s="220">
        <v>50220</v>
      </c>
      <c r="D16" s="221" t="s">
        <v>13301</v>
      </c>
      <c r="E16" s="473" t="s">
        <v>589</v>
      </c>
      <c r="F16" s="220" t="s">
        <v>13237</v>
      </c>
      <c r="G16" s="474" t="s">
        <v>1388</v>
      </c>
      <c r="H16" s="220" t="s">
        <v>13241</v>
      </c>
      <c r="I16" s="220" t="s">
        <v>28</v>
      </c>
      <c r="J16" s="220" t="s">
        <v>327</v>
      </c>
      <c r="K16" s="482">
        <v>40434421.1941</v>
      </c>
      <c r="L16" s="482">
        <v>4652948.7835</v>
      </c>
      <c r="M16" s="476" t="s">
        <v>147</v>
      </c>
      <c r="N16" s="483">
        <v>1.32865067466267</v>
      </c>
      <c r="O16" s="484">
        <v>11.25</v>
      </c>
      <c r="P16" s="485">
        <f t="shared" si="0"/>
        <v>14.947320089955</v>
      </c>
      <c r="Q16" s="491"/>
    </row>
    <row r="17" s="457" customFormat="1" customHeight="1" spans="1:17">
      <c r="A17" s="220" t="s">
        <v>13296</v>
      </c>
      <c r="B17" s="472" t="s">
        <v>13297</v>
      </c>
      <c r="C17" s="220">
        <v>50220</v>
      </c>
      <c r="D17" s="221" t="s">
        <v>13301</v>
      </c>
      <c r="E17" s="473" t="s">
        <v>589</v>
      </c>
      <c r="F17" s="220" t="s">
        <v>13237</v>
      </c>
      <c r="G17" s="474" t="s">
        <v>1704</v>
      </c>
      <c r="H17" s="220" t="s">
        <v>13241</v>
      </c>
      <c r="I17" s="220" t="s">
        <v>28</v>
      </c>
      <c r="J17" s="220" t="s">
        <v>327</v>
      </c>
      <c r="K17" s="482">
        <v>40434494.5527</v>
      </c>
      <c r="L17" s="482">
        <v>4652937.05269</v>
      </c>
      <c r="M17" s="474" t="s">
        <v>147</v>
      </c>
      <c r="N17" s="483">
        <v>0.834497751124438</v>
      </c>
      <c r="O17" s="484">
        <v>11.25</v>
      </c>
      <c r="P17" s="485">
        <f t="shared" si="0"/>
        <v>9.38809970014993</v>
      </c>
      <c r="Q17" s="491"/>
    </row>
    <row r="18" s="457" customFormat="1" customHeight="1" spans="1:17">
      <c r="A18" s="220" t="s">
        <v>13296</v>
      </c>
      <c r="B18" s="472" t="s">
        <v>13297</v>
      </c>
      <c r="C18" s="220">
        <v>50220</v>
      </c>
      <c r="D18" s="221" t="s">
        <v>13301</v>
      </c>
      <c r="E18" s="473" t="s">
        <v>589</v>
      </c>
      <c r="F18" s="220" t="s">
        <v>13237</v>
      </c>
      <c r="G18" s="474" t="s">
        <v>593</v>
      </c>
      <c r="H18" s="220" t="s">
        <v>13241</v>
      </c>
      <c r="I18" s="220" t="s">
        <v>28</v>
      </c>
      <c r="J18" s="220" t="s">
        <v>327</v>
      </c>
      <c r="K18" s="482">
        <v>40434313.1144</v>
      </c>
      <c r="L18" s="482">
        <v>4652942.20005</v>
      </c>
      <c r="M18" s="476" t="s">
        <v>147</v>
      </c>
      <c r="N18" s="483">
        <v>25.41</v>
      </c>
      <c r="O18" s="484">
        <v>11.25</v>
      </c>
      <c r="P18" s="485">
        <f t="shared" si="0"/>
        <v>285.8625</v>
      </c>
      <c r="Q18" s="491"/>
    </row>
    <row r="19" s="457" customFormat="1" customHeight="1" spans="1:17">
      <c r="A19" s="220" t="s">
        <v>13296</v>
      </c>
      <c r="B19" s="472" t="s">
        <v>13297</v>
      </c>
      <c r="C19" s="220">
        <v>50220</v>
      </c>
      <c r="D19" s="221" t="s">
        <v>13299</v>
      </c>
      <c r="E19" s="473" t="s">
        <v>589</v>
      </c>
      <c r="F19" s="220" t="s">
        <v>13237</v>
      </c>
      <c r="G19" s="474" t="s">
        <v>406</v>
      </c>
      <c r="H19" s="220" t="s">
        <v>13241</v>
      </c>
      <c r="I19" s="220" t="s">
        <v>28</v>
      </c>
      <c r="J19" s="220" t="s">
        <v>327</v>
      </c>
      <c r="K19" s="482">
        <v>40434521.0056</v>
      </c>
      <c r="L19" s="482">
        <v>4652893.85747</v>
      </c>
      <c r="M19" s="476" t="s">
        <v>147</v>
      </c>
      <c r="N19" s="483">
        <v>6.16</v>
      </c>
      <c r="O19" s="484">
        <v>11.25</v>
      </c>
      <c r="P19" s="485">
        <f t="shared" si="0"/>
        <v>69.3</v>
      </c>
      <c r="Q19" s="491"/>
    </row>
    <row r="20" s="457" customFormat="1" customHeight="1" spans="1:17">
      <c r="A20" s="220" t="s">
        <v>13296</v>
      </c>
      <c r="B20" s="472" t="s">
        <v>13297</v>
      </c>
      <c r="C20" s="220">
        <v>50220</v>
      </c>
      <c r="D20" s="221" t="s">
        <v>13300</v>
      </c>
      <c r="E20" s="473" t="s">
        <v>589</v>
      </c>
      <c r="F20" s="220" t="s">
        <v>13237</v>
      </c>
      <c r="G20" s="474" t="s">
        <v>584</v>
      </c>
      <c r="H20" s="220" t="s">
        <v>13241</v>
      </c>
      <c r="I20" s="220" t="s">
        <v>28</v>
      </c>
      <c r="J20" s="220" t="s">
        <v>327</v>
      </c>
      <c r="K20" s="482">
        <v>40434393.6379</v>
      </c>
      <c r="L20" s="482">
        <v>4652688.00501</v>
      </c>
      <c r="M20" s="476" t="s">
        <v>147</v>
      </c>
      <c r="N20" s="483">
        <v>11.9864917541229</v>
      </c>
      <c r="O20" s="484">
        <v>11.25</v>
      </c>
      <c r="P20" s="485">
        <f t="shared" si="0"/>
        <v>134.848032233883</v>
      </c>
      <c r="Q20" s="491"/>
    </row>
    <row r="21" s="457" customFormat="1" customHeight="1" spans="1:17">
      <c r="A21" s="220" t="s">
        <v>13296</v>
      </c>
      <c r="B21" s="472" t="s">
        <v>13297</v>
      </c>
      <c r="C21" s="220">
        <v>50220</v>
      </c>
      <c r="D21" s="221" t="s">
        <v>13299</v>
      </c>
      <c r="E21" s="473" t="s">
        <v>589</v>
      </c>
      <c r="F21" s="220" t="s">
        <v>13237</v>
      </c>
      <c r="G21" s="474" t="s">
        <v>580</v>
      </c>
      <c r="H21" s="220" t="s">
        <v>13241</v>
      </c>
      <c r="I21" s="220" t="s">
        <v>28</v>
      </c>
      <c r="J21" s="220" t="s">
        <v>327</v>
      </c>
      <c r="K21" s="482">
        <v>40434405.9091</v>
      </c>
      <c r="L21" s="482">
        <v>4652844.91671</v>
      </c>
      <c r="M21" s="474" t="s">
        <v>13244</v>
      </c>
      <c r="N21" s="483">
        <v>39.34</v>
      </c>
      <c r="O21" s="484">
        <v>11.25</v>
      </c>
      <c r="P21" s="485">
        <f t="shared" si="0"/>
        <v>442.575</v>
      </c>
      <c r="Q21" s="491"/>
    </row>
    <row r="22" s="457" customFormat="1" customHeight="1" spans="1:17">
      <c r="A22" s="220" t="s">
        <v>13296</v>
      </c>
      <c r="B22" s="472" t="s">
        <v>13297</v>
      </c>
      <c r="C22" s="220">
        <v>50220</v>
      </c>
      <c r="D22" s="221" t="s">
        <v>13299</v>
      </c>
      <c r="E22" s="473" t="s">
        <v>589</v>
      </c>
      <c r="F22" s="220" t="s">
        <v>13237</v>
      </c>
      <c r="G22" s="474" t="s">
        <v>1182</v>
      </c>
      <c r="H22" s="220" t="s">
        <v>13241</v>
      </c>
      <c r="I22" s="220" t="s">
        <v>28</v>
      </c>
      <c r="J22" s="220" t="s">
        <v>327</v>
      </c>
      <c r="K22" s="482">
        <v>40434464.9078</v>
      </c>
      <c r="L22" s="482">
        <v>4652785.02136</v>
      </c>
      <c r="M22" s="476" t="s">
        <v>147</v>
      </c>
      <c r="N22" s="483">
        <v>6.97</v>
      </c>
      <c r="O22" s="484">
        <v>11.25</v>
      </c>
      <c r="P22" s="485">
        <f t="shared" si="0"/>
        <v>78.4125</v>
      </c>
      <c r="Q22" s="491"/>
    </row>
    <row r="23" s="457" customFormat="1" customHeight="1" spans="1:17">
      <c r="A23" s="220" t="s">
        <v>13296</v>
      </c>
      <c r="B23" s="472" t="s">
        <v>13297</v>
      </c>
      <c r="C23" s="220">
        <v>50220</v>
      </c>
      <c r="D23" s="221" t="s">
        <v>13302</v>
      </c>
      <c r="E23" s="473" t="s">
        <v>589</v>
      </c>
      <c r="F23" s="220" t="s">
        <v>13237</v>
      </c>
      <c r="G23" s="474" t="s">
        <v>676</v>
      </c>
      <c r="H23" s="220" t="s">
        <v>13241</v>
      </c>
      <c r="I23" s="220" t="s">
        <v>28</v>
      </c>
      <c r="J23" s="220" t="s">
        <v>327</v>
      </c>
      <c r="K23" s="482">
        <v>40434323.3067</v>
      </c>
      <c r="L23" s="482">
        <v>4653046.46864</v>
      </c>
      <c r="M23" s="476" t="s">
        <v>147</v>
      </c>
      <c r="N23" s="483">
        <v>8.14</v>
      </c>
      <c r="O23" s="484">
        <v>11.25</v>
      </c>
      <c r="P23" s="485">
        <f t="shared" si="0"/>
        <v>91.575</v>
      </c>
      <c r="Q23" s="491"/>
    </row>
    <row r="24" s="457" customFormat="1" customHeight="1" spans="1:16">
      <c r="A24" s="220" t="s">
        <v>13296</v>
      </c>
      <c r="B24" s="472" t="s">
        <v>13297</v>
      </c>
      <c r="C24" s="220">
        <v>50220</v>
      </c>
      <c r="D24" s="221" t="s">
        <v>13302</v>
      </c>
      <c r="E24" s="473" t="s">
        <v>589</v>
      </c>
      <c r="F24" s="220" t="s">
        <v>13237</v>
      </c>
      <c r="G24" s="474" t="s">
        <v>678</v>
      </c>
      <c r="H24" s="220" t="s">
        <v>13241</v>
      </c>
      <c r="I24" s="220" t="s">
        <v>28</v>
      </c>
      <c r="J24" s="220" t="s">
        <v>327</v>
      </c>
      <c r="K24" s="482">
        <v>40434416.8499</v>
      </c>
      <c r="L24" s="482">
        <v>4653014.61893</v>
      </c>
      <c r="M24" s="476" t="s">
        <v>147</v>
      </c>
      <c r="N24" s="483">
        <v>29.47</v>
      </c>
      <c r="O24" s="484">
        <v>11.25</v>
      </c>
      <c r="P24" s="485">
        <f t="shared" si="0"/>
        <v>331.5375</v>
      </c>
    </row>
    <row r="25" s="457" customFormat="1" customHeight="1" spans="1:16">
      <c r="A25" s="220" t="s">
        <v>13296</v>
      </c>
      <c r="B25" s="472" t="s">
        <v>13297</v>
      </c>
      <c r="C25" s="220">
        <v>50220</v>
      </c>
      <c r="D25" s="221" t="s">
        <v>13301</v>
      </c>
      <c r="E25" s="473" t="s">
        <v>589</v>
      </c>
      <c r="F25" s="220" t="s">
        <v>13237</v>
      </c>
      <c r="G25" s="474" t="s">
        <v>401</v>
      </c>
      <c r="H25" s="220" t="s">
        <v>13241</v>
      </c>
      <c r="I25" s="220" t="s">
        <v>28</v>
      </c>
      <c r="J25" s="220" t="s">
        <v>327</v>
      </c>
      <c r="K25" s="482">
        <v>40434536.2987</v>
      </c>
      <c r="L25" s="482">
        <v>4652987.96864</v>
      </c>
      <c r="M25" s="476" t="s">
        <v>147</v>
      </c>
      <c r="N25" s="483">
        <v>3.19140929535232</v>
      </c>
      <c r="O25" s="484">
        <v>11.25</v>
      </c>
      <c r="P25" s="485">
        <f t="shared" si="0"/>
        <v>35.9033545727136</v>
      </c>
    </row>
    <row r="26" s="457" customFormat="1" customHeight="1" spans="1:16">
      <c r="A26" s="220" t="s">
        <v>13296</v>
      </c>
      <c r="B26" s="472" t="s">
        <v>13297</v>
      </c>
      <c r="C26" s="220">
        <v>50220</v>
      </c>
      <c r="D26" s="221" t="s">
        <v>13301</v>
      </c>
      <c r="E26" s="473" t="s">
        <v>589</v>
      </c>
      <c r="F26" s="220" t="s">
        <v>13237</v>
      </c>
      <c r="G26" s="474" t="s">
        <v>505</v>
      </c>
      <c r="H26" s="220" t="s">
        <v>13241</v>
      </c>
      <c r="I26" s="220" t="s">
        <v>28</v>
      </c>
      <c r="J26" s="220" t="s">
        <v>327</v>
      </c>
      <c r="K26" s="482">
        <v>40434472.1774</v>
      </c>
      <c r="L26" s="482">
        <v>4652972.78546</v>
      </c>
      <c r="M26" s="476" t="s">
        <v>147</v>
      </c>
      <c r="N26" s="483">
        <v>1.09815592203898</v>
      </c>
      <c r="O26" s="484">
        <v>11.25</v>
      </c>
      <c r="P26" s="485">
        <f t="shared" si="0"/>
        <v>12.3542541229385</v>
      </c>
    </row>
    <row r="27" s="457" customFormat="1" customHeight="1" spans="1:16">
      <c r="A27" s="220" t="s">
        <v>13303</v>
      </c>
      <c r="B27" s="472" t="s">
        <v>4393</v>
      </c>
      <c r="C27" s="220">
        <v>50010</v>
      </c>
      <c r="D27" s="221" t="s">
        <v>13304</v>
      </c>
      <c r="E27" s="473" t="s">
        <v>589</v>
      </c>
      <c r="F27" s="220" t="s">
        <v>13237</v>
      </c>
      <c r="G27" s="474" t="s">
        <v>1775</v>
      </c>
      <c r="H27" s="220" t="s">
        <v>13241</v>
      </c>
      <c r="I27" s="220" t="s">
        <v>28</v>
      </c>
      <c r="J27" s="220" t="s">
        <v>327</v>
      </c>
      <c r="K27" s="482">
        <v>40433631.3552</v>
      </c>
      <c r="L27" s="482">
        <v>4650549.71663</v>
      </c>
      <c r="M27" s="474" t="s">
        <v>592</v>
      </c>
      <c r="N27" s="486">
        <v>0.696131934032983</v>
      </c>
      <c r="O27" s="484">
        <v>11.25</v>
      </c>
      <c r="P27" s="485">
        <f t="shared" si="0"/>
        <v>7.83148425787106</v>
      </c>
    </row>
    <row r="28" s="457" customFormat="1" customHeight="1" spans="1:16">
      <c r="A28" s="220" t="s">
        <v>13305</v>
      </c>
      <c r="B28" s="472" t="s">
        <v>13306</v>
      </c>
      <c r="C28" s="220">
        <v>50231</v>
      </c>
      <c r="D28" s="221" t="s">
        <v>13307</v>
      </c>
      <c r="E28" s="473" t="s">
        <v>589</v>
      </c>
      <c r="F28" s="220" t="s">
        <v>13237</v>
      </c>
      <c r="G28" s="474" t="s">
        <v>492</v>
      </c>
      <c r="H28" s="220" t="s">
        <v>13241</v>
      </c>
      <c r="I28" s="220" t="s">
        <v>28</v>
      </c>
      <c r="J28" s="220" t="s">
        <v>327</v>
      </c>
      <c r="K28" s="482">
        <v>40433942.3367</v>
      </c>
      <c r="L28" s="482">
        <v>4651178.46406</v>
      </c>
      <c r="M28" s="474" t="s">
        <v>592</v>
      </c>
      <c r="N28" s="486">
        <v>6.98</v>
      </c>
      <c r="O28" s="484">
        <v>11.25</v>
      </c>
      <c r="P28" s="485">
        <f t="shared" si="0"/>
        <v>78.525</v>
      </c>
    </row>
    <row r="29" s="457" customFormat="1" customHeight="1" spans="1:16">
      <c r="A29" s="220" t="s">
        <v>13303</v>
      </c>
      <c r="B29" s="472" t="s">
        <v>4393</v>
      </c>
      <c r="C29" s="220">
        <v>50010</v>
      </c>
      <c r="D29" s="221" t="s">
        <v>13308</v>
      </c>
      <c r="E29" s="473" t="s">
        <v>589</v>
      </c>
      <c r="F29" s="220" t="s">
        <v>13237</v>
      </c>
      <c r="G29" s="474" t="s">
        <v>490</v>
      </c>
      <c r="H29" s="220" t="s">
        <v>13241</v>
      </c>
      <c r="I29" s="220" t="s">
        <v>28</v>
      </c>
      <c r="J29" s="220" t="s">
        <v>327</v>
      </c>
      <c r="K29" s="482">
        <v>40433767.1043</v>
      </c>
      <c r="L29" s="482">
        <v>4651201.83757</v>
      </c>
      <c r="M29" s="474" t="s">
        <v>592</v>
      </c>
      <c r="N29" s="486">
        <v>0.879670164917541</v>
      </c>
      <c r="O29" s="484">
        <v>11.25</v>
      </c>
      <c r="P29" s="485">
        <f t="shared" si="0"/>
        <v>9.89628935532234</v>
      </c>
    </row>
    <row r="30" s="457" customFormat="1" customHeight="1" spans="1:16">
      <c r="A30" s="220" t="s">
        <v>13303</v>
      </c>
      <c r="B30" s="472" t="s">
        <v>4393</v>
      </c>
      <c r="C30" s="220">
        <v>50010</v>
      </c>
      <c r="D30" s="221" t="s">
        <v>13309</v>
      </c>
      <c r="E30" s="473" t="s">
        <v>589</v>
      </c>
      <c r="F30" s="220" t="s">
        <v>13237</v>
      </c>
      <c r="G30" s="474" t="s">
        <v>1768</v>
      </c>
      <c r="H30" s="220" t="s">
        <v>13241</v>
      </c>
      <c r="I30" s="220" t="s">
        <v>28</v>
      </c>
      <c r="J30" s="220" t="s">
        <v>327</v>
      </c>
      <c r="K30" s="482">
        <v>40433246.7356</v>
      </c>
      <c r="L30" s="482">
        <v>4650424.08478</v>
      </c>
      <c r="M30" s="474" t="s">
        <v>592</v>
      </c>
      <c r="N30" s="486">
        <v>3.21098950524738</v>
      </c>
      <c r="O30" s="484">
        <v>11.25</v>
      </c>
      <c r="P30" s="485">
        <f t="shared" si="0"/>
        <v>36.123631934033</v>
      </c>
    </row>
    <row r="31" s="457" customFormat="1" customHeight="1" spans="1:16">
      <c r="A31" s="220" t="s">
        <v>13303</v>
      </c>
      <c r="B31" s="472" t="s">
        <v>4393</v>
      </c>
      <c r="C31" s="220">
        <v>50010</v>
      </c>
      <c r="D31" s="221" t="s">
        <v>13310</v>
      </c>
      <c r="E31" s="473" t="s">
        <v>589</v>
      </c>
      <c r="F31" s="220" t="s">
        <v>13237</v>
      </c>
      <c r="G31" s="474" t="s">
        <v>1820</v>
      </c>
      <c r="H31" s="220" t="s">
        <v>13241</v>
      </c>
      <c r="I31" s="220" t="s">
        <v>28</v>
      </c>
      <c r="J31" s="220" t="s">
        <v>327</v>
      </c>
      <c r="K31" s="482">
        <v>40434000.6825</v>
      </c>
      <c r="L31" s="482">
        <v>4651040.45496</v>
      </c>
      <c r="M31" s="474" t="s">
        <v>592</v>
      </c>
      <c r="N31" s="486">
        <v>21.08</v>
      </c>
      <c r="O31" s="484">
        <v>11.25</v>
      </c>
      <c r="P31" s="485">
        <f t="shared" si="0"/>
        <v>237.15</v>
      </c>
    </row>
    <row r="32" s="457" customFormat="1" customHeight="1" spans="1:16">
      <c r="A32" s="220" t="s">
        <v>13303</v>
      </c>
      <c r="B32" s="472" t="s">
        <v>4393</v>
      </c>
      <c r="C32" s="220">
        <v>50010</v>
      </c>
      <c r="D32" s="221" t="s">
        <v>13304</v>
      </c>
      <c r="E32" s="473" t="s">
        <v>589</v>
      </c>
      <c r="F32" s="220" t="s">
        <v>13237</v>
      </c>
      <c r="G32" s="474" t="s">
        <v>1460</v>
      </c>
      <c r="H32" s="220" t="s">
        <v>13241</v>
      </c>
      <c r="I32" s="220" t="s">
        <v>28</v>
      </c>
      <c r="J32" s="220" t="s">
        <v>327</v>
      </c>
      <c r="K32" s="482">
        <v>40433779.2999</v>
      </c>
      <c r="L32" s="482">
        <v>4650721.86391</v>
      </c>
      <c r="M32" s="474" t="s">
        <v>592</v>
      </c>
      <c r="N32" s="486">
        <v>1.07385307346327</v>
      </c>
      <c r="O32" s="484">
        <v>11.25</v>
      </c>
      <c r="P32" s="485">
        <f t="shared" si="0"/>
        <v>12.0808470764618</v>
      </c>
    </row>
    <row r="33" s="457" customFormat="1" customHeight="1" spans="1:16">
      <c r="A33" s="220" t="s">
        <v>13303</v>
      </c>
      <c r="B33" s="472" t="s">
        <v>4393</v>
      </c>
      <c r="C33" s="220">
        <v>50010</v>
      </c>
      <c r="D33" s="221" t="s">
        <v>13310</v>
      </c>
      <c r="E33" s="473" t="s">
        <v>589</v>
      </c>
      <c r="F33" s="220" t="s">
        <v>13237</v>
      </c>
      <c r="G33" s="474" t="s">
        <v>668</v>
      </c>
      <c r="H33" s="220" t="s">
        <v>13241</v>
      </c>
      <c r="I33" s="220" t="s">
        <v>28</v>
      </c>
      <c r="J33" s="220" t="s">
        <v>327</v>
      </c>
      <c r="K33" s="482">
        <v>40433914.3717</v>
      </c>
      <c r="L33" s="482">
        <v>4651035.24619</v>
      </c>
      <c r="M33" s="474" t="s">
        <v>592</v>
      </c>
      <c r="N33" s="486">
        <v>32.5</v>
      </c>
      <c r="O33" s="484">
        <v>11.25</v>
      </c>
      <c r="P33" s="485">
        <f t="shared" si="0"/>
        <v>365.625</v>
      </c>
    </row>
    <row r="34" s="457" customFormat="1" customHeight="1" spans="1:16">
      <c r="A34" s="220" t="s">
        <v>13303</v>
      </c>
      <c r="B34" s="472" t="s">
        <v>4393</v>
      </c>
      <c r="C34" s="220">
        <v>50010</v>
      </c>
      <c r="D34" s="221" t="s">
        <v>13309</v>
      </c>
      <c r="E34" s="473" t="s">
        <v>589</v>
      </c>
      <c r="F34" s="220" t="s">
        <v>13237</v>
      </c>
      <c r="G34" s="474" t="s">
        <v>1636</v>
      </c>
      <c r="H34" s="220" t="s">
        <v>13241</v>
      </c>
      <c r="I34" s="220" t="s">
        <v>28</v>
      </c>
      <c r="J34" s="220" t="s">
        <v>327</v>
      </c>
      <c r="K34" s="482">
        <v>40433397.6196</v>
      </c>
      <c r="L34" s="482">
        <v>4650565.73505</v>
      </c>
      <c r="M34" s="474" t="s">
        <v>592</v>
      </c>
      <c r="N34" s="486">
        <v>11.0476311844078</v>
      </c>
      <c r="O34" s="484">
        <v>11.25</v>
      </c>
      <c r="P34" s="485">
        <f t="shared" si="0"/>
        <v>124.285850824588</v>
      </c>
    </row>
    <row r="35" s="457" customFormat="1" customHeight="1" spans="1:16">
      <c r="A35" s="220" t="s">
        <v>13303</v>
      </c>
      <c r="B35" s="472" t="s">
        <v>4393</v>
      </c>
      <c r="C35" s="220">
        <v>50010</v>
      </c>
      <c r="D35" s="221" t="s">
        <v>13308</v>
      </c>
      <c r="E35" s="473" t="s">
        <v>589</v>
      </c>
      <c r="F35" s="220" t="s">
        <v>13237</v>
      </c>
      <c r="G35" s="474" t="s">
        <v>13245</v>
      </c>
      <c r="H35" s="220" t="s">
        <v>13241</v>
      </c>
      <c r="I35" s="220" t="s">
        <v>28</v>
      </c>
      <c r="J35" s="220" t="s">
        <v>327</v>
      </c>
      <c r="K35" s="482">
        <v>40433774.8259</v>
      </c>
      <c r="L35" s="482">
        <v>4651202.0327</v>
      </c>
      <c r="M35" s="474" t="s">
        <v>592</v>
      </c>
      <c r="N35" s="486">
        <v>0.654392803598201</v>
      </c>
      <c r="O35" s="484">
        <v>11.25</v>
      </c>
      <c r="P35" s="485">
        <f t="shared" si="0"/>
        <v>7.36191904047976</v>
      </c>
    </row>
    <row r="36" s="457" customFormat="1" customHeight="1" spans="1:16">
      <c r="A36" s="220" t="s">
        <v>13303</v>
      </c>
      <c r="B36" s="472" t="s">
        <v>4393</v>
      </c>
      <c r="C36" s="220">
        <v>50010</v>
      </c>
      <c r="D36" s="221" t="s">
        <v>13309</v>
      </c>
      <c r="E36" s="473" t="s">
        <v>589</v>
      </c>
      <c r="F36" s="220" t="s">
        <v>13237</v>
      </c>
      <c r="G36" s="474" t="s">
        <v>621</v>
      </c>
      <c r="H36" s="220" t="s">
        <v>13241</v>
      </c>
      <c r="I36" s="220" t="s">
        <v>28</v>
      </c>
      <c r="J36" s="220" t="s">
        <v>327</v>
      </c>
      <c r="K36" s="482">
        <v>40433135.3724</v>
      </c>
      <c r="L36" s="482">
        <v>4650446.65143</v>
      </c>
      <c r="M36" s="474" t="s">
        <v>592</v>
      </c>
      <c r="N36" s="486">
        <v>62.43</v>
      </c>
      <c r="O36" s="484">
        <v>11.25</v>
      </c>
      <c r="P36" s="485">
        <f t="shared" si="0"/>
        <v>702.3375</v>
      </c>
    </row>
    <row r="37" s="457" customFormat="1" customHeight="1" spans="1:16">
      <c r="A37" s="220" t="s">
        <v>13303</v>
      </c>
      <c r="B37" s="472" t="s">
        <v>4393</v>
      </c>
      <c r="C37" s="220">
        <v>50010</v>
      </c>
      <c r="D37" s="221" t="s">
        <v>13309</v>
      </c>
      <c r="E37" s="473" t="s">
        <v>589</v>
      </c>
      <c r="F37" s="220" t="s">
        <v>13237</v>
      </c>
      <c r="G37" s="474" t="s">
        <v>1564</v>
      </c>
      <c r="H37" s="220" t="s">
        <v>13241</v>
      </c>
      <c r="I37" s="220" t="s">
        <v>28</v>
      </c>
      <c r="J37" s="220" t="s">
        <v>327</v>
      </c>
      <c r="K37" s="482">
        <v>40433377.5921</v>
      </c>
      <c r="L37" s="482">
        <v>4650461.71342</v>
      </c>
      <c r="M37" s="474" t="s">
        <v>592</v>
      </c>
      <c r="N37" s="486">
        <v>18.85</v>
      </c>
      <c r="O37" s="484">
        <v>11.25</v>
      </c>
      <c r="P37" s="485">
        <f t="shared" si="0"/>
        <v>212.0625</v>
      </c>
    </row>
    <row r="38" s="457" customFormat="1" customHeight="1" spans="1:16">
      <c r="A38" s="220" t="s">
        <v>13303</v>
      </c>
      <c r="B38" s="472" t="s">
        <v>4393</v>
      </c>
      <c r="C38" s="220">
        <v>50010</v>
      </c>
      <c r="D38" s="221" t="s">
        <v>13309</v>
      </c>
      <c r="E38" s="473" t="s">
        <v>589</v>
      </c>
      <c r="F38" s="220" t="s">
        <v>13237</v>
      </c>
      <c r="G38" s="475" t="s">
        <v>611</v>
      </c>
      <c r="H38" s="220" t="s">
        <v>13241</v>
      </c>
      <c r="I38" s="220" t="s">
        <v>28</v>
      </c>
      <c r="J38" s="220" t="s">
        <v>327</v>
      </c>
      <c r="K38" s="482">
        <v>40433130.8559</v>
      </c>
      <c r="L38" s="482">
        <v>4650596.67628</v>
      </c>
      <c r="M38" s="476" t="s">
        <v>592</v>
      </c>
      <c r="N38" s="486">
        <v>10.3</v>
      </c>
      <c r="O38" s="484">
        <v>11.25</v>
      </c>
      <c r="P38" s="485">
        <f t="shared" si="0"/>
        <v>115.875</v>
      </c>
    </row>
    <row r="39" s="457" customFormat="1" customHeight="1" spans="1:16">
      <c r="A39" s="220" t="s">
        <v>13303</v>
      </c>
      <c r="B39" s="472" t="s">
        <v>4393</v>
      </c>
      <c r="C39" s="220">
        <v>50010</v>
      </c>
      <c r="D39" s="221" t="s">
        <v>13304</v>
      </c>
      <c r="E39" s="473" t="s">
        <v>589</v>
      </c>
      <c r="F39" s="220" t="s">
        <v>13237</v>
      </c>
      <c r="G39" s="475" t="s">
        <v>610</v>
      </c>
      <c r="H39" s="220" t="s">
        <v>13241</v>
      </c>
      <c r="I39" s="220" t="s">
        <v>28</v>
      </c>
      <c r="J39" s="220" t="s">
        <v>327</v>
      </c>
      <c r="K39" s="482">
        <v>40433665.968</v>
      </c>
      <c r="L39" s="482">
        <v>4650749.94163</v>
      </c>
      <c r="M39" s="474" t="s">
        <v>592</v>
      </c>
      <c r="N39" s="486">
        <v>152.89</v>
      </c>
      <c r="O39" s="484">
        <v>11.25</v>
      </c>
      <c r="P39" s="485">
        <f t="shared" si="0"/>
        <v>1720.0125</v>
      </c>
    </row>
    <row r="40" s="457" customFormat="1" customHeight="1" spans="1:16">
      <c r="A40" s="220" t="s">
        <v>3406</v>
      </c>
      <c r="B40" s="472" t="s">
        <v>3</v>
      </c>
      <c r="C40" s="220">
        <v>50219</v>
      </c>
      <c r="D40" s="221" t="s">
        <v>13311</v>
      </c>
      <c r="E40" s="473" t="s">
        <v>589</v>
      </c>
      <c r="F40" s="220" t="s">
        <v>13237</v>
      </c>
      <c r="G40" s="475" t="s">
        <v>13246</v>
      </c>
      <c r="H40" s="220" t="s">
        <v>13241</v>
      </c>
      <c r="I40" s="220" t="s">
        <v>28</v>
      </c>
      <c r="J40" s="220" t="s">
        <v>327</v>
      </c>
      <c r="K40" s="476">
        <v>40434099.9455</v>
      </c>
      <c r="L40" s="476">
        <v>4651341.17276</v>
      </c>
      <c r="M40" s="474" t="s">
        <v>592</v>
      </c>
      <c r="N40" s="486">
        <v>21.97</v>
      </c>
      <c r="O40" s="484">
        <v>11.25</v>
      </c>
      <c r="P40" s="485">
        <f t="shared" si="0"/>
        <v>247.1625</v>
      </c>
    </row>
    <row r="41" s="457" customFormat="1" customHeight="1" spans="1:16">
      <c r="A41" s="220" t="s">
        <v>13312</v>
      </c>
      <c r="B41" s="472" t="s">
        <v>3518</v>
      </c>
      <c r="C41" s="220" t="s">
        <v>1220</v>
      </c>
      <c r="D41" s="221" t="s">
        <v>13313</v>
      </c>
      <c r="E41" s="473" t="s">
        <v>589</v>
      </c>
      <c r="F41" s="220" t="s">
        <v>13237</v>
      </c>
      <c r="G41" s="221" t="s">
        <v>1413</v>
      </c>
      <c r="H41" s="220" t="s">
        <v>1101</v>
      </c>
      <c r="I41" s="220" t="s">
        <v>28</v>
      </c>
      <c r="J41" s="220" t="s">
        <v>29</v>
      </c>
      <c r="K41" s="482">
        <v>40434297.7584</v>
      </c>
      <c r="L41" s="482">
        <v>4652154.70736</v>
      </c>
      <c r="M41" s="474" t="s">
        <v>13244</v>
      </c>
      <c r="N41" s="484">
        <v>9.88</v>
      </c>
      <c r="O41" s="484">
        <v>11.25</v>
      </c>
      <c r="P41" s="485">
        <f t="shared" si="0"/>
        <v>111.15</v>
      </c>
    </row>
    <row r="42" s="457" customFormat="1" customHeight="1" spans="1:16">
      <c r="A42" s="220" t="s">
        <v>13305</v>
      </c>
      <c r="B42" s="472" t="s">
        <v>13306</v>
      </c>
      <c r="C42" s="220">
        <v>50231</v>
      </c>
      <c r="D42" s="221" t="s">
        <v>13314</v>
      </c>
      <c r="E42" s="473" t="s">
        <v>589</v>
      </c>
      <c r="F42" s="220" t="s">
        <v>13237</v>
      </c>
      <c r="G42" s="476" t="s">
        <v>382</v>
      </c>
      <c r="H42" s="220" t="s">
        <v>13241</v>
      </c>
      <c r="I42" s="220" t="s">
        <v>28</v>
      </c>
      <c r="J42" s="220" t="s">
        <v>327</v>
      </c>
      <c r="K42" s="482">
        <v>40433996.2219</v>
      </c>
      <c r="L42" s="482">
        <v>4652748.82581</v>
      </c>
      <c r="M42" s="487" t="s">
        <v>147</v>
      </c>
      <c r="N42" s="483">
        <v>6.07</v>
      </c>
      <c r="O42" s="484">
        <v>11.25</v>
      </c>
      <c r="P42" s="485">
        <f t="shared" si="0"/>
        <v>68.2875</v>
      </c>
    </row>
    <row r="43" s="457" customFormat="1" customHeight="1" spans="1:16">
      <c r="A43" s="220" t="s">
        <v>13315</v>
      </c>
      <c r="B43" s="472" t="s">
        <v>13316</v>
      </c>
      <c r="C43" s="220">
        <v>50009</v>
      </c>
      <c r="D43" s="221" t="s">
        <v>13317</v>
      </c>
      <c r="E43" s="473" t="s">
        <v>589</v>
      </c>
      <c r="F43" s="220" t="s">
        <v>13237</v>
      </c>
      <c r="G43" s="476" t="s">
        <v>420</v>
      </c>
      <c r="H43" s="220" t="s">
        <v>13241</v>
      </c>
      <c r="I43" s="220" t="s">
        <v>28</v>
      </c>
      <c r="J43" s="220" t="s">
        <v>327</v>
      </c>
      <c r="K43" s="482">
        <v>40433997.1864</v>
      </c>
      <c r="L43" s="482">
        <v>4652414.5907</v>
      </c>
      <c r="M43" s="476" t="s">
        <v>147</v>
      </c>
      <c r="N43" s="483">
        <v>28</v>
      </c>
      <c r="O43" s="484">
        <v>11.25</v>
      </c>
      <c r="P43" s="485">
        <f t="shared" si="0"/>
        <v>315</v>
      </c>
    </row>
    <row r="44" s="457" customFormat="1" customHeight="1" spans="1:16">
      <c r="A44" s="220" t="s">
        <v>13315</v>
      </c>
      <c r="B44" s="472" t="s">
        <v>13316</v>
      </c>
      <c r="C44" s="220">
        <v>50009</v>
      </c>
      <c r="D44" s="221" t="s">
        <v>13318</v>
      </c>
      <c r="E44" s="473" t="s">
        <v>589</v>
      </c>
      <c r="F44" s="220" t="s">
        <v>13237</v>
      </c>
      <c r="G44" s="476" t="s">
        <v>518</v>
      </c>
      <c r="H44" s="220" t="s">
        <v>13241</v>
      </c>
      <c r="I44" s="220" t="s">
        <v>28</v>
      </c>
      <c r="J44" s="220" t="s">
        <v>327</v>
      </c>
      <c r="K44" s="482">
        <v>40433838.7508</v>
      </c>
      <c r="L44" s="482">
        <v>4652426.18412</v>
      </c>
      <c r="M44" s="487" t="s">
        <v>147</v>
      </c>
      <c r="N44" s="483">
        <v>17.73</v>
      </c>
      <c r="O44" s="484">
        <v>11.25</v>
      </c>
      <c r="P44" s="485">
        <f t="shared" si="0"/>
        <v>199.4625</v>
      </c>
    </row>
    <row r="45" s="457" customFormat="1" customHeight="1" spans="1:16">
      <c r="A45" s="220" t="s">
        <v>13315</v>
      </c>
      <c r="B45" s="472" t="s">
        <v>13316</v>
      </c>
      <c r="C45" s="220">
        <v>50009</v>
      </c>
      <c r="D45" s="221" t="s">
        <v>13317</v>
      </c>
      <c r="E45" s="473" t="s">
        <v>589</v>
      </c>
      <c r="F45" s="220" t="s">
        <v>13237</v>
      </c>
      <c r="G45" s="476" t="s">
        <v>519</v>
      </c>
      <c r="H45" s="220" t="s">
        <v>13241</v>
      </c>
      <c r="I45" s="220" t="s">
        <v>28</v>
      </c>
      <c r="J45" s="220" t="s">
        <v>327</v>
      </c>
      <c r="K45" s="482">
        <v>40433890.4038</v>
      </c>
      <c r="L45" s="482">
        <v>4652347.77881</v>
      </c>
      <c r="M45" s="487" t="s">
        <v>147</v>
      </c>
      <c r="N45" s="483">
        <v>1.63640179910045</v>
      </c>
      <c r="O45" s="484">
        <v>11.25</v>
      </c>
      <c r="P45" s="485">
        <f t="shared" si="0"/>
        <v>18.4095202398801</v>
      </c>
    </row>
    <row r="46" s="457" customFormat="1" customHeight="1" spans="1:16">
      <c r="A46" s="220" t="s">
        <v>13315</v>
      </c>
      <c r="B46" s="472" t="s">
        <v>13316</v>
      </c>
      <c r="C46" s="220">
        <v>50009</v>
      </c>
      <c r="D46" s="221" t="s">
        <v>13317</v>
      </c>
      <c r="E46" s="473" t="s">
        <v>589</v>
      </c>
      <c r="F46" s="220" t="s">
        <v>13237</v>
      </c>
      <c r="G46" s="476" t="s">
        <v>604</v>
      </c>
      <c r="H46" s="220" t="s">
        <v>13241</v>
      </c>
      <c r="I46" s="220" t="s">
        <v>28</v>
      </c>
      <c r="J46" s="220" t="s">
        <v>327</v>
      </c>
      <c r="K46" s="482">
        <v>40434016.4786</v>
      </c>
      <c r="L46" s="482">
        <v>4652483.86976</v>
      </c>
      <c r="M46" s="487" t="s">
        <v>147</v>
      </c>
      <c r="N46" s="483">
        <v>21.38</v>
      </c>
      <c r="O46" s="484">
        <v>11.25</v>
      </c>
      <c r="P46" s="485">
        <f t="shared" si="0"/>
        <v>240.525</v>
      </c>
    </row>
    <row r="47" s="457" customFormat="1" customHeight="1" spans="1:16">
      <c r="A47" s="220" t="s">
        <v>13315</v>
      </c>
      <c r="B47" s="472" t="s">
        <v>13316</v>
      </c>
      <c r="C47" s="220">
        <v>50009</v>
      </c>
      <c r="D47" s="221" t="s">
        <v>13317</v>
      </c>
      <c r="E47" s="473" t="s">
        <v>589</v>
      </c>
      <c r="F47" s="220" t="s">
        <v>13237</v>
      </c>
      <c r="G47" s="476" t="s">
        <v>1322</v>
      </c>
      <c r="H47" s="220" t="s">
        <v>13241</v>
      </c>
      <c r="I47" s="220" t="s">
        <v>28</v>
      </c>
      <c r="J47" s="220" t="s">
        <v>327</v>
      </c>
      <c r="K47" s="482">
        <v>40433902.5935</v>
      </c>
      <c r="L47" s="482">
        <v>4652330.84901</v>
      </c>
      <c r="M47" s="487" t="s">
        <v>147</v>
      </c>
      <c r="N47" s="483">
        <v>0.674152923538231</v>
      </c>
      <c r="O47" s="484">
        <v>11.25</v>
      </c>
      <c r="P47" s="485">
        <f t="shared" si="0"/>
        <v>7.5842203898051</v>
      </c>
    </row>
    <row r="48" s="457" customFormat="1" customHeight="1" spans="1:16">
      <c r="A48" s="220" t="s">
        <v>13315</v>
      </c>
      <c r="B48" s="472" t="s">
        <v>13316</v>
      </c>
      <c r="C48" s="220">
        <v>50009</v>
      </c>
      <c r="D48" s="221" t="s">
        <v>13318</v>
      </c>
      <c r="E48" s="473" t="s">
        <v>589</v>
      </c>
      <c r="F48" s="220" t="s">
        <v>13237</v>
      </c>
      <c r="G48" s="476" t="s">
        <v>516</v>
      </c>
      <c r="H48" s="220" t="s">
        <v>13241</v>
      </c>
      <c r="I48" s="220" t="s">
        <v>28</v>
      </c>
      <c r="J48" s="220" t="s">
        <v>327</v>
      </c>
      <c r="K48" s="482">
        <v>40433915.5881</v>
      </c>
      <c r="L48" s="482">
        <v>4652602.33707</v>
      </c>
      <c r="M48" s="487" t="s">
        <v>147</v>
      </c>
      <c r="N48" s="483">
        <v>35.74</v>
      </c>
      <c r="O48" s="484">
        <v>11.25</v>
      </c>
      <c r="P48" s="485">
        <f t="shared" si="0"/>
        <v>402.075</v>
      </c>
    </row>
    <row r="49" s="457" customFormat="1" customHeight="1" spans="1:16">
      <c r="A49" s="220" t="s">
        <v>13315</v>
      </c>
      <c r="B49" s="472" t="s">
        <v>13316</v>
      </c>
      <c r="C49" s="220">
        <v>50009</v>
      </c>
      <c r="D49" s="221" t="s">
        <v>13317</v>
      </c>
      <c r="E49" s="473" t="s">
        <v>589</v>
      </c>
      <c r="F49" s="220" t="s">
        <v>13237</v>
      </c>
      <c r="G49" s="476" t="s">
        <v>602</v>
      </c>
      <c r="H49" s="220" t="s">
        <v>13241</v>
      </c>
      <c r="I49" s="220" t="s">
        <v>28</v>
      </c>
      <c r="J49" s="220" t="s">
        <v>327</v>
      </c>
      <c r="K49" s="482">
        <v>40433995.2302</v>
      </c>
      <c r="L49" s="482">
        <v>4652507.27473</v>
      </c>
      <c r="M49" s="476" t="s">
        <v>147</v>
      </c>
      <c r="N49" s="483">
        <v>10.0495502248876</v>
      </c>
      <c r="O49" s="484">
        <v>11.25</v>
      </c>
      <c r="P49" s="485">
        <f t="shared" si="0"/>
        <v>113.057440029985</v>
      </c>
    </row>
    <row r="50" s="457" customFormat="1" customHeight="1" spans="1:16">
      <c r="A50" s="220" t="s">
        <v>13315</v>
      </c>
      <c r="B50" s="472" t="s">
        <v>13316</v>
      </c>
      <c r="C50" s="220">
        <v>50009</v>
      </c>
      <c r="D50" s="221" t="s">
        <v>13318</v>
      </c>
      <c r="E50" s="473" t="s">
        <v>589</v>
      </c>
      <c r="F50" s="220" t="s">
        <v>13237</v>
      </c>
      <c r="G50" s="476" t="s">
        <v>414</v>
      </c>
      <c r="H50" s="220" t="s">
        <v>13241</v>
      </c>
      <c r="I50" s="220" t="s">
        <v>28</v>
      </c>
      <c r="J50" s="220" t="s">
        <v>327</v>
      </c>
      <c r="K50" s="482">
        <v>40433844.7771</v>
      </c>
      <c r="L50" s="482">
        <v>4652573.09146</v>
      </c>
      <c r="M50" s="476" t="s">
        <v>147</v>
      </c>
      <c r="N50" s="483">
        <v>0.743073463268366</v>
      </c>
      <c r="O50" s="484">
        <v>11.25</v>
      </c>
      <c r="P50" s="485">
        <f t="shared" si="0"/>
        <v>8.35957646176911</v>
      </c>
    </row>
    <row r="51" s="457" customFormat="1" customHeight="1" spans="1:16">
      <c r="A51" s="220" t="s">
        <v>13315</v>
      </c>
      <c r="B51" s="472" t="s">
        <v>13316</v>
      </c>
      <c r="C51" s="220">
        <v>50009</v>
      </c>
      <c r="D51" s="221" t="s">
        <v>13318</v>
      </c>
      <c r="E51" s="473" t="s">
        <v>589</v>
      </c>
      <c r="F51" s="220" t="s">
        <v>13237</v>
      </c>
      <c r="G51" s="476" t="s">
        <v>601</v>
      </c>
      <c r="H51" s="220" t="s">
        <v>13241</v>
      </c>
      <c r="I51" s="220" t="s">
        <v>28</v>
      </c>
      <c r="J51" s="220" t="s">
        <v>327</v>
      </c>
      <c r="K51" s="482">
        <v>40433964.4713</v>
      </c>
      <c r="L51" s="482">
        <v>4652700.75651</v>
      </c>
      <c r="M51" s="487" t="s">
        <v>147</v>
      </c>
      <c r="N51" s="483">
        <v>11.14</v>
      </c>
      <c r="O51" s="484">
        <v>11.25</v>
      </c>
      <c r="P51" s="485">
        <f t="shared" si="0"/>
        <v>125.325</v>
      </c>
    </row>
    <row r="52" s="457" customFormat="1" customHeight="1" spans="1:16">
      <c r="A52" s="220" t="s">
        <v>13315</v>
      </c>
      <c r="B52" s="472" t="s">
        <v>13316</v>
      </c>
      <c r="C52" s="220">
        <v>50009</v>
      </c>
      <c r="D52" s="221" t="s">
        <v>13318</v>
      </c>
      <c r="E52" s="473" t="s">
        <v>589</v>
      </c>
      <c r="F52" s="220" t="s">
        <v>13237</v>
      </c>
      <c r="G52" s="476" t="s">
        <v>13247</v>
      </c>
      <c r="H52" s="220" t="s">
        <v>13241</v>
      </c>
      <c r="I52" s="220" t="s">
        <v>28</v>
      </c>
      <c r="J52" s="220" t="s">
        <v>327</v>
      </c>
      <c r="K52" s="482">
        <v>40434036.1462</v>
      </c>
      <c r="L52" s="482">
        <v>4652622.56591</v>
      </c>
      <c r="M52" s="487" t="s">
        <v>147</v>
      </c>
      <c r="N52" s="483">
        <v>0.282808783826087</v>
      </c>
      <c r="O52" s="484">
        <v>11.25</v>
      </c>
      <c r="P52" s="485">
        <f t="shared" si="0"/>
        <v>3.18159881804348</v>
      </c>
    </row>
    <row r="53" s="457" customFormat="1" customHeight="1" spans="1:16">
      <c r="A53" s="220" t="s">
        <v>13319</v>
      </c>
      <c r="B53" s="472" t="s">
        <v>13320</v>
      </c>
      <c r="C53" s="220">
        <v>50008</v>
      </c>
      <c r="D53" s="221" t="s">
        <v>13321</v>
      </c>
      <c r="E53" s="473" t="s">
        <v>589</v>
      </c>
      <c r="F53" s="220" t="s">
        <v>13237</v>
      </c>
      <c r="G53" s="476" t="s">
        <v>418</v>
      </c>
      <c r="H53" s="220" t="s">
        <v>13241</v>
      </c>
      <c r="I53" s="220" t="s">
        <v>28</v>
      </c>
      <c r="J53" s="220" t="s">
        <v>327</v>
      </c>
      <c r="K53" s="482">
        <v>40434316.6458</v>
      </c>
      <c r="L53" s="482">
        <v>4652435.72485</v>
      </c>
      <c r="M53" s="487" t="s">
        <v>147</v>
      </c>
      <c r="N53" s="483">
        <v>80.44</v>
      </c>
      <c r="O53" s="484">
        <v>11.25</v>
      </c>
      <c r="P53" s="485">
        <f t="shared" si="0"/>
        <v>904.95</v>
      </c>
    </row>
    <row r="54" s="457" customFormat="1" customHeight="1" spans="1:16">
      <c r="A54" s="220" t="s">
        <v>13319</v>
      </c>
      <c r="B54" s="472" t="s">
        <v>13320</v>
      </c>
      <c r="C54" s="220">
        <v>50008</v>
      </c>
      <c r="D54" s="221" t="s">
        <v>13321</v>
      </c>
      <c r="E54" s="473" t="s">
        <v>589</v>
      </c>
      <c r="F54" s="220" t="s">
        <v>13237</v>
      </c>
      <c r="G54" s="476" t="s">
        <v>1355</v>
      </c>
      <c r="H54" s="220" t="s">
        <v>13241</v>
      </c>
      <c r="I54" s="220" t="s">
        <v>28</v>
      </c>
      <c r="J54" s="220" t="s">
        <v>327</v>
      </c>
      <c r="K54" s="482">
        <v>40434432.0497</v>
      </c>
      <c r="L54" s="482">
        <v>4652465.87451</v>
      </c>
      <c r="M54" s="476" t="s">
        <v>147</v>
      </c>
      <c r="N54" s="483">
        <v>30.24</v>
      </c>
      <c r="O54" s="484">
        <v>11.25</v>
      </c>
      <c r="P54" s="485">
        <f t="shared" si="0"/>
        <v>340.2</v>
      </c>
    </row>
    <row r="55" s="457" customFormat="1" customHeight="1" spans="1:16">
      <c r="A55" s="220" t="s">
        <v>13319</v>
      </c>
      <c r="B55" s="472" t="s">
        <v>13320</v>
      </c>
      <c r="C55" s="220">
        <v>50008</v>
      </c>
      <c r="D55" s="221" t="s">
        <v>13321</v>
      </c>
      <c r="E55" s="473" t="s">
        <v>589</v>
      </c>
      <c r="F55" s="220" t="s">
        <v>13237</v>
      </c>
      <c r="G55" s="476" t="s">
        <v>525</v>
      </c>
      <c r="H55" s="220" t="s">
        <v>1101</v>
      </c>
      <c r="I55" s="220" t="s">
        <v>28</v>
      </c>
      <c r="J55" s="220" t="s">
        <v>29</v>
      </c>
      <c r="K55" s="482">
        <v>40434392.0618</v>
      </c>
      <c r="L55" s="482">
        <v>4652209.16268</v>
      </c>
      <c r="M55" s="476" t="s">
        <v>147</v>
      </c>
      <c r="N55" s="483">
        <v>14.8772713643178</v>
      </c>
      <c r="O55" s="484">
        <v>11.25</v>
      </c>
      <c r="P55" s="485">
        <f t="shared" si="0"/>
        <v>167.369302848576</v>
      </c>
    </row>
    <row r="56" s="457" customFormat="1" customHeight="1" spans="1:16">
      <c r="A56" s="220" t="s">
        <v>13319</v>
      </c>
      <c r="B56" s="472" t="s">
        <v>13320</v>
      </c>
      <c r="C56" s="220">
        <v>50008</v>
      </c>
      <c r="D56" s="221" t="s">
        <v>13313</v>
      </c>
      <c r="E56" s="473" t="s">
        <v>589</v>
      </c>
      <c r="F56" s="220" t="s">
        <v>13237</v>
      </c>
      <c r="G56" s="221" t="s">
        <v>1413</v>
      </c>
      <c r="H56" s="220" t="s">
        <v>1101</v>
      </c>
      <c r="I56" s="220" t="s">
        <v>28</v>
      </c>
      <c r="J56" s="220" t="s">
        <v>29</v>
      </c>
      <c r="K56" s="482">
        <v>40434297.7584</v>
      </c>
      <c r="L56" s="482">
        <v>4652154.70736</v>
      </c>
      <c r="M56" s="474" t="s">
        <v>13244</v>
      </c>
      <c r="N56" s="484">
        <v>19.7464</v>
      </c>
      <c r="O56" s="484">
        <v>11.25</v>
      </c>
      <c r="P56" s="485">
        <f t="shared" si="0"/>
        <v>222.147</v>
      </c>
    </row>
    <row r="57" s="457" customFormat="1" customHeight="1" spans="1:16">
      <c r="A57" s="220" t="s">
        <v>13305</v>
      </c>
      <c r="B57" s="472" t="s">
        <v>13306</v>
      </c>
      <c r="C57" s="220">
        <v>50231</v>
      </c>
      <c r="D57" s="221" t="s">
        <v>13322</v>
      </c>
      <c r="E57" s="473" t="s">
        <v>589</v>
      </c>
      <c r="F57" s="220" t="s">
        <v>13237</v>
      </c>
      <c r="G57" s="476" t="s">
        <v>552</v>
      </c>
      <c r="H57" s="220" t="s">
        <v>13241</v>
      </c>
      <c r="I57" s="220" t="s">
        <v>28</v>
      </c>
      <c r="J57" s="220" t="s">
        <v>327</v>
      </c>
      <c r="K57" s="482">
        <v>40433810.6052</v>
      </c>
      <c r="L57" s="482">
        <v>4651279.91043</v>
      </c>
      <c r="M57" s="487" t="s">
        <v>147</v>
      </c>
      <c r="N57" s="483">
        <v>2.36221889055472</v>
      </c>
      <c r="O57" s="484">
        <v>11.25</v>
      </c>
      <c r="P57" s="485">
        <f t="shared" si="0"/>
        <v>26.5749625187406</v>
      </c>
    </row>
    <row r="58" s="457" customFormat="1" customHeight="1" spans="1:16">
      <c r="A58" s="220" t="s">
        <v>13305</v>
      </c>
      <c r="B58" s="472" t="s">
        <v>13306</v>
      </c>
      <c r="C58" s="220">
        <v>50231</v>
      </c>
      <c r="D58" s="221" t="s">
        <v>13322</v>
      </c>
      <c r="E58" s="473" t="s">
        <v>589</v>
      </c>
      <c r="F58" s="220" t="s">
        <v>13237</v>
      </c>
      <c r="G58" s="476" t="s">
        <v>483</v>
      </c>
      <c r="H58" s="220" t="s">
        <v>13241</v>
      </c>
      <c r="I58" s="220" t="s">
        <v>28</v>
      </c>
      <c r="J58" s="220" t="s">
        <v>327</v>
      </c>
      <c r="K58" s="482">
        <v>40433782.3611</v>
      </c>
      <c r="L58" s="482">
        <v>4651267.80631</v>
      </c>
      <c r="M58" s="487" t="s">
        <v>147</v>
      </c>
      <c r="N58" s="483">
        <v>1.21059970014993</v>
      </c>
      <c r="O58" s="484">
        <v>11.25</v>
      </c>
      <c r="P58" s="485">
        <f t="shared" si="0"/>
        <v>13.6192466266867</v>
      </c>
    </row>
    <row r="59" s="457" customFormat="1" customHeight="1" spans="1:16">
      <c r="A59" s="220" t="s">
        <v>13305</v>
      </c>
      <c r="B59" s="472" t="s">
        <v>13306</v>
      </c>
      <c r="C59" s="220">
        <v>50231</v>
      </c>
      <c r="D59" s="221" t="s">
        <v>13322</v>
      </c>
      <c r="E59" s="473" t="s">
        <v>589</v>
      </c>
      <c r="F59" s="220" t="s">
        <v>13237</v>
      </c>
      <c r="G59" s="476" t="s">
        <v>540</v>
      </c>
      <c r="H59" s="220" t="s">
        <v>13241</v>
      </c>
      <c r="I59" s="220" t="s">
        <v>28</v>
      </c>
      <c r="J59" s="220" t="s">
        <v>327</v>
      </c>
      <c r="K59" s="482">
        <v>40433931.7232</v>
      </c>
      <c r="L59" s="482">
        <v>4651386.19795</v>
      </c>
      <c r="M59" s="487" t="s">
        <v>147</v>
      </c>
      <c r="N59" s="483">
        <v>152.17</v>
      </c>
      <c r="O59" s="484">
        <v>11.25</v>
      </c>
      <c r="P59" s="485">
        <f t="shared" si="0"/>
        <v>1711.9125</v>
      </c>
    </row>
    <row r="60" s="457" customFormat="1" customHeight="1" spans="1:16">
      <c r="A60" s="220" t="s">
        <v>13305</v>
      </c>
      <c r="B60" s="472" t="s">
        <v>13306</v>
      </c>
      <c r="C60" s="220">
        <v>50231</v>
      </c>
      <c r="D60" s="221" t="s">
        <v>13322</v>
      </c>
      <c r="E60" s="473" t="s">
        <v>589</v>
      </c>
      <c r="F60" s="220" t="s">
        <v>13237</v>
      </c>
      <c r="G60" s="476" t="s">
        <v>566</v>
      </c>
      <c r="H60" s="220" t="s">
        <v>13241</v>
      </c>
      <c r="I60" s="220" t="s">
        <v>28</v>
      </c>
      <c r="J60" s="220" t="s">
        <v>327</v>
      </c>
      <c r="K60" s="482">
        <v>40434122.6343</v>
      </c>
      <c r="L60" s="482">
        <v>4651662.86441</v>
      </c>
      <c r="M60" s="474" t="s">
        <v>13244</v>
      </c>
      <c r="N60" s="483">
        <v>132.33</v>
      </c>
      <c r="O60" s="484">
        <v>11.25</v>
      </c>
      <c r="P60" s="485">
        <f t="shared" si="0"/>
        <v>1488.7125</v>
      </c>
    </row>
    <row r="61" s="457" customFormat="1" customHeight="1" spans="1:16">
      <c r="A61" s="220" t="s">
        <v>13305</v>
      </c>
      <c r="B61" s="472" t="s">
        <v>13306</v>
      </c>
      <c r="C61" s="220">
        <v>50231</v>
      </c>
      <c r="D61" s="221" t="s">
        <v>13322</v>
      </c>
      <c r="E61" s="473" t="s">
        <v>589</v>
      </c>
      <c r="F61" s="220" t="s">
        <v>13237</v>
      </c>
      <c r="G61" s="476" t="s">
        <v>544</v>
      </c>
      <c r="H61" s="220" t="s">
        <v>13241</v>
      </c>
      <c r="I61" s="220" t="s">
        <v>28</v>
      </c>
      <c r="J61" s="220" t="s">
        <v>327</v>
      </c>
      <c r="K61" s="482">
        <v>40433810.8584</v>
      </c>
      <c r="L61" s="482">
        <v>4651532.5795</v>
      </c>
      <c r="M61" s="487" t="s">
        <v>147</v>
      </c>
      <c r="N61" s="483">
        <v>1.74017991004498</v>
      </c>
      <c r="O61" s="484">
        <v>11.25</v>
      </c>
      <c r="P61" s="485">
        <f t="shared" si="0"/>
        <v>19.577023988006</v>
      </c>
    </row>
    <row r="62" s="457" customFormat="1" customHeight="1" spans="1:16">
      <c r="A62" s="220" t="s">
        <v>13305</v>
      </c>
      <c r="B62" s="472" t="s">
        <v>13306</v>
      </c>
      <c r="C62" s="220">
        <v>50231</v>
      </c>
      <c r="D62" s="221" t="s">
        <v>13323</v>
      </c>
      <c r="E62" s="473" t="s">
        <v>589</v>
      </c>
      <c r="F62" s="220" t="s">
        <v>13237</v>
      </c>
      <c r="G62" s="476" t="s">
        <v>13248</v>
      </c>
      <c r="H62" s="220" t="s">
        <v>13241</v>
      </c>
      <c r="I62" s="220" t="s">
        <v>28</v>
      </c>
      <c r="J62" s="220" t="s">
        <v>327</v>
      </c>
      <c r="K62" s="482">
        <v>40432350.7679</v>
      </c>
      <c r="L62" s="482">
        <v>4649624.55859</v>
      </c>
      <c r="M62" s="476" t="s">
        <v>592</v>
      </c>
      <c r="N62" s="483">
        <v>225.96</v>
      </c>
      <c r="O62" s="484">
        <v>11.25</v>
      </c>
      <c r="P62" s="485">
        <f t="shared" si="0"/>
        <v>2542.05</v>
      </c>
    </row>
    <row r="63" s="457" customFormat="1" customHeight="1" spans="1:16">
      <c r="A63" s="220" t="s">
        <v>13305</v>
      </c>
      <c r="B63" s="472" t="s">
        <v>13306</v>
      </c>
      <c r="C63" s="220">
        <v>50231</v>
      </c>
      <c r="D63" s="221" t="s">
        <v>13324</v>
      </c>
      <c r="E63" s="473" t="s">
        <v>589</v>
      </c>
      <c r="F63" s="220" t="s">
        <v>13237</v>
      </c>
      <c r="G63" s="476" t="s">
        <v>13249</v>
      </c>
      <c r="H63" s="220" t="s">
        <v>13241</v>
      </c>
      <c r="I63" s="220" t="s">
        <v>28</v>
      </c>
      <c r="J63" s="220" t="s">
        <v>327</v>
      </c>
      <c r="K63" s="482">
        <v>40432483.7368</v>
      </c>
      <c r="L63" s="482">
        <v>4649981.39546</v>
      </c>
      <c r="M63" s="476" t="s">
        <v>592</v>
      </c>
      <c r="N63" s="483">
        <v>182.63</v>
      </c>
      <c r="O63" s="484">
        <v>11.25</v>
      </c>
      <c r="P63" s="485">
        <f t="shared" si="0"/>
        <v>2054.5875</v>
      </c>
    </row>
    <row r="64" s="457" customFormat="1" customHeight="1" spans="1:16">
      <c r="A64" s="220" t="s">
        <v>13305</v>
      </c>
      <c r="B64" s="472" t="s">
        <v>13306</v>
      </c>
      <c r="C64" s="220">
        <v>50226</v>
      </c>
      <c r="D64" s="221" t="s">
        <v>13325</v>
      </c>
      <c r="E64" s="473" t="s">
        <v>589</v>
      </c>
      <c r="F64" s="220" t="s">
        <v>13237</v>
      </c>
      <c r="G64" s="476" t="s">
        <v>13250</v>
      </c>
      <c r="H64" s="220" t="s">
        <v>13241</v>
      </c>
      <c r="I64" s="220" t="s">
        <v>28</v>
      </c>
      <c r="J64" s="220" t="s">
        <v>327</v>
      </c>
      <c r="K64" s="482">
        <v>40432609.4615</v>
      </c>
      <c r="L64" s="482">
        <v>4649754.37664</v>
      </c>
      <c r="M64" s="476" t="s">
        <v>592</v>
      </c>
      <c r="N64" s="483">
        <v>0.128155922038981</v>
      </c>
      <c r="O64" s="484">
        <v>11.25</v>
      </c>
      <c r="P64" s="485">
        <f t="shared" si="0"/>
        <v>1.44175412293853</v>
      </c>
    </row>
    <row r="65" s="456" customFormat="1" customHeight="1" spans="1:16">
      <c r="A65" s="220" t="s">
        <v>13305</v>
      </c>
      <c r="B65" s="472" t="s">
        <v>13306</v>
      </c>
      <c r="C65" s="220">
        <v>50226</v>
      </c>
      <c r="D65" s="221" t="s">
        <v>13326</v>
      </c>
      <c r="E65" s="473" t="s">
        <v>589</v>
      </c>
      <c r="F65" s="220" t="s">
        <v>13237</v>
      </c>
      <c r="G65" s="476" t="s">
        <v>13251</v>
      </c>
      <c r="H65" s="220" t="s">
        <v>13241</v>
      </c>
      <c r="I65" s="220" t="s">
        <v>28</v>
      </c>
      <c r="J65" s="220" t="s">
        <v>327</v>
      </c>
      <c r="K65" s="482">
        <v>40432703.2915</v>
      </c>
      <c r="L65" s="482">
        <v>4649870.12225</v>
      </c>
      <c r="M65" s="476" t="s">
        <v>592</v>
      </c>
      <c r="N65" s="483">
        <v>23.44</v>
      </c>
      <c r="O65" s="484">
        <v>11.25</v>
      </c>
      <c r="P65" s="485">
        <f t="shared" si="0"/>
        <v>263.7</v>
      </c>
    </row>
    <row r="66" s="457" customFormat="1" customHeight="1" spans="1:16">
      <c r="A66" s="220" t="s">
        <v>13305</v>
      </c>
      <c r="B66" s="472" t="s">
        <v>13306</v>
      </c>
      <c r="C66" s="220">
        <v>50226</v>
      </c>
      <c r="D66" s="221" t="s">
        <v>13327</v>
      </c>
      <c r="E66" s="473" t="s">
        <v>589</v>
      </c>
      <c r="F66" s="220" t="s">
        <v>13237</v>
      </c>
      <c r="G66" s="476" t="s">
        <v>13252</v>
      </c>
      <c r="H66" s="220" t="s">
        <v>13241</v>
      </c>
      <c r="I66" s="220" t="s">
        <v>28</v>
      </c>
      <c r="J66" s="220" t="s">
        <v>327</v>
      </c>
      <c r="K66" s="482">
        <v>40432350.7679</v>
      </c>
      <c r="L66" s="482">
        <v>4649624.55859</v>
      </c>
      <c r="M66" s="476" t="s">
        <v>592</v>
      </c>
      <c r="N66" s="483">
        <v>0.630029985007496</v>
      </c>
      <c r="O66" s="484">
        <v>11.25</v>
      </c>
      <c r="P66" s="485">
        <f t="shared" si="0"/>
        <v>7.08783733133433</v>
      </c>
    </row>
    <row r="67" s="457" customFormat="1" customHeight="1" spans="1:16">
      <c r="A67" s="220" t="s">
        <v>13305</v>
      </c>
      <c r="B67" s="472" t="s">
        <v>13306</v>
      </c>
      <c r="C67" s="220">
        <v>50225</v>
      </c>
      <c r="D67" s="221"/>
      <c r="E67" s="473" t="s">
        <v>589</v>
      </c>
      <c r="F67" s="220" t="s">
        <v>13237</v>
      </c>
      <c r="G67" s="476" t="s">
        <v>661</v>
      </c>
      <c r="H67" s="220" t="s">
        <v>13241</v>
      </c>
      <c r="I67" s="220" t="s">
        <v>28</v>
      </c>
      <c r="J67" s="220" t="s">
        <v>327</v>
      </c>
      <c r="K67" s="482">
        <v>40433226.7642</v>
      </c>
      <c r="L67" s="482">
        <v>4651378.67559</v>
      </c>
      <c r="M67" s="476" t="s">
        <v>592</v>
      </c>
      <c r="N67" s="483">
        <v>2.49599700149925</v>
      </c>
      <c r="O67" s="484">
        <v>11.25</v>
      </c>
      <c r="P67" s="485">
        <f t="shared" si="0"/>
        <v>28.0799662668666</v>
      </c>
    </row>
    <row r="68" s="457" customFormat="1" customHeight="1" spans="1:16">
      <c r="A68" s="220" t="s">
        <v>13305</v>
      </c>
      <c r="B68" s="472" t="s">
        <v>13306</v>
      </c>
      <c r="C68" s="220">
        <v>50225</v>
      </c>
      <c r="D68" s="221" t="s">
        <v>13323</v>
      </c>
      <c r="E68" s="473" t="s">
        <v>589</v>
      </c>
      <c r="F68" s="220" t="s">
        <v>13237</v>
      </c>
      <c r="G68" s="476" t="s">
        <v>1531</v>
      </c>
      <c r="H68" s="220" t="s">
        <v>13241</v>
      </c>
      <c r="I68" s="220" t="s">
        <v>28</v>
      </c>
      <c r="J68" s="220" t="s">
        <v>327</v>
      </c>
      <c r="K68" s="482">
        <v>40431702.4569</v>
      </c>
      <c r="L68" s="482">
        <v>4649549.1164</v>
      </c>
      <c r="M68" s="476" t="s">
        <v>592</v>
      </c>
      <c r="N68" s="483">
        <v>18.39</v>
      </c>
      <c r="O68" s="484">
        <v>11.25</v>
      </c>
      <c r="P68" s="485">
        <f t="shared" si="0"/>
        <v>206.8875</v>
      </c>
    </row>
    <row r="69" s="457" customFormat="1" customHeight="1" spans="1:16">
      <c r="A69" s="220" t="s">
        <v>13305</v>
      </c>
      <c r="B69" s="472" t="s">
        <v>13306</v>
      </c>
      <c r="C69" s="220">
        <v>50225</v>
      </c>
      <c r="D69" s="221" t="s">
        <v>13323</v>
      </c>
      <c r="E69" s="473" t="s">
        <v>589</v>
      </c>
      <c r="F69" s="220" t="s">
        <v>13237</v>
      </c>
      <c r="G69" s="476" t="s">
        <v>13253</v>
      </c>
      <c r="H69" s="220" t="s">
        <v>13241</v>
      </c>
      <c r="I69" s="220" t="s">
        <v>28</v>
      </c>
      <c r="J69" s="220" t="s">
        <v>327</v>
      </c>
      <c r="K69" s="482">
        <v>40432350.7679</v>
      </c>
      <c r="L69" s="482">
        <v>4649624.55859</v>
      </c>
      <c r="M69" s="476" t="s">
        <v>592</v>
      </c>
      <c r="N69" s="483">
        <v>0.295007496251874</v>
      </c>
      <c r="O69" s="484">
        <v>11.25</v>
      </c>
      <c r="P69" s="485">
        <f t="shared" si="0"/>
        <v>3.31883433283358</v>
      </c>
    </row>
    <row r="70" s="457" customFormat="1" customHeight="1" spans="1:16">
      <c r="A70" s="220" t="s">
        <v>13305</v>
      </c>
      <c r="B70" s="472" t="s">
        <v>13306</v>
      </c>
      <c r="C70" s="220">
        <v>50219</v>
      </c>
      <c r="D70" s="221" t="s">
        <v>13323</v>
      </c>
      <c r="E70" s="473" t="s">
        <v>589</v>
      </c>
      <c r="F70" s="220" t="s">
        <v>13237</v>
      </c>
      <c r="G70" s="476" t="s">
        <v>13254</v>
      </c>
      <c r="H70" s="220" t="s">
        <v>13241</v>
      </c>
      <c r="I70" s="220" t="s">
        <v>28</v>
      </c>
      <c r="J70" s="220" t="s">
        <v>327</v>
      </c>
      <c r="K70" s="482">
        <v>40431719.8156</v>
      </c>
      <c r="L70" s="482">
        <v>4649495.64725</v>
      </c>
      <c r="M70" s="476" t="s">
        <v>592</v>
      </c>
      <c r="N70" s="483">
        <v>8.6092203898051</v>
      </c>
      <c r="O70" s="484">
        <v>11.25</v>
      </c>
      <c r="P70" s="485">
        <f t="shared" si="0"/>
        <v>96.8537293853073</v>
      </c>
    </row>
    <row r="71" s="457" customFormat="1" customHeight="1" spans="1:16">
      <c r="A71" s="220" t="s">
        <v>13305</v>
      </c>
      <c r="B71" s="472" t="s">
        <v>13306</v>
      </c>
      <c r="C71" s="220">
        <v>50219</v>
      </c>
      <c r="D71" s="221" t="s">
        <v>13328</v>
      </c>
      <c r="E71" s="473" t="s">
        <v>589</v>
      </c>
      <c r="F71" s="220" t="s">
        <v>13237</v>
      </c>
      <c r="G71" s="476" t="s">
        <v>13255</v>
      </c>
      <c r="H71" s="220" t="s">
        <v>13241</v>
      </c>
      <c r="I71" s="220" t="s">
        <v>28</v>
      </c>
      <c r="J71" s="220" t="s">
        <v>327</v>
      </c>
      <c r="K71" s="482">
        <v>40432978.3935</v>
      </c>
      <c r="L71" s="482">
        <v>4649957.82478</v>
      </c>
      <c r="M71" s="476" t="s">
        <v>592</v>
      </c>
      <c r="N71" s="483">
        <v>23.81</v>
      </c>
      <c r="O71" s="484">
        <v>11.25</v>
      </c>
      <c r="P71" s="485">
        <f t="shared" si="0"/>
        <v>267.8625</v>
      </c>
    </row>
    <row r="72" s="457" customFormat="1" customHeight="1" spans="1:16">
      <c r="A72" s="220" t="s">
        <v>13305</v>
      </c>
      <c r="B72" s="472" t="s">
        <v>13306</v>
      </c>
      <c r="C72" s="220">
        <v>50219</v>
      </c>
      <c r="D72" s="221" t="s">
        <v>13326</v>
      </c>
      <c r="E72" s="473" t="s">
        <v>589</v>
      </c>
      <c r="F72" s="220" t="s">
        <v>13237</v>
      </c>
      <c r="G72" s="476" t="s">
        <v>13256</v>
      </c>
      <c r="H72" s="220" t="s">
        <v>13241</v>
      </c>
      <c r="I72" s="220" t="s">
        <v>28</v>
      </c>
      <c r="J72" s="220" t="s">
        <v>327</v>
      </c>
      <c r="K72" s="482">
        <v>40432673.7989</v>
      </c>
      <c r="L72" s="482">
        <v>4649730.82762</v>
      </c>
      <c r="M72" s="476" t="s">
        <v>592</v>
      </c>
      <c r="N72" s="483">
        <v>44.34</v>
      </c>
      <c r="O72" s="484">
        <v>11.25</v>
      </c>
      <c r="P72" s="485">
        <f t="shared" ref="P72:P135" si="1">N72*11.25</f>
        <v>498.825</v>
      </c>
    </row>
    <row r="73" s="457" customFormat="1" customHeight="1" spans="1:16">
      <c r="A73" s="220" t="s">
        <v>13305</v>
      </c>
      <c r="B73" s="472" t="s">
        <v>13306</v>
      </c>
      <c r="C73" s="220">
        <v>50219</v>
      </c>
      <c r="D73" s="221" t="s">
        <v>13329</v>
      </c>
      <c r="E73" s="473" t="s">
        <v>589</v>
      </c>
      <c r="F73" s="220" t="s">
        <v>13237</v>
      </c>
      <c r="G73" s="476" t="s">
        <v>13257</v>
      </c>
      <c r="H73" s="220" t="s">
        <v>13241</v>
      </c>
      <c r="I73" s="220" t="s">
        <v>28</v>
      </c>
      <c r="J73" s="220" t="s">
        <v>327</v>
      </c>
      <c r="K73" s="482">
        <v>40433049.6527</v>
      </c>
      <c r="L73" s="482">
        <v>4650237.82661</v>
      </c>
      <c r="M73" s="476" t="s">
        <v>592</v>
      </c>
      <c r="N73" s="483">
        <v>6.66</v>
      </c>
      <c r="O73" s="484">
        <v>11.25</v>
      </c>
      <c r="P73" s="485">
        <f t="shared" si="1"/>
        <v>74.925</v>
      </c>
    </row>
    <row r="74" s="457" customFormat="1" customHeight="1" spans="1:16">
      <c r="A74" s="220" t="s">
        <v>13305</v>
      </c>
      <c r="B74" s="472" t="s">
        <v>13306</v>
      </c>
      <c r="C74" s="220">
        <v>50219</v>
      </c>
      <c r="D74" s="221" t="s">
        <v>13329</v>
      </c>
      <c r="E74" s="473" t="s">
        <v>589</v>
      </c>
      <c r="F74" s="220" t="s">
        <v>13237</v>
      </c>
      <c r="G74" s="476" t="s">
        <v>1581</v>
      </c>
      <c r="H74" s="220" t="s">
        <v>13241</v>
      </c>
      <c r="I74" s="220" t="s">
        <v>28</v>
      </c>
      <c r="J74" s="220" t="s">
        <v>327</v>
      </c>
      <c r="K74" s="482">
        <v>40433077.2484</v>
      </c>
      <c r="L74" s="482">
        <v>4650286.8642</v>
      </c>
      <c r="M74" s="476" t="s">
        <v>592</v>
      </c>
      <c r="N74" s="483">
        <v>23.41</v>
      </c>
      <c r="O74" s="484">
        <v>11.25</v>
      </c>
      <c r="P74" s="485">
        <f t="shared" si="1"/>
        <v>263.3625</v>
      </c>
    </row>
    <row r="75" s="456" customFormat="1" customHeight="1" spans="1:16">
      <c r="A75" s="220" t="s">
        <v>13305</v>
      </c>
      <c r="B75" s="472" t="s">
        <v>13306</v>
      </c>
      <c r="C75" s="220">
        <v>50225</v>
      </c>
      <c r="D75" s="221" t="s">
        <v>13328</v>
      </c>
      <c r="E75" s="473" t="s">
        <v>589</v>
      </c>
      <c r="F75" s="220" t="s">
        <v>13237</v>
      </c>
      <c r="G75" s="476" t="s">
        <v>13258</v>
      </c>
      <c r="H75" s="220" t="s">
        <v>13241</v>
      </c>
      <c r="I75" s="220" t="s">
        <v>28</v>
      </c>
      <c r="J75" s="220" t="s">
        <v>327</v>
      </c>
      <c r="K75" s="482">
        <v>40433138.1028</v>
      </c>
      <c r="L75" s="482">
        <v>4650122.2793</v>
      </c>
      <c r="M75" s="476" t="s">
        <v>592</v>
      </c>
      <c r="N75" s="483">
        <v>153.06</v>
      </c>
      <c r="O75" s="484">
        <v>11.25</v>
      </c>
      <c r="P75" s="485">
        <f t="shared" si="1"/>
        <v>1721.925</v>
      </c>
    </row>
    <row r="76" s="457" customFormat="1" customHeight="1" spans="1:16">
      <c r="A76" s="220" t="s">
        <v>13305</v>
      </c>
      <c r="B76" s="472" t="s">
        <v>13306</v>
      </c>
      <c r="C76" s="220">
        <v>50225</v>
      </c>
      <c r="D76" s="221" t="s">
        <v>13330</v>
      </c>
      <c r="E76" s="473" t="s">
        <v>589</v>
      </c>
      <c r="F76" s="220" t="s">
        <v>13237</v>
      </c>
      <c r="G76" s="476" t="s">
        <v>1348</v>
      </c>
      <c r="H76" s="220" t="s">
        <v>13241</v>
      </c>
      <c r="I76" s="220" t="s">
        <v>28</v>
      </c>
      <c r="J76" s="220" t="s">
        <v>327</v>
      </c>
      <c r="K76" s="482">
        <v>40433677.065</v>
      </c>
      <c r="L76" s="482">
        <v>4652133.91558</v>
      </c>
      <c r="M76" s="476" t="s">
        <v>147</v>
      </c>
      <c r="N76" s="483">
        <v>65.82</v>
      </c>
      <c r="O76" s="484">
        <v>11.25</v>
      </c>
      <c r="P76" s="485">
        <f t="shared" si="1"/>
        <v>740.475</v>
      </c>
    </row>
    <row r="77" s="457" customFormat="1" customHeight="1" spans="1:16">
      <c r="A77" s="220" t="s">
        <v>13305</v>
      </c>
      <c r="B77" s="472" t="s">
        <v>13306</v>
      </c>
      <c r="C77" s="220">
        <v>50226</v>
      </c>
      <c r="D77" s="221"/>
      <c r="E77" s="473" t="s">
        <v>589</v>
      </c>
      <c r="F77" s="220" t="s">
        <v>13237</v>
      </c>
      <c r="G77" s="476" t="s">
        <v>1299</v>
      </c>
      <c r="H77" s="220" t="s">
        <v>1101</v>
      </c>
      <c r="I77" s="220" t="s">
        <v>28</v>
      </c>
      <c r="J77" s="220" t="s">
        <v>58</v>
      </c>
      <c r="K77" s="482">
        <v>40433317.4778</v>
      </c>
      <c r="L77" s="482">
        <v>4651783.47284</v>
      </c>
      <c r="M77" s="476" t="s">
        <v>592</v>
      </c>
      <c r="N77" s="483">
        <v>2.70743628185907</v>
      </c>
      <c r="O77" s="484">
        <v>11.25</v>
      </c>
      <c r="P77" s="485">
        <f t="shared" si="1"/>
        <v>30.4586581709145</v>
      </c>
    </row>
    <row r="78" s="457" customFormat="1" customHeight="1" spans="1:16">
      <c r="A78" s="220" t="s">
        <v>13305</v>
      </c>
      <c r="B78" s="472" t="s">
        <v>13306</v>
      </c>
      <c r="C78" s="220">
        <v>50226</v>
      </c>
      <c r="D78" s="221" t="s">
        <v>13331</v>
      </c>
      <c r="E78" s="473" t="s">
        <v>589</v>
      </c>
      <c r="F78" s="220" t="s">
        <v>13237</v>
      </c>
      <c r="G78" s="476" t="s">
        <v>672</v>
      </c>
      <c r="H78" s="220" t="s">
        <v>13241</v>
      </c>
      <c r="I78" s="220" t="s">
        <v>28</v>
      </c>
      <c r="J78" s="220" t="s">
        <v>327</v>
      </c>
      <c r="K78" s="482">
        <v>40434024.7012</v>
      </c>
      <c r="L78" s="482">
        <v>4650829.5263</v>
      </c>
      <c r="M78" s="476" t="s">
        <v>592</v>
      </c>
      <c r="N78" s="483">
        <v>10.9580059970015</v>
      </c>
      <c r="O78" s="484">
        <v>11.25</v>
      </c>
      <c r="P78" s="485">
        <f t="shared" si="1"/>
        <v>123.277567466267</v>
      </c>
    </row>
    <row r="79" s="457" customFormat="1" customHeight="1" spans="1:16">
      <c r="A79" s="220" t="s">
        <v>13305</v>
      </c>
      <c r="B79" s="472" t="s">
        <v>13306</v>
      </c>
      <c r="C79" s="220">
        <v>50226</v>
      </c>
      <c r="D79" s="221" t="s">
        <v>13323</v>
      </c>
      <c r="E79" s="473" t="s">
        <v>589</v>
      </c>
      <c r="F79" s="220" t="s">
        <v>13237</v>
      </c>
      <c r="G79" s="476" t="s">
        <v>13259</v>
      </c>
      <c r="H79" s="220" t="s">
        <v>13241</v>
      </c>
      <c r="I79" s="220" t="s">
        <v>28</v>
      </c>
      <c r="J79" s="220" t="s">
        <v>327</v>
      </c>
      <c r="K79" s="482">
        <v>40432436.0544</v>
      </c>
      <c r="L79" s="482">
        <v>4649550.2017</v>
      </c>
      <c r="M79" s="476" t="s">
        <v>592</v>
      </c>
      <c r="N79" s="483">
        <v>1.94092953523238</v>
      </c>
      <c r="O79" s="484">
        <v>11.25</v>
      </c>
      <c r="P79" s="485">
        <f t="shared" si="1"/>
        <v>21.8354572713643</v>
      </c>
    </row>
    <row r="80" s="457" customFormat="1" customHeight="1" spans="1:16">
      <c r="A80" s="220" t="s">
        <v>13305</v>
      </c>
      <c r="B80" s="472" t="s">
        <v>13306</v>
      </c>
      <c r="C80" s="220">
        <v>50231</v>
      </c>
      <c r="D80" s="221" t="s">
        <v>13332</v>
      </c>
      <c r="E80" s="473" t="s">
        <v>589</v>
      </c>
      <c r="F80" s="220" t="s">
        <v>13237</v>
      </c>
      <c r="G80" s="476" t="s">
        <v>424</v>
      </c>
      <c r="H80" s="220" t="s">
        <v>13241</v>
      </c>
      <c r="I80" s="220" t="s">
        <v>28</v>
      </c>
      <c r="J80" s="220" t="s">
        <v>327</v>
      </c>
      <c r="K80" s="482">
        <v>40433695.793</v>
      </c>
      <c r="L80" s="482">
        <v>4652308.68698</v>
      </c>
      <c r="M80" s="476" t="s">
        <v>147</v>
      </c>
      <c r="N80" s="483">
        <v>0.951874062968516</v>
      </c>
      <c r="O80" s="484">
        <v>11.25</v>
      </c>
      <c r="P80" s="485">
        <f t="shared" si="1"/>
        <v>10.7085832083958</v>
      </c>
    </row>
    <row r="81" s="457" customFormat="1" customHeight="1" spans="1:16">
      <c r="A81" s="220" t="s">
        <v>13305</v>
      </c>
      <c r="B81" s="472" t="s">
        <v>13306</v>
      </c>
      <c r="C81" s="220">
        <v>50231</v>
      </c>
      <c r="D81" s="221" t="s">
        <v>13331</v>
      </c>
      <c r="E81" s="473" t="s">
        <v>589</v>
      </c>
      <c r="F81" s="220" t="s">
        <v>13237</v>
      </c>
      <c r="G81" s="476" t="s">
        <v>1160</v>
      </c>
      <c r="H81" s="220" t="s">
        <v>13241</v>
      </c>
      <c r="I81" s="220" t="s">
        <v>28</v>
      </c>
      <c r="J81" s="220" t="s">
        <v>327</v>
      </c>
      <c r="K81" s="482">
        <v>40434141.5733</v>
      </c>
      <c r="L81" s="482">
        <v>4650889.2268</v>
      </c>
      <c r="M81" s="476" t="s">
        <v>592</v>
      </c>
      <c r="N81" s="483">
        <v>2.41971514242879</v>
      </c>
      <c r="O81" s="484">
        <v>11.25</v>
      </c>
      <c r="P81" s="485">
        <f t="shared" si="1"/>
        <v>27.2217953523238</v>
      </c>
    </row>
    <row r="82" s="457" customFormat="1" customHeight="1" spans="1:16">
      <c r="A82" s="220" t="s">
        <v>13305</v>
      </c>
      <c r="B82" s="472" t="s">
        <v>13306</v>
      </c>
      <c r="C82" s="220">
        <v>50231</v>
      </c>
      <c r="D82" s="221" t="s">
        <v>13330</v>
      </c>
      <c r="E82" s="473" t="s">
        <v>589</v>
      </c>
      <c r="F82" s="220" t="s">
        <v>13237</v>
      </c>
      <c r="G82" s="476" t="s">
        <v>13219</v>
      </c>
      <c r="H82" s="220" t="s">
        <v>13241</v>
      </c>
      <c r="I82" s="220" t="s">
        <v>28</v>
      </c>
      <c r="J82" s="220" t="s">
        <v>327</v>
      </c>
      <c r="K82" s="482">
        <v>40433567.6268</v>
      </c>
      <c r="L82" s="482">
        <v>4652132.93208</v>
      </c>
      <c r="M82" s="476" t="s">
        <v>147</v>
      </c>
      <c r="N82" s="483">
        <v>0.879700149925037</v>
      </c>
      <c r="O82" s="484">
        <v>11.25</v>
      </c>
      <c r="P82" s="485">
        <f t="shared" si="1"/>
        <v>9.89662668665667</v>
      </c>
    </row>
    <row r="83" s="457" customFormat="1" customHeight="1" spans="1:16">
      <c r="A83" s="220" t="s">
        <v>13305</v>
      </c>
      <c r="B83" s="472" t="s">
        <v>13306</v>
      </c>
      <c r="C83" s="220">
        <v>50231</v>
      </c>
      <c r="D83" s="221" t="s">
        <v>13309</v>
      </c>
      <c r="E83" s="473" t="s">
        <v>589</v>
      </c>
      <c r="F83" s="220" t="s">
        <v>13237</v>
      </c>
      <c r="G83" s="476" t="s">
        <v>13260</v>
      </c>
      <c r="H83" s="220" t="s">
        <v>13241</v>
      </c>
      <c r="I83" s="220" t="s">
        <v>28</v>
      </c>
      <c r="J83" s="220" t="s">
        <v>327</v>
      </c>
      <c r="K83" s="482">
        <v>40433130.8559</v>
      </c>
      <c r="L83" s="482">
        <v>4650596.67628</v>
      </c>
      <c r="M83" s="476" t="s">
        <v>592</v>
      </c>
      <c r="N83" s="483">
        <v>10.2878</v>
      </c>
      <c r="O83" s="484">
        <v>11.25</v>
      </c>
      <c r="P83" s="485">
        <f t="shared" si="1"/>
        <v>115.73775</v>
      </c>
    </row>
    <row r="84" s="457" customFormat="1" customHeight="1" spans="1:16">
      <c r="A84" s="220" t="s">
        <v>13305</v>
      </c>
      <c r="B84" s="472" t="s">
        <v>13306</v>
      </c>
      <c r="C84" s="220">
        <v>50231</v>
      </c>
      <c r="D84" s="221" t="s">
        <v>13324</v>
      </c>
      <c r="E84" s="473" t="s">
        <v>589</v>
      </c>
      <c r="F84" s="220" t="s">
        <v>13237</v>
      </c>
      <c r="G84" s="476" t="s">
        <v>1124</v>
      </c>
      <c r="H84" s="220" t="s">
        <v>13241</v>
      </c>
      <c r="I84" s="220" t="s">
        <v>28</v>
      </c>
      <c r="J84" s="220" t="s">
        <v>327</v>
      </c>
      <c r="K84" s="482">
        <v>40432123.83</v>
      </c>
      <c r="L84" s="482">
        <v>4649602.1348</v>
      </c>
      <c r="M84" s="476" t="s">
        <v>592</v>
      </c>
      <c r="N84" s="483">
        <v>2.24035982008995</v>
      </c>
      <c r="O84" s="484">
        <v>11.25</v>
      </c>
      <c r="P84" s="485">
        <f t="shared" si="1"/>
        <v>25.2040479760119</v>
      </c>
    </row>
    <row r="85" s="456" customFormat="1" customHeight="1" spans="1:16">
      <c r="A85" s="220" t="s">
        <v>13305</v>
      </c>
      <c r="B85" s="472" t="s">
        <v>13306</v>
      </c>
      <c r="C85" s="220">
        <v>50231</v>
      </c>
      <c r="D85" s="221" t="s">
        <v>13333</v>
      </c>
      <c r="E85" s="473" t="s">
        <v>589</v>
      </c>
      <c r="F85" s="220" t="s">
        <v>13237</v>
      </c>
      <c r="G85" s="476" t="s">
        <v>530</v>
      </c>
      <c r="H85" s="220" t="s">
        <v>13241</v>
      </c>
      <c r="I85" s="220" t="s">
        <v>28</v>
      </c>
      <c r="J85" s="220" t="s">
        <v>327</v>
      </c>
      <c r="K85" s="482">
        <v>40433644.2317</v>
      </c>
      <c r="L85" s="482">
        <v>4651957.38915</v>
      </c>
      <c r="M85" s="476" t="s">
        <v>147</v>
      </c>
      <c r="N85" s="483">
        <v>2.20917541229385</v>
      </c>
      <c r="O85" s="484">
        <v>11.25</v>
      </c>
      <c r="P85" s="485">
        <f t="shared" si="1"/>
        <v>24.8532233883058</v>
      </c>
    </row>
    <row r="86" s="457" customFormat="1" customHeight="1" spans="1:16">
      <c r="A86" s="220" t="s">
        <v>13305</v>
      </c>
      <c r="B86" s="472" t="s">
        <v>13306</v>
      </c>
      <c r="C86" s="220">
        <v>50231</v>
      </c>
      <c r="D86" s="221" t="s">
        <v>13314</v>
      </c>
      <c r="E86" s="473" t="s">
        <v>589</v>
      </c>
      <c r="F86" s="220" t="s">
        <v>13237</v>
      </c>
      <c r="G86" s="476" t="s">
        <v>407</v>
      </c>
      <c r="H86" s="220" t="s">
        <v>13241</v>
      </c>
      <c r="I86" s="220" t="s">
        <v>28</v>
      </c>
      <c r="J86" s="220" t="s">
        <v>327</v>
      </c>
      <c r="K86" s="482">
        <v>40434209.7871</v>
      </c>
      <c r="L86" s="482">
        <v>4652806.99138</v>
      </c>
      <c r="M86" s="476" t="s">
        <v>147</v>
      </c>
      <c r="N86" s="483">
        <v>12.98</v>
      </c>
      <c r="O86" s="484">
        <v>11.25</v>
      </c>
      <c r="P86" s="485">
        <f t="shared" si="1"/>
        <v>146.025</v>
      </c>
    </row>
    <row r="87" s="457" customFormat="1" customHeight="1" spans="1:16">
      <c r="A87" s="220" t="s">
        <v>13305</v>
      </c>
      <c r="B87" s="472" t="s">
        <v>13306</v>
      </c>
      <c r="C87" s="220">
        <v>50226</v>
      </c>
      <c r="D87" s="221" t="s">
        <v>13330</v>
      </c>
      <c r="E87" s="473" t="s">
        <v>589</v>
      </c>
      <c r="F87" s="220" t="s">
        <v>13237</v>
      </c>
      <c r="G87" s="476" t="s">
        <v>529</v>
      </c>
      <c r="H87" s="220" t="s">
        <v>13241</v>
      </c>
      <c r="I87" s="220" t="s">
        <v>28</v>
      </c>
      <c r="J87" s="220" t="s">
        <v>327</v>
      </c>
      <c r="K87" s="482">
        <v>40433703.427</v>
      </c>
      <c r="L87" s="482">
        <v>4652018.22709</v>
      </c>
      <c r="M87" s="476" t="s">
        <v>147</v>
      </c>
      <c r="N87" s="483">
        <v>9.47</v>
      </c>
      <c r="O87" s="484">
        <v>11.25</v>
      </c>
      <c r="P87" s="485">
        <f t="shared" si="1"/>
        <v>106.5375</v>
      </c>
    </row>
    <row r="88" s="457" customFormat="1" customHeight="1" spans="1:16">
      <c r="A88" s="220" t="s">
        <v>13305</v>
      </c>
      <c r="B88" s="472" t="s">
        <v>13306</v>
      </c>
      <c r="C88" s="220">
        <v>50226</v>
      </c>
      <c r="D88" s="221" t="s">
        <v>13334</v>
      </c>
      <c r="E88" s="473" t="s">
        <v>589</v>
      </c>
      <c r="F88" s="220" t="s">
        <v>13237</v>
      </c>
      <c r="G88" s="476" t="s">
        <v>1629</v>
      </c>
      <c r="H88" s="220" t="s">
        <v>13241</v>
      </c>
      <c r="I88" s="220" t="s">
        <v>28</v>
      </c>
      <c r="J88" s="220" t="s">
        <v>327</v>
      </c>
      <c r="K88" s="482">
        <v>40433463.1648</v>
      </c>
      <c r="L88" s="482">
        <v>4650370.87683</v>
      </c>
      <c r="M88" s="476" t="s">
        <v>592</v>
      </c>
      <c r="N88" s="483">
        <v>4.61</v>
      </c>
      <c r="O88" s="484">
        <v>11.25</v>
      </c>
      <c r="P88" s="485">
        <f t="shared" si="1"/>
        <v>51.8625</v>
      </c>
    </row>
    <row r="89" s="457" customFormat="1" customHeight="1" spans="1:16">
      <c r="A89" s="220" t="s">
        <v>13305</v>
      </c>
      <c r="B89" s="472" t="s">
        <v>13306</v>
      </c>
      <c r="C89" s="220">
        <v>50226</v>
      </c>
      <c r="D89" s="221" t="s">
        <v>13329</v>
      </c>
      <c r="E89" s="473" t="s">
        <v>589</v>
      </c>
      <c r="F89" s="220" t="s">
        <v>13237</v>
      </c>
      <c r="G89" s="476" t="s">
        <v>13261</v>
      </c>
      <c r="H89" s="220" t="s">
        <v>1101</v>
      </c>
      <c r="I89" s="220" t="s">
        <v>28</v>
      </c>
      <c r="J89" s="220" t="s">
        <v>58</v>
      </c>
      <c r="K89" s="482">
        <v>40432929.8367</v>
      </c>
      <c r="L89" s="482">
        <v>4650237.35667</v>
      </c>
      <c r="M89" s="476" t="s">
        <v>592</v>
      </c>
      <c r="N89" s="483">
        <v>3.03013493253373</v>
      </c>
      <c r="O89" s="484">
        <v>11.25</v>
      </c>
      <c r="P89" s="485">
        <f t="shared" si="1"/>
        <v>34.0890179910045</v>
      </c>
    </row>
    <row r="90" s="457" customFormat="1" customHeight="1" spans="1:16">
      <c r="A90" s="220" t="s">
        <v>13305</v>
      </c>
      <c r="B90" s="472" t="s">
        <v>13306</v>
      </c>
      <c r="C90" s="220">
        <v>50225</v>
      </c>
      <c r="D90" s="221"/>
      <c r="E90" s="473" t="s">
        <v>589</v>
      </c>
      <c r="F90" s="220" t="s">
        <v>13237</v>
      </c>
      <c r="G90" s="476" t="s">
        <v>1172</v>
      </c>
      <c r="H90" s="220" t="s">
        <v>1101</v>
      </c>
      <c r="I90" s="220" t="s">
        <v>28</v>
      </c>
      <c r="J90" s="220" t="s">
        <v>58</v>
      </c>
      <c r="K90" s="482">
        <v>40433295.7504</v>
      </c>
      <c r="L90" s="482">
        <v>4651702.60046</v>
      </c>
      <c r="M90" s="476" t="s">
        <v>592</v>
      </c>
      <c r="N90" s="483">
        <v>11.78</v>
      </c>
      <c r="O90" s="484">
        <v>11.25</v>
      </c>
      <c r="P90" s="485">
        <f t="shared" si="1"/>
        <v>132.525</v>
      </c>
    </row>
    <row r="91" s="457" customFormat="1" customHeight="1" spans="1:16">
      <c r="A91" s="220" t="s">
        <v>13305</v>
      </c>
      <c r="B91" s="472" t="s">
        <v>13306</v>
      </c>
      <c r="C91" s="220">
        <v>50225</v>
      </c>
      <c r="D91" s="221" t="s">
        <v>13333</v>
      </c>
      <c r="E91" s="473" t="s">
        <v>589</v>
      </c>
      <c r="F91" s="220" t="s">
        <v>13237</v>
      </c>
      <c r="G91" s="476" t="s">
        <v>389</v>
      </c>
      <c r="H91" s="220" t="s">
        <v>13241</v>
      </c>
      <c r="I91" s="220" t="s">
        <v>28</v>
      </c>
      <c r="J91" s="220" t="s">
        <v>327</v>
      </c>
      <c r="K91" s="482">
        <v>40433814.7939</v>
      </c>
      <c r="L91" s="482">
        <v>4651935.74294</v>
      </c>
      <c r="M91" s="476" t="s">
        <v>592</v>
      </c>
      <c r="N91" s="483">
        <v>72.23</v>
      </c>
      <c r="O91" s="484">
        <v>11.25</v>
      </c>
      <c r="P91" s="485">
        <f t="shared" si="1"/>
        <v>812.5875</v>
      </c>
    </row>
    <row r="92" s="457" customFormat="1" customHeight="1" spans="1:16">
      <c r="A92" s="220" t="s">
        <v>13305</v>
      </c>
      <c r="B92" s="472" t="s">
        <v>13306</v>
      </c>
      <c r="C92" s="220">
        <v>50225</v>
      </c>
      <c r="D92" s="221"/>
      <c r="E92" s="473" t="s">
        <v>589</v>
      </c>
      <c r="F92" s="220" t="s">
        <v>13237</v>
      </c>
      <c r="G92" s="476" t="s">
        <v>1174</v>
      </c>
      <c r="H92" s="220" t="s">
        <v>13241</v>
      </c>
      <c r="I92" s="220" t="s">
        <v>28</v>
      </c>
      <c r="J92" s="220" t="s">
        <v>327</v>
      </c>
      <c r="K92" s="482">
        <v>40433598.1517</v>
      </c>
      <c r="L92" s="482">
        <v>4651882.96304</v>
      </c>
      <c r="M92" s="476" t="s">
        <v>592</v>
      </c>
      <c r="N92" s="483">
        <v>11.0284557721139</v>
      </c>
      <c r="O92" s="484">
        <v>11.25</v>
      </c>
      <c r="P92" s="485">
        <f t="shared" si="1"/>
        <v>124.070127436282</v>
      </c>
    </row>
    <row r="93" s="457" customFormat="1" customHeight="1" spans="1:16">
      <c r="A93" s="220" t="s">
        <v>13305</v>
      </c>
      <c r="B93" s="472" t="s">
        <v>13306</v>
      </c>
      <c r="C93" s="220">
        <v>50219</v>
      </c>
      <c r="D93" s="221" t="s">
        <v>13332</v>
      </c>
      <c r="E93" s="473" t="s">
        <v>589</v>
      </c>
      <c r="F93" s="220" t="s">
        <v>13237</v>
      </c>
      <c r="G93" s="476" t="s">
        <v>624</v>
      </c>
      <c r="H93" s="220" t="s">
        <v>13241</v>
      </c>
      <c r="I93" s="220" t="s">
        <v>28</v>
      </c>
      <c r="J93" s="220" t="s">
        <v>327</v>
      </c>
      <c r="K93" s="482">
        <v>40433762.9272</v>
      </c>
      <c r="L93" s="482">
        <v>4652185.01247</v>
      </c>
      <c r="M93" s="476" t="s">
        <v>147</v>
      </c>
      <c r="N93" s="483">
        <v>2.91020989505247</v>
      </c>
      <c r="O93" s="484">
        <v>11.25</v>
      </c>
      <c r="P93" s="485">
        <f t="shared" si="1"/>
        <v>32.7398613193403</v>
      </c>
    </row>
    <row r="94" s="457" customFormat="1" customHeight="1" spans="1:16">
      <c r="A94" s="220" t="s">
        <v>13305</v>
      </c>
      <c r="B94" s="472" t="s">
        <v>13306</v>
      </c>
      <c r="C94" s="220">
        <v>50219</v>
      </c>
      <c r="D94" s="221"/>
      <c r="E94" s="473" t="s">
        <v>589</v>
      </c>
      <c r="F94" s="220" t="s">
        <v>13237</v>
      </c>
      <c r="G94" s="476" t="s">
        <v>539</v>
      </c>
      <c r="H94" s="220" t="s">
        <v>13241</v>
      </c>
      <c r="I94" s="220" t="s">
        <v>28</v>
      </c>
      <c r="J94" s="220" t="s">
        <v>327</v>
      </c>
      <c r="K94" s="482">
        <v>40433698.6132</v>
      </c>
      <c r="L94" s="482">
        <v>4651615.04627</v>
      </c>
      <c r="M94" s="476" t="s">
        <v>592</v>
      </c>
      <c r="N94" s="483">
        <v>1.75</v>
      </c>
      <c r="O94" s="484">
        <v>11.25</v>
      </c>
      <c r="P94" s="485">
        <f t="shared" si="1"/>
        <v>19.6875</v>
      </c>
    </row>
    <row r="95" s="456" customFormat="1" customHeight="1" spans="1:16">
      <c r="A95" s="220" t="s">
        <v>13305</v>
      </c>
      <c r="B95" s="472" t="s">
        <v>13306</v>
      </c>
      <c r="C95" s="220">
        <v>50219</v>
      </c>
      <c r="D95" s="221" t="s">
        <v>13324</v>
      </c>
      <c r="E95" s="473" t="s">
        <v>589</v>
      </c>
      <c r="F95" s="220" t="s">
        <v>13237</v>
      </c>
      <c r="G95" s="476" t="s">
        <v>1770</v>
      </c>
      <c r="H95" s="220" t="s">
        <v>13241</v>
      </c>
      <c r="I95" s="220" t="s">
        <v>28</v>
      </c>
      <c r="J95" s="220" t="s">
        <v>327</v>
      </c>
      <c r="K95" s="482">
        <v>40432406.1762</v>
      </c>
      <c r="L95" s="482">
        <v>4649911.18734</v>
      </c>
      <c r="M95" s="476" t="s">
        <v>592</v>
      </c>
      <c r="N95" s="483">
        <v>2.27</v>
      </c>
      <c r="O95" s="484">
        <v>11.25</v>
      </c>
      <c r="P95" s="485">
        <f t="shared" si="1"/>
        <v>25.5375</v>
      </c>
    </row>
    <row r="96" s="457" customFormat="1" customHeight="1" spans="1:16">
      <c r="A96" s="220" t="s">
        <v>13305</v>
      </c>
      <c r="B96" s="472" t="s">
        <v>13306</v>
      </c>
      <c r="C96" s="220">
        <v>50219</v>
      </c>
      <c r="D96" s="221" t="s">
        <v>13335</v>
      </c>
      <c r="E96" s="473" t="s">
        <v>589</v>
      </c>
      <c r="F96" s="220" t="s">
        <v>13237</v>
      </c>
      <c r="G96" s="476" t="s">
        <v>13262</v>
      </c>
      <c r="H96" s="220" t="s">
        <v>13241</v>
      </c>
      <c r="I96" s="220" t="s">
        <v>28</v>
      </c>
      <c r="J96" s="220" t="s">
        <v>327</v>
      </c>
      <c r="K96" s="482">
        <v>40432531.6346</v>
      </c>
      <c r="L96" s="482">
        <v>4649650.19935</v>
      </c>
      <c r="M96" s="476" t="s">
        <v>592</v>
      </c>
      <c r="N96" s="483">
        <v>0.817016491754123</v>
      </c>
      <c r="O96" s="484">
        <v>11.25</v>
      </c>
      <c r="P96" s="485">
        <f t="shared" si="1"/>
        <v>9.19143553223388</v>
      </c>
    </row>
    <row r="97" s="457" customFormat="1" customHeight="1" spans="1:16">
      <c r="A97" s="220" t="s">
        <v>13305</v>
      </c>
      <c r="B97" s="472" t="s">
        <v>13306</v>
      </c>
      <c r="C97" s="220">
        <v>50219</v>
      </c>
      <c r="D97" s="221" t="s">
        <v>13332</v>
      </c>
      <c r="E97" s="473" t="s">
        <v>589</v>
      </c>
      <c r="F97" s="220" t="s">
        <v>13237</v>
      </c>
      <c r="G97" s="476" t="s">
        <v>1186</v>
      </c>
      <c r="H97" s="220" t="s">
        <v>13241</v>
      </c>
      <c r="I97" s="220" t="s">
        <v>28</v>
      </c>
      <c r="J97" s="220" t="s">
        <v>327</v>
      </c>
      <c r="K97" s="482">
        <v>40432546.7591</v>
      </c>
      <c r="L97" s="482">
        <v>4649715.06534</v>
      </c>
      <c r="M97" s="476" t="s">
        <v>147</v>
      </c>
      <c r="N97" s="483">
        <v>14.13</v>
      </c>
      <c r="O97" s="484">
        <v>11.25</v>
      </c>
      <c r="P97" s="485">
        <f t="shared" si="1"/>
        <v>158.9625</v>
      </c>
    </row>
    <row r="98" s="457" customFormat="1" customHeight="1" spans="1:16">
      <c r="A98" s="220" t="s">
        <v>13305</v>
      </c>
      <c r="B98" s="472" t="s">
        <v>13306</v>
      </c>
      <c r="C98" s="220">
        <v>50225</v>
      </c>
      <c r="D98" s="221" t="s">
        <v>13335</v>
      </c>
      <c r="E98" s="473" t="s">
        <v>589</v>
      </c>
      <c r="F98" s="220" t="s">
        <v>13237</v>
      </c>
      <c r="G98" s="476" t="s">
        <v>13263</v>
      </c>
      <c r="H98" s="220" t="s">
        <v>13241</v>
      </c>
      <c r="I98" s="220" t="s">
        <v>28</v>
      </c>
      <c r="J98" s="220" t="s">
        <v>327</v>
      </c>
      <c r="K98" s="482">
        <v>40432531.6346</v>
      </c>
      <c r="L98" s="482">
        <v>4649650.19935</v>
      </c>
      <c r="M98" s="476" t="s">
        <v>592</v>
      </c>
      <c r="N98" s="483">
        <v>22.25</v>
      </c>
      <c r="O98" s="484">
        <v>11.25</v>
      </c>
      <c r="P98" s="485">
        <f t="shared" si="1"/>
        <v>250.3125</v>
      </c>
    </row>
    <row r="99" s="457" customFormat="1" customHeight="1" spans="1:16">
      <c r="A99" s="220" t="s">
        <v>13305</v>
      </c>
      <c r="B99" s="472" t="s">
        <v>13306</v>
      </c>
      <c r="C99" s="220">
        <v>50225</v>
      </c>
      <c r="D99" s="221" t="s">
        <v>13329</v>
      </c>
      <c r="E99" s="473" t="s">
        <v>589</v>
      </c>
      <c r="F99" s="220" t="s">
        <v>13237</v>
      </c>
      <c r="G99" s="476" t="s">
        <v>1805</v>
      </c>
      <c r="H99" s="220" t="s">
        <v>13241</v>
      </c>
      <c r="I99" s="220" t="s">
        <v>28</v>
      </c>
      <c r="J99" s="220" t="s">
        <v>327</v>
      </c>
      <c r="K99" s="482">
        <v>40432947.8651</v>
      </c>
      <c r="L99" s="482">
        <v>4650290.65476</v>
      </c>
      <c r="M99" s="476" t="s">
        <v>592</v>
      </c>
      <c r="N99" s="483">
        <v>0.815952023988006</v>
      </c>
      <c r="O99" s="484">
        <v>11.25</v>
      </c>
      <c r="P99" s="485">
        <f t="shared" si="1"/>
        <v>9.17946026986507</v>
      </c>
    </row>
    <row r="100" s="457" customFormat="1" customHeight="1" spans="1:16">
      <c r="A100" s="220" t="s">
        <v>13305</v>
      </c>
      <c r="B100" s="472" t="s">
        <v>13306</v>
      </c>
      <c r="C100" s="220">
        <v>50226</v>
      </c>
      <c r="D100" s="221" t="s">
        <v>13334</v>
      </c>
      <c r="E100" s="473" t="s">
        <v>589</v>
      </c>
      <c r="F100" s="220" t="s">
        <v>13237</v>
      </c>
      <c r="G100" s="476" t="s">
        <v>13264</v>
      </c>
      <c r="H100" s="220" t="s">
        <v>13241</v>
      </c>
      <c r="I100" s="220" t="s">
        <v>28</v>
      </c>
      <c r="J100" s="220" t="s">
        <v>327</v>
      </c>
      <c r="K100" s="482">
        <v>40433481.2569</v>
      </c>
      <c r="L100" s="482">
        <v>4650429.88366</v>
      </c>
      <c r="M100" s="476" t="s">
        <v>592</v>
      </c>
      <c r="N100" s="483">
        <v>5.0987856071964</v>
      </c>
      <c r="O100" s="484">
        <v>11.25</v>
      </c>
      <c r="P100" s="485">
        <f t="shared" si="1"/>
        <v>57.3613380809595</v>
      </c>
    </row>
    <row r="101" s="457" customFormat="1" customHeight="1" spans="1:16">
      <c r="A101" s="220" t="s">
        <v>13296</v>
      </c>
      <c r="B101" s="472" t="s">
        <v>13297</v>
      </c>
      <c r="C101" s="220">
        <v>50226</v>
      </c>
      <c r="D101" s="221" t="s">
        <v>13299</v>
      </c>
      <c r="E101" s="473" t="s">
        <v>589</v>
      </c>
      <c r="F101" s="220" t="s">
        <v>13237</v>
      </c>
      <c r="G101" s="476" t="s">
        <v>405</v>
      </c>
      <c r="H101" s="220" t="s">
        <v>13241</v>
      </c>
      <c r="I101" s="220" t="s">
        <v>28</v>
      </c>
      <c r="J101" s="220" t="s">
        <v>13265</v>
      </c>
      <c r="K101" s="482">
        <v>40434579.6626</v>
      </c>
      <c r="L101" s="482">
        <v>4652929.33321</v>
      </c>
      <c r="M101" s="476" t="s">
        <v>147</v>
      </c>
      <c r="N101" s="483">
        <v>1.87896551724138</v>
      </c>
      <c r="O101" s="484">
        <v>11.25</v>
      </c>
      <c r="P101" s="485">
        <f t="shared" si="1"/>
        <v>21.1383620689655</v>
      </c>
    </row>
    <row r="102" s="457" customFormat="1" customHeight="1" spans="1:16">
      <c r="A102" s="220" t="s">
        <v>13305</v>
      </c>
      <c r="B102" s="472" t="s">
        <v>13306</v>
      </c>
      <c r="C102" s="220">
        <v>50226</v>
      </c>
      <c r="D102" s="221" t="s">
        <v>13331</v>
      </c>
      <c r="E102" s="473" t="s">
        <v>589</v>
      </c>
      <c r="F102" s="220" t="s">
        <v>13237</v>
      </c>
      <c r="G102" s="476" t="s">
        <v>1767</v>
      </c>
      <c r="H102" s="220" t="s">
        <v>13241</v>
      </c>
      <c r="I102" s="220" t="s">
        <v>28</v>
      </c>
      <c r="J102" s="220" t="s">
        <v>327</v>
      </c>
      <c r="K102" s="482">
        <v>40433938.9588</v>
      </c>
      <c r="L102" s="482">
        <v>4650880.86836</v>
      </c>
      <c r="M102" s="476" t="s">
        <v>592</v>
      </c>
      <c r="N102" s="483">
        <v>3.63140929535232</v>
      </c>
      <c r="O102" s="484">
        <v>11.25</v>
      </c>
      <c r="P102" s="485">
        <f t="shared" si="1"/>
        <v>40.8533545727136</v>
      </c>
    </row>
    <row r="103" s="457" customFormat="1" customHeight="1" spans="1:16">
      <c r="A103" s="220" t="s">
        <v>13305</v>
      </c>
      <c r="B103" s="472" t="s">
        <v>13306</v>
      </c>
      <c r="C103" s="220">
        <v>50231</v>
      </c>
      <c r="D103" s="221" t="s">
        <v>13334</v>
      </c>
      <c r="E103" s="473" t="s">
        <v>589</v>
      </c>
      <c r="F103" s="220" t="s">
        <v>13237</v>
      </c>
      <c r="G103" s="476" t="s">
        <v>13266</v>
      </c>
      <c r="H103" s="220" t="s">
        <v>13241</v>
      </c>
      <c r="I103" s="220" t="s">
        <v>28</v>
      </c>
      <c r="J103" s="220" t="s">
        <v>327</v>
      </c>
      <c r="K103" s="482">
        <v>40433521.6591</v>
      </c>
      <c r="L103" s="482">
        <v>4650359.95814</v>
      </c>
      <c r="M103" s="476" t="s">
        <v>592</v>
      </c>
      <c r="N103" s="483">
        <v>5.03</v>
      </c>
      <c r="O103" s="484">
        <v>11.25</v>
      </c>
      <c r="P103" s="485">
        <f t="shared" si="1"/>
        <v>56.5875</v>
      </c>
    </row>
    <row r="104" s="457" customFormat="1" customHeight="1" spans="1:16">
      <c r="A104" s="220" t="s">
        <v>13305</v>
      </c>
      <c r="B104" s="472" t="s">
        <v>13306</v>
      </c>
      <c r="C104" s="220">
        <v>50231</v>
      </c>
      <c r="D104" s="221" t="s">
        <v>13314</v>
      </c>
      <c r="E104" s="473" t="s">
        <v>589</v>
      </c>
      <c r="F104" s="220" t="s">
        <v>13237</v>
      </c>
      <c r="G104" s="476" t="s">
        <v>646</v>
      </c>
      <c r="H104" s="220" t="s">
        <v>13241</v>
      </c>
      <c r="I104" s="220" t="s">
        <v>28</v>
      </c>
      <c r="J104" s="220" t="s">
        <v>327</v>
      </c>
      <c r="K104" s="482">
        <v>40434282.9149</v>
      </c>
      <c r="L104" s="482">
        <v>4652568.02918</v>
      </c>
      <c r="M104" s="476" t="s">
        <v>147</v>
      </c>
      <c r="N104" s="483">
        <v>4.74985007496252</v>
      </c>
      <c r="O104" s="484">
        <v>11.25</v>
      </c>
      <c r="P104" s="485">
        <f t="shared" si="1"/>
        <v>53.4358133433283</v>
      </c>
    </row>
    <row r="105" s="457" customFormat="1" customHeight="1" spans="1:16">
      <c r="A105" s="220" t="s">
        <v>13305</v>
      </c>
      <c r="B105" s="472" t="s">
        <v>13306</v>
      </c>
      <c r="C105" s="220">
        <v>50231</v>
      </c>
      <c r="D105" s="221" t="s">
        <v>13329</v>
      </c>
      <c r="E105" s="473" t="s">
        <v>589</v>
      </c>
      <c r="F105" s="220" t="s">
        <v>13237</v>
      </c>
      <c r="G105" s="476" t="s">
        <v>1429</v>
      </c>
      <c r="H105" s="220" t="s">
        <v>13241</v>
      </c>
      <c r="I105" s="220" t="s">
        <v>28</v>
      </c>
      <c r="J105" s="220" t="s">
        <v>327</v>
      </c>
      <c r="K105" s="482">
        <v>40433220.1911</v>
      </c>
      <c r="L105" s="482">
        <v>4650268.15399</v>
      </c>
      <c r="M105" s="476" t="s">
        <v>592</v>
      </c>
      <c r="N105" s="483">
        <v>0.883928035982009</v>
      </c>
      <c r="O105" s="484">
        <v>11.25</v>
      </c>
      <c r="P105" s="485">
        <f t="shared" si="1"/>
        <v>9.9441904047976</v>
      </c>
    </row>
    <row r="106" s="456" customFormat="1" customHeight="1" spans="1:16">
      <c r="A106" s="220" t="s">
        <v>13305</v>
      </c>
      <c r="B106" s="472" t="s">
        <v>13306</v>
      </c>
      <c r="C106" s="220">
        <v>50231</v>
      </c>
      <c r="D106" s="221" t="s">
        <v>13333</v>
      </c>
      <c r="E106" s="473" t="s">
        <v>589</v>
      </c>
      <c r="F106" s="220" t="s">
        <v>13237</v>
      </c>
      <c r="G106" s="476" t="s">
        <v>652</v>
      </c>
      <c r="H106" s="220" t="s">
        <v>13241</v>
      </c>
      <c r="I106" s="220" t="s">
        <v>28</v>
      </c>
      <c r="J106" s="220" t="s">
        <v>327</v>
      </c>
      <c r="K106" s="482">
        <v>40433738.506</v>
      </c>
      <c r="L106" s="482">
        <v>4651977.00177</v>
      </c>
      <c r="M106" s="476" t="s">
        <v>147</v>
      </c>
      <c r="N106" s="483">
        <v>1.38812593703148</v>
      </c>
      <c r="O106" s="484">
        <v>11.25</v>
      </c>
      <c r="P106" s="485">
        <f t="shared" si="1"/>
        <v>15.6164167916042</v>
      </c>
    </row>
    <row r="107" s="457" customFormat="1" customHeight="1" spans="1:16">
      <c r="A107" s="220" t="s">
        <v>13305</v>
      </c>
      <c r="B107" s="472" t="s">
        <v>13306</v>
      </c>
      <c r="C107" s="220">
        <v>50231</v>
      </c>
      <c r="D107" s="221" t="s">
        <v>13333</v>
      </c>
      <c r="E107" s="473" t="s">
        <v>589</v>
      </c>
      <c r="F107" s="220" t="s">
        <v>13237</v>
      </c>
      <c r="G107" s="476" t="s">
        <v>444</v>
      </c>
      <c r="H107" s="220" t="s">
        <v>13241</v>
      </c>
      <c r="I107" s="220" t="s">
        <v>28</v>
      </c>
      <c r="J107" s="220" t="s">
        <v>327</v>
      </c>
      <c r="K107" s="482">
        <v>40433734.2933</v>
      </c>
      <c r="L107" s="482">
        <v>4651867.26703</v>
      </c>
      <c r="M107" s="476" t="s">
        <v>592</v>
      </c>
      <c r="N107" s="483">
        <v>17.83</v>
      </c>
      <c r="O107" s="484">
        <v>11.25</v>
      </c>
      <c r="P107" s="485">
        <f t="shared" si="1"/>
        <v>200.5875</v>
      </c>
    </row>
    <row r="108" s="457" customFormat="1" customHeight="1" spans="1:16">
      <c r="A108" s="220" t="s">
        <v>13305</v>
      </c>
      <c r="B108" s="472" t="s">
        <v>13306</v>
      </c>
      <c r="C108" s="220">
        <v>50231</v>
      </c>
      <c r="D108" s="221" t="s">
        <v>13327</v>
      </c>
      <c r="E108" s="473" t="s">
        <v>589</v>
      </c>
      <c r="F108" s="220" t="s">
        <v>13237</v>
      </c>
      <c r="G108" s="476" t="s">
        <v>13267</v>
      </c>
      <c r="H108" s="220" t="s">
        <v>13241</v>
      </c>
      <c r="I108" s="220" t="s">
        <v>28</v>
      </c>
      <c r="J108" s="220" t="s">
        <v>327</v>
      </c>
      <c r="K108" s="482">
        <v>40432484.7166</v>
      </c>
      <c r="L108" s="482">
        <v>4649551.69432</v>
      </c>
      <c r="M108" s="476" t="s">
        <v>592</v>
      </c>
      <c r="N108" s="483">
        <v>0.111004497751124</v>
      </c>
      <c r="O108" s="484">
        <v>11.25</v>
      </c>
      <c r="P108" s="485">
        <f t="shared" si="1"/>
        <v>1.24880059970015</v>
      </c>
    </row>
    <row r="109" s="457" customFormat="1" customHeight="1" spans="1:16">
      <c r="A109" s="220" t="s">
        <v>13296</v>
      </c>
      <c r="B109" s="472" t="s">
        <v>13297</v>
      </c>
      <c r="C109" s="220">
        <v>50231</v>
      </c>
      <c r="D109" s="221" t="s">
        <v>13299</v>
      </c>
      <c r="E109" s="473" t="s">
        <v>589</v>
      </c>
      <c r="F109" s="220" t="s">
        <v>13237</v>
      </c>
      <c r="G109" s="476" t="s">
        <v>1187</v>
      </c>
      <c r="H109" s="220" t="s">
        <v>13241</v>
      </c>
      <c r="I109" s="220" t="s">
        <v>28</v>
      </c>
      <c r="J109" s="220" t="s">
        <v>327</v>
      </c>
      <c r="K109" s="482">
        <v>40434517.815</v>
      </c>
      <c r="L109" s="482">
        <v>4652770.82224</v>
      </c>
      <c r="M109" s="476" t="s">
        <v>147</v>
      </c>
      <c r="N109" s="483">
        <v>23.13</v>
      </c>
      <c r="O109" s="484">
        <v>11.25</v>
      </c>
      <c r="P109" s="485">
        <f t="shared" si="1"/>
        <v>260.2125</v>
      </c>
    </row>
    <row r="110" s="457" customFormat="1" customHeight="1" spans="1:16">
      <c r="A110" s="220" t="s">
        <v>13305</v>
      </c>
      <c r="B110" s="472" t="s">
        <v>13306</v>
      </c>
      <c r="C110" s="220">
        <v>50226</v>
      </c>
      <c r="D110" s="221" t="s">
        <v>13327</v>
      </c>
      <c r="E110" s="473" t="s">
        <v>589</v>
      </c>
      <c r="F110" s="220" t="s">
        <v>13237</v>
      </c>
      <c r="G110" s="476" t="s">
        <v>13268</v>
      </c>
      <c r="H110" s="220" t="s">
        <v>13241</v>
      </c>
      <c r="I110" s="220" t="s">
        <v>28</v>
      </c>
      <c r="J110" s="220" t="s">
        <v>327</v>
      </c>
      <c r="K110" s="482">
        <v>40432484.7166</v>
      </c>
      <c r="L110" s="482">
        <v>4649551.69432</v>
      </c>
      <c r="M110" s="476" t="s">
        <v>592</v>
      </c>
      <c r="N110" s="483">
        <v>1.4823688155922</v>
      </c>
      <c r="O110" s="484">
        <v>11.25</v>
      </c>
      <c r="P110" s="485">
        <f t="shared" si="1"/>
        <v>16.6766491754123</v>
      </c>
    </row>
    <row r="111" s="457" customFormat="1" customHeight="1" spans="1:16">
      <c r="A111" s="220" t="s">
        <v>13305</v>
      </c>
      <c r="B111" s="472" t="s">
        <v>13306</v>
      </c>
      <c r="C111" s="220">
        <v>50226</v>
      </c>
      <c r="D111" s="221" t="s">
        <v>13314</v>
      </c>
      <c r="E111" s="473" t="s">
        <v>589</v>
      </c>
      <c r="F111" s="220" t="s">
        <v>13237</v>
      </c>
      <c r="G111" s="476" t="s">
        <v>13269</v>
      </c>
      <c r="H111" s="220" t="s">
        <v>13241</v>
      </c>
      <c r="I111" s="220" t="s">
        <v>28</v>
      </c>
      <c r="J111" s="220" t="s">
        <v>327</v>
      </c>
      <c r="K111" s="482">
        <v>40434036.1462</v>
      </c>
      <c r="L111" s="482">
        <v>4652622.56591</v>
      </c>
      <c r="M111" s="476" t="s">
        <v>592</v>
      </c>
      <c r="N111" s="483">
        <v>1.42</v>
      </c>
      <c r="O111" s="484">
        <v>11.25</v>
      </c>
      <c r="P111" s="485">
        <f t="shared" si="1"/>
        <v>15.975</v>
      </c>
    </row>
    <row r="112" s="457" customFormat="1" customHeight="1" spans="1:16">
      <c r="A112" s="220" t="s">
        <v>13305</v>
      </c>
      <c r="B112" s="472" t="s">
        <v>13306</v>
      </c>
      <c r="C112" s="220">
        <v>50226</v>
      </c>
      <c r="D112" s="221" t="s">
        <v>13336</v>
      </c>
      <c r="E112" s="473" t="s">
        <v>589</v>
      </c>
      <c r="F112" s="220" t="s">
        <v>13237</v>
      </c>
      <c r="G112" s="476" t="s">
        <v>1776</v>
      </c>
      <c r="H112" s="220" t="s">
        <v>13241</v>
      </c>
      <c r="I112" s="220" t="s">
        <v>28</v>
      </c>
      <c r="J112" s="220" t="s">
        <v>327</v>
      </c>
      <c r="K112" s="482">
        <v>40432953.4262</v>
      </c>
      <c r="L112" s="482">
        <v>4650616.62888</v>
      </c>
      <c r="M112" s="476" t="s">
        <v>592</v>
      </c>
      <c r="N112" s="483">
        <v>21.88</v>
      </c>
      <c r="O112" s="484">
        <v>11.25</v>
      </c>
      <c r="P112" s="485">
        <f t="shared" si="1"/>
        <v>246.15</v>
      </c>
    </row>
    <row r="113" s="457" customFormat="1" customHeight="1" spans="1:16">
      <c r="A113" s="220" t="s">
        <v>13305</v>
      </c>
      <c r="B113" s="472" t="s">
        <v>13306</v>
      </c>
      <c r="C113" s="220">
        <v>50225</v>
      </c>
      <c r="D113" s="221"/>
      <c r="E113" s="473" t="s">
        <v>589</v>
      </c>
      <c r="F113" s="220" t="s">
        <v>13237</v>
      </c>
      <c r="G113" s="476" t="s">
        <v>640</v>
      </c>
      <c r="H113" s="220" t="s">
        <v>13241</v>
      </c>
      <c r="I113" s="220" t="s">
        <v>28</v>
      </c>
      <c r="J113" s="220" t="s">
        <v>327</v>
      </c>
      <c r="K113" s="482">
        <v>40433506.8097</v>
      </c>
      <c r="L113" s="482">
        <v>4651788.40083</v>
      </c>
      <c r="M113" s="476" t="s">
        <v>592</v>
      </c>
      <c r="N113" s="483">
        <v>28.73</v>
      </c>
      <c r="O113" s="484">
        <v>11.25</v>
      </c>
      <c r="P113" s="485">
        <f t="shared" si="1"/>
        <v>323.2125</v>
      </c>
    </row>
    <row r="114" s="457" customFormat="1" customHeight="1" spans="1:16">
      <c r="A114" s="220" t="s">
        <v>13305</v>
      </c>
      <c r="B114" s="472" t="s">
        <v>13306</v>
      </c>
      <c r="C114" s="220">
        <v>50225</v>
      </c>
      <c r="D114" s="221"/>
      <c r="E114" s="473" t="s">
        <v>589</v>
      </c>
      <c r="F114" s="220" t="s">
        <v>13237</v>
      </c>
      <c r="G114" s="476" t="s">
        <v>1701</v>
      </c>
      <c r="H114" s="220" t="s">
        <v>1101</v>
      </c>
      <c r="I114" s="220" t="s">
        <v>28</v>
      </c>
      <c r="J114" s="220" t="s">
        <v>58</v>
      </c>
      <c r="K114" s="482">
        <v>40433327.1476</v>
      </c>
      <c r="L114" s="482">
        <v>4651562.95081</v>
      </c>
      <c r="M114" s="476" t="s">
        <v>592</v>
      </c>
      <c r="N114" s="483">
        <v>24.52</v>
      </c>
      <c r="O114" s="484">
        <v>11.25</v>
      </c>
      <c r="P114" s="485">
        <f t="shared" si="1"/>
        <v>275.85</v>
      </c>
    </row>
    <row r="115" s="457" customFormat="1" customHeight="1" spans="1:16">
      <c r="A115" s="220" t="s">
        <v>13305</v>
      </c>
      <c r="B115" s="472" t="s">
        <v>13306</v>
      </c>
      <c r="C115" s="220">
        <v>50225</v>
      </c>
      <c r="D115" s="221"/>
      <c r="E115" s="473" t="s">
        <v>589</v>
      </c>
      <c r="F115" s="220" t="s">
        <v>13237</v>
      </c>
      <c r="G115" s="476" t="s">
        <v>353</v>
      </c>
      <c r="H115" s="220" t="s">
        <v>13241</v>
      </c>
      <c r="I115" s="220" t="s">
        <v>28</v>
      </c>
      <c r="J115" s="220" t="s">
        <v>327</v>
      </c>
      <c r="K115" s="482">
        <v>40433498.2352</v>
      </c>
      <c r="L115" s="482">
        <v>4651884.40938</v>
      </c>
      <c r="M115" s="476" t="s">
        <v>592</v>
      </c>
      <c r="N115" s="483">
        <v>8.24655172413793</v>
      </c>
      <c r="O115" s="484">
        <v>11.25</v>
      </c>
      <c r="P115" s="485">
        <f t="shared" si="1"/>
        <v>92.7737068965517</v>
      </c>
    </row>
    <row r="116" s="456" customFormat="1" customHeight="1" spans="1:16">
      <c r="A116" s="220" t="s">
        <v>13305</v>
      </c>
      <c r="B116" s="472" t="s">
        <v>13306</v>
      </c>
      <c r="C116" s="220">
        <v>50219</v>
      </c>
      <c r="D116" s="221" t="s">
        <v>13314</v>
      </c>
      <c r="E116" s="473" t="s">
        <v>589</v>
      </c>
      <c r="F116" s="220" t="s">
        <v>13237</v>
      </c>
      <c r="G116" s="476" t="s">
        <v>1294</v>
      </c>
      <c r="H116" s="220" t="s">
        <v>13241</v>
      </c>
      <c r="I116" s="220" t="s">
        <v>28</v>
      </c>
      <c r="J116" s="220" t="s">
        <v>327</v>
      </c>
      <c r="K116" s="482">
        <v>40434079.826</v>
      </c>
      <c r="L116" s="482">
        <v>4652717.97505</v>
      </c>
      <c r="M116" s="476" t="s">
        <v>147</v>
      </c>
      <c r="N116" s="483">
        <v>1.90565217391304</v>
      </c>
      <c r="O116" s="484">
        <v>11.25</v>
      </c>
      <c r="P116" s="485">
        <f t="shared" si="1"/>
        <v>21.4385869565217</v>
      </c>
    </row>
    <row r="117" s="457" customFormat="1" customHeight="1" spans="1:16">
      <c r="A117" s="220" t="s">
        <v>13305</v>
      </c>
      <c r="B117" s="472" t="s">
        <v>13306</v>
      </c>
      <c r="C117" s="220">
        <v>50219</v>
      </c>
      <c r="D117" s="221" t="s">
        <v>13309</v>
      </c>
      <c r="E117" s="473" t="s">
        <v>589</v>
      </c>
      <c r="F117" s="220" t="s">
        <v>13237</v>
      </c>
      <c r="G117" s="476" t="s">
        <v>13270</v>
      </c>
      <c r="H117" s="220" t="s">
        <v>13241</v>
      </c>
      <c r="I117" s="220" t="s">
        <v>28</v>
      </c>
      <c r="J117" s="220" t="s">
        <v>327</v>
      </c>
      <c r="K117" s="482">
        <v>40433239.5822</v>
      </c>
      <c r="L117" s="482">
        <v>4650306.89243</v>
      </c>
      <c r="M117" s="476" t="s">
        <v>592</v>
      </c>
      <c r="N117" s="483">
        <v>4.03</v>
      </c>
      <c r="O117" s="484">
        <v>11.25</v>
      </c>
      <c r="P117" s="485">
        <f t="shared" si="1"/>
        <v>45.3375</v>
      </c>
    </row>
    <row r="118" s="457" customFormat="1" customHeight="1" spans="1:16">
      <c r="A118" s="220" t="s">
        <v>13305</v>
      </c>
      <c r="B118" s="472" t="s">
        <v>13306</v>
      </c>
      <c r="C118" s="220">
        <v>50219</v>
      </c>
      <c r="D118" s="221"/>
      <c r="E118" s="473" t="s">
        <v>589</v>
      </c>
      <c r="F118" s="220" t="s">
        <v>13237</v>
      </c>
      <c r="G118" s="476" t="s">
        <v>464</v>
      </c>
      <c r="H118" s="220" t="s">
        <v>13241</v>
      </c>
      <c r="I118" s="220" t="s">
        <v>28</v>
      </c>
      <c r="J118" s="220" t="s">
        <v>327</v>
      </c>
      <c r="K118" s="482">
        <v>40433651.1934</v>
      </c>
      <c r="L118" s="482">
        <v>4651633.21423</v>
      </c>
      <c r="M118" s="476" t="s">
        <v>592</v>
      </c>
      <c r="N118" s="483">
        <v>2.59730134932534</v>
      </c>
      <c r="O118" s="484">
        <v>11.25</v>
      </c>
      <c r="P118" s="485">
        <f t="shared" si="1"/>
        <v>29.21964017991</v>
      </c>
    </row>
    <row r="119" s="457" customFormat="1" customHeight="1" spans="1:16">
      <c r="A119" s="220" t="s">
        <v>13305</v>
      </c>
      <c r="B119" s="472" t="s">
        <v>13306</v>
      </c>
      <c r="C119" s="220">
        <v>50219</v>
      </c>
      <c r="D119" s="221" t="s">
        <v>13314</v>
      </c>
      <c r="E119" s="473" t="s">
        <v>589</v>
      </c>
      <c r="F119" s="220" t="s">
        <v>13237</v>
      </c>
      <c r="G119" s="476" t="s">
        <v>383</v>
      </c>
      <c r="H119" s="220" t="s">
        <v>13241</v>
      </c>
      <c r="I119" s="220" t="s">
        <v>28</v>
      </c>
      <c r="J119" s="220" t="s">
        <v>327</v>
      </c>
      <c r="K119" s="482">
        <v>40434031.4279</v>
      </c>
      <c r="L119" s="482">
        <v>4652716.80429</v>
      </c>
      <c r="M119" s="476" t="s">
        <v>147</v>
      </c>
      <c r="N119" s="483">
        <v>7.07</v>
      </c>
      <c r="O119" s="484">
        <v>11.25</v>
      </c>
      <c r="P119" s="485">
        <f t="shared" si="1"/>
        <v>79.5375</v>
      </c>
    </row>
    <row r="120" s="457" customFormat="1" customHeight="1" spans="1:16">
      <c r="A120" s="220" t="s">
        <v>13305</v>
      </c>
      <c r="B120" s="472" t="s">
        <v>13306</v>
      </c>
      <c r="C120" s="220">
        <v>50219</v>
      </c>
      <c r="D120" s="221" t="s">
        <v>13337</v>
      </c>
      <c r="E120" s="473" t="s">
        <v>589</v>
      </c>
      <c r="F120" s="220" t="s">
        <v>13237</v>
      </c>
      <c r="G120" s="476" t="s">
        <v>1675</v>
      </c>
      <c r="H120" s="220" t="s">
        <v>13241</v>
      </c>
      <c r="I120" s="220" t="s">
        <v>28</v>
      </c>
      <c r="J120" s="220" t="s">
        <v>327</v>
      </c>
      <c r="K120" s="482">
        <v>40433472.4768</v>
      </c>
      <c r="L120" s="482">
        <v>4650115.4405</v>
      </c>
      <c r="M120" s="476" t="s">
        <v>592</v>
      </c>
      <c r="N120" s="483">
        <v>1.43704647676162</v>
      </c>
      <c r="O120" s="484">
        <v>11.25</v>
      </c>
      <c r="P120" s="485">
        <f t="shared" si="1"/>
        <v>16.1667728635682</v>
      </c>
    </row>
    <row r="121" s="457" customFormat="1" customHeight="1" spans="1:16">
      <c r="A121" s="220" t="s">
        <v>13305</v>
      </c>
      <c r="B121" s="472" t="s">
        <v>13306</v>
      </c>
      <c r="C121" s="220">
        <v>50225</v>
      </c>
      <c r="D121" s="221" t="s">
        <v>13338</v>
      </c>
      <c r="E121" s="473" t="s">
        <v>589</v>
      </c>
      <c r="F121" s="220" t="s">
        <v>13237</v>
      </c>
      <c r="G121" s="476" t="s">
        <v>619</v>
      </c>
      <c r="H121" s="220" t="s">
        <v>13241</v>
      </c>
      <c r="I121" s="220" t="s">
        <v>28</v>
      </c>
      <c r="J121" s="220" t="s">
        <v>327</v>
      </c>
      <c r="K121" s="482">
        <v>40433954.5825</v>
      </c>
      <c r="L121" s="482">
        <v>4650724.17154</v>
      </c>
      <c r="M121" s="476" t="s">
        <v>592</v>
      </c>
      <c r="N121" s="483">
        <v>161.79</v>
      </c>
      <c r="O121" s="484">
        <v>11.25</v>
      </c>
      <c r="P121" s="485">
        <f t="shared" si="1"/>
        <v>1820.1375</v>
      </c>
    </row>
    <row r="122" s="457" customFormat="1" customHeight="1" spans="1:16">
      <c r="A122" s="220" t="s">
        <v>13305</v>
      </c>
      <c r="B122" s="472" t="s">
        <v>13306</v>
      </c>
      <c r="C122" s="220">
        <v>50225</v>
      </c>
      <c r="D122" s="221" t="s">
        <v>13331</v>
      </c>
      <c r="E122" s="473" t="s">
        <v>589</v>
      </c>
      <c r="F122" s="220" t="s">
        <v>13237</v>
      </c>
      <c r="G122" s="476" t="s">
        <v>1720</v>
      </c>
      <c r="H122" s="220" t="s">
        <v>13241</v>
      </c>
      <c r="I122" s="220" t="s">
        <v>28</v>
      </c>
      <c r="J122" s="220" t="s">
        <v>327</v>
      </c>
      <c r="K122" s="482">
        <v>40434046.8084</v>
      </c>
      <c r="L122" s="482">
        <v>4650871.85929</v>
      </c>
      <c r="M122" s="476" t="s">
        <v>592</v>
      </c>
      <c r="N122" s="483">
        <v>10.6764617691154</v>
      </c>
      <c r="O122" s="484">
        <v>11.25</v>
      </c>
      <c r="P122" s="485">
        <f t="shared" si="1"/>
        <v>120.110194902549</v>
      </c>
    </row>
    <row r="123" s="456" customFormat="1" customHeight="1" spans="1:16">
      <c r="A123" s="220" t="s">
        <v>13305</v>
      </c>
      <c r="B123" s="472" t="s">
        <v>13306</v>
      </c>
      <c r="C123" s="220">
        <v>50226</v>
      </c>
      <c r="D123" s="221" t="s">
        <v>13332</v>
      </c>
      <c r="E123" s="473" t="s">
        <v>589</v>
      </c>
      <c r="F123" s="220" t="s">
        <v>13237</v>
      </c>
      <c r="G123" s="476" t="s">
        <v>520</v>
      </c>
      <c r="H123" s="220" t="s">
        <v>13241</v>
      </c>
      <c r="I123" s="220" t="s">
        <v>28</v>
      </c>
      <c r="J123" s="220" t="s">
        <v>327</v>
      </c>
      <c r="K123" s="482">
        <v>40433804.323</v>
      </c>
      <c r="L123" s="482">
        <v>4652310.13386</v>
      </c>
      <c r="M123" s="476" t="s">
        <v>147</v>
      </c>
      <c r="N123" s="483">
        <v>3.77</v>
      </c>
      <c r="O123" s="484">
        <v>11.25</v>
      </c>
      <c r="P123" s="485">
        <f t="shared" si="1"/>
        <v>42.4125</v>
      </c>
    </row>
    <row r="124" s="457" customFormat="1" customHeight="1" spans="1:16">
      <c r="A124" s="220" t="s">
        <v>13305</v>
      </c>
      <c r="B124" s="472" t="s">
        <v>13306</v>
      </c>
      <c r="C124" s="220">
        <v>50226</v>
      </c>
      <c r="D124" s="221"/>
      <c r="E124" s="473" t="s">
        <v>589</v>
      </c>
      <c r="F124" s="220" t="s">
        <v>13237</v>
      </c>
      <c r="G124" s="476" t="s">
        <v>1337</v>
      </c>
      <c r="H124" s="220" t="s">
        <v>13241</v>
      </c>
      <c r="I124" s="220" t="s">
        <v>28</v>
      </c>
      <c r="J124" s="220" t="s">
        <v>327</v>
      </c>
      <c r="K124" s="482">
        <v>40433046.0123</v>
      </c>
      <c r="L124" s="482">
        <v>4650806.78837</v>
      </c>
      <c r="M124" s="476" t="s">
        <v>592</v>
      </c>
      <c r="N124" s="483">
        <v>1.34097451274363</v>
      </c>
      <c r="O124" s="484">
        <v>11.25</v>
      </c>
      <c r="P124" s="485">
        <f t="shared" si="1"/>
        <v>15.0859632683658</v>
      </c>
    </row>
    <row r="125" s="457" customFormat="1" customHeight="1" spans="1:16">
      <c r="A125" s="220" t="s">
        <v>13305</v>
      </c>
      <c r="B125" s="472" t="s">
        <v>13306</v>
      </c>
      <c r="C125" s="220">
        <v>50226</v>
      </c>
      <c r="D125" s="221" t="s">
        <v>13337</v>
      </c>
      <c r="E125" s="473" t="s">
        <v>589</v>
      </c>
      <c r="F125" s="220" t="s">
        <v>13237</v>
      </c>
      <c r="G125" s="476" t="s">
        <v>13271</v>
      </c>
      <c r="H125" s="220" t="s">
        <v>13241</v>
      </c>
      <c r="I125" s="220" t="s">
        <v>28</v>
      </c>
      <c r="J125" s="220" t="s">
        <v>327</v>
      </c>
      <c r="K125" s="482">
        <v>40433473.4167</v>
      </c>
      <c r="L125" s="482">
        <v>4650087.23705</v>
      </c>
      <c r="M125" s="476" t="s">
        <v>592</v>
      </c>
      <c r="N125" s="483">
        <v>0.702548725637181</v>
      </c>
      <c r="O125" s="484">
        <v>11.25</v>
      </c>
      <c r="P125" s="485">
        <f t="shared" si="1"/>
        <v>7.90367316341829</v>
      </c>
    </row>
    <row r="126" s="457" customFormat="1" customHeight="1" spans="1:16">
      <c r="A126" s="220" t="s">
        <v>13305</v>
      </c>
      <c r="B126" s="472" t="s">
        <v>13306</v>
      </c>
      <c r="C126" s="220">
        <v>50231</v>
      </c>
      <c r="D126" s="221" t="s">
        <v>13326</v>
      </c>
      <c r="E126" s="473" t="s">
        <v>589</v>
      </c>
      <c r="F126" s="220" t="s">
        <v>13237</v>
      </c>
      <c r="G126" s="476" t="s">
        <v>1735</v>
      </c>
      <c r="H126" s="220" t="s">
        <v>13241</v>
      </c>
      <c r="I126" s="220" t="s">
        <v>28</v>
      </c>
      <c r="J126" s="220" t="s">
        <v>327</v>
      </c>
      <c r="K126" s="482">
        <v>40432643.2474</v>
      </c>
      <c r="L126" s="482">
        <v>4649910.82972</v>
      </c>
      <c r="M126" s="476" t="s">
        <v>592</v>
      </c>
      <c r="N126" s="483">
        <v>15.26</v>
      </c>
      <c r="O126" s="484">
        <v>11.25</v>
      </c>
      <c r="P126" s="485">
        <f t="shared" si="1"/>
        <v>171.675</v>
      </c>
    </row>
    <row r="127" s="457" customFormat="1" customHeight="1" spans="1:16">
      <c r="A127" s="220" t="s">
        <v>13305</v>
      </c>
      <c r="B127" s="472" t="s">
        <v>13306</v>
      </c>
      <c r="C127" s="220">
        <v>50231</v>
      </c>
      <c r="D127" s="221" t="s">
        <v>13331</v>
      </c>
      <c r="E127" s="473" t="s">
        <v>589</v>
      </c>
      <c r="F127" s="220" t="s">
        <v>13237</v>
      </c>
      <c r="G127" s="476" t="s">
        <v>1319</v>
      </c>
      <c r="H127" s="220" t="s">
        <v>13241</v>
      </c>
      <c r="I127" s="220" t="s">
        <v>28</v>
      </c>
      <c r="J127" s="220" t="s">
        <v>327</v>
      </c>
      <c r="K127" s="482">
        <v>40434069.0658</v>
      </c>
      <c r="L127" s="482">
        <v>4650932.30314</v>
      </c>
      <c r="M127" s="476" t="s">
        <v>592</v>
      </c>
      <c r="N127" s="483">
        <v>11.6764017991005</v>
      </c>
      <c r="O127" s="484">
        <v>11.25</v>
      </c>
      <c r="P127" s="485">
        <f t="shared" si="1"/>
        <v>131.35952023988</v>
      </c>
    </row>
    <row r="128" s="457" customFormat="1" customHeight="1" spans="1:16">
      <c r="A128" s="220" t="s">
        <v>13305</v>
      </c>
      <c r="B128" s="472" t="s">
        <v>13306</v>
      </c>
      <c r="C128" s="220">
        <v>50231</v>
      </c>
      <c r="D128" s="221" t="s">
        <v>13323</v>
      </c>
      <c r="E128" s="473" t="s">
        <v>589</v>
      </c>
      <c r="F128" s="220" t="s">
        <v>13237</v>
      </c>
      <c r="G128" s="476" t="s">
        <v>13272</v>
      </c>
      <c r="H128" s="220" t="s">
        <v>13241</v>
      </c>
      <c r="I128" s="220" t="s">
        <v>28</v>
      </c>
      <c r="J128" s="220" t="s">
        <v>327</v>
      </c>
      <c r="K128" s="482">
        <v>40432396.7473</v>
      </c>
      <c r="L128" s="482">
        <v>4649561.88438</v>
      </c>
      <c r="M128" s="476" t="s">
        <v>592</v>
      </c>
      <c r="N128" s="483">
        <v>2.10139430284858</v>
      </c>
      <c r="O128" s="484">
        <v>11.25</v>
      </c>
      <c r="P128" s="485">
        <f t="shared" si="1"/>
        <v>23.6406859070465</v>
      </c>
    </row>
    <row r="129" s="457" customFormat="1" customHeight="1" spans="1:16">
      <c r="A129" s="220" t="s">
        <v>13305</v>
      </c>
      <c r="B129" s="472" t="s">
        <v>13306</v>
      </c>
      <c r="C129" s="220">
        <v>50231</v>
      </c>
      <c r="D129" s="221" t="s">
        <v>13330</v>
      </c>
      <c r="E129" s="473" t="s">
        <v>589</v>
      </c>
      <c r="F129" s="220" t="s">
        <v>13237</v>
      </c>
      <c r="G129" s="476" t="s">
        <v>388</v>
      </c>
      <c r="H129" s="220" t="s">
        <v>13241</v>
      </c>
      <c r="I129" s="220" t="s">
        <v>28</v>
      </c>
      <c r="J129" s="220" t="s">
        <v>327</v>
      </c>
      <c r="K129" s="482">
        <v>40433552.1351</v>
      </c>
      <c r="L129" s="482">
        <v>4652026.82395</v>
      </c>
      <c r="M129" s="476" t="s">
        <v>147</v>
      </c>
      <c r="N129" s="483">
        <v>3.32817091454273</v>
      </c>
      <c r="O129" s="484">
        <v>11.25</v>
      </c>
      <c r="P129" s="485">
        <f t="shared" si="1"/>
        <v>37.4419227886057</v>
      </c>
    </row>
    <row r="130" s="457" customFormat="1" customHeight="1" spans="1:16">
      <c r="A130" s="220" t="s">
        <v>13305</v>
      </c>
      <c r="B130" s="472" t="s">
        <v>13306</v>
      </c>
      <c r="C130" s="220">
        <v>50231</v>
      </c>
      <c r="D130" s="221"/>
      <c r="E130" s="473" t="s">
        <v>589</v>
      </c>
      <c r="F130" s="220" t="s">
        <v>13237</v>
      </c>
      <c r="G130" s="476" t="s">
        <v>1425</v>
      </c>
      <c r="H130" s="220" t="s">
        <v>13241</v>
      </c>
      <c r="I130" s="220" t="s">
        <v>28</v>
      </c>
      <c r="J130" s="220" t="s">
        <v>327</v>
      </c>
      <c r="K130" s="476">
        <v>40433246.7603</v>
      </c>
      <c r="L130" s="476">
        <v>4651412.83947</v>
      </c>
      <c r="M130" s="476" t="s">
        <v>592</v>
      </c>
      <c r="N130" s="483">
        <v>3.39902548725637</v>
      </c>
      <c r="O130" s="484">
        <v>11.25</v>
      </c>
      <c r="P130" s="485">
        <f t="shared" si="1"/>
        <v>38.2390367316342</v>
      </c>
    </row>
    <row r="131" s="457" customFormat="1" customHeight="1" spans="1:16">
      <c r="A131" s="220" t="s">
        <v>13305</v>
      </c>
      <c r="B131" s="472" t="s">
        <v>13306</v>
      </c>
      <c r="C131" s="220">
        <v>50231</v>
      </c>
      <c r="D131" s="221" t="s">
        <v>13334</v>
      </c>
      <c r="E131" s="473" t="s">
        <v>589</v>
      </c>
      <c r="F131" s="220" t="s">
        <v>13237</v>
      </c>
      <c r="G131" s="476" t="s">
        <v>1158</v>
      </c>
      <c r="H131" s="220" t="s">
        <v>13241</v>
      </c>
      <c r="I131" s="220" t="s">
        <v>28</v>
      </c>
      <c r="J131" s="220" t="s">
        <v>327</v>
      </c>
      <c r="K131" s="482">
        <v>40433391.1449</v>
      </c>
      <c r="L131" s="482">
        <v>4650426.84852</v>
      </c>
      <c r="M131" s="476" t="s">
        <v>592</v>
      </c>
      <c r="N131" s="483">
        <v>8.67</v>
      </c>
      <c r="O131" s="484">
        <v>11.25</v>
      </c>
      <c r="P131" s="485">
        <f t="shared" si="1"/>
        <v>97.5375</v>
      </c>
    </row>
    <row r="132" s="457" customFormat="1" customHeight="1" spans="1:16">
      <c r="A132" s="220" t="s">
        <v>13305</v>
      </c>
      <c r="B132" s="472" t="s">
        <v>13306</v>
      </c>
      <c r="C132" s="220">
        <v>50231</v>
      </c>
      <c r="D132" s="221" t="s">
        <v>13329</v>
      </c>
      <c r="E132" s="473" t="s">
        <v>589</v>
      </c>
      <c r="F132" s="220" t="s">
        <v>13237</v>
      </c>
      <c r="G132" s="476" t="s">
        <v>13273</v>
      </c>
      <c r="H132" s="220" t="s">
        <v>13241</v>
      </c>
      <c r="I132" s="220" t="s">
        <v>28</v>
      </c>
      <c r="J132" s="220" t="s">
        <v>327</v>
      </c>
      <c r="K132" s="482">
        <v>40433077.3217</v>
      </c>
      <c r="L132" s="482">
        <v>4650207.94539</v>
      </c>
      <c r="M132" s="476" t="s">
        <v>592</v>
      </c>
      <c r="N132" s="483">
        <v>17.78</v>
      </c>
      <c r="O132" s="484">
        <v>11.25</v>
      </c>
      <c r="P132" s="485">
        <f t="shared" si="1"/>
        <v>200.025</v>
      </c>
    </row>
    <row r="133" s="457" customFormat="1" customHeight="1" spans="1:16">
      <c r="A133" s="220" t="s">
        <v>13305</v>
      </c>
      <c r="B133" s="472" t="s">
        <v>13306</v>
      </c>
      <c r="C133" s="220">
        <v>50226</v>
      </c>
      <c r="D133" s="221" t="s">
        <v>13332</v>
      </c>
      <c r="E133" s="473" t="s">
        <v>589</v>
      </c>
      <c r="F133" s="220" t="s">
        <v>13237</v>
      </c>
      <c r="G133" s="476" t="s">
        <v>1311</v>
      </c>
      <c r="H133" s="220" t="s">
        <v>13241</v>
      </c>
      <c r="I133" s="220" t="s">
        <v>28</v>
      </c>
      <c r="J133" s="220" t="s">
        <v>327</v>
      </c>
      <c r="K133" s="482">
        <v>40433800.7702</v>
      </c>
      <c r="L133" s="482">
        <v>4652273.06933</v>
      </c>
      <c r="M133" s="476" t="s">
        <v>147</v>
      </c>
      <c r="N133" s="483">
        <v>4.63899550224888</v>
      </c>
      <c r="O133" s="484">
        <v>11.25</v>
      </c>
      <c r="P133" s="485">
        <f t="shared" si="1"/>
        <v>52.1886994002999</v>
      </c>
    </row>
    <row r="134" s="457" customFormat="1" customHeight="1" spans="1:16">
      <c r="A134" s="220" t="s">
        <v>13305</v>
      </c>
      <c r="B134" s="472" t="s">
        <v>13306</v>
      </c>
      <c r="C134" s="220">
        <v>50226</v>
      </c>
      <c r="D134" s="221" t="s">
        <v>13333</v>
      </c>
      <c r="E134" s="473" t="s">
        <v>589</v>
      </c>
      <c r="F134" s="220" t="s">
        <v>13237</v>
      </c>
      <c r="G134" s="476" t="s">
        <v>651</v>
      </c>
      <c r="H134" s="220" t="s">
        <v>13241</v>
      </c>
      <c r="I134" s="220" t="s">
        <v>28</v>
      </c>
      <c r="J134" s="220" t="s">
        <v>327</v>
      </c>
      <c r="K134" s="482">
        <v>40433534.1889</v>
      </c>
      <c r="L134" s="482">
        <v>4651993.36359</v>
      </c>
      <c r="M134" s="476" t="s">
        <v>147</v>
      </c>
      <c r="N134" s="483">
        <v>9.28706146926537</v>
      </c>
      <c r="O134" s="484">
        <v>11.25</v>
      </c>
      <c r="P134" s="485">
        <f t="shared" si="1"/>
        <v>104.479441529235</v>
      </c>
    </row>
    <row r="135" s="457" customFormat="1" customHeight="1" spans="1:16">
      <c r="A135" s="220" t="s">
        <v>13305</v>
      </c>
      <c r="B135" s="472" t="s">
        <v>13306</v>
      </c>
      <c r="C135" s="220">
        <v>50226</v>
      </c>
      <c r="D135" s="221"/>
      <c r="E135" s="473" t="s">
        <v>589</v>
      </c>
      <c r="F135" s="220" t="s">
        <v>13237</v>
      </c>
      <c r="G135" s="476" t="s">
        <v>451</v>
      </c>
      <c r="H135" s="220" t="s">
        <v>13241</v>
      </c>
      <c r="I135" s="220" t="s">
        <v>28</v>
      </c>
      <c r="J135" s="220" t="s">
        <v>327</v>
      </c>
      <c r="K135" s="482">
        <v>40433611.0066</v>
      </c>
      <c r="L135" s="482">
        <v>4651771.56764</v>
      </c>
      <c r="M135" s="476" t="s">
        <v>592</v>
      </c>
      <c r="N135" s="483">
        <v>36.13</v>
      </c>
      <c r="O135" s="484">
        <v>11.25</v>
      </c>
      <c r="P135" s="485">
        <f t="shared" si="1"/>
        <v>406.4625</v>
      </c>
    </row>
    <row r="136" s="457" customFormat="1" customHeight="1" spans="1:16">
      <c r="A136" s="220" t="s">
        <v>13305</v>
      </c>
      <c r="B136" s="472" t="s">
        <v>13306</v>
      </c>
      <c r="C136" s="220">
        <v>50225</v>
      </c>
      <c r="D136" s="221" t="s">
        <v>13329</v>
      </c>
      <c r="E136" s="473" t="s">
        <v>589</v>
      </c>
      <c r="F136" s="220" t="s">
        <v>13237</v>
      </c>
      <c r="G136" s="476" t="s">
        <v>13274</v>
      </c>
      <c r="H136" s="220" t="s">
        <v>13241</v>
      </c>
      <c r="I136" s="220" t="s">
        <v>28</v>
      </c>
      <c r="J136" s="220" t="s">
        <v>327</v>
      </c>
      <c r="K136" s="482">
        <v>40432944.3161</v>
      </c>
      <c r="L136" s="482">
        <v>4650238.03943</v>
      </c>
      <c r="M136" s="476" t="s">
        <v>592</v>
      </c>
      <c r="N136" s="483">
        <v>0.922218890554723</v>
      </c>
      <c r="O136" s="484">
        <v>11.25</v>
      </c>
      <c r="P136" s="485">
        <f t="shared" ref="P136:P199" si="2">N136*11.25</f>
        <v>10.3749625187406</v>
      </c>
    </row>
    <row r="137" s="457" customFormat="1" customHeight="1" spans="1:16">
      <c r="A137" s="220" t="s">
        <v>13305</v>
      </c>
      <c r="B137" s="472" t="s">
        <v>13306</v>
      </c>
      <c r="C137" s="220">
        <v>50225</v>
      </c>
      <c r="D137" s="221" t="s">
        <v>13324</v>
      </c>
      <c r="E137" s="473" t="s">
        <v>589</v>
      </c>
      <c r="F137" s="220" t="s">
        <v>13237</v>
      </c>
      <c r="G137" s="476" t="s">
        <v>13275</v>
      </c>
      <c r="H137" s="220" t="s">
        <v>13241</v>
      </c>
      <c r="I137" s="220" t="s">
        <v>28</v>
      </c>
      <c r="J137" s="220" t="s">
        <v>327</v>
      </c>
      <c r="K137" s="482">
        <v>40432465.1325</v>
      </c>
      <c r="L137" s="482">
        <v>4649891.27727</v>
      </c>
      <c r="M137" s="476" t="s">
        <v>592</v>
      </c>
      <c r="N137" s="483">
        <v>5.24809595202399</v>
      </c>
      <c r="O137" s="484">
        <v>11.25</v>
      </c>
      <c r="P137" s="485">
        <f t="shared" si="2"/>
        <v>59.0410794602699</v>
      </c>
    </row>
    <row r="138" s="457" customFormat="1" customHeight="1" spans="1:16">
      <c r="A138" s="220" t="s">
        <v>13305</v>
      </c>
      <c r="B138" s="472" t="s">
        <v>13306</v>
      </c>
      <c r="C138" s="220">
        <v>50225</v>
      </c>
      <c r="D138" s="221" t="s">
        <v>13307</v>
      </c>
      <c r="E138" s="473" t="s">
        <v>589</v>
      </c>
      <c r="F138" s="220" t="s">
        <v>13237</v>
      </c>
      <c r="G138" s="476" t="s">
        <v>556</v>
      </c>
      <c r="H138" s="220" t="s">
        <v>13241</v>
      </c>
      <c r="I138" s="220" t="s">
        <v>28</v>
      </c>
      <c r="J138" s="220" t="s">
        <v>327</v>
      </c>
      <c r="K138" s="482">
        <v>40433832.6658</v>
      </c>
      <c r="L138" s="482">
        <v>4651172.72417</v>
      </c>
      <c r="M138" s="476" t="s">
        <v>592</v>
      </c>
      <c r="N138" s="483">
        <v>16.19</v>
      </c>
      <c r="O138" s="484">
        <v>11.25</v>
      </c>
      <c r="P138" s="485">
        <f t="shared" si="2"/>
        <v>182.1375</v>
      </c>
    </row>
    <row r="139" s="457" customFormat="1" customHeight="1" spans="1:16">
      <c r="A139" s="220" t="s">
        <v>13305</v>
      </c>
      <c r="B139" s="472" t="s">
        <v>13306</v>
      </c>
      <c r="C139" s="220">
        <v>50219</v>
      </c>
      <c r="D139" s="221" t="s">
        <v>13330</v>
      </c>
      <c r="E139" s="473" t="s">
        <v>589</v>
      </c>
      <c r="F139" s="220" t="s">
        <v>13237</v>
      </c>
      <c r="G139" s="476" t="s">
        <v>436</v>
      </c>
      <c r="H139" s="220" t="s">
        <v>13241</v>
      </c>
      <c r="I139" s="220" t="s">
        <v>28</v>
      </c>
      <c r="J139" s="220" t="s">
        <v>327</v>
      </c>
      <c r="K139" s="482">
        <v>40433642.8329</v>
      </c>
      <c r="L139" s="482">
        <v>4652012.94987</v>
      </c>
      <c r="M139" s="476" t="s">
        <v>147</v>
      </c>
      <c r="N139" s="483">
        <v>5.00895052473763</v>
      </c>
      <c r="O139" s="484">
        <v>11.25</v>
      </c>
      <c r="P139" s="485">
        <f t="shared" si="2"/>
        <v>56.3506934032983</v>
      </c>
    </row>
    <row r="140" s="457" customFormat="1" customHeight="1" spans="1:16">
      <c r="A140" s="220" t="s">
        <v>13305</v>
      </c>
      <c r="B140" s="472" t="s">
        <v>13306</v>
      </c>
      <c r="C140" s="220">
        <v>50219</v>
      </c>
      <c r="D140" s="221" t="s">
        <v>13332</v>
      </c>
      <c r="E140" s="473" t="s">
        <v>589</v>
      </c>
      <c r="F140" s="220" t="s">
        <v>13237</v>
      </c>
      <c r="G140" s="476" t="s">
        <v>524</v>
      </c>
      <c r="H140" s="220" t="s">
        <v>13241</v>
      </c>
      <c r="I140" s="220" t="s">
        <v>28</v>
      </c>
      <c r="J140" s="220" t="s">
        <v>327</v>
      </c>
      <c r="K140" s="482">
        <v>40433841.1426</v>
      </c>
      <c r="L140" s="482">
        <v>4652237.27735</v>
      </c>
      <c r="M140" s="476" t="s">
        <v>147</v>
      </c>
      <c r="N140" s="483">
        <v>13.3050524737631</v>
      </c>
      <c r="O140" s="484">
        <v>11.25</v>
      </c>
      <c r="P140" s="485">
        <f t="shared" si="2"/>
        <v>149.681840329835</v>
      </c>
    </row>
    <row r="141" s="457" customFormat="1" customHeight="1" spans="1:16">
      <c r="A141" s="220" t="s">
        <v>13305</v>
      </c>
      <c r="B141" s="472" t="s">
        <v>13306</v>
      </c>
      <c r="C141" s="220">
        <v>50219</v>
      </c>
      <c r="D141" s="221" t="s">
        <v>13336</v>
      </c>
      <c r="E141" s="473" t="s">
        <v>589</v>
      </c>
      <c r="F141" s="220" t="s">
        <v>13237</v>
      </c>
      <c r="G141" s="476" t="s">
        <v>617</v>
      </c>
      <c r="H141" s="220" t="s">
        <v>13241</v>
      </c>
      <c r="I141" s="220" t="s">
        <v>28</v>
      </c>
      <c r="J141" s="220" t="s">
        <v>327</v>
      </c>
      <c r="K141" s="482">
        <v>40433035.0624</v>
      </c>
      <c r="L141" s="482">
        <v>4650375.4107</v>
      </c>
      <c r="M141" s="476" t="s">
        <v>592</v>
      </c>
      <c r="N141" s="483">
        <v>30.54</v>
      </c>
      <c r="O141" s="484">
        <v>11.25</v>
      </c>
      <c r="P141" s="485">
        <f t="shared" si="2"/>
        <v>343.575</v>
      </c>
    </row>
    <row r="142" s="457" customFormat="1" customHeight="1" spans="1:16">
      <c r="A142" s="220" t="s">
        <v>13305</v>
      </c>
      <c r="B142" s="472" t="s">
        <v>13306</v>
      </c>
      <c r="C142" s="220">
        <v>50219</v>
      </c>
      <c r="D142" s="221" t="s">
        <v>13327</v>
      </c>
      <c r="E142" s="473" t="s">
        <v>589</v>
      </c>
      <c r="F142" s="220" t="s">
        <v>13237</v>
      </c>
      <c r="G142" s="476" t="s">
        <v>1539</v>
      </c>
      <c r="H142" s="220" t="s">
        <v>13241</v>
      </c>
      <c r="I142" s="220" t="s">
        <v>28</v>
      </c>
      <c r="J142" s="220" t="s">
        <v>327</v>
      </c>
      <c r="K142" s="482">
        <v>40432556.6561</v>
      </c>
      <c r="L142" s="482">
        <v>4649553.51027</v>
      </c>
      <c r="M142" s="476" t="s">
        <v>592</v>
      </c>
      <c r="N142" s="483">
        <v>0.679250374812594</v>
      </c>
      <c r="O142" s="484">
        <v>11.25</v>
      </c>
      <c r="P142" s="485">
        <f t="shared" si="2"/>
        <v>7.64156671664168</v>
      </c>
    </row>
    <row r="143" s="457" customFormat="1" customHeight="1" spans="1:16">
      <c r="A143" s="220" t="s">
        <v>13305</v>
      </c>
      <c r="B143" s="472" t="s">
        <v>13306</v>
      </c>
      <c r="C143" s="220">
        <v>50219</v>
      </c>
      <c r="D143" s="221" t="s">
        <v>13314</v>
      </c>
      <c r="E143" s="473" t="s">
        <v>589</v>
      </c>
      <c r="F143" s="220" t="s">
        <v>13237</v>
      </c>
      <c r="G143" s="476" t="s">
        <v>1685</v>
      </c>
      <c r="H143" s="220" t="s">
        <v>13241</v>
      </c>
      <c r="I143" s="220" t="s">
        <v>28</v>
      </c>
      <c r="J143" s="220" t="s">
        <v>327</v>
      </c>
      <c r="K143" s="482">
        <v>40434250.7851</v>
      </c>
      <c r="L143" s="482">
        <v>4652534.70639</v>
      </c>
      <c r="M143" s="476" t="s">
        <v>147</v>
      </c>
      <c r="N143" s="483">
        <v>0.830344827586207</v>
      </c>
      <c r="O143" s="484">
        <v>11.25</v>
      </c>
      <c r="P143" s="485">
        <f t="shared" si="2"/>
        <v>9.34137931034483</v>
      </c>
    </row>
    <row r="144" s="457" customFormat="1" customHeight="1" spans="1:16">
      <c r="A144" s="220" t="s">
        <v>13305</v>
      </c>
      <c r="B144" s="472" t="s">
        <v>13306</v>
      </c>
      <c r="C144" s="220">
        <v>50225</v>
      </c>
      <c r="D144" s="221" t="s">
        <v>13323</v>
      </c>
      <c r="E144" s="473" t="s">
        <v>589</v>
      </c>
      <c r="F144" s="220" t="s">
        <v>13237</v>
      </c>
      <c r="G144" s="476" t="s">
        <v>13276</v>
      </c>
      <c r="H144" s="220" t="s">
        <v>13241</v>
      </c>
      <c r="I144" s="220" t="s">
        <v>28</v>
      </c>
      <c r="J144" s="220" t="s">
        <v>327</v>
      </c>
      <c r="K144" s="482">
        <v>40432351.8301</v>
      </c>
      <c r="L144" s="482">
        <v>4649518.63481</v>
      </c>
      <c r="M144" s="476" t="s">
        <v>592</v>
      </c>
      <c r="N144" s="483">
        <v>3.5552023988006</v>
      </c>
      <c r="O144" s="484">
        <v>11.25</v>
      </c>
      <c r="P144" s="485">
        <f t="shared" si="2"/>
        <v>39.9960269865067</v>
      </c>
    </row>
    <row r="145" s="457" customFormat="1" customHeight="1" spans="1:16">
      <c r="A145" s="220" t="s">
        <v>13305</v>
      </c>
      <c r="B145" s="472" t="s">
        <v>13306</v>
      </c>
      <c r="C145" s="220">
        <v>50225</v>
      </c>
      <c r="D145" s="221" t="s">
        <v>13327</v>
      </c>
      <c r="E145" s="473" t="s">
        <v>589</v>
      </c>
      <c r="F145" s="220" t="s">
        <v>13237</v>
      </c>
      <c r="G145" s="476" t="s">
        <v>13277</v>
      </c>
      <c r="H145" s="220" t="s">
        <v>13241</v>
      </c>
      <c r="I145" s="220" t="s">
        <v>28</v>
      </c>
      <c r="J145" s="220" t="s">
        <v>327</v>
      </c>
      <c r="K145" s="482">
        <v>40432484.7166</v>
      </c>
      <c r="L145" s="482">
        <v>4649551.69432</v>
      </c>
      <c r="M145" s="476" t="s">
        <v>592</v>
      </c>
      <c r="N145" s="483">
        <v>1.26869565217391</v>
      </c>
      <c r="O145" s="484">
        <v>11.25</v>
      </c>
      <c r="P145" s="485">
        <f t="shared" si="2"/>
        <v>14.2728260869565</v>
      </c>
    </row>
    <row r="146" s="457" customFormat="1" customHeight="1" spans="1:16">
      <c r="A146" s="220" t="s">
        <v>13305</v>
      </c>
      <c r="B146" s="472" t="s">
        <v>13306</v>
      </c>
      <c r="C146" s="220">
        <v>50226</v>
      </c>
      <c r="D146" s="221" t="s">
        <v>13314</v>
      </c>
      <c r="E146" s="473" t="s">
        <v>589</v>
      </c>
      <c r="F146" s="220" t="s">
        <v>13237</v>
      </c>
      <c r="G146" s="476" t="s">
        <v>511</v>
      </c>
      <c r="H146" s="220" t="s">
        <v>13241</v>
      </c>
      <c r="I146" s="220" t="s">
        <v>28</v>
      </c>
      <c r="J146" s="220" t="s">
        <v>327</v>
      </c>
      <c r="K146" s="482">
        <v>40432500.1616</v>
      </c>
      <c r="L146" s="482">
        <v>4649550.16591</v>
      </c>
      <c r="M146" s="476" t="s">
        <v>147</v>
      </c>
      <c r="N146" s="483">
        <v>66.34</v>
      </c>
      <c r="O146" s="484">
        <v>11.25</v>
      </c>
      <c r="P146" s="485">
        <f t="shared" si="2"/>
        <v>746.325</v>
      </c>
    </row>
    <row r="147" s="457" customFormat="1" customHeight="1" spans="1:16">
      <c r="A147" s="220" t="s">
        <v>13305</v>
      </c>
      <c r="B147" s="472" t="s">
        <v>13306</v>
      </c>
      <c r="C147" s="220">
        <v>50226</v>
      </c>
      <c r="D147" s="221"/>
      <c r="E147" s="473" t="s">
        <v>589</v>
      </c>
      <c r="F147" s="220" t="s">
        <v>13237</v>
      </c>
      <c r="G147" s="476" t="s">
        <v>1133</v>
      </c>
      <c r="H147" s="220" t="s">
        <v>13241</v>
      </c>
      <c r="I147" s="220" t="s">
        <v>28</v>
      </c>
      <c r="J147" s="220" t="s">
        <v>327</v>
      </c>
      <c r="K147" s="482">
        <v>40433646.0165</v>
      </c>
      <c r="L147" s="482">
        <v>4651598.5175</v>
      </c>
      <c r="M147" s="476" t="s">
        <v>592</v>
      </c>
      <c r="N147" s="483">
        <v>21.62</v>
      </c>
      <c r="O147" s="484">
        <v>11.25</v>
      </c>
      <c r="P147" s="485">
        <f t="shared" si="2"/>
        <v>243.225</v>
      </c>
    </row>
    <row r="148" s="457" customFormat="1" customHeight="1" spans="1:16">
      <c r="A148" s="220" t="s">
        <v>13305</v>
      </c>
      <c r="B148" s="472" t="s">
        <v>13306</v>
      </c>
      <c r="C148" s="220">
        <v>50226</v>
      </c>
      <c r="D148" s="221" t="s">
        <v>13338</v>
      </c>
      <c r="E148" s="473" t="s">
        <v>589</v>
      </c>
      <c r="F148" s="220" t="s">
        <v>13237</v>
      </c>
      <c r="G148" s="476" t="s">
        <v>1157</v>
      </c>
      <c r="H148" s="220" t="s">
        <v>13241</v>
      </c>
      <c r="I148" s="220" t="s">
        <v>28</v>
      </c>
      <c r="J148" s="220" t="s">
        <v>327</v>
      </c>
      <c r="K148" s="482">
        <v>40433649.429</v>
      </c>
      <c r="L148" s="482">
        <v>4650519.79821</v>
      </c>
      <c r="M148" s="476" t="s">
        <v>592</v>
      </c>
      <c r="N148" s="483">
        <v>37.43</v>
      </c>
      <c r="O148" s="484">
        <v>11.25</v>
      </c>
      <c r="P148" s="485">
        <f t="shared" si="2"/>
        <v>421.0875</v>
      </c>
    </row>
    <row r="149" s="457" customFormat="1" customHeight="1" spans="1:16">
      <c r="A149" s="220" t="s">
        <v>13305</v>
      </c>
      <c r="B149" s="472" t="s">
        <v>13306</v>
      </c>
      <c r="C149" s="220">
        <v>50219</v>
      </c>
      <c r="D149" s="221" t="s">
        <v>13332</v>
      </c>
      <c r="E149" s="473" t="s">
        <v>589</v>
      </c>
      <c r="F149" s="220" t="s">
        <v>13237</v>
      </c>
      <c r="G149" s="476" t="s">
        <v>526</v>
      </c>
      <c r="H149" s="220" t="s">
        <v>13241</v>
      </c>
      <c r="I149" s="220" t="s">
        <v>28</v>
      </c>
      <c r="J149" s="220" t="s">
        <v>327</v>
      </c>
      <c r="K149" s="482">
        <v>40433767.7343</v>
      </c>
      <c r="L149" s="482">
        <v>4652122.89198</v>
      </c>
      <c r="M149" s="476" t="s">
        <v>147</v>
      </c>
      <c r="N149" s="483">
        <v>3.42808095952024</v>
      </c>
      <c r="O149" s="484">
        <v>11.25</v>
      </c>
      <c r="P149" s="485">
        <f t="shared" si="2"/>
        <v>38.5659107946027</v>
      </c>
    </row>
    <row r="150" s="457" customFormat="1" customHeight="1" spans="1:16">
      <c r="A150" s="220" t="s">
        <v>13305</v>
      </c>
      <c r="B150" s="472" t="s">
        <v>13306</v>
      </c>
      <c r="C150" s="220">
        <v>50219</v>
      </c>
      <c r="D150" s="221"/>
      <c r="E150" s="473" t="s">
        <v>589</v>
      </c>
      <c r="F150" s="220" t="s">
        <v>13237</v>
      </c>
      <c r="G150" s="476" t="s">
        <v>700</v>
      </c>
      <c r="H150" s="220" t="s">
        <v>13241</v>
      </c>
      <c r="I150" s="220" t="s">
        <v>28</v>
      </c>
      <c r="J150" s="220" t="s">
        <v>327</v>
      </c>
      <c r="K150" s="482">
        <v>40433665.7794</v>
      </c>
      <c r="L150" s="482">
        <v>4652239.52485</v>
      </c>
      <c r="M150" s="476" t="s">
        <v>147</v>
      </c>
      <c r="N150" s="483">
        <v>1.6208095952024</v>
      </c>
      <c r="O150" s="484">
        <v>11.25</v>
      </c>
      <c r="P150" s="485">
        <f t="shared" si="2"/>
        <v>18.234107946027</v>
      </c>
    </row>
    <row r="151" s="457" customFormat="1" customHeight="1" spans="1:16">
      <c r="A151" s="220" t="s">
        <v>13305</v>
      </c>
      <c r="B151" s="472" t="s">
        <v>13306</v>
      </c>
      <c r="C151" s="220">
        <v>50219</v>
      </c>
      <c r="D151" s="221" t="s">
        <v>13331</v>
      </c>
      <c r="E151" s="473" t="s">
        <v>589</v>
      </c>
      <c r="F151" s="220" t="s">
        <v>13237</v>
      </c>
      <c r="G151" s="476" t="s">
        <v>13278</v>
      </c>
      <c r="H151" s="220" t="s">
        <v>13241</v>
      </c>
      <c r="I151" s="220" t="s">
        <v>28</v>
      </c>
      <c r="J151" s="220" t="s">
        <v>327</v>
      </c>
      <c r="K151" s="482">
        <v>40434149.2687</v>
      </c>
      <c r="L151" s="482">
        <v>4650818.43894</v>
      </c>
      <c r="M151" s="476" t="s">
        <v>592</v>
      </c>
      <c r="N151" s="483">
        <v>3.03088455772114</v>
      </c>
      <c r="O151" s="484">
        <v>11.25</v>
      </c>
      <c r="P151" s="485">
        <f t="shared" si="2"/>
        <v>34.0974512743628</v>
      </c>
    </row>
    <row r="152" s="457" customFormat="1" customHeight="1" spans="1:16">
      <c r="A152" s="220" t="s">
        <v>13305</v>
      </c>
      <c r="B152" s="472" t="s">
        <v>13306</v>
      </c>
      <c r="C152" s="220">
        <v>50225</v>
      </c>
      <c r="D152" s="221" t="s">
        <v>13311</v>
      </c>
      <c r="E152" s="473" t="s">
        <v>589</v>
      </c>
      <c r="F152" s="220" t="s">
        <v>13237</v>
      </c>
      <c r="G152" s="476" t="s">
        <v>13279</v>
      </c>
      <c r="H152" s="220" t="s">
        <v>13241</v>
      </c>
      <c r="I152" s="220" t="s">
        <v>28</v>
      </c>
      <c r="J152" s="220" t="s">
        <v>327</v>
      </c>
      <c r="K152" s="476">
        <v>40434099.9455</v>
      </c>
      <c r="L152" s="476">
        <v>4651341.17276</v>
      </c>
      <c r="M152" s="476" t="s">
        <v>592</v>
      </c>
      <c r="N152" s="483">
        <v>9.46</v>
      </c>
      <c r="O152" s="484">
        <v>11.25</v>
      </c>
      <c r="P152" s="485">
        <f t="shared" si="2"/>
        <v>106.425</v>
      </c>
    </row>
    <row r="153" s="456" customFormat="1" customHeight="1" spans="1:16">
      <c r="A153" s="220"/>
      <c r="B153" s="492" t="s">
        <v>3</v>
      </c>
      <c r="C153" s="471"/>
      <c r="D153" s="493"/>
      <c r="E153" s="470" t="s">
        <v>589</v>
      </c>
      <c r="F153" s="471" t="s">
        <v>590</v>
      </c>
      <c r="G153" s="493"/>
      <c r="H153" s="220"/>
      <c r="I153" s="220"/>
      <c r="J153" s="220"/>
      <c r="K153" s="499"/>
      <c r="L153" s="500"/>
      <c r="M153" s="476"/>
      <c r="N153" s="481">
        <v>2295.25</v>
      </c>
      <c r="O153" s="501">
        <v>11.25</v>
      </c>
      <c r="P153" s="480">
        <f t="shared" si="2"/>
        <v>25821.5625</v>
      </c>
    </row>
    <row r="154" s="456" customFormat="1" customHeight="1" spans="1:16">
      <c r="A154" s="220" t="s">
        <v>13339</v>
      </c>
      <c r="B154" s="494" t="s">
        <v>13340</v>
      </c>
      <c r="C154" s="221" t="s">
        <v>13341</v>
      </c>
      <c r="D154" s="493"/>
      <c r="E154" s="473" t="s">
        <v>589</v>
      </c>
      <c r="F154" s="220" t="s">
        <v>590</v>
      </c>
      <c r="G154" s="493" t="s">
        <v>594</v>
      </c>
      <c r="H154" s="220" t="s">
        <v>13241</v>
      </c>
      <c r="I154" s="220" t="s">
        <v>28</v>
      </c>
      <c r="J154" s="220" t="s">
        <v>327</v>
      </c>
      <c r="K154" s="476">
        <v>40425137.2243</v>
      </c>
      <c r="L154" s="476">
        <v>4649272.6221</v>
      </c>
      <c r="M154" s="487" t="s">
        <v>592</v>
      </c>
      <c r="N154" s="481">
        <v>4.11</v>
      </c>
      <c r="O154" s="501">
        <v>11.25</v>
      </c>
      <c r="P154" s="480">
        <f t="shared" si="2"/>
        <v>46.2375</v>
      </c>
    </row>
    <row r="155" s="457" customFormat="1" customHeight="1" spans="1:16">
      <c r="A155" s="220" t="s">
        <v>13339</v>
      </c>
      <c r="B155" s="494" t="s">
        <v>13340</v>
      </c>
      <c r="C155" s="221" t="s">
        <v>13342</v>
      </c>
      <c r="D155" s="221" t="s">
        <v>13343</v>
      </c>
      <c r="E155" s="473" t="s">
        <v>589</v>
      </c>
      <c r="F155" s="220" t="s">
        <v>590</v>
      </c>
      <c r="G155" s="221" t="s">
        <v>392</v>
      </c>
      <c r="H155" s="220" t="s">
        <v>13241</v>
      </c>
      <c r="I155" s="220" t="s">
        <v>28</v>
      </c>
      <c r="J155" s="220" t="s">
        <v>13265</v>
      </c>
      <c r="K155" s="476">
        <v>40425317.5069</v>
      </c>
      <c r="L155" s="502">
        <v>4649101.70823</v>
      </c>
      <c r="M155" s="487" t="s">
        <v>592</v>
      </c>
      <c r="N155" s="484">
        <v>107.91</v>
      </c>
      <c r="O155" s="484">
        <v>11.25</v>
      </c>
      <c r="P155" s="485">
        <f t="shared" si="2"/>
        <v>1213.9875</v>
      </c>
    </row>
    <row r="156" s="457" customFormat="1" customHeight="1" spans="1:16">
      <c r="A156" s="220" t="s">
        <v>13339</v>
      </c>
      <c r="B156" s="494" t="s">
        <v>13340</v>
      </c>
      <c r="C156" s="221">
        <v>50256</v>
      </c>
      <c r="D156" s="221" t="s">
        <v>13344</v>
      </c>
      <c r="E156" s="473" t="s">
        <v>589</v>
      </c>
      <c r="F156" s="220" t="s">
        <v>590</v>
      </c>
      <c r="G156" s="221" t="s">
        <v>376</v>
      </c>
      <c r="H156" s="220" t="s">
        <v>13241</v>
      </c>
      <c r="I156" s="220" t="s">
        <v>28</v>
      </c>
      <c r="J156" s="220" t="s">
        <v>327</v>
      </c>
      <c r="K156" s="502">
        <v>40425365.4293</v>
      </c>
      <c r="L156" s="502">
        <v>4648903.5178</v>
      </c>
      <c r="M156" s="487" t="s">
        <v>592</v>
      </c>
      <c r="N156" s="484">
        <v>8.33</v>
      </c>
      <c r="O156" s="484">
        <v>11.25</v>
      </c>
      <c r="P156" s="485">
        <f t="shared" si="2"/>
        <v>93.7125</v>
      </c>
    </row>
    <row r="157" s="457" customFormat="1" customHeight="1" spans="1:16">
      <c r="A157" s="220" t="s">
        <v>13339</v>
      </c>
      <c r="B157" s="494" t="s">
        <v>13340</v>
      </c>
      <c r="C157" s="221">
        <v>50256</v>
      </c>
      <c r="D157" s="221" t="s">
        <v>13344</v>
      </c>
      <c r="E157" s="473" t="s">
        <v>589</v>
      </c>
      <c r="F157" s="220" t="s">
        <v>590</v>
      </c>
      <c r="G157" s="221" t="s">
        <v>1176</v>
      </c>
      <c r="H157" s="220" t="s">
        <v>13241</v>
      </c>
      <c r="I157" s="220" t="s">
        <v>28</v>
      </c>
      <c r="J157" s="220" t="s">
        <v>327</v>
      </c>
      <c r="K157" s="502">
        <v>40425377.0898</v>
      </c>
      <c r="L157" s="502">
        <v>4648847.88317</v>
      </c>
      <c r="M157" s="487" t="s">
        <v>592</v>
      </c>
      <c r="N157" s="484">
        <v>28.44</v>
      </c>
      <c r="O157" s="484">
        <v>11.25</v>
      </c>
      <c r="P157" s="485">
        <f t="shared" si="2"/>
        <v>319.95</v>
      </c>
    </row>
    <row r="158" s="457" customFormat="1" customHeight="1" spans="1:16">
      <c r="A158" s="220" t="s">
        <v>13339</v>
      </c>
      <c r="B158" s="494" t="s">
        <v>13340</v>
      </c>
      <c r="C158" s="221">
        <v>50256</v>
      </c>
      <c r="D158" s="221" t="s">
        <v>13345</v>
      </c>
      <c r="E158" s="473" t="s">
        <v>589</v>
      </c>
      <c r="F158" s="220" t="s">
        <v>590</v>
      </c>
      <c r="G158" s="221" t="s">
        <v>373</v>
      </c>
      <c r="H158" s="220" t="s">
        <v>13241</v>
      </c>
      <c r="I158" s="220" t="s">
        <v>28</v>
      </c>
      <c r="J158" s="220" t="s">
        <v>327</v>
      </c>
      <c r="K158" s="502">
        <v>40425244.801</v>
      </c>
      <c r="L158" s="502">
        <v>4648972.01113</v>
      </c>
      <c r="M158" s="487" t="s">
        <v>592</v>
      </c>
      <c r="N158" s="484">
        <v>5.67</v>
      </c>
      <c r="O158" s="484">
        <v>11.25</v>
      </c>
      <c r="P158" s="485">
        <f t="shared" si="2"/>
        <v>63.7875</v>
      </c>
    </row>
    <row r="159" s="457" customFormat="1" customHeight="1" spans="1:16">
      <c r="A159" s="220" t="s">
        <v>13339</v>
      </c>
      <c r="B159" s="494" t="s">
        <v>13340</v>
      </c>
      <c r="C159" s="221">
        <v>50256</v>
      </c>
      <c r="D159" s="221" t="s">
        <v>13345</v>
      </c>
      <c r="E159" s="473" t="s">
        <v>589</v>
      </c>
      <c r="F159" s="220" t="s">
        <v>590</v>
      </c>
      <c r="G159" s="221" t="s">
        <v>1140</v>
      </c>
      <c r="H159" s="220" t="s">
        <v>13241</v>
      </c>
      <c r="I159" s="220" t="s">
        <v>28</v>
      </c>
      <c r="J159" s="220" t="s">
        <v>327</v>
      </c>
      <c r="K159" s="502">
        <v>40425176.7538</v>
      </c>
      <c r="L159" s="502">
        <v>4649150.94971</v>
      </c>
      <c r="M159" s="487" t="s">
        <v>592</v>
      </c>
      <c r="N159" s="484">
        <v>13.46</v>
      </c>
      <c r="O159" s="484">
        <v>11.25</v>
      </c>
      <c r="P159" s="485">
        <f t="shared" si="2"/>
        <v>151.425</v>
      </c>
    </row>
    <row r="160" s="457" customFormat="1" customHeight="1" spans="1:16">
      <c r="A160" s="220" t="s">
        <v>13339</v>
      </c>
      <c r="B160" s="494" t="s">
        <v>13340</v>
      </c>
      <c r="C160" s="221">
        <v>50256</v>
      </c>
      <c r="D160" s="221" t="s">
        <v>13346</v>
      </c>
      <c r="E160" s="473" t="s">
        <v>589</v>
      </c>
      <c r="F160" s="220" t="s">
        <v>590</v>
      </c>
      <c r="G160" s="221" t="s">
        <v>1357</v>
      </c>
      <c r="H160" s="220" t="s">
        <v>13241</v>
      </c>
      <c r="I160" s="220" t="s">
        <v>28</v>
      </c>
      <c r="J160" s="220" t="s">
        <v>327</v>
      </c>
      <c r="K160" s="502">
        <v>40425291.6684</v>
      </c>
      <c r="L160" s="502">
        <v>4648818.90088</v>
      </c>
      <c r="M160" s="487" t="s">
        <v>592</v>
      </c>
      <c r="N160" s="484">
        <v>15.19</v>
      </c>
      <c r="O160" s="484">
        <v>11.25</v>
      </c>
      <c r="P160" s="485">
        <f t="shared" si="2"/>
        <v>170.8875</v>
      </c>
    </row>
    <row r="161" s="457" customFormat="1" customHeight="1" spans="1:16">
      <c r="A161" s="220" t="s">
        <v>13339</v>
      </c>
      <c r="B161" s="494" t="s">
        <v>13340</v>
      </c>
      <c r="C161" s="221">
        <v>50256</v>
      </c>
      <c r="D161" s="221" t="s">
        <v>13346</v>
      </c>
      <c r="E161" s="473" t="s">
        <v>589</v>
      </c>
      <c r="F161" s="220" t="s">
        <v>590</v>
      </c>
      <c r="G161" s="221" t="s">
        <v>408</v>
      </c>
      <c r="H161" s="220" t="s">
        <v>13241</v>
      </c>
      <c r="I161" s="220" t="s">
        <v>28</v>
      </c>
      <c r="J161" s="220" t="s">
        <v>327</v>
      </c>
      <c r="K161" s="502">
        <v>40425401.2837</v>
      </c>
      <c r="L161" s="502">
        <v>4648733.54922</v>
      </c>
      <c r="M161" s="487" t="s">
        <v>592</v>
      </c>
      <c r="N161" s="484">
        <v>5.7406</v>
      </c>
      <c r="O161" s="484">
        <v>11.25</v>
      </c>
      <c r="P161" s="485">
        <f t="shared" si="2"/>
        <v>64.58175</v>
      </c>
    </row>
    <row r="162" s="457" customFormat="1" customHeight="1" spans="1:16">
      <c r="A162" s="220" t="s">
        <v>13339</v>
      </c>
      <c r="B162" s="494" t="s">
        <v>13340</v>
      </c>
      <c r="C162" s="221">
        <v>50256</v>
      </c>
      <c r="D162" s="221" t="s">
        <v>13347</v>
      </c>
      <c r="E162" s="473" t="s">
        <v>589</v>
      </c>
      <c r="F162" s="220" t="s">
        <v>590</v>
      </c>
      <c r="G162" s="221" t="s">
        <v>395</v>
      </c>
      <c r="H162" s="220" t="s">
        <v>13241</v>
      </c>
      <c r="I162" s="220" t="s">
        <v>28</v>
      </c>
      <c r="J162" s="220" t="s">
        <v>327</v>
      </c>
      <c r="K162" s="502">
        <v>40425169.7076</v>
      </c>
      <c r="L162" s="502">
        <v>4649023.47979</v>
      </c>
      <c r="M162" s="487" t="s">
        <v>592</v>
      </c>
      <c r="N162" s="484">
        <v>1.52</v>
      </c>
      <c r="O162" s="484">
        <v>11.25</v>
      </c>
      <c r="P162" s="485">
        <f t="shared" si="2"/>
        <v>17.1</v>
      </c>
    </row>
    <row r="163" s="457" customFormat="1" customHeight="1" spans="1:16">
      <c r="A163" s="220" t="s">
        <v>13339</v>
      </c>
      <c r="B163" s="494" t="s">
        <v>13340</v>
      </c>
      <c r="C163" s="221">
        <v>50256</v>
      </c>
      <c r="D163" s="221" t="s">
        <v>13347</v>
      </c>
      <c r="E163" s="473" t="s">
        <v>589</v>
      </c>
      <c r="F163" s="220" t="s">
        <v>590</v>
      </c>
      <c r="G163" s="221" t="s">
        <v>576</v>
      </c>
      <c r="H163" s="220" t="s">
        <v>13241</v>
      </c>
      <c r="I163" s="220" t="s">
        <v>28</v>
      </c>
      <c r="J163" s="220" t="s">
        <v>327</v>
      </c>
      <c r="K163" s="502">
        <v>40425209.168</v>
      </c>
      <c r="L163" s="502">
        <v>4648939.25214</v>
      </c>
      <c r="M163" s="487" t="s">
        <v>592</v>
      </c>
      <c r="N163" s="484">
        <v>4.5082</v>
      </c>
      <c r="O163" s="484">
        <v>11.25</v>
      </c>
      <c r="P163" s="485">
        <f t="shared" si="2"/>
        <v>50.71725</v>
      </c>
    </row>
    <row r="164" s="457" customFormat="1" customHeight="1" spans="1:16">
      <c r="A164" s="220" t="s">
        <v>13339</v>
      </c>
      <c r="B164" s="494" t="s">
        <v>13340</v>
      </c>
      <c r="C164" s="221">
        <v>50256</v>
      </c>
      <c r="D164" s="221" t="s">
        <v>13348</v>
      </c>
      <c r="E164" s="473" t="s">
        <v>589</v>
      </c>
      <c r="F164" s="220" t="s">
        <v>590</v>
      </c>
      <c r="G164" s="221" t="s">
        <v>396</v>
      </c>
      <c r="H164" s="220" t="s">
        <v>13241</v>
      </c>
      <c r="I164" s="220" t="s">
        <v>28</v>
      </c>
      <c r="J164" s="220" t="s">
        <v>327</v>
      </c>
      <c r="K164" s="502">
        <v>40425209.181</v>
      </c>
      <c r="L164" s="502">
        <v>4649020.71633</v>
      </c>
      <c r="M164" s="487" t="s">
        <v>592</v>
      </c>
      <c r="N164" s="484">
        <v>2.3419</v>
      </c>
      <c r="O164" s="484">
        <v>11.25</v>
      </c>
      <c r="P164" s="485">
        <f t="shared" si="2"/>
        <v>26.346375</v>
      </c>
    </row>
    <row r="165" s="457" customFormat="1" customHeight="1" spans="1:16">
      <c r="A165" s="220" t="s">
        <v>13339</v>
      </c>
      <c r="B165" s="494" t="s">
        <v>13340</v>
      </c>
      <c r="C165" s="221">
        <v>50256</v>
      </c>
      <c r="D165" s="221" t="s">
        <v>13348</v>
      </c>
      <c r="E165" s="473" t="s">
        <v>589</v>
      </c>
      <c r="F165" s="220" t="s">
        <v>590</v>
      </c>
      <c r="G165" s="221" t="s">
        <v>394</v>
      </c>
      <c r="H165" s="220" t="s">
        <v>13241</v>
      </c>
      <c r="I165" s="220" t="s">
        <v>28</v>
      </c>
      <c r="J165" s="220" t="s">
        <v>327</v>
      </c>
      <c r="K165" s="502">
        <v>40425172.5323</v>
      </c>
      <c r="L165" s="502">
        <v>4649082.14912</v>
      </c>
      <c r="M165" s="487" t="s">
        <v>592</v>
      </c>
      <c r="N165" s="484">
        <v>3.4562</v>
      </c>
      <c r="O165" s="484">
        <v>11.25</v>
      </c>
      <c r="P165" s="485">
        <f t="shared" si="2"/>
        <v>38.88225</v>
      </c>
    </row>
    <row r="166" s="457" customFormat="1" customHeight="1" spans="1:16">
      <c r="A166" s="220" t="s">
        <v>13339</v>
      </c>
      <c r="B166" s="494" t="s">
        <v>13340</v>
      </c>
      <c r="C166" s="221" t="s">
        <v>13342</v>
      </c>
      <c r="D166" s="221" t="s">
        <v>13349</v>
      </c>
      <c r="E166" s="473" t="s">
        <v>589</v>
      </c>
      <c r="F166" s="220" t="s">
        <v>590</v>
      </c>
      <c r="G166" s="221" t="s">
        <v>498</v>
      </c>
      <c r="H166" s="220" t="s">
        <v>13241</v>
      </c>
      <c r="I166" s="220" t="s">
        <v>28</v>
      </c>
      <c r="J166" s="220" t="s">
        <v>327</v>
      </c>
      <c r="K166" s="502">
        <v>40425224.0006</v>
      </c>
      <c r="L166" s="502">
        <v>4649005.2547</v>
      </c>
      <c r="M166" s="487" t="s">
        <v>592</v>
      </c>
      <c r="N166" s="484">
        <v>0.6739</v>
      </c>
      <c r="O166" s="484">
        <v>11.25</v>
      </c>
      <c r="P166" s="485">
        <f t="shared" si="2"/>
        <v>7.581375</v>
      </c>
    </row>
    <row r="167" s="457" customFormat="1" customHeight="1" spans="1:16">
      <c r="A167" s="220" t="s">
        <v>13339</v>
      </c>
      <c r="B167" s="494" t="s">
        <v>13340</v>
      </c>
      <c r="C167" s="221">
        <v>50256</v>
      </c>
      <c r="D167" s="221" t="s">
        <v>13349</v>
      </c>
      <c r="E167" s="473" t="s">
        <v>589</v>
      </c>
      <c r="F167" s="220" t="s">
        <v>590</v>
      </c>
      <c r="G167" s="221" t="s">
        <v>374</v>
      </c>
      <c r="H167" s="220" t="s">
        <v>13241</v>
      </c>
      <c r="I167" s="220" t="s">
        <v>28</v>
      </c>
      <c r="J167" s="220" t="s">
        <v>327</v>
      </c>
      <c r="K167" s="502">
        <v>40425184.7194</v>
      </c>
      <c r="L167" s="502">
        <v>4648912.37447</v>
      </c>
      <c r="M167" s="487" t="s">
        <v>592</v>
      </c>
      <c r="N167" s="484">
        <v>5.95</v>
      </c>
      <c r="O167" s="484">
        <v>11.25</v>
      </c>
      <c r="P167" s="485">
        <f t="shared" si="2"/>
        <v>66.9375</v>
      </c>
    </row>
    <row r="168" s="457" customFormat="1" customHeight="1" spans="1:16">
      <c r="A168" s="220" t="s">
        <v>13339</v>
      </c>
      <c r="B168" s="494" t="s">
        <v>13340</v>
      </c>
      <c r="C168" s="221">
        <v>50256</v>
      </c>
      <c r="D168" s="221" t="s">
        <v>13349</v>
      </c>
      <c r="E168" s="473" t="s">
        <v>589</v>
      </c>
      <c r="F168" s="220" t="s">
        <v>590</v>
      </c>
      <c r="G168" s="221" t="s">
        <v>572</v>
      </c>
      <c r="H168" s="220" t="s">
        <v>13241</v>
      </c>
      <c r="I168" s="220" t="s">
        <v>28</v>
      </c>
      <c r="J168" s="220" t="s">
        <v>327</v>
      </c>
      <c r="K168" s="502">
        <v>40425274.9172</v>
      </c>
      <c r="L168" s="502">
        <v>4649024.28654</v>
      </c>
      <c r="M168" s="487" t="s">
        <v>592</v>
      </c>
      <c r="N168" s="484">
        <v>4.5086</v>
      </c>
      <c r="O168" s="484">
        <v>11.25</v>
      </c>
      <c r="P168" s="485">
        <f t="shared" si="2"/>
        <v>50.72175</v>
      </c>
    </row>
    <row r="169" s="457" customFormat="1" customHeight="1" spans="1:16">
      <c r="A169" s="220" t="s">
        <v>13350</v>
      </c>
      <c r="B169" s="472" t="s">
        <v>13351</v>
      </c>
      <c r="C169" s="220">
        <v>50258</v>
      </c>
      <c r="D169" s="221" t="s">
        <v>13352</v>
      </c>
      <c r="E169" s="473" t="s">
        <v>589</v>
      </c>
      <c r="F169" s="220" t="s">
        <v>590</v>
      </c>
      <c r="G169" s="221" t="s">
        <v>500</v>
      </c>
      <c r="H169" s="220" t="s">
        <v>13241</v>
      </c>
      <c r="I169" s="220" t="s">
        <v>28</v>
      </c>
      <c r="J169" s="220" t="s">
        <v>13265</v>
      </c>
      <c r="K169" s="476">
        <v>40425617.5912</v>
      </c>
      <c r="L169" s="476">
        <v>4648977.4981</v>
      </c>
      <c r="M169" s="487" t="s">
        <v>592</v>
      </c>
      <c r="N169" s="484">
        <v>54.59</v>
      </c>
      <c r="O169" s="484">
        <v>11.25</v>
      </c>
      <c r="P169" s="485">
        <f t="shared" si="2"/>
        <v>614.1375</v>
      </c>
    </row>
    <row r="170" s="457" customFormat="1" customHeight="1" spans="1:16">
      <c r="A170" s="220" t="s">
        <v>13350</v>
      </c>
      <c r="B170" s="472" t="s">
        <v>13351</v>
      </c>
      <c r="C170" s="220">
        <v>50258</v>
      </c>
      <c r="D170" s="221" t="s">
        <v>13352</v>
      </c>
      <c r="E170" s="473" t="s">
        <v>589</v>
      </c>
      <c r="F170" s="220" t="s">
        <v>590</v>
      </c>
      <c r="G170" s="221" t="s">
        <v>375</v>
      </c>
      <c r="H170" s="220" t="s">
        <v>13241</v>
      </c>
      <c r="I170" s="220" t="s">
        <v>28</v>
      </c>
      <c r="J170" s="220" t="s">
        <v>327</v>
      </c>
      <c r="K170" s="476">
        <v>40425707.3409</v>
      </c>
      <c r="L170" s="476">
        <v>4648905.08438</v>
      </c>
      <c r="M170" s="487" t="s">
        <v>592</v>
      </c>
      <c r="N170" s="484">
        <v>14.08</v>
      </c>
      <c r="O170" s="484">
        <v>11.25</v>
      </c>
      <c r="P170" s="485">
        <f t="shared" si="2"/>
        <v>158.4</v>
      </c>
    </row>
    <row r="171" s="457" customFormat="1" customHeight="1" spans="1:16">
      <c r="A171" s="220" t="s">
        <v>13350</v>
      </c>
      <c r="B171" s="472" t="s">
        <v>13351</v>
      </c>
      <c r="C171" s="220">
        <v>50257</v>
      </c>
      <c r="D171" s="221" t="s">
        <v>13352</v>
      </c>
      <c r="E171" s="473" t="s">
        <v>589</v>
      </c>
      <c r="F171" s="220" t="s">
        <v>590</v>
      </c>
      <c r="G171" s="221" t="s">
        <v>634</v>
      </c>
      <c r="H171" s="220" t="s">
        <v>13241</v>
      </c>
      <c r="I171" s="220" t="s">
        <v>28</v>
      </c>
      <c r="J171" s="220" t="s">
        <v>327</v>
      </c>
      <c r="K171" s="476">
        <v>40425601.6166</v>
      </c>
      <c r="L171" s="476">
        <v>4648823.57398</v>
      </c>
      <c r="M171" s="487" t="s">
        <v>592</v>
      </c>
      <c r="N171" s="484">
        <v>55.22</v>
      </c>
      <c r="O171" s="484">
        <v>11.25</v>
      </c>
      <c r="P171" s="485">
        <f t="shared" si="2"/>
        <v>621.225</v>
      </c>
    </row>
    <row r="172" s="457" customFormat="1" customHeight="1" spans="1:16">
      <c r="A172" s="220" t="s">
        <v>13350</v>
      </c>
      <c r="B172" s="472" t="s">
        <v>13351</v>
      </c>
      <c r="C172" s="220">
        <v>50257</v>
      </c>
      <c r="D172" s="221" t="s">
        <v>13352</v>
      </c>
      <c r="E172" s="473" t="s">
        <v>589</v>
      </c>
      <c r="F172" s="220" t="s">
        <v>590</v>
      </c>
      <c r="G172" s="221" t="s">
        <v>601</v>
      </c>
      <c r="H172" s="220" t="s">
        <v>13241</v>
      </c>
      <c r="I172" s="220" t="s">
        <v>28</v>
      </c>
      <c r="J172" s="220" t="s">
        <v>327</v>
      </c>
      <c r="K172" s="476">
        <v>40425468.5571</v>
      </c>
      <c r="L172" s="476">
        <v>4648715.67311</v>
      </c>
      <c r="M172" s="487" t="s">
        <v>592</v>
      </c>
      <c r="N172" s="484">
        <v>3.01</v>
      </c>
      <c r="O172" s="484">
        <v>11.25</v>
      </c>
      <c r="P172" s="485">
        <f t="shared" si="2"/>
        <v>33.8625</v>
      </c>
    </row>
    <row r="173" s="457" customFormat="1" customHeight="1" spans="1:16">
      <c r="A173" s="220" t="s">
        <v>13350</v>
      </c>
      <c r="B173" s="472" t="s">
        <v>13351</v>
      </c>
      <c r="C173" s="220">
        <v>50257</v>
      </c>
      <c r="D173" s="221" t="s">
        <v>13353</v>
      </c>
      <c r="E173" s="473" t="s">
        <v>589</v>
      </c>
      <c r="F173" s="220" t="s">
        <v>590</v>
      </c>
      <c r="G173" s="221" t="s">
        <v>379</v>
      </c>
      <c r="H173" s="220" t="s">
        <v>13241</v>
      </c>
      <c r="I173" s="220" t="s">
        <v>28</v>
      </c>
      <c r="J173" s="220" t="s">
        <v>327</v>
      </c>
      <c r="K173" s="476">
        <v>40425726.1779</v>
      </c>
      <c r="L173" s="476">
        <v>4648745.85071</v>
      </c>
      <c r="M173" s="487" t="s">
        <v>592</v>
      </c>
      <c r="N173" s="484">
        <v>6.72</v>
      </c>
      <c r="O173" s="484">
        <v>11.25</v>
      </c>
      <c r="P173" s="485">
        <f t="shared" si="2"/>
        <v>75.6</v>
      </c>
    </row>
    <row r="174" s="457" customFormat="1" customHeight="1" spans="1:16">
      <c r="A174" s="220" t="s">
        <v>13350</v>
      </c>
      <c r="B174" s="472" t="s">
        <v>13351</v>
      </c>
      <c r="C174" s="220">
        <v>50257</v>
      </c>
      <c r="D174" s="221" t="s">
        <v>13353</v>
      </c>
      <c r="E174" s="473" t="s">
        <v>589</v>
      </c>
      <c r="F174" s="220" t="s">
        <v>590</v>
      </c>
      <c r="G174" s="221" t="s">
        <v>406</v>
      </c>
      <c r="H174" s="220" t="s">
        <v>13241</v>
      </c>
      <c r="I174" s="220" t="s">
        <v>28</v>
      </c>
      <c r="J174" s="220" t="s">
        <v>327</v>
      </c>
      <c r="K174" s="476">
        <v>40425591.4232</v>
      </c>
      <c r="L174" s="476">
        <v>4648757.40013</v>
      </c>
      <c r="M174" s="487" t="s">
        <v>592</v>
      </c>
      <c r="N174" s="484">
        <v>1.83</v>
      </c>
      <c r="O174" s="484">
        <v>11.25</v>
      </c>
      <c r="P174" s="485">
        <f t="shared" si="2"/>
        <v>20.5875</v>
      </c>
    </row>
    <row r="175" s="457" customFormat="1" customHeight="1" spans="1:16">
      <c r="A175" s="220" t="s">
        <v>13350</v>
      </c>
      <c r="B175" s="472" t="s">
        <v>13351</v>
      </c>
      <c r="C175" s="220">
        <v>50257</v>
      </c>
      <c r="D175" s="221" t="s">
        <v>13353</v>
      </c>
      <c r="E175" s="473" t="s">
        <v>589</v>
      </c>
      <c r="F175" s="220" t="s">
        <v>590</v>
      </c>
      <c r="G175" s="221" t="s">
        <v>579</v>
      </c>
      <c r="H175" s="220" t="s">
        <v>13241</v>
      </c>
      <c r="I175" s="220" t="s">
        <v>28</v>
      </c>
      <c r="J175" s="220" t="s">
        <v>327</v>
      </c>
      <c r="K175" s="476">
        <v>40425712.699</v>
      </c>
      <c r="L175" s="476">
        <v>4648780.77759</v>
      </c>
      <c r="M175" s="487" t="s">
        <v>592</v>
      </c>
      <c r="N175" s="484">
        <v>0.62</v>
      </c>
      <c r="O175" s="484">
        <v>11.25</v>
      </c>
      <c r="P175" s="485">
        <f t="shared" si="2"/>
        <v>6.975</v>
      </c>
    </row>
    <row r="176" s="457" customFormat="1" customHeight="1" spans="1:16">
      <c r="A176" s="220" t="s">
        <v>13350</v>
      </c>
      <c r="B176" s="472" t="s">
        <v>13351</v>
      </c>
      <c r="C176" s="220">
        <v>50257</v>
      </c>
      <c r="D176" s="221" t="s">
        <v>13353</v>
      </c>
      <c r="E176" s="473" t="s">
        <v>589</v>
      </c>
      <c r="F176" s="220" t="s">
        <v>590</v>
      </c>
      <c r="G176" s="221" t="s">
        <v>507</v>
      </c>
      <c r="H176" s="220" t="s">
        <v>13241</v>
      </c>
      <c r="I176" s="220" t="s">
        <v>28</v>
      </c>
      <c r="J176" s="220" t="s">
        <v>327</v>
      </c>
      <c r="K176" s="476">
        <v>40425765.9385</v>
      </c>
      <c r="L176" s="476">
        <v>4648724.95474</v>
      </c>
      <c r="M176" s="487" t="s">
        <v>592</v>
      </c>
      <c r="N176" s="484">
        <v>1.38</v>
      </c>
      <c r="O176" s="484">
        <v>11.25</v>
      </c>
      <c r="P176" s="485">
        <f t="shared" si="2"/>
        <v>15.525</v>
      </c>
    </row>
    <row r="177" s="457" customFormat="1" customHeight="1" spans="1:16">
      <c r="A177" s="220" t="s">
        <v>13350</v>
      </c>
      <c r="B177" s="472" t="s">
        <v>13351</v>
      </c>
      <c r="C177" s="220">
        <v>50257</v>
      </c>
      <c r="D177" s="221" t="s">
        <v>13353</v>
      </c>
      <c r="E177" s="473" t="s">
        <v>589</v>
      </c>
      <c r="F177" s="220" t="s">
        <v>590</v>
      </c>
      <c r="G177" s="221" t="s">
        <v>383</v>
      </c>
      <c r="H177" s="220" t="s">
        <v>13241</v>
      </c>
      <c r="I177" s="220" t="s">
        <v>28</v>
      </c>
      <c r="J177" s="220" t="s">
        <v>327</v>
      </c>
      <c r="K177" s="476">
        <v>40425718.943</v>
      </c>
      <c r="L177" s="476">
        <v>4648707.74709</v>
      </c>
      <c r="M177" s="487" t="s">
        <v>592</v>
      </c>
      <c r="N177" s="484">
        <v>1.82</v>
      </c>
      <c r="O177" s="484">
        <v>11.25</v>
      </c>
      <c r="P177" s="485">
        <f t="shared" si="2"/>
        <v>20.475</v>
      </c>
    </row>
    <row r="178" s="457" customFormat="1" customHeight="1" spans="1:16">
      <c r="A178" s="220" t="s">
        <v>13350</v>
      </c>
      <c r="B178" s="472" t="s">
        <v>13351</v>
      </c>
      <c r="C178" s="220">
        <v>50257</v>
      </c>
      <c r="D178" s="221" t="s">
        <v>13353</v>
      </c>
      <c r="E178" s="473" t="s">
        <v>589</v>
      </c>
      <c r="F178" s="220" t="s">
        <v>590</v>
      </c>
      <c r="G178" s="221" t="s">
        <v>648</v>
      </c>
      <c r="H178" s="220" t="s">
        <v>13241</v>
      </c>
      <c r="I178" s="220" t="s">
        <v>28</v>
      </c>
      <c r="J178" s="220" t="s">
        <v>327</v>
      </c>
      <c r="K178" s="476">
        <v>40425785.2909</v>
      </c>
      <c r="L178" s="476">
        <v>4648624.62165</v>
      </c>
      <c r="M178" s="487" t="s">
        <v>592</v>
      </c>
      <c r="N178" s="484">
        <v>1.4072</v>
      </c>
      <c r="O178" s="484">
        <v>11.25</v>
      </c>
      <c r="P178" s="485">
        <f t="shared" si="2"/>
        <v>15.831</v>
      </c>
    </row>
    <row r="179" s="457" customFormat="1" customHeight="1" spans="1:16">
      <c r="A179" s="220" t="s">
        <v>13350</v>
      </c>
      <c r="B179" s="472" t="s">
        <v>13351</v>
      </c>
      <c r="C179" s="220">
        <v>50257</v>
      </c>
      <c r="D179" s="221"/>
      <c r="E179" s="473" t="s">
        <v>589</v>
      </c>
      <c r="F179" s="220" t="s">
        <v>590</v>
      </c>
      <c r="G179" s="221" t="s">
        <v>371</v>
      </c>
      <c r="H179" s="220" t="s">
        <v>13241</v>
      </c>
      <c r="I179" s="220" t="s">
        <v>28</v>
      </c>
      <c r="J179" s="220" t="s">
        <v>327</v>
      </c>
      <c r="K179" s="476">
        <v>40425790.7918</v>
      </c>
      <c r="L179" s="476">
        <v>4649024.32767</v>
      </c>
      <c r="M179" s="487" t="s">
        <v>592</v>
      </c>
      <c r="N179" s="484">
        <v>2.15</v>
      </c>
      <c r="O179" s="484">
        <v>11.25</v>
      </c>
      <c r="P179" s="485">
        <f t="shared" si="2"/>
        <v>24.1875</v>
      </c>
    </row>
    <row r="180" s="457" customFormat="1" customHeight="1" spans="1:16">
      <c r="A180" s="220" t="s">
        <v>13354</v>
      </c>
      <c r="B180" s="495" t="s">
        <v>13355</v>
      </c>
      <c r="C180" s="220">
        <v>50254</v>
      </c>
      <c r="D180" s="221"/>
      <c r="E180" s="473" t="s">
        <v>589</v>
      </c>
      <c r="F180" s="220" t="s">
        <v>590</v>
      </c>
      <c r="G180" s="221" t="s">
        <v>371</v>
      </c>
      <c r="H180" s="220" t="s">
        <v>13241</v>
      </c>
      <c r="I180" s="220" t="s">
        <v>28</v>
      </c>
      <c r="J180" s="220" t="s">
        <v>327</v>
      </c>
      <c r="K180" s="476">
        <v>40425790.7918</v>
      </c>
      <c r="L180" s="476">
        <v>4649024.32767</v>
      </c>
      <c r="M180" s="487" t="s">
        <v>592</v>
      </c>
      <c r="N180" s="484">
        <v>2.16</v>
      </c>
      <c r="O180" s="484">
        <v>11.25</v>
      </c>
      <c r="P180" s="485">
        <f t="shared" si="2"/>
        <v>24.3</v>
      </c>
    </row>
    <row r="181" s="457" customFormat="1" customHeight="1" spans="1:16">
      <c r="A181" s="220" t="s">
        <v>13356</v>
      </c>
      <c r="B181" s="495" t="s">
        <v>13355</v>
      </c>
      <c r="C181" s="220">
        <v>50254</v>
      </c>
      <c r="D181" s="221" t="s">
        <v>13357</v>
      </c>
      <c r="E181" s="473" t="s">
        <v>589</v>
      </c>
      <c r="F181" s="220" t="s">
        <v>590</v>
      </c>
      <c r="G181" s="221" t="s">
        <v>501</v>
      </c>
      <c r="H181" s="220" t="s">
        <v>13241</v>
      </c>
      <c r="I181" s="220" t="s">
        <v>28</v>
      </c>
      <c r="J181" s="220" t="s">
        <v>13265</v>
      </c>
      <c r="K181" s="476">
        <v>40425995.5189</v>
      </c>
      <c r="L181" s="476">
        <v>4648895.63142</v>
      </c>
      <c r="M181" s="487" t="s">
        <v>592</v>
      </c>
      <c r="N181" s="484">
        <v>49.46</v>
      </c>
      <c r="O181" s="484">
        <v>11.25</v>
      </c>
      <c r="P181" s="485">
        <f t="shared" si="2"/>
        <v>556.425</v>
      </c>
    </row>
    <row r="182" s="457" customFormat="1" customHeight="1" spans="1:16">
      <c r="A182" s="220" t="s">
        <v>13354</v>
      </c>
      <c r="B182" s="496" t="s">
        <v>13355</v>
      </c>
      <c r="C182" s="220">
        <v>50254</v>
      </c>
      <c r="D182" s="221" t="s">
        <v>13357</v>
      </c>
      <c r="E182" s="473" t="s">
        <v>589</v>
      </c>
      <c r="F182" s="220" t="s">
        <v>590</v>
      </c>
      <c r="G182" s="221" t="s">
        <v>502</v>
      </c>
      <c r="H182" s="220" t="s">
        <v>13241</v>
      </c>
      <c r="I182" s="220" t="s">
        <v>28</v>
      </c>
      <c r="J182" s="220" t="s">
        <v>327</v>
      </c>
      <c r="K182" s="476">
        <v>40425985.7174</v>
      </c>
      <c r="L182" s="476">
        <v>4648845.82801</v>
      </c>
      <c r="M182" s="487" t="s">
        <v>592</v>
      </c>
      <c r="N182" s="484">
        <v>1.4294</v>
      </c>
      <c r="O182" s="484">
        <v>11.25</v>
      </c>
      <c r="P182" s="485">
        <f t="shared" si="2"/>
        <v>16.08075</v>
      </c>
    </row>
    <row r="183" s="457" customFormat="1" customHeight="1" spans="1:16">
      <c r="A183" s="220" t="s">
        <v>13354</v>
      </c>
      <c r="B183" s="495" t="s">
        <v>13355</v>
      </c>
      <c r="C183" s="220">
        <v>50254</v>
      </c>
      <c r="D183" s="221" t="s">
        <v>13357</v>
      </c>
      <c r="E183" s="473" t="s">
        <v>589</v>
      </c>
      <c r="F183" s="220" t="s">
        <v>590</v>
      </c>
      <c r="G183" s="221" t="s">
        <v>504</v>
      </c>
      <c r="H183" s="220" t="s">
        <v>13241</v>
      </c>
      <c r="I183" s="220" t="s">
        <v>28</v>
      </c>
      <c r="J183" s="220" t="s">
        <v>327</v>
      </c>
      <c r="K183" s="476">
        <v>40426095.5307</v>
      </c>
      <c r="L183" s="476">
        <v>4648816.03591</v>
      </c>
      <c r="M183" s="487" t="s">
        <v>592</v>
      </c>
      <c r="N183" s="484">
        <v>0.805</v>
      </c>
      <c r="O183" s="484">
        <v>11.25</v>
      </c>
      <c r="P183" s="485">
        <f t="shared" si="2"/>
        <v>9.05625</v>
      </c>
    </row>
    <row r="184" s="457" customFormat="1" customHeight="1" spans="1:16">
      <c r="A184" s="220" t="s">
        <v>13354</v>
      </c>
      <c r="B184" s="495" t="s">
        <v>13355</v>
      </c>
      <c r="C184" s="220">
        <v>50253</v>
      </c>
      <c r="D184" s="221" t="s">
        <v>13357</v>
      </c>
      <c r="E184" s="473" t="s">
        <v>589</v>
      </c>
      <c r="F184" s="220" t="s">
        <v>590</v>
      </c>
      <c r="G184" s="221" t="s">
        <v>401</v>
      </c>
      <c r="H184" s="220" t="s">
        <v>13241</v>
      </c>
      <c r="I184" s="220" t="s">
        <v>28</v>
      </c>
      <c r="J184" s="220" t="s">
        <v>13265</v>
      </c>
      <c r="K184" s="476">
        <v>40426163.5283</v>
      </c>
      <c r="L184" s="476">
        <v>4648793.29211</v>
      </c>
      <c r="M184" s="487" t="s">
        <v>592</v>
      </c>
      <c r="N184" s="484">
        <v>0.7825</v>
      </c>
      <c r="O184" s="484">
        <v>11.25</v>
      </c>
      <c r="P184" s="485">
        <f t="shared" si="2"/>
        <v>8.803125</v>
      </c>
    </row>
    <row r="185" s="457" customFormat="1" customHeight="1" spans="1:16">
      <c r="A185" s="220" t="s">
        <v>13354</v>
      </c>
      <c r="B185" s="497" t="s">
        <v>13355</v>
      </c>
      <c r="C185" s="220">
        <v>50253</v>
      </c>
      <c r="D185" s="221" t="s">
        <v>13345</v>
      </c>
      <c r="E185" s="473" t="s">
        <v>589</v>
      </c>
      <c r="F185" s="220" t="s">
        <v>590</v>
      </c>
      <c r="G185" s="221" t="s">
        <v>678</v>
      </c>
      <c r="H185" s="220" t="s">
        <v>13241</v>
      </c>
      <c r="I185" s="220" t="s">
        <v>28</v>
      </c>
      <c r="J185" s="220" t="s">
        <v>327</v>
      </c>
      <c r="K185" s="476">
        <v>40426063.9126</v>
      </c>
      <c r="L185" s="476">
        <v>4648744.41961</v>
      </c>
      <c r="M185" s="487" t="s">
        <v>592</v>
      </c>
      <c r="N185" s="484">
        <v>45.85</v>
      </c>
      <c r="O185" s="484">
        <v>11.25</v>
      </c>
      <c r="P185" s="485">
        <f t="shared" si="2"/>
        <v>515.8125</v>
      </c>
    </row>
    <row r="186" s="457" customFormat="1" customHeight="1" spans="1:16">
      <c r="A186" s="220" t="s">
        <v>13356</v>
      </c>
      <c r="B186" s="498" t="s">
        <v>13355</v>
      </c>
      <c r="C186" s="220">
        <v>50253</v>
      </c>
      <c r="D186" s="221" t="s">
        <v>13345</v>
      </c>
      <c r="E186" s="473" t="s">
        <v>589</v>
      </c>
      <c r="F186" s="220" t="s">
        <v>590</v>
      </c>
      <c r="G186" s="221" t="s">
        <v>681</v>
      </c>
      <c r="H186" s="220" t="s">
        <v>13241</v>
      </c>
      <c r="I186" s="220" t="s">
        <v>28</v>
      </c>
      <c r="J186" s="220" t="s">
        <v>327</v>
      </c>
      <c r="K186" s="476">
        <v>40426034.2422</v>
      </c>
      <c r="L186" s="476">
        <v>4648626.23775</v>
      </c>
      <c r="M186" s="487" t="s">
        <v>592</v>
      </c>
      <c r="N186" s="484">
        <v>69.22</v>
      </c>
      <c r="O186" s="484">
        <v>11.25</v>
      </c>
      <c r="P186" s="485">
        <f t="shared" si="2"/>
        <v>778.725</v>
      </c>
    </row>
    <row r="187" s="457" customFormat="1" customHeight="1" spans="1:16">
      <c r="A187" s="220" t="s">
        <v>13356</v>
      </c>
      <c r="B187" s="498" t="s">
        <v>13355</v>
      </c>
      <c r="C187" s="220">
        <v>50253</v>
      </c>
      <c r="D187" s="221" t="s">
        <v>13358</v>
      </c>
      <c r="E187" s="473" t="s">
        <v>589</v>
      </c>
      <c r="F187" s="220" t="s">
        <v>590</v>
      </c>
      <c r="G187" s="221" t="s">
        <v>607</v>
      </c>
      <c r="H187" s="220" t="s">
        <v>13241</v>
      </c>
      <c r="I187" s="220" t="s">
        <v>28</v>
      </c>
      <c r="J187" s="220" t="s">
        <v>327</v>
      </c>
      <c r="K187" s="476">
        <v>40425825.3131</v>
      </c>
      <c r="L187" s="476">
        <v>4648496.74783</v>
      </c>
      <c r="M187" s="487" t="s">
        <v>592</v>
      </c>
      <c r="N187" s="484">
        <v>2.12086956521739</v>
      </c>
      <c r="O187" s="484">
        <v>11.25</v>
      </c>
      <c r="P187" s="485">
        <f t="shared" si="2"/>
        <v>23.8597826086956</v>
      </c>
    </row>
    <row r="188" s="457" customFormat="1" customHeight="1" spans="1:16">
      <c r="A188" s="220" t="s">
        <v>13356</v>
      </c>
      <c r="B188" s="498" t="s">
        <v>13355</v>
      </c>
      <c r="C188" s="220">
        <v>50253</v>
      </c>
      <c r="D188" s="221" t="s">
        <v>13358</v>
      </c>
      <c r="E188" s="473" t="s">
        <v>589</v>
      </c>
      <c r="F188" s="220" t="s">
        <v>590</v>
      </c>
      <c r="G188" s="221" t="s">
        <v>1174</v>
      </c>
      <c r="H188" s="220" t="s">
        <v>13241</v>
      </c>
      <c r="I188" s="220" t="s">
        <v>28</v>
      </c>
      <c r="J188" s="220" t="s">
        <v>327</v>
      </c>
      <c r="K188" s="476">
        <v>40425855.4515</v>
      </c>
      <c r="L188" s="476">
        <v>4648414.99575</v>
      </c>
      <c r="M188" s="487" t="s">
        <v>592</v>
      </c>
      <c r="N188" s="484">
        <v>2.13713643178411</v>
      </c>
      <c r="O188" s="484">
        <v>11.25</v>
      </c>
      <c r="P188" s="485">
        <f t="shared" si="2"/>
        <v>24.0427848575712</v>
      </c>
    </row>
    <row r="189" s="457" customFormat="1" customHeight="1" spans="1:16">
      <c r="A189" s="220" t="s">
        <v>13356</v>
      </c>
      <c r="B189" s="498" t="s">
        <v>13355</v>
      </c>
      <c r="C189" s="220">
        <v>50253</v>
      </c>
      <c r="D189" s="221" t="s">
        <v>13347</v>
      </c>
      <c r="E189" s="473" t="s">
        <v>589</v>
      </c>
      <c r="F189" s="220" t="s">
        <v>590</v>
      </c>
      <c r="G189" s="221" t="s">
        <v>521</v>
      </c>
      <c r="H189" s="220" t="s">
        <v>13241</v>
      </c>
      <c r="I189" s="220" t="s">
        <v>28</v>
      </c>
      <c r="J189" s="220" t="s">
        <v>327</v>
      </c>
      <c r="K189" s="476">
        <v>40425870.5739</v>
      </c>
      <c r="L189" s="476">
        <v>4648614.6501</v>
      </c>
      <c r="M189" s="487" t="s">
        <v>592</v>
      </c>
      <c r="N189" s="484">
        <v>2.8876</v>
      </c>
      <c r="O189" s="484">
        <v>11.25</v>
      </c>
      <c r="P189" s="485">
        <f t="shared" si="2"/>
        <v>32.4855</v>
      </c>
    </row>
    <row r="190" s="457" customFormat="1" customHeight="1" spans="1:16">
      <c r="A190" s="220" t="s">
        <v>13356</v>
      </c>
      <c r="B190" s="498" t="s">
        <v>13355</v>
      </c>
      <c r="C190" s="220">
        <v>50253</v>
      </c>
      <c r="D190" s="221" t="s">
        <v>13358</v>
      </c>
      <c r="E190" s="473" t="s">
        <v>589</v>
      </c>
      <c r="F190" s="220" t="s">
        <v>590</v>
      </c>
      <c r="G190" s="221" t="s">
        <v>13219</v>
      </c>
      <c r="H190" s="220" t="s">
        <v>13241</v>
      </c>
      <c r="I190" s="220" t="s">
        <v>28</v>
      </c>
      <c r="J190" s="220" t="s">
        <v>327</v>
      </c>
      <c r="K190" s="476">
        <v>40425924.4872</v>
      </c>
      <c r="L190" s="476">
        <v>4648582.54143</v>
      </c>
      <c r="M190" s="487" t="s">
        <v>592</v>
      </c>
      <c r="N190" s="484">
        <v>1.2831</v>
      </c>
      <c r="O190" s="484">
        <v>11.25</v>
      </c>
      <c r="P190" s="485">
        <f t="shared" si="2"/>
        <v>14.434875</v>
      </c>
    </row>
    <row r="191" s="457" customFormat="1" customHeight="1" spans="1:16">
      <c r="A191" s="220" t="s">
        <v>13356</v>
      </c>
      <c r="B191" s="498" t="s">
        <v>13355</v>
      </c>
      <c r="C191" s="220">
        <v>50253</v>
      </c>
      <c r="D191" s="221" t="s">
        <v>13358</v>
      </c>
      <c r="E191" s="473" t="s">
        <v>589</v>
      </c>
      <c r="F191" s="220" t="s">
        <v>590</v>
      </c>
      <c r="G191" s="221" t="s">
        <v>636</v>
      </c>
      <c r="H191" s="220" t="s">
        <v>13241</v>
      </c>
      <c r="I191" s="220" t="s">
        <v>28</v>
      </c>
      <c r="J191" s="220" t="s">
        <v>327</v>
      </c>
      <c r="K191" s="476">
        <v>40425967.5206</v>
      </c>
      <c r="L191" s="476">
        <v>4648567.71683</v>
      </c>
      <c r="M191" s="487" t="s">
        <v>592</v>
      </c>
      <c r="N191" s="484">
        <v>0.8277</v>
      </c>
      <c r="O191" s="484">
        <v>11.25</v>
      </c>
      <c r="P191" s="485">
        <f t="shared" si="2"/>
        <v>9.311625</v>
      </c>
    </row>
    <row r="192" s="457" customFormat="1" customHeight="1" spans="1:16">
      <c r="A192" s="220" t="s">
        <v>13356</v>
      </c>
      <c r="B192" s="498" t="s">
        <v>13355</v>
      </c>
      <c r="C192" s="220">
        <v>50253</v>
      </c>
      <c r="D192" s="221" t="s">
        <v>13358</v>
      </c>
      <c r="E192" s="473" t="s">
        <v>589</v>
      </c>
      <c r="F192" s="220" t="s">
        <v>590</v>
      </c>
      <c r="G192" s="221" t="s">
        <v>1417</v>
      </c>
      <c r="H192" s="220" t="s">
        <v>13241</v>
      </c>
      <c r="I192" s="220" t="s">
        <v>28</v>
      </c>
      <c r="J192" s="220" t="s">
        <v>327</v>
      </c>
      <c r="K192" s="476">
        <v>40425928.5867</v>
      </c>
      <c r="L192" s="476">
        <v>4648550.74201</v>
      </c>
      <c r="M192" s="487" t="s">
        <v>592</v>
      </c>
      <c r="N192" s="484">
        <v>5.69</v>
      </c>
      <c r="O192" s="484">
        <v>11.25</v>
      </c>
      <c r="P192" s="485">
        <f t="shared" si="2"/>
        <v>64.0125</v>
      </c>
    </row>
    <row r="193" s="457" customFormat="1" customHeight="1" spans="1:16">
      <c r="A193" s="220" t="s">
        <v>13356</v>
      </c>
      <c r="B193" s="498" t="s">
        <v>13355</v>
      </c>
      <c r="C193" s="220">
        <v>50253</v>
      </c>
      <c r="D193" s="221" t="s">
        <v>13358</v>
      </c>
      <c r="E193" s="473" t="s">
        <v>589</v>
      </c>
      <c r="F193" s="220" t="s">
        <v>590</v>
      </c>
      <c r="G193" s="221" t="s">
        <v>1411</v>
      </c>
      <c r="H193" s="220" t="s">
        <v>13241</v>
      </c>
      <c r="I193" s="220" t="s">
        <v>28</v>
      </c>
      <c r="J193" s="220" t="s">
        <v>327</v>
      </c>
      <c r="K193" s="476">
        <v>40425860.8368</v>
      </c>
      <c r="L193" s="476">
        <v>4648848.36333</v>
      </c>
      <c r="M193" s="487" t="s">
        <v>592</v>
      </c>
      <c r="N193" s="484">
        <v>24.23</v>
      </c>
      <c r="O193" s="484">
        <v>11.25</v>
      </c>
      <c r="P193" s="485">
        <f t="shared" si="2"/>
        <v>272.5875</v>
      </c>
    </row>
    <row r="194" s="457" customFormat="1" customHeight="1" spans="1:16">
      <c r="A194" s="220" t="s">
        <v>13359</v>
      </c>
      <c r="B194" s="503" t="s">
        <v>13360</v>
      </c>
      <c r="C194" s="220">
        <v>50260</v>
      </c>
      <c r="D194" s="221" t="s">
        <v>13361</v>
      </c>
      <c r="E194" s="473" t="s">
        <v>589</v>
      </c>
      <c r="F194" s="220" t="s">
        <v>590</v>
      </c>
      <c r="G194" s="221" t="s">
        <v>380</v>
      </c>
      <c r="H194" s="220" t="s">
        <v>13241</v>
      </c>
      <c r="I194" s="220" t="s">
        <v>28</v>
      </c>
      <c r="J194" s="220" t="s">
        <v>13265</v>
      </c>
      <c r="K194" s="476">
        <v>40426353.688</v>
      </c>
      <c r="L194" s="476">
        <v>4648742.66961</v>
      </c>
      <c r="M194" s="487" t="s">
        <v>592</v>
      </c>
      <c r="N194" s="484">
        <v>58.9</v>
      </c>
      <c r="O194" s="484">
        <v>11.25</v>
      </c>
      <c r="P194" s="485">
        <f t="shared" si="2"/>
        <v>662.625</v>
      </c>
    </row>
    <row r="195" s="457" customFormat="1" customHeight="1" spans="1:16">
      <c r="A195" s="220" t="s">
        <v>13359</v>
      </c>
      <c r="B195" s="503" t="s">
        <v>13360</v>
      </c>
      <c r="C195" s="220">
        <v>50260</v>
      </c>
      <c r="D195" s="221" t="s">
        <v>13361</v>
      </c>
      <c r="E195" s="473" t="s">
        <v>589</v>
      </c>
      <c r="F195" s="220" t="s">
        <v>590</v>
      </c>
      <c r="G195" s="221" t="s">
        <v>382</v>
      </c>
      <c r="H195" s="220" t="s">
        <v>13241</v>
      </c>
      <c r="I195" s="220" t="s">
        <v>28</v>
      </c>
      <c r="J195" s="220" t="s">
        <v>13265</v>
      </c>
      <c r="K195" s="476">
        <v>40426260.6171</v>
      </c>
      <c r="L195" s="476">
        <v>4648758.91545</v>
      </c>
      <c r="M195" s="487" t="s">
        <v>592</v>
      </c>
      <c r="N195" s="484">
        <v>7.76</v>
      </c>
      <c r="O195" s="484">
        <v>11.25</v>
      </c>
      <c r="P195" s="485">
        <f t="shared" si="2"/>
        <v>87.3</v>
      </c>
    </row>
    <row r="196" s="457" customFormat="1" customHeight="1" spans="1:16">
      <c r="A196" s="220" t="s">
        <v>13359</v>
      </c>
      <c r="B196" s="503" t="s">
        <v>13360</v>
      </c>
      <c r="C196" s="220">
        <v>50260</v>
      </c>
      <c r="D196" s="221" t="s">
        <v>13361</v>
      </c>
      <c r="E196" s="473" t="s">
        <v>589</v>
      </c>
      <c r="F196" s="220" t="s">
        <v>590</v>
      </c>
      <c r="G196" s="221" t="s">
        <v>378</v>
      </c>
      <c r="H196" s="220" t="s">
        <v>13241</v>
      </c>
      <c r="I196" s="220" t="s">
        <v>28</v>
      </c>
      <c r="J196" s="220" t="s">
        <v>13265</v>
      </c>
      <c r="K196" s="476">
        <v>40426514.2227</v>
      </c>
      <c r="L196" s="476">
        <v>4648782.39275</v>
      </c>
      <c r="M196" s="487" t="s">
        <v>592</v>
      </c>
      <c r="N196" s="484">
        <v>25.93</v>
      </c>
      <c r="O196" s="484">
        <v>11.25</v>
      </c>
      <c r="P196" s="485">
        <f t="shared" si="2"/>
        <v>291.7125</v>
      </c>
    </row>
    <row r="197" s="457" customFormat="1" customHeight="1" spans="1:16">
      <c r="A197" s="220" t="s">
        <v>13359</v>
      </c>
      <c r="B197" s="503" t="s">
        <v>13360</v>
      </c>
      <c r="C197" s="220">
        <v>50259</v>
      </c>
      <c r="D197" s="221" t="s">
        <v>13361</v>
      </c>
      <c r="E197" s="473" t="s">
        <v>589</v>
      </c>
      <c r="F197" s="220" t="s">
        <v>590</v>
      </c>
      <c r="G197" s="221" t="s">
        <v>509</v>
      </c>
      <c r="H197" s="220" t="s">
        <v>13241</v>
      </c>
      <c r="I197" s="220" t="s">
        <v>28</v>
      </c>
      <c r="J197" s="220" t="s">
        <v>327</v>
      </c>
      <c r="K197" s="476">
        <v>40426589.6574</v>
      </c>
      <c r="L197" s="476">
        <v>4648729.31155</v>
      </c>
      <c r="M197" s="487" t="s">
        <v>592</v>
      </c>
      <c r="N197" s="484">
        <v>29.78</v>
      </c>
      <c r="O197" s="484">
        <v>11.25</v>
      </c>
      <c r="P197" s="485">
        <f t="shared" si="2"/>
        <v>335.025</v>
      </c>
    </row>
    <row r="198" s="457" customFormat="1" customHeight="1" spans="1:16">
      <c r="A198" s="220" t="s">
        <v>13359</v>
      </c>
      <c r="B198" s="503" t="s">
        <v>13360</v>
      </c>
      <c r="C198" s="220">
        <v>50260</v>
      </c>
      <c r="D198" s="221" t="s">
        <v>13361</v>
      </c>
      <c r="E198" s="473" t="s">
        <v>589</v>
      </c>
      <c r="F198" s="220" t="s">
        <v>590</v>
      </c>
      <c r="G198" s="221" t="s">
        <v>519</v>
      </c>
      <c r="H198" s="220" t="s">
        <v>13241</v>
      </c>
      <c r="I198" s="220" t="s">
        <v>28</v>
      </c>
      <c r="J198" s="220" t="s">
        <v>327</v>
      </c>
      <c r="K198" s="476">
        <v>40426430.7308</v>
      </c>
      <c r="L198" s="476">
        <v>4648646.43575</v>
      </c>
      <c r="M198" s="487" t="s">
        <v>592</v>
      </c>
      <c r="N198" s="484">
        <v>2.807</v>
      </c>
      <c r="O198" s="484">
        <v>11.25</v>
      </c>
      <c r="P198" s="485">
        <f t="shared" si="2"/>
        <v>31.57875</v>
      </c>
    </row>
    <row r="199" s="457" customFormat="1" customHeight="1" spans="1:16">
      <c r="A199" s="220" t="s">
        <v>13359</v>
      </c>
      <c r="B199" s="503" t="s">
        <v>13360</v>
      </c>
      <c r="C199" s="220">
        <v>50260</v>
      </c>
      <c r="D199" s="221" t="s">
        <v>13361</v>
      </c>
      <c r="E199" s="473" t="s">
        <v>589</v>
      </c>
      <c r="F199" s="220" t="s">
        <v>590</v>
      </c>
      <c r="G199" s="221" t="s">
        <v>1186</v>
      </c>
      <c r="H199" s="220" t="s">
        <v>13241</v>
      </c>
      <c r="I199" s="220" t="s">
        <v>28</v>
      </c>
      <c r="J199" s="220" t="s">
        <v>327</v>
      </c>
      <c r="K199" s="476">
        <v>40426216.7542</v>
      </c>
      <c r="L199" s="476">
        <v>4648615.3335</v>
      </c>
      <c r="M199" s="487" t="s">
        <v>592</v>
      </c>
      <c r="N199" s="484">
        <v>25.54</v>
      </c>
      <c r="O199" s="484">
        <v>11.25</v>
      </c>
      <c r="P199" s="485">
        <f t="shared" si="2"/>
        <v>287.325</v>
      </c>
    </row>
    <row r="200" s="457" customFormat="1" customHeight="1" spans="1:16">
      <c r="A200" s="220" t="s">
        <v>13359</v>
      </c>
      <c r="B200" s="503" t="s">
        <v>13360</v>
      </c>
      <c r="C200" s="504" t="s">
        <v>1220</v>
      </c>
      <c r="D200" s="221" t="s">
        <v>13361</v>
      </c>
      <c r="E200" s="473" t="s">
        <v>589</v>
      </c>
      <c r="F200" s="220" t="s">
        <v>590</v>
      </c>
      <c r="G200" s="221" t="s">
        <v>384</v>
      </c>
      <c r="H200" s="220" t="s">
        <v>13241</v>
      </c>
      <c r="I200" s="220" t="s">
        <v>28</v>
      </c>
      <c r="J200" s="220" t="s">
        <v>327</v>
      </c>
      <c r="K200" s="476">
        <v>40426229.1026</v>
      </c>
      <c r="L200" s="476">
        <v>4648706.44764</v>
      </c>
      <c r="M200" s="487" t="s">
        <v>592</v>
      </c>
      <c r="N200" s="484">
        <v>19.1</v>
      </c>
      <c r="O200" s="484">
        <v>11.25</v>
      </c>
      <c r="P200" s="485">
        <f t="shared" ref="P200:P263" si="3">N200*11.25</f>
        <v>214.875</v>
      </c>
    </row>
    <row r="201" s="457" customFormat="1" customHeight="1" spans="1:16">
      <c r="A201" s="220" t="s">
        <v>13359</v>
      </c>
      <c r="B201" s="503" t="s">
        <v>13360</v>
      </c>
      <c r="C201" s="504" t="s">
        <v>1220</v>
      </c>
      <c r="D201" s="221" t="s">
        <v>13361</v>
      </c>
      <c r="E201" s="473" t="s">
        <v>589</v>
      </c>
      <c r="F201" s="220" t="s">
        <v>590</v>
      </c>
      <c r="G201" s="221" t="s">
        <v>425</v>
      </c>
      <c r="H201" s="220" t="s">
        <v>13241</v>
      </c>
      <c r="I201" s="220" t="s">
        <v>28</v>
      </c>
      <c r="J201" s="220" t="s">
        <v>327</v>
      </c>
      <c r="K201" s="476">
        <v>40426539.5987</v>
      </c>
      <c r="L201" s="476">
        <v>4648606.03344</v>
      </c>
      <c r="M201" s="487" t="s">
        <v>592</v>
      </c>
      <c r="N201" s="484">
        <v>10.1396</v>
      </c>
      <c r="O201" s="484">
        <v>11.25</v>
      </c>
      <c r="P201" s="485">
        <f t="shared" si="3"/>
        <v>114.0705</v>
      </c>
    </row>
    <row r="202" s="457" customFormat="1" customHeight="1" spans="1:16">
      <c r="A202" s="220" t="s">
        <v>13359</v>
      </c>
      <c r="B202" s="503" t="s">
        <v>13360</v>
      </c>
      <c r="C202" s="220">
        <v>50260</v>
      </c>
      <c r="D202" s="221" t="s">
        <v>13362</v>
      </c>
      <c r="E202" s="473" t="s">
        <v>589</v>
      </c>
      <c r="F202" s="220" t="s">
        <v>590</v>
      </c>
      <c r="G202" s="221" t="s">
        <v>434</v>
      </c>
      <c r="H202" s="220" t="s">
        <v>13241</v>
      </c>
      <c r="I202" s="220" t="s">
        <v>28</v>
      </c>
      <c r="J202" s="220" t="s">
        <v>327</v>
      </c>
      <c r="K202" s="476">
        <v>40426148.5859</v>
      </c>
      <c r="L202" s="476">
        <v>4648605.95939</v>
      </c>
      <c r="M202" s="487" t="s">
        <v>592</v>
      </c>
      <c r="N202" s="484">
        <v>2.41</v>
      </c>
      <c r="O202" s="484">
        <v>11.25</v>
      </c>
      <c r="P202" s="485">
        <f t="shared" si="3"/>
        <v>27.1125</v>
      </c>
    </row>
    <row r="203" s="457" customFormat="1" customHeight="1" spans="1:16">
      <c r="A203" s="220" t="s">
        <v>13359</v>
      </c>
      <c r="B203" s="503" t="s">
        <v>13360</v>
      </c>
      <c r="C203" s="220">
        <v>50259</v>
      </c>
      <c r="D203" s="221" t="s">
        <v>13362</v>
      </c>
      <c r="E203" s="473" t="s">
        <v>589</v>
      </c>
      <c r="F203" s="220" t="s">
        <v>590</v>
      </c>
      <c r="G203" s="221" t="s">
        <v>1394</v>
      </c>
      <c r="H203" s="220" t="s">
        <v>13241</v>
      </c>
      <c r="I203" s="220" t="s">
        <v>28</v>
      </c>
      <c r="J203" s="220" t="s">
        <v>327</v>
      </c>
      <c r="K203" s="476">
        <v>40426146.3734</v>
      </c>
      <c r="L203" s="476">
        <v>4648526.19143</v>
      </c>
      <c r="M203" s="487" t="s">
        <v>592</v>
      </c>
      <c r="N203" s="484">
        <v>25.16</v>
      </c>
      <c r="O203" s="484">
        <v>11.25</v>
      </c>
      <c r="P203" s="485">
        <f t="shared" si="3"/>
        <v>283.05</v>
      </c>
    </row>
    <row r="204" s="457" customFormat="1" customHeight="1" spans="1:16">
      <c r="A204" s="220" t="s">
        <v>13359</v>
      </c>
      <c r="B204" s="503" t="s">
        <v>13360</v>
      </c>
      <c r="C204" s="220">
        <v>50259</v>
      </c>
      <c r="D204" s="221" t="s">
        <v>13362</v>
      </c>
      <c r="E204" s="473" t="s">
        <v>589</v>
      </c>
      <c r="F204" s="220" t="s">
        <v>590</v>
      </c>
      <c r="G204" s="221" t="s">
        <v>387</v>
      </c>
      <c r="H204" s="220" t="s">
        <v>13241</v>
      </c>
      <c r="I204" s="220" t="s">
        <v>28</v>
      </c>
      <c r="J204" s="220" t="s">
        <v>327</v>
      </c>
      <c r="K204" s="476">
        <v>40426307.0093</v>
      </c>
      <c r="L204" s="476">
        <v>4648549.50514</v>
      </c>
      <c r="M204" s="487" t="s">
        <v>592</v>
      </c>
      <c r="N204" s="484">
        <v>10.82</v>
      </c>
      <c r="O204" s="484">
        <v>11.25</v>
      </c>
      <c r="P204" s="485">
        <f t="shared" si="3"/>
        <v>121.725</v>
      </c>
    </row>
    <row r="205" s="457" customFormat="1" customHeight="1" spans="1:16">
      <c r="A205" s="220" t="s">
        <v>13359</v>
      </c>
      <c r="B205" s="503" t="s">
        <v>13360</v>
      </c>
      <c r="C205" s="220">
        <v>50260</v>
      </c>
      <c r="D205" s="221" t="s">
        <v>13362</v>
      </c>
      <c r="E205" s="473" t="s">
        <v>589</v>
      </c>
      <c r="F205" s="220" t="s">
        <v>590</v>
      </c>
      <c r="G205" s="221" t="s">
        <v>651</v>
      </c>
      <c r="H205" s="220" t="s">
        <v>13241</v>
      </c>
      <c r="I205" s="220" t="s">
        <v>28</v>
      </c>
      <c r="J205" s="220" t="s">
        <v>327</v>
      </c>
      <c r="K205" s="476">
        <v>40426423.1654</v>
      </c>
      <c r="L205" s="476">
        <v>4648533.23908</v>
      </c>
      <c r="M205" s="487" t="s">
        <v>592</v>
      </c>
      <c r="N205" s="484">
        <v>44.46</v>
      </c>
      <c r="O205" s="484">
        <v>11.25</v>
      </c>
      <c r="P205" s="485">
        <f t="shared" si="3"/>
        <v>500.175</v>
      </c>
    </row>
    <row r="206" s="457" customFormat="1" customHeight="1" spans="1:16">
      <c r="A206" s="220" t="s">
        <v>13359</v>
      </c>
      <c r="B206" s="503" t="s">
        <v>13360</v>
      </c>
      <c r="C206" s="220">
        <v>50259</v>
      </c>
      <c r="D206" s="221" t="s">
        <v>13362</v>
      </c>
      <c r="E206" s="473" t="s">
        <v>589</v>
      </c>
      <c r="F206" s="220" t="s">
        <v>590</v>
      </c>
      <c r="G206" s="221" t="s">
        <v>1410</v>
      </c>
      <c r="H206" s="220" t="s">
        <v>13241</v>
      </c>
      <c r="I206" s="220" t="s">
        <v>28</v>
      </c>
      <c r="J206" s="220" t="s">
        <v>327</v>
      </c>
      <c r="K206" s="476">
        <v>40426554.8247</v>
      </c>
      <c r="L206" s="476">
        <v>4648486.00581</v>
      </c>
      <c r="M206" s="487" t="s">
        <v>592</v>
      </c>
      <c r="N206" s="484">
        <v>15.32</v>
      </c>
      <c r="O206" s="484">
        <v>11.25</v>
      </c>
      <c r="P206" s="485">
        <f t="shared" si="3"/>
        <v>172.35</v>
      </c>
    </row>
    <row r="207" s="457" customFormat="1" customHeight="1" spans="1:16">
      <c r="A207" s="220" t="s">
        <v>13359</v>
      </c>
      <c r="B207" s="503" t="s">
        <v>13360</v>
      </c>
      <c r="C207" s="220">
        <v>50260</v>
      </c>
      <c r="D207" s="221" t="s">
        <v>13362</v>
      </c>
      <c r="E207" s="473" t="s">
        <v>589</v>
      </c>
      <c r="F207" s="220" t="s">
        <v>590</v>
      </c>
      <c r="G207" s="221" t="s">
        <v>450</v>
      </c>
      <c r="H207" s="220" t="s">
        <v>13241</v>
      </c>
      <c r="I207" s="220" t="s">
        <v>28</v>
      </c>
      <c r="J207" s="220" t="s">
        <v>327</v>
      </c>
      <c r="K207" s="476">
        <v>40426603.6725</v>
      </c>
      <c r="L207" s="476">
        <v>4648407.91793</v>
      </c>
      <c r="M207" s="487" t="s">
        <v>592</v>
      </c>
      <c r="N207" s="484">
        <v>17.85</v>
      </c>
      <c r="O207" s="484">
        <v>11.25</v>
      </c>
      <c r="P207" s="485">
        <f t="shared" si="3"/>
        <v>200.8125</v>
      </c>
    </row>
    <row r="208" s="457" customFormat="1" customHeight="1" spans="1:16">
      <c r="A208" s="220" t="s">
        <v>13359</v>
      </c>
      <c r="B208" s="503" t="s">
        <v>13360</v>
      </c>
      <c r="C208" s="220">
        <v>50260</v>
      </c>
      <c r="D208" s="221" t="s">
        <v>13362</v>
      </c>
      <c r="E208" s="473" t="s">
        <v>589</v>
      </c>
      <c r="F208" s="220" t="s">
        <v>590</v>
      </c>
      <c r="G208" s="221" t="s">
        <v>442</v>
      </c>
      <c r="H208" s="220" t="s">
        <v>13241</v>
      </c>
      <c r="I208" s="220" t="s">
        <v>28</v>
      </c>
      <c r="J208" s="220" t="s">
        <v>327</v>
      </c>
      <c r="K208" s="476">
        <v>40426239.4947</v>
      </c>
      <c r="L208" s="476">
        <v>4648496.84306</v>
      </c>
      <c r="M208" s="487" t="s">
        <v>592</v>
      </c>
      <c r="N208" s="484">
        <v>0.7034</v>
      </c>
      <c r="O208" s="484">
        <v>11.25</v>
      </c>
      <c r="P208" s="485">
        <f t="shared" si="3"/>
        <v>7.91325</v>
      </c>
    </row>
    <row r="209" s="457" customFormat="1" customHeight="1" spans="1:16">
      <c r="A209" s="220" t="s">
        <v>13359</v>
      </c>
      <c r="B209" s="503" t="s">
        <v>13360</v>
      </c>
      <c r="C209" s="220">
        <v>50260</v>
      </c>
      <c r="D209" s="221" t="s">
        <v>13362</v>
      </c>
      <c r="E209" s="473" t="s">
        <v>589</v>
      </c>
      <c r="F209" s="220" t="s">
        <v>590</v>
      </c>
      <c r="G209" s="221" t="s">
        <v>428</v>
      </c>
      <c r="H209" s="220" t="s">
        <v>13241</v>
      </c>
      <c r="I209" s="220" t="s">
        <v>28</v>
      </c>
      <c r="J209" s="220" t="s">
        <v>327</v>
      </c>
      <c r="K209" s="476">
        <v>40426407.6315</v>
      </c>
      <c r="L209" s="476">
        <v>4648621.83948</v>
      </c>
      <c r="M209" s="487" t="s">
        <v>592</v>
      </c>
      <c r="N209" s="484">
        <v>1.7859</v>
      </c>
      <c r="O209" s="484">
        <v>11.25</v>
      </c>
      <c r="P209" s="485">
        <f t="shared" si="3"/>
        <v>20.091375</v>
      </c>
    </row>
    <row r="210" s="457" customFormat="1" customHeight="1" spans="1:16">
      <c r="A210" s="220" t="s">
        <v>13359</v>
      </c>
      <c r="B210" s="503" t="s">
        <v>13360</v>
      </c>
      <c r="C210" s="220">
        <v>50259</v>
      </c>
      <c r="D210" s="221" t="s">
        <v>13362</v>
      </c>
      <c r="E210" s="473" t="s">
        <v>589</v>
      </c>
      <c r="F210" s="220" t="s">
        <v>590</v>
      </c>
      <c r="G210" s="221" t="s">
        <v>13280</v>
      </c>
      <c r="H210" s="220" t="s">
        <v>13241</v>
      </c>
      <c r="I210" s="220" t="s">
        <v>28</v>
      </c>
      <c r="J210" s="220" t="s">
        <v>327</v>
      </c>
      <c r="K210" s="476">
        <v>40426441.6859</v>
      </c>
      <c r="L210" s="476">
        <v>4648399.83581</v>
      </c>
      <c r="M210" s="487" t="s">
        <v>592</v>
      </c>
      <c r="N210" s="484">
        <v>41.62</v>
      </c>
      <c r="O210" s="484">
        <v>11.25</v>
      </c>
      <c r="P210" s="485">
        <f t="shared" si="3"/>
        <v>468.225</v>
      </c>
    </row>
    <row r="211" s="457" customFormat="1" customHeight="1" spans="1:16">
      <c r="A211" s="220" t="s">
        <v>13359</v>
      </c>
      <c r="B211" s="503" t="s">
        <v>13360</v>
      </c>
      <c r="C211" s="220">
        <v>50260</v>
      </c>
      <c r="D211" s="221" t="s">
        <v>13363</v>
      </c>
      <c r="E211" s="473" t="s">
        <v>589</v>
      </c>
      <c r="F211" s="220" t="s">
        <v>590</v>
      </c>
      <c r="G211" s="221" t="s">
        <v>676</v>
      </c>
      <c r="H211" s="220" t="s">
        <v>13241</v>
      </c>
      <c r="I211" s="220" t="s">
        <v>28</v>
      </c>
      <c r="J211" s="220" t="s">
        <v>327</v>
      </c>
      <c r="K211" s="476">
        <v>40426861.0455</v>
      </c>
      <c r="L211" s="476">
        <v>4648842.71259</v>
      </c>
      <c r="M211" s="487" t="s">
        <v>592</v>
      </c>
      <c r="N211" s="484">
        <v>30.72</v>
      </c>
      <c r="O211" s="484">
        <v>11.25</v>
      </c>
      <c r="P211" s="485">
        <f t="shared" si="3"/>
        <v>345.6</v>
      </c>
    </row>
    <row r="212" s="457" customFormat="1" customHeight="1" spans="1:16">
      <c r="A212" s="220" t="s">
        <v>13359</v>
      </c>
      <c r="B212" s="503" t="s">
        <v>13360</v>
      </c>
      <c r="C212" s="220">
        <v>50260</v>
      </c>
      <c r="D212" s="221" t="s">
        <v>13363</v>
      </c>
      <c r="E212" s="473" t="s">
        <v>589</v>
      </c>
      <c r="F212" s="220" t="s">
        <v>590</v>
      </c>
      <c r="G212" s="221" t="s">
        <v>1390</v>
      </c>
      <c r="H212" s="220" t="s">
        <v>13241</v>
      </c>
      <c r="I212" s="220" t="s">
        <v>28</v>
      </c>
      <c r="J212" s="220" t="s">
        <v>327</v>
      </c>
      <c r="K212" s="476">
        <v>40426944.9055</v>
      </c>
      <c r="L212" s="476">
        <v>4648737.02225</v>
      </c>
      <c r="M212" s="487" t="s">
        <v>592</v>
      </c>
      <c r="N212" s="484">
        <v>36.3</v>
      </c>
      <c r="O212" s="484">
        <v>11.25</v>
      </c>
      <c r="P212" s="485">
        <f t="shared" si="3"/>
        <v>408.375</v>
      </c>
    </row>
    <row r="213" s="457" customFormat="1" customHeight="1" spans="1:16">
      <c r="A213" s="220" t="s">
        <v>13359</v>
      </c>
      <c r="B213" s="503" t="s">
        <v>13360</v>
      </c>
      <c r="C213" s="504" t="s">
        <v>1220</v>
      </c>
      <c r="D213" s="221" t="s">
        <v>13363</v>
      </c>
      <c r="E213" s="473" t="s">
        <v>589</v>
      </c>
      <c r="F213" s="220" t="s">
        <v>590</v>
      </c>
      <c r="G213" s="221" t="s">
        <v>600</v>
      </c>
      <c r="H213" s="220" t="s">
        <v>13241</v>
      </c>
      <c r="I213" s="220" t="s">
        <v>28</v>
      </c>
      <c r="J213" s="220" t="s">
        <v>327</v>
      </c>
      <c r="K213" s="476">
        <v>40426853.2717</v>
      </c>
      <c r="L213" s="476">
        <v>4648684.10368</v>
      </c>
      <c r="M213" s="487" t="s">
        <v>592</v>
      </c>
      <c r="N213" s="484">
        <v>28.99</v>
      </c>
      <c r="O213" s="484">
        <v>11.25</v>
      </c>
      <c r="P213" s="485">
        <f t="shared" si="3"/>
        <v>326.1375</v>
      </c>
    </row>
    <row r="214" s="457" customFormat="1" customHeight="1" spans="1:16">
      <c r="A214" s="220" t="s">
        <v>13359</v>
      </c>
      <c r="B214" s="503" t="s">
        <v>13360</v>
      </c>
      <c r="C214" s="504" t="s">
        <v>1220</v>
      </c>
      <c r="D214" s="221" t="s">
        <v>13363</v>
      </c>
      <c r="E214" s="473" t="s">
        <v>589</v>
      </c>
      <c r="F214" s="220" t="s">
        <v>590</v>
      </c>
      <c r="G214" s="221" t="s">
        <v>646</v>
      </c>
      <c r="H214" s="220" t="s">
        <v>13241</v>
      </c>
      <c r="I214" s="220" t="s">
        <v>28</v>
      </c>
      <c r="J214" s="220" t="s">
        <v>327</v>
      </c>
      <c r="K214" s="476">
        <v>40426675.7501</v>
      </c>
      <c r="L214" s="476">
        <v>4648688.14243</v>
      </c>
      <c r="M214" s="487" t="s">
        <v>592</v>
      </c>
      <c r="N214" s="484">
        <v>42.5</v>
      </c>
      <c r="O214" s="484">
        <v>11.25</v>
      </c>
      <c r="P214" s="485">
        <f t="shared" si="3"/>
        <v>478.125</v>
      </c>
    </row>
    <row r="215" s="457" customFormat="1" customHeight="1" spans="1:16">
      <c r="A215" s="220" t="s">
        <v>13359</v>
      </c>
      <c r="B215" s="503" t="s">
        <v>13360</v>
      </c>
      <c r="C215" s="220">
        <v>50260</v>
      </c>
      <c r="D215" s="221" t="s">
        <v>13364</v>
      </c>
      <c r="E215" s="473" t="s">
        <v>589</v>
      </c>
      <c r="F215" s="220" t="s">
        <v>590</v>
      </c>
      <c r="G215" s="221" t="s">
        <v>520</v>
      </c>
      <c r="H215" s="220" t="s">
        <v>13241</v>
      </c>
      <c r="I215" s="220" t="s">
        <v>28</v>
      </c>
      <c r="J215" s="220" t="s">
        <v>327</v>
      </c>
      <c r="K215" s="476">
        <v>40426849.2493</v>
      </c>
      <c r="L215" s="476">
        <v>4648595.23467</v>
      </c>
      <c r="M215" s="487" t="s">
        <v>592</v>
      </c>
      <c r="N215" s="484">
        <v>4.3727</v>
      </c>
      <c r="O215" s="484">
        <v>11.25</v>
      </c>
      <c r="P215" s="485">
        <f t="shared" si="3"/>
        <v>49.192875</v>
      </c>
    </row>
    <row r="216" s="457" customFormat="1" customHeight="1" spans="1:16">
      <c r="A216" s="220" t="s">
        <v>13359</v>
      </c>
      <c r="B216" s="503" t="s">
        <v>13360</v>
      </c>
      <c r="C216" s="220">
        <v>50259</v>
      </c>
      <c r="D216" s="221" t="s">
        <v>13364</v>
      </c>
      <c r="E216" s="473" t="s">
        <v>589</v>
      </c>
      <c r="F216" s="220" t="s">
        <v>590</v>
      </c>
      <c r="G216" s="221" t="s">
        <v>529</v>
      </c>
      <c r="H216" s="220" t="s">
        <v>13241</v>
      </c>
      <c r="I216" s="220" t="s">
        <v>28</v>
      </c>
      <c r="J216" s="220" t="s">
        <v>327</v>
      </c>
      <c r="K216" s="476">
        <v>40426951.1122</v>
      </c>
      <c r="L216" s="476">
        <v>4648511.84038</v>
      </c>
      <c r="M216" s="487" t="s">
        <v>592</v>
      </c>
      <c r="N216" s="484">
        <v>116.85</v>
      </c>
      <c r="O216" s="484">
        <v>11.25</v>
      </c>
      <c r="P216" s="485">
        <f t="shared" si="3"/>
        <v>1314.5625</v>
      </c>
    </row>
    <row r="217" s="457" customFormat="1" customHeight="1" spans="1:16">
      <c r="A217" s="220" t="s">
        <v>13359</v>
      </c>
      <c r="B217" s="503" t="s">
        <v>13360</v>
      </c>
      <c r="C217" s="220">
        <v>50259</v>
      </c>
      <c r="D217" s="221" t="s">
        <v>13364</v>
      </c>
      <c r="E217" s="473" t="s">
        <v>589</v>
      </c>
      <c r="F217" s="220" t="s">
        <v>590</v>
      </c>
      <c r="G217" s="221" t="s">
        <v>443</v>
      </c>
      <c r="H217" s="220" t="s">
        <v>13241</v>
      </c>
      <c r="I217" s="220" t="s">
        <v>28</v>
      </c>
      <c r="J217" s="220" t="s">
        <v>327</v>
      </c>
      <c r="K217" s="476">
        <v>40427047.7127</v>
      </c>
      <c r="L217" s="476">
        <v>4648463.16206</v>
      </c>
      <c r="M217" s="487" t="s">
        <v>592</v>
      </c>
      <c r="N217" s="484">
        <v>20.32</v>
      </c>
      <c r="O217" s="484">
        <v>11.25</v>
      </c>
      <c r="P217" s="485">
        <f t="shared" si="3"/>
        <v>228.6</v>
      </c>
    </row>
    <row r="218" s="457" customFormat="1" customHeight="1" spans="1:16">
      <c r="A218" s="220" t="s">
        <v>13359</v>
      </c>
      <c r="B218" s="503" t="s">
        <v>13360</v>
      </c>
      <c r="C218" s="220">
        <v>50260</v>
      </c>
      <c r="D218" s="221" t="s">
        <v>13364</v>
      </c>
      <c r="E218" s="473" t="s">
        <v>589</v>
      </c>
      <c r="F218" s="220" t="s">
        <v>590</v>
      </c>
      <c r="G218" s="221" t="s">
        <v>453</v>
      </c>
      <c r="H218" s="220" t="s">
        <v>13241</v>
      </c>
      <c r="I218" s="220" t="s">
        <v>28</v>
      </c>
      <c r="J218" s="220" t="s">
        <v>327</v>
      </c>
      <c r="K218" s="476">
        <v>40427054.1331</v>
      </c>
      <c r="L218" s="476">
        <v>4648366.8387</v>
      </c>
      <c r="M218" s="487" t="s">
        <v>592</v>
      </c>
      <c r="N218" s="484">
        <v>0.8262</v>
      </c>
      <c r="O218" s="484">
        <v>11.25</v>
      </c>
      <c r="P218" s="485">
        <f t="shared" si="3"/>
        <v>9.29475</v>
      </c>
    </row>
    <row r="219" s="457" customFormat="1" customHeight="1" spans="1:16">
      <c r="A219" s="220" t="s">
        <v>13359</v>
      </c>
      <c r="B219" s="503" t="s">
        <v>13360</v>
      </c>
      <c r="C219" s="220">
        <v>50259</v>
      </c>
      <c r="D219" s="221" t="s">
        <v>13364</v>
      </c>
      <c r="E219" s="473" t="s">
        <v>589</v>
      </c>
      <c r="F219" s="220" t="s">
        <v>590</v>
      </c>
      <c r="G219" s="221" t="s">
        <v>454</v>
      </c>
      <c r="H219" s="220" t="s">
        <v>13241</v>
      </c>
      <c r="I219" s="220" t="s">
        <v>28</v>
      </c>
      <c r="J219" s="220" t="s">
        <v>327</v>
      </c>
      <c r="K219" s="476">
        <v>40427096.1946</v>
      </c>
      <c r="L219" s="476">
        <v>4648336.73721</v>
      </c>
      <c r="M219" s="487" t="s">
        <v>592</v>
      </c>
      <c r="N219" s="484">
        <v>2.4197</v>
      </c>
      <c r="O219" s="484">
        <v>11.25</v>
      </c>
      <c r="P219" s="485">
        <f t="shared" si="3"/>
        <v>27.221625</v>
      </c>
    </row>
    <row r="220" s="457" customFormat="1" customHeight="1" spans="1:16">
      <c r="A220" s="220" t="s">
        <v>13359</v>
      </c>
      <c r="B220" s="503" t="s">
        <v>13360</v>
      </c>
      <c r="C220" s="220">
        <v>50260</v>
      </c>
      <c r="D220" s="221" t="s">
        <v>13365</v>
      </c>
      <c r="E220" s="473" t="s">
        <v>589</v>
      </c>
      <c r="F220" s="220" t="s">
        <v>590</v>
      </c>
      <c r="G220" s="221" t="s">
        <v>480</v>
      </c>
      <c r="H220" s="220" t="s">
        <v>13241</v>
      </c>
      <c r="I220" s="220" t="s">
        <v>28</v>
      </c>
      <c r="J220" s="220" t="s">
        <v>327</v>
      </c>
      <c r="K220" s="476">
        <v>40427112.022</v>
      </c>
      <c r="L220" s="476">
        <v>4648161.54788</v>
      </c>
      <c r="M220" s="487" t="s">
        <v>592</v>
      </c>
      <c r="N220" s="484">
        <v>2.53</v>
      </c>
      <c r="O220" s="484">
        <v>11.25</v>
      </c>
      <c r="P220" s="485">
        <f t="shared" si="3"/>
        <v>28.4625</v>
      </c>
    </row>
    <row r="221" s="457" customFormat="1" customHeight="1" spans="1:16">
      <c r="A221" s="220" t="s">
        <v>13359</v>
      </c>
      <c r="B221" s="503" t="s">
        <v>13360</v>
      </c>
      <c r="C221" s="220">
        <v>50259</v>
      </c>
      <c r="D221" s="221" t="s">
        <v>13365</v>
      </c>
      <c r="E221" s="473" t="s">
        <v>589</v>
      </c>
      <c r="F221" s="220" t="s">
        <v>590</v>
      </c>
      <c r="G221" s="221" t="s">
        <v>468</v>
      </c>
      <c r="H221" s="220" t="s">
        <v>13241</v>
      </c>
      <c r="I221" s="220" t="s">
        <v>28</v>
      </c>
      <c r="J221" s="220" t="s">
        <v>327</v>
      </c>
      <c r="K221" s="476">
        <v>40427082.0477</v>
      </c>
      <c r="L221" s="476">
        <v>4648224.85843</v>
      </c>
      <c r="M221" s="487" t="s">
        <v>592</v>
      </c>
      <c r="N221" s="484">
        <v>14.4174</v>
      </c>
      <c r="O221" s="484">
        <v>11.25</v>
      </c>
      <c r="P221" s="485">
        <f t="shared" si="3"/>
        <v>162.19575</v>
      </c>
    </row>
    <row r="222" s="457" customFormat="1" customHeight="1" spans="1:16">
      <c r="A222" s="220" t="s">
        <v>13359</v>
      </c>
      <c r="B222" s="503" t="s">
        <v>13360</v>
      </c>
      <c r="C222" s="220">
        <v>50259</v>
      </c>
      <c r="D222" s="221" t="s">
        <v>13365</v>
      </c>
      <c r="E222" s="473" t="s">
        <v>589</v>
      </c>
      <c r="F222" s="220" t="s">
        <v>590</v>
      </c>
      <c r="G222" s="221" t="s">
        <v>469</v>
      </c>
      <c r="H222" s="220" t="s">
        <v>13241</v>
      </c>
      <c r="I222" s="220" t="s">
        <v>28</v>
      </c>
      <c r="J222" s="220" t="s">
        <v>327</v>
      </c>
      <c r="K222" s="476">
        <v>40427200.3461</v>
      </c>
      <c r="L222" s="476">
        <v>4648186.91221</v>
      </c>
      <c r="M222" s="487" t="s">
        <v>592</v>
      </c>
      <c r="N222" s="484">
        <v>8.2685</v>
      </c>
      <c r="O222" s="484">
        <v>11.25</v>
      </c>
      <c r="P222" s="485">
        <f t="shared" si="3"/>
        <v>93.020625</v>
      </c>
    </row>
    <row r="223" s="457" customFormat="1" customHeight="1" spans="1:16">
      <c r="A223" s="220" t="s">
        <v>13359</v>
      </c>
      <c r="B223" s="503" t="s">
        <v>13360</v>
      </c>
      <c r="C223" s="220">
        <v>50260</v>
      </c>
      <c r="D223" s="221" t="s">
        <v>13365</v>
      </c>
      <c r="E223" s="473" t="s">
        <v>589</v>
      </c>
      <c r="F223" s="220" t="s">
        <v>590</v>
      </c>
      <c r="G223" s="221" t="s">
        <v>472</v>
      </c>
      <c r="H223" s="220" t="s">
        <v>13241</v>
      </c>
      <c r="I223" s="220" t="s">
        <v>28</v>
      </c>
      <c r="J223" s="220" t="s">
        <v>327</v>
      </c>
      <c r="K223" s="476">
        <v>40426922.0111</v>
      </c>
      <c r="L223" s="476">
        <v>4648179.87825</v>
      </c>
      <c r="M223" s="487" t="s">
        <v>592</v>
      </c>
      <c r="N223" s="484">
        <v>63.7</v>
      </c>
      <c r="O223" s="484">
        <v>11.25</v>
      </c>
      <c r="P223" s="485">
        <f t="shared" si="3"/>
        <v>716.625</v>
      </c>
    </row>
    <row r="224" s="457" customFormat="1" customHeight="1" spans="1:16">
      <c r="A224" s="220" t="s">
        <v>13359</v>
      </c>
      <c r="B224" s="503" t="s">
        <v>13360</v>
      </c>
      <c r="C224" s="220">
        <v>50259</v>
      </c>
      <c r="D224" s="221" t="s">
        <v>13365</v>
      </c>
      <c r="E224" s="473" t="s">
        <v>589</v>
      </c>
      <c r="F224" s="220" t="s">
        <v>590</v>
      </c>
      <c r="G224" s="221" t="s">
        <v>1175</v>
      </c>
      <c r="H224" s="220" t="s">
        <v>13241</v>
      </c>
      <c r="I224" s="220" t="s">
        <v>28</v>
      </c>
      <c r="J224" s="220" t="s">
        <v>327</v>
      </c>
      <c r="K224" s="476">
        <v>40427170.6728</v>
      </c>
      <c r="L224" s="476">
        <v>4648151.54708</v>
      </c>
      <c r="M224" s="487" t="s">
        <v>592</v>
      </c>
      <c r="N224" s="484">
        <v>3.5031</v>
      </c>
      <c r="O224" s="484">
        <v>11.25</v>
      </c>
      <c r="P224" s="485">
        <f t="shared" si="3"/>
        <v>39.409875</v>
      </c>
    </row>
    <row r="225" s="457" customFormat="1" customHeight="1" spans="1:16">
      <c r="A225" s="220" t="s">
        <v>13359</v>
      </c>
      <c r="B225" s="503" t="s">
        <v>13360</v>
      </c>
      <c r="C225" s="220">
        <v>50259</v>
      </c>
      <c r="D225" s="221" t="s">
        <v>13365</v>
      </c>
      <c r="E225" s="473" t="s">
        <v>589</v>
      </c>
      <c r="F225" s="220" t="s">
        <v>590</v>
      </c>
      <c r="G225" s="221" t="s">
        <v>13281</v>
      </c>
      <c r="H225" s="220" t="s">
        <v>13241</v>
      </c>
      <c r="I225" s="220" t="s">
        <v>28</v>
      </c>
      <c r="J225" s="220" t="s">
        <v>327</v>
      </c>
      <c r="K225" s="476">
        <v>40426908.3407</v>
      </c>
      <c r="L225" s="476">
        <v>4648264.02111</v>
      </c>
      <c r="M225" s="487" t="s">
        <v>592</v>
      </c>
      <c r="N225" s="484">
        <v>0.16</v>
      </c>
      <c r="O225" s="484">
        <v>11.25</v>
      </c>
      <c r="P225" s="485">
        <f t="shared" si="3"/>
        <v>1.8</v>
      </c>
    </row>
    <row r="226" s="457" customFormat="1" customHeight="1" spans="1:16">
      <c r="A226" s="220" t="s">
        <v>13359</v>
      </c>
      <c r="B226" s="503" t="s">
        <v>13360</v>
      </c>
      <c r="C226" s="220">
        <v>50259</v>
      </c>
      <c r="D226" s="221" t="s">
        <v>13365</v>
      </c>
      <c r="E226" s="473" t="s">
        <v>589</v>
      </c>
      <c r="F226" s="220" t="s">
        <v>590</v>
      </c>
      <c r="G226" s="221" t="s">
        <v>13282</v>
      </c>
      <c r="H226" s="220" t="s">
        <v>13241</v>
      </c>
      <c r="I226" s="220" t="s">
        <v>28</v>
      </c>
      <c r="J226" s="220" t="s">
        <v>327</v>
      </c>
      <c r="K226" s="476">
        <v>40426908.3407</v>
      </c>
      <c r="L226" s="476">
        <v>4648264.02111</v>
      </c>
      <c r="M226" s="487" t="s">
        <v>592</v>
      </c>
      <c r="N226" s="484">
        <v>3.58</v>
      </c>
      <c r="O226" s="484">
        <v>11.25</v>
      </c>
      <c r="P226" s="485">
        <f t="shared" si="3"/>
        <v>40.275</v>
      </c>
    </row>
    <row r="227" s="457" customFormat="1" customHeight="1" spans="1:16">
      <c r="A227" s="220" t="s">
        <v>13359</v>
      </c>
      <c r="B227" s="503" t="s">
        <v>13360</v>
      </c>
      <c r="C227" s="220">
        <v>50259</v>
      </c>
      <c r="D227" s="221" t="s">
        <v>13366</v>
      </c>
      <c r="E227" s="473" t="s">
        <v>589</v>
      </c>
      <c r="F227" s="220" t="s">
        <v>590</v>
      </c>
      <c r="G227" s="221" t="s">
        <v>538</v>
      </c>
      <c r="H227" s="220" t="s">
        <v>13241</v>
      </c>
      <c r="I227" s="220" t="s">
        <v>28</v>
      </c>
      <c r="J227" s="220" t="s">
        <v>327</v>
      </c>
      <c r="K227" s="476">
        <v>40427040.9387</v>
      </c>
      <c r="L227" s="476">
        <v>4648261.24862</v>
      </c>
      <c r="M227" s="487" t="s">
        <v>592</v>
      </c>
      <c r="N227" s="484">
        <v>0.6394</v>
      </c>
      <c r="O227" s="484">
        <v>11.25</v>
      </c>
      <c r="P227" s="485">
        <f t="shared" si="3"/>
        <v>7.19325</v>
      </c>
    </row>
    <row r="228" s="457" customFormat="1" customHeight="1" spans="1:16">
      <c r="A228" s="220" t="s">
        <v>13359</v>
      </c>
      <c r="B228" s="503" t="s">
        <v>13360</v>
      </c>
      <c r="C228" s="220">
        <v>50259</v>
      </c>
      <c r="D228" s="221" t="s">
        <v>13366</v>
      </c>
      <c r="E228" s="473" t="s">
        <v>589</v>
      </c>
      <c r="F228" s="220" t="s">
        <v>590</v>
      </c>
      <c r="G228" s="221" t="s">
        <v>1690</v>
      </c>
      <c r="H228" s="220" t="s">
        <v>13241</v>
      </c>
      <c r="I228" s="220" t="s">
        <v>28</v>
      </c>
      <c r="J228" s="220" t="s">
        <v>327</v>
      </c>
      <c r="K228" s="476">
        <v>40427073.8714</v>
      </c>
      <c r="L228" s="476">
        <v>4648255.6268</v>
      </c>
      <c r="M228" s="487" t="s">
        <v>592</v>
      </c>
      <c r="N228" s="484">
        <v>2.2</v>
      </c>
      <c r="O228" s="484">
        <v>11.25</v>
      </c>
      <c r="P228" s="485">
        <f t="shared" si="3"/>
        <v>24.75</v>
      </c>
    </row>
    <row r="229" s="457" customFormat="1" customHeight="1" spans="1:16">
      <c r="A229" s="220" t="s">
        <v>13359</v>
      </c>
      <c r="B229" s="503" t="s">
        <v>13360</v>
      </c>
      <c r="C229" s="220">
        <v>50259</v>
      </c>
      <c r="D229" s="221" t="s">
        <v>13366</v>
      </c>
      <c r="E229" s="473" t="s">
        <v>589</v>
      </c>
      <c r="F229" s="220" t="s">
        <v>590</v>
      </c>
      <c r="G229" s="221" t="s">
        <v>467</v>
      </c>
      <c r="H229" s="220" t="s">
        <v>13241</v>
      </c>
      <c r="I229" s="220" t="s">
        <v>28</v>
      </c>
      <c r="J229" s="220" t="s">
        <v>327</v>
      </c>
      <c r="K229" s="476">
        <v>40426984.488</v>
      </c>
      <c r="L229" s="476">
        <v>4648245.58508</v>
      </c>
      <c r="M229" s="487" t="s">
        <v>592</v>
      </c>
      <c r="N229" s="484">
        <v>0.8752</v>
      </c>
      <c r="O229" s="484">
        <v>11.25</v>
      </c>
      <c r="P229" s="485">
        <f t="shared" si="3"/>
        <v>9.846</v>
      </c>
    </row>
    <row r="230" s="457" customFormat="1" customHeight="1" spans="1:16">
      <c r="A230" s="220" t="s">
        <v>13367</v>
      </c>
      <c r="B230" s="505" t="s">
        <v>4854</v>
      </c>
      <c r="C230" s="220">
        <v>50236</v>
      </c>
      <c r="D230" s="221" t="s">
        <v>13368</v>
      </c>
      <c r="E230" s="473" t="s">
        <v>589</v>
      </c>
      <c r="F230" s="220" t="s">
        <v>590</v>
      </c>
      <c r="G230" s="221" t="s">
        <v>377</v>
      </c>
      <c r="H230" s="220" t="s">
        <v>13241</v>
      </c>
      <c r="I230" s="220" t="s">
        <v>28</v>
      </c>
      <c r="J230" s="220" t="s">
        <v>327</v>
      </c>
      <c r="K230" s="476">
        <v>40427088.0146</v>
      </c>
      <c r="L230" s="476">
        <v>4648852.38324</v>
      </c>
      <c r="M230" s="487" t="s">
        <v>592</v>
      </c>
      <c r="N230" s="484">
        <v>14.27</v>
      </c>
      <c r="O230" s="484">
        <v>11.25</v>
      </c>
      <c r="P230" s="485">
        <f t="shared" si="3"/>
        <v>160.5375</v>
      </c>
    </row>
    <row r="231" s="457" customFormat="1" customHeight="1" spans="1:16">
      <c r="A231" s="220" t="s">
        <v>13367</v>
      </c>
      <c r="B231" s="505" t="s">
        <v>4854</v>
      </c>
      <c r="C231" s="220">
        <v>50236</v>
      </c>
      <c r="D231" s="221" t="s">
        <v>13368</v>
      </c>
      <c r="E231" s="473" t="s">
        <v>589</v>
      </c>
      <c r="F231" s="220" t="s">
        <v>590</v>
      </c>
      <c r="G231" s="221" t="s">
        <v>1388</v>
      </c>
      <c r="H231" s="220" t="s">
        <v>13241</v>
      </c>
      <c r="I231" s="220" t="s">
        <v>28</v>
      </c>
      <c r="J231" s="220" t="s">
        <v>327</v>
      </c>
      <c r="K231" s="476">
        <v>40427098.1613</v>
      </c>
      <c r="L231" s="476">
        <v>4648798.64347</v>
      </c>
      <c r="M231" s="487" t="s">
        <v>592</v>
      </c>
      <c r="N231" s="484">
        <v>13.18</v>
      </c>
      <c r="O231" s="484">
        <v>11.25</v>
      </c>
      <c r="P231" s="485">
        <f t="shared" si="3"/>
        <v>148.275</v>
      </c>
    </row>
    <row r="232" s="457" customFormat="1" customHeight="1" spans="1:16">
      <c r="A232" s="220" t="s">
        <v>13367</v>
      </c>
      <c r="B232" s="505" t="s">
        <v>4854</v>
      </c>
      <c r="C232" s="220">
        <v>50236</v>
      </c>
      <c r="D232" s="221" t="s">
        <v>13368</v>
      </c>
      <c r="E232" s="473" t="s">
        <v>589</v>
      </c>
      <c r="F232" s="220" t="s">
        <v>590</v>
      </c>
      <c r="G232" s="221" t="s">
        <v>597</v>
      </c>
      <c r="H232" s="220" t="s">
        <v>13241</v>
      </c>
      <c r="I232" s="220" t="s">
        <v>28</v>
      </c>
      <c r="J232" s="220" t="s">
        <v>327</v>
      </c>
      <c r="K232" s="476">
        <v>40427184.2206</v>
      </c>
      <c r="L232" s="476">
        <v>4648808.77854</v>
      </c>
      <c r="M232" s="487" t="s">
        <v>592</v>
      </c>
      <c r="N232" s="484">
        <v>1.9297</v>
      </c>
      <c r="O232" s="484">
        <v>11.25</v>
      </c>
      <c r="P232" s="485">
        <f t="shared" si="3"/>
        <v>21.709125</v>
      </c>
    </row>
    <row r="233" s="457" customFormat="1" customHeight="1" spans="1:16">
      <c r="A233" s="220" t="s">
        <v>13367</v>
      </c>
      <c r="B233" s="505" t="s">
        <v>4854</v>
      </c>
      <c r="C233" s="220">
        <v>50170</v>
      </c>
      <c r="D233" s="221" t="s">
        <v>13368</v>
      </c>
      <c r="E233" s="473" t="s">
        <v>589</v>
      </c>
      <c r="F233" s="220" t="s">
        <v>590</v>
      </c>
      <c r="G233" s="221" t="s">
        <v>515</v>
      </c>
      <c r="H233" s="220" t="s">
        <v>13241</v>
      </c>
      <c r="I233" s="220" t="s">
        <v>28</v>
      </c>
      <c r="J233" s="220" t="s">
        <v>327</v>
      </c>
      <c r="K233" s="476">
        <v>40427307.4213</v>
      </c>
      <c r="L233" s="476">
        <v>4648705.00581</v>
      </c>
      <c r="M233" s="487" t="s">
        <v>592</v>
      </c>
      <c r="N233" s="484">
        <v>84.76</v>
      </c>
      <c r="O233" s="484">
        <v>11.25</v>
      </c>
      <c r="P233" s="485">
        <f t="shared" si="3"/>
        <v>953.55</v>
      </c>
    </row>
    <row r="234" s="457" customFormat="1" customHeight="1" spans="1:16">
      <c r="A234" s="220" t="s">
        <v>13367</v>
      </c>
      <c r="B234" s="505" t="s">
        <v>4854</v>
      </c>
      <c r="C234" s="1360" t="s">
        <v>13369</v>
      </c>
      <c r="D234" s="221" t="s">
        <v>13368</v>
      </c>
      <c r="E234" s="473" t="s">
        <v>589</v>
      </c>
      <c r="F234" s="220" t="s">
        <v>590</v>
      </c>
      <c r="G234" s="221" t="s">
        <v>506</v>
      </c>
      <c r="H234" s="220" t="s">
        <v>13241</v>
      </c>
      <c r="I234" s="220" t="s">
        <v>28</v>
      </c>
      <c r="J234" s="220" t="s">
        <v>327</v>
      </c>
      <c r="K234" s="476">
        <v>40427295.861</v>
      </c>
      <c r="L234" s="476">
        <v>4648796.1097</v>
      </c>
      <c r="M234" s="487" t="s">
        <v>592</v>
      </c>
      <c r="N234" s="484">
        <v>1.9388</v>
      </c>
      <c r="O234" s="484">
        <v>11.25</v>
      </c>
      <c r="P234" s="485">
        <f t="shared" si="3"/>
        <v>21.8115</v>
      </c>
    </row>
    <row r="235" s="457" customFormat="1" customHeight="1" spans="1:16">
      <c r="A235" s="220" t="s">
        <v>13367</v>
      </c>
      <c r="B235" s="505" t="s">
        <v>4854</v>
      </c>
      <c r="C235" s="220">
        <v>50170</v>
      </c>
      <c r="D235" s="221" t="s">
        <v>13368</v>
      </c>
      <c r="E235" s="473" t="s">
        <v>589</v>
      </c>
      <c r="F235" s="220" t="s">
        <v>590</v>
      </c>
      <c r="G235" s="221" t="s">
        <v>512</v>
      </c>
      <c r="H235" s="220" t="s">
        <v>13241</v>
      </c>
      <c r="I235" s="220" t="s">
        <v>28</v>
      </c>
      <c r="J235" s="220" t="s">
        <v>327</v>
      </c>
      <c r="K235" s="476">
        <v>40427104.1877</v>
      </c>
      <c r="L235" s="476">
        <v>4648691.226</v>
      </c>
      <c r="M235" s="487" t="s">
        <v>592</v>
      </c>
      <c r="N235" s="484">
        <v>8.2093</v>
      </c>
      <c r="O235" s="484">
        <v>11.25</v>
      </c>
      <c r="P235" s="485">
        <f t="shared" si="3"/>
        <v>92.354625</v>
      </c>
    </row>
    <row r="236" s="457" customFormat="1" customHeight="1" spans="1:16">
      <c r="A236" s="220" t="s">
        <v>13367</v>
      </c>
      <c r="B236" s="505" t="s">
        <v>4854</v>
      </c>
      <c r="C236" s="220">
        <v>50170</v>
      </c>
      <c r="D236" s="221" t="s">
        <v>13370</v>
      </c>
      <c r="E236" s="473" t="s">
        <v>589</v>
      </c>
      <c r="F236" s="220" t="s">
        <v>590</v>
      </c>
      <c r="G236" s="221" t="s">
        <v>422</v>
      </c>
      <c r="H236" s="220" t="s">
        <v>13241</v>
      </c>
      <c r="I236" s="220" t="s">
        <v>28</v>
      </c>
      <c r="J236" s="220" t="s">
        <v>327</v>
      </c>
      <c r="K236" s="476">
        <v>40427102.9803</v>
      </c>
      <c r="L236" s="476">
        <v>4648641.47932</v>
      </c>
      <c r="M236" s="487" t="s">
        <v>592</v>
      </c>
      <c r="N236" s="484">
        <v>0.6565</v>
      </c>
      <c r="O236" s="484">
        <v>11.25</v>
      </c>
      <c r="P236" s="485">
        <f t="shared" si="3"/>
        <v>7.385625</v>
      </c>
    </row>
    <row r="237" s="457" customFormat="1" customHeight="1" spans="1:16">
      <c r="A237" s="220" t="s">
        <v>13367</v>
      </c>
      <c r="B237" s="505" t="s">
        <v>4854</v>
      </c>
      <c r="C237" s="220">
        <v>50236</v>
      </c>
      <c r="D237" s="221" t="s">
        <v>13370</v>
      </c>
      <c r="E237" s="473" t="s">
        <v>589</v>
      </c>
      <c r="F237" s="220" t="s">
        <v>590</v>
      </c>
      <c r="G237" s="221" t="s">
        <v>416</v>
      </c>
      <c r="H237" s="220" t="s">
        <v>13241</v>
      </c>
      <c r="I237" s="220" t="s">
        <v>28</v>
      </c>
      <c r="J237" s="220" t="s">
        <v>327</v>
      </c>
      <c r="K237" s="476">
        <v>40427137.1129</v>
      </c>
      <c r="L237" s="476">
        <v>4648653.6848</v>
      </c>
      <c r="M237" s="487" t="s">
        <v>592</v>
      </c>
      <c r="N237" s="484">
        <v>1.0533</v>
      </c>
      <c r="O237" s="484">
        <v>11.25</v>
      </c>
      <c r="P237" s="485">
        <f t="shared" si="3"/>
        <v>11.849625</v>
      </c>
    </row>
    <row r="238" s="457" customFormat="1" customHeight="1" spans="1:16">
      <c r="A238" s="220" t="s">
        <v>13367</v>
      </c>
      <c r="B238" s="505" t="s">
        <v>4854</v>
      </c>
      <c r="C238" s="220">
        <v>50170</v>
      </c>
      <c r="D238" s="221" t="s">
        <v>13370</v>
      </c>
      <c r="E238" s="473" t="s">
        <v>589</v>
      </c>
      <c r="F238" s="220" t="s">
        <v>590</v>
      </c>
      <c r="G238" s="221" t="s">
        <v>518</v>
      </c>
      <c r="H238" s="220" t="s">
        <v>13241</v>
      </c>
      <c r="I238" s="220" t="s">
        <v>28</v>
      </c>
      <c r="J238" s="220" t="s">
        <v>327</v>
      </c>
      <c r="K238" s="476">
        <v>40427538.1166</v>
      </c>
      <c r="L238" s="476">
        <v>4648684.89945</v>
      </c>
      <c r="M238" s="487" t="s">
        <v>592</v>
      </c>
      <c r="N238" s="484">
        <v>48.66</v>
      </c>
      <c r="O238" s="484">
        <v>11.25</v>
      </c>
      <c r="P238" s="485">
        <f t="shared" si="3"/>
        <v>547.425</v>
      </c>
    </row>
    <row r="239" s="457" customFormat="1" customHeight="1" spans="1:16">
      <c r="A239" s="220" t="s">
        <v>13367</v>
      </c>
      <c r="B239" s="505" t="s">
        <v>4854</v>
      </c>
      <c r="C239" s="220">
        <v>50236</v>
      </c>
      <c r="D239" s="221" t="s">
        <v>13370</v>
      </c>
      <c r="E239" s="473" t="s">
        <v>589</v>
      </c>
      <c r="F239" s="220" t="s">
        <v>590</v>
      </c>
      <c r="G239" s="221" t="s">
        <v>352</v>
      </c>
      <c r="H239" s="220" t="s">
        <v>13241</v>
      </c>
      <c r="I239" s="220" t="s">
        <v>28</v>
      </c>
      <c r="J239" s="220" t="s">
        <v>327</v>
      </c>
      <c r="K239" s="476">
        <v>40427356.3334</v>
      </c>
      <c r="L239" s="476">
        <v>4648576.53039</v>
      </c>
      <c r="M239" s="487" t="s">
        <v>592</v>
      </c>
      <c r="N239" s="484">
        <v>0.8828</v>
      </c>
      <c r="O239" s="484">
        <v>11.25</v>
      </c>
      <c r="P239" s="485">
        <f t="shared" si="3"/>
        <v>9.9315</v>
      </c>
    </row>
    <row r="240" s="457" customFormat="1" customHeight="1" spans="1:16">
      <c r="A240" s="220" t="s">
        <v>13367</v>
      </c>
      <c r="B240" s="505" t="s">
        <v>4854</v>
      </c>
      <c r="C240" s="220">
        <v>50236</v>
      </c>
      <c r="D240" s="221" t="s">
        <v>13370</v>
      </c>
      <c r="E240" s="473" t="s">
        <v>589</v>
      </c>
      <c r="F240" s="220" t="s">
        <v>590</v>
      </c>
      <c r="G240" s="221" t="s">
        <v>683</v>
      </c>
      <c r="H240" s="220" t="s">
        <v>13241</v>
      </c>
      <c r="I240" s="220" t="s">
        <v>28</v>
      </c>
      <c r="J240" s="220" t="s">
        <v>327</v>
      </c>
      <c r="K240" s="476">
        <v>40427130.5255</v>
      </c>
      <c r="L240" s="476">
        <v>4648573.87034</v>
      </c>
      <c r="M240" s="487" t="s">
        <v>592</v>
      </c>
      <c r="N240" s="484">
        <v>6.6675</v>
      </c>
      <c r="O240" s="484">
        <v>11.25</v>
      </c>
      <c r="P240" s="485">
        <f t="shared" si="3"/>
        <v>75.009375</v>
      </c>
    </row>
    <row r="241" s="457" customFormat="1" customHeight="1" spans="1:16">
      <c r="A241" s="220" t="s">
        <v>13367</v>
      </c>
      <c r="B241" s="505" t="s">
        <v>4854</v>
      </c>
      <c r="C241" s="220">
        <v>50236</v>
      </c>
      <c r="D241" s="221" t="s">
        <v>13370</v>
      </c>
      <c r="E241" s="473" t="s">
        <v>589</v>
      </c>
      <c r="F241" s="220" t="s">
        <v>590</v>
      </c>
      <c r="G241" s="221" t="s">
        <v>527</v>
      </c>
      <c r="H241" s="220" t="s">
        <v>13241</v>
      </c>
      <c r="I241" s="220" t="s">
        <v>28</v>
      </c>
      <c r="J241" s="220" t="s">
        <v>327</v>
      </c>
      <c r="K241" s="476">
        <v>40427346.4325</v>
      </c>
      <c r="L241" s="476">
        <v>4648554.04854</v>
      </c>
      <c r="M241" s="487" t="s">
        <v>592</v>
      </c>
      <c r="N241" s="484">
        <v>1.2741</v>
      </c>
      <c r="O241" s="484">
        <v>11.25</v>
      </c>
      <c r="P241" s="485">
        <f t="shared" si="3"/>
        <v>14.333625</v>
      </c>
    </row>
    <row r="242" s="457" customFormat="1" customHeight="1" spans="1:16">
      <c r="A242" s="220" t="s">
        <v>13367</v>
      </c>
      <c r="B242" s="505" t="s">
        <v>4854</v>
      </c>
      <c r="C242" s="220">
        <v>50236</v>
      </c>
      <c r="D242" s="221" t="s">
        <v>13371</v>
      </c>
      <c r="E242" s="473" t="s">
        <v>589</v>
      </c>
      <c r="F242" s="220" t="s">
        <v>590</v>
      </c>
      <c r="G242" s="221" t="s">
        <v>1704</v>
      </c>
      <c r="H242" s="220" t="s">
        <v>13241</v>
      </c>
      <c r="I242" s="220" t="s">
        <v>28</v>
      </c>
      <c r="J242" s="220" t="s">
        <v>327</v>
      </c>
      <c r="K242" s="476">
        <v>40427509.9399</v>
      </c>
      <c r="L242" s="476">
        <v>4648780.10871</v>
      </c>
      <c r="M242" s="487" t="s">
        <v>592</v>
      </c>
      <c r="N242" s="484">
        <v>5.37</v>
      </c>
      <c r="O242" s="484">
        <v>11.25</v>
      </c>
      <c r="P242" s="485">
        <f t="shared" si="3"/>
        <v>60.4125</v>
      </c>
    </row>
    <row r="243" s="457" customFormat="1" customHeight="1" spans="1:16">
      <c r="A243" s="220" t="s">
        <v>13367</v>
      </c>
      <c r="B243" s="505" t="s">
        <v>4854</v>
      </c>
      <c r="C243" s="220">
        <v>50236</v>
      </c>
      <c r="D243" s="221" t="s">
        <v>13371</v>
      </c>
      <c r="E243" s="473" t="s">
        <v>589</v>
      </c>
      <c r="F243" s="220" t="s">
        <v>590</v>
      </c>
      <c r="G243" s="221" t="s">
        <v>1292</v>
      </c>
      <c r="H243" s="220" t="s">
        <v>13241</v>
      </c>
      <c r="I243" s="220" t="s">
        <v>28</v>
      </c>
      <c r="J243" s="220" t="s">
        <v>327</v>
      </c>
      <c r="K243" s="476">
        <v>40427557.2635</v>
      </c>
      <c r="L243" s="476">
        <v>4648757.81075</v>
      </c>
      <c r="M243" s="487" t="s">
        <v>592</v>
      </c>
      <c r="N243" s="484">
        <v>0.8</v>
      </c>
      <c r="O243" s="484">
        <v>11.25</v>
      </c>
      <c r="P243" s="485">
        <f t="shared" si="3"/>
        <v>9</v>
      </c>
    </row>
    <row r="244" s="457" customFormat="1" customHeight="1" spans="1:16">
      <c r="A244" s="220" t="s">
        <v>13367</v>
      </c>
      <c r="B244" s="505" t="s">
        <v>4854</v>
      </c>
      <c r="C244" s="220">
        <v>50236</v>
      </c>
      <c r="D244" s="221" t="s">
        <v>13371</v>
      </c>
      <c r="E244" s="473" t="s">
        <v>589</v>
      </c>
      <c r="F244" s="220" t="s">
        <v>590</v>
      </c>
      <c r="G244" s="221" t="s">
        <v>582</v>
      </c>
      <c r="H244" s="220" t="s">
        <v>13241</v>
      </c>
      <c r="I244" s="220" t="s">
        <v>28</v>
      </c>
      <c r="J244" s="220" t="s">
        <v>327</v>
      </c>
      <c r="K244" s="476">
        <v>40427507.2149</v>
      </c>
      <c r="L244" s="476">
        <v>4648711.82233</v>
      </c>
      <c r="M244" s="487" t="s">
        <v>592</v>
      </c>
      <c r="N244" s="484">
        <v>0.6958</v>
      </c>
      <c r="O244" s="484">
        <v>11.25</v>
      </c>
      <c r="P244" s="485">
        <f t="shared" si="3"/>
        <v>7.82775</v>
      </c>
    </row>
    <row r="245" s="457" customFormat="1" customHeight="1" spans="1:16">
      <c r="A245" s="220" t="s">
        <v>13367</v>
      </c>
      <c r="B245" s="505" t="s">
        <v>4854</v>
      </c>
      <c r="C245" s="220">
        <v>50170</v>
      </c>
      <c r="D245" s="221" t="s">
        <v>13371</v>
      </c>
      <c r="E245" s="473" t="s">
        <v>589</v>
      </c>
      <c r="F245" s="220" t="s">
        <v>590</v>
      </c>
      <c r="G245" s="221" t="s">
        <v>1355</v>
      </c>
      <c r="H245" s="220" t="s">
        <v>13241</v>
      </c>
      <c r="I245" s="220" t="s">
        <v>28</v>
      </c>
      <c r="J245" s="220" t="s">
        <v>327</v>
      </c>
      <c r="K245" s="476">
        <v>40427407.0201</v>
      </c>
      <c r="L245" s="476">
        <v>4648637.42085</v>
      </c>
      <c r="M245" s="487" t="s">
        <v>592</v>
      </c>
      <c r="N245" s="484">
        <v>0.8076</v>
      </c>
      <c r="O245" s="484">
        <v>11.25</v>
      </c>
      <c r="P245" s="485">
        <f t="shared" si="3"/>
        <v>9.0855</v>
      </c>
    </row>
    <row r="246" s="457" customFormat="1" customHeight="1" spans="1:16">
      <c r="A246" s="220" t="s">
        <v>13367</v>
      </c>
      <c r="B246" s="505" t="s">
        <v>4854</v>
      </c>
      <c r="C246" s="220">
        <v>50170</v>
      </c>
      <c r="D246" s="221" t="s">
        <v>13372</v>
      </c>
      <c r="E246" s="473" t="s">
        <v>589</v>
      </c>
      <c r="F246" s="220" t="s">
        <v>590</v>
      </c>
      <c r="G246" s="221" t="s">
        <v>511</v>
      </c>
      <c r="H246" s="220" t="s">
        <v>13241</v>
      </c>
      <c r="I246" s="220" t="s">
        <v>28</v>
      </c>
      <c r="J246" s="220" t="s">
        <v>327</v>
      </c>
      <c r="K246" s="476">
        <v>40427651.7965</v>
      </c>
      <c r="L246" s="476">
        <v>4648697.85454</v>
      </c>
      <c r="M246" s="487" t="s">
        <v>592</v>
      </c>
      <c r="N246" s="484">
        <v>0.9322</v>
      </c>
      <c r="O246" s="484">
        <v>11.25</v>
      </c>
      <c r="P246" s="485">
        <f t="shared" si="3"/>
        <v>10.48725</v>
      </c>
    </row>
    <row r="247" s="457" customFormat="1" customHeight="1" spans="1:16">
      <c r="A247" s="220" t="s">
        <v>13367</v>
      </c>
      <c r="B247" s="505" t="s">
        <v>4854</v>
      </c>
      <c r="C247" s="220">
        <v>50236</v>
      </c>
      <c r="D247" s="221" t="s">
        <v>13372</v>
      </c>
      <c r="E247" s="473" t="s">
        <v>589</v>
      </c>
      <c r="F247" s="220" t="s">
        <v>590</v>
      </c>
      <c r="G247" s="221" t="s">
        <v>522</v>
      </c>
      <c r="H247" s="220" t="s">
        <v>13241</v>
      </c>
      <c r="I247" s="220" t="s">
        <v>28</v>
      </c>
      <c r="J247" s="220" t="s">
        <v>327</v>
      </c>
      <c r="K247" s="476">
        <v>40427525.9888</v>
      </c>
      <c r="L247" s="476">
        <v>4648612.40341</v>
      </c>
      <c r="M247" s="487" t="s">
        <v>592</v>
      </c>
      <c r="N247" s="484">
        <v>6.446</v>
      </c>
      <c r="O247" s="484">
        <v>11.25</v>
      </c>
      <c r="P247" s="485">
        <f t="shared" si="3"/>
        <v>72.5175</v>
      </c>
    </row>
    <row r="248" s="457" customFormat="1" customHeight="1" spans="1:16">
      <c r="A248" s="220" t="s">
        <v>13367</v>
      </c>
      <c r="B248" s="505" t="s">
        <v>4854</v>
      </c>
      <c r="C248" s="220">
        <v>50236</v>
      </c>
      <c r="D248" s="221" t="s">
        <v>13372</v>
      </c>
      <c r="E248" s="473" t="s">
        <v>589</v>
      </c>
      <c r="F248" s="220" t="s">
        <v>590</v>
      </c>
      <c r="G248" s="221" t="s">
        <v>700</v>
      </c>
      <c r="H248" s="220" t="s">
        <v>13241</v>
      </c>
      <c r="I248" s="220" t="s">
        <v>28</v>
      </c>
      <c r="J248" s="220" t="s">
        <v>327</v>
      </c>
      <c r="K248" s="476">
        <v>40427542.0164</v>
      </c>
      <c r="L248" s="476">
        <v>4648583.74096</v>
      </c>
      <c r="M248" s="487" t="s">
        <v>592</v>
      </c>
      <c r="N248" s="484">
        <v>16.27</v>
      </c>
      <c r="O248" s="484">
        <v>11.25</v>
      </c>
      <c r="P248" s="485">
        <f t="shared" si="3"/>
        <v>183.0375</v>
      </c>
    </row>
    <row r="249" s="457" customFormat="1" customHeight="1" spans="1:16">
      <c r="A249" s="220" t="s">
        <v>13367</v>
      </c>
      <c r="B249" s="505" t="s">
        <v>4854</v>
      </c>
      <c r="C249" s="220">
        <v>50236</v>
      </c>
      <c r="D249" s="221" t="s">
        <v>13372</v>
      </c>
      <c r="E249" s="473" t="s">
        <v>589</v>
      </c>
      <c r="F249" s="220" t="s">
        <v>590</v>
      </c>
      <c r="G249" s="221" t="s">
        <v>385</v>
      </c>
      <c r="H249" s="220" t="s">
        <v>13241</v>
      </c>
      <c r="I249" s="220" t="s">
        <v>28</v>
      </c>
      <c r="J249" s="220" t="s">
        <v>327</v>
      </c>
      <c r="K249" s="476">
        <v>40427613.1785</v>
      </c>
      <c r="L249" s="476">
        <v>4648623.99815</v>
      </c>
      <c r="M249" s="487" t="s">
        <v>592</v>
      </c>
      <c r="N249" s="484">
        <v>6.1158</v>
      </c>
      <c r="O249" s="484">
        <v>11.25</v>
      </c>
      <c r="P249" s="485">
        <f t="shared" si="3"/>
        <v>68.80275</v>
      </c>
    </row>
    <row r="250" s="457" customFormat="1" customHeight="1" spans="1:16">
      <c r="A250" s="220" t="s">
        <v>13367</v>
      </c>
      <c r="B250" s="505" t="s">
        <v>4854</v>
      </c>
      <c r="C250" s="220">
        <v>50236</v>
      </c>
      <c r="D250" s="221" t="s">
        <v>13372</v>
      </c>
      <c r="E250" s="473" t="s">
        <v>589</v>
      </c>
      <c r="F250" s="220" t="s">
        <v>590</v>
      </c>
      <c r="G250" s="221" t="s">
        <v>446</v>
      </c>
      <c r="H250" s="220" t="s">
        <v>13241</v>
      </c>
      <c r="I250" s="220" t="s">
        <v>28</v>
      </c>
      <c r="J250" s="220" t="s">
        <v>327</v>
      </c>
      <c r="K250" s="476">
        <v>40427596.427</v>
      </c>
      <c r="L250" s="476">
        <v>4648473.42686</v>
      </c>
      <c r="M250" s="487" t="s">
        <v>592</v>
      </c>
      <c r="N250" s="484">
        <v>48.78</v>
      </c>
      <c r="O250" s="484">
        <v>11.25</v>
      </c>
      <c r="P250" s="485">
        <f t="shared" si="3"/>
        <v>548.775</v>
      </c>
    </row>
    <row r="251" s="457" customFormat="1" customHeight="1" spans="1:16">
      <c r="A251" s="220" t="s">
        <v>13367</v>
      </c>
      <c r="B251" s="505" t="s">
        <v>4854</v>
      </c>
      <c r="C251" s="220">
        <v>50236</v>
      </c>
      <c r="D251" s="221" t="s">
        <v>13372</v>
      </c>
      <c r="E251" s="473" t="s">
        <v>589</v>
      </c>
      <c r="F251" s="220" t="s">
        <v>590</v>
      </c>
      <c r="G251" s="221" t="s">
        <v>449</v>
      </c>
      <c r="H251" s="220" t="s">
        <v>13241</v>
      </c>
      <c r="I251" s="220" t="s">
        <v>28</v>
      </c>
      <c r="J251" s="220" t="s">
        <v>327</v>
      </c>
      <c r="K251" s="476">
        <v>40427731.4616</v>
      </c>
      <c r="L251" s="476">
        <v>4648445.00498</v>
      </c>
      <c r="M251" s="487" t="s">
        <v>592</v>
      </c>
      <c r="N251" s="484">
        <v>33.32</v>
      </c>
      <c r="O251" s="484">
        <v>11.25</v>
      </c>
      <c r="P251" s="485">
        <f t="shared" si="3"/>
        <v>374.85</v>
      </c>
    </row>
    <row r="252" s="457" customFormat="1" customHeight="1" spans="1:16">
      <c r="A252" s="220" t="s">
        <v>13367</v>
      </c>
      <c r="B252" s="505" t="s">
        <v>4854</v>
      </c>
      <c r="C252" s="220">
        <v>50236</v>
      </c>
      <c r="D252" s="221" t="s">
        <v>13372</v>
      </c>
      <c r="E252" s="473" t="s">
        <v>589</v>
      </c>
      <c r="F252" s="220" t="s">
        <v>590</v>
      </c>
      <c r="G252" s="221" t="s">
        <v>1134</v>
      </c>
      <c r="H252" s="220" t="s">
        <v>13241</v>
      </c>
      <c r="I252" s="220" t="s">
        <v>28</v>
      </c>
      <c r="J252" s="220" t="s">
        <v>327</v>
      </c>
      <c r="K252" s="476">
        <v>40427635.8985</v>
      </c>
      <c r="L252" s="476">
        <v>4648365.21766</v>
      </c>
      <c r="M252" s="487" t="s">
        <v>592</v>
      </c>
      <c r="N252" s="484">
        <v>4.5362</v>
      </c>
      <c r="O252" s="484">
        <v>11.25</v>
      </c>
      <c r="P252" s="485">
        <f t="shared" si="3"/>
        <v>51.03225</v>
      </c>
    </row>
    <row r="253" s="457" customFormat="1" customHeight="1" spans="1:16">
      <c r="A253" s="220" t="s">
        <v>13367</v>
      </c>
      <c r="B253" s="505" t="s">
        <v>4854</v>
      </c>
      <c r="C253" s="220">
        <v>50236</v>
      </c>
      <c r="D253" s="221" t="s">
        <v>13373</v>
      </c>
      <c r="E253" s="473" t="s">
        <v>589</v>
      </c>
      <c r="F253" s="220" t="s">
        <v>590</v>
      </c>
      <c r="G253" s="221" t="s">
        <v>1299</v>
      </c>
      <c r="H253" s="220" t="s">
        <v>13241</v>
      </c>
      <c r="I253" s="220" t="s">
        <v>28</v>
      </c>
      <c r="J253" s="220" t="s">
        <v>327</v>
      </c>
      <c r="K253" s="476">
        <v>40427246.3689</v>
      </c>
      <c r="L253" s="476">
        <v>4648453.39029</v>
      </c>
      <c r="M253" s="487" t="s">
        <v>592</v>
      </c>
      <c r="N253" s="484">
        <v>74.38</v>
      </c>
      <c r="O253" s="484">
        <v>11.25</v>
      </c>
      <c r="P253" s="485">
        <f t="shared" si="3"/>
        <v>836.775</v>
      </c>
    </row>
    <row r="254" s="457" customFormat="1" customHeight="1" spans="1:16">
      <c r="A254" s="220" t="s">
        <v>13367</v>
      </c>
      <c r="B254" s="505" t="s">
        <v>4854</v>
      </c>
      <c r="C254" s="220">
        <v>50170</v>
      </c>
      <c r="D254" s="221" t="s">
        <v>13373</v>
      </c>
      <c r="E254" s="473" t="s">
        <v>589</v>
      </c>
      <c r="F254" s="220" t="s">
        <v>590</v>
      </c>
      <c r="G254" s="221" t="s">
        <v>534</v>
      </c>
      <c r="H254" s="220" t="s">
        <v>13241</v>
      </c>
      <c r="I254" s="220" t="s">
        <v>28</v>
      </c>
      <c r="J254" s="220" t="s">
        <v>327</v>
      </c>
      <c r="K254" s="476">
        <v>40427308.5105</v>
      </c>
      <c r="L254" s="476">
        <v>4648434.92513</v>
      </c>
      <c r="M254" s="487" t="s">
        <v>592</v>
      </c>
      <c r="N254" s="484">
        <v>9.0975</v>
      </c>
      <c r="O254" s="484">
        <v>11.25</v>
      </c>
      <c r="P254" s="485">
        <f t="shared" si="3"/>
        <v>102.346875</v>
      </c>
    </row>
    <row r="255" s="457" customFormat="1" customHeight="1" spans="1:16">
      <c r="A255" s="220" t="s">
        <v>13367</v>
      </c>
      <c r="B255" s="505" t="s">
        <v>4854</v>
      </c>
      <c r="C255" s="220">
        <v>50170</v>
      </c>
      <c r="D255" s="221" t="s">
        <v>13373</v>
      </c>
      <c r="E255" s="473" t="s">
        <v>589</v>
      </c>
      <c r="F255" s="220" t="s">
        <v>590</v>
      </c>
      <c r="G255" s="221" t="s">
        <v>1312</v>
      </c>
      <c r="H255" s="220" t="s">
        <v>13241</v>
      </c>
      <c r="I255" s="220" t="s">
        <v>28</v>
      </c>
      <c r="J255" s="220" t="s">
        <v>327</v>
      </c>
      <c r="K255" s="476">
        <v>40427341.4616</v>
      </c>
      <c r="L255" s="476">
        <v>4648370.65709</v>
      </c>
      <c r="M255" s="487" t="s">
        <v>592</v>
      </c>
      <c r="N255" s="484">
        <v>25.88</v>
      </c>
      <c r="O255" s="484">
        <v>11.25</v>
      </c>
      <c r="P255" s="485">
        <f t="shared" si="3"/>
        <v>291.15</v>
      </c>
    </row>
    <row r="256" s="457" customFormat="1" customHeight="1" spans="1:16">
      <c r="A256" s="220" t="s">
        <v>13367</v>
      </c>
      <c r="B256" s="505" t="s">
        <v>4854</v>
      </c>
      <c r="C256" s="220">
        <v>50236</v>
      </c>
      <c r="D256" s="221" t="s">
        <v>13373</v>
      </c>
      <c r="E256" s="473" t="s">
        <v>589</v>
      </c>
      <c r="F256" s="220" t="s">
        <v>590</v>
      </c>
      <c r="G256" s="221" t="s">
        <v>1777</v>
      </c>
      <c r="H256" s="220" t="s">
        <v>13241</v>
      </c>
      <c r="I256" s="220" t="s">
        <v>28</v>
      </c>
      <c r="J256" s="220" t="s">
        <v>327</v>
      </c>
      <c r="K256" s="476">
        <v>40427292.1012</v>
      </c>
      <c r="L256" s="476">
        <v>4648326.20798</v>
      </c>
      <c r="M256" s="487" t="s">
        <v>592</v>
      </c>
      <c r="N256" s="484">
        <v>2.4965</v>
      </c>
      <c r="O256" s="484">
        <v>11.25</v>
      </c>
      <c r="P256" s="485">
        <f t="shared" si="3"/>
        <v>28.085625</v>
      </c>
    </row>
    <row r="257" s="457" customFormat="1" customHeight="1" spans="1:16">
      <c r="A257" s="220" t="s">
        <v>13367</v>
      </c>
      <c r="B257" s="505" t="s">
        <v>4854</v>
      </c>
      <c r="C257" s="220">
        <v>50236</v>
      </c>
      <c r="D257" s="221" t="s">
        <v>13373</v>
      </c>
      <c r="E257" s="473" t="s">
        <v>589</v>
      </c>
      <c r="F257" s="220" t="s">
        <v>590</v>
      </c>
      <c r="G257" s="221" t="s">
        <v>13285</v>
      </c>
      <c r="H257" s="220" t="s">
        <v>13241</v>
      </c>
      <c r="I257" s="220" t="s">
        <v>28</v>
      </c>
      <c r="J257" s="220" t="s">
        <v>327</v>
      </c>
      <c r="K257" s="476">
        <v>40427407.1487</v>
      </c>
      <c r="L257" s="476">
        <v>4648385.24214</v>
      </c>
      <c r="M257" s="487" t="s">
        <v>592</v>
      </c>
      <c r="N257" s="484">
        <v>17.4155</v>
      </c>
      <c r="O257" s="484">
        <v>11.25</v>
      </c>
      <c r="P257" s="485">
        <f t="shared" si="3"/>
        <v>195.924375</v>
      </c>
    </row>
    <row r="258" s="457" customFormat="1" customHeight="1" spans="1:16">
      <c r="A258" s="220" t="s">
        <v>13367</v>
      </c>
      <c r="B258" s="505" t="s">
        <v>4854</v>
      </c>
      <c r="C258" s="220">
        <v>50236</v>
      </c>
      <c r="D258" s="221" t="s">
        <v>13374</v>
      </c>
      <c r="E258" s="473" t="s">
        <v>589</v>
      </c>
      <c r="F258" s="220" t="s">
        <v>590</v>
      </c>
      <c r="G258" s="221" t="s">
        <v>355</v>
      </c>
      <c r="H258" s="220" t="s">
        <v>13241</v>
      </c>
      <c r="I258" s="220" t="s">
        <v>28</v>
      </c>
      <c r="J258" s="220" t="s">
        <v>327</v>
      </c>
      <c r="K258" s="476">
        <v>40427479.7989</v>
      </c>
      <c r="L258" s="476">
        <v>4648442.18494</v>
      </c>
      <c r="M258" s="487" t="s">
        <v>592</v>
      </c>
      <c r="N258" s="484">
        <v>1.22</v>
      </c>
      <c r="O258" s="484">
        <v>11.25</v>
      </c>
      <c r="P258" s="485">
        <f t="shared" si="3"/>
        <v>13.725</v>
      </c>
    </row>
    <row r="259" s="457" customFormat="1" customHeight="1" spans="1:16">
      <c r="A259" s="220" t="s">
        <v>13367</v>
      </c>
      <c r="B259" s="505" t="s">
        <v>4854</v>
      </c>
      <c r="C259" s="220">
        <v>50236</v>
      </c>
      <c r="D259" s="221" t="s">
        <v>13374</v>
      </c>
      <c r="E259" s="473" t="s">
        <v>589</v>
      </c>
      <c r="F259" s="220" t="s">
        <v>590</v>
      </c>
      <c r="G259" s="221" t="s">
        <v>1338</v>
      </c>
      <c r="H259" s="220" t="s">
        <v>13241</v>
      </c>
      <c r="I259" s="220" t="s">
        <v>28</v>
      </c>
      <c r="J259" s="220" t="s">
        <v>327</v>
      </c>
      <c r="K259" s="476">
        <v>40427496.9367</v>
      </c>
      <c r="L259" s="476">
        <v>4648362.39062</v>
      </c>
      <c r="M259" s="487" t="s">
        <v>592</v>
      </c>
      <c r="N259" s="484">
        <v>8</v>
      </c>
      <c r="O259" s="484">
        <v>11.25</v>
      </c>
      <c r="P259" s="485">
        <f t="shared" si="3"/>
        <v>90</v>
      </c>
    </row>
    <row r="260" s="457" customFormat="1" customHeight="1" spans="1:16">
      <c r="A260" s="220" t="s">
        <v>13367</v>
      </c>
      <c r="B260" s="505" t="s">
        <v>4854</v>
      </c>
      <c r="C260" s="220">
        <v>50236</v>
      </c>
      <c r="D260" s="221" t="s">
        <v>13374</v>
      </c>
      <c r="E260" s="473" t="s">
        <v>589</v>
      </c>
      <c r="F260" s="220" t="s">
        <v>590</v>
      </c>
      <c r="G260" s="221" t="s">
        <v>535</v>
      </c>
      <c r="H260" s="220" t="s">
        <v>13241</v>
      </c>
      <c r="I260" s="220" t="s">
        <v>28</v>
      </c>
      <c r="J260" s="220" t="s">
        <v>327</v>
      </c>
      <c r="K260" s="476">
        <v>40427514.7031</v>
      </c>
      <c r="L260" s="476">
        <v>4648421.14016</v>
      </c>
      <c r="M260" s="487" t="s">
        <v>592</v>
      </c>
      <c r="N260" s="484">
        <v>1.2426</v>
      </c>
      <c r="O260" s="484">
        <v>11.25</v>
      </c>
      <c r="P260" s="485">
        <f t="shared" si="3"/>
        <v>13.97925</v>
      </c>
    </row>
    <row r="261" s="457" customFormat="1" customHeight="1" spans="1:16">
      <c r="A261" s="220" t="s">
        <v>13367</v>
      </c>
      <c r="B261" s="505" t="s">
        <v>4854</v>
      </c>
      <c r="C261" s="220">
        <v>50236</v>
      </c>
      <c r="D261" s="221" t="s">
        <v>13374</v>
      </c>
      <c r="E261" s="473" t="s">
        <v>589</v>
      </c>
      <c r="F261" s="220" t="s">
        <v>590</v>
      </c>
      <c r="G261" s="221" t="s">
        <v>457</v>
      </c>
      <c r="H261" s="220" t="s">
        <v>13241</v>
      </c>
      <c r="I261" s="220" t="s">
        <v>28</v>
      </c>
      <c r="J261" s="220" t="s">
        <v>327</v>
      </c>
      <c r="K261" s="476">
        <v>40427481.801</v>
      </c>
      <c r="L261" s="476">
        <v>4648330.60493</v>
      </c>
      <c r="M261" s="487" t="s">
        <v>592</v>
      </c>
      <c r="N261" s="484">
        <v>1.3085</v>
      </c>
      <c r="O261" s="484">
        <v>11.25</v>
      </c>
      <c r="P261" s="485">
        <f t="shared" si="3"/>
        <v>14.720625</v>
      </c>
    </row>
    <row r="262" s="457" customFormat="1" customHeight="1" spans="1:16">
      <c r="A262" s="220" t="s">
        <v>13367</v>
      </c>
      <c r="B262" s="505" t="s">
        <v>4854</v>
      </c>
      <c r="C262" s="220">
        <v>50236</v>
      </c>
      <c r="D262" s="221" t="s">
        <v>13374</v>
      </c>
      <c r="E262" s="473" t="s">
        <v>589</v>
      </c>
      <c r="F262" s="220" t="s">
        <v>590</v>
      </c>
      <c r="G262" s="221" t="s">
        <v>1359</v>
      </c>
      <c r="H262" s="220" t="s">
        <v>13241</v>
      </c>
      <c r="I262" s="220" t="s">
        <v>28</v>
      </c>
      <c r="J262" s="220" t="s">
        <v>327</v>
      </c>
      <c r="K262" s="476">
        <v>40427400.9649</v>
      </c>
      <c r="L262" s="476">
        <v>4648245.561</v>
      </c>
      <c r="M262" s="487" t="s">
        <v>592</v>
      </c>
      <c r="N262" s="484">
        <v>78.95</v>
      </c>
      <c r="O262" s="484">
        <v>11.25</v>
      </c>
      <c r="P262" s="485">
        <f t="shared" si="3"/>
        <v>888.1875</v>
      </c>
    </row>
    <row r="263" s="457" customFormat="1" customHeight="1" spans="1:16">
      <c r="A263" s="220" t="s">
        <v>13367</v>
      </c>
      <c r="B263" s="505" t="s">
        <v>4854</v>
      </c>
      <c r="C263" s="220">
        <v>50170</v>
      </c>
      <c r="D263" s="221" t="s">
        <v>13375</v>
      </c>
      <c r="E263" s="473" t="s">
        <v>589</v>
      </c>
      <c r="F263" s="220" t="s">
        <v>590</v>
      </c>
      <c r="G263" s="221" t="s">
        <v>1409</v>
      </c>
      <c r="H263" s="220" t="s">
        <v>13241</v>
      </c>
      <c r="I263" s="220" t="s">
        <v>28</v>
      </c>
      <c r="J263" s="220" t="s">
        <v>327</v>
      </c>
      <c r="K263" s="476">
        <v>40427394.6293</v>
      </c>
      <c r="L263" s="476">
        <v>4648108.59121</v>
      </c>
      <c r="M263" s="487" t="s">
        <v>592</v>
      </c>
      <c r="N263" s="484">
        <v>30.58</v>
      </c>
      <c r="O263" s="484">
        <v>11.25</v>
      </c>
      <c r="P263" s="485">
        <f t="shared" si="3"/>
        <v>344.025</v>
      </c>
    </row>
    <row r="264" s="457" customFormat="1" customHeight="1" spans="1:16">
      <c r="A264" s="220" t="s">
        <v>13367</v>
      </c>
      <c r="B264" s="505" t="s">
        <v>4854</v>
      </c>
      <c r="C264" s="220">
        <v>50170</v>
      </c>
      <c r="D264" s="221" t="s">
        <v>13375</v>
      </c>
      <c r="E264" s="473" t="s">
        <v>589</v>
      </c>
      <c r="F264" s="220" t="s">
        <v>590</v>
      </c>
      <c r="G264" s="221" t="s">
        <v>661</v>
      </c>
      <c r="H264" s="220" t="s">
        <v>13241</v>
      </c>
      <c r="I264" s="220" t="s">
        <v>28</v>
      </c>
      <c r="J264" s="220" t="s">
        <v>327</v>
      </c>
      <c r="K264" s="476">
        <v>40427529.0208</v>
      </c>
      <c r="L264" s="476">
        <v>4648162.61207</v>
      </c>
      <c r="M264" s="487" t="s">
        <v>592</v>
      </c>
      <c r="N264" s="484">
        <v>3.0314</v>
      </c>
      <c r="O264" s="484">
        <v>11.25</v>
      </c>
      <c r="P264" s="485">
        <f t="shared" ref="P264:P327" si="4">N264*11.25</f>
        <v>34.10325</v>
      </c>
    </row>
    <row r="265" s="457" customFormat="1" customHeight="1" spans="1:16">
      <c r="A265" s="220" t="s">
        <v>13367</v>
      </c>
      <c r="B265" s="505" t="s">
        <v>4854</v>
      </c>
      <c r="C265" s="220">
        <v>50170</v>
      </c>
      <c r="D265" s="221" t="s">
        <v>13375</v>
      </c>
      <c r="E265" s="473" t="s">
        <v>589</v>
      </c>
      <c r="F265" s="220" t="s">
        <v>590</v>
      </c>
      <c r="G265" s="221" t="s">
        <v>694</v>
      </c>
      <c r="H265" s="220" t="s">
        <v>13241</v>
      </c>
      <c r="I265" s="220" t="s">
        <v>28</v>
      </c>
      <c r="J265" s="220" t="s">
        <v>327</v>
      </c>
      <c r="K265" s="476">
        <v>40427266.279</v>
      </c>
      <c r="L265" s="476">
        <v>4648152.79132</v>
      </c>
      <c r="M265" s="487" t="s">
        <v>592</v>
      </c>
      <c r="N265" s="484">
        <v>5.8506</v>
      </c>
      <c r="O265" s="484">
        <v>11.25</v>
      </c>
      <c r="P265" s="485">
        <f t="shared" si="4"/>
        <v>65.81925</v>
      </c>
    </row>
    <row r="266" s="457" customFormat="1" customHeight="1" spans="1:16">
      <c r="A266" s="220" t="s">
        <v>13367</v>
      </c>
      <c r="B266" s="505" t="s">
        <v>4854</v>
      </c>
      <c r="C266" s="220">
        <v>50170</v>
      </c>
      <c r="D266" s="221" t="s">
        <v>13375</v>
      </c>
      <c r="E266" s="473" t="s">
        <v>589</v>
      </c>
      <c r="F266" s="220" t="s">
        <v>590</v>
      </c>
      <c r="G266" s="221" t="s">
        <v>1698</v>
      </c>
      <c r="H266" s="220" t="s">
        <v>13241</v>
      </c>
      <c r="I266" s="220" t="s">
        <v>28</v>
      </c>
      <c r="J266" s="220" t="s">
        <v>327</v>
      </c>
      <c r="K266" s="476">
        <v>40427217.4499</v>
      </c>
      <c r="L266" s="476">
        <v>4648193.55859</v>
      </c>
      <c r="M266" s="487" t="s">
        <v>592</v>
      </c>
      <c r="N266" s="484">
        <v>0.9216</v>
      </c>
      <c r="O266" s="484">
        <v>11.25</v>
      </c>
      <c r="P266" s="485">
        <f t="shared" si="4"/>
        <v>10.368</v>
      </c>
    </row>
    <row r="267" s="457" customFormat="1" customHeight="1" spans="1:16">
      <c r="A267" s="220" t="s">
        <v>13367</v>
      </c>
      <c r="B267" s="505" t="s">
        <v>4854</v>
      </c>
      <c r="C267" s="220">
        <v>50170</v>
      </c>
      <c r="D267" s="221" t="s">
        <v>13376</v>
      </c>
      <c r="E267" s="473" t="s">
        <v>589</v>
      </c>
      <c r="F267" s="220" t="s">
        <v>590</v>
      </c>
      <c r="G267" s="221" t="s">
        <v>460</v>
      </c>
      <c r="H267" s="220" t="s">
        <v>13241</v>
      </c>
      <c r="I267" s="220" t="s">
        <v>28</v>
      </c>
      <c r="J267" s="220" t="s">
        <v>327</v>
      </c>
      <c r="K267" s="476">
        <v>40427742.7031</v>
      </c>
      <c r="L267" s="476">
        <v>4648259.56</v>
      </c>
      <c r="M267" s="487" t="s">
        <v>592</v>
      </c>
      <c r="N267" s="484">
        <v>53.89</v>
      </c>
      <c r="O267" s="484">
        <v>11.25</v>
      </c>
      <c r="P267" s="485">
        <f t="shared" si="4"/>
        <v>606.2625</v>
      </c>
    </row>
    <row r="268" s="457" customFormat="1" customHeight="1" spans="1:16">
      <c r="A268" s="220" t="s">
        <v>13367</v>
      </c>
      <c r="B268" s="505" t="s">
        <v>4854</v>
      </c>
      <c r="C268" s="220">
        <v>50170</v>
      </c>
      <c r="D268" s="221" t="s">
        <v>13376</v>
      </c>
      <c r="E268" s="473" t="s">
        <v>589</v>
      </c>
      <c r="F268" s="220" t="s">
        <v>590</v>
      </c>
      <c r="G268" s="221" t="s">
        <v>632</v>
      </c>
      <c r="H268" s="220" t="s">
        <v>13241</v>
      </c>
      <c r="I268" s="220" t="s">
        <v>28</v>
      </c>
      <c r="J268" s="220" t="s">
        <v>327</v>
      </c>
      <c r="K268" s="476">
        <v>40427646.8193</v>
      </c>
      <c r="L268" s="476">
        <v>4648294.93855</v>
      </c>
      <c r="M268" s="487" t="s">
        <v>592</v>
      </c>
      <c r="N268" s="484">
        <v>1.88</v>
      </c>
      <c r="O268" s="484">
        <v>11.25</v>
      </c>
      <c r="P268" s="485">
        <f t="shared" si="4"/>
        <v>21.15</v>
      </c>
    </row>
    <row r="269" s="457" customFormat="1" customHeight="1" spans="1:16">
      <c r="A269" s="220" t="s">
        <v>13367</v>
      </c>
      <c r="B269" s="505" t="s">
        <v>4854</v>
      </c>
      <c r="C269" s="220">
        <v>50236</v>
      </c>
      <c r="D269" s="221" t="s">
        <v>13376</v>
      </c>
      <c r="E269" s="473" t="s">
        <v>589</v>
      </c>
      <c r="F269" s="220" t="s">
        <v>590</v>
      </c>
      <c r="G269" s="221" t="s">
        <v>359</v>
      </c>
      <c r="H269" s="220" t="s">
        <v>13241</v>
      </c>
      <c r="I269" s="220" t="s">
        <v>28</v>
      </c>
      <c r="J269" s="220" t="s">
        <v>327</v>
      </c>
      <c r="K269" s="476">
        <v>40427615.4216</v>
      </c>
      <c r="L269" s="476">
        <v>4648333.92649</v>
      </c>
      <c r="M269" s="487" t="s">
        <v>592</v>
      </c>
      <c r="N269" s="484">
        <v>2.487</v>
      </c>
      <c r="O269" s="484">
        <v>11.25</v>
      </c>
      <c r="P269" s="485">
        <f t="shared" si="4"/>
        <v>27.97875</v>
      </c>
    </row>
    <row r="270" s="457" customFormat="1" customHeight="1" spans="1:16">
      <c r="A270" s="220" t="s">
        <v>13367</v>
      </c>
      <c r="B270" s="505" t="s">
        <v>4854</v>
      </c>
      <c r="C270" s="220">
        <v>50236</v>
      </c>
      <c r="D270" s="221" t="s">
        <v>13376</v>
      </c>
      <c r="E270" s="473" t="s">
        <v>589</v>
      </c>
      <c r="F270" s="220" t="s">
        <v>590</v>
      </c>
      <c r="G270" s="221" t="s">
        <v>479</v>
      </c>
      <c r="H270" s="220" t="s">
        <v>13241</v>
      </c>
      <c r="I270" s="220" t="s">
        <v>28</v>
      </c>
      <c r="J270" s="220" t="s">
        <v>327</v>
      </c>
      <c r="K270" s="476">
        <v>40427933.6299</v>
      </c>
      <c r="L270" s="476">
        <v>4648159.93865</v>
      </c>
      <c r="M270" s="487" t="s">
        <v>592</v>
      </c>
      <c r="N270" s="484">
        <v>1.41</v>
      </c>
      <c r="O270" s="484">
        <v>11.25</v>
      </c>
      <c r="P270" s="485">
        <f t="shared" si="4"/>
        <v>15.8625</v>
      </c>
    </row>
    <row r="271" s="457" customFormat="1" customHeight="1" spans="1:16">
      <c r="A271" s="220" t="s">
        <v>13367</v>
      </c>
      <c r="B271" s="505" t="s">
        <v>4854</v>
      </c>
      <c r="C271" s="220">
        <v>50236</v>
      </c>
      <c r="D271" s="221" t="s">
        <v>13377</v>
      </c>
      <c r="E271" s="473" t="s">
        <v>589</v>
      </c>
      <c r="F271" s="220" t="s">
        <v>590</v>
      </c>
      <c r="G271" s="221" t="s">
        <v>356</v>
      </c>
      <c r="H271" s="220" t="s">
        <v>13241</v>
      </c>
      <c r="I271" s="220" t="s">
        <v>28</v>
      </c>
      <c r="J271" s="220" t="s">
        <v>327</v>
      </c>
      <c r="K271" s="476">
        <v>40427969.1698</v>
      </c>
      <c r="L271" s="476">
        <v>4648389.33868</v>
      </c>
      <c r="M271" s="487" t="s">
        <v>592</v>
      </c>
      <c r="N271" s="484">
        <v>138.65</v>
      </c>
      <c r="O271" s="484">
        <v>11.25</v>
      </c>
      <c r="P271" s="485">
        <f t="shared" si="4"/>
        <v>1559.8125</v>
      </c>
    </row>
    <row r="272" s="457" customFormat="1" customHeight="1" spans="1:16">
      <c r="A272" s="220" t="s">
        <v>13367</v>
      </c>
      <c r="B272" s="505" t="s">
        <v>4854</v>
      </c>
      <c r="C272" s="220">
        <v>50236</v>
      </c>
      <c r="D272" s="221" t="s">
        <v>13377</v>
      </c>
      <c r="E272" s="473" t="s">
        <v>589</v>
      </c>
      <c r="F272" s="220" t="s">
        <v>590</v>
      </c>
      <c r="G272" s="221" t="s">
        <v>475</v>
      </c>
      <c r="H272" s="220" t="s">
        <v>13241</v>
      </c>
      <c r="I272" s="220" t="s">
        <v>28</v>
      </c>
      <c r="J272" s="220" t="s">
        <v>327</v>
      </c>
      <c r="K272" s="476">
        <v>40427929.9495</v>
      </c>
      <c r="L272" s="476">
        <v>4648187.87633</v>
      </c>
      <c r="M272" s="487" t="s">
        <v>592</v>
      </c>
      <c r="N272" s="484">
        <v>1.9239</v>
      </c>
      <c r="O272" s="484">
        <v>11.25</v>
      </c>
      <c r="P272" s="485">
        <f t="shared" si="4"/>
        <v>21.643875</v>
      </c>
    </row>
    <row r="273" s="457" customFormat="1" customHeight="1" spans="1:16">
      <c r="A273" s="220" t="s">
        <v>13367</v>
      </c>
      <c r="B273" s="505" t="s">
        <v>4854</v>
      </c>
      <c r="C273" s="220">
        <v>50236</v>
      </c>
      <c r="D273" s="221" t="s">
        <v>13377</v>
      </c>
      <c r="E273" s="473" t="s">
        <v>589</v>
      </c>
      <c r="F273" s="220" t="s">
        <v>590</v>
      </c>
      <c r="G273" s="221" t="s">
        <v>470</v>
      </c>
      <c r="H273" s="220" t="s">
        <v>13241</v>
      </c>
      <c r="I273" s="220" t="s">
        <v>28</v>
      </c>
      <c r="J273" s="220" t="s">
        <v>327</v>
      </c>
      <c r="K273" s="476">
        <v>40427994.7194</v>
      </c>
      <c r="L273" s="476">
        <v>4648213.57942</v>
      </c>
      <c r="M273" s="487" t="s">
        <v>592</v>
      </c>
      <c r="N273" s="484">
        <v>1.2518</v>
      </c>
      <c r="O273" s="484">
        <v>11.25</v>
      </c>
      <c r="P273" s="485">
        <f t="shared" si="4"/>
        <v>14.08275</v>
      </c>
    </row>
    <row r="274" s="457" customFormat="1" customHeight="1" spans="1:16">
      <c r="A274" s="220" t="s">
        <v>13367</v>
      </c>
      <c r="B274" s="505" t="s">
        <v>4854</v>
      </c>
      <c r="C274" s="220">
        <v>50236</v>
      </c>
      <c r="D274" s="221" t="s">
        <v>13377</v>
      </c>
      <c r="E274" s="473" t="s">
        <v>589</v>
      </c>
      <c r="F274" s="220" t="s">
        <v>590</v>
      </c>
      <c r="G274" s="221" t="s">
        <v>363</v>
      </c>
      <c r="H274" s="220" t="s">
        <v>13241</v>
      </c>
      <c r="I274" s="220" t="s">
        <v>28</v>
      </c>
      <c r="J274" s="220" t="s">
        <v>327</v>
      </c>
      <c r="K274" s="476">
        <v>40427960.2243</v>
      </c>
      <c r="L274" s="476">
        <v>4648154.15393</v>
      </c>
      <c r="M274" s="487" t="s">
        <v>592</v>
      </c>
      <c r="N274" s="484">
        <v>0.7385</v>
      </c>
      <c r="O274" s="484">
        <v>11.25</v>
      </c>
      <c r="P274" s="485">
        <f t="shared" si="4"/>
        <v>8.308125</v>
      </c>
    </row>
    <row r="275" s="457" customFormat="1" customHeight="1" spans="1:16">
      <c r="A275" s="220" t="s">
        <v>13367</v>
      </c>
      <c r="B275" s="505" t="s">
        <v>4854</v>
      </c>
      <c r="C275" s="220">
        <v>50236</v>
      </c>
      <c r="D275" s="221" t="s">
        <v>13377</v>
      </c>
      <c r="E275" s="473" t="s">
        <v>589</v>
      </c>
      <c r="F275" s="220" t="s">
        <v>590</v>
      </c>
      <c r="G275" s="221" t="s">
        <v>438</v>
      </c>
      <c r="H275" s="220" t="s">
        <v>13241</v>
      </c>
      <c r="I275" s="220" t="s">
        <v>28</v>
      </c>
      <c r="J275" s="220" t="s">
        <v>327</v>
      </c>
      <c r="K275" s="476">
        <v>40427941.429</v>
      </c>
      <c r="L275" s="476">
        <v>4648497.6558</v>
      </c>
      <c r="M275" s="487" t="s">
        <v>592</v>
      </c>
      <c r="N275" s="484">
        <v>7.78</v>
      </c>
      <c r="O275" s="484">
        <v>11.25</v>
      </c>
      <c r="P275" s="485">
        <f t="shared" si="4"/>
        <v>87.525</v>
      </c>
    </row>
    <row r="276" s="457" customFormat="1" customHeight="1" spans="1:16">
      <c r="A276" s="220" t="s">
        <v>13367</v>
      </c>
      <c r="B276" s="505" t="s">
        <v>4854</v>
      </c>
      <c r="C276" s="220">
        <v>50170</v>
      </c>
      <c r="D276" s="221" t="s">
        <v>13378</v>
      </c>
      <c r="E276" s="473" t="s">
        <v>589</v>
      </c>
      <c r="F276" s="220" t="s">
        <v>590</v>
      </c>
      <c r="G276" s="221" t="s">
        <v>569</v>
      </c>
      <c r="H276" s="220" t="s">
        <v>13241</v>
      </c>
      <c r="I276" s="220" t="s">
        <v>28</v>
      </c>
      <c r="J276" s="220" t="s">
        <v>327</v>
      </c>
      <c r="K276" s="476">
        <v>40428245.5179</v>
      </c>
      <c r="L276" s="476">
        <v>4648364.58616</v>
      </c>
      <c r="M276" s="487" t="s">
        <v>592</v>
      </c>
      <c r="N276" s="484">
        <v>3.9703</v>
      </c>
      <c r="O276" s="484">
        <v>11.25</v>
      </c>
      <c r="P276" s="485">
        <f t="shared" si="4"/>
        <v>44.665875</v>
      </c>
    </row>
    <row r="277" s="457" customFormat="1" customHeight="1" spans="1:16">
      <c r="A277" s="220" t="s">
        <v>13367</v>
      </c>
      <c r="B277" s="505" t="s">
        <v>4854</v>
      </c>
      <c r="C277" s="220">
        <v>50170</v>
      </c>
      <c r="D277" s="221" t="s">
        <v>13378</v>
      </c>
      <c r="E277" s="473" t="s">
        <v>589</v>
      </c>
      <c r="F277" s="220" t="s">
        <v>590</v>
      </c>
      <c r="G277" s="221" t="s">
        <v>445</v>
      </c>
      <c r="H277" s="220" t="s">
        <v>13241</v>
      </c>
      <c r="I277" s="220" t="s">
        <v>28</v>
      </c>
      <c r="J277" s="220" t="s">
        <v>327</v>
      </c>
      <c r="K277" s="476">
        <v>40428229.9735</v>
      </c>
      <c r="L277" s="476">
        <v>4648474.91489</v>
      </c>
      <c r="M277" s="487" t="s">
        <v>592</v>
      </c>
      <c r="N277" s="484">
        <v>19.17</v>
      </c>
      <c r="O277" s="484">
        <v>11.25</v>
      </c>
      <c r="P277" s="485">
        <f t="shared" si="4"/>
        <v>215.6625</v>
      </c>
    </row>
    <row r="278" s="457" customFormat="1" customHeight="1" spans="1:16">
      <c r="A278" s="220" t="s">
        <v>13367</v>
      </c>
      <c r="B278" s="505" t="s">
        <v>4854</v>
      </c>
      <c r="C278" s="220">
        <v>50236</v>
      </c>
      <c r="D278" s="221" t="s">
        <v>13378</v>
      </c>
      <c r="E278" s="473" t="s">
        <v>589</v>
      </c>
      <c r="F278" s="220" t="s">
        <v>590</v>
      </c>
      <c r="G278" s="221" t="s">
        <v>451</v>
      </c>
      <c r="H278" s="220" t="s">
        <v>13241</v>
      </c>
      <c r="I278" s="220" t="s">
        <v>28</v>
      </c>
      <c r="J278" s="220" t="s">
        <v>327</v>
      </c>
      <c r="K278" s="476">
        <v>40428185.8543</v>
      </c>
      <c r="L278" s="476">
        <v>4648435.09461</v>
      </c>
      <c r="M278" s="487" t="s">
        <v>592</v>
      </c>
      <c r="N278" s="484">
        <v>1.8359</v>
      </c>
      <c r="O278" s="484">
        <v>11.25</v>
      </c>
      <c r="P278" s="485">
        <f t="shared" si="4"/>
        <v>20.653875</v>
      </c>
    </row>
    <row r="279" s="457" customFormat="1" customHeight="1" spans="1:16">
      <c r="A279" s="220" t="s">
        <v>13367</v>
      </c>
      <c r="B279" s="505" t="s">
        <v>4854</v>
      </c>
      <c r="C279" s="220">
        <v>50236</v>
      </c>
      <c r="D279" s="221" t="s">
        <v>13378</v>
      </c>
      <c r="E279" s="473" t="s">
        <v>589</v>
      </c>
      <c r="F279" s="220" t="s">
        <v>590</v>
      </c>
      <c r="G279" s="221" t="s">
        <v>608</v>
      </c>
      <c r="H279" s="220" t="s">
        <v>13241</v>
      </c>
      <c r="I279" s="220" t="s">
        <v>28</v>
      </c>
      <c r="J279" s="220" t="s">
        <v>327</v>
      </c>
      <c r="K279" s="476">
        <v>40428049.5872</v>
      </c>
      <c r="L279" s="476">
        <v>4648559.40925</v>
      </c>
      <c r="M279" s="487" t="s">
        <v>592</v>
      </c>
      <c r="N279" s="484">
        <v>19.88</v>
      </c>
      <c r="O279" s="484">
        <v>11.25</v>
      </c>
      <c r="P279" s="485">
        <f t="shared" si="4"/>
        <v>223.65</v>
      </c>
    </row>
    <row r="280" s="457" customFormat="1" customHeight="1" spans="1:16">
      <c r="A280" s="220" t="s">
        <v>13367</v>
      </c>
      <c r="B280" s="505" t="s">
        <v>4854</v>
      </c>
      <c r="C280" s="220">
        <v>50236</v>
      </c>
      <c r="D280" s="221" t="s">
        <v>13378</v>
      </c>
      <c r="E280" s="473" t="s">
        <v>589</v>
      </c>
      <c r="F280" s="220" t="s">
        <v>590</v>
      </c>
      <c r="G280" s="221" t="s">
        <v>605</v>
      </c>
      <c r="H280" s="220" t="s">
        <v>13241</v>
      </c>
      <c r="I280" s="220" t="s">
        <v>28</v>
      </c>
      <c r="J280" s="220" t="s">
        <v>327</v>
      </c>
      <c r="K280" s="476">
        <v>40428146.2433</v>
      </c>
      <c r="L280" s="476">
        <v>4648528.55946</v>
      </c>
      <c r="M280" s="487" t="s">
        <v>592</v>
      </c>
      <c r="N280" s="484">
        <v>2.97</v>
      </c>
      <c r="O280" s="484">
        <v>11.25</v>
      </c>
      <c r="P280" s="485">
        <f t="shared" si="4"/>
        <v>33.4125</v>
      </c>
    </row>
    <row r="281" s="457" customFormat="1" customHeight="1" spans="1:16">
      <c r="A281" s="220" t="s">
        <v>13367</v>
      </c>
      <c r="B281" s="505" t="s">
        <v>4854</v>
      </c>
      <c r="C281" s="220">
        <v>50236</v>
      </c>
      <c r="D281" s="221" t="s">
        <v>13378</v>
      </c>
      <c r="E281" s="473" t="s">
        <v>589</v>
      </c>
      <c r="F281" s="220" t="s">
        <v>590</v>
      </c>
      <c r="G281" s="221" t="s">
        <v>389</v>
      </c>
      <c r="H281" s="220" t="s">
        <v>13241</v>
      </c>
      <c r="I281" s="220" t="s">
        <v>28</v>
      </c>
      <c r="J281" s="220" t="s">
        <v>327</v>
      </c>
      <c r="K281" s="476">
        <v>40427995.4146</v>
      </c>
      <c r="L281" s="476">
        <v>4648546.54229</v>
      </c>
      <c r="M281" s="487" t="s">
        <v>592</v>
      </c>
      <c r="N281" s="484">
        <v>1.9556</v>
      </c>
      <c r="O281" s="484">
        <v>11.25</v>
      </c>
      <c r="P281" s="485">
        <f t="shared" si="4"/>
        <v>22.0005</v>
      </c>
    </row>
    <row r="282" s="457" customFormat="1" customHeight="1" spans="1:16">
      <c r="A282" s="220" t="s">
        <v>13367</v>
      </c>
      <c r="B282" s="505" t="s">
        <v>4854</v>
      </c>
      <c r="C282" s="220">
        <v>50236</v>
      </c>
      <c r="D282" s="221" t="s">
        <v>13379</v>
      </c>
      <c r="E282" s="473" t="s">
        <v>589</v>
      </c>
      <c r="F282" s="220" t="s">
        <v>590</v>
      </c>
      <c r="G282" s="221" t="s">
        <v>701</v>
      </c>
      <c r="H282" s="220" t="s">
        <v>13241</v>
      </c>
      <c r="I282" s="220" t="s">
        <v>28</v>
      </c>
      <c r="J282" s="220" t="s">
        <v>327</v>
      </c>
      <c r="K282" s="476">
        <v>40428179.0831</v>
      </c>
      <c r="L282" s="476">
        <v>4648597.59904</v>
      </c>
      <c r="M282" s="487" t="s">
        <v>592</v>
      </c>
      <c r="N282" s="484">
        <v>18.6</v>
      </c>
      <c r="O282" s="484">
        <v>11.25</v>
      </c>
      <c r="P282" s="485">
        <f t="shared" si="4"/>
        <v>209.25</v>
      </c>
    </row>
    <row r="283" s="457" customFormat="1" customHeight="1" spans="1:16">
      <c r="A283" s="220" t="s">
        <v>13367</v>
      </c>
      <c r="B283" s="505" t="s">
        <v>4854</v>
      </c>
      <c r="C283" s="220">
        <v>50236</v>
      </c>
      <c r="D283" s="221" t="s">
        <v>13379</v>
      </c>
      <c r="E283" s="473" t="s">
        <v>589</v>
      </c>
      <c r="F283" s="220" t="s">
        <v>590</v>
      </c>
      <c r="G283" s="221" t="s">
        <v>430</v>
      </c>
      <c r="H283" s="220" t="s">
        <v>13241</v>
      </c>
      <c r="I283" s="220" t="s">
        <v>28</v>
      </c>
      <c r="J283" s="220" t="s">
        <v>327</v>
      </c>
      <c r="K283" s="476">
        <v>40428025.0758</v>
      </c>
      <c r="L283" s="476">
        <v>4648601.56882</v>
      </c>
      <c r="M283" s="487" t="s">
        <v>592</v>
      </c>
      <c r="N283" s="484">
        <v>7.59</v>
      </c>
      <c r="O283" s="484">
        <v>11.25</v>
      </c>
      <c r="P283" s="485">
        <f t="shared" si="4"/>
        <v>85.3875</v>
      </c>
    </row>
    <row r="284" s="457" customFormat="1" customHeight="1" spans="1:16">
      <c r="A284" s="220" t="s">
        <v>13367</v>
      </c>
      <c r="B284" s="505" t="s">
        <v>4854</v>
      </c>
      <c r="C284" s="220">
        <v>50236</v>
      </c>
      <c r="D284" s="221" t="s">
        <v>13379</v>
      </c>
      <c r="E284" s="473" t="s">
        <v>589</v>
      </c>
      <c r="F284" s="220" t="s">
        <v>590</v>
      </c>
      <c r="G284" s="221" t="s">
        <v>525</v>
      </c>
      <c r="H284" s="220" t="s">
        <v>13241</v>
      </c>
      <c r="I284" s="220" t="s">
        <v>28</v>
      </c>
      <c r="J284" s="220" t="s">
        <v>327</v>
      </c>
      <c r="K284" s="476">
        <v>40427940.0971</v>
      </c>
      <c r="L284" s="476">
        <v>4648606.83949</v>
      </c>
      <c r="M284" s="487" t="s">
        <v>592</v>
      </c>
      <c r="N284" s="484">
        <v>1.0577</v>
      </c>
      <c r="O284" s="484">
        <v>11.25</v>
      </c>
      <c r="P284" s="485">
        <f t="shared" si="4"/>
        <v>11.899125</v>
      </c>
    </row>
    <row r="285" s="457" customFormat="1" customHeight="1" spans="1:16">
      <c r="A285" s="220" t="s">
        <v>13367</v>
      </c>
      <c r="B285" s="505" t="s">
        <v>4854</v>
      </c>
      <c r="C285" s="220">
        <v>50170</v>
      </c>
      <c r="D285" s="221" t="s">
        <v>13379</v>
      </c>
      <c r="E285" s="473" t="s">
        <v>589</v>
      </c>
      <c r="F285" s="220" t="s">
        <v>590</v>
      </c>
      <c r="G285" s="221" t="s">
        <v>1183</v>
      </c>
      <c r="H285" s="220" t="s">
        <v>13241</v>
      </c>
      <c r="I285" s="220" t="s">
        <v>28</v>
      </c>
      <c r="J285" s="220" t="s">
        <v>327</v>
      </c>
      <c r="K285" s="476">
        <v>40427895.9213</v>
      </c>
      <c r="L285" s="476">
        <v>4648553.19956</v>
      </c>
      <c r="M285" s="487" t="s">
        <v>592</v>
      </c>
      <c r="N285" s="484">
        <v>4.0158</v>
      </c>
      <c r="O285" s="484">
        <v>11.25</v>
      </c>
      <c r="P285" s="485">
        <f t="shared" si="4"/>
        <v>45.17775</v>
      </c>
    </row>
    <row r="286" s="457" customFormat="1" customHeight="1" spans="1:16">
      <c r="A286" s="220" t="s">
        <v>13367</v>
      </c>
      <c r="B286" s="505" t="s">
        <v>4854</v>
      </c>
      <c r="C286" s="220">
        <v>50170</v>
      </c>
      <c r="D286" s="221" t="s">
        <v>13379</v>
      </c>
      <c r="E286" s="473" t="s">
        <v>589</v>
      </c>
      <c r="F286" s="220" t="s">
        <v>590</v>
      </c>
      <c r="G286" s="221" t="s">
        <v>528</v>
      </c>
      <c r="H286" s="220" t="s">
        <v>13241</v>
      </c>
      <c r="I286" s="220" t="s">
        <v>28</v>
      </c>
      <c r="J286" s="220" t="s">
        <v>327</v>
      </c>
      <c r="K286" s="476">
        <v>40427932.4786</v>
      </c>
      <c r="L286" s="476">
        <v>4648556.87477</v>
      </c>
      <c r="M286" s="487" t="s">
        <v>592</v>
      </c>
      <c r="N286" s="484">
        <v>1.302</v>
      </c>
      <c r="O286" s="484">
        <v>11.25</v>
      </c>
      <c r="P286" s="485">
        <f t="shared" si="4"/>
        <v>14.6475</v>
      </c>
    </row>
    <row r="287" s="457" customFormat="1" customHeight="1" spans="1:16">
      <c r="A287" s="220" t="s">
        <v>13367</v>
      </c>
      <c r="B287" s="505" t="s">
        <v>4854</v>
      </c>
      <c r="C287" s="220">
        <v>50170</v>
      </c>
      <c r="D287" s="221" t="s">
        <v>13379</v>
      </c>
      <c r="E287" s="473" t="s">
        <v>589</v>
      </c>
      <c r="F287" s="220" t="s">
        <v>590</v>
      </c>
      <c r="G287" s="221" t="s">
        <v>624</v>
      </c>
      <c r="H287" s="220" t="s">
        <v>13241</v>
      </c>
      <c r="I287" s="220" t="s">
        <v>28</v>
      </c>
      <c r="J287" s="220" t="s">
        <v>327</v>
      </c>
      <c r="K287" s="476">
        <v>40427875.0644</v>
      </c>
      <c r="L287" s="476">
        <v>4648590.64748</v>
      </c>
      <c r="M287" s="487" t="s">
        <v>592</v>
      </c>
      <c r="N287" s="484">
        <v>4.5554</v>
      </c>
      <c r="O287" s="484">
        <v>11.25</v>
      </c>
      <c r="P287" s="485">
        <f t="shared" si="4"/>
        <v>51.24825</v>
      </c>
    </row>
    <row r="288" s="457" customFormat="1" customHeight="1" spans="1:16">
      <c r="A288" s="220" t="s">
        <v>13367</v>
      </c>
      <c r="B288" s="505" t="s">
        <v>4854</v>
      </c>
      <c r="C288" s="220">
        <v>50170</v>
      </c>
      <c r="D288" s="221" t="s">
        <v>13380</v>
      </c>
      <c r="E288" s="473" t="s">
        <v>589</v>
      </c>
      <c r="F288" s="220" t="s">
        <v>590</v>
      </c>
      <c r="G288" s="221" t="s">
        <v>1309</v>
      </c>
      <c r="H288" s="220" t="s">
        <v>13241</v>
      </c>
      <c r="I288" s="220" t="s">
        <v>28</v>
      </c>
      <c r="J288" s="220" t="s">
        <v>327</v>
      </c>
      <c r="K288" s="476">
        <v>40427883.4647</v>
      </c>
      <c r="L288" s="476">
        <v>4648609.7809</v>
      </c>
      <c r="M288" s="487" t="s">
        <v>592</v>
      </c>
      <c r="N288" s="484">
        <v>0.8672</v>
      </c>
      <c r="O288" s="484">
        <v>11.25</v>
      </c>
      <c r="P288" s="485">
        <f t="shared" si="4"/>
        <v>9.756</v>
      </c>
    </row>
    <row r="289" s="457" customFormat="1" customHeight="1" spans="1:16">
      <c r="A289" s="220" t="s">
        <v>13367</v>
      </c>
      <c r="B289" s="505" t="s">
        <v>4854</v>
      </c>
      <c r="C289" s="220">
        <v>50170</v>
      </c>
      <c r="D289" s="221" t="s">
        <v>13380</v>
      </c>
      <c r="E289" s="473" t="s">
        <v>589</v>
      </c>
      <c r="F289" s="220" t="s">
        <v>590</v>
      </c>
      <c r="G289" s="221" t="s">
        <v>647</v>
      </c>
      <c r="H289" s="220" t="s">
        <v>1101</v>
      </c>
      <c r="I289" s="220" t="s">
        <v>28</v>
      </c>
      <c r="J289" s="220" t="s">
        <v>58</v>
      </c>
      <c r="K289" s="476">
        <v>40427863.18</v>
      </c>
      <c r="L289" s="476">
        <v>4648626.17767</v>
      </c>
      <c r="M289" s="487" t="s">
        <v>592</v>
      </c>
      <c r="N289" s="484">
        <v>1.3609</v>
      </c>
      <c r="O289" s="484">
        <v>11.25</v>
      </c>
      <c r="P289" s="485">
        <f t="shared" si="4"/>
        <v>15.310125</v>
      </c>
    </row>
    <row r="290" s="457" customFormat="1" customHeight="1" spans="1:16">
      <c r="A290" s="220" t="s">
        <v>13367</v>
      </c>
      <c r="B290" s="505" t="s">
        <v>4854</v>
      </c>
      <c r="C290" s="220">
        <v>50170</v>
      </c>
      <c r="D290" s="221" t="s">
        <v>13380</v>
      </c>
      <c r="E290" s="473" t="s">
        <v>589</v>
      </c>
      <c r="F290" s="220" t="s">
        <v>590</v>
      </c>
      <c r="G290" s="221" t="s">
        <v>587</v>
      </c>
      <c r="H290" s="220" t="s">
        <v>13241</v>
      </c>
      <c r="I290" s="220" t="s">
        <v>28</v>
      </c>
      <c r="J290" s="220" t="s">
        <v>327</v>
      </c>
      <c r="K290" s="476">
        <v>40427798.2813</v>
      </c>
      <c r="L290" s="476">
        <v>4648629.95416</v>
      </c>
      <c r="M290" s="487" t="s">
        <v>592</v>
      </c>
      <c r="N290" s="484">
        <v>7.916</v>
      </c>
      <c r="O290" s="484">
        <v>11.25</v>
      </c>
      <c r="P290" s="485">
        <f t="shared" si="4"/>
        <v>89.055</v>
      </c>
    </row>
    <row r="291" s="457" customFormat="1" customHeight="1" spans="1:16">
      <c r="A291" s="220" t="s">
        <v>13367</v>
      </c>
      <c r="B291" s="505" t="s">
        <v>4854</v>
      </c>
      <c r="C291" s="220">
        <v>50236</v>
      </c>
      <c r="D291" s="221" t="s">
        <v>13380</v>
      </c>
      <c r="E291" s="473" t="s">
        <v>589</v>
      </c>
      <c r="F291" s="220" t="s">
        <v>590</v>
      </c>
      <c r="G291" s="221" t="s">
        <v>1141</v>
      </c>
      <c r="H291" s="220" t="s">
        <v>13241</v>
      </c>
      <c r="I291" s="220" t="s">
        <v>28</v>
      </c>
      <c r="J291" s="220" t="s">
        <v>327</v>
      </c>
      <c r="K291" s="476">
        <v>40427820.16</v>
      </c>
      <c r="L291" s="476">
        <v>4648574.18699</v>
      </c>
      <c r="M291" s="487" t="s">
        <v>592</v>
      </c>
      <c r="N291" s="484">
        <v>3.39</v>
      </c>
      <c r="O291" s="484">
        <v>11.25</v>
      </c>
      <c r="P291" s="485">
        <f t="shared" si="4"/>
        <v>38.1375</v>
      </c>
    </row>
    <row r="292" s="457" customFormat="1" customHeight="1" spans="1:16">
      <c r="A292" s="220" t="s">
        <v>13367</v>
      </c>
      <c r="B292" s="505" t="s">
        <v>4854</v>
      </c>
      <c r="C292" s="220">
        <v>50236</v>
      </c>
      <c r="D292" s="221" t="s">
        <v>13380</v>
      </c>
      <c r="E292" s="473" t="s">
        <v>589</v>
      </c>
      <c r="F292" s="220" t="s">
        <v>590</v>
      </c>
      <c r="G292" s="221" t="s">
        <v>13286</v>
      </c>
      <c r="H292" s="220" t="s">
        <v>13241</v>
      </c>
      <c r="I292" s="220" t="s">
        <v>28</v>
      </c>
      <c r="J292" s="220" t="s">
        <v>327</v>
      </c>
      <c r="K292" s="476">
        <v>40427774.0432</v>
      </c>
      <c r="L292" s="476">
        <v>4648582.58837</v>
      </c>
      <c r="M292" s="487" t="s">
        <v>592</v>
      </c>
      <c r="N292" s="484">
        <v>4.71</v>
      </c>
      <c r="O292" s="484">
        <v>11.25</v>
      </c>
      <c r="P292" s="485">
        <f t="shared" si="4"/>
        <v>52.9875</v>
      </c>
    </row>
    <row r="293" s="457" customFormat="1" customHeight="1" spans="1:16">
      <c r="A293" s="220" t="s">
        <v>13367</v>
      </c>
      <c r="B293" s="505" t="s">
        <v>4854</v>
      </c>
      <c r="C293" s="220">
        <v>50236</v>
      </c>
      <c r="D293" s="221" t="s">
        <v>13380</v>
      </c>
      <c r="E293" s="473" t="s">
        <v>589</v>
      </c>
      <c r="F293" s="220" t="s">
        <v>590</v>
      </c>
      <c r="G293" s="221" t="s">
        <v>1610</v>
      </c>
      <c r="H293" s="220" t="s">
        <v>13241</v>
      </c>
      <c r="I293" s="220" t="s">
        <v>28</v>
      </c>
      <c r="J293" s="220" t="s">
        <v>327</v>
      </c>
      <c r="K293" s="476">
        <v>40427741.3026</v>
      </c>
      <c r="L293" s="476">
        <v>4648608.97247</v>
      </c>
      <c r="M293" s="487" t="s">
        <v>592</v>
      </c>
      <c r="N293" s="484">
        <v>1.3673</v>
      </c>
      <c r="O293" s="484">
        <v>11.25</v>
      </c>
      <c r="P293" s="485">
        <f t="shared" si="4"/>
        <v>15.382125</v>
      </c>
    </row>
    <row r="294" s="457" customFormat="1" customHeight="1" spans="1:16">
      <c r="A294" s="220" t="s">
        <v>13367</v>
      </c>
      <c r="B294" s="505" t="s">
        <v>4854</v>
      </c>
      <c r="C294" s="220">
        <v>50236</v>
      </c>
      <c r="D294" s="221" t="s">
        <v>13381</v>
      </c>
      <c r="E294" s="473" t="s">
        <v>589</v>
      </c>
      <c r="F294" s="220" t="s">
        <v>590</v>
      </c>
      <c r="G294" s="221" t="s">
        <v>418</v>
      </c>
      <c r="H294" s="220" t="s">
        <v>13241</v>
      </c>
      <c r="I294" s="220" t="s">
        <v>28</v>
      </c>
      <c r="J294" s="220" t="s">
        <v>327</v>
      </c>
      <c r="K294" s="476">
        <v>40427724.7259</v>
      </c>
      <c r="L294" s="476">
        <v>4648656.0835</v>
      </c>
      <c r="M294" s="487" t="s">
        <v>592</v>
      </c>
      <c r="N294" s="484">
        <v>6.1991</v>
      </c>
      <c r="O294" s="484">
        <v>11.25</v>
      </c>
      <c r="P294" s="485">
        <f t="shared" si="4"/>
        <v>69.739875</v>
      </c>
    </row>
    <row r="295" s="457" customFormat="1" customHeight="1" spans="1:16">
      <c r="A295" s="220" t="s">
        <v>13367</v>
      </c>
      <c r="B295" s="505" t="s">
        <v>4854</v>
      </c>
      <c r="C295" s="220">
        <v>50236</v>
      </c>
      <c r="D295" s="221" t="s">
        <v>13381</v>
      </c>
      <c r="E295" s="473" t="s">
        <v>589</v>
      </c>
      <c r="F295" s="220" t="s">
        <v>590</v>
      </c>
      <c r="G295" s="221" t="s">
        <v>584</v>
      </c>
      <c r="H295" s="220" t="s">
        <v>13241</v>
      </c>
      <c r="I295" s="220" t="s">
        <v>28</v>
      </c>
      <c r="J295" s="220" t="s">
        <v>13265</v>
      </c>
      <c r="K295" s="476">
        <v>40427685.2136</v>
      </c>
      <c r="L295" s="476">
        <v>4648698.50268</v>
      </c>
      <c r="M295" s="487" t="s">
        <v>592</v>
      </c>
      <c r="N295" s="484">
        <v>1.7927</v>
      </c>
      <c r="O295" s="484">
        <v>11.25</v>
      </c>
      <c r="P295" s="485">
        <f t="shared" si="4"/>
        <v>20.167875</v>
      </c>
    </row>
    <row r="296" s="457" customFormat="1" customHeight="1" spans="1:16">
      <c r="A296" s="220" t="s">
        <v>13367</v>
      </c>
      <c r="B296" s="505" t="s">
        <v>4854</v>
      </c>
      <c r="C296" s="220">
        <v>50236</v>
      </c>
      <c r="D296" s="221" t="s">
        <v>13381</v>
      </c>
      <c r="E296" s="473" t="s">
        <v>589</v>
      </c>
      <c r="F296" s="220" t="s">
        <v>590</v>
      </c>
      <c r="G296" s="221" t="s">
        <v>603</v>
      </c>
      <c r="H296" s="220" t="s">
        <v>13241</v>
      </c>
      <c r="I296" s="220" t="s">
        <v>28</v>
      </c>
      <c r="J296" s="220" t="s">
        <v>327</v>
      </c>
      <c r="K296" s="476">
        <v>40427677.3787</v>
      </c>
      <c r="L296" s="476">
        <v>4648668.46033</v>
      </c>
      <c r="M296" s="487" t="s">
        <v>592</v>
      </c>
      <c r="N296" s="484">
        <v>0.8423</v>
      </c>
      <c r="O296" s="484">
        <v>11.25</v>
      </c>
      <c r="P296" s="485">
        <f t="shared" si="4"/>
        <v>9.475875</v>
      </c>
    </row>
    <row r="297" s="457" customFormat="1" customHeight="1" spans="1:16">
      <c r="A297" s="220" t="s">
        <v>13367</v>
      </c>
      <c r="B297" s="505" t="s">
        <v>4854</v>
      </c>
      <c r="C297" s="220">
        <v>50236</v>
      </c>
      <c r="D297" s="221" t="s">
        <v>13381</v>
      </c>
      <c r="E297" s="473" t="s">
        <v>589</v>
      </c>
      <c r="F297" s="220" t="s">
        <v>590</v>
      </c>
      <c r="G297" s="221" t="s">
        <v>421</v>
      </c>
      <c r="H297" s="220" t="s">
        <v>13241</v>
      </c>
      <c r="I297" s="220" t="s">
        <v>28</v>
      </c>
      <c r="J297" s="220" t="s">
        <v>327</v>
      </c>
      <c r="K297" s="476">
        <v>40427694.061</v>
      </c>
      <c r="L297" s="476">
        <v>4648628.71074</v>
      </c>
      <c r="M297" s="487" t="s">
        <v>592</v>
      </c>
      <c r="N297" s="484">
        <v>1.4625</v>
      </c>
      <c r="O297" s="484">
        <v>11.25</v>
      </c>
      <c r="P297" s="485">
        <f t="shared" si="4"/>
        <v>16.453125</v>
      </c>
    </row>
    <row r="298" s="457" customFormat="1" customHeight="1" spans="1:16">
      <c r="A298" s="220" t="s">
        <v>13367</v>
      </c>
      <c r="B298" s="505" t="s">
        <v>4854</v>
      </c>
      <c r="C298" s="220">
        <v>50170</v>
      </c>
      <c r="D298" s="221" t="s">
        <v>13382</v>
      </c>
      <c r="E298" s="473" t="s">
        <v>589</v>
      </c>
      <c r="F298" s="220" t="s">
        <v>590</v>
      </c>
      <c r="G298" s="221" t="s">
        <v>415</v>
      </c>
      <c r="H298" s="220" t="s">
        <v>13241</v>
      </c>
      <c r="I298" s="220" t="s">
        <v>28</v>
      </c>
      <c r="J298" s="220" t="s">
        <v>327</v>
      </c>
      <c r="K298" s="476">
        <v>40427801.5992</v>
      </c>
      <c r="L298" s="476">
        <v>4648675.01113</v>
      </c>
      <c r="M298" s="487" t="s">
        <v>592</v>
      </c>
      <c r="N298" s="484">
        <v>0.9354</v>
      </c>
      <c r="O298" s="484">
        <v>11.25</v>
      </c>
      <c r="P298" s="485">
        <f t="shared" si="4"/>
        <v>10.52325</v>
      </c>
    </row>
    <row r="299" s="457" customFormat="1" customHeight="1" spans="1:16">
      <c r="A299" s="220" t="s">
        <v>13367</v>
      </c>
      <c r="B299" s="505" t="s">
        <v>4854</v>
      </c>
      <c r="C299" s="220">
        <v>50170</v>
      </c>
      <c r="D299" s="221" t="s">
        <v>13382</v>
      </c>
      <c r="E299" s="473" t="s">
        <v>589</v>
      </c>
      <c r="F299" s="220" t="s">
        <v>590</v>
      </c>
      <c r="G299" s="221" t="s">
        <v>510</v>
      </c>
      <c r="H299" s="220" t="s">
        <v>13241</v>
      </c>
      <c r="I299" s="220" t="s">
        <v>28</v>
      </c>
      <c r="J299" s="220" t="s">
        <v>13265</v>
      </c>
      <c r="K299" s="476">
        <v>40427777.866</v>
      </c>
      <c r="L299" s="476">
        <v>4648701.51963</v>
      </c>
      <c r="M299" s="487" t="s">
        <v>592</v>
      </c>
      <c r="N299" s="484">
        <v>9.86</v>
      </c>
      <c r="O299" s="484">
        <v>11.25</v>
      </c>
      <c r="P299" s="485">
        <f t="shared" si="4"/>
        <v>110.925</v>
      </c>
    </row>
    <row r="300" s="457" customFormat="1" customHeight="1" spans="1:16">
      <c r="A300" s="220" t="s">
        <v>13367</v>
      </c>
      <c r="B300" s="505" t="s">
        <v>4854</v>
      </c>
      <c r="C300" s="220">
        <v>50236</v>
      </c>
      <c r="D300" s="221" t="s">
        <v>13382</v>
      </c>
      <c r="E300" s="473" t="s">
        <v>589</v>
      </c>
      <c r="F300" s="220" t="s">
        <v>590</v>
      </c>
      <c r="G300" s="221" t="s">
        <v>413</v>
      </c>
      <c r="H300" s="220" t="s">
        <v>1101</v>
      </c>
      <c r="I300" s="220" t="s">
        <v>28</v>
      </c>
      <c r="J300" s="220" t="s">
        <v>58</v>
      </c>
      <c r="K300" s="476">
        <v>40427838.2332</v>
      </c>
      <c r="L300" s="476">
        <v>4648693.29393</v>
      </c>
      <c r="M300" s="487" t="s">
        <v>592</v>
      </c>
      <c r="N300" s="484">
        <v>0.7136</v>
      </c>
      <c r="O300" s="484">
        <v>11.25</v>
      </c>
      <c r="P300" s="485">
        <f t="shared" si="4"/>
        <v>8.028</v>
      </c>
    </row>
    <row r="301" s="457" customFormat="1" customHeight="1" spans="1:16">
      <c r="A301" s="220" t="s">
        <v>13367</v>
      </c>
      <c r="B301" s="505" t="s">
        <v>4854</v>
      </c>
      <c r="C301" s="220">
        <v>50236</v>
      </c>
      <c r="D301" s="221" t="s">
        <v>13382</v>
      </c>
      <c r="E301" s="473" t="s">
        <v>589</v>
      </c>
      <c r="F301" s="220" t="s">
        <v>590</v>
      </c>
      <c r="G301" s="221" t="s">
        <v>602</v>
      </c>
      <c r="H301" s="220" t="s">
        <v>1101</v>
      </c>
      <c r="I301" s="220" t="s">
        <v>28</v>
      </c>
      <c r="J301" s="220" t="s">
        <v>58</v>
      </c>
      <c r="K301" s="476">
        <v>40427887.5641</v>
      </c>
      <c r="L301" s="476">
        <v>4648677.22786</v>
      </c>
      <c r="M301" s="487" t="s">
        <v>592</v>
      </c>
      <c r="N301" s="484">
        <v>11.5787</v>
      </c>
      <c r="O301" s="484">
        <v>11.25</v>
      </c>
      <c r="P301" s="485">
        <f t="shared" si="4"/>
        <v>130.260375</v>
      </c>
    </row>
    <row r="302" s="457" customFormat="1" customHeight="1" spans="1:16">
      <c r="A302" s="220" t="s">
        <v>13367</v>
      </c>
      <c r="B302" s="505" t="s">
        <v>4854</v>
      </c>
      <c r="C302" s="220">
        <v>50236</v>
      </c>
      <c r="D302" s="221" t="s">
        <v>13383</v>
      </c>
      <c r="E302" s="473" t="s">
        <v>589</v>
      </c>
      <c r="F302" s="220" t="s">
        <v>590</v>
      </c>
      <c r="G302" s="221" t="s">
        <v>516</v>
      </c>
      <c r="H302" s="220" t="s">
        <v>13241</v>
      </c>
      <c r="I302" s="220" t="s">
        <v>28</v>
      </c>
      <c r="J302" s="220" t="s">
        <v>327</v>
      </c>
      <c r="K302" s="476">
        <v>40427997.0161</v>
      </c>
      <c r="L302" s="476">
        <v>4648669.09874</v>
      </c>
      <c r="M302" s="487" t="s">
        <v>592</v>
      </c>
      <c r="N302" s="484">
        <v>22.31</v>
      </c>
      <c r="O302" s="484">
        <v>11.25</v>
      </c>
      <c r="P302" s="485">
        <f t="shared" si="4"/>
        <v>250.9875</v>
      </c>
    </row>
    <row r="303" s="457" customFormat="1" customHeight="1" spans="1:16">
      <c r="A303" s="220" t="s">
        <v>13367</v>
      </c>
      <c r="B303" s="505" t="s">
        <v>4854</v>
      </c>
      <c r="C303" s="220">
        <v>50236</v>
      </c>
      <c r="D303" s="221" t="s">
        <v>13383</v>
      </c>
      <c r="E303" s="473" t="s">
        <v>589</v>
      </c>
      <c r="F303" s="220" t="s">
        <v>590</v>
      </c>
      <c r="G303" s="221" t="s">
        <v>580</v>
      </c>
      <c r="H303" s="220" t="s">
        <v>13241</v>
      </c>
      <c r="I303" s="220" t="s">
        <v>28</v>
      </c>
      <c r="J303" s="220" t="s">
        <v>327</v>
      </c>
      <c r="K303" s="476">
        <v>40427976.9534</v>
      </c>
      <c r="L303" s="476">
        <v>4648732.7886</v>
      </c>
      <c r="M303" s="487" t="s">
        <v>592</v>
      </c>
      <c r="N303" s="484">
        <v>4.6459</v>
      </c>
      <c r="O303" s="484">
        <v>11.25</v>
      </c>
      <c r="P303" s="485">
        <f t="shared" si="4"/>
        <v>52.266375</v>
      </c>
    </row>
    <row r="304" s="457" customFormat="1" customHeight="1" spans="1:16">
      <c r="A304" s="220" t="s">
        <v>13367</v>
      </c>
      <c r="B304" s="505" t="s">
        <v>4854</v>
      </c>
      <c r="C304" s="220">
        <v>50236</v>
      </c>
      <c r="D304" s="221" t="s">
        <v>13383</v>
      </c>
      <c r="E304" s="473" t="s">
        <v>589</v>
      </c>
      <c r="F304" s="220" t="s">
        <v>590</v>
      </c>
      <c r="G304" s="221" t="s">
        <v>405</v>
      </c>
      <c r="H304" s="220" t="s">
        <v>13241</v>
      </c>
      <c r="I304" s="220" t="s">
        <v>28</v>
      </c>
      <c r="J304" s="220" t="s">
        <v>327</v>
      </c>
      <c r="K304" s="476">
        <v>40428103.2047</v>
      </c>
      <c r="L304" s="476">
        <v>4648756.84047</v>
      </c>
      <c r="M304" s="487" t="s">
        <v>592</v>
      </c>
      <c r="N304" s="484">
        <v>43.1</v>
      </c>
      <c r="O304" s="484">
        <v>11.25</v>
      </c>
      <c r="P304" s="485">
        <f t="shared" si="4"/>
        <v>484.875</v>
      </c>
    </row>
    <row r="305" s="457" customFormat="1" customHeight="1" spans="1:16">
      <c r="A305" s="220" t="s">
        <v>13367</v>
      </c>
      <c r="B305" s="505" t="s">
        <v>4854</v>
      </c>
      <c r="C305" s="220">
        <v>50236</v>
      </c>
      <c r="D305" s="221" t="s">
        <v>13383</v>
      </c>
      <c r="E305" s="473" t="s">
        <v>589</v>
      </c>
      <c r="F305" s="220" t="s">
        <v>590</v>
      </c>
      <c r="G305" s="221" t="s">
        <v>1294</v>
      </c>
      <c r="H305" s="220" t="s">
        <v>13241</v>
      </c>
      <c r="I305" s="220" t="s">
        <v>28</v>
      </c>
      <c r="J305" s="220" t="s">
        <v>327</v>
      </c>
      <c r="K305" s="476">
        <v>40428194.3115</v>
      </c>
      <c r="L305" s="476">
        <v>4648711.49612</v>
      </c>
      <c r="M305" s="487" t="s">
        <v>592</v>
      </c>
      <c r="N305" s="484">
        <v>2.7105</v>
      </c>
      <c r="O305" s="484">
        <v>11.25</v>
      </c>
      <c r="P305" s="485">
        <f t="shared" si="4"/>
        <v>30.493125</v>
      </c>
    </row>
    <row r="306" s="457" customFormat="1" customHeight="1" spans="1:16">
      <c r="A306" s="220" t="s">
        <v>13367</v>
      </c>
      <c r="B306" s="505" t="s">
        <v>4854</v>
      </c>
      <c r="C306" s="220">
        <v>50236</v>
      </c>
      <c r="D306" s="221" t="s">
        <v>13383</v>
      </c>
      <c r="E306" s="473" t="s">
        <v>589</v>
      </c>
      <c r="F306" s="220" t="s">
        <v>590</v>
      </c>
      <c r="G306" s="221" t="s">
        <v>414</v>
      </c>
      <c r="H306" s="220" t="s">
        <v>13241</v>
      </c>
      <c r="I306" s="220" t="s">
        <v>28</v>
      </c>
      <c r="J306" s="220" t="s">
        <v>327</v>
      </c>
      <c r="K306" s="476">
        <v>40428154.7924</v>
      </c>
      <c r="L306" s="476">
        <v>4648669.86579</v>
      </c>
      <c r="M306" s="487" t="s">
        <v>592</v>
      </c>
      <c r="N306" s="484">
        <v>13.48</v>
      </c>
      <c r="O306" s="484">
        <v>11.25</v>
      </c>
      <c r="P306" s="485">
        <f t="shared" si="4"/>
        <v>151.65</v>
      </c>
    </row>
    <row r="307" s="457" customFormat="1" customHeight="1" spans="1:16">
      <c r="A307" s="220" t="s">
        <v>13367</v>
      </c>
      <c r="B307" s="505" t="s">
        <v>4854</v>
      </c>
      <c r="C307" s="220">
        <v>50170</v>
      </c>
      <c r="D307" s="221" t="s">
        <v>13384</v>
      </c>
      <c r="E307" s="473" t="s">
        <v>589</v>
      </c>
      <c r="F307" s="220" t="s">
        <v>590</v>
      </c>
      <c r="G307" s="221" t="s">
        <v>13287</v>
      </c>
      <c r="H307" s="220" t="s">
        <v>13241</v>
      </c>
      <c r="I307" s="220" t="s">
        <v>28</v>
      </c>
      <c r="J307" s="220" t="s">
        <v>327</v>
      </c>
      <c r="K307" s="476">
        <v>40428262.6602</v>
      </c>
      <c r="L307" s="476">
        <v>4648524.04427</v>
      </c>
      <c r="M307" s="487" t="s">
        <v>592</v>
      </c>
      <c r="N307" s="484">
        <v>1.5283</v>
      </c>
      <c r="O307" s="484">
        <v>11.25</v>
      </c>
      <c r="P307" s="485">
        <f t="shared" si="4"/>
        <v>17.193375</v>
      </c>
    </row>
    <row r="308" s="457" customFormat="1" customHeight="1" spans="1:16">
      <c r="A308" s="220" t="s">
        <v>13367</v>
      </c>
      <c r="B308" s="505" t="s">
        <v>4854</v>
      </c>
      <c r="C308" s="220">
        <v>50170</v>
      </c>
      <c r="D308" s="221" t="s">
        <v>13385</v>
      </c>
      <c r="E308" s="473" t="s">
        <v>589</v>
      </c>
      <c r="F308" s="220" t="s">
        <v>590</v>
      </c>
      <c r="G308" s="221" t="s">
        <v>696</v>
      </c>
      <c r="H308" s="220" t="s">
        <v>13241</v>
      </c>
      <c r="I308" s="220" t="s">
        <v>28</v>
      </c>
      <c r="J308" s="220" t="s">
        <v>327</v>
      </c>
      <c r="K308" s="476">
        <v>40428475.6664</v>
      </c>
      <c r="L308" s="476">
        <v>4648094.73561</v>
      </c>
      <c r="M308" s="487" t="s">
        <v>592</v>
      </c>
      <c r="N308" s="484">
        <v>0.8704</v>
      </c>
      <c r="O308" s="484">
        <v>11.25</v>
      </c>
      <c r="P308" s="485">
        <f t="shared" si="4"/>
        <v>9.792</v>
      </c>
    </row>
    <row r="309" s="457" customFormat="1" customHeight="1" spans="1:16">
      <c r="A309" s="220" t="s">
        <v>13367</v>
      </c>
      <c r="B309" s="505" t="s">
        <v>4854</v>
      </c>
      <c r="C309" s="220">
        <v>50170</v>
      </c>
      <c r="D309" s="221" t="s">
        <v>13385</v>
      </c>
      <c r="E309" s="473" t="s">
        <v>589</v>
      </c>
      <c r="F309" s="220" t="s">
        <v>590</v>
      </c>
      <c r="G309" s="221" t="s">
        <v>473</v>
      </c>
      <c r="H309" s="220" t="s">
        <v>13241</v>
      </c>
      <c r="I309" s="220" t="s">
        <v>28</v>
      </c>
      <c r="J309" s="220" t="s">
        <v>327</v>
      </c>
      <c r="K309" s="476">
        <v>40428366.7006</v>
      </c>
      <c r="L309" s="476">
        <v>4648172.03772</v>
      </c>
      <c r="M309" s="487" t="s">
        <v>592</v>
      </c>
      <c r="N309" s="484">
        <v>1.8912</v>
      </c>
      <c r="O309" s="484">
        <v>11.25</v>
      </c>
      <c r="P309" s="485">
        <f t="shared" si="4"/>
        <v>21.276</v>
      </c>
    </row>
    <row r="310" s="456" customFormat="1" customHeight="1" spans="1:16">
      <c r="A310" s="220"/>
      <c r="B310" s="505" t="s">
        <v>3</v>
      </c>
      <c r="C310" s="220"/>
      <c r="D310" s="493"/>
      <c r="E310" s="470" t="s">
        <v>589</v>
      </c>
      <c r="F310" s="471" t="s">
        <v>13238</v>
      </c>
      <c r="G310" s="493"/>
      <c r="H310" s="471"/>
      <c r="I310" s="471"/>
      <c r="J310" s="471"/>
      <c r="K310" s="509"/>
      <c r="L310" s="510"/>
      <c r="M310" s="511"/>
      <c r="N310" s="481">
        <v>690.6</v>
      </c>
      <c r="O310" s="501">
        <v>11.25</v>
      </c>
      <c r="P310" s="480">
        <f t="shared" si="4"/>
        <v>7769.25</v>
      </c>
    </row>
    <row r="311" s="457" customFormat="1" customHeight="1" spans="1:16">
      <c r="A311" s="220" t="s">
        <v>13386</v>
      </c>
      <c r="B311" s="472" t="s">
        <v>13387</v>
      </c>
      <c r="C311" s="506">
        <v>50228</v>
      </c>
      <c r="D311" s="507">
        <v>150403104003008</v>
      </c>
      <c r="E311" s="508" t="s">
        <v>589</v>
      </c>
      <c r="F311" s="220" t="s">
        <v>13238</v>
      </c>
      <c r="G311" s="221" t="s">
        <v>685</v>
      </c>
      <c r="H311" s="220" t="s">
        <v>1101</v>
      </c>
      <c r="I311" s="220" t="s">
        <v>28</v>
      </c>
      <c r="J311" s="220" t="s">
        <v>29</v>
      </c>
      <c r="K311" s="512">
        <v>40428923.7412</v>
      </c>
      <c r="L311" s="512">
        <v>4648009.19907</v>
      </c>
      <c r="M311" s="487" t="s">
        <v>592</v>
      </c>
      <c r="N311" s="483">
        <v>44.19</v>
      </c>
      <c r="O311" s="484">
        <v>11.25</v>
      </c>
      <c r="P311" s="485">
        <f t="shared" si="4"/>
        <v>497.1375</v>
      </c>
    </row>
    <row r="312" s="457" customFormat="1" customHeight="1" spans="1:16">
      <c r="A312" s="220" t="s">
        <v>13386</v>
      </c>
      <c r="B312" s="472" t="s">
        <v>13387</v>
      </c>
      <c r="C312" s="506">
        <v>50228</v>
      </c>
      <c r="D312" s="507">
        <v>150403104003008</v>
      </c>
      <c r="E312" s="508" t="s">
        <v>589</v>
      </c>
      <c r="F312" s="220" t="s">
        <v>13238</v>
      </c>
      <c r="G312" s="221" t="s">
        <v>608</v>
      </c>
      <c r="H312" s="220" t="s">
        <v>1101</v>
      </c>
      <c r="I312" s="220" t="s">
        <v>28</v>
      </c>
      <c r="J312" s="220" t="s">
        <v>29</v>
      </c>
      <c r="K312" s="513">
        <v>40428757.1171</v>
      </c>
      <c r="L312" s="513">
        <v>4647938.67752</v>
      </c>
      <c r="M312" s="487" t="s">
        <v>592</v>
      </c>
      <c r="N312" s="483">
        <v>0.899730134932534</v>
      </c>
      <c r="O312" s="484">
        <v>11.25</v>
      </c>
      <c r="P312" s="485">
        <f t="shared" si="4"/>
        <v>10.121964017991</v>
      </c>
    </row>
    <row r="313" s="457" customFormat="1" customHeight="1" spans="1:16">
      <c r="A313" s="220" t="s">
        <v>13386</v>
      </c>
      <c r="B313" s="472" t="s">
        <v>13387</v>
      </c>
      <c r="C313" s="506">
        <v>50228</v>
      </c>
      <c r="D313" s="507">
        <v>150403104003008</v>
      </c>
      <c r="E313" s="508" t="s">
        <v>589</v>
      </c>
      <c r="F313" s="220" t="s">
        <v>13238</v>
      </c>
      <c r="G313" s="221" t="s">
        <v>447</v>
      </c>
      <c r="H313" s="220" t="s">
        <v>1101</v>
      </c>
      <c r="I313" s="220" t="s">
        <v>28</v>
      </c>
      <c r="J313" s="220" t="s">
        <v>29</v>
      </c>
      <c r="K313" s="513">
        <v>40428682.7814</v>
      </c>
      <c r="L313" s="513">
        <v>4647849.64524</v>
      </c>
      <c r="M313" s="487" t="s">
        <v>592</v>
      </c>
      <c r="N313" s="483">
        <v>24.21</v>
      </c>
      <c r="O313" s="484">
        <v>11.25</v>
      </c>
      <c r="P313" s="485">
        <f t="shared" si="4"/>
        <v>272.3625</v>
      </c>
    </row>
    <row r="314" s="457" customFormat="1" customHeight="1" spans="1:16">
      <c r="A314" s="220" t="s">
        <v>13386</v>
      </c>
      <c r="B314" s="472" t="s">
        <v>13387</v>
      </c>
      <c r="C314" s="506">
        <v>50228</v>
      </c>
      <c r="D314" s="507">
        <v>150403104003008</v>
      </c>
      <c r="E314" s="473" t="s">
        <v>589</v>
      </c>
      <c r="F314" s="220" t="s">
        <v>13238</v>
      </c>
      <c r="G314" s="476" t="s">
        <v>13288</v>
      </c>
      <c r="H314" s="220" t="s">
        <v>1101</v>
      </c>
      <c r="I314" s="220" t="s">
        <v>28</v>
      </c>
      <c r="J314" s="220" t="s">
        <v>29</v>
      </c>
      <c r="K314" s="476">
        <v>40428702.3933</v>
      </c>
      <c r="L314" s="476">
        <v>4647987.20289</v>
      </c>
      <c r="M314" s="476" t="s">
        <v>592</v>
      </c>
      <c r="N314" s="483">
        <v>16.1651124437781</v>
      </c>
      <c r="O314" s="484">
        <v>11.25</v>
      </c>
      <c r="P314" s="485">
        <f t="shared" si="4"/>
        <v>181.857514992504</v>
      </c>
    </row>
    <row r="315" s="457" customFormat="1" customHeight="1" spans="1:16">
      <c r="A315" s="220" t="s">
        <v>13386</v>
      </c>
      <c r="B315" s="472" t="s">
        <v>13387</v>
      </c>
      <c r="C315" s="506">
        <v>50228</v>
      </c>
      <c r="D315" s="507">
        <v>150403104003008</v>
      </c>
      <c r="E315" s="473" t="s">
        <v>589</v>
      </c>
      <c r="F315" s="220" t="s">
        <v>13238</v>
      </c>
      <c r="G315" s="476" t="s">
        <v>385</v>
      </c>
      <c r="H315" s="220" t="s">
        <v>13241</v>
      </c>
      <c r="I315" s="220" t="s">
        <v>28</v>
      </c>
      <c r="J315" s="220" t="s">
        <v>327</v>
      </c>
      <c r="K315" s="476">
        <v>40428640.5434</v>
      </c>
      <c r="L315" s="476">
        <v>4648082.43484</v>
      </c>
      <c r="M315" s="476" t="s">
        <v>592</v>
      </c>
      <c r="N315" s="483">
        <v>10.5</v>
      </c>
      <c r="O315" s="484">
        <v>11.25</v>
      </c>
      <c r="P315" s="485">
        <f t="shared" si="4"/>
        <v>118.125</v>
      </c>
    </row>
    <row r="316" s="457" customFormat="1" customHeight="1" spans="1:16">
      <c r="A316" s="220" t="s">
        <v>13386</v>
      </c>
      <c r="B316" s="472" t="s">
        <v>13387</v>
      </c>
      <c r="C316" s="506">
        <v>50228</v>
      </c>
      <c r="D316" s="507">
        <v>150403104003008</v>
      </c>
      <c r="E316" s="473" t="s">
        <v>589</v>
      </c>
      <c r="F316" s="220" t="s">
        <v>13238</v>
      </c>
      <c r="G316" s="476" t="s">
        <v>686</v>
      </c>
      <c r="H316" s="220" t="s">
        <v>1101</v>
      </c>
      <c r="I316" s="220" t="s">
        <v>28</v>
      </c>
      <c r="J316" s="220" t="s">
        <v>29</v>
      </c>
      <c r="K316" s="476">
        <v>40428658.9681</v>
      </c>
      <c r="L316" s="476">
        <v>4647969.9398</v>
      </c>
      <c r="M316" s="476" t="s">
        <v>592</v>
      </c>
      <c r="N316" s="483">
        <v>0.88952023988006</v>
      </c>
      <c r="O316" s="484">
        <v>11.25</v>
      </c>
      <c r="P316" s="485">
        <f t="shared" si="4"/>
        <v>10.0071026986507</v>
      </c>
    </row>
    <row r="317" s="457" customFormat="1" customHeight="1" spans="1:16">
      <c r="A317" s="220" t="s">
        <v>13386</v>
      </c>
      <c r="B317" s="472" t="s">
        <v>13387</v>
      </c>
      <c r="C317" s="506">
        <v>50228</v>
      </c>
      <c r="D317" s="507">
        <v>150403104003004</v>
      </c>
      <c r="E317" s="473" t="s">
        <v>589</v>
      </c>
      <c r="F317" s="220" t="s">
        <v>13238</v>
      </c>
      <c r="G317" s="476" t="s">
        <v>624</v>
      </c>
      <c r="H317" s="220" t="s">
        <v>1101</v>
      </c>
      <c r="I317" s="220" t="s">
        <v>28</v>
      </c>
      <c r="J317" s="220" t="s">
        <v>29</v>
      </c>
      <c r="K317" s="476">
        <v>40428720.4052</v>
      </c>
      <c r="L317" s="476">
        <v>4648133.16459</v>
      </c>
      <c r="M317" s="476" t="s">
        <v>592</v>
      </c>
      <c r="N317" s="483">
        <v>0.748200899550225</v>
      </c>
      <c r="O317" s="484">
        <v>11.25</v>
      </c>
      <c r="P317" s="485">
        <f t="shared" si="4"/>
        <v>8.41726011994003</v>
      </c>
    </row>
    <row r="318" s="457" customFormat="1" customHeight="1" spans="1:16">
      <c r="A318" s="220" t="s">
        <v>13386</v>
      </c>
      <c r="B318" s="472" t="s">
        <v>13387</v>
      </c>
      <c r="C318" s="506">
        <v>50228</v>
      </c>
      <c r="D318" s="507">
        <v>150403104003008</v>
      </c>
      <c r="E318" s="473" t="s">
        <v>589</v>
      </c>
      <c r="F318" s="220" t="s">
        <v>13238</v>
      </c>
      <c r="G318" s="476" t="s">
        <v>438</v>
      </c>
      <c r="H318" s="220" t="s">
        <v>1101</v>
      </c>
      <c r="I318" s="220" t="s">
        <v>28</v>
      </c>
      <c r="J318" s="220" t="s">
        <v>29</v>
      </c>
      <c r="K318" s="476">
        <v>40428609.0269</v>
      </c>
      <c r="L318" s="476">
        <v>4647951.38016</v>
      </c>
      <c r="M318" s="476" t="s">
        <v>592</v>
      </c>
      <c r="N318" s="483">
        <v>14.1973763118441</v>
      </c>
      <c r="O318" s="484">
        <v>11.25</v>
      </c>
      <c r="P318" s="485">
        <f t="shared" si="4"/>
        <v>159.720483508246</v>
      </c>
    </row>
    <row r="319" s="457" customFormat="1" customHeight="1" spans="1:16">
      <c r="A319" s="220" t="s">
        <v>13386</v>
      </c>
      <c r="B319" s="472" t="s">
        <v>13387</v>
      </c>
      <c r="C319" s="506">
        <v>50228</v>
      </c>
      <c r="D319" s="507">
        <v>150403104003007</v>
      </c>
      <c r="E319" s="473" t="s">
        <v>589</v>
      </c>
      <c r="F319" s="220" t="s">
        <v>13238</v>
      </c>
      <c r="G319" s="476" t="s">
        <v>1177</v>
      </c>
      <c r="H319" s="220" t="s">
        <v>1101</v>
      </c>
      <c r="I319" s="220" t="s">
        <v>28</v>
      </c>
      <c r="J319" s="220" t="s">
        <v>29</v>
      </c>
      <c r="K319" s="476">
        <v>40429379.5701</v>
      </c>
      <c r="L319" s="476">
        <v>4648326.3355</v>
      </c>
      <c r="M319" s="476" t="s">
        <v>592</v>
      </c>
      <c r="N319" s="483">
        <v>1.39826086956522</v>
      </c>
      <c r="O319" s="484">
        <v>11.25</v>
      </c>
      <c r="P319" s="485">
        <f t="shared" si="4"/>
        <v>15.7304347826087</v>
      </c>
    </row>
    <row r="320" s="457" customFormat="1" customHeight="1" spans="1:16">
      <c r="A320" s="220" t="s">
        <v>13388</v>
      </c>
      <c r="B320" s="472" t="s">
        <v>13284</v>
      </c>
      <c r="C320" s="220">
        <v>50007</v>
      </c>
      <c r="D320" s="507">
        <v>150403104003009</v>
      </c>
      <c r="E320" s="473" t="s">
        <v>589</v>
      </c>
      <c r="F320" s="220" t="s">
        <v>13238</v>
      </c>
      <c r="G320" s="221" t="s">
        <v>429</v>
      </c>
      <c r="H320" s="220" t="s">
        <v>1101</v>
      </c>
      <c r="I320" s="220" t="s">
        <v>28</v>
      </c>
      <c r="J320" s="220" t="s">
        <v>29</v>
      </c>
      <c r="K320" s="513">
        <v>40428783.1742</v>
      </c>
      <c r="L320" s="513">
        <v>4648190.21624</v>
      </c>
      <c r="M320" s="487" t="s">
        <v>592</v>
      </c>
      <c r="N320" s="484">
        <v>1.04362818590705</v>
      </c>
      <c r="O320" s="484">
        <v>11.25</v>
      </c>
      <c r="P320" s="485">
        <f t="shared" si="4"/>
        <v>11.7408170914543</v>
      </c>
    </row>
    <row r="321" s="457" customFormat="1" customHeight="1" spans="1:16">
      <c r="A321" s="220" t="s">
        <v>13388</v>
      </c>
      <c r="B321" s="472" t="s">
        <v>13284</v>
      </c>
      <c r="C321" s="220">
        <v>50007</v>
      </c>
      <c r="D321" s="507">
        <v>150403104003002</v>
      </c>
      <c r="E321" s="473" t="s">
        <v>589</v>
      </c>
      <c r="F321" s="220" t="s">
        <v>13238</v>
      </c>
      <c r="G321" s="476" t="s">
        <v>1167</v>
      </c>
      <c r="H321" s="220" t="s">
        <v>13241</v>
      </c>
      <c r="I321" s="220" t="s">
        <v>28</v>
      </c>
      <c r="J321" s="220" t="s">
        <v>327</v>
      </c>
      <c r="K321" s="476">
        <v>40428337.5607</v>
      </c>
      <c r="L321" s="476">
        <v>4648499.23044</v>
      </c>
      <c r="M321" s="476" t="s">
        <v>592</v>
      </c>
      <c r="N321" s="483">
        <v>18.06</v>
      </c>
      <c r="O321" s="484">
        <v>11.25</v>
      </c>
      <c r="P321" s="485">
        <f t="shared" si="4"/>
        <v>203.175</v>
      </c>
    </row>
    <row r="322" s="457" customFormat="1" customHeight="1" spans="1:16">
      <c r="A322" s="220" t="s">
        <v>13388</v>
      </c>
      <c r="B322" s="472" t="s">
        <v>13284</v>
      </c>
      <c r="C322" s="220">
        <v>50007</v>
      </c>
      <c r="D322" s="507">
        <v>150403104003002</v>
      </c>
      <c r="E322" s="473" t="s">
        <v>589</v>
      </c>
      <c r="F322" s="220" t="s">
        <v>13238</v>
      </c>
      <c r="G322" s="476" t="s">
        <v>601</v>
      </c>
      <c r="H322" s="220" t="s">
        <v>13241</v>
      </c>
      <c r="I322" s="220" t="s">
        <v>28</v>
      </c>
      <c r="J322" s="220" t="s">
        <v>327</v>
      </c>
      <c r="K322" s="476">
        <v>40428340.0475</v>
      </c>
      <c r="L322" s="476">
        <v>4648536.43851</v>
      </c>
      <c r="M322" s="476" t="s">
        <v>592</v>
      </c>
      <c r="N322" s="483">
        <v>1.48100449775112</v>
      </c>
      <c r="O322" s="484">
        <v>11.25</v>
      </c>
      <c r="P322" s="485">
        <f t="shared" si="4"/>
        <v>16.6613005997002</v>
      </c>
    </row>
    <row r="323" s="457" customFormat="1" customHeight="1" spans="1:16">
      <c r="A323" s="220" t="s">
        <v>13388</v>
      </c>
      <c r="B323" s="472" t="s">
        <v>13284</v>
      </c>
      <c r="C323" s="220">
        <v>50007</v>
      </c>
      <c r="D323" s="507">
        <v>150403104003001</v>
      </c>
      <c r="E323" s="473" t="s">
        <v>589</v>
      </c>
      <c r="F323" s="220" t="s">
        <v>13238</v>
      </c>
      <c r="G323" s="476" t="s">
        <v>405</v>
      </c>
      <c r="H323" s="220" t="s">
        <v>13241</v>
      </c>
      <c r="I323" s="220" t="s">
        <v>28</v>
      </c>
      <c r="J323" s="220" t="s">
        <v>327</v>
      </c>
      <c r="K323" s="476">
        <v>40428258.2493</v>
      </c>
      <c r="L323" s="476">
        <v>4648692.72298</v>
      </c>
      <c r="M323" s="476" t="s">
        <v>592</v>
      </c>
      <c r="N323" s="483">
        <v>4.75559220389805</v>
      </c>
      <c r="O323" s="484">
        <v>11.25</v>
      </c>
      <c r="P323" s="485">
        <f t="shared" si="4"/>
        <v>53.5004122938531</v>
      </c>
    </row>
    <row r="324" s="457" customFormat="1" customHeight="1" spans="1:16">
      <c r="A324" s="220" t="s">
        <v>13388</v>
      </c>
      <c r="B324" s="472" t="s">
        <v>13284</v>
      </c>
      <c r="C324" s="220">
        <v>50006</v>
      </c>
      <c r="D324" s="507">
        <v>150403104003003</v>
      </c>
      <c r="E324" s="473" t="s">
        <v>589</v>
      </c>
      <c r="F324" s="220" t="s">
        <v>13238</v>
      </c>
      <c r="G324" s="476" t="s">
        <v>428</v>
      </c>
      <c r="H324" s="220" t="s">
        <v>13241</v>
      </c>
      <c r="I324" s="220" t="s">
        <v>28</v>
      </c>
      <c r="J324" s="220" t="s">
        <v>327</v>
      </c>
      <c r="K324" s="476">
        <v>40428507.4027</v>
      </c>
      <c r="L324" s="476">
        <v>4648202.22021</v>
      </c>
      <c r="M324" s="476" t="s">
        <v>592</v>
      </c>
      <c r="N324" s="483">
        <v>0.805652173913043</v>
      </c>
      <c r="O324" s="484">
        <v>11.25</v>
      </c>
      <c r="P324" s="485">
        <f t="shared" si="4"/>
        <v>9.06358695652174</v>
      </c>
    </row>
    <row r="325" s="457" customFormat="1" customHeight="1" spans="1:16">
      <c r="A325" s="220" t="s">
        <v>13388</v>
      </c>
      <c r="B325" s="472" t="s">
        <v>13284</v>
      </c>
      <c r="C325" s="220">
        <v>50006</v>
      </c>
      <c r="D325" s="507">
        <v>150403104003003</v>
      </c>
      <c r="E325" s="473" t="s">
        <v>589</v>
      </c>
      <c r="F325" s="220" t="s">
        <v>13238</v>
      </c>
      <c r="G325" s="476" t="s">
        <v>517</v>
      </c>
      <c r="H325" s="220" t="s">
        <v>13241</v>
      </c>
      <c r="I325" s="220" t="s">
        <v>28</v>
      </c>
      <c r="J325" s="220" t="s">
        <v>327</v>
      </c>
      <c r="K325" s="476">
        <v>40428540.8349</v>
      </c>
      <c r="L325" s="476">
        <v>4648398.93979</v>
      </c>
      <c r="M325" s="476" t="s">
        <v>592</v>
      </c>
      <c r="N325" s="483">
        <v>23.74</v>
      </c>
      <c r="O325" s="484">
        <v>11.25</v>
      </c>
      <c r="P325" s="485">
        <f t="shared" si="4"/>
        <v>267.075</v>
      </c>
    </row>
    <row r="326" s="457" customFormat="1" customHeight="1" spans="1:16">
      <c r="A326" s="220" t="s">
        <v>13388</v>
      </c>
      <c r="B326" s="472" t="s">
        <v>13284</v>
      </c>
      <c r="C326" s="220">
        <v>50127</v>
      </c>
      <c r="D326" s="507">
        <v>150403104003003</v>
      </c>
      <c r="E326" s="473" t="s">
        <v>589</v>
      </c>
      <c r="F326" s="220" t="s">
        <v>13238</v>
      </c>
      <c r="G326" s="476" t="s">
        <v>347</v>
      </c>
      <c r="H326" s="220" t="s">
        <v>13241</v>
      </c>
      <c r="I326" s="220" t="s">
        <v>28</v>
      </c>
      <c r="J326" s="220" t="s">
        <v>327</v>
      </c>
      <c r="K326" s="476">
        <v>40428480.1914</v>
      </c>
      <c r="L326" s="476">
        <v>4648206.0099</v>
      </c>
      <c r="M326" s="476" t="s">
        <v>592</v>
      </c>
      <c r="N326" s="483">
        <v>1.42407796101949</v>
      </c>
      <c r="O326" s="484">
        <v>11.25</v>
      </c>
      <c r="P326" s="485">
        <f t="shared" si="4"/>
        <v>16.0208770614693</v>
      </c>
    </row>
    <row r="327" s="457" customFormat="1" customHeight="1" spans="1:16">
      <c r="A327" s="220" t="s">
        <v>13388</v>
      </c>
      <c r="B327" s="472" t="s">
        <v>13284</v>
      </c>
      <c r="C327" s="220">
        <v>50012</v>
      </c>
      <c r="D327" s="507">
        <v>150403104003002</v>
      </c>
      <c r="E327" s="473" t="s">
        <v>589</v>
      </c>
      <c r="F327" s="220" t="s">
        <v>13238</v>
      </c>
      <c r="G327" s="476" t="s">
        <v>512</v>
      </c>
      <c r="H327" s="220" t="s">
        <v>13241</v>
      </c>
      <c r="I327" s="220" t="s">
        <v>28</v>
      </c>
      <c r="J327" s="220" t="s">
        <v>327</v>
      </c>
      <c r="K327" s="476">
        <v>40428494.4646</v>
      </c>
      <c r="L327" s="476">
        <v>4648522.37283</v>
      </c>
      <c r="M327" s="476" t="s">
        <v>592</v>
      </c>
      <c r="N327" s="483">
        <v>3.08</v>
      </c>
      <c r="O327" s="484">
        <v>11.25</v>
      </c>
      <c r="P327" s="485">
        <f t="shared" si="4"/>
        <v>34.65</v>
      </c>
    </row>
    <row r="328" s="457" customFormat="1" customHeight="1" spans="1:16">
      <c r="A328" s="220" t="s">
        <v>13388</v>
      </c>
      <c r="B328" s="472" t="s">
        <v>13284</v>
      </c>
      <c r="C328" s="220">
        <v>50012</v>
      </c>
      <c r="D328" s="507">
        <v>150403104003003</v>
      </c>
      <c r="E328" s="473" t="s">
        <v>589</v>
      </c>
      <c r="F328" s="220" t="s">
        <v>13238</v>
      </c>
      <c r="G328" s="476" t="s">
        <v>421</v>
      </c>
      <c r="H328" s="220" t="s">
        <v>13241</v>
      </c>
      <c r="I328" s="220" t="s">
        <v>28</v>
      </c>
      <c r="J328" s="220" t="s">
        <v>327</v>
      </c>
      <c r="K328" s="476">
        <v>40428370.0875</v>
      </c>
      <c r="L328" s="476">
        <v>4648328.02514</v>
      </c>
      <c r="M328" s="476" t="s">
        <v>592</v>
      </c>
      <c r="N328" s="483">
        <v>52.45</v>
      </c>
      <c r="O328" s="484">
        <v>11.25</v>
      </c>
      <c r="P328" s="485">
        <f t="shared" ref="P328:P351" si="5">N328*11.25</f>
        <v>590.0625</v>
      </c>
    </row>
    <row r="329" s="457" customFormat="1" customHeight="1" spans="1:16">
      <c r="A329" s="220" t="s">
        <v>13388</v>
      </c>
      <c r="B329" s="472" t="s">
        <v>13284</v>
      </c>
      <c r="C329" s="220">
        <v>50007</v>
      </c>
      <c r="D329" s="507">
        <v>150403104003004</v>
      </c>
      <c r="E329" s="473" t="s">
        <v>589</v>
      </c>
      <c r="F329" s="220" t="s">
        <v>13238</v>
      </c>
      <c r="G329" s="476" t="s">
        <v>425</v>
      </c>
      <c r="H329" s="220" t="s">
        <v>13241</v>
      </c>
      <c r="I329" s="220" t="s">
        <v>28</v>
      </c>
      <c r="J329" s="220" t="s">
        <v>327</v>
      </c>
      <c r="K329" s="476">
        <v>40428628.9306</v>
      </c>
      <c r="L329" s="476">
        <v>4648192.40745</v>
      </c>
      <c r="M329" s="476" t="s">
        <v>592</v>
      </c>
      <c r="N329" s="483">
        <v>33.4</v>
      </c>
      <c r="O329" s="484">
        <v>11.25</v>
      </c>
      <c r="P329" s="485">
        <f t="shared" si="5"/>
        <v>375.75</v>
      </c>
    </row>
    <row r="330" s="457" customFormat="1" customHeight="1" spans="1:16">
      <c r="A330" s="220" t="s">
        <v>13388</v>
      </c>
      <c r="B330" s="472" t="s">
        <v>13284</v>
      </c>
      <c r="C330" s="220">
        <v>50006</v>
      </c>
      <c r="D330" s="507">
        <v>150403104003003</v>
      </c>
      <c r="E330" s="473" t="s">
        <v>589</v>
      </c>
      <c r="F330" s="220" t="s">
        <v>13238</v>
      </c>
      <c r="G330" s="476" t="s">
        <v>420</v>
      </c>
      <c r="H330" s="220" t="s">
        <v>13241</v>
      </c>
      <c r="I330" s="220" t="s">
        <v>28</v>
      </c>
      <c r="J330" s="220" t="s">
        <v>327</v>
      </c>
      <c r="K330" s="476">
        <v>40428480.0444</v>
      </c>
      <c r="L330" s="476">
        <v>4648307.67729</v>
      </c>
      <c r="M330" s="476" t="s">
        <v>592</v>
      </c>
      <c r="N330" s="483">
        <v>29.27</v>
      </c>
      <c r="O330" s="484">
        <v>11.25</v>
      </c>
      <c r="P330" s="485">
        <f t="shared" si="5"/>
        <v>329.2875</v>
      </c>
    </row>
    <row r="331" s="457" customFormat="1" customHeight="1" spans="1:16">
      <c r="A331" s="220" t="s">
        <v>13388</v>
      </c>
      <c r="B331" s="472" t="s">
        <v>13284</v>
      </c>
      <c r="C331" s="220">
        <v>50007</v>
      </c>
      <c r="D331" s="507">
        <v>150403104003004</v>
      </c>
      <c r="E331" s="473" t="s">
        <v>589</v>
      </c>
      <c r="F331" s="220" t="s">
        <v>13238</v>
      </c>
      <c r="G331" s="476" t="s">
        <v>700</v>
      </c>
      <c r="H331" s="220" t="s">
        <v>13241</v>
      </c>
      <c r="I331" s="220" t="s">
        <v>28</v>
      </c>
      <c r="J331" s="220" t="s">
        <v>327</v>
      </c>
      <c r="K331" s="476">
        <v>40428459.3317</v>
      </c>
      <c r="L331" s="476">
        <v>4648143.71172</v>
      </c>
      <c r="M331" s="476" t="s">
        <v>592</v>
      </c>
      <c r="N331" s="483">
        <v>0.849325337331334</v>
      </c>
      <c r="O331" s="484">
        <v>11.25</v>
      </c>
      <c r="P331" s="485">
        <f t="shared" si="5"/>
        <v>9.55491004497751</v>
      </c>
    </row>
    <row r="332" s="457" customFormat="1" customHeight="1" spans="1:16">
      <c r="A332" s="220" t="s">
        <v>13388</v>
      </c>
      <c r="B332" s="472" t="s">
        <v>13284</v>
      </c>
      <c r="C332" s="220">
        <v>50007</v>
      </c>
      <c r="D332" s="507">
        <v>150403104003004</v>
      </c>
      <c r="E332" s="473" t="s">
        <v>589</v>
      </c>
      <c r="F332" s="220" t="s">
        <v>13238</v>
      </c>
      <c r="G332" s="476" t="s">
        <v>352</v>
      </c>
      <c r="H332" s="220" t="s">
        <v>13241</v>
      </c>
      <c r="I332" s="220" t="s">
        <v>28</v>
      </c>
      <c r="J332" s="220" t="s">
        <v>327</v>
      </c>
      <c r="K332" s="476">
        <v>40428459.3317</v>
      </c>
      <c r="L332" s="476">
        <v>4648143.71172</v>
      </c>
      <c r="M332" s="476" t="s">
        <v>592</v>
      </c>
      <c r="N332" s="483">
        <v>12.65</v>
      </c>
      <c r="O332" s="484">
        <v>11.25</v>
      </c>
      <c r="P332" s="485">
        <f t="shared" si="5"/>
        <v>142.3125</v>
      </c>
    </row>
    <row r="333" s="457" customFormat="1" customHeight="1" spans="1:16">
      <c r="A333" s="220" t="s">
        <v>13388</v>
      </c>
      <c r="B333" s="472" t="s">
        <v>13284</v>
      </c>
      <c r="C333" s="220">
        <v>50007</v>
      </c>
      <c r="D333" s="507">
        <v>150403104003002</v>
      </c>
      <c r="E333" s="473" t="s">
        <v>589</v>
      </c>
      <c r="F333" s="220" t="s">
        <v>13238</v>
      </c>
      <c r="G333" s="476" t="s">
        <v>585</v>
      </c>
      <c r="H333" s="220" t="s">
        <v>13241</v>
      </c>
      <c r="I333" s="220" t="s">
        <v>28</v>
      </c>
      <c r="J333" s="220" t="s">
        <v>327</v>
      </c>
      <c r="K333" s="476">
        <v>40428405.4358</v>
      </c>
      <c r="L333" s="476">
        <v>4648491.83062</v>
      </c>
      <c r="M333" s="476" t="s">
        <v>592</v>
      </c>
      <c r="N333" s="483">
        <v>8.44563718140929</v>
      </c>
      <c r="O333" s="484">
        <v>11.25</v>
      </c>
      <c r="P333" s="485">
        <f t="shared" si="5"/>
        <v>95.0134182908546</v>
      </c>
    </row>
    <row r="334" s="457" customFormat="1" customHeight="1" spans="1:16">
      <c r="A334" s="220" t="s">
        <v>13388</v>
      </c>
      <c r="B334" s="472" t="s">
        <v>13284</v>
      </c>
      <c r="C334" s="220">
        <v>50007</v>
      </c>
      <c r="D334" s="507">
        <v>150403104003002</v>
      </c>
      <c r="E334" s="473" t="s">
        <v>589</v>
      </c>
      <c r="F334" s="220" t="s">
        <v>13238</v>
      </c>
      <c r="G334" s="476" t="s">
        <v>582</v>
      </c>
      <c r="H334" s="220" t="s">
        <v>13241</v>
      </c>
      <c r="I334" s="220" t="s">
        <v>28</v>
      </c>
      <c r="J334" s="220" t="s">
        <v>327</v>
      </c>
      <c r="K334" s="476">
        <v>40428364.8527</v>
      </c>
      <c r="L334" s="476">
        <v>4648566.16316</v>
      </c>
      <c r="M334" s="476" t="s">
        <v>592</v>
      </c>
      <c r="N334" s="483">
        <v>20.87</v>
      </c>
      <c r="O334" s="484">
        <v>11.25</v>
      </c>
      <c r="P334" s="485">
        <f t="shared" si="5"/>
        <v>234.7875</v>
      </c>
    </row>
    <row r="335" s="457" customFormat="1" customHeight="1" spans="1:16">
      <c r="A335" s="220" t="s">
        <v>13388</v>
      </c>
      <c r="B335" s="472" t="s">
        <v>13284</v>
      </c>
      <c r="C335" s="220">
        <v>50006</v>
      </c>
      <c r="D335" s="507">
        <v>150403104003006</v>
      </c>
      <c r="E335" s="473" t="s">
        <v>589</v>
      </c>
      <c r="F335" s="220" t="s">
        <v>13238</v>
      </c>
      <c r="G335" s="476" t="s">
        <v>646</v>
      </c>
      <c r="H335" s="220" t="s">
        <v>13241</v>
      </c>
      <c r="I335" s="220" t="s">
        <v>28</v>
      </c>
      <c r="J335" s="220" t="s">
        <v>327</v>
      </c>
      <c r="K335" s="476">
        <v>40429067.0783</v>
      </c>
      <c r="L335" s="476">
        <v>4648514.81917</v>
      </c>
      <c r="M335" s="476" t="s">
        <v>592</v>
      </c>
      <c r="N335" s="483">
        <v>2.2715892053973</v>
      </c>
      <c r="O335" s="484">
        <v>11.25</v>
      </c>
      <c r="P335" s="485">
        <f t="shared" si="5"/>
        <v>25.5553785607196</v>
      </c>
    </row>
    <row r="336" s="457" customFormat="1" customHeight="1" spans="1:16">
      <c r="A336" s="220" t="s">
        <v>13388</v>
      </c>
      <c r="B336" s="472" t="s">
        <v>13284</v>
      </c>
      <c r="C336" s="220">
        <v>50006</v>
      </c>
      <c r="D336" s="507">
        <v>150403104003005</v>
      </c>
      <c r="E336" s="473" t="s">
        <v>589</v>
      </c>
      <c r="F336" s="220" t="s">
        <v>13238</v>
      </c>
      <c r="G336" s="476" t="s">
        <v>604</v>
      </c>
      <c r="H336" s="220" t="s">
        <v>13241</v>
      </c>
      <c r="I336" s="220" t="s">
        <v>28</v>
      </c>
      <c r="J336" s="220" t="s">
        <v>327</v>
      </c>
      <c r="K336" s="476">
        <v>40428856.7327</v>
      </c>
      <c r="L336" s="476">
        <v>4648277.34445</v>
      </c>
      <c r="M336" s="476" t="s">
        <v>592</v>
      </c>
      <c r="N336" s="483">
        <v>143.47</v>
      </c>
      <c r="O336" s="484">
        <v>11.25</v>
      </c>
      <c r="P336" s="485">
        <f t="shared" si="5"/>
        <v>1614.0375</v>
      </c>
    </row>
    <row r="337" s="457" customFormat="1" customHeight="1" spans="1:16">
      <c r="A337" s="220" t="s">
        <v>13388</v>
      </c>
      <c r="B337" s="472" t="s">
        <v>13284</v>
      </c>
      <c r="C337" s="220">
        <v>50127</v>
      </c>
      <c r="D337" s="507">
        <v>150403104003006</v>
      </c>
      <c r="E337" s="473" t="s">
        <v>589</v>
      </c>
      <c r="F337" s="220" t="s">
        <v>13238</v>
      </c>
      <c r="G337" s="476" t="s">
        <v>698</v>
      </c>
      <c r="H337" s="220" t="s">
        <v>1101</v>
      </c>
      <c r="I337" s="220" t="s">
        <v>28</v>
      </c>
      <c r="J337" s="220" t="s">
        <v>29</v>
      </c>
      <c r="K337" s="476">
        <v>40429226.9488</v>
      </c>
      <c r="L337" s="476">
        <v>4648289.32685</v>
      </c>
      <c r="M337" s="476" t="s">
        <v>592</v>
      </c>
      <c r="N337" s="483">
        <v>0.876131934032984</v>
      </c>
      <c r="O337" s="484">
        <v>11.25</v>
      </c>
      <c r="P337" s="485">
        <f t="shared" si="5"/>
        <v>9.85648425787106</v>
      </c>
    </row>
    <row r="338" s="457" customFormat="1" customHeight="1" spans="1:16">
      <c r="A338" s="220" t="s">
        <v>13388</v>
      </c>
      <c r="B338" s="472" t="s">
        <v>13284</v>
      </c>
      <c r="C338" s="220">
        <v>50012</v>
      </c>
      <c r="D338" s="507">
        <v>150403104003006</v>
      </c>
      <c r="E338" s="473" t="s">
        <v>589</v>
      </c>
      <c r="F338" s="220" t="s">
        <v>13238</v>
      </c>
      <c r="G338" s="476" t="s">
        <v>413</v>
      </c>
      <c r="H338" s="220" t="s">
        <v>13241</v>
      </c>
      <c r="I338" s="220" t="s">
        <v>28</v>
      </c>
      <c r="J338" s="220" t="s">
        <v>327</v>
      </c>
      <c r="K338" s="476">
        <v>40429143.9245</v>
      </c>
      <c r="L338" s="476">
        <v>4648523.23624</v>
      </c>
      <c r="M338" s="476" t="s">
        <v>592</v>
      </c>
      <c r="N338" s="483">
        <v>0.852923538230885</v>
      </c>
      <c r="O338" s="484">
        <v>11.25</v>
      </c>
      <c r="P338" s="485">
        <f t="shared" si="5"/>
        <v>9.59538980509745</v>
      </c>
    </row>
    <row r="339" s="457" customFormat="1" customHeight="1" spans="1:16">
      <c r="A339" s="220" t="s">
        <v>13388</v>
      </c>
      <c r="B339" s="472" t="s">
        <v>13284</v>
      </c>
      <c r="C339" s="220">
        <v>50012</v>
      </c>
      <c r="D339" s="507">
        <v>150403104003004</v>
      </c>
      <c r="E339" s="473" t="s">
        <v>589</v>
      </c>
      <c r="F339" s="220" t="s">
        <v>13238</v>
      </c>
      <c r="G339" s="476" t="s">
        <v>683</v>
      </c>
      <c r="H339" s="220" t="s">
        <v>13241</v>
      </c>
      <c r="I339" s="220" t="s">
        <v>28</v>
      </c>
      <c r="J339" s="220" t="s">
        <v>327</v>
      </c>
      <c r="K339" s="476">
        <v>40428578.4651</v>
      </c>
      <c r="L339" s="476">
        <v>4648043.27673</v>
      </c>
      <c r="M339" s="476" t="s">
        <v>592</v>
      </c>
      <c r="N339" s="483">
        <v>3.56551724137931</v>
      </c>
      <c r="O339" s="484">
        <v>11.25</v>
      </c>
      <c r="P339" s="485">
        <f t="shared" si="5"/>
        <v>40.1120689655172</v>
      </c>
    </row>
    <row r="340" s="457" customFormat="1" customHeight="1" spans="1:16">
      <c r="A340" s="220" t="s">
        <v>13388</v>
      </c>
      <c r="B340" s="472" t="s">
        <v>13284</v>
      </c>
      <c r="C340" s="220">
        <v>50007</v>
      </c>
      <c r="D340" s="507">
        <v>150403104003006</v>
      </c>
      <c r="E340" s="473" t="s">
        <v>589</v>
      </c>
      <c r="F340" s="220" t="s">
        <v>13238</v>
      </c>
      <c r="G340" s="476" t="s">
        <v>603</v>
      </c>
      <c r="H340" s="220" t="s">
        <v>13241</v>
      </c>
      <c r="I340" s="220" t="s">
        <v>28</v>
      </c>
      <c r="J340" s="220" t="s">
        <v>327</v>
      </c>
      <c r="K340" s="476">
        <v>40429135.4102</v>
      </c>
      <c r="L340" s="476">
        <v>4648410.94287</v>
      </c>
      <c r="M340" s="476" t="s">
        <v>592</v>
      </c>
      <c r="N340" s="483">
        <v>41.48</v>
      </c>
      <c r="O340" s="484">
        <v>11.25</v>
      </c>
      <c r="P340" s="485">
        <f t="shared" si="5"/>
        <v>466.65</v>
      </c>
    </row>
    <row r="341" s="457" customFormat="1" customHeight="1" spans="1:16">
      <c r="A341" s="220" t="s">
        <v>13388</v>
      </c>
      <c r="B341" s="472" t="s">
        <v>13284</v>
      </c>
      <c r="C341" s="220">
        <v>50006</v>
      </c>
      <c r="D341" s="507">
        <v>150403104003005</v>
      </c>
      <c r="E341" s="473" t="s">
        <v>589</v>
      </c>
      <c r="F341" s="220" t="s">
        <v>13238</v>
      </c>
      <c r="G341" s="476" t="s">
        <v>384</v>
      </c>
      <c r="H341" s="220" t="s">
        <v>13241</v>
      </c>
      <c r="I341" s="220" t="s">
        <v>28</v>
      </c>
      <c r="J341" s="220" t="s">
        <v>327</v>
      </c>
      <c r="K341" s="476">
        <v>40428538.8797</v>
      </c>
      <c r="L341" s="476">
        <v>4648562.30611</v>
      </c>
      <c r="M341" s="476" t="s">
        <v>592</v>
      </c>
      <c r="N341" s="483">
        <v>3.97110944527736</v>
      </c>
      <c r="O341" s="484">
        <v>11.25</v>
      </c>
      <c r="P341" s="485">
        <f t="shared" si="5"/>
        <v>44.6749812593703</v>
      </c>
    </row>
    <row r="342" s="457" customFormat="1" customHeight="1" spans="1:16">
      <c r="A342" s="220" t="s">
        <v>13388</v>
      </c>
      <c r="B342" s="472" t="s">
        <v>13284</v>
      </c>
      <c r="C342" s="220">
        <v>50007</v>
      </c>
      <c r="D342" s="507">
        <v>150403104003005</v>
      </c>
      <c r="E342" s="473" t="s">
        <v>589</v>
      </c>
      <c r="F342" s="220" t="s">
        <v>13238</v>
      </c>
      <c r="G342" s="476" t="s">
        <v>1355</v>
      </c>
      <c r="H342" s="220" t="s">
        <v>13241</v>
      </c>
      <c r="I342" s="220" t="s">
        <v>28</v>
      </c>
      <c r="J342" s="220" t="s">
        <v>327</v>
      </c>
      <c r="K342" s="476">
        <v>40428904.5997</v>
      </c>
      <c r="L342" s="476">
        <v>4648373.62443</v>
      </c>
      <c r="M342" s="476" t="s">
        <v>592</v>
      </c>
      <c r="N342" s="483">
        <v>33.98</v>
      </c>
      <c r="O342" s="484">
        <v>11.25</v>
      </c>
      <c r="P342" s="485">
        <f t="shared" si="5"/>
        <v>382.275</v>
      </c>
    </row>
    <row r="343" s="457" customFormat="1" customHeight="1" spans="1:16">
      <c r="A343" s="220" t="s">
        <v>13388</v>
      </c>
      <c r="B343" s="472" t="s">
        <v>13284</v>
      </c>
      <c r="C343" s="220">
        <v>50007</v>
      </c>
      <c r="D343" s="507">
        <v>150403104003001</v>
      </c>
      <c r="E343" s="473" t="s">
        <v>589</v>
      </c>
      <c r="F343" s="220" t="s">
        <v>13238</v>
      </c>
      <c r="G343" s="476" t="s">
        <v>581</v>
      </c>
      <c r="H343" s="220" t="s">
        <v>13241</v>
      </c>
      <c r="I343" s="220" t="s">
        <v>28</v>
      </c>
      <c r="J343" s="220" t="s">
        <v>327</v>
      </c>
      <c r="K343" s="476">
        <v>40428410.7895</v>
      </c>
      <c r="L343" s="476">
        <v>4648608.49757</v>
      </c>
      <c r="M343" s="476" t="s">
        <v>592</v>
      </c>
      <c r="N343" s="483">
        <v>18.54</v>
      </c>
      <c r="O343" s="484">
        <v>11.25</v>
      </c>
      <c r="P343" s="485">
        <f t="shared" si="5"/>
        <v>208.575</v>
      </c>
    </row>
    <row r="344" s="457" customFormat="1" customHeight="1" spans="1:16">
      <c r="A344" s="220" t="s">
        <v>13388</v>
      </c>
      <c r="B344" s="472" t="s">
        <v>13284</v>
      </c>
      <c r="C344" s="220">
        <v>50007</v>
      </c>
      <c r="D344" s="507">
        <v>150403104003005</v>
      </c>
      <c r="E344" s="473" t="s">
        <v>589</v>
      </c>
      <c r="F344" s="220" t="s">
        <v>13238</v>
      </c>
      <c r="G344" s="476" t="s">
        <v>516</v>
      </c>
      <c r="H344" s="220" t="s">
        <v>13241</v>
      </c>
      <c r="I344" s="220" t="s">
        <v>28</v>
      </c>
      <c r="J344" s="220" t="s">
        <v>327</v>
      </c>
      <c r="K344" s="476">
        <v>40428710.3718</v>
      </c>
      <c r="L344" s="476">
        <v>4648480.5399</v>
      </c>
      <c r="M344" s="476" t="s">
        <v>592</v>
      </c>
      <c r="N344" s="483">
        <v>38.09</v>
      </c>
      <c r="O344" s="484">
        <v>11.25</v>
      </c>
      <c r="P344" s="485">
        <f t="shared" si="5"/>
        <v>428.5125</v>
      </c>
    </row>
    <row r="345" s="457" customFormat="1" customHeight="1" spans="1:16">
      <c r="A345" s="220" t="s">
        <v>13388</v>
      </c>
      <c r="B345" s="472" t="s">
        <v>13284</v>
      </c>
      <c r="C345" s="220">
        <v>50007</v>
      </c>
      <c r="D345" s="507">
        <v>150403104003005</v>
      </c>
      <c r="E345" s="473" t="s">
        <v>589</v>
      </c>
      <c r="F345" s="220" t="s">
        <v>13238</v>
      </c>
      <c r="G345" s="476" t="s">
        <v>1294</v>
      </c>
      <c r="H345" s="220" t="s">
        <v>13241</v>
      </c>
      <c r="I345" s="220" t="s">
        <v>28</v>
      </c>
      <c r="J345" s="220" t="s">
        <v>327</v>
      </c>
      <c r="K345" s="476">
        <v>40428593.4198</v>
      </c>
      <c r="L345" s="476">
        <v>4648574.28308</v>
      </c>
      <c r="M345" s="476" t="s">
        <v>592</v>
      </c>
      <c r="N345" s="483">
        <v>0.819460269865067</v>
      </c>
      <c r="O345" s="484">
        <v>11.25</v>
      </c>
      <c r="P345" s="485">
        <f t="shared" si="5"/>
        <v>9.21892803598201</v>
      </c>
    </row>
    <row r="346" s="457" customFormat="1" customHeight="1" spans="1:16">
      <c r="A346" s="220" t="s">
        <v>13388</v>
      </c>
      <c r="B346" s="472" t="s">
        <v>13284</v>
      </c>
      <c r="C346" s="220">
        <v>50006</v>
      </c>
      <c r="D346" s="507">
        <v>150403104003005</v>
      </c>
      <c r="E346" s="473" t="s">
        <v>589</v>
      </c>
      <c r="F346" s="220" t="s">
        <v>13238</v>
      </c>
      <c r="G346" s="476" t="s">
        <v>414</v>
      </c>
      <c r="H346" s="220" t="s">
        <v>13241</v>
      </c>
      <c r="I346" s="220" t="s">
        <v>28</v>
      </c>
      <c r="J346" s="220" t="s">
        <v>327</v>
      </c>
      <c r="K346" s="476">
        <v>40428649.5126</v>
      </c>
      <c r="L346" s="476">
        <v>4648454.56499</v>
      </c>
      <c r="M346" s="476" t="s">
        <v>592</v>
      </c>
      <c r="N346" s="483">
        <v>3.35271364317841</v>
      </c>
      <c r="O346" s="484">
        <v>11.25</v>
      </c>
      <c r="P346" s="485">
        <f t="shared" si="5"/>
        <v>37.7180284857571</v>
      </c>
    </row>
    <row r="347" s="457" customFormat="1" customHeight="1" spans="1:16">
      <c r="A347" s="220" t="s">
        <v>13388</v>
      </c>
      <c r="B347" s="472" t="s">
        <v>13284</v>
      </c>
      <c r="C347" s="220">
        <v>50006</v>
      </c>
      <c r="D347" s="507">
        <v>150403104003006</v>
      </c>
      <c r="E347" s="473" t="s">
        <v>589</v>
      </c>
      <c r="F347" s="220" t="s">
        <v>13238</v>
      </c>
      <c r="G347" s="476" t="s">
        <v>416</v>
      </c>
      <c r="H347" s="220" t="s">
        <v>13241</v>
      </c>
      <c r="I347" s="220" t="s">
        <v>28</v>
      </c>
      <c r="J347" s="220" t="s">
        <v>327</v>
      </c>
      <c r="K347" s="476">
        <v>40429200.9723</v>
      </c>
      <c r="L347" s="476">
        <v>4648375.94397</v>
      </c>
      <c r="M347" s="476" t="s">
        <v>592</v>
      </c>
      <c r="N347" s="483">
        <v>1.52776611694153</v>
      </c>
      <c r="O347" s="484">
        <v>11.25</v>
      </c>
      <c r="P347" s="485">
        <f t="shared" si="5"/>
        <v>17.1873688155922</v>
      </c>
    </row>
    <row r="348" s="457" customFormat="1" customHeight="1" spans="1:16">
      <c r="A348" s="220" t="s">
        <v>13388</v>
      </c>
      <c r="B348" s="472" t="s">
        <v>13284</v>
      </c>
      <c r="C348" s="220">
        <v>50127</v>
      </c>
      <c r="D348" s="507">
        <v>150403104003001</v>
      </c>
      <c r="E348" s="473" t="s">
        <v>589</v>
      </c>
      <c r="F348" s="220" t="s">
        <v>13238</v>
      </c>
      <c r="G348" s="476" t="s">
        <v>401</v>
      </c>
      <c r="H348" s="220" t="s">
        <v>13241</v>
      </c>
      <c r="I348" s="220" t="s">
        <v>28</v>
      </c>
      <c r="J348" s="220" t="s">
        <v>327</v>
      </c>
      <c r="K348" s="476">
        <v>40428364.8683</v>
      </c>
      <c r="L348" s="476">
        <v>4648708.5204</v>
      </c>
      <c r="M348" s="476" t="s">
        <v>592</v>
      </c>
      <c r="N348" s="483">
        <v>6.16115442278861</v>
      </c>
      <c r="O348" s="484">
        <v>11.25</v>
      </c>
      <c r="P348" s="485">
        <f t="shared" si="5"/>
        <v>69.3129872563718</v>
      </c>
    </row>
    <row r="349" s="457" customFormat="1" customHeight="1" spans="1:16">
      <c r="A349" s="220" t="s">
        <v>13388</v>
      </c>
      <c r="B349" s="472" t="s">
        <v>13284</v>
      </c>
      <c r="C349" s="220">
        <v>50012</v>
      </c>
      <c r="D349" s="507">
        <v>150403104003006</v>
      </c>
      <c r="E349" s="473" t="s">
        <v>589</v>
      </c>
      <c r="F349" s="220" t="s">
        <v>13238</v>
      </c>
      <c r="G349" s="476" t="s">
        <v>415</v>
      </c>
      <c r="H349" s="220" t="s">
        <v>1101</v>
      </c>
      <c r="I349" s="220" t="s">
        <v>28</v>
      </c>
      <c r="J349" s="220" t="s">
        <v>29</v>
      </c>
      <c r="K349" s="476">
        <v>40429175.8956</v>
      </c>
      <c r="L349" s="476">
        <v>4648450.26823</v>
      </c>
      <c r="M349" s="476" t="s">
        <v>592</v>
      </c>
      <c r="N349" s="483">
        <v>1.15949025487256</v>
      </c>
      <c r="O349" s="484">
        <v>11.25</v>
      </c>
      <c r="P349" s="485">
        <f t="shared" si="5"/>
        <v>13.0442653673163</v>
      </c>
    </row>
    <row r="350" s="457" customFormat="1" customHeight="1" spans="1:16">
      <c r="A350" s="220" t="s">
        <v>13388</v>
      </c>
      <c r="B350" s="472" t="s">
        <v>13284</v>
      </c>
      <c r="C350" s="220">
        <v>50012</v>
      </c>
      <c r="D350" s="507">
        <v>150403104003001</v>
      </c>
      <c r="E350" s="473" t="s">
        <v>589</v>
      </c>
      <c r="F350" s="220" t="s">
        <v>13238</v>
      </c>
      <c r="G350" s="476" t="s">
        <v>407</v>
      </c>
      <c r="H350" s="220" t="s">
        <v>13241</v>
      </c>
      <c r="I350" s="220" t="s">
        <v>28</v>
      </c>
      <c r="J350" s="220" t="s">
        <v>327</v>
      </c>
      <c r="K350" s="476">
        <v>40428308.9446</v>
      </c>
      <c r="L350" s="476">
        <v>4648648.65141</v>
      </c>
      <c r="M350" s="476" t="s">
        <v>592</v>
      </c>
      <c r="N350" s="483">
        <v>1.41059970014993</v>
      </c>
      <c r="O350" s="484">
        <v>11.25</v>
      </c>
      <c r="P350" s="485">
        <f t="shared" si="5"/>
        <v>15.8692466266867</v>
      </c>
    </row>
    <row r="351" s="457" customFormat="1" customHeight="1" spans="1:16">
      <c r="A351" s="220" t="s">
        <v>13388</v>
      </c>
      <c r="B351" s="472" t="s">
        <v>13284</v>
      </c>
      <c r="C351" s="220">
        <v>50007</v>
      </c>
      <c r="D351" s="507">
        <v>150403104003006</v>
      </c>
      <c r="E351" s="473" t="s">
        <v>589</v>
      </c>
      <c r="F351" s="220" t="s">
        <v>13238</v>
      </c>
      <c r="G351" s="476" t="s">
        <v>602</v>
      </c>
      <c r="H351" s="220" t="s">
        <v>1101</v>
      </c>
      <c r="I351" s="220" t="s">
        <v>28</v>
      </c>
      <c r="J351" s="220" t="s">
        <v>29</v>
      </c>
      <c r="K351" s="476">
        <v>40429262.5705</v>
      </c>
      <c r="L351" s="476">
        <v>4648443.97581</v>
      </c>
      <c r="M351" s="476" t="s">
        <v>592</v>
      </c>
      <c r="N351" s="483">
        <v>63.52</v>
      </c>
      <c r="O351" s="484">
        <v>11.25</v>
      </c>
      <c r="P351" s="485">
        <f t="shared" si="5"/>
        <v>714.6</v>
      </c>
    </row>
    <row r="352" s="457" customFormat="1" customHeight="1" spans="1:16">
      <c r="A352" s="220"/>
      <c r="B352" s="472" t="s">
        <v>3</v>
      </c>
      <c r="C352" s="220"/>
      <c r="D352" s="221"/>
      <c r="E352" s="473" t="s">
        <v>589</v>
      </c>
      <c r="F352" s="220" t="s">
        <v>13239</v>
      </c>
      <c r="G352" s="220"/>
      <c r="H352" s="220"/>
      <c r="I352" s="220"/>
      <c r="J352" s="220"/>
      <c r="K352" s="522"/>
      <c r="L352" s="522"/>
      <c r="M352" s="220"/>
      <c r="N352" s="484"/>
      <c r="O352" s="484"/>
      <c r="P352" s="485"/>
    </row>
    <row r="353" s="457" customFormat="1" customHeight="1" spans="1:16">
      <c r="A353" s="220" t="s">
        <v>13389</v>
      </c>
      <c r="B353" s="472" t="s">
        <v>13390</v>
      </c>
      <c r="C353" s="220" t="s">
        <v>1220</v>
      </c>
      <c r="D353" s="221" t="s">
        <v>13391</v>
      </c>
      <c r="E353" s="473" t="s">
        <v>589</v>
      </c>
      <c r="F353" s="220" t="s">
        <v>13239</v>
      </c>
      <c r="G353" s="221" t="s">
        <v>1660</v>
      </c>
      <c r="H353" s="220" t="s">
        <v>1101</v>
      </c>
      <c r="I353" s="220" t="s">
        <v>28</v>
      </c>
      <c r="J353" s="220" t="s">
        <v>29</v>
      </c>
      <c r="K353" s="513">
        <v>40433580.7105</v>
      </c>
      <c r="L353" s="513">
        <v>4644669.70714</v>
      </c>
      <c r="M353" s="476" t="s">
        <v>592</v>
      </c>
      <c r="N353" s="484">
        <v>0.86</v>
      </c>
      <c r="O353" s="484">
        <v>11.25</v>
      </c>
      <c r="P353" s="485">
        <f>N353*11.25</f>
        <v>9.675</v>
      </c>
    </row>
    <row r="354" s="457" customFormat="1" customHeight="1" spans="1:16">
      <c r="A354" s="220"/>
      <c r="B354" s="472" t="s">
        <v>3</v>
      </c>
      <c r="C354" s="220"/>
      <c r="D354" s="221"/>
      <c r="E354" s="473" t="s">
        <v>589</v>
      </c>
      <c r="F354" s="220" t="s">
        <v>13240</v>
      </c>
      <c r="G354" s="221"/>
      <c r="H354" s="220"/>
      <c r="I354" s="220"/>
      <c r="J354" s="220"/>
      <c r="K354" s="220"/>
      <c r="L354" s="220"/>
      <c r="M354" s="220"/>
      <c r="N354" s="484"/>
      <c r="O354" s="484"/>
      <c r="P354" s="485"/>
    </row>
    <row r="355" s="457" customFormat="1" customHeight="1" spans="1:16">
      <c r="A355" s="220" t="s">
        <v>13389</v>
      </c>
      <c r="B355" s="472" t="s">
        <v>13390</v>
      </c>
      <c r="C355" s="220" t="s">
        <v>1220</v>
      </c>
      <c r="D355" s="221" t="s">
        <v>13392</v>
      </c>
      <c r="E355" s="473" t="s">
        <v>589</v>
      </c>
      <c r="F355" s="220" t="s">
        <v>13240</v>
      </c>
      <c r="G355" s="221" t="s">
        <v>13289</v>
      </c>
      <c r="H355" s="220" t="s">
        <v>1101</v>
      </c>
      <c r="I355" s="220" t="s">
        <v>28</v>
      </c>
      <c r="J355" s="220" t="s">
        <v>29</v>
      </c>
      <c r="K355" s="513">
        <v>40433761.5512</v>
      </c>
      <c r="L355" s="513">
        <v>4644755.09626</v>
      </c>
      <c r="M355" s="476" t="s">
        <v>592</v>
      </c>
      <c r="N355" s="484">
        <v>0.9</v>
      </c>
      <c r="O355" s="484">
        <v>11.25</v>
      </c>
      <c r="P355" s="485">
        <f>N355*11.25</f>
        <v>10.125</v>
      </c>
    </row>
    <row r="356" s="457" customFormat="1" customHeight="1" spans="1:16">
      <c r="A356" s="478"/>
      <c r="B356" s="514" t="s">
        <v>3</v>
      </c>
      <c r="C356" s="478"/>
      <c r="D356" s="515"/>
      <c r="E356" s="516"/>
      <c r="F356" s="478"/>
      <c r="G356" s="478"/>
      <c r="H356" s="478"/>
      <c r="I356" s="478"/>
      <c r="J356" s="478"/>
      <c r="K356" s="523"/>
      <c r="L356" s="523"/>
      <c r="M356" s="478"/>
      <c r="N356" s="524"/>
      <c r="O356" s="524"/>
      <c r="P356" s="525"/>
    </row>
    <row r="357" s="457" customFormat="1" customHeight="1" spans="1:16">
      <c r="A357" s="478"/>
      <c r="B357" s="514" t="s">
        <v>3</v>
      </c>
      <c r="C357" s="478"/>
      <c r="D357" s="515"/>
      <c r="E357" s="516"/>
      <c r="F357" s="478"/>
      <c r="G357" s="478"/>
      <c r="H357" s="478"/>
      <c r="I357" s="478"/>
      <c r="J357" s="478"/>
      <c r="K357" s="523"/>
      <c r="L357" s="523"/>
      <c r="M357" s="478"/>
      <c r="N357" s="524"/>
      <c r="O357" s="524"/>
      <c r="P357" s="525"/>
    </row>
    <row r="358" s="457" customFormat="1" customHeight="1" spans="1:16">
      <c r="A358" s="517"/>
      <c r="B358" s="518" t="s">
        <v>3</v>
      </c>
      <c r="C358" s="517"/>
      <c r="D358" s="518"/>
      <c r="E358" s="519"/>
      <c r="F358" s="517"/>
      <c r="G358" s="517"/>
      <c r="H358" s="517"/>
      <c r="I358" s="517"/>
      <c r="J358" s="517"/>
      <c r="K358" s="526"/>
      <c r="L358" s="526"/>
      <c r="M358" s="517"/>
      <c r="N358" s="527"/>
      <c r="O358" s="527"/>
      <c r="P358" s="528"/>
    </row>
    <row r="359" s="457" customFormat="1" customHeight="1" spans="1:16">
      <c r="A359" s="517"/>
      <c r="B359" s="520" t="s">
        <v>3</v>
      </c>
      <c r="C359" s="517"/>
      <c r="D359" s="518"/>
      <c r="E359" s="519"/>
      <c r="F359" s="517"/>
      <c r="G359" s="517"/>
      <c r="H359" s="517"/>
      <c r="I359" s="517"/>
      <c r="J359" s="517"/>
      <c r="K359" s="526"/>
      <c r="L359" s="526"/>
      <c r="M359" s="517"/>
      <c r="N359" s="527"/>
      <c r="O359" s="527"/>
      <c r="P359" s="528"/>
    </row>
    <row r="360" s="457" customFormat="1" customHeight="1" spans="1:16">
      <c r="A360" s="478"/>
      <c r="B360" s="514" t="s">
        <v>3</v>
      </c>
      <c r="C360" s="521"/>
      <c r="D360" s="515"/>
      <c r="E360" s="516"/>
      <c r="F360" s="478"/>
      <c r="G360" s="478"/>
      <c r="H360" s="478"/>
      <c r="I360" s="478"/>
      <c r="J360" s="478"/>
      <c r="K360" s="523"/>
      <c r="L360" s="523"/>
      <c r="M360" s="478"/>
      <c r="N360" s="524"/>
      <c r="O360" s="524"/>
      <c r="P360" s="525"/>
    </row>
    <row r="361" s="457" customFormat="1" customHeight="1" spans="1:16">
      <c r="A361" s="478"/>
      <c r="B361" s="514" t="s">
        <v>3</v>
      </c>
      <c r="C361" s="521"/>
      <c r="D361" s="515"/>
      <c r="E361" s="516"/>
      <c r="F361" s="478"/>
      <c r="G361" s="478"/>
      <c r="H361" s="478"/>
      <c r="I361" s="478"/>
      <c r="J361" s="478"/>
      <c r="K361" s="523"/>
      <c r="L361" s="523"/>
      <c r="M361" s="478"/>
      <c r="N361" s="524"/>
      <c r="O361" s="524"/>
      <c r="P361" s="525"/>
    </row>
    <row r="362" s="457" customFormat="1" customHeight="1" spans="1:16">
      <c r="A362" s="478"/>
      <c r="B362" s="515" t="s">
        <v>3</v>
      </c>
      <c r="C362" s="521"/>
      <c r="D362" s="515"/>
      <c r="E362" s="516"/>
      <c r="F362" s="478"/>
      <c r="G362" s="478"/>
      <c r="H362" s="478"/>
      <c r="I362" s="478"/>
      <c r="J362" s="478"/>
      <c r="K362" s="523"/>
      <c r="L362" s="523"/>
      <c r="M362" s="478"/>
      <c r="N362" s="524"/>
      <c r="O362" s="524"/>
      <c r="P362" s="525"/>
    </row>
    <row r="363" s="457" customFormat="1" customHeight="1" spans="1:16">
      <c r="A363" s="517"/>
      <c r="B363" s="520" t="s">
        <v>3</v>
      </c>
      <c r="C363" s="517"/>
      <c r="D363" s="518"/>
      <c r="E363" s="519"/>
      <c r="F363" s="517"/>
      <c r="G363" s="517"/>
      <c r="H363" s="517"/>
      <c r="I363" s="517"/>
      <c r="J363" s="517"/>
      <c r="K363" s="526"/>
      <c r="L363" s="526"/>
      <c r="M363" s="517"/>
      <c r="N363" s="527"/>
      <c r="O363" s="527"/>
      <c r="P363" s="528"/>
    </row>
    <row r="364" s="457" customFormat="1" customHeight="1" spans="1:16">
      <c r="A364" s="478"/>
      <c r="B364" s="514" t="s">
        <v>3</v>
      </c>
      <c r="C364" s="478"/>
      <c r="D364" s="515"/>
      <c r="E364" s="516"/>
      <c r="F364" s="478"/>
      <c r="G364" s="478"/>
      <c r="H364" s="478"/>
      <c r="I364" s="478"/>
      <c r="J364" s="478"/>
      <c r="K364" s="523"/>
      <c r="L364" s="523"/>
      <c r="M364" s="478"/>
      <c r="N364" s="524"/>
      <c r="O364" s="524"/>
      <c r="P364" s="525"/>
    </row>
    <row r="365" s="457" customFormat="1" customHeight="1" spans="1:16">
      <c r="A365" s="478"/>
      <c r="B365" s="514" t="s">
        <v>3</v>
      </c>
      <c r="C365" s="478"/>
      <c r="D365" s="515"/>
      <c r="E365" s="516"/>
      <c r="F365" s="478"/>
      <c r="G365" s="478"/>
      <c r="H365" s="478"/>
      <c r="I365" s="478"/>
      <c r="J365" s="478"/>
      <c r="K365" s="523"/>
      <c r="L365" s="523"/>
      <c r="M365" s="478"/>
      <c r="N365" s="524"/>
      <c r="O365" s="524"/>
      <c r="P365" s="525"/>
    </row>
    <row r="366" s="457" customFormat="1" customHeight="1" spans="1:16">
      <c r="A366" s="478"/>
      <c r="B366" s="514" t="s">
        <v>3</v>
      </c>
      <c r="C366" s="478"/>
      <c r="D366" s="515"/>
      <c r="E366" s="516"/>
      <c r="F366" s="478"/>
      <c r="G366" s="478"/>
      <c r="H366" s="478"/>
      <c r="I366" s="478"/>
      <c r="J366" s="478"/>
      <c r="K366" s="523"/>
      <c r="L366" s="523"/>
      <c r="M366" s="478"/>
      <c r="N366" s="524"/>
      <c r="O366" s="524"/>
      <c r="P366" s="525"/>
    </row>
    <row r="367" s="457" customFormat="1" customHeight="1" spans="1:16">
      <c r="A367" s="478"/>
      <c r="B367" s="515" t="s">
        <v>3</v>
      </c>
      <c r="C367" s="478"/>
      <c r="D367" s="515"/>
      <c r="E367" s="516"/>
      <c r="F367" s="478"/>
      <c r="G367" s="478"/>
      <c r="H367" s="478"/>
      <c r="I367" s="478"/>
      <c r="J367" s="478"/>
      <c r="K367" s="523"/>
      <c r="L367" s="523"/>
      <c r="M367" s="478"/>
      <c r="N367" s="524"/>
      <c r="O367" s="524"/>
      <c r="P367" s="525"/>
    </row>
    <row r="368" s="457" customFormat="1" customHeight="1" spans="1:16">
      <c r="A368" s="478"/>
      <c r="B368" s="515" t="s">
        <v>3</v>
      </c>
      <c r="C368" s="478"/>
      <c r="D368" s="515"/>
      <c r="E368" s="516"/>
      <c r="F368" s="478"/>
      <c r="G368" s="478"/>
      <c r="H368" s="478"/>
      <c r="I368" s="478"/>
      <c r="J368" s="478"/>
      <c r="K368" s="523"/>
      <c r="L368" s="523"/>
      <c r="M368" s="478"/>
      <c r="N368" s="524"/>
      <c r="O368" s="524"/>
      <c r="P368" s="525"/>
    </row>
    <row r="369" s="457" customFormat="1" customHeight="1" spans="1:16">
      <c r="A369" s="478"/>
      <c r="B369" s="515" t="s">
        <v>3</v>
      </c>
      <c r="C369" s="478"/>
      <c r="D369" s="515"/>
      <c r="E369" s="516"/>
      <c r="F369" s="478"/>
      <c r="G369" s="478"/>
      <c r="H369" s="478"/>
      <c r="I369" s="478"/>
      <c r="J369" s="478"/>
      <c r="K369" s="523"/>
      <c r="L369" s="523"/>
      <c r="M369" s="478"/>
      <c r="N369" s="524"/>
      <c r="O369" s="524"/>
      <c r="P369" s="525"/>
    </row>
    <row r="370" s="457" customFormat="1" customHeight="1" spans="1:16">
      <c r="A370" s="478"/>
      <c r="B370" s="515" t="s">
        <v>3</v>
      </c>
      <c r="C370" s="478"/>
      <c r="D370" s="515"/>
      <c r="E370" s="516"/>
      <c r="F370" s="478"/>
      <c r="G370" s="478"/>
      <c r="H370" s="478"/>
      <c r="I370" s="478"/>
      <c r="J370" s="478"/>
      <c r="K370" s="523"/>
      <c r="L370" s="523"/>
      <c r="M370" s="478"/>
      <c r="N370" s="524"/>
      <c r="O370" s="524"/>
      <c r="P370" s="525"/>
    </row>
    <row r="371" s="457" customFormat="1" customHeight="1" spans="1:16">
      <c r="A371" s="478"/>
      <c r="B371" s="514" t="s">
        <v>3</v>
      </c>
      <c r="C371" s="478"/>
      <c r="D371" s="515"/>
      <c r="E371" s="516"/>
      <c r="F371" s="478"/>
      <c r="G371" s="478"/>
      <c r="H371" s="478"/>
      <c r="I371" s="478"/>
      <c r="J371" s="478"/>
      <c r="K371" s="523"/>
      <c r="L371" s="523"/>
      <c r="M371" s="478"/>
      <c r="N371" s="524"/>
      <c r="O371" s="524"/>
      <c r="P371" s="525"/>
    </row>
    <row r="372" s="457" customFormat="1" customHeight="1" spans="1:16">
      <c r="A372" s="478"/>
      <c r="B372" s="514" t="s">
        <v>3</v>
      </c>
      <c r="C372" s="478"/>
      <c r="D372" s="515"/>
      <c r="E372" s="516"/>
      <c r="F372" s="478"/>
      <c r="G372" s="478"/>
      <c r="H372" s="478"/>
      <c r="I372" s="478"/>
      <c r="J372" s="478"/>
      <c r="K372" s="523"/>
      <c r="L372" s="523"/>
      <c r="M372" s="478"/>
      <c r="N372" s="524"/>
      <c r="O372" s="524"/>
      <c r="P372" s="525"/>
    </row>
    <row r="373" s="457" customFormat="1" customHeight="1" spans="1:16">
      <c r="A373" s="478"/>
      <c r="B373" s="514" t="s">
        <v>3</v>
      </c>
      <c r="C373" s="478"/>
      <c r="D373" s="515"/>
      <c r="E373" s="516"/>
      <c r="F373" s="478"/>
      <c r="G373" s="478"/>
      <c r="H373" s="478"/>
      <c r="I373" s="478"/>
      <c r="J373" s="478"/>
      <c r="K373" s="523"/>
      <c r="L373" s="523"/>
      <c r="M373" s="478"/>
      <c r="N373" s="524"/>
      <c r="O373" s="524"/>
      <c r="P373" s="525"/>
    </row>
    <row r="374" s="457" customFormat="1" customHeight="1" spans="1:16">
      <c r="A374" s="478"/>
      <c r="B374" s="514" t="s">
        <v>3</v>
      </c>
      <c r="C374" s="478"/>
      <c r="D374" s="515"/>
      <c r="E374" s="516"/>
      <c r="F374" s="478"/>
      <c r="G374" s="478"/>
      <c r="H374" s="478"/>
      <c r="I374" s="478"/>
      <c r="J374" s="478"/>
      <c r="K374" s="523"/>
      <c r="L374" s="523"/>
      <c r="M374" s="478"/>
      <c r="N374" s="524"/>
      <c r="O374" s="524"/>
      <c r="P374" s="525"/>
    </row>
    <row r="375" s="457" customFormat="1" customHeight="1" spans="1:16">
      <c r="A375" s="478"/>
      <c r="B375" s="514" t="s">
        <v>3</v>
      </c>
      <c r="C375" s="478"/>
      <c r="D375" s="515"/>
      <c r="E375" s="516"/>
      <c r="F375" s="478"/>
      <c r="G375" s="478"/>
      <c r="H375" s="478"/>
      <c r="I375" s="478"/>
      <c r="J375" s="478"/>
      <c r="K375" s="523"/>
      <c r="L375" s="523"/>
      <c r="M375" s="478"/>
      <c r="N375" s="524"/>
      <c r="O375" s="524"/>
      <c r="P375" s="525"/>
    </row>
    <row r="376" s="457" customFormat="1" customHeight="1" spans="1:16">
      <c r="A376" s="478"/>
      <c r="B376" s="514" t="s">
        <v>3</v>
      </c>
      <c r="C376" s="478"/>
      <c r="D376" s="515"/>
      <c r="E376" s="516"/>
      <c r="F376" s="478"/>
      <c r="G376" s="478"/>
      <c r="H376" s="478"/>
      <c r="I376" s="478"/>
      <c r="J376" s="478"/>
      <c r="K376" s="523"/>
      <c r="L376" s="523"/>
      <c r="M376" s="478"/>
      <c r="N376" s="524"/>
      <c r="O376" s="524"/>
      <c r="P376" s="525"/>
    </row>
    <row r="377" s="457" customFormat="1" customHeight="1" spans="1:16">
      <c r="A377" s="478"/>
      <c r="B377" s="514" t="s">
        <v>3</v>
      </c>
      <c r="C377" s="478"/>
      <c r="D377" s="515"/>
      <c r="E377" s="516"/>
      <c r="F377" s="478"/>
      <c r="G377" s="478"/>
      <c r="H377" s="478"/>
      <c r="I377" s="478"/>
      <c r="J377" s="478"/>
      <c r="K377" s="523"/>
      <c r="L377" s="523"/>
      <c r="M377" s="478"/>
      <c r="N377" s="524"/>
      <c r="O377" s="524"/>
      <c r="P377" s="525"/>
    </row>
    <row r="378" s="457" customFormat="1" customHeight="1" spans="1:16">
      <c r="A378" s="478"/>
      <c r="B378" s="514" t="s">
        <v>3</v>
      </c>
      <c r="C378" s="478"/>
      <c r="D378" s="515"/>
      <c r="E378" s="516"/>
      <c r="F378" s="478"/>
      <c r="G378" s="478"/>
      <c r="H378" s="478"/>
      <c r="I378" s="478"/>
      <c r="J378" s="478"/>
      <c r="K378" s="523"/>
      <c r="L378" s="523"/>
      <c r="M378" s="478"/>
      <c r="N378" s="524"/>
      <c r="O378" s="524"/>
      <c r="P378" s="525"/>
    </row>
    <row r="379" s="457" customFormat="1" customHeight="1" spans="1:16">
      <c r="A379" s="478"/>
      <c r="B379" s="514" t="s">
        <v>3</v>
      </c>
      <c r="C379" s="478"/>
      <c r="D379" s="515"/>
      <c r="E379" s="516"/>
      <c r="F379" s="478"/>
      <c r="G379" s="478"/>
      <c r="H379" s="478"/>
      <c r="I379" s="478"/>
      <c r="J379" s="478"/>
      <c r="K379" s="523"/>
      <c r="L379" s="523"/>
      <c r="M379" s="478"/>
      <c r="N379" s="524"/>
      <c r="O379" s="524"/>
      <c r="P379" s="525"/>
    </row>
    <row r="380" s="457" customFormat="1" customHeight="1" spans="1:16">
      <c r="A380" s="478"/>
      <c r="B380" s="514" t="s">
        <v>3</v>
      </c>
      <c r="C380" s="478"/>
      <c r="D380" s="515"/>
      <c r="E380" s="516"/>
      <c r="F380" s="478"/>
      <c r="G380" s="478"/>
      <c r="H380" s="478"/>
      <c r="I380" s="478"/>
      <c r="J380" s="478"/>
      <c r="K380" s="523"/>
      <c r="L380" s="523"/>
      <c r="M380" s="478"/>
      <c r="N380" s="524"/>
      <c r="O380" s="524"/>
      <c r="P380" s="525"/>
    </row>
    <row r="381" s="457" customFormat="1" customHeight="1" spans="1:16">
      <c r="A381" s="478"/>
      <c r="B381" s="514" t="s">
        <v>3</v>
      </c>
      <c r="C381" s="478"/>
      <c r="D381" s="515"/>
      <c r="E381" s="516"/>
      <c r="F381" s="478"/>
      <c r="G381" s="478"/>
      <c r="H381" s="478"/>
      <c r="I381" s="478"/>
      <c r="J381" s="478"/>
      <c r="K381" s="523"/>
      <c r="L381" s="523"/>
      <c r="M381" s="478"/>
      <c r="N381" s="524"/>
      <c r="O381" s="524"/>
      <c r="P381" s="525"/>
    </row>
    <row r="382" s="457" customFormat="1" customHeight="1" spans="1:16">
      <c r="A382" s="478"/>
      <c r="B382" s="514" t="s">
        <v>3</v>
      </c>
      <c r="C382" s="478"/>
      <c r="D382" s="515"/>
      <c r="E382" s="516"/>
      <c r="F382" s="478"/>
      <c r="G382" s="478"/>
      <c r="H382" s="478"/>
      <c r="I382" s="478"/>
      <c r="J382" s="478"/>
      <c r="K382" s="523"/>
      <c r="L382" s="523"/>
      <c r="M382" s="478"/>
      <c r="N382" s="524"/>
      <c r="O382" s="524"/>
      <c r="P382" s="525"/>
    </row>
    <row r="383" s="457" customFormat="1" customHeight="1" spans="1:16">
      <c r="A383" s="478"/>
      <c r="B383" s="514" t="s">
        <v>3</v>
      </c>
      <c r="C383" s="478"/>
      <c r="D383" s="515"/>
      <c r="E383" s="516"/>
      <c r="F383" s="478"/>
      <c r="G383" s="478"/>
      <c r="H383" s="478"/>
      <c r="I383" s="478"/>
      <c r="J383" s="478"/>
      <c r="K383" s="523"/>
      <c r="L383" s="523"/>
      <c r="M383" s="478"/>
      <c r="N383" s="524"/>
      <c r="O383" s="524"/>
      <c r="P383" s="525"/>
    </row>
    <row r="384" s="457" customFormat="1" customHeight="1" spans="1:16">
      <c r="A384" s="478"/>
      <c r="B384" s="514" t="s">
        <v>3</v>
      </c>
      <c r="C384" s="478"/>
      <c r="D384" s="515"/>
      <c r="E384" s="516"/>
      <c r="F384" s="478"/>
      <c r="G384" s="478"/>
      <c r="H384" s="478"/>
      <c r="I384" s="478"/>
      <c r="J384" s="478"/>
      <c r="K384" s="523"/>
      <c r="L384" s="523"/>
      <c r="M384" s="478"/>
      <c r="N384" s="524"/>
      <c r="O384" s="524"/>
      <c r="P384" s="525"/>
    </row>
    <row r="385" s="457" customFormat="1" customHeight="1" spans="1:16">
      <c r="A385" s="478"/>
      <c r="B385" s="514" t="s">
        <v>3</v>
      </c>
      <c r="C385" s="478"/>
      <c r="D385" s="515"/>
      <c r="E385" s="516"/>
      <c r="F385" s="478"/>
      <c r="G385" s="478"/>
      <c r="H385" s="478"/>
      <c r="I385" s="478"/>
      <c r="J385" s="478"/>
      <c r="K385" s="523"/>
      <c r="L385" s="523"/>
      <c r="M385" s="478"/>
      <c r="N385" s="524"/>
      <c r="O385" s="524"/>
      <c r="P385" s="525"/>
    </row>
    <row r="386" s="457" customFormat="1" customHeight="1" spans="1:16">
      <c r="A386" s="478"/>
      <c r="B386" s="514" t="s">
        <v>3</v>
      </c>
      <c r="C386" s="478"/>
      <c r="D386" s="515"/>
      <c r="E386" s="516"/>
      <c r="F386" s="478"/>
      <c r="G386" s="478"/>
      <c r="H386" s="478"/>
      <c r="I386" s="478"/>
      <c r="J386" s="478"/>
      <c r="K386" s="523"/>
      <c r="L386" s="523"/>
      <c r="M386" s="478"/>
      <c r="N386" s="524"/>
      <c r="O386" s="524"/>
      <c r="P386" s="525"/>
    </row>
    <row r="387" s="457" customFormat="1" customHeight="1" spans="1:16">
      <c r="A387" s="478"/>
      <c r="B387" s="514" t="s">
        <v>3</v>
      </c>
      <c r="C387" s="478"/>
      <c r="D387" s="515"/>
      <c r="E387" s="516"/>
      <c r="F387" s="478"/>
      <c r="G387" s="478"/>
      <c r="H387" s="478"/>
      <c r="I387" s="478"/>
      <c r="J387" s="478"/>
      <c r="K387" s="523"/>
      <c r="L387" s="523"/>
      <c r="M387" s="478"/>
      <c r="N387" s="524"/>
      <c r="O387" s="524"/>
      <c r="P387" s="525"/>
    </row>
    <row r="388" s="457" customFormat="1" customHeight="1" spans="1:16">
      <c r="A388" s="478"/>
      <c r="B388" s="514" t="s">
        <v>3</v>
      </c>
      <c r="C388" s="478"/>
      <c r="D388" s="515"/>
      <c r="E388" s="516"/>
      <c r="F388" s="478"/>
      <c r="G388" s="478"/>
      <c r="H388" s="478"/>
      <c r="I388" s="478"/>
      <c r="J388" s="478"/>
      <c r="K388" s="523"/>
      <c r="L388" s="523"/>
      <c r="M388" s="478"/>
      <c r="N388" s="524"/>
      <c r="O388" s="524"/>
      <c r="P388" s="525"/>
    </row>
    <row r="389" s="457" customFormat="1" customHeight="1" spans="1:16">
      <c r="A389" s="478"/>
      <c r="B389" s="514" t="s">
        <v>3</v>
      </c>
      <c r="C389" s="478"/>
      <c r="D389" s="515"/>
      <c r="E389" s="516"/>
      <c r="F389" s="478"/>
      <c r="G389" s="478"/>
      <c r="H389" s="478"/>
      <c r="I389" s="478"/>
      <c r="J389" s="478"/>
      <c r="K389" s="523"/>
      <c r="L389" s="523"/>
      <c r="M389" s="478"/>
      <c r="N389" s="524"/>
      <c r="O389" s="524"/>
      <c r="P389" s="525"/>
    </row>
    <row r="390" s="457" customFormat="1" customHeight="1" spans="1:16">
      <c r="A390" s="478"/>
      <c r="B390" s="514" t="s">
        <v>3</v>
      </c>
      <c r="C390" s="478"/>
      <c r="D390" s="515"/>
      <c r="E390" s="516"/>
      <c r="F390" s="478"/>
      <c r="G390" s="478"/>
      <c r="H390" s="478"/>
      <c r="I390" s="478"/>
      <c r="J390" s="478"/>
      <c r="K390" s="523"/>
      <c r="L390" s="523"/>
      <c r="M390" s="478"/>
      <c r="N390" s="524"/>
      <c r="O390" s="524"/>
      <c r="P390" s="525"/>
    </row>
    <row r="391" s="457" customFormat="1" customHeight="1" spans="1:16">
      <c r="A391" s="478"/>
      <c r="B391" s="514" t="s">
        <v>3</v>
      </c>
      <c r="C391" s="478"/>
      <c r="D391" s="515"/>
      <c r="E391" s="516"/>
      <c r="F391" s="478"/>
      <c r="G391" s="478"/>
      <c r="H391" s="478"/>
      <c r="I391" s="478"/>
      <c r="J391" s="478"/>
      <c r="K391" s="523"/>
      <c r="L391" s="523"/>
      <c r="M391" s="478"/>
      <c r="N391" s="524"/>
      <c r="O391" s="524"/>
      <c r="P391" s="525"/>
    </row>
    <row r="392" s="457" customFormat="1" customHeight="1" spans="1:16">
      <c r="A392" s="478"/>
      <c r="B392" s="514" t="s">
        <v>3</v>
      </c>
      <c r="C392" s="478"/>
      <c r="D392" s="515"/>
      <c r="E392" s="516"/>
      <c r="F392" s="478"/>
      <c r="G392" s="478"/>
      <c r="H392" s="478"/>
      <c r="I392" s="478"/>
      <c r="J392" s="478"/>
      <c r="K392" s="523"/>
      <c r="L392" s="523"/>
      <c r="M392" s="478"/>
      <c r="N392" s="524"/>
      <c r="O392" s="524"/>
      <c r="P392" s="525"/>
    </row>
    <row r="393" s="457" customFormat="1" customHeight="1" spans="1:16">
      <c r="A393" s="478"/>
      <c r="B393" s="514" t="s">
        <v>3</v>
      </c>
      <c r="C393" s="478"/>
      <c r="D393" s="515"/>
      <c r="E393" s="516"/>
      <c r="F393" s="478"/>
      <c r="G393" s="478"/>
      <c r="H393" s="478"/>
      <c r="I393" s="478"/>
      <c r="J393" s="478"/>
      <c r="K393" s="523"/>
      <c r="L393" s="523"/>
      <c r="M393" s="478"/>
      <c r="N393" s="524"/>
      <c r="O393" s="524"/>
      <c r="P393" s="525"/>
    </row>
    <row r="394" s="457" customFormat="1" customHeight="1" spans="1:16">
      <c r="A394" s="478"/>
      <c r="B394" s="514" t="s">
        <v>3</v>
      </c>
      <c r="C394" s="478"/>
      <c r="D394" s="515"/>
      <c r="E394" s="516"/>
      <c r="F394" s="478"/>
      <c r="G394" s="478"/>
      <c r="H394" s="478"/>
      <c r="I394" s="478"/>
      <c r="J394" s="478"/>
      <c r="K394" s="523"/>
      <c r="L394" s="523"/>
      <c r="M394" s="478"/>
      <c r="N394" s="524"/>
      <c r="O394" s="524"/>
      <c r="P394" s="525"/>
    </row>
    <row r="395" s="457" customFormat="1" customHeight="1" spans="1:16">
      <c r="A395" s="478"/>
      <c r="B395" s="514" t="s">
        <v>3</v>
      </c>
      <c r="C395" s="478"/>
      <c r="D395" s="515"/>
      <c r="E395" s="516"/>
      <c r="F395" s="478"/>
      <c r="G395" s="478"/>
      <c r="H395" s="478"/>
      <c r="I395" s="478"/>
      <c r="J395" s="478"/>
      <c r="K395" s="523"/>
      <c r="L395" s="523"/>
      <c r="M395" s="478"/>
      <c r="N395" s="524"/>
      <c r="O395" s="524"/>
      <c r="P395" s="525"/>
    </row>
    <row r="396" s="457" customFormat="1" customHeight="1" spans="1:16">
      <c r="A396" s="478"/>
      <c r="B396" s="514" t="s">
        <v>3</v>
      </c>
      <c r="C396" s="478"/>
      <c r="D396" s="515"/>
      <c r="E396" s="516"/>
      <c r="F396" s="478"/>
      <c r="G396" s="478"/>
      <c r="H396" s="478"/>
      <c r="I396" s="478"/>
      <c r="J396" s="478"/>
      <c r="K396" s="523"/>
      <c r="L396" s="523"/>
      <c r="M396" s="478"/>
      <c r="N396" s="524"/>
      <c r="O396" s="524"/>
      <c r="P396" s="525"/>
    </row>
    <row r="397" s="457" customFormat="1" customHeight="1" spans="1:16">
      <c r="A397" s="478"/>
      <c r="B397" s="515" t="s">
        <v>3</v>
      </c>
      <c r="C397" s="478"/>
      <c r="D397" s="515"/>
      <c r="E397" s="516"/>
      <c r="F397" s="478"/>
      <c r="G397" s="478"/>
      <c r="H397" s="478"/>
      <c r="I397" s="478"/>
      <c r="J397" s="478"/>
      <c r="K397" s="523"/>
      <c r="L397" s="523"/>
      <c r="M397" s="478"/>
      <c r="N397" s="524"/>
      <c r="O397" s="524"/>
      <c r="P397" s="525"/>
    </row>
    <row r="398" s="457" customFormat="1" customHeight="1" spans="1:16">
      <c r="A398" s="478"/>
      <c r="B398" s="514" t="s">
        <v>3</v>
      </c>
      <c r="C398" s="478"/>
      <c r="D398" s="515"/>
      <c r="E398" s="516"/>
      <c r="F398" s="478"/>
      <c r="G398" s="478"/>
      <c r="H398" s="478"/>
      <c r="I398" s="478"/>
      <c r="J398" s="478"/>
      <c r="K398" s="523"/>
      <c r="L398" s="523"/>
      <c r="M398" s="478"/>
      <c r="N398" s="524"/>
      <c r="O398" s="524"/>
      <c r="P398" s="525"/>
    </row>
    <row r="399" s="457" customFormat="1" customHeight="1" spans="1:16">
      <c r="A399" s="478"/>
      <c r="B399" s="515" t="s">
        <v>3</v>
      </c>
      <c r="C399" s="478"/>
      <c r="D399" s="515"/>
      <c r="E399" s="516"/>
      <c r="F399" s="478"/>
      <c r="G399" s="478"/>
      <c r="H399" s="478"/>
      <c r="I399" s="478"/>
      <c r="J399" s="478"/>
      <c r="K399" s="523"/>
      <c r="L399" s="523"/>
      <c r="M399" s="478"/>
      <c r="N399" s="524"/>
      <c r="O399" s="524"/>
      <c r="P399" s="525"/>
    </row>
    <row r="400" s="457" customFormat="1" customHeight="1" spans="1:16">
      <c r="A400" s="478"/>
      <c r="B400" s="514" t="s">
        <v>3</v>
      </c>
      <c r="C400" s="478"/>
      <c r="D400" s="515"/>
      <c r="E400" s="516"/>
      <c r="F400" s="478"/>
      <c r="G400" s="478"/>
      <c r="H400" s="478"/>
      <c r="I400" s="478"/>
      <c r="J400" s="478"/>
      <c r="K400" s="523"/>
      <c r="L400" s="523"/>
      <c r="M400" s="478"/>
      <c r="N400" s="524"/>
      <c r="O400" s="524"/>
      <c r="P400" s="525"/>
    </row>
    <row r="401" s="457" customFormat="1" customHeight="1" spans="1:16">
      <c r="A401" s="478"/>
      <c r="B401" s="515" t="s">
        <v>3</v>
      </c>
      <c r="C401" s="478"/>
      <c r="D401" s="515"/>
      <c r="E401" s="516"/>
      <c r="F401" s="478"/>
      <c r="G401" s="478"/>
      <c r="H401" s="478"/>
      <c r="I401" s="478"/>
      <c r="J401" s="478"/>
      <c r="K401" s="523"/>
      <c r="L401" s="523"/>
      <c r="M401" s="478"/>
      <c r="N401" s="524"/>
      <c r="O401" s="524"/>
      <c r="P401" s="525"/>
    </row>
    <row r="402" s="457" customFormat="1" customHeight="1" spans="1:16">
      <c r="A402" s="478"/>
      <c r="B402" s="514" t="s">
        <v>3</v>
      </c>
      <c r="C402" s="478"/>
      <c r="D402" s="515"/>
      <c r="E402" s="516"/>
      <c r="F402" s="478"/>
      <c r="G402" s="478"/>
      <c r="H402" s="478"/>
      <c r="I402" s="478"/>
      <c r="J402" s="478"/>
      <c r="K402" s="523"/>
      <c r="L402" s="523"/>
      <c r="M402" s="478"/>
      <c r="N402" s="524"/>
      <c r="O402" s="524"/>
      <c r="P402" s="525"/>
    </row>
    <row r="403" s="457" customFormat="1" customHeight="1" spans="1:16">
      <c r="A403" s="478"/>
      <c r="B403" s="514" t="s">
        <v>3</v>
      </c>
      <c r="C403" s="478"/>
      <c r="D403" s="515"/>
      <c r="E403" s="516"/>
      <c r="F403" s="478"/>
      <c r="G403" s="478"/>
      <c r="H403" s="478"/>
      <c r="I403" s="478"/>
      <c r="J403" s="478"/>
      <c r="K403" s="523"/>
      <c r="L403" s="523"/>
      <c r="M403" s="478"/>
      <c r="N403" s="524"/>
      <c r="O403" s="524"/>
      <c r="P403" s="525"/>
    </row>
    <row r="404" s="457" customFormat="1" customHeight="1" spans="1:16">
      <c r="A404" s="478"/>
      <c r="B404" s="514" t="s">
        <v>3</v>
      </c>
      <c r="C404" s="478"/>
      <c r="D404" s="515"/>
      <c r="E404" s="516"/>
      <c r="F404" s="478"/>
      <c r="G404" s="478"/>
      <c r="H404" s="478"/>
      <c r="I404" s="478"/>
      <c r="J404" s="478"/>
      <c r="K404" s="523"/>
      <c r="L404" s="523"/>
      <c r="M404" s="478"/>
      <c r="N404" s="524"/>
      <c r="O404" s="524"/>
      <c r="P404" s="525"/>
    </row>
    <row r="405" s="457" customFormat="1" customHeight="1" spans="1:16">
      <c r="A405" s="478"/>
      <c r="B405" s="514" t="s">
        <v>3</v>
      </c>
      <c r="C405" s="478"/>
      <c r="D405" s="515"/>
      <c r="E405" s="516"/>
      <c r="F405" s="478"/>
      <c r="G405" s="478"/>
      <c r="H405" s="478"/>
      <c r="I405" s="478"/>
      <c r="J405" s="478"/>
      <c r="K405" s="523"/>
      <c r="L405" s="523"/>
      <c r="M405" s="478"/>
      <c r="N405" s="524"/>
      <c r="O405" s="524"/>
      <c r="P405" s="525"/>
    </row>
    <row r="406" s="457" customFormat="1" customHeight="1" spans="1:16">
      <c r="A406" s="478"/>
      <c r="B406" s="514" t="s">
        <v>3</v>
      </c>
      <c r="C406" s="478"/>
      <c r="D406" s="515"/>
      <c r="E406" s="516"/>
      <c r="F406" s="478"/>
      <c r="G406" s="478"/>
      <c r="H406" s="478"/>
      <c r="I406" s="478"/>
      <c r="J406" s="478"/>
      <c r="K406" s="523"/>
      <c r="L406" s="523"/>
      <c r="M406" s="478"/>
      <c r="N406" s="524"/>
      <c r="O406" s="524"/>
      <c r="P406" s="525"/>
    </row>
    <row r="407" s="457" customFormat="1" customHeight="1" spans="1:16">
      <c r="A407" s="478"/>
      <c r="B407" s="514" t="s">
        <v>3</v>
      </c>
      <c r="C407" s="478"/>
      <c r="D407" s="515"/>
      <c r="E407" s="516"/>
      <c r="F407" s="478"/>
      <c r="G407" s="478"/>
      <c r="H407" s="478"/>
      <c r="I407" s="478"/>
      <c r="J407" s="478"/>
      <c r="K407" s="523"/>
      <c r="L407" s="523"/>
      <c r="M407" s="478"/>
      <c r="N407" s="524"/>
      <c r="O407" s="524"/>
      <c r="P407" s="525"/>
    </row>
    <row r="408" s="457" customFormat="1" customHeight="1" spans="1:16">
      <c r="A408" s="478"/>
      <c r="B408" s="514" t="s">
        <v>3</v>
      </c>
      <c r="C408" s="478"/>
      <c r="D408" s="515"/>
      <c r="E408" s="516"/>
      <c r="F408" s="478"/>
      <c r="G408" s="478"/>
      <c r="H408" s="478"/>
      <c r="I408" s="478"/>
      <c r="J408" s="478"/>
      <c r="K408" s="523"/>
      <c r="L408" s="523"/>
      <c r="M408" s="478"/>
      <c r="N408" s="524"/>
      <c r="O408" s="524"/>
      <c r="P408" s="525"/>
    </row>
    <row r="409" s="457" customFormat="1" customHeight="1" spans="1:16">
      <c r="A409" s="478"/>
      <c r="B409" s="514" t="s">
        <v>3</v>
      </c>
      <c r="C409" s="478"/>
      <c r="D409" s="515"/>
      <c r="E409" s="516"/>
      <c r="F409" s="478"/>
      <c r="G409" s="478"/>
      <c r="H409" s="478"/>
      <c r="I409" s="478"/>
      <c r="J409" s="478"/>
      <c r="K409" s="523"/>
      <c r="L409" s="523"/>
      <c r="M409" s="478"/>
      <c r="N409" s="524"/>
      <c r="O409" s="524"/>
      <c r="P409" s="525"/>
    </row>
    <row r="410" s="457" customFormat="1" customHeight="1" spans="1:16">
      <c r="A410" s="478"/>
      <c r="B410" s="514" t="s">
        <v>3</v>
      </c>
      <c r="C410" s="478"/>
      <c r="D410" s="515"/>
      <c r="E410" s="516"/>
      <c r="F410" s="478"/>
      <c r="G410" s="478"/>
      <c r="H410" s="478"/>
      <c r="I410" s="478"/>
      <c r="J410" s="478"/>
      <c r="K410" s="523"/>
      <c r="L410" s="523"/>
      <c r="M410" s="478"/>
      <c r="N410" s="524"/>
      <c r="O410" s="524"/>
      <c r="P410" s="525"/>
    </row>
    <row r="411" s="457" customFormat="1" customHeight="1" spans="1:16">
      <c r="A411" s="478"/>
      <c r="B411" s="515" t="s">
        <v>3</v>
      </c>
      <c r="C411" s="478"/>
      <c r="D411" s="515"/>
      <c r="E411" s="516"/>
      <c r="F411" s="478"/>
      <c r="G411" s="478"/>
      <c r="H411" s="478"/>
      <c r="I411" s="478"/>
      <c r="J411" s="478"/>
      <c r="K411" s="523"/>
      <c r="L411" s="523"/>
      <c r="M411" s="478"/>
      <c r="N411" s="524"/>
      <c r="O411" s="524"/>
      <c r="P411" s="525"/>
    </row>
    <row r="412" s="457" customFormat="1" customHeight="1" spans="1:16">
      <c r="A412" s="478"/>
      <c r="B412" s="515" t="s">
        <v>3</v>
      </c>
      <c r="C412" s="478"/>
      <c r="D412" s="515"/>
      <c r="E412" s="516"/>
      <c r="F412" s="478"/>
      <c r="G412" s="478"/>
      <c r="H412" s="478"/>
      <c r="I412" s="478"/>
      <c r="J412" s="478"/>
      <c r="K412" s="523"/>
      <c r="L412" s="523"/>
      <c r="M412" s="478"/>
      <c r="N412" s="524"/>
      <c r="O412" s="524"/>
      <c r="P412" s="525"/>
    </row>
    <row r="413" s="457" customFormat="1" customHeight="1" spans="1:16">
      <c r="A413" s="478"/>
      <c r="B413" s="514" t="s">
        <v>3</v>
      </c>
      <c r="C413" s="478"/>
      <c r="D413" s="515"/>
      <c r="E413" s="516"/>
      <c r="F413" s="478"/>
      <c r="G413" s="478"/>
      <c r="H413" s="478"/>
      <c r="I413" s="478"/>
      <c r="J413" s="478"/>
      <c r="K413" s="523"/>
      <c r="L413" s="523"/>
      <c r="M413" s="478"/>
      <c r="N413" s="524"/>
      <c r="O413" s="524"/>
      <c r="P413" s="525"/>
    </row>
    <row r="414" s="457" customFormat="1" customHeight="1" spans="1:16">
      <c r="A414" s="478"/>
      <c r="B414" s="515" t="s">
        <v>3</v>
      </c>
      <c r="C414" s="478"/>
      <c r="D414" s="515"/>
      <c r="E414" s="516"/>
      <c r="F414" s="478"/>
      <c r="G414" s="478"/>
      <c r="H414" s="478"/>
      <c r="I414" s="478"/>
      <c r="J414" s="478"/>
      <c r="K414" s="523"/>
      <c r="L414" s="523"/>
      <c r="M414" s="478"/>
      <c r="N414" s="524"/>
      <c r="O414" s="524"/>
      <c r="P414" s="525"/>
    </row>
    <row r="415" s="457" customFormat="1" customHeight="1" spans="1:16">
      <c r="A415" s="478"/>
      <c r="B415" s="515" t="s">
        <v>3</v>
      </c>
      <c r="C415" s="478"/>
      <c r="D415" s="515"/>
      <c r="E415" s="516"/>
      <c r="F415" s="478"/>
      <c r="G415" s="478"/>
      <c r="H415" s="478"/>
      <c r="I415" s="478"/>
      <c r="J415" s="478"/>
      <c r="K415" s="523"/>
      <c r="L415" s="523"/>
      <c r="M415" s="478"/>
      <c r="N415" s="524"/>
      <c r="O415" s="524"/>
      <c r="P415" s="525"/>
    </row>
    <row r="416" s="457" customFormat="1" customHeight="1" spans="1:16">
      <c r="A416" s="478"/>
      <c r="B416" s="515" t="s">
        <v>3</v>
      </c>
      <c r="C416" s="478"/>
      <c r="D416" s="515"/>
      <c r="E416" s="516"/>
      <c r="F416" s="478"/>
      <c r="G416" s="478"/>
      <c r="H416" s="478"/>
      <c r="I416" s="478"/>
      <c r="J416" s="478"/>
      <c r="K416" s="523"/>
      <c r="L416" s="523"/>
      <c r="M416" s="478"/>
      <c r="N416" s="524"/>
      <c r="O416" s="524"/>
      <c r="P416" s="525"/>
    </row>
    <row r="417" s="457" customFormat="1" customHeight="1" spans="1:16">
      <c r="A417" s="478"/>
      <c r="B417" s="515" t="s">
        <v>3</v>
      </c>
      <c r="C417" s="478"/>
      <c r="D417" s="515"/>
      <c r="E417" s="516"/>
      <c r="F417" s="478"/>
      <c r="G417" s="478"/>
      <c r="H417" s="478"/>
      <c r="I417" s="478"/>
      <c r="J417" s="478"/>
      <c r="K417" s="523"/>
      <c r="L417" s="523"/>
      <c r="M417" s="478"/>
      <c r="N417" s="524"/>
      <c r="O417" s="524"/>
      <c r="P417" s="525"/>
    </row>
    <row r="418" s="457" customFormat="1" customHeight="1" spans="1:16">
      <c r="A418" s="478"/>
      <c r="B418" s="514" t="s">
        <v>3</v>
      </c>
      <c r="C418" s="478"/>
      <c r="D418" s="515"/>
      <c r="E418" s="516"/>
      <c r="F418" s="478"/>
      <c r="G418" s="478"/>
      <c r="H418" s="478"/>
      <c r="I418" s="478"/>
      <c r="J418" s="478"/>
      <c r="K418" s="523"/>
      <c r="L418" s="523"/>
      <c r="M418" s="478"/>
      <c r="N418" s="524"/>
      <c r="O418" s="524"/>
      <c r="P418" s="525"/>
    </row>
    <row r="419" s="457" customFormat="1" customHeight="1" spans="1:16">
      <c r="A419" s="478"/>
      <c r="B419" s="514" t="s">
        <v>3</v>
      </c>
      <c r="C419" s="478"/>
      <c r="D419" s="515"/>
      <c r="E419" s="516"/>
      <c r="F419" s="478"/>
      <c r="G419" s="478"/>
      <c r="H419" s="478"/>
      <c r="I419" s="478"/>
      <c r="J419" s="478"/>
      <c r="K419" s="523"/>
      <c r="L419" s="523"/>
      <c r="M419" s="478"/>
      <c r="N419" s="524"/>
      <c r="O419" s="524"/>
      <c r="P419" s="525"/>
    </row>
    <row r="420" s="457" customFormat="1" customHeight="1" spans="1:16">
      <c r="A420" s="478"/>
      <c r="B420" s="515" t="s">
        <v>3</v>
      </c>
      <c r="C420" s="478"/>
      <c r="D420" s="515"/>
      <c r="E420" s="516"/>
      <c r="F420" s="478"/>
      <c r="G420" s="478"/>
      <c r="H420" s="478"/>
      <c r="I420" s="478"/>
      <c r="J420" s="478"/>
      <c r="K420" s="523"/>
      <c r="L420" s="523"/>
      <c r="M420" s="478"/>
      <c r="N420" s="524"/>
      <c r="O420" s="524"/>
      <c r="P420" s="525"/>
    </row>
    <row r="421" s="457" customFormat="1" customHeight="1" spans="1:16">
      <c r="A421" s="478"/>
      <c r="B421" s="515" t="s">
        <v>3</v>
      </c>
      <c r="C421" s="478"/>
      <c r="D421" s="515"/>
      <c r="E421" s="516"/>
      <c r="F421" s="478"/>
      <c r="G421" s="478"/>
      <c r="H421" s="478"/>
      <c r="I421" s="478"/>
      <c r="J421" s="478"/>
      <c r="K421" s="523"/>
      <c r="L421" s="523"/>
      <c r="M421" s="478"/>
      <c r="N421" s="524"/>
      <c r="O421" s="524"/>
      <c r="P421" s="525"/>
    </row>
    <row r="422" s="457" customFormat="1" customHeight="1" spans="1:16">
      <c r="A422" s="478"/>
      <c r="B422" s="515" t="s">
        <v>3</v>
      </c>
      <c r="C422" s="478"/>
      <c r="D422" s="515"/>
      <c r="E422" s="516"/>
      <c r="F422" s="478"/>
      <c r="G422" s="478"/>
      <c r="H422" s="478"/>
      <c r="I422" s="478"/>
      <c r="J422" s="478"/>
      <c r="K422" s="523"/>
      <c r="L422" s="523"/>
      <c r="M422" s="478"/>
      <c r="N422" s="524"/>
      <c r="O422" s="524"/>
      <c r="P422" s="525"/>
    </row>
    <row r="423" s="457" customFormat="1" customHeight="1" spans="1:16">
      <c r="A423" s="478"/>
      <c r="B423" s="515" t="s">
        <v>3</v>
      </c>
      <c r="C423" s="478"/>
      <c r="D423" s="515"/>
      <c r="E423" s="516"/>
      <c r="F423" s="478"/>
      <c r="G423" s="478"/>
      <c r="H423" s="478"/>
      <c r="I423" s="478"/>
      <c r="J423" s="478"/>
      <c r="K423" s="523"/>
      <c r="L423" s="523"/>
      <c r="M423" s="478"/>
      <c r="N423" s="524"/>
      <c r="O423" s="524"/>
      <c r="P423" s="525"/>
    </row>
    <row r="424" s="457" customFormat="1" customHeight="1" spans="1:16">
      <c r="A424" s="478"/>
      <c r="B424" s="515" t="s">
        <v>3</v>
      </c>
      <c r="C424" s="478"/>
      <c r="D424" s="515"/>
      <c r="E424" s="516"/>
      <c r="F424" s="478"/>
      <c r="G424" s="478"/>
      <c r="H424" s="478"/>
      <c r="I424" s="478"/>
      <c r="J424" s="478"/>
      <c r="K424" s="523"/>
      <c r="L424" s="523"/>
      <c r="M424" s="478"/>
      <c r="N424" s="524"/>
      <c r="O424" s="524"/>
      <c r="P424" s="525"/>
    </row>
    <row r="425" s="457" customFormat="1" customHeight="1" spans="1:16">
      <c r="A425" s="478"/>
      <c r="B425" s="515" t="s">
        <v>3</v>
      </c>
      <c r="C425" s="478"/>
      <c r="D425" s="515"/>
      <c r="E425" s="516"/>
      <c r="F425" s="478"/>
      <c r="G425" s="478"/>
      <c r="H425" s="478"/>
      <c r="I425" s="478"/>
      <c r="J425" s="478"/>
      <c r="K425" s="523"/>
      <c r="L425" s="523"/>
      <c r="M425" s="478"/>
      <c r="N425" s="524"/>
      <c r="O425" s="524"/>
      <c r="P425" s="525"/>
    </row>
    <row r="426" s="457" customFormat="1" customHeight="1" spans="1:16">
      <c r="A426" s="478"/>
      <c r="B426" s="514" t="s">
        <v>3</v>
      </c>
      <c r="C426" s="478"/>
      <c r="D426" s="515"/>
      <c r="E426" s="516"/>
      <c r="F426" s="478"/>
      <c r="G426" s="478"/>
      <c r="H426" s="478"/>
      <c r="I426" s="478"/>
      <c r="J426" s="478"/>
      <c r="K426" s="523"/>
      <c r="L426" s="523"/>
      <c r="M426" s="478"/>
      <c r="N426" s="524"/>
      <c r="O426" s="524"/>
      <c r="P426" s="525"/>
    </row>
    <row r="427" s="457" customFormat="1" customHeight="1" spans="1:16">
      <c r="A427" s="478"/>
      <c r="B427" s="515" t="s">
        <v>3</v>
      </c>
      <c r="C427" s="478"/>
      <c r="D427" s="515"/>
      <c r="E427" s="516"/>
      <c r="F427" s="478"/>
      <c r="G427" s="478"/>
      <c r="H427" s="478"/>
      <c r="I427" s="478"/>
      <c r="J427" s="478"/>
      <c r="K427" s="523"/>
      <c r="L427" s="523"/>
      <c r="M427" s="478"/>
      <c r="N427" s="524"/>
      <c r="O427" s="524"/>
      <c r="P427" s="525"/>
    </row>
    <row r="428" s="457" customFormat="1" customHeight="1" spans="1:16">
      <c r="A428" s="478"/>
      <c r="B428" s="514" t="s">
        <v>3</v>
      </c>
      <c r="C428" s="478"/>
      <c r="D428" s="515"/>
      <c r="E428" s="516"/>
      <c r="F428" s="478"/>
      <c r="G428" s="478"/>
      <c r="H428" s="478"/>
      <c r="I428" s="478"/>
      <c r="J428" s="478"/>
      <c r="K428" s="523"/>
      <c r="L428" s="523"/>
      <c r="M428" s="478"/>
      <c r="N428" s="524"/>
      <c r="O428" s="524"/>
      <c r="P428" s="525"/>
    </row>
    <row r="429" s="457" customFormat="1" customHeight="1" spans="1:16">
      <c r="A429" s="478"/>
      <c r="B429" s="515" t="s">
        <v>3</v>
      </c>
      <c r="C429" s="478"/>
      <c r="D429" s="515"/>
      <c r="E429" s="516"/>
      <c r="F429" s="478"/>
      <c r="G429" s="478"/>
      <c r="H429" s="478"/>
      <c r="I429" s="478"/>
      <c r="J429" s="478"/>
      <c r="K429" s="523"/>
      <c r="L429" s="523"/>
      <c r="M429" s="478"/>
      <c r="N429" s="524"/>
      <c r="O429" s="524"/>
      <c r="P429" s="525"/>
    </row>
    <row r="430" s="457" customFormat="1" customHeight="1" spans="1:16">
      <c r="A430" s="478"/>
      <c r="B430" s="514" t="s">
        <v>3</v>
      </c>
      <c r="C430" s="478"/>
      <c r="D430" s="515"/>
      <c r="E430" s="516"/>
      <c r="F430" s="478"/>
      <c r="G430" s="478"/>
      <c r="H430" s="478"/>
      <c r="I430" s="478"/>
      <c r="J430" s="478"/>
      <c r="K430" s="523"/>
      <c r="L430" s="523"/>
      <c r="M430" s="478"/>
      <c r="N430" s="524"/>
      <c r="O430" s="524"/>
      <c r="P430" s="525"/>
    </row>
    <row r="431" s="457" customFormat="1" customHeight="1" spans="1:16">
      <c r="A431" s="478"/>
      <c r="B431" s="515" t="s">
        <v>3</v>
      </c>
      <c r="C431" s="521"/>
      <c r="D431" s="515"/>
      <c r="E431" s="516"/>
      <c r="F431" s="478"/>
      <c r="G431" s="478"/>
      <c r="H431" s="478"/>
      <c r="I431" s="478"/>
      <c r="J431" s="478"/>
      <c r="K431" s="523"/>
      <c r="L431" s="523"/>
      <c r="M431" s="478"/>
      <c r="N431" s="524"/>
      <c r="O431" s="524"/>
      <c r="P431" s="525"/>
    </row>
    <row r="432" s="457" customFormat="1" customHeight="1" spans="1:16">
      <c r="A432" s="478"/>
      <c r="B432" s="515" t="s">
        <v>3</v>
      </c>
      <c r="C432" s="521"/>
      <c r="D432" s="515"/>
      <c r="E432" s="516"/>
      <c r="F432" s="478"/>
      <c r="G432" s="478"/>
      <c r="H432" s="478"/>
      <c r="I432" s="478"/>
      <c r="J432" s="478"/>
      <c r="K432" s="523"/>
      <c r="L432" s="523"/>
      <c r="M432" s="478"/>
      <c r="N432" s="524"/>
      <c r="O432" s="524"/>
      <c r="P432" s="525"/>
    </row>
    <row r="433" s="457" customFormat="1" customHeight="1" spans="1:16">
      <c r="A433" s="478"/>
      <c r="B433" s="515" t="s">
        <v>3</v>
      </c>
      <c r="C433" s="521"/>
      <c r="D433" s="515"/>
      <c r="E433" s="516"/>
      <c r="F433" s="478"/>
      <c r="G433" s="478"/>
      <c r="H433" s="478"/>
      <c r="I433" s="478"/>
      <c r="J433" s="478"/>
      <c r="K433" s="523"/>
      <c r="L433" s="523"/>
      <c r="M433" s="478"/>
      <c r="N433" s="524"/>
      <c r="O433" s="524"/>
      <c r="P433" s="525"/>
    </row>
    <row r="434" s="457" customFormat="1" customHeight="1" spans="1:16">
      <c r="A434" s="478"/>
      <c r="B434" s="515" t="s">
        <v>3</v>
      </c>
      <c r="C434" s="521"/>
      <c r="D434" s="515"/>
      <c r="E434" s="516"/>
      <c r="F434" s="478"/>
      <c r="G434" s="478"/>
      <c r="H434" s="478"/>
      <c r="I434" s="478"/>
      <c r="J434" s="478"/>
      <c r="K434" s="523"/>
      <c r="L434" s="523"/>
      <c r="M434" s="478"/>
      <c r="N434" s="527"/>
      <c r="O434" s="524"/>
      <c r="P434" s="525"/>
    </row>
    <row r="435" s="457" customFormat="1" customHeight="1" spans="1:16">
      <c r="A435" s="478"/>
      <c r="B435" s="515" t="s">
        <v>3</v>
      </c>
      <c r="C435" s="521"/>
      <c r="D435" s="515"/>
      <c r="E435" s="516"/>
      <c r="F435" s="478"/>
      <c r="G435" s="478"/>
      <c r="H435" s="478"/>
      <c r="I435" s="478"/>
      <c r="J435" s="478"/>
      <c r="K435" s="523"/>
      <c r="L435" s="523"/>
      <c r="M435" s="478"/>
      <c r="N435" s="524"/>
      <c r="O435" s="524"/>
      <c r="P435" s="525"/>
    </row>
    <row r="436" s="457" customFormat="1" customHeight="1" spans="1:16">
      <c r="A436" s="478"/>
      <c r="B436" s="515" t="s">
        <v>3</v>
      </c>
      <c r="C436" s="521"/>
      <c r="D436" s="515"/>
      <c r="E436" s="516"/>
      <c r="F436" s="478"/>
      <c r="G436" s="478"/>
      <c r="H436" s="478"/>
      <c r="I436" s="478"/>
      <c r="J436" s="478"/>
      <c r="K436" s="523"/>
      <c r="L436" s="523"/>
      <c r="M436" s="478"/>
      <c r="N436" s="524"/>
      <c r="O436" s="524"/>
      <c r="P436" s="525"/>
    </row>
    <row r="437" s="457" customFormat="1" customHeight="1" spans="1:16">
      <c r="A437" s="478"/>
      <c r="B437" s="515" t="s">
        <v>3</v>
      </c>
      <c r="C437" s="521"/>
      <c r="D437" s="515"/>
      <c r="E437" s="516"/>
      <c r="F437" s="478"/>
      <c r="G437" s="478"/>
      <c r="H437" s="478"/>
      <c r="I437" s="478"/>
      <c r="J437" s="478"/>
      <c r="K437" s="523"/>
      <c r="L437" s="523"/>
      <c r="M437" s="478"/>
      <c r="N437" s="524"/>
      <c r="O437" s="524"/>
      <c r="P437" s="525"/>
    </row>
    <row r="438" s="457" customFormat="1" customHeight="1" spans="1:16">
      <c r="A438" s="478"/>
      <c r="B438" s="515" t="s">
        <v>3</v>
      </c>
      <c r="C438" s="521"/>
      <c r="D438" s="515"/>
      <c r="E438" s="516"/>
      <c r="F438" s="478"/>
      <c r="G438" s="478"/>
      <c r="H438" s="478"/>
      <c r="I438" s="478"/>
      <c r="J438" s="478"/>
      <c r="K438" s="523"/>
      <c r="L438" s="523"/>
      <c r="M438" s="478"/>
      <c r="N438" s="524"/>
      <c r="O438" s="524"/>
      <c r="P438" s="525"/>
    </row>
    <row r="439" s="457" customFormat="1" customHeight="1" spans="1:16">
      <c r="A439" s="478"/>
      <c r="B439" s="515" t="s">
        <v>3</v>
      </c>
      <c r="C439" s="521"/>
      <c r="D439" s="515"/>
      <c r="E439" s="516"/>
      <c r="F439" s="478"/>
      <c r="G439" s="478"/>
      <c r="H439" s="478"/>
      <c r="I439" s="478"/>
      <c r="J439" s="478"/>
      <c r="K439" s="523"/>
      <c r="L439" s="523"/>
      <c r="M439" s="478"/>
      <c r="N439" s="524"/>
      <c r="O439" s="524"/>
      <c r="P439" s="525"/>
    </row>
    <row r="440" s="457" customFormat="1" customHeight="1" spans="1:16">
      <c r="A440" s="478"/>
      <c r="B440" s="515" t="s">
        <v>3</v>
      </c>
      <c r="C440" s="521"/>
      <c r="D440" s="515"/>
      <c r="E440" s="516"/>
      <c r="F440" s="478"/>
      <c r="G440" s="478"/>
      <c r="H440" s="478"/>
      <c r="I440" s="478"/>
      <c r="J440" s="478"/>
      <c r="K440" s="523"/>
      <c r="L440" s="523"/>
      <c r="M440" s="478"/>
      <c r="N440" s="524"/>
      <c r="O440" s="524"/>
      <c r="P440" s="525"/>
    </row>
    <row r="441" s="457" customFormat="1" customHeight="1" spans="1:16">
      <c r="A441" s="478"/>
      <c r="B441" s="515" t="s">
        <v>3</v>
      </c>
      <c r="C441" s="478"/>
      <c r="D441" s="515"/>
      <c r="E441" s="516"/>
      <c r="F441" s="478"/>
      <c r="G441" s="478"/>
      <c r="H441" s="478"/>
      <c r="I441" s="478"/>
      <c r="J441" s="478"/>
      <c r="K441" s="523"/>
      <c r="L441" s="523"/>
      <c r="M441" s="478"/>
      <c r="N441" s="524"/>
      <c r="O441" s="524"/>
      <c r="P441" s="525"/>
    </row>
    <row r="442" s="457" customFormat="1" customHeight="1" spans="1:16">
      <c r="A442" s="478"/>
      <c r="B442" s="515" t="s">
        <v>3</v>
      </c>
      <c r="C442" s="521"/>
      <c r="D442" s="515"/>
      <c r="E442" s="516"/>
      <c r="F442" s="478"/>
      <c r="G442" s="478"/>
      <c r="H442" s="478"/>
      <c r="I442" s="478"/>
      <c r="J442" s="478"/>
      <c r="K442" s="523"/>
      <c r="L442" s="523"/>
      <c r="M442" s="478"/>
      <c r="N442" s="524"/>
      <c r="O442" s="524"/>
      <c r="P442" s="525"/>
    </row>
    <row r="443" s="457" customFormat="1" customHeight="1" spans="1:16">
      <c r="A443" s="517"/>
      <c r="B443" s="518" t="s">
        <v>3</v>
      </c>
      <c r="C443" s="529"/>
      <c r="D443" s="518"/>
      <c r="E443" s="519"/>
      <c r="F443" s="517"/>
      <c r="G443" s="517"/>
      <c r="H443" s="517"/>
      <c r="I443" s="517"/>
      <c r="J443" s="517"/>
      <c r="K443" s="526"/>
      <c r="L443" s="526"/>
      <c r="M443" s="517"/>
      <c r="N443" s="527"/>
      <c r="O443" s="527"/>
      <c r="P443" s="528"/>
    </row>
    <row r="444" s="457" customFormat="1" customHeight="1" spans="1:16">
      <c r="A444" s="517"/>
      <c r="B444" s="518" t="s">
        <v>3</v>
      </c>
      <c r="C444" s="529"/>
      <c r="D444" s="518"/>
      <c r="E444" s="519"/>
      <c r="F444" s="517"/>
      <c r="G444" s="517"/>
      <c r="H444" s="517"/>
      <c r="I444" s="517"/>
      <c r="J444" s="517"/>
      <c r="K444" s="526"/>
      <c r="L444" s="526"/>
      <c r="M444" s="517"/>
      <c r="N444" s="527"/>
      <c r="O444" s="527"/>
      <c r="P444" s="528"/>
    </row>
    <row r="445" s="457" customFormat="1" customHeight="1" spans="1:16">
      <c r="A445" s="478"/>
      <c r="B445" s="514" t="s">
        <v>3</v>
      </c>
      <c r="C445" s="521"/>
      <c r="D445" s="515"/>
      <c r="E445" s="516"/>
      <c r="F445" s="478"/>
      <c r="G445" s="478"/>
      <c r="H445" s="478"/>
      <c r="I445" s="478"/>
      <c r="J445" s="478"/>
      <c r="K445" s="523"/>
      <c r="L445" s="523"/>
      <c r="M445" s="478"/>
      <c r="N445" s="524"/>
      <c r="O445" s="524"/>
      <c r="P445" s="525"/>
    </row>
    <row r="446" s="457" customFormat="1" customHeight="1" spans="1:16">
      <c r="A446" s="478"/>
      <c r="B446" s="514" t="s">
        <v>3</v>
      </c>
      <c r="C446" s="521"/>
      <c r="D446" s="515"/>
      <c r="E446" s="516"/>
      <c r="F446" s="478"/>
      <c r="G446" s="478"/>
      <c r="H446" s="478"/>
      <c r="I446" s="478"/>
      <c r="J446" s="478"/>
      <c r="K446" s="523"/>
      <c r="L446" s="523"/>
      <c r="M446" s="478"/>
      <c r="N446" s="524"/>
      <c r="O446" s="524"/>
      <c r="P446" s="525"/>
    </row>
    <row r="447" s="457" customFormat="1" customHeight="1" spans="1:16">
      <c r="A447" s="478"/>
      <c r="B447" s="514" t="s">
        <v>3</v>
      </c>
      <c r="C447" s="521"/>
      <c r="D447" s="515"/>
      <c r="E447" s="516"/>
      <c r="F447" s="478"/>
      <c r="G447" s="478"/>
      <c r="H447" s="478"/>
      <c r="I447" s="478"/>
      <c r="J447" s="478"/>
      <c r="K447" s="523"/>
      <c r="L447" s="523"/>
      <c r="M447" s="478"/>
      <c r="N447" s="524"/>
      <c r="O447" s="524"/>
      <c r="P447" s="525"/>
    </row>
    <row r="448" s="457" customFormat="1" customHeight="1" spans="1:16">
      <c r="A448" s="478"/>
      <c r="B448" s="514" t="s">
        <v>3</v>
      </c>
      <c r="C448" s="521"/>
      <c r="D448" s="515"/>
      <c r="E448" s="516"/>
      <c r="F448" s="478"/>
      <c r="G448" s="478"/>
      <c r="H448" s="478"/>
      <c r="I448" s="478"/>
      <c r="J448" s="478"/>
      <c r="K448" s="523"/>
      <c r="L448" s="523"/>
      <c r="M448" s="478"/>
      <c r="N448" s="524"/>
      <c r="O448" s="524"/>
      <c r="P448" s="525"/>
    </row>
    <row r="449" s="457" customFormat="1" customHeight="1" spans="1:16">
      <c r="A449" s="478"/>
      <c r="B449" s="514" t="s">
        <v>3</v>
      </c>
      <c r="C449" s="521"/>
      <c r="D449" s="515"/>
      <c r="E449" s="516"/>
      <c r="F449" s="478"/>
      <c r="G449" s="478"/>
      <c r="H449" s="478"/>
      <c r="I449" s="478"/>
      <c r="J449" s="478"/>
      <c r="K449" s="523"/>
      <c r="L449" s="523"/>
      <c r="M449" s="478"/>
      <c r="N449" s="524"/>
      <c r="O449" s="524"/>
      <c r="P449" s="525"/>
    </row>
    <row r="450" s="457" customFormat="1" customHeight="1" spans="1:16">
      <c r="A450" s="478"/>
      <c r="B450" s="514" t="s">
        <v>3</v>
      </c>
      <c r="C450" s="521"/>
      <c r="D450" s="515"/>
      <c r="E450" s="516"/>
      <c r="F450" s="478"/>
      <c r="G450" s="478"/>
      <c r="H450" s="478"/>
      <c r="I450" s="478"/>
      <c r="J450" s="478"/>
      <c r="K450" s="523"/>
      <c r="L450" s="523"/>
      <c r="M450" s="478"/>
      <c r="N450" s="524"/>
      <c r="O450" s="524"/>
      <c r="P450" s="525"/>
    </row>
    <row r="451" s="457" customFormat="1" customHeight="1" spans="1:16">
      <c r="A451" s="478"/>
      <c r="B451" s="515" t="s">
        <v>3</v>
      </c>
      <c r="C451" s="478"/>
      <c r="D451" s="515"/>
      <c r="E451" s="516"/>
      <c r="F451" s="478"/>
      <c r="G451" s="478"/>
      <c r="H451" s="478"/>
      <c r="I451" s="478"/>
      <c r="J451" s="478"/>
      <c r="K451" s="523"/>
      <c r="L451" s="523"/>
      <c r="M451" s="478"/>
      <c r="N451" s="524"/>
      <c r="O451" s="524"/>
      <c r="P451" s="525"/>
    </row>
    <row r="452" s="457" customFormat="1" customHeight="1" spans="1:16">
      <c r="A452" s="478"/>
      <c r="B452" s="515" t="s">
        <v>3</v>
      </c>
      <c r="C452" s="478"/>
      <c r="D452" s="515"/>
      <c r="E452" s="516"/>
      <c r="F452" s="478"/>
      <c r="G452" s="478"/>
      <c r="H452" s="478"/>
      <c r="I452" s="478"/>
      <c r="J452" s="478"/>
      <c r="K452" s="523"/>
      <c r="L452" s="523"/>
      <c r="M452" s="478"/>
      <c r="N452" s="524"/>
      <c r="O452" s="524"/>
      <c r="P452" s="525"/>
    </row>
    <row r="453" s="457" customFormat="1" customHeight="1" spans="1:16">
      <c r="A453" s="478"/>
      <c r="B453" s="515" t="s">
        <v>3</v>
      </c>
      <c r="C453" s="478"/>
      <c r="D453" s="515"/>
      <c r="E453" s="516"/>
      <c r="F453" s="478"/>
      <c r="G453" s="478"/>
      <c r="H453" s="478"/>
      <c r="I453" s="478"/>
      <c r="J453" s="478"/>
      <c r="K453" s="523"/>
      <c r="L453" s="523"/>
      <c r="M453" s="478"/>
      <c r="N453" s="524"/>
      <c r="O453" s="524"/>
      <c r="P453" s="525"/>
    </row>
    <row r="454" s="457" customFormat="1" customHeight="1" spans="1:16">
      <c r="A454" s="478"/>
      <c r="B454" s="514" t="s">
        <v>3</v>
      </c>
      <c r="C454" s="478"/>
      <c r="D454" s="515"/>
      <c r="E454" s="516"/>
      <c r="F454" s="478"/>
      <c r="G454" s="478"/>
      <c r="H454" s="478"/>
      <c r="I454" s="478"/>
      <c r="J454" s="478"/>
      <c r="K454" s="523"/>
      <c r="L454" s="523"/>
      <c r="M454" s="478"/>
      <c r="N454" s="524"/>
      <c r="O454" s="524"/>
      <c r="P454" s="525"/>
    </row>
    <row r="455" s="457" customFormat="1" customHeight="1" spans="1:16">
      <c r="A455" s="478"/>
      <c r="B455" s="514" t="s">
        <v>3</v>
      </c>
      <c r="C455" s="478"/>
      <c r="D455" s="515"/>
      <c r="E455" s="516"/>
      <c r="F455" s="478"/>
      <c r="G455" s="478"/>
      <c r="H455" s="478"/>
      <c r="I455" s="478"/>
      <c r="J455" s="478"/>
      <c r="K455" s="523"/>
      <c r="L455" s="523"/>
      <c r="M455" s="478"/>
      <c r="N455" s="524"/>
      <c r="O455" s="524"/>
      <c r="P455" s="525"/>
    </row>
    <row r="456" s="457" customFormat="1" customHeight="1" spans="1:16">
      <c r="A456" s="478"/>
      <c r="B456" s="514" t="s">
        <v>3</v>
      </c>
      <c r="C456" s="478"/>
      <c r="D456" s="515"/>
      <c r="E456" s="516"/>
      <c r="F456" s="478"/>
      <c r="G456" s="478"/>
      <c r="H456" s="478"/>
      <c r="I456" s="478"/>
      <c r="J456" s="478"/>
      <c r="K456" s="523"/>
      <c r="L456" s="523"/>
      <c r="M456" s="478"/>
      <c r="N456" s="524"/>
      <c r="O456" s="524"/>
      <c r="P456" s="525"/>
    </row>
    <row r="457" s="457" customFormat="1" customHeight="1" spans="1:16">
      <c r="A457" s="478"/>
      <c r="B457" s="514" t="s">
        <v>3</v>
      </c>
      <c r="C457" s="478"/>
      <c r="D457" s="515"/>
      <c r="E457" s="516"/>
      <c r="F457" s="478"/>
      <c r="G457" s="478"/>
      <c r="H457" s="478"/>
      <c r="I457" s="478"/>
      <c r="J457" s="478"/>
      <c r="K457" s="523"/>
      <c r="L457" s="523"/>
      <c r="M457" s="478"/>
      <c r="N457" s="524"/>
      <c r="O457" s="524"/>
      <c r="P457" s="525"/>
    </row>
    <row r="458" s="457" customFormat="1" customHeight="1" spans="1:16">
      <c r="A458" s="478"/>
      <c r="B458" s="514" t="s">
        <v>3</v>
      </c>
      <c r="C458" s="478"/>
      <c r="D458" s="515"/>
      <c r="E458" s="516"/>
      <c r="F458" s="478"/>
      <c r="G458" s="478"/>
      <c r="H458" s="478"/>
      <c r="I458" s="478"/>
      <c r="J458" s="478"/>
      <c r="K458" s="523"/>
      <c r="L458" s="523"/>
      <c r="M458" s="478"/>
      <c r="N458" s="524"/>
      <c r="O458" s="524"/>
      <c r="P458" s="525"/>
    </row>
    <row r="459" s="457" customFormat="1" customHeight="1" spans="1:16">
      <c r="A459" s="478"/>
      <c r="B459" s="514" t="s">
        <v>3</v>
      </c>
      <c r="C459" s="478"/>
      <c r="D459" s="515"/>
      <c r="E459" s="516"/>
      <c r="F459" s="478"/>
      <c r="G459" s="478"/>
      <c r="H459" s="478"/>
      <c r="I459" s="478"/>
      <c r="J459" s="478"/>
      <c r="K459" s="523"/>
      <c r="L459" s="523"/>
      <c r="M459" s="478"/>
      <c r="N459" s="524"/>
      <c r="O459" s="524"/>
      <c r="P459" s="525"/>
    </row>
    <row r="460" s="457" customFormat="1" customHeight="1" spans="1:16">
      <c r="A460" s="478"/>
      <c r="B460" s="514" t="s">
        <v>3</v>
      </c>
      <c r="C460" s="478"/>
      <c r="D460" s="515"/>
      <c r="E460" s="516"/>
      <c r="F460" s="478"/>
      <c r="G460" s="478"/>
      <c r="H460" s="478"/>
      <c r="I460" s="478"/>
      <c r="J460" s="478"/>
      <c r="K460" s="523"/>
      <c r="L460" s="523"/>
      <c r="M460" s="478"/>
      <c r="N460" s="524"/>
      <c r="O460" s="524"/>
      <c r="P460" s="525"/>
    </row>
    <row r="461" s="457" customFormat="1" customHeight="1" spans="1:16">
      <c r="A461" s="478"/>
      <c r="B461" s="514" t="s">
        <v>3</v>
      </c>
      <c r="C461" s="478"/>
      <c r="D461" s="515"/>
      <c r="E461" s="516"/>
      <c r="F461" s="478"/>
      <c r="G461" s="478"/>
      <c r="H461" s="478"/>
      <c r="I461" s="478"/>
      <c r="J461" s="478"/>
      <c r="K461" s="523"/>
      <c r="L461" s="523"/>
      <c r="M461" s="478"/>
      <c r="N461" s="524"/>
      <c r="O461" s="524"/>
      <c r="P461" s="525"/>
    </row>
    <row r="462" s="457" customFormat="1" customHeight="1" spans="1:16">
      <c r="A462" s="478"/>
      <c r="B462" s="514" t="s">
        <v>3</v>
      </c>
      <c r="C462" s="478"/>
      <c r="D462" s="515"/>
      <c r="E462" s="516"/>
      <c r="F462" s="478"/>
      <c r="G462" s="478"/>
      <c r="H462" s="478"/>
      <c r="I462" s="478"/>
      <c r="J462" s="478"/>
      <c r="K462" s="523"/>
      <c r="L462" s="523"/>
      <c r="M462" s="478"/>
      <c r="N462" s="524"/>
      <c r="O462" s="524"/>
      <c r="P462" s="525"/>
    </row>
    <row r="463" s="457" customFormat="1" customHeight="1" spans="1:16">
      <c r="A463" s="478"/>
      <c r="B463" s="514" t="s">
        <v>3</v>
      </c>
      <c r="C463" s="478"/>
      <c r="D463" s="515"/>
      <c r="E463" s="516"/>
      <c r="F463" s="478"/>
      <c r="G463" s="478"/>
      <c r="H463" s="478"/>
      <c r="I463" s="478"/>
      <c r="J463" s="478"/>
      <c r="K463" s="523"/>
      <c r="L463" s="523"/>
      <c r="M463" s="478"/>
      <c r="N463" s="524"/>
      <c r="O463" s="524"/>
      <c r="P463" s="525"/>
    </row>
    <row r="464" s="457" customFormat="1" customHeight="1" spans="1:16">
      <c r="A464" s="478"/>
      <c r="B464" s="514" t="s">
        <v>3</v>
      </c>
      <c r="C464" s="478"/>
      <c r="D464" s="515"/>
      <c r="E464" s="516"/>
      <c r="F464" s="478"/>
      <c r="G464" s="478"/>
      <c r="H464" s="478"/>
      <c r="I464" s="478"/>
      <c r="J464" s="478"/>
      <c r="K464" s="523"/>
      <c r="L464" s="523"/>
      <c r="M464" s="478"/>
      <c r="N464" s="524"/>
      <c r="O464" s="524"/>
      <c r="P464" s="525"/>
    </row>
    <row r="465" s="457" customFormat="1" customHeight="1" spans="1:16">
      <c r="A465" s="478"/>
      <c r="B465" s="514" t="s">
        <v>3</v>
      </c>
      <c r="C465" s="478"/>
      <c r="D465" s="515"/>
      <c r="E465" s="516"/>
      <c r="F465" s="478"/>
      <c r="G465" s="478"/>
      <c r="H465" s="478"/>
      <c r="I465" s="478"/>
      <c r="J465" s="478"/>
      <c r="K465" s="523"/>
      <c r="L465" s="523"/>
      <c r="M465" s="478"/>
      <c r="N465" s="524"/>
      <c r="O465" s="524"/>
      <c r="P465" s="525"/>
    </row>
    <row r="466" s="457" customFormat="1" customHeight="1" spans="1:16">
      <c r="A466" s="478"/>
      <c r="B466" s="514" t="s">
        <v>3</v>
      </c>
      <c r="C466" s="478"/>
      <c r="D466" s="515"/>
      <c r="E466" s="516"/>
      <c r="F466" s="478"/>
      <c r="G466" s="478"/>
      <c r="H466" s="478"/>
      <c r="I466" s="478"/>
      <c r="J466" s="478"/>
      <c r="K466" s="523"/>
      <c r="L466" s="523"/>
      <c r="M466" s="478"/>
      <c r="N466" s="524"/>
      <c r="O466" s="524"/>
      <c r="P466" s="525"/>
    </row>
    <row r="467" s="457" customFormat="1" customHeight="1" spans="1:16">
      <c r="A467" s="478"/>
      <c r="B467" s="514" t="s">
        <v>3</v>
      </c>
      <c r="C467" s="478"/>
      <c r="D467" s="515"/>
      <c r="E467" s="516"/>
      <c r="F467" s="478"/>
      <c r="G467" s="478"/>
      <c r="H467" s="478"/>
      <c r="I467" s="478"/>
      <c r="J467" s="478"/>
      <c r="K467" s="523"/>
      <c r="L467" s="523"/>
      <c r="M467" s="478"/>
      <c r="N467" s="524"/>
      <c r="O467" s="524"/>
      <c r="P467" s="525"/>
    </row>
    <row r="468" s="457" customFormat="1" customHeight="1" spans="1:16">
      <c r="A468" s="478"/>
      <c r="B468" s="514" t="s">
        <v>3</v>
      </c>
      <c r="C468" s="478"/>
      <c r="D468" s="515"/>
      <c r="E468" s="516"/>
      <c r="F468" s="478"/>
      <c r="G468" s="478"/>
      <c r="H468" s="478"/>
      <c r="I468" s="478"/>
      <c r="J468" s="478"/>
      <c r="K468" s="523"/>
      <c r="L468" s="523"/>
      <c r="M468" s="478"/>
      <c r="N468" s="524"/>
      <c r="O468" s="524"/>
      <c r="P468" s="525"/>
    </row>
    <row r="469" s="457" customFormat="1" customHeight="1" spans="1:16">
      <c r="A469" s="478"/>
      <c r="B469" s="514" t="s">
        <v>3</v>
      </c>
      <c r="C469" s="478"/>
      <c r="D469" s="515"/>
      <c r="E469" s="516"/>
      <c r="F469" s="478"/>
      <c r="G469" s="478"/>
      <c r="H469" s="478"/>
      <c r="I469" s="478"/>
      <c r="J469" s="478"/>
      <c r="K469" s="523"/>
      <c r="L469" s="523"/>
      <c r="M469" s="478"/>
      <c r="N469" s="524"/>
      <c r="O469" s="524"/>
      <c r="P469" s="525"/>
    </row>
    <row r="470" s="457" customFormat="1" customHeight="1" spans="1:16">
      <c r="A470" s="478"/>
      <c r="B470" s="514" t="s">
        <v>3</v>
      </c>
      <c r="C470" s="478"/>
      <c r="D470" s="515"/>
      <c r="E470" s="516"/>
      <c r="F470" s="478"/>
      <c r="G470" s="478"/>
      <c r="H470" s="478"/>
      <c r="I470" s="478"/>
      <c r="J470" s="478"/>
      <c r="K470" s="523"/>
      <c r="L470" s="523"/>
      <c r="M470" s="478"/>
      <c r="N470" s="524"/>
      <c r="O470" s="524"/>
      <c r="P470" s="525"/>
    </row>
    <row r="471" s="457" customFormat="1" customHeight="1" spans="1:16">
      <c r="A471" s="478"/>
      <c r="B471" s="514" t="s">
        <v>3</v>
      </c>
      <c r="C471" s="478"/>
      <c r="D471" s="515"/>
      <c r="E471" s="516"/>
      <c r="F471" s="478"/>
      <c r="G471" s="478"/>
      <c r="H471" s="478"/>
      <c r="I471" s="478"/>
      <c r="J471" s="478"/>
      <c r="K471" s="523"/>
      <c r="L471" s="523"/>
      <c r="M471" s="478"/>
      <c r="N471" s="524"/>
      <c r="O471" s="524"/>
      <c r="P471" s="525"/>
    </row>
    <row r="472" s="457" customFormat="1" customHeight="1" spans="1:16">
      <c r="A472" s="478"/>
      <c r="B472" s="514" t="s">
        <v>3</v>
      </c>
      <c r="C472" s="478"/>
      <c r="D472" s="515"/>
      <c r="E472" s="516"/>
      <c r="F472" s="478"/>
      <c r="G472" s="478"/>
      <c r="H472" s="478"/>
      <c r="I472" s="478"/>
      <c r="J472" s="478"/>
      <c r="K472" s="523"/>
      <c r="L472" s="523"/>
      <c r="M472" s="478"/>
      <c r="N472" s="524"/>
      <c r="O472" s="524"/>
      <c r="P472" s="525"/>
    </row>
    <row r="473" s="457" customFormat="1" customHeight="1" spans="1:16">
      <c r="A473" s="478"/>
      <c r="B473" s="514" t="s">
        <v>3</v>
      </c>
      <c r="C473" s="478"/>
      <c r="D473" s="515"/>
      <c r="E473" s="516"/>
      <c r="F473" s="478"/>
      <c r="G473" s="478"/>
      <c r="H473" s="478"/>
      <c r="I473" s="478"/>
      <c r="J473" s="478"/>
      <c r="K473" s="523"/>
      <c r="L473" s="523"/>
      <c r="M473" s="478"/>
      <c r="N473" s="524"/>
      <c r="O473" s="524"/>
      <c r="P473" s="525"/>
    </row>
    <row r="474" s="457" customFormat="1" customHeight="1" spans="1:16">
      <c r="A474" s="478"/>
      <c r="B474" s="515" t="s">
        <v>3</v>
      </c>
      <c r="C474" s="478"/>
      <c r="D474" s="515"/>
      <c r="E474" s="516"/>
      <c r="F474" s="478"/>
      <c r="G474" s="478"/>
      <c r="H474" s="478"/>
      <c r="I474" s="478"/>
      <c r="J474" s="478"/>
      <c r="K474" s="523"/>
      <c r="L474" s="523"/>
      <c r="M474" s="478"/>
      <c r="N474" s="524"/>
      <c r="O474" s="524"/>
      <c r="P474" s="525"/>
    </row>
    <row r="475" s="457" customFormat="1" customHeight="1" spans="1:16">
      <c r="A475" s="478"/>
      <c r="B475" s="515" t="s">
        <v>3</v>
      </c>
      <c r="C475" s="478"/>
      <c r="D475" s="515"/>
      <c r="E475" s="516"/>
      <c r="F475" s="478"/>
      <c r="G475" s="478"/>
      <c r="H475" s="478"/>
      <c r="I475" s="478"/>
      <c r="J475" s="478"/>
      <c r="K475" s="523"/>
      <c r="L475" s="523"/>
      <c r="M475" s="478"/>
      <c r="N475" s="524"/>
      <c r="O475" s="524"/>
      <c r="P475" s="525"/>
    </row>
    <row r="476" s="457" customFormat="1" customHeight="1" spans="1:16">
      <c r="A476" s="478"/>
      <c r="B476" s="515" t="s">
        <v>3</v>
      </c>
      <c r="C476" s="478"/>
      <c r="D476" s="515"/>
      <c r="E476" s="516"/>
      <c r="F476" s="478"/>
      <c r="G476" s="478"/>
      <c r="H476" s="478"/>
      <c r="I476" s="478"/>
      <c r="J476" s="478"/>
      <c r="K476" s="523"/>
      <c r="L476" s="523"/>
      <c r="M476" s="478"/>
      <c r="N476" s="524"/>
      <c r="O476" s="524"/>
      <c r="P476" s="525"/>
    </row>
    <row r="477" s="457" customFormat="1" customHeight="1" spans="1:16">
      <c r="A477" s="478"/>
      <c r="B477" s="515" t="s">
        <v>3</v>
      </c>
      <c r="C477" s="478"/>
      <c r="D477" s="515"/>
      <c r="E477" s="516"/>
      <c r="F477" s="478"/>
      <c r="G477" s="478"/>
      <c r="H477" s="478"/>
      <c r="I477" s="478"/>
      <c r="J477" s="478"/>
      <c r="K477" s="523"/>
      <c r="L477" s="523"/>
      <c r="M477" s="478"/>
      <c r="N477" s="524"/>
      <c r="O477" s="524"/>
      <c r="P477" s="525"/>
    </row>
    <row r="478" s="457" customFormat="1" customHeight="1" spans="1:16">
      <c r="A478" s="478"/>
      <c r="B478" s="515" t="s">
        <v>3</v>
      </c>
      <c r="C478" s="521"/>
      <c r="D478" s="515"/>
      <c r="E478" s="516"/>
      <c r="F478" s="478"/>
      <c r="G478" s="478"/>
      <c r="H478" s="478"/>
      <c r="I478" s="478"/>
      <c r="J478" s="478"/>
      <c r="K478" s="523"/>
      <c r="L478" s="523"/>
      <c r="M478" s="478"/>
      <c r="N478" s="524"/>
      <c r="O478" s="524"/>
      <c r="P478" s="525"/>
    </row>
    <row r="479" s="457" customFormat="1" customHeight="1" spans="1:16">
      <c r="A479" s="478"/>
      <c r="B479" s="515" t="s">
        <v>3</v>
      </c>
      <c r="C479" s="478"/>
      <c r="D479" s="515"/>
      <c r="E479" s="516"/>
      <c r="F479" s="478"/>
      <c r="G479" s="478"/>
      <c r="H479" s="478"/>
      <c r="I479" s="478"/>
      <c r="J479" s="478"/>
      <c r="K479" s="523"/>
      <c r="L479" s="523"/>
      <c r="M479" s="478"/>
      <c r="N479" s="524"/>
      <c r="O479" s="524"/>
      <c r="P479" s="525"/>
    </row>
    <row r="480" s="457" customFormat="1" customHeight="1" spans="1:16">
      <c r="A480" s="478"/>
      <c r="B480" s="515" t="s">
        <v>3</v>
      </c>
      <c r="C480" s="521"/>
      <c r="D480" s="515"/>
      <c r="E480" s="516"/>
      <c r="F480" s="478"/>
      <c r="G480" s="478"/>
      <c r="H480" s="478"/>
      <c r="I480" s="478"/>
      <c r="J480" s="478"/>
      <c r="K480" s="523"/>
      <c r="L480" s="523"/>
      <c r="M480" s="478"/>
      <c r="N480" s="524"/>
      <c r="O480" s="524"/>
      <c r="P480" s="525"/>
    </row>
    <row r="481" s="457" customFormat="1" customHeight="1" spans="1:16">
      <c r="A481" s="478"/>
      <c r="B481" s="515" t="s">
        <v>3</v>
      </c>
      <c r="C481" s="478"/>
      <c r="D481" s="515"/>
      <c r="E481" s="516"/>
      <c r="F481" s="478"/>
      <c r="G481" s="478"/>
      <c r="H481" s="478"/>
      <c r="I481" s="478"/>
      <c r="J481" s="478"/>
      <c r="K481" s="523"/>
      <c r="L481" s="523"/>
      <c r="M481" s="478"/>
      <c r="N481" s="524"/>
      <c r="O481" s="524"/>
      <c r="P481" s="525"/>
    </row>
    <row r="482" s="457" customFormat="1" customHeight="1" spans="1:16">
      <c r="A482" s="478"/>
      <c r="B482" s="515" t="s">
        <v>3</v>
      </c>
      <c r="C482" s="521"/>
      <c r="D482" s="515"/>
      <c r="E482" s="516"/>
      <c r="F482" s="478"/>
      <c r="G482" s="478"/>
      <c r="H482" s="478"/>
      <c r="I482" s="478"/>
      <c r="J482" s="478"/>
      <c r="K482" s="523"/>
      <c r="L482" s="523"/>
      <c r="M482" s="478"/>
      <c r="N482" s="524"/>
      <c r="O482" s="524"/>
      <c r="P482" s="525"/>
    </row>
    <row r="483" s="457" customFormat="1" customHeight="1" spans="1:16">
      <c r="A483" s="478"/>
      <c r="B483" s="515" t="s">
        <v>3</v>
      </c>
      <c r="C483" s="478"/>
      <c r="D483" s="515"/>
      <c r="E483" s="516"/>
      <c r="F483" s="478"/>
      <c r="G483" s="478"/>
      <c r="H483" s="478"/>
      <c r="I483" s="478"/>
      <c r="J483" s="478"/>
      <c r="K483" s="523"/>
      <c r="L483" s="523"/>
      <c r="M483" s="478"/>
      <c r="N483" s="524"/>
      <c r="O483" s="524"/>
      <c r="P483" s="525"/>
    </row>
    <row r="484" s="457" customFormat="1" customHeight="1" spans="1:16">
      <c r="A484" s="478"/>
      <c r="B484" s="515" t="s">
        <v>3</v>
      </c>
      <c r="C484" s="478"/>
      <c r="D484" s="515"/>
      <c r="E484" s="516"/>
      <c r="F484" s="478"/>
      <c r="G484" s="478"/>
      <c r="H484" s="478"/>
      <c r="I484" s="478"/>
      <c r="J484" s="478"/>
      <c r="K484" s="523"/>
      <c r="L484" s="523"/>
      <c r="M484" s="478"/>
      <c r="N484" s="524"/>
      <c r="O484" s="524"/>
      <c r="P484" s="525"/>
    </row>
    <row r="485" s="457" customFormat="1" customHeight="1" spans="1:16">
      <c r="A485" s="478"/>
      <c r="B485" s="515" t="s">
        <v>3</v>
      </c>
      <c r="C485" s="478"/>
      <c r="D485" s="515"/>
      <c r="E485" s="516"/>
      <c r="F485" s="478"/>
      <c r="G485" s="478"/>
      <c r="H485" s="478"/>
      <c r="I485" s="478"/>
      <c r="J485" s="478"/>
      <c r="K485" s="523"/>
      <c r="L485" s="523"/>
      <c r="M485" s="478"/>
      <c r="N485" s="524"/>
      <c r="O485" s="524"/>
      <c r="P485" s="525"/>
    </row>
    <row r="486" s="457" customFormat="1" customHeight="1" spans="1:16">
      <c r="A486" s="478"/>
      <c r="B486" s="515" t="s">
        <v>3</v>
      </c>
      <c r="C486" s="478"/>
      <c r="D486" s="515"/>
      <c r="E486" s="516"/>
      <c r="F486" s="478"/>
      <c r="G486" s="478"/>
      <c r="H486" s="478"/>
      <c r="I486" s="478"/>
      <c r="J486" s="478"/>
      <c r="K486" s="523"/>
      <c r="L486" s="523"/>
      <c r="M486" s="478"/>
      <c r="N486" s="524"/>
      <c r="O486" s="524"/>
      <c r="P486" s="525"/>
    </row>
    <row r="487" s="457" customFormat="1" customHeight="1" spans="1:16">
      <c r="A487" s="478"/>
      <c r="B487" s="515" t="s">
        <v>3</v>
      </c>
      <c r="C487" s="478"/>
      <c r="D487" s="515"/>
      <c r="E487" s="516"/>
      <c r="F487" s="478"/>
      <c r="G487" s="478"/>
      <c r="H487" s="478"/>
      <c r="I487" s="478"/>
      <c r="J487" s="478"/>
      <c r="K487" s="523"/>
      <c r="L487" s="523"/>
      <c r="M487" s="478"/>
      <c r="N487" s="524"/>
      <c r="O487" s="524"/>
      <c r="P487" s="525"/>
    </row>
    <row r="488" s="457" customFormat="1" customHeight="1" spans="1:16">
      <c r="A488" s="478"/>
      <c r="B488" s="515" t="s">
        <v>3</v>
      </c>
      <c r="C488" s="521"/>
      <c r="D488" s="515"/>
      <c r="E488" s="516"/>
      <c r="F488" s="478"/>
      <c r="G488" s="478"/>
      <c r="H488" s="478"/>
      <c r="I488" s="478"/>
      <c r="J488" s="478"/>
      <c r="K488" s="523"/>
      <c r="L488" s="523"/>
      <c r="M488" s="478"/>
      <c r="N488" s="524"/>
      <c r="O488" s="524"/>
      <c r="P488" s="525"/>
    </row>
    <row r="489" s="457" customFormat="1" customHeight="1" spans="1:16">
      <c r="A489" s="478"/>
      <c r="B489" s="515" t="s">
        <v>3</v>
      </c>
      <c r="C489" s="478"/>
      <c r="D489" s="515"/>
      <c r="E489" s="516"/>
      <c r="F489" s="478"/>
      <c r="G489" s="478"/>
      <c r="H489" s="478"/>
      <c r="I489" s="478"/>
      <c r="J489" s="478"/>
      <c r="K489" s="523"/>
      <c r="L489" s="523"/>
      <c r="M489" s="478"/>
      <c r="N489" s="524"/>
      <c r="O489" s="524"/>
      <c r="P489" s="525"/>
    </row>
    <row r="490" s="457" customFormat="1" customHeight="1" spans="1:16">
      <c r="A490" s="478"/>
      <c r="B490" s="515" t="s">
        <v>3</v>
      </c>
      <c r="C490" s="478"/>
      <c r="D490" s="515"/>
      <c r="E490" s="516"/>
      <c r="F490" s="478"/>
      <c r="G490" s="478"/>
      <c r="H490" s="478"/>
      <c r="I490" s="478"/>
      <c r="J490" s="478"/>
      <c r="K490" s="523"/>
      <c r="L490" s="523"/>
      <c r="M490" s="478"/>
      <c r="N490" s="524"/>
      <c r="O490" s="524"/>
      <c r="P490" s="525"/>
    </row>
    <row r="491" s="457" customFormat="1" customHeight="1" spans="1:16">
      <c r="A491" s="478"/>
      <c r="B491" s="515" t="s">
        <v>3</v>
      </c>
      <c r="C491" s="521"/>
      <c r="D491" s="515"/>
      <c r="E491" s="516"/>
      <c r="F491" s="478"/>
      <c r="G491" s="478"/>
      <c r="H491" s="478"/>
      <c r="I491" s="478"/>
      <c r="J491" s="478"/>
      <c r="K491" s="523"/>
      <c r="L491" s="523"/>
      <c r="M491" s="478"/>
      <c r="N491" s="524"/>
      <c r="O491" s="524"/>
      <c r="P491" s="525"/>
    </row>
    <row r="492" s="457" customFormat="1" customHeight="1" spans="1:16">
      <c r="A492" s="478"/>
      <c r="B492" s="515" t="s">
        <v>3</v>
      </c>
      <c r="C492" s="478"/>
      <c r="D492" s="515"/>
      <c r="E492" s="516"/>
      <c r="F492" s="478"/>
      <c r="G492" s="478"/>
      <c r="H492" s="478"/>
      <c r="I492" s="478"/>
      <c r="J492" s="478"/>
      <c r="K492" s="523"/>
      <c r="L492" s="523"/>
      <c r="M492" s="478"/>
      <c r="N492" s="524"/>
      <c r="O492" s="524"/>
      <c r="P492" s="525"/>
    </row>
    <row r="493" s="457" customFormat="1" customHeight="1" spans="1:16">
      <c r="A493" s="478"/>
      <c r="B493" s="515" t="s">
        <v>3</v>
      </c>
      <c r="C493" s="478"/>
      <c r="D493" s="515"/>
      <c r="E493" s="516"/>
      <c r="F493" s="478"/>
      <c r="G493" s="478"/>
      <c r="H493" s="478"/>
      <c r="I493" s="478"/>
      <c r="J493" s="478"/>
      <c r="K493" s="523"/>
      <c r="L493" s="523"/>
      <c r="M493" s="478"/>
      <c r="N493" s="524"/>
      <c r="O493" s="524"/>
      <c r="P493" s="525"/>
    </row>
    <row r="494" s="457" customFormat="1" customHeight="1" spans="1:16">
      <c r="A494" s="478"/>
      <c r="B494" s="515" t="s">
        <v>3</v>
      </c>
      <c r="C494" s="478"/>
      <c r="D494" s="515"/>
      <c r="E494" s="516"/>
      <c r="F494" s="478"/>
      <c r="G494" s="478"/>
      <c r="H494" s="478"/>
      <c r="I494" s="478"/>
      <c r="J494" s="478"/>
      <c r="K494" s="523"/>
      <c r="L494" s="523"/>
      <c r="M494" s="478"/>
      <c r="N494" s="524"/>
      <c r="O494" s="524"/>
      <c r="P494" s="525"/>
    </row>
    <row r="495" s="457" customFormat="1" customHeight="1" spans="1:16">
      <c r="A495" s="478"/>
      <c r="B495" s="515" t="s">
        <v>3</v>
      </c>
      <c r="C495" s="478"/>
      <c r="D495" s="515"/>
      <c r="E495" s="516"/>
      <c r="F495" s="478"/>
      <c r="G495" s="478"/>
      <c r="H495" s="478"/>
      <c r="I495" s="478"/>
      <c r="J495" s="478"/>
      <c r="K495" s="523"/>
      <c r="L495" s="523"/>
      <c r="M495" s="478"/>
      <c r="N495" s="524"/>
      <c r="O495" s="524"/>
      <c r="P495" s="525"/>
    </row>
    <row r="496" s="457" customFormat="1" customHeight="1" spans="1:16">
      <c r="A496" s="478"/>
      <c r="B496" s="515" t="s">
        <v>3</v>
      </c>
      <c r="C496" s="478"/>
      <c r="D496" s="515"/>
      <c r="E496" s="516"/>
      <c r="F496" s="478"/>
      <c r="G496" s="478"/>
      <c r="H496" s="478"/>
      <c r="I496" s="478"/>
      <c r="J496" s="478"/>
      <c r="K496" s="523"/>
      <c r="L496" s="523"/>
      <c r="M496" s="478"/>
      <c r="N496" s="524"/>
      <c r="O496" s="524"/>
      <c r="P496" s="525"/>
    </row>
    <row r="497" s="457" customFormat="1" customHeight="1" spans="1:16">
      <c r="A497" s="478"/>
      <c r="B497" s="515" t="s">
        <v>3</v>
      </c>
      <c r="C497" s="478"/>
      <c r="D497" s="515"/>
      <c r="E497" s="516"/>
      <c r="F497" s="478"/>
      <c r="G497" s="478"/>
      <c r="H497" s="478"/>
      <c r="I497" s="478"/>
      <c r="J497" s="478"/>
      <c r="K497" s="523"/>
      <c r="L497" s="523"/>
      <c r="M497" s="478"/>
      <c r="N497" s="524"/>
      <c r="O497" s="524"/>
      <c r="P497" s="525"/>
    </row>
    <row r="498" s="457" customFormat="1" customHeight="1" spans="1:16">
      <c r="A498" s="478"/>
      <c r="B498" s="515" t="s">
        <v>3</v>
      </c>
      <c r="C498" s="478"/>
      <c r="D498" s="515"/>
      <c r="E498" s="516"/>
      <c r="F498" s="478"/>
      <c r="G498" s="478"/>
      <c r="H498" s="478"/>
      <c r="I498" s="478"/>
      <c r="J498" s="478"/>
      <c r="K498" s="523"/>
      <c r="L498" s="523"/>
      <c r="M498" s="478"/>
      <c r="N498" s="524"/>
      <c r="O498" s="524"/>
      <c r="P498" s="525"/>
    </row>
    <row r="499" s="457" customFormat="1" customHeight="1" spans="1:16">
      <c r="A499" s="478"/>
      <c r="B499" s="515" t="s">
        <v>3</v>
      </c>
      <c r="C499" s="478"/>
      <c r="D499" s="515"/>
      <c r="E499" s="516"/>
      <c r="F499" s="478"/>
      <c r="G499" s="478"/>
      <c r="H499" s="478"/>
      <c r="I499" s="478"/>
      <c r="J499" s="478"/>
      <c r="K499" s="523"/>
      <c r="L499" s="523"/>
      <c r="M499" s="478"/>
      <c r="N499" s="524"/>
      <c r="O499" s="524"/>
      <c r="P499" s="525"/>
    </row>
    <row r="500" s="457" customFormat="1" customHeight="1" spans="1:16">
      <c r="A500" s="478"/>
      <c r="B500" s="515" t="s">
        <v>3</v>
      </c>
      <c r="C500" s="478"/>
      <c r="D500" s="515"/>
      <c r="E500" s="516"/>
      <c r="F500" s="478"/>
      <c r="G500" s="478"/>
      <c r="H500" s="478"/>
      <c r="I500" s="478"/>
      <c r="J500" s="478"/>
      <c r="K500" s="523"/>
      <c r="L500" s="523"/>
      <c r="M500" s="478"/>
      <c r="N500" s="524"/>
      <c r="O500" s="524"/>
      <c r="P500" s="525"/>
    </row>
    <row r="501" s="457" customFormat="1" customHeight="1" spans="1:16">
      <c r="A501" s="478"/>
      <c r="B501" s="515" t="s">
        <v>3</v>
      </c>
      <c r="C501" s="478"/>
      <c r="D501" s="515"/>
      <c r="E501" s="516"/>
      <c r="F501" s="478"/>
      <c r="G501" s="478"/>
      <c r="H501" s="478"/>
      <c r="I501" s="478"/>
      <c r="J501" s="478"/>
      <c r="K501" s="523"/>
      <c r="L501" s="523"/>
      <c r="M501" s="478"/>
      <c r="N501" s="524"/>
      <c r="O501" s="524"/>
      <c r="P501" s="525"/>
    </row>
    <row r="502" s="457" customFormat="1" customHeight="1" spans="1:16">
      <c r="A502" s="478"/>
      <c r="B502" s="515" t="s">
        <v>3</v>
      </c>
      <c r="C502" s="478"/>
      <c r="D502" s="515"/>
      <c r="E502" s="516"/>
      <c r="F502" s="478"/>
      <c r="G502" s="478"/>
      <c r="H502" s="478"/>
      <c r="I502" s="478"/>
      <c r="J502" s="478"/>
      <c r="K502" s="523"/>
      <c r="L502" s="523"/>
      <c r="M502" s="478"/>
      <c r="N502" s="524"/>
      <c r="O502" s="524"/>
      <c r="P502" s="525"/>
    </row>
    <row r="503" s="457" customFormat="1" customHeight="1" spans="1:16">
      <c r="A503" s="478"/>
      <c r="B503" s="515" t="s">
        <v>3</v>
      </c>
      <c r="C503" s="478"/>
      <c r="D503" s="515"/>
      <c r="E503" s="516"/>
      <c r="F503" s="478"/>
      <c r="G503" s="478"/>
      <c r="H503" s="478"/>
      <c r="I503" s="478"/>
      <c r="J503" s="478"/>
      <c r="K503" s="523"/>
      <c r="L503" s="523"/>
      <c r="M503" s="478"/>
      <c r="N503" s="524"/>
      <c r="O503" s="524"/>
      <c r="P503" s="525"/>
    </row>
    <row r="504" s="457" customFormat="1" customHeight="1" spans="1:16">
      <c r="A504" s="478"/>
      <c r="B504" s="515" t="s">
        <v>3</v>
      </c>
      <c r="C504" s="478"/>
      <c r="D504" s="515"/>
      <c r="E504" s="516"/>
      <c r="F504" s="478"/>
      <c r="G504" s="478"/>
      <c r="H504" s="478"/>
      <c r="I504" s="478"/>
      <c r="J504" s="478"/>
      <c r="K504" s="523"/>
      <c r="L504" s="523"/>
      <c r="M504" s="478"/>
      <c r="N504" s="524"/>
      <c r="O504" s="524"/>
      <c r="P504" s="525"/>
    </row>
    <row r="505" s="457" customFormat="1" customHeight="1" spans="1:16">
      <c r="A505" s="478"/>
      <c r="B505" s="515" t="s">
        <v>3</v>
      </c>
      <c r="C505" s="478"/>
      <c r="D505" s="515"/>
      <c r="E505" s="516"/>
      <c r="F505" s="478"/>
      <c r="G505" s="478"/>
      <c r="H505" s="478"/>
      <c r="I505" s="478"/>
      <c r="J505" s="478"/>
      <c r="K505" s="523"/>
      <c r="L505" s="523"/>
      <c r="M505" s="478"/>
      <c r="N505" s="524"/>
      <c r="O505" s="524"/>
      <c r="P505" s="525"/>
    </row>
    <row r="506" s="457" customFormat="1" customHeight="1" spans="1:16">
      <c r="A506" s="478"/>
      <c r="B506" s="515" t="s">
        <v>3</v>
      </c>
      <c r="C506" s="478"/>
      <c r="D506" s="515"/>
      <c r="E506" s="516"/>
      <c r="F506" s="478"/>
      <c r="G506" s="478"/>
      <c r="H506" s="478"/>
      <c r="I506" s="478"/>
      <c r="J506" s="478"/>
      <c r="K506" s="523"/>
      <c r="L506" s="523"/>
      <c r="M506" s="478"/>
      <c r="N506" s="524"/>
      <c r="O506" s="524"/>
      <c r="P506" s="525"/>
    </row>
    <row r="507" s="457" customFormat="1" customHeight="1" spans="1:16">
      <c r="A507" s="478"/>
      <c r="B507" s="515" t="s">
        <v>3</v>
      </c>
      <c r="C507" s="521"/>
      <c r="D507" s="515"/>
      <c r="E507" s="516"/>
      <c r="F507" s="478"/>
      <c r="G507" s="478"/>
      <c r="H507" s="478"/>
      <c r="I507" s="478"/>
      <c r="J507" s="478"/>
      <c r="K507" s="523"/>
      <c r="L507" s="523"/>
      <c r="M507" s="478"/>
      <c r="N507" s="524"/>
      <c r="O507" s="524"/>
      <c r="P507" s="525"/>
    </row>
    <row r="508" s="457" customFormat="1" customHeight="1" spans="1:16">
      <c r="A508" s="478"/>
      <c r="B508" s="515" t="s">
        <v>3</v>
      </c>
      <c r="C508" s="478"/>
      <c r="D508" s="515"/>
      <c r="E508" s="516"/>
      <c r="F508" s="478"/>
      <c r="G508" s="478"/>
      <c r="H508" s="478"/>
      <c r="I508" s="478"/>
      <c r="J508" s="478"/>
      <c r="K508" s="523"/>
      <c r="L508" s="523"/>
      <c r="M508" s="478"/>
      <c r="N508" s="524"/>
      <c r="O508" s="524"/>
      <c r="P508" s="525"/>
    </row>
    <row r="509" s="457" customFormat="1" customHeight="1" spans="1:16">
      <c r="A509" s="478"/>
      <c r="B509" s="515" t="s">
        <v>3</v>
      </c>
      <c r="C509" s="478"/>
      <c r="D509" s="515"/>
      <c r="E509" s="516"/>
      <c r="F509" s="478"/>
      <c r="G509" s="478"/>
      <c r="H509" s="478"/>
      <c r="I509" s="478"/>
      <c r="J509" s="478"/>
      <c r="K509" s="523"/>
      <c r="L509" s="523"/>
      <c r="M509" s="478"/>
      <c r="N509" s="524"/>
      <c r="O509" s="524"/>
      <c r="P509" s="525"/>
    </row>
    <row r="510" s="457" customFormat="1" customHeight="1" spans="1:16">
      <c r="A510" s="478"/>
      <c r="B510" s="515" t="s">
        <v>3</v>
      </c>
      <c r="C510" s="478"/>
      <c r="D510" s="515"/>
      <c r="E510" s="516"/>
      <c r="F510" s="478"/>
      <c r="G510" s="478"/>
      <c r="H510" s="478"/>
      <c r="I510" s="478"/>
      <c r="J510" s="478"/>
      <c r="K510" s="523"/>
      <c r="L510" s="523"/>
      <c r="M510" s="478"/>
      <c r="N510" s="524"/>
      <c r="O510" s="524"/>
      <c r="P510" s="525"/>
    </row>
    <row r="511" s="457" customFormat="1" customHeight="1" spans="1:16">
      <c r="A511" s="478"/>
      <c r="B511" s="515" t="s">
        <v>3</v>
      </c>
      <c r="C511" s="478"/>
      <c r="D511" s="515"/>
      <c r="E511" s="516"/>
      <c r="F511" s="478"/>
      <c r="G511" s="478"/>
      <c r="H511" s="478"/>
      <c r="I511" s="478"/>
      <c r="J511" s="478"/>
      <c r="K511" s="523"/>
      <c r="L511" s="523"/>
      <c r="M511" s="478"/>
      <c r="N511" s="524"/>
      <c r="O511" s="524"/>
      <c r="P511" s="525"/>
    </row>
    <row r="512" s="457" customFormat="1" customHeight="1" spans="1:16">
      <c r="A512" s="478"/>
      <c r="B512" s="515" t="s">
        <v>3</v>
      </c>
      <c r="C512" s="478"/>
      <c r="D512" s="515"/>
      <c r="E512" s="516"/>
      <c r="F512" s="478"/>
      <c r="G512" s="478"/>
      <c r="H512" s="478"/>
      <c r="I512" s="478"/>
      <c r="J512" s="478"/>
      <c r="K512" s="523"/>
      <c r="L512" s="523"/>
      <c r="M512" s="478"/>
      <c r="N512" s="524"/>
      <c r="O512" s="524"/>
      <c r="P512" s="525"/>
    </row>
    <row r="513" s="457" customFormat="1" customHeight="1" spans="1:16">
      <c r="A513" s="478"/>
      <c r="B513" s="515" t="s">
        <v>3</v>
      </c>
      <c r="C513" s="478"/>
      <c r="D513" s="515"/>
      <c r="E513" s="516"/>
      <c r="F513" s="478"/>
      <c r="G513" s="478"/>
      <c r="H513" s="478"/>
      <c r="I513" s="478"/>
      <c r="J513" s="478"/>
      <c r="K513" s="523"/>
      <c r="L513" s="523"/>
      <c r="M513" s="478"/>
      <c r="N513" s="524"/>
      <c r="O513" s="524"/>
      <c r="P513" s="525"/>
    </row>
    <row r="514" s="457" customFormat="1" customHeight="1" spans="1:16">
      <c r="A514" s="478"/>
      <c r="B514" s="515" t="s">
        <v>3</v>
      </c>
      <c r="C514" s="478"/>
      <c r="D514" s="515"/>
      <c r="E514" s="516"/>
      <c r="F514" s="478"/>
      <c r="G514" s="478"/>
      <c r="H514" s="478"/>
      <c r="I514" s="478"/>
      <c r="J514" s="478"/>
      <c r="K514" s="523"/>
      <c r="L514" s="523"/>
      <c r="M514" s="478"/>
      <c r="N514" s="524"/>
      <c r="O514" s="524"/>
      <c r="P514" s="525"/>
    </row>
    <row r="515" s="457" customFormat="1" customHeight="1" spans="1:16">
      <c r="A515" s="478"/>
      <c r="B515" s="515" t="s">
        <v>3</v>
      </c>
      <c r="C515" s="478"/>
      <c r="D515" s="515"/>
      <c r="E515" s="516"/>
      <c r="F515" s="478"/>
      <c r="G515" s="478"/>
      <c r="H515" s="478"/>
      <c r="I515" s="478"/>
      <c r="J515" s="478"/>
      <c r="K515" s="523"/>
      <c r="L515" s="523"/>
      <c r="M515" s="478"/>
      <c r="N515" s="524"/>
      <c r="O515" s="524"/>
      <c r="P515" s="525"/>
    </row>
    <row r="516" s="457" customFormat="1" customHeight="1" spans="1:16">
      <c r="A516" s="478"/>
      <c r="B516" s="515" t="s">
        <v>3</v>
      </c>
      <c r="C516" s="478"/>
      <c r="D516" s="515"/>
      <c r="E516" s="516"/>
      <c r="F516" s="478"/>
      <c r="G516" s="478"/>
      <c r="H516" s="478"/>
      <c r="I516" s="478"/>
      <c r="J516" s="478"/>
      <c r="K516" s="523"/>
      <c r="L516" s="523"/>
      <c r="M516" s="478"/>
      <c r="N516" s="524"/>
      <c r="O516" s="524"/>
      <c r="P516" s="525"/>
    </row>
    <row r="517" s="457" customFormat="1" customHeight="1" spans="1:16">
      <c r="A517" s="478"/>
      <c r="B517" s="530" t="s">
        <v>3</v>
      </c>
      <c r="C517" s="521"/>
      <c r="D517" s="515"/>
      <c r="E517" s="516"/>
      <c r="F517" s="478"/>
      <c r="G517" s="478"/>
      <c r="H517" s="478"/>
      <c r="I517" s="478"/>
      <c r="J517" s="478"/>
      <c r="K517" s="523"/>
      <c r="L517" s="523"/>
      <c r="M517" s="478"/>
      <c r="N517" s="524"/>
      <c r="O517" s="524"/>
      <c r="P517" s="525"/>
    </row>
    <row r="518" s="457" customFormat="1" customHeight="1" spans="1:16">
      <c r="A518" s="478"/>
      <c r="B518" s="530" t="s">
        <v>3</v>
      </c>
      <c r="C518" s="521"/>
      <c r="D518" s="515"/>
      <c r="E518" s="516"/>
      <c r="F518" s="478"/>
      <c r="G518" s="478"/>
      <c r="H518" s="478"/>
      <c r="I518" s="478"/>
      <c r="J518" s="478"/>
      <c r="K518" s="523"/>
      <c r="L518" s="523"/>
      <c r="M518" s="478"/>
      <c r="N518" s="524"/>
      <c r="O518" s="524"/>
      <c r="P518" s="525"/>
    </row>
    <row r="519" s="457" customFormat="1" customHeight="1" spans="1:16">
      <c r="A519" s="478"/>
      <c r="B519" s="530" t="s">
        <v>3</v>
      </c>
      <c r="C519" s="521"/>
      <c r="D519" s="515"/>
      <c r="E519" s="516"/>
      <c r="F519" s="478"/>
      <c r="G519" s="478"/>
      <c r="H519" s="478"/>
      <c r="I519" s="478"/>
      <c r="J519" s="478"/>
      <c r="K519" s="523"/>
      <c r="L519" s="523"/>
      <c r="M519" s="478"/>
      <c r="N519" s="524"/>
      <c r="O519" s="524"/>
      <c r="P519" s="525"/>
    </row>
    <row r="520" s="457" customFormat="1" customHeight="1" spans="1:16">
      <c r="A520" s="478"/>
      <c r="B520" s="530" t="s">
        <v>3</v>
      </c>
      <c r="C520" s="521"/>
      <c r="D520" s="515"/>
      <c r="E520" s="516"/>
      <c r="F520" s="478"/>
      <c r="G520" s="478"/>
      <c r="H520" s="478"/>
      <c r="I520" s="478"/>
      <c r="J520" s="478"/>
      <c r="K520" s="523"/>
      <c r="L520" s="523"/>
      <c r="M520" s="478"/>
      <c r="N520" s="524"/>
      <c r="O520" s="524"/>
      <c r="P520" s="525"/>
    </row>
    <row r="521" s="457" customFormat="1" customHeight="1" spans="1:16">
      <c r="A521" s="478"/>
      <c r="B521" s="530" t="s">
        <v>3</v>
      </c>
      <c r="C521" s="521"/>
      <c r="D521" s="515"/>
      <c r="E521" s="516"/>
      <c r="F521" s="478"/>
      <c r="G521" s="478"/>
      <c r="H521" s="478"/>
      <c r="I521" s="478"/>
      <c r="J521" s="478"/>
      <c r="K521" s="523"/>
      <c r="L521" s="523"/>
      <c r="M521" s="478"/>
      <c r="N521" s="524"/>
      <c r="O521" s="524"/>
      <c r="P521" s="525"/>
    </row>
    <row r="522" s="457" customFormat="1" customHeight="1" spans="1:16">
      <c r="A522" s="478"/>
      <c r="B522" s="530" t="s">
        <v>3</v>
      </c>
      <c r="C522" s="521"/>
      <c r="D522" s="515"/>
      <c r="E522" s="516"/>
      <c r="F522" s="478"/>
      <c r="G522" s="478"/>
      <c r="H522" s="478"/>
      <c r="I522" s="478"/>
      <c r="J522" s="478"/>
      <c r="K522" s="523"/>
      <c r="L522" s="523"/>
      <c r="M522" s="478"/>
      <c r="N522" s="524"/>
      <c r="O522" s="524"/>
      <c r="P522" s="525"/>
    </row>
    <row r="523" s="457" customFormat="1" customHeight="1" spans="1:16">
      <c r="A523" s="478"/>
      <c r="B523" s="530" t="s">
        <v>3</v>
      </c>
      <c r="C523" s="521"/>
      <c r="D523" s="515"/>
      <c r="E523" s="516"/>
      <c r="F523" s="478"/>
      <c r="G523" s="478"/>
      <c r="H523" s="478"/>
      <c r="I523" s="478"/>
      <c r="J523" s="478"/>
      <c r="K523" s="523"/>
      <c r="L523" s="523"/>
      <c r="M523" s="478"/>
      <c r="N523" s="524"/>
      <c r="O523" s="524"/>
      <c r="P523" s="525"/>
    </row>
    <row r="524" s="457" customFormat="1" customHeight="1" spans="1:16">
      <c r="A524" s="478"/>
      <c r="B524" s="530" t="s">
        <v>3</v>
      </c>
      <c r="C524" s="521"/>
      <c r="D524" s="515"/>
      <c r="E524" s="516"/>
      <c r="F524" s="478"/>
      <c r="G524" s="478"/>
      <c r="H524" s="478"/>
      <c r="I524" s="478"/>
      <c r="J524" s="478"/>
      <c r="K524" s="523"/>
      <c r="L524" s="523"/>
      <c r="M524" s="478"/>
      <c r="N524" s="524"/>
      <c r="O524" s="524"/>
      <c r="P524" s="525"/>
    </row>
    <row r="525" s="457" customFormat="1" customHeight="1" spans="1:16">
      <c r="A525" s="478"/>
      <c r="B525" s="514" t="s">
        <v>3</v>
      </c>
      <c r="C525" s="521"/>
      <c r="D525" s="515"/>
      <c r="E525" s="516"/>
      <c r="F525" s="478"/>
      <c r="G525" s="478"/>
      <c r="H525" s="478"/>
      <c r="I525" s="478"/>
      <c r="J525" s="478"/>
      <c r="K525" s="523"/>
      <c r="L525" s="523"/>
      <c r="M525" s="478"/>
      <c r="N525" s="524"/>
      <c r="O525" s="524"/>
      <c r="P525" s="525"/>
    </row>
    <row r="526" s="457" customFormat="1" customHeight="1" spans="1:16">
      <c r="A526" s="478"/>
      <c r="B526" s="530" t="s">
        <v>3</v>
      </c>
      <c r="C526" s="521"/>
      <c r="D526" s="515"/>
      <c r="E526" s="516"/>
      <c r="F526" s="478"/>
      <c r="G526" s="478"/>
      <c r="H526" s="478"/>
      <c r="I526" s="478"/>
      <c r="J526" s="478"/>
      <c r="K526" s="523"/>
      <c r="L526" s="523"/>
      <c r="M526" s="478"/>
      <c r="N526" s="524"/>
      <c r="O526" s="524"/>
      <c r="P526" s="525"/>
    </row>
    <row r="527" s="457" customFormat="1" customHeight="1" spans="1:16">
      <c r="A527" s="478"/>
      <c r="B527" s="530" t="s">
        <v>3</v>
      </c>
      <c r="C527" s="521"/>
      <c r="D527" s="515"/>
      <c r="E527" s="516"/>
      <c r="F527" s="478"/>
      <c r="G527" s="478"/>
      <c r="H527" s="478"/>
      <c r="I527" s="478"/>
      <c r="J527" s="478"/>
      <c r="K527" s="523"/>
      <c r="L527" s="523"/>
      <c r="M527" s="478"/>
      <c r="N527" s="524"/>
      <c r="O527" s="524"/>
      <c r="P527" s="525"/>
    </row>
    <row r="528" s="457" customFormat="1" customHeight="1" spans="1:16">
      <c r="A528" s="478"/>
      <c r="B528" s="530" t="s">
        <v>3</v>
      </c>
      <c r="C528" s="521"/>
      <c r="D528" s="515"/>
      <c r="E528" s="516"/>
      <c r="F528" s="478"/>
      <c r="G528" s="478"/>
      <c r="H528" s="478"/>
      <c r="I528" s="478"/>
      <c r="J528" s="478"/>
      <c r="K528" s="523"/>
      <c r="L528" s="523"/>
      <c r="M528" s="478"/>
      <c r="N528" s="524"/>
      <c r="O528" s="524"/>
      <c r="P528" s="525"/>
    </row>
    <row r="529" s="457" customFormat="1" customHeight="1" spans="1:16">
      <c r="A529" s="478"/>
      <c r="B529" s="530" t="s">
        <v>3</v>
      </c>
      <c r="C529" s="521"/>
      <c r="D529" s="515"/>
      <c r="E529" s="516"/>
      <c r="F529" s="478"/>
      <c r="G529" s="478"/>
      <c r="H529" s="478"/>
      <c r="I529" s="478"/>
      <c r="J529" s="478"/>
      <c r="K529" s="523"/>
      <c r="L529" s="523"/>
      <c r="M529" s="478"/>
      <c r="N529" s="524"/>
      <c r="O529" s="524"/>
      <c r="P529" s="525"/>
    </row>
    <row r="530" s="457" customFormat="1" customHeight="1" spans="1:16">
      <c r="A530" s="478"/>
      <c r="B530" s="530" t="s">
        <v>3</v>
      </c>
      <c r="C530" s="521"/>
      <c r="D530" s="515"/>
      <c r="E530" s="516"/>
      <c r="F530" s="478"/>
      <c r="G530" s="478"/>
      <c r="H530" s="478"/>
      <c r="I530" s="478"/>
      <c r="J530" s="478"/>
      <c r="K530" s="523"/>
      <c r="L530" s="523"/>
      <c r="M530" s="478"/>
      <c r="N530" s="524"/>
      <c r="O530" s="524"/>
      <c r="P530" s="525"/>
    </row>
    <row r="531" s="457" customFormat="1" customHeight="1" spans="1:16">
      <c r="A531" s="478"/>
      <c r="B531" s="530" t="s">
        <v>3</v>
      </c>
      <c r="C531" s="521"/>
      <c r="D531" s="515"/>
      <c r="E531" s="516"/>
      <c r="F531" s="478"/>
      <c r="G531" s="478"/>
      <c r="H531" s="478"/>
      <c r="I531" s="478"/>
      <c r="J531" s="478"/>
      <c r="K531" s="523"/>
      <c r="L531" s="523"/>
      <c r="M531" s="478"/>
      <c r="N531" s="524"/>
      <c r="O531" s="524"/>
      <c r="P531" s="525"/>
    </row>
    <row r="532" s="457" customFormat="1" customHeight="1" spans="1:16">
      <c r="A532" s="478"/>
      <c r="B532" s="530" t="s">
        <v>3</v>
      </c>
      <c r="C532" s="521"/>
      <c r="D532" s="515"/>
      <c r="E532" s="516"/>
      <c r="F532" s="478"/>
      <c r="G532" s="478"/>
      <c r="H532" s="478"/>
      <c r="I532" s="478"/>
      <c r="J532" s="478"/>
      <c r="K532" s="523"/>
      <c r="L532" s="523"/>
      <c r="M532" s="478"/>
      <c r="N532" s="524"/>
      <c r="O532" s="524"/>
      <c r="P532" s="525"/>
    </row>
    <row r="533" s="457" customFormat="1" customHeight="1" spans="1:16">
      <c r="A533" s="478"/>
      <c r="B533" s="530" t="s">
        <v>3</v>
      </c>
      <c r="C533" s="521"/>
      <c r="D533" s="515"/>
      <c r="E533" s="516"/>
      <c r="F533" s="478"/>
      <c r="G533" s="478"/>
      <c r="H533" s="478"/>
      <c r="I533" s="478"/>
      <c r="J533" s="478"/>
      <c r="K533" s="523"/>
      <c r="L533" s="523"/>
      <c r="M533" s="478"/>
      <c r="N533" s="524"/>
      <c r="O533" s="524"/>
      <c r="P533" s="525"/>
    </row>
    <row r="534" s="457" customFormat="1" customHeight="1" spans="1:16">
      <c r="A534" s="478"/>
      <c r="B534" s="530" t="s">
        <v>3</v>
      </c>
      <c r="C534" s="521"/>
      <c r="D534" s="515"/>
      <c r="E534" s="516"/>
      <c r="F534" s="478"/>
      <c r="G534" s="478"/>
      <c r="H534" s="478"/>
      <c r="I534" s="478"/>
      <c r="J534" s="478"/>
      <c r="K534" s="523"/>
      <c r="L534" s="523"/>
      <c r="M534" s="478"/>
      <c r="N534" s="524"/>
      <c r="O534" s="524"/>
      <c r="P534" s="525"/>
    </row>
    <row r="535" s="457" customFormat="1" customHeight="1" spans="1:16">
      <c r="A535" s="478"/>
      <c r="B535" s="530" t="s">
        <v>3</v>
      </c>
      <c r="C535" s="521"/>
      <c r="D535" s="515"/>
      <c r="E535" s="516"/>
      <c r="F535" s="478"/>
      <c r="G535" s="478"/>
      <c r="H535" s="478"/>
      <c r="I535" s="478"/>
      <c r="J535" s="478"/>
      <c r="K535" s="523"/>
      <c r="L535" s="523"/>
      <c r="M535" s="478"/>
      <c r="N535" s="524"/>
      <c r="O535" s="524"/>
      <c r="P535" s="525"/>
    </row>
    <row r="536" s="457" customFormat="1" customHeight="1" spans="1:16">
      <c r="A536" s="478"/>
      <c r="B536" s="530" t="s">
        <v>3</v>
      </c>
      <c r="C536" s="521"/>
      <c r="D536" s="515"/>
      <c r="E536" s="516"/>
      <c r="F536" s="478"/>
      <c r="G536" s="478"/>
      <c r="H536" s="478"/>
      <c r="I536" s="478"/>
      <c r="J536" s="478"/>
      <c r="K536" s="523"/>
      <c r="L536" s="523"/>
      <c r="M536" s="478"/>
      <c r="N536" s="524"/>
      <c r="O536" s="524"/>
      <c r="P536" s="525"/>
    </row>
    <row r="537" s="457" customFormat="1" customHeight="1" spans="1:16">
      <c r="A537" s="478"/>
      <c r="B537" s="530" t="s">
        <v>3</v>
      </c>
      <c r="C537" s="521"/>
      <c r="D537" s="515"/>
      <c r="E537" s="516"/>
      <c r="F537" s="478"/>
      <c r="G537" s="478"/>
      <c r="H537" s="478"/>
      <c r="I537" s="478"/>
      <c r="J537" s="478"/>
      <c r="K537" s="523"/>
      <c r="L537" s="523"/>
      <c r="M537" s="478"/>
      <c r="N537" s="524"/>
      <c r="O537" s="524"/>
      <c r="P537" s="525"/>
    </row>
    <row r="538" s="457" customFormat="1" customHeight="1" spans="1:16">
      <c r="A538" s="478"/>
      <c r="B538" s="514" t="s">
        <v>3</v>
      </c>
      <c r="C538" s="521"/>
      <c r="D538" s="515"/>
      <c r="E538" s="516"/>
      <c r="F538" s="478"/>
      <c r="G538" s="478"/>
      <c r="H538" s="478"/>
      <c r="I538" s="478"/>
      <c r="J538" s="478"/>
      <c r="K538" s="523"/>
      <c r="L538" s="523"/>
      <c r="M538" s="478"/>
      <c r="N538" s="524"/>
      <c r="O538" s="524"/>
      <c r="P538" s="525"/>
    </row>
    <row r="539" s="457" customFormat="1" customHeight="1" spans="1:16">
      <c r="A539" s="478"/>
      <c r="B539" s="515" t="s">
        <v>3</v>
      </c>
      <c r="C539" s="478"/>
      <c r="D539" s="515"/>
      <c r="E539" s="516"/>
      <c r="F539" s="478"/>
      <c r="G539" s="478"/>
      <c r="H539" s="478"/>
      <c r="I539" s="478"/>
      <c r="J539" s="478"/>
      <c r="K539" s="523"/>
      <c r="L539" s="523"/>
      <c r="M539" s="478"/>
      <c r="N539" s="524"/>
      <c r="O539" s="524"/>
      <c r="P539" s="525"/>
    </row>
    <row r="540" s="457" customFormat="1" customHeight="1" spans="1:16">
      <c r="A540" s="478"/>
      <c r="B540" s="515" t="s">
        <v>3</v>
      </c>
      <c r="C540" s="478"/>
      <c r="D540" s="515"/>
      <c r="E540" s="516"/>
      <c r="F540" s="478"/>
      <c r="G540" s="478"/>
      <c r="H540" s="478"/>
      <c r="I540" s="478"/>
      <c r="J540" s="478"/>
      <c r="K540" s="523"/>
      <c r="L540" s="523"/>
      <c r="M540" s="478"/>
      <c r="N540" s="524"/>
      <c r="O540" s="524"/>
      <c r="P540" s="525"/>
    </row>
    <row r="541" s="457" customFormat="1" customHeight="1" spans="1:16">
      <c r="A541" s="478"/>
      <c r="B541" s="515" t="s">
        <v>3</v>
      </c>
      <c r="C541" s="478"/>
      <c r="D541" s="515"/>
      <c r="E541" s="516"/>
      <c r="F541" s="478"/>
      <c r="G541" s="478"/>
      <c r="H541" s="478"/>
      <c r="I541" s="478"/>
      <c r="J541" s="478"/>
      <c r="K541" s="523"/>
      <c r="L541" s="523"/>
      <c r="M541" s="478"/>
      <c r="N541" s="524"/>
      <c r="O541" s="524"/>
      <c r="P541" s="525"/>
    </row>
    <row r="542" s="457" customFormat="1" customHeight="1" spans="1:16">
      <c r="A542" s="478"/>
      <c r="B542" s="515" t="s">
        <v>3</v>
      </c>
      <c r="C542" s="478"/>
      <c r="D542" s="515"/>
      <c r="E542" s="516"/>
      <c r="F542" s="478"/>
      <c r="G542" s="478"/>
      <c r="H542" s="478"/>
      <c r="I542" s="478"/>
      <c r="J542" s="478"/>
      <c r="K542" s="523"/>
      <c r="L542" s="523"/>
      <c r="M542" s="478"/>
      <c r="N542" s="524"/>
      <c r="O542" s="524"/>
      <c r="P542" s="525"/>
    </row>
    <row r="543" s="457" customFormat="1" customHeight="1" spans="1:16">
      <c r="A543" s="478"/>
      <c r="B543" s="515" t="s">
        <v>3</v>
      </c>
      <c r="C543" s="478"/>
      <c r="D543" s="515"/>
      <c r="E543" s="516"/>
      <c r="F543" s="478"/>
      <c r="G543" s="478"/>
      <c r="H543" s="478"/>
      <c r="I543" s="478"/>
      <c r="J543" s="478"/>
      <c r="K543" s="523"/>
      <c r="L543" s="523"/>
      <c r="M543" s="478"/>
      <c r="N543" s="524"/>
      <c r="O543" s="524"/>
      <c r="P543" s="525"/>
    </row>
    <row r="544" s="457" customFormat="1" customHeight="1" spans="1:16">
      <c r="A544" s="478"/>
      <c r="B544" s="515" t="s">
        <v>3</v>
      </c>
      <c r="C544" s="478"/>
      <c r="D544" s="515"/>
      <c r="E544" s="516"/>
      <c r="F544" s="478"/>
      <c r="G544" s="478"/>
      <c r="H544" s="478"/>
      <c r="I544" s="478"/>
      <c r="J544" s="478"/>
      <c r="K544" s="523"/>
      <c r="L544" s="523"/>
      <c r="M544" s="478"/>
      <c r="N544" s="524"/>
      <c r="O544" s="524"/>
      <c r="P544" s="525"/>
    </row>
    <row r="545" s="457" customFormat="1" customHeight="1" spans="1:16">
      <c r="A545" s="478"/>
      <c r="B545" s="515" t="s">
        <v>3</v>
      </c>
      <c r="C545" s="478"/>
      <c r="D545" s="515"/>
      <c r="E545" s="516"/>
      <c r="F545" s="478"/>
      <c r="G545" s="478"/>
      <c r="H545" s="478"/>
      <c r="I545" s="478"/>
      <c r="J545" s="478"/>
      <c r="K545" s="523"/>
      <c r="L545" s="523"/>
      <c r="M545" s="478"/>
      <c r="N545" s="524"/>
      <c r="O545" s="524"/>
      <c r="P545" s="525"/>
    </row>
    <row r="546" s="457" customFormat="1" customHeight="1" spans="1:16">
      <c r="A546" s="478"/>
      <c r="B546" s="515" t="s">
        <v>3</v>
      </c>
      <c r="C546" s="478"/>
      <c r="D546" s="515"/>
      <c r="E546" s="516"/>
      <c r="F546" s="478"/>
      <c r="G546" s="478"/>
      <c r="H546" s="478"/>
      <c r="I546" s="478"/>
      <c r="J546" s="478"/>
      <c r="K546" s="523"/>
      <c r="L546" s="523"/>
      <c r="M546" s="478"/>
      <c r="N546" s="524"/>
      <c r="O546" s="524"/>
      <c r="P546" s="525"/>
    </row>
    <row r="547" s="457" customFormat="1" customHeight="1" spans="1:16">
      <c r="A547" s="478"/>
      <c r="B547" s="515" t="s">
        <v>3</v>
      </c>
      <c r="C547" s="478"/>
      <c r="D547" s="515"/>
      <c r="E547" s="516"/>
      <c r="F547" s="478"/>
      <c r="G547" s="478"/>
      <c r="H547" s="478"/>
      <c r="I547" s="478"/>
      <c r="J547" s="478"/>
      <c r="K547" s="523"/>
      <c r="L547" s="523"/>
      <c r="M547" s="478"/>
      <c r="N547" s="524"/>
      <c r="O547" s="524"/>
      <c r="P547" s="525"/>
    </row>
    <row r="548" s="457" customFormat="1" customHeight="1" spans="1:16">
      <c r="A548" s="478"/>
      <c r="B548" s="515" t="s">
        <v>3</v>
      </c>
      <c r="C548" s="478"/>
      <c r="D548" s="515"/>
      <c r="E548" s="516"/>
      <c r="F548" s="478"/>
      <c r="G548" s="478"/>
      <c r="H548" s="478"/>
      <c r="I548" s="478"/>
      <c r="J548" s="478"/>
      <c r="K548" s="523"/>
      <c r="L548" s="523"/>
      <c r="M548" s="478"/>
      <c r="N548" s="524"/>
      <c r="O548" s="524"/>
      <c r="P548" s="525"/>
    </row>
    <row r="549" s="457" customFormat="1" customHeight="1" spans="1:16">
      <c r="A549" s="478"/>
      <c r="B549" s="515" t="s">
        <v>3</v>
      </c>
      <c r="C549" s="478"/>
      <c r="D549" s="515"/>
      <c r="E549" s="516"/>
      <c r="F549" s="478"/>
      <c r="G549" s="478"/>
      <c r="H549" s="478"/>
      <c r="I549" s="478"/>
      <c r="J549" s="478"/>
      <c r="K549" s="523"/>
      <c r="L549" s="523"/>
      <c r="M549" s="478"/>
      <c r="N549" s="524"/>
      <c r="O549" s="524"/>
      <c r="P549" s="525"/>
    </row>
    <row r="550" s="457" customFormat="1" customHeight="1" spans="1:16">
      <c r="A550" s="478"/>
      <c r="B550" s="515" t="s">
        <v>3</v>
      </c>
      <c r="C550" s="478"/>
      <c r="D550" s="515"/>
      <c r="E550" s="516"/>
      <c r="F550" s="478"/>
      <c r="G550" s="478"/>
      <c r="H550" s="478"/>
      <c r="I550" s="478"/>
      <c r="J550" s="478"/>
      <c r="K550" s="523"/>
      <c r="L550" s="523"/>
      <c r="M550" s="478"/>
      <c r="N550" s="524"/>
      <c r="O550" s="524"/>
      <c r="P550" s="525"/>
    </row>
    <row r="551" s="457" customFormat="1" customHeight="1" spans="1:16">
      <c r="A551" s="478"/>
      <c r="B551" s="515" t="s">
        <v>3</v>
      </c>
      <c r="C551" s="478"/>
      <c r="D551" s="515"/>
      <c r="E551" s="516"/>
      <c r="F551" s="478"/>
      <c r="G551" s="478"/>
      <c r="H551" s="478"/>
      <c r="I551" s="478"/>
      <c r="J551" s="478"/>
      <c r="K551" s="523"/>
      <c r="L551" s="523"/>
      <c r="M551" s="478"/>
      <c r="N551" s="524"/>
      <c r="O551" s="524"/>
      <c r="P551" s="525"/>
    </row>
    <row r="552" s="457" customFormat="1" customHeight="1" spans="1:16">
      <c r="A552" s="478"/>
      <c r="B552" s="515" t="s">
        <v>3</v>
      </c>
      <c r="C552" s="478"/>
      <c r="D552" s="515"/>
      <c r="E552" s="516"/>
      <c r="F552" s="478"/>
      <c r="G552" s="478"/>
      <c r="H552" s="478"/>
      <c r="I552" s="478"/>
      <c r="J552" s="478"/>
      <c r="K552" s="523"/>
      <c r="L552" s="523"/>
      <c r="M552" s="478"/>
      <c r="N552" s="524"/>
      <c r="O552" s="524"/>
      <c r="P552" s="525"/>
    </row>
    <row r="553" s="457" customFormat="1" customHeight="1" spans="1:16">
      <c r="A553" s="478"/>
      <c r="B553" s="514" t="s">
        <v>3</v>
      </c>
      <c r="C553" s="478"/>
      <c r="D553" s="515"/>
      <c r="E553" s="516"/>
      <c r="F553" s="478"/>
      <c r="G553" s="478"/>
      <c r="H553" s="478"/>
      <c r="I553" s="478"/>
      <c r="J553" s="478"/>
      <c r="K553" s="523"/>
      <c r="L553" s="523"/>
      <c r="M553" s="478"/>
      <c r="N553" s="524"/>
      <c r="O553" s="524"/>
      <c r="P553" s="525"/>
    </row>
    <row r="554" s="457" customFormat="1" customHeight="1" spans="1:16">
      <c r="A554" s="478"/>
      <c r="B554" s="530" t="s">
        <v>3</v>
      </c>
      <c r="C554" s="478"/>
      <c r="D554" s="515"/>
      <c r="E554" s="516"/>
      <c r="F554" s="478"/>
      <c r="G554" s="478"/>
      <c r="H554" s="478"/>
      <c r="I554" s="478"/>
      <c r="J554" s="478"/>
      <c r="K554" s="523"/>
      <c r="L554" s="523"/>
      <c r="M554" s="478"/>
      <c r="N554" s="524"/>
      <c r="O554" s="524"/>
      <c r="P554" s="525"/>
    </row>
    <row r="555" s="457" customFormat="1" customHeight="1" spans="1:16">
      <c r="A555" s="478"/>
      <c r="B555" s="530" t="s">
        <v>3</v>
      </c>
      <c r="C555" s="478"/>
      <c r="D555" s="515"/>
      <c r="E555" s="516"/>
      <c r="F555" s="478"/>
      <c r="G555" s="478"/>
      <c r="H555" s="478"/>
      <c r="I555" s="478"/>
      <c r="J555" s="478"/>
      <c r="K555" s="523"/>
      <c r="L555" s="523"/>
      <c r="M555" s="478"/>
      <c r="N555" s="524"/>
      <c r="O555" s="524"/>
      <c r="P555" s="525"/>
    </row>
    <row r="556" s="457" customFormat="1" customHeight="1" spans="1:16">
      <c r="A556" s="478"/>
      <c r="B556" s="530" t="s">
        <v>3</v>
      </c>
      <c r="C556" s="478"/>
      <c r="D556" s="515"/>
      <c r="E556" s="516"/>
      <c r="F556" s="478"/>
      <c r="G556" s="478"/>
      <c r="H556" s="478"/>
      <c r="I556" s="478"/>
      <c r="J556" s="478"/>
      <c r="K556" s="523"/>
      <c r="L556" s="523"/>
      <c r="M556" s="478"/>
      <c r="N556" s="524"/>
      <c r="O556" s="524"/>
      <c r="P556" s="525"/>
    </row>
    <row r="557" s="457" customFormat="1" customHeight="1" spans="1:16">
      <c r="A557" s="478"/>
      <c r="B557" s="530" t="s">
        <v>3</v>
      </c>
      <c r="C557" s="478"/>
      <c r="D557" s="515"/>
      <c r="E557" s="516"/>
      <c r="F557" s="478"/>
      <c r="G557" s="478"/>
      <c r="H557" s="478"/>
      <c r="I557" s="478"/>
      <c r="J557" s="478"/>
      <c r="K557" s="523"/>
      <c r="L557" s="523"/>
      <c r="M557" s="478"/>
      <c r="N557" s="524"/>
      <c r="O557" s="524"/>
      <c r="P557" s="525"/>
    </row>
    <row r="558" s="457" customFormat="1" customHeight="1" spans="1:16">
      <c r="A558" s="478"/>
      <c r="B558" s="530" t="s">
        <v>3</v>
      </c>
      <c r="C558" s="478"/>
      <c r="D558" s="515"/>
      <c r="E558" s="516"/>
      <c r="F558" s="478"/>
      <c r="G558" s="478"/>
      <c r="H558" s="478"/>
      <c r="I558" s="478"/>
      <c r="J558" s="478"/>
      <c r="K558" s="523"/>
      <c r="L558" s="523"/>
      <c r="M558" s="478"/>
      <c r="N558" s="524"/>
      <c r="O558" s="524"/>
      <c r="P558" s="525"/>
    </row>
    <row r="559" s="457" customFormat="1" customHeight="1" spans="1:16">
      <c r="A559" s="478"/>
      <c r="B559" s="530" t="s">
        <v>3</v>
      </c>
      <c r="C559" s="478"/>
      <c r="D559" s="515"/>
      <c r="E559" s="516"/>
      <c r="F559" s="478"/>
      <c r="G559" s="478"/>
      <c r="H559" s="478"/>
      <c r="I559" s="478"/>
      <c r="J559" s="478"/>
      <c r="K559" s="523"/>
      <c r="L559" s="523"/>
      <c r="M559" s="478"/>
      <c r="N559" s="524"/>
      <c r="O559" s="524"/>
      <c r="P559" s="525"/>
    </row>
    <row r="560" s="457" customFormat="1" customHeight="1" spans="1:16">
      <c r="A560" s="478"/>
      <c r="B560" s="530" t="s">
        <v>3</v>
      </c>
      <c r="C560" s="478"/>
      <c r="D560" s="515"/>
      <c r="E560" s="516"/>
      <c r="F560" s="478"/>
      <c r="G560" s="478"/>
      <c r="H560" s="478"/>
      <c r="I560" s="478"/>
      <c r="J560" s="478"/>
      <c r="K560" s="523"/>
      <c r="L560" s="523"/>
      <c r="M560" s="478"/>
      <c r="N560" s="524"/>
      <c r="O560" s="524"/>
      <c r="P560" s="525"/>
    </row>
    <row r="561" s="457" customFormat="1" customHeight="1" spans="1:16">
      <c r="A561" s="478"/>
      <c r="B561" s="515" t="s">
        <v>3</v>
      </c>
      <c r="C561" s="478"/>
      <c r="D561" s="515"/>
      <c r="E561" s="516"/>
      <c r="F561" s="478"/>
      <c r="G561" s="478"/>
      <c r="H561" s="478"/>
      <c r="I561" s="478"/>
      <c r="J561" s="478"/>
      <c r="K561" s="523"/>
      <c r="L561" s="523"/>
      <c r="M561" s="478"/>
      <c r="N561" s="524"/>
      <c r="O561" s="524"/>
      <c r="P561" s="525"/>
    </row>
    <row r="562" s="457" customFormat="1" customHeight="1" spans="1:16">
      <c r="A562" s="478"/>
      <c r="B562" s="515" t="s">
        <v>3</v>
      </c>
      <c r="C562" s="478"/>
      <c r="D562" s="515"/>
      <c r="E562" s="516"/>
      <c r="F562" s="478"/>
      <c r="G562" s="478"/>
      <c r="H562" s="478"/>
      <c r="I562" s="478"/>
      <c r="J562" s="478"/>
      <c r="K562" s="523"/>
      <c r="L562" s="523"/>
      <c r="M562" s="478"/>
      <c r="N562" s="524"/>
      <c r="O562" s="524"/>
      <c r="P562" s="525"/>
    </row>
    <row r="563" s="457" customFormat="1" customHeight="1" spans="1:16">
      <c r="A563" s="478"/>
      <c r="B563" s="515" t="s">
        <v>3</v>
      </c>
      <c r="C563" s="478"/>
      <c r="D563" s="515"/>
      <c r="E563" s="516"/>
      <c r="F563" s="478"/>
      <c r="G563" s="478"/>
      <c r="H563" s="478"/>
      <c r="I563" s="478"/>
      <c r="J563" s="478"/>
      <c r="K563" s="523"/>
      <c r="L563" s="523"/>
      <c r="M563" s="478"/>
      <c r="N563" s="524"/>
      <c r="O563" s="524"/>
      <c r="P563" s="525"/>
    </row>
    <row r="564" s="457" customFormat="1" customHeight="1" spans="1:16">
      <c r="A564" s="478"/>
      <c r="B564" s="515" t="s">
        <v>3</v>
      </c>
      <c r="C564" s="478"/>
      <c r="D564" s="515"/>
      <c r="E564" s="516"/>
      <c r="F564" s="478"/>
      <c r="G564" s="478"/>
      <c r="H564" s="478"/>
      <c r="I564" s="478"/>
      <c r="J564" s="478"/>
      <c r="K564" s="523"/>
      <c r="L564" s="523"/>
      <c r="M564" s="478"/>
      <c r="N564" s="524"/>
      <c r="O564" s="524"/>
      <c r="P564" s="525"/>
    </row>
    <row r="565" s="457" customFormat="1" customHeight="1" spans="1:16">
      <c r="A565" s="478"/>
      <c r="B565" s="515" t="s">
        <v>3</v>
      </c>
      <c r="C565" s="478"/>
      <c r="D565" s="515"/>
      <c r="E565" s="516"/>
      <c r="F565" s="478"/>
      <c r="G565" s="478"/>
      <c r="H565" s="478"/>
      <c r="I565" s="478"/>
      <c r="J565" s="478"/>
      <c r="K565" s="523"/>
      <c r="L565" s="523"/>
      <c r="M565" s="478"/>
      <c r="N565" s="524"/>
      <c r="O565" s="524"/>
      <c r="P565" s="525"/>
    </row>
    <row r="566" s="457" customFormat="1" customHeight="1" spans="1:16">
      <c r="A566" s="478"/>
      <c r="B566" s="515" t="s">
        <v>3</v>
      </c>
      <c r="C566" s="478"/>
      <c r="D566" s="515"/>
      <c r="E566" s="516"/>
      <c r="F566" s="478"/>
      <c r="G566" s="478"/>
      <c r="H566" s="478"/>
      <c r="I566" s="478"/>
      <c r="J566" s="478"/>
      <c r="K566" s="523"/>
      <c r="L566" s="523"/>
      <c r="M566" s="478"/>
      <c r="N566" s="524"/>
      <c r="O566" s="524"/>
      <c r="P566" s="525"/>
    </row>
    <row r="567" s="457" customFormat="1" customHeight="1" spans="1:16">
      <c r="A567" s="478"/>
      <c r="B567" s="515" t="s">
        <v>3</v>
      </c>
      <c r="C567" s="478"/>
      <c r="D567" s="515"/>
      <c r="E567" s="516"/>
      <c r="F567" s="478"/>
      <c r="G567" s="478"/>
      <c r="H567" s="478"/>
      <c r="I567" s="478"/>
      <c r="J567" s="478"/>
      <c r="K567" s="523"/>
      <c r="L567" s="523"/>
      <c r="M567" s="478"/>
      <c r="N567" s="524"/>
      <c r="O567" s="524"/>
      <c r="P567" s="525"/>
    </row>
    <row r="568" s="457" customFormat="1" customHeight="1" spans="1:16">
      <c r="A568" s="478"/>
      <c r="B568" s="515" t="s">
        <v>3</v>
      </c>
      <c r="C568" s="478"/>
      <c r="D568" s="515"/>
      <c r="E568" s="516"/>
      <c r="F568" s="478"/>
      <c r="G568" s="478"/>
      <c r="H568" s="478"/>
      <c r="I568" s="478"/>
      <c r="J568" s="478"/>
      <c r="K568" s="523"/>
      <c r="L568" s="523"/>
      <c r="M568" s="478"/>
      <c r="N568" s="524"/>
      <c r="O568" s="524"/>
      <c r="P568" s="525"/>
    </row>
    <row r="569" s="457" customFormat="1" customHeight="1" spans="1:16">
      <c r="A569" s="478"/>
      <c r="B569" s="515" t="s">
        <v>3</v>
      </c>
      <c r="C569" s="478"/>
      <c r="D569" s="515"/>
      <c r="E569" s="516"/>
      <c r="F569" s="478"/>
      <c r="G569" s="478"/>
      <c r="H569" s="478"/>
      <c r="I569" s="478"/>
      <c r="J569" s="478"/>
      <c r="K569" s="523"/>
      <c r="L569" s="523"/>
      <c r="M569" s="478"/>
      <c r="N569" s="524"/>
      <c r="O569" s="524"/>
      <c r="P569" s="525"/>
    </row>
    <row r="570" s="457" customFormat="1" customHeight="1" spans="1:16">
      <c r="A570" s="478"/>
      <c r="B570" s="515" t="s">
        <v>3</v>
      </c>
      <c r="C570" s="478"/>
      <c r="D570" s="515"/>
      <c r="E570" s="516"/>
      <c r="F570" s="478"/>
      <c r="G570" s="478"/>
      <c r="H570" s="478"/>
      <c r="I570" s="478"/>
      <c r="J570" s="478"/>
      <c r="K570" s="523"/>
      <c r="L570" s="523"/>
      <c r="M570" s="478"/>
      <c r="N570" s="524"/>
      <c r="O570" s="524"/>
      <c r="P570" s="525"/>
    </row>
    <row r="571" s="457" customFormat="1" customHeight="1" spans="1:16">
      <c r="A571" s="478"/>
      <c r="B571" s="514" t="s">
        <v>3</v>
      </c>
      <c r="C571" s="478"/>
      <c r="D571" s="515"/>
      <c r="E571" s="516"/>
      <c r="F571" s="478"/>
      <c r="G571" s="478"/>
      <c r="H571" s="478"/>
      <c r="I571" s="478"/>
      <c r="J571" s="478"/>
      <c r="K571" s="523"/>
      <c r="L571" s="523"/>
      <c r="M571" s="478"/>
      <c r="N571" s="524"/>
      <c r="O571" s="524"/>
      <c r="P571" s="525"/>
    </row>
    <row r="572" s="457" customFormat="1" customHeight="1" spans="1:16">
      <c r="A572" s="478"/>
      <c r="B572" s="515" t="s">
        <v>3</v>
      </c>
      <c r="C572" s="478"/>
      <c r="D572" s="515"/>
      <c r="E572" s="516"/>
      <c r="F572" s="478"/>
      <c r="G572" s="478"/>
      <c r="H572" s="478"/>
      <c r="I572" s="478"/>
      <c r="J572" s="478"/>
      <c r="K572" s="523"/>
      <c r="L572" s="523"/>
      <c r="M572" s="478"/>
      <c r="N572" s="524"/>
      <c r="O572" s="524"/>
      <c r="P572" s="525"/>
    </row>
    <row r="573" s="457" customFormat="1" customHeight="1" spans="1:16">
      <c r="A573" s="478"/>
      <c r="B573" s="515" t="s">
        <v>3</v>
      </c>
      <c r="C573" s="521"/>
      <c r="D573" s="515"/>
      <c r="E573" s="516"/>
      <c r="F573" s="478"/>
      <c r="G573" s="478"/>
      <c r="H573" s="478"/>
      <c r="I573" s="478"/>
      <c r="J573" s="478"/>
      <c r="K573" s="523"/>
      <c r="L573" s="523"/>
      <c r="M573" s="478"/>
      <c r="N573" s="524"/>
      <c r="O573" s="524"/>
      <c r="P573" s="525"/>
    </row>
    <row r="574" s="457" customFormat="1" customHeight="1" spans="1:16">
      <c r="A574" s="478"/>
      <c r="B574" s="515" t="s">
        <v>3</v>
      </c>
      <c r="C574" s="521"/>
      <c r="D574" s="515"/>
      <c r="E574" s="516"/>
      <c r="F574" s="478"/>
      <c r="G574" s="478"/>
      <c r="H574" s="478"/>
      <c r="I574" s="478"/>
      <c r="J574" s="478"/>
      <c r="K574" s="523"/>
      <c r="L574" s="523"/>
      <c r="M574" s="478"/>
      <c r="N574" s="524"/>
      <c r="O574" s="524"/>
      <c r="P574" s="525"/>
    </row>
    <row r="575" s="457" customFormat="1" customHeight="1" spans="1:16">
      <c r="A575" s="478"/>
      <c r="B575" s="515" t="s">
        <v>3</v>
      </c>
      <c r="C575" s="478"/>
      <c r="D575" s="515"/>
      <c r="E575" s="516"/>
      <c r="F575" s="478"/>
      <c r="G575" s="478"/>
      <c r="H575" s="478"/>
      <c r="I575" s="478"/>
      <c r="J575" s="478"/>
      <c r="K575" s="523"/>
      <c r="L575" s="523"/>
      <c r="M575" s="478"/>
      <c r="N575" s="524"/>
      <c r="O575" s="524"/>
      <c r="P575" s="525"/>
    </row>
    <row r="576" s="457" customFormat="1" customHeight="1" spans="1:16">
      <c r="A576" s="478"/>
      <c r="B576" s="515" t="s">
        <v>3</v>
      </c>
      <c r="C576" s="478"/>
      <c r="D576" s="515"/>
      <c r="E576" s="516"/>
      <c r="F576" s="478"/>
      <c r="G576" s="478"/>
      <c r="H576" s="478"/>
      <c r="I576" s="478"/>
      <c r="J576" s="478"/>
      <c r="K576" s="523"/>
      <c r="L576" s="523"/>
      <c r="M576" s="478"/>
      <c r="N576" s="524"/>
      <c r="O576" s="524"/>
      <c r="P576" s="525"/>
    </row>
    <row r="577" s="457" customFormat="1" customHeight="1" spans="1:16">
      <c r="A577" s="478"/>
      <c r="B577" s="515" t="s">
        <v>3</v>
      </c>
      <c r="C577" s="478"/>
      <c r="D577" s="515"/>
      <c r="E577" s="516"/>
      <c r="F577" s="478"/>
      <c r="G577" s="478"/>
      <c r="H577" s="478"/>
      <c r="I577" s="478"/>
      <c r="J577" s="478"/>
      <c r="K577" s="523"/>
      <c r="L577" s="523"/>
      <c r="M577" s="478"/>
      <c r="N577" s="524"/>
      <c r="O577" s="524"/>
      <c r="P577" s="525"/>
    </row>
    <row r="578" s="457" customFormat="1" customHeight="1" spans="1:16">
      <c r="A578" s="478"/>
      <c r="B578" s="515" t="s">
        <v>3</v>
      </c>
      <c r="C578" s="478"/>
      <c r="D578" s="515"/>
      <c r="E578" s="516"/>
      <c r="F578" s="478"/>
      <c r="G578" s="478"/>
      <c r="H578" s="478"/>
      <c r="I578" s="478"/>
      <c r="J578" s="478"/>
      <c r="K578" s="523"/>
      <c r="L578" s="523"/>
      <c r="M578" s="478"/>
      <c r="N578" s="524"/>
      <c r="O578" s="524"/>
      <c r="P578" s="525"/>
    </row>
    <row r="579" s="457" customFormat="1" customHeight="1" spans="1:16">
      <c r="A579" s="478"/>
      <c r="B579" s="515" t="s">
        <v>3</v>
      </c>
      <c r="C579" s="478"/>
      <c r="D579" s="515"/>
      <c r="E579" s="516"/>
      <c r="F579" s="478"/>
      <c r="G579" s="478"/>
      <c r="H579" s="478"/>
      <c r="I579" s="478"/>
      <c r="J579" s="478"/>
      <c r="K579" s="523"/>
      <c r="L579" s="523"/>
      <c r="M579" s="478"/>
      <c r="N579" s="524"/>
      <c r="O579" s="524"/>
      <c r="P579" s="525"/>
    </row>
    <row r="580" s="457" customFormat="1" customHeight="1" spans="1:16">
      <c r="A580" s="478"/>
      <c r="B580" s="515" t="s">
        <v>3</v>
      </c>
      <c r="C580" s="478"/>
      <c r="D580" s="515"/>
      <c r="E580" s="516"/>
      <c r="F580" s="478"/>
      <c r="G580" s="478"/>
      <c r="H580" s="478"/>
      <c r="I580" s="478"/>
      <c r="J580" s="478"/>
      <c r="K580" s="523"/>
      <c r="L580" s="523"/>
      <c r="M580" s="478"/>
      <c r="N580" s="524"/>
      <c r="O580" s="524"/>
      <c r="P580" s="525"/>
    </row>
    <row r="581" s="457" customFormat="1" customHeight="1" spans="1:16">
      <c r="A581" s="478"/>
      <c r="B581" s="515" t="s">
        <v>3</v>
      </c>
      <c r="C581" s="478"/>
      <c r="D581" s="515"/>
      <c r="E581" s="516"/>
      <c r="F581" s="478"/>
      <c r="G581" s="478"/>
      <c r="H581" s="478"/>
      <c r="I581" s="478"/>
      <c r="J581" s="478"/>
      <c r="K581" s="523"/>
      <c r="L581" s="523"/>
      <c r="M581" s="478"/>
      <c r="N581" s="524"/>
      <c r="O581" s="524"/>
      <c r="P581" s="525"/>
    </row>
    <row r="582" s="457" customFormat="1" customHeight="1" spans="1:16">
      <c r="A582" s="478"/>
      <c r="B582" s="515" t="s">
        <v>3</v>
      </c>
      <c r="C582" s="478"/>
      <c r="D582" s="515"/>
      <c r="E582" s="516"/>
      <c r="F582" s="478"/>
      <c r="G582" s="478"/>
      <c r="H582" s="478"/>
      <c r="I582" s="478"/>
      <c r="J582" s="478"/>
      <c r="K582" s="523"/>
      <c r="L582" s="523"/>
      <c r="M582" s="478"/>
      <c r="N582" s="524"/>
      <c r="O582" s="524"/>
      <c r="P582" s="525"/>
    </row>
    <row r="583" s="457" customFormat="1" customHeight="1" spans="1:16">
      <c r="A583" s="478"/>
      <c r="B583" s="515" t="s">
        <v>3</v>
      </c>
      <c r="C583" s="478"/>
      <c r="D583" s="515"/>
      <c r="E583" s="516"/>
      <c r="F583" s="478"/>
      <c r="G583" s="478"/>
      <c r="H583" s="478"/>
      <c r="I583" s="478"/>
      <c r="J583" s="478"/>
      <c r="K583" s="523"/>
      <c r="L583" s="523"/>
      <c r="M583" s="478"/>
      <c r="N583" s="524"/>
      <c r="O583" s="524"/>
      <c r="P583" s="525"/>
    </row>
    <row r="584" s="457" customFormat="1" customHeight="1" spans="1:16">
      <c r="A584" s="478"/>
      <c r="B584" s="515" t="s">
        <v>3</v>
      </c>
      <c r="C584" s="478"/>
      <c r="D584" s="515"/>
      <c r="E584" s="516"/>
      <c r="F584" s="478"/>
      <c r="G584" s="478"/>
      <c r="H584" s="478"/>
      <c r="I584" s="478"/>
      <c r="J584" s="478"/>
      <c r="K584" s="523"/>
      <c r="L584" s="523"/>
      <c r="M584" s="478"/>
      <c r="N584" s="524"/>
      <c r="O584" s="524"/>
      <c r="P584" s="525"/>
    </row>
    <row r="585" s="457" customFormat="1" customHeight="1" spans="1:16">
      <c r="A585" s="478"/>
      <c r="B585" s="515" t="s">
        <v>3</v>
      </c>
      <c r="C585" s="478"/>
      <c r="D585" s="515"/>
      <c r="E585" s="516"/>
      <c r="F585" s="478"/>
      <c r="G585" s="478"/>
      <c r="H585" s="478"/>
      <c r="I585" s="478"/>
      <c r="J585" s="478"/>
      <c r="K585" s="523"/>
      <c r="L585" s="523"/>
      <c r="M585" s="478"/>
      <c r="N585" s="524"/>
      <c r="O585" s="524"/>
      <c r="P585" s="525"/>
    </row>
    <row r="586" s="457" customFormat="1" customHeight="1" spans="1:16">
      <c r="A586" s="478"/>
      <c r="B586" s="515" t="s">
        <v>3</v>
      </c>
      <c r="C586" s="478"/>
      <c r="D586" s="515"/>
      <c r="E586" s="516"/>
      <c r="F586" s="478"/>
      <c r="G586" s="478"/>
      <c r="H586" s="478"/>
      <c r="I586" s="478"/>
      <c r="J586" s="478"/>
      <c r="K586" s="523"/>
      <c r="L586" s="523"/>
      <c r="M586" s="478"/>
      <c r="N586" s="524"/>
      <c r="O586" s="524"/>
      <c r="P586" s="525"/>
    </row>
    <row r="587" s="457" customFormat="1" customHeight="1" spans="1:16">
      <c r="A587" s="478"/>
      <c r="B587" s="515" t="s">
        <v>3</v>
      </c>
      <c r="C587" s="478"/>
      <c r="D587" s="515"/>
      <c r="E587" s="516"/>
      <c r="F587" s="478"/>
      <c r="G587" s="478"/>
      <c r="H587" s="478"/>
      <c r="I587" s="478"/>
      <c r="J587" s="478"/>
      <c r="K587" s="523"/>
      <c r="L587" s="523"/>
      <c r="M587" s="478"/>
      <c r="N587" s="524"/>
      <c r="O587" s="524"/>
      <c r="P587" s="525"/>
    </row>
    <row r="588" s="457" customFormat="1" customHeight="1" spans="1:16">
      <c r="A588" s="478"/>
      <c r="B588" s="515" t="s">
        <v>3</v>
      </c>
      <c r="C588" s="478"/>
      <c r="D588" s="515"/>
      <c r="E588" s="516"/>
      <c r="F588" s="478"/>
      <c r="G588" s="478"/>
      <c r="H588" s="478"/>
      <c r="I588" s="478"/>
      <c r="J588" s="478"/>
      <c r="K588" s="523"/>
      <c r="L588" s="523"/>
      <c r="M588" s="478"/>
      <c r="N588" s="524"/>
      <c r="O588" s="524"/>
      <c r="P588" s="525"/>
    </row>
    <row r="589" s="457" customFormat="1" customHeight="1" spans="1:16">
      <c r="A589" s="478"/>
      <c r="B589" s="515" t="s">
        <v>3</v>
      </c>
      <c r="C589" s="478"/>
      <c r="D589" s="515"/>
      <c r="E589" s="516"/>
      <c r="F589" s="478"/>
      <c r="G589" s="478"/>
      <c r="H589" s="478"/>
      <c r="I589" s="478"/>
      <c r="J589" s="478"/>
      <c r="K589" s="523"/>
      <c r="L589" s="523"/>
      <c r="M589" s="478"/>
      <c r="N589" s="524"/>
      <c r="O589" s="524"/>
      <c r="P589" s="525"/>
    </row>
    <row r="590" s="457" customFormat="1" customHeight="1" spans="1:16">
      <c r="A590" s="478"/>
      <c r="B590" s="515" t="s">
        <v>3</v>
      </c>
      <c r="C590" s="478"/>
      <c r="D590" s="515"/>
      <c r="E590" s="516"/>
      <c r="F590" s="478"/>
      <c r="G590" s="478"/>
      <c r="H590" s="478"/>
      <c r="I590" s="478"/>
      <c r="J590" s="478"/>
      <c r="K590" s="523"/>
      <c r="L590" s="523"/>
      <c r="M590" s="478"/>
      <c r="N590" s="524"/>
      <c r="O590" s="524"/>
      <c r="P590" s="525"/>
    </row>
    <row r="591" s="457" customFormat="1" customHeight="1" spans="1:16">
      <c r="A591" s="478"/>
      <c r="B591" s="515" t="s">
        <v>3</v>
      </c>
      <c r="C591" s="478"/>
      <c r="D591" s="515"/>
      <c r="E591" s="516"/>
      <c r="F591" s="478"/>
      <c r="G591" s="478"/>
      <c r="H591" s="478"/>
      <c r="I591" s="478"/>
      <c r="J591" s="478"/>
      <c r="K591" s="523"/>
      <c r="L591" s="523"/>
      <c r="M591" s="478"/>
      <c r="N591" s="524"/>
      <c r="O591" s="524"/>
      <c r="P591" s="525"/>
    </row>
    <row r="592" s="457" customFormat="1" customHeight="1" spans="1:16">
      <c r="A592" s="478"/>
      <c r="B592" s="515" t="s">
        <v>3</v>
      </c>
      <c r="C592" s="478"/>
      <c r="D592" s="515"/>
      <c r="E592" s="516"/>
      <c r="F592" s="478"/>
      <c r="G592" s="478"/>
      <c r="H592" s="478"/>
      <c r="I592" s="478"/>
      <c r="J592" s="478"/>
      <c r="K592" s="523"/>
      <c r="L592" s="523"/>
      <c r="M592" s="478"/>
      <c r="N592" s="524"/>
      <c r="O592" s="524"/>
      <c r="P592" s="525"/>
    </row>
    <row r="593" s="457" customFormat="1" customHeight="1" spans="1:16">
      <c r="A593" s="478"/>
      <c r="B593" s="515" t="s">
        <v>3</v>
      </c>
      <c r="C593" s="478"/>
      <c r="D593" s="515"/>
      <c r="E593" s="516"/>
      <c r="F593" s="478"/>
      <c r="G593" s="478"/>
      <c r="H593" s="478"/>
      <c r="I593" s="478"/>
      <c r="J593" s="478"/>
      <c r="K593" s="523"/>
      <c r="L593" s="523"/>
      <c r="M593" s="478"/>
      <c r="N593" s="524"/>
      <c r="O593" s="524"/>
      <c r="P593" s="525"/>
    </row>
    <row r="594" s="457" customFormat="1" customHeight="1" spans="1:16">
      <c r="A594" s="478"/>
      <c r="B594" s="515" t="s">
        <v>3</v>
      </c>
      <c r="C594" s="478"/>
      <c r="D594" s="515"/>
      <c r="E594" s="516"/>
      <c r="F594" s="478"/>
      <c r="G594" s="478"/>
      <c r="H594" s="478"/>
      <c r="I594" s="478"/>
      <c r="J594" s="478"/>
      <c r="K594" s="523"/>
      <c r="L594" s="523"/>
      <c r="M594" s="478"/>
      <c r="N594" s="524"/>
      <c r="O594" s="524"/>
      <c r="P594" s="525"/>
    </row>
    <row r="595" s="457" customFormat="1" customHeight="1" spans="1:16">
      <c r="A595" s="478"/>
      <c r="B595" s="515" t="s">
        <v>3</v>
      </c>
      <c r="C595" s="478"/>
      <c r="D595" s="515"/>
      <c r="E595" s="516"/>
      <c r="F595" s="478"/>
      <c r="G595" s="478"/>
      <c r="H595" s="478"/>
      <c r="I595" s="478"/>
      <c r="J595" s="478"/>
      <c r="K595" s="523"/>
      <c r="L595" s="523"/>
      <c r="M595" s="478"/>
      <c r="N595" s="524"/>
      <c r="O595" s="524"/>
      <c r="P595" s="525"/>
    </row>
    <row r="596" s="457" customFormat="1" customHeight="1" spans="1:16">
      <c r="A596" s="478"/>
      <c r="B596" s="515" t="s">
        <v>3</v>
      </c>
      <c r="C596" s="478"/>
      <c r="D596" s="515"/>
      <c r="E596" s="516"/>
      <c r="F596" s="478"/>
      <c r="G596" s="478"/>
      <c r="H596" s="478"/>
      <c r="I596" s="478"/>
      <c r="J596" s="478"/>
      <c r="K596" s="523"/>
      <c r="L596" s="523"/>
      <c r="M596" s="478"/>
      <c r="N596" s="524"/>
      <c r="O596" s="524"/>
      <c r="P596" s="525"/>
    </row>
    <row r="597" s="457" customFormat="1" customHeight="1" spans="1:16">
      <c r="A597" s="478"/>
      <c r="B597" s="515" t="s">
        <v>3</v>
      </c>
      <c r="C597" s="478"/>
      <c r="D597" s="515"/>
      <c r="E597" s="516"/>
      <c r="F597" s="478"/>
      <c r="G597" s="478"/>
      <c r="H597" s="478"/>
      <c r="I597" s="478"/>
      <c r="J597" s="478"/>
      <c r="K597" s="523"/>
      <c r="L597" s="523"/>
      <c r="M597" s="478"/>
      <c r="N597" s="524"/>
      <c r="O597" s="524"/>
      <c r="P597" s="525"/>
    </row>
    <row r="598" s="457" customFormat="1" customHeight="1" spans="1:16">
      <c r="A598" s="478"/>
      <c r="B598" s="515" t="s">
        <v>3</v>
      </c>
      <c r="C598" s="478"/>
      <c r="D598" s="515"/>
      <c r="E598" s="516"/>
      <c r="F598" s="478"/>
      <c r="G598" s="478"/>
      <c r="H598" s="478"/>
      <c r="I598" s="478"/>
      <c r="J598" s="478"/>
      <c r="K598" s="523"/>
      <c r="L598" s="523"/>
      <c r="M598" s="478"/>
      <c r="N598" s="524"/>
      <c r="O598" s="524"/>
      <c r="P598" s="525"/>
    </row>
    <row r="599" s="457" customFormat="1" customHeight="1" spans="1:16">
      <c r="A599" s="478"/>
      <c r="B599" s="515" t="s">
        <v>3</v>
      </c>
      <c r="C599" s="478"/>
      <c r="D599" s="515"/>
      <c r="E599" s="516"/>
      <c r="F599" s="478"/>
      <c r="G599" s="478"/>
      <c r="H599" s="478"/>
      <c r="I599" s="478"/>
      <c r="J599" s="478"/>
      <c r="K599" s="523"/>
      <c r="L599" s="523"/>
      <c r="M599" s="478"/>
      <c r="N599" s="524"/>
      <c r="O599" s="524"/>
      <c r="P599" s="525"/>
    </row>
    <row r="600" s="457" customFormat="1" customHeight="1" spans="1:16">
      <c r="A600" s="478"/>
      <c r="B600" s="515" t="s">
        <v>3</v>
      </c>
      <c r="C600" s="478"/>
      <c r="D600" s="515"/>
      <c r="E600" s="516"/>
      <c r="F600" s="478"/>
      <c r="G600" s="478"/>
      <c r="H600" s="478"/>
      <c r="I600" s="478"/>
      <c r="J600" s="478"/>
      <c r="K600" s="523"/>
      <c r="L600" s="523"/>
      <c r="M600" s="478"/>
      <c r="N600" s="524"/>
      <c r="O600" s="524"/>
      <c r="P600" s="525"/>
    </row>
    <row r="601" s="457" customFormat="1" customHeight="1" spans="1:16">
      <c r="A601" s="478"/>
      <c r="B601" s="515" t="s">
        <v>3</v>
      </c>
      <c r="C601" s="478"/>
      <c r="D601" s="515"/>
      <c r="E601" s="516"/>
      <c r="F601" s="478"/>
      <c r="G601" s="478"/>
      <c r="H601" s="478"/>
      <c r="I601" s="478"/>
      <c r="J601" s="478"/>
      <c r="K601" s="523"/>
      <c r="L601" s="523"/>
      <c r="M601" s="478"/>
      <c r="N601" s="524"/>
      <c r="O601" s="524"/>
      <c r="P601" s="525"/>
    </row>
    <row r="602" s="457" customFormat="1" customHeight="1" spans="1:16">
      <c r="A602" s="478"/>
      <c r="B602" s="515" t="s">
        <v>3</v>
      </c>
      <c r="C602" s="478"/>
      <c r="D602" s="515"/>
      <c r="E602" s="516"/>
      <c r="F602" s="478"/>
      <c r="G602" s="478"/>
      <c r="H602" s="478"/>
      <c r="I602" s="478"/>
      <c r="J602" s="478"/>
      <c r="K602" s="523"/>
      <c r="L602" s="523"/>
      <c r="M602" s="478"/>
      <c r="N602" s="524"/>
      <c r="O602" s="524"/>
      <c r="P602" s="525"/>
    </row>
    <row r="603" s="457" customFormat="1" customHeight="1" spans="1:16">
      <c r="A603" s="478"/>
      <c r="B603" s="515" t="s">
        <v>3</v>
      </c>
      <c r="C603" s="521"/>
      <c r="D603" s="515"/>
      <c r="E603" s="516"/>
      <c r="F603" s="478"/>
      <c r="G603" s="478"/>
      <c r="H603" s="478"/>
      <c r="I603" s="478"/>
      <c r="J603" s="478"/>
      <c r="K603" s="523"/>
      <c r="L603" s="523"/>
      <c r="M603" s="478"/>
      <c r="N603" s="524"/>
      <c r="O603" s="524"/>
      <c r="P603" s="525"/>
    </row>
    <row r="604" s="457" customFormat="1" customHeight="1" spans="1:16">
      <c r="A604" s="478"/>
      <c r="B604" s="514" t="s">
        <v>3</v>
      </c>
      <c r="C604" s="478"/>
      <c r="D604" s="515"/>
      <c r="E604" s="516"/>
      <c r="F604" s="478"/>
      <c r="G604" s="478"/>
      <c r="H604" s="478"/>
      <c r="I604" s="478"/>
      <c r="J604" s="478"/>
      <c r="K604" s="523"/>
      <c r="L604" s="523"/>
      <c r="M604" s="478"/>
      <c r="N604" s="524"/>
      <c r="O604" s="524"/>
      <c r="P604" s="525"/>
    </row>
    <row r="605" s="457" customFormat="1" customHeight="1" spans="1:16">
      <c r="A605" s="478"/>
      <c r="B605" s="514" t="s">
        <v>3</v>
      </c>
      <c r="C605" s="478"/>
      <c r="D605" s="515"/>
      <c r="E605" s="516"/>
      <c r="F605" s="478"/>
      <c r="G605" s="478"/>
      <c r="H605" s="478"/>
      <c r="I605" s="478"/>
      <c r="J605" s="478"/>
      <c r="K605" s="523"/>
      <c r="L605" s="523"/>
      <c r="M605" s="478"/>
      <c r="N605" s="524"/>
      <c r="O605" s="524"/>
      <c r="P605" s="525"/>
    </row>
    <row r="606" s="457" customFormat="1" customHeight="1" spans="1:16">
      <c r="A606" s="478"/>
      <c r="B606" s="514" t="s">
        <v>3</v>
      </c>
      <c r="C606" s="478"/>
      <c r="D606" s="515"/>
      <c r="E606" s="516"/>
      <c r="F606" s="478"/>
      <c r="G606" s="478"/>
      <c r="H606" s="478"/>
      <c r="I606" s="478"/>
      <c r="J606" s="478"/>
      <c r="K606" s="523"/>
      <c r="L606" s="523"/>
      <c r="M606" s="478"/>
      <c r="N606" s="524"/>
      <c r="O606" s="524"/>
      <c r="P606" s="525"/>
    </row>
    <row r="607" s="457" customFormat="1" customHeight="1" spans="1:16">
      <c r="A607" s="478"/>
      <c r="B607" s="514" t="s">
        <v>3</v>
      </c>
      <c r="C607" s="478"/>
      <c r="D607" s="515"/>
      <c r="E607" s="516"/>
      <c r="F607" s="478"/>
      <c r="G607" s="478"/>
      <c r="H607" s="478"/>
      <c r="I607" s="478"/>
      <c r="J607" s="478"/>
      <c r="K607" s="523"/>
      <c r="L607" s="523"/>
      <c r="M607" s="478"/>
      <c r="N607" s="524"/>
      <c r="O607" s="524"/>
      <c r="P607" s="525"/>
    </row>
    <row r="608" s="457" customFormat="1" customHeight="1" spans="1:16">
      <c r="A608" s="478"/>
      <c r="B608" s="514" t="s">
        <v>3</v>
      </c>
      <c r="C608" s="478"/>
      <c r="D608" s="515"/>
      <c r="E608" s="516"/>
      <c r="F608" s="478"/>
      <c r="G608" s="478"/>
      <c r="H608" s="478"/>
      <c r="I608" s="478"/>
      <c r="J608" s="478"/>
      <c r="K608" s="523"/>
      <c r="L608" s="523"/>
      <c r="M608" s="478"/>
      <c r="N608" s="524"/>
      <c r="O608" s="524"/>
      <c r="P608" s="525"/>
    </row>
    <row r="609" s="457" customFormat="1" customHeight="1" spans="1:16">
      <c r="A609" s="478"/>
      <c r="B609" s="514" t="s">
        <v>3</v>
      </c>
      <c r="C609" s="478"/>
      <c r="D609" s="515"/>
      <c r="E609" s="516"/>
      <c r="F609" s="478"/>
      <c r="G609" s="478"/>
      <c r="H609" s="478"/>
      <c r="I609" s="478"/>
      <c r="J609" s="478"/>
      <c r="K609" s="523"/>
      <c r="L609" s="523"/>
      <c r="M609" s="478"/>
      <c r="N609" s="524"/>
      <c r="O609" s="524"/>
      <c r="P609" s="525"/>
    </row>
    <row r="610" s="457" customFormat="1" customHeight="1" spans="1:16">
      <c r="A610" s="478"/>
      <c r="B610" s="514" t="s">
        <v>3</v>
      </c>
      <c r="C610" s="478"/>
      <c r="D610" s="515"/>
      <c r="E610" s="516"/>
      <c r="F610" s="478"/>
      <c r="G610" s="478"/>
      <c r="H610" s="478"/>
      <c r="I610" s="478"/>
      <c r="J610" s="478"/>
      <c r="K610" s="523"/>
      <c r="L610" s="523"/>
      <c r="M610" s="478"/>
      <c r="N610" s="524"/>
      <c r="O610" s="524"/>
      <c r="P610" s="525"/>
    </row>
    <row r="611" s="457" customFormat="1" customHeight="1" spans="1:16">
      <c r="A611" s="478"/>
      <c r="B611" s="514" t="s">
        <v>3</v>
      </c>
      <c r="C611" s="478"/>
      <c r="D611" s="515"/>
      <c r="E611" s="516"/>
      <c r="F611" s="478"/>
      <c r="G611" s="478"/>
      <c r="H611" s="478"/>
      <c r="I611" s="478"/>
      <c r="J611" s="478"/>
      <c r="K611" s="523"/>
      <c r="L611" s="523"/>
      <c r="M611" s="478"/>
      <c r="N611" s="524"/>
      <c r="O611" s="524"/>
      <c r="P611" s="525"/>
    </row>
    <row r="612" s="457" customFormat="1" customHeight="1" spans="1:16">
      <c r="A612" s="478"/>
      <c r="B612" s="514" t="s">
        <v>3</v>
      </c>
      <c r="C612" s="521"/>
      <c r="D612" s="515"/>
      <c r="E612" s="516"/>
      <c r="F612" s="478"/>
      <c r="G612" s="478"/>
      <c r="H612" s="478"/>
      <c r="I612" s="478"/>
      <c r="J612" s="478"/>
      <c r="K612" s="523"/>
      <c r="L612" s="523"/>
      <c r="M612" s="478"/>
      <c r="N612" s="524"/>
      <c r="O612" s="524"/>
      <c r="P612" s="525"/>
    </row>
    <row r="613" s="457" customFormat="1" customHeight="1" spans="1:16">
      <c r="A613" s="478"/>
      <c r="B613" s="515" t="s">
        <v>3</v>
      </c>
      <c r="C613" s="478"/>
      <c r="D613" s="515"/>
      <c r="E613" s="516"/>
      <c r="F613" s="478"/>
      <c r="G613" s="478"/>
      <c r="H613" s="478"/>
      <c r="I613" s="478"/>
      <c r="J613" s="478"/>
      <c r="K613" s="523"/>
      <c r="L613" s="523"/>
      <c r="M613" s="478"/>
      <c r="N613" s="524"/>
      <c r="O613" s="524"/>
      <c r="P613" s="525"/>
    </row>
    <row r="614" s="457" customFormat="1" customHeight="1" spans="1:16">
      <c r="A614" s="478"/>
      <c r="B614" s="515" t="s">
        <v>3</v>
      </c>
      <c r="C614" s="478"/>
      <c r="D614" s="515"/>
      <c r="E614" s="516"/>
      <c r="F614" s="478"/>
      <c r="G614" s="478"/>
      <c r="H614" s="478"/>
      <c r="I614" s="478"/>
      <c r="J614" s="478"/>
      <c r="K614" s="523"/>
      <c r="L614" s="523"/>
      <c r="M614" s="478"/>
      <c r="N614" s="524"/>
      <c r="O614" s="524"/>
      <c r="P614" s="525"/>
    </row>
    <row r="615" s="457" customFormat="1" customHeight="1" spans="1:16">
      <c r="A615" s="478"/>
      <c r="B615" s="515" t="s">
        <v>3</v>
      </c>
      <c r="C615" s="478"/>
      <c r="D615" s="515"/>
      <c r="E615" s="516"/>
      <c r="F615" s="478"/>
      <c r="G615" s="478"/>
      <c r="H615" s="478"/>
      <c r="I615" s="478"/>
      <c r="J615" s="478"/>
      <c r="K615" s="523"/>
      <c r="L615" s="523"/>
      <c r="M615" s="478"/>
      <c r="N615" s="524"/>
      <c r="O615" s="524"/>
      <c r="P615" s="525"/>
    </row>
    <row r="616" s="457" customFormat="1" customHeight="1" spans="1:16">
      <c r="A616" s="478"/>
      <c r="B616" s="515" t="s">
        <v>3</v>
      </c>
      <c r="C616" s="478"/>
      <c r="D616" s="515"/>
      <c r="E616" s="516"/>
      <c r="F616" s="478"/>
      <c r="G616" s="478"/>
      <c r="H616" s="478"/>
      <c r="I616" s="478"/>
      <c r="J616" s="478"/>
      <c r="K616" s="523"/>
      <c r="L616" s="523"/>
      <c r="M616" s="478"/>
      <c r="N616" s="524"/>
      <c r="O616" s="524"/>
      <c r="P616" s="525"/>
    </row>
    <row r="617" s="457" customFormat="1" customHeight="1" spans="1:16">
      <c r="A617" s="478"/>
      <c r="B617" s="515" t="s">
        <v>3</v>
      </c>
      <c r="C617" s="478"/>
      <c r="D617" s="515"/>
      <c r="E617" s="516"/>
      <c r="F617" s="478"/>
      <c r="G617" s="478"/>
      <c r="H617" s="478"/>
      <c r="I617" s="478"/>
      <c r="J617" s="478"/>
      <c r="K617" s="523"/>
      <c r="L617" s="523"/>
      <c r="M617" s="478"/>
      <c r="N617" s="524"/>
      <c r="O617" s="524"/>
      <c r="P617" s="525"/>
    </row>
    <row r="618" s="457" customFormat="1" customHeight="1" spans="1:16">
      <c r="A618" s="478"/>
      <c r="B618" s="515" t="s">
        <v>3</v>
      </c>
      <c r="C618" s="478"/>
      <c r="D618" s="515"/>
      <c r="E618" s="516"/>
      <c r="F618" s="478"/>
      <c r="G618" s="478"/>
      <c r="H618" s="478"/>
      <c r="I618" s="478"/>
      <c r="J618" s="478"/>
      <c r="K618" s="523"/>
      <c r="L618" s="523"/>
      <c r="M618" s="478"/>
      <c r="N618" s="524"/>
      <c r="O618" s="524"/>
      <c r="P618" s="525"/>
    </row>
    <row r="619" s="457" customFormat="1" customHeight="1" spans="1:16">
      <c r="A619" s="478"/>
      <c r="B619" s="515" t="s">
        <v>3</v>
      </c>
      <c r="C619" s="478"/>
      <c r="D619" s="515"/>
      <c r="E619" s="516"/>
      <c r="F619" s="478"/>
      <c r="G619" s="478"/>
      <c r="H619" s="478"/>
      <c r="I619" s="478"/>
      <c r="J619" s="478"/>
      <c r="K619" s="523"/>
      <c r="L619" s="523"/>
      <c r="M619" s="478"/>
      <c r="N619" s="524"/>
      <c r="O619" s="524"/>
      <c r="P619" s="525"/>
    </row>
    <row r="620" s="457" customFormat="1" customHeight="1" spans="1:16">
      <c r="A620" s="478"/>
      <c r="B620" s="515" t="s">
        <v>3</v>
      </c>
      <c r="C620" s="478"/>
      <c r="D620" s="515"/>
      <c r="E620" s="516"/>
      <c r="F620" s="478"/>
      <c r="G620" s="478"/>
      <c r="H620" s="478"/>
      <c r="I620" s="478"/>
      <c r="J620" s="478"/>
      <c r="K620" s="523"/>
      <c r="L620" s="523"/>
      <c r="M620" s="478"/>
      <c r="N620" s="524"/>
      <c r="O620" s="524"/>
      <c r="P620" s="525"/>
    </row>
    <row r="621" s="457" customFormat="1" customHeight="1" spans="1:16">
      <c r="A621" s="478"/>
      <c r="B621" s="515" t="s">
        <v>3</v>
      </c>
      <c r="C621" s="478"/>
      <c r="D621" s="515"/>
      <c r="E621" s="516"/>
      <c r="F621" s="478"/>
      <c r="G621" s="478"/>
      <c r="H621" s="478"/>
      <c r="I621" s="478"/>
      <c r="J621" s="478"/>
      <c r="K621" s="523"/>
      <c r="L621" s="523"/>
      <c r="M621" s="478"/>
      <c r="N621" s="524"/>
      <c r="O621" s="524"/>
      <c r="P621" s="525"/>
    </row>
    <row r="622" s="457" customFormat="1" customHeight="1" spans="1:16">
      <c r="A622" s="478"/>
      <c r="B622" s="515" t="s">
        <v>3</v>
      </c>
      <c r="C622" s="478"/>
      <c r="D622" s="515"/>
      <c r="E622" s="516"/>
      <c r="F622" s="478"/>
      <c r="G622" s="478"/>
      <c r="H622" s="478"/>
      <c r="I622" s="478"/>
      <c r="J622" s="478"/>
      <c r="K622" s="523"/>
      <c r="L622" s="523"/>
      <c r="M622" s="478"/>
      <c r="N622" s="524"/>
      <c r="O622" s="524"/>
      <c r="P622" s="525"/>
    </row>
    <row r="623" s="457" customFormat="1" customHeight="1" spans="1:16">
      <c r="A623" s="478"/>
      <c r="B623" s="515" t="s">
        <v>3</v>
      </c>
      <c r="C623" s="478"/>
      <c r="D623" s="515"/>
      <c r="E623" s="516"/>
      <c r="F623" s="478"/>
      <c r="G623" s="478"/>
      <c r="H623" s="478"/>
      <c r="I623" s="478"/>
      <c r="J623" s="478"/>
      <c r="K623" s="523"/>
      <c r="L623" s="523"/>
      <c r="M623" s="478"/>
      <c r="N623" s="524"/>
      <c r="O623" s="524"/>
      <c r="P623" s="525"/>
    </row>
    <row r="624" s="457" customFormat="1" customHeight="1" spans="1:16">
      <c r="A624" s="478"/>
      <c r="B624" s="515" t="s">
        <v>3</v>
      </c>
      <c r="C624" s="478"/>
      <c r="D624" s="515"/>
      <c r="E624" s="516"/>
      <c r="F624" s="478"/>
      <c r="G624" s="478"/>
      <c r="H624" s="478"/>
      <c r="I624" s="478"/>
      <c r="J624" s="478"/>
      <c r="K624" s="523"/>
      <c r="L624" s="523"/>
      <c r="M624" s="478"/>
      <c r="N624" s="524"/>
      <c r="O624" s="524"/>
      <c r="P624" s="525"/>
    </row>
    <row r="625" s="457" customFormat="1" customHeight="1" spans="1:16">
      <c r="A625" s="478"/>
      <c r="B625" s="515" t="s">
        <v>3</v>
      </c>
      <c r="C625" s="478"/>
      <c r="D625" s="515"/>
      <c r="E625" s="516"/>
      <c r="F625" s="478"/>
      <c r="G625" s="478"/>
      <c r="H625" s="478"/>
      <c r="I625" s="478"/>
      <c r="J625" s="478"/>
      <c r="K625" s="523"/>
      <c r="L625" s="523"/>
      <c r="M625" s="478"/>
      <c r="N625" s="524"/>
      <c r="O625" s="524"/>
      <c r="P625" s="525"/>
    </row>
    <row r="626" s="457" customFormat="1" customHeight="1" spans="1:16">
      <c r="A626" s="478"/>
      <c r="B626" s="514" t="s">
        <v>3</v>
      </c>
      <c r="C626" s="521"/>
      <c r="D626" s="515"/>
      <c r="E626" s="516"/>
      <c r="F626" s="478"/>
      <c r="G626" s="478"/>
      <c r="H626" s="478"/>
      <c r="I626" s="478"/>
      <c r="J626" s="478"/>
      <c r="K626" s="523"/>
      <c r="L626" s="523"/>
      <c r="M626" s="478"/>
      <c r="N626" s="524"/>
      <c r="O626" s="524"/>
      <c r="P626" s="525"/>
    </row>
    <row r="627" s="457" customFormat="1" customHeight="1" spans="1:16">
      <c r="A627" s="478"/>
      <c r="B627" s="515" t="s">
        <v>3</v>
      </c>
      <c r="C627" s="478"/>
      <c r="D627" s="515"/>
      <c r="E627" s="516"/>
      <c r="F627" s="478"/>
      <c r="G627" s="478"/>
      <c r="H627" s="478"/>
      <c r="I627" s="478"/>
      <c r="J627" s="478"/>
      <c r="K627" s="523"/>
      <c r="L627" s="523"/>
      <c r="M627" s="478"/>
      <c r="N627" s="524"/>
      <c r="O627" s="524"/>
      <c r="P627" s="525"/>
    </row>
    <row r="628" s="457" customFormat="1" customHeight="1" spans="1:16">
      <c r="A628" s="478"/>
      <c r="B628" s="515" t="s">
        <v>3</v>
      </c>
      <c r="C628" s="478"/>
      <c r="D628" s="515"/>
      <c r="E628" s="516"/>
      <c r="F628" s="478"/>
      <c r="G628" s="478"/>
      <c r="H628" s="478"/>
      <c r="I628" s="478"/>
      <c r="J628" s="478"/>
      <c r="K628" s="523"/>
      <c r="L628" s="523"/>
      <c r="M628" s="478"/>
      <c r="N628" s="524"/>
      <c r="O628" s="524"/>
      <c r="P628" s="525"/>
    </row>
    <row r="629" s="457" customFormat="1" customHeight="1" spans="1:16">
      <c r="A629" s="478"/>
      <c r="B629" s="515" t="s">
        <v>3</v>
      </c>
      <c r="C629" s="478"/>
      <c r="D629" s="515"/>
      <c r="E629" s="516"/>
      <c r="F629" s="478"/>
      <c r="G629" s="478"/>
      <c r="H629" s="478"/>
      <c r="I629" s="478"/>
      <c r="J629" s="478"/>
      <c r="K629" s="523"/>
      <c r="L629" s="523"/>
      <c r="M629" s="478"/>
      <c r="N629" s="524"/>
      <c r="O629" s="524"/>
      <c r="P629" s="525"/>
    </row>
    <row r="630" s="457" customFormat="1" customHeight="1" spans="1:16">
      <c r="A630" s="478"/>
      <c r="B630" s="515" t="s">
        <v>3</v>
      </c>
      <c r="C630" s="478"/>
      <c r="D630" s="515"/>
      <c r="E630" s="516"/>
      <c r="F630" s="478"/>
      <c r="G630" s="478"/>
      <c r="H630" s="478"/>
      <c r="I630" s="478"/>
      <c r="J630" s="478"/>
      <c r="K630" s="523"/>
      <c r="L630" s="523"/>
      <c r="M630" s="478"/>
      <c r="N630" s="524"/>
      <c r="O630" s="524"/>
      <c r="P630" s="525"/>
    </row>
    <row r="631" s="457" customFormat="1" customHeight="1" spans="1:16">
      <c r="A631" s="478"/>
      <c r="B631" s="515" t="s">
        <v>3</v>
      </c>
      <c r="C631" s="478"/>
      <c r="D631" s="515"/>
      <c r="E631" s="516"/>
      <c r="F631" s="478"/>
      <c r="G631" s="478"/>
      <c r="H631" s="478"/>
      <c r="I631" s="478"/>
      <c r="J631" s="478"/>
      <c r="K631" s="523"/>
      <c r="L631" s="523"/>
      <c r="M631" s="478"/>
      <c r="N631" s="524"/>
      <c r="O631" s="524"/>
      <c r="P631" s="525"/>
    </row>
    <row r="632" s="457" customFormat="1" customHeight="1" spans="1:16">
      <c r="A632" s="478"/>
      <c r="B632" s="515" t="s">
        <v>3</v>
      </c>
      <c r="C632" s="478"/>
      <c r="D632" s="515"/>
      <c r="E632" s="516"/>
      <c r="F632" s="478"/>
      <c r="G632" s="478"/>
      <c r="H632" s="478"/>
      <c r="I632" s="478"/>
      <c r="J632" s="478"/>
      <c r="K632" s="523"/>
      <c r="L632" s="523"/>
      <c r="M632" s="478"/>
      <c r="N632" s="524"/>
      <c r="O632" s="524"/>
      <c r="P632" s="525"/>
    </row>
    <row r="633" s="457" customFormat="1" customHeight="1" spans="1:16">
      <c r="A633" s="478"/>
      <c r="B633" s="515" t="s">
        <v>3</v>
      </c>
      <c r="C633" s="478"/>
      <c r="D633" s="515"/>
      <c r="E633" s="516"/>
      <c r="F633" s="478"/>
      <c r="G633" s="478"/>
      <c r="H633" s="478"/>
      <c r="I633" s="478"/>
      <c r="J633" s="478"/>
      <c r="K633" s="523"/>
      <c r="L633" s="523"/>
      <c r="M633" s="478"/>
      <c r="N633" s="524"/>
      <c r="O633" s="524"/>
      <c r="P633" s="525"/>
    </row>
    <row r="634" s="457" customFormat="1" customHeight="1" spans="1:16">
      <c r="A634" s="478"/>
      <c r="B634" s="515" t="s">
        <v>3</v>
      </c>
      <c r="C634" s="478"/>
      <c r="D634" s="515"/>
      <c r="E634" s="516"/>
      <c r="F634" s="478"/>
      <c r="G634" s="478"/>
      <c r="H634" s="478"/>
      <c r="I634" s="478"/>
      <c r="J634" s="478"/>
      <c r="K634" s="523"/>
      <c r="L634" s="523"/>
      <c r="M634" s="478"/>
      <c r="N634" s="524"/>
      <c r="O634" s="524"/>
      <c r="P634" s="525"/>
    </row>
    <row r="635" s="457" customFormat="1" customHeight="1" spans="1:16">
      <c r="A635" s="478"/>
      <c r="B635" s="515" t="s">
        <v>3</v>
      </c>
      <c r="C635" s="478"/>
      <c r="D635" s="515"/>
      <c r="E635" s="516"/>
      <c r="F635" s="478"/>
      <c r="G635" s="478"/>
      <c r="H635" s="478"/>
      <c r="I635" s="478"/>
      <c r="J635" s="478"/>
      <c r="K635" s="523"/>
      <c r="L635" s="523"/>
      <c r="M635" s="478"/>
      <c r="N635" s="524"/>
      <c r="O635" s="524"/>
      <c r="P635" s="525"/>
    </row>
    <row r="636" s="457" customFormat="1" customHeight="1" spans="1:16">
      <c r="A636" s="478"/>
      <c r="B636" s="515" t="s">
        <v>3</v>
      </c>
      <c r="C636" s="478"/>
      <c r="D636" s="515"/>
      <c r="E636" s="516"/>
      <c r="F636" s="478"/>
      <c r="G636" s="478"/>
      <c r="H636" s="478"/>
      <c r="I636" s="478"/>
      <c r="J636" s="478"/>
      <c r="K636" s="523"/>
      <c r="L636" s="523"/>
      <c r="M636" s="478"/>
      <c r="N636" s="524"/>
      <c r="O636" s="524"/>
      <c r="P636" s="525"/>
    </row>
    <row r="637" s="457" customFormat="1" customHeight="1" spans="1:16">
      <c r="A637" s="478"/>
      <c r="B637" s="515" t="s">
        <v>3</v>
      </c>
      <c r="C637" s="478"/>
      <c r="D637" s="515"/>
      <c r="E637" s="516"/>
      <c r="F637" s="478"/>
      <c r="G637" s="478"/>
      <c r="H637" s="478"/>
      <c r="I637" s="478"/>
      <c r="J637" s="478"/>
      <c r="K637" s="523"/>
      <c r="L637" s="523"/>
      <c r="M637" s="478"/>
      <c r="N637" s="524"/>
      <c r="O637" s="524"/>
      <c r="P637" s="525"/>
    </row>
    <row r="638" s="457" customFormat="1" customHeight="1" spans="1:16">
      <c r="A638" s="478"/>
      <c r="B638" s="515" t="s">
        <v>3</v>
      </c>
      <c r="C638" s="478"/>
      <c r="D638" s="515"/>
      <c r="E638" s="516"/>
      <c r="F638" s="478"/>
      <c r="G638" s="478"/>
      <c r="H638" s="478"/>
      <c r="I638" s="478"/>
      <c r="J638" s="478"/>
      <c r="K638" s="523"/>
      <c r="L638" s="523"/>
      <c r="M638" s="478"/>
      <c r="N638" s="524"/>
      <c r="O638" s="524"/>
      <c r="P638" s="525"/>
    </row>
    <row r="639" s="457" customFormat="1" customHeight="1" spans="1:16">
      <c r="A639" s="478"/>
      <c r="B639" s="515" t="s">
        <v>3</v>
      </c>
      <c r="C639" s="478"/>
      <c r="D639" s="515"/>
      <c r="E639" s="516"/>
      <c r="F639" s="478"/>
      <c r="G639" s="478"/>
      <c r="H639" s="478"/>
      <c r="I639" s="478"/>
      <c r="J639" s="478"/>
      <c r="K639" s="523"/>
      <c r="L639" s="523"/>
      <c r="M639" s="478"/>
      <c r="N639" s="524"/>
      <c r="O639" s="524"/>
      <c r="P639" s="525"/>
    </row>
    <row r="640" s="457" customFormat="1" customHeight="1" spans="1:16">
      <c r="A640" s="478"/>
      <c r="B640" s="515" t="s">
        <v>3</v>
      </c>
      <c r="C640" s="478"/>
      <c r="D640" s="515"/>
      <c r="E640" s="516"/>
      <c r="F640" s="478"/>
      <c r="G640" s="478"/>
      <c r="H640" s="478"/>
      <c r="I640" s="478"/>
      <c r="J640" s="478"/>
      <c r="K640" s="523"/>
      <c r="L640" s="523"/>
      <c r="M640" s="478"/>
      <c r="N640" s="524"/>
      <c r="O640" s="524"/>
      <c r="P640" s="525"/>
    </row>
    <row r="641" s="457" customFormat="1" customHeight="1" spans="1:16">
      <c r="A641" s="478"/>
      <c r="B641" s="515" t="s">
        <v>3</v>
      </c>
      <c r="C641" s="478"/>
      <c r="D641" s="515"/>
      <c r="E641" s="516"/>
      <c r="F641" s="478"/>
      <c r="G641" s="478"/>
      <c r="H641" s="478"/>
      <c r="I641" s="478"/>
      <c r="J641" s="478"/>
      <c r="K641" s="523"/>
      <c r="L641" s="523"/>
      <c r="M641" s="478"/>
      <c r="N641" s="524"/>
      <c r="O641" s="524"/>
      <c r="P641" s="525"/>
    </row>
    <row r="642" s="457" customFormat="1" customHeight="1" spans="1:16">
      <c r="A642" s="478"/>
      <c r="B642" s="514" t="s">
        <v>3</v>
      </c>
      <c r="C642" s="478"/>
      <c r="D642" s="515"/>
      <c r="E642" s="516"/>
      <c r="F642" s="478"/>
      <c r="G642" s="478"/>
      <c r="H642" s="478"/>
      <c r="I642" s="478"/>
      <c r="J642" s="478"/>
      <c r="K642" s="523"/>
      <c r="L642" s="523"/>
      <c r="M642" s="478"/>
      <c r="N642" s="524"/>
      <c r="O642" s="524"/>
      <c r="P642" s="525"/>
    </row>
    <row r="643" s="457" customFormat="1" customHeight="1" spans="1:16">
      <c r="A643" s="478"/>
      <c r="B643" s="514" t="s">
        <v>3</v>
      </c>
      <c r="C643" s="478"/>
      <c r="D643" s="515"/>
      <c r="E643" s="516"/>
      <c r="F643" s="478"/>
      <c r="G643" s="478"/>
      <c r="H643" s="478"/>
      <c r="I643" s="478"/>
      <c r="J643" s="478"/>
      <c r="K643" s="523"/>
      <c r="L643" s="523"/>
      <c r="M643" s="478"/>
      <c r="N643" s="524"/>
      <c r="O643" s="524"/>
      <c r="P643" s="525"/>
    </row>
    <row r="644" s="457" customFormat="1" customHeight="1" spans="1:16">
      <c r="A644" s="478"/>
      <c r="B644" s="514" t="s">
        <v>3</v>
      </c>
      <c r="C644" s="478"/>
      <c r="D644" s="515"/>
      <c r="E644" s="516"/>
      <c r="F644" s="478"/>
      <c r="G644" s="478"/>
      <c r="H644" s="478"/>
      <c r="I644" s="478"/>
      <c r="J644" s="478"/>
      <c r="K644" s="523"/>
      <c r="L644" s="523"/>
      <c r="M644" s="478"/>
      <c r="N644" s="524"/>
      <c r="O644" s="524"/>
      <c r="P644" s="525"/>
    </row>
    <row r="645" s="457" customFormat="1" customHeight="1" spans="1:16">
      <c r="A645" s="478"/>
      <c r="B645" s="514" t="s">
        <v>3</v>
      </c>
      <c r="C645" s="478"/>
      <c r="D645" s="515"/>
      <c r="E645" s="516"/>
      <c r="F645" s="478"/>
      <c r="G645" s="478"/>
      <c r="H645" s="478"/>
      <c r="I645" s="478"/>
      <c r="J645" s="478"/>
      <c r="K645" s="523"/>
      <c r="L645" s="523"/>
      <c r="M645" s="478"/>
      <c r="N645" s="524"/>
      <c r="O645" s="524"/>
      <c r="P645" s="525"/>
    </row>
    <row r="646" s="457" customFormat="1" customHeight="1" spans="1:16">
      <c r="A646" s="478"/>
      <c r="B646" s="514" t="s">
        <v>3</v>
      </c>
      <c r="C646" s="478"/>
      <c r="D646" s="515"/>
      <c r="E646" s="516"/>
      <c r="F646" s="478"/>
      <c r="G646" s="478"/>
      <c r="H646" s="478"/>
      <c r="I646" s="478"/>
      <c r="J646" s="478"/>
      <c r="K646" s="523"/>
      <c r="L646" s="523"/>
      <c r="M646" s="478"/>
      <c r="N646" s="524"/>
      <c r="O646" s="524"/>
      <c r="P646" s="525"/>
    </row>
    <row r="647" s="457" customFormat="1" customHeight="1" spans="1:16">
      <c r="A647" s="478"/>
      <c r="B647" s="514" t="s">
        <v>3</v>
      </c>
      <c r="C647" s="478"/>
      <c r="D647" s="515"/>
      <c r="E647" s="516"/>
      <c r="F647" s="478"/>
      <c r="G647" s="478"/>
      <c r="H647" s="478"/>
      <c r="I647" s="478"/>
      <c r="J647" s="478"/>
      <c r="K647" s="523"/>
      <c r="L647" s="523"/>
      <c r="M647" s="478"/>
      <c r="N647" s="524"/>
      <c r="O647" s="524"/>
      <c r="P647" s="525"/>
    </row>
    <row r="648" s="457" customFormat="1" customHeight="1" spans="1:16">
      <c r="A648" s="478"/>
      <c r="B648" s="514" t="s">
        <v>3</v>
      </c>
      <c r="C648" s="478"/>
      <c r="D648" s="515"/>
      <c r="E648" s="516"/>
      <c r="F648" s="478"/>
      <c r="G648" s="478"/>
      <c r="H648" s="478"/>
      <c r="I648" s="478"/>
      <c r="J648" s="478"/>
      <c r="K648" s="523"/>
      <c r="L648" s="523"/>
      <c r="M648" s="478"/>
      <c r="N648" s="524"/>
      <c r="O648" s="524"/>
      <c r="P648" s="525"/>
    </row>
    <row r="649" s="457" customFormat="1" customHeight="1" spans="1:16">
      <c r="A649" s="478"/>
      <c r="B649" s="514" t="s">
        <v>3</v>
      </c>
      <c r="C649" s="478"/>
      <c r="D649" s="515"/>
      <c r="E649" s="516"/>
      <c r="F649" s="478"/>
      <c r="G649" s="478"/>
      <c r="H649" s="478"/>
      <c r="I649" s="478"/>
      <c r="J649" s="478"/>
      <c r="K649" s="523"/>
      <c r="L649" s="523"/>
      <c r="M649" s="478"/>
      <c r="N649" s="524"/>
      <c r="O649" s="524"/>
      <c r="P649" s="525"/>
    </row>
    <row r="650" s="457" customFormat="1" customHeight="1" spans="1:16">
      <c r="A650" s="478"/>
      <c r="B650" s="514" t="s">
        <v>3</v>
      </c>
      <c r="C650" s="478"/>
      <c r="D650" s="515"/>
      <c r="E650" s="516"/>
      <c r="F650" s="478"/>
      <c r="G650" s="478"/>
      <c r="H650" s="478"/>
      <c r="I650" s="478"/>
      <c r="J650" s="478"/>
      <c r="K650" s="523"/>
      <c r="L650" s="523"/>
      <c r="M650" s="478"/>
      <c r="N650" s="524"/>
      <c r="O650" s="524"/>
      <c r="P650" s="525"/>
    </row>
    <row r="651" s="457" customFormat="1" customHeight="1" spans="1:16">
      <c r="A651" s="478"/>
      <c r="B651" s="514" t="s">
        <v>3</v>
      </c>
      <c r="C651" s="478"/>
      <c r="D651" s="515"/>
      <c r="E651" s="516"/>
      <c r="F651" s="478"/>
      <c r="G651" s="478"/>
      <c r="H651" s="478"/>
      <c r="I651" s="478"/>
      <c r="J651" s="478"/>
      <c r="K651" s="523"/>
      <c r="L651" s="523"/>
      <c r="M651" s="478"/>
      <c r="N651" s="524"/>
      <c r="O651" s="524"/>
      <c r="P651" s="525"/>
    </row>
    <row r="652" s="457" customFormat="1" customHeight="1" spans="1:16">
      <c r="A652" s="478"/>
      <c r="B652" s="514" t="s">
        <v>3</v>
      </c>
      <c r="C652" s="478"/>
      <c r="D652" s="515"/>
      <c r="E652" s="516"/>
      <c r="F652" s="478"/>
      <c r="G652" s="478"/>
      <c r="H652" s="478"/>
      <c r="I652" s="478"/>
      <c r="J652" s="478"/>
      <c r="K652" s="523"/>
      <c r="L652" s="523"/>
      <c r="M652" s="478"/>
      <c r="N652" s="524"/>
      <c r="O652" s="524"/>
      <c r="P652" s="525"/>
    </row>
    <row r="653" s="457" customFormat="1" customHeight="1" spans="1:16">
      <c r="A653" s="478"/>
      <c r="B653" s="514" t="s">
        <v>3</v>
      </c>
      <c r="C653" s="478"/>
      <c r="D653" s="515"/>
      <c r="E653" s="516"/>
      <c r="F653" s="478"/>
      <c r="G653" s="478"/>
      <c r="H653" s="478"/>
      <c r="I653" s="478"/>
      <c r="J653" s="478"/>
      <c r="K653" s="523"/>
      <c r="L653" s="523"/>
      <c r="M653" s="478"/>
      <c r="N653" s="524"/>
      <c r="O653" s="524"/>
      <c r="P653" s="525"/>
    </row>
    <row r="654" s="457" customFormat="1" customHeight="1" spans="1:16">
      <c r="A654" s="478"/>
      <c r="B654" s="514" t="s">
        <v>3</v>
      </c>
      <c r="C654" s="478"/>
      <c r="D654" s="515"/>
      <c r="E654" s="516"/>
      <c r="F654" s="478"/>
      <c r="G654" s="478"/>
      <c r="H654" s="478"/>
      <c r="I654" s="478"/>
      <c r="J654" s="478"/>
      <c r="K654" s="523"/>
      <c r="L654" s="523"/>
      <c r="M654" s="478"/>
      <c r="N654" s="524"/>
      <c r="O654" s="524"/>
      <c r="P654" s="525"/>
    </row>
    <row r="655" s="457" customFormat="1" customHeight="1" spans="1:16">
      <c r="A655" s="478"/>
      <c r="B655" s="514" t="s">
        <v>3</v>
      </c>
      <c r="C655" s="478"/>
      <c r="D655" s="515"/>
      <c r="E655" s="516"/>
      <c r="F655" s="478"/>
      <c r="G655" s="478"/>
      <c r="H655" s="478"/>
      <c r="I655" s="478"/>
      <c r="J655" s="478"/>
      <c r="K655" s="523"/>
      <c r="L655" s="523"/>
      <c r="M655" s="478"/>
      <c r="N655" s="524"/>
      <c r="O655" s="524"/>
      <c r="P655" s="525"/>
    </row>
    <row r="656" s="457" customFormat="1" customHeight="1" spans="1:16">
      <c r="A656" s="478"/>
      <c r="B656" s="514" t="s">
        <v>3</v>
      </c>
      <c r="C656" s="478"/>
      <c r="D656" s="515"/>
      <c r="E656" s="516"/>
      <c r="F656" s="478"/>
      <c r="G656" s="478"/>
      <c r="H656" s="478"/>
      <c r="I656" s="478"/>
      <c r="J656" s="478"/>
      <c r="K656" s="523"/>
      <c r="L656" s="523"/>
      <c r="M656" s="478"/>
      <c r="N656" s="524"/>
      <c r="O656" s="524"/>
      <c r="P656" s="525"/>
    </row>
    <row r="657" s="457" customFormat="1" customHeight="1" spans="1:16">
      <c r="A657" s="478"/>
      <c r="B657" s="514" t="s">
        <v>3</v>
      </c>
      <c r="C657" s="478"/>
      <c r="D657" s="515"/>
      <c r="E657" s="516"/>
      <c r="F657" s="478"/>
      <c r="G657" s="478"/>
      <c r="H657" s="478"/>
      <c r="I657" s="478"/>
      <c r="J657" s="478"/>
      <c r="K657" s="523"/>
      <c r="L657" s="523"/>
      <c r="M657" s="478"/>
      <c r="N657" s="524"/>
      <c r="O657" s="524"/>
      <c r="P657" s="525"/>
    </row>
    <row r="658" s="457" customFormat="1" customHeight="1" spans="1:16">
      <c r="A658" s="478"/>
      <c r="B658" s="514" t="s">
        <v>3</v>
      </c>
      <c r="C658" s="478"/>
      <c r="D658" s="515"/>
      <c r="E658" s="516"/>
      <c r="F658" s="478"/>
      <c r="G658" s="478"/>
      <c r="H658" s="478"/>
      <c r="I658" s="478"/>
      <c r="J658" s="478"/>
      <c r="K658" s="523"/>
      <c r="L658" s="523"/>
      <c r="M658" s="478"/>
      <c r="N658" s="524"/>
      <c r="O658" s="524"/>
      <c r="P658" s="525"/>
    </row>
    <row r="659" s="457" customFormat="1" customHeight="1" spans="1:16">
      <c r="A659" s="478"/>
      <c r="B659" s="514" t="s">
        <v>3</v>
      </c>
      <c r="C659" s="478"/>
      <c r="D659" s="515"/>
      <c r="E659" s="516"/>
      <c r="F659" s="478"/>
      <c r="G659" s="478"/>
      <c r="H659" s="478"/>
      <c r="I659" s="478"/>
      <c r="J659" s="478"/>
      <c r="K659" s="523"/>
      <c r="L659" s="523"/>
      <c r="M659" s="478"/>
      <c r="N659" s="524"/>
      <c r="O659" s="524"/>
      <c r="P659" s="525"/>
    </row>
    <row r="660" s="457" customFormat="1" customHeight="1" spans="1:16">
      <c r="A660" s="478"/>
      <c r="B660" s="514" t="s">
        <v>3</v>
      </c>
      <c r="C660" s="478"/>
      <c r="D660" s="515"/>
      <c r="E660" s="516"/>
      <c r="F660" s="478"/>
      <c r="G660" s="478"/>
      <c r="H660" s="478"/>
      <c r="I660" s="478"/>
      <c r="J660" s="478"/>
      <c r="K660" s="523"/>
      <c r="L660" s="523"/>
      <c r="M660" s="478"/>
      <c r="N660" s="524"/>
      <c r="O660" s="524"/>
      <c r="P660" s="525"/>
    </row>
    <row r="661" s="457" customFormat="1" customHeight="1" spans="1:16">
      <c r="A661" s="478"/>
      <c r="B661" s="514" t="s">
        <v>3</v>
      </c>
      <c r="C661" s="478"/>
      <c r="D661" s="515"/>
      <c r="E661" s="516"/>
      <c r="F661" s="478"/>
      <c r="G661" s="478"/>
      <c r="H661" s="478"/>
      <c r="I661" s="478"/>
      <c r="J661" s="478"/>
      <c r="K661" s="523"/>
      <c r="L661" s="523"/>
      <c r="M661" s="478"/>
      <c r="N661" s="524"/>
      <c r="O661" s="524"/>
      <c r="P661" s="525"/>
    </row>
    <row r="662" s="457" customFormat="1" customHeight="1" spans="1:16">
      <c r="A662" s="478"/>
      <c r="B662" s="514" t="s">
        <v>3</v>
      </c>
      <c r="C662" s="478"/>
      <c r="D662" s="515"/>
      <c r="E662" s="516"/>
      <c r="F662" s="478"/>
      <c r="G662" s="478"/>
      <c r="H662" s="478"/>
      <c r="I662" s="478"/>
      <c r="J662" s="478"/>
      <c r="K662" s="523"/>
      <c r="L662" s="523"/>
      <c r="M662" s="478"/>
      <c r="N662" s="524"/>
      <c r="O662" s="524"/>
      <c r="P662" s="525"/>
    </row>
    <row r="663" s="457" customFormat="1" customHeight="1" spans="1:16">
      <c r="A663" s="478"/>
      <c r="B663" s="514" t="s">
        <v>3</v>
      </c>
      <c r="C663" s="478"/>
      <c r="D663" s="515"/>
      <c r="E663" s="516"/>
      <c r="F663" s="478"/>
      <c r="G663" s="478"/>
      <c r="H663" s="478"/>
      <c r="I663" s="478"/>
      <c r="J663" s="478"/>
      <c r="K663" s="523"/>
      <c r="L663" s="523"/>
      <c r="M663" s="478"/>
      <c r="N663" s="524"/>
      <c r="O663" s="524"/>
      <c r="P663" s="525"/>
    </row>
    <row r="664" s="457" customFormat="1" customHeight="1" spans="1:16">
      <c r="A664" s="478"/>
      <c r="B664" s="514" t="s">
        <v>3</v>
      </c>
      <c r="C664" s="478"/>
      <c r="D664" s="515"/>
      <c r="E664" s="516"/>
      <c r="F664" s="478"/>
      <c r="G664" s="478"/>
      <c r="H664" s="478"/>
      <c r="I664" s="478"/>
      <c r="J664" s="478"/>
      <c r="K664" s="523"/>
      <c r="L664" s="523"/>
      <c r="M664" s="478"/>
      <c r="N664" s="524"/>
      <c r="O664" s="524"/>
      <c r="P664" s="525"/>
    </row>
    <row r="665" s="457" customFormat="1" customHeight="1" spans="1:16">
      <c r="A665" s="478"/>
      <c r="B665" s="514" t="s">
        <v>3</v>
      </c>
      <c r="C665" s="478"/>
      <c r="D665" s="515"/>
      <c r="E665" s="516"/>
      <c r="F665" s="478"/>
      <c r="G665" s="478"/>
      <c r="H665" s="478"/>
      <c r="I665" s="478"/>
      <c r="J665" s="478"/>
      <c r="K665" s="523"/>
      <c r="L665" s="523"/>
      <c r="M665" s="478"/>
      <c r="N665" s="524"/>
      <c r="O665" s="524"/>
      <c r="P665" s="525"/>
    </row>
    <row r="666" s="457" customFormat="1" customHeight="1" spans="1:16">
      <c r="A666" s="478"/>
      <c r="B666" s="514" t="s">
        <v>3</v>
      </c>
      <c r="C666" s="478"/>
      <c r="D666" s="515"/>
      <c r="E666" s="516"/>
      <c r="F666" s="478"/>
      <c r="G666" s="478"/>
      <c r="H666" s="478"/>
      <c r="I666" s="478"/>
      <c r="J666" s="478"/>
      <c r="K666" s="523"/>
      <c r="L666" s="523"/>
      <c r="M666" s="478"/>
      <c r="N666" s="524"/>
      <c r="O666" s="524"/>
      <c r="P666" s="525"/>
    </row>
    <row r="667" s="457" customFormat="1" customHeight="1" spans="1:16">
      <c r="A667" s="478"/>
      <c r="B667" s="514" t="s">
        <v>3</v>
      </c>
      <c r="C667" s="478"/>
      <c r="D667" s="515"/>
      <c r="E667" s="516"/>
      <c r="F667" s="478"/>
      <c r="G667" s="478"/>
      <c r="H667" s="478"/>
      <c r="I667" s="478"/>
      <c r="J667" s="478"/>
      <c r="K667" s="523"/>
      <c r="L667" s="523"/>
      <c r="M667" s="478"/>
      <c r="N667" s="524"/>
      <c r="O667" s="524"/>
      <c r="P667" s="525"/>
    </row>
    <row r="668" s="457" customFormat="1" customHeight="1" spans="1:16">
      <c r="A668" s="478"/>
      <c r="B668" s="514" t="s">
        <v>3</v>
      </c>
      <c r="C668" s="478"/>
      <c r="D668" s="515"/>
      <c r="E668" s="516"/>
      <c r="F668" s="478"/>
      <c r="G668" s="478"/>
      <c r="H668" s="478"/>
      <c r="I668" s="478"/>
      <c r="J668" s="478"/>
      <c r="K668" s="523"/>
      <c r="L668" s="523"/>
      <c r="M668" s="478"/>
      <c r="N668" s="524"/>
      <c r="O668" s="524"/>
      <c r="P668" s="525"/>
    </row>
    <row r="669" s="457" customFormat="1" customHeight="1" spans="1:16">
      <c r="A669" s="478"/>
      <c r="B669" s="514" t="s">
        <v>3</v>
      </c>
      <c r="C669" s="478"/>
      <c r="D669" s="515"/>
      <c r="E669" s="516"/>
      <c r="F669" s="478"/>
      <c r="G669" s="478"/>
      <c r="H669" s="478"/>
      <c r="I669" s="478"/>
      <c r="J669" s="478"/>
      <c r="K669" s="523"/>
      <c r="L669" s="523"/>
      <c r="M669" s="478"/>
      <c r="N669" s="524"/>
      <c r="O669" s="524"/>
      <c r="P669" s="525"/>
    </row>
    <row r="670" s="457" customFormat="1" customHeight="1" spans="1:16">
      <c r="A670" s="478"/>
      <c r="B670" s="531" t="s">
        <v>3</v>
      </c>
      <c r="C670" s="478"/>
      <c r="D670" s="515"/>
      <c r="E670" s="516"/>
      <c r="F670" s="478"/>
      <c r="G670" s="478"/>
      <c r="H670" s="478"/>
      <c r="I670" s="478"/>
      <c r="J670" s="478"/>
      <c r="K670" s="523"/>
      <c r="L670" s="523"/>
      <c r="M670" s="478"/>
      <c r="N670" s="524"/>
      <c r="O670" s="524"/>
      <c r="P670" s="525"/>
    </row>
    <row r="671" s="457" customFormat="1" customHeight="1" spans="1:16">
      <c r="A671" s="478"/>
      <c r="B671" s="531" t="s">
        <v>3</v>
      </c>
      <c r="C671" s="478"/>
      <c r="D671" s="515"/>
      <c r="E671" s="516"/>
      <c r="F671" s="478"/>
      <c r="G671" s="478"/>
      <c r="H671" s="478"/>
      <c r="I671" s="478"/>
      <c r="J671" s="478"/>
      <c r="K671" s="523"/>
      <c r="L671" s="523"/>
      <c r="M671" s="478"/>
      <c r="N671" s="524"/>
      <c r="O671" s="524"/>
      <c r="P671" s="525"/>
    </row>
    <row r="672" s="457" customFormat="1" customHeight="1" spans="1:16">
      <c r="A672" s="478"/>
      <c r="B672" s="514" t="s">
        <v>3</v>
      </c>
      <c r="C672" s="478"/>
      <c r="D672" s="515"/>
      <c r="E672" s="516"/>
      <c r="F672" s="478"/>
      <c r="G672" s="478"/>
      <c r="H672" s="478"/>
      <c r="I672" s="478"/>
      <c r="J672" s="478"/>
      <c r="K672" s="523"/>
      <c r="L672" s="523"/>
      <c r="M672" s="478"/>
      <c r="N672" s="524"/>
      <c r="O672" s="524"/>
      <c r="P672" s="525"/>
    </row>
    <row r="673" s="457" customFormat="1" customHeight="1" spans="1:16">
      <c r="A673" s="478"/>
      <c r="B673" s="514" t="s">
        <v>3</v>
      </c>
      <c r="C673" s="478"/>
      <c r="D673" s="515"/>
      <c r="E673" s="516"/>
      <c r="F673" s="478"/>
      <c r="G673" s="478"/>
      <c r="H673" s="478"/>
      <c r="I673" s="478"/>
      <c r="J673" s="478"/>
      <c r="K673" s="523"/>
      <c r="L673" s="523"/>
      <c r="M673" s="478"/>
      <c r="N673" s="524"/>
      <c r="O673" s="524"/>
      <c r="P673" s="525"/>
    </row>
    <row r="674" s="457" customFormat="1" customHeight="1" spans="1:16">
      <c r="A674" s="478"/>
      <c r="B674" s="514" t="s">
        <v>3</v>
      </c>
      <c r="C674" s="478"/>
      <c r="D674" s="515"/>
      <c r="E674" s="516"/>
      <c r="F674" s="478"/>
      <c r="G674" s="478"/>
      <c r="H674" s="478"/>
      <c r="I674" s="478"/>
      <c r="J674" s="478"/>
      <c r="K674" s="523"/>
      <c r="L674" s="523"/>
      <c r="M674" s="478"/>
      <c r="N674" s="524"/>
      <c r="O674" s="524"/>
      <c r="P674" s="525"/>
    </row>
    <row r="675" s="457" customFormat="1" customHeight="1" spans="1:16">
      <c r="A675" s="478"/>
      <c r="B675" s="531" t="s">
        <v>3</v>
      </c>
      <c r="C675" s="478"/>
      <c r="D675" s="515"/>
      <c r="E675" s="516"/>
      <c r="F675" s="478"/>
      <c r="G675" s="478"/>
      <c r="H675" s="478"/>
      <c r="I675" s="478"/>
      <c r="J675" s="478"/>
      <c r="K675" s="523"/>
      <c r="L675" s="523"/>
      <c r="M675" s="478"/>
      <c r="N675" s="524"/>
      <c r="O675" s="524"/>
      <c r="P675" s="525"/>
    </row>
    <row r="676" s="457" customFormat="1" customHeight="1" spans="1:16">
      <c r="A676" s="478"/>
      <c r="B676" s="514" t="s">
        <v>3</v>
      </c>
      <c r="C676" s="478"/>
      <c r="D676" s="515"/>
      <c r="E676" s="516"/>
      <c r="F676" s="478"/>
      <c r="G676" s="478"/>
      <c r="H676" s="478"/>
      <c r="I676" s="478"/>
      <c r="J676" s="478"/>
      <c r="K676" s="523"/>
      <c r="L676" s="523"/>
      <c r="M676" s="478"/>
      <c r="N676" s="524"/>
      <c r="O676" s="524"/>
      <c r="P676" s="525"/>
    </row>
    <row r="677" s="457" customFormat="1" customHeight="1" spans="1:16">
      <c r="A677" s="478"/>
      <c r="B677" s="514" t="s">
        <v>3</v>
      </c>
      <c r="C677" s="478"/>
      <c r="D677" s="515"/>
      <c r="E677" s="516"/>
      <c r="F677" s="478"/>
      <c r="G677" s="478"/>
      <c r="H677" s="478"/>
      <c r="I677" s="478"/>
      <c r="J677" s="478"/>
      <c r="K677" s="523"/>
      <c r="L677" s="523"/>
      <c r="M677" s="478"/>
      <c r="N677" s="524"/>
      <c r="O677" s="524"/>
      <c r="P677" s="525"/>
    </row>
    <row r="678" s="457" customFormat="1" customHeight="1" spans="1:16">
      <c r="A678" s="478"/>
      <c r="B678" s="531" t="s">
        <v>3</v>
      </c>
      <c r="C678" s="478"/>
      <c r="D678" s="515"/>
      <c r="E678" s="516"/>
      <c r="F678" s="478"/>
      <c r="G678" s="478"/>
      <c r="H678" s="478"/>
      <c r="I678" s="478"/>
      <c r="J678" s="478"/>
      <c r="K678" s="523"/>
      <c r="L678" s="523"/>
      <c r="M678" s="478"/>
      <c r="N678" s="524"/>
      <c r="O678" s="524"/>
      <c r="P678" s="525"/>
    </row>
    <row r="679" s="457" customFormat="1" customHeight="1" spans="1:16">
      <c r="A679" s="478"/>
      <c r="B679" s="514" t="s">
        <v>3</v>
      </c>
      <c r="C679" s="478"/>
      <c r="D679" s="515"/>
      <c r="E679" s="516"/>
      <c r="F679" s="478"/>
      <c r="G679" s="478"/>
      <c r="H679" s="478"/>
      <c r="I679" s="478"/>
      <c r="J679" s="478"/>
      <c r="K679" s="523"/>
      <c r="L679" s="523"/>
      <c r="M679" s="478"/>
      <c r="N679" s="524"/>
      <c r="O679" s="524"/>
      <c r="P679" s="525"/>
    </row>
    <row r="680" s="457" customFormat="1" customHeight="1" spans="1:16">
      <c r="A680" s="478"/>
      <c r="B680" s="514" t="s">
        <v>3</v>
      </c>
      <c r="C680" s="478"/>
      <c r="D680" s="515"/>
      <c r="E680" s="516"/>
      <c r="F680" s="478"/>
      <c r="G680" s="478"/>
      <c r="H680" s="478"/>
      <c r="I680" s="478"/>
      <c r="J680" s="478"/>
      <c r="K680" s="523"/>
      <c r="L680" s="523"/>
      <c r="M680" s="478"/>
      <c r="N680" s="524"/>
      <c r="O680" s="524"/>
      <c r="P680" s="525"/>
    </row>
    <row r="681" s="457" customFormat="1" customHeight="1" spans="1:16">
      <c r="A681" s="478"/>
      <c r="B681" s="514" t="s">
        <v>3</v>
      </c>
      <c r="C681" s="478"/>
      <c r="D681" s="515"/>
      <c r="E681" s="516"/>
      <c r="F681" s="478"/>
      <c r="G681" s="478"/>
      <c r="H681" s="478"/>
      <c r="I681" s="478"/>
      <c r="J681" s="478"/>
      <c r="K681" s="523"/>
      <c r="L681" s="523"/>
      <c r="M681" s="478"/>
      <c r="N681" s="524"/>
      <c r="O681" s="524"/>
      <c r="P681" s="525"/>
    </row>
    <row r="682" s="457" customFormat="1" customHeight="1" spans="1:16">
      <c r="A682" s="478"/>
      <c r="B682" s="514" t="s">
        <v>3</v>
      </c>
      <c r="C682" s="478"/>
      <c r="D682" s="515"/>
      <c r="E682" s="516"/>
      <c r="F682" s="478"/>
      <c r="G682" s="478"/>
      <c r="H682" s="478"/>
      <c r="I682" s="478"/>
      <c r="J682" s="478"/>
      <c r="K682" s="523"/>
      <c r="L682" s="523"/>
      <c r="M682" s="478"/>
      <c r="N682" s="524"/>
      <c r="O682" s="524"/>
      <c r="P682" s="525"/>
    </row>
    <row r="683" s="457" customFormat="1" customHeight="1" spans="1:16">
      <c r="A683" s="478"/>
      <c r="B683" s="531" t="s">
        <v>3</v>
      </c>
      <c r="C683" s="478"/>
      <c r="D683" s="515"/>
      <c r="E683" s="516"/>
      <c r="F683" s="478"/>
      <c r="G683" s="478"/>
      <c r="H683" s="478"/>
      <c r="I683" s="478"/>
      <c r="J683" s="478"/>
      <c r="K683" s="523"/>
      <c r="L683" s="523"/>
      <c r="M683" s="478"/>
      <c r="N683" s="524"/>
      <c r="O683" s="524"/>
      <c r="P683" s="525"/>
    </row>
    <row r="684" s="457" customFormat="1" customHeight="1" spans="1:16">
      <c r="A684" s="478"/>
      <c r="B684" s="514" t="s">
        <v>3</v>
      </c>
      <c r="C684" s="478"/>
      <c r="D684" s="515"/>
      <c r="E684" s="516"/>
      <c r="F684" s="478"/>
      <c r="G684" s="478"/>
      <c r="H684" s="478"/>
      <c r="I684" s="478"/>
      <c r="J684" s="478"/>
      <c r="K684" s="523"/>
      <c r="L684" s="523"/>
      <c r="M684" s="478"/>
      <c r="N684" s="524"/>
      <c r="O684" s="524"/>
      <c r="P684" s="525"/>
    </row>
    <row r="685" s="457" customFormat="1" customHeight="1" spans="1:16">
      <c r="A685" s="478"/>
      <c r="B685" s="531" t="s">
        <v>3</v>
      </c>
      <c r="C685" s="478"/>
      <c r="D685" s="515"/>
      <c r="E685" s="516"/>
      <c r="F685" s="478"/>
      <c r="G685" s="478"/>
      <c r="H685" s="478"/>
      <c r="I685" s="478"/>
      <c r="J685" s="478"/>
      <c r="K685" s="523"/>
      <c r="L685" s="523"/>
      <c r="M685" s="478"/>
      <c r="N685" s="524"/>
      <c r="O685" s="524"/>
      <c r="P685" s="525"/>
    </row>
    <row r="686" s="457" customFormat="1" customHeight="1" spans="1:16">
      <c r="A686" s="478"/>
      <c r="B686" s="514" t="s">
        <v>3</v>
      </c>
      <c r="C686" s="514"/>
      <c r="D686" s="514"/>
      <c r="E686" s="516"/>
      <c r="F686" s="478"/>
      <c r="G686" s="478"/>
      <c r="H686" s="478"/>
      <c r="I686" s="478"/>
      <c r="J686" s="478"/>
      <c r="K686" s="523"/>
      <c r="L686" s="523"/>
      <c r="M686" s="478"/>
      <c r="N686" s="524"/>
      <c r="O686" s="524"/>
      <c r="P686" s="525"/>
    </row>
    <row r="687" s="457" customFormat="1" customHeight="1" spans="1:16">
      <c r="A687" s="478"/>
      <c r="B687" s="514" t="s">
        <v>3</v>
      </c>
      <c r="C687" s="514"/>
      <c r="D687" s="514"/>
      <c r="E687" s="516"/>
      <c r="F687" s="478"/>
      <c r="G687" s="478"/>
      <c r="H687" s="478"/>
      <c r="I687" s="478"/>
      <c r="J687" s="478"/>
      <c r="K687" s="523"/>
      <c r="L687" s="523"/>
      <c r="M687" s="478"/>
      <c r="N687" s="524"/>
      <c r="O687" s="524"/>
      <c r="P687" s="525"/>
    </row>
    <row r="688" s="457" customFormat="1" customHeight="1" spans="1:16">
      <c r="A688" s="478"/>
      <c r="B688" s="514" t="s">
        <v>3</v>
      </c>
      <c r="C688" s="514"/>
      <c r="D688" s="514"/>
      <c r="E688" s="516"/>
      <c r="F688" s="478"/>
      <c r="G688" s="478"/>
      <c r="H688" s="478"/>
      <c r="I688" s="478"/>
      <c r="J688" s="478"/>
      <c r="K688" s="523"/>
      <c r="L688" s="523"/>
      <c r="M688" s="478"/>
      <c r="N688" s="524"/>
      <c r="O688" s="524"/>
      <c r="P688" s="525"/>
    </row>
    <row r="689" s="457" customFormat="1" customHeight="1" spans="1:16">
      <c r="A689" s="478"/>
      <c r="B689" s="514" t="s">
        <v>3</v>
      </c>
      <c r="C689" s="514"/>
      <c r="D689" s="514"/>
      <c r="E689" s="516"/>
      <c r="F689" s="478"/>
      <c r="G689" s="478"/>
      <c r="H689" s="478"/>
      <c r="I689" s="478"/>
      <c r="J689" s="478"/>
      <c r="K689" s="523"/>
      <c r="L689" s="523"/>
      <c r="M689" s="478"/>
      <c r="N689" s="524"/>
      <c r="O689" s="524"/>
      <c r="P689" s="525"/>
    </row>
    <row r="690" s="457" customFormat="1" customHeight="1" spans="1:16">
      <c r="A690" s="478"/>
      <c r="B690" s="514" t="s">
        <v>3</v>
      </c>
      <c r="C690" s="514"/>
      <c r="D690" s="514"/>
      <c r="E690" s="516"/>
      <c r="F690" s="478"/>
      <c r="G690" s="478"/>
      <c r="H690" s="478"/>
      <c r="I690" s="478"/>
      <c r="J690" s="478"/>
      <c r="K690" s="523"/>
      <c r="L690" s="523"/>
      <c r="M690" s="478"/>
      <c r="N690" s="524"/>
      <c r="O690" s="524"/>
      <c r="P690" s="525"/>
    </row>
    <row r="691" s="457" customFormat="1" customHeight="1" spans="1:16">
      <c r="A691" s="478"/>
      <c r="B691" s="515" t="s">
        <v>3</v>
      </c>
      <c r="C691" s="514"/>
      <c r="D691" s="514"/>
      <c r="E691" s="516"/>
      <c r="F691" s="478"/>
      <c r="G691" s="478"/>
      <c r="H691" s="478"/>
      <c r="I691" s="478"/>
      <c r="J691" s="478"/>
      <c r="K691" s="523"/>
      <c r="L691" s="523"/>
      <c r="M691" s="478"/>
      <c r="N691" s="524"/>
      <c r="O691" s="524"/>
      <c r="P691" s="525"/>
    </row>
    <row r="692" s="457" customFormat="1" customHeight="1" spans="1:16">
      <c r="A692" s="478"/>
      <c r="B692" s="514" t="s">
        <v>3</v>
      </c>
      <c r="C692" s="514"/>
      <c r="D692" s="514"/>
      <c r="E692" s="516"/>
      <c r="F692" s="478"/>
      <c r="G692" s="478"/>
      <c r="H692" s="478"/>
      <c r="I692" s="478"/>
      <c r="J692" s="478"/>
      <c r="K692" s="523"/>
      <c r="L692" s="523"/>
      <c r="M692" s="478"/>
      <c r="N692" s="524"/>
      <c r="O692" s="524"/>
      <c r="P692" s="525"/>
    </row>
    <row r="693" s="457" customFormat="1" customHeight="1" spans="1:16">
      <c r="A693" s="478"/>
      <c r="B693" s="514" t="s">
        <v>3</v>
      </c>
      <c r="C693" s="514"/>
      <c r="D693" s="514"/>
      <c r="E693" s="516"/>
      <c r="F693" s="478"/>
      <c r="G693" s="478"/>
      <c r="H693" s="478"/>
      <c r="I693" s="478"/>
      <c r="J693" s="478"/>
      <c r="K693" s="523"/>
      <c r="L693" s="523"/>
      <c r="M693" s="478"/>
      <c r="N693" s="524"/>
      <c r="O693" s="524"/>
      <c r="P693" s="525"/>
    </row>
    <row r="694" s="457" customFormat="1" customHeight="1" spans="1:16">
      <c r="A694" s="478"/>
      <c r="B694" s="514" t="s">
        <v>3</v>
      </c>
      <c r="C694" s="514"/>
      <c r="D694" s="514"/>
      <c r="E694" s="516"/>
      <c r="F694" s="478"/>
      <c r="G694" s="478"/>
      <c r="H694" s="478"/>
      <c r="I694" s="478"/>
      <c r="J694" s="478"/>
      <c r="K694" s="523"/>
      <c r="L694" s="523"/>
      <c r="M694" s="478"/>
      <c r="N694" s="524"/>
      <c r="O694" s="524"/>
      <c r="P694" s="525"/>
    </row>
    <row r="695" s="457" customFormat="1" customHeight="1" spans="1:16">
      <c r="A695" s="478"/>
      <c r="B695" s="514" t="s">
        <v>3</v>
      </c>
      <c r="C695" s="514"/>
      <c r="D695" s="514"/>
      <c r="E695" s="516"/>
      <c r="F695" s="478"/>
      <c r="G695" s="478"/>
      <c r="H695" s="478"/>
      <c r="I695" s="478"/>
      <c r="J695" s="478"/>
      <c r="K695" s="523"/>
      <c r="L695" s="523"/>
      <c r="M695" s="478"/>
      <c r="N695" s="524"/>
      <c r="O695" s="524"/>
      <c r="P695" s="525"/>
    </row>
    <row r="696" s="457" customFormat="1" customHeight="1" spans="1:16">
      <c r="A696" s="478"/>
      <c r="B696" s="514" t="s">
        <v>3</v>
      </c>
      <c r="C696" s="514"/>
      <c r="D696" s="514"/>
      <c r="E696" s="516"/>
      <c r="F696" s="478"/>
      <c r="G696" s="478"/>
      <c r="H696" s="478"/>
      <c r="I696" s="478"/>
      <c r="J696" s="478"/>
      <c r="K696" s="523"/>
      <c r="L696" s="523"/>
      <c r="M696" s="478"/>
      <c r="N696" s="524"/>
      <c r="O696" s="524"/>
      <c r="P696" s="525"/>
    </row>
    <row r="697" s="457" customFormat="1" customHeight="1" spans="1:16">
      <c r="A697" s="478"/>
      <c r="B697" s="514" t="s">
        <v>3</v>
      </c>
      <c r="C697" s="514"/>
      <c r="D697" s="514"/>
      <c r="E697" s="516"/>
      <c r="F697" s="478"/>
      <c r="G697" s="478"/>
      <c r="H697" s="478"/>
      <c r="I697" s="478"/>
      <c r="J697" s="478"/>
      <c r="K697" s="523"/>
      <c r="L697" s="523"/>
      <c r="M697" s="478"/>
      <c r="N697" s="524"/>
      <c r="O697" s="524"/>
      <c r="P697" s="525"/>
    </row>
    <row r="698" s="457" customFormat="1" customHeight="1" spans="1:16">
      <c r="A698" s="478"/>
      <c r="B698" s="515" t="s">
        <v>3</v>
      </c>
      <c r="C698" s="514"/>
      <c r="D698" s="514"/>
      <c r="E698" s="516"/>
      <c r="F698" s="478"/>
      <c r="G698" s="478"/>
      <c r="H698" s="478"/>
      <c r="I698" s="478"/>
      <c r="J698" s="478"/>
      <c r="K698" s="523"/>
      <c r="L698" s="523"/>
      <c r="M698" s="478"/>
      <c r="N698" s="524"/>
      <c r="O698" s="524"/>
      <c r="P698" s="525"/>
    </row>
    <row r="699" s="457" customFormat="1" customHeight="1" spans="1:16">
      <c r="A699" s="478"/>
      <c r="B699" s="514" t="s">
        <v>3</v>
      </c>
      <c r="C699" s="514"/>
      <c r="D699" s="514"/>
      <c r="E699" s="516"/>
      <c r="F699" s="478"/>
      <c r="G699" s="478"/>
      <c r="H699" s="478"/>
      <c r="I699" s="478"/>
      <c r="J699" s="478"/>
      <c r="K699" s="523"/>
      <c r="L699" s="523"/>
      <c r="M699" s="478"/>
      <c r="N699" s="524"/>
      <c r="O699" s="524"/>
      <c r="P699" s="525"/>
    </row>
    <row r="700" s="457" customFormat="1" customHeight="1" spans="1:16">
      <c r="A700" s="478"/>
      <c r="B700" s="514" t="s">
        <v>3</v>
      </c>
      <c r="C700" s="514"/>
      <c r="D700" s="514"/>
      <c r="E700" s="516"/>
      <c r="F700" s="478"/>
      <c r="G700" s="478"/>
      <c r="H700" s="478"/>
      <c r="I700" s="478"/>
      <c r="J700" s="478"/>
      <c r="K700" s="523"/>
      <c r="L700" s="523"/>
      <c r="M700" s="478"/>
      <c r="N700" s="524"/>
      <c r="O700" s="524"/>
      <c r="P700" s="525"/>
    </row>
    <row r="701" s="457" customFormat="1" customHeight="1" spans="1:16">
      <c r="A701" s="478"/>
      <c r="B701" s="514" t="s">
        <v>3</v>
      </c>
      <c r="C701" s="514"/>
      <c r="D701" s="514"/>
      <c r="E701" s="516"/>
      <c r="F701" s="478"/>
      <c r="G701" s="478"/>
      <c r="H701" s="478"/>
      <c r="I701" s="478"/>
      <c r="J701" s="478"/>
      <c r="K701" s="523"/>
      <c r="L701" s="523"/>
      <c r="M701" s="478"/>
      <c r="N701" s="524"/>
      <c r="O701" s="524"/>
      <c r="P701" s="525"/>
    </row>
    <row r="702" s="457" customFormat="1" customHeight="1" spans="1:16">
      <c r="A702" s="478"/>
      <c r="B702" s="515" t="s">
        <v>3</v>
      </c>
      <c r="C702" s="514"/>
      <c r="D702" s="514"/>
      <c r="E702" s="516"/>
      <c r="F702" s="478"/>
      <c r="G702" s="478"/>
      <c r="H702" s="478"/>
      <c r="I702" s="478"/>
      <c r="J702" s="478"/>
      <c r="K702" s="523"/>
      <c r="L702" s="523"/>
      <c r="M702" s="478"/>
      <c r="N702" s="524"/>
      <c r="O702" s="524"/>
      <c r="P702" s="525"/>
    </row>
    <row r="703" s="457" customFormat="1" customHeight="1" spans="1:16">
      <c r="A703" s="478"/>
      <c r="B703" s="515" t="s">
        <v>3</v>
      </c>
      <c r="C703" s="514"/>
      <c r="D703" s="514"/>
      <c r="E703" s="516"/>
      <c r="F703" s="478"/>
      <c r="G703" s="478"/>
      <c r="H703" s="478"/>
      <c r="I703" s="478"/>
      <c r="J703" s="478"/>
      <c r="K703" s="523"/>
      <c r="L703" s="523"/>
      <c r="M703" s="478"/>
      <c r="N703" s="524"/>
      <c r="O703" s="524"/>
      <c r="P703" s="525"/>
    </row>
    <row r="704" s="457" customFormat="1" customHeight="1" spans="1:16">
      <c r="A704" s="478"/>
      <c r="B704" s="514" t="s">
        <v>3</v>
      </c>
      <c r="C704" s="514"/>
      <c r="D704" s="514"/>
      <c r="E704" s="516"/>
      <c r="F704" s="478"/>
      <c r="G704" s="478"/>
      <c r="H704" s="478"/>
      <c r="I704" s="478"/>
      <c r="J704" s="478"/>
      <c r="K704" s="523"/>
      <c r="L704" s="523"/>
      <c r="M704" s="478"/>
      <c r="N704" s="524"/>
      <c r="O704" s="524"/>
      <c r="P704" s="525"/>
    </row>
    <row r="705" s="457" customFormat="1" customHeight="1" spans="1:16">
      <c r="A705" s="478"/>
      <c r="B705" s="514" t="s">
        <v>3</v>
      </c>
      <c r="C705" s="514"/>
      <c r="D705" s="514"/>
      <c r="E705" s="516"/>
      <c r="F705" s="478"/>
      <c r="G705" s="478"/>
      <c r="H705" s="478"/>
      <c r="I705" s="478"/>
      <c r="J705" s="478"/>
      <c r="K705" s="523"/>
      <c r="L705" s="523"/>
      <c r="M705" s="478"/>
      <c r="N705" s="524"/>
      <c r="O705" s="524"/>
      <c r="P705" s="525"/>
    </row>
    <row r="706" s="457" customFormat="1" customHeight="1" spans="1:16">
      <c r="A706" s="478"/>
      <c r="B706" s="514" t="s">
        <v>3</v>
      </c>
      <c r="C706" s="514"/>
      <c r="D706" s="514"/>
      <c r="E706" s="516"/>
      <c r="F706" s="478"/>
      <c r="G706" s="478"/>
      <c r="H706" s="478"/>
      <c r="I706" s="478"/>
      <c r="J706" s="478"/>
      <c r="K706" s="523"/>
      <c r="L706" s="523"/>
      <c r="M706" s="478"/>
      <c r="N706" s="524"/>
      <c r="O706" s="524"/>
      <c r="P706" s="525"/>
    </row>
    <row r="707" s="457" customFormat="1" customHeight="1" spans="1:16">
      <c r="A707" s="478"/>
      <c r="B707" s="514" t="s">
        <v>3</v>
      </c>
      <c r="C707" s="514"/>
      <c r="D707" s="514"/>
      <c r="E707" s="516"/>
      <c r="F707" s="478"/>
      <c r="G707" s="478"/>
      <c r="H707" s="478"/>
      <c r="I707" s="478"/>
      <c r="J707" s="478"/>
      <c r="K707" s="523"/>
      <c r="L707" s="523"/>
      <c r="M707" s="478"/>
      <c r="N707" s="524"/>
      <c r="O707" s="524"/>
      <c r="P707" s="525"/>
    </row>
    <row r="708" s="457" customFormat="1" customHeight="1" spans="1:16">
      <c r="A708" s="478"/>
      <c r="B708" s="514" t="s">
        <v>3</v>
      </c>
      <c r="C708" s="514"/>
      <c r="D708" s="514"/>
      <c r="E708" s="516"/>
      <c r="F708" s="478"/>
      <c r="G708" s="478"/>
      <c r="H708" s="478"/>
      <c r="I708" s="478"/>
      <c r="J708" s="478"/>
      <c r="K708" s="523"/>
      <c r="L708" s="523"/>
      <c r="M708" s="478"/>
      <c r="N708" s="524"/>
      <c r="O708" s="524"/>
      <c r="P708" s="525"/>
    </row>
    <row r="709" s="457" customFormat="1" customHeight="1" spans="1:16">
      <c r="A709" s="478"/>
      <c r="B709" s="514" t="s">
        <v>3</v>
      </c>
      <c r="C709" s="514"/>
      <c r="D709" s="514"/>
      <c r="E709" s="516"/>
      <c r="F709" s="478"/>
      <c r="G709" s="478"/>
      <c r="H709" s="478"/>
      <c r="I709" s="478"/>
      <c r="J709" s="478"/>
      <c r="K709" s="523"/>
      <c r="L709" s="523"/>
      <c r="M709" s="478"/>
      <c r="N709" s="524"/>
      <c r="O709" s="524"/>
      <c r="P709" s="525"/>
    </row>
    <row r="710" s="457" customFormat="1" customHeight="1" spans="1:16">
      <c r="A710" s="478"/>
      <c r="B710" s="514" t="s">
        <v>3</v>
      </c>
      <c r="C710" s="514"/>
      <c r="D710" s="514"/>
      <c r="E710" s="516"/>
      <c r="F710" s="478"/>
      <c r="G710" s="478"/>
      <c r="H710" s="478"/>
      <c r="I710" s="478"/>
      <c r="J710" s="478"/>
      <c r="K710" s="523"/>
      <c r="L710" s="523"/>
      <c r="M710" s="478"/>
      <c r="N710" s="524"/>
      <c r="O710" s="524"/>
      <c r="P710" s="525"/>
    </row>
    <row r="711" s="457" customFormat="1" customHeight="1" spans="1:16">
      <c r="A711" s="478"/>
      <c r="B711" s="514" t="s">
        <v>3</v>
      </c>
      <c r="C711" s="514"/>
      <c r="D711" s="514"/>
      <c r="E711" s="516"/>
      <c r="F711" s="478"/>
      <c r="G711" s="478"/>
      <c r="H711" s="478"/>
      <c r="I711" s="478"/>
      <c r="J711" s="478"/>
      <c r="K711" s="523"/>
      <c r="L711" s="523"/>
      <c r="M711" s="478"/>
      <c r="N711" s="524"/>
      <c r="O711" s="524"/>
      <c r="P711" s="525"/>
    </row>
    <row r="712" s="457" customFormat="1" customHeight="1" spans="1:16">
      <c r="A712" s="478"/>
      <c r="B712" s="514" t="s">
        <v>3</v>
      </c>
      <c r="C712" s="514"/>
      <c r="D712" s="514"/>
      <c r="E712" s="516"/>
      <c r="F712" s="478"/>
      <c r="G712" s="478"/>
      <c r="H712" s="478"/>
      <c r="I712" s="478"/>
      <c r="J712" s="478"/>
      <c r="K712" s="523"/>
      <c r="L712" s="523"/>
      <c r="M712" s="478"/>
      <c r="N712" s="524"/>
      <c r="O712" s="524"/>
      <c r="P712" s="525"/>
    </row>
    <row r="713" s="457" customFormat="1" customHeight="1" spans="1:16">
      <c r="A713" s="478"/>
      <c r="B713" s="514" t="s">
        <v>3</v>
      </c>
      <c r="C713" s="478"/>
      <c r="D713" s="515"/>
      <c r="E713" s="516"/>
      <c r="F713" s="478"/>
      <c r="G713" s="478"/>
      <c r="H713" s="478"/>
      <c r="I713" s="478"/>
      <c r="J713" s="478"/>
      <c r="K713" s="523"/>
      <c r="L713" s="523"/>
      <c r="M713" s="478"/>
      <c r="N713" s="524"/>
      <c r="O713" s="524"/>
      <c r="P713" s="525"/>
    </row>
    <row r="714" s="457" customFormat="1" customHeight="1" spans="1:16">
      <c r="A714" s="478"/>
      <c r="B714" s="514" t="s">
        <v>3</v>
      </c>
      <c r="C714" s="478"/>
      <c r="D714" s="515"/>
      <c r="E714" s="516"/>
      <c r="F714" s="478"/>
      <c r="G714" s="478"/>
      <c r="H714" s="478"/>
      <c r="I714" s="478"/>
      <c r="J714" s="478"/>
      <c r="K714" s="523"/>
      <c r="L714" s="523"/>
      <c r="M714" s="478"/>
      <c r="N714" s="524"/>
      <c r="O714" s="524"/>
      <c r="P714" s="525"/>
    </row>
    <row r="715" s="457" customFormat="1" customHeight="1" spans="1:16">
      <c r="A715" s="478"/>
      <c r="B715" s="514" t="s">
        <v>3</v>
      </c>
      <c r="C715" s="514"/>
      <c r="D715" s="514"/>
      <c r="E715" s="516"/>
      <c r="F715" s="478"/>
      <c r="G715" s="478"/>
      <c r="H715" s="478"/>
      <c r="I715" s="478"/>
      <c r="J715" s="478"/>
      <c r="K715" s="523"/>
      <c r="L715" s="523"/>
      <c r="M715" s="478"/>
      <c r="N715" s="524"/>
      <c r="O715" s="524"/>
      <c r="P715" s="525"/>
    </row>
    <row r="716" s="457" customFormat="1" customHeight="1" spans="1:16">
      <c r="A716" s="478"/>
      <c r="B716" s="514" t="s">
        <v>3</v>
      </c>
      <c r="C716" s="514"/>
      <c r="D716" s="514"/>
      <c r="E716" s="516"/>
      <c r="F716" s="478"/>
      <c r="G716" s="478"/>
      <c r="H716" s="478"/>
      <c r="I716" s="478"/>
      <c r="J716" s="478"/>
      <c r="K716" s="523"/>
      <c r="L716" s="523"/>
      <c r="M716" s="478"/>
      <c r="N716" s="524"/>
      <c r="O716" s="524"/>
      <c r="P716" s="525"/>
    </row>
    <row r="717" s="457" customFormat="1" customHeight="1" spans="1:16">
      <c r="A717" s="478"/>
      <c r="B717" s="514" t="s">
        <v>3</v>
      </c>
      <c r="C717" s="514"/>
      <c r="D717" s="514"/>
      <c r="E717" s="516"/>
      <c r="F717" s="478"/>
      <c r="G717" s="478"/>
      <c r="H717" s="478"/>
      <c r="I717" s="478"/>
      <c r="J717" s="478"/>
      <c r="K717" s="523"/>
      <c r="L717" s="523"/>
      <c r="M717" s="478"/>
      <c r="N717" s="524"/>
      <c r="O717" s="524"/>
      <c r="P717" s="525"/>
    </row>
    <row r="718" s="457" customFormat="1" customHeight="1" spans="1:16">
      <c r="A718" s="478"/>
      <c r="B718" s="514" t="s">
        <v>3</v>
      </c>
      <c r="C718" s="514"/>
      <c r="D718" s="514"/>
      <c r="E718" s="516"/>
      <c r="F718" s="478"/>
      <c r="G718" s="478"/>
      <c r="H718" s="478"/>
      <c r="I718" s="478"/>
      <c r="J718" s="478"/>
      <c r="K718" s="523"/>
      <c r="L718" s="523"/>
      <c r="M718" s="478"/>
      <c r="N718" s="524"/>
      <c r="O718" s="524"/>
      <c r="P718" s="525"/>
    </row>
    <row r="719" s="457" customFormat="1" customHeight="1" spans="1:16">
      <c r="A719" s="478"/>
      <c r="B719" s="514" t="s">
        <v>3</v>
      </c>
      <c r="C719" s="514"/>
      <c r="D719" s="514"/>
      <c r="E719" s="516"/>
      <c r="F719" s="478"/>
      <c r="G719" s="478"/>
      <c r="H719" s="478"/>
      <c r="I719" s="478"/>
      <c r="J719" s="478"/>
      <c r="K719" s="523"/>
      <c r="L719" s="523"/>
      <c r="M719" s="478"/>
      <c r="N719" s="524"/>
      <c r="O719" s="524"/>
      <c r="P719" s="525"/>
    </row>
    <row r="720" s="457" customFormat="1" customHeight="1" spans="1:16">
      <c r="A720" s="478"/>
      <c r="B720" s="514" t="s">
        <v>3</v>
      </c>
      <c r="C720" s="514"/>
      <c r="D720" s="514"/>
      <c r="E720" s="516"/>
      <c r="F720" s="478"/>
      <c r="G720" s="478"/>
      <c r="H720" s="478"/>
      <c r="I720" s="478"/>
      <c r="J720" s="478"/>
      <c r="K720" s="523"/>
      <c r="L720" s="523"/>
      <c r="M720" s="478"/>
      <c r="N720" s="524"/>
      <c r="O720" s="524"/>
      <c r="P720" s="525"/>
    </row>
    <row r="721" s="457" customFormat="1" customHeight="1" spans="1:16">
      <c r="A721" s="478"/>
      <c r="B721" s="514" t="s">
        <v>3</v>
      </c>
      <c r="C721" s="514"/>
      <c r="D721" s="514"/>
      <c r="E721" s="516"/>
      <c r="F721" s="478"/>
      <c r="G721" s="478"/>
      <c r="H721" s="478"/>
      <c r="I721" s="478"/>
      <c r="J721" s="478"/>
      <c r="K721" s="523"/>
      <c r="L721" s="523"/>
      <c r="M721" s="478"/>
      <c r="N721" s="524"/>
      <c r="O721" s="524"/>
      <c r="P721" s="525"/>
    </row>
    <row r="722" s="457" customFormat="1" customHeight="1" spans="1:16">
      <c r="A722" s="478"/>
      <c r="B722" s="514" t="s">
        <v>3</v>
      </c>
      <c r="C722" s="514"/>
      <c r="D722" s="514"/>
      <c r="E722" s="516"/>
      <c r="F722" s="478"/>
      <c r="G722" s="478"/>
      <c r="H722" s="478"/>
      <c r="I722" s="478"/>
      <c r="J722" s="478"/>
      <c r="K722" s="523"/>
      <c r="L722" s="523"/>
      <c r="M722" s="478"/>
      <c r="N722" s="524"/>
      <c r="O722" s="524"/>
      <c r="P722" s="525"/>
    </row>
    <row r="723" s="457" customFormat="1" customHeight="1" spans="1:16">
      <c r="A723" s="478"/>
      <c r="B723" s="514" t="s">
        <v>3</v>
      </c>
      <c r="C723" s="514"/>
      <c r="D723" s="514"/>
      <c r="E723" s="516"/>
      <c r="F723" s="478"/>
      <c r="G723" s="478"/>
      <c r="H723" s="478"/>
      <c r="I723" s="478"/>
      <c r="J723" s="478"/>
      <c r="K723" s="523"/>
      <c r="L723" s="523"/>
      <c r="M723" s="478"/>
      <c r="N723" s="524"/>
      <c r="O723" s="524"/>
      <c r="P723" s="525"/>
    </row>
    <row r="724" s="457" customFormat="1" customHeight="1" spans="1:16">
      <c r="A724" s="478"/>
      <c r="B724" s="514" t="s">
        <v>3</v>
      </c>
      <c r="C724" s="514"/>
      <c r="D724" s="514"/>
      <c r="E724" s="516"/>
      <c r="F724" s="478"/>
      <c r="G724" s="478"/>
      <c r="H724" s="478"/>
      <c r="I724" s="478"/>
      <c r="J724" s="478"/>
      <c r="K724" s="523"/>
      <c r="L724" s="523"/>
      <c r="M724" s="478"/>
      <c r="N724" s="524"/>
      <c r="O724" s="524"/>
      <c r="P724" s="525"/>
    </row>
    <row r="725" s="457" customFormat="1" customHeight="1" spans="1:16">
      <c r="A725" s="478"/>
      <c r="B725" s="515" t="s">
        <v>3</v>
      </c>
      <c r="C725" s="514"/>
      <c r="D725" s="514"/>
      <c r="E725" s="516"/>
      <c r="F725" s="478"/>
      <c r="G725" s="478"/>
      <c r="H725" s="478"/>
      <c r="I725" s="478"/>
      <c r="J725" s="478"/>
      <c r="K725" s="523"/>
      <c r="L725" s="523"/>
      <c r="M725" s="478"/>
      <c r="N725" s="524"/>
      <c r="O725" s="524"/>
      <c r="P725" s="525"/>
    </row>
    <row r="726" s="457" customFormat="1" customHeight="1" spans="1:16">
      <c r="A726" s="532"/>
      <c r="B726" s="514" t="s">
        <v>3</v>
      </c>
      <c r="C726" s="514"/>
      <c r="D726" s="514"/>
      <c r="E726" s="533"/>
      <c r="F726" s="534"/>
      <c r="G726" s="534"/>
      <c r="H726" s="534"/>
      <c r="I726" s="534"/>
      <c r="J726" s="534"/>
      <c r="K726" s="535"/>
      <c r="L726" s="535"/>
      <c r="M726" s="534"/>
      <c r="N726" s="536"/>
      <c r="O726" s="524"/>
      <c r="P726" s="525"/>
    </row>
    <row r="727" s="454" customFormat="1" customHeight="1" spans="1:16">
      <c r="A727" s="478"/>
      <c r="B727" s="515" t="s">
        <v>3</v>
      </c>
      <c r="C727" s="514"/>
      <c r="D727" s="514"/>
      <c r="E727" s="478"/>
      <c r="F727" s="478"/>
      <c r="G727" s="478"/>
      <c r="H727" s="534"/>
      <c r="I727" s="478"/>
      <c r="J727" s="478"/>
      <c r="K727" s="523"/>
      <c r="L727" s="523"/>
      <c r="M727" s="534"/>
      <c r="N727" s="524"/>
      <c r="O727" s="524"/>
      <c r="P727" s="525"/>
    </row>
    <row r="728" s="458" customFormat="1" customHeight="1" spans="1:16">
      <c r="A728" s="478"/>
      <c r="B728" s="515" t="s">
        <v>3</v>
      </c>
      <c r="C728" s="478"/>
      <c r="D728" s="515"/>
      <c r="E728" s="478"/>
      <c r="F728" s="478"/>
      <c r="G728" s="478"/>
      <c r="H728" s="478"/>
      <c r="I728" s="478"/>
      <c r="J728" s="478"/>
      <c r="K728" s="523"/>
      <c r="L728" s="523"/>
      <c r="M728" s="534"/>
      <c r="N728" s="524"/>
      <c r="O728" s="524"/>
      <c r="P728" s="525"/>
    </row>
    <row r="729" s="458" customFormat="1" customHeight="1" spans="1:16">
      <c r="A729" s="478"/>
      <c r="B729" s="515" t="s">
        <v>3</v>
      </c>
      <c r="C729" s="514"/>
      <c r="D729" s="514"/>
      <c r="E729" s="478"/>
      <c r="F729" s="478"/>
      <c r="G729" s="478"/>
      <c r="H729" s="534"/>
      <c r="I729" s="478"/>
      <c r="J729" s="478"/>
      <c r="K729" s="523"/>
      <c r="L729" s="523"/>
      <c r="M729" s="534"/>
      <c r="N729" s="524"/>
      <c r="O729" s="524"/>
      <c r="P729" s="525"/>
    </row>
    <row r="730" s="458" customFormat="1" customHeight="1" spans="1:16">
      <c r="A730" s="478"/>
      <c r="B730" s="515" t="s">
        <v>3</v>
      </c>
      <c r="C730" s="514"/>
      <c r="D730" s="514"/>
      <c r="E730" s="478"/>
      <c r="F730" s="478"/>
      <c r="G730" s="478"/>
      <c r="H730" s="534"/>
      <c r="I730" s="478"/>
      <c r="J730" s="478"/>
      <c r="K730" s="523"/>
      <c r="L730" s="523"/>
      <c r="M730" s="534"/>
      <c r="N730" s="524"/>
      <c r="O730" s="524"/>
      <c r="P730" s="525"/>
    </row>
    <row r="731" s="458" customFormat="1" customHeight="1" spans="1:16">
      <c r="A731" s="478"/>
      <c r="B731" s="515" t="s">
        <v>3</v>
      </c>
      <c r="C731" s="514"/>
      <c r="D731" s="514"/>
      <c r="E731" s="478"/>
      <c r="F731" s="478"/>
      <c r="G731" s="478"/>
      <c r="H731" s="534"/>
      <c r="I731" s="478"/>
      <c r="J731" s="478"/>
      <c r="K731" s="523"/>
      <c r="L731" s="523"/>
      <c r="M731" s="534"/>
      <c r="N731" s="524"/>
      <c r="O731" s="524"/>
      <c r="P731" s="525"/>
    </row>
    <row r="732" s="458" customFormat="1" customHeight="1" spans="1:16">
      <c r="A732" s="478"/>
      <c r="B732" s="514" t="s">
        <v>3</v>
      </c>
      <c r="C732" s="514"/>
      <c r="D732" s="514"/>
      <c r="E732" s="516"/>
      <c r="F732" s="478"/>
      <c r="G732" s="478"/>
      <c r="H732" s="478"/>
      <c r="I732" s="478"/>
      <c r="J732" s="478"/>
      <c r="K732" s="523"/>
      <c r="L732" s="523"/>
      <c r="M732" s="478"/>
      <c r="N732" s="524"/>
      <c r="O732" s="524"/>
      <c r="P732" s="525"/>
    </row>
    <row r="733" s="457" customFormat="1" customHeight="1" spans="1:16">
      <c r="A733" s="478"/>
      <c r="B733" s="514" t="s">
        <v>3</v>
      </c>
      <c r="C733" s="514"/>
      <c r="D733" s="514"/>
      <c r="E733" s="516"/>
      <c r="F733" s="478"/>
      <c r="G733" s="478"/>
      <c r="H733" s="478"/>
      <c r="I733" s="478"/>
      <c r="J733" s="478"/>
      <c r="K733" s="523"/>
      <c r="L733" s="523"/>
      <c r="M733" s="478"/>
      <c r="N733" s="524"/>
      <c r="O733" s="524"/>
      <c r="P733" s="525"/>
    </row>
    <row r="734" s="457" customFormat="1" customHeight="1" spans="1:16">
      <c r="A734" s="478"/>
      <c r="B734" s="514" t="s">
        <v>3</v>
      </c>
      <c r="C734" s="514"/>
      <c r="D734" s="514"/>
      <c r="E734" s="516"/>
      <c r="F734" s="478"/>
      <c r="G734" s="478"/>
      <c r="H734" s="478"/>
      <c r="I734" s="478"/>
      <c r="J734" s="478"/>
      <c r="K734" s="523"/>
      <c r="L734" s="523"/>
      <c r="M734" s="478"/>
      <c r="N734" s="524"/>
      <c r="O734" s="524"/>
      <c r="P734" s="525"/>
    </row>
    <row r="735" s="457" customFormat="1" customHeight="1" spans="1:16">
      <c r="A735" s="478"/>
      <c r="B735" s="514" t="s">
        <v>3</v>
      </c>
      <c r="C735" s="514"/>
      <c r="D735" s="514"/>
      <c r="E735" s="516"/>
      <c r="F735" s="478"/>
      <c r="G735" s="478"/>
      <c r="H735" s="478"/>
      <c r="I735" s="478"/>
      <c r="J735" s="478"/>
      <c r="K735" s="523"/>
      <c r="L735" s="523"/>
      <c r="M735" s="478"/>
      <c r="N735" s="524"/>
      <c r="O735" s="524"/>
      <c r="P735" s="525"/>
    </row>
    <row r="736" s="457" customFormat="1" customHeight="1" spans="1:16">
      <c r="A736" s="478"/>
      <c r="B736" s="514" t="s">
        <v>3</v>
      </c>
      <c r="C736" s="514"/>
      <c r="D736" s="514"/>
      <c r="E736" s="516"/>
      <c r="F736" s="478"/>
      <c r="G736" s="478"/>
      <c r="H736" s="478"/>
      <c r="I736" s="478"/>
      <c r="J736" s="478"/>
      <c r="K736" s="523"/>
      <c r="L736" s="523"/>
      <c r="M736" s="478"/>
      <c r="N736" s="524"/>
      <c r="O736" s="524"/>
      <c r="P736" s="525"/>
    </row>
    <row r="737" s="457" customFormat="1" customHeight="1" spans="1:16">
      <c r="A737" s="478"/>
      <c r="B737" s="514" t="s">
        <v>3</v>
      </c>
      <c r="C737" s="514"/>
      <c r="D737" s="514"/>
      <c r="E737" s="516"/>
      <c r="F737" s="478"/>
      <c r="G737" s="478"/>
      <c r="H737" s="478"/>
      <c r="I737" s="478"/>
      <c r="J737" s="478"/>
      <c r="K737" s="523"/>
      <c r="L737" s="523"/>
      <c r="M737" s="478"/>
      <c r="N737" s="524"/>
      <c r="O737" s="524"/>
      <c r="P737" s="525"/>
    </row>
    <row r="738" s="457" customFormat="1" customHeight="1" spans="1:16">
      <c r="A738" s="478"/>
      <c r="B738" s="514" t="s">
        <v>3</v>
      </c>
      <c r="C738" s="514"/>
      <c r="D738" s="514"/>
      <c r="E738" s="516"/>
      <c r="F738" s="478"/>
      <c r="G738" s="478"/>
      <c r="H738" s="478"/>
      <c r="I738" s="478"/>
      <c r="J738" s="478"/>
      <c r="K738" s="523"/>
      <c r="L738" s="523"/>
      <c r="M738" s="478"/>
      <c r="N738" s="524"/>
      <c r="O738" s="524"/>
      <c r="P738" s="525"/>
    </row>
    <row r="739" s="457" customFormat="1" customHeight="1" spans="1:16">
      <c r="A739" s="478"/>
      <c r="B739" s="514" t="s">
        <v>3</v>
      </c>
      <c r="C739" s="514"/>
      <c r="D739" s="514"/>
      <c r="E739" s="516"/>
      <c r="F739" s="478"/>
      <c r="G739" s="478"/>
      <c r="H739" s="478"/>
      <c r="I739" s="478"/>
      <c r="J739" s="478"/>
      <c r="K739" s="523"/>
      <c r="L739" s="523"/>
      <c r="M739" s="478"/>
      <c r="N739" s="524"/>
      <c r="O739" s="524"/>
      <c r="P739" s="525"/>
    </row>
    <row r="740" s="457" customFormat="1" customHeight="1" spans="1:16">
      <c r="A740" s="478"/>
      <c r="B740" s="514" t="s">
        <v>3</v>
      </c>
      <c r="C740" s="514"/>
      <c r="D740" s="514"/>
      <c r="E740" s="516"/>
      <c r="F740" s="478"/>
      <c r="G740" s="478"/>
      <c r="H740" s="478"/>
      <c r="I740" s="478"/>
      <c r="J740" s="478"/>
      <c r="K740" s="523"/>
      <c r="L740" s="523"/>
      <c r="M740" s="478"/>
      <c r="N740" s="524"/>
      <c r="O740" s="524"/>
      <c r="P740" s="525"/>
    </row>
    <row r="741" s="457" customFormat="1" customHeight="1" spans="1:16">
      <c r="A741" s="478"/>
      <c r="B741" s="514" t="s">
        <v>3</v>
      </c>
      <c r="C741" s="514"/>
      <c r="D741" s="514"/>
      <c r="E741" s="516"/>
      <c r="F741" s="478"/>
      <c r="G741" s="478"/>
      <c r="H741" s="478"/>
      <c r="I741" s="478"/>
      <c r="J741" s="478"/>
      <c r="K741" s="523"/>
      <c r="L741" s="523"/>
      <c r="M741" s="478"/>
      <c r="N741" s="524"/>
      <c r="O741" s="524"/>
      <c r="P741" s="525"/>
    </row>
    <row r="742" s="457" customFormat="1" customHeight="1" spans="1:16">
      <c r="A742" s="478"/>
      <c r="B742" s="514" t="s">
        <v>3</v>
      </c>
      <c r="C742" s="514"/>
      <c r="D742" s="514"/>
      <c r="E742" s="516"/>
      <c r="F742" s="478"/>
      <c r="G742" s="478"/>
      <c r="H742" s="478"/>
      <c r="I742" s="478"/>
      <c r="J742" s="478"/>
      <c r="K742" s="523"/>
      <c r="L742" s="523"/>
      <c r="M742" s="478"/>
      <c r="N742" s="524"/>
      <c r="O742" s="524"/>
      <c r="P742" s="525"/>
    </row>
    <row r="743" s="457" customFormat="1" customHeight="1" spans="1:16">
      <c r="A743" s="478"/>
      <c r="B743" s="514" t="s">
        <v>3</v>
      </c>
      <c r="C743" s="514"/>
      <c r="D743" s="514"/>
      <c r="E743" s="516"/>
      <c r="F743" s="478"/>
      <c r="G743" s="478"/>
      <c r="H743" s="478"/>
      <c r="I743" s="478"/>
      <c r="J743" s="478"/>
      <c r="K743" s="523"/>
      <c r="L743" s="523"/>
      <c r="M743" s="478"/>
      <c r="N743" s="524"/>
      <c r="O743" s="524"/>
      <c r="P743" s="525"/>
    </row>
    <row r="744" s="457" customFormat="1" customHeight="1" spans="1:16">
      <c r="A744" s="478"/>
      <c r="B744" s="514" t="s">
        <v>3</v>
      </c>
      <c r="C744" s="514"/>
      <c r="D744" s="514"/>
      <c r="E744" s="516"/>
      <c r="F744" s="478"/>
      <c r="G744" s="478"/>
      <c r="H744" s="478"/>
      <c r="I744" s="478"/>
      <c r="J744" s="478"/>
      <c r="K744" s="523"/>
      <c r="L744" s="523"/>
      <c r="M744" s="478"/>
      <c r="N744" s="524"/>
      <c r="O744" s="524"/>
      <c r="P744" s="525"/>
    </row>
    <row r="745" s="457" customFormat="1" customHeight="1" spans="1:16">
      <c r="A745" s="478"/>
      <c r="B745" s="514" t="s">
        <v>3</v>
      </c>
      <c r="C745" s="514"/>
      <c r="D745" s="514"/>
      <c r="E745" s="516"/>
      <c r="F745" s="478"/>
      <c r="G745" s="478"/>
      <c r="H745" s="478"/>
      <c r="I745" s="478"/>
      <c r="J745" s="478"/>
      <c r="K745" s="523"/>
      <c r="L745" s="523"/>
      <c r="M745" s="478"/>
      <c r="N745" s="524"/>
      <c r="O745" s="524"/>
      <c r="P745" s="525"/>
    </row>
    <row r="746" s="457" customFormat="1" customHeight="1" spans="1:16">
      <c r="A746" s="478"/>
      <c r="B746" s="514" t="s">
        <v>3</v>
      </c>
      <c r="C746" s="514"/>
      <c r="D746" s="514"/>
      <c r="E746" s="516"/>
      <c r="F746" s="478"/>
      <c r="G746" s="478"/>
      <c r="H746" s="478"/>
      <c r="I746" s="478"/>
      <c r="J746" s="478"/>
      <c r="K746" s="523"/>
      <c r="L746" s="523"/>
      <c r="M746" s="478"/>
      <c r="N746" s="524"/>
      <c r="O746" s="524"/>
      <c r="P746" s="525"/>
    </row>
    <row r="747" s="457" customFormat="1" customHeight="1" spans="1:16">
      <c r="A747" s="478"/>
      <c r="B747" s="514" t="s">
        <v>3</v>
      </c>
      <c r="C747" s="514"/>
      <c r="D747" s="514"/>
      <c r="E747" s="516"/>
      <c r="F747" s="478"/>
      <c r="G747" s="478"/>
      <c r="H747" s="478"/>
      <c r="I747" s="478"/>
      <c r="J747" s="478"/>
      <c r="K747" s="523"/>
      <c r="L747" s="523"/>
      <c r="M747" s="478"/>
      <c r="N747" s="524"/>
      <c r="O747" s="524"/>
      <c r="P747" s="525"/>
    </row>
    <row r="748" s="457" customFormat="1" customHeight="1" spans="1:16">
      <c r="A748" s="478"/>
      <c r="B748" s="514" t="s">
        <v>3</v>
      </c>
      <c r="C748" s="514"/>
      <c r="D748" s="514"/>
      <c r="E748" s="516"/>
      <c r="F748" s="478"/>
      <c r="G748" s="478"/>
      <c r="H748" s="478"/>
      <c r="I748" s="478"/>
      <c r="J748" s="478"/>
      <c r="K748" s="523"/>
      <c r="L748" s="523"/>
      <c r="M748" s="478"/>
      <c r="N748" s="524"/>
      <c r="O748" s="524"/>
      <c r="P748" s="525"/>
    </row>
    <row r="749" s="457" customFormat="1" customHeight="1" spans="1:16">
      <c r="A749" s="478"/>
      <c r="B749" s="514" t="s">
        <v>3</v>
      </c>
      <c r="C749" s="514"/>
      <c r="D749" s="514"/>
      <c r="E749" s="516"/>
      <c r="F749" s="478"/>
      <c r="G749" s="478"/>
      <c r="H749" s="478"/>
      <c r="I749" s="478"/>
      <c r="J749" s="478"/>
      <c r="K749" s="523"/>
      <c r="L749" s="523"/>
      <c r="M749" s="478"/>
      <c r="N749" s="524"/>
      <c r="O749" s="524"/>
      <c r="P749" s="525"/>
    </row>
    <row r="750" s="457" customFormat="1" customHeight="1" spans="1:16">
      <c r="A750" s="478"/>
      <c r="B750" s="515" t="s">
        <v>3</v>
      </c>
      <c r="C750" s="478"/>
      <c r="D750" s="515"/>
      <c r="E750" s="516"/>
      <c r="F750" s="478"/>
      <c r="G750" s="478"/>
      <c r="H750" s="478"/>
      <c r="I750" s="478"/>
      <c r="J750" s="478"/>
      <c r="K750" s="523"/>
      <c r="L750" s="523"/>
      <c r="M750" s="478"/>
      <c r="N750" s="524"/>
      <c r="O750" s="524"/>
      <c r="P750" s="525"/>
    </row>
    <row r="751" s="457" customFormat="1" customHeight="1" spans="1:16">
      <c r="A751" s="478"/>
      <c r="B751" s="515" t="s">
        <v>3</v>
      </c>
      <c r="C751" s="478"/>
      <c r="D751" s="515"/>
      <c r="E751" s="516"/>
      <c r="F751" s="478"/>
      <c r="G751" s="478"/>
      <c r="H751" s="478"/>
      <c r="I751" s="478"/>
      <c r="J751" s="478"/>
      <c r="K751" s="523"/>
      <c r="L751" s="523"/>
      <c r="M751" s="478"/>
      <c r="N751" s="524"/>
      <c r="O751" s="524"/>
      <c r="P751" s="525"/>
    </row>
    <row r="752" s="457" customFormat="1" customHeight="1" spans="1:16">
      <c r="A752" s="478"/>
      <c r="B752" s="515" t="s">
        <v>3</v>
      </c>
      <c r="C752" s="478"/>
      <c r="D752" s="515"/>
      <c r="E752" s="516"/>
      <c r="F752" s="478"/>
      <c r="G752" s="478"/>
      <c r="H752" s="478"/>
      <c r="I752" s="478"/>
      <c r="J752" s="478"/>
      <c r="K752" s="523"/>
      <c r="L752" s="523"/>
      <c r="M752" s="478"/>
      <c r="N752" s="524"/>
      <c r="O752" s="524"/>
      <c r="P752" s="525"/>
    </row>
    <row r="753" s="457" customFormat="1" customHeight="1" spans="1:16">
      <c r="A753" s="478"/>
      <c r="B753" s="515" t="s">
        <v>3</v>
      </c>
      <c r="C753" s="478"/>
      <c r="D753" s="515"/>
      <c r="E753" s="516"/>
      <c r="F753" s="478"/>
      <c r="G753" s="478"/>
      <c r="H753" s="478"/>
      <c r="I753" s="478"/>
      <c r="J753" s="478"/>
      <c r="K753" s="523"/>
      <c r="L753" s="523"/>
      <c r="M753" s="478"/>
      <c r="N753" s="524"/>
      <c r="O753" s="524"/>
      <c r="P753" s="525"/>
    </row>
    <row r="754" s="457" customFormat="1" customHeight="1" spans="1:16">
      <c r="A754" s="478"/>
      <c r="B754" s="515" t="s">
        <v>3</v>
      </c>
      <c r="C754" s="478"/>
      <c r="D754" s="515"/>
      <c r="E754" s="516"/>
      <c r="F754" s="478"/>
      <c r="G754" s="478"/>
      <c r="H754" s="478"/>
      <c r="I754" s="478"/>
      <c r="J754" s="478"/>
      <c r="K754" s="523"/>
      <c r="L754" s="523"/>
      <c r="M754" s="478"/>
      <c r="N754" s="524"/>
      <c r="O754" s="524"/>
      <c r="P754" s="525"/>
    </row>
    <row r="755" s="457" customFormat="1" customHeight="1" spans="1:16">
      <c r="A755" s="478"/>
      <c r="B755" s="515" t="s">
        <v>3</v>
      </c>
      <c r="C755" s="478"/>
      <c r="D755" s="515"/>
      <c r="E755" s="516"/>
      <c r="F755" s="478"/>
      <c r="G755" s="478"/>
      <c r="H755" s="478"/>
      <c r="I755" s="478"/>
      <c r="J755" s="478"/>
      <c r="K755" s="523"/>
      <c r="L755" s="523"/>
      <c r="M755" s="478"/>
      <c r="N755" s="524"/>
      <c r="O755" s="524"/>
      <c r="P755" s="525"/>
    </row>
    <row r="756" s="457" customFormat="1" customHeight="1" spans="1:16">
      <c r="A756" s="478"/>
      <c r="B756" s="515" t="s">
        <v>3</v>
      </c>
      <c r="C756" s="478"/>
      <c r="D756" s="515"/>
      <c r="E756" s="516"/>
      <c r="F756" s="478"/>
      <c r="G756" s="478"/>
      <c r="H756" s="478"/>
      <c r="I756" s="478"/>
      <c r="J756" s="478"/>
      <c r="K756" s="523"/>
      <c r="L756" s="523"/>
      <c r="M756" s="478"/>
      <c r="N756" s="524"/>
      <c r="O756" s="524"/>
      <c r="P756" s="525"/>
    </row>
    <row r="757" s="457" customFormat="1" customHeight="1" spans="1:16">
      <c r="A757" s="478"/>
      <c r="B757" s="515" t="s">
        <v>3</v>
      </c>
      <c r="C757" s="478"/>
      <c r="D757" s="515"/>
      <c r="E757" s="516"/>
      <c r="F757" s="478"/>
      <c r="G757" s="478"/>
      <c r="H757" s="478"/>
      <c r="I757" s="478"/>
      <c r="J757" s="478"/>
      <c r="K757" s="523"/>
      <c r="L757" s="523"/>
      <c r="M757" s="478"/>
      <c r="N757" s="524"/>
      <c r="O757" s="524"/>
      <c r="P757" s="525"/>
    </row>
    <row r="758" s="457" customFormat="1" customHeight="1" spans="1:16">
      <c r="A758" s="478"/>
      <c r="B758" s="515" t="s">
        <v>3</v>
      </c>
      <c r="C758" s="478"/>
      <c r="D758" s="515"/>
      <c r="E758" s="516"/>
      <c r="F758" s="478"/>
      <c r="G758" s="478"/>
      <c r="H758" s="478"/>
      <c r="I758" s="478"/>
      <c r="J758" s="478"/>
      <c r="K758" s="523"/>
      <c r="L758" s="523"/>
      <c r="M758" s="478"/>
      <c r="N758" s="524"/>
      <c r="O758" s="524"/>
      <c r="P758" s="525"/>
    </row>
    <row r="759" s="457" customFormat="1" customHeight="1" spans="1:16">
      <c r="A759" s="478"/>
      <c r="B759" s="515" t="s">
        <v>3</v>
      </c>
      <c r="C759" s="478"/>
      <c r="D759" s="515"/>
      <c r="E759" s="516"/>
      <c r="F759" s="478"/>
      <c r="G759" s="478"/>
      <c r="H759" s="478"/>
      <c r="I759" s="478"/>
      <c r="J759" s="478"/>
      <c r="K759" s="523"/>
      <c r="L759" s="523"/>
      <c r="M759" s="478"/>
      <c r="N759" s="524"/>
      <c r="O759" s="524"/>
      <c r="P759" s="525"/>
    </row>
    <row r="760" s="457" customFormat="1" customHeight="1" spans="1:16">
      <c r="A760" s="478"/>
      <c r="B760" s="515" t="s">
        <v>3</v>
      </c>
      <c r="C760" s="478"/>
      <c r="D760" s="515"/>
      <c r="E760" s="516"/>
      <c r="F760" s="478"/>
      <c r="G760" s="478"/>
      <c r="H760" s="478"/>
      <c r="I760" s="478"/>
      <c r="J760" s="478"/>
      <c r="K760" s="523"/>
      <c r="L760" s="523"/>
      <c r="M760" s="478"/>
      <c r="N760" s="524"/>
      <c r="O760" s="524"/>
      <c r="P760" s="525"/>
    </row>
    <row r="761" s="457" customFormat="1" customHeight="1" spans="1:16">
      <c r="A761" s="478"/>
      <c r="B761" s="515" t="s">
        <v>3</v>
      </c>
      <c r="C761" s="478"/>
      <c r="D761" s="515"/>
      <c r="E761" s="516"/>
      <c r="F761" s="478"/>
      <c r="G761" s="478"/>
      <c r="H761" s="478"/>
      <c r="I761" s="478"/>
      <c r="J761" s="478"/>
      <c r="K761" s="523"/>
      <c r="L761" s="523"/>
      <c r="M761" s="478"/>
      <c r="N761" s="524"/>
      <c r="O761" s="524"/>
      <c r="P761" s="525"/>
    </row>
    <row r="762" s="457" customFormat="1" customHeight="1" spans="1:16">
      <c r="A762" s="478"/>
      <c r="B762" s="515" t="s">
        <v>3</v>
      </c>
      <c r="C762" s="478"/>
      <c r="D762" s="515"/>
      <c r="E762" s="516"/>
      <c r="F762" s="478"/>
      <c r="G762" s="478"/>
      <c r="H762" s="478"/>
      <c r="I762" s="478"/>
      <c r="J762" s="478"/>
      <c r="K762" s="523"/>
      <c r="L762" s="523"/>
      <c r="M762" s="478"/>
      <c r="N762" s="524"/>
      <c r="O762" s="524"/>
      <c r="P762" s="525"/>
    </row>
    <row r="763" s="457" customFormat="1" customHeight="1" spans="1:16">
      <c r="A763" s="478"/>
      <c r="B763" s="515" t="s">
        <v>3</v>
      </c>
      <c r="C763" s="478"/>
      <c r="D763" s="515"/>
      <c r="E763" s="516"/>
      <c r="F763" s="478"/>
      <c r="G763" s="478"/>
      <c r="H763" s="478"/>
      <c r="I763" s="478"/>
      <c r="J763" s="478"/>
      <c r="K763" s="523"/>
      <c r="L763" s="523"/>
      <c r="M763" s="478"/>
      <c r="N763" s="524"/>
      <c r="O763" s="524"/>
      <c r="P763" s="525"/>
    </row>
    <row r="764" s="457" customFormat="1" customHeight="1" spans="1:16">
      <c r="A764" s="478"/>
      <c r="B764" s="515" t="s">
        <v>3</v>
      </c>
      <c r="C764" s="478"/>
      <c r="D764" s="515"/>
      <c r="E764" s="516"/>
      <c r="F764" s="478"/>
      <c r="G764" s="478"/>
      <c r="H764" s="478"/>
      <c r="I764" s="478"/>
      <c r="J764" s="478"/>
      <c r="K764" s="523"/>
      <c r="L764" s="523"/>
      <c r="M764" s="478"/>
      <c r="N764" s="524"/>
      <c r="O764" s="524"/>
      <c r="P764" s="525"/>
    </row>
    <row r="765" s="457" customFormat="1" customHeight="1" spans="1:16">
      <c r="A765" s="478"/>
      <c r="B765" s="515" t="s">
        <v>3</v>
      </c>
      <c r="C765" s="478"/>
      <c r="D765" s="515"/>
      <c r="E765" s="516"/>
      <c r="F765" s="478"/>
      <c r="G765" s="478"/>
      <c r="H765" s="478"/>
      <c r="I765" s="478"/>
      <c r="J765" s="478"/>
      <c r="K765" s="523"/>
      <c r="L765" s="523"/>
      <c r="M765" s="478"/>
      <c r="N765" s="524"/>
      <c r="O765" s="524"/>
      <c r="P765" s="525"/>
    </row>
    <row r="766" s="457" customFormat="1" customHeight="1" spans="1:16">
      <c r="A766" s="478"/>
      <c r="B766" s="515" t="s">
        <v>3</v>
      </c>
      <c r="C766" s="478"/>
      <c r="D766" s="515"/>
      <c r="E766" s="516"/>
      <c r="F766" s="478"/>
      <c r="G766" s="478"/>
      <c r="H766" s="478"/>
      <c r="I766" s="478"/>
      <c r="J766" s="478"/>
      <c r="K766" s="523"/>
      <c r="L766" s="523"/>
      <c r="M766" s="478"/>
      <c r="N766" s="524"/>
      <c r="O766" s="524"/>
      <c r="P766" s="525"/>
    </row>
    <row r="767" s="457" customFormat="1" customHeight="1" spans="1:16">
      <c r="A767" s="478"/>
      <c r="B767" s="515" t="s">
        <v>3</v>
      </c>
      <c r="C767" s="478"/>
      <c r="D767" s="515"/>
      <c r="E767" s="516"/>
      <c r="F767" s="478"/>
      <c r="G767" s="478"/>
      <c r="H767" s="478"/>
      <c r="I767" s="478"/>
      <c r="J767" s="478"/>
      <c r="K767" s="523"/>
      <c r="L767" s="523"/>
      <c r="M767" s="478"/>
      <c r="N767" s="524"/>
      <c r="O767" s="524"/>
      <c r="P767" s="525"/>
    </row>
    <row r="768" s="457" customFormat="1" customHeight="1" spans="1:16">
      <c r="A768" s="478"/>
      <c r="B768" s="515" t="s">
        <v>3</v>
      </c>
      <c r="C768" s="478"/>
      <c r="D768" s="515"/>
      <c r="E768" s="516"/>
      <c r="F768" s="478"/>
      <c r="G768" s="478"/>
      <c r="H768" s="478"/>
      <c r="I768" s="478"/>
      <c r="J768" s="478"/>
      <c r="K768" s="523"/>
      <c r="L768" s="523"/>
      <c r="M768" s="478"/>
      <c r="N768" s="524"/>
      <c r="O768" s="524"/>
      <c r="P768" s="525"/>
    </row>
    <row r="769" s="457" customFormat="1" customHeight="1" spans="1:16">
      <c r="A769" s="478"/>
      <c r="B769" s="515" t="s">
        <v>3</v>
      </c>
      <c r="C769" s="478"/>
      <c r="D769" s="515"/>
      <c r="E769" s="516"/>
      <c r="F769" s="478"/>
      <c r="G769" s="478"/>
      <c r="H769" s="478"/>
      <c r="I769" s="478"/>
      <c r="J769" s="478"/>
      <c r="K769" s="523"/>
      <c r="L769" s="523"/>
      <c r="M769" s="478"/>
      <c r="N769" s="524"/>
      <c r="O769" s="524"/>
      <c r="P769" s="525"/>
    </row>
    <row r="770" s="457" customFormat="1" customHeight="1" spans="1:16">
      <c r="A770" s="478"/>
      <c r="B770" s="515" t="s">
        <v>3</v>
      </c>
      <c r="C770" s="478"/>
      <c r="D770" s="515"/>
      <c r="E770" s="516"/>
      <c r="F770" s="478"/>
      <c r="G770" s="478"/>
      <c r="H770" s="478"/>
      <c r="I770" s="478"/>
      <c r="J770" s="478"/>
      <c r="K770" s="523"/>
      <c r="L770" s="523"/>
      <c r="M770" s="478"/>
      <c r="N770" s="524"/>
      <c r="O770" s="524"/>
      <c r="P770" s="525"/>
    </row>
    <row r="771" s="457" customFormat="1" customHeight="1" spans="1:16">
      <c r="A771" s="478"/>
      <c r="B771" s="515" t="s">
        <v>3</v>
      </c>
      <c r="C771" s="478"/>
      <c r="D771" s="515"/>
      <c r="E771" s="516"/>
      <c r="F771" s="478"/>
      <c r="G771" s="478"/>
      <c r="H771" s="478"/>
      <c r="I771" s="478"/>
      <c r="J771" s="478"/>
      <c r="K771" s="523"/>
      <c r="L771" s="523"/>
      <c r="M771" s="478"/>
      <c r="N771" s="524"/>
      <c r="O771" s="524"/>
      <c r="P771" s="525"/>
    </row>
    <row r="772" s="457" customFormat="1" customHeight="1" spans="1:16">
      <c r="A772" s="478"/>
      <c r="B772" s="515" t="s">
        <v>3</v>
      </c>
      <c r="C772" s="478"/>
      <c r="D772" s="515"/>
      <c r="E772" s="516"/>
      <c r="F772" s="478"/>
      <c r="G772" s="478"/>
      <c r="H772" s="478"/>
      <c r="I772" s="478"/>
      <c r="J772" s="478"/>
      <c r="K772" s="523"/>
      <c r="L772" s="523"/>
      <c r="M772" s="478"/>
      <c r="N772" s="524"/>
      <c r="O772" s="524"/>
      <c r="P772" s="525"/>
    </row>
    <row r="773" s="457" customFormat="1" customHeight="1" spans="1:16">
      <c r="A773" s="478"/>
      <c r="B773" s="515" t="s">
        <v>3</v>
      </c>
      <c r="C773" s="478"/>
      <c r="D773" s="515"/>
      <c r="E773" s="516"/>
      <c r="F773" s="478"/>
      <c r="G773" s="478"/>
      <c r="H773" s="478"/>
      <c r="I773" s="478"/>
      <c r="J773" s="478"/>
      <c r="K773" s="523"/>
      <c r="L773" s="523"/>
      <c r="M773" s="478"/>
      <c r="N773" s="524"/>
      <c r="O773" s="524"/>
      <c r="P773" s="525"/>
    </row>
    <row r="774" s="457" customFormat="1" customHeight="1" spans="1:16">
      <c r="A774" s="478"/>
      <c r="B774" s="515" t="s">
        <v>3</v>
      </c>
      <c r="C774" s="478"/>
      <c r="D774" s="515"/>
      <c r="E774" s="516"/>
      <c r="F774" s="478"/>
      <c r="G774" s="478"/>
      <c r="H774" s="478"/>
      <c r="I774" s="478"/>
      <c r="J774" s="478"/>
      <c r="K774" s="523"/>
      <c r="L774" s="523"/>
      <c r="M774" s="478"/>
      <c r="N774" s="524"/>
      <c r="O774" s="524"/>
      <c r="P774" s="525"/>
    </row>
    <row r="775" s="457" customFormat="1" customHeight="1" spans="1:16">
      <c r="A775" s="478"/>
      <c r="B775" s="515" t="s">
        <v>3</v>
      </c>
      <c r="C775" s="478"/>
      <c r="D775" s="515"/>
      <c r="E775" s="516"/>
      <c r="F775" s="478"/>
      <c r="G775" s="478"/>
      <c r="H775" s="478"/>
      <c r="I775" s="478"/>
      <c r="J775" s="478"/>
      <c r="K775" s="523"/>
      <c r="L775" s="523"/>
      <c r="M775" s="478"/>
      <c r="N775" s="524"/>
      <c r="O775" s="524"/>
      <c r="P775" s="525"/>
    </row>
    <row r="776" s="457" customFormat="1" customHeight="1" spans="1:16">
      <c r="A776" s="478"/>
      <c r="B776" s="515" t="s">
        <v>3</v>
      </c>
      <c r="C776" s="478"/>
      <c r="D776" s="515"/>
      <c r="E776" s="516"/>
      <c r="F776" s="478"/>
      <c r="G776" s="478"/>
      <c r="H776" s="478"/>
      <c r="I776" s="478"/>
      <c r="J776" s="478"/>
      <c r="K776" s="523"/>
      <c r="L776" s="523"/>
      <c r="M776" s="478"/>
      <c r="N776" s="524"/>
      <c r="O776" s="524"/>
      <c r="P776" s="525"/>
    </row>
    <row r="777" s="457" customFormat="1" customHeight="1" spans="1:16">
      <c r="A777" s="478"/>
      <c r="B777" s="515" t="s">
        <v>3</v>
      </c>
      <c r="C777" s="478"/>
      <c r="D777" s="515"/>
      <c r="E777" s="516"/>
      <c r="F777" s="478"/>
      <c r="G777" s="478"/>
      <c r="H777" s="478"/>
      <c r="I777" s="478"/>
      <c r="J777" s="478"/>
      <c r="K777" s="523"/>
      <c r="L777" s="523"/>
      <c r="M777" s="478"/>
      <c r="N777" s="524"/>
      <c r="O777" s="524"/>
      <c r="P777" s="525"/>
    </row>
    <row r="778" s="457" customFormat="1" customHeight="1" spans="1:16">
      <c r="A778" s="478"/>
      <c r="B778" s="515" t="s">
        <v>3</v>
      </c>
      <c r="C778" s="478"/>
      <c r="D778" s="515"/>
      <c r="E778" s="516"/>
      <c r="F778" s="478"/>
      <c r="G778" s="478"/>
      <c r="H778" s="478"/>
      <c r="I778" s="478"/>
      <c r="J778" s="478"/>
      <c r="K778" s="523"/>
      <c r="L778" s="523"/>
      <c r="M778" s="478"/>
      <c r="N778" s="524"/>
      <c r="O778" s="524"/>
      <c r="P778" s="525"/>
    </row>
    <row r="779" s="457" customFormat="1" customHeight="1" spans="1:16">
      <c r="A779" s="478"/>
      <c r="B779" s="515" t="s">
        <v>3</v>
      </c>
      <c r="C779" s="478"/>
      <c r="D779" s="515"/>
      <c r="E779" s="516"/>
      <c r="F779" s="478"/>
      <c r="G779" s="478"/>
      <c r="H779" s="478"/>
      <c r="I779" s="478"/>
      <c r="J779" s="478"/>
      <c r="K779" s="523"/>
      <c r="L779" s="523"/>
      <c r="M779" s="478"/>
      <c r="N779" s="524"/>
      <c r="O779" s="524"/>
      <c r="P779" s="525"/>
    </row>
    <row r="780" s="457" customFormat="1" customHeight="1" spans="1:16">
      <c r="A780" s="478"/>
      <c r="B780" s="515" t="s">
        <v>3</v>
      </c>
      <c r="C780" s="478"/>
      <c r="D780" s="515"/>
      <c r="E780" s="516"/>
      <c r="F780" s="478"/>
      <c r="G780" s="478"/>
      <c r="H780" s="478"/>
      <c r="I780" s="478"/>
      <c r="J780" s="478"/>
      <c r="K780" s="523"/>
      <c r="L780" s="523"/>
      <c r="M780" s="478"/>
      <c r="N780" s="524"/>
      <c r="O780" s="524"/>
      <c r="P780" s="525"/>
    </row>
    <row r="781" s="457" customFormat="1" customHeight="1" spans="1:16">
      <c r="A781" s="478"/>
      <c r="B781" s="515" t="s">
        <v>3</v>
      </c>
      <c r="C781" s="478"/>
      <c r="D781" s="515"/>
      <c r="E781" s="516"/>
      <c r="F781" s="478"/>
      <c r="G781" s="478"/>
      <c r="H781" s="478"/>
      <c r="I781" s="478"/>
      <c r="J781" s="478"/>
      <c r="K781" s="523"/>
      <c r="L781" s="523"/>
      <c r="M781" s="478"/>
      <c r="N781" s="524"/>
      <c r="O781" s="524"/>
      <c r="P781" s="525"/>
    </row>
    <row r="782" s="457" customFormat="1" customHeight="1" spans="1:16">
      <c r="A782" s="478"/>
      <c r="B782" s="515" t="s">
        <v>3</v>
      </c>
      <c r="C782" s="478"/>
      <c r="D782" s="515"/>
      <c r="E782" s="516"/>
      <c r="F782" s="478"/>
      <c r="G782" s="478"/>
      <c r="H782" s="478"/>
      <c r="I782" s="478"/>
      <c r="J782" s="478"/>
      <c r="K782" s="523"/>
      <c r="L782" s="523"/>
      <c r="M782" s="478"/>
      <c r="N782" s="524"/>
      <c r="O782" s="524"/>
      <c r="P782" s="525"/>
    </row>
    <row r="783" s="457" customFormat="1" customHeight="1" spans="1:16">
      <c r="A783" s="478"/>
      <c r="B783" s="515" t="s">
        <v>3</v>
      </c>
      <c r="C783" s="478"/>
      <c r="D783" s="515"/>
      <c r="E783" s="516"/>
      <c r="F783" s="478"/>
      <c r="G783" s="478"/>
      <c r="H783" s="478"/>
      <c r="I783" s="478"/>
      <c r="J783" s="478"/>
      <c r="K783" s="523"/>
      <c r="L783" s="523"/>
      <c r="M783" s="478"/>
      <c r="N783" s="524"/>
      <c r="O783" s="524"/>
      <c r="P783" s="525"/>
    </row>
    <row r="784" s="457" customFormat="1" customHeight="1" spans="1:16">
      <c r="A784" s="478"/>
      <c r="B784" s="515" t="s">
        <v>3</v>
      </c>
      <c r="C784" s="478"/>
      <c r="D784" s="515"/>
      <c r="E784" s="516"/>
      <c r="F784" s="478"/>
      <c r="G784" s="478"/>
      <c r="H784" s="478"/>
      <c r="I784" s="478"/>
      <c r="J784" s="478"/>
      <c r="K784" s="523"/>
      <c r="L784" s="523"/>
      <c r="M784" s="478"/>
      <c r="N784" s="524"/>
      <c r="O784" s="524"/>
      <c r="P784" s="525"/>
    </row>
    <row r="785" s="457" customFormat="1" customHeight="1" spans="1:16">
      <c r="A785" s="478"/>
      <c r="B785" s="515" t="s">
        <v>3</v>
      </c>
      <c r="C785" s="478"/>
      <c r="D785" s="515"/>
      <c r="E785" s="516"/>
      <c r="F785" s="478"/>
      <c r="G785" s="478"/>
      <c r="H785" s="478"/>
      <c r="I785" s="478"/>
      <c r="J785" s="478"/>
      <c r="K785" s="523"/>
      <c r="L785" s="523"/>
      <c r="M785" s="478"/>
      <c r="N785" s="524"/>
      <c r="O785" s="524"/>
      <c r="P785" s="525"/>
    </row>
    <row r="786" s="457" customFormat="1" customHeight="1" spans="1:16">
      <c r="A786" s="478"/>
      <c r="B786" s="515" t="s">
        <v>3</v>
      </c>
      <c r="C786" s="478"/>
      <c r="D786" s="515"/>
      <c r="E786" s="516"/>
      <c r="F786" s="478"/>
      <c r="G786" s="478"/>
      <c r="H786" s="478"/>
      <c r="I786" s="478"/>
      <c r="J786" s="478"/>
      <c r="K786" s="523"/>
      <c r="L786" s="523"/>
      <c r="M786" s="478"/>
      <c r="N786" s="524"/>
      <c r="O786" s="524"/>
      <c r="P786" s="525"/>
    </row>
    <row r="787" s="457" customFormat="1" customHeight="1" spans="1:16">
      <c r="A787" s="478"/>
      <c r="B787" s="515" t="s">
        <v>3</v>
      </c>
      <c r="C787" s="478"/>
      <c r="D787" s="515"/>
      <c r="E787" s="516"/>
      <c r="F787" s="478"/>
      <c r="G787" s="478"/>
      <c r="H787" s="478"/>
      <c r="I787" s="478"/>
      <c r="J787" s="478"/>
      <c r="K787" s="523"/>
      <c r="L787" s="523"/>
      <c r="M787" s="478"/>
      <c r="N787" s="524"/>
      <c r="O787" s="524"/>
      <c r="P787" s="525"/>
    </row>
    <row r="788" s="457" customFormat="1" customHeight="1" spans="1:16">
      <c r="A788" s="478"/>
      <c r="B788" s="515" t="s">
        <v>3</v>
      </c>
      <c r="C788" s="478"/>
      <c r="D788" s="515"/>
      <c r="E788" s="516"/>
      <c r="F788" s="478"/>
      <c r="G788" s="478"/>
      <c r="H788" s="478"/>
      <c r="I788" s="478"/>
      <c r="J788" s="478"/>
      <c r="K788" s="523"/>
      <c r="L788" s="523"/>
      <c r="M788" s="478"/>
      <c r="N788" s="524"/>
      <c r="O788" s="524"/>
      <c r="P788" s="525"/>
    </row>
    <row r="789" s="457" customFormat="1" customHeight="1" spans="1:16">
      <c r="A789" s="478"/>
      <c r="B789" s="515" t="s">
        <v>3</v>
      </c>
      <c r="C789" s="478"/>
      <c r="D789" s="515"/>
      <c r="E789" s="516"/>
      <c r="F789" s="478"/>
      <c r="G789" s="478"/>
      <c r="H789" s="478"/>
      <c r="I789" s="478"/>
      <c r="J789" s="478"/>
      <c r="K789" s="523"/>
      <c r="L789" s="523"/>
      <c r="M789" s="478"/>
      <c r="N789" s="524"/>
      <c r="O789" s="524"/>
      <c r="P789" s="525"/>
    </row>
    <row r="790" s="457" customFormat="1" customHeight="1" spans="1:16">
      <c r="A790" s="478"/>
      <c r="B790" s="515" t="s">
        <v>3</v>
      </c>
      <c r="C790" s="478"/>
      <c r="D790" s="515"/>
      <c r="E790" s="516"/>
      <c r="F790" s="478"/>
      <c r="G790" s="478"/>
      <c r="H790" s="478"/>
      <c r="I790" s="478"/>
      <c r="J790" s="478"/>
      <c r="K790" s="523"/>
      <c r="L790" s="523"/>
      <c r="M790" s="478"/>
      <c r="N790" s="524"/>
      <c r="O790" s="524"/>
      <c r="P790" s="525"/>
    </row>
    <row r="791" s="457" customFormat="1" customHeight="1" spans="1:16">
      <c r="A791" s="478"/>
      <c r="B791" s="515" t="s">
        <v>3</v>
      </c>
      <c r="C791" s="478"/>
      <c r="D791" s="515"/>
      <c r="E791" s="516"/>
      <c r="F791" s="478"/>
      <c r="G791" s="478"/>
      <c r="H791" s="478"/>
      <c r="I791" s="478"/>
      <c r="J791" s="478"/>
      <c r="K791" s="523"/>
      <c r="L791" s="523"/>
      <c r="M791" s="478"/>
      <c r="N791" s="524"/>
      <c r="O791" s="524"/>
      <c r="P791" s="525"/>
    </row>
    <row r="792" s="457" customFormat="1" customHeight="1" spans="1:16">
      <c r="A792" s="478"/>
      <c r="B792" s="515" t="s">
        <v>3</v>
      </c>
      <c r="C792" s="478"/>
      <c r="D792" s="515"/>
      <c r="E792" s="516"/>
      <c r="F792" s="478"/>
      <c r="G792" s="478"/>
      <c r="H792" s="478"/>
      <c r="I792" s="478"/>
      <c r="J792" s="478"/>
      <c r="K792" s="523"/>
      <c r="L792" s="523"/>
      <c r="M792" s="478"/>
      <c r="N792" s="524"/>
      <c r="O792" s="524"/>
      <c r="P792" s="525"/>
    </row>
    <row r="793" s="457" customFormat="1" customHeight="1" spans="1:16">
      <c r="A793" s="478"/>
      <c r="B793" s="515" t="s">
        <v>3</v>
      </c>
      <c r="C793" s="478"/>
      <c r="D793" s="515"/>
      <c r="E793" s="516"/>
      <c r="F793" s="478"/>
      <c r="G793" s="478"/>
      <c r="H793" s="478"/>
      <c r="I793" s="478"/>
      <c r="J793" s="478"/>
      <c r="K793" s="523"/>
      <c r="L793" s="523"/>
      <c r="M793" s="478"/>
      <c r="N793" s="524"/>
      <c r="O793" s="524"/>
      <c r="P793" s="525"/>
    </row>
    <row r="794" s="457" customFormat="1" customHeight="1" spans="1:16">
      <c r="A794" s="478"/>
      <c r="B794" s="515" t="s">
        <v>3</v>
      </c>
      <c r="C794" s="478"/>
      <c r="D794" s="515"/>
      <c r="E794" s="516"/>
      <c r="F794" s="478"/>
      <c r="G794" s="478"/>
      <c r="H794" s="478"/>
      <c r="I794" s="478"/>
      <c r="J794" s="478"/>
      <c r="K794" s="523"/>
      <c r="L794" s="523"/>
      <c r="M794" s="478"/>
      <c r="N794" s="524"/>
      <c r="O794" s="524"/>
      <c r="P794" s="525"/>
    </row>
    <row r="795" s="457" customFormat="1" customHeight="1" spans="1:16">
      <c r="A795" s="478"/>
      <c r="B795" s="515" t="s">
        <v>3</v>
      </c>
      <c r="C795" s="478"/>
      <c r="D795" s="515"/>
      <c r="E795" s="516"/>
      <c r="F795" s="478"/>
      <c r="G795" s="478"/>
      <c r="H795" s="478"/>
      <c r="I795" s="478"/>
      <c r="J795" s="478"/>
      <c r="K795" s="523"/>
      <c r="L795" s="523"/>
      <c r="M795" s="478"/>
      <c r="N795" s="524"/>
      <c r="O795" s="524"/>
      <c r="P795" s="525"/>
    </row>
    <row r="796" s="457" customFormat="1" customHeight="1" spans="1:16">
      <c r="A796" s="478"/>
      <c r="B796" s="515" t="s">
        <v>3</v>
      </c>
      <c r="C796" s="478"/>
      <c r="D796" s="515"/>
      <c r="E796" s="516"/>
      <c r="F796" s="478"/>
      <c r="G796" s="478"/>
      <c r="H796" s="478"/>
      <c r="I796" s="478"/>
      <c r="J796" s="478"/>
      <c r="K796" s="523"/>
      <c r="L796" s="523"/>
      <c r="M796" s="478"/>
      <c r="N796" s="524"/>
      <c r="O796" s="524"/>
      <c r="P796" s="525"/>
    </row>
    <row r="797" s="457" customFormat="1" customHeight="1" spans="1:16">
      <c r="A797" s="478"/>
      <c r="B797" s="515" t="s">
        <v>3</v>
      </c>
      <c r="C797" s="478"/>
      <c r="D797" s="515"/>
      <c r="E797" s="516"/>
      <c r="F797" s="478"/>
      <c r="G797" s="478"/>
      <c r="H797" s="478"/>
      <c r="I797" s="478"/>
      <c r="J797" s="478"/>
      <c r="K797" s="523"/>
      <c r="L797" s="523"/>
      <c r="M797" s="478"/>
      <c r="N797" s="524"/>
      <c r="O797" s="524"/>
      <c r="P797" s="525"/>
    </row>
    <row r="798" s="457" customFormat="1" customHeight="1" spans="1:16">
      <c r="A798" s="478"/>
      <c r="B798" s="515" t="s">
        <v>3</v>
      </c>
      <c r="C798" s="478"/>
      <c r="D798" s="515"/>
      <c r="E798" s="516"/>
      <c r="F798" s="478"/>
      <c r="G798" s="478"/>
      <c r="H798" s="478"/>
      <c r="I798" s="478"/>
      <c r="J798" s="478"/>
      <c r="K798" s="523"/>
      <c r="L798" s="523"/>
      <c r="M798" s="478"/>
      <c r="N798" s="524"/>
      <c r="O798" s="524"/>
      <c r="P798" s="525"/>
    </row>
    <row r="799" s="457" customFormat="1" customHeight="1" spans="1:16">
      <c r="A799" s="478"/>
      <c r="B799" s="515" t="s">
        <v>3</v>
      </c>
      <c r="C799" s="478"/>
      <c r="D799" s="515"/>
      <c r="E799" s="516"/>
      <c r="F799" s="478"/>
      <c r="G799" s="478"/>
      <c r="H799" s="478"/>
      <c r="I799" s="478"/>
      <c r="J799" s="478"/>
      <c r="K799" s="523"/>
      <c r="L799" s="523"/>
      <c r="M799" s="478"/>
      <c r="N799" s="524"/>
      <c r="O799" s="524"/>
      <c r="P799" s="525"/>
    </row>
    <row r="800" s="457" customFormat="1" customHeight="1" spans="1:16">
      <c r="A800" s="478"/>
      <c r="B800" s="515" t="s">
        <v>3</v>
      </c>
      <c r="C800" s="478"/>
      <c r="D800" s="515"/>
      <c r="E800" s="516"/>
      <c r="F800" s="478"/>
      <c r="G800" s="478"/>
      <c r="H800" s="478"/>
      <c r="I800" s="478"/>
      <c r="J800" s="478"/>
      <c r="K800" s="523"/>
      <c r="L800" s="523"/>
      <c r="M800" s="478"/>
      <c r="N800" s="524"/>
      <c r="O800" s="524"/>
      <c r="P800" s="525"/>
    </row>
    <row r="801" s="457" customFormat="1" customHeight="1" spans="1:16">
      <c r="A801" s="478"/>
      <c r="B801" s="515" t="s">
        <v>3</v>
      </c>
      <c r="C801" s="478"/>
      <c r="D801" s="515"/>
      <c r="E801" s="516"/>
      <c r="F801" s="478"/>
      <c r="G801" s="478"/>
      <c r="H801" s="478"/>
      <c r="I801" s="478"/>
      <c r="J801" s="478"/>
      <c r="K801" s="523"/>
      <c r="L801" s="523"/>
      <c r="M801" s="478"/>
      <c r="N801" s="524"/>
      <c r="O801" s="524"/>
      <c r="P801" s="525"/>
    </row>
    <row r="802" s="457" customFormat="1" customHeight="1" spans="1:16">
      <c r="A802" s="478"/>
      <c r="B802" s="515" t="s">
        <v>3</v>
      </c>
      <c r="C802" s="478"/>
      <c r="D802" s="515"/>
      <c r="E802" s="516"/>
      <c r="F802" s="478"/>
      <c r="G802" s="478"/>
      <c r="H802" s="478"/>
      <c r="I802" s="478"/>
      <c r="J802" s="478"/>
      <c r="K802" s="523"/>
      <c r="L802" s="523"/>
      <c r="M802" s="478"/>
      <c r="N802" s="524"/>
      <c r="O802" s="524"/>
      <c r="P802" s="525"/>
    </row>
    <row r="803" s="457" customFormat="1" customHeight="1" spans="1:16">
      <c r="A803" s="478"/>
      <c r="B803" s="515" t="s">
        <v>3</v>
      </c>
      <c r="C803" s="478"/>
      <c r="D803" s="515"/>
      <c r="E803" s="516"/>
      <c r="F803" s="478"/>
      <c r="G803" s="478"/>
      <c r="H803" s="478"/>
      <c r="I803" s="478"/>
      <c r="J803" s="478"/>
      <c r="K803" s="523"/>
      <c r="L803" s="523"/>
      <c r="M803" s="478"/>
      <c r="N803" s="524"/>
      <c r="O803" s="524"/>
      <c r="P803" s="525"/>
    </row>
    <row r="804" s="457" customFormat="1" customHeight="1" spans="1:16">
      <c r="A804" s="478"/>
      <c r="B804" s="515" t="s">
        <v>3</v>
      </c>
      <c r="C804" s="478"/>
      <c r="D804" s="515"/>
      <c r="E804" s="516"/>
      <c r="F804" s="478"/>
      <c r="G804" s="478"/>
      <c r="H804" s="478"/>
      <c r="I804" s="478"/>
      <c r="J804" s="478"/>
      <c r="K804" s="523"/>
      <c r="L804" s="523"/>
      <c r="M804" s="478"/>
      <c r="N804" s="524"/>
      <c r="O804" s="524"/>
      <c r="P804" s="525"/>
    </row>
    <row r="805" s="457" customFormat="1" customHeight="1" spans="1:16">
      <c r="A805" s="478"/>
      <c r="B805" s="515" t="s">
        <v>3</v>
      </c>
      <c r="C805" s="478"/>
      <c r="D805" s="515"/>
      <c r="E805" s="516"/>
      <c r="F805" s="478"/>
      <c r="G805" s="478"/>
      <c r="H805" s="478"/>
      <c r="I805" s="478"/>
      <c r="J805" s="478"/>
      <c r="K805" s="523"/>
      <c r="L805" s="523"/>
      <c r="M805" s="478"/>
      <c r="N805" s="524"/>
      <c r="O805" s="524"/>
      <c r="P805" s="525"/>
    </row>
    <row r="806" s="457" customFormat="1" customHeight="1" spans="1:16">
      <c r="A806" s="478"/>
      <c r="B806" s="515" t="s">
        <v>3</v>
      </c>
      <c r="C806" s="478"/>
      <c r="D806" s="515"/>
      <c r="E806" s="516"/>
      <c r="F806" s="478"/>
      <c r="G806" s="478"/>
      <c r="H806" s="478"/>
      <c r="I806" s="478"/>
      <c r="J806" s="478"/>
      <c r="K806" s="523"/>
      <c r="L806" s="523"/>
      <c r="M806" s="478"/>
      <c r="N806" s="524"/>
      <c r="O806" s="524"/>
      <c r="P806" s="525"/>
    </row>
    <row r="807" s="457" customFormat="1" customHeight="1" spans="1:16">
      <c r="A807" s="478"/>
      <c r="B807" s="515" t="s">
        <v>3</v>
      </c>
      <c r="C807" s="478"/>
      <c r="D807" s="515"/>
      <c r="E807" s="516"/>
      <c r="F807" s="478"/>
      <c r="G807" s="478"/>
      <c r="H807" s="478"/>
      <c r="I807" s="478"/>
      <c r="J807" s="478"/>
      <c r="K807" s="523"/>
      <c r="L807" s="523"/>
      <c r="M807" s="478"/>
      <c r="N807" s="524"/>
      <c r="O807" s="524"/>
      <c r="P807" s="525"/>
    </row>
    <row r="808" s="457" customFormat="1" customHeight="1" spans="1:16">
      <c r="A808" s="478"/>
      <c r="B808" s="515" t="s">
        <v>3</v>
      </c>
      <c r="C808" s="478"/>
      <c r="D808" s="515"/>
      <c r="E808" s="516"/>
      <c r="F808" s="478"/>
      <c r="G808" s="478"/>
      <c r="H808" s="478"/>
      <c r="I808" s="478"/>
      <c r="J808" s="478"/>
      <c r="K808" s="523"/>
      <c r="L808" s="523"/>
      <c r="M808" s="478"/>
      <c r="N808" s="524"/>
      <c r="O808" s="524"/>
      <c r="P808" s="525"/>
    </row>
    <row r="809" s="457" customFormat="1" customHeight="1" spans="1:16">
      <c r="A809" s="523"/>
      <c r="B809" s="515" t="s">
        <v>3</v>
      </c>
      <c r="C809" s="478"/>
      <c r="D809" s="515"/>
      <c r="E809" s="516"/>
      <c r="F809" s="478"/>
      <c r="G809" s="478"/>
      <c r="H809" s="478"/>
      <c r="I809" s="478"/>
      <c r="J809" s="478"/>
      <c r="K809" s="523"/>
      <c r="L809" s="523"/>
      <c r="M809" s="478"/>
      <c r="N809" s="524"/>
      <c r="O809" s="524"/>
      <c r="P809" s="525"/>
    </row>
    <row r="810" s="457" customFormat="1" customHeight="1" spans="1:16">
      <c r="A810" s="478"/>
      <c r="B810" s="515" t="s">
        <v>3</v>
      </c>
      <c r="C810" s="478"/>
      <c r="D810" s="515"/>
      <c r="E810" s="516"/>
      <c r="F810" s="478"/>
      <c r="G810" s="478"/>
      <c r="H810" s="478"/>
      <c r="I810" s="478"/>
      <c r="J810" s="478"/>
      <c r="K810" s="523"/>
      <c r="L810" s="523"/>
      <c r="M810" s="478"/>
      <c r="N810" s="524"/>
      <c r="O810" s="478"/>
      <c r="P810" s="478"/>
    </row>
    <row r="811" s="457" customFormat="1" customHeight="1" spans="1:16">
      <c r="A811" s="478"/>
      <c r="B811" s="515" t="s">
        <v>3</v>
      </c>
      <c r="C811" s="478"/>
      <c r="D811" s="515"/>
      <c r="E811" s="516"/>
      <c r="F811" s="478"/>
      <c r="G811" s="478"/>
      <c r="H811" s="478"/>
      <c r="I811" s="478"/>
      <c r="J811" s="478"/>
      <c r="K811" s="523"/>
      <c r="L811" s="523"/>
      <c r="M811" s="478"/>
      <c r="N811" s="524"/>
      <c r="O811" s="478"/>
      <c r="P811" s="478"/>
    </row>
    <row r="812" s="457" customFormat="1" customHeight="1" spans="1:16">
      <c r="A812" s="478"/>
      <c r="B812" s="515" t="s">
        <v>3</v>
      </c>
      <c r="C812" s="478"/>
      <c r="D812" s="515"/>
      <c r="E812" s="516"/>
      <c r="F812" s="478"/>
      <c r="G812" s="478"/>
      <c r="H812" s="478"/>
      <c r="I812" s="478"/>
      <c r="J812" s="478"/>
      <c r="K812" s="523"/>
      <c r="L812" s="523"/>
      <c r="M812" s="478"/>
      <c r="N812" s="524"/>
      <c r="O812" s="478"/>
      <c r="P812" s="478"/>
    </row>
    <row r="813" s="457" customFormat="1" customHeight="1" spans="1:16">
      <c r="A813" s="478"/>
      <c r="B813" s="515" t="s">
        <v>3</v>
      </c>
      <c r="C813" s="478"/>
      <c r="D813" s="515"/>
      <c r="E813" s="516"/>
      <c r="F813" s="478"/>
      <c r="G813" s="478"/>
      <c r="H813" s="478"/>
      <c r="I813" s="478"/>
      <c r="J813" s="478"/>
      <c r="K813" s="523"/>
      <c r="L813" s="523"/>
      <c r="M813" s="478"/>
      <c r="N813" s="524"/>
      <c r="O813" s="478"/>
      <c r="P813" s="478"/>
    </row>
    <row r="814" s="457" customFormat="1" customHeight="1" spans="1:16">
      <c r="A814" s="478"/>
      <c r="B814" s="515" t="s">
        <v>3</v>
      </c>
      <c r="C814" s="478"/>
      <c r="D814" s="515"/>
      <c r="E814" s="516"/>
      <c r="F814" s="478"/>
      <c r="G814" s="478"/>
      <c r="H814" s="478"/>
      <c r="I814" s="478"/>
      <c r="J814" s="478"/>
      <c r="K814" s="523"/>
      <c r="L814" s="523"/>
      <c r="M814" s="478"/>
      <c r="N814" s="524"/>
      <c r="O814" s="478"/>
      <c r="P814" s="478"/>
    </row>
    <row r="815" s="457" customFormat="1" customHeight="1" spans="1:16">
      <c r="A815" s="478"/>
      <c r="B815" s="515" t="s">
        <v>3</v>
      </c>
      <c r="C815" s="478"/>
      <c r="D815" s="515"/>
      <c r="E815" s="516"/>
      <c r="F815" s="478"/>
      <c r="G815" s="478"/>
      <c r="H815" s="478"/>
      <c r="I815" s="478"/>
      <c r="J815" s="478"/>
      <c r="K815" s="523"/>
      <c r="L815" s="523"/>
      <c r="M815" s="478"/>
      <c r="N815" s="524"/>
      <c r="O815" s="478"/>
      <c r="P815" s="478"/>
    </row>
    <row r="816" s="457" customFormat="1" customHeight="1" spans="1:16">
      <c r="A816" s="478"/>
      <c r="B816" s="515" t="s">
        <v>3</v>
      </c>
      <c r="C816" s="478"/>
      <c r="D816" s="515"/>
      <c r="E816" s="516"/>
      <c r="F816" s="478"/>
      <c r="G816" s="478"/>
      <c r="H816" s="478"/>
      <c r="I816" s="478"/>
      <c r="J816" s="478"/>
      <c r="K816" s="523"/>
      <c r="L816" s="523"/>
      <c r="M816" s="478"/>
      <c r="N816" s="524"/>
      <c r="O816" s="478"/>
      <c r="P816" s="478"/>
    </row>
    <row r="817" s="457" customFormat="1" customHeight="1" spans="1:16">
      <c r="A817" s="478"/>
      <c r="B817" s="515" t="s">
        <v>3</v>
      </c>
      <c r="C817" s="478"/>
      <c r="D817" s="515"/>
      <c r="E817" s="516"/>
      <c r="F817" s="478"/>
      <c r="G817" s="478"/>
      <c r="H817" s="478"/>
      <c r="I817" s="478"/>
      <c r="J817" s="478"/>
      <c r="K817" s="523"/>
      <c r="L817" s="523"/>
      <c r="M817" s="478"/>
      <c r="N817" s="524"/>
      <c r="O817" s="478"/>
      <c r="P817" s="478"/>
    </row>
    <row r="818" s="457" customFormat="1" customHeight="1" spans="1:16">
      <c r="A818" s="478"/>
      <c r="B818" s="515" t="s">
        <v>3</v>
      </c>
      <c r="C818" s="478"/>
      <c r="D818" s="515"/>
      <c r="E818" s="516"/>
      <c r="F818" s="478"/>
      <c r="G818" s="478"/>
      <c r="H818" s="478"/>
      <c r="I818" s="478"/>
      <c r="J818" s="478"/>
      <c r="K818" s="523"/>
      <c r="L818" s="523"/>
      <c r="M818" s="478"/>
      <c r="N818" s="524"/>
      <c r="O818" s="478"/>
      <c r="P818" s="478"/>
    </row>
    <row r="819" s="457" customFormat="1" customHeight="1" spans="1:16">
      <c r="A819" s="478"/>
      <c r="B819" s="515" t="s">
        <v>3</v>
      </c>
      <c r="C819" s="478"/>
      <c r="D819" s="515"/>
      <c r="E819" s="516"/>
      <c r="F819" s="478"/>
      <c r="G819" s="478"/>
      <c r="H819" s="478"/>
      <c r="I819" s="478"/>
      <c r="J819" s="478"/>
      <c r="K819" s="523"/>
      <c r="L819" s="523"/>
      <c r="M819" s="478"/>
      <c r="N819" s="524"/>
      <c r="O819" s="478"/>
      <c r="P819" s="478"/>
    </row>
    <row r="820" s="457" customFormat="1" customHeight="1" spans="1:16">
      <c r="A820" s="478"/>
      <c r="B820" s="515" t="s">
        <v>3</v>
      </c>
      <c r="C820" s="478"/>
      <c r="D820" s="515"/>
      <c r="E820" s="516"/>
      <c r="F820" s="478"/>
      <c r="G820" s="478"/>
      <c r="H820" s="478"/>
      <c r="I820" s="478"/>
      <c r="J820" s="478"/>
      <c r="K820" s="523"/>
      <c r="L820" s="523"/>
      <c r="M820" s="478"/>
      <c r="N820" s="524"/>
      <c r="O820" s="478"/>
      <c r="P820" s="478"/>
    </row>
    <row r="821" s="457" customFormat="1" customHeight="1" spans="1:16">
      <c r="A821" s="478"/>
      <c r="B821" s="515" t="s">
        <v>3</v>
      </c>
      <c r="C821" s="478"/>
      <c r="D821" s="515"/>
      <c r="E821" s="516"/>
      <c r="F821" s="478"/>
      <c r="G821" s="478"/>
      <c r="H821" s="478"/>
      <c r="I821" s="478"/>
      <c r="J821" s="478"/>
      <c r="K821" s="523"/>
      <c r="L821" s="523"/>
      <c r="M821" s="478"/>
      <c r="N821" s="524"/>
      <c r="O821" s="478"/>
      <c r="P821" s="478"/>
    </row>
    <row r="822" s="457" customFormat="1" customHeight="1" spans="1:16">
      <c r="A822" s="478"/>
      <c r="B822" s="515" t="s">
        <v>3</v>
      </c>
      <c r="C822" s="478"/>
      <c r="D822" s="515"/>
      <c r="E822" s="516"/>
      <c r="F822" s="478"/>
      <c r="G822" s="478"/>
      <c r="H822" s="478"/>
      <c r="I822" s="478"/>
      <c r="J822" s="478"/>
      <c r="K822" s="523"/>
      <c r="L822" s="523"/>
      <c r="M822" s="478"/>
      <c r="N822" s="524"/>
      <c r="O822" s="478"/>
      <c r="P822" s="478"/>
    </row>
    <row r="823" s="457" customFormat="1" customHeight="1" spans="1:16">
      <c r="A823" s="478"/>
      <c r="B823" s="515" t="s">
        <v>3</v>
      </c>
      <c r="C823" s="478"/>
      <c r="D823" s="515"/>
      <c r="E823" s="516"/>
      <c r="F823" s="478"/>
      <c r="G823" s="478"/>
      <c r="H823" s="478"/>
      <c r="I823" s="478"/>
      <c r="J823" s="478"/>
      <c r="K823" s="523"/>
      <c r="L823" s="523"/>
      <c r="M823" s="478"/>
      <c r="N823" s="524"/>
      <c r="O823" s="478"/>
      <c r="P823" s="478"/>
    </row>
    <row r="824" s="457" customFormat="1" customHeight="1" spans="1:16">
      <c r="A824" s="478"/>
      <c r="B824" s="515" t="s">
        <v>3</v>
      </c>
      <c r="C824" s="478"/>
      <c r="D824" s="515"/>
      <c r="E824" s="516"/>
      <c r="F824" s="478"/>
      <c r="G824" s="478"/>
      <c r="H824" s="478"/>
      <c r="I824" s="478"/>
      <c r="J824" s="478"/>
      <c r="K824" s="523"/>
      <c r="L824" s="523"/>
      <c r="M824" s="478"/>
      <c r="N824" s="524"/>
      <c r="O824" s="478"/>
      <c r="P824" s="478"/>
    </row>
    <row r="825" s="457" customFormat="1" customHeight="1" spans="1:16">
      <c r="A825" s="478"/>
      <c r="B825" s="515" t="s">
        <v>3</v>
      </c>
      <c r="C825" s="478"/>
      <c r="D825" s="515"/>
      <c r="E825" s="516"/>
      <c r="F825" s="478"/>
      <c r="G825" s="478"/>
      <c r="H825" s="478"/>
      <c r="I825" s="478"/>
      <c r="J825" s="478"/>
      <c r="K825" s="523"/>
      <c r="L825" s="523"/>
      <c r="M825" s="478"/>
      <c r="N825" s="524"/>
      <c r="O825" s="478"/>
      <c r="P825" s="478"/>
    </row>
    <row r="826" s="457" customFormat="1" customHeight="1" spans="1:16">
      <c r="A826" s="478"/>
      <c r="B826" s="515" t="s">
        <v>3</v>
      </c>
      <c r="C826" s="478"/>
      <c r="D826" s="515"/>
      <c r="E826" s="516"/>
      <c r="F826" s="478"/>
      <c r="G826" s="478"/>
      <c r="H826" s="478"/>
      <c r="I826" s="478"/>
      <c r="J826" s="478"/>
      <c r="K826" s="523"/>
      <c r="L826" s="523"/>
      <c r="M826" s="478"/>
      <c r="N826" s="524"/>
      <c r="O826" s="478"/>
      <c r="P826" s="478"/>
    </row>
    <row r="827" s="457" customFormat="1" customHeight="1" spans="1:16">
      <c r="A827" s="478"/>
      <c r="B827" s="515" t="s">
        <v>3</v>
      </c>
      <c r="C827" s="478"/>
      <c r="D827" s="515"/>
      <c r="E827" s="516"/>
      <c r="F827" s="478"/>
      <c r="G827" s="478"/>
      <c r="H827" s="478"/>
      <c r="I827" s="478"/>
      <c r="J827" s="478"/>
      <c r="K827" s="523"/>
      <c r="L827" s="523"/>
      <c r="M827" s="478"/>
      <c r="N827" s="524"/>
      <c r="O827" s="478"/>
      <c r="P827" s="478"/>
    </row>
    <row r="828" s="457" customFormat="1" customHeight="1" spans="1:16">
      <c r="A828" s="478"/>
      <c r="B828" s="515" t="s">
        <v>3</v>
      </c>
      <c r="C828" s="478"/>
      <c r="D828" s="515"/>
      <c r="E828" s="516"/>
      <c r="F828" s="478"/>
      <c r="G828" s="478"/>
      <c r="H828" s="478"/>
      <c r="I828" s="478"/>
      <c r="J828" s="478"/>
      <c r="K828" s="523"/>
      <c r="L828" s="523"/>
      <c r="M828" s="478"/>
      <c r="N828" s="524"/>
      <c r="O828" s="478"/>
      <c r="P828" s="478"/>
    </row>
    <row r="829" s="457" customFormat="1" customHeight="1" spans="1:16">
      <c r="A829" s="478"/>
      <c r="B829" s="515" t="s">
        <v>3</v>
      </c>
      <c r="C829" s="478"/>
      <c r="D829" s="515"/>
      <c r="E829" s="516"/>
      <c r="F829" s="478"/>
      <c r="G829" s="478"/>
      <c r="H829" s="478"/>
      <c r="I829" s="478"/>
      <c r="J829" s="478"/>
      <c r="K829" s="523"/>
      <c r="L829" s="523"/>
      <c r="M829" s="478"/>
      <c r="N829" s="524"/>
      <c r="O829" s="478"/>
      <c r="P829" s="478"/>
    </row>
    <row r="830" s="457" customFormat="1" customHeight="1" spans="1:16">
      <c r="A830" s="478"/>
      <c r="B830" s="515" t="s">
        <v>3</v>
      </c>
      <c r="C830" s="478"/>
      <c r="D830" s="515"/>
      <c r="E830" s="516"/>
      <c r="F830" s="478"/>
      <c r="G830" s="478"/>
      <c r="H830" s="478"/>
      <c r="I830" s="478"/>
      <c r="J830" s="478"/>
      <c r="K830" s="523"/>
      <c r="L830" s="523"/>
      <c r="M830" s="478"/>
      <c r="N830" s="524"/>
      <c r="O830" s="478"/>
      <c r="P830" s="478"/>
    </row>
    <row r="831" s="457" customFormat="1" customHeight="1" spans="1:16">
      <c r="A831" s="478"/>
      <c r="B831" s="515" t="s">
        <v>3</v>
      </c>
      <c r="C831" s="478"/>
      <c r="D831" s="515"/>
      <c r="E831" s="516"/>
      <c r="F831" s="478"/>
      <c r="G831" s="478"/>
      <c r="H831" s="478"/>
      <c r="I831" s="478"/>
      <c r="J831" s="478"/>
      <c r="K831" s="523"/>
      <c r="L831" s="523"/>
      <c r="M831" s="478"/>
      <c r="N831" s="524"/>
      <c r="O831" s="478"/>
      <c r="P831" s="478"/>
    </row>
    <row r="832" s="457" customFormat="1" customHeight="1" spans="1:16">
      <c r="A832" s="478"/>
      <c r="B832" s="515" t="s">
        <v>3</v>
      </c>
      <c r="C832" s="478"/>
      <c r="D832" s="515"/>
      <c r="E832" s="516"/>
      <c r="F832" s="478"/>
      <c r="G832" s="478"/>
      <c r="H832" s="478"/>
      <c r="I832" s="478"/>
      <c r="J832" s="478"/>
      <c r="K832" s="523"/>
      <c r="L832" s="523"/>
      <c r="M832" s="478"/>
      <c r="N832" s="524"/>
      <c r="O832" s="478"/>
      <c r="P832" s="478"/>
    </row>
    <row r="833" s="457" customFormat="1" customHeight="1" spans="1:16">
      <c r="A833" s="478"/>
      <c r="B833" s="515" t="s">
        <v>3</v>
      </c>
      <c r="C833" s="478"/>
      <c r="D833" s="515"/>
      <c r="E833" s="516"/>
      <c r="F833" s="478"/>
      <c r="G833" s="478"/>
      <c r="H833" s="478"/>
      <c r="I833" s="478"/>
      <c r="J833" s="478"/>
      <c r="K833" s="523"/>
      <c r="L833" s="523"/>
      <c r="M833" s="478"/>
      <c r="N833" s="524"/>
      <c r="O833" s="478"/>
      <c r="P833" s="478"/>
    </row>
    <row r="834" s="457" customFormat="1" customHeight="1" spans="1:16">
      <c r="A834" s="478"/>
      <c r="B834" s="515" t="s">
        <v>3</v>
      </c>
      <c r="C834" s="478"/>
      <c r="D834" s="515"/>
      <c r="E834" s="516"/>
      <c r="F834" s="478"/>
      <c r="G834" s="478"/>
      <c r="H834" s="478"/>
      <c r="I834" s="478"/>
      <c r="J834" s="478"/>
      <c r="K834" s="523"/>
      <c r="L834" s="523"/>
      <c r="M834" s="478"/>
      <c r="N834" s="524"/>
      <c r="O834" s="478"/>
      <c r="P834" s="478"/>
    </row>
    <row r="835" s="457" customFormat="1" customHeight="1" spans="1:16">
      <c r="A835" s="478"/>
      <c r="B835" s="515" t="s">
        <v>3</v>
      </c>
      <c r="C835" s="478"/>
      <c r="D835" s="515"/>
      <c r="E835" s="516"/>
      <c r="F835" s="478"/>
      <c r="G835" s="478"/>
      <c r="H835" s="478"/>
      <c r="I835" s="478"/>
      <c r="J835" s="478"/>
      <c r="K835" s="523"/>
      <c r="L835" s="523"/>
      <c r="M835" s="478"/>
      <c r="N835" s="524"/>
      <c r="O835" s="478"/>
      <c r="P835" s="478"/>
    </row>
    <row r="836" s="457" customFormat="1" customHeight="1" spans="1:16">
      <c r="A836" s="478"/>
      <c r="B836" s="515" t="s">
        <v>3</v>
      </c>
      <c r="C836" s="478"/>
      <c r="D836" s="515"/>
      <c r="E836" s="516"/>
      <c r="F836" s="478"/>
      <c r="G836" s="478"/>
      <c r="H836" s="478"/>
      <c r="I836" s="478"/>
      <c r="J836" s="478"/>
      <c r="K836" s="523"/>
      <c r="L836" s="523"/>
      <c r="M836" s="478"/>
      <c r="N836" s="524"/>
      <c r="O836" s="478"/>
      <c r="P836" s="478"/>
    </row>
    <row r="837" s="457" customFormat="1" customHeight="1" spans="1:16">
      <c r="A837" s="478"/>
      <c r="B837" s="515" t="s">
        <v>3</v>
      </c>
      <c r="C837" s="478"/>
      <c r="D837" s="515"/>
      <c r="E837" s="516"/>
      <c r="F837" s="478"/>
      <c r="G837" s="478"/>
      <c r="H837" s="478"/>
      <c r="I837" s="478"/>
      <c r="J837" s="478"/>
      <c r="K837" s="523"/>
      <c r="L837" s="523"/>
      <c r="M837" s="478"/>
      <c r="N837" s="524"/>
      <c r="O837" s="478"/>
      <c r="P837" s="478"/>
    </row>
    <row r="838" s="457" customFormat="1" customHeight="1" spans="1:16">
      <c r="A838" s="478"/>
      <c r="B838" s="515" t="s">
        <v>3</v>
      </c>
      <c r="C838" s="478"/>
      <c r="D838" s="515"/>
      <c r="E838" s="516"/>
      <c r="F838" s="478"/>
      <c r="G838" s="478"/>
      <c r="H838" s="478"/>
      <c r="I838" s="478"/>
      <c r="J838" s="478"/>
      <c r="K838" s="523"/>
      <c r="L838" s="523"/>
      <c r="M838" s="478"/>
      <c r="N838" s="524"/>
      <c r="O838" s="478"/>
      <c r="P838" s="478"/>
    </row>
    <row r="839" s="457" customFormat="1" customHeight="1" spans="1:16">
      <c r="A839" s="478"/>
      <c r="B839" s="515" t="s">
        <v>3</v>
      </c>
      <c r="C839" s="478"/>
      <c r="D839" s="515"/>
      <c r="E839" s="516"/>
      <c r="F839" s="478"/>
      <c r="G839" s="478"/>
      <c r="H839" s="478"/>
      <c r="I839" s="478"/>
      <c r="J839" s="478"/>
      <c r="K839" s="523"/>
      <c r="L839" s="523"/>
      <c r="M839" s="478"/>
      <c r="N839" s="524"/>
      <c r="O839" s="478"/>
      <c r="P839" s="478"/>
    </row>
    <row r="840" s="457" customFormat="1" customHeight="1" spans="1:16">
      <c r="A840" s="478"/>
      <c r="B840" s="515" t="s">
        <v>3</v>
      </c>
      <c r="C840" s="478"/>
      <c r="D840" s="515"/>
      <c r="E840" s="516"/>
      <c r="F840" s="478"/>
      <c r="G840" s="478"/>
      <c r="H840" s="478"/>
      <c r="I840" s="478"/>
      <c r="J840" s="478"/>
      <c r="K840" s="523"/>
      <c r="L840" s="523"/>
      <c r="M840" s="478"/>
      <c r="N840" s="524"/>
      <c r="O840" s="478"/>
      <c r="P840" s="478"/>
    </row>
    <row r="841" s="457" customFormat="1" customHeight="1" spans="1:16">
      <c r="A841" s="478"/>
      <c r="B841" s="515" t="s">
        <v>3</v>
      </c>
      <c r="C841" s="478"/>
      <c r="D841" s="515"/>
      <c r="E841" s="516"/>
      <c r="F841" s="478"/>
      <c r="G841" s="478"/>
      <c r="H841" s="478"/>
      <c r="I841" s="478"/>
      <c r="J841" s="478"/>
      <c r="K841" s="523"/>
      <c r="L841" s="523"/>
      <c r="M841" s="478"/>
      <c r="N841" s="524"/>
      <c r="O841" s="478"/>
      <c r="P841" s="478"/>
    </row>
    <row r="842" s="457" customFormat="1" customHeight="1" spans="1:16">
      <c r="A842" s="478"/>
      <c r="B842" s="515" t="s">
        <v>3</v>
      </c>
      <c r="C842" s="478"/>
      <c r="D842" s="515"/>
      <c r="E842" s="516"/>
      <c r="F842" s="478"/>
      <c r="G842" s="478"/>
      <c r="H842" s="478"/>
      <c r="I842" s="478"/>
      <c r="J842" s="478"/>
      <c r="K842" s="523"/>
      <c r="L842" s="523"/>
      <c r="M842" s="478"/>
      <c r="N842" s="524"/>
      <c r="O842" s="478"/>
      <c r="P842" s="478"/>
    </row>
    <row r="843" s="457" customFormat="1" customHeight="1" spans="1:16">
      <c r="A843" s="478"/>
      <c r="B843" s="515" t="s">
        <v>3</v>
      </c>
      <c r="C843" s="478"/>
      <c r="D843" s="515"/>
      <c r="E843" s="516"/>
      <c r="F843" s="478"/>
      <c r="G843" s="478"/>
      <c r="H843" s="478"/>
      <c r="I843" s="478"/>
      <c r="J843" s="478"/>
      <c r="K843" s="523"/>
      <c r="L843" s="523"/>
      <c r="M843" s="478"/>
      <c r="N843" s="524"/>
      <c r="O843" s="478"/>
      <c r="P843" s="478"/>
    </row>
    <row r="844" s="457" customFormat="1" customHeight="1" spans="1:16">
      <c r="A844" s="478"/>
      <c r="B844" s="515" t="s">
        <v>3</v>
      </c>
      <c r="C844" s="478"/>
      <c r="D844" s="515"/>
      <c r="E844" s="516"/>
      <c r="F844" s="478"/>
      <c r="G844" s="478"/>
      <c r="H844" s="478"/>
      <c r="I844" s="478"/>
      <c r="J844" s="478"/>
      <c r="K844" s="523"/>
      <c r="L844" s="523"/>
      <c r="M844" s="478"/>
      <c r="N844" s="524"/>
      <c r="O844" s="478"/>
      <c r="P844" s="478"/>
    </row>
    <row r="845" s="457" customFormat="1" customHeight="1" spans="1:16">
      <c r="A845" s="478"/>
      <c r="B845" s="515" t="s">
        <v>3</v>
      </c>
      <c r="C845" s="478"/>
      <c r="D845" s="515"/>
      <c r="E845" s="516"/>
      <c r="F845" s="478"/>
      <c r="G845" s="478"/>
      <c r="H845" s="478"/>
      <c r="I845" s="478"/>
      <c r="J845" s="478"/>
      <c r="K845" s="523"/>
      <c r="L845" s="523"/>
      <c r="M845" s="478"/>
      <c r="N845" s="524"/>
      <c r="O845" s="478"/>
      <c r="P845" s="478"/>
    </row>
    <row r="846" s="457" customFormat="1" customHeight="1" spans="1:16">
      <c r="A846" s="478"/>
      <c r="B846" s="515" t="s">
        <v>3</v>
      </c>
      <c r="C846" s="478"/>
      <c r="D846" s="515"/>
      <c r="E846" s="516"/>
      <c r="F846" s="478"/>
      <c r="G846" s="478"/>
      <c r="H846" s="478"/>
      <c r="I846" s="478"/>
      <c r="J846" s="478"/>
      <c r="K846" s="523"/>
      <c r="L846" s="523"/>
      <c r="M846" s="478"/>
      <c r="N846" s="524"/>
      <c r="O846" s="478"/>
      <c r="P846" s="478"/>
    </row>
    <row r="847" s="457" customFormat="1" customHeight="1" spans="1:16">
      <c r="A847" s="478"/>
      <c r="B847" s="515" t="s">
        <v>3</v>
      </c>
      <c r="C847" s="478"/>
      <c r="D847" s="515"/>
      <c r="E847" s="516"/>
      <c r="F847" s="478"/>
      <c r="G847" s="478"/>
      <c r="H847" s="478"/>
      <c r="I847" s="478"/>
      <c r="J847" s="478"/>
      <c r="K847" s="523"/>
      <c r="L847" s="523"/>
      <c r="M847" s="478"/>
      <c r="N847" s="524"/>
      <c r="O847" s="478"/>
      <c r="P847" s="478"/>
    </row>
    <row r="848" s="457" customFormat="1" customHeight="1" spans="1:16">
      <c r="A848" s="478"/>
      <c r="B848" s="515" t="s">
        <v>3</v>
      </c>
      <c r="C848" s="478"/>
      <c r="D848" s="515"/>
      <c r="E848" s="516"/>
      <c r="F848" s="478"/>
      <c r="G848" s="478"/>
      <c r="H848" s="478"/>
      <c r="I848" s="478"/>
      <c r="J848" s="478"/>
      <c r="K848" s="523"/>
      <c r="L848" s="523"/>
      <c r="M848" s="478"/>
      <c r="N848" s="524"/>
      <c r="O848" s="478"/>
      <c r="P848" s="478"/>
    </row>
    <row r="849" s="457" customFormat="1" customHeight="1" spans="1:16">
      <c r="A849" s="478"/>
      <c r="B849" s="515" t="s">
        <v>3</v>
      </c>
      <c r="C849" s="478"/>
      <c r="D849" s="515"/>
      <c r="E849" s="516"/>
      <c r="F849" s="478"/>
      <c r="G849" s="478"/>
      <c r="H849" s="478"/>
      <c r="I849" s="478"/>
      <c r="J849" s="478"/>
      <c r="K849" s="523"/>
      <c r="L849" s="523"/>
      <c r="M849" s="478"/>
      <c r="N849" s="524"/>
      <c r="O849" s="478"/>
      <c r="P849" s="478"/>
    </row>
    <row r="850" s="457" customFormat="1" customHeight="1" spans="1:16">
      <c r="A850" s="478"/>
      <c r="B850" s="515" t="s">
        <v>3</v>
      </c>
      <c r="C850" s="478"/>
      <c r="D850" s="515"/>
      <c r="E850" s="516"/>
      <c r="F850" s="478"/>
      <c r="G850" s="478"/>
      <c r="H850" s="478"/>
      <c r="I850" s="478"/>
      <c r="J850" s="478"/>
      <c r="K850" s="523"/>
      <c r="L850" s="523"/>
      <c r="M850" s="478"/>
      <c r="N850" s="524"/>
      <c r="O850" s="478"/>
      <c r="P850" s="478"/>
    </row>
    <row r="851" s="457" customFormat="1" customHeight="1" spans="1:16">
      <c r="A851" s="478"/>
      <c r="B851" s="515" t="s">
        <v>3</v>
      </c>
      <c r="C851" s="478"/>
      <c r="D851" s="515"/>
      <c r="E851" s="516"/>
      <c r="F851" s="478"/>
      <c r="G851" s="478"/>
      <c r="H851" s="478"/>
      <c r="I851" s="478"/>
      <c r="J851" s="478"/>
      <c r="K851" s="523"/>
      <c r="L851" s="523"/>
      <c r="M851" s="478"/>
      <c r="N851" s="524"/>
      <c r="O851" s="478"/>
      <c r="P851" s="478"/>
    </row>
    <row r="852" s="457" customFormat="1" customHeight="1" spans="1:16">
      <c r="A852" s="478"/>
      <c r="B852" s="515" t="s">
        <v>3</v>
      </c>
      <c r="C852" s="478"/>
      <c r="D852" s="515"/>
      <c r="E852" s="516"/>
      <c r="F852" s="478"/>
      <c r="G852" s="478"/>
      <c r="H852" s="478"/>
      <c r="I852" s="478"/>
      <c r="J852" s="478"/>
      <c r="K852" s="523"/>
      <c r="L852" s="523"/>
      <c r="M852" s="478"/>
      <c r="N852" s="524"/>
      <c r="O852" s="478"/>
      <c r="P852" s="478"/>
    </row>
    <row r="853" s="457" customFormat="1" customHeight="1" spans="1:16">
      <c r="A853" s="478"/>
      <c r="B853" s="515" t="s">
        <v>3</v>
      </c>
      <c r="C853" s="478"/>
      <c r="D853" s="515"/>
      <c r="E853" s="516"/>
      <c r="F853" s="478"/>
      <c r="G853" s="478"/>
      <c r="H853" s="478"/>
      <c r="I853" s="478"/>
      <c r="J853" s="478"/>
      <c r="K853" s="523"/>
      <c r="L853" s="523"/>
      <c r="M853" s="478"/>
      <c r="N853" s="524"/>
      <c r="O853" s="478"/>
      <c r="P853" s="478"/>
    </row>
    <row r="854" s="457" customFormat="1" customHeight="1" spans="1:16">
      <c r="A854" s="478"/>
      <c r="B854" s="515" t="s">
        <v>3</v>
      </c>
      <c r="C854" s="478"/>
      <c r="D854" s="515"/>
      <c r="E854" s="516"/>
      <c r="F854" s="478"/>
      <c r="G854" s="478"/>
      <c r="H854" s="478"/>
      <c r="I854" s="478"/>
      <c r="J854" s="478"/>
      <c r="K854" s="523"/>
      <c r="L854" s="523"/>
      <c r="M854" s="478"/>
      <c r="N854" s="524"/>
      <c r="O854" s="478"/>
      <c r="P854" s="478"/>
    </row>
    <row r="855" s="457" customFormat="1" customHeight="1" spans="1:16">
      <c r="A855" s="478"/>
      <c r="B855" s="515" t="s">
        <v>3</v>
      </c>
      <c r="C855" s="478"/>
      <c r="D855" s="515"/>
      <c r="E855" s="516"/>
      <c r="F855" s="478"/>
      <c r="G855" s="478"/>
      <c r="H855" s="478"/>
      <c r="I855" s="478"/>
      <c r="J855" s="478"/>
      <c r="K855" s="523"/>
      <c r="L855" s="523"/>
      <c r="M855" s="478"/>
      <c r="N855" s="524"/>
      <c r="O855" s="478"/>
      <c r="P855" s="478"/>
    </row>
    <row r="856" s="457" customFormat="1" customHeight="1" spans="1:16">
      <c r="A856" s="478"/>
      <c r="B856" s="515" t="s">
        <v>3</v>
      </c>
      <c r="C856" s="478"/>
      <c r="D856" s="515"/>
      <c r="E856" s="516"/>
      <c r="F856" s="478"/>
      <c r="G856" s="478"/>
      <c r="H856" s="478"/>
      <c r="I856" s="478"/>
      <c r="J856" s="478"/>
      <c r="K856" s="523"/>
      <c r="L856" s="523"/>
      <c r="M856" s="478"/>
      <c r="N856" s="524"/>
      <c r="O856" s="478"/>
      <c r="P856" s="478"/>
    </row>
    <row r="857" s="457" customFormat="1" customHeight="1" spans="1:16">
      <c r="A857" s="478"/>
      <c r="B857" s="515" t="s">
        <v>3</v>
      </c>
      <c r="C857" s="478"/>
      <c r="D857" s="515"/>
      <c r="E857" s="516"/>
      <c r="F857" s="478"/>
      <c r="G857" s="478"/>
      <c r="H857" s="478"/>
      <c r="I857" s="478"/>
      <c r="J857" s="478"/>
      <c r="K857" s="523"/>
      <c r="L857" s="523"/>
      <c r="M857" s="478"/>
      <c r="N857" s="524"/>
      <c r="O857" s="478"/>
      <c r="P857" s="478"/>
    </row>
    <row r="858" s="457" customFormat="1" customHeight="1" spans="1:16">
      <c r="A858" s="478"/>
      <c r="B858" s="515" t="s">
        <v>3</v>
      </c>
      <c r="C858" s="478"/>
      <c r="D858" s="515"/>
      <c r="E858" s="516"/>
      <c r="F858" s="478"/>
      <c r="G858" s="478"/>
      <c r="H858" s="478"/>
      <c r="I858" s="478"/>
      <c r="J858" s="478"/>
      <c r="K858" s="523"/>
      <c r="L858" s="523"/>
      <c r="M858" s="478"/>
      <c r="N858" s="524"/>
      <c r="O858" s="478"/>
      <c r="P858" s="478"/>
    </row>
    <row r="859" s="457" customFormat="1" customHeight="1" spans="1:16">
      <c r="A859" s="478"/>
      <c r="B859" s="515" t="s">
        <v>3</v>
      </c>
      <c r="C859" s="478"/>
      <c r="D859" s="515"/>
      <c r="E859" s="516"/>
      <c r="F859" s="478"/>
      <c r="G859" s="478"/>
      <c r="H859" s="478"/>
      <c r="I859" s="478"/>
      <c r="J859" s="478"/>
      <c r="K859" s="523"/>
      <c r="L859" s="523"/>
      <c r="M859" s="478"/>
      <c r="N859" s="524"/>
      <c r="O859" s="478"/>
      <c r="P859" s="478"/>
    </row>
    <row r="860" s="457" customFormat="1" customHeight="1" spans="1:16">
      <c r="A860" s="478"/>
      <c r="B860" s="515" t="s">
        <v>3</v>
      </c>
      <c r="C860" s="478"/>
      <c r="D860" s="515"/>
      <c r="E860" s="516"/>
      <c r="F860" s="478"/>
      <c r="G860" s="478"/>
      <c r="H860" s="478"/>
      <c r="I860" s="478"/>
      <c r="J860" s="478"/>
      <c r="K860" s="523"/>
      <c r="L860" s="523"/>
      <c r="M860" s="478"/>
      <c r="N860" s="524"/>
      <c r="O860" s="478"/>
      <c r="P860" s="478"/>
    </row>
    <row r="861" s="457" customFormat="1" customHeight="1" spans="1:16">
      <c r="A861" s="478"/>
      <c r="B861" s="515" t="s">
        <v>3</v>
      </c>
      <c r="C861" s="478"/>
      <c r="D861" s="515"/>
      <c r="E861" s="516"/>
      <c r="F861" s="478"/>
      <c r="G861" s="478"/>
      <c r="H861" s="478"/>
      <c r="I861" s="478"/>
      <c r="J861" s="478"/>
      <c r="K861" s="523"/>
      <c r="L861" s="523"/>
      <c r="M861" s="478"/>
      <c r="N861" s="524"/>
      <c r="O861" s="478"/>
      <c r="P861" s="478"/>
    </row>
    <row r="862" s="457" customFormat="1" customHeight="1" spans="1:16">
      <c r="A862" s="478"/>
      <c r="B862" s="515" t="s">
        <v>3</v>
      </c>
      <c r="C862" s="478"/>
      <c r="D862" s="515"/>
      <c r="E862" s="516"/>
      <c r="F862" s="478"/>
      <c r="G862" s="478"/>
      <c r="H862" s="478"/>
      <c r="I862" s="478"/>
      <c r="J862" s="478"/>
      <c r="K862" s="523"/>
      <c r="L862" s="523"/>
      <c r="M862" s="478"/>
      <c r="N862" s="524"/>
      <c r="O862" s="478"/>
      <c r="P862" s="478"/>
    </row>
    <row r="863" s="457" customFormat="1" customHeight="1" spans="1:16">
      <c r="A863" s="478"/>
      <c r="B863" s="515" t="s">
        <v>3</v>
      </c>
      <c r="C863" s="478"/>
      <c r="D863" s="515"/>
      <c r="E863" s="516"/>
      <c r="F863" s="478"/>
      <c r="G863" s="478"/>
      <c r="H863" s="478"/>
      <c r="I863" s="478"/>
      <c r="J863" s="478"/>
      <c r="K863" s="523"/>
      <c r="L863" s="523"/>
      <c r="M863" s="478"/>
      <c r="N863" s="524"/>
      <c r="O863" s="478"/>
      <c r="P863" s="478"/>
    </row>
    <row r="864" s="457" customFormat="1" customHeight="1" spans="1:16">
      <c r="A864" s="478"/>
      <c r="B864" s="515" t="s">
        <v>3</v>
      </c>
      <c r="C864" s="478"/>
      <c r="D864" s="515"/>
      <c r="E864" s="516"/>
      <c r="F864" s="478"/>
      <c r="G864" s="478"/>
      <c r="H864" s="478"/>
      <c r="I864" s="478"/>
      <c r="J864" s="478"/>
      <c r="K864" s="523"/>
      <c r="L864" s="523"/>
      <c r="M864" s="478"/>
      <c r="N864" s="524"/>
      <c r="O864" s="478"/>
      <c r="P864" s="478"/>
    </row>
    <row r="865" s="457" customFormat="1" customHeight="1" spans="1:16">
      <c r="A865" s="478"/>
      <c r="B865" s="515" t="s">
        <v>3</v>
      </c>
      <c r="C865" s="478"/>
      <c r="D865" s="515"/>
      <c r="E865" s="516"/>
      <c r="F865" s="478"/>
      <c r="G865" s="478"/>
      <c r="H865" s="478"/>
      <c r="I865" s="478"/>
      <c r="J865" s="478"/>
      <c r="K865" s="523"/>
      <c r="L865" s="523"/>
      <c r="M865" s="478"/>
      <c r="N865" s="524"/>
      <c r="O865" s="478"/>
      <c r="P865" s="478"/>
    </row>
    <row r="866" s="457" customFormat="1" customHeight="1" spans="1:16">
      <c r="A866" s="478"/>
      <c r="B866" s="515" t="s">
        <v>3</v>
      </c>
      <c r="C866" s="478"/>
      <c r="D866" s="515"/>
      <c r="E866" s="516"/>
      <c r="F866" s="478"/>
      <c r="G866" s="478"/>
      <c r="H866" s="478"/>
      <c r="I866" s="478"/>
      <c r="J866" s="478"/>
      <c r="K866" s="523"/>
      <c r="L866" s="523"/>
      <c r="M866" s="478"/>
      <c r="N866" s="524"/>
      <c r="O866" s="478"/>
      <c r="P866" s="478"/>
    </row>
    <row r="867" s="457" customFormat="1" customHeight="1" spans="1:16">
      <c r="A867" s="478"/>
      <c r="B867" s="515" t="s">
        <v>3</v>
      </c>
      <c r="C867" s="478"/>
      <c r="D867" s="515"/>
      <c r="E867" s="516"/>
      <c r="F867" s="478"/>
      <c r="G867" s="478"/>
      <c r="H867" s="478"/>
      <c r="I867" s="478"/>
      <c r="J867" s="478"/>
      <c r="K867" s="523"/>
      <c r="L867" s="523"/>
      <c r="M867" s="478"/>
      <c r="N867" s="524"/>
      <c r="O867" s="478"/>
      <c r="P867" s="478"/>
    </row>
    <row r="868" s="457" customFormat="1" customHeight="1" spans="1:16">
      <c r="A868" s="478"/>
      <c r="B868" s="515" t="s">
        <v>3</v>
      </c>
      <c r="C868" s="478"/>
      <c r="D868" s="515"/>
      <c r="E868" s="516"/>
      <c r="F868" s="478"/>
      <c r="G868" s="478"/>
      <c r="H868" s="478"/>
      <c r="I868" s="478"/>
      <c r="J868" s="478"/>
      <c r="K868" s="523"/>
      <c r="L868" s="523"/>
      <c r="M868" s="478"/>
      <c r="N868" s="524"/>
      <c r="O868" s="478"/>
      <c r="P868" s="478"/>
    </row>
    <row r="869" s="457" customFormat="1" customHeight="1" spans="1:16">
      <c r="A869" s="478"/>
      <c r="B869" s="515" t="s">
        <v>3</v>
      </c>
      <c r="C869" s="478"/>
      <c r="D869" s="515"/>
      <c r="E869" s="516"/>
      <c r="F869" s="478"/>
      <c r="G869" s="478"/>
      <c r="H869" s="478"/>
      <c r="I869" s="478"/>
      <c r="J869" s="478"/>
      <c r="K869" s="523"/>
      <c r="L869" s="523"/>
      <c r="M869" s="478"/>
      <c r="N869" s="524"/>
      <c r="O869" s="478"/>
      <c r="P869" s="478"/>
    </row>
    <row r="870" s="457" customFormat="1" customHeight="1" spans="1:16">
      <c r="A870" s="478"/>
      <c r="B870" s="515" t="s">
        <v>3</v>
      </c>
      <c r="C870" s="478"/>
      <c r="D870" s="515"/>
      <c r="E870" s="516"/>
      <c r="F870" s="478"/>
      <c r="G870" s="478"/>
      <c r="H870" s="478"/>
      <c r="I870" s="478"/>
      <c r="J870" s="478"/>
      <c r="K870" s="523"/>
      <c r="L870" s="523"/>
      <c r="M870" s="478"/>
      <c r="N870" s="524"/>
      <c r="O870" s="478"/>
      <c r="P870" s="478"/>
    </row>
    <row r="871" s="457" customFormat="1" customHeight="1" spans="1:16">
      <c r="A871" s="478"/>
      <c r="B871" s="515" t="s">
        <v>3</v>
      </c>
      <c r="C871" s="478"/>
      <c r="D871" s="515"/>
      <c r="E871" s="516"/>
      <c r="F871" s="478"/>
      <c r="G871" s="478"/>
      <c r="H871" s="478"/>
      <c r="I871" s="478"/>
      <c r="J871" s="478"/>
      <c r="K871" s="523"/>
      <c r="L871" s="523"/>
      <c r="M871" s="478"/>
      <c r="N871" s="524"/>
      <c r="O871" s="478"/>
      <c r="P871" s="478"/>
    </row>
    <row r="872" s="457" customFormat="1" customHeight="1" spans="1:16">
      <c r="A872" s="478"/>
      <c r="B872" s="515" t="s">
        <v>3</v>
      </c>
      <c r="C872" s="478"/>
      <c r="D872" s="515"/>
      <c r="E872" s="516"/>
      <c r="F872" s="478"/>
      <c r="G872" s="478"/>
      <c r="H872" s="478"/>
      <c r="I872" s="478"/>
      <c r="J872" s="478"/>
      <c r="K872" s="523"/>
      <c r="L872" s="523"/>
      <c r="M872" s="478"/>
      <c r="N872" s="524"/>
      <c r="O872" s="478"/>
      <c r="P872" s="478"/>
    </row>
    <row r="873" s="457" customFormat="1" customHeight="1" spans="1:16">
      <c r="A873" s="478"/>
      <c r="B873" s="515" t="s">
        <v>3</v>
      </c>
      <c r="C873" s="478"/>
      <c r="D873" s="515"/>
      <c r="E873" s="516"/>
      <c r="F873" s="478"/>
      <c r="G873" s="478"/>
      <c r="H873" s="478"/>
      <c r="I873" s="478"/>
      <c r="J873" s="478"/>
      <c r="K873" s="523"/>
      <c r="L873" s="523"/>
      <c r="M873" s="478"/>
      <c r="N873" s="524"/>
      <c r="O873" s="478"/>
      <c r="P873" s="478"/>
    </row>
    <row r="874" s="457" customFormat="1" customHeight="1" spans="1:16">
      <c r="A874" s="478"/>
      <c r="B874" s="515" t="s">
        <v>3</v>
      </c>
      <c r="C874" s="478"/>
      <c r="D874" s="515"/>
      <c r="E874" s="516"/>
      <c r="F874" s="478"/>
      <c r="G874" s="478"/>
      <c r="H874" s="478"/>
      <c r="I874" s="478"/>
      <c r="J874" s="478"/>
      <c r="K874" s="523"/>
      <c r="L874" s="523"/>
      <c r="M874" s="478"/>
      <c r="N874" s="524"/>
      <c r="O874" s="478"/>
      <c r="P874" s="478"/>
    </row>
    <row r="875" s="457" customFormat="1" customHeight="1" spans="1:16">
      <c r="A875" s="478"/>
      <c r="B875" s="515" t="s">
        <v>3</v>
      </c>
      <c r="C875" s="478"/>
      <c r="D875" s="515"/>
      <c r="E875" s="516"/>
      <c r="F875" s="478"/>
      <c r="G875" s="478"/>
      <c r="H875" s="478"/>
      <c r="I875" s="478"/>
      <c r="J875" s="478"/>
      <c r="K875" s="523"/>
      <c r="L875" s="523"/>
      <c r="M875" s="478"/>
      <c r="N875" s="524"/>
      <c r="O875" s="478"/>
      <c r="P875" s="478"/>
    </row>
    <row r="876" s="457" customFormat="1" customHeight="1" spans="1:16">
      <c r="A876" s="478"/>
      <c r="B876" s="515" t="s">
        <v>3</v>
      </c>
      <c r="C876" s="478"/>
      <c r="D876" s="515"/>
      <c r="E876" s="516"/>
      <c r="F876" s="478"/>
      <c r="G876" s="478"/>
      <c r="H876" s="478"/>
      <c r="I876" s="478"/>
      <c r="J876" s="478"/>
      <c r="K876" s="523"/>
      <c r="L876" s="523"/>
      <c r="M876" s="478"/>
      <c r="N876" s="524"/>
      <c r="O876" s="478"/>
      <c r="P876" s="478"/>
    </row>
    <row r="877" s="457" customFormat="1" customHeight="1" spans="1:16">
      <c r="A877" s="478"/>
      <c r="B877" s="515" t="s">
        <v>3</v>
      </c>
      <c r="C877" s="478"/>
      <c r="D877" s="515"/>
      <c r="E877" s="516"/>
      <c r="F877" s="478"/>
      <c r="G877" s="478"/>
      <c r="H877" s="478"/>
      <c r="I877" s="478"/>
      <c r="J877" s="478"/>
      <c r="K877" s="523"/>
      <c r="L877" s="523"/>
      <c r="M877" s="478"/>
      <c r="N877" s="524"/>
      <c r="O877" s="478"/>
      <c r="P877" s="478"/>
    </row>
    <row r="878" s="457" customFormat="1" customHeight="1" spans="1:16">
      <c r="A878" s="478"/>
      <c r="B878" s="515" t="s">
        <v>3</v>
      </c>
      <c r="C878" s="478"/>
      <c r="D878" s="515"/>
      <c r="E878" s="516"/>
      <c r="F878" s="478"/>
      <c r="G878" s="478"/>
      <c r="H878" s="478"/>
      <c r="I878" s="478"/>
      <c r="J878" s="478"/>
      <c r="K878" s="523"/>
      <c r="L878" s="523"/>
      <c r="M878" s="478"/>
      <c r="N878" s="524"/>
      <c r="O878" s="478"/>
      <c r="P878" s="478"/>
    </row>
    <row r="879" s="457" customFormat="1" customHeight="1" spans="1:16">
      <c r="A879" s="478"/>
      <c r="B879" s="515" t="s">
        <v>3</v>
      </c>
      <c r="C879" s="478"/>
      <c r="D879" s="515"/>
      <c r="E879" s="516"/>
      <c r="F879" s="478"/>
      <c r="G879" s="478"/>
      <c r="H879" s="478"/>
      <c r="I879" s="478"/>
      <c r="J879" s="478"/>
      <c r="K879" s="523"/>
      <c r="L879" s="523"/>
      <c r="M879" s="478"/>
      <c r="N879" s="524"/>
      <c r="O879" s="478"/>
      <c r="P879" s="478"/>
    </row>
    <row r="880" s="457" customFormat="1" customHeight="1" spans="1:16">
      <c r="A880" s="478"/>
      <c r="B880" s="515" t="s">
        <v>3</v>
      </c>
      <c r="C880" s="478"/>
      <c r="D880" s="515"/>
      <c r="E880" s="516"/>
      <c r="F880" s="478"/>
      <c r="G880" s="478"/>
      <c r="H880" s="478"/>
      <c r="I880" s="478"/>
      <c r="J880" s="478"/>
      <c r="K880" s="523"/>
      <c r="L880" s="523"/>
      <c r="M880" s="478"/>
      <c r="N880" s="524"/>
      <c r="O880" s="478"/>
      <c r="P880" s="478"/>
    </row>
    <row r="881" s="457" customFormat="1" customHeight="1" spans="1:16">
      <c r="A881" s="478"/>
      <c r="B881" s="515" t="s">
        <v>3</v>
      </c>
      <c r="C881" s="478"/>
      <c r="D881" s="515"/>
      <c r="E881" s="516"/>
      <c r="F881" s="478"/>
      <c r="G881" s="478"/>
      <c r="H881" s="478"/>
      <c r="I881" s="478"/>
      <c r="J881" s="478"/>
      <c r="K881" s="523"/>
      <c r="L881" s="523"/>
      <c r="M881" s="478"/>
      <c r="N881" s="524"/>
      <c r="O881" s="478"/>
      <c r="P881" s="478"/>
    </row>
    <row r="882" s="457" customFormat="1" customHeight="1" spans="1:16">
      <c r="A882" s="478"/>
      <c r="B882" s="515" t="s">
        <v>3</v>
      </c>
      <c r="C882" s="478"/>
      <c r="D882" s="515"/>
      <c r="E882" s="516"/>
      <c r="F882" s="478"/>
      <c r="G882" s="478"/>
      <c r="H882" s="478"/>
      <c r="I882" s="478"/>
      <c r="J882" s="478"/>
      <c r="K882" s="523"/>
      <c r="L882" s="523"/>
      <c r="M882" s="478"/>
      <c r="N882" s="524"/>
      <c r="O882" s="478"/>
      <c r="P882" s="478"/>
    </row>
    <row r="883" s="457" customFormat="1" customHeight="1" spans="1:16">
      <c r="A883" s="478"/>
      <c r="B883" s="515" t="s">
        <v>3</v>
      </c>
      <c r="C883" s="478"/>
      <c r="D883" s="515"/>
      <c r="E883" s="516"/>
      <c r="F883" s="478"/>
      <c r="G883" s="478"/>
      <c r="H883" s="478"/>
      <c r="I883" s="478"/>
      <c r="J883" s="478"/>
      <c r="K883" s="523"/>
      <c r="L883" s="523"/>
      <c r="M883" s="478"/>
      <c r="N883" s="524"/>
      <c r="O883" s="478"/>
      <c r="P883" s="478"/>
    </row>
    <row r="884" s="457" customFormat="1" customHeight="1" spans="1:16">
      <c r="A884" s="478"/>
      <c r="B884" s="515" t="s">
        <v>3</v>
      </c>
      <c r="C884" s="478"/>
      <c r="D884" s="515"/>
      <c r="E884" s="516"/>
      <c r="F884" s="478"/>
      <c r="G884" s="478"/>
      <c r="H884" s="478"/>
      <c r="I884" s="478"/>
      <c r="J884" s="478"/>
      <c r="K884" s="523"/>
      <c r="L884" s="523"/>
      <c r="M884" s="478"/>
      <c r="N884" s="524"/>
      <c r="O884" s="478"/>
      <c r="P884" s="478"/>
    </row>
    <row r="885" s="457" customFormat="1" customHeight="1" spans="1:16">
      <c r="A885" s="478"/>
      <c r="B885" s="515" t="s">
        <v>3</v>
      </c>
      <c r="C885" s="478"/>
      <c r="D885" s="515"/>
      <c r="E885" s="516"/>
      <c r="F885" s="478"/>
      <c r="G885" s="478"/>
      <c r="H885" s="478"/>
      <c r="I885" s="478"/>
      <c r="J885" s="478"/>
      <c r="K885" s="523"/>
      <c r="L885" s="523"/>
      <c r="M885" s="478"/>
      <c r="N885" s="524"/>
      <c r="O885" s="478"/>
      <c r="P885" s="478"/>
    </row>
    <row r="886" s="457" customFormat="1" customHeight="1" spans="1:16">
      <c r="A886" s="478"/>
      <c r="B886" s="515" t="s">
        <v>3</v>
      </c>
      <c r="C886" s="478"/>
      <c r="D886" s="515"/>
      <c r="E886" s="516"/>
      <c r="F886" s="478"/>
      <c r="G886" s="478"/>
      <c r="H886" s="478"/>
      <c r="I886" s="478"/>
      <c r="J886" s="478"/>
      <c r="K886" s="523"/>
      <c r="L886" s="523"/>
      <c r="M886" s="478"/>
      <c r="N886" s="524"/>
      <c r="O886" s="478"/>
      <c r="P886" s="478"/>
    </row>
    <row r="887" s="457" customFormat="1" customHeight="1" spans="1:16">
      <c r="A887" s="478"/>
      <c r="B887" s="515" t="s">
        <v>3</v>
      </c>
      <c r="C887" s="478"/>
      <c r="D887" s="515"/>
      <c r="E887" s="516"/>
      <c r="F887" s="478"/>
      <c r="G887" s="478"/>
      <c r="H887" s="478"/>
      <c r="I887" s="478"/>
      <c r="J887" s="478"/>
      <c r="K887" s="523"/>
      <c r="L887" s="523"/>
      <c r="M887" s="478"/>
      <c r="N887" s="524"/>
      <c r="O887" s="478"/>
      <c r="P887" s="478"/>
    </row>
    <row r="888" s="457" customFormat="1" customHeight="1" spans="1:16">
      <c r="A888" s="478"/>
      <c r="B888" s="515" t="s">
        <v>3</v>
      </c>
      <c r="C888" s="478"/>
      <c r="D888" s="515"/>
      <c r="E888" s="516"/>
      <c r="F888" s="478"/>
      <c r="G888" s="478"/>
      <c r="H888" s="478"/>
      <c r="I888" s="478"/>
      <c r="J888" s="478"/>
      <c r="K888" s="523"/>
      <c r="L888" s="523"/>
      <c r="M888" s="478"/>
      <c r="N888" s="524"/>
      <c r="O888" s="478"/>
      <c r="P888" s="478"/>
    </row>
    <row r="889" s="457" customFormat="1" customHeight="1" spans="1:16">
      <c r="A889" s="478"/>
      <c r="B889" s="515" t="s">
        <v>3</v>
      </c>
      <c r="C889" s="478"/>
      <c r="D889" s="515"/>
      <c r="E889" s="516"/>
      <c r="F889" s="478"/>
      <c r="G889" s="478"/>
      <c r="H889" s="478"/>
      <c r="I889" s="478"/>
      <c r="J889" s="478"/>
      <c r="K889" s="523"/>
      <c r="L889" s="523"/>
      <c r="M889" s="478"/>
      <c r="N889" s="524"/>
      <c r="O889" s="478"/>
      <c r="P889" s="478"/>
    </row>
    <row r="890" s="457" customFormat="1" customHeight="1" spans="1:16">
      <c r="A890" s="478"/>
      <c r="B890" s="515" t="s">
        <v>3</v>
      </c>
      <c r="C890" s="478"/>
      <c r="D890" s="515"/>
      <c r="E890" s="516"/>
      <c r="F890" s="478"/>
      <c r="G890" s="478"/>
      <c r="H890" s="478"/>
      <c r="I890" s="478"/>
      <c r="J890" s="478"/>
      <c r="K890" s="523"/>
      <c r="L890" s="523"/>
      <c r="M890" s="478"/>
      <c r="N890" s="524"/>
      <c r="O890" s="478"/>
      <c r="P890" s="478"/>
    </row>
    <row r="891" s="457" customFormat="1" customHeight="1" spans="1:16">
      <c r="A891" s="478"/>
      <c r="B891" s="515" t="s">
        <v>3</v>
      </c>
      <c r="C891" s="478"/>
      <c r="D891" s="515"/>
      <c r="E891" s="516"/>
      <c r="F891" s="478"/>
      <c r="G891" s="478"/>
      <c r="H891" s="478"/>
      <c r="I891" s="478"/>
      <c r="J891" s="478"/>
      <c r="K891" s="523"/>
      <c r="L891" s="523"/>
      <c r="M891" s="478"/>
      <c r="N891" s="524"/>
      <c r="O891" s="478"/>
      <c r="P891" s="478"/>
    </row>
    <row r="892" s="457" customFormat="1" customHeight="1" spans="1:16">
      <c r="A892" s="478"/>
      <c r="B892" s="515" t="s">
        <v>3</v>
      </c>
      <c r="C892" s="478"/>
      <c r="D892" s="515"/>
      <c r="E892" s="516"/>
      <c r="F892" s="478"/>
      <c r="G892" s="478"/>
      <c r="H892" s="478"/>
      <c r="I892" s="478"/>
      <c r="J892" s="478"/>
      <c r="K892" s="523"/>
      <c r="L892" s="523"/>
      <c r="M892" s="478"/>
      <c r="N892" s="524"/>
      <c r="O892" s="478"/>
      <c r="P892" s="478"/>
    </row>
    <row r="893" s="457" customFormat="1" customHeight="1" spans="1:16">
      <c r="A893" s="478"/>
      <c r="B893" s="515" t="s">
        <v>3</v>
      </c>
      <c r="C893" s="478"/>
      <c r="D893" s="515"/>
      <c r="E893" s="516"/>
      <c r="F893" s="478"/>
      <c r="G893" s="478"/>
      <c r="H893" s="478"/>
      <c r="I893" s="478"/>
      <c r="J893" s="478"/>
      <c r="K893" s="523"/>
      <c r="L893" s="523"/>
      <c r="M893" s="478"/>
      <c r="N893" s="524"/>
      <c r="O893" s="478"/>
      <c r="P893" s="478"/>
    </row>
    <row r="894" s="457" customFormat="1" customHeight="1" spans="1:16">
      <c r="A894" s="478"/>
      <c r="B894" s="515" t="s">
        <v>3</v>
      </c>
      <c r="C894" s="478"/>
      <c r="D894" s="515"/>
      <c r="E894" s="516"/>
      <c r="F894" s="478"/>
      <c r="G894" s="478"/>
      <c r="H894" s="478"/>
      <c r="I894" s="478"/>
      <c r="J894" s="478"/>
      <c r="K894" s="523"/>
      <c r="L894" s="523"/>
      <c r="M894" s="478"/>
      <c r="N894" s="524"/>
      <c r="O894" s="478"/>
      <c r="P894" s="478"/>
    </row>
    <row r="895" s="457" customFormat="1" customHeight="1" spans="1:16">
      <c r="A895" s="478"/>
      <c r="B895" s="515" t="s">
        <v>3</v>
      </c>
      <c r="C895" s="478"/>
      <c r="D895" s="515"/>
      <c r="E895" s="516"/>
      <c r="F895" s="478"/>
      <c r="G895" s="478"/>
      <c r="H895" s="478"/>
      <c r="I895" s="478"/>
      <c r="J895" s="478"/>
      <c r="K895" s="523"/>
      <c r="L895" s="523"/>
      <c r="M895" s="478"/>
      <c r="N895" s="524"/>
      <c r="O895" s="478"/>
      <c r="P895" s="478"/>
    </row>
    <row r="896" s="457" customFormat="1" customHeight="1" spans="1:16">
      <c r="A896" s="478"/>
      <c r="B896" s="515" t="s">
        <v>3</v>
      </c>
      <c r="C896" s="478"/>
      <c r="D896" s="515"/>
      <c r="E896" s="516"/>
      <c r="F896" s="478"/>
      <c r="G896" s="478"/>
      <c r="H896" s="478"/>
      <c r="I896" s="478"/>
      <c r="J896" s="478"/>
      <c r="K896" s="523"/>
      <c r="L896" s="523"/>
      <c r="M896" s="478"/>
      <c r="N896" s="524"/>
      <c r="O896" s="478"/>
      <c r="P896" s="478"/>
    </row>
    <row r="897" s="457" customFormat="1" customHeight="1" spans="1:16">
      <c r="A897" s="478"/>
      <c r="B897" s="515" t="s">
        <v>3</v>
      </c>
      <c r="C897" s="478"/>
      <c r="D897" s="515"/>
      <c r="E897" s="516"/>
      <c r="F897" s="478"/>
      <c r="G897" s="478"/>
      <c r="H897" s="478"/>
      <c r="I897" s="478"/>
      <c r="J897" s="478"/>
      <c r="K897" s="523"/>
      <c r="L897" s="523"/>
      <c r="M897" s="478"/>
      <c r="N897" s="524"/>
      <c r="O897" s="478"/>
      <c r="P897" s="478"/>
    </row>
    <row r="898" s="457" customFormat="1" customHeight="1" spans="1:16">
      <c r="A898" s="478"/>
      <c r="B898" s="515" t="s">
        <v>3</v>
      </c>
      <c r="C898" s="478"/>
      <c r="D898" s="515"/>
      <c r="E898" s="516"/>
      <c r="F898" s="478"/>
      <c r="G898" s="478"/>
      <c r="H898" s="478"/>
      <c r="I898" s="478"/>
      <c r="J898" s="478"/>
      <c r="K898" s="523"/>
      <c r="L898" s="523"/>
      <c r="M898" s="478"/>
      <c r="N898" s="524"/>
      <c r="O898" s="478"/>
      <c r="P898" s="478"/>
    </row>
    <row r="899" s="457" customFormat="1" customHeight="1" spans="1:16">
      <c r="A899" s="478"/>
      <c r="B899" s="515" t="s">
        <v>3</v>
      </c>
      <c r="C899" s="478"/>
      <c r="D899" s="515"/>
      <c r="E899" s="516"/>
      <c r="F899" s="478"/>
      <c r="G899" s="478"/>
      <c r="H899" s="478"/>
      <c r="I899" s="478"/>
      <c r="J899" s="478"/>
      <c r="K899" s="523"/>
      <c r="L899" s="523"/>
      <c r="M899" s="478"/>
      <c r="N899" s="524"/>
      <c r="O899" s="478"/>
      <c r="P899" s="478"/>
    </row>
    <row r="900" s="457" customFormat="1" customHeight="1" spans="1:16">
      <c r="A900" s="478"/>
      <c r="B900" s="515" t="s">
        <v>3</v>
      </c>
      <c r="C900" s="478"/>
      <c r="D900" s="515"/>
      <c r="E900" s="516"/>
      <c r="F900" s="478"/>
      <c r="G900" s="478"/>
      <c r="H900" s="478"/>
      <c r="I900" s="478"/>
      <c r="J900" s="478"/>
      <c r="K900" s="523"/>
      <c r="L900" s="523"/>
      <c r="M900" s="478"/>
      <c r="N900" s="524"/>
      <c r="O900" s="478"/>
      <c r="P900" s="478"/>
    </row>
    <row r="901" s="457" customFormat="1" customHeight="1" spans="1:16">
      <c r="A901" s="478"/>
      <c r="B901" s="515" t="s">
        <v>3</v>
      </c>
      <c r="C901" s="478"/>
      <c r="D901" s="515"/>
      <c r="E901" s="516"/>
      <c r="F901" s="478"/>
      <c r="G901" s="478"/>
      <c r="H901" s="478"/>
      <c r="I901" s="478"/>
      <c r="J901" s="478"/>
      <c r="K901" s="523"/>
      <c r="L901" s="523"/>
      <c r="M901" s="478"/>
      <c r="N901" s="524"/>
      <c r="O901" s="478"/>
      <c r="P901" s="478"/>
    </row>
    <row r="902" s="457" customFormat="1" customHeight="1" spans="1:16">
      <c r="A902" s="478"/>
      <c r="B902" s="515" t="s">
        <v>3</v>
      </c>
      <c r="C902" s="478"/>
      <c r="D902" s="515"/>
      <c r="E902" s="516"/>
      <c r="F902" s="478"/>
      <c r="G902" s="478"/>
      <c r="H902" s="478"/>
      <c r="I902" s="478"/>
      <c r="J902" s="478"/>
      <c r="K902" s="523"/>
      <c r="L902" s="523"/>
      <c r="M902" s="478"/>
      <c r="N902" s="524"/>
      <c r="O902" s="478"/>
      <c r="P902" s="478"/>
    </row>
    <row r="903" s="457" customFormat="1" customHeight="1" spans="1:16">
      <c r="A903" s="478"/>
      <c r="B903" s="515" t="s">
        <v>3</v>
      </c>
      <c r="C903" s="478"/>
      <c r="D903" s="515"/>
      <c r="E903" s="516"/>
      <c r="F903" s="478"/>
      <c r="G903" s="478"/>
      <c r="H903" s="478"/>
      <c r="I903" s="478"/>
      <c r="J903" s="478"/>
      <c r="K903" s="523"/>
      <c r="L903" s="523"/>
      <c r="M903" s="478"/>
      <c r="N903" s="524"/>
      <c r="O903" s="478"/>
      <c r="P903" s="478"/>
    </row>
    <row r="904" s="457" customFormat="1" customHeight="1" spans="1:16">
      <c r="A904" s="478"/>
      <c r="B904" s="515" t="s">
        <v>3</v>
      </c>
      <c r="C904" s="478"/>
      <c r="D904" s="515"/>
      <c r="E904" s="516"/>
      <c r="F904" s="478"/>
      <c r="G904" s="478"/>
      <c r="H904" s="478"/>
      <c r="I904" s="478"/>
      <c r="J904" s="478"/>
      <c r="K904" s="523"/>
      <c r="L904" s="523"/>
      <c r="M904" s="478"/>
      <c r="N904" s="524"/>
      <c r="O904" s="478"/>
      <c r="P904" s="478"/>
    </row>
    <row r="905" s="457" customFormat="1" customHeight="1" spans="1:16">
      <c r="A905" s="478"/>
      <c r="B905" s="515" t="s">
        <v>3</v>
      </c>
      <c r="C905" s="478"/>
      <c r="D905" s="515"/>
      <c r="E905" s="516"/>
      <c r="F905" s="478"/>
      <c r="G905" s="478"/>
      <c r="H905" s="478"/>
      <c r="I905" s="478"/>
      <c r="J905" s="478"/>
      <c r="K905" s="523"/>
      <c r="L905" s="523"/>
      <c r="M905" s="478"/>
      <c r="N905" s="524"/>
      <c r="O905" s="478"/>
      <c r="P905" s="478"/>
    </row>
    <row r="906" s="457" customFormat="1" customHeight="1" spans="1:16">
      <c r="A906" s="478"/>
      <c r="B906" s="515" t="s">
        <v>3</v>
      </c>
      <c r="C906" s="478"/>
      <c r="D906" s="515"/>
      <c r="E906" s="516"/>
      <c r="F906" s="478"/>
      <c r="G906" s="478"/>
      <c r="H906" s="478"/>
      <c r="I906" s="478"/>
      <c r="J906" s="478"/>
      <c r="K906" s="523"/>
      <c r="L906" s="523"/>
      <c r="M906" s="478"/>
      <c r="N906" s="524"/>
      <c r="O906" s="478"/>
      <c r="P906" s="478"/>
    </row>
    <row r="907" s="457" customFormat="1" customHeight="1" spans="1:16">
      <c r="A907" s="478"/>
      <c r="B907" s="515" t="s">
        <v>3</v>
      </c>
      <c r="C907" s="478"/>
      <c r="D907" s="515"/>
      <c r="E907" s="516"/>
      <c r="F907" s="478"/>
      <c r="G907" s="478"/>
      <c r="H907" s="478"/>
      <c r="I907" s="478"/>
      <c r="J907" s="478"/>
      <c r="K907" s="523"/>
      <c r="L907" s="523"/>
      <c r="M907" s="478"/>
      <c r="N907" s="524"/>
      <c r="O907" s="478"/>
      <c r="P907" s="478"/>
    </row>
    <row r="908" s="457" customFormat="1" customHeight="1" spans="1:16">
      <c r="A908" s="478"/>
      <c r="B908" s="515" t="s">
        <v>3</v>
      </c>
      <c r="C908" s="478"/>
      <c r="D908" s="515"/>
      <c r="E908" s="516"/>
      <c r="F908" s="478"/>
      <c r="G908" s="478"/>
      <c r="H908" s="478"/>
      <c r="I908" s="478"/>
      <c r="J908" s="478"/>
      <c r="K908" s="523"/>
      <c r="L908" s="523"/>
      <c r="M908" s="478"/>
      <c r="N908" s="524"/>
      <c r="O908" s="478"/>
      <c r="P908" s="478"/>
    </row>
    <row r="909" s="457" customFormat="1" customHeight="1" spans="1:16">
      <c r="A909" s="478"/>
      <c r="B909" s="515" t="s">
        <v>3</v>
      </c>
      <c r="C909" s="478"/>
      <c r="D909" s="515"/>
      <c r="E909" s="516"/>
      <c r="F909" s="478"/>
      <c r="G909" s="478"/>
      <c r="H909" s="478"/>
      <c r="I909" s="478"/>
      <c r="J909" s="478"/>
      <c r="K909" s="523"/>
      <c r="L909" s="523"/>
      <c r="M909" s="478"/>
      <c r="N909" s="524"/>
      <c r="O909" s="478"/>
      <c r="P909" s="478"/>
    </row>
    <row r="910" s="457" customFormat="1" customHeight="1" spans="1:16">
      <c r="A910" s="478"/>
      <c r="B910" s="515" t="s">
        <v>3</v>
      </c>
      <c r="C910" s="478"/>
      <c r="D910" s="515"/>
      <c r="E910" s="516"/>
      <c r="F910" s="478"/>
      <c r="G910" s="478"/>
      <c r="H910" s="478"/>
      <c r="I910" s="478"/>
      <c r="J910" s="478"/>
      <c r="K910" s="523"/>
      <c r="L910" s="523"/>
      <c r="M910" s="478"/>
      <c r="N910" s="524"/>
      <c r="O910" s="478"/>
      <c r="P910" s="478"/>
    </row>
    <row r="911" s="457" customFormat="1" customHeight="1" spans="1:16">
      <c r="A911" s="478"/>
      <c r="B911" s="515" t="s">
        <v>3</v>
      </c>
      <c r="C911" s="478"/>
      <c r="D911" s="515"/>
      <c r="E911" s="516"/>
      <c r="F911" s="478"/>
      <c r="G911" s="478"/>
      <c r="H911" s="478"/>
      <c r="I911" s="478"/>
      <c r="J911" s="478"/>
      <c r="K911" s="523"/>
      <c r="L911" s="523"/>
      <c r="M911" s="478"/>
      <c r="N911" s="524"/>
      <c r="O911" s="478"/>
      <c r="P911" s="478"/>
    </row>
    <row r="912" s="457" customFormat="1" customHeight="1" spans="1:16">
      <c r="A912" s="478"/>
      <c r="B912" s="515" t="s">
        <v>3</v>
      </c>
      <c r="C912" s="478"/>
      <c r="D912" s="515"/>
      <c r="E912" s="516"/>
      <c r="F912" s="478"/>
      <c r="G912" s="478"/>
      <c r="H912" s="478"/>
      <c r="I912" s="478"/>
      <c r="J912" s="478"/>
      <c r="K912" s="523"/>
      <c r="L912" s="523"/>
      <c r="M912" s="478"/>
      <c r="N912" s="524"/>
      <c r="O912" s="478"/>
      <c r="P912" s="478"/>
    </row>
    <row r="913" s="457" customFormat="1" customHeight="1" spans="1:16">
      <c r="A913" s="478"/>
      <c r="B913" s="515" t="s">
        <v>3</v>
      </c>
      <c r="C913" s="478"/>
      <c r="D913" s="515"/>
      <c r="E913" s="516"/>
      <c r="F913" s="478"/>
      <c r="G913" s="478"/>
      <c r="H913" s="478"/>
      <c r="I913" s="478"/>
      <c r="J913" s="478"/>
      <c r="K913" s="523"/>
      <c r="L913" s="523"/>
      <c r="M913" s="478"/>
      <c r="N913" s="524"/>
      <c r="O913" s="478"/>
      <c r="P913" s="478"/>
    </row>
    <row r="914" s="457" customFormat="1" customHeight="1" spans="1:16">
      <c r="A914" s="478"/>
      <c r="B914" s="515" t="s">
        <v>3</v>
      </c>
      <c r="C914" s="478"/>
      <c r="D914" s="515"/>
      <c r="E914" s="516"/>
      <c r="F914" s="478"/>
      <c r="G914" s="478"/>
      <c r="H914" s="478"/>
      <c r="I914" s="478"/>
      <c r="J914" s="478"/>
      <c r="K914" s="523"/>
      <c r="L914" s="523"/>
      <c r="M914" s="478"/>
      <c r="N914" s="524"/>
      <c r="O914" s="478"/>
      <c r="P914" s="478"/>
    </row>
    <row r="915" s="457" customFormat="1" customHeight="1" spans="1:16">
      <c r="A915" s="478"/>
      <c r="B915" s="515" t="s">
        <v>3</v>
      </c>
      <c r="C915" s="478"/>
      <c r="D915" s="515"/>
      <c r="E915" s="516"/>
      <c r="F915" s="478"/>
      <c r="G915" s="478"/>
      <c r="H915" s="478"/>
      <c r="I915" s="478"/>
      <c r="J915" s="478"/>
      <c r="K915" s="523"/>
      <c r="L915" s="523"/>
      <c r="M915" s="478"/>
      <c r="N915" s="524"/>
      <c r="O915" s="478"/>
      <c r="P915" s="478"/>
    </row>
    <row r="916" s="457" customFormat="1" customHeight="1" spans="1:16">
      <c r="A916" s="478"/>
      <c r="B916" s="515" t="s">
        <v>3</v>
      </c>
      <c r="C916" s="478"/>
      <c r="D916" s="515"/>
      <c r="E916" s="516"/>
      <c r="F916" s="478"/>
      <c r="G916" s="478"/>
      <c r="H916" s="478"/>
      <c r="I916" s="478"/>
      <c r="J916" s="478"/>
      <c r="K916" s="523"/>
      <c r="L916" s="523"/>
      <c r="M916" s="478"/>
      <c r="N916" s="524"/>
      <c r="O916" s="478"/>
      <c r="P916" s="478"/>
    </row>
    <row r="917" s="457" customFormat="1" customHeight="1" spans="1:16">
      <c r="A917" s="478"/>
      <c r="B917" s="515" t="s">
        <v>3</v>
      </c>
      <c r="C917" s="478"/>
      <c r="D917" s="515"/>
      <c r="E917" s="516"/>
      <c r="F917" s="478"/>
      <c r="G917" s="478"/>
      <c r="H917" s="478"/>
      <c r="I917" s="478"/>
      <c r="J917" s="478"/>
      <c r="K917" s="523"/>
      <c r="L917" s="523"/>
      <c r="M917" s="478"/>
      <c r="N917" s="524"/>
      <c r="O917" s="478"/>
      <c r="P917" s="478"/>
    </row>
    <row r="918" s="457" customFormat="1" customHeight="1" spans="1:16">
      <c r="A918" s="478"/>
      <c r="B918" s="515" t="s">
        <v>3</v>
      </c>
      <c r="C918" s="478"/>
      <c r="D918" s="515"/>
      <c r="E918" s="516"/>
      <c r="F918" s="478"/>
      <c r="G918" s="478"/>
      <c r="H918" s="478"/>
      <c r="I918" s="478"/>
      <c r="J918" s="478"/>
      <c r="K918" s="523"/>
      <c r="L918" s="523"/>
      <c r="M918" s="478"/>
      <c r="N918" s="524"/>
      <c r="O918" s="478"/>
      <c r="P918" s="478"/>
    </row>
    <row r="919" s="457" customFormat="1" customHeight="1" spans="1:16">
      <c r="A919" s="478"/>
      <c r="B919" s="515" t="s">
        <v>3</v>
      </c>
      <c r="C919" s="478"/>
      <c r="D919" s="515"/>
      <c r="E919" s="516"/>
      <c r="F919" s="478"/>
      <c r="G919" s="478"/>
      <c r="H919" s="478"/>
      <c r="I919" s="478"/>
      <c r="J919" s="478"/>
      <c r="K919" s="523"/>
      <c r="L919" s="523"/>
      <c r="M919" s="478"/>
      <c r="N919" s="524"/>
      <c r="O919" s="478"/>
      <c r="P919" s="478"/>
    </row>
    <row r="920" s="457" customFormat="1" customHeight="1" spans="1:16">
      <c r="A920" s="478"/>
      <c r="B920" s="515" t="s">
        <v>3</v>
      </c>
      <c r="C920" s="478"/>
      <c r="D920" s="515"/>
      <c r="E920" s="516"/>
      <c r="F920" s="478"/>
      <c r="G920" s="478"/>
      <c r="H920" s="478"/>
      <c r="I920" s="478"/>
      <c r="J920" s="478"/>
      <c r="K920" s="523"/>
      <c r="L920" s="523"/>
      <c r="M920" s="478"/>
      <c r="N920" s="524"/>
      <c r="O920" s="478"/>
      <c r="P920" s="478"/>
    </row>
    <row r="921" s="457" customFormat="1" customHeight="1" spans="1:16">
      <c r="A921" s="478"/>
      <c r="B921" s="515" t="s">
        <v>3</v>
      </c>
      <c r="C921" s="478"/>
      <c r="D921" s="515"/>
      <c r="E921" s="516"/>
      <c r="F921" s="478"/>
      <c r="G921" s="478"/>
      <c r="H921" s="478"/>
      <c r="I921" s="478"/>
      <c r="J921" s="478"/>
      <c r="K921" s="523"/>
      <c r="L921" s="523"/>
      <c r="M921" s="478"/>
      <c r="N921" s="524"/>
      <c r="O921" s="478"/>
      <c r="P921" s="478"/>
    </row>
    <row r="922" s="457" customFormat="1" customHeight="1" spans="1:16">
      <c r="A922" s="478"/>
      <c r="B922" s="515" t="s">
        <v>3</v>
      </c>
      <c r="C922" s="478"/>
      <c r="D922" s="515"/>
      <c r="E922" s="516"/>
      <c r="F922" s="478"/>
      <c r="G922" s="478"/>
      <c r="H922" s="478"/>
      <c r="I922" s="478"/>
      <c r="J922" s="478"/>
      <c r="K922" s="523"/>
      <c r="L922" s="523"/>
      <c r="M922" s="478"/>
      <c r="N922" s="524"/>
      <c r="O922" s="478"/>
      <c r="P922" s="478"/>
    </row>
    <row r="923" s="457" customFormat="1" customHeight="1" spans="1:16">
      <c r="A923" s="478"/>
      <c r="B923" s="515" t="s">
        <v>3</v>
      </c>
      <c r="C923" s="478"/>
      <c r="D923" s="515"/>
      <c r="E923" s="516"/>
      <c r="F923" s="478"/>
      <c r="G923" s="478"/>
      <c r="H923" s="478"/>
      <c r="I923" s="478"/>
      <c r="J923" s="478"/>
      <c r="K923" s="523"/>
      <c r="L923" s="523"/>
      <c r="M923" s="478"/>
      <c r="N923" s="524"/>
      <c r="O923" s="478"/>
      <c r="P923" s="478"/>
    </row>
    <row r="924" s="457" customFormat="1" customHeight="1" spans="1:16">
      <c r="A924" s="478"/>
      <c r="B924" s="515" t="s">
        <v>3</v>
      </c>
      <c r="C924" s="478"/>
      <c r="D924" s="515"/>
      <c r="E924" s="516"/>
      <c r="F924" s="478"/>
      <c r="G924" s="478"/>
      <c r="H924" s="478"/>
      <c r="I924" s="478"/>
      <c r="J924" s="478"/>
      <c r="K924" s="523"/>
      <c r="L924" s="523"/>
      <c r="M924" s="478"/>
      <c r="N924" s="524"/>
      <c r="O924" s="478"/>
      <c r="P924" s="478"/>
    </row>
    <row r="925" s="457" customFormat="1" customHeight="1" spans="1:16">
      <c r="A925" s="478"/>
      <c r="B925" s="515" t="s">
        <v>3</v>
      </c>
      <c r="C925" s="478"/>
      <c r="D925" s="515"/>
      <c r="E925" s="516"/>
      <c r="F925" s="478"/>
      <c r="G925" s="478"/>
      <c r="H925" s="478"/>
      <c r="I925" s="478"/>
      <c r="J925" s="478"/>
      <c r="K925" s="523"/>
      <c r="L925" s="523"/>
      <c r="M925" s="478"/>
      <c r="N925" s="524"/>
      <c r="O925" s="478"/>
      <c r="P925" s="478"/>
    </row>
    <row r="926" s="457" customFormat="1" customHeight="1" spans="1:16">
      <c r="A926" s="478"/>
      <c r="B926" s="515" t="s">
        <v>3</v>
      </c>
      <c r="C926" s="478"/>
      <c r="D926" s="515"/>
      <c r="E926" s="516"/>
      <c r="F926" s="478"/>
      <c r="G926" s="478"/>
      <c r="H926" s="478"/>
      <c r="I926" s="478"/>
      <c r="J926" s="478"/>
      <c r="K926" s="523"/>
      <c r="L926" s="523"/>
      <c r="M926" s="478"/>
      <c r="N926" s="524"/>
      <c r="O926" s="478"/>
      <c r="P926" s="478"/>
    </row>
    <row r="927" s="457" customFormat="1" customHeight="1" spans="1:16">
      <c r="A927" s="478"/>
      <c r="B927" s="515" t="s">
        <v>3</v>
      </c>
      <c r="C927" s="478"/>
      <c r="D927" s="515"/>
      <c r="E927" s="516"/>
      <c r="F927" s="478"/>
      <c r="G927" s="478"/>
      <c r="H927" s="478"/>
      <c r="I927" s="478"/>
      <c r="J927" s="478"/>
      <c r="K927" s="523"/>
      <c r="L927" s="523"/>
      <c r="M927" s="478"/>
      <c r="N927" s="524"/>
      <c r="O927" s="478"/>
      <c r="P927" s="478"/>
    </row>
    <row r="928" s="457" customFormat="1" customHeight="1" spans="1:16">
      <c r="A928" s="478"/>
      <c r="B928" s="515" t="s">
        <v>3</v>
      </c>
      <c r="C928" s="478"/>
      <c r="D928" s="515"/>
      <c r="E928" s="516"/>
      <c r="F928" s="478"/>
      <c r="G928" s="478"/>
      <c r="H928" s="478"/>
      <c r="I928" s="478"/>
      <c r="J928" s="478"/>
      <c r="K928" s="523"/>
      <c r="L928" s="523"/>
      <c r="M928" s="478"/>
      <c r="N928" s="524"/>
      <c r="O928" s="478"/>
      <c r="P928" s="478"/>
    </row>
    <row r="929" s="457" customFormat="1" customHeight="1" spans="1:16">
      <c r="A929" s="478"/>
      <c r="B929" s="515" t="s">
        <v>3</v>
      </c>
      <c r="C929" s="478"/>
      <c r="D929" s="515"/>
      <c r="E929" s="516"/>
      <c r="F929" s="478"/>
      <c r="G929" s="478"/>
      <c r="H929" s="478"/>
      <c r="I929" s="478"/>
      <c r="J929" s="478"/>
      <c r="K929" s="523"/>
      <c r="L929" s="523"/>
      <c r="M929" s="478"/>
      <c r="N929" s="524"/>
      <c r="O929" s="478"/>
      <c r="P929" s="478"/>
    </row>
    <row r="930" s="457" customFormat="1" customHeight="1" spans="1:16">
      <c r="A930" s="478"/>
      <c r="B930" s="515" t="s">
        <v>3</v>
      </c>
      <c r="C930" s="478"/>
      <c r="D930" s="515"/>
      <c r="E930" s="516"/>
      <c r="F930" s="478"/>
      <c r="G930" s="478"/>
      <c r="H930" s="478"/>
      <c r="I930" s="478"/>
      <c r="J930" s="478"/>
      <c r="K930" s="523"/>
      <c r="L930" s="523"/>
      <c r="M930" s="478"/>
      <c r="N930" s="524"/>
      <c r="O930" s="478"/>
      <c r="P930" s="478"/>
    </row>
    <row r="931" s="457" customFormat="1" customHeight="1" spans="1:16">
      <c r="A931" s="478"/>
      <c r="B931" s="515" t="s">
        <v>3</v>
      </c>
      <c r="C931" s="478"/>
      <c r="D931" s="515"/>
      <c r="E931" s="516"/>
      <c r="F931" s="478"/>
      <c r="G931" s="478"/>
      <c r="H931" s="478"/>
      <c r="I931" s="478"/>
      <c r="J931" s="478"/>
      <c r="K931" s="523"/>
      <c r="L931" s="523"/>
      <c r="M931" s="478"/>
      <c r="N931" s="524"/>
      <c r="O931" s="478"/>
      <c r="P931" s="478"/>
    </row>
    <row r="932" s="457" customFormat="1" customHeight="1" spans="1:16">
      <c r="A932" s="478"/>
      <c r="B932" s="515" t="s">
        <v>3</v>
      </c>
      <c r="C932" s="478"/>
      <c r="D932" s="515"/>
      <c r="E932" s="516"/>
      <c r="F932" s="478"/>
      <c r="G932" s="478"/>
      <c r="H932" s="478"/>
      <c r="I932" s="478"/>
      <c r="J932" s="478"/>
      <c r="K932" s="523"/>
      <c r="L932" s="523"/>
      <c r="M932" s="478"/>
      <c r="N932" s="524"/>
      <c r="O932" s="478"/>
      <c r="P932" s="478"/>
    </row>
    <row r="933" s="457" customFormat="1" customHeight="1" spans="1:16">
      <c r="A933" s="478"/>
      <c r="B933" s="515" t="s">
        <v>3</v>
      </c>
      <c r="C933" s="478"/>
      <c r="D933" s="515"/>
      <c r="E933" s="516"/>
      <c r="F933" s="478"/>
      <c r="G933" s="478"/>
      <c r="H933" s="478"/>
      <c r="I933" s="478"/>
      <c r="J933" s="478"/>
      <c r="K933" s="523"/>
      <c r="L933" s="523"/>
      <c r="M933" s="478"/>
      <c r="N933" s="524"/>
      <c r="O933" s="478"/>
      <c r="P933" s="478"/>
    </row>
    <row r="934" s="457" customFormat="1" customHeight="1" spans="1:16">
      <c r="A934" s="478"/>
      <c r="B934" s="515" t="s">
        <v>3</v>
      </c>
      <c r="C934" s="478"/>
      <c r="D934" s="515"/>
      <c r="E934" s="516"/>
      <c r="F934" s="478"/>
      <c r="G934" s="478"/>
      <c r="H934" s="478"/>
      <c r="I934" s="478"/>
      <c r="J934" s="478"/>
      <c r="K934" s="523"/>
      <c r="L934" s="523"/>
      <c r="M934" s="478"/>
      <c r="N934" s="524"/>
      <c r="O934" s="478"/>
      <c r="P934" s="478"/>
    </row>
    <row r="935" s="457" customFormat="1" customHeight="1" spans="1:16">
      <c r="A935" s="478"/>
      <c r="B935" s="515" t="s">
        <v>3</v>
      </c>
      <c r="C935" s="478"/>
      <c r="D935" s="515"/>
      <c r="E935" s="516"/>
      <c r="F935" s="478"/>
      <c r="G935" s="478"/>
      <c r="H935" s="478"/>
      <c r="I935" s="478"/>
      <c r="J935" s="478"/>
      <c r="K935" s="523"/>
      <c r="L935" s="523"/>
      <c r="M935" s="478"/>
      <c r="N935" s="524"/>
      <c r="O935" s="478"/>
      <c r="P935" s="478"/>
    </row>
    <row r="936" s="457" customFormat="1" customHeight="1" spans="1:16">
      <c r="A936" s="478"/>
      <c r="B936" s="515" t="s">
        <v>3</v>
      </c>
      <c r="C936" s="478"/>
      <c r="D936" s="515"/>
      <c r="E936" s="516"/>
      <c r="F936" s="478"/>
      <c r="G936" s="478"/>
      <c r="H936" s="478"/>
      <c r="I936" s="478"/>
      <c r="J936" s="478"/>
      <c r="K936" s="523"/>
      <c r="L936" s="523"/>
      <c r="M936" s="478"/>
      <c r="N936" s="524"/>
      <c r="O936" s="478"/>
      <c r="P936" s="478"/>
    </row>
    <row r="937" s="457" customFormat="1" customHeight="1" spans="1:16">
      <c r="A937" s="478"/>
      <c r="B937" s="515" t="s">
        <v>3</v>
      </c>
      <c r="C937" s="478"/>
      <c r="D937" s="515"/>
      <c r="E937" s="516"/>
      <c r="F937" s="478"/>
      <c r="G937" s="478"/>
      <c r="H937" s="478"/>
      <c r="I937" s="478"/>
      <c r="J937" s="478"/>
      <c r="K937" s="523"/>
      <c r="L937" s="523"/>
      <c r="M937" s="478"/>
      <c r="N937" s="524"/>
      <c r="O937" s="478"/>
      <c r="P937" s="478"/>
    </row>
    <row r="938" s="457" customFormat="1" customHeight="1" spans="1:16">
      <c r="A938" s="478"/>
      <c r="B938" s="515" t="s">
        <v>3</v>
      </c>
      <c r="C938" s="478"/>
      <c r="D938" s="515"/>
      <c r="E938" s="516"/>
      <c r="F938" s="478"/>
      <c r="G938" s="478"/>
      <c r="H938" s="478"/>
      <c r="I938" s="478"/>
      <c r="J938" s="478"/>
      <c r="K938" s="523"/>
      <c r="L938" s="523"/>
      <c r="M938" s="478"/>
      <c r="N938" s="524"/>
      <c r="O938" s="478"/>
      <c r="P938" s="478"/>
    </row>
    <row r="939" s="457" customFormat="1" customHeight="1" spans="1:16">
      <c r="A939" s="478"/>
      <c r="B939" s="515" t="s">
        <v>3</v>
      </c>
      <c r="C939" s="478"/>
      <c r="D939" s="515"/>
      <c r="E939" s="516"/>
      <c r="F939" s="478"/>
      <c r="G939" s="478"/>
      <c r="H939" s="478"/>
      <c r="I939" s="478"/>
      <c r="J939" s="478"/>
      <c r="K939" s="523"/>
      <c r="L939" s="523"/>
      <c r="M939" s="478"/>
      <c r="N939" s="524"/>
      <c r="O939" s="478"/>
      <c r="P939" s="478"/>
    </row>
    <row r="940" s="457" customFormat="1" customHeight="1" spans="1:16">
      <c r="A940" s="478"/>
      <c r="B940" s="515" t="s">
        <v>3</v>
      </c>
      <c r="C940" s="478"/>
      <c r="D940" s="515"/>
      <c r="E940" s="516"/>
      <c r="F940" s="478"/>
      <c r="G940" s="478"/>
      <c r="H940" s="478"/>
      <c r="I940" s="478"/>
      <c r="J940" s="478"/>
      <c r="K940" s="523"/>
      <c r="L940" s="523"/>
      <c r="M940" s="478"/>
      <c r="N940" s="524"/>
      <c r="O940" s="478"/>
      <c r="P940" s="478"/>
    </row>
    <row r="941" s="457" customFormat="1" customHeight="1" spans="1:16">
      <c r="A941" s="478"/>
      <c r="B941" s="515" t="s">
        <v>3</v>
      </c>
      <c r="C941" s="478"/>
      <c r="D941" s="515"/>
      <c r="E941" s="516"/>
      <c r="F941" s="478"/>
      <c r="G941" s="478"/>
      <c r="H941" s="478"/>
      <c r="I941" s="478"/>
      <c r="J941" s="478"/>
      <c r="K941" s="523"/>
      <c r="L941" s="523"/>
      <c r="M941" s="478"/>
      <c r="N941" s="524"/>
      <c r="O941" s="478"/>
      <c r="P941" s="478"/>
    </row>
    <row r="942" s="457" customFormat="1" customHeight="1" spans="1:16">
      <c r="A942" s="478"/>
      <c r="B942" s="515" t="s">
        <v>3</v>
      </c>
      <c r="C942" s="478"/>
      <c r="D942" s="515"/>
      <c r="E942" s="516"/>
      <c r="F942" s="478"/>
      <c r="G942" s="478"/>
      <c r="H942" s="478"/>
      <c r="I942" s="478"/>
      <c r="J942" s="478"/>
      <c r="K942" s="523"/>
      <c r="L942" s="523"/>
      <c r="M942" s="478"/>
      <c r="N942" s="524"/>
      <c r="O942" s="478"/>
      <c r="P942" s="478"/>
    </row>
    <row r="943" s="457" customFormat="1" customHeight="1" spans="1:16">
      <c r="A943" s="478"/>
      <c r="B943" s="515" t="s">
        <v>3</v>
      </c>
      <c r="C943" s="478"/>
      <c r="D943" s="515"/>
      <c r="E943" s="516"/>
      <c r="F943" s="478"/>
      <c r="G943" s="478"/>
      <c r="H943" s="478"/>
      <c r="I943" s="478"/>
      <c r="J943" s="478"/>
      <c r="K943" s="523"/>
      <c r="L943" s="523"/>
      <c r="M943" s="478"/>
      <c r="N943" s="524"/>
      <c r="O943" s="478"/>
      <c r="P943" s="478"/>
    </row>
    <row r="944" s="457" customFormat="1" customHeight="1" spans="1:16">
      <c r="A944" s="478"/>
      <c r="B944" s="515" t="s">
        <v>3</v>
      </c>
      <c r="C944" s="478"/>
      <c r="D944" s="515"/>
      <c r="E944" s="516"/>
      <c r="F944" s="478"/>
      <c r="G944" s="478"/>
      <c r="H944" s="478"/>
      <c r="I944" s="478"/>
      <c r="J944" s="478"/>
      <c r="K944" s="523"/>
      <c r="L944" s="523"/>
      <c r="M944" s="478"/>
      <c r="N944" s="524"/>
      <c r="O944" s="478"/>
      <c r="P944" s="478"/>
    </row>
    <row r="945" s="457" customFormat="1" customHeight="1" spans="1:16">
      <c r="A945" s="478"/>
      <c r="B945" s="515" t="s">
        <v>3</v>
      </c>
      <c r="C945" s="478"/>
      <c r="D945" s="515"/>
      <c r="E945" s="516"/>
      <c r="F945" s="478"/>
      <c r="G945" s="478"/>
      <c r="H945" s="478"/>
      <c r="I945" s="478"/>
      <c r="J945" s="478"/>
      <c r="K945" s="523"/>
      <c r="L945" s="523"/>
      <c r="M945" s="478"/>
      <c r="N945" s="524"/>
      <c r="O945" s="478"/>
      <c r="P945" s="478"/>
    </row>
    <row r="946" s="457" customFormat="1" customHeight="1" spans="1:16">
      <c r="A946" s="478"/>
      <c r="B946" s="515" t="s">
        <v>3</v>
      </c>
      <c r="C946" s="478"/>
      <c r="D946" s="515"/>
      <c r="E946" s="516"/>
      <c r="F946" s="478"/>
      <c r="G946" s="478"/>
      <c r="H946" s="478"/>
      <c r="I946" s="478"/>
      <c r="J946" s="478"/>
      <c r="K946" s="523"/>
      <c r="L946" s="523"/>
      <c r="M946" s="478"/>
      <c r="N946" s="524"/>
      <c r="O946" s="478"/>
      <c r="P946" s="478"/>
    </row>
    <row r="947" s="457" customFormat="1" customHeight="1" spans="1:16">
      <c r="A947" s="478"/>
      <c r="B947" s="515" t="s">
        <v>3</v>
      </c>
      <c r="C947" s="478"/>
      <c r="D947" s="515"/>
      <c r="E947" s="516"/>
      <c r="F947" s="478"/>
      <c r="G947" s="478"/>
      <c r="H947" s="478"/>
      <c r="I947" s="478"/>
      <c r="J947" s="478"/>
      <c r="K947" s="523"/>
      <c r="L947" s="523"/>
      <c r="M947" s="478"/>
      <c r="N947" s="524"/>
      <c r="O947" s="478"/>
      <c r="P947" s="478"/>
    </row>
    <row r="948" s="457" customFormat="1" customHeight="1" spans="1:16">
      <c r="A948" s="478"/>
      <c r="B948" s="515" t="s">
        <v>3</v>
      </c>
      <c r="C948" s="478"/>
      <c r="D948" s="515"/>
      <c r="E948" s="516"/>
      <c r="F948" s="478"/>
      <c r="G948" s="478"/>
      <c r="H948" s="478"/>
      <c r="I948" s="478"/>
      <c r="J948" s="478"/>
      <c r="K948" s="523"/>
      <c r="L948" s="523"/>
      <c r="M948" s="478"/>
      <c r="N948" s="524"/>
      <c r="O948" s="478"/>
      <c r="P948" s="478"/>
    </row>
    <row r="949" s="457" customFormat="1" customHeight="1" spans="1:16">
      <c r="A949" s="478"/>
      <c r="B949" s="515" t="s">
        <v>3</v>
      </c>
      <c r="C949" s="478"/>
      <c r="D949" s="515"/>
      <c r="E949" s="516"/>
      <c r="F949" s="478"/>
      <c r="G949" s="478"/>
      <c r="H949" s="478"/>
      <c r="I949" s="478"/>
      <c r="J949" s="478"/>
      <c r="K949" s="523"/>
      <c r="L949" s="523"/>
      <c r="M949" s="478"/>
      <c r="N949" s="524"/>
      <c r="O949" s="478"/>
      <c r="P949" s="478"/>
    </row>
    <row r="950" s="457" customFormat="1" customHeight="1" spans="1:16">
      <c r="A950" s="478"/>
      <c r="B950" s="515" t="s">
        <v>3</v>
      </c>
      <c r="C950" s="478"/>
      <c r="D950" s="515"/>
      <c r="E950" s="516"/>
      <c r="F950" s="478"/>
      <c r="G950" s="478"/>
      <c r="H950" s="478"/>
      <c r="I950" s="478"/>
      <c r="J950" s="478"/>
      <c r="K950" s="523"/>
      <c r="L950" s="523"/>
      <c r="M950" s="478"/>
      <c r="N950" s="524"/>
      <c r="O950" s="478"/>
      <c r="P950" s="478"/>
    </row>
    <row r="951" s="457" customFormat="1" customHeight="1" spans="1:16">
      <c r="A951" s="478"/>
      <c r="B951" s="515" t="s">
        <v>3</v>
      </c>
      <c r="C951" s="478"/>
      <c r="D951" s="515"/>
      <c r="E951" s="516"/>
      <c r="F951" s="478"/>
      <c r="G951" s="478"/>
      <c r="H951" s="478"/>
      <c r="I951" s="478"/>
      <c r="J951" s="478"/>
      <c r="K951" s="523"/>
      <c r="L951" s="523"/>
      <c r="M951" s="478"/>
      <c r="N951" s="524"/>
      <c r="O951" s="478"/>
      <c r="P951" s="478"/>
    </row>
    <row r="952" s="457" customFormat="1" customHeight="1" spans="1:16">
      <c r="A952" s="478"/>
      <c r="B952" s="515" t="s">
        <v>3</v>
      </c>
      <c r="C952" s="478"/>
      <c r="D952" s="515"/>
      <c r="E952" s="516"/>
      <c r="F952" s="478"/>
      <c r="G952" s="478"/>
      <c r="H952" s="478"/>
      <c r="I952" s="478"/>
      <c r="J952" s="478"/>
      <c r="K952" s="523"/>
      <c r="L952" s="523"/>
      <c r="M952" s="478"/>
      <c r="N952" s="524"/>
      <c r="O952" s="478"/>
      <c r="P952" s="478"/>
    </row>
    <row r="953" s="457" customFormat="1" customHeight="1" spans="1:16">
      <c r="A953" s="478"/>
      <c r="B953" s="515" t="s">
        <v>3</v>
      </c>
      <c r="C953" s="478"/>
      <c r="D953" s="515"/>
      <c r="E953" s="516"/>
      <c r="F953" s="478"/>
      <c r="G953" s="478"/>
      <c r="H953" s="478"/>
      <c r="I953" s="478"/>
      <c r="J953" s="478"/>
      <c r="K953" s="523"/>
      <c r="L953" s="523"/>
      <c r="M953" s="478"/>
      <c r="N953" s="524"/>
      <c r="O953" s="478"/>
      <c r="P953" s="478"/>
    </row>
    <row r="954" s="457" customFormat="1" customHeight="1" spans="1:16">
      <c r="A954" s="478"/>
      <c r="B954" s="515" t="s">
        <v>3</v>
      </c>
      <c r="C954" s="478"/>
      <c r="D954" s="515"/>
      <c r="E954" s="516"/>
      <c r="F954" s="478"/>
      <c r="G954" s="478"/>
      <c r="H954" s="478"/>
      <c r="I954" s="478"/>
      <c r="J954" s="478"/>
      <c r="K954" s="523"/>
      <c r="L954" s="523"/>
      <c r="M954" s="478"/>
      <c r="N954" s="524"/>
      <c r="O954" s="478"/>
      <c r="P954" s="478"/>
    </row>
    <row r="955" s="457" customFormat="1" customHeight="1" spans="1:16">
      <c r="A955" s="478"/>
      <c r="B955" s="515" t="s">
        <v>3</v>
      </c>
      <c r="C955" s="478"/>
      <c r="D955" s="515"/>
      <c r="E955" s="516"/>
      <c r="F955" s="478"/>
      <c r="G955" s="478"/>
      <c r="H955" s="478"/>
      <c r="I955" s="478"/>
      <c r="J955" s="478"/>
      <c r="K955" s="523"/>
      <c r="L955" s="523"/>
      <c r="M955" s="478"/>
      <c r="N955" s="524"/>
      <c r="O955" s="478"/>
      <c r="P955" s="478"/>
    </row>
    <row r="956" s="457" customFormat="1" customHeight="1" spans="1:16">
      <c r="A956" s="478"/>
      <c r="B956" s="515" t="s">
        <v>3</v>
      </c>
      <c r="C956" s="478"/>
      <c r="D956" s="515"/>
      <c r="E956" s="516"/>
      <c r="F956" s="478"/>
      <c r="G956" s="478"/>
      <c r="H956" s="478"/>
      <c r="I956" s="478"/>
      <c r="J956" s="478"/>
      <c r="K956" s="523"/>
      <c r="L956" s="523"/>
      <c r="M956" s="478"/>
      <c r="N956" s="524"/>
      <c r="O956" s="478"/>
      <c r="P956" s="478"/>
    </row>
    <row r="957" s="457" customFormat="1" customHeight="1" spans="1:16">
      <c r="A957" s="478"/>
      <c r="B957" s="515" t="s">
        <v>3</v>
      </c>
      <c r="C957" s="478"/>
      <c r="D957" s="515"/>
      <c r="E957" s="516"/>
      <c r="F957" s="478"/>
      <c r="G957" s="478"/>
      <c r="H957" s="478"/>
      <c r="I957" s="478"/>
      <c r="J957" s="478"/>
      <c r="K957" s="523"/>
      <c r="L957" s="523"/>
      <c r="M957" s="478"/>
      <c r="N957" s="524"/>
      <c r="O957" s="478"/>
      <c r="P957" s="478"/>
    </row>
    <row r="958" s="457" customFormat="1" customHeight="1" spans="1:16">
      <c r="A958" s="478"/>
      <c r="B958" s="515" t="s">
        <v>3</v>
      </c>
      <c r="C958" s="478"/>
      <c r="D958" s="515"/>
      <c r="E958" s="516"/>
      <c r="F958" s="478"/>
      <c r="G958" s="478"/>
      <c r="H958" s="478"/>
      <c r="I958" s="478"/>
      <c r="J958" s="478"/>
      <c r="K958" s="523"/>
      <c r="L958" s="523"/>
      <c r="M958" s="478"/>
      <c r="N958" s="524"/>
      <c r="O958" s="478"/>
      <c r="P958" s="478"/>
    </row>
    <row r="959" s="457" customFormat="1" customHeight="1" spans="1:16">
      <c r="A959" s="478"/>
      <c r="B959" s="515" t="s">
        <v>3</v>
      </c>
      <c r="C959" s="478"/>
      <c r="D959" s="515"/>
      <c r="E959" s="516"/>
      <c r="F959" s="478"/>
      <c r="G959" s="478"/>
      <c r="H959" s="478"/>
      <c r="I959" s="478"/>
      <c r="J959" s="478"/>
      <c r="K959" s="523"/>
      <c r="L959" s="523"/>
      <c r="M959" s="478"/>
      <c r="N959" s="524"/>
      <c r="O959" s="478"/>
      <c r="P959" s="478"/>
    </row>
    <row r="960" s="457" customFormat="1" customHeight="1" spans="1:16">
      <c r="A960" s="478"/>
      <c r="B960" s="515" t="s">
        <v>3</v>
      </c>
      <c r="C960" s="478"/>
      <c r="D960" s="515"/>
      <c r="E960" s="516"/>
      <c r="F960" s="478"/>
      <c r="G960" s="478"/>
      <c r="H960" s="478"/>
      <c r="I960" s="478"/>
      <c r="J960" s="478"/>
      <c r="K960" s="523"/>
      <c r="L960" s="523"/>
      <c r="M960" s="478"/>
      <c r="N960" s="524"/>
      <c r="O960" s="478"/>
      <c r="P960" s="478"/>
    </row>
    <row r="961" s="457" customFormat="1" customHeight="1" spans="1:16">
      <c r="A961" s="478"/>
      <c r="B961" s="515" t="s">
        <v>3</v>
      </c>
      <c r="C961" s="478"/>
      <c r="D961" s="515"/>
      <c r="E961" s="516"/>
      <c r="F961" s="478"/>
      <c r="G961" s="478"/>
      <c r="H961" s="478"/>
      <c r="I961" s="478"/>
      <c r="J961" s="478"/>
      <c r="K961" s="523"/>
      <c r="L961" s="523"/>
      <c r="M961" s="478"/>
      <c r="N961" s="524"/>
      <c r="O961" s="478"/>
      <c r="P961" s="478"/>
    </row>
    <row r="962" s="457" customFormat="1" customHeight="1" spans="1:16">
      <c r="A962" s="478"/>
      <c r="B962" s="515" t="s">
        <v>3</v>
      </c>
      <c r="C962" s="478"/>
      <c r="D962" s="515"/>
      <c r="E962" s="516"/>
      <c r="F962" s="478"/>
      <c r="G962" s="478"/>
      <c r="H962" s="478"/>
      <c r="I962" s="478"/>
      <c r="J962" s="478"/>
      <c r="K962" s="523"/>
      <c r="L962" s="523"/>
      <c r="M962" s="478"/>
      <c r="N962" s="524"/>
      <c r="O962" s="478"/>
      <c r="P962" s="478"/>
    </row>
    <row r="963" s="457" customFormat="1" customHeight="1" spans="1:16">
      <c r="A963" s="478"/>
      <c r="B963" s="515" t="s">
        <v>3</v>
      </c>
      <c r="C963" s="478"/>
      <c r="D963" s="515"/>
      <c r="E963" s="516"/>
      <c r="F963" s="478"/>
      <c r="G963" s="478"/>
      <c r="H963" s="478"/>
      <c r="I963" s="478"/>
      <c r="J963" s="478"/>
      <c r="K963" s="523"/>
      <c r="L963" s="523"/>
      <c r="M963" s="478"/>
      <c r="N963" s="524"/>
      <c r="O963" s="478"/>
      <c r="P963" s="478"/>
    </row>
    <row r="964" s="457" customFormat="1" customHeight="1" spans="1:16">
      <c r="A964" s="478"/>
      <c r="B964" s="515" t="s">
        <v>3</v>
      </c>
      <c r="C964" s="478"/>
      <c r="D964" s="515"/>
      <c r="E964" s="516"/>
      <c r="F964" s="478"/>
      <c r="G964" s="478"/>
      <c r="H964" s="478"/>
      <c r="I964" s="478"/>
      <c r="J964" s="478"/>
      <c r="K964" s="523"/>
      <c r="L964" s="523"/>
      <c r="M964" s="478"/>
      <c r="N964" s="524"/>
      <c r="O964" s="478"/>
      <c r="P964" s="478"/>
    </row>
    <row r="965" s="457" customFormat="1" customHeight="1" spans="1:16">
      <c r="A965" s="478"/>
      <c r="B965" s="515" t="s">
        <v>3</v>
      </c>
      <c r="C965" s="478"/>
      <c r="D965" s="515"/>
      <c r="E965" s="516"/>
      <c r="F965" s="478"/>
      <c r="G965" s="478"/>
      <c r="H965" s="478"/>
      <c r="I965" s="478"/>
      <c r="J965" s="478"/>
      <c r="K965" s="523"/>
      <c r="L965" s="523"/>
      <c r="M965" s="478"/>
      <c r="N965" s="524"/>
      <c r="O965" s="478"/>
      <c r="P965" s="478"/>
    </row>
    <row r="966" s="457" customFormat="1" customHeight="1" spans="1:16">
      <c r="A966" s="478"/>
      <c r="B966" s="515" t="s">
        <v>3</v>
      </c>
      <c r="C966" s="478"/>
      <c r="D966" s="515"/>
      <c r="E966" s="516"/>
      <c r="F966" s="478"/>
      <c r="G966" s="478"/>
      <c r="H966" s="478"/>
      <c r="I966" s="478"/>
      <c r="J966" s="478"/>
      <c r="K966" s="523"/>
      <c r="L966" s="523"/>
      <c r="M966" s="478"/>
      <c r="N966" s="524"/>
      <c r="O966" s="478"/>
      <c r="P966" s="478"/>
    </row>
    <row r="967" s="457" customFormat="1" customHeight="1" spans="1:16">
      <c r="A967" s="478"/>
      <c r="B967" s="515" t="s">
        <v>3</v>
      </c>
      <c r="C967" s="478"/>
      <c r="D967" s="515"/>
      <c r="E967" s="516"/>
      <c r="F967" s="478"/>
      <c r="G967" s="478"/>
      <c r="H967" s="478"/>
      <c r="I967" s="478"/>
      <c r="J967" s="478"/>
      <c r="K967" s="523"/>
      <c r="L967" s="523"/>
      <c r="M967" s="478"/>
      <c r="N967" s="524"/>
      <c r="O967" s="478"/>
      <c r="P967" s="478"/>
    </row>
    <row r="968" s="457" customFormat="1" customHeight="1" spans="1:16">
      <c r="A968" s="478"/>
      <c r="B968" s="515" t="s">
        <v>3</v>
      </c>
      <c r="C968" s="478"/>
      <c r="D968" s="515"/>
      <c r="E968" s="516"/>
      <c r="F968" s="478"/>
      <c r="G968" s="478"/>
      <c r="H968" s="478"/>
      <c r="I968" s="478"/>
      <c r="J968" s="478"/>
      <c r="K968" s="523"/>
      <c r="L968" s="523"/>
      <c r="M968" s="478"/>
      <c r="N968" s="524"/>
      <c r="O968" s="478"/>
      <c r="P968" s="478"/>
    </row>
    <row r="969" s="457" customFormat="1" customHeight="1" spans="1:16">
      <c r="A969" s="478"/>
      <c r="B969" s="515" t="s">
        <v>3</v>
      </c>
      <c r="C969" s="478"/>
      <c r="D969" s="515"/>
      <c r="E969" s="516"/>
      <c r="F969" s="478"/>
      <c r="G969" s="478"/>
      <c r="H969" s="478"/>
      <c r="I969" s="478"/>
      <c r="J969" s="478"/>
      <c r="K969" s="523"/>
      <c r="L969" s="523"/>
      <c r="M969" s="478"/>
      <c r="N969" s="524"/>
      <c r="O969" s="478"/>
      <c r="P969" s="478"/>
    </row>
    <row r="970" s="457" customFormat="1" customHeight="1" spans="1:16">
      <c r="A970" s="478"/>
      <c r="B970" s="515" t="s">
        <v>3</v>
      </c>
      <c r="C970" s="478"/>
      <c r="D970" s="515"/>
      <c r="E970" s="516"/>
      <c r="F970" s="478"/>
      <c r="G970" s="478"/>
      <c r="H970" s="478"/>
      <c r="I970" s="478"/>
      <c r="J970" s="478"/>
      <c r="K970" s="523"/>
      <c r="L970" s="523"/>
      <c r="M970" s="478"/>
      <c r="N970" s="524"/>
      <c r="O970" s="478"/>
      <c r="P970" s="478"/>
    </row>
    <row r="971" s="457" customFormat="1" customHeight="1" spans="1:16">
      <c r="A971" s="478"/>
      <c r="B971" s="515" t="s">
        <v>3</v>
      </c>
      <c r="C971" s="478"/>
      <c r="D971" s="515"/>
      <c r="E971" s="516"/>
      <c r="F971" s="478"/>
      <c r="G971" s="478"/>
      <c r="H971" s="478"/>
      <c r="I971" s="478"/>
      <c r="J971" s="478"/>
      <c r="K971" s="523"/>
      <c r="L971" s="523"/>
      <c r="M971" s="478"/>
      <c r="N971" s="524"/>
      <c r="O971" s="478"/>
      <c r="P971" s="478"/>
    </row>
    <row r="972" s="457" customFormat="1" customHeight="1" spans="1:16">
      <c r="A972" s="478"/>
      <c r="B972" s="515" t="s">
        <v>3</v>
      </c>
      <c r="C972" s="478"/>
      <c r="D972" s="515"/>
      <c r="E972" s="516"/>
      <c r="F972" s="478"/>
      <c r="G972" s="478"/>
      <c r="H972" s="478"/>
      <c r="I972" s="478"/>
      <c r="J972" s="478"/>
      <c r="K972" s="523"/>
      <c r="L972" s="523"/>
      <c r="M972" s="478"/>
      <c r="N972" s="524"/>
      <c r="O972" s="478"/>
      <c r="P972" s="478"/>
    </row>
    <row r="973" s="457" customFormat="1" customHeight="1" spans="1:16">
      <c r="A973" s="478"/>
      <c r="B973" s="515" t="s">
        <v>3</v>
      </c>
      <c r="C973" s="478"/>
      <c r="D973" s="515"/>
      <c r="E973" s="516"/>
      <c r="F973" s="478"/>
      <c r="G973" s="478"/>
      <c r="H973" s="478"/>
      <c r="I973" s="478"/>
      <c r="J973" s="478"/>
      <c r="K973" s="523"/>
      <c r="L973" s="523"/>
      <c r="M973" s="478"/>
      <c r="N973" s="524"/>
      <c r="O973" s="478"/>
      <c r="P973" s="478"/>
    </row>
    <row r="974" s="457" customFormat="1" customHeight="1" spans="1:16">
      <c r="A974" s="478"/>
      <c r="B974" s="515" t="s">
        <v>3</v>
      </c>
      <c r="C974" s="478"/>
      <c r="D974" s="515"/>
      <c r="E974" s="516"/>
      <c r="F974" s="478"/>
      <c r="G974" s="478"/>
      <c r="H974" s="478"/>
      <c r="I974" s="478"/>
      <c r="J974" s="478"/>
      <c r="K974" s="523"/>
      <c r="L974" s="523"/>
      <c r="M974" s="478"/>
      <c r="N974" s="524"/>
      <c r="O974" s="478"/>
      <c r="P974" s="478"/>
    </row>
    <row r="975" s="457" customFormat="1" customHeight="1" spans="1:16">
      <c r="A975" s="478"/>
      <c r="B975" s="515" t="s">
        <v>3</v>
      </c>
      <c r="C975" s="478"/>
      <c r="D975" s="515"/>
      <c r="E975" s="516"/>
      <c r="F975" s="478"/>
      <c r="G975" s="478"/>
      <c r="H975" s="478"/>
      <c r="I975" s="478"/>
      <c r="J975" s="478"/>
      <c r="K975" s="523"/>
      <c r="L975" s="523"/>
      <c r="M975" s="478"/>
      <c r="N975" s="524"/>
      <c r="O975" s="478"/>
      <c r="P975" s="478"/>
    </row>
    <row r="976" s="457" customFormat="1" customHeight="1" spans="1:16">
      <c r="A976" s="478"/>
      <c r="B976" s="515" t="s">
        <v>3</v>
      </c>
      <c r="C976" s="478"/>
      <c r="D976" s="515"/>
      <c r="E976" s="516"/>
      <c r="F976" s="478"/>
      <c r="G976" s="478"/>
      <c r="H976" s="478"/>
      <c r="I976" s="478"/>
      <c r="J976" s="478"/>
      <c r="K976" s="523"/>
      <c r="L976" s="523"/>
      <c r="M976" s="478"/>
      <c r="N976" s="524"/>
      <c r="O976" s="478"/>
      <c r="P976" s="478"/>
    </row>
    <row r="977" s="457" customFormat="1" customHeight="1" spans="1:16">
      <c r="A977" s="478"/>
      <c r="B977" s="515" t="s">
        <v>3</v>
      </c>
      <c r="C977" s="478"/>
      <c r="D977" s="515"/>
      <c r="E977" s="516"/>
      <c r="F977" s="478"/>
      <c r="G977" s="478"/>
      <c r="H977" s="478"/>
      <c r="I977" s="478"/>
      <c r="J977" s="478"/>
      <c r="K977" s="523"/>
      <c r="L977" s="523"/>
      <c r="M977" s="478"/>
      <c r="N977" s="524"/>
      <c r="O977" s="478"/>
      <c r="P977" s="478"/>
    </row>
    <row r="978" s="457" customFormat="1" customHeight="1" spans="1:16">
      <c r="A978" s="478"/>
      <c r="B978" s="515" t="s">
        <v>3</v>
      </c>
      <c r="C978" s="478"/>
      <c r="D978" s="515"/>
      <c r="E978" s="516"/>
      <c r="F978" s="478"/>
      <c r="G978" s="478"/>
      <c r="H978" s="478"/>
      <c r="I978" s="478"/>
      <c r="J978" s="478"/>
      <c r="K978" s="523"/>
      <c r="L978" s="523"/>
      <c r="M978" s="478"/>
      <c r="N978" s="524"/>
      <c r="O978" s="478"/>
      <c r="P978" s="478"/>
    </row>
    <row r="979" s="457" customFormat="1" customHeight="1" spans="1:16">
      <c r="A979" s="478"/>
      <c r="B979" s="515" t="s">
        <v>3</v>
      </c>
      <c r="C979" s="478"/>
      <c r="D979" s="515"/>
      <c r="E979" s="516"/>
      <c r="F979" s="478"/>
      <c r="G979" s="478"/>
      <c r="H979" s="478"/>
      <c r="I979" s="478"/>
      <c r="J979" s="478"/>
      <c r="K979" s="523"/>
      <c r="L979" s="523"/>
      <c r="M979" s="478"/>
      <c r="N979" s="524"/>
      <c r="O979" s="478"/>
      <c r="P979" s="478"/>
    </row>
    <row r="980" s="457" customFormat="1" customHeight="1" spans="1:16">
      <c r="A980" s="478"/>
      <c r="B980" s="515" t="s">
        <v>3</v>
      </c>
      <c r="C980" s="478"/>
      <c r="D980" s="515"/>
      <c r="E980" s="516"/>
      <c r="F980" s="478"/>
      <c r="G980" s="478"/>
      <c r="H980" s="478"/>
      <c r="I980" s="478"/>
      <c r="J980" s="478"/>
      <c r="K980" s="523"/>
      <c r="L980" s="523"/>
      <c r="M980" s="478"/>
      <c r="N980" s="524"/>
      <c r="O980" s="478"/>
      <c r="P980" s="478"/>
    </row>
    <row r="981" s="457" customFormat="1" customHeight="1" spans="1:16">
      <c r="A981" s="478"/>
      <c r="B981" s="515" t="s">
        <v>3</v>
      </c>
      <c r="C981" s="478"/>
      <c r="D981" s="515"/>
      <c r="E981" s="516"/>
      <c r="F981" s="478"/>
      <c r="G981" s="478"/>
      <c r="H981" s="478"/>
      <c r="I981" s="478"/>
      <c r="J981" s="478"/>
      <c r="K981" s="523"/>
      <c r="L981" s="523"/>
      <c r="M981" s="478"/>
      <c r="N981" s="524"/>
      <c r="O981" s="478"/>
      <c r="P981" s="478"/>
    </row>
    <row r="982" s="457" customFormat="1" customHeight="1" spans="1:16">
      <c r="A982" s="478"/>
      <c r="B982" s="515" t="s">
        <v>3</v>
      </c>
      <c r="C982" s="478"/>
      <c r="D982" s="515"/>
      <c r="E982" s="516"/>
      <c r="F982" s="478"/>
      <c r="G982" s="478"/>
      <c r="H982" s="478"/>
      <c r="I982" s="478"/>
      <c r="J982" s="478"/>
      <c r="K982" s="523"/>
      <c r="L982" s="523"/>
      <c r="M982" s="478"/>
      <c r="N982" s="524"/>
      <c r="O982" s="478"/>
      <c r="P982" s="478"/>
    </row>
    <row r="983" s="457" customFormat="1" customHeight="1" spans="1:16">
      <c r="A983" s="478"/>
      <c r="B983" s="515" t="s">
        <v>3</v>
      </c>
      <c r="C983" s="478"/>
      <c r="D983" s="515"/>
      <c r="E983" s="516"/>
      <c r="F983" s="478"/>
      <c r="G983" s="478"/>
      <c r="H983" s="478"/>
      <c r="I983" s="478"/>
      <c r="J983" s="478"/>
      <c r="K983" s="523"/>
      <c r="L983" s="523"/>
      <c r="M983" s="478"/>
      <c r="N983" s="524"/>
      <c r="O983" s="478"/>
      <c r="P983" s="478"/>
    </row>
    <row r="984" s="457" customFormat="1" customHeight="1" spans="1:16">
      <c r="A984" s="478"/>
      <c r="B984" s="515" t="s">
        <v>3</v>
      </c>
      <c r="C984" s="478"/>
      <c r="D984" s="515"/>
      <c r="E984" s="516"/>
      <c r="F984" s="478"/>
      <c r="G984" s="478"/>
      <c r="H984" s="478"/>
      <c r="I984" s="478"/>
      <c r="J984" s="478"/>
      <c r="K984" s="523"/>
      <c r="L984" s="523"/>
      <c r="M984" s="478"/>
      <c r="N984" s="524"/>
      <c r="O984" s="478"/>
      <c r="P984" s="478"/>
    </row>
    <row r="985" s="457" customFormat="1" customHeight="1" spans="1:16">
      <c r="A985" s="478"/>
      <c r="B985" s="515" t="s">
        <v>3</v>
      </c>
      <c r="C985" s="478"/>
      <c r="D985" s="515"/>
      <c r="E985" s="516"/>
      <c r="F985" s="478"/>
      <c r="G985" s="478"/>
      <c r="H985" s="478"/>
      <c r="I985" s="478"/>
      <c r="J985" s="478"/>
      <c r="K985" s="523"/>
      <c r="L985" s="523"/>
      <c r="M985" s="478"/>
      <c r="N985" s="524"/>
      <c r="O985" s="478"/>
      <c r="P985" s="478"/>
    </row>
    <row r="986" s="457" customFormat="1" customHeight="1" spans="1:16">
      <c r="A986" s="478"/>
      <c r="B986" s="515" t="s">
        <v>3</v>
      </c>
      <c r="C986" s="478"/>
      <c r="D986" s="515"/>
      <c r="E986" s="516"/>
      <c r="F986" s="478"/>
      <c r="G986" s="478"/>
      <c r="H986" s="478"/>
      <c r="I986" s="478"/>
      <c r="J986" s="478"/>
      <c r="K986" s="523"/>
      <c r="L986" s="523"/>
      <c r="M986" s="478"/>
      <c r="N986" s="524"/>
      <c r="O986" s="478"/>
      <c r="P986" s="478"/>
    </row>
    <row r="987" s="457" customFormat="1" customHeight="1" spans="1:16">
      <c r="A987" s="478"/>
      <c r="B987" s="515" t="s">
        <v>3</v>
      </c>
      <c r="C987" s="478"/>
      <c r="D987" s="515"/>
      <c r="E987" s="516"/>
      <c r="F987" s="478"/>
      <c r="G987" s="478"/>
      <c r="H987" s="478"/>
      <c r="I987" s="478"/>
      <c r="J987" s="478"/>
      <c r="K987" s="523"/>
      <c r="L987" s="523"/>
      <c r="M987" s="478"/>
      <c r="N987" s="524"/>
      <c r="O987" s="478"/>
      <c r="P987" s="478"/>
    </row>
    <row r="988" s="457" customFormat="1" customHeight="1" spans="1:16">
      <c r="A988" s="478"/>
      <c r="B988" s="515" t="s">
        <v>3</v>
      </c>
      <c r="C988" s="478"/>
      <c r="D988" s="515"/>
      <c r="E988" s="516"/>
      <c r="F988" s="478"/>
      <c r="G988" s="478"/>
      <c r="H988" s="478"/>
      <c r="I988" s="478"/>
      <c r="J988" s="478"/>
      <c r="K988" s="523"/>
      <c r="L988" s="523"/>
      <c r="M988" s="478"/>
      <c r="N988" s="524"/>
      <c r="O988" s="478"/>
      <c r="P988" s="478"/>
    </row>
    <row r="989" s="457" customFormat="1" customHeight="1" spans="1:16">
      <c r="A989" s="478"/>
      <c r="B989" s="515" t="s">
        <v>3</v>
      </c>
      <c r="C989" s="478"/>
      <c r="D989" s="515"/>
      <c r="E989" s="516"/>
      <c r="F989" s="478"/>
      <c r="G989" s="478"/>
      <c r="H989" s="478"/>
      <c r="I989" s="478"/>
      <c r="J989" s="478"/>
      <c r="K989" s="523"/>
      <c r="L989" s="523"/>
      <c r="M989" s="478"/>
      <c r="N989" s="524"/>
      <c r="O989" s="478"/>
      <c r="P989" s="478"/>
    </row>
    <row r="990" s="457" customFormat="1" customHeight="1" spans="1:16">
      <c r="A990" s="478"/>
      <c r="B990" s="515" t="s">
        <v>3</v>
      </c>
      <c r="C990" s="478"/>
      <c r="D990" s="515"/>
      <c r="E990" s="516"/>
      <c r="F990" s="478"/>
      <c r="G990" s="478"/>
      <c r="H990" s="478"/>
      <c r="I990" s="478"/>
      <c r="J990" s="478"/>
      <c r="K990" s="523"/>
      <c r="L990" s="523"/>
      <c r="M990" s="478"/>
      <c r="N990" s="524"/>
      <c r="O990" s="478"/>
      <c r="P990" s="478"/>
    </row>
    <row r="991" s="457" customFormat="1" customHeight="1" spans="1:16">
      <c r="A991" s="478"/>
      <c r="B991" s="515" t="s">
        <v>3</v>
      </c>
      <c r="C991" s="478"/>
      <c r="D991" s="515"/>
      <c r="E991" s="516"/>
      <c r="F991" s="478"/>
      <c r="G991" s="478"/>
      <c r="H991" s="478"/>
      <c r="I991" s="478"/>
      <c r="J991" s="478"/>
      <c r="K991" s="523"/>
      <c r="L991" s="523"/>
      <c r="M991" s="478"/>
      <c r="N991" s="524"/>
      <c r="O991" s="478"/>
      <c r="P991" s="478"/>
    </row>
    <row r="992" s="457" customFormat="1" customHeight="1" spans="1:16">
      <c r="A992" s="478"/>
      <c r="B992" s="515" t="s">
        <v>3</v>
      </c>
      <c r="C992" s="478"/>
      <c r="D992" s="515"/>
      <c r="E992" s="516"/>
      <c r="F992" s="478"/>
      <c r="G992" s="478"/>
      <c r="H992" s="478"/>
      <c r="I992" s="478"/>
      <c r="J992" s="478"/>
      <c r="K992" s="523"/>
      <c r="L992" s="523"/>
      <c r="M992" s="478"/>
      <c r="N992" s="524"/>
      <c r="O992" s="478"/>
      <c r="P992" s="478"/>
    </row>
    <row r="993" s="457" customFormat="1" customHeight="1" spans="1:16">
      <c r="A993" s="478"/>
      <c r="B993" s="515" t="s">
        <v>3</v>
      </c>
      <c r="C993" s="478"/>
      <c r="D993" s="515"/>
      <c r="E993" s="516"/>
      <c r="F993" s="478"/>
      <c r="G993" s="478"/>
      <c r="H993" s="478"/>
      <c r="I993" s="478"/>
      <c r="J993" s="478"/>
      <c r="K993" s="523"/>
      <c r="L993" s="523"/>
      <c r="M993" s="478"/>
      <c r="N993" s="524"/>
      <c r="O993" s="478"/>
      <c r="P993" s="478"/>
    </row>
    <row r="994" s="457" customFormat="1" customHeight="1" spans="1:16">
      <c r="A994" s="478"/>
      <c r="B994" s="515" t="s">
        <v>3</v>
      </c>
      <c r="C994" s="478"/>
      <c r="D994" s="515"/>
      <c r="E994" s="516"/>
      <c r="F994" s="478"/>
      <c r="G994" s="478"/>
      <c r="H994" s="478"/>
      <c r="I994" s="478"/>
      <c r="J994" s="478"/>
      <c r="K994" s="523"/>
      <c r="L994" s="523"/>
      <c r="M994" s="478"/>
      <c r="N994" s="524"/>
      <c r="O994" s="478"/>
      <c r="P994" s="478"/>
    </row>
    <row r="995" s="457" customFormat="1" customHeight="1" spans="1:16">
      <c r="A995" s="478"/>
      <c r="B995" s="515" t="s">
        <v>3</v>
      </c>
      <c r="C995" s="478"/>
      <c r="D995" s="515"/>
      <c r="E995" s="516"/>
      <c r="F995" s="478"/>
      <c r="G995" s="478"/>
      <c r="H995" s="478"/>
      <c r="I995" s="478"/>
      <c r="J995" s="478"/>
      <c r="K995" s="523"/>
      <c r="L995" s="523"/>
      <c r="M995" s="478"/>
      <c r="N995" s="524"/>
      <c r="O995" s="478"/>
      <c r="P995" s="478"/>
    </row>
    <row r="996" s="457" customFormat="1" customHeight="1" spans="1:16">
      <c r="A996" s="478"/>
      <c r="B996" s="515" t="s">
        <v>3</v>
      </c>
      <c r="C996" s="478"/>
      <c r="D996" s="515"/>
      <c r="E996" s="516"/>
      <c r="F996" s="478"/>
      <c r="G996" s="478"/>
      <c r="H996" s="478"/>
      <c r="I996" s="478"/>
      <c r="J996" s="478"/>
      <c r="K996" s="523"/>
      <c r="L996" s="523"/>
      <c r="M996" s="478"/>
      <c r="N996" s="524"/>
      <c r="O996" s="478"/>
      <c r="P996" s="478"/>
    </row>
    <row r="997" s="457" customFormat="1" customHeight="1" spans="1:16">
      <c r="A997" s="478"/>
      <c r="B997" s="515" t="s">
        <v>3</v>
      </c>
      <c r="C997" s="478"/>
      <c r="D997" s="515"/>
      <c r="E997" s="516"/>
      <c r="F997" s="478"/>
      <c r="G997" s="478"/>
      <c r="H997" s="478"/>
      <c r="I997" s="478"/>
      <c r="J997" s="478"/>
      <c r="K997" s="523"/>
      <c r="L997" s="523"/>
      <c r="M997" s="478"/>
      <c r="N997" s="524"/>
      <c r="O997" s="478"/>
      <c r="P997" s="478"/>
    </row>
    <row r="998" s="457" customFormat="1" customHeight="1" spans="1:16">
      <c r="A998" s="478"/>
      <c r="B998" s="515" t="s">
        <v>3</v>
      </c>
      <c r="C998" s="478"/>
      <c r="D998" s="515"/>
      <c r="E998" s="516"/>
      <c r="F998" s="478"/>
      <c r="G998" s="478"/>
      <c r="H998" s="478"/>
      <c r="I998" s="478"/>
      <c r="J998" s="478"/>
      <c r="K998" s="523"/>
      <c r="L998" s="523"/>
      <c r="M998" s="478"/>
      <c r="N998" s="524"/>
      <c r="O998" s="478"/>
      <c r="P998" s="478"/>
    </row>
    <row r="999" s="457" customFormat="1" customHeight="1" spans="1:16">
      <c r="A999" s="478"/>
      <c r="B999" s="515" t="s">
        <v>3</v>
      </c>
      <c r="C999" s="478"/>
      <c r="D999" s="515"/>
      <c r="E999" s="516"/>
      <c r="F999" s="478"/>
      <c r="G999" s="478"/>
      <c r="H999" s="478"/>
      <c r="I999" s="478"/>
      <c r="J999" s="478"/>
      <c r="K999" s="523"/>
      <c r="L999" s="523"/>
      <c r="M999" s="478"/>
      <c r="N999" s="524"/>
      <c r="O999" s="478"/>
      <c r="P999" s="478"/>
    </row>
    <row r="1000" s="457" customFormat="1" customHeight="1" spans="1:16">
      <c r="A1000" s="478"/>
      <c r="B1000" s="515" t="s">
        <v>3</v>
      </c>
      <c r="C1000" s="478"/>
      <c r="D1000" s="515"/>
      <c r="E1000" s="516"/>
      <c r="F1000" s="478"/>
      <c r="G1000" s="478"/>
      <c r="H1000" s="478"/>
      <c r="I1000" s="478"/>
      <c r="J1000" s="478"/>
      <c r="K1000" s="523"/>
      <c r="L1000" s="523"/>
      <c r="M1000" s="478"/>
      <c r="N1000" s="524"/>
      <c r="O1000" s="478"/>
      <c r="P1000" s="478"/>
    </row>
    <row r="1001" s="457" customFormat="1" customHeight="1" spans="1:16">
      <c r="A1001" s="478"/>
      <c r="B1001" s="515" t="s">
        <v>3</v>
      </c>
      <c r="C1001" s="478"/>
      <c r="D1001" s="515"/>
      <c r="E1001" s="516"/>
      <c r="F1001" s="478"/>
      <c r="G1001" s="478"/>
      <c r="H1001" s="478"/>
      <c r="I1001" s="478"/>
      <c r="J1001" s="478"/>
      <c r="K1001" s="523"/>
      <c r="L1001" s="523"/>
      <c r="M1001" s="478"/>
      <c r="N1001" s="524"/>
      <c r="O1001" s="478"/>
      <c r="P1001" s="478"/>
    </row>
    <row r="1002" s="457" customFormat="1" customHeight="1" spans="1:16">
      <c r="A1002" s="478"/>
      <c r="B1002" s="515" t="s">
        <v>3</v>
      </c>
      <c r="C1002" s="478"/>
      <c r="D1002" s="515"/>
      <c r="E1002" s="516"/>
      <c r="F1002" s="478"/>
      <c r="G1002" s="478"/>
      <c r="H1002" s="478"/>
      <c r="I1002" s="478"/>
      <c r="J1002" s="478"/>
      <c r="K1002" s="523"/>
      <c r="L1002" s="523"/>
      <c r="M1002" s="478"/>
      <c r="N1002" s="524"/>
      <c r="O1002" s="478"/>
      <c r="P1002" s="478"/>
    </row>
    <row r="1003" s="457" customFormat="1" customHeight="1" spans="1:16">
      <c r="A1003" s="478"/>
      <c r="B1003" s="515" t="s">
        <v>3</v>
      </c>
      <c r="C1003" s="478"/>
      <c r="D1003" s="515"/>
      <c r="E1003" s="516"/>
      <c r="F1003" s="478"/>
      <c r="G1003" s="478"/>
      <c r="H1003" s="478"/>
      <c r="I1003" s="478"/>
      <c r="J1003" s="478"/>
      <c r="K1003" s="523"/>
      <c r="L1003" s="523"/>
      <c r="M1003" s="478"/>
      <c r="N1003" s="524"/>
      <c r="O1003" s="478"/>
      <c r="P1003" s="478"/>
    </row>
    <row r="1004" s="457" customFormat="1" customHeight="1" spans="1:16">
      <c r="A1004" s="478"/>
      <c r="B1004" s="515" t="s">
        <v>3</v>
      </c>
      <c r="C1004" s="478"/>
      <c r="D1004" s="515"/>
      <c r="E1004" s="516"/>
      <c r="F1004" s="478"/>
      <c r="G1004" s="478"/>
      <c r="H1004" s="478"/>
      <c r="I1004" s="478"/>
      <c r="J1004" s="478"/>
      <c r="K1004" s="523"/>
      <c r="L1004" s="523"/>
      <c r="M1004" s="478"/>
      <c r="N1004" s="524"/>
      <c r="O1004" s="478"/>
      <c r="P1004" s="478"/>
    </row>
    <row r="1005" s="457" customFormat="1" customHeight="1" spans="1:16">
      <c r="A1005" s="478"/>
      <c r="B1005" s="515" t="s">
        <v>3</v>
      </c>
      <c r="C1005" s="478"/>
      <c r="D1005" s="515"/>
      <c r="E1005" s="516"/>
      <c r="F1005" s="478"/>
      <c r="G1005" s="478"/>
      <c r="H1005" s="478"/>
      <c r="I1005" s="478"/>
      <c r="J1005" s="478"/>
      <c r="K1005" s="523"/>
      <c r="L1005" s="523"/>
      <c r="M1005" s="478"/>
      <c r="N1005" s="524"/>
      <c r="O1005" s="478"/>
      <c r="P1005" s="478"/>
    </row>
    <row r="1006" s="457" customFormat="1" customHeight="1" spans="1:16">
      <c r="A1006" s="478"/>
      <c r="B1006" s="515" t="s">
        <v>3</v>
      </c>
      <c r="C1006" s="478"/>
      <c r="D1006" s="515"/>
      <c r="E1006" s="516"/>
      <c r="F1006" s="478"/>
      <c r="G1006" s="478"/>
      <c r="H1006" s="478"/>
      <c r="I1006" s="478"/>
      <c r="J1006" s="478"/>
      <c r="K1006" s="523"/>
      <c r="L1006" s="523"/>
      <c r="M1006" s="478"/>
      <c r="N1006" s="524"/>
      <c r="O1006" s="478"/>
      <c r="P1006" s="478"/>
    </row>
    <row r="1007" s="457" customFormat="1" customHeight="1" spans="1:16">
      <c r="A1007" s="478"/>
      <c r="B1007" s="515" t="s">
        <v>3</v>
      </c>
      <c r="C1007" s="478"/>
      <c r="D1007" s="515"/>
      <c r="E1007" s="516"/>
      <c r="F1007" s="478"/>
      <c r="G1007" s="478"/>
      <c r="H1007" s="478"/>
      <c r="I1007" s="478"/>
      <c r="J1007" s="478"/>
      <c r="K1007" s="523"/>
      <c r="L1007" s="523"/>
      <c r="M1007" s="478"/>
      <c r="N1007" s="524"/>
      <c r="O1007" s="478"/>
      <c r="P1007" s="478"/>
    </row>
    <row r="1008" s="457" customFormat="1" customHeight="1" spans="1:16">
      <c r="A1008" s="478"/>
      <c r="B1008" s="515" t="s">
        <v>3</v>
      </c>
      <c r="C1008" s="478"/>
      <c r="D1008" s="515"/>
      <c r="E1008" s="516"/>
      <c r="F1008" s="478"/>
      <c r="G1008" s="478"/>
      <c r="H1008" s="478"/>
      <c r="I1008" s="478"/>
      <c r="J1008" s="478"/>
      <c r="K1008" s="523"/>
      <c r="L1008" s="523"/>
      <c r="M1008" s="478"/>
      <c r="N1008" s="524"/>
      <c r="O1008" s="478"/>
      <c r="P1008" s="478"/>
    </row>
    <row r="1009" s="457" customFormat="1" customHeight="1" spans="1:16">
      <c r="A1009" s="478"/>
      <c r="B1009" s="515" t="s">
        <v>3</v>
      </c>
      <c r="C1009" s="478"/>
      <c r="D1009" s="515"/>
      <c r="E1009" s="516"/>
      <c r="F1009" s="478"/>
      <c r="G1009" s="478"/>
      <c r="H1009" s="478"/>
      <c r="I1009" s="478"/>
      <c r="J1009" s="478"/>
      <c r="K1009" s="523"/>
      <c r="L1009" s="523"/>
      <c r="M1009" s="478"/>
      <c r="N1009" s="524"/>
      <c r="O1009" s="478"/>
      <c r="P1009" s="478"/>
    </row>
    <row r="1010" s="457" customFormat="1" customHeight="1" spans="1:16">
      <c r="A1010" s="478"/>
      <c r="B1010" s="515" t="s">
        <v>3</v>
      </c>
      <c r="C1010" s="478"/>
      <c r="D1010" s="515"/>
      <c r="E1010" s="516"/>
      <c r="F1010" s="478"/>
      <c r="G1010" s="478"/>
      <c r="H1010" s="478"/>
      <c r="I1010" s="478"/>
      <c r="J1010" s="478"/>
      <c r="K1010" s="523"/>
      <c r="L1010" s="523"/>
      <c r="M1010" s="478"/>
      <c r="N1010" s="524"/>
      <c r="O1010" s="478"/>
      <c r="P1010" s="478"/>
    </row>
    <row r="1011" s="457" customFormat="1" customHeight="1" spans="1:16">
      <c r="A1011" s="478"/>
      <c r="B1011" s="515" t="s">
        <v>3</v>
      </c>
      <c r="C1011" s="478"/>
      <c r="D1011" s="515"/>
      <c r="E1011" s="516"/>
      <c r="F1011" s="478"/>
      <c r="G1011" s="478"/>
      <c r="H1011" s="478"/>
      <c r="I1011" s="478"/>
      <c r="J1011" s="478"/>
      <c r="K1011" s="523"/>
      <c r="L1011" s="523"/>
      <c r="M1011" s="478"/>
      <c r="N1011" s="524"/>
      <c r="O1011" s="478"/>
      <c r="P1011" s="478"/>
    </row>
    <row r="1012" s="457" customFormat="1" customHeight="1" spans="1:16">
      <c r="A1012" s="478"/>
      <c r="B1012" s="515" t="s">
        <v>3</v>
      </c>
      <c r="C1012" s="478"/>
      <c r="D1012" s="515"/>
      <c r="E1012" s="516"/>
      <c r="F1012" s="478"/>
      <c r="G1012" s="478"/>
      <c r="H1012" s="478"/>
      <c r="I1012" s="478"/>
      <c r="J1012" s="478"/>
      <c r="K1012" s="523"/>
      <c r="L1012" s="523"/>
      <c r="M1012" s="478"/>
      <c r="N1012" s="524"/>
      <c r="O1012" s="478"/>
      <c r="P1012" s="478"/>
    </row>
    <row r="1013" s="457" customFormat="1" customHeight="1" spans="1:16">
      <c r="A1013" s="478"/>
      <c r="B1013" s="515" t="s">
        <v>3</v>
      </c>
      <c r="C1013" s="478"/>
      <c r="D1013" s="515"/>
      <c r="E1013" s="516"/>
      <c r="F1013" s="478"/>
      <c r="G1013" s="478"/>
      <c r="H1013" s="478"/>
      <c r="I1013" s="478"/>
      <c r="J1013" s="478"/>
      <c r="K1013" s="523"/>
      <c r="L1013" s="523"/>
      <c r="M1013" s="478"/>
      <c r="N1013" s="524"/>
      <c r="O1013" s="478"/>
      <c r="P1013" s="478"/>
    </row>
    <row r="1014" s="457" customFormat="1" customHeight="1" spans="1:16">
      <c r="A1014" s="478"/>
      <c r="B1014" s="515" t="s">
        <v>3</v>
      </c>
      <c r="C1014" s="478"/>
      <c r="D1014" s="515"/>
      <c r="E1014" s="516"/>
      <c r="F1014" s="478"/>
      <c r="G1014" s="478"/>
      <c r="H1014" s="478"/>
      <c r="I1014" s="478"/>
      <c r="J1014" s="478"/>
      <c r="K1014" s="523"/>
      <c r="L1014" s="523"/>
      <c r="M1014" s="478"/>
      <c r="N1014" s="524"/>
      <c r="O1014" s="478"/>
      <c r="P1014" s="478"/>
    </row>
    <row r="1015" s="457" customFormat="1" customHeight="1" spans="1:16">
      <c r="A1015" s="478"/>
      <c r="B1015" s="515" t="s">
        <v>3</v>
      </c>
      <c r="C1015" s="478"/>
      <c r="D1015" s="515"/>
      <c r="E1015" s="516"/>
      <c r="F1015" s="478"/>
      <c r="G1015" s="478"/>
      <c r="H1015" s="478"/>
      <c r="I1015" s="478"/>
      <c r="J1015" s="478"/>
      <c r="K1015" s="523"/>
      <c r="L1015" s="523"/>
      <c r="M1015" s="478"/>
      <c r="N1015" s="524"/>
      <c r="O1015" s="478"/>
      <c r="P1015" s="478"/>
    </row>
    <row r="1016" s="457" customFormat="1" customHeight="1" spans="1:16">
      <c r="A1016" s="478"/>
      <c r="B1016" s="515" t="s">
        <v>3</v>
      </c>
      <c r="C1016" s="478"/>
      <c r="D1016" s="515"/>
      <c r="E1016" s="516"/>
      <c r="F1016" s="478"/>
      <c r="G1016" s="478"/>
      <c r="H1016" s="478"/>
      <c r="I1016" s="478"/>
      <c r="J1016" s="478"/>
      <c r="K1016" s="523"/>
      <c r="L1016" s="523"/>
      <c r="M1016" s="478"/>
      <c r="N1016" s="524"/>
      <c r="O1016" s="478"/>
      <c r="P1016" s="478"/>
    </row>
    <row r="1017" s="457" customFormat="1" customHeight="1" spans="1:16">
      <c r="A1017" s="478"/>
      <c r="B1017" s="515" t="s">
        <v>3</v>
      </c>
      <c r="C1017" s="478"/>
      <c r="D1017" s="515"/>
      <c r="E1017" s="516"/>
      <c r="F1017" s="478"/>
      <c r="G1017" s="478"/>
      <c r="H1017" s="478"/>
      <c r="I1017" s="478"/>
      <c r="J1017" s="478"/>
      <c r="K1017" s="523"/>
      <c r="L1017" s="523"/>
      <c r="M1017" s="478"/>
      <c r="N1017" s="524"/>
      <c r="O1017" s="478"/>
      <c r="P1017" s="478"/>
    </row>
    <row r="1018" s="457" customFormat="1" customHeight="1" spans="1:16">
      <c r="A1018" s="478"/>
      <c r="B1018" s="515" t="s">
        <v>3</v>
      </c>
      <c r="C1018" s="478"/>
      <c r="D1018" s="515"/>
      <c r="E1018" s="516"/>
      <c r="F1018" s="478"/>
      <c r="G1018" s="478"/>
      <c r="H1018" s="478"/>
      <c r="I1018" s="478"/>
      <c r="J1018" s="478"/>
      <c r="K1018" s="523"/>
      <c r="L1018" s="523"/>
      <c r="M1018" s="478"/>
      <c r="N1018" s="524"/>
      <c r="O1018" s="478"/>
      <c r="P1018" s="478"/>
    </row>
    <row r="1019" s="457" customFormat="1" customHeight="1" spans="1:16">
      <c r="A1019" s="478"/>
      <c r="B1019" s="515" t="s">
        <v>3</v>
      </c>
      <c r="C1019" s="478"/>
      <c r="D1019" s="515"/>
      <c r="E1019" s="516"/>
      <c r="F1019" s="478"/>
      <c r="G1019" s="478"/>
      <c r="H1019" s="478"/>
      <c r="I1019" s="478"/>
      <c r="J1019" s="478"/>
      <c r="K1019" s="523"/>
      <c r="L1019" s="523"/>
      <c r="M1019" s="478"/>
      <c r="N1019" s="524"/>
      <c r="O1019" s="478"/>
      <c r="P1019" s="478"/>
    </row>
    <row r="1020" s="457" customFormat="1" customHeight="1" spans="1:16">
      <c r="A1020" s="478"/>
      <c r="B1020" s="515" t="s">
        <v>3</v>
      </c>
      <c r="C1020" s="478"/>
      <c r="D1020" s="515"/>
      <c r="E1020" s="516"/>
      <c r="F1020" s="478"/>
      <c r="G1020" s="478"/>
      <c r="H1020" s="478"/>
      <c r="I1020" s="478"/>
      <c r="J1020" s="478"/>
      <c r="K1020" s="523"/>
      <c r="L1020" s="523"/>
      <c r="M1020" s="478"/>
      <c r="N1020" s="524"/>
      <c r="O1020" s="478"/>
      <c r="P1020" s="478"/>
    </row>
    <row r="1021" s="457" customFormat="1" customHeight="1" spans="1:16">
      <c r="A1021" s="478"/>
      <c r="B1021" s="515" t="s">
        <v>3</v>
      </c>
      <c r="C1021" s="478"/>
      <c r="D1021" s="515"/>
      <c r="E1021" s="516"/>
      <c r="F1021" s="478"/>
      <c r="G1021" s="478"/>
      <c r="H1021" s="478"/>
      <c r="I1021" s="478"/>
      <c r="J1021" s="478"/>
      <c r="K1021" s="523"/>
      <c r="L1021" s="523"/>
      <c r="M1021" s="478"/>
      <c r="N1021" s="524"/>
      <c r="O1021" s="478"/>
      <c r="P1021" s="478"/>
    </row>
    <row r="1022" s="457" customFormat="1" customHeight="1" spans="1:16">
      <c r="A1022" s="478"/>
      <c r="B1022" s="515" t="s">
        <v>3</v>
      </c>
      <c r="C1022" s="478"/>
      <c r="D1022" s="515"/>
      <c r="E1022" s="516"/>
      <c r="F1022" s="478"/>
      <c r="G1022" s="478"/>
      <c r="H1022" s="478"/>
      <c r="I1022" s="478"/>
      <c r="J1022" s="478"/>
      <c r="K1022" s="523"/>
      <c r="L1022" s="523"/>
      <c r="M1022" s="478"/>
      <c r="N1022" s="524"/>
      <c r="O1022" s="478"/>
      <c r="P1022" s="478"/>
    </row>
    <row r="1023" s="457" customFormat="1" customHeight="1" spans="1:16">
      <c r="A1023" s="478"/>
      <c r="B1023" s="515" t="s">
        <v>3</v>
      </c>
      <c r="C1023" s="478"/>
      <c r="D1023" s="515"/>
      <c r="E1023" s="516"/>
      <c r="F1023" s="478"/>
      <c r="G1023" s="478"/>
      <c r="H1023" s="478"/>
      <c r="I1023" s="478"/>
      <c r="J1023" s="478"/>
      <c r="K1023" s="523"/>
      <c r="L1023" s="523"/>
      <c r="M1023" s="478"/>
      <c r="N1023" s="524"/>
      <c r="O1023" s="478"/>
      <c r="P1023" s="478"/>
    </row>
    <row r="1024" s="457" customFormat="1" customHeight="1" spans="1:16">
      <c r="A1024" s="478"/>
      <c r="B1024" s="515" t="s">
        <v>3</v>
      </c>
      <c r="C1024" s="478"/>
      <c r="D1024" s="515"/>
      <c r="E1024" s="516"/>
      <c r="F1024" s="478"/>
      <c r="G1024" s="478"/>
      <c r="H1024" s="478"/>
      <c r="I1024" s="478"/>
      <c r="J1024" s="478"/>
      <c r="K1024" s="523"/>
      <c r="L1024" s="523"/>
      <c r="M1024" s="478"/>
      <c r="N1024" s="524"/>
      <c r="O1024" s="478"/>
      <c r="P1024" s="478"/>
    </row>
    <row r="1025" s="457" customFormat="1" customHeight="1" spans="1:16">
      <c r="A1025" s="478"/>
      <c r="B1025" s="515" t="s">
        <v>3</v>
      </c>
      <c r="C1025" s="478"/>
      <c r="D1025" s="515"/>
      <c r="E1025" s="516"/>
      <c r="F1025" s="478"/>
      <c r="G1025" s="478"/>
      <c r="H1025" s="478"/>
      <c r="I1025" s="478"/>
      <c r="J1025" s="478"/>
      <c r="K1025" s="523"/>
      <c r="L1025" s="523"/>
      <c r="M1025" s="478"/>
      <c r="N1025" s="524"/>
      <c r="O1025" s="478"/>
      <c r="P1025" s="478"/>
    </row>
    <row r="1026" s="457" customFormat="1" customHeight="1" spans="1:16">
      <c r="A1026" s="478"/>
      <c r="B1026" s="515" t="s">
        <v>3</v>
      </c>
      <c r="C1026" s="478"/>
      <c r="D1026" s="515"/>
      <c r="E1026" s="516"/>
      <c r="F1026" s="478"/>
      <c r="G1026" s="478"/>
      <c r="H1026" s="478"/>
      <c r="I1026" s="478"/>
      <c r="J1026" s="478"/>
      <c r="K1026" s="523"/>
      <c r="L1026" s="523"/>
      <c r="M1026" s="478"/>
      <c r="N1026" s="524"/>
      <c r="O1026" s="478"/>
      <c r="P1026" s="478"/>
    </row>
    <row r="1027" s="457" customFormat="1" customHeight="1" spans="1:16">
      <c r="A1027" s="478"/>
      <c r="B1027" s="515" t="s">
        <v>3</v>
      </c>
      <c r="C1027" s="478"/>
      <c r="D1027" s="515"/>
      <c r="E1027" s="516"/>
      <c r="F1027" s="478"/>
      <c r="G1027" s="478"/>
      <c r="H1027" s="478"/>
      <c r="I1027" s="478"/>
      <c r="J1027" s="478"/>
      <c r="K1027" s="523"/>
      <c r="L1027" s="523"/>
      <c r="M1027" s="478"/>
      <c r="N1027" s="524"/>
      <c r="O1027" s="478"/>
      <c r="P1027" s="478"/>
    </row>
    <row r="1028" s="457" customFormat="1" customHeight="1" spans="1:16">
      <c r="A1028" s="478"/>
      <c r="B1028" s="515" t="s">
        <v>3</v>
      </c>
      <c r="C1028" s="478"/>
      <c r="D1028" s="515"/>
      <c r="E1028" s="516"/>
      <c r="F1028" s="478"/>
      <c r="G1028" s="478"/>
      <c r="H1028" s="478"/>
      <c r="I1028" s="478"/>
      <c r="J1028" s="478"/>
      <c r="K1028" s="523"/>
      <c r="L1028" s="523"/>
      <c r="M1028" s="478"/>
      <c r="N1028" s="524"/>
      <c r="O1028" s="478"/>
      <c r="P1028" s="478"/>
    </row>
    <row r="1029" s="457" customFormat="1" customHeight="1" spans="1:16">
      <c r="A1029" s="478"/>
      <c r="B1029" s="515" t="s">
        <v>3</v>
      </c>
      <c r="C1029" s="478"/>
      <c r="D1029" s="515"/>
      <c r="E1029" s="516"/>
      <c r="F1029" s="478"/>
      <c r="G1029" s="478"/>
      <c r="H1029" s="478"/>
      <c r="I1029" s="478"/>
      <c r="J1029" s="478"/>
      <c r="K1029" s="523"/>
      <c r="L1029" s="523"/>
      <c r="M1029" s="478"/>
      <c r="N1029" s="524"/>
      <c r="O1029" s="478"/>
      <c r="P1029" s="478"/>
    </row>
    <row r="1030" s="457" customFormat="1" customHeight="1" spans="1:16">
      <c r="A1030" s="478"/>
      <c r="B1030" s="515" t="s">
        <v>3</v>
      </c>
      <c r="C1030" s="478"/>
      <c r="D1030" s="515"/>
      <c r="E1030" s="516"/>
      <c r="F1030" s="478"/>
      <c r="G1030" s="478"/>
      <c r="H1030" s="478"/>
      <c r="I1030" s="478"/>
      <c r="J1030" s="478"/>
      <c r="K1030" s="523"/>
      <c r="L1030" s="523"/>
      <c r="M1030" s="478"/>
      <c r="N1030" s="524"/>
      <c r="O1030" s="478"/>
      <c r="P1030" s="478"/>
    </row>
    <row r="1031" s="457" customFormat="1" customHeight="1" spans="1:16">
      <c r="A1031" s="478"/>
      <c r="B1031" s="515" t="s">
        <v>3</v>
      </c>
      <c r="C1031" s="478"/>
      <c r="D1031" s="515"/>
      <c r="E1031" s="516"/>
      <c r="F1031" s="478"/>
      <c r="G1031" s="478"/>
      <c r="H1031" s="478"/>
      <c r="I1031" s="478"/>
      <c r="J1031" s="478"/>
      <c r="K1031" s="523"/>
      <c r="L1031" s="523"/>
      <c r="M1031" s="478"/>
      <c r="N1031" s="524"/>
      <c r="O1031" s="478"/>
      <c r="P1031" s="478"/>
    </row>
    <row r="1032" s="457" customFormat="1" customHeight="1" spans="1:16">
      <c r="A1032" s="478"/>
      <c r="B1032" s="515" t="s">
        <v>3</v>
      </c>
      <c r="C1032" s="478"/>
      <c r="D1032" s="515"/>
      <c r="E1032" s="516"/>
      <c r="F1032" s="478"/>
      <c r="G1032" s="478"/>
      <c r="H1032" s="478"/>
      <c r="I1032" s="478"/>
      <c r="J1032" s="478"/>
      <c r="K1032" s="523"/>
      <c r="L1032" s="523"/>
      <c r="M1032" s="478"/>
      <c r="N1032" s="524"/>
      <c r="O1032" s="478"/>
      <c r="P1032" s="478"/>
    </row>
    <row r="1033" s="457" customFormat="1" customHeight="1" spans="1:16">
      <c r="A1033" s="478"/>
      <c r="B1033" s="515" t="s">
        <v>3</v>
      </c>
      <c r="C1033" s="478"/>
      <c r="D1033" s="515"/>
      <c r="E1033" s="516"/>
      <c r="F1033" s="478"/>
      <c r="G1033" s="478"/>
      <c r="H1033" s="478"/>
      <c r="I1033" s="478"/>
      <c r="J1033" s="478"/>
      <c r="K1033" s="523"/>
      <c r="L1033" s="523"/>
      <c r="M1033" s="478"/>
      <c r="N1033" s="524"/>
      <c r="O1033" s="478"/>
      <c r="P1033" s="478"/>
    </row>
    <row r="1034" s="457" customFormat="1" customHeight="1" spans="1:16">
      <c r="A1034" s="478"/>
      <c r="B1034" s="515" t="s">
        <v>3</v>
      </c>
      <c r="C1034" s="478"/>
      <c r="D1034" s="515"/>
      <c r="E1034" s="516"/>
      <c r="F1034" s="478"/>
      <c r="G1034" s="478"/>
      <c r="H1034" s="478"/>
      <c r="I1034" s="478"/>
      <c r="J1034" s="478"/>
      <c r="K1034" s="523"/>
      <c r="L1034" s="523"/>
      <c r="M1034" s="478"/>
      <c r="N1034" s="524"/>
      <c r="O1034" s="478"/>
      <c r="P1034" s="478"/>
    </row>
    <row r="1035" s="457" customFormat="1" customHeight="1" spans="1:16">
      <c r="A1035" s="478"/>
      <c r="B1035" s="515" t="s">
        <v>3</v>
      </c>
      <c r="C1035" s="478"/>
      <c r="D1035" s="515"/>
      <c r="E1035" s="516"/>
      <c r="F1035" s="478"/>
      <c r="G1035" s="478"/>
      <c r="H1035" s="478"/>
      <c r="I1035" s="478"/>
      <c r="J1035" s="478"/>
      <c r="K1035" s="523"/>
      <c r="L1035" s="523"/>
      <c r="M1035" s="478"/>
      <c r="N1035" s="524"/>
      <c r="O1035" s="478"/>
      <c r="P1035" s="478"/>
    </row>
    <row r="1036" s="457" customFormat="1" customHeight="1" spans="1:16">
      <c r="A1036" s="478"/>
      <c r="B1036" s="515" t="s">
        <v>3</v>
      </c>
      <c r="C1036" s="478"/>
      <c r="D1036" s="515"/>
      <c r="E1036" s="516"/>
      <c r="F1036" s="478"/>
      <c r="G1036" s="478"/>
      <c r="H1036" s="478"/>
      <c r="I1036" s="478"/>
      <c r="J1036" s="478"/>
      <c r="K1036" s="523"/>
      <c r="L1036" s="523"/>
      <c r="M1036" s="478"/>
      <c r="N1036" s="524"/>
      <c r="O1036" s="478"/>
      <c r="P1036" s="478"/>
    </row>
    <row r="1037" s="457" customFormat="1" customHeight="1" spans="1:16">
      <c r="A1037" s="478"/>
      <c r="B1037" s="515" t="s">
        <v>3</v>
      </c>
      <c r="C1037" s="478"/>
      <c r="D1037" s="515"/>
      <c r="E1037" s="516"/>
      <c r="F1037" s="478"/>
      <c r="G1037" s="478"/>
      <c r="H1037" s="478"/>
      <c r="I1037" s="478"/>
      <c r="J1037" s="478"/>
      <c r="K1037" s="523"/>
      <c r="L1037" s="523"/>
      <c r="M1037" s="478"/>
      <c r="N1037" s="524"/>
      <c r="O1037" s="478"/>
      <c r="P1037" s="478"/>
    </row>
    <row r="1038" s="457" customFormat="1" customHeight="1" spans="1:16">
      <c r="A1038" s="478"/>
      <c r="B1038" s="515" t="s">
        <v>3</v>
      </c>
      <c r="C1038" s="478"/>
      <c r="D1038" s="515"/>
      <c r="E1038" s="516"/>
      <c r="F1038" s="478"/>
      <c r="G1038" s="478"/>
      <c r="H1038" s="478"/>
      <c r="I1038" s="478"/>
      <c r="J1038" s="478"/>
      <c r="K1038" s="523"/>
      <c r="L1038" s="523"/>
      <c r="M1038" s="478"/>
      <c r="N1038" s="524"/>
      <c r="O1038" s="478"/>
      <c r="P1038" s="478"/>
    </row>
    <row r="1039" s="457" customFormat="1" customHeight="1" spans="1:16">
      <c r="A1039" s="478"/>
      <c r="B1039" s="515" t="s">
        <v>3</v>
      </c>
      <c r="C1039" s="478"/>
      <c r="D1039" s="515"/>
      <c r="E1039" s="516"/>
      <c r="F1039" s="478"/>
      <c r="G1039" s="478"/>
      <c r="H1039" s="478"/>
      <c r="I1039" s="478"/>
      <c r="J1039" s="478"/>
      <c r="K1039" s="523"/>
      <c r="L1039" s="523"/>
      <c r="M1039" s="478"/>
      <c r="N1039" s="524"/>
      <c r="O1039" s="478"/>
      <c r="P1039" s="478"/>
    </row>
    <row r="1040" s="457" customFormat="1" customHeight="1" spans="1:16">
      <c r="A1040" s="478"/>
      <c r="B1040" s="515" t="s">
        <v>3</v>
      </c>
      <c r="C1040" s="478"/>
      <c r="D1040" s="515"/>
      <c r="E1040" s="516"/>
      <c r="F1040" s="478"/>
      <c r="G1040" s="478"/>
      <c r="H1040" s="478"/>
      <c r="I1040" s="478"/>
      <c r="J1040" s="478"/>
      <c r="K1040" s="523"/>
      <c r="L1040" s="523"/>
      <c r="M1040" s="478"/>
      <c r="N1040" s="524"/>
      <c r="O1040" s="478"/>
      <c r="P1040" s="478"/>
    </row>
    <row r="1041" s="457" customFormat="1" customHeight="1" spans="1:16">
      <c r="A1041" s="478"/>
      <c r="B1041" s="515" t="s">
        <v>3</v>
      </c>
      <c r="C1041" s="478"/>
      <c r="D1041" s="515"/>
      <c r="E1041" s="516"/>
      <c r="F1041" s="478"/>
      <c r="G1041" s="478"/>
      <c r="H1041" s="478"/>
      <c r="I1041" s="478"/>
      <c r="J1041" s="478"/>
      <c r="K1041" s="523"/>
      <c r="L1041" s="523"/>
      <c r="M1041" s="478"/>
      <c r="N1041" s="524"/>
      <c r="O1041" s="478"/>
      <c r="P1041" s="478"/>
    </row>
    <row r="1042" s="457" customFormat="1" customHeight="1" spans="1:16">
      <c r="A1042" s="478"/>
      <c r="B1042" s="515" t="s">
        <v>3</v>
      </c>
      <c r="C1042" s="478"/>
      <c r="D1042" s="515"/>
      <c r="E1042" s="516"/>
      <c r="F1042" s="478"/>
      <c r="G1042" s="478"/>
      <c r="H1042" s="478"/>
      <c r="I1042" s="478"/>
      <c r="J1042" s="478"/>
      <c r="K1042" s="523"/>
      <c r="L1042" s="523"/>
      <c r="M1042" s="478"/>
      <c r="N1042" s="524"/>
      <c r="O1042" s="478"/>
      <c r="P1042" s="478"/>
    </row>
    <row r="1043" s="457" customFormat="1" customHeight="1" spans="1:16">
      <c r="A1043" s="478"/>
      <c r="B1043" s="515" t="s">
        <v>3</v>
      </c>
      <c r="C1043" s="478"/>
      <c r="D1043" s="515"/>
      <c r="E1043" s="516"/>
      <c r="F1043" s="478"/>
      <c r="G1043" s="478"/>
      <c r="H1043" s="478"/>
      <c r="I1043" s="478"/>
      <c r="J1043" s="478"/>
      <c r="K1043" s="523"/>
      <c r="L1043" s="523"/>
      <c r="M1043" s="478"/>
      <c r="N1043" s="524"/>
      <c r="O1043" s="478"/>
      <c r="P1043" s="478"/>
    </row>
    <row r="1044" s="457" customFormat="1" customHeight="1" spans="1:16">
      <c r="A1044" s="478"/>
      <c r="B1044" s="515" t="s">
        <v>3</v>
      </c>
      <c r="C1044" s="478"/>
      <c r="D1044" s="515"/>
      <c r="E1044" s="516"/>
      <c r="F1044" s="478"/>
      <c r="G1044" s="478"/>
      <c r="H1044" s="478"/>
      <c r="I1044" s="478"/>
      <c r="J1044" s="478"/>
      <c r="K1044" s="523"/>
      <c r="L1044" s="523"/>
      <c r="M1044" s="478"/>
      <c r="N1044" s="524"/>
      <c r="O1044" s="478"/>
      <c r="P1044" s="478"/>
    </row>
    <row r="1045" s="457" customFormat="1" customHeight="1" spans="1:16">
      <c r="A1045" s="478"/>
      <c r="B1045" s="515" t="s">
        <v>3</v>
      </c>
      <c r="C1045" s="478"/>
      <c r="D1045" s="515"/>
      <c r="E1045" s="516"/>
      <c r="F1045" s="478"/>
      <c r="G1045" s="478"/>
      <c r="H1045" s="478"/>
      <c r="I1045" s="478"/>
      <c r="J1045" s="478"/>
      <c r="K1045" s="523"/>
      <c r="L1045" s="523"/>
      <c r="M1045" s="478"/>
      <c r="N1045" s="524"/>
      <c r="O1045" s="478"/>
      <c r="P1045" s="478"/>
    </row>
    <row r="1046" s="457" customFormat="1" customHeight="1" spans="1:16">
      <c r="A1046" s="478"/>
      <c r="B1046" s="515" t="s">
        <v>3</v>
      </c>
      <c r="C1046" s="478"/>
      <c r="D1046" s="515"/>
      <c r="E1046" s="516"/>
      <c r="F1046" s="478"/>
      <c r="G1046" s="478"/>
      <c r="H1046" s="478"/>
      <c r="I1046" s="478"/>
      <c r="J1046" s="478"/>
      <c r="K1046" s="523"/>
      <c r="L1046" s="523"/>
      <c r="M1046" s="478"/>
      <c r="N1046" s="524"/>
      <c r="O1046" s="478"/>
      <c r="P1046" s="478"/>
    </row>
    <row r="1047" s="457" customFormat="1" customHeight="1" spans="2:14">
      <c r="B1047" s="537" t="s">
        <v>3</v>
      </c>
      <c r="C1047" s="457"/>
      <c r="D1047" s="537"/>
      <c r="E1047" s="538"/>
      <c r="F1047" s="457"/>
      <c r="G1047" s="457"/>
      <c r="H1047" s="457"/>
      <c r="I1047" s="457"/>
      <c r="J1047" s="457"/>
      <c r="K1047" s="461"/>
      <c r="L1047" s="461"/>
      <c r="M1047" s="457"/>
      <c r="N1047" s="539"/>
    </row>
    <row r="1048" s="457" customFormat="1" customHeight="1" spans="2:14">
      <c r="B1048" s="537" t="s">
        <v>3</v>
      </c>
      <c r="C1048" s="457"/>
      <c r="D1048" s="537"/>
      <c r="E1048" s="538"/>
      <c r="F1048" s="457"/>
      <c r="G1048" s="457"/>
      <c r="H1048" s="457"/>
      <c r="I1048" s="457"/>
      <c r="J1048" s="457"/>
      <c r="K1048" s="461"/>
      <c r="L1048" s="461"/>
      <c r="M1048" s="457"/>
      <c r="N1048" s="539"/>
    </row>
    <row r="1049" s="457" customFormat="1" customHeight="1" spans="2:14">
      <c r="B1049" s="537" t="s">
        <v>3</v>
      </c>
      <c r="C1049" s="457"/>
      <c r="D1049" s="537"/>
      <c r="E1049" s="538"/>
      <c r="F1049" s="457"/>
      <c r="G1049" s="457"/>
      <c r="H1049" s="457"/>
      <c r="I1049" s="457"/>
      <c r="J1049" s="457"/>
      <c r="K1049" s="461"/>
      <c r="L1049" s="461"/>
      <c r="M1049" s="457"/>
      <c r="N1049" s="539"/>
    </row>
    <row r="1050" s="457" customFormat="1" customHeight="1" spans="2:14">
      <c r="B1050" s="537" t="s">
        <v>3</v>
      </c>
      <c r="C1050" s="457"/>
      <c r="D1050" s="537"/>
      <c r="E1050" s="538"/>
      <c r="F1050" s="457"/>
      <c r="G1050" s="457"/>
      <c r="H1050" s="457"/>
      <c r="I1050" s="457"/>
      <c r="J1050" s="457"/>
      <c r="K1050" s="461"/>
      <c r="L1050" s="461"/>
      <c r="M1050" s="457"/>
      <c r="N1050" s="539"/>
    </row>
    <row r="1051" s="457" customFormat="1" customHeight="1" spans="2:14">
      <c r="B1051" s="537" t="s">
        <v>3</v>
      </c>
      <c r="C1051" s="457"/>
      <c r="D1051" s="537"/>
      <c r="E1051" s="538"/>
      <c r="F1051" s="457"/>
      <c r="G1051" s="457"/>
      <c r="H1051" s="457"/>
      <c r="I1051" s="457"/>
      <c r="J1051" s="457"/>
      <c r="K1051" s="461"/>
      <c r="L1051" s="461"/>
      <c r="M1051" s="457"/>
      <c r="N1051" s="539"/>
    </row>
    <row r="1052" s="457" customFormat="1" customHeight="1" spans="2:14">
      <c r="B1052" s="537" t="s">
        <v>3</v>
      </c>
      <c r="C1052" s="457"/>
      <c r="D1052" s="537"/>
      <c r="E1052" s="538"/>
      <c r="F1052" s="457"/>
      <c r="G1052" s="457"/>
      <c r="H1052" s="457"/>
      <c r="I1052" s="457"/>
      <c r="J1052" s="457"/>
      <c r="K1052" s="461"/>
      <c r="L1052" s="461"/>
      <c r="M1052" s="457"/>
      <c r="N1052" s="539"/>
    </row>
    <row r="1053" s="457" customFormat="1" customHeight="1" spans="2:14">
      <c r="B1053" s="537" t="s">
        <v>3</v>
      </c>
      <c r="C1053" s="457"/>
      <c r="D1053" s="537"/>
      <c r="E1053" s="538"/>
      <c r="F1053" s="457"/>
      <c r="G1053" s="457"/>
      <c r="H1053" s="457"/>
      <c r="I1053" s="457"/>
      <c r="J1053" s="457"/>
      <c r="K1053" s="461"/>
      <c r="L1053" s="461"/>
      <c r="M1053" s="457"/>
      <c r="N1053" s="539"/>
    </row>
    <row r="1054" s="457" customFormat="1" customHeight="1" spans="2:14">
      <c r="B1054" s="537" t="s">
        <v>3</v>
      </c>
      <c r="C1054" s="457"/>
      <c r="D1054" s="537"/>
      <c r="E1054" s="538"/>
      <c r="F1054" s="457"/>
      <c r="G1054" s="457"/>
      <c r="H1054" s="457"/>
      <c r="I1054" s="457"/>
      <c r="J1054" s="457"/>
      <c r="K1054" s="461"/>
      <c r="L1054" s="461"/>
      <c r="M1054" s="457"/>
      <c r="N1054" s="539"/>
    </row>
    <row r="1055" s="457" customFormat="1" customHeight="1" spans="2:14">
      <c r="B1055" s="537" t="s">
        <v>3</v>
      </c>
      <c r="C1055" s="457"/>
      <c r="D1055" s="537"/>
      <c r="E1055" s="538"/>
      <c r="F1055" s="457"/>
      <c r="G1055" s="457"/>
      <c r="H1055" s="457"/>
      <c r="I1055" s="457"/>
      <c r="J1055" s="457"/>
      <c r="K1055" s="461"/>
      <c r="L1055" s="461"/>
      <c r="M1055" s="457"/>
      <c r="N1055" s="539"/>
    </row>
    <row r="1056" s="457" customFormat="1" customHeight="1" spans="2:14">
      <c r="B1056" s="537" t="s">
        <v>3</v>
      </c>
      <c r="C1056" s="457"/>
      <c r="D1056" s="537"/>
      <c r="E1056" s="538"/>
      <c r="F1056" s="457"/>
      <c r="G1056" s="457"/>
      <c r="H1056" s="457"/>
      <c r="I1056" s="457"/>
      <c r="J1056" s="457"/>
      <c r="K1056" s="461"/>
      <c r="L1056" s="461"/>
      <c r="M1056" s="457"/>
      <c r="N1056" s="539"/>
    </row>
    <row r="1057" s="457" customFormat="1" customHeight="1" spans="2:14">
      <c r="B1057" s="537" t="s">
        <v>3</v>
      </c>
      <c r="C1057" s="457"/>
      <c r="D1057" s="537"/>
      <c r="E1057" s="538"/>
      <c r="F1057" s="457"/>
      <c r="G1057" s="457"/>
      <c r="H1057" s="457"/>
      <c r="I1057" s="457"/>
      <c r="J1057" s="457"/>
      <c r="K1057" s="461"/>
      <c r="L1057" s="461"/>
      <c r="M1057" s="457"/>
      <c r="N1057" s="539"/>
    </row>
    <row r="1058" s="457" customFormat="1" customHeight="1" spans="2:14">
      <c r="B1058" s="537" t="s">
        <v>3</v>
      </c>
      <c r="C1058" s="457"/>
      <c r="D1058" s="537"/>
      <c r="E1058" s="538"/>
      <c r="F1058" s="457"/>
      <c r="G1058" s="457"/>
      <c r="H1058" s="457"/>
      <c r="I1058" s="457"/>
      <c r="J1058" s="457"/>
      <c r="K1058" s="461"/>
      <c r="L1058" s="461"/>
      <c r="M1058" s="457"/>
      <c r="N1058" s="539"/>
    </row>
    <row r="1059" s="457" customFormat="1" customHeight="1" spans="2:14">
      <c r="B1059" s="537" t="s">
        <v>3</v>
      </c>
      <c r="C1059" s="457"/>
      <c r="D1059" s="537"/>
      <c r="E1059" s="538"/>
      <c r="F1059" s="457"/>
      <c r="G1059" s="457"/>
      <c r="H1059" s="457"/>
      <c r="I1059" s="457"/>
      <c r="J1059" s="457"/>
      <c r="K1059" s="461"/>
      <c r="L1059" s="461"/>
      <c r="M1059" s="457"/>
      <c r="N1059" s="539"/>
    </row>
    <row r="1060" s="457" customFormat="1" customHeight="1" spans="2:14">
      <c r="B1060" s="537" t="s">
        <v>3</v>
      </c>
      <c r="C1060" s="457"/>
      <c r="D1060" s="537"/>
      <c r="E1060" s="538"/>
      <c r="F1060" s="457"/>
      <c r="G1060" s="457"/>
      <c r="H1060" s="457"/>
      <c r="I1060" s="457"/>
      <c r="J1060" s="457"/>
      <c r="K1060" s="461"/>
      <c r="L1060" s="461"/>
      <c r="M1060" s="457"/>
      <c r="N1060" s="539"/>
    </row>
    <row r="1061" s="457" customFormat="1" customHeight="1" spans="2:14">
      <c r="B1061" s="537" t="s">
        <v>3</v>
      </c>
      <c r="C1061" s="457"/>
      <c r="D1061" s="537"/>
      <c r="E1061" s="538"/>
      <c r="F1061" s="457"/>
      <c r="G1061" s="457"/>
      <c r="H1061" s="457"/>
      <c r="I1061" s="457"/>
      <c r="J1061" s="457"/>
      <c r="K1061" s="461"/>
      <c r="L1061" s="461"/>
      <c r="M1061" s="457"/>
      <c r="N1061" s="539"/>
    </row>
    <row r="1062" s="457" customFormat="1" customHeight="1" spans="2:14">
      <c r="B1062" s="537" t="s">
        <v>3</v>
      </c>
      <c r="C1062" s="457"/>
      <c r="D1062" s="537"/>
      <c r="E1062" s="538"/>
      <c r="F1062" s="457"/>
      <c r="G1062" s="457"/>
      <c r="H1062" s="457"/>
      <c r="I1062" s="457"/>
      <c r="J1062" s="457"/>
      <c r="K1062" s="461"/>
      <c r="L1062" s="461"/>
      <c r="M1062" s="457"/>
      <c r="N1062" s="539"/>
    </row>
    <row r="1063" s="457" customFormat="1" customHeight="1" spans="2:14">
      <c r="B1063" s="537" t="s">
        <v>3</v>
      </c>
      <c r="C1063" s="457"/>
      <c r="D1063" s="537"/>
      <c r="E1063" s="538"/>
      <c r="F1063" s="457"/>
      <c r="G1063" s="457"/>
      <c r="H1063" s="457"/>
      <c r="I1063" s="457"/>
      <c r="J1063" s="457"/>
      <c r="K1063" s="461"/>
      <c r="L1063" s="461"/>
      <c r="M1063" s="457"/>
      <c r="N1063" s="539"/>
    </row>
    <row r="1064" s="457" customFormat="1" customHeight="1" spans="2:14">
      <c r="B1064" s="537" t="s">
        <v>3</v>
      </c>
      <c r="C1064" s="457"/>
      <c r="D1064" s="537"/>
      <c r="E1064" s="538"/>
      <c r="F1064" s="457"/>
      <c r="G1064" s="457"/>
      <c r="H1064" s="457"/>
      <c r="I1064" s="457"/>
      <c r="J1064" s="457"/>
      <c r="K1064" s="461"/>
      <c r="L1064" s="461"/>
      <c r="M1064" s="457"/>
      <c r="N1064" s="539"/>
    </row>
    <row r="1065" s="457" customFormat="1" customHeight="1" spans="2:14">
      <c r="B1065" s="537" t="s">
        <v>3</v>
      </c>
      <c r="C1065" s="457"/>
      <c r="D1065" s="537"/>
      <c r="E1065" s="538"/>
      <c r="F1065" s="457"/>
      <c r="G1065" s="457"/>
      <c r="H1065" s="457"/>
      <c r="I1065" s="457"/>
      <c r="J1065" s="457"/>
      <c r="K1065" s="461"/>
      <c r="L1065" s="461"/>
      <c r="M1065" s="457"/>
      <c r="N1065" s="539"/>
    </row>
    <row r="1066" s="457" customFormat="1" customHeight="1" spans="2:14">
      <c r="B1066" s="537" t="s">
        <v>3</v>
      </c>
      <c r="C1066" s="457"/>
      <c r="D1066" s="537"/>
      <c r="E1066" s="538"/>
      <c r="F1066" s="457"/>
      <c r="G1066" s="457"/>
      <c r="H1066" s="457"/>
      <c r="I1066" s="457"/>
      <c r="J1066" s="457"/>
      <c r="K1066" s="461"/>
      <c r="L1066" s="461"/>
      <c r="M1066" s="457"/>
      <c r="N1066" s="539"/>
    </row>
    <row r="1067" s="457" customFormat="1" customHeight="1" spans="2:14">
      <c r="B1067" s="537" t="s">
        <v>3</v>
      </c>
      <c r="C1067" s="457"/>
      <c r="D1067" s="537"/>
      <c r="E1067" s="538"/>
      <c r="F1067" s="457"/>
      <c r="G1067" s="457"/>
      <c r="H1067" s="457"/>
      <c r="I1067" s="457"/>
      <c r="J1067" s="457"/>
      <c r="K1067" s="461"/>
      <c r="L1067" s="461"/>
      <c r="M1067" s="457"/>
      <c r="N1067" s="539"/>
    </row>
  </sheetData>
  <mergeCells count="18">
    <mergeCell ref="A1:C1"/>
    <mergeCell ref="A2:P2"/>
    <mergeCell ref="A3:P3"/>
    <mergeCell ref="K4:L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M4:M5"/>
    <mergeCell ref="N4:N5"/>
    <mergeCell ref="O4:O5"/>
    <mergeCell ref="P4:P5"/>
  </mergeCells>
  <dataValidations count="1">
    <dataValidation type="list" allowBlank="1" showInputMessage="1" showErrorMessage="1" sqref="E6:E355">
      <formula1>乡镇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770"/>
  <sheetViews>
    <sheetView workbookViewId="0">
      <selection activeCell="AB23" sqref="AB23"/>
    </sheetView>
  </sheetViews>
  <sheetFormatPr defaultColWidth="9" defaultRowHeight="21" customHeight="1"/>
  <cols>
    <col min="1" max="1" width="9" style="331"/>
    <col min="2" max="2" width="9" style="330"/>
    <col min="3" max="3" width="4.75" style="332" customWidth="1"/>
    <col min="4" max="4" width="13" style="333"/>
    <col min="5" max="6" width="4.75" style="331" customWidth="1"/>
    <col min="7" max="7" width="6.75" style="331" customWidth="1"/>
    <col min="8" max="8" width="10.5" style="334" customWidth="1"/>
    <col min="9" max="9" width="5.25" style="335" customWidth="1"/>
    <col min="10" max="10" width="6.75" style="330" customWidth="1"/>
    <col min="11" max="11" width="4.75" style="331" customWidth="1"/>
    <col min="12" max="12" width="7.625" style="336" customWidth="1"/>
    <col min="13" max="13" width="7.5" style="336" customWidth="1"/>
    <col min="14" max="14" width="9" style="331"/>
    <col min="15" max="15" width="5.25" style="330" customWidth="1"/>
    <col min="16" max="16" width="7.75" style="337" customWidth="1"/>
    <col min="17" max="17" width="12.875" style="330" customWidth="1"/>
    <col min="18" max="18" width="9" style="330"/>
    <col min="19" max="19" width="7.625" style="334" customWidth="1"/>
    <col min="20" max="16384" width="9" style="330"/>
  </cols>
  <sheetData>
    <row r="1" s="330" customFormat="1" customHeight="1" spans="1:19">
      <c r="A1" s="338" t="s">
        <v>0</v>
      </c>
      <c r="B1" s="338"/>
      <c r="C1" s="339"/>
      <c r="D1" s="340"/>
      <c r="E1" s="341"/>
      <c r="F1" s="341"/>
      <c r="G1" s="341"/>
      <c r="H1" s="342"/>
      <c r="I1" s="361"/>
      <c r="J1" s="135"/>
      <c r="K1" s="341"/>
      <c r="L1" s="362"/>
      <c r="M1" s="362"/>
      <c r="N1" s="341"/>
      <c r="O1" s="135"/>
      <c r="P1" s="363" t="s">
        <v>3</v>
      </c>
      <c r="Q1" s="135"/>
      <c r="R1" s="135"/>
      <c r="S1" s="334"/>
    </row>
    <row r="2" s="330" customFormat="1" customHeight="1" spans="1:19">
      <c r="A2" s="343" t="s">
        <v>1</v>
      </c>
      <c r="B2" s="343"/>
      <c r="C2" s="343"/>
      <c r="D2" s="343"/>
      <c r="E2" s="343"/>
      <c r="F2" s="343"/>
      <c r="G2" s="343"/>
      <c r="H2" s="344"/>
      <c r="I2" s="344"/>
      <c r="J2" s="343"/>
      <c r="K2" s="343"/>
      <c r="L2" s="343"/>
      <c r="M2" s="343"/>
      <c r="N2" s="343"/>
      <c r="O2" s="343"/>
      <c r="P2" s="364"/>
      <c r="Q2" s="343"/>
      <c r="R2" s="343"/>
      <c r="S2" s="334"/>
    </row>
    <row r="3" s="330" customFormat="1" customHeight="1" spans="1:19">
      <c r="A3" s="345" t="s">
        <v>13393</v>
      </c>
      <c r="B3" s="345"/>
      <c r="C3" s="345"/>
      <c r="D3" s="345"/>
      <c r="E3" s="345"/>
      <c r="F3" s="345"/>
      <c r="G3" s="345"/>
      <c r="H3" s="346"/>
      <c r="I3" s="346"/>
      <c r="J3" s="345"/>
      <c r="K3" s="345"/>
      <c r="L3" s="345"/>
      <c r="M3" s="345"/>
      <c r="N3" s="345"/>
      <c r="O3" s="345"/>
      <c r="P3" s="365"/>
      <c r="Q3" s="345"/>
      <c r="R3" s="345"/>
      <c r="S3" s="334"/>
    </row>
    <row r="4" s="330" customFormat="1" customHeight="1" spans="1:19">
      <c r="A4" s="347" t="s">
        <v>4</v>
      </c>
      <c r="B4" s="347" t="s">
        <v>5</v>
      </c>
      <c r="C4" s="348" t="s">
        <v>6</v>
      </c>
      <c r="D4" s="349" t="s">
        <v>8</v>
      </c>
      <c r="E4" s="347" t="s">
        <v>9</v>
      </c>
      <c r="F4" s="347" t="s">
        <v>10</v>
      </c>
      <c r="G4" s="347" t="s">
        <v>11</v>
      </c>
      <c r="H4" s="347" t="s">
        <v>12</v>
      </c>
      <c r="I4" s="347" t="s">
        <v>13</v>
      </c>
      <c r="J4" s="347" t="s">
        <v>14</v>
      </c>
      <c r="K4" s="347" t="s">
        <v>15</v>
      </c>
      <c r="L4" s="366" t="s">
        <v>16</v>
      </c>
      <c r="M4" s="367"/>
      <c r="N4" s="347" t="s">
        <v>18</v>
      </c>
      <c r="O4" s="237" t="s">
        <v>19</v>
      </c>
      <c r="P4" s="238" t="s">
        <v>3</v>
      </c>
      <c r="Q4" s="237" t="s">
        <v>343</v>
      </c>
      <c r="R4" s="347" t="s">
        <v>707</v>
      </c>
      <c r="S4" s="21" t="s">
        <v>344</v>
      </c>
    </row>
    <row r="5" s="330" customFormat="1" ht="12" customHeight="1" spans="1:19">
      <c r="A5" s="347"/>
      <c r="B5" s="347"/>
      <c r="C5" s="348"/>
      <c r="D5" s="349"/>
      <c r="E5" s="347"/>
      <c r="F5" s="347"/>
      <c r="G5" s="350"/>
      <c r="H5" s="347"/>
      <c r="I5" s="347"/>
      <c r="J5" s="347"/>
      <c r="K5" s="347"/>
      <c r="L5" s="368" t="s">
        <v>346</v>
      </c>
      <c r="M5" s="368" t="s">
        <v>345</v>
      </c>
      <c r="N5" s="347"/>
      <c r="O5" s="237"/>
      <c r="P5" s="369" t="s">
        <v>3</v>
      </c>
      <c r="Q5" s="237"/>
      <c r="R5" s="347"/>
      <c r="S5" s="387"/>
    </row>
    <row r="6" s="330" customFormat="1" ht="12" customHeight="1" spans="1:19">
      <c r="A6" s="351" t="s">
        <v>756</v>
      </c>
      <c r="B6" s="347"/>
      <c r="C6" s="348"/>
      <c r="D6" s="349">
        <f>D12</f>
        <v>35318.2901151676</v>
      </c>
      <c r="E6" s="347"/>
      <c r="F6" s="347"/>
      <c r="G6" s="347"/>
      <c r="H6" s="347"/>
      <c r="I6" s="347"/>
      <c r="J6" s="347"/>
      <c r="K6" s="347"/>
      <c r="L6" s="368"/>
      <c r="M6" s="368"/>
      <c r="N6" s="347"/>
      <c r="O6" s="237"/>
      <c r="P6" s="238" t="s">
        <v>3</v>
      </c>
      <c r="Q6" s="388">
        <f>Q12</f>
        <v>158932.305518254</v>
      </c>
      <c r="R6" s="347" t="s">
        <v>13394</v>
      </c>
      <c r="S6" s="389"/>
    </row>
    <row r="7" s="330" customFormat="1" ht="12" customHeight="1" spans="1:19">
      <c r="A7" s="352" t="s">
        <v>13236</v>
      </c>
      <c r="B7" s="347"/>
      <c r="C7" s="348"/>
      <c r="D7" s="349"/>
      <c r="E7" s="347"/>
      <c r="F7" s="347"/>
      <c r="G7" s="347"/>
      <c r="H7" s="347"/>
      <c r="I7" s="347"/>
      <c r="J7" s="347"/>
      <c r="K7" s="347"/>
      <c r="L7" s="368"/>
      <c r="M7" s="368"/>
      <c r="N7" s="347"/>
      <c r="O7" s="237"/>
      <c r="P7" s="238" t="s">
        <v>3</v>
      </c>
      <c r="Q7" s="388"/>
      <c r="R7" s="347"/>
      <c r="S7" s="389"/>
    </row>
    <row r="8" s="330" customFormat="1" ht="12" customHeight="1" spans="1:19">
      <c r="A8" s="353"/>
      <c r="B8" s="347"/>
      <c r="C8" s="348"/>
      <c r="D8" s="349"/>
      <c r="E8" s="347"/>
      <c r="F8" s="347"/>
      <c r="G8" s="347"/>
      <c r="H8" s="347"/>
      <c r="I8" s="347"/>
      <c r="J8" s="347"/>
      <c r="K8" s="347"/>
      <c r="L8" s="368"/>
      <c r="M8" s="368"/>
      <c r="N8" s="347"/>
      <c r="O8" s="237"/>
      <c r="P8" s="238" t="s">
        <v>3</v>
      </c>
      <c r="Q8" s="388"/>
      <c r="R8" s="347"/>
      <c r="S8" s="389"/>
    </row>
    <row r="9" s="330" customFormat="1" ht="12" customHeight="1" spans="1:19">
      <c r="A9" s="353"/>
      <c r="B9" s="347"/>
      <c r="C9" s="348"/>
      <c r="D9" s="349"/>
      <c r="E9" s="347"/>
      <c r="F9" s="347"/>
      <c r="G9" s="347"/>
      <c r="H9" s="347"/>
      <c r="I9" s="347"/>
      <c r="J9" s="347"/>
      <c r="K9" s="347"/>
      <c r="L9" s="368"/>
      <c r="M9" s="368"/>
      <c r="N9" s="347"/>
      <c r="O9" s="237"/>
      <c r="P9" s="238" t="s">
        <v>3</v>
      </c>
      <c r="Q9" s="388"/>
      <c r="R9" s="347"/>
      <c r="S9" s="389"/>
    </row>
    <row r="10" s="331" customFormat="1" ht="12" customHeight="1" spans="1:19">
      <c r="A10" s="352" t="s">
        <v>1288</v>
      </c>
      <c r="B10" s="347"/>
      <c r="C10" s="348"/>
      <c r="D10" s="349"/>
      <c r="E10" s="347"/>
      <c r="F10" s="347"/>
      <c r="G10" s="347"/>
      <c r="H10" s="347"/>
      <c r="I10" s="347"/>
      <c r="J10" s="347"/>
      <c r="K10" s="347"/>
      <c r="L10" s="368"/>
      <c r="M10" s="368"/>
      <c r="N10" s="347"/>
      <c r="O10" s="237"/>
      <c r="P10" s="238" t="s">
        <v>3</v>
      </c>
      <c r="Q10" s="388"/>
      <c r="R10" s="347"/>
      <c r="S10" s="387"/>
    </row>
    <row r="11" s="331" customFormat="1" ht="12" customHeight="1" spans="1:19">
      <c r="A11" s="353"/>
      <c r="B11" s="347"/>
      <c r="C11" s="348"/>
      <c r="D11" s="349"/>
      <c r="E11" s="347"/>
      <c r="F11" s="347"/>
      <c r="G11" s="347"/>
      <c r="H11" s="347"/>
      <c r="I11" s="347"/>
      <c r="J11" s="347"/>
      <c r="K11" s="347"/>
      <c r="L11" s="368"/>
      <c r="M11" s="368"/>
      <c r="N11" s="347"/>
      <c r="O11" s="237"/>
      <c r="P11" s="238" t="s">
        <v>3</v>
      </c>
      <c r="Q11" s="388"/>
      <c r="R11" s="347"/>
      <c r="S11" s="387"/>
    </row>
    <row r="12" s="330" customFormat="1" ht="12" customHeight="1" spans="1:19">
      <c r="A12" s="352" t="s">
        <v>1289</v>
      </c>
      <c r="B12" s="347"/>
      <c r="C12" s="348"/>
      <c r="D12" s="349">
        <f>D13+D14+D15+D16+D17+D18</f>
        <v>35318.2901151676</v>
      </c>
      <c r="E12" s="347"/>
      <c r="F12" s="347"/>
      <c r="G12" s="347"/>
      <c r="H12" s="347"/>
      <c r="I12" s="347"/>
      <c r="J12" s="347"/>
      <c r="K12" s="347"/>
      <c r="L12" s="368"/>
      <c r="M12" s="368"/>
      <c r="N12" s="347"/>
      <c r="O12" s="237"/>
      <c r="P12" s="238" t="s">
        <v>3</v>
      </c>
      <c r="Q12" s="388">
        <f>Q13+Q14+Q15+Q16+Q17+Q18</f>
        <v>158932.305518254</v>
      </c>
      <c r="R12" s="347"/>
      <c r="S12" s="389"/>
    </row>
    <row r="13" s="330" customFormat="1" ht="12" customHeight="1" spans="1:19">
      <c r="A13" s="353" t="s">
        <v>261</v>
      </c>
      <c r="B13" s="347"/>
      <c r="C13" s="348"/>
      <c r="D13" s="354">
        <f>SUM(D19:D105)</f>
        <v>4273.54781238464</v>
      </c>
      <c r="E13" s="355"/>
      <c r="F13" s="208"/>
      <c r="G13" s="208"/>
      <c r="H13" s="208"/>
      <c r="I13" s="208"/>
      <c r="J13" s="208"/>
      <c r="K13" s="208"/>
      <c r="L13" s="370"/>
      <c r="M13" s="370"/>
      <c r="N13" s="208"/>
      <c r="O13" s="305"/>
      <c r="P13" s="371" t="s">
        <v>3</v>
      </c>
      <c r="Q13" s="390">
        <f t="shared" ref="Q13:Q76" si="0">D13*4.5</f>
        <v>19230.9651557309</v>
      </c>
      <c r="R13" s="347"/>
      <c r="S13" s="389"/>
    </row>
    <row r="14" s="330" customFormat="1" ht="12" customHeight="1" spans="1:19">
      <c r="A14" s="353" t="s">
        <v>138</v>
      </c>
      <c r="B14" s="347"/>
      <c r="C14" s="348"/>
      <c r="D14" s="354">
        <f>SUM(D106:D139)</f>
        <v>1038.77573739875</v>
      </c>
      <c r="E14" s="355"/>
      <c r="F14" s="208"/>
      <c r="G14" s="208"/>
      <c r="H14" s="208"/>
      <c r="I14" s="208"/>
      <c r="J14" s="208"/>
      <c r="K14" s="208"/>
      <c r="L14" s="370"/>
      <c r="M14" s="370"/>
      <c r="N14" s="208"/>
      <c r="O14" s="305"/>
      <c r="P14" s="371" t="s">
        <v>3</v>
      </c>
      <c r="Q14" s="390">
        <f t="shared" si="0"/>
        <v>4674.49081829437</v>
      </c>
      <c r="R14" s="347"/>
      <c r="S14" s="389"/>
    </row>
    <row r="15" s="330" customFormat="1" ht="12" customHeight="1" spans="1:19">
      <c r="A15" s="353" t="s">
        <v>13395</v>
      </c>
      <c r="B15" s="347"/>
      <c r="C15" s="348"/>
      <c r="D15" s="354">
        <f>SUM(D140:D292)</f>
        <v>6792.45895502219</v>
      </c>
      <c r="E15" s="355"/>
      <c r="F15" s="208"/>
      <c r="G15" s="208"/>
      <c r="H15" s="208"/>
      <c r="I15" s="208"/>
      <c r="J15" s="356"/>
      <c r="K15" s="208"/>
      <c r="L15" s="370"/>
      <c r="M15" s="370"/>
      <c r="N15" s="208"/>
      <c r="O15" s="305"/>
      <c r="P15" s="371" t="s">
        <v>3</v>
      </c>
      <c r="Q15" s="390">
        <f t="shared" si="0"/>
        <v>30566.0652975999</v>
      </c>
      <c r="R15" s="347"/>
      <c r="S15" s="389"/>
    </row>
    <row r="16" s="330" customFormat="1" ht="12" customHeight="1" spans="1:19">
      <c r="A16" s="353" t="s">
        <v>13396</v>
      </c>
      <c r="B16" s="347"/>
      <c r="C16" s="348"/>
      <c r="D16" s="354">
        <f>SUM(D293:D541)</f>
        <v>12995.0048445078</v>
      </c>
      <c r="E16" s="355"/>
      <c r="F16" s="208"/>
      <c r="G16" s="208"/>
      <c r="H16" s="208"/>
      <c r="I16" s="208"/>
      <c r="J16" s="356"/>
      <c r="K16" s="208"/>
      <c r="L16" s="370"/>
      <c r="M16" s="370"/>
      <c r="N16" s="208"/>
      <c r="O16" s="305"/>
      <c r="P16" s="371" t="s">
        <v>3</v>
      </c>
      <c r="Q16" s="390">
        <f t="shared" si="0"/>
        <v>58477.5218002852</v>
      </c>
      <c r="R16" s="347"/>
      <c r="S16" s="389"/>
    </row>
    <row r="17" s="330" customFormat="1" ht="12" customHeight="1" spans="1:19">
      <c r="A17" s="353" t="s">
        <v>314</v>
      </c>
      <c r="B17" s="347"/>
      <c r="C17" s="348"/>
      <c r="D17" s="354">
        <f>SUM(D542:D696)</f>
        <v>7113.38828802688</v>
      </c>
      <c r="E17" s="355"/>
      <c r="F17" s="208"/>
      <c r="G17" s="208"/>
      <c r="H17" s="356"/>
      <c r="I17" s="208"/>
      <c r="J17" s="356"/>
      <c r="K17" s="208"/>
      <c r="L17" s="370"/>
      <c r="M17" s="370"/>
      <c r="N17" s="208"/>
      <c r="O17" s="305"/>
      <c r="P17" s="371" t="s">
        <v>3</v>
      </c>
      <c r="Q17" s="390">
        <f t="shared" si="0"/>
        <v>32010.247296121</v>
      </c>
      <c r="R17" s="347"/>
      <c r="S17" s="389"/>
    </row>
    <row r="18" s="330" customFormat="1" ht="12" customHeight="1" spans="1:19">
      <c r="A18" s="353" t="s">
        <v>320</v>
      </c>
      <c r="B18" s="347"/>
      <c r="C18" s="348"/>
      <c r="D18" s="354">
        <f>SUM(D697:D770)</f>
        <v>3105.1144778273</v>
      </c>
      <c r="E18" s="355"/>
      <c r="F18" s="208"/>
      <c r="G18" s="208"/>
      <c r="H18" s="208"/>
      <c r="I18" s="208"/>
      <c r="J18" s="208"/>
      <c r="K18" s="208"/>
      <c r="L18" s="370"/>
      <c r="M18" s="370"/>
      <c r="N18" s="208"/>
      <c r="O18" s="305"/>
      <c r="P18" s="371" t="s">
        <v>3</v>
      </c>
      <c r="Q18" s="390">
        <f t="shared" si="0"/>
        <v>13973.0151502228</v>
      </c>
      <c r="R18" s="347"/>
      <c r="S18" s="389"/>
    </row>
    <row r="19" s="330" customFormat="1" spans="1:20">
      <c r="A19" s="210" t="s">
        <v>137</v>
      </c>
      <c r="B19" s="357" t="s">
        <v>261</v>
      </c>
      <c r="C19" s="358">
        <v>2596</v>
      </c>
      <c r="D19" s="359">
        <v>101.472664634</v>
      </c>
      <c r="E19" s="357" t="s">
        <v>714</v>
      </c>
      <c r="F19" s="357" t="s">
        <v>1075</v>
      </c>
      <c r="G19" s="357" t="s">
        <v>716</v>
      </c>
      <c r="H19" s="360" t="s">
        <v>92</v>
      </c>
      <c r="I19" s="372" t="s">
        <v>28</v>
      </c>
      <c r="J19" s="360" t="s">
        <v>310</v>
      </c>
      <c r="K19" s="357"/>
      <c r="L19" s="308">
        <v>4665668.18187</v>
      </c>
      <c r="M19" s="308">
        <v>40425290.2111999</v>
      </c>
      <c r="N19" s="210" t="s">
        <v>147</v>
      </c>
      <c r="O19" s="373" t="s">
        <v>13397</v>
      </c>
      <c r="P19" s="374" t="s">
        <v>13398</v>
      </c>
      <c r="Q19" s="391">
        <f t="shared" si="0"/>
        <v>456.626990853</v>
      </c>
      <c r="R19" s="391"/>
      <c r="S19" s="389"/>
      <c r="T19" s="392"/>
    </row>
    <row r="20" s="330" customFormat="1" customHeight="1" spans="1:19">
      <c r="A20" s="210" t="s">
        <v>137</v>
      </c>
      <c r="B20" s="357" t="s">
        <v>261</v>
      </c>
      <c r="C20" s="358">
        <v>2605</v>
      </c>
      <c r="D20" s="359">
        <v>224.722080143999</v>
      </c>
      <c r="E20" s="357" t="s">
        <v>714</v>
      </c>
      <c r="F20" s="357" t="s">
        <v>1075</v>
      </c>
      <c r="G20" s="357" t="s">
        <v>716</v>
      </c>
      <c r="H20" s="360" t="s">
        <v>92</v>
      </c>
      <c r="I20" s="372" t="s">
        <v>28</v>
      </c>
      <c r="J20" s="360" t="s">
        <v>310</v>
      </c>
      <c r="K20" s="357"/>
      <c r="L20" s="308">
        <v>4665492.57158</v>
      </c>
      <c r="M20" s="308">
        <v>40424578.9987</v>
      </c>
      <c r="N20" s="210" t="s">
        <v>147</v>
      </c>
      <c r="O20" s="373" t="s">
        <v>13397</v>
      </c>
      <c r="P20" s="374" t="s">
        <v>13398</v>
      </c>
      <c r="Q20" s="391">
        <f t="shared" si="0"/>
        <v>1011.249360648</v>
      </c>
      <c r="R20" s="393"/>
      <c r="S20" s="389"/>
    </row>
    <row r="21" s="330" customFormat="1" customHeight="1" spans="1:19">
      <c r="A21" s="210" t="s">
        <v>137</v>
      </c>
      <c r="B21" s="357" t="s">
        <v>261</v>
      </c>
      <c r="C21" s="358">
        <v>2595</v>
      </c>
      <c r="D21" s="359">
        <v>229.851715549999</v>
      </c>
      <c r="E21" s="357" t="s">
        <v>714</v>
      </c>
      <c r="F21" s="357" t="s">
        <v>1075</v>
      </c>
      <c r="G21" s="357" t="s">
        <v>716</v>
      </c>
      <c r="H21" s="360" t="s">
        <v>92</v>
      </c>
      <c r="I21" s="372" t="s">
        <v>28</v>
      </c>
      <c r="J21" s="360" t="s">
        <v>310</v>
      </c>
      <c r="K21" s="372"/>
      <c r="L21" s="308">
        <v>4665702.5743</v>
      </c>
      <c r="M21" s="308">
        <v>40424933.2679999</v>
      </c>
      <c r="N21" s="210" t="s">
        <v>147</v>
      </c>
      <c r="O21" s="373" t="s">
        <v>13397</v>
      </c>
      <c r="P21" s="374" t="s">
        <v>13398</v>
      </c>
      <c r="Q21" s="391">
        <f t="shared" si="0"/>
        <v>1034.332719975</v>
      </c>
      <c r="R21" s="393"/>
      <c r="S21" s="389"/>
    </row>
    <row r="22" s="330" customFormat="1" customHeight="1" spans="1:19">
      <c r="A22" s="210" t="s">
        <v>137</v>
      </c>
      <c r="B22" s="357" t="s">
        <v>261</v>
      </c>
      <c r="C22" s="358">
        <v>2582</v>
      </c>
      <c r="D22" s="359">
        <v>47.0585142739</v>
      </c>
      <c r="E22" s="357" t="s">
        <v>714</v>
      </c>
      <c r="F22" s="357" t="s">
        <v>1075</v>
      </c>
      <c r="G22" s="357" t="s">
        <v>716</v>
      </c>
      <c r="H22" s="360" t="s">
        <v>92</v>
      </c>
      <c r="I22" s="372" t="s">
        <v>28</v>
      </c>
      <c r="J22" s="360" t="s">
        <v>310</v>
      </c>
      <c r="K22" s="372"/>
      <c r="L22" s="308">
        <v>4665892.58992999</v>
      </c>
      <c r="M22" s="308">
        <v>40425090.4086999</v>
      </c>
      <c r="N22" s="210" t="s">
        <v>147</v>
      </c>
      <c r="O22" s="373" t="s">
        <v>13397</v>
      </c>
      <c r="P22" s="374" t="s">
        <v>13398</v>
      </c>
      <c r="Q22" s="391">
        <f t="shared" si="0"/>
        <v>211.76331423255</v>
      </c>
      <c r="R22" s="393"/>
      <c r="S22" s="389"/>
    </row>
    <row r="23" s="330" customFormat="1" customHeight="1" spans="1:19">
      <c r="A23" s="210" t="s">
        <v>137</v>
      </c>
      <c r="B23" s="357" t="s">
        <v>261</v>
      </c>
      <c r="C23" s="358">
        <v>1699</v>
      </c>
      <c r="D23" s="359">
        <v>6.3857</v>
      </c>
      <c r="E23" s="357" t="s">
        <v>714</v>
      </c>
      <c r="F23" s="357" t="s">
        <v>1075</v>
      </c>
      <c r="G23" s="357" t="s">
        <v>716</v>
      </c>
      <c r="H23" s="360" t="s">
        <v>92</v>
      </c>
      <c r="I23" s="375" t="s">
        <v>28</v>
      </c>
      <c r="J23" s="360" t="s">
        <v>58</v>
      </c>
      <c r="K23" s="376"/>
      <c r="L23" s="308">
        <v>4668331.71000999</v>
      </c>
      <c r="M23" s="308">
        <v>40429187.4768999</v>
      </c>
      <c r="N23" s="210" t="s">
        <v>147</v>
      </c>
      <c r="O23" s="373" t="s">
        <v>13397</v>
      </c>
      <c r="P23" s="374" t="s">
        <v>13398</v>
      </c>
      <c r="Q23" s="391">
        <f t="shared" si="0"/>
        <v>28.73565</v>
      </c>
      <c r="R23" s="393"/>
      <c r="S23" s="389"/>
    </row>
    <row r="24" s="330" customFormat="1" customHeight="1" spans="1:19">
      <c r="A24" s="210" t="s">
        <v>137</v>
      </c>
      <c r="B24" s="357" t="s">
        <v>261</v>
      </c>
      <c r="C24" s="358">
        <v>2583</v>
      </c>
      <c r="D24" s="359">
        <v>79.5824534885999</v>
      </c>
      <c r="E24" s="357" t="s">
        <v>714</v>
      </c>
      <c r="F24" s="357" t="s">
        <v>1075</v>
      </c>
      <c r="G24" s="357" t="s">
        <v>716</v>
      </c>
      <c r="H24" s="360" t="s">
        <v>92</v>
      </c>
      <c r="I24" s="375" t="s">
        <v>28</v>
      </c>
      <c r="J24" s="360" t="s">
        <v>310</v>
      </c>
      <c r="K24" s="376"/>
      <c r="L24" s="308">
        <v>4665870.83072</v>
      </c>
      <c r="M24" s="308">
        <v>40425399.0547999</v>
      </c>
      <c r="N24" s="210" t="s">
        <v>147</v>
      </c>
      <c r="O24" s="373" t="s">
        <v>13397</v>
      </c>
      <c r="P24" s="374" t="s">
        <v>13398</v>
      </c>
      <c r="Q24" s="391">
        <f t="shared" si="0"/>
        <v>358.1210406987</v>
      </c>
      <c r="R24" s="393"/>
      <c r="S24" s="389"/>
    </row>
    <row r="25" s="330" customFormat="1" customHeight="1" spans="1:19">
      <c r="A25" s="210" t="s">
        <v>137</v>
      </c>
      <c r="B25" s="357" t="s">
        <v>261</v>
      </c>
      <c r="C25" s="358">
        <v>2459</v>
      </c>
      <c r="D25" s="359">
        <v>0.421869173943</v>
      </c>
      <c r="E25" s="357" t="s">
        <v>714</v>
      </c>
      <c r="F25" s="357" t="s">
        <v>1075</v>
      </c>
      <c r="G25" s="357" t="s">
        <v>716</v>
      </c>
      <c r="H25" s="360" t="s">
        <v>92</v>
      </c>
      <c r="I25" s="375" t="s">
        <v>28</v>
      </c>
      <c r="J25" s="360" t="s">
        <v>310</v>
      </c>
      <c r="K25" s="376"/>
      <c r="L25" s="308">
        <v>4666739.77472</v>
      </c>
      <c r="M25" s="308">
        <v>40425660.7303</v>
      </c>
      <c r="N25" s="210" t="s">
        <v>147</v>
      </c>
      <c r="O25" s="373" t="s">
        <v>13397</v>
      </c>
      <c r="P25" s="374" t="s">
        <v>13398</v>
      </c>
      <c r="Q25" s="391">
        <f t="shared" si="0"/>
        <v>1.8984112827435</v>
      </c>
      <c r="R25" s="394"/>
      <c r="S25" s="389"/>
    </row>
    <row r="26" s="330" customFormat="1" customHeight="1" spans="1:19">
      <c r="A26" s="210" t="s">
        <v>137</v>
      </c>
      <c r="B26" s="357" t="s">
        <v>261</v>
      </c>
      <c r="C26" s="358">
        <v>2419</v>
      </c>
      <c r="D26" s="359">
        <v>1.03622801369</v>
      </c>
      <c r="E26" s="357" t="s">
        <v>714</v>
      </c>
      <c r="F26" s="357" t="s">
        <v>1075</v>
      </c>
      <c r="G26" s="357" t="s">
        <v>716</v>
      </c>
      <c r="H26" s="360" t="s">
        <v>48</v>
      </c>
      <c r="I26" s="375" t="s">
        <v>28</v>
      </c>
      <c r="J26" s="360" t="s">
        <v>58</v>
      </c>
      <c r="K26" s="376"/>
      <c r="L26" s="308">
        <v>4666757.95772999</v>
      </c>
      <c r="M26" s="308">
        <v>40425681.9862999</v>
      </c>
      <c r="N26" s="210" t="s">
        <v>147</v>
      </c>
      <c r="O26" s="373" t="s">
        <v>13397</v>
      </c>
      <c r="P26" s="374" t="s">
        <v>13398</v>
      </c>
      <c r="Q26" s="391">
        <f t="shared" si="0"/>
        <v>4.663026061605</v>
      </c>
      <c r="R26" s="394"/>
      <c r="S26" s="389"/>
    </row>
    <row r="27" s="330" customFormat="1" customHeight="1" spans="1:19">
      <c r="A27" s="210" t="s">
        <v>137</v>
      </c>
      <c r="B27" s="357" t="s">
        <v>261</v>
      </c>
      <c r="C27" s="358">
        <v>1595</v>
      </c>
      <c r="D27" s="359">
        <v>25.12850714</v>
      </c>
      <c r="E27" s="357" t="s">
        <v>714</v>
      </c>
      <c r="F27" s="357" t="s">
        <v>1075</v>
      </c>
      <c r="G27" s="357" t="s">
        <v>716</v>
      </c>
      <c r="H27" s="360" t="s">
        <v>367</v>
      </c>
      <c r="I27" s="375" t="s">
        <v>28</v>
      </c>
      <c r="J27" s="360" t="s">
        <v>327</v>
      </c>
      <c r="K27" s="376"/>
      <c r="L27" s="308">
        <v>4668532.51444</v>
      </c>
      <c r="M27" s="308">
        <v>40428285.5641999</v>
      </c>
      <c r="N27" s="210" t="s">
        <v>147</v>
      </c>
      <c r="O27" s="373" t="s">
        <v>13397</v>
      </c>
      <c r="P27" s="374" t="s">
        <v>13398</v>
      </c>
      <c r="Q27" s="391">
        <f t="shared" si="0"/>
        <v>113.07828213</v>
      </c>
      <c r="R27" s="394"/>
      <c r="S27" s="389"/>
    </row>
    <row r="28" s="330" customFormat="1" customHeight="1" spans="1:19">
      <c r="A28" s="210" t="s">
        <v>137</v>
      </c>
      <c r="B28" s="357" t="s">
        <v>261</v>
      </c>
      <c r="C28" s="358">
        <v>2594</v>
      </c>
      <c r="D28" s="359">
        <v>14.4344977492</v>
      </c>
      <c r="E28" s="357" t="s">
        <v>714</v>
      </c>
      <c r="F28" s="357" t="s">
        <v>1075</v>
      </c>
      <c r="G28" s="357" t="s">
        <v>716</v>
      </c>
      <c r="H28" s="360" t="s">
        <v>1101</v>
      </c>
      <c r="I28" s="377" t="s">
        <v>28</v>
      </c>
      <c r="J28" s="360" t="s">
        <v>310</v>
      </c>
      <c r="K28" s="378"/>
      <c r="L28" s="308">
        <v>4665706.95426</v>
      </c>
      <c r="M28" s="308">
        <v>40424427.4377999</v>
      </c>
      <c r="N28" s="210" t="s">
        <v>147</v>
      </c>
      <c r="O28" s="373" t="s">
        <v>13397</v>
      </c>
      <c r="P28" s="374" t="s">
        <v>13398</v>
      </c>
      <c r="Q28" s="391">
        <f t="shared" si="0"/>
        <v>64.9552398714</v>
      </c>
      <c r="R28" s="393"/>
      <c r="S28" s="389"/>
    </row>
    <row r="29" s="330" customFormat="1" customHeight="1" spans="1:19">
      <c r="A29" s="210" t="s">
        <v>137</v>
      </c>
      <c r="B29" s="357" t="s">
        <v>261</v>
      </c>
      <c r="C29" s="358">
        <v>1639</v>
      </c>
      <c r="D29" s="359">
        <v>20.6366957309</v>
      </c>
      <c r="E29" s="357" t="s">
        <v>714</v>
      </c>
      <c r="F29" s="357" t="s">
        <v>1075</v>
      </c>
      <c r="G29" s="357" t="s">
        <v>716</v>
      </c>
      <c r="H29" s="360" t="s">
        <v>48</v>
      </c>
      <c r="I29" s="377" t="s">
        <v>28</v>
      </c>
      <c r="J29" s="360" t="s">
        <v>58</v>
      </c>
      <c r="K29" s="378"/>
      <c r="L29" s="308">
        <v>4668413.10364</v>
      </c>
      <c r="M29" s="308">
        <v>40428697.8314</v>
      </c>
      <c r="N29" s="210" t="s">
        <v>147</v>
      </c>
      <c r="O29" s="373" t="s">
        <v>13397</v>
      </c>
      <c r="P29" s="374" t="s">
        <v>13398</v>
      </c>
      <c r="Q29" s="391">
        <f t="shared" si="0"/>
        <v>92.86513078905</v>
      </c>
      <c r="R29" s="394"/>
      <c r="S29" s="389"/>
    </row>
    <row r="30" s="330" customFormat="1" customHeight="1" spans="1:19">
      <c r="A30" s="210" t="s">
        <v>137</v>
      </c>
      <c r="B30" s="357" t="s">
        <v>261</v>
      </c>
      <c r="C30" s="358">
        <v>1610</v>
      </c>
      <c r="D30" s="359">
        <v>28.8458518447999</v>
      </c>
      <c r="E30" s="357" t="s">
        <v>714</v>
      </c>
      <c r="F30" s="357" t="s">
        <v>1075</v>
      </c>
      <c r="G30" s="357" t="s">
        <v>716</v>
      </c>
      <c r="H30" s="360" t="s">
        <v>48</v>
      </c>
      <c r="I30" s="377" t="s">
        <v>28</v>
      </c>
      <c r="J30" s="360" t="s">
        <v>58</v>
      </c>
      <c r="K30" s="378"/>
      <c r="L30" s="308">
        <v>4668546.24368</v>
      </c>
      <c r="M30" s="308">
        <v>40428575.2044</v>
      </c>
      <c r="N30" s="210" t="s">
        <v>147</v>
      </c>
      <c r="O30" s="373" t="s">
        <v>13397</v>
      </c>
      <c r="P30" s="374" t="s">
        <v>13398</v>
      </c>
      <c r="Q30" s="391">
        <f t="shared" si="0"/>
        <v>129.8063333016</v>
      </c>
      <c r="R30" s="394"/>
      <c r="S30" s="389"/>
    </row>
    <row r="31" s="330" customFormat="1" customHeight="1" spans="1:19">
      <c r="A31" s="210" t="s">
        <v>137</v>
      </c>
      <c r="B31" s="357" t="s">
        <v>261</v>
      </c>
      <c r="C31" s="358">
        <v>2459</v>
      </c>
      <c r="D31" s="359">
        <v>6.37425165762</v>
      </c>
      <c r="E31" s="357" t="s">
        <v>714</v>
      </c>
      <c r="F31" s="357" t="s">
        <v>1075</v>
      </c>
      <c r="G31" s="357" t="s">
        <v>716</v>
      </c>
      <c r="H31" s="360" t="s">
        <v>367</v>
      </c>
      <c r="I31" s="377" t="s">
        <v>28</v>
      </c>
      <c r="J31" s="360" t="s">
        <v>310</v>
      </c>
      <c r="K31" s="378"/>
      <c r="L31" s="308">
        <v>4666604.49827999</v>
      </c>
      <c r="M31" s="308">
        <v>40425694.2713999</v>
      </c>
      <c r="N31" s="210" t="s">
        <v>147</v>
      </c>
      <c r="O31" s="373" t="s">
        <v>13397</v>
      </c>
      <c r="P31" s="374" t="s">
        <v>13398</v>
      </c>
      <c r="Q31" s="391">
        <f t="shared" si="0"/>
        <v>28.68413245929</v>
      </c>
      <c r="R31" s="394"/>
      <c r="S31" s="389"/>
    </row>
    <row r="32" s="330" customFormat="1" customHeight="1" spans="1:19">
      <c r="A32" s="210" t="s">
        <v>137</v>
      </c>
      <c r="B32" s="357" t="s">
        <v>261</v>
      </c>
      <c r="C32" s="358">
        <v>1336</v>
      </c>
      <c r="D32" s="359">
        <v>294.588517760999</v>
      </c>
      <c r="E32" s="357" t="s">
        <v>714</v>
      </c>
      <c r="F32" s="357" t="s">
        <v>1075</v>
      </c>
      <c r="G32" s="357" t="s">
        <v>716</v>
      </c>
      <c r="H32" s="360" t="s">
        <v>1101</v>
      </c>
      <c r="I32" s="377" t="s">
        <v>28</v>
      </c>
      <c r="J32" s="360" t="s">
        <v>58</v>
      </c>
      <c r="K32" s="378"/>
      <c r="L32" s="308">
        <v>4669106.70930999</v>
      </c>
      <c r="M32" s="308">
        <v>40427568.1585</v>
      </c>
      <c r="N32" s="210" t="s">
        <v>147</v>
      </c>
      <c r="O32" s="373" t="s">
        <v>13397</v>
      </c>
      <c r="P32" s="374" t="s">
        <v>13398</v>
      </c>
      <c r="Q32" s="391">
        <f t="shared" si="0"/>
        <v>1325.6483299245</v>
      </c>
      <c r="R32" s="394"/>
      <c r="S32" s="389"/>
    </row>
    <row r="33" s="330" customFormat="1" customHeight="1" spans="1:19">
      <c r="A33" s="210" t="s">
        <v>137</v>
      </c>
      <c r="B33" s="357" t="s">
        <v>261</v>
      </c>
      <c r="C33" s="358">
        <v>2160</v>
      </c>
      <c r="D33" s="359">
        <v>7.22780695636</v>
      </c>
      <c r="E33" s="357" t="s">
        <v>714</v>
      </c>
      <c r="F33" s="357" t="s">
        <v>1075</v>
      </c>
      <c r="G33" s="357" t="s">
        <v>716</v>
      </c>
      <c r="H33" s="360" t="s">
        <v>367</v>
      </c>
      <c r="I33" s="377" t="s">
        <v>28</v>
      </c>
      <c r="J33" s="360" t="s">
        <v>327</v>
      </c>
      <c r="K33" s="378"/>
      <c r="L33" s="308">
        <v>4667454.60042999</v>
      </c>
      <c r="M33" s="308">
        <v>40427198.5309</v>
      </c>
      <c r="N33" s="210" t="s">
        <v>147</v>
      </c>
      <c r="O33" s="373" t="s">
        <v>13397</v>
      </c>
      <c r="P33" s="374" t="s">
        <v>13398</v>
      </c>
      <c r="Q33" s="391">
        <f t="shared" si="0"/>
        <v>32.52513130362</v>
      </c>
      <c r="R33" s="394"/>
      <c r="S33" s="389"/>
    </row>
    <row r="34" s="330" customFormat="1" customHeight="1" spans="1:19">
      <c r="A34" s="210" t="s">
        <v>137</v>
      </c>
      <c r="B34" s="357" t="s">
        <v>261</v>
      </c>
      <c r="C34" s="358">
        <v>1249</v>
      </c>
      <c r="D34" s="359">
        <v>2.86634816506</v>
      </c>
      <c r="E34" s="357" t="s">
        <v>714</v>
      </c>
      <c r="F34" s="357" t="s">
        <v>1075</v>
      </c>
      <c r="G34" s="357" t="s">
        <v>716</v>
      </c>
      <c r="H34" s="360" t="s">
        <v>1101</v>
      </c>
      <c r="I34" s="377" t="s">
        <v>28</v>
      </c>
      <c r="J34" s="360" t="s">
        <v>58</v>
      </c>
      <c r="K34" s="378"/>
      <c r="L34" s="308">
        <v>4669279.05613</v>
      </c>
      <c r="M34" s="308">
        <v>40427543.0393999</v>
      </c>
      <c r="N34" s="210" t="s">
        <v>147</v>
      </c>
      <c r="O34" s="373" t="s">
        <v>13397</v>
      </c>
      <c r="P34" s="374" t="s">
        <v>13398</v>
      </c>
      <c r="Q34" s="391">
        <f t="shared" si="0"/>
        <v>12.89856674277</v>
      </c>
      <c r="R34" s="394"/>
      <c r="S34" s="389"/>
    </row>
    <row r="35" s="330" customFormat="1" customHeight="1" spans="1:19">
      <c r="A35" s="210" t="s">
        <v>137</v>
      </c>
      <c r="B35" s="357" t="s">
        <v>261</v>
      </c>
      <c r="C35" s="358">
        <v>1996</v>
      </c>
      <c r="D35" s="359">
        <v>17.8078102166999</v>
      </c>
      <c r="E35" s="357" t="s">
        <v>714</v>
      </c>
      <c r="F35" s="357" t="s">
        <v>1075</v>
      </c>
      <c r="G35" s="357" t="s">
        <v>716</v>
      </c>
      <c r="H35" s="360" t="s">
        <v>367</v>
      </c>
      <c r="I35" s="379" t="s">
        <v>28</v>
      </c>
      <c r="J35" s="360" t="s">
        <v>327</v>
      </c>
      <c r="K35" s="380"/>
      <c r="L35" s="308">
        <v>4667752.65295999</v>
      </c>
      <c r="M35" s="308">
        <v>40427383.5126999</v>
      </c>
      <c r="N35" s="210" t="s">
        <v>147</v>
      </c>
      <c r="O35" s="373" t="s">
        <v>13397</v>
      </c>
      <c r="P35" s="374" t="s">
        <v>13398</v>
      </c>
      <c r="Q35" s="391">
        <f t="shared" si="0"/>
        <v>80.1351459751495</v>
      </c>
      <c r="R35" s="394"/>
      <c r="S35" s="389"/>
    </row>
    <row r="36" s="330" customFormat="1" customHeight="1" spans="1:19">
      <c r="A36" s="210" t="s">
        <v>137</v>
      </c>
      <c r="B36" s="357" t="s">
        <v>261</v>
      </c>
      <c r="C36" s="358">
        <v>1497</v>
      </c>
      <c r="D36" s="359">
        <v>10.4156171634</v>
      </c>
      <c r="E36" s="357" t="s">
        <v>714</v>
      </c>
      <c r="F36" s="357" t="s">
        <v>1075</v>
      </c>
      <c r="G36" s="357" t="s">
        <v>716</v>
      </c>
      <c r="H36" s="360" t="s">
        <v>48</v>
      </c>
      <c r="I36" s="381" t="s">
        <v>28</v>
      </c>
      <c r="J36" s="360" t="s">
        <v>58</v>
      </c>
      <c r="K36" s="382"/>
      <c r="L36" s="308">
        <v>4668748.69625</v>
      </c>
      <c r="M36" s="308">
        <v>40426837.7184</v>
      </c>
      <c r="N36" s="210" t="s">
        <v>147</v>
      </c>
      <c r="O36" s="373" t="s">
        <v>13397</v>
      </c>
      <c r="P36" s="374" t="s">
        <v>13398</v>
      </c>
      <c r="Q36" s="391">
        <f t="shared" si="0"/>
        <v>46.8702772353</v>
      </c>
      <c r="R36" s="394"/>
      <c r="S36" s="389"/>
    </row>
    <row r="37" s="330" customFormat="1" customHeight="1" spans="1:19">
      <c r="A37" s="210" t="s">
        <v>137</v>
      </c>
      <c r="B37" s="357" t="s">
        <v>261</v>
      </c>
      <c r="C37" s="358">
        <v>1901</v>
      </c>
      <c r="D37" s="359">
        <v>26.9181820923</v>
      </c>
      <c r="E37" s="357" t="s">
        <v>714</v>
      </c>
      <c r="F37" s="357" t="s">
        <v>1075</v>
      </c>
      <c r="G37" s="357" t="s">
        <v>716</v>
      </c>
      <c r="H37" s="360" t="s">
        <v>367</v>
      </c>
      <c r="I37" s="381" t="s">
        <v>28</v>
      </c>
      <c r="J37" s="360" t="s">
        <v>310</v>
      </c>
      <c r="K37" s="382"/>
      <c r="L37" s="308">
        <v>4667957.93058</v>
      </c>
      <c r="M37" s="308">
        <v>40428339.7572</v>
      </c>
      <c r="N37" s="210" t="s">
        <v>147</v>
      </c>
      <c r="O37" s="373" t="s">
        <v>13397</v>
      </c>
      <c r="P37" s="374" t="s">
        <v>13398</v>
      </c>
      <c r="Q37" s="391">
        <f t="shared" si="0"/>
        <v>121.13181941535</v>
      </c>
      <c r="R37" s="394"/>
      <c r="S37" s="389"/>
    </row>
    <row r="38" s="330" customFormat="1" customHeight="1" spans="1:19">
      <c r="A38" s="210" t="s">
        <v>137</v>
      </c>
      <c r="B38" s="357" t="s">
        <v>261</v>
      </c>
      <c r="C38" s="358">
        <v>1774</v>
      </c>
      <c r="D38" s="359">
        <v>5.45532525975</v>
      </c>
      <c r="E38" s="357" t="s">
        <v>714</v>
      </c>
      <c r="F38" s="357" t="s">
        <v>1075</v>
      </c>
      <c r="G38" s="357" t="s">
        <v>716</v>
      </c>
      <c r="H38" s="360" t="s">
        <v>367</v>
      </c>
      <c r="I38" s="381" t="s">
        <v>28</v>
      </c>
      <c r="J38" s="360" t="s">
        <v>327</v>
      </c>
      <c r="K38" s="382"/>
      <c r="L38" s="308">
        <v>4668174.57213999</v>
      </c>
      <c r="M38" s="308">
        <v>40427831.3728</v>
      </c>
      <c r="N38" s="210" t="s">
        <v>147</v>
      </c>
      <c r="O38" s="373" t="s">
        <v>13397</v>
      </c>
      <c r="P38" s="374" t="s">
        <v>13398</v>
      </c>
      <c r="Q38" s="391">
        <f t="shared" si="0"/>
        <v>24.548963668875</v>
      </c>
      <c r="R38" s="394"/>
      <c r="S38" s="389"/>
    </row>
    <row r="39" s="330" customFormat="1" customHeight="1" spans="1:19">
      <c r="A39" s="210" t="s">
        <v>137</v>
      </c>
      <c r="B39" s="357" t="s">
        <v>261</v>
      </c>
      <c r="C39" s="358">
        <v>1366</v>
      </c>
      <c r="D39" s="359">
        <v>42.7924336729999</v>
      </c>
      <c r="E39" s="357" t="s">
        <v>714</v>
      </c>
      <c r="F39" s="357" t="s">
        <v>1075</v>
      </c>
      <c r="G39" s="357" t="s">
        <v>716</v>
      </c>
      <c r="H39" s="360" t="s">
        <v>48</v>
      </c>
      <c r="I39" s="381" t="s">
        <v>28</v>
      </c>
      <c r="J39" s="360" t="s">
        <v>58</v>
      </c>
      <c r="K39" s="382"/>
      <c r="L39" s="308">
        <v>4669008.35316</v>
      </c>
      <c r="M39" s="308">
        <v>40428461.0903</v>
      </c>
      <c r="N39" s="210" t="s">
        <v>147</v>
      </c>
      <c r="O39" s="373" t="s">
        <v>13397</v>
      </c>
      <c r="P39" s="374" t="s">
        <v>13398</v>
      </c>
      <c r="Q39" s="391">
        <f t="shared" si="0"/>
        <v>192.5659515285</v>
      </c>
      <c r="R39" s="394"/>
      <c r="S39" s="389"/>
    </row>
    <row r="40" s="330" customFormat="1" customHeight="1" spans="1:19">
      <c r="A40" s="210" t="s">
        <v>137</v>
      </c>
      <c r="B40" s="357" t="s">
        <v>261</v>
      </c>
      <c r="C40" s="358">
        <v>2226</v>
      </c>
      <c r="D40" s="359">
        <v>8.4709693274</v>
      </c>
      <c r="E40" s="357" t="s">
        <v>714</v>
      </c>
      <c r="F40" s="357" t="s">
        <v>1075</v>
      </c>
      <c r="G40" s="357" t="s">
        <v>716</v>
      </c>
      <c r="H40" s="360" t="s">
        <v>1101</v>
      </c>
      <c r="I40" s="381" t="s">
        <v>28</v>
      </c>
      <c r="J40" s="360" t="s">
        <v>58</v>
      </c>
      <c r="K40" s="382"/>
      <c r="L40" s="308">
        <v>4667263.04126</v>
      </c>
      <c r="M40" s="308">
        <v>40424280.4249</v>
      </c>
      <c r="N40" s="210" t="s">
        <v>147</v>
      </c>
      <c r="O40" s="373" t="s">
        <v>13399</v>
      </c>
      <c r="P40" s="374" t="s">
        <v>13400</v>
      </c>
      <c r="Q40" s="391">
        <f t="shared" si="0"/>
        <v>38.1193619733</v>
      </c>
      <c r="R40" s="395"/>
      <c r="S40" s="396"/>
    </row>
    <row r="41" s="330" customFormat="1" customHeight="1" spans="1:19">
      <c r="A41" s="210" t="s">
        <v>137</v>
      </c>
      <c r="B41" s="357" t="s">
        <v>261</v>
      </c>
      <c r="C41" s="358">
        <v>2522</v>
      </c>
      <c r="D41" s="359">
        <v>6.91426839726</v>
      </c>
      <c r="E41" s="357" t="s">
        <v>714</v>
      </c>
      <c r="F41" s="357" t="s">
        <v>1075</v>
      </c>
      <c r="G41" s="357" t="s">
        <v>716</v>
      </c>
      <c r="H41" s="360" t="s">
        <v>1101</v>
      </c>
      <c r="I41" s="381" t="s">
        <v>28</v>
      </c>
      <c r="J41" s="360" t="s">
        <v>310</v>
      </c>
      <c r="K41" s="382"/>
      <c r="L41" s="308">
        <v>4666307.92399999</v>
      </c>
      <c r="M41" s="308">
        <v>40425736.0256</v>
      </c>
      <c r="N41" s="210" t="s">
        <v>147</v>
      </c>
      <c r="O41" s="373" t="s">
        <v>13397</v>
      </c>
      <c r="P41" s="374" t="s">
        <v>13398</v>
      </c>
      <c r="Q41" s="391">
        <f t="shared" si="0"/>
        <v>31.11420778767</v>
      </c>
      <c r="R41" s="394"/>
      <c r="S41" s="389"/>
    </row>
    <row r="42" s="330" customFormat="1" customHeight="1" spans="1:19">
      <c r="A42" s="210" t="s">
        <v>137</v>
      </c>
      <c r="B42" s="357" t="s">
        <v>261</v>
      </c>
      <c r="C42" s="358">
        <v>2321</v>
      </c>
      <c r="D42" s="359">
        <v>20.1894755506999</v>
      </c>
      <c r="E42" s="357" t="s">
        <v>714</v>
      </c>
      <c r="F42" s="357" t="s">
        <v>1075</v>
      </c>
      <c r="G42" s="357" t="s">
        <v>716</v>
      </c>
      <c r="H42" s="360" t="s">
        <v>1101</v>
      </c>
      <c r="I42" s="381" t="s">
        <v>28</v>
      </c>
      <c r="J42" s="360" t="s">
        <v>29</v>
      </c>
      <c r="K42" s="382"/>
      <c r="L42" s="308">
        <v>4667080.10625</v>
      </c>
      <c r="M42" s="308">
        <v>40425739.7098999</v>
      </c>
      <c r="N42" s="210" t="s">
        <v>147</v>
      </c>
      <c r="O42" s="373" t="s">
        <v>13397</v>
      </c>
      <c r="P42" s="374" t="s">
        <v>13398</v>
      </c>
      <c r="Q42" s="391">
        <f t="shared" si="0"/>
        <v>90.8526399781496</v>
      </c>
      <c r="R42" s="394"/>
      <c r="S42" s="389"/>
    </row>
    <row r="43" s="330" customFormat="1" customHeight="1" spans="1:19">
      <c r="A43" s="210" t="s">
        <v>137</v>
      </c>
      <c r="B43" s="357" t="s">
        <v>261</v>
      </c>
      <c r="C43" s="358">
        <v>2443</v>
      </c>
      <c r="D43" s="359">
        <v>15.815524331</v>
      </c>
      <c r="E43" s="357" t="s">
        <v>714</v>
      </c>
      <c r="F43" s="357" t="s">
        <v>1075</v>
      </c>
      <c r="G43" s="357" t="s">
        <v>716</v>
      </c>
      <c r="H43" s="360" t="s">
        <v>1101</v>
      </c>
      <c r="I43" s="381" t="s">
        <v>28</v>
      </c>
      <c r="J43" s="360" t="s">
        <v>310</v>
      </c>
      <c r="K43" s="382"/>
      <c r="L43" s="308">
        <v>4666636.42951</v>
      </c>
      <c r="M43" s="308">
        <v>40425664.9337</v>
      </c>
      <c r="N43" s="210" t="s">
        <v>147</v>
      </c>
      <c r="O43" s="373" t="s">
        <v>13397</v>
      </c>
      <c r="P43" s="374" t="s">
        <v>13398</v>
      </c>
      <c r="Q43" s="391">
        <f t="shared" si="0"/>
        <v>71.1698594895</v>
      </c>
      <c r="R43" s="394"/>
      <c r="S43" s="389"/>
    </row>
    <row r="44" s="330" customFormat="1" customHeight="1" spans="1:19">
      <c r="A44" s="210" t="s">
        <v>137</v>
      </c>
      <c r="B44" s="357" t="s">
        <v>261</v>
      </c>
      <c r="C44" s="358">
        <v>2592</v>
      </c>
      <c r="D44" s="359">
        <v>2.65535905959</v>
      </c>
      <c r="E44" s="357" t="s">
        <v>714</v>
      </c>
      <c r="F44" s="357" t="s">
        <v>1075</v>
      </c>
      <c r="G44" s="357" t="s">
        <v>716</v>
      </c>
      <c r="H44" s="360" t="s">
        <v>1101</v>
      </c>
      <c r="I44" s="381" t="s">
        <v>28</v>
      </c>
      <c r="J44" s="360" t="s">
        <v>310</v>
      </c>
      <c r="K44" s="382"/>
      <c r="L44" s="308">
        <v>4665767.23037999</v>
      </c>
      <c r="M44" s="308">
        <v>40425286.3298999</v>
      </c>
      <c r="N44" s="210" t="s">
        <v>147</v>
      </c>
      <c r="O44" s="373" t="s">
        <v>13397</v>
      </c>
      <c r="P44" s="374" t="s">
        <v>13398</v>
      </c>
      <c r="Q44" s="391">
        <f t="shared" si="0"/>
        <v>11.949115768155</v>
      </c>
      <c r="R44" s="394"/>
      <c r="S44" s="389"/>
    </row>
    <row r="45" s="330" customFormat="1" customHeight="1" spans="1:19">
      <c r="A45" s="210" t="s">
        <v>137</v>
      </c>
      <c r="B45" s="357" t="s">
        <v>261</v>
      </c>
      <c r="C45" s="358">
        <v>2057</v>
      </c>
      <c r="D45" s="359">
        <v>98.1990413041999</v>
      </c>
      <c r="E45" s="357" t="s">
        <v>714</v>
      </c>
      <c r="F45" s="357" t="s">
        <v>1075</v>
      </c>
      <c r="G45" s="357" t="s">
        <v>716</v>
      </c>
      <c r="H45" s="360" t="s">
        <v>367</v>
      </c>
      <c r="I45" s="381" t="s">
        <v>28</v>
      </c>
      <c r="J45" s="360" t="s">
        <v>310</v>
      </c>
      <c r="K45" s="382"/>
      <c r="L45" s="308">
        <v>4667631.80403999</v>
      </c>
      <c r="M45" s="308">
        <v>40427938.6869999</v>
      </c>
      <c r="N45" s="210" t="s">
        <v>147</v>
      </c>
      <c r="O45" s="373" t="s">
        <v>13397</v>
      </c>
      <c r="P45" s="374" t="s">
        <v>13398</v>
      </c>
      <c r="Q45" s="391">
        <f t="shared" si="0"/>
        <v>441.8956858689</v>
      </c>
      <c r="R45" s="394"/>
      <c r="S45" s="389"/>
    </row>
    <row r="46" s="330" customFormat="1" customHeight="1" spans="1:19">
      <c r="A46" s="210" t="s">
        <v>137</v>
      </c>
      <c r="B46" s="357" t="s">
        <v>261</v>
      </c>
      <c r="C46" s="358">
        <v>1676</v>
      </c>
      <c r="D46" s="359">
        <v>229.203100896</v>
      </c>
      <c r="E46" s="357" t="s">
        <v>714</v>
      </c>
      <c r="F46" s="357" t="s">
        <v>1075</v>
      </c>
      <c r="G46" s="357" t="s">
        <v>716</v>
      </c>
      <c r="H46" s="360" t="s">
        <v>1101</v>
      </c>
      <c r="I46" s="381" t="s">
        <v>28</v>
      </c>
      <c r="J46" s="360" t="s">
        <v>58</v>
      </c>
      <c r="K46" s="382"/>
      <c r="L46" s="308">
        <v>4668361.06699</v>
      </c>
      <c r="M46" s="308">
        <v>40428967.0569999</v>
      </c>
      <c r="N46" s="210" t="s">
        <v>147</v>
      </c>
      <c r="O46" s="373" t="s">
        <v>13399</v>
      </c>
      <c r="P46" s="374" t="s">
        <v>13400</v>
      </c>
      <c r="Q46" s="391">
        <f t="shared" si="0"/>
        <v>1031.413954032</v>
      </c>
      <c r="R46" s="394"/>
      <c r="S46" s="389"/>
    </row>
    <row r="47" s="330" customFormat="1" customHeight="1" spans="1:19">
      <c r="A47" s="210" t="s">
        <v>137</v>
      </c>
      <c r="B47" s="357" t="s">
        <v>261</v>
      </c>
      <c r="C47" s="358">
        <v>1839</v>
      </c>
      <c r="D47" s="359">
        <v>9.24879441703999</v>
      </c>
      <c r="E47" s="357" t="s">
        <v>714</v>
      </c>
      <c r="F47" s="357" t="s">
        <v>1075</v>
      </c>
      <c r="G47" s="357" t="s">
        <v>716</v>
      </c>
      <c r="H47" s="360" t="s">
        <v>367</v>
      </c>
      <c r="I47" s="381" t="s">
        <v>28</v>
      </c>
      <c r="J47" s="360" t="s">
        <v>327</v>
      </c>
      <c r="K47" s="382"/>
      <c r="L47" s="308">
        <v>4668059.84583</v>
      </c>
      <c r="M47" s="308">
        <v>40427797.3532</v>
      </c>
      <c r="N47" s="210" t="s">
        <v>147</v>
      </c>
      <c r="O47" s="373" t="s">
        <v>13397</v>
      </c>
      <c r="P47" s="374" t="s">
        <v>13398</v>
      </c>
      <c r="Q47" s="391">
        <f t="shared" si="0"/>
        <v>41.61957487668</v>
      </c>
      <c r="R47" s="394"/>
      <c r="S47" s="389"/>
    </row>
    <row r="48" s="330" customFormat="1" customHeight="1" spans="1:19">
      <c r="A48" s="210" t="s">
        <v>137</v>
      </c>
      <c r="B48" s="357" t="s">
        <v>261</v>
      </c>
      <c r="C48" s="358">
        <v>1666</v>
      </c>
      <c r="D48" s="359">
        <v>54.9090886302</v>
      </c>
      <c r="E48" s="357" t="s">
        <v>714</v>
      </c>
      <c r="F48" s="357" t="s">
        <v>1075</v>
      </c>
      <c r="G48" s="357" t="s">
        <v>716</v>
      </c>
      <c r="H48" s="360" t="s">
        <v>367</v>
      </c>
      <c r="I48" s="381" t="s">
        <v>28</v>
      </c>
      <c r="J48" s="360" t="s">
        <v>310</v>
      </c>
      <c r="K48" s="382"/>
      <c r="L48" s="308">
        <v>4668343.50301</v>
      </c>
      <c r="M48" s="308">
        <v>40428248.3548</v>
      </c>
      <c r="N48" s="210" t="s">
        <v>147</v>
      </c>
      <c r="O48" s="373" t="s">
        <v>13399</v>
      </c>
      <c r="P48" s="374" t="s">
        <v>13400</v>
      </c>
      <c r="Q48" s="391">
        <f t="shared" si="0"/>
        <v>247.0908988359</v>
      </c>
      <c r="R48" s="394"/>
      <c r="S48" s="389"/>
    </row>
    <row r="49" s="330" customFormat="1" customHeight="1" spans="1:19">
      <c r="A49" s="210" t="s">
        <v>137</v>
      </c>
      <c r="B49" s="357" t="s">
        <v>261</v>
      </c>
      <c r="C49" s="358">
        <v>1757</v>
      </c>
      <c r="D49" s="359">
        <v>17.4152487419999</v>
      </c>
      <c r="E49" s="357" t="s">
        <v>714</v>
      </c>
      <c r="F49" s="357" t="s">
        <v>1075</v>
      </c>
      <c r="G49" s="357" t="s">
        <v>716</v>
      </c>
      <c r="H49" s="360" t="s">
        <v>367</v>
      </c>
      <c r="I49" s="381" t="s">
        <v>28</v>
      </c>
      <c r="J49" s="360" t="s">
        <v>327</v>
      </c>
      <c r="K49" s="382"/>
      <c r="L49" s="308">
        <v>4668198.49863999</v>
      </c>
      <c r="M49" s="308">
        <v>40428093.9552</v>
      </c>
      <c r="N49" s="210" t="s">
        <v>147</v>
      </c>
      <c r="O49" s="373" t="s">
        <v>13399</v>
      </c>
      <c r="P49" s="374" t="s">
        <v>13400</v>
      </c>
      <c r="Q49" s="391">
        <f t="shared" si="0"/>
        <v>78.3686193389996</v>
      </c>
      <c r="R49" s="394"/>
      <c r="S49" s="389"/>
    </row>
    <row r="50" s="330" customFormat="1" customHeight="1" spans="1:19">
      <c r="A50" s="210" t="s">
        <v>137</v>
      </c>
      <c r="B50" s="357" t="s">
        <v>261</v>
      </c>
      <c r="C50" s="358">
        <v>2272</v>
      </c>
      <c r="D50" s="359">
        <v>152.241914681</v>
      </c>
      <c r="E50" s="357" t="s">
        <v>714</v>
      </c>
      <c r="F50" s="357" t="s">
        <v>1075</v>
      </c>
      <c r="G50" s="357" t="s">
        <v>716</v>
      </c>
      <c r="H50" s="360" t="s">
        <v>367</v>
      </c>
      <c r="I50" s="381" t="s">
        <v>28</v>
      </c>
      <c r="J50" s="360" t="s">
        <v>310</v>
      </c>
      <c r="K50" s="382"/>
      <c r="L50" s="308">
        <v>4667187.90606</v>
      </c>
      <c r="M50" s="308">
        <v>40427795.8958</v>
      </c>
      <c r="N50" s="210" t="s">
        <v>147</v>
      </c>
      <c r="O50" s="373" t="s">
        <v>13399</v>
      </c>
      <c r="P50" s="374" t="s">
        <v>13400</v>
      </c>
      <c r="Q50" s="391">
        <f t="shared" si="0"/>
        <v>685.0886160645</v>
      </c>
      <c r="R50" s="395"/>
      <c r="S50" s="389"/>
    </row>
    <row r="51" s="330" customFormat="1" customHeight="1" spans="1:19">
      <c r="A51" s="210" t="s">
        <v>137</v>
      </c>
      <c r="B51" s="357" t="s">
        <v>261</v>
      </c>
      <c r="C51" s="358">
        <v>2301</v>
      </c>
      <c r="D51" s="359">
        <v>4.91735416425</v>
      </c>
      <c r="E51" s="357" t="s">
        <v>714</v>
      </c>
      <c r="F51" s="357" t="s">
        <v>1075</v>
      </c>
      <c r="G51" s="357" t="s">
        <v>716</v>
      </c>
      <c r="H51" s="360" t="s">
        <v>367</v>
      </c>
      <c r="I51" s="383" t="s">
        <v>28</v>
      </c>
      <c r="J51" s="360" t="s">
        <v>310</v>
      </c>
      <c r="K51" s="384"/>
      <c r="L51" s="308">
        <v>4667111.30329999</v>
      </c>
      <c r="M51" s="308">
        <v>40427380.9578</v>
      </c>
      <c r="N51" s="210" t="s">
        <v>147</v>
      </c>
      <c r="O51" s="373" t="s">
        <v>13399</v>
      </c>
      <c r="P51" s="374" t="s">
        <v>13400</v>
      </c>
      <c r="Q51" s="391">
        <f t="shared" si="0"/>
        <v>22.128093739125</v>
      </c>
      <c r="R51" s="394"/>
      <c r="S51" s="389"/>
    </row>
    <row r="52" s="330" customFormat="1" customHeight="1" spans="1:19">
      <c r="A52" s="210" t="s">
        <v>137</v>
      </c>
      <c r="B52" s="357" t="s">
        <v>261</v>
      </c>
      <c r="C52" s="358">
        <v>2369</v>
      </c>
      <c r="D52" s="359">
        <v>9.31352482650999</v>
      </c>
      <c r="E52" s="357" t="s">
        <v>714</v>
      </c>
      <c r="F52" s="357" t="s">
        <v>1075</v>
      </c>
      <c r="G52" s="357" t="s">
        <v>716</v>
      </c>
      <c r="H52" s="360" t="s">
        <v>48</v>
      </c>
      <c r="I52" s="383" t="s">
        <v>28</v>
      </c>
      <c r="J52" s="360" t="s">
        <v>58</v>
      </c>
      <c r="K52" s="384"/>
      <c r="L52" s="308">
        <v>4666906.90429</v>
      </c>
      <c r="M52" s="308">
        <v>40425588.721</v>
      </c>
      <c r="N52" s="210" t="s">
        <v>147</v>
      </c>
      <c r="O52" s="373" t="s">
        <v>13399</v>
      </c>
      <c r="P52" s="374" t="s">
        <v>13400</v>
      </c>
      <c r="Q52" s="391">
        <f t="shared" si="0"/>
        <v>41.910861719295</v>
      </c>
      <c r="R52" s="394"/>
      <c r="S52" s="389"/>
    </row>
    <row r="53" s="330" customFormat="1" customHeight="1" spans="1:19">
      <c r="A53" s="210" t="s">
        <v>137</v>
      </c>
      <c r="B53" s="357" t="s">
        <v>261</v>
      </c>
      <c r="C53" s="358">
        <v>2491</v>
      </c>
      <c r="D53" s="359">
        <v>26.4111245624</v>
      </c>
      <c r="E53" s="357" t="s">
        <v>714</v>
      </c>
      <c r="F53" s="357" t="s">
        <v>1075</v>
      </c>
      <c r="G53" s="357" t="s">
        <v>716</v>
      </c>
      <c r="H53" s="360" t="s">
        <v>1101</v>
      </c>
      <c r="I53" s="385" t="s">
        <v>28</v>
      </c>
      <c r="J53" s="360" t="s">
        <v>58</v>
      </c>
      <c r="K53" s="386"/>
      <c r="L53" s="308">
        <v>4666477.40649</v>
      </c>
      <c r="M53" s="308">
        <v>40424833.1169999</v>
      </c>
      <c r="N53" s="210" t="s">
        <v>147</v>
      </c>
      <c r="O53" s="373" t="s">
        <v>13399</v>
      </c>
      <c r="P53" s="374" t="s">
        <v>13400</v>
      </c>
      <c r="Q53" s="391">
        <f t="shared" si="0"/>
        <v>118.8500605308</v>
      </c>
      <c r="R53" s="393"/>
      <c r="S53" s="389"/>
    </row>
    <row r="54" s="330" customFormat="1" customHeight="1" spans="1:19">
      <c r="A54" s="210" t="s">
        <v>137</v>
      </c>
      <c r="B54" s="357" t="s">
        <v>261</v>
      </c>
      <c r="C54" s="358">
        <v>1937</v>
      </c>
      <c r="D54" s="359">
        <v>9.99779846811</v>
      </c>
      <c r="E54" s="357" t="s">
        <v>714</v>
      </c>
      <c r="F54" s="357" t="s">
        <v>1075</v>
      </c>
      <c r="G54" s="357" t="s">
        <v>716</v>
      </c>
      <c r="H54" s="360" t="s">
        <v>367</v>
      </c>
      <c r="I54" s="385" t="s">
        <v>28</v>
      </c>
      <c r="J54" s="360" t="s">
        <v>310</v>
      </c>
      <c r="K54" s="386"/>
      <c r="L54" s="308">
        <v>4667872.62012999</v>
      </c>
      <c r="M54" s="308">
        <v>40428201.6655</v>
      </c>
      <c r="N54" s="210" t="s">
        <v>147</v>
      </c>
      <c r="O54" s="373" t="s">
        <v>13399</v>
      </c>
      <c r="P54" s="374" t="s">
        <v>13400</v>
      </c>
      <c r="Q54" s="391">
        <f t="shared" si="0"/>
        <v>44.990093106495</v>
      </c>
      <c r="R54" s="393"/>
      <c r="S54" s="389"/>
    </row>
    <row r="55" s="330" customFormat="1" customHeight="1" spans="1:19">
      <c r="A55" s="210" t="s">
        <v>137</v>
      </c>
      <c r="B55" s="357" t="s">
        <v>261</v>
      </c>
      <c r="C55" s="358">
        <v>2542</v>
      </c>
      <c r="D55" s="359">
        <v>18.1824684607999</v>
      </c>
      <c r="E55" s="357" t="s">
        <v>714</v>
      </c>
      <c r="F55" s="357" t="s">
        <v>1075</v>
      </c>
      <c r="G55" s="357" t="s">
        <v>716</v>
      </c>
      <c r="H55" s="360" t="s">
        <v>1101</v>
      </c>
      <c r="I55" s="385" t="s">
        <v>28</v>
      </c>
      <c r="J55" s="360" t="s">
        <v>310</v>
      </c>
      <c r="K55" s="386"/>
      <c r="L55" s="308">
        <v>4666196.41435999</v>
      </c>
      <c r="M55" s="308">
        <v>40424996.9771</v>
      </c>
      <c r="N55" s="210" t="s">
        <v>147</v>
      </c>
      <c r="O55" s="373" t="s">
        <v>13399</v>
      </c>
      <c r="P55" s="374" t="s">
        <v>13400</v>
      </c>
      <c r="Q55" s="391">
        <f t="shared" si="0"/>
        <v>81.8211080735995</v>
      </c>
      <c r="R55" s="393"/>
      <c r="S55" s="389"/>
    </row>
    <row r="56" s="330" customFormat="1" customHeight="1" spans="1:19">
      <c r="A56" s="210" t="s">
        <v>137</v>
      </c>
      <c r="B56" s="357" t="s">
        <v>261</v>
      </c>
      <c r="C56" s="358">
        <v>1464</v>
      </c>
      <c r="D56" s="359">
        <v>35.9094636442999</v>
      </c>
      <c r="E56" s="357" t="s">
        <v>714</v>
      </c>
      <c r="F56" s="357" t="s">
        <v>1075</v>
      </c>
      <c r="G56" s="357" t="s">
        <v>716</v>
      </c>
      <c r="H56" s="360" t="s">
        <v>1101</v>
      </c>
      <c r="I56" s="385" t="s">
        <v>28</v>
      </c>
      <c r="J56" s="360" t="s">
        <v>58</v>
      </c>
      <c r="K56" s="386"/>
      <c r="L56" s="308">
        <v>4668781.96098999</v>
      </c>
      <c r="M56" s="308">
        <v>40426951.6085999</v>
      </c>
      <c r="N56" s="210" t="s">
        <v>147</v>
      </c>
      <c r="O56" s="373" t="s">
        <v>13399</v>
      </c>
      <c r="P56" s="374" t="s">
        <v>13400</v>
      </c>
      <c r="Q56" s="391">
        <f t="shared" si="0"/>
        <v>161.59258639935</v>
      </c>
      <c r="R56" s="397"/>
      <c r="S56" s="389"/>
    </row>
    <row r="57" s="330" customFormat="1" customHeight="1" spans="1:19">
      <c r="A57" s="210" t="s">
        <v>137</v>
      </c>
      <c r="B57" s="357" t="s">
        <v>261</v>
      </c>
      <c r="C57" s="358">
        <v>2601</v>
      </c>
      <c r="D57" s="359">
        <v>27.8532967268</v>
      </c>
      <c r="E57" s="357" t="s">
        <v>714</v>
      </c>
      <c r="F57" s="357" t="s">
        <v>1075</v>
      </c>
      <c r="G57" s="357" t="s">
        <v>716</v>
      </c>
      <c r="H57" s="360" t="s">
        <v>1101</v>
      </c>
      <c r="I57" s="385" t="s">
        <v>28</v>
      </c>
      <c r="J57" s="360" t="s">
        <v>310</v>
      </c>
      <c r="K57" s="386"/>
      <c r="L57" s="308">
        <v>4665595.89381999</v>
      </c>
      <c r="M57" s="308">
        <v>40424235.5018</v>
      </c>
      <c r="N57" s="210" t="s">
        <v>147</v>
      </c>
      <c r="O57" s="373" t="s">
        <v>13399</v>
      </c>
      <c r="P57" s="374" t="s">
        <v>13400</v>
      </c>
      <c r="Q57" s="391">
        <f t="shared" si="0"/>
        <v>125.3398352706</v>
      </c>
      <c r="R57" s="393"/>
      <c r="S57" s="389"/>
    </row>
    <row r="58" s="330" customFormat="1" customHeight="1" spans="1:19">
      <c r="A58" s="210" t="s">
        <v>137</v>
      </c>
      <c r="B58" s="357" t="s">
        <v>261</v>
      </c>
      <c r="C58" s="358">
        <v>1598</v>
      </c>
      <c r="D58" s="359">
        <v>13.1768850389</v>
      </c>
      <c r="E58" s="357" t="s">
        <v>714</v>
      </c>
      <c r="F58" s="357" t="s">
        <v>1075</v>
      </c>
      <c r="G58" s="357" t="s">
        <v>716</v>
      </c>
      <c r="H58" s="360" t="s">
        <v>1101</v>
      </c>
      <c r="I58" s="385" t="s">
        <v>28</v>
      </c>
      <c r="J58" s="360" t="s">
        <v>310</v>
      </c>
      <c r="K58" s="386"/>
      <c r="L58" s="308">
        <v>4668543.08793</v>
      </c>
      <c r="M58" s="308">
        <v>40428388.303</v>
      </c>
      <c r="N58" s="210" t="s">
        <v>147</v>
      </c>
      <c r="O58" s="373" t="s">
        <v>13401</v>
      </c>
      <c r="P58" s="374" t="s">
        <v>13402</v>
      </c>
      <c r="Q58" s="391">
        <f t="shared" si="0"/>
        <v>59.29598267505</v>
      </c>
      <c r="R58" s="397"/>
      <c r="S58" s="389"/>
    </row>
    <row r="59" s="330" customFormat="1" customHeight="1" spans="1:19">
      <c r="A59" s="210" t="s">
        <v>137</v>
      </c>
      <c r="B59" s="357" t="s">
        <v>261</v>
      </c>
      <c r="C59" s="358">
        <v>2578</v>
      </c>
      <c r="D59" s="359">
        <v>9.22154643387</v>
      </c>
      <c r="E59" s="357" t="s">
        <v>714</v>
      </c>
      <c r="F59" s="357" t="s">
        <v>1075</v>
      </c>
      <c r="G59" s="357" t="s">
        <v>716</v>
      </c>
      <c r="H59" s="360" t="s">
        <v>1101</v>
      </c>
      <c r="I59" s="385" t="s">
        <v>28</v>
      </c>
      <c r="J59" s="360" t="s">
        <v>310</v>
      </c>
      <c r="K59" s="386"/>
      <c r="L59" s="308">
        <v>4666000.08906</v>
      </c>
      <c r="M59" s="308">
        <v>40424904.7013</v>
      </c>
      <c r="N59" s="210" t="s">
        <v>147</v>
      </c>
      <c r="O59" s="373" t="s">
        <v>13399</v>
      </c>
      <c r="P59" s="374" t="s">
        <v>13400</v>
      </c>
      <c r="Q59" s="391">
        <f t="shared" si="0"/>
        <v>41.496958952415</v>
      </c>
      <c r="R59" s="391"/>
      <c r="S59" s="389"/>
    </row>
    <row r="60" s="330" customFormat="1" customHeight="1" spans="1:19">
      <c r="A60" s="210" t="s">
        <v>137</v>
      </c>
      <c r="B60" s="357" t="s">
        <v>261</v>
      </c>
      <c r="C60" s="358">
        <v>1394</v>
      </c>
      <c r="D60" s="359">
        <v>30.0168447697</v>
      </c>
      <c r="E60" s="357" t="s">
        <v>714</v>
      </c>
      <c r="F60" s="357" t="s">
        <v>1075</v>
      </c>
      <c r="G60" s="357" t="s">
        <v>716</v>
      </c>
      <c r="H60" s="360" t="s">
        <v>1101</v>
      </c>
      <c r="I60" s="385" t="s">
        <v>28</v>
      </c>
      <c r="J60" s="360" t="s">
        <v>58</v>
      </c>
      <c r="K60" s="386"/>
      <c r="L60" s="308">
        <v>4668958.06077999</v>
      </c>
      <c r="M60" s="308">
        <v>40427668.8642</v>
      </c>
      <c r="N60" s="210" t="s">
        <v>147</v>
      </c>
      <c r="O60" s="373" t="s">
        <v>13399</v>
      </c>
      <c r="P60" s="374" t="s">
        <v>13400</v>
      </c>
      <c r="Q60" s="391">
        <f t="shared" si="0"/>
        <v>135.07580146365</v>
      </c>
      <c r="R60" s="393"/>
      <c r="S60" s="389"/>
    </row>
    <row r="61" s="330" customFormat="1" customHeight="1" spans="1:19">
      <c r="A61" s="210" t="s">
        <v>137</v>
      </c>
      <c r="B61" s="357" t="s">
        <v>261</v>
      </c>
      <c r="C61" s="358">
        <v>1857</v>
      </c>
      <c r="D61" s="359">
        <v>5.96785376766</v>
      </c>
      <c r="E61" s="357" t="s">
        <v>714</v>
      </c>
      <c r="F61" s="357" t="s">
        <v>1075</v>
      </c>
      <c r="G61" s="357" t="s">
        <v>716</v>
      </c>
      <c r="H61" s="360" t="s">
        <v>48</v>
      </c>
      <c r="I61" s="385" t="s">
        <v>28</v>
      </c>
      <c r="J61" s="360" t="s">
        <v>58</v>
      </c>
      <c r="K61" s="386"/>
      <c r="L61" s="308">
        <v>4668027.38475999</v>
      </c>
      <c r="M61" s="308">
        <v>40428624.2822</v>
      </c>
      <c r="N61" s="210" t="s">
        <v>147</v>
      </c>
      <c r="O61" s="373" t="s">
        <v>13399</v>
      </c>
      <c r="P61" s="374" t="s">
        <v>13400</v>
      </c>
      <c r="Q61" s="391">
        <f t="shared" si="0"/>
        <v>26.85534195447</v>
      </c>
      <c r="R61" s="397"/>
      <c r="S61" s="389"/>
    </row>
    <row r="62" s="330" customFormat="1" customHeight="1" spans="1:19">
      <c r="A62" s="210" t="s">
        <v>137</v>
      </c>
      <c r="B62" s="357" t="s">
        <v>261</v>
      </c>
      <c r="C62" s="358">
        <v>1485</v>
      </c>
      <c r="D62" s="359">
        <v>3.2755100354</v>
      </c>
      <c r="E62" s="357" t="s">
        <v>714</v>
      </c>
      <c r="F62" s="357" t="s">
        <v>1075</v>
      </c>
      <c r="G62" s="357" t="s">
        <v>716</v>
      </c>
      <c r="H62" s="360" t="s">
        <v>367</v>
      </c>
      <c r="I62" s="385" t="s">
        <v>28</v>
      </c>
      <c r="J62" s="360" t="s">
        <v>327</v>
      </c>
      <c r="K62" s="386"/>
      <c r="L62" s="308">
        <v>4668766.75827999</v>
      </c>
      <c r="M62" s="308">
        <v>40427702.4491999</v>
      </c>
      <c r="N62" s="210" t="s">
        <v>147</v>
      </c>
      <c r="O62" s="373" t="s">
        <v>13399</v>
      </c>
      <c r="P62" s="374" t="s">
        <v>13400</v>
      </c>
      <c r="Q62" s="391">
        <f t="shared" si="0"/>
        <v>14.7397951593</v>
      </c>
      <c r="R62" s="394"/>
      <c r="S62" s="389"/>
    </row>
    <row r="63" s="330" customFormat="1" customHeight="1" spans="1:19">
      <c r="A63" s="210" t="s">
        <v>137</v>
      </c>
      <c r="B63" s="357" t="s">
        <v>261</v>
      </c>
      <c r="C63" s="358">
        <v>1806</v>
      </c>
      <c r="D63" s="359">
        <v>3.07472321619</v>
      </c>
      <c r="E63" s="357" t="s">
        <v>714</v>
      </c>
      <c r="F63" s="357" t="s">
        <v>1075</v>
      </c>
      <c r="G63" s="357" t="s">
        <v>716</v>
      </c>
      <c r="H63" s="360" t="s">
        <v>367</v>
      </c>
      <c r="I63" s="385" t="s">
        <v>28</v>
      </c>
      <c r="J63" s="360" t="s">
        <v>310</v>
      </c>
      <c r="K63" s="386"/>
      <c r="L63" s="308">
        <v>4668108.96143</v>
      </c>
      <c r="M63" s="308">
        <v>40428239.3493999</v>
      </c>
      <c r="N63" s="210" t="s">
        <v>147</v>
      </c>
      <c r="O63" s="373" t="s">
        <v>13399</v>
      </c>
      <c r="P63" s="374" t="s">
        <v>13400</v>
      </c>
      <c r="Q63" s="391">
        <f t="shared" si="0"/>
        <v>13.836254472855</v>
      </c>
      <c r="R63" s="397"/>
      <c r="S63" s="389"/>
    </row>
    <row r="64" s="330" customFormat="1" customHeight="1" spans="1:19">
      <c r="A64" s="210" t="s">
        <v>137</v>
      </c>
      <c r="B64" s="357" t="s">
        <v>261</v>
      </c>
      <c r="C64" s="358">
        <v>1358</v>
      </c>
      <c r="D64" s="359">
        <v>34.8085200251</v>
      </c>
      <c r="E64" s="357" t="s">
        <v>714</v>
      </c>
      <c r="F64" s="357" t="s">
        <v>1075</v>
      </c>
      <c r="G64" s="357" t="s">
        <v>716</v>
      </c>
      <c r="H64" s="360" t="s">
        <v>48</v>
      </c>
      <c r="I64" s="385" t="s">
        <v>28</v>
      </c>
      <c r="J64" s="360" t="s">
        <v>58</v>
      </c>
      <c r="K64" s="386"/>
      <c r="L64" s="308">
        <v>4669038.26568999</v>
      </c>
      <c r="M64" s="308">
        <v>40427123.8618</v>
      </c>
      <c r="N64" s="210" t="s">
        <v>147</v>
      </c>
      <c r="O64" s="373" t="s">
        <v>13399</v>
      </c>
      <c r="P64" s="374" t="s">
        <v>13400</v>
      </c>
      <c r="Q64" s="391">
        <f t="shared" si="0"/>
        <v>156.63834011295</v>
      </c>
      <c r="R64" s="397"/>
      <c r="S64" s="389"/>
    </row>
    <row r="65" s="330" customFormat="1" customHeight="1" spans="1:19">
      <c r="A65" s="210" t="s">
        <v>137</v>
      </c>
      <c r="B65" s="357" t="s">
        <v>261</v>
      </c>
      <c r="C65" s="358">
        <v>2571</v>
      </c>
      <c r="D65" s="359">
        <v>9.37527869082</v>
      </c>
      <c r="E65" s="357" t="s">
        <v>714</v>
      </c>
      <c r="F65" s="357" t="s">
        <v>1075</v>
      </c>
      <c r="G65" s="357" t="s">
        <v>716</v>
      </c>
      <c r="H65" s="360" t="s">
        <v>367</v>
      </c>
      <c r="I65" s="399" t="s">
        <v>28</v>
      </c>
      <c r="J65" s="360" t="s">
        <v>310</v>
      </c>
      <c r="K65" s="400"/>
      <c r="L65" s="308">
        <v>4666081.05551</v>
      </c>
      <c r="M65" s="308">
        <v>40425578.0380999</v>
      </c>
      <c r="N65" s="210" t="s">
        <v>147</v>
      </c>
      <c r="O65" s="373" t="s">
        <v>13399</v>
      </c>
      <c r="P65" s="374" t="s">
        <v>13400</v>
      </c>
      <c r="Q65" s="391">
        <f t="shared" si="0"/>
        <v>42.18875410869</v>
      </c>
      <c r="R65" s="394"/>
      <c r="S65" s="389"/>
    </row>
    <row r="66" s="330" customFormat="1" customHeight="1" spans="1:19">
      <c r="A66" s="210" t="s">
        <v>137</v>
      </c>
      <c r="B66" s="357" t="s">
        <v>261</v>
      </c>
      <c r="C66" s="358">
        <v>1319</v>
      </c>
      <c r="D66" s="359">
        <v>31.1583699396999</v>
      </c>
      <c r="E66" s="357" t="s">
        <v>714</v>
      </c>
      <c r="F66" s="357" t="s">
        <v>1075</v>
      </c>
      <c r="G66" s="357" t="s">
        <v>716</v>
      </c>
      <c r="H66" s="360" t="s">
        <v>48</v>
      </c>
      <c r="I66" s="399" t="s">
        <v>28</v>
      </c>
      <c r="J66" s="360" t="s">
        <v>58</v>
      </c>
      <c r="K66" s="400"/>
      <c r="L66" s="308">
        <v>4669116.24749999</v>
      </c>
      <c r="M66" s="308">
        <v>40428420.3932999</v>
      </c>
      <c r="N66" s="210" t="s">
        <v>147</v>
      </c>
      <c r="O66" s="373" t="s">
        <v>13399</v>
      </c>
      <c r="P66" s="374" t="s">
        <v>13400</v>
      </c>
      <c r="Q66" s="391">
        <f t="shared" si="0"/>
        <v>140.21266472865</v>
      </c>
      <c r="R66" s="394"/>
      <c r="S66" s="389"/>
    </row>
    <row r="67" s="330" customFormat="1" customHeight="1" spans="1:19">
      <c r="A67" s="210" t="s">
        <v>137</v>
      </c>
      <c r="B67" s="357" t="s">
        <v>261</v>
      </c>
      <c r="C67" s="358">
        <v>2169</v>
      </c>
      <c r="D67" s="359">
        <v>20.4030105599999</v>
      </c>
      <c r="E67" s="357" t="s">
        <v>714</v>
      </c>
      <c r="F67" s="357" t="s">
        <v>1075</v>
      </c>
      <c r="G67" s="357" t="s">
        <v>716</v>
      </c>
      <c r="H67" s="360" t="s">
        <v>367</v>
      </c>
      <c r="I67" s="399" t="s">
        <v>28</v>
      </c>
      <c r="J67" s="360" t="s">
        <v>310</v>
      </c>
      <c r="K67" s="400"/>
      <c r="L67" s="308">
        <v>4667402.49079</v>
      </c>
      <c r="M67" s="308">
        <v>40427704.5524</v>
      </c>
      <c r="N67" s="210" t="s">
        <v>147</v>
      </c>
      <c r="O67" s="373" t="s">
        <v>13399</v>
      </c>
      <c r="P67" s="374" t="s">
        <v>13400</v>
      </c>
      <c r="Q67" s="391">
        <f t="shared" si="0"/>
        <v>91.8135475199995</v>
      </c>
      <c r="R67" s="394"/>
      <c r="S67" s="389"/>
    </row>
    <row r="68" s="330" customFormat="1" customHeight="1" spans="1:19">
      <c r="A68" s="210" t="s">
        <v>137</v>
      </c>
      <c r="B68" s="357" t="s">
        <v>261</v>
      </c>
      <c r="C68" s="358">
        <v>2387</v>
      </c>
      <c r="D68" s="359">
        <v>15.3711300967</v>
      </c>
      <c r="E68" s="357" t="s">
        <v>714</v>
      </c>
      <c r="F68" s="357" t="s">
        <v>1075</v>
      </c>
      <c r="G68" s="357" t="s">
        <v>716</v>
      </c>
      <c r="H68" s="360" t="s">
        <v>1101</v>
      </c>
      <c r="I68" s="401" t="s">
        <v>28</v>
      </c>
      <c r="J68" s="360" t="s">
        <v>58</v>
      </c>
      <c r="K68" s="402"/>
      <c r="L68" s="308">
        <v>4666845.95930999</v>
      </c>
      <c r="M68" s="308">
        <v>40425494.2775</v>
      </c>
      <c r="N68" s="210" t="s">
        <v>147</v>
      </c>
      <c r="O68" s="373" t="s">
        <v>13399</v>
      </c>
      <c r="P68" s="374" t="s">
        <v>13400</v>
      </c>
      <c r="Q68" s="391">
        <f t="shared" si="0"/>
        <v>69.17008543515</v>
      </c>
      <c r="R68" s="394"/>
      <c r="S68" s="389"/>
    </row>
    <row r="69" s="330" customFormat="1" customHeight="1" spans="1:19">
      <c r="A69" s="210" t="s">
        <v>137</v>
      </c>
      <c r="B69" s="357" t="s">
        <v>261</v>
      </c>
      <c r="C69" s="358">
        <v>1473</v>
      </c>
      <c r="D69" s="359">
        <v>98.5765191305</v>
      </c>
      <c r="E69" s="357" t="s">
        <v>714</v>
      </c>
      <c r="F69" s="357" t="s">
        <v>1075</v>
      </c>
      <c r="G69" s="357" t="s">
        <v>716</v>
      </c>
      <c r="H69" s="360" t="s">
        <v>48</v>
      </c>
      <c r="I69" s="401" t="s">
        <v>28</v>
      </c>
      <c r="J69" s="360" t="s">
        <v>58</v>
      </c>
      <c r="K69" s="402"/>
      <c r="L69" s="308">
        <v>4668705.94852999</v>
      </c>
      <c r="M69" s="308">
        <v>40427284.1077999</v>
      </c>
      <c r="N69" s="210" t="s">
        <v>147</v>
      </c>
      <c r="O69" s="373" t="s">
        <v>13399</v>
      </c>
      <c r="P69" s="374" t="s">
        <v>13400</v>
      </c>
      <c r="Q69" s="391">
        <f t="shared" si="0"/>
        <v>443.59433608725</v>
      </c>
      <c r="R69" s="394"/>
      <c r="S69" s="389"/>
    </row>
    <row r="70" s="330" customFormat="1" customHeight="1" spans="1:20">
      <c r="A70" s="210" t="s">
        <v>137</v>
      </c>
      <c r="B70" s="357" t="s">
        <v>261</v>
      </c>
      <c r="C70" s="358">
        <v>1767</v>
      </c>
      <c r="D70" s="359">
        <v>57.0899423621999</v>
      </c>
      <c r="E70" s="357" t="s">
        <v>714</v>
      </c>
      <c r="F70" s="357" t="s">
        <v>1075</v>
      </c>
      <c r="G70" s="357" t="s">
        <v>716</v>
      </c>
      <c r="H70" s="360" t="s">
        <v>48</v>
      </c>
      <c r="I70" s="401" t="s">
        <v>28</v>
      </c>
      <c r="J70" s="360" t="s">
        <v>58</v>
      </c>
      <c r="K70" s="402"/>
      <c r="L70" s="308">
        <v>4668187.12402</v>
      </c>
      <c r="M70" s="308">
        <v>40428595.0687</v>
      </c>
      <c r="N70" s="210" t="s">
        <v>147</v>
      </c>
      <c r="O70" s="373" t="s">
        <v>13401</v>
      </c>
      <c r="P70" s="374" t="s">
        <v>13402</v>
      </c>
      <c r="Q70" s="391">
        <f t="shared" si="0"/>
        <v>256.9047406299</v>
      </c>
      <c r="R70" s="394"/>
      <c r="S70" s="389"/>
      <c r="T70" s="333"/>
    </row>
    <row r="71" s="330" customFormat="1" customHeight="1" spans="1:19">
      <c r="A71" s="210" t="s">
        <v>137</v>
      </c>
      <c r="B71" s="357" t="s">
        <v>261</v>
      </c>
      <c r="C71" s="358">
        <v>2333</v>
      </c>
      <c r="D71" s="359">
        <v>11.2182995492999</v>
      </c>
      <c r="E71" s="357" t="s">
        <v>714</v>
      </c>
      <c r="F71" s="357" t="s">
        <v>1075</v>
      </c>
      <c r="G71" s="357" t="s">
        <v>716</v>
      </c>
      <c r="H71" s="360" t="s">
        <v>367</v>
      </c>
      <c r="I71" s="403" t="s">
        <v>28</v>
      </c>
      <c r="J71" s="360" t="s">
        <v>310</v>
      </c>
      <c r="K71" s="404"/>
      <c r="L71" s="308">
        <v>4667016.27218999</v>
      </c>
      <c r="M71" s="308">
        <v>40427918.9214999</v>
      </c>
      <c r="N71" s="210" t="s">
        <v>147</v>
      </c>
      <c r="O71" s="373" t="s">
        <v>13399</v>
      </c>
      <c r="P71" s="374" t="s">
        <v>13400</v>
      </c>
      <c r="Q71" s="391">
        <f t="shared" si="0"/>
        <v>50.4823479718495</v>
      </c>
      <c r="R71" s="394"/>
      <c r="S71" s="389"/>
    </row>
    <row r="72" s="330" customFormat="1" customHeight="1" spans="1:19">
      <c r="A72" s="210" t="s">
        <v>137</v>
      </c>
      <c r="B72" s="357" t="s">
        <v>261</v>
      </c>
      <c r="C72" s="358">
        <v>2543</v>
      </c>
      <c r="D72" s="359">
        <v>110.894058107</v>
      </c>
      <c r="E72" s="357" t="s">
        <v>714</v>
      </c>
      <c r="F72" s="357" t="s">
        <v>1075</v>
      </c>
      <c r="G72" s="357" t="s">
        <v>716</v>
      </c>
      <c r="H72" s="360" t="s">
        <v>367</v>
      </c>
      <c r="I72" s="403" t="s">
        <v>28</v>
      </c>
      <c r="J72" s="360" t="s">
        <v>310</v>
      </c>
      <c r="K72" s="403"/>
      <c r="L72" s="308">
        <v>4666161.91805</v>
      </c>
      <c r="M72" s="308">
        <v>40425733.0894</v>
      </c>
      <c r="N72" s="210" t="s">
        <v>147</v>
      </c>
      <c r="O72" s="373" t="s">
        <v>13399</v>
      </c>
      <c r="P72" s="374" t="s">
        <v>13400</v>
      </c>
      <c r="Q72" s="391">
        <f t="shared" si="0"/>
        <v>499.0232614815</v>
      </c>
      <c r="R72" s="394"/>
      <c r="S72" s="389"/>
    </row>
    <row r="73" s="330" customFormat="1" customHeight="1" spans="1:19">
      <c r="A73" s="210" t="s">
        <v>137</v>
      </c>
      <c r="B73" s="357" t="s">
        <v>261</v>
      </c>
      <c r="C73" s="358">
        <v>2043</v>
      </c>
      <c r="D73" s="359">
        <v>1.60032434204</v>
      </c>
      <c r="E73" s="357" t="s">
        <v>714</v>
      </c>
      <c r="F73" s="357" t="s">
        <v>1075</v>
      </c>
      <c r="G73" s="357" t="s">
        <v>716</v>
      </c>
      <c r="H73" s="360" t="s">
        <v>367</v>
      </c>
      <c r="I73" s="405" t="s">
        <v>28</v>
      </c>
      <c r="J73" s="360" t="s">
        <v>310</v>
      </c>
      <c r="K73" s="406"/>
      <c r="L73" s="308">
        <v>4667660.62925999</v>
      </c>
      <c r="M73" s="308">
        <v>40428115.4007</v>
      </c>
      <c r="N73" s="210" t="s">
        <v>147</v>
      </c>
      <c r="O73" s="373" t="s">
        <v>13399</v>
      </c>
      <c r="P73" s="374" t="s">
        <v>13400</v>
      </c>
      <c r="Q73" s="391">
        <f t="shared" si="0"/>
        <v>7.20145953918</v>
      </c>
      <c r="R73" s="412"/>
      <c r="S73" s="389"/>
    </row>
    <row r="74" s="330" customFormat="1" customHeight="1" spans="1:19">
      <c r="A74" s="210" t="s">
        <v>137</v>
      </c>
      <c r="B74" s="357" t="s">
        <v>261</v>
      </c>
      <c r="C74" s="358">
        <v>2585</v>
      </c>
      <c r="D74" s="359">
        <v>151.652336144999</v>
      </c>
      <c r="E74" s="357" t="s">
        <v>714</v>
      </c>
      <c r="F74" s="357" t="s">
        <v>1075</v>
      </c>
      <c r="G74" s="357" t="s">
        <v>716</v>
      </c>
      <c r="H74" s="360" t="s">
        <v>1101</v>
      </c>
      <c r="I74" s="405" t="s">
        <v>28</v>
      </c>
      <c r="J74" s="360" t="s">
        <v>58</v>
      </c>
      <c r="K74" s="406"/>
      <c r="L74" s="308">
        <v>4665852.61880999</v>
      </c>
      <c r="M74" s="308">
        <v>40424401.9927999</v>
      </c>
      <c r="N74" s="210" t="s">
        <v>147</v>
      </c>
      <c r="O74" s="373" t="s">
        <v>13399</v>
      </c>
      <c r="P74" s="374" t="s">
        <v>13400</v>
      </c>
      <c r="Q74" s="391">
        <f t="shared" si="0"/>
        <v>682.435512652496</v>
      </c>
      <c r="R74" s="413"/>
      <c r="S74" s="389"/>
    </row>
    <row r="75" s="330" customFormat="1" customHeight="1" spans="1:19">
      <c r="A75" s="210" t="s">
        <v>137</v>
      </c>
      <c r="B75" s="357" t="s">
        <v>261</v>
      </c>
      <c r="C75" s="358">
        <v>1487</v>
      </c>
      <c r="D75" s="359">
        <v>34.4226557442</v>
      </c>
      <c r="E75" s="357" t="s">
        <v>714</v>
      </c>
      <c r="F75" s="357" t="s">
        <v>1075</v>
      </c>
      <c r="G75" s="357" t="s">
        <v>716</v>
      </c>
      <c r="H75" s="360" t="s">
        <v>367</v>
      </c>
      <c r="I75" s="405" t="s">
        <v>28</v>
      </c>
      <c r="J75" s="360" t="s">
        <v>327</v>
      </c>
      <c r="K75" s="406"/>
      <c r="L75" s="308">
        <v>4668754.00516999</v>
      </c>
      <c r="M75" s="308">
        <v>40428296.6961999</v>
      </c>
      <c r="N75" s="210" t="s">
        <v>147</v>
      </c>
      <c r="O75" s="373" t="s">
        <v>13399</v>
      </c>
      <c r="P75" s="374" t="s">
        <v>13400</v>
      </c>
      <c r="Q75" s="391">
        <f t="shared" si="0"/>
        <v>154.9019508489</v>
      </c>
      <c r="R75" s="413"/>
      <c r="S75" s="389"/>
    </row>
    <row r="76" s="330" customFormat="1" customHeight="1" spans="1:19">
      <c r="A76" s="210" t="s">
        <v>137</v>
      </c>
      <c r="B76" s="357" t="s">
        <v>261</v>
      </c>
      <c r="C76" s="358">
        <v>2537</v>
      </c>
      <c r="D76" s="359">
        <v>15.8933633889999</v>
      </c>
      <c r="E76" s="357" t="s">
        <v>714</v>
      </c>
      <c r="F76" s="357" t="s">
        <v>1075</v>
      </c>
      <c r="G76" s="357" t="s">
        <v>716</v>
      </c>
      <c r="H76" s="360" t="s">
        <v>1101</v>
      </c>
      <c r="I76" s="405" t="s">
        <v>28</v>
      </c>
      <c r="J76" s="360" t="s">
        <v>58</v>
      </c>
      <c r="K76" s="406"/>
      <c r="L76" s="308">
        <v>4666216.77192</v>
      </c>
      <c r="M76" s="308">
        <v>40424864.2004</v>
      </c>
      <c r="N76" s="210" t="s">
        <v>147</v>
      </c>
      <c r="O76" s="373" t="s">
        <v>13399</v>
      </c>
      <c r="P76" s="374" t="s">
        <v>13400</v>
      </c>
      <c r="Q76" s="391">
        <f t="shared" si="0"/>
        <v>71.5201352504995</v>
      </c>
      <c r="R76" s="413"/>
      <c r="S76" s="389"/>
    </row>
    <row r="77" s="330" customFormat="1" customHeight="1" spans="1:19">
      <c r="A77" s="210" t="s">
        <v>137</v>
      </c>
      <c r="B77" s="357" t="s">
        <v>261</v>
      </c>
      <c r="C77" s="358">
        <v>2459</v>
      </c>
      <c r="D77" s="359">
        <v>277.437887268</v>
      </c>
      <c r="E77" s="357" t="s">
        <v>714</v>
      </c>
      <c r="F77" s="357" t="s">
        <v>1075</v>
      </c>
      <c r="G77" s="357" t="s">
        <v>716</v>
      </c>
      <c r="H77" s="360" t="s">
        <v>367</v>
      </c>
      <c r="I77" s="405" t="s">
        <v>28</v>
      </c>
      <c r="J77" s="360" t="s">
        <v>310</v>
      </c>
      <c r="K77" s="406"/>
      <c r="L77" s="308">
        <v>4666429.70313</v>
      </c>
      <c r="M77" s="308">
        <v>40425514.2048999</v>
      </c>
      <c r="N77" s="210" t="s">
        <v>147</v>
      </c>
      <c r="O77" s="373" t="s">
        <v>13401</v>
      </c>
      <c r="P77" s="374" t="s">
        <v>13402</v>
      </c>
      <c r="Q77" s="391">
        <f t="shared" ref="Q77:Q140" si="1">D77*4.5</f>
        <v>1248.470492706</v>
      </c>
      <c r="R77" s="414"/>
      <c r="S77" s="389"/>
    </row>
    <row r="78" s="330" customFormat="1" customHeight="1" spans="1:19">
      <c r="A78" s="210" t="s">
        <v>137</v>
      </c>
      <c r="B78" s="357" t="s">
        <v>261</v>
      </c>
      <c r="C78" s="358">
        <v>1296</v>
      </c>
      <c r="D78" s="359">
        <v>312.325705884</v>
      </c>
      <c r="E78" s="357" t="s">
        <v>714</v>
      </c>
      <c r="F78" s="357" t="s">
        <v>1075</v>
      </c>
      <c r="G78" s="357" t="s">
        <v>716</v>
      </c>
      <c r="H78" s="360" t="s">
        <v>1101</v>
      </c>
      <c r="I78" s="405" t="s">
        <v>28</v>
      </c>
      <c r="J78" s="360" t="s">
        <v>58</v>
      </c>
      <c r="K78" s="406"/>
      <c r="L78" s="308">
        <v>4669191.88920999</v>
      </c>
      <c r="M78" s="308">
        <v>40428506.4567999</v>
      </c>
      <c r="N78" s="210" t="s">
        <v>147</v>
      </c>
      <c r="O78" s="373" t="s">
        <v>13401</v>
      </c>
      <c r="P78" s="374" t="s">
        <v>13402</v>
      </c>
      <c r="Q78" s="391">
        <f t="shared" si="1"/>
        <v>1405.465676478</v>
      </c>
      <c r="R78" s="413"/>
      <c r="S78" s="389"/>
    </row>
    <row r="79" s="330" customFormat="1" customHeight="1" spans="1:19">
      <c r="A79" s="210" t="s">
        <v>137</v>
      </c>
      <c r="B79" s="357" t="s">
        <v>261</v>
      </c>
      <c r="C79" s="358">
        <v>1449</v>
      </c>
      <c r="D79" s="359">
        <v>6.02756671621</v>
      </c>
      <c r="E79" s="357" t="s">
        <v>714</v>
      </c>
      <c r="F79" s="357" t="s">
        <v>1075</v>
      </c>
      <c r="G79" s="357" t="s">
        <v>716</v>
      </c>
      <c r="H79" s="360" t="s">
        <v>48</v>
      </c>
      <c r="I79" s="405" t="s">
        <v>28</v>
      </c>
      <c r="J79" s="360" t="s">
        <v>58</v>
      </c>
      <c r="K79" s="406"/>
      <c r="L79" s="308">
        <v>4668847.21970999</v>
      </c>
      <c r="M79" s="308">
        <v>40428213.9833</v>
      </c>
      <c r="N79" s="210" t="s">
        <v>147</v>
      </c>
      <c r="O79" s="373" t="s">
        <v>13401</v>
      </c>
      <c r="P79" s="374" t="s">
        <v>13402</v>
      </c>
      <c r="Q79" s="391">
        <f t="shared" si="1"/>
        <v>27.124050222945</v>
      </c>
      <c r="R79" s="413"/>
      <c r="S79" s="389"/>
    </row>
    <row r="80" s="330" customFormat="1" customHeight="1" spans="1:19">
      <c r="A80" s="210" t="s">
        <v>137</v>
      </c>
      <c r="B80" s="357" t="s">
        <v>261</v>
      </c>
      <c r="C80" s="358">
        <v>2223</v>
      </c>
      <c r="D80" s="359">
        <v>152.107780319999</v>
      </c>
      <c r="E80" s="357" t="s">
        <v>714</v>
      </c>
      <c r="F80" s="357" t="s">
        <v>1075</v>
      </c>
      <c r="G80" s="357" t="s">
        <v>716</v>
      </c>
      <c r="H80" s="360" t="s">
        <v>367</v>
      </c>
      <c r="I80" s="405" t="s">
        <v>28</v>
      </c>
      <c r="J80" s="360" t="s">
        <v>310</v>
      </c>
      <c r="K80" s="406"/>
      <c r="L80" s="308">
        <v>4667294.33129</v>
      </c>
      <c r="M80" s="308">
        <v>40427451.8922</v>
      </c>
      <c r="N80" s="210" t="s">
        <v>147</v>
      </c>
      <c r="O80" s="373" t="s">
        <v>13399</v>
      </c>
      <c r="P80" s="374" t="s">
        <v>13400</v>
      </c>
      <c r="Q80" s="391">
        <f t="shared" si="1"/>
        <v>684.485011439995</v>
      </c>
      <c r="R80" s="413"/>
      <c r="S80" s="389"/>
    </row>
    <row r="81" s="330" customFormat="1" customHeight="1" spans="1:19">
      <c r="A81" s="210" t="s">
        <v>137</v>
      </c>
      <c r="B81" s="357" t="s">
        <v>261</v>
      </c>
      <c r="C81" s="358">
        <v>1739</v>
      </c>
      <c r="D81" s="359">
        <v>51.8958883736</v>
      </c>
      <c r="E81" s="357" t="s">
        <v>714</v>
      </c>
      <c r="F81" s="357" t="s">
        <v>1075</v>
      </c>
      <c r="G81" s="357" t="s">
        <v>716</v>
      </c>
      <c r="H81" s="360" t="s">
        <v>48</v>
      </c>
      <c r="I81" s="405" t="s">
        <v>28</v>
      </c>
      <c r="J81" s="360" t="s">
        <v>58</v>
      </c>
      <c r="K81" s="406"/>
      <c r="L81" s="308">
        <v>4668235.17160999</v>
      </c>
      <c r="M81" s="308">
        <v>40427643.6252999</v>
      </c>
      <c r="N81" s="210" t="s">
        <v>147</v>
      </c>
      <c r="O81" s="373" t="s">
        <v>13401</v>
      </c>
      <c r="P81" s="374" t="s">
        <v>13402</v>
      </c>
      <c r="Q81" s="391">
        <f t="shared" si="1"/>
        <v>233.5314976812</v>
      </c>
      <c r="R81" s="413"/>
      <c r="S81" s="389"/>
    </row>
    <row r="82" s="330" customFormat="1" customHeight="1" spans="1:19">
      <c r="A82" s="210" t="s">
        <v>137</v>
      </c>
      <c r="B82" s="357" t="s">
        <v>261</v>
      </c>
      <c r="C82" s="358">
        <v>1731</v>
      </c>
      <c r="D82" s="359">
        <v>126.975543591999</v>
      </c>
      <c r="E82" s="357" t="s">
        <v>714</v>
      </c>
      <c r="F82" s="357" t="s">
        <v>1075</v>
      </c>
      <c r="G82" s="357" t="s">
        <v>716</v>
      </c>
      <c r="H82" s="360" t="s">
        <v>1101</v>
      </c>
      <c r="I82" s="405" t="s">
        <v>28</v>
      </c>
      <c r="J82" s="360" t="s">
        <v>58</v>
      </c>
      <c r="K82" s="406"/>
      <c r="L82" s="308">
        <v>4668291.25616</v>
      </c>
      <c r="M82" s="308">
        <v>40427643.4879999</v>
      </c>
      <c r="N82" s="210" t="s">
        <v>147</v>
      </c>
      <c r="O82" s="373" t="s">
        <v>13401</v>
      </c>
      <c r="P82" s="374" t="s">
        <v>13402</v>
      </c>
      <c r="Q82" s="391">
        <f t="shared" si="1"/>
        <v>571.389946163996</v>
      </c>
      <c r="R82" s="413"/>
      <c r="S82" s="389"/>
    </row>
    <row r="83" s="330" customFormat="1" customHeight="1" spans="1:19">
      <c r="A83" s="210" t="s">
        <v>137</v>
      </c>
      <c r="B83" s="357" t="s">
        <v>261</v>
      </c>
      <c r="C83" s="358">
        <v>2505</v>
      </c>
      <c r="D83" s="359">
        <v>6.61650439687</v>
      </c>
      <c r="E83" s="357" t="s">
        <v>714</v>
      </c>
      <c r="F83" s="357" t="s">
        <v>1075</v>
      </c>
      <c r="G83" s="357" t="s">
        <v>716</v>
      </c>
      <c r="H83" s="360" t="s">
        <v>1101</v>
      </c>
      <c r="I83" s="360" t="s">
        <v>28</v>
      </c>
      <c r="J83" s="360" t="s">
        <v>58</v>
      </c>
      <c r="K83" s="407"/>
      <c r="L83" s="308">
        <v>4666381.58550999</v>
      </c>
      <c r="M83" s="308">
        <v>40424925.8910999</v>
      </c>
      <c r="N83" s="210" t="s">
        <v>147</v>
      </c>
      <c r="O83" s="210" t="s">
        <v>432</v>
      </c>
      <c r="P83" s="371" t="s">
        <v>433</v>
      </c>
      <c r="Q83" s="391">
        <f t="shared" si="1"/>
        <v>29.774269785915</v>
      </c>
      <c r="R83" s="415"/>
      <c r="S83" s="389"/>
    </row>
    <row r="84" s="330" customFormat="1" customHeight="1" spans="1:19">
      <c r="A84" s="210" t="s">
        <v>137</v>
      </c>
      <c r="B84" s="357" t="s">
        <v>261</v>
      </c>
      <c r="C84" s="358">
        <v>2569</v>
      </c>
      <c r="D84" s="359">
        <v>68.1410032667999</v>
      </c>
      <c r="E84" s="357" t="s">
        <v>714</v>
      </c>
      <c r="F84" s="357" t="s">
        <v>1075</v>
      </c>
      <c r="G84" s="357" t="s">
        <v>716</v>
      </c>
      <c r="H84" s="360" t="s">
        <v>1101</v>
      </c>
      <c r="I84" s="360" t="s">
        <v>28</v>
      </c>
      <c r="J84" s="360" t="s">
        <v>310</v>
      </c>
      <c r="K84" s="407"/>
      <c r="L84" s="308">
        <v>4666054.42903999</v>
      </c>
      <c r="M84" s="308">
        <v>40425222.5797</v>
      </c>
      <c r="N84" s="210" t="s">
        <v>147</v>
      </c>
      <c r="O84" s="408" t="s">
        <v>13403</v>
      </c>
      <c r="P84" s="374" t="s">
        <v>13404</v>
      </c>
      <c r="Q84" s="391">
        <f t="shared" si="1"/>
        <v>306.6345147006</v>
      </c>
      <c r="R84" s="413"/>
      <c r="S84" s="389"/>
    </row>
    <row r="85" s="330" customFormat="1" customHeight="1" spans="1:19">
      <c r="A85" s="210" t="s">
        <v>137</v>
      </c>
      <c r="B85" s="357" t="s">
        <v>261</v>
      </c>
      <c r="C85" s="358">
        <v>1929</v>
      </c>
      <c r="D85" s="359">
        <v>57.7811335860999</v>
      </c>
      <c r="E85" s="398" t="s">
        <v>714</v>
      </c>
      <c r="F85" s="398" t="s">
        <v>1075</v>
      </c>
      <c r="G85" s="357" t="s">
        <v>716</v>
      </c>
      <c r="H85" s="360" t="s">
        <v>367</v>
      </c>
      <c r="I85" s="409" t="s">
        <v>28</v>
      </c>
      <c r="J85" s="360" t="s">
        <v>310</v>
      </c>
      <c r="K85" s="410"/>
      <c r="L85" s="308">
        <v>4667866.64618</v>
      </c>
      <c r="M85" s="308">
        <v>40428050.0826999</v>
      </c>
      <c r="N85" s="210" t="s">
        <v>147</v>
      </c>
      <c r="O85" s="373" t="s">
        <v>13401</v>
      </c>
      <c r="P85" s="374" t="s">
        <v>13402</v>
      </c>
      <c r="Q85" s="391">
        <f t="shared" si="1"/>
        <v>260.01510113745</v>
      </c>
      <c r="R85" s="416"/>
      <c r="S85" s="417"/>
    </row>
    <row r="86" s="330" customFormat="1" customHeight="1" spans="1:19">
      <c r="A86" s="210" t="s">
        <v>137</v>
      </c>
      <c r="B86" s="357" t="s">
        <v>261</v>
      </c>
      <c r="C86" s="358">
        <v>1971</v>
      </c>
      <c r="D86" s="359">
        <v>11.5612651736</v>
      </c>
      <c r="E86" s="398" t="s">
        <v>714</v>
      </c>
      <c r="F86" s="398" t="s">
        <v>1075</v>
      </c>
      <c r="G86" s="357" t="s">
        <v>716</v>
      </c>
      <c r="H86" s="360" t="s">
        <v>1101</v>
      </c>
      <c r="I86" s="409" t="s">
        <v>28</v>
      </c>
      <c r="J86" s="360" t="s">
        <v>327</v>
      </c>
      <c r="K86" s="410"/>
      <c r="L86" s="308">
        <v>4667795.03631</v>
      </c>
      <c r="M86" s="308">
        <v>40427468.1847999</v>
      </c>
      <c r="N86" s="210" t="s">
        <v>147</v>
      </c>
      <c r="O86" s="210" t="s">
        <v>432</v>
      </c>
      <c r="P86" s="371" t="s">
        <v>433</v>
      </c>
      <c r="Q86" s="391">
        <f t="shared" si="1"/>
        <v>52.0256932812</v>
      </c>
      <c r="R86" s="418"/>
      <c r="S86" s="417"/>
    </row>
    <row r="87" s="330" customFormat="1" customHeight="1" spans="1:19">
      <c r="A87" s="210" t="s">
        <v>137</v>
      </c>
      <c r="B87" s="357" t="s">
        <v>261</v>
      </c>
      <c r="C87" s="358">
        <v>1232</v>
      </c>
      <c r="D87" s="359">
        <v>26.2814248863</v>
      </c>
      <c r="E87" s="398" t="s">
        <v>714</v>
      </c>
      <c r="F87" s="398" t="s">
        <v>1075</v>
      </c>
      <c r="G87" s="357" t="s">
        <v>716</v>
      </c>
      <c r="H87" s="360" t="s">
        <v>1101</v>
      </c>
      <c r="I87" s="409" t="s">
        <v>28</v>
      </c>
      <c r="J87" s="360" t="s">
        <v>58</v>
      </c>
      <c r="K87" s="410"/>
      <c r="L87" s="308">
        <v>4669312.87787</v>
      </c>
      <c r="M87" s="308">
        <v>40427949.207</v>
      </c>
      <c r="N87" s="210" t="s">
        <v>147</v>
      </c>
      <c r="O87" s="210" t="s">
        <v>5041</v>
      </c>
      <c r="P87" s="371" t="s">
        <v>8477</v>
      </c>
      <c r="Q87" s="391">
        <f t="shared" si="1"/>
        <v>118.26641198835</v>
      </c>
      <c r="R87" s="418"/>
      <c r="S87" s="417"/>
    </row>
    <row r="88" s="330" customFormat="1" customHeight="1" spans="1:19">
      <c r="A88" s="210" t="s">
        <v>137</v>
      </c>
      <c r="B88" s="357" t="s">
        <v>261</v>
      </c>
      <c r="C88" s="358">
        <v>2348</v>
      </c>
      <c r="D88" s="359">
        <v>8.10942793612</v>
      </c>
      <c r="E88" s="398" t="s">
        <v>714</v>
      </c>
      <c r="F88" s="398" t="s">
        <v>1075</v>
      </c>
      <c r="G88" s="357" t="s">
        <v>716</v>
      </c>
      <c r="H88" s="360" t="s">
        <v>48</v>
      </c>
      <c r="I88" s="409" t="s">
        <v>28</v>
      </c>
      <c r="J88" s="360" t="s">
        <v>58</v>
      </c>
      <c r="K88" s="410"/>
      <c r="L88" s="308">
        <v>4666983.36515</v>
      </c>
      <c r="M88" s="308">
        <v>40425674.0388</v>
      </c>
      <c r="N88" s="210" t="s">
        <v>147</v>
      </c>
      <c r="O88" s="373" t="s">
        <v>13401</v>
      </c>
      <c r="P88" s="374" t="s">
        <v>13402</v>
      </c>
      <c r="Q88" s="391">
        <f t="shared" si="1"/>
        <v>36.49242571254</v>
      </c>
      <c r="R88" s="418"/>
      <c r="S88" s="417"/>
    </row>
    <row r="89" s="330" customFormat="1" customHeight="1" spans="1:19">
      <c r="A89" s="210" t="s">
        <v>137</v>
      </c>
      <c r="B89" s="357" t="s">
        <v>261</v>
      </c>
      <c r="C89" s="358">
        <v>1720</v>
      </c>
      <c r="D89" s="359">
        <v>55.1910218391999</v>
      </c>
      <c r="E89" s="398" t="s">
        <v>714</v>
      </c>
      <c r="F89" s="398" t="s">
        <v>1075</v>
      </c>
      <c r="G89" s="357" t="s">
        <v>716</v>
      </c>
      <c r="H89" s="360" t="s">
        <v>1101</v>
      </c>
      <c r="I89" s="409" t="s">
        <v>28</v>
      </c>
      <c r="J89" s="360" t="s">
        <v>58</v>
      </c>
      <c r="K89" s="410"/>
      <c r="L89" s="308">
        <v>4668287.47814</v>
      </c>
      <c r="M89" s="308">
        <v>40428736.9442</v>
      </c>
      <c r="N89" s="210" t="s">
        <v>147</v>
      </c>
      <c r="O89" s="373" t="s">
        <v>13401</v>
      </c>
      <c r="P89" s="374" t="s">
        <v>13402</v>
      </c>
      <c r="Q89" s="391">
        <f t="shared" si="1"/>
        <v>248.3595982764</v>
      </c>
      <c r="R89" s="418"/>
      <c r="S89" s="417"/>
    </row>
    <row r="90" s="330" customFormat="1" customHeight="1" spans="1:19">
      <c r="A90" s="210" t="s">
        <v>137</v>
      </c>
      <c r="B90" s="357" t="s">
        <v>261</v>
      </c>
      <c r="C90" s="358">
        <v>1455</v>
      </c>
      <c r="D90" s="359">
        <v>18.9026594487</v>
      </c>
      <c r="E90" s="398" t="s">
        <v>714</v>
      </c>
      <c r="F90" s="398" t="s">
        <v>1075</v>
      </c>
      <c r="G90" s="357" t="s">
        <v>716</v>
      </c>
      <c r="H90" s="360" t="s">
        <v>1101</v>
      </c>
      <c r="I90" s="409" t="s">
        <v>28</v>
      </c>
      <c r="J90" s="360" t="s">
        <v>58</v>
      </c>
      <c r="K90" s="410"/>
      <c r="L90" s="308">
        <v>4668819.14059</v>
      </c>
      <c r="M90" s="308">
        <v>40426663.0891</v>
      </c>
      <c r="N90" s="210" t="s">
        <v>147</v>
      </c>
      <c r="O90" s="373" t="s">
        <v>13401</v>
      </c>
      <c r="P90" s="374" t="s">
        <v>13402</v>
      </c>
      <c r="Q90" s="391">
        <f t="shared" si="1"/>
        <v>85.06196751915</v>
      </c>
      <c r="R90" s="418"/>
      <c r="S90" s="417"/>
    </row>
    <row r="91" s="330" customFormat="1" customHeight="1" spans="1:19">
      <c r="A91" s="210" t="s">
        <v>137</v>
      </c>
      <c r="B91" s="357" t="s">
        <v>261</v>
      </c>
      <c r="C91" s="358">
        <v>1557</v>
      </c>
      <c r="D91" s="359">
        <v>20.3535811074999</v>
      </c>
      <c r="E91" s="398" t="s">
        <v>714</v>
      </c>
      <c r="F91" s="398" t="s">
        <v>1075</v>
      </c>
      <c r="G91" s="357" t="s">
        <v>716</v>
      </c>
      <c r="H91" s="360" t="s">
        <v>1101</v>
      </c>
      <c r="I91" s="409" t="s">
        <v>28</v>
      </c>
      <c r="J91" s="360" t="s">
        <v>58</v>
      </c>
      <c r="K91" s="410"/>
      <c r="L91" s="308">
        <v>4668603.23156</v>
      </c>
      <c r="M91" s="308">
        <v>40428702.1987</v>
      </c>
      <c r="N91" s="210" t="s">
        <v>147</v>
      </c>
      <c r="O91" s="373" t="s">
        <v>13401</v>
      </c>
      <c r="P91" s="374" t="s">
        <v>13402</v>
      </c>
      <c r="Q91" s="391">
        <f t="shared" si="1"/>
        <v>91.5911149837495</v>
      </c>
      <c r="R91" s="418"/>
      <c r="S91" s="417"/>
    </row>
    <row r="92" s="330" customFormat="1" customHeight="1" spans="1:19">
      <c r="A92" s="210" t="s">
        <v>137</v>
      </c>
      <c r="B92" s="357" t="s">
        <v>261</v>
      </c>
      <c r="C92" s="358">
        <v>1618</v>
      </c>
      <c r="D92" s="359">
        <v>20.1165031523</v>
      </c>
      <c r="E92" s="398" t="s">
        <v>714</v>
      </c>
      <c r="F92" s="398" t="s">
        <v>1075</v>
      </c>
      <c r="G92" s="357" t="s">
        <v>716</v>
      </c>
      <c r="H92" s="360" t="s">
        <v>367</v>
      </c>
      <c r="I92" s="409" t="s">
        <v>28</v>
      </c>
      <c r="J92" s="360" t="s">
        <v>327</v>
      </c>
      <c r="K92" s="410"/>
      <c r="L92" s="308">
        <v>4668480.44123</v>
      </c>
      <c r="M92" s="308">
        <v>40427956.7399</v>
      </c>
      <c r="N92" s="210" t="s">
        <v>147</v>
      </c>
      <c r="O92" s="373" t="s">
        <v>13401</v>
      </c>
      <c r="P92" s="374" t="s">
        <v>13402</v>
      </c>
      <c r="Q92" s="391">
        <f t="shared" si="1"/>
        <v>90.52426418535</v>
      </c>
      <c r="R92" s="418"/>
      <c r="S92" s="417"/>
    </row>
    <row r="93" s="330" customFormat="1" customHeight="1" spans="1:19">
      <c r="A93" s="210" t="s">
        <v>137</v>
      </c>
      <c r="B93" s="357" t="s">
        <v>261</v>
      </c>
      <c r="C93" s="358">
        <v>1759</v>
      </c>
      <c r="D93" s="359">
        <v>15.0695142722999</v>
      </c>
      <c r="E93" s="398" t="s">
        <v>714</v>
      </c>
      <c r="F93" s="398" t="s">
        <v>1075</v>
      </c>
      <c r="G93" s="357" t="s">
        <v>716</v>
      </c>
      <c r="H93" s="360" t="s">
        <v>367</v>
      </c>
      <c r="I93" s="409" t="s">
        <v>28</v>
      </c>
      <c r="J93" s="360" t="s">
        <v>310</v>
      </c>
      <c r="K93" s="410"/>
      <c r="L93" s="308">
        <v>4668202.5398</v>
      </c>
      <c r="M93" s="308">
        <v>40428395.722</v>
      </c>
      <c r="N93" s="210" t="s">
        <v>147</v>
      </c>
      <c r="O93" s="373" t="s">
        <v>13401</v>
      </c>
      <c r="P93" s="374" t="s">
        <v>13402</v>
      </c>
      <c r="Q93" s="391">
        <f t="shared" si="1"/>
        <v>67.8128142253496</v>
      </c>
      <c r="R93" s="418"/>
      <c r="S93" s="417"/>
    </row>
    <row r="94" s="330" customFormat="1" customHeight="1" spans="1:19">
      <c r="A94" s="210" t="s">
        <v>137</v>
      </c>
      <c r="B94" s="357" t="s">
        <v>261</v>
      </c>
      <c r="C94" s="358">
        <v>2375</v>
      </c>
      <c r="D94" s="359">
        <v>18.8684258538</v>
      </c>
      <c r="E94" s="357" t="s">
        <v>714</v>
      </c>
      <c r="F94" s="357" t="s">
        <v>1075</v>
      </c>
      <c r="G94" s="357" t="s">
        <v>716</v>
      </c>
      <c r="H94" s="360" t="s">
        <v>48</v>
      </c>
      <c r="I94" s="360" t="s">
        <v>28</v>
      </c>
      <c r="J94" s="360" t="s">
        <v>29</v>
      </c>
      <c r="K94" s="407"/>
      <c r="L94" s="308">
        <v>4666898.82689</v>
      </c>
      <c r="M94" s="308">
        <v>40425481.9007</v>
      </c>
      <c r="N94" s="210" t="s">
        <v>147</v>
      </c>
      <c r="O94" s="210" t="s">
        <v>5041</v>
      </c>
      <c r="P94" s="371" t="s">
        <v>8477</v>
      </c>
      <c r="Q94" s="391">
        <f t="shared" si="1"/>
        <v>84.9079163421</v>
      </c>
      <c r="R94" s="418"/>
      <c r="S94" s="389"/>
    </row>
    <row r="95" s="330" customFormat="1" customHeight="1" spans="1:19">
      <c r="A95" s="210" t="s">
        <v>137</v>
      </c>
      <c r="B95" s="357" t="s">
        <v>261</v>
      </c>
      <c r="C95" s="358">
        <v>2345</v>
      </c>
      <c r="D95" s="359">
        <v>33.2879343318999</v>
      </c>
      <c r="E95" s="357" t="s">
        <v>714</v>
      </c>
      <c r="F95" s="357" t="s">
        <v>1075</v>
      </c>
      <c r="G95" s="357" t="s">
        <v>716</v>
      </c>
      <c r="H95" s="360" t="s">
        <v>1101</v>
      </c>
      <c r="I95" s="360" t="s">
        <v>28</v>
      </c>
      <c r="J95" s="360" t="s">
        <v>58</v>
      </c>
      <c r="K95" s="407"/>
      <c r="L95" s="308">
        <v>4666993.61142</v>
      </c>
      <c r="M95" s="308">
        <v>40425746.4698999</v>
      </c>
      <c r="N95" s="210" t="s">
        <v>147</v>
      </c>
      <c r="O95" s="373" t="s">
        <v>13401</v>
      </c>
      <c r="P95" s="374" t="s">
        <v>13402</v>
      </c>
      <c r="Q95" s="391">
        <f t="shared" si="1"/>
        <v>149.79570449355</v>
      </c>
      <c r="R95" s="418"/>
      <c r="S95" s="389"/>
    </row>
    <row r="96" s="330" customFormat="1" customHeight="1" spans="1:19">
      <c r="A96" s="210" t="s">
        <v>137</v>
      </c>
      <c r="B96" s="357" t="s">
        <v>261</v>
      </c>
      <c r="C96" s="358">
        <v>2297</v>
      </c>
      <c r="D96" s="359">
        <v>3.06291112146</v>
      </c>
      <c r="E96" s="357" t="s">
        <v>714</v>
      </c>
      <c r="F96" s="357" t="s">
        <v>1075</v>
      </c>
      <c r="G96" s="357" t="s">
        <v>716</v>
      </c>
      <c r="H96" s="360" t="s">
        <v>367</v>
      </c>
      <c r="I96" s="360" t="s">
        <v>28</v>
      </c>
      <c r="J96" s="360" t="s">
        <v>310</v>
      </c>
      <c r="K96" s="407"/>
      <c r="L96" s="308">
        <v>4667122.20851999</v>
      </c>
      <c r="M96" s="308">
        <v>40427914.4144999</v>
      </c>
      <c r="N96" s="210" t="s">
        <v>147</v>
      </c>
      <c r="O96" s="210" t="s">
        <v>432</v>
      </c>
      <c r="P96" s="371" t="s">
        <v>433</v>
      </c>
      <c r="Q96" s="391">
        <f t="shared" si="1"/>
        <v>13.78310004657</v>
      </c>
      <c r="R96" s="418"/>
      <c r="S96" s="389"/>
    </row>
    <row r="97" s="330" customFormat="1" customHeight="1" spans="1:19">
      <c r="A97" s="210" t="s">
        <v>137</v>
      </c>
      <c r="B97" s="357" t="s">
        <v>261</v>
      </c>
      <c r="C97" s="358">
        <v>2419</v>
      </c>
      <c r="D97" s="359">
        <v>115.901036282</v>
      </c>
      <c r="E97" s="357" t="s">
        <v>714</v>
      </c>
      <c r="F97" s="357" t="s">
        <v>1075</v>
      </c>
      <c r="G97" s="357" t="s">
        <v>716</v>
      </c>
      <c r="H97" s="360" t="s">
        <v>48</v>
      </c>
      <c r="I97" s="360" t="s">
        <v>28</v>
      </c>
      <c r="J97" s="360" t="s">
        <v>58</v>
      </c>
      <c r="K97" s="407"/>
      <c r="L97" s="308">
        <v>4666692.60910999</v>
      </c>
      <c r="M97" s="308">
        <v>40425763.082</v>
      </c>
      <c r="N97" s="210" t="s">
        <v>147</v>
      </c>
      <c r="O97" s="373" t="s">
        <v>13401</v>
      </c>
      <c r="P97" s="374" t="s">
        <v>13402</v>
      </c>
      <c r="Q97" s="391">
        <f t="shared" si="1"/>
        <v>521.554663269</v>
      </c>
      <c r="R97" s="418"/>
      <c r="S97" s="389"/>
    </row>
    <row r="98" s="330" customFormat="1" customHeight="1" spans="1:19">
      <c r="A98" s="210" t="s">
        <v>137</v>
      </c>
      <c r="B98" s="357" t="s">
        <v>261</v>
      </c>
      <c r="C98" s="358">
        <v>2584</v>
      </c>
      <c r="D98" s="359">
        <v>20.1796533927</v>
      </c>
      <c r="E98" s="357" t="s">
        <v>714</v>
      </c>
      <c r="F98" s="357" t="s">
        <v>1075</v>
      </c>
      <c r="G98" s="357" t="s">
        <v>716</v>
      </c>
      <c r="H98" s="360" t="s">
        <v>1101</v>
      </c>
      <c r="I98" s="360" t="s">
        <v>28</v>
      </c>
      <c r="J98" s="360" t="s">
        <v>310</v>
      </c>
      <c r="K98" s="407"/>
      <c r="L98" s="308">
        <v>4665883.73125999</v>
      </c>
      <c r="M98" s="308">
        <v>40425134.1098</v>
      </c>
      <c r="N98" s="210" t="s">
        <v>147</v>
      </c>
      <c r="O98" s="210" t="s">
        <v>5041</v>
      </c>
      <c r="P98" s="371" t="s">
        <v>8477</v>
      </c>
      <c r="Q98" s="391">
        <f t="shared" si="1"/>
        <v>90.80844026715</v>
      </c>
      <c r="R98" s="418"/>
      <c r="S98" s="389"/>
    </row>
    <row r="99" s="330" customFormat="1" customHeight="1" spans="1:19">
      <c r="A99" s="210" t="s">
        <v>137</v>
      </c>
      <c r="B99" s="357" t="s">
        <v>261</v>
      </c>
      <c r="C99" s="358">
        <v>1711</v>
      </c>
      <c r="D99" s="359">
        <v>2.60641048556</v>
      </c>
      <c r="E99" s="357" t="s">
        <v>714</v>
      </c>
      <c r="F99" s="357" t="s">
        <v>1075</v>
      </c>
      <c r="G99" s="357" t="s">
        <v>716</v>
      </c>
      <c r="H99" s="360" t="s">
        <v>367</v>
      </c>
      <c r="I99" s="360" t="s">
        <v>28</v>
      </c>
      <c r="J99" s="360" t="s">
        <v>327</v>
      </c>
      <c r="K99" s="407"/>
      <c r="L99" s="308">
        <v>4668297.09712999</v>
      </c>
      <c r="M99" s="308">
        <v>40428108.662</v>
      </c>
      <c r="N99" s="210" t="s">
        <v>147</v>
      </c>
      <c r="O99" s="210" t="s">
        <v>5041</v>
      </c>
      <c r="P99" s="371" t="s">
        <v>8477</v>
      </c>
      <c r="Q99" s="391">
        <f t="shared" si="1"/>
        <v>11.72884718502</v>
      </c>
      <c r="R99" s="418"/>
      <c r="S99" s="389"/>
    </row>
    <row r="100" s="330" customFormat="1" customHeight="1" spans="1:19">
      <c r="A100" s="210" t="s">
        <v>137</v>
      </c>
      <c r="B100" s="357" t="s">
        <v>261</v>
      </c>
      <c r="C100" s="358">
        <v>1625</v>
      </c>
      <c r="D100" s="359">
        <v>213.244068349999</v>
      </c>
      <c r="E100" s="357" t="s">
        <v>714</v>
      </c>
      <c r="F100" s="357" t="s">
        <v>1075</v>
      </c>
      <c r="G100" s="357" t="s">
        <v>716</v>
      </c>
      <c r="H100" s="360" t="s">
        <v>367</v>
      </c>
      <c r="I100" s="360" t="s">
        <v>28</v>
      </c>
      <c r="J100" s="360" t="s">
        <v>327</v>
      </c>
      <c r="K100" s="407"/>
      <c r="L100" s="308">
        <v>4668486.19426</v>
      </c>
      <c r="M100" s="308">
        <v>40427496.0019999</v>
      </c>
      <c r="N100" s="210" t="s">
        <v>147</v>
      </c>
      <c r="O100" s="210" t="s">
        <v>5041</v>
      </c>
      <c r="P100" s="371" t="s">
        <v>8477</v>
      </c>
      <c r="Q100" s="391">
        <f t="shared" si="1"/>
        <v>959.598307574995</v>
      </c>
      <c r="R100" s="418"/>
      <c r="S100" s="389"/>
    </row>
    <row r="101" s="330" customFormat="1" customHeight="1" spans="1:19">
      <c r="A101" s="210" t="s">
        <v>137</v>
      </c>
      <c r="B101" s="357" t="s">
        <v>261</v>
      </c>
      <c r="C101" s="358">
        <v>1771</v>
      </c>
      <c r="D101" s="359">
        <v>1.01114128828</v>
      </c>
      <c r="E101" s="357" t="s">
        <v>714</v>
      </c>
      <c r="F101" s="357" t="s">
        <v>1075</v>
      </c>
      <c r="G101" s="357" t="s">
        <v>716</v>
      </c>
      <c r="H101" s="360" t="s">
        <v>367</v>
      </c>
      <c r="I101" s="360" t="s">
        <v>28</v>
      </c>
      <c r="J101" s="360" t="s">
        <v>310</v>
      </c>
      <c r="K101" s="407"/>
      <c r="L101" s="308">
        <v>4668180.92035999</v>
      </c>
      <c r="M101" s="308">
        <v>40428328.1023</v>
      </c>
      <c r="N101" s="210" t="s">
        <v>147</v>
      </c>
      <c r="O101" s="373" t="s">
        <v>13401</v>
      </c>
      <c r="P101" s="374" t="s">
        <v>13402</v>
      </c>
      <c r="Q101" s="391">
        <f t="shared" si="1"/>
        <v>4.55013579726</v>
      </c>
      <c r="R101" s="418"/>
      <c r="S101" s="389"/>
    </row>
    <row r="102" s="330" customFormat="1" customHeight="1" spans="1:19">
      <c r="A102" s="210" t="s">
        <v>137</v>
      </c>
      <c r="B102" s="357" t="s">
        <v>261</v>
      </c>
      <c r="C102" s="358">
        <v>2576</v>
      </c>
      <c r="D102" s="359">
        <v>19.0903870757999</v>
      </c>
      <c r="E102" s="357" t="s">
        <v>714</v>
      </c>
      <c r="F102" s="357" t="s">
        <v>1075</v>
      </c>
      <c r="G102" s="357" t="s">
        <v>716</v>
      </c>
      <c r="H102" s="360" t="s">
        <v>1101</v>
      </c>
      <c r="I102" s="360" t="s">
        <v>28</v>
      </c>
      <c r="J102" s="360" t="s">
        <v>58</v>
      </c>
      <c r="K102" s="407"/>
      <c r="L102" s="308">
        <v>4666038.98668</v>
      </c>
      <c r="M102" s="308">
        <v>40424396.9109999</v>
      </c>
      <c r="N102" s="210" t="s">
        <v>147</v>
      </c>
      <c r="O102" s="210" t="s">
        <v>5041</v>
      </c>
      <c r="P102" s="371" t="s">
        <v>8477</v>
      </c>
      <c r="Q102" s="391">
        <f t="shared" si="1"/>
        <v>85.9067418410995</v>
      </c>
      <c r="R102" s="418"/>
      <c r="S102" s="389"/>
    </row>
    <row r="103" s="330" customFormat="1" customHeight="1" spans="1:19">
      <c r="A103" s="210" t="s">
        <v>137</v>
      </c>
      <c r="B103" s="210" t="s">
        <v>261</v>
      </c>
      <c r="C103" s="211">
        <v>2462</v>
      </c>
      <c r="D103" s="212">
        <v>1.45096211474</v>
      </c>
      <c r="E103" s="210" t="s">
        <v>714</v>
      </c>
      <c r="F103" s="210" t="s">
        <v>1075</v>
      </c>
      <c r="G103" s="210" t="s">
        <v>716</v>
      </c>
      <c r="H103" s="210" t="s">
        <v>1101</v>
      </c>
      <c r="I103" s="305" t="s">
        <v>28</v>
      </c>
      <c r="J103" s="210" t="s">
        <v>58</v>
      </c>
      <c r="K103" s="210"/>
      <c r="L103" s="210">
        <v>40424893</v>
      </c>
      <c r="M103" s="210">
        <v>4666510</v>
      </c>
      <c r="N103" s="210" t="s">
        <v>147</v>
      </c>
      <c r="O103" s="210" t="s">
        <v>5041</v>
      </c>
      <c r="P103" s="371" t="s">
        <v>8477</v>
      </c>
      <c r="Q103" s="391">
        <f t="shared" si="1"/>
        <v>6.52932951633</v>
      </c>
      <c r="R103" s="418"/>
      <c r="S103" s="389"/>
    </row>
    <row r="104" s="330" customFormat="1" customHeight="1" spans="1:19">
      <c r="A104" s="210" t="s">
        <v>137</v>
      </c>
      <c r="B104" s="210" t="s">
        <v>261</v>
      </c>
      <c r="C104" s="211">
        <v>2538</v>
      </c>
      <c r="D104" s="212">
        <v>2.21049195381</v>
      </c>
      <c r="E104" s="210" t="s">
        <v>714</v>
      </c>
      <c r="F104" s="210" t="s">
        <v>1075</v>
      </c>
      <c r="G104" s="210" t="s">
        <v>716</v>
      </c>
      <c r="H104" s="210" t="s">
        <v>1101</v>
      </c>
      <c r="I104" s="305" t="s">
        <v>28</v>
      </c>
      <c r="J104" s="210" t="s">
        <v>58</v>
      </c>
      <c r="K104" s="210"/>
      <c r="L104" s="210">
        <v>40424827</v>
      </c>
      <c r="M104" s="210">
        <v>4666206</v>
      </c>
      <c r="N104" s="210" t="s">
        <v>147</v>
      </c>
      <c r="O104" s="373" t="s">
        <v>13401</v>
      </c>
      <c r="P104" s="374" t="s">
        <v>13402</v>
      </c>
      <c r="Q104" s="391">
        <f t="shared" si="1"/>
        <v>9.947213792145</v>
      </c>
      <c r="R104" s="418"/>
      <c r="S104" s="389"/>
    </row>
    <row r="105" s="330" customFormat="1" customHeight="1" spans="1:19">
      <c r="A105" s="210" t="s">
        <v>137</v>
      </c>
      <c r="B105" s="210" t="s">
        <v>261</v>
      </c>
      <c r="C105" s="211">
        <v>2439</v>
      </c>
      <c r="D105" s="212">
        <v>8.67192069394</v>
      </c>
      <c r="E105" s="210" t="s">
        <v>714</v>
      </c>
      <c r="F105" s="210" t="s">
        <v>1075</v>
      </c>
      <c r="G105" s="210" t="s">
        <v>716</v>
      </c>
      <c r="H105" s="210" t="s">
        <v>48</v>
      </c>
      <c r="I105" s="305" t="s">
        <v>28</v>
      </c>
      <c r="J105" s="210" t="s">
        <v>58</v>
      </c>
      <c r="K105" s="210"/>
      <c r="L105" s="210">
        <v>40425872</v>
      </c>
      <c r="M105" s="210">
        <v>4666637</v>
      </c>
      <c r="N105" s="210" t="s">
        <v>147</v>
      </c>
      <c r="O105" s="210" t="s">
        <v>432</v>
      </c>
      <c r="P105" s="371" t="s">
        <v>433</v>
      </c>
      <c r="Q105" s="391">
        <f t="shared" si="1"/>
        <v>39.02364312273</v>
      </c>
      <c r="R105" s="418"/>
      <c r="S105" s="389"/>
    </row>
    <row r="106" s="330" customFormat="1" customHeight="1" spans="1:20">
      <c r="A106" s="210" t="s">
        <v>137</v>
      </c>
      <c r="B106" s="357" t="s">
        <v>138</v>
      </c>
      <c r="C106" s="358">
        <v>1706</v>
      </c>
      <c r="D106" s="359">
        <v>11.5977613209</v>
      </c>
      <c r="E106" s="357" t="s">
        <v>714</v>
      </c>
      <c r="F106" s="357" t="s">
        <v>1075</v>
      </c>
      <c r="G106" s="357" t="s">
        <v>716</v>
      </c>
      <c r="H106" s="360" t="s">
        <v>92</v>
      </c>
      <c r="I106" s="360" t="s">
        <v>28</v>
      </c>
      <c r="J106" s="360" t="s">
        <v>310</v>
      </c>
      <c r="K106" s="407"/>
      <c r="L106" s="411">
        <v>4666912.42934</v>
      </c>
      <c r="M106" s="411">
        <v>40428000.1780999</v>
      </c>
      <c r="N106" s="210" t="s">
        <v>147</v>
      </c>
      <c r="O106" s="210" t="s">
        <v>5041</v>
      </c>
      <c r="P106" s="371" t="s">
        <v>8477</v>
      </c>
      <c r="Q106" s="391">
        <f t="shared" si="1"/>
        <v>52.18992594405</v>
      </c>
      <c r="R106" s="415"/>
      <c r="S106" s="387"/>
      <c r="T106" s="392"/>
    </row>
    <row r="107" s="330" customFormat="1" customHeight="1" spans="1:19">
      <c r="A107" s="210" t="s">
        <v>137</v>
      </c>
      <c r="B107" s="357" t="s">
        <v>138</v>
      </c>
      <c r="C107" s="358">
        <v>1601</v>
      </c>
      <c r="D107" s="359">
        <v>46.6548344978</v>
      </c>
      <c r="E107" s="357" t="s">
        <v>714</v>
      </c>
      <c r="F107" s="357" t="s">
        <v>1075</v>
      </c>
      <c r="G107" s="357" t="s">
        <v>716</v>
      </c>
      <c r="H107" s="360" t="s">
        <v>92</v>
      </c>
      <c r="I107" s="360" t="s">
        <v>28</v>
      </c>
      <c r="J107" s="360" t="s">
        <v>327</v>
      </c>
      <c r="K107" s="407"/>
      <c r="L107" s="411">
        <v>4668183.96088999</v>
      </c>
      <c r="M107" s="411">
        <v>40429315.7000999</v>
      </c>
      <c r="N107" s="210" t="s">
        <v>147</v>
      </c>
      <c r="O107" s="210" t="s">
        <v>5041</v>
      </c>
      <c r="P107" s="371" t="s">
        <v>8477</v>
      </c>
      <c r="Q107" s="391">
        <f t="shared" si="1"/>
        <v>209.9467552401</v>
      </c>
      <c r="R107" s="418"/>
      <c r="S107" s="387"/>
    </row>
    <row r="108" s="330" customFormat="1" customHeight="1" spans="1:19">
      <c r="A108" s="210" t="s">
        <v>137</v>
      </c>
      <c r="B108" s="357" t="s">
        <v>138</v>
      </c>
      <c r="C108" s="358">
        <v>1604</v>
      </c>
      <c r="D108" s="359">
        <v>17.9438111796</v>
      </c>
      <c r="E108" s="357" t="s">
        <v>714</v>
      </c>
      <c r="F108" s="357" t="s">
        <v>1075</v>
      </c>
      <c r="G108" s="357" t="s">
        <v>716</v>
      </c>
      <c r="H108" s="360" t="s">
        <v>92</v>
      </c>
      <c r="I108" s="360" t="s">
        <v>28</v>
      </c>
      <c r="J108" s="360" t="s">
        <v>327</v>
      </c>
      <c r="K108" s="407"/>
      <c r="L108" s="411">
        <v>4668181.13253</v>
      </c>
      <c r="M108" s="411">
        <v>40429676.449</v>
      </c>
      <c r="N108" s="210" t="s">
        <v>147</v>
      </c>
      <c r="O108" s="210" t="s">
        <v>5041</v>
      </c>
      <c r="P108" s="371" t="s">
        <v>8477</v>
      </c>
      <c r="Q108" s="391">
        <f t="shared" si="1"/>
        <v>80.7471503082</v>
      </c>
      <c r="R108" s="418"/>
      <c r="S108" s="387"/>
    </row>
    <row r="109" s="330" customFormat="1" customHeight="1" spans="1:19">
      <c r="A109" s="210" t="s">
        <v>137</v>
      </c>
      <c r="B109" s="357" t="s">
        <v>138</v>
      </c>
      <c r="C109" s="358">
        <v>1545</v>
      </c>
      <c r="D109" s="359">
        <v>69.4056563002999</v>
      </c>
      <c r="E109" s="357" t="s">
        <v>714</v>
      </c>
      <c r="F109" s="357" t="s">
        <v>1075</v>
      </c>
      <c r="G109" s="357" t="s">
        <v>716</v>
      </c>
      <c r="H109" s="360" t="s">
        <v>92</v>
      </c>
      <c r="I109" s="360" t="s">
        <v>28</v>
      </c>
      <c r="J109" s="360" t="s">
        <v>58</v>
      </c>
      <c r="K109" s="407"/>
      <c r="L109" s="411">
        <v>4668415.64109999</v>
      </c>
      <c r="M109" s="411">
        <v>40429749.0614999</v>
      </c>
      <c r="N109" s="210" t="s">
        <v>147</v>
      </c>
      <c r="O109" s="210" t="s">
        <v>5041</v>
      </c>
      <c r="P109" s="371" t="s">
        <v>8477</v>
      </c>
      <c r="Q109" s="391">
        <f t="shared" si="1"/>
        <v>312.32545335135</v>
      </c>
      <c r="R109" s="418"/>
      <c r="S109" s="387"/>
    </row>
    <row r="110" s="330" customFormat="1" customHeight="1" spans="1:19">
      <c r="A110" s="210" t="s">
        <v>137</v>
      </c>
      <c r="B110" s="357" t="s">
        <v>138</v>
      </c>
      <c r="C110" s="358">
        <v>1643</v>
      </c>
      <c r="D110" s="359">
        <v>16.0049752857</v>
      </c>
      <c r="E110" s="357" t="s">
        <v>714</v>
      </c>
      <c r="F110" s="357" t="s">
        <v>1075</v>
      </c>
      <c r="G110" s="357" t="s">
        <v>716</v>
      </c>
      <c r="H110" s="360" t="s">
        <v>92</v>
      </c>
      <c r="I110" s="360" t="s">
        <v>28</v>
      </c>
      <c r="J110" s="360" t="s">
        <v>29</v>
      </c>
      <c r="K110" s="407"/>
      <c r="L110" s="411">
        <v>4668014.29827999</v>
      </c>
      <c r="M110" s="411">
        <v>40429826.9557</v>
      </c>
      <c r="N110" s="210" t="s">
        <v>147</v>
      </c>
      <c r="O110" s="210" t="s">
        <v>5041</v>
      </c>
      <c r="P110" s="371" t="s">
        <v>8477</v>
      </c>
      <c r="Q110" s="391">
        <f t="shared" si="1"/>
        <v>72.02238878565</v>
      </c>
      <c r="R110" s="418"/>
      <c r="S110" s="387"/>
    </row>
    <row r="111" s="330" customFormat="1" customHeight="1" spans="1:19">
      <c r="A111" s="210" t="s">
        <v>137</v>
      </c>
      <c r="B111" s="357" t="s">
        <v>138</v>
      </c>
      <c r="C111" s="358">
        <v>1486</v>
      </c>
      <c r="D111" s="359">
        <v>101.185629049</v>
      </c>
      <c r="E111" s="357" t="s">
        <v>714</v>
      </c>
      <c r="F111" s="357" t="s">
        <v>1075</v>
      </c>
      <c r="G111" s="357" t="s">
        <v>716</v>
      </c>
      <c r="H111" s="360" t="s">
        <v>92</v>
      </c>
      <c r="I111" s="360" t="s">
        <v>28</v>
      </c>
      <c r="J111" s="360" t="s">
        <v>29</v>
      </c>
      <c r="K111" s="407"/>
      <c r="L111" s="411">
        <v>4668707.19426999</v>
      </c>
      <c r="M111" s="411">
        <v>40429774.1952999</v>
      </c>
      <c r="N111" s="210" t="s">
        <v>147</v>
      </c>
      <c r="O111" s="210" t="s">
        <v>5041</v>
      </c>
      <c r="P111" s="371" t="s">
        <v>8477</v>
      </c>
      <c r="Q111" s="391">
        <f t="shared" si="1"/>
        <v>455.3353307205</v>
      </c>
      <c r="R111" s="418"/>
      <c r="S111" s="387"/>
    </row>
    <row r="112" s="330" customFormat="1" customHeight="1" spans="1:19">
      <c r="A112" s="210" t="s">
        <v>137</v>
      </c>
      <c r="B112" s="357" t="s">
        <v>138</v>
      </c>
      <c r="C112" s="358">
        <v>1392</v>
      </c>
      <c r="D112" s="359">
        <v>16.0904</v>
      </c>
      <c r="E112" s="357" t="s">
        <v>714</v>
      </c>
      <c r="F112" s="357" t="s">
        <v>1075</v>
      </c>
      <c r="G112" s="357" t="s">
        <v>716</v>
      </c>
      <c r="H112" s="360" t="s">
        <v>92</v>
      </c>
      <c r="I112" s="360" t="s">
        <v>28</v>
      </c>
      <c r="J112" s="360" t="s">
        <v>29</v>
      </c>
      <c r="K112" s="407"/>
      <c r="L112" s="411">
        <v>4668933.01908999</v>
      </c>
      <c r="M112" s="411">
        <v>40429781.5583999</v>
      </c>
      <c r="N112" s="210" t="s">
        <v>147</v>
      </c>
      <c r="O112" s="210" t="s">
        <v>5041</v>
      </c>
      <c r="P112" s="371" t="s">
        <v>8477</v>
      </c>
      <c r="Q112" s="391">
        <f t="shared" si="1"/>
        <v>72.4068</v>
      </c>
      <c r="R112" s="418"/>
      <c r="S112" s="387"/>
    </row>
    <row r="113" s="330" customFormat="1" customHeight="1" spans="1:19">
      <c r="A113" s="210" t="s">
        <v>137</v>
      </c>
      <c r="B113" s="357" t="s">
        <v>138</v>
      </c>
      <c r="C113" s="358">
        <v>1612</v>
      </c>
      <c r="D113" s="359">
        <v>37.3158640596</v>
      </c>
      <c r="E113" s="357" t="s">
        <v>714</v>
      </c>
      <c r="F113" s="357" t="s">
        <v>1075</v>
      </c>
      <c r="G113" s="357" t="s">
        <v>716</v>
      </c>
      <c r="H113" s="360" t="s">
        <v>92</v>
      </c>
      <c r="I113" s="360" t="s">
        <v>28</v>
      </c>
      <c r="J113" s="360" t="s">
        <v>327</v>
      </c>
      <c r="K113" s="407"/>
      <c r="L113" s="411">
        <v>4668118.73116</v>
      </c>
      <c r="M113" s="411">
        <v>40429825.0464</v>
      </c>
      <c r="N113" s="210" t="s">
        <v>147</v>
      </c>
      <c r="O113" s="210" t="s">
        <v>5041</v>
      </c>
      <c r="P113" s="371" t="s">
        <v>8477</v>
      </c>
      <c r="Q113" s="391">
        <f t="shared" si="1"/>
        <v>167.9213882682</v>
      </c>
      <c r="R113" s="418"/>
      <c r="S113" s="387"/>
    </row>
    <row r="114" s="330" customFormat="1" customHeight="1" spans="1:19">
      <c r="A114" s="210" t="s">
        <v>137</v>
      </c>
      <c r="B114" s="357" t="s">
        <v>138</v>
      </c>
      <c r="C114" s="358">
        <v>1489</v>
      </c>
      <c r="D114" s="359">
        <v>27.8770161656</v>
      </c>
      <c r="E114" s="357" t="s">
        <v>714</v>
      </c>
      <c r="F114" s="357" t="s">
        <v>1075</v>
      </c>
      <c r="G114" s="357" t="s">
        <v>716</v>
      </c>
      <c r="H114" s="360" t="s">
        <v>92</v>
      </c>
      <c r="I114" s="360" t="s">
        <v>28</v>
      </c>
      <c r="J114" s="360" t="s">
        <v>327</v>
      </c>
      <c r="K114" s="407"/>
      <c r="L114" s="411">
        <v>4668637.75208999</v>
      </c>
      <c r="M114" s="411">
        <v>40429881.8306</v>
      </c>
      <c r="N114" s="210" t="s">
        <v>147</v>
      </c>
      <c r="O114" s="210" t="s">
        <v>5041</v>
      </c>
      <c r="P114" s="371" t="s">
        <v>8477</v>
      </c>
      <c r="Q114" s="391">
        <f t="shared" si="1"/>
        <v>125.4465727452</v>
      </c>
      <c r="R114" s="418"/>
      <c r="S114" s="387"/>
    </row>
    <row r="115" s="330" customFormat="1" customHeight="1" spans="1:19">
      <c r="A115" s="210" t="s">
        <v>137</v>
      </c>
      <c r="B115" s="357" t="s">
        <v>138</v>
      </c>
      <c r="C115" s="358">
        <v>1497</v>
      </c>
      <c r="D115" s="359">
        <v>25.7068824101999</v>
      </c>
      <c r="E115" s="357" t="s">
        <v>714</v>
      </c>
      <c r="F115" s="357" t="s">
        <v>1075</v>
      </c>
      <c r="G115" s="357" t="s">
        <v>716</v>
      </c>
      <c r="H115" s="360" t="s">
        <v>92</v>
      </c>
      <c r="I115" s="360" t="s">
        <v>28</v>
      </c>
      <c r="J115" s="360" t="s">
        <v>327</v>
      </c>
      <c r="K115" s="407"/>
      <c r="L115" s="411">
        <v>4668585.66476999</v>
      </c>
      <c r="M115" s="411">
        <v>40429672.754</v>
      </c>
      <c r="N115" s="210" t="s">
        <v>147</v>
      </c>
      <c r="O115" s="210" t="s">
        <v>5041</v>
      </c>
      <c r="P115" s="371" t="s">
        <v>8477</v>
      </c>
      <c r="Q115" s="391">
        <f t="shared" si="1"/>
        <v>115.6809708459</v>
      </c>
      <c r="R115" s="418"/>
      <c r="S115" s="387"/>
    </row>
    <row r="116" s="330" customFormat="1" customHeight="1" spans="1:19">
      <c r="A116" s="210" t="s">
        <v>137</v>
      </c>
      <c r="B116" s="357" t="s">
        <v>138</v>
      </c>
      <c r="C116" s="358">
        <v>1399</v>
      </c>
      <c r="D116" s="359">
        <v>49.7237834151</v>
      </c>
      <c r="E116" s="357" t="s">
        <v>714</v>
      </c>
      <c r="F116" s="357" t="s">
        <v>1075</v>
      </c>
      <c r="G116" s="357" t="s">
        <v>716</v>
      </c>
      <c r="H116" s="360" t="s">
        <v>92</v>
      </c>
      <c r="I116" s="360" t="s">
        <v>28</v>
      </c>
      <c r="J116" s="360" t="s">
        <v>29</v>
      </c>
      <c r="K116" s="407"/>
      <c r="L116" s="411">
        <v>4668906.75593</v>
      </c>
      <c r="M116" s="411">
        <v>40430058.229</v>
      </c>
      <c r="N116" s="210" t="s">
        <v>147</v>
      </c>
      <c r="O116" s="210" t="s">
        <v>5041</v>
      </c>
      <c r="P116" s="371" t="s">
        <v>8477</v>
      </c>
      <c r="Q116" s="391">
        <f t="shared" si="1"/>
        <v>223.75702536795</v>
      </c>
      <c r="R116" s="418"/>
      <c r="S116" s="387"/>
    </row>
    <row r="117" s="330" customFormat="1" customHeight="1" spans="1:19">
      <c r="A117" s="210" t="s">
        <v>137</v>
      </c>
      <c r="B117" s="357" t="s">
        <v>138</v>
      </c>
      <c r="C117" s="358">
        <v>1577</v>
      </c>
      <c r="D117" s="359">
        <v>2.24369347135</v>
      </c>
      <c r="E117" s="357" t="s">
        <v>714</v>
      </c>
      <c r="F117" s="357" t="s">
        <v>1075</v>
      </c>
      <c r="G117" s="357" t="s">
        <v>716</v>
      </c>
      <c r="H117" s="360" t="s">
        <v>92</v>
      </c>
      <c r="I117" s="360" t="s">
        <v>28</v>
      </c>
      <c r="J117" s="360" t="s">
        <v>327</v>
      </c>
      <c r="K117" s="407"/>
      <c r="L117" s="411">
        <v>4668307.80394999</v>
      </c>
      <c r="M117" s="411">
        <v>40429908.0565</v>
      </c>
      <c r="N117" s="210" t="s">
        <v>147</v>
      </c>
      <c r="O117" s="210" t="s">
        <v>5041</v>
      </c>
      <c r="P117" s="371" t="s">
        <v>8477</v>
      </c>
      <c r="Q117" s="391">
        <f t="shared" si="1"/>
        <v>10.096620621075</v>
      </c>
      <c r="R117" s="418"/>
      <c r="S117" s="387"/>
    </row>
    <row r="118" s="330" customFormat="1" customHeight="1" spans="1:19">
      <c r="A118" s="210" t="s">
        <v>137</v>
      </c>
      <c r="B118" s="357" t="s">
        <v>138</v>
      </c>
      <c r="C118" s="358">
        <v>1567</v>
      </c>
      <c r="D118" s="359">
        <v>83.2173870910999</v>
      </c>
      <c r="E118" s="357" t="s">
        <v>714</v>
      </c>
      <c r="F118" s="357" t="s">
        <v>1075</v>
      </c>
      <c r="G118" s="357" t="s">
        <v>716</v>
      </c>
      <c r="H118" s="360" t="s">
        <v>92</v>
      </c>
      <c r="I118" s="360" t="s">
        <v>28</v>
      </c>
      <c r="J118" s="360" t="s">
        <v>327</v>
      </c>
      <c r="K118" s="407"/>
      <c r="L118" s="411">
        <v>4668363.88023</v>
      </c>
      <c r="M118" s="411">
        <v>40429370.4183999</v>
      </c>
      <c r="N118" s="210" t="s">
        <v>147</v>
      </c>
      <c r="O118" s="210" t="s">
        <v>5041</v>
      </c>
      <c r="P118" s="371" t="s">
        <v>8477</v>
      </c>
      <c r="Q118" s="391">
        <f t="shared" si="1"/>
        <v>374.47824190995</v>
      </c>
      <c r="R118" s="418"/>
      <c r="S118" s="387"/>
    </row>
    <row r="119" s="330" customFormat="1" customHeight="1" spans="1:19">
      <c r="A119" s="210" t="s">
        <v>137</v>
      </c>
      <c r="B119" s="357" t="s">
        <v>138</v>
      </c>
      <c r="C119" s="358">
        <v>1394</v>
      </c>
      <c r="D119" s="359">
        <v>25.3727351823</v>
      </c>
      <c r="E119" s="357" t="s">
        <v>714</v>
      </c>
      <c r="F119" s="357" t="s">
        <v>1075</v>
      </c>
      <c r="G119" s="357" t="s">
        <v>716</v>
      </c>
      <c r="H119" s="360" t="s">
        <v>92</v>
      </c>
      <c r="I119" s="360" t="s">
        <v>28</v>
      </c>
      <c r="J119" s="360" t="s">
        <v>29</v>
      </c>
      <c r="K119" s="407"/>
      <c r="L119" s="411">
        <v>4668917.22326</v>
      </c>
      <c r="M119" s="411">
        <v>40429845.3618</v>
      </c>
      <c r="N119" s="210" t="s">
        <v>147</v>
      </c>
      <c r="O119" s="210" t="s">
        <v>5041</v>
      </c>
      <c r="P119" s="371" t="s">
        <v>8477</v>
      </c>
      <c r="Q119" s="391">
        <f t="shared" si="1"/>
        <v>114.17730832035</v>
      </c>
      <c r="R119" s="418"/>
      <c r="S119" s="387"/>
    </row>
    <row r="120" s="330" customFormat="1" customHeight="1" spans="1:19">
      <c r="A120" s="210" t="s">
        <v>137</v>
      </c>
      <c r="B120" s="357" t="s">
        <v>138</v>
      </c>
      <c r="C120" s="358">
        <v>1569</v>
      </c>
      <c r="D120" s="359">
        <v>8.93725478035</v>
      </c>
      <c r="E120" s="357" t="s">
        <v>714</v>
      </c>
      <c r="F120" s="357" t="s">
        <v>1075</v>
      </c>
      <c r="G120" s="357" t="s">
        <v>716</v>
      </c>
      <c r="H120" s="360" t="s">
        <v>92</v>
      </c>
      <c r="I120" s="360" t="s">
        <v>28</v>
      </c>
      <c r="J120" s="360" t="s">
        <v>327</v>
      </c>
      <c r="K120" s="407"/>
      <c r="L120" s="411">
        <v>4668364.51781999</v>
      </c>
      <c r="M120" s="411">
        <v>40429464.6715999</v>
      </c>
      <c r="N120" s="210" t="s">
        <v>147</v>
      </c>
      <c r="O120" s="210" t="s">
        <v>5041</v>
      </c>
      <c r="P120" s="371" t="s">
        <v>8477</v>
      </c>
      <c r="Q120" s="391">
        <f t="shared" si="1"/>
        <v>40.217646511575</v>
      </c>
      <c r="R120" s="418"/>
      <c r="S120" s="387"/>
    </row>
    <row r="121" s="330" customFormat="1" customHeight="1" spans="1:19">
      <c r="A121" s="210" t="s">
        <v>137</v>
      </c>
      <c r="B121" s="357" t="s">
        <v>138</v>
      </c>
      <c r="C121" s="358">
        <v>1571</v>
      </c>
      <c r="D121" s="359">
        <v>8.10955442963999</v>
      </c>
      <c r="E121" s="357" t="s">
        <v>714</v>
      </c>
      <c r="F121" s="357" t="s">
        <v>1075</v>
      </c>
      <c r="G121" s="357" t="s">
        <v>716</v>
      </c>
      <c r="H121" s="360" t="s">
        <v>92</v>
      </c>
      <c r="I121" s="360" t="s">
        <v>28</v>
      </c>
      <c r="J121" s="360" t="s">
        <v>327</v>
      </c>
      <c r="K121" s="407"/>
      <c r="L121" s="411">
        <v>4668330.40629999</v>
      </c>
      <c r="M121" s="411">
        <v>40429830.9223</v>
      </c>
      <c r="N121" s="210" t="s">
        <v>147</v>
      </c>
      <c r="O121" s="210" t="s">
        <v>5041</v>
      </c>
      <c r="P121" s="371" t="s">
        <v>8477</v>
      </c>
      <c r="Q121" s="391">
        <f t="shared" si="1"/>
        <v>36.49299493338</v>
      </c>
      <c r="R121" s="418"/>
      <c r="S121" s="387"/>
    </row>
    <row r="122" s="330" customFormat="1" customHeight="1" spans="1:19">
      <c r="A122" s="210" t="s">
        <v>137</v>
      </c>
      <c r="B122" s="357" t="s">
        <v>138</v>
      </c>
      <c r="C122" s="358">
        <v>1591</v>
      </c>
      <c r="D122" s="359">
        <v>79.067740375</v>
      </c>
      <c r="E122" s="357" t="s">
        <v>714</v>
      </c>
      <c r="F122" s="357" t="s">
        <v>1075</v>
      </c>
      <c r="G122" s="357" t="s">
        <v>716</v>
      </c>
      <c r="H122" s="360" t="s">
        <v>92</v>
      </c>
      <c r="I122" s="360" t="s">
        <v>28</v>
      </c>
      <c r="J122" s="360" t="s">
        <v>327</v>
      </c>
      <c r="K122" s="407"/>
      <c r="L122" s="411">
        <v>4668267.62701999</v>
      </c>
      <c r="M122" s="411">
        <v>40429533.2616999</v>
      </c>
      <c r="N122" s="210" t="s">
        <v>147</v>
      </c>
      <c r="O122" s="210" t="s">
        <v>5041</v>
      </c>
      <c r="P122" s="371" t="s">
        <v>8477</v>
      </c>
      <c r="Q122" s="391">
        <f t="shared" si="1"/>
        <v>355.8048316875</v>
      </c>
      <c r="R122" s="418"/>
      <c r="S122" s="387"/>
    </row>
    <row r="123" s="330" customFormat="1" customHeight="1" spans="1:19">
      <c r="A123" s="210" t="s">
        <v>137</v>
      </c>
      <c r="B123" s="357" t="s">
        <v>138</v>
      </c>
      <c r="C123" s="358">
        <v>1555</v>
      </c>
      <c r="D123" s="359">
        <v>30.6234808714</v>
      </c>
      <c r="E123" s="357" t="s">
        <v>714</v>
      </c>
      <c r="F123" s="357" t="s">
        <v>1075</v>
      </c>
      <c r="G123" s="357" t="s">
        <v>716</v>
      </c>
      <c r="H123" s="360" t="s">
        <v>92</v>
      </c>
      <c r="I123" s="360" t="s">
        <v>28</v>
      </c>
      <c r="J123" s="360" t="s">
        <v>29</v>
      </c>
      <c r="K123" s="407"/>
      <c r="L123" s="411">
        <v>4668428.23532</v>
      </c>
      <c r="M123" s="411">
        <v>40429975.4324999</v>
      </c>
      <c r="N123" s="210" t="s">
        <v>147</v>
      </c>
      <c r="O123" s="210" t="s">
        <v>5041</v>
      </c>
      <c r="P123" s="371" t="s">
        <v>8477</v>
      </c>
      <c r="Q123" s="391">
        <f t="shared" si="1"/>
        <v>137.8056639213</v>
      </c>
      <c r="R123" s="418"/>
      <c r="S123" s="387"/>
    </row>
    <row r="124" s="330" customFormat="1" customHeight="1" spans="1:19">
      <c r="A124" s="210" t="s">
        <v>137</v>
      </c>
      <c r="B124" s="357" t="s">
        <v>138</v>
      </c>
      <c r="C124" s="358">
        <v>1594</v>
      </c>
      <c r="D124" s="359">
        <v>6.02038218724</v>
      </c>
      <c r="E124" s="357" t="s">
        <v>714</v>
      </c>
      <c r="F124" s="357" t="s">
        <v>1075</v>
      </c>
      <c r="G124" s="357" t="s">
        <v>716</v>
      </c>
      <c r="H124" s="360" t="s">
        <v>92</v>
      </c>
      <c r="I124" s="360" t="s">
        <v>28</v>
      </c>
      <c r="J124" s="360" t="s">
        <v>327</v>
      </c>
      <c r="K124" s="407"/>
      <c r="L124" s="411">
        <v>4668234.12686</v>
      </c>
      <c r="M124" s="411">
        <v>40430203.9293</v>
      </c>
      <c r="N124" s="210" t="s">
        <v>147</v>
      </c>
      <c r="O124" s="210" t="s">
        <v>5041</v>
      </c>
      <c r="P124" s="371" t="s">
        <v>8477</v>
      </c>
      <c r="Q124" s="391">
        <f t="shared" si="1"/>
        <v>27.09171984258</v>
      </c>
      <c r="R124" s="418"/>
      <c r="S124" s="387"/>
    </row>
    <row r="125" s="330" customFormat="1" customHeight="1" spans="1:19">
      <c r="A125" s="210" t="s">
        <v>137</v>
      </c>
      <c r="B125" s="357" t="s">
        <v>138</v>
      </c>
      <c r="C125" s="358">
        <v>1702</v>
      </c>
      <c r="D125" s="359">
        <v>58.7329854525999</v>
      </c>
      <c r="E125" s="357" t="s">
        <v>714</v>
      </c>
      <c r="F125" s="357" t="s">
        <v>1075</v>
      </c>
      <c r="G125" s="357" t="s">
        <v>716</v>
      </c>
      <c r="H125" s="360" t="s">
        <v>92</v>
      </c>
      <c r="I125" s="360" t="s">
        <v>28</v>
      </c>
      <c r="J125" s="360" t="s">
        <v>310</v>
      </c>
      <c r="K125" s="407"/>
      <c r="L125" s="411">
        <v>4667151.17901</v>
      </c>
      <c r="M125" s="411">
        <v>40428177.2509</v>
      </c>
      <c r="N125" s="210" t="s">
        <v>147</v>
      </c>
      <c r="O125" s="210" t="s">
        <v>5041</v>
      </c>
      <c r="P125" s="371" t="s">
        <v>8477</v>
      </c>
      <c r="Q125" s="391">
        <f t="shared" si="1"/>
        <v>264.2984345367</v>
      </c>
      <c r="R125" s="418"/>
      <c r="S125" s="387"/>
    </row>
    <row r="126" s="330" customFormat="1" customHeight="1" spans="1:19">
      <c r="A126" s="210" t="s">
        <v>137</v>
      </c>
      <c r="B126" s="357" t="s">
        <v>138</v>
      </c>
      <c r="C126" s="358">
        <v>1684</v>
      </c>
      <c r="D126" s="359">
        <v>12.7923171949</v>
      </c>
      <c r="E126" s="357" t="s">
        <v>714</v>
      </c>
      <c r="F126" s="357" t="s">
        <v>1075</v>
      </c>
      <c r="G126" s="357" t="s">
        <v>716</v>
      </c>
      <c r="H126" s="360" t="s">
        <v>48</v>
      </c>
      <c r="I126" s="360" t="s">
        <v>28</v>
      </c>
      <c r="J126" s="360" t="s">
        <v>58</v>
      </c>
      <c r="K126" s="407"/>
      <c r="L126" s="411">
        <v>4667673.6753</v>
      </c>
      <c r="M126" s="411">
        <v>40428564.5559</v>
      </c>
      <c r="N126" s="210" t="s">
        <v>147</v>
      </c>
      <c r="O126" s="210" t="s">
        <v>5041</v>
      </c>
      <c r="P126" s="371" t="s">
        <v>8477</v>
      </c>
      <c r="Q126" s="391">
        <f t="shared" si="1"/>
        <v>57.56542737705</v>
      </c>
      <c r="R126" s="418"/>
      <c r="S126" s="387"/>
    </row>
    <row r="127" s="330" customFormat="1" customHeight="1" spans="1:19">
      <c r="A127" s="210" t="s">
        <v>137</v>
      </c>
      <c r="B127" s="357" t="s">
        <v>138</v>
      </c>
      <c r="C127" s="358">
        <v>1607</v>
      </c>
      <c r="D127" s="359">
        <v>85.9852705426</v>
      </c>
      <c r="E127" s="357" t="s">
        <v>714</v>
      </c>
      <c r="F127" s="357" t="s">
        <v>1075</v>
      </c>
      <c r="G127" s="357" t="s">
        <v>716</v>
      </c>
      <c r="H127" s="360" t="s">
        <v>1101</v>
      </c>
      <c r="I127" s="360" t="s">
        <v>28</v>
      </c>
      <c r="J127" s="360" t="s">
        <v>327</v>
      </c>
      <c r="K127" s="407"/>
      <c r="L127" s="411">
        <v>4668162.67019999</v>
      </c>
      <c r="M127" s="411">
        <v>40430017.4698</v>
      </c>
      <c r="N127" s="210" t="s">
        <v>147</v>
      </c>
      <c r="O127" s="210" t="s">
        <v>5041</v>
      </c>
      <c r="P127" s="371" t="s">
        <v>8477</v>
      </c>
      <c r="Q127" s="391">
        <f t="shared" si="1"/>
        <v>386.9337174417</v>
      </c>
      <c r="R127" s="418"/>
      <c r="S127" s="387"/>
    </row>
    <row r="128" s="330" customFormat="1" customHeight="1" spans="1:19">
      <c r="A128" s="210" t="s">
        <v>137</v>
      </c>
      <c r="B128" s="357" t="s">
        <v>138</v>
      </c>
      <c r="C128" s="358">
        <v>1541</v>
      </c>
      <c r="D128" s="359">
        <v>10.0874665681</v>
      </c>
      <c r="E128" s="357" t="s">
        <v>714</v>
      </c>
      <c r="F128" s="357" t="s">
        <v>1075</v>
      </c>
      <c r="G128" s="357" t="s">
        <v>716</v>
      </c>
      <c r="H128" s="360" t="s">
        <v>1101</v>
      </c>
      <c r="I128" s="360" t="s">
        <v>28</v>
      </c>
      <c r="J128" s="360" t="s">
        <v>29</v>
      </c>
      <c r="K128" s="407"/>
      <c r="L128" s="411">
        <v>4668476.55451</v>
      </c>
      <c r="M128" s="411">
        <v>40430071.6507999</v>
      </c>
      <c r="N128" s="210" t="s">
        <v>147</v>
      </c>
      <c r="O128" s="210" t="s">
        <v>5041</v>
      </c>
      <c r="P128" s="371" t="s">
        <v>8477</v>
      </c>
      <c r="Q128" s="391">
        <f t="shared" si="1"/>
        <v>45.39359955645</v>
      </c>
      <c r="R128" s="418"/>
      <c r="S128" s="387"/>
    </row>
    <row r="129" s="330" customFormat="1" customHeight="1" spans="1:19">
      <c r="A129" s="210" t="s">
        <v>137</v>
      </c>
      <c r="B129" s="357" t="s">
        <v>138</v>
      </c>
      <c r="C129" s="358">
        <v>1581</v>
      </c>
      <c r="D129" s="359">
        <v>63.1163809286</v>
      </c>
      <c r="E129" s="357" t="s">
        <v>714</v>
      </c>
      <c r="F129" s="357" t="s">
        <v>1075</v>
      </c>
      <c r="G129" s="357" t="s">
        <v>716</v>
      </c>
      <c r="H129" s="360" t="s">
        <v>1101</v>
      </c>
      <c r="I129" s="360" t="s">
        <v>28</v>
      </c>
      <c r="J129" s="360" t="s">
        <v>327</v>
      </c>
      <c r="K129" s="407"/>
      <c r="L129" s="411">
        <v>4668290.91457999</v>
      </c>
      <c r="M129" s="411">
        <v>40430101.1714</v>
      </c>
      <c r="N129" s="210" t="s">
        <v>147</v>
      </c>
      <c r="O129" s="210" t="s">
        <v>5041</v>
      </c>
      <c r="P129" s="371" t="s">
        <v>8477</v>
      </c>
      <c r="Q129" s="391">
        <f t="shared" si="1"/>
        <v>284.0237141787</v>
      </c>
      <c r="R129" s="418"/>
      <c r="S129" s="387"/>
    </row>
    <row r="130" s="330" customFormat="1" customHeight="1" spans="1:19">
      <c r="A130" s="210" t="s">
        <v>137</v>
      </c>
      <c r="B130" s="357" t="s">
        <v>138</v>
      </c>
      <c r="C130" s="358">
        <v>1693</v>
      </c>
      <c r="D130" s="359">
        <v>1.40524700147</v>
      </c>
      <c r="E130" s="357" t="s">
        <v>714</v>
      </c>
      <c r="F130" s="357" t="s">
        <v>1075</v>
      </c>
      <c r="G130" s="357" t="s">
        <v>716</v>
      </c>
      <c r="H130" s="360" t="s">
        <v>48</v>
      </c>
      <c r="I130" s="360" t="s">
        <v>28</v>
      </c>
      <c r="J130" s="360" t="s">
        <v>58</v>
      </c>
      <c r="K130" s="407"/>
      <c r="L130" s="411">
        <v>4667438.41854</v>
      </c>
      <c r="M130" s="411">
        <v>40428448.6369</v>
      </c>
      <c r="N130" s="210" t="s">
        <v>147</v>
      </c>
      <c r="O130" s="210" t="s">
        <v>5041</v>
      </c>
      <c r="P130" s="371" t="s">
        <v>8477</v>
      </c>
      <c r="Q130" s="391">
        <f t="shared" si="1"/>
        <v>6.323611506615</v>
      </c>
      <c r="R130" s="418"/>
      <c r="S130" s="387"/>
    </row>
    <row r="131" s="330" customFormat="1" customHeight="1" spans="1:19">
      <c r="A131" s="210" t="s">
        <v>137</v>
      </c>
      <c r="B131" s="357" t="s">
        <v>138</v>
      </c>
      <c r="C131" s="358">
        <v>1633</v>
      </c>
      <c r="D131" s="359">
        <v>14.8831276359999</v>
      </c>
      <c r="E131" s="357" t="s">
        <v>714</v>
      </c>
      <c r="F131" s="357" t="s">
        <v>1075</v>
      </c>
      <c r="G131" s="357" t="s">
        <v>716</v>
      </c>
      <c r="H131" s="360" t="s">
        <v>1101</v>
      </c>
      <c r="I131" s="360" t="s">
        <v>28</v>
      </c>
      <c r="J131" s="360" t="s">
        <v>29</v>
      </c>
      <c r="K131" s="407"/>
      <c r="L131" s="411">
        <v>4668079.82462</v>
      </c>
      <c r="M131" s="411">
        <v>40429518.6925999</v>
      </c>
      <c r="N131" s="210" t="s">
        <v>147</v>
      </c>
      <c r="O131" s="210" t="s">
        <v>5041</v>
      </c>
      <c r="P131" s="371" t="s">
        <v>8477</v>
      </c>
      <c r="Q131" s="391">
        <f t="shared" si="1"/>
        <v>66.9740743619996</v>
      </c>
      <c r="R131" s="418"/>
      <c r="S131" s="387"/>
    </row>
    <row r="132" s="330" customFormat="1" customHeight="1" spans="1:19">
      <c r="A132" s="210" t="s">
        <v>137</v>
      </c>
      <c r="B132" s="357" t="s">
        <v>138</v>
      </c>
      <c r="C132" s="358">
        <v>1359</v>
      </c>
      <c r="D132" s="359">
        <v>9.92159875478</v>
      </c>
      <c r="E132" s="357" t="s">
        <v>714</v>
      </c>
      <c r="F132" s="357" t="s">
        <v>1075</v>
      </c>
      <c r="G132" s="357" t="s">
        <v>716</v>
      </c>
      <c r="H132" s="360" t="s">
        <v>1101</v>
      </c>
      <c r="I132" s="360" t="s">
        <v>28</v>
      </c>
      <c r="J132" s="360" t="s">
        <v>29</v>
      </c>
      <c r="K132" s="407"/>
      <c r="L132" s="411">
        <v>4669017.65362</v>
      </c>
      <c r="M132" s="411">
        <v>40429994.3105</v>
      </c>
      <c r="N132" s="210" t="s">
        <v>147</v>
      </c>
      <c r="O132" s="210" t="s">
        <v>5041</v>
      </c>
      <c r="P132" s="371" t="s">
        <v>8477</v>
      </c>
      <c r="Q132" s="391">
        <f t="shared" si="1"/>
        <v>44.64719439651</v>
      </c>
      <c r="R132" s="418"/>
      <c r="S132" s="387"/>
    </row>
    <row r="133" s="330" customFormat="1" customHeight="1" spans="1:19">
      <c r="A133" s="210" t="s">
        <v>137</v>
      </c>
      <c r="B133" s="357" t="s">
        <v>138</v>
      </c>
      <c r="C133" s="358">
        <v>1527</v>
      </c>
      <c r="D133" s="359">
        <v>36.6323311036999</v>
      </c>
      <c r="E133" s="357" t="s">
        <v>714</v>
      </c>
      <c r="F133" s="357" t="s">
        <v>1075</v>
      </c>
      <c r="G133" s="357" t="s">
        <v>716</v>
      </c>
      <c r="H133" s="360" t="s">
        <v>1101</v>
      </c>
      <c r="I133" s="360" t="s">
        <v>28</v>
      </c>
      <c r="J133" s="360" t="s">
        <v>29</v>
      </c>
      <c r="K133" s="407"/>
      <c r="L133" s="411">
        <v>4668528.93515</v>
      </c>
      <c r="M133" s="411">
        <v>40429969.7357999</v>
      </c>
      <c r="N133" s="210" t="s">
        <v>147</v>
      </c>
      <c r="O133" s="210" t="s">
        <v>5041</v>
      </c>
      <c r="P133" s="371" t="s">
        <v>8477</v>
      </c>
      <c r="Q133" s="391">
        <f t="shared" si="1"/>
        <v>164.84548996665</v>
      </c>
      <c r="R133" s="418"/>
      <c r="S133" s="387"/>
    </row>
    <row r="134" s="330" customFormat="1" customHeight="1" spans="1:19">
      <c r="A134" s="210" t="s">
        <v>137</v>
      </c>
      <c r="B134" s="357" t="s">
        <v>138</v>
      </c>
      <c r="C134" s="358">
        <v>1694</v>
      </c>
      <c r="D134" s="359">
        <v>2.17254643004</v>
      </c>
      <c r="E134" s="357" t="s">
        <v>714</v>
      </c>
      <c r="F134" s="357" t="s">
        <v>1075</v>
      </c>
      <c r="G134" s="357" t="s">
        <v>716</v>
      </c>
      <c r="H134" s="360" t="s">
        <v>48</v>
      </c>
      <c r="I134" s="360" t="s">
        <v>28</v>
      </c>
      <c r="J134" s="360" t="s">
        <v>58</v>
      </c>
      <c r="K134" s="407"/>
      <c r="L134" s="411">
        <v>4667405.95174</v>
      </c>
      <c r="M134" s="411">
        <v>40428407.0776999</v>
      </c>
      <c r="N134" s="210" t="s">
        <v>147</v>
      </c>
      <c r="O134" s="210" t="s">
        <v>5041</v>
      </c>
      <c r="P134" s="371" t="s">
        <v>8477</v>
      </c>
      <c r="Q134" s="391">
        <f t="shared" si="1"/>
        <v>9.77645893518</v>
      </c>
      <c r="R134" s="418"/>
      <c r="S134" s="387"/>
    </row>
    <row r="135" s="330" customFormat="1" customHeight="1" spans="1:19">
      <c r="A135" s="210" t="s">
        <v>137</v>
      </c>
      <c r="B135" s="357" t="s">
        <v>138</v>
      </c>
      <c r="C135" s="358">
        <v>1574</v>
      </c>
      <c r="D135" s="359">
        <v>13.8289236159</v>
      </c>
      <c r="E135" s="357" t="s">
        <v>714</v>
      </c>
      <c r="F135" s="357" t="s">
        <v>1075</v>
      </c>
      <c r="G135" s="357" t="s">
        <v>716</v>
      </c>
      <c r="H135" s="360" t="s">
        <v>1101</v>
      </c>
      <c r="I135" s="360" t="s">
        <v>28</v>
      </c>
      <c r="J135" s="360" t="s">
        <v>29</v>
      </c>
      <c r="K135" s="407"/>
      <c r="L135" s="411">
        <v>4668343.40816999</v>
      </c>
      <c r="M135" s="411">
        <v>40430239.4355999</v>
      </c>
      <c r="N135" s="210" t="s">
        <v>147</v>
      </c>
      <c r="O135" s="210" t="s">
        <v>5041</v>
      </c>
      <c r="P135" s="371" t="s">
        <v>8477</v>
      </c>
      <c r="Q135" s="391">
        <f t="shared" si="1"/>
        <v>62.23015627155</v>
      </c>
      <c r="R135" s="418"/>
      <c r="S135" s="387"/>
    </row>
    <row r="136" s="330" customFormat="1" customHeight="1" spans="1:19">
      <c r="A136" s="210" t="s">
        <v>137</v>
      </c>
      <c r="B136" s="357" t="s">
        <v>138</v>
      </c>
      <c r="C136" s="358">
        <v>1626</v>
      </c>
      <c r="D136" s="359">
        <v>40.2277761913999</v>
      </c>
      <c r="E136" s="357" t="s">
        <v>714</v>
      </c>
      <c r="F136" s="357" t="s">
        <v>1075</v>
      </c>
      <c r="G136" s="357" t="s">
        <v>716</v>
      </c>
      <c r="H136" s="360" t="s">
        <v>1101</v>
      </c>
      <c r="I136" s="360" t="s">
        <v>28</v>
      </c>
      <c r="J136" s="360" t="s">
        <v>29</v>
      </c>
      <c r="K136" s="407"/>
      <c r="L136" s="411">
        <v>4668064.21483</v>
      </c>
      <c r="M136" s="411">
        <v>40430210.5248999</v>
      </c>
      <c r="N136" s="210" t="s">
        <v>147</v>
      </c>
      <c r="O136" s="210" t="s">
        <v>5041</v>
      </c>
      <c r="P136" s="371" t="s">
        <v>8477</v>
      </c>
      <c r="Q136" s="391">
        <f t="shared" si="1"/>
        <v>181.0249928613</v>
      </c>
      <c r="R136" s="418"/>
      <c r="S136" s="387"/>
    </row>
    <row r="137" s="330" customFormat="1" customHeight="1" spans="1:19">
      <c r="A137" s="210" t="s">
        <v>137</v>
      </c>
      <c r="B137" s="357" t="s">
        <v>138</v>
      </c>
      <c r="C137" s="358">
        <v>1619</v>
      </c>
      <c r="D137" s="359">
        <v>10.7214677587999</v>
      </c>
      <c r="E137" s="357" t="s">
        <v>714</v>
      </c>
      <c r="F137" s="357" t="s">
        <v>1075</v>
      </c>
      <c r="G137" s="357" t="s">
        <v>716</v>
      </c>
      <c r="H137" s="360" t="s">
        <v>367</v>
      </c>
      <c r="I137" s="360" t="s">
        <v>28</v>
      </c>
      <c r="J137" s="360" t="s">
        <v>327</v>
      </c>
      <c r="K137" s="407"/>
      <c r="L137" s="411">
        <v>4668084.70779</v>
      </c>
      <c r="M137" s="411">
        <v>40430034.9620999</v>
      </c>
      <c r="N137" s="210" t="s">
        <v>147</v>
      </c>
      <c r="O137" s="210" t="s">
        <v>5041</v>
      </c>
      <c r="P137" s="371" t="s">
        <v>8477</v>
      </c>
      <c r="Q137" s="391">
        <f t="shared" si="1"/>
        <v>48.2466049145996</v>
      </c>
      <c r="R137" s="418"/>
      <c r="S137" s="387"/>
    </row>
    <row r="138" s="330" customFormat="1" customHeight="1" spans="1:19">
      <c r="A138" s="210" t="s">
        <v>137</v>
      </c>
      <c r="B138" s="357" t="s">
        <v>138</v>
      </c>
      <c r="C138" s="358">
        <v>1363</v>
      </c>
      <c r="D138" s="359">
        <v>10.1491396497</v>
      </c>
      <c r="E138" s="357" t="s">
        <v>714</v>
      </c>
      <c r="F138" s="357" t="s">
        <v>1075</v>
      </c>
      <c r="G138" s="357" t="s">
        <v>716</v>
      </c>
      <c r="H138" s="360" t="s">
        <v>1101</v>
      </c>
      <c r="I138" s="360" t="s">
        <v>28</v>
      </c>
      <c r="J138" s="360" t="s">
        <v>29</v>
      </c>
      <c r="K138" s="407"/>
      <c r="L138" s="411">
        <v>4669019.00518</v>
      </c>
      <c r="M138" s="411">
        <v>40429884.8831999</v>
      </c>
      <c r="N138" s="210" t="s">
        <v>147</v>
      </c>
      <c r="O138" s="210" t="s">
        <v>5041</v>
      </c>
      <c r="P138" s="371" t="s">
        <v>8477</v>
      </c>
      <c r="Q138" s="391">
        <f t="shared" si="1"/>
        <v>45.67112842365</v>
      </c>
      <c r="R138" s="418"/>
      <c r="S138" s="387"/>
    </row>
    <row r="139" s="330" customFormat="1" customHeight="1" spans="1:19">
      <c r="A139" s="210" t="s">
        <v>137</v>
      </c>
      <c r="B139" s="357" t="s">
        <v>138</v>
      </c>
      <c r="C139" s="358">
        <v>1597</v>
      </c>
      <c r="D139" s="359">
        <v>5.02031649798</v>
      </c>
      <c r="E139" s="357" t="s">
        <v>714</v>
      </c>
      <c r="F139" s="357" t="s">
        <v>1075</v>
      </c>
      <c r="G139" s="357" t="s">
        <v>716</v>
      </c>
      <c r="H139" s="360" t="s">
        <v>367</v>
      </c>
      <c r="I139" s="360" t="s">
        <v>28</v>
      </c>
      <c r="J139" s="360" t="s">
        <v>327</v>
      </c>
      <c r="K139" s="407"/>
      <c r="L139" s="411">
        <v>4668215.70617999</v>
      </c>
      <c r="M139" s="411">
        <v>40429817.5204</v>
      </c>
      <c r="N139" s="210" t="s">
        <v>147</v>
      </c>
      <c r="O139" s="210" t="s">
        <v>5041</v>
      </c>
      <c r="P139" s="371" t="s">
        <v>8477</v>
      </c>
      <c r="Q139" s="391">
        <f t="shared" si="1"/>
        <v>22.59142424091</v>
      </c>
      <c r="R139" s="415"/>
      <c r="S139" s="387"/>
    </row>
    <row r="140" s="330" customFormat="1" customHeight="1" spans="1:20">
      <c r="A140" s="210" t="s">
        <v>137</v>
      </c>
      <c r="B140" s="357" t="s">
        <v>144</v>
      </c>
      <c r="C140" s="358">
        <v>1389</v>
      </c>
      <c r="D140" s="359">
        <v>8.63692760452</v>
      </c>
      <c r="E140" s="357" t="s">
        <v>714</v>
      </c>
      <c r="F140" s="357" t="s">
        <v>1075</v>
      </c>
      <c r="G140" s="357" t="s">
        <v>716</v>
      </c>
      <c r="H140" s="419" t="s">
        <v>92</v>
      </c>
      <c r="I140" s="360" t="s">
        <v>28</v>
      </c>
      <c r="J140" s="419" t="s">
        <v>327</v>
      </c>
      <c r="K140" s="407"/>
      <c r="L140" s="308">
        <v>4666346.57902999</v>
      </c>
      <c r="M140" s="308">
        <v>40429740.5229</v>
      </c>
      <c r="N140" s="210" t="s">
        <v>147</v>
      </c>
      <c r="O140" s="210" t="s">
        <v>13405</v>
      </c>
      <c r="P140" s="371" t="s">
        <v>4175</v>
      </c>
      <c r="Q140" s="391">
        <f t="shared" si="1"/>
        <v>38.86617422034</v>
      </c>
      <c r="R140" s="415"/>
      <c r="S140" s="389"/>
      <c r="T140" s="392"/>
    </row>
    <row r="141" s="330" customFormat="1" customHeight="1" spans="1:19">
      <c r="A141" s="210" t="s">
        <v>137</v>
      </c>
      <c r="B141" s="357" t="s">
        <v>144</v>
      </c>
      <c r="C141" s="358">
        <v>1099</v>
      </c>
      <c r="D141" s="359">
        <v>99.7378795478999</v>
      </c>
      <c r="E141" s="357" t="s">
        <v>714</v>
      </c>
      <c r="F141" s="357" t="s">
        <v>1075</v>
      </c>
      <c r="G141" s="357" t="s">
        <v>716</v>
      </c>
      <c r="H141" s="419" t="s">
        <v>92</v>
      </c>
      <c r="I141" s="360" t="s">
        <v>28</v>
      </c>
      <c r="J141" s="419" t="s">
        <v>310</v>
      </c>
      <c r="K141" s="407"/>
      <c r="L141" s="308">
        <v>4666865.51073999</v>
      </c>
      <c r="M141" s="308">
        <v>40429124.4334999</v>
      </c>
      <c r="N141" s="210" t="s">
        <v>147</v>
      </c>
      <c r="O141" s="210" t="s">
        <v>13405</v>
      </c>
      <c r="P141" s="371" t="s">
        <v>4175</v>
      </c>
      <c r="Q141" s="391">
        <f t="shared" ref="Q141:Q204" si="2">D141*4.5</f>
        <v>448.82045796555</v>
      </c>
      <c r="R141" s="415"/>
      <c r="S141" s="396"/>
    </row>
    <row r="142" s="330" customFormat="1" customHeight="1" spans="1:19">
      <c r="A142" s="210" t="s">
        <v>137</v>
      </c>
      <c r="B142" s="357" t="s">
        <v>144</v>
      </c>
      <c r="C142" s="358">
        <v>988</v>
      </c>
      <c r="D142" s="359">
        <v>95.6966215591999</v>
      </c>
      <c r="E142" s="357" t="s">
        <v>714</v>
      </c>
      <c r="F142" s="357" t="s">
        <v>1075</v>
      </c>
      <c r="G142" s="357" t="s">
        <v>716</v>
      </c>
      <c r="H142" s="419" t="s">
        <v>92</v>
      </c>
      <c r="I142" s="360" t="s">
        <v>28</v>
      </c>
      <c r="J142" s="419" t="s">
        <v>310</v>
      </c>
      <c r="K142" s="407"/>
      <c r="L142" s="308">
        <v>4667119.83702</v>
      </c>
      <c r="M142" s="308">
        <v>40429118.8487</v>
      </c>
      <c r="N142" s="210" t="s">
        <v>147</v>
      </c>
      <c r="O142" s="210" t="s">
        <v>13405</v>
      </c>
      <c r="P142" s="371" t="s">
        <v>4175</v>
      </c>
      <c r="Q142" s="391">
        <f t="shared" si="2"/>
        <v>430.6347970164</v>
      </c>
      <c r="R142" s="418"/>
      <c r="S142" s="389"/>
    </row>
    <row r="143" s="330" customFormat="1" customHeight="1" spans="1:19">
      <c r="A143" s="210" t="s">
        <v>137</v>
      </c>
      <c r="B143" s="357" t="s">
        <v>144</v>
      </c>
      <c r="C143" s="358">
        <v>1157</v>
      </c>
      <c r="D143" s="359">
        <v>329.397205604</v>
      </c>
      <c r="E143" s="357" t="s">
        <v>714</v>
      </c>
      <c r="F143" s="357" t="s">
        <v>1075</v>
      </c>
      <c r="G143" s="357" t="s">
        <v>716</v>
      </c>
      <c r="H143" s="419" t="s">
        <v>92</v>
      </c>
      <c r="I143" s="360" t="s">
        <v>28</v>
      </c>
      <c r="J143" s="419" t="s">
        <v>310</v>
      </c>
      <c r="K143" s="407"/>
      <c r="L143" s="308">
        <v>4666701.04564</v>
      </c>
      <c r="M143" s="308">
        <v>40428481.7911</v>
      </c>
      <c r="N143" s="210" t="s">
        <v>147</v>
      </c>
      <c r="O143" s="210" t="s">
        <v>13405</v>
      </c>
      <c r="P143" s="371" t="s">
        <v>4175</v>
      </c>
      <c r="Q143" s="391">
        <f t="shared" si="2"/>
        <v>1482.287425218</v>
      </c>
      <c r="R143" s="418"/>
      <c r="S143" s="389"/>
    </row>
    <row r="144" s="330" customFormat="1" customHeight="1" spans="1:19">
      <c r="A144" s="210" t="s">
        <v>137</v>
      </c>
      <c r="B144" s="357" t="s">
        <v>144</v>
      </c>
      <c r="C144" s="358">
        <v>1362</v>
      </c>
      <c r="D144" s="359">
        <v>20.0094966065999</v>
      </c>
      <c r="E144" s="357" t="s">
        <v>714</v>
      </c>
      <c r="F144" s="357" t="s">
        <v>1075</v>
      </c>
      <c r="G144" s="357" t="s">
        <v>716</v>
      </c>
      <c r="H144" s="419" t="s">
        <v>92</v>
      </c>
      <c r="I144" s="360" t="s">
        <v>28</v>
      </c>
      <c r="J144" s="419" t="s">
        <v>327</v>
      </c>
      <c r="K144" s="407"/>
      <c r="L144" s="308">
        <v>4666337.03902</v>
      </c>
      <c r="M144" s="308">
        <v>40430141.0751999</v>
      </c>
      <c r="N144" s="210" t="s">
        <v>147</v>
      </c>
      <c r="O144" s="210" t="s">
        <v>13405</v>
      </c>
      <c r="P144" s="371" t="s">
        <v>4175</v>
      </c>
      <c r="Q144" s="391">
        <f t="shared" si="2"/>
        <v>90.0427347296995</v>
      </c>
      <c r="R144" s="418"/>
      <c r="S144" s="389"/>
    </row>
    <row r="145" s="330" customFormat="1" customHeight="1" spans="1:19">
      <c r="A145" s="210" t="s">
        <v>137</v>
      </c>
      <c r="B145" s="357" t="s">
        <v>144</v>
      </c>
      <c r="C145" s="358">
        <v>986</v>
      </c>
      <c r="D145" s="359">
        <v>10.8061472977</v>
      </c>
      <c r="E145" s="357" t="s">
        <v>714</v>
      </c>
      <c r="F145" s="357" t="s">
        <v>1075</v>
      </c>
      <c r="G145" s="357" t="s">
        <v>716</v>
      </c>
      <c r="H145" s="419" t="s">
        <v>92</v>
      </c>
      <c r="I145" s="360" t="s">
        <v>28</v>
      </c>
      <c r="J145" s="419" t="s">
        <v>327</v>
      </c>
      <c r="K145" s="407"/>
      <c r="L145" s="308">
        <v>4667136.80972</v>
      </c>
      <c r="M145" s="308">
        <v>40429257.5195999</v>
      </c>
      <c r="N145" s="210" t="s">
        <v>147</v>
      </c>
      <c r="O145" s="210" t="s">
        <v>13405</v>
      </c>
      <c r="P145" s="371" t="s">
        <v>4175</v>
      </c>
      <c r="Q145" s="391">
        <f t="shared" si="2"/>
        <v>48.62766283965</v>
      </c>
      <c r="R145" s="418"/>
      <c r="S145" s="396"/>
    </row>
    <row r="146" s="330" customFormat="1" customHeight="1" spans="1:19">
      <c r="A146" s="210" t="s">
        <v>137</v>
      </c>
      <c r="B146" s="357" t="s">
        <v>144</v>
      </c>
      <c r="C146" s="358">
        <v>1371</v>
      </c>
      <c r="D146" s="359">
        <v>100.919321327</v>
      </c>
      <c r="E146" s="357" t="s">
        <v>714</v>
      </c>
      <c r="F146" s="357" t="s">
        <v>1075</v>
      </c>
      <c r="G146" s="357" t="s">
        <v>716</v>
      </c>
      <c r="H146" s="419" t="s">
        <v>92</v>
      </c>
      <c r="I146" s="360" t="s">
        <v>28</v>
      </c>
      <c r="J146" s="419" t="s">
        <v>310</v>
      </c>
      <c r="K146" s="407"/>
      <c r="L146" s="308">
        <v>4666299.80095999</v>
      </c>
      <c r="M146" s="308">
        <v>40429441.5773999</v>
      </c>
      <c r="N146" s="210" t="s">
        <v>147</v>
      </c>
      <c r="O146" s="210" t="s">
        <v>13405</v>
      </c>
      <c r="P146" s="371" t="s">
        <v>4175</v>
      </c>
      <c r="Q146" s="391">
        <f t="shared" si="2"/>
        <v>454.1369459715</v>
      </c>
      <c r="R146" s="418"/>
      <c r="S146" s="389"/>
    </row>
    <row r="147" s="330" customFormat="1" customHeight="1" spans="1:19">
      <c r="A147" s="210" t="s">
        <v>137</v>
      </c>
      <c r="B147" s="357" t="s">
        <v>144</v>
      </c>
      <c r="C147" s="358">
        <v>1352</v>
      </c>
      <c r="D147" s="359">
        <v>120.171134366999</v>
      </c>
      <c r="E147" s="357" t="s">
        <v>714</v>
      </c>
      <c r="F147" s="357" t="s">
        <v>1075</v>
      </c>
      <c r="G147" s="357" t="s">
        <v>716</v>
      </c>
      <c r="H147" s="419" t="s">
        <v>92</v>
      </c>
      <c r="I147" s="360" t="s">
        <v>28</v>
      </c>
      <c r="J147" s="419" t="s">
        <v>58</v>
      </c>
      <c r="K147" s="407"/>
      <c r="L147" s="308">
        <v>4666363.54817</v>
      </c>
      <c r="M147" s="308">
        <v>40429913.464</v>
      </c>
      <c r="N147" s="210" t="s">
        <v>147</v>
      </c>
      <c r="O147" s="210" t="s">
        <v>13405</v>
      </c>
      <c r="P147" s="371" t="s">
        <v>4175</v>
      </c>
      <c r="Q147" s="391">
        <f t="shared" si="2"/>
        <v>540.770104651495</v>
      </c>
      <c r="R147" s="418"/>
      <c r="S147" s="389"/>
    </row>
    <row r="148" s="330" customFormat="1" customHeight="1" spans="1:19">
      <c r="A148" s="210" t="s">
        <v>137</v>
      </c>
      <c r="B148" s="357" t="s">
        <v>144</v>
      </c>
      <c r="C148" s="358">
        <v>838</v>
      </c>
      <c r="D148" s="359">
        <v>65.6835545155999</v>
      </c>
      <c r="E148" s="357" t="s">
        <v>714</v>
      </c>
      <c r="F148" s="357" t="s">
        <v>1075</v>
      </c>
      <c r="G148" s="357" t="s">
        <v>716</v>
      </c>
      <c r="H148" s="419" t="s">
        <v>92</v>
      </c>
      <c r="I148" s="360" t="s">
        <v>28</v>
      </c>
      <c r="J148" s="419" t="s">
        <v>310</v>
      </c>
      <c r="K148" s="407"/>
      <c r="L148" s="308">
        <v>4667375.14439</v>
      </c>
      <c r="M148" s="308">
        <v>40429204.8844</v>
      </c>
      <c r="N148" s="210" t="s">
        <v>147</v>
      </c>
      <c r="O148" s="210" t="s">
        <v>13405</v>
      </c>
      <c r="P148" s="371" t="s">
        <v>4175</v>
      </c>
      <c r="Q148" s="391">
        <f t="shared" si="2"/>
        <v>295.5759953202</v>
      </c>
      <c r="R148" s="418"/>
      <c r="S148" s="389"/>
    </row>
    <row r="149" s="330" customFormat="1" customHeight="1" spans="1:19">
      <c r="A149" s="210" t="s">
        <v>137</v>
      </c>
      <c r="B149" s="357" t="s">
        <v>144</v>
      </c>
      <c r="C149" s="358">
        <v>1420</v>
      </c>
      <c r="D149" s="359">
        <v>98.2839325796999</v>
      </c>
      <c r="E149" s="357" t="s">
        <v>714</v>
      </c>
      <c r="F149" s="357" t="s">
        <v>1075</v>
      </c>
      <c r="G149" s="357" t="s">
        <v>716</v>
      </c>
      <c r="H149" s="419" t="s">
        <v>92</v>
      </c>
      <c r="I149" s="360" t="s">
        <v>28</v>
      </c>
      <c r="J149" s="419" t="s">
        <v>58</v>
      </c>
      <c r="K149" s="407"/>
      <c r="L149" s="308">
        <v>4666291.11579</v>
      </c>
      <c r="M149" s="308">
        <v>40430248.0581</v>
      </c>
      <c r="N149" s="210" t="s">
        <v>147</v>
      </c>
      <c r="O149" s="210" t="s">
        <v>13405</v>
      </c>
      <c r="P149" s="371" t="s">
        <v>4175</v>
      </c>
      <c r="Q149" s="391">
        <f t="shared" si="2"/>
        <v>442.27769660865</v>
      </c>
      <c r="R149" s="415"/>
      <c r="S149" s="389"/>
    </row>
    <row r="150" s="330" customFormat="1" customHeight="1" spans="1:19">
      <c r="A150" s="210" t="s">
        <v>137</v>
      </c>
      <c r="B150" s="357" t="s">
        <v>144</v>
      </c>
      <c r="C150" s="358">
        <v>1292</v>
      </c>
      <c r="D150" s="359">
        <v>128.737078698</v>
      </c>
      <c r="E150" s="357" t="s">
        <v>714</v>
      </c>
      <c r="F150" s="357" t="s">
        <v>1075</v>
      </c>
      <c r="G150" s="357" t="s">
        <v>716</v>
      </c>
      <c r="H150" s="419" t="s">
        <v>92</v>
      </c>
      <c r="I150" s="360" t="s">
        <v>28</v>
      </c>
      <c r="J150" s="419" t="s">
        <v>310</v>
      </c>
      <c r="K150" s="407"/>
      <c r="L150" s="308">
        <v>4666507.03029</v>
      </c>
      <c r="M150" s="308">
        <v>40429225.4455</v>
      </c>
      <c r="N150" s="210" t="s">
        <v>147</v>
      </c>
      <c r="O150" s="393" t="s">
        <v>13406</v>
      </c>
      <c r="P150" s="420" t="s">
        <v>1402</v>
      </c>
      <c r="Q150" s="391">
        <f t="shared" si="2"/>
        <v>579.316854141</v>
      </c>
      <c r="R150" s="415"/>
      <c r="S150" s="389"/>
    </row>
    <row r="151" s="330" customFormat="1" customHeight="1" spans="1:19">
      <c r="A151" s="210" t="s">
        <v>137</v>
      </c>
      <c r="B151" s="357" t="s">
        <v>144</v>
      </c>
      <c r="C151" s="358">
        <v>1497</v>
      </c>
      <c r="D151" s="359">
        <v>20.8435546450999</v>
      </c>
      <c r="E151" s="357" t="s">
        <v>714</v>
      </c>
      <c r="F151" s="357" t="s">
        <v>1075</v>
      </c>
      <c r="G151" s="357" t="s">
        <v>716</v>
      </c>
      <c r="H151" s="419" t="s">
        <v>92</v>
      </c>
      <c r="I151" s="421" t="s">
        <v>28</v>
      </c>
      <c r="J151" s="419" t="s">
        <v>327</v>
      </c>
      <c r="K151" s="421"/>
      <c r="L151" s="308">
        <v>4666128.78990999</v>
      </c>
      <c r="M151" s="308">
        <v>40429622.4868</v>
      </c>
      <c r="N151" s="210" t="s">
        <v>147</v>
      </c>
      <c r="O151" s="210" t="s">
        <v>13405</v>
      </c>
      <c r="P151" s="371" t="s">
        <v>4175</v>
      </c>
      <c r="Q151" s="391">
        <f t="shared" si="2"/>
        <v>93.7959959029496</v>
      </c>
      <c r="R151" s="394"/>
      <c r="S151" s="389"/>
    </row>
    <row r="152" s="330" customFormat="1" customHeight="1" spans="1:19">
      <c r="A152" s="210" t="s">
        <v>137</v>
      </c>
      <c r="B152" s="357" t="s">
        <v>144</v>
      </c>
      <c r="C152" s="358">
        <v>1069</v>
      </c>
      <c r="D152" s="359">
        <v>14.5327045277</v>
      </c>
      <c r="E152" s="357" t="s">
        <v>714</v>
      </c>
      <c r="F152" s="357" t="s">
        <v>1075</v>
      </c>
      <c r="G152" s="357" t="s">
        <v>716</v>
      </c>
      <c r="H152" s="419" t="s">
        <v>92</v>
      </c>
      <c r="I152" s="421" t="s">
        <v>28</v>
      </c>
      <c r="J152" s="419" t="s">
        <v>310</v>
      </c>
      <c r="K152" s="422"/>
      <c r="L152" s="308">
        <v>4666939.51963999</v>
      </c>
      <c r="M152" s="308">
        <v>40428490.9614</v>
      </c>
      <c r="N152" s="210" t="s">
        <v>147</v>
      </c>
      <c r="O152" s="393" t="s">
        <v>13406</v>
      </c>
      <c r="P152" s="420" t="s">
        <v>1402</v>
      </c>
      <c r="Q152" s="391">
        <f t="shared" si="2"/>
        <v>65.39717037465</v>
      </c>
      <c r="R152" s="418"/>
      <c r="S152" s="389"/>
    </row>
    <row r="153" s="330" customFormat="1" customHeight="1" spans="1:19">
      <c r="A153" s="210" t="s">
        <v>137</v>
      </c>
      <c r="B153" s="357" t="s">
        <v>144</v>
      </c>
      <c r="C153" s="358">
        <v>1090</v>
      </c>
      <c r="D153" s="359">
        <v>12.4507646486</v>
      </c>
      <c r="E153" s="357" t="s">
        <v>714</v>
      </c>
      <c r="F153" s="357" t="s">
        <v>1075</v>
      </c>
      <c r="G153" s="357" t="s">
        <v>716</v>
      </c>
      <c r="H153" s="419" t="s">
        <v>92</v>
      </c>
      <c r="I153" s="423" t="s">
        <v>28</v>
      </c>
      <c r="J153" s="419" t="s">
        <v>327</v>
      </c>
      <c r="K153" s="423"/>
      <c r="L153" s="308">
        <v>4666862.02158</v>
      </c>
      <c r="M153" s="308">
        <v>40428844.8959999</v>
      </c>
      <c r="N153" s="210" t="s">
        <v>147</v>
      </c>
      <c r="O153" s="393" t="s">
        <v>13406</v>
      </c>
      <c r="P153" s="420" t="s">
        <v>1402</v>
      </c>
      <c r="Q153" s="391">
        <f t="shared" si="2"/>
        <v>56.0284409187</v>
      </c>
      <c r="R153" s="408"/>
      <c r="S153" s="389"/>
    </row>
    <row r="154" s="330" customFormat="1" customHeight="1" spans="1:19">
      <c r="A154" s="210" t="s">
        <v>137</v>
      </c>
      <c r="B154" s="357" t="s">
        <v>144</v>
      </c>
      <c r="C154" s="358">
        <v>1062</v>
      </c>
      <c r="D154" s="359">
        <v>44.1335195528999</v>
      </c>
      <c r="E154" s="357" t="s">
        <v>714</v>
      </c>
      <c r="F154" s="357" t="s">
        <v>1075</v>
      </c>
      <c r="G154" s="357" t="s">
        <v>716</v>
      </c>
      <c r="H154" s="419" t="s">
        <v>92</v>
      </c>
      <c r="I154" s="423" t="s">
        <v>28</v>
      </c>
      <c r="J154" s="419" t="s">
        <v>310</v>
      </c>
      <c r="K154" s="423"/>
      <c r="L154" s="308">
        <v>4666936.85618</v>
      </c>
      <c r="M154" s="308">
        <v>40429457.2356</v>
      </c>
      <c r="N154" s="210" t="s">
        <v>147</v>
      </c>
      <c r="O154" s="393" t="s">
        <v>13406</v>
      </c>
      <c r="P154" s="420" t="s">
        <v>1402</v>
      </c>
      <c r="Q154" s="391">
        <f t="shared" si="2"/>
        <v>198.60083798805</v>
      </c>
      <c r="R154" s="408"/>
      <c r="S154" s="389"/>
    </row>
    <row r="155" s="330" customFormat="1" customHeight="1" spans="1:19">
      <c r="A155" s="210" t="s">
        <v>137</v>
      </c>
      <c r="B155" s="357" t="s">
        <v>144</v>
      </c>
      <c r="C155" s="358">
        <v>1039</v>
      </c>
      <c r="D155" s="359">
        <v>22.8748669131</v>
      </c>
      <c r="E155" s="357" t="s">
        <v>714</v>
      </c>
      <c r="F155" s="357" t="s">
        <v>1075</v>
      </c>
      <c r="G155" s="357" t="s">
        <v>716</v>
      </c>
      <c r="H155" s="419" t="s">
        <v>92</v>
      </c>
      <c r="I155" s="423" t="s">
        <v>28</v>
      </c>
      <c r="J155" s="419" t="s">
        <v>327</v>
      </c>
      <c r="K155" s="423"/>
      <c r="L155" s="308">
        <v>4667018.34100999</v>
      </c>
      <c r="M155" s="308">
        <v>40428766.2849999</v>
      </c>
      <c r="N155" s="210" t="s">
        <v>147</v>
      </c>
      <c r="O155" s="393" t="s">
        <v>13406</v>
      </c>
      <c r="P155" s="420" t="s">
        <v>1402</v>
      </c>
      <c r="Q155" s="391">
        <f t="shared" si="2"/>
        <v>102.93690110895</v>
      </c>
      <c r="R155" s="408"/>
      <c r="S155" s="389"/>
    </row>
    <row r="156" s="330" customFormat="1" customHeight="1" spans="1:19">
      <c r="A156" s="210" t="s">
        <v>137</v>
      </c>
      <c r="B156" s="357" t="s">
        <v>144</v>
      </c>
      <c r="C156" s="358">
        <v>994</v>
      </c>
      <c r="D156" s="359">
        <v>11.9181364262</v>
      </c>
      <c r="E156" s="357" t="s">
        <v>714</v>
      </c>
      <c r="F156" s="357" t="s">
        <v>1075</v>
      </c>
      <c r="G156" s="357" t="s">
        <v>716</v>
      </c>
      <c r="H156" s="419" t="s">
        <v>1101</v>
      </c>
      <c r="I156" s="423" t="s">
        <v>28</v>
      </c>
      <c r="J156" s="419" t="s">
        <v>58</v>
      </c>
      <c r="K156" s="424"/>
      <c r="L156" s="308">
        <v>4667118.02366</v>
      </c>
      <c r="M156" s="308">
        <v>40428549.1594</v>
      </c>
      <c r="N156" s="210" t="s">
        <v>147</v>
      </c>
      <c r="O156" s="393" t="s">
        <v>13406</v>
      </c>
      <c r="P156" s="420" t="s">
        <v>1402</v>
      </c>
      <c r="Q156" s="391">
        <f t="shared" si="2"/>
        <v>53.6316139179</v>
      </c>
      <c r="R156" s="408"/>
      <c r="S156" s="389"/>
    </row>
    <row r="157" s="330" customFormat="1" customHeight="1" spans="1:19">
      <c r="A157" s="210" t="s">
        <v>137</v>
      </c>
      <c r="B157" s="357" t="s">
        <v>144</v>
      </c>
      <c r="C157" s="358">
        <v>735</v>
      </c>
      <c r="D157" s="359">
        <v>46.5858180354</v>
      </c>
      <c r="E157" s="357" t="s">
        <v>714</v>
      </c>
      <c r="F157" s="357" t="s">
        <v>1075</v>
      </c>
      <c r="G157" s="357" t="s">
        <v>716</v>
      </c>
      <c r="H157" s="419" t="s">
        <v>1101</v>
      </c>
      <c r="I157" s="423" t="s">
        <v>28</v>
      </c>
      <c r="J157" s="419" t="s">
        <v>58</v>
      </c>
      <c r="K157" s="423"/>
      <c r="L157" s="308">
        <v>4667550.54519999</v>
      </c>
      <c r="M157" s="308">
        <v>40431609.8949</v>
      </c>
      <c r="N157" s="210" t="s">
        <v>147</v>
      </c>
      <c r="O157" s="393" t="s">
        <v>13406</v>
      </c>
      <c r="P157" s="420" t="s">
        <v>1402</v>
      </c>
      <c r="Q157" s="391">
        <f t="shared" si="2"/>
        <v>209.6361811593</v>
      </c>
      <c r="R157" s="418"/>
      <c r="S157" s="389"/>
    </row>
    <row r="158" s="330" customFormat="1" customHeight="1" spans="1:19">
      <c r="A158" s="210" t="s">
        <v>137</v>
      </c>
      <c r="B158" s="357" t="s">
        <v>144</v>
      </c>
      <c r="C158" s="358">
        <v>630</v>
      </c>
      <c r="D158" s="359">
        <v>143.436750837999</v>
      </c>
      <c r="E158" s="357" t="s">
        <v>714</v>
      </c>
      <c r="F158" s="357" t="s">
        <v>1075</v>
      </c>
      <c r="G158" s="357" t="s">
        <v>716</v>
      </c>
      <c r="H158" s="419" t="s">
        <v>1101</v>
      </c>
      <c r="I158" s="423" t="s">
        <v>28</v>
      </c>
      <c r="J158" s="419" t="s">
        <v>58</v>
      </c>
      <c r="K158" s="424"/>
      <c r="L158" s="308">
        <v>4667744.70753</v>
      </c>
      <c r="M158" s="308">
        <v>40430017.8070999</v>
      </c>
      <c r="N158" s="210" t="s">
        <v>147</v>
      </c>
      <c r="O158" s="373" t="s">
        <v>13401</v>
      </c>
      <c r="P158" s="374" t="s">
        <v>13402</v>
      </c>
      <c r="Q158" s="391">
        <f t="shared" si="2"/>
        <v>645.465378770995</v>
      </c>
      <c r="R158" s="418"/>
      <c r="S158" s="389"/>
    </row>
    <row r="159" s="330" customFormat="1" customHeight="1" spans="1:19">
      <c r="A159" s="210" t="s">
        <v>137</v>
      </c>
      <c r="B159" s="357" t="s">
        <v>144</v>
      </c>
      <c r="C159" s="358">
        <v>857</v>
      </c>
      <c r="D159" s="359">
        <v>8.00062745832999</v>
      </c>
      <c r="E159" s="357" t="s">
        <v>714</v>
      </c>
      <c r="F159" s="357" t="s">
        <v>1075</v>
      </c>
      <c r="G159" s="357" t="s">
        <v>716</v>
      </c>
      <c r="H159" s="419" t="s">
        <v>367</v>
      </c>
      <c r="I159" s="423" t="s">
        <v>28</v>
      </c>
      <c r="J159" s="419" t="s">
        <v>310</v>
      </c>
      <c r="K159" s="424"/>
      <c r="L159" s="308">
        <v>4667361.74072999</v>
      </c>
      <c r="M159" s="308">
        <v>40429208.9777</v>
      </c>
      <c r="N159" s="210" t="s">
        <v>147</v>
      </c>
      <c r="O159" s="210" t="s">
        <v>13405</v>
      </c>
      <c r="P159" s="371" t="s">
        <v>4175</v>
      </c>
      <c r="Q159" s="391">
        <f t="shared" si="2"/>
        <v>36.002823562485</v>
      </c>
      <c r="R159" s="418"/>
      <c r="S159" s="389"/>
    </row>
    <row r="160" s="330" customFormat="1" customHeight="1" spans="1:19">
      <c r="A160" s="210" t="s">
        <v>137</v>
      </c>
      <c r="B160" s="357" t="s">
        <v>144</v>
      </c>
      <c r="C160" s="358">
        <v>1383</v>
      </c>
      <c r="D160" s="359">
        <v>121.016457173</v>
      </c>
      <c r="E160" s="357" t="s">
        <v>714</v>
      </c>
      <c r="F160" s="357" t="s">
        <v>1075</v>
      </c>
      <c r="G160" s="357" t="s">
        <v>716</v>
      </c>
      <c r="H160" s="419" t="s">
        <v>367</v>
      </c>
      <c r="I160" s="423" t="s">
        <v>28</v>
      </c>
      <c r="J160" s="419" t="s">
        <v>327</v>
      </c>
      <c r="K160" s="423"/>
      <c r="L160" s="308">
        <v>4666352.48056</v>
      </c>
      <c r="M160" s="308">
        <v>40429713.5621</v>
      </c>
      <c r="N160" s="210" t="s">
        <v>147</v>
      </c>
      <c r="O160" s="210" t="s">
        <v>432</v>
      </c>
      <c r="P160" s="371" t="s">
        <v>433</v>
      </c>
      <c r="Q160" s="391">
        <f t="shared" si="2"/>
        <v>544.5740572785</v>
      </c>
      <c r="R160" s="418"/>
      <c r="S160" s="389"/>
    </row>
    <row r="161" s="330" customFormat="1" customHeight="1" spans="1:19">
      <c r="A161" s="210" t="s">
        <v>137</v>
      </c>
      <c r="B161" s="357" t="s">
        <v>144</v>
      </c>
      <c r="C161" s="358">
        <v>1081</v>
      </c>
      <c r="D161" s="359">
        <v>10.3212585658999</v>
      </c>
      <c r="E161" s="357" t="s">
        <v>714</v>
      </c>
      <c r="F161" s="357" t="s">
        <v>1075</v>
      </c>
      <c r="G161" s="357" t="s">
        <v>716</v>
      </c>
      <c r="H161" s="419" t="s">
        <v>1101</v>
      </c>
      <c r="I161" s="423" t="s">
        <v>28</v>
      </c>
      <c r="J161" s="419" t="s">
        <v>327</v>
      </c>
      <c r="K161" s="424"/>
      <c r="L161" s="308">
        <v>4666910.32562999</v>
      </c>
      <c r="M161" s="308">
        <v>40428238.895</v>
      </c>
      <c r="N161" s="210" t="s">
        <v>147</v>
      </c>
      <c r="O161" s="210" t="s">
        <v>432</v>
      </c>
      <c r="P161" s="371" t="s">
        <v>433</v>
      </c>
      <c r="Q161" s="391">
        <f t="shared" si="2"/>
        <v>46.4456635465495</v>
      </c>
      <c r="R161" s="408"/>
      <c r="S161" s="389"/>
    </row>
    <row r="162" s="330" customFormat="1" customHeight="1" spans="1:19">
      <c r="A162" s="210" t="s">
        <v>137</v>
      </c>
      <c r="B162" s="357" t="s">
        <v>144</v>
      </c>
      <c r="C162" s="358">
        <v>1651</v>
      </c>
      <c r="D162" s="359">
        <v>44.5961121516</v>
      </c>
      <c r="E162" s="357" t="s">
        <v>714</v>
      </c>
      <c r="F162" s="357" t="s">
        <v>1075</v>
      </c>
      <c r="G162" s="357" t="s">
        <v>716</v>
      </c>
      <c r="H162" s="419" t="s">
        <v>367</v>
      </c>
      <c r="I162" s="423" t="s">
        <v>28</v>
      </c>
      <c r="J162" s="419" t="s">
        <v>327</v>
      </c>
      <c r="K162" s="423"/>
      <c r="L162" s="308">
        <v>4665540.23689999</v>
      </c>
      <c r="M162" s="308">
        <v>40432892.7576</v>
      </c>
      <c r="N162" s="210" t="s">
        <v>147</v>
      </c>
      <c r="O162" s="210" t="s">
        <v>432</v>
      </c>
      <c r="P162" s="371" t="s">
        <v>433</v>
      </c>
      <c r="Q162" s="391">
        <f t="shared" si="2"/>
        <v>200.6825046822</v>
      </c>
      <c r="R162" s="408"/>
      <c r="S162" s="389"/>
    </row>
    <row r="163" s="330" customFormat="1" customHeight="1" spans="1:19">
      <c r="A163" s="210" t="s">
        <v>137</v>
      </c>
      <c r="B163" s="357" t="s">
        <v>144</v>
      </c>
      <c r="C163" s="358">
        <v>1649</v>
      </c>
      <c r="D163" s="359">
        <v>68.9889866759999</v>
      </c>
      <c r="E163" s="357" t="s">
        <v>714</v>
      </c>
      <c r="F163" s="357" t="s">
        <v>1075</v>
      </c>
      <c r="G163" s="357" t="s">
        <v>716</v>
      </c>
      <c r="H163" s="419" t="s">
        <v>1101</v>
      </c>
      <c r="I163" s="423" t="s">
        <v>28</v>
      </c>
      <c r="J163" s="419" t="s">
        <v>58</v>
      </c>
      <c r="K163" s="423"/>
      <c r="L163" s="308">
        <v>4665542.77075</v>
      </c>
      <c r="M163" s="308">
        <v>40434840.4425</v>
      </c>
      <c r="N163" s="210" t="s">
        <v>147</v>
      </c>
      <c r="O163" s="210" t="s">
        <v>432</v>
      </c>
      <c r="P163" s="371" t="s">
        <v>433</v>
      </c>
      <c r="Q163" s="391">
        <f t="shared" si="2"/>
        <v>310.450440042</v>
      </c>
      <c r="R163" s="408"/>
      <c r="S163" s="389"/>
    </row>
    <row r="164" s="330" customFormat="1" customHeight="1" spans="1:19">
      <c r="A164" s="210" t="s">
        <v>137</v>
      </c>
      <c r="B164" s="357" t="s">
        <v>144</v>
      </c>
      <c r="C164" s="358">
        <v>1725</v>
      </c>
      <c r="D164" s="359">
        <v>50.227951472</v>
      </c>
      <c r="E164" s="357" t="s">
        <v>714</v>
      </c>
      <c r="F164" s="357" t="s">
        <v>1075</v>
      </c>
      <c r="G164" s="357" t="s">
        <v>716</v>
      </c>
      <c r="H164" s="419" t="s">
        <v>1101</v>
      </c>
      <c r="I164" s="423" t="s">
        <v>28</v>
      </c>
      <c r="J164" s="419" t="s">
        <v>58</v>
      </c>
      <c r="K164" s="424"/>
      <c r="L164" s="308">
        <v>4664947.37722</v>
      </c>
      <c r="M164" s="308">
        <v>40433845.2378999</v>
      </c>
      <c r="N164" s="210" t="s">
        <v>147</v>
      </c>
      <c r="O164" s="210" t="s">
        <v>432</v>
      </c>
      <c r="P164" s="371" t="s">
        <v>433</v>
      </c>
      <c r="Q164" s="391">
        <f t="shared" si="2"/>
        <v>226.025781624</v>
      </c>
      <c r="R164" s="408"/>
      <c r="S164" s="389"/>
    </row>
    <row r="165" s="330" customFormat="1" customHeight="1" spans="1:19">
      <c r="A165" s="210" t="s">
        <v>137</v>
      </c>
      <c r="B165" s="357" t="s">
        <v>144</v>
      </c>
      <c r="C165" s="358">
        <v>1648</v>
      </c>
      <c r="D165" s="359">
        <v>12.2634492923</v>
      </c>
      <c r="E165" s="357" t="s">
        <v>714</v>
      </c>
      <c r="F165" s="357" t="s">
        <v>1075</v>
      </c>
      <c r="G165" s="357" t="s">
        <v>716</v>
      </c>
      <c r="H165" s="419" t="s">
        <v>48</v>
      </c>
      <c r="I165" s="423" t="s">
        <v>28</v>
      </c>
      <c r="J165" s="419" t="s">
        <v>58</v>
      </c>
      <c r="K165" s="424"/>
      <c r="L165" s="308">
        <v>4665604.10582999</v>
      </c>
      <c r="M165" s="308">
        <v>40432985.0002</v>
      </c>
      <c r="N165" s="210" t="s">
        <v>147</v>
      </c>
      <c r="O165" s="210" t="s">
        <v>432</v>
      </c>
      <c r="P165" s="371" t="s">
        <v>433</v>
      </c>
      <c r="Q165" s="391">
        <f t="shared" si="2"/>
        <v>55.18552181535</v>
      </c>
      <c r="R165" s="408"/>
      <c r="S165" s="389"/>
    </row>
    <row r="166" s="330" customFormat="1" customHeight="1" spans="1:19">
      <c r="A166" s="210" t="s">
        <v>137</v>
      </c>
      <c r="B166" s="357" t="s">
        <v>144</v>
      </c>
      <c r="C166" s="358">
        <v>814</v>
      </c>
      <c r="D166" s="359">
        <v>31.9281250615</v>
      </c>
      <c r="E166" s="357" t="s">
        <v>714</v>
      </c>
      <c r="F166" s="357" t="s">
        <v>1075</v>
      </c>
      <c r="G166" s="357" t="s">
        <v>716</v>
      </c>
      <c r="H166" s="419" t="s">
        <v>1101</v>
      </c>
      <c r="I166" s="423" t="s">
        <v>28</v>
      </c>
      <c r="J166" s="419" t="s">
        <v>58</v>
      </c>
      <c r="K166" s="424"/>
      <c r="L166" s="308">
        <v>4667409.18781</v>
      </c>
      <c r="M166" s="308">
        <v>40428754.816</v>
      </c>
      <c r="N166" s="210" t="s">
        <v>147</v>
      </c>
      <c r="O166" s="210" t="s">
        <v>432</v>
      </c>
      <c r="P166" s="371" t="s">
        <v>433</v>
      </c>
      <c r="Q166" s="391">
        <f t="shared" si="2"/>
        <v>143.67656277675</v>
      </c>
      <c r="R166" s="408"/>
      <c r="S166" s="389"/>
    </row>
    <row r="167" s="330" customFormat="1" customHeight="1" spans="1:19">
      <c r="A167" s="210" t="s">
        <v>137</v>
      </c>
      <c r="B167" s="357" t="s">
        <v>144</v>
      </c>
      <c r="C167" s="358">
        <v>1054</v>
      </c>
      <c r="D167" s="359">
        <v>9.0686305585</v>
      </c>
      <c r="E167" s="357" t="s">
        <v>714</v>
      </c>
      <c r="F167" s="357" t="s">
        <v>1075</v>
      </c>
      <c r="G167" s="357" t="s">
        <v>716</v>
      </c>
      <c r="H167" s="419" t="s">
        <v>367</v>
      </c>
      <c r="I167" s="423" t="s">
        <v>28</v>
      </c>
      <c r="J167" s="419" t="s">
        <v>327</v>
      </c>
      <c r="K167" s="424"/>
      <c r="L167" s="308">
        <v>4666975.78557</v>
      </c>
      <c r="M167" s="308">
        <v>40435252.7986</v>
      </c>
      <c r="N167" s="210" t="s">
        <v>147</v>
      </c>
      <c r="O167" s="210" t="s">
        <v>432</v>
      </c>
      <c r="P167" s="371" t="s">
        <v>433</v>
      </c>
      <c r="Q167" s="391">
        <f t="shared" si="2"/>
        <v>40.80883751325</v>
      </c>
      <c r="R167" s="408"/>
      <c r="S167" s="389"/>
    </row>
    <row r="168" s="330" customFormat="1" customHeight="1" spans="1:19">
      <c r="A168" s="210" t="s">
        <v>137</v>
      </c>
      <c r="B168" s="357" t="s">
        <v>144</v>
      </c>
      <c r="C168" s="358">
        <v>55</v>
      </c>
      <c r="D168" s="359">
        <v>14.3008408881</v>
      </c>
      <c r="E168" s="357" t="s">
        <v>714</v>
      </c>
      <c r="F168" s="357" t="s">
        <v>1075</v>
      </c>
      <c r="G168" s="357" t="s">
        <v>716</v>
      </c>
      <c r="H168" s="419" t="s">
        <v>1101</v>
      </c>
      <c r="I168" s="423" t="s">
        <v>28</v>
      </c>
      <c r="J168" s="419" t="s">
        <v>58</v>
      </c>
      <c r="K168" s="424"/>
      <c r="L168" s="308">
        <v>4669667.10003</v>
      </c>
      <c r="M168" s="308">
        <v>40433679.0270999</v>
      </c>
      <c r="N168" s="210" t="s">
        <v>147</v>
      </c>
      <c r="O168" s="210" t="s">
        <v>432</v>
      </c>
      <c r="P168" s="371" t="s">
        <v>433</v>
      </c>
      <c r="Q168" s="391">
        <f t="shared" si="2"/>
        <v>64.35378399645</v>
      </c>
      <c r="R168" s="408"/>
      <c r="S168" s="389"/>
    </row>
    <row r="169" s="330" customFormat="1" customHeight="1" spans="1:19">
      <c r="A169" s="210" t="s">
        <v>137</v>
      </c>
      <c r="B169" s="357" t="s">
        <v>144</v>
      </c>
      <c r="C169" s="358">
        <v>1498</v>
      </c>
      <c r="D169" s="359">
        <v>27.1355033096</v>
      </c>
      <c r="E169" s="357" t="s">
        <v>714</v>
      </c>
      <c r="F169" s="357" t="s">
        <v>1075</v>
      </c>
      <c r="G169" s="357" t="s">
        <v>716</v>
      </c>
      <c r="H169" s="419" t="s">
        <v>367</v>
      </c>
      <c r="I169" s="423" t="s">
        <v>28</v>
      </c>
      <c r="J169" s="419" t="s">
        <v>49</v>
      </c>
      <c r="K169" s="424"/>
      <c r="L169" s="308">
        <v>4666142.36717</v>
      </c>
      <c r="M169" s="308">
        <v>40430968.0826999</v>
      </c>
      <c r="N169" s="210" t="s">
        <v>147</v>
      </c>
      <c r="O169" s="210" t="s">
        <v>432</v>
      </c>
      <c r="P169" s="371" t="s">
        <v>433</v>
      </c>
      <c r="Q169" s="391">
        <f t="shared" si="2"/>
        <v>122.1097648932</v>
      </c>
      <c r="R169" s="408"/>
      <c r="S169" s="389"/>
    </row>
    <row r="170" s="330" customFormat="1" customHeight="1" spans="1:19">
      <c r="A170" s="210" t="s">
        <v>137</v>
      </c>
      <c r="B170" s="357" t="s">
        <v>144</v>
      </c>
      <c r="C170" s="358">
        <v>1135</v>
      </c>
      <c r="D170" s="359">
        <v>19.1493965149</v>
      </c>
      <c r="E170" s="357" t="s">
        <v>714</v>
      </c>
      <c r="F170" s="357" t="s">
        <v>1075</v>
      </c>
      <c r="G170" s="357" t="s">
        <v>716</v>
      </c>
      <c r="H170" s="419" t="s">
        <v>1101</v>
      </c>
      <c r="I170" s="423" t="s">
        <v>28</v>
      </c>
      <c r="J170" s="419" t="s">
        <v>310</v>
      </c>
      <c r="K170" s="424"/>
      <c r="L170" s="308">
        <v>4666761.98759999</v>
      </c>
      <c r="M170" s="308">
        <v>40428286.119</v>
      </c>
      <c r="N170" s="210" t="s">
        <v>147</v>
      </c>
      <c r="O170" s="210" t="s">
        <v>432</v>
      </c>
      <c r="P170" s="371" t="s">
        <v>433</v>
      </c>
      <c r="Q170" s="391">
        <f t="shared" si="2"/>
        <v>86.17228431705</v>
      </c>
      <c r="R170" s="408"/>
      <c r="S170" s="389"/>
    </row>
    <row r="171" s="330" customFormat="1" customHeight="1" spans="1:19">
      <c r="A171" s="210" t="s">
        <v>137</v>
      </c>
      <c r="B171" s="357" t="s">
        <v>144</v>
      </c>
      <c r="C171" s="358">
        <v>1524</v>
      </c>
      <c r="D171" s="359">
        <v>27.8231347773</v>
      </c>
      <c r="E171" s="357" t="s">
        <v>714</v>
      </c>
      <c r="F171" s="357" t="s">
        <v>1075</v>
      </c>
      <c r="G171" s="357" t="s">
        <v>716</v>
      </c>
      <c r="H171" s="419" t="s">
        <v>367</v>
      </c>
      <c r="I171" s="423" t="s">
        <v>28</v>
      </c>
      <c r="J171" s="419" t="s">
        <v>49</v>
      </c>
      <c r="K171" s="424"/>
      <c r="L171" s="308">
        <v>4666094.21203</v>
      </c>
      <c r="M171" s="308">
        <v>40430817.3897999</v>
      </c>
      <c r="N171" s="210" t="s">
        <v>147</v>
      </c>
      <c r="O171" s="210" t="s">
        <v>432</v>
      </c>
      <c r="P171" s="371" t="s">
        <v>433</v>
      </c>
      <c r="Q171" s="391">
        <f t="shared" si="2"/>
        <v>125.20410649785</v>
      </c>
      <c r="R171" s="408"/>
      <c r="S171" s="389"/>
    </row>
    <row r="172" s="330" customFormat="1" customHeight="1" spans="1:19">
      <c r="A172" s="210" t="s">
        <v>137</v>
      </c>
      <c r="B172" s="357" t="s">
        <v>144</v>
      </c>
      <c r="C172" s="358">
        <v>629</v>
      </c>
      <c r="D172" s="359">
        <v>87.8697858342</v>
      </c>
      <c r="E172" s="357" t="s">
        <v>714</v>
      </c>
      <c r="F172" s="357" t="s">
        <v>1075</v>
      </c>
      <c r="G172" s="357" t="s">
        <v>716</v>
      </c>
      <c r="H172" s="419" t="s">
        <v>1101</v>
      </c>
      <c r="I172" s="423" t="s">
        <v>28</v>
      </c>
      <c r="J172" s="419" t="s">
        <v>58</v>
      </c>
      <c r="K172" s="424"/>
      <c r="L172" s="308">
        <v>4667756.33067</v>
      </c>
      <c r="M172" s="308">
        <v>40428933.6375</v>
      </c>
      <c r="N172" s="210" t="s">
        <v>147</v>
      </c>
      <c r="O172" s="210" t="s">
        <v>432</v>
      </c>
      <c r="P172" s="371" t="s">
        <v>433</v>
      </c>
      <c r="Q172" s="391">
        <f t="shared" si="2"/>
        <v>395.4140362539</v>
      </c>
      <c r="R172" s="408"/>
      <c r="S172" s="389"/>
    </row>
    <row r="173" s="330" customFormat="1" customHeight="1" spans="1:19">
      <c r="A173" s="210" t="s">
        <v>137</v>
      </c>
      <c r="B173" s="357" t="s">
        <v>144</v>
      </c>
      <c r="C173" s="358">
        <v>701</v>
      </c>
      <c r="D173" s="359">
        <v>3.99367104199</v>
      </c>
      <c r="E173" s="357" t="s">
        <v>714</v>
      </c>
      <c r="F173" s="357" t="s">
        <v>1075</v>
      </c>
      <c r="G173" s="357" t="s">
        <v>716</v>
      </c>
      <c r="H173" s="419" t="s">
        <v>1101</v>
      </c>
      <c r="I173" s="423" t="s">
        <v>28</v>
      </c>
      <c r="J173" s="419" t="s">
        <v>58</v>
      </c>
      <c r="K173" s="424"/>
      <c r="L173" s="308">
        <v>4667598.84654</v>
      </c>
      <c r="M173" s="308">
        <v>40432673.5239999</v>
      </c>
      <c r="N173" s="210" t="s">
        <v>147</v>
      </c>
      <c r="O173" s="210" t="s">
        <v>432</v>
      </c>
      <c r="P173" s="371" t="s">
        <v>433</v>
      </c>
      <c r="Q173" s="391">
        <f t="shared" si="2"/>
        <v>17.971519688955</v>
      </c>
      <c r="R173" s="408"/>
      <c r="S173" s="389"/>
    </row>
    <row r="174" s="330" customFormat="1" customHeight="1" spans="1:19">
      <c r="A174" s="210" t="s">
        <v>137</v>
      </c>
      <c r="B174" s="357" t="s">
        <v>144</v>
      </c>
      <c r="C174" s="358">
        <v>1654</v>
      </c>
      <c r="D174" s="359">
        <v>21.9612519159</v>
      </c>
      <c r="E174" s="357" t="s">
        <v>714</v>
      </c>
      <c r="F174" s="357" t="s">
        <v>1075</v>
      </c>
      <c r="G174" s="357" t="s">
        <v>716</v>
      </c>
      <c r="H174" s="419" t="s">
        <v>1101</v>
      </c>
      <c r="I174" s="423" t="s">
        <v>28</v>
      </c>
      <c r="J174" s="419" t="s">
        <v>58</v>
      </c>
      <c r="K174" s="424"/>
      <c r="L174" s="308">
        <v>4665529.70184999</v>
      </c>
      <c r="M174" s="308">
        <v>40434506.9758</v>
      </c>
      <c r="N174" s="210" t="s">
        <v>147</v>
      </c>
      <c r="O174" s="210" t="s">
        <v>432</v>
      </c>
      <c r="P174" s="371" t="s">
        <v>433</v>
      </c>
      <c r="Q174" s="391">
        <f t="shared" si="2"/>
        <v>98.82563362155</v>
      </c>
      <c r="R174" s="408"/>
      <c r="S174" s="389"/>
    </row>
    <row r="175" s="330" customFormat="1" customHeight="1" spans="1:19">
      <c r="A175" s="210" t="s">
        <v>137</v>
      </c>
      <c r="B175" s="357" t="s">
        <v>144</v>
      </c>
      <c r="C175" s="358">
        <v>807</v>
      </c>
      <c r="D175" s="359">
        <v>21.3654243294</v>
      </c>
      <c r="E175" s="357" t="s">
        <v>714</v>
      </c>
      <c r="F175" s="357" t="s">
        <v>1075</v>
      </c>
      <c r="G175" s="357" t="s">
        <v>716</v>
      </c>
      <c r="H175" s="419" t="s">
        <v>48</v>
      </c>
      <c r="I175" s="423" t="s">
        <v>28</v>
      </c>
      <c r="J175" s="419" t="s">
        <v>58</v>
      </c>
      <c r="K175" s="424"/>
      <c r="L175" s="308">
        <v>4667416.41684999</v>
      </c>
      <c r="M175" s="308">
        <v>40429414.5225</v>
      </c>
      <c r="N175" s="210" t="s">
        <v>147</v>
      </c>
      <c r="O175" s="393" t="s">
        <v>13406</v>
      </c>
      <c r="P175" s="420" t="s">
        <v>1402</v>
      </c>
      <c r="Q175" s="391">
        <f t="shared" si="2"/>
        <v>96.1444094823</v>
      </c>
      <c r="R175" s="408"/>
      <c r="S175" s="389"/>
    </row>
    <row r="176" s="330" customFormat="1" customHeight="1" spans="1:19">
      <c r="A176" s="210" t="s">
        <v>137</v>
      </c>
      <c r="B176" s="357" t="s">
        <v>144</v>
      </c>
      <c r="C176" s="358">
        <v>897</v>
      </c>
      <c r="D176" s="359">
        <v>23.019306356</v>
      </c>
      <c r="E176" s="357" t="s">
        <v>714</v>
      </c>
      <c r="F176" s="357" t="s">
        <v>1075</v>
      </c>
      <c r="G176" s="357" t="s">
        <v>716</v>
      </c>
      <c r="H176" s="419" t="s">
        <v>367</v>
      </c>
      <c r="I176" s="423" t="s">
        <v>28</v>
      </c>
      <c r="J176" s="419" t="s">
        <v>327</v>
      </c>
      <c r="K176" s="424"/>
      <c r="L176" s="308">
        <v>4667279.03486999</v>
      </c>
      <c r="M176" s="308">
        <v>40428583.1028999</v>
      </c>
      <c r="N176" s="210" t="s">
        <v>147</v>
      </c>
      <c r="O176" s="210" t="s">
        <v>432</v>
      </c>
      <c r="P176" s="371" t="s">
        <v>433</v>
      </c>
      <c r="Q176" s="391">
        <f t="shared" si="2"/>
        <v>103.586878602</v>
      </c>
      <c r="R176" s="408"/>
      <c r="S176" s="389"/>
    </row>
    <row r="177" s="330" customFormat="1" customHeight="1" spans="1:19">
      <c r="A177" s="210" t="s">
        <v>137</v>
      </c>
      <c r="B177" s="357" t="s">
        <v>144</v>
      </c>
      <c r="C177" s="358">
        <v>812</v>
      </c>
      <c r="D177" s="359">
        <v>2.29375775197</v>
      </c>
      <c r="E177" s="357" t="s">
        <v>714</v>
      </c>
      <c r="F177" s="357" t="s">
        <v>1075</v>
      </c>
      <c r="G177" s="357" t="s">
        <v>716</v>
      </c>
      <c r="H177" s="419" t="s">
        <v>1101</v>
      </c>
      <c r="I177" s="423" t="s">
        <v>28</v>
      </c>
      <c r="J177" s="419" t="s">
        <v>58</v>
      </c>
      <c r="K177" s="424"/>
      <c r="L177" s="308">
        <v>4667416.77541</v>
      </c>
      <c r="M177" s="308">
        <v>40429839.7371999</v>
      </c>
      <c r="N177" s="210" t="s">
        <v>147</v>
      </c>
      <c r="O177" s="210" t="s">
        <v>432</v>
      </c>
      <c r="P177" s="371" t="s">
        <v>433</v>
      </c>
      <c r="Q177" s="391">
        <f t="shared" si="2"/>
        <v>10.321909883865</v>
      </c>
      <c r="R177" s="408"/>
      <c r="S177" s="389"/>
    </row>
    <row r="178" s="330" customFormat="1" customHeight="1" spans="1:19">
      <c r="A178" s="210" t="s">
        <v>137</v>
      </c>
      <c r="B178" s="357" t="s">
        <v>144</v>
      </c>
      <c r="C178" s="358">
        <v>754</v>
      </c>
      <c r="D178" s="359">
        <v>10.3105839708</v>
      </c>
      <c r="E178" s="357" t="s">
        <v>714</v>
      </c>
      <c r="F178" s="357" t="s">
        <v>1075</v>
      </c>
      <c r="G178" s="357" t="s">
        <v>716</v>
      </c>
      <c r="H178" s="419" t="s">
        <v>1101</v>
      </c>
      <c r="I178" s="423" t="s">
        <v>28</v>
      </c>
      <c r="J178" s="419" t="s">
        <v>58</v>
      </c>
      <c r="K178" s="424"/>
      <c r="L178" s="308">
        <v>4667519.80198</v>
      </c>
      <c r="M178" s="308">
        <v>40429247.8373999</v>
      </c>
      <c r="N178" s="210" t="s">
        <v>147</v>
      </c>
      <c r="O178" s="210" t="s">
        <v>432</v>
      </c>
      <c r="P178" s="371" t="s">
        <v>433</v>
      </c>
      <c r="Q178" s="391">
        <f t="shared" si="2"/>
        <v>46.3976278686</v>
      </c>
      <c r="R178" s="408"/>
      <c r="S178" s="389"/>
    </row>
    <row r="179" s="330" customFormat="1" customHeight="1" spans="1:19">
      <c r="A179" s="210" t="s">
        <v>137</v>
      </c>
      <c r="B179" s="357" t="s">
        <v>144</v>
      </c>
      <c r="C179" s="358">
        <v>695</v>
      </c>
      <c r="D179" s="359">
        <v>149.492481059</v>
      </c>
      <c r="E179" s="357" t="s">
        <v>714</v>
      </c>
      <c r="F179" s="357" t="s">
        <v>1075</v>
      </c>
      <c r="G179" s="357" t="s">
        <v>716</v>
      </c>
      <c r="H179" s="419" t="s">
        <v>1101</v>
      </c>
      <c r="I179" s="423" t="s">
        <v>28</v>
      </c>
      <c r="J179" s="419" t="s">
        <v>58</v>
      </c>
      <c r="K179" s="424"/>
      <c r="L179" s="308">
        <v>4667594.24712</v>
      </c>
      <c r="M179" s="308">
        <v>40429043.7373</v>
      </c>
      <c r="N179" s="210" t="s">
        <v>147</v>
      </c>
      <c r="O179" s="210" t="s">
        <v>432</v>
      </c>
      <c r="P179" s="371" t="s">
        <v>433</v>
      </c>
      <c r="Q179" s="391">
        <f t="shared" si="2"/>
        <v>672.7161647655</v>
      </c>
      <c r="R179" s="408"/>
      <c r="S179" s="389"/>
    </row>
    <row r="180" s="330" customFormat="1" customHeight="1" spans="1:19">
      <c r="A180" s="210" t="s">
        <v>137</v>
      </c>
      <c r="B180" s="357" t="s">
        <v>144</v>
      </c>
      <c r="C180" s="358">
        <v>48</v>
      </c>
      <c r="D180" s="359">
        <v>6.64158350623</v>
      </c>
      <c r="E180" s="357" t="s">
        <v>714</v>
      </c>
      <c r="F180" s="357" t="s">
        <v>1075</v>
      </c>
      <c r="G180" s="357" t="s">
        <v>716</v>
      </c>
      <c r="H180" s="419" t="s">
        <v>1101</v>
      </c>
      <c r="I180" s="423" t="s">
        <v>28</v>
      </c>
      <c r="J180" s="419" t="s">
        <v>58</v>
      </c>
      <c r="K180" s="424"/>
      <c r="L180" s="308">
        <v>4669770.63516</v>
      </c>
      <c r="M180" s="308">
        <v>40433669.5512</v>
      </c>
      <c r="N180" s="210" t="s">
        <v>147</v>
      </c>
      <c r="O180" s="210" t="s">
        <v>432</v>
      </c>
      <c r="P180" s="371" t="s">
        <v>433</v>
      </c>
      <c r="Q180" s="391">
        <f t="shared" si="2"/>
        <v>29.887125778035</v>
      </c>
      <c r="R180" s="408"/>
      <c r="S180" s="389"/>
    </row>
    <row r="181" s="330" customFormat="1" customHeight="1" spans="1:19">
      <c r="A181" s="210" t="s">
        <v>137</v>
      </c>
      <c r="B181" s="357" t="s">
        <v>144</v>
      </c>
      <c r="C181" s="358">
        <v>1024</v>
      </c>
      <c r="D181" s="359">
        <v>12.4912457375</v>
      </c>
      <c r="E181" s="357" t="s">
        <v>714</v>
      </c>
      <c r="F181" s="357" t="s">
        <v>1075</v>
      </c>
      <c r="G181" s="357" t="s">
        <v>716</v>
      </c>
      <c r="H181" s="419" t="s">
        <v>1101</v>
      </c>
      <c r="I181" s="423" t="s">
        <v>28</v>
      </c>
      <c r="J181" s="419" t="s">
        <v>58</v>
      </c>
      <c r="K181" s="424"/>
      <c r="L181" s="308">
        <v>4667066.19641999</v>
      </c>
      <c r="M181" s="308">
        <v>40428747.8964999</v>
      </c>
      <c r="N181" s="210" t="s">
        <v>147</v>
      </c>
      <c r="O181" s="210" t="s">
        <v>432</v>
      </c>
      <c r="P181" s="371" t="s">
        <v>433</v>
      </c>
      <c r="Q181" s="391">
        <f t="shared" si="2"/>
        <v>56.21060581875</v>
      </c>
      <c r="R181" s="408"/>
      <c r="S181" s="389"/>
    </row>
    <row r="182" s="330" customFormat="1" customHeight="1" spans="1:19">
      <c r="A182" s="210" t="s">
        <v>137</v>
      </c>
      <c r="B182" s="357" t="s">
        <v>144</v>
      </c>
      <c r="C182" s="358">
        <v>1349</v>
      </c>
      <c r="D182" s="359">
        <v>173.609376974</v>
      </c>
      <c r="E182" s="357" t="s">
        <v>714</v>
      </c>
      <c r="F182" s="357" t="s">
        <v>1075</v>
      </c>
      <c r="G182" s="357" t="s">
        <v>716</v>
      </c>
      <c r="H182" s="419" t="s">
        <v>367</v>
      </c>
      <c r="I182" s="423" t="s">
        <v>28</v>
      </c>
      <c r="J182" s="419" t="s">
        <v>327</v>
      </c>
      <c r="K182" s="424"/>
      <c r="L182" s="308">
        <v>4666411.90881999</v>
      </c>
      <c r="M182" s="308">
        <v>40430091.3215999</v>
      </c>
      <c r="N182" s="210" t="s">
        <v>147</v>
      </c>
      <c r="O182" s="210" t="s">
        <v>432</v>
      </c>
      <c r="P182" s="371" t="s">
        <v>433</v>
      </c>
      <c r="Q182" s="391">
        <f t="shared" si="2"/>
        <v>781.242196383</v>
      </c>
      <c r="R182" s="408"/>
      <c r="S182" s="389"/>
    </row>
    <row r="183" s="330" customFormat="1" customHeight="1" spans="1:19">
      <c r="A183" s="210" t="s">
        <v>137</v>
      </c>
      <c r="B183" s="357" t="s">
        <v>144</v>
      </c>
      <c r="C183" s="358">
        <v>650</v>
      </c>
      <c r="D183" s="359">
        <v>14.1935890479</v>
      </c>
      <c r="E183" s="357" t="s">
        <v>714</v>
      </c>
      <c r="F183" s="357" t="s">
        <v>1075</v>
      </c>
      <c r="G183" s="357" t="s">
        <v>716</v>
      </c>
      <c r="H183" s="419" t="s">
        <v>48</v>
      </c>
      <c r="I183" s="423" t="s">
        <v>28</v>
      </c>
      <c r="J183" s="419" t="s">
        <v>58</v>
      </c>
      <c r="K183" s="424"/>
      <c r="L183" s="308">
        <v>4667693.74187</v>
      </c>
      <c r="M183" s="308">
        <v>40431327.3126</v>
      </c>
      <c r="N183" s="210" t="s">
        <v>147</v>
      </c>
      <c r="O183" s="210" t="s">
        <v>432</v>
      </c>
      <c r="P183" s="371" t="s">
        <v>433</v>
      </c>
      <c r="Q183" s="391">
        <f t="shared" si="2"/>
        <v>63.87115071555</v>
      </c>
      <c r="R183" s="408"/>
      <c r="S183" s="389"/>
    </row>
    <row r="184" s="330" customFormat="1" customHeight="1" spans="1:19">
      <c r="A184" s="210" t="s">
        <v>137</v>
      </c>
      <c r="B184" s="357" t="s">
        <v>144</v>
      </c>
      <c r="C184" s="358">
        <v>824</v>
      </c>
      <c r="D184" s="359">
        <v>14.1068151025</v>
      </c>
      <c r="E184" s="357" t="s">
        <v>714</v>
      </c>
      <c r="F184" s="357" t="s">
        <v>1075</v>
      </c>
      <c r="G184" s="357" t="s">
        <v>716</v>
      </c>
      <c r="H184" s="419" t="s">
        <v>367</v>
      </c>
      <c r="I184" s="423" t="s">
        <v>28</v>
      </c>
      <c r="J184" s="419" t="s">
        <v>327</v>
      </c>
      <c r="K184" s="424"/>
      <c r="L184" s="308">
        <v>4667395.9006</v>
      </c>
      <c r="M184" s="308">
        <v>40428846.0154</v>
      </c>
      <c r="N184" s="210" t="s">
        <v>147</v>
      </c>
      <c r="O184" s="210" t="s">
        <v>432</v>
      </c>
      <c r="P184" s="371" t="s">
        <v>433</v>
      </c>
      <c r="Q184" s="391">
        <f t="shared" si="2"/>
        <v>63.48066796125</v>
      </c>
      <c r="R184" s="408"/>
      <c r="S184" s="389"/>
    </row>
    <row r="185" s="330" customFormat="1" customHeight="1" spans="1:19">
      <c r="A185" s="210" t="s">
        <v>137</v>
      </c>
      <c r="B185" s="357" t="s">
        <v>144</v>
      </c>
      <c r="C185" s="358">
        <v>728</v>
      </c>
      <c r="D185" s="359">
        <v>4.84609845074</v>
      </c>
      <c r="E185" s="357" t="s">
        <v>714</v>
      </c>
      <c r="F185" s="357" t="s">
        <v>1075</v>
      </c>
      <c r="G185" s="357" t="s">
        <v>716</v>
      </c>
      <c r="H185" s="419" t="s">
        <v>1101</v>
      </c>
      <c r="I185" s="423" t="s">
        <v>28</v>
      </c>
      <c r="J185" s="419" t="s">
        <v>58</v>
      </c>
      <c r="K185" s="424"/>
      <c r="L185" s="308">
        <v>4667564.64149</v>
      </c>
      <c r="M185" s="308">
        <v>40432692.8774999</v>
      </c>
      <c r="N185" s="210" t="s">
        <v>147</v>
      </c>
      <c r="O185" s="210" t="s">
        <v>432</v>
      </c>
      <c r="P185" s="371" t="s">
        <v>433</v>
      </c>
      <c r="Q185" s="391">
        <f t="shared" si="2"/>
        <v>21.80744302833</v>
      </c>
      <c r="R185" s="408"/>
      <c r="S185" s="389"/>
    </row>
    <row r="186" s="330" customFormat="1" customHeight="1" spans="1:19">
      <c r="A186" s="210" t="s">
        <v>137</v>
      </c>
      <c r="B186" s="357" t="s">
        <v>144</v>
      </c>
      <c r="C186" s="358">
        <v>1515</v>
      </c>
      <c r="D186" s="359">
        <v>40.1238433509999</v>
      </c>
      <c r="E186" s="357" t="s">
        <v>714</v>
      </c>
      <c r="F186" s="357" t="s">
        <v>1075</v>
      </c>
      <c r="G186" s="357" t="s">
        <v>716</v>
      </c>
      <c r="H186" s="419" t="s">
        <v>48</v>
      </c>
      <c r="I186" s="423" t="s">
        <v>28</v>
      </c>
      <c r="J186" s="419" t="s">
        <v>58</v>
      </c>
      <c r="K186" s="424"/>
      <c r="L186" s="308">
        <v>4666149.9216</v>
      </c>
      <c r="M186" s="308">
        <v>40433711.9765999</v>
      </c>
      <c r="N186" s="210" t="s">
        <v>147</v>
      </c>
      <c r="O186" s="210" t="s">
        <v>432</v>
      </c>
      <c r="P186" s="371" t="s">
        <v>433</v>
      </c>
      <c r="Q186" s="391">
        <f t="shared" si="2"/>
        <v>180.5572950795</v>
      </c>
      <c r="R186" s="408"/>
      <c r="S186" s="389"/>
    </row>
    <row r="187" s="330" customFormat="1" customHeight="1" spans="1:19">
      <c r="A187" s="210" t="s">
        <v>137</v>
      </c>
      <c r="B187" s="357" t="s">
        <v>144</v>
      </c>
      <c r="C187" s="358">
        <v>619</v>
      </c>
      <c r="D187" s="359">
        <v>92.2797903833999</v>
      </c>
      <c r="E187" s="357" t="s">
        <v>714</v>
      </c>
      <c r="F187" s="357" t="s">
        <v>1075</v>
      </c>
      <c r="G187" s="357" t="s">
        <v>716</v>
      </c>
      <c r="H187" s="419" t="s">
        <v>48</v>
      </c>
      <c r="I187" s="423" t="s">
        <v>28</v>
      </c>
      <c r="J187" s="419" t="s">
        <v>58</v>
      </c>
      <c r="K187" s="424"/>
      <c r="L187" s="308">
        <v>4667819.02895999</v>
      </c>
      <c r="M187" s="308">
        <v>40430169.7827999</v>
      </c>
      <c r="N187" s="210" t="s">
        <v>147</v>
      </c>
      <c r="O187" s="210" t="s">
        <v>432</v>
      </c>
      <c r="P187" s="371" t="s">
        <v>433</v>
      </c>
      <c r="Q187" s="391">
        <f t="shared" si="2"/>
        <v>415.2590567253</v>
      </c>
      <c r="R187" s="408"/>
      <c r="S187" s="389"/>
    </row>
    <row r="188" s="330" customFormat="1" customHeight="1" spans="1:19">
      <c r="A188" s="210" t="s">
        <v>137</v>
      </c>
      <c r="B188" s="357" t="s">
        <v>144</v>
      </c>
      <c r="C188" s="358">
        <v>671</v>
      </c>
      <c r="D188" s="359">
        <v>97.2439879745</v>
      </c>
      <c r="E188" s="357" t="s">
        <v>714</v>
      </c>
      <c r="F188" s="357" t="s">
        <v>1075</v>
      </c>
      <c r="G188" s="357" t="s">
        <v>716</v>
      </c>
      <c r="H188" s="419" t="s">
        <v>1101</v>
      </c>
      <c r="I188" s="423" t="s">
        <v>28</v>
      </c>
      <c r="J188" s="419" t="s">
        <v>58</v>
      </c>
      <c r="K188" s="424"/>
      <c r="L188" s="308">
        <v>4667651.11703999</v>
      </c>
      <c r="M188" s="308">
        <v>40431604.3611</v>
      </c>
      <c r="N188" s="210" t="s">
        <v>147</v>
      </c>
      <c r="O188" s="210" t="s">
        <v>432</v>
      </c>
      <c r="P188" s="371" t="s">
        <v>433</v>
      </c>
      <c r="Q188" s="391">
        <f t="shared" si="2"/>
        <v>437.59794588525</v>
      </c>
      <c r="R188" s="408"/>
      <c r="S188" s="389"/>
    </row>
    <row r="189" s="330" customFormat="1" customHeight="1" spans="1:19">
      <c r="A189" s="210" t="s">
        <v>137</v>
      </c>
      <c r="B189" s="357" t="s">
        <v>144</v>
      </c>
      <c r="C189" s="358">
        <v>1190</v>
      </c>
      <c r="D189" s="359">
        <v>124.953598145</v>
      </c>
      <c r="E189" s="357" t="s">
        <v>714</v>
      </c>
      <c r="F189" s="357" t="s">
        <v>1075</v>
      </c>
      <c r="G189" s="357" t="s">
        <v>716</v>
      </c>
      <c r="H189" s="419" t="s">
        <v>367</v>
      </c>
      <c r="I189" s="423" t="s">
        <v>28</v>
      </c>
      <c r="J189" s="419" t="s">
        <v>327</v>
      </c>
      <c r="K189" s="424"/>
      <c r="L189" s="308">
        <v>4666733.35333</v>
      </c>
      <c r="M189" s="308">
        <v>40429843.8118999</v>
      </c>
      <c r="N189" s="210" t="s">
        <v>147</v>
      </c>
      <c r="O189" s="210" t="s">
        <v>432</v>
      </c>
      <c r="P189" s="371" t="s">
        <v>433</v>
      </c>
      <c r="Q189" s="391">
        <f t="shared" si="2"/>
        <v>562.2911916525</v>
      </c>
      <c r="R189" s="408"/>
      <c r="S189" s="389"/>
    </row>
    <row r="190" s="330" customFormat="1" customHeight="1" spans="1:19">
      <c r="A190" s="210" t="s">
        <v>137</v>
      </c>
      <c r="B190" s="357" t="s">
        <v>144</v>
      </c>
      <c r="C190" s="358">
        <v>37</v>
      </c>
      <c r="D190" s="359">
        <v>1.63828338017</v>
      </c>
      <c r="E190" s="357" t="s">
        <v>714</v>
      </c>
      <c r="F190" s="357" t="s">
        <v>1075</v>
      </c>
      <c r="G190" s="357" t="s">
        <v>716</v>
      </c>
      <c r="H190" s="419" t="s">
        <v>1101</v>
      </c>
      <c r="I190" s="423" t="s">
        <v>28</v>
      </c>
      <c r="J190" s="419" t="s">
        <v>58</v>
      </c>
      <c r="K190" s="424"/>
      <c r="L190" s="308">
        <v>4669846.12689</v>
      </c>
      <c r="M190" s="308">
        <v>40433537.0288</v>
      </c>
      <c r="N190" s="210" t="s">
        <v>147</v>
      </c>
      <c r="O190" s="210" t="s">
        <v>432</v>
      </c>
      <c r="P190" s="371" t="s">
        <v>433</v>
      </c>
      <c r="Q190" s="391">
        <f t="shared" si="2"/>
        <v>7.372275210765</v>
      </c>
      <c r="R190" s="408"/>
      <c r="S190" s="389"/>
    </row>
    <row r="191" s="330" customFormat="1" customHeight="1" spans="1:19">
      <c r="A191" s="210" t="s">
        <v>137</v>
      </c>
      <c r="B191" s="357" t="s">
        <v>144</v>
      </c>
      <c r="C191" s="358">
        <v>1636</v>
      </c>
      <c r="D191" s="359">
        <v>46.7503282443</v>
      </c>
      <c r="E191" s="357" t="s">
        <v>714</v>
      </c>
      <c r="F191" s="357" t="s">
        <v>1075</v>
      </c>
      <c r="G191" s="357" t="s">
        <v>716</v>
      </c>
      <c r="H191" s="419" t="s">
        <v>48</v>
      </c>
      <c r="I191" s="423" t="s">
        <v>28</v>
      </c>
      <c r="J191" s="419" t="s">
        <v>58</v>
      </c>
      <c r="K191" s="424"/>
      <c r="L191" s="308">
        <v>4665704.43138999</v>
      </c>
      <c r="M191" s="308">
        <v>40434857.2555999</v>
      </c>
      <c r="N191" s="210" t="s">
        <v>147</v>
      </c>
      <c r="O191" s="210" t="s">
        <v>432</v>
      </c>
      <c r="P191" s="371" t="s">
        <v>433</v>
      </c>
      <c r="Q191" s="391">
        <f t="shared" si="2"/>
        <v>210.37647709935</v>
      </c>
      <c r="R191" s="408"/>
      <c r="S191" s="389"/>
    </row>
    <row r="192" s="330" customFormat="1" customHeight="1" spans="1:19">
      <c r="A192" s="210" t="s">
        <v>137</v>
      </c>
      <c r="B192" s="357" t="s">
        <v>144</v>
      </c>
      <c r="C192" s="358">
        <v>1545</v>
      </c>
      <c r="D192" s="359">
        <v>44.9788514704999</v>
      </c>
      <c r="E192" s="357" t="s">
        <v>714</v>
      </c>
      <c r="F192" s="357" t="s">
        <v>1075</v>
      </c>
      <c r="G192" s="357" t="s">
        <v>716</v>
      </c>
      <c r="H192" s="419" t="s">
        <v>1101</v>
      </c>
      <c r="I192" s="423" t="s">
        <v>28</v>
      </c>
      <c r="J192" s="419" t="s">
        <v>58</v>
      </c>
      <c r="K192" s="424"/>
      <c r="L192" s="308">
        <v>4666042.10898</v>
      </c>
      <c r="M192" s="308">
        <v>40433769.1525</v>
      </c>
      <c r="N192" s="210" t="s">
        <v>147</v>
      </c>
      <c r="O192" s="210" t="s">
        <v>432</v>
      </c>
      <c r="P192" s="371" t="s">
        <v>433</v>
      </c>
      <c r="Q192" s="391">
        <f t="shared" si="2"/>
        <v>202.40483161725</v>
      </c>
      <c r="R192" s="408"/>
      <c r="S192" s="389"/>
    </row>
    <row r="193" s="330" customFormat="1" customHeight="1" spans="1:19">
      <c r="A193" s="210" t="s">
        <v>137</v>
      </c>
      <c r="B193" s="357" t="s">
        <v>144</v>
      </c>
      <c r="C193" s="358">
        <v>809</v>
      </c>
      <c r="D193" s="359">
        <v>16.3647255772</v>
      </c>
      <c r="E193" s="357" t="s">
        <v>714</v>
      </c>
      <c r="F193" s="357" t="s">
        <v>1075</v>
      </c>
      <c r="G193" s="357" t="s">
        <v>716</v>
      </c>
      <c r="H193" s="419" t="s">
        <v>48</v>
      </c>
      <c r="I193" s="423" t="s">
        <v>28</v>
      </c>
      <c r="J193" s="419" t="s">
        <v>58</v>
      </c>
      <c r="K193" s="424"/>
      <c r="L193" s="308">
        <v>4667420.93376</v>
      </c>
      <c r="M193" s="308">
        <v>40431155.2356999</v>
      </c>
      <c r="N193" s="210" t="s">
        <v>147</v>
      </c>
      <c r="O193" s="210" t="s">
        <v>432</v>
      </c>
      <c r="P193" s="371" t="s">
        <v>433</v>
      </c>
      <c r="Q193" s="391">
        <f t="shared" si="2"/>
        <v>73.6412650974</v>
      </c>
      <c r="R193" s="408"/>
      <c r="S193" s="389"/>
    </row>
    <row r="194" s="330" customFormat="1" customHeight="1" spans="1:19">
      <c r="A194" s="210" t="s">
        <v>137</v>
      </c>
      <c r="B194" s="357" t="s">
        <v>144</v>
      </c>
      <c r="C194" s="358">
        <v>708</v>
      </c>
      <c r="D194" s="359">
        <v>0.870216285797</v>
      </c>
      <c r="E194" s="357" t="s">
        <v>714</v>
      </c>
      <c r="F194" s="357" t="s">
        <v>1075</v>
      </c>
      <c r="G194" s="357" t="s">
        <v>716</v>
      </c>
      <c r="H194" s="419" t="s">
        <v>1101</v>
      </c>
      <c r="I194" s="423" t="s">
        <v>28</v>
      </c>
      <c r="J194" s="419" t="s">
        <v>58</v>
      </c>
      <c r="K194" s="424"/>
      <c r="L194" s="308">
        <v>4667587.99466</v>
      </c>
      <c r="M194" s="308">
        <v>40432612.5974999</v>
      </c>
      <c r="N194" s="210" t="s">
        <v>147</v>
      </c>
      <c r="O194" s="210" t="s">
        <v>432</v>
      </c>
      <c r="P194" s="371" t="s">
        <v>433</v>
      </c>
      <c r="Q194" s="391">
        <f t="shared" si="2"/>
        <v>3.9159732860865</v>
      </c>
      <c r="R194" s="408"/>
      <c r="S194" s="389"/>
    </row>
    <row r="195" s="330" customFormat="1" customHeight="1" spans="1:19">
      <c r="A195" s="210" t="s">
        <v>137</v>
      </c>
      <c r="B195" s="357" t="s">
        <v>144</v>
      </c>
      <c r="C195" s="358">
        <v>536</v>
      </c>
      <c r="D195" s="359">
        <v>11.8448520579</v>
      </c>
      <c r="E195" s="357" t="s">
        <v>714</v>
      </c>
      <c r="F195" s="357" t="s">
        <v>1075</v>
      </c>
      <c r="G195" s="357" t="s">
        <v>716</v>
      </c>
      <c r="H195" s="419" t="s">
        <v>1101</v>
      </c>
      <c r="I195" s="423" t="s">
        <v>28</v>
      </c>
      <c r="J195" s="419" t="s">
        <v>58</v>
      </c>
      <c r="K195" s="424"/>
      <c r="L195" s="308">
        <v>4667956.10781999</v>
      </c>
      <c r="M195" s="308">
        <v>40429433.0075</v>
      </c>
      <c r="N195" s="210" t="s">
        <v>147</v>
      </c>
      <c r="O195" s="210" t="s">
        <v>432</v>
      </c>
      <c r="P195" s="371" t="s">
        <v>433</v>
      </c>
      <c r="Q195" s="391">
        <f t="shared" si="2"/>
        <v>53.30183426055</v>
      </c>
      <c r="R195" s="408"/>
      <c r="S195" s="389"/>
    </row>
    <row r="196" s="330" customFormat="1" customHeight="1" spans="1:19">
      <c r="A196" s="210" t="s">
        <v>137</v>
      </c>
      <c r="B196" s="357" t="s">
        <v>144</v>
      </c>
      <c r="C196" s="358">
        <v>1716</v>
      </c>
      <c r="D196" s="359">
        <v>7.56417987867</v>
      </c>
      <c r="E196" s="357" t="s">
        <v>714</v>
      </c>
      <c r="F196" s="357" t="s">
        <v>1075</v>
      </c>
      <c r="G196" s="357" t="s">
        <v>716</v>
      </c>
      <c r="H196" s="419" t="s">
        <v>1101</v>
      </c>
      <c r="I196" s="423" t="s">
        <v>28</v>
      </c>
      <c r="J196" s="419" t="s">
        <v>58</v>
      </c>
      <c r="K196" s="424"/>
      <c r="L196" s="308">
        <v>4665076.54258999</v>
      </c>
      <c r="M196" s="308">
        <v>40433664.1252999</v>
      </c>
      <c r="N196" s="210" t="s">
        <v>147</v>
      </c>
      <c r="O196" s="210" t="s">
        <v>432</v>
      </c>
      <c r="P196" s="371" t="s">
        <v>433</v>
      </c>
      <c r="Q196" s="391">
        <f t="shared" si="2"/>
        <v>34.038809454015</v>
      </c>
      <c r="R196" s="408"/>
      <c r="S196" s="389"/>
    </row>
    <row r="197" s="330" customFormat="1" customHeight="1" spans="1:19">
      <c r="A197" s="210" t="s">
        <v>137</v>
      </c>
      <c r="B197" s="357" t="s">
        <v>144</v>
      </c>
      <c r="C197" s="358">
        <v>886</v>
      </c>
      <c r="D197" s="359">
        <v>1.12678156561</v>
      </c>
      <c r="E197" s="357" t="s">
        <v>714</v>
      </c>
      <c r="F197" s="357" t="s">
        <v>1075</v>
      </c>
      <c r="G197" s="357" t="s">
        <v>716</v>
      </c>
      <c r="H197" s="419" t="s">
        <v>1101</v>
      </c>
      <c r="I197" s="423" t="s">
        <v>28</v>
      </c>
      <c r="J197" s="419" t="s">
        <v>58</v>
      </c>
      <c r="K197" s="424"/>
      <c r="L197" s="308">
        <v>4667318.36326999</v>
      </c>
      <c r="M197" s="308">
        <v>40429811.8955999</v>
      </c>
      <c r="N197" s="210" t="s">
        <v>147</v>
      </c>
      <c r="O197" s="210" t="s">
        <v>432</v>
      </c>
      <c r="P197" s="371" t="s">
        <v>433</v>
      </c>
      <c r="Q197" s="391">
        <f t="shared" si="2"/>
        <v>5.070517045245</v>
      </c>
      <c r="R197" s="408"/>
      <c r="S197" s="389"/>
    </row>
    <row r="198" s="330" customFormat="1" customHeight="1" spans="1:19">
      <c r="A198" s="210" t="s">
        <v>137</v>
      </c>
      <c r="B198" s="357" t="s">
        <v>144</v>
      </c>
      <c r="C198" s="358">
        <v>680</v>
      </c>
      <c r="D198" s="359">
        <v>13.1867554664999</v>
      </c>
      <c r="E198" s="357" t="s">
        <v>714</v>
      </c>
      <c r="F198" s="357" t="s">
        <v>1075</v>
      </c>
      <c r="G198" s="357" t="s">
        <v>716</v>
      </c>
      <c r="H198" s="419" t="s">
        <v>48</v>
      </c>
      <c r="I198" s="423" t="s">
        <v>28</v>
      </c>
      <c r="J198" s="419" t="s">
        <v>58</v>
      </c>
      <c r="K198" s="424"/>
      <c r="L198" s="308">
        <v>4667626.36574</v>
      </c>
      <c r="M198" s="308">
        <v>40431234.3246</v>
      </c>
      <c r="N198" s="210" t="s">
        <v>147</v>
      </c>
      <c r="O198" s="210" t="s">
        <v>432</v>
      </c>
      <c r="P198" s="371" t="s">
        <v>433</v>
      </c>
      <c r="Q198" s="391">
        <f t="shared" si="2"/>
        <v>59.3403995992496</v>
      </c>
      <c r="R198" s="408"/>
      <c r="S198" s="389"/>
    </row>
    <row r="199" s="330" customFormat="1" customHeight="1" spans="1:19">
      <c r="A199" s="210" t="s">
        <v>137</v>
      </c>
      <c r="B199" s="357" t="s">
        <v>144</v>
      </c>
      <c r="C199" s="358">
        <v>684</v>
      </c>
      <c r="D199" s="359">
        <v>4.21124079263</v>
      </c>
      <c r="E199" s="357" t="s">
        <v>714</v>
      </c>
      <c r="F199" s="357" t="s">
        <v>1075</v>
      </c>
      <c r="G199" s="357" t="s">
        <v>716</v>
      </c>
      <c r="H199" s="419" t="s">
        <v>1101</v>
      </c>
      <c r="I199" s="423" t="s">
        <v>28</v>
      </c>
      <c r="J199" s="419" t="s">
        <v>58</v>
      </c>
      <c r="K199" s="424"/>
      <c r="L199" s="308">
        <v>4667617.10310999</v>
      </c>
      <c r="M199" s="308">
        <v>40432683.1134999</v>
      </c>
      <c r="N199" s="210" t="s">
        <v>147</v>
      </c>
      <c r="O199" s="210" t="s">
        <v>432</v>
      </c>
      <c r="P199" s="371" t="s">
        <v>433</v>
      </c>
      <c r="Q199" s="391">
        <f t="shared" si="2"/>
        <v>18.950583566835</v>
      </c>
      <c r="R199" s="408"/>
      <c r="S199" s="389"/>
    </row>
    <row r="200" s="330" customFormat="1" customHeight="1" spans="1:19">
      <c r="A200" s="210" t="s">
        <v>137</v>
      </c>
      <c r="B200" s="357" t="s">
        <v>144</v>
      </c>
      <c r="C200" s="358">
        <v>833</v>
      </c>
      <c r="D200" s="359">
        <v>2.54734035604</v>
      </c>
      <c r="E200" s="357" t="s">
        <v>714</v>
      </c>
      <c r="F200" s="357" t="s">
        <v>1075</v>
      </c>
      <c r="G200" s="357" t="s">
        <v>716</v>
      </c>
      <c r="H200" s="419" t="s">
        <v>1101</v>
      </c>
      <c r="I200" s="423" t="s">
        <v>28</v>
      </c>
      <c r="J200" s="419" t="s">
        <v>58</v>
      </c>
      <c r="K200" s="424"/>
      <c r="L200" s="308">
        <v>4667385.93866</v>
      </c>
      <c r="M200" s="308">
        <v>40429686.9306999</v>
      </c>
      <c r="N200" s="210" t="s">
        <v>147</v>
      </c>
      <c r="O200" s="210" t="s">
        <v>432</v>
      </c>
      <c r="P200" s="371" t="s">
        <v>433</v>
      </c>
      <c r="Q200" s="391">
        <f t="shared" si="2"/>
        <v>11.46303160218</v>
      </c>
      <c r="R200" s="408"/>
      <c r="S200" s="389"/>
    </row>
    <row r="201" s="330" customFormat="1" customHeight="1" spans="1:19">
      <c r="A201" s="210" t="s">
        <v>137</v>
      </c>
      <c r="B201" s="357" t="s">
        <v>144</v>
      </c>
      <c r="C201" s="358">
        <v>755</v>
      </c>
      <c r="D201" s="359">
        <v>9.99861620114</v>
      </c>
      <c r="E201" s="357" t="s">
        <v>714</v>
      </c>
      <c r="F201" s="357" t="s">
        <v>1075</v>
      </c>
      <c r="G201" s="357" t="s">
        <v>716</v>
      </c>
      <c r="H201" s="419" t="s">
        <v>1101</v>
      </c>
      <c r="I201" s="423" t="s">
        <v>28</v>
      </c>
      <c r="J201" s="419" t="s">
        <v>58</v>
      </c>
      <c r="K201" s="424"/>
      <c r="L201" s="308">
        <v>4667537.02773</v>
      </c>
      <c r="M201" s="308">
        <v>40432411.6176</v>
      </c>
      <c r="N201" s="210" t="s">
        <v>147</v>
      </c>
      <c r="O201" s="210" t="s">
        <v>432</v>
      </c>
      <c r="P201" s="371" t="s">
        <v>433</v>
      </c>
      <c r="Q201" s="391">
        <f t="shared" si="2"/>
        <v>44.99377290513</v>
      </c>
      <c r="R201" s="408"/>
      <c r="S201" s="389"/>
    </row>
    <row r="202" s="330" customFormat="1" customHeight="1" spans="1:19">
      <c r="A202" s="210" t="s">
        <v>137</v>
      </c>
      <c r="B202" s="357" t="s">
        <v>144</v>
      </c>
      <c r="C202" s="358">
        <v>501</v>
      </c>
      <c r="D202" s="359">
        <v>2.04005484456</v>
      </c>
      <c r="E202" s="357" t="s">
        <v>714</v>
      </c>
      <c r="F202" s="357" t="s">
        <v>1075</v>
      </c>
      <c r="G202" s="357" t="s">
        <v>716</v>
      </c>
      <c r="H202" s="419" t="s">
        <v>1101</v>
      </c>
      <c r="I202" s="423" t="s">
        <v>28</v>
      </c>
      <c r="J202" s="419" t="s">
        <v>58</v>
      </c>
      <c r="K202" s="424"/>
      <c r="L202" s="308">
        <v>4668020.83965</v>
      </c>
      <c r="M202" s="308">
        <v>40429420.0288</v>
      </c>
      <c r="N202" s="210" t="s">
        <v>147</v>
      </c>
      <c r="O202" s="210" t="s">
        <v>432</v>
      </c>
      <c r="P202" s="371" t="s">
        <v>433</v>
      </c>
      <c r="Q202" s="391">
        <f t="shared" si="2"/>
        <v>9.18024680052</v>
      </c>
      <c r="R202" s="408"/>
      <c r="S202" s="389"/>
    </row>
    <row r="203" s="330" customFormat="1" customHeight="1" spans="1:19">
      <c r="A203" s="210" t="s">
        <v>137</v>
      </c>
      <c r="B203" s="357" t="s">
        <v>144</v>
      </c>
      <c r="C203" s="358">
        <v>632</v>
      </c>
      <c r="D203" s="359">
        <v>131.133255474</v>
      </c>
      <c r="E203" s="357" t="s">
        <v>714</v>
      </c>
      <c r="F203" s="357" t="s">
        <v>1075</v>
      </c>
      <c r="G203" s="357" t="s">
        <v>716</v>
      </c>
      <c r="H203" s="419" t="s">
        <v>1101</v>
      </c>
      <c r="I203" s="423" t="s">
        <v>28</v>
      </c>
      <c r="J203" s="419" t="s">
        <v>58</v>
      </c>
      <c r="K203" s="424"/>
      <c r="L203" s="308">
        <v>4667762.39123999</v>
      </c>
      <c r="M203" s="308">
        <v>40430361.5407999</v>
      </c>
      <c r="N203" s="210" t="s">
        <v>147</v>
      </c>
      <c r="O203" s="210" t="s">
        <v>432</v>
      </c>
      <c r="P203" s="371" t="s">
        <v>433</v>
      </c>
      <c r="Q203" s="391">
        <f t="shared" si="2"/>
        <v>590.099649633</v>
      </c>
      <c r="R203" s="408"/>
      <c r="S203" s="389"/>
    </row>
    <row r="204" s="330" customFormat="1" customHeight="1" spans="1:19">
      <c r="A204" s="210" t="s">
        <v>137</v>
      </c>
      <c r="B204" s="357" t="s">
        <v>144</v>
      </c>
      <c r="C204" s="358">
        <v>535</v>
      </c>
      <c r="D204" s="359">
        <v>67.3279467435999</v>
      </c>
      <c r="E204" s="357" t="s">
        <v>714</v>
      </c>
      <c r="F204" s="357" t="s">
        <v>1075</v>
      </c>
      <c r="G204" s="357" t="s">
        <v>716</v>
      </c>
      <c r="H204" s="419" t="s">
        <v>48</v>
      </c>
      <c r="I204" s="423" t="s">
        <v>28</v>
      </c>
      <c r="J204" s="419" t="s">
        <v>58</v>
      </c>
      <c r="K204" s="424"/>
      <c r="L204" s="308">
        <v>4667973.48366</v>
      </c>
      <c r="M204" s="308">
        <v>40431126.5753</v>
      </c>
      <c r="N204" s="210" t="s">
        <v>147</v>
      </c>
      <c r="O204" s="210" t="s">
        <v>432</v>
      </c>
      <c r="P204" s="371" t="s">
        <v>433</v>
      </c>
      <c r="Q204" s="391">
        <f t="shared" si="2"/>
        <v>302.9757603462</v>
      </c>
      <c r="R204" s="408"/>
      <c r="S204" s="389"/>
    </row>
    <row r="205" s="330" customFormat="1" customHeight="1" spans="1:19">
      <c r="A205" s="210" t="s">
        <v>137</v>
      </c>
      <c r="B205" s="357" t="s">
        <v>144</v>
      </c>
      <c r="C205" s="358">
        <v>1696</v>
      </c>
      <c r="D205" s="359">
        <v>79.2331552452999</v>
      </c>
      <c r="E205" s="357" t="s">
        <v>714</v>
      </c>
      <c r="F205" s="357" t="s">
        <v>1075</v>
      </c>
      <c r="G205" s="357" t="s">
        <v>716</v>
      </c>
      <c r="H205" s="419" t="s">
        <v>1101</v>
      </c>
      <c r="I205" s="423" t="s">
        <v>28</v>
      </c>
      <c r="J205" s="419" t="s">
        <v>58</v>
      </c>
      <c r="K205" s="424"/>
      <c r="L205" s="308">
        <v>4665243.55102</v>
      </c>
      <c r="M205" s="308">
        <v>40433748.1072999</v>
      </c>
      <c r="N205" s="210" t="s">
        <v>147</v>
      </c>
      <c r="O205" s="210" t="s">
        <v>432</v>
      </c>
      <c r="P205" s="371" t="s">
        <v>433</v>
      </c>
      <c r="Q205" s="391">
        <f t="shared" ref="Q205:Q268" si="3">D205*4.5</f>
        <v>356.54919860385</v>
      </c>
      <c r="R205" s="408"/>
      <c r="S205" s="389"/>
    </row>
    <row r="206" s="330" customFormat="1" customHeight="1" spans="1:19">
      <c r="A206" s="210" t="s">
        <v>137</v>
      </c>
      <c r="B206" s="357" t="s">
        <v>144</v>
      </c>
      <c r="C206" s="358">
        <v>1098</v>
      </c>
      <c r="D206" s="359">
        <v>7.62538318303</v>
      </c>
      <c r="E206" s="357" t="s">
        <v>714</v>
      </c>
      <c r="F206" s="357" t="s">
        <v>1075</v>
      </c>
      <c r="G206" s="357" t="s">
        <v>716</v>
      </c>
      <c r="H206" s="419" t="s">
        <v>1101</v>
      </c>
      <c r="I206" s="423" t="s">
        <v>28</v>
      </c>
      <c r="J206" s="419" t="s">
        <v>310</v>
      </c>
      <c r="K206" s="424"/>
      <c r="L206" s="308">
        <v>4666856.68860999</v>
      </c>
      <c r="M206" s="308">
        <v>40428662.0823</v>
      </c>
      <c r="N206" s="210" t="s">
        <v>147</v>
      </c>
      <c r="O206" s="210" t="s">
        <v>432</v>
      </c>
      <c r="P206" s="371" t="s">
        <v>433</v>
      </c>
      <c r="Q206" s="391">
        <f t="shared" si="3"/>
        <v>34.314224323635</v>
      </c>
      <c r="R206" s="408"/>
      <c r="S206" s="389"/>
    </row>
    <row r="207" s="330" customFormat="1" customHeight="1" spans="1:19">
      <c r="A207" s="210" t="s">
        <v>137</v>
      </c>
      <c r="B207" s="357" t="s">
        <v>144</v>
      </c>
      <c r="C207" s="358">
        <v>1614</v>
      </c>
      <c r="D207" s="359">
        <v>9.35763626166</v>
      </c>
      <c r="E207" s="357" t="s">
        <v>714</v>
      </c>
      <c r="F207" s="357" t="s">
        <v>1075</v>
      </c>
      <c r="G207" s="357" t="s">
        <v>716</v>
      </c>
      <c r="H207" s="419" t="s">
        <v>1101</v>
      </c>
      <c r="I207" s="423" t="s">
        <v>28</v>
      </c>
      <c r="J207" s="419" t="s">
        <v>29</v>
      </c>
      <c r="K207" s="424"/>
      <c r="L207" s="308">
        <v>4665774.22982</v>
      </c>
      <c r="M207" s="308">
        <v>40433458.0860999</v>
      </c>
      <c r="N207" s="210" t="s">
        <v>147</v>
      </c>
      <c r="O207" s="210" t="s">
        <v>432</v>
      </c>
      <c r="P207" s="371" t="s">
        <v>433</v>
      </c>
      <c r="Q207" s="391">
        <f t="shared" si="3"/>
        <v>42.10936317747</v>
      </c>
      <c r="R207" s="408"/>
      <c r="S207" s="389"/>
    </row>
    <row r="208" s="330" customFormat="1" customHeight="1" spans="1:19">
      <c r="A208" s="210" t="s">
        <v>137</v>
      </c>
      <c r="B208" s="357" t="s">
        <v>144</v>
      </c>
      <c r="C208" s="358">
        <v>1729</v>
      </c>
      <c r="D208" s="359">
        <v>1.94211451074</v>
      </c>
      <c r="E208" s="357" t="s">
        <v>714</v>
      </c>
      <c r="F208" s="357" t="s">
        <v>1075</v>
      </c>
      <c r="G208" s="357" t="s">
        <v>716</v>
      </c>
      <c r="H208" s="419" t="s">
        <v>1101</v>
      </c>
      <c r="I208" s="423" t="s">
        <v>28</v>
      </c>
      <c r="J208" s="419" t="s">
        <v>58</v>
      </c>
      <c r="K208" s="424"/>
      <c r="L208" s="308">
        <v>4664874.23895999</v>
      </c>
      <c r="M208" s="308">
        <v>40433582.2086</v>
      </c>
      <c r="N208" s="210" t="s">
        <v>147</v>
      </c>
      <c r="O208" s="210" t="s">
        <v>432</v>
      </c>
      <c r="P208" s="371" t="s">
        <v>433</v>
      </c>
      <c r="Q208" s="391">
        <f t="shared" si="3"/>
        <v>8.73951529833</v>
      </c>
      <c r="R208" s="408"/>
      <c r="S208" s="389"/>
    </row>
    <row r="209" s="330" customFormat="1" customHeight="1" spans="1:19">
      <c r="A209" s="210" t="s">
        <v>137</v>
      </c>
      <c r="B209" s="357" t="s">
        <v>144</v>
      </c>
      <c r="C209" s="358">
        <v>972</v>
      </c>
      <c r="D209" s="359">
        <v>15.4445881691999</v>
      </c>
      <c r="E209" s="357" t="s">
        <v>714</v>
      </c>
      <c r="F209" s="357" t="s">
        <v>1075</v>
      </c>
      <c r="G209" s="357" t="s">
        <v>716</v>
      </c>
      <c r="H209" s="419" t="s">
        <v>367</v>
      </c>
      <c r="I209" s="423" t="s">
        <v>28</v>
      </c>
      <c r="J209" s="419" t="s">
        <v>327</v>
      </c>
      <c r="K209" s="424"/>
      <c r="L209" s="308">
        <v>4667188.12387999</v>
      </c>
      <c r="M209" s="308">
        <v>40429507.3440999</v>
      </c>
      <c r="N209" s="210" t="s">
        <v>147</v>
      </c>
      <c r="O209" s="210" t="s">
        <v>432</v>
      </c>
      <c r="P209" s="371" t="s">
        <v>433</v>
      </c>
      <c r="Q209" s="391">
        <f t="shared" si="3"/>
        <v>69.5006467613996</v>
      </c>
      <c r="R209" s="408"/>
      <c r="S209" s="389"/>
    </row>
    <row r="210" s="330" customFormat="1" customHeight="1" spans="1:19">
      <c r="A210" s="210" t="s">
        <v>137</v>
      </c>
      <c r="B210" s="357" t="s">
        <v>144</v>
      </c>
      <c r="C210" s="358">
        <v>1283</v>
      </c>
      <c r="D210" s="359">
        <v>11.2708416068999</v>
      </c>
      <c r="E210" s="357" t="s">
        <v>714</v>
      </c>
      <c r="F210" s="357" t="s">
        <v>1075</v>
      </c>
      <c r="G210" s="357" t="s">
        <v>716</v>
      </c>
      <c r="H210" s="419" t="s">
        <v>367</v>
      </c>
      <c r="I210" s="423" t="s">
        <v>28</v>
      </c>
      <c r="J210" s="419" t="s">
        <v>310</v>
      </c>
      <c r="K210" s="424"/>
      <c r="L210" s="308">
        <v>4666558.93467</v>
      </c>
      <c r="M210" s="308">
        <v>40429746.6538999</v>
      </c>
      <c r="N210" s="210" t="s">
        <v>147</v>
      </c>
      <c r="O210" s="210" t="s">
        <v>432</v>
      </c>
      <c r="P210" s="371" t="s">
        <v>433</v>
      </c>
      <c r="Q210" s="391">
        <f t="shared" si="3"/>
        <v>50.7187872310495</v>
      </c>
      <c r="R210" s="408"/>
      <c r="S210" s="389"/>
    </row>
    <row r="211" s="330" customFormat="1" customHeight="1" spans="1:19">
      <c r="A211" s="210" t="s">
        <v>137</v>
      </c>
      <c r="B211" s="357" t="s">
        <v>144</v>
      </c>
      <c r="C211" s="358">
        <v>562</v>
      </c>
      <c r="D211" s="359">
        <v>58.99</v>
      </c>
      <c r="E211" s="357" t="s">
        <v>714</v>
      </c>
      <c r="F211" s="357" t="s">
        <v>1075</v>
      </c>
      <c r="G211" s="357" t="s">
        <v>716</v>
      </c>
      <c r="H211" s="419" t="s">
        <v>1101</v>
      </c>
      <c r="I211" s="423" t="s">
        <v>28</v>
      </c>
      <c r="J211" s="419" t="s">
        <v>58</v>
      </c>
      <c r="K211" s="424"/>
      <c r="L211" s="308">
        <v>4667875.85781</v>
      </c>
      <c r="M211" s="308">
        <v>40430729.1885</v>
      </c>
      <c r="N211" s="210" t="s">
        <v>147</v>
      </c>
      <c r="O211" s="210" t="s">
        <v>432</v>
      </c>
      <c r="P211" s="371" t="s">
        <v>433</v>
      </c>
      <c r="Q211" s="391">
        <f t="shared" si="3"/>
        <v>265.455</v>
      </c>
      <c r="R211" s="408"/>
      <c r="S211" s="389"/>
    </row>
    <row r="212" s="330" customFormat="1" customHeight="1" spans="1:19">
      <c r="A212" s="210" t="s">
        <v>137</v>
      </c>
      <c r="B212" s="357" t="s">
        <v>144</v>
      </c>
      <c r="C212" s="358">
        <v>661</v>
      </c>
      <c r="D212" s="359">
        <v>16.4075940901</v>
      </c>
      <c r="E212" s="357" t="s">
        <v>714</v>
      </c>
      <c r="F212" s="357" t="s">
        <v>1075</v>
      </c>
      <c r="G212" s="357" t="s">
        <v>716</v>
      </c>
      <c r="H212" s="419" t="s">
        <v>48</v>
      </c>
      <c r="I212" s="423" t="s">
        <v>28</v>
      </c>
      <c r="J212" s="419" t="s">
        <v>58</v>
      </c>
      <c r="K212" s="424"/>
      <c r="L212" s="308">
        <v>4667676.43125</v>
      </c>
      <c r="M212" s="308">
        <v>40430297.1256999</v>
      </c>
      <c r="N212" s="210" t="s">
        <v>147</v>
      </c>
      <c r="O212" s="210" t="s">
        <v>432</v>
      </c>
      <c r="P212" s="371" t="s">
        <v>433</v>
      </c>
      <c r="Q212" s="391">
        <f t="shared" si="3"/>
        <v>73.83417340545</v>
      </c>
      <c r="R212" s="408"/>
      <c r="S212" s="389"/>
    </row>
    <row r="213" s="330" customFormat="1" customHeight="1" spans="1:19">
      <c r="A213" s="210" t="s">
        <v>137</v>
      </c>
      <c r="B213" s="357" t="s">
        <v>144</v>
      </c>
      <c r="C213" s="358">
        <v>1644</v>
      </c>
      <c r="D213" s="359">
        <v>20.7572657257</v>
      </c>
      <c r="E213" s="357" t="s">
        <v>714</v>
      </c>
      <c r="F213" s="357" t="s">
        <v>1075</v>
      </c>
      <c r="G213" s="357" t="s">
        <v>716</v>
      </c>
      <c r="H213" s="419" t="s">
        <v>1101</v>
      </c>
      <c r="I213" s="423" t="s">
        <v>28</v>
      </c>
      <c r="J213" s="419" t="s">
        <v>29</v>
      </c>
      <c r="K213" s="424"/>
      <c r="L213" s="308">
        <v>4665606.40362</v>
      </c>
      <c r="M213" s="308">
        <v>40433570.7647</v>
      </c>
      <c r="N213" s="210" t="s">
        <v>147</v>
      </c>
      <c r="O213" s="210" t="s">
        <v>432</v>
      </c>
      <c r="P213" s="371" t="s">
        <v>433</v>
      </c>
      <c r="Q213" s="391">
        <f t="shared" si="3"/>
        <v>93.40769576565</v>
      </c>
      <c r="R213" s="408"/>
      <c r="S213" s="389"/>
    </row>
    <row r="214" s="330" customFormat="1" customHeight="1" spans="1:19">
      <c r="A214" s="210" t="s">
        <v>137</v>
      </c>
      <c r="B214" s="357" t="s">
        <v>144</v>
      </c>
      <c r="C214" s="358">
        <v>774</v>
      </c>
      <c r="D214" s="359">
        <v>14.4849329153</v>
      </c>
      <c r="E214" s="357" t="s">
        <v>714</v>
      </c>
      <c r="F214" s="357" t="s">
        <v>1075</v>
      </c>
      <c r="G214" s="357" t="s">
        <v>716</v>
      </c>
      <c r="H214" s="419" t="s">
        <v>48</v>
      </c>
      <c r="I214" s="423" t="s">
        <v>28</v>
      </c>
      <c r="J214" s="419" t="s">
        <v>58</v>
      </c>
      <c r="K214" s="424"/>
      <c r="L214" s="308">
        <v>4667479.09939999</v>
      </c>
      <c r="M214" s="308">
        <v>40429327.4976999</v>
      </c>
      <c r="N214" s="210" t="s">
        <v>147</v>
      </c>
      <c r="O214" s="210" t="s">
        <v>432</v>
      </c>
      <c r="P214" s="371" t="s">
        <v>433</v>
      </c>
      <c r="Q214" s="391">
        <f t="shared" si="3"/>
        <v>65.18219811885</v>
      </c>
      <c r="R214" s="408"/>
      <c r="S214" s="389"/>
    </row>
    <row r="215" s="330" customFormat="1" customHeight="1" spans="1:19">
      <c r="A215" s="210" t="s">
        <v>137</v>
      </c>
      <c r="B215" s="357" t="s">
        <v>144</v>
      </c>
      <c r="C215" s="358">
        <v>1589</v>
      </c>
      <c r="D215" s="359">
        <v>14.6428870350999</v>
      </c>
      <c r="E215" s="357" t="s">
        <v>714</v>
      </c>
      <c r="F215" s="357" t="s">
        <v>1075</v>
      </c>
      <c r="G215" s="357" t="s">
        <v>716</v>
      </c>
      <c r="H215" s="419" t="s">
        <v>48</v>
      </c>
      <c r="I215" s="423" t="s">
        <v>28</v>
      </c>
      <c r="J215" s="419" t="s">
        <v>58</v>
      </c>
      <c r="K215" s="424"/>
      <c r="L215" s="308">
        <v>4665872.95313</v>
      </c>
      <c r="M215" s="308">
        <v>40434518.0869</v>
      </c>
      <c r="N215" s="210" t="s">
        <v>147</v>
      </c>
      <c r="O215" s="210" t="s">
        <v>432</v>
      </c>
      <c r="P215" s="371" t="s">
        <v>433</v>
      </c>
      <c r="Q215" s="391">
        <f t="shared" si="3"/>
        <v>65.8929916579496</v>
      </c>
      <c r="R215" s="408"/>
      <c r="S215" s="389"/>
    </row>
    <row r="216" s="330" customFormat="1" customHeight="1" spans="1:19">
      <c r="A216" s="210" t="s">
        <v>137</v>
      </c>
      <c r="B216" s="357" t="s">
        <v>144</v>
      </c>
      <c r="C216" s="358">
        <v>806</v>
      </c>
      <c r="D216" s="359">
        <v>16.3705241593</v>
      </c>
      <c r="E216" s="357" t="s">
        <v>714</v>
      </c>
      <c r="F216" s="357" t="s">
        <v>1075</v>
      </c>
      <c r="G216" s="357" t="s">
        <v>716</v>
      </c>
      <c r="H216" s="419" t="s">
        <v>1101</v>
      </c>
      <c r="I216" s="423" t="s">
        <v>28</v>
      </c>
      <c r="J216" s="419" t="s">
        <v>58</v>
      </c>
      <c r="K216" s="424"/>
      <c r="L216" s="308">
        <v>4667427.85436999</v>
      </c>
      <c r="M216" s="308">
        <v>40432203.5643</v>
      </c>
      <c r="N216" s="210" t="s">
        <v>147</v>
      </c>
      <c r="O216" s="210" t="s">
        <v>432</v>
      </c>
      <c r="P216" s="371" t="s">
        <v>433</v>
      </c>
      <c r="Q216" s="391">
        <f t="shared" si="3"/>
        <v>73.66735871685</v>
      </c>
      <c r="R216" s="408"/>
      <c r="S216" s="389"/>
    </row>
    <row r="217" s="330" customFormat="1" customHeight="1" spans="1:19">
      <c r="A217" s="210" t="s">
        <v>137</v>
      </c>
      <c r="B217" s="357" t="s">
        <v>144</v>
      </c>
      <c r="C217" s="358">
        <v>640</v>
      </c>
      <c r="D217" s="359">
        <v>4.36828485216</v>
      </c>
      <c r="E217" s="357" t="s">
        <v>714</v>
      </c>
      <c r="F217" s="357" t="s">
        <v>1075</v>
      </c>
      <c r="G217" s="357" t="s">
        <v>716</v>
      </c>
      <c r="H217" s="419" t="s">
        <v>48</v>
      </c>
      <c r="I217" s="423" t="s">
        <v>28</v>
      </c>
      <c r="J217" s="419" t="s">
        <v>58</v>
      </c>
      <c r="K217" s="424"/>
      <c r="L217" s="308">
        <v>4667712.71538</v>
      </c>
      <c r="M217" s="308">
        <v>40430003.8066999</v>
      </c>
      <c r="N217" s="210" t="s">
        <v>147</v>
      </c>
      <c r="O217" s="210" t="s">
        <v>432</v>
      </c>
      <c r="P217" s="371" t="s">
        <v>433</v>
      </c>
      <c r="Q217" s="391">
        <f t="shared" si="3"/>
        <v>19.65728183472</v>
      </c>
      <c r="R217" s="408"/>
      <c r="S217" s="389"/>
    </row>
    <row r="218" s="330" customFormat="1" customHeight="1" spans="1:19">
      <c r="A218" s="210" t="s">
        <v>137</v>
      </c>
      <c r="B218" s="357" t="s">
        <v>144</v>
      </c>
      <c r="C218" s="358">
        <v>1553</v>
      </c>
      <c r="D218" s="359">
        <v>96.1734236893999</v>
      </c>
      <c r="E218" s="357" t="s">
        <v>714</v>
      </c>
      <c r="F218" s="357" t="s">
        <v>1075</v>
      </c>
      <c r="G218" s="357" t="s">
        <v>716</v>
      </c>
      <c r="H218" s="419" t="s">
        <v>48</v>
      </c>
      <c r="I218" s="423" t="s">
        <v>28</v>
      </c>
      <c r="J218" s="419" t="s">
        <v>58</v>
      </c>
      <c r="K218" s="424"/>
      <c r="L218" s="308">
        <v>4666004.30709999</v>
      </c>
      <c r="M218" s="308">
        <v>40430878.1758999</v>
      </c>
      <c r="N218" s="210" t="s">
        <v>147</v>
      </c>
      <c r="O218" s="210" t="s">
        <v>432</v>
      </c>
      <c r="P218" s="371" t="s">
        <v>433</v>
      </c>
      <c r="Q218" s="391">
        <f t="shared" si="3"/>
        <v>432.7804066023</v>
      </c>
      <c r="R218" s="408"/>
      <c r="S218" s="389"/>
    </row>
    <row r="219" s="330" customFormat="1" customHeight="1" spans="1:19">
      <c r="A219" s="210" t="s">
        <v>137</v>
      </c>
      <c r="B219" s="357" t="s">
        <v>144</v>
      </c>
      <c r="C219" s="358">
        <v>554</v>
      </c>
      <c r="D219" s="359">
        <v>15.5432480474</v>
      </c>
      <c r="E219" s="357" t="s">
        <v>714</v>
      </c>
      <c r="F219" s="357" t="s">
        <v>1075</v>
      </c>
      <c r="G219" s="357" t="s">
        <v>716</v>
      </c>
      <c r="H219" s="419" t="s">
        <v>48</v>
      </c>
      <c r="I219" s="423" t="s">
        <v>28</v>
      </c>
      <c r="J219" s="419" t="s">
        <v>58</v>
      </c>
      <c r="K219" s="424"/>
      <c r="L219" s="308">
        <v>4667897.56560999</v>
      </c>
      <c r="M219" s="308">
        <v>40431272.1658999</v>
      </c>
      <c r="N219" s="210" t="s">
        <v>147</v>
      </c>
      <c r="O219" s="210" t="s">
        <v>432</v>
      </c>
      <c r="P219" s="371" t="s">
        <v>433</v>
      </c>
      <c r="Q219" s="391">
        <f t="shared" si="3"/>
        <v>69.9446162133</v>
      </c>
      <c r="R219" s="408"/>
      <c r="S219" s="389"/>
    </row>
    <row r="220" s="330" customFormat="1" customHeight="1" spans="1:19">
      <c r="A220" s="210" t="s">
        <v>137</v>
      </c>
      <c r="B220" s="357" t="s">
        <v>144</v>
      </c>
      <c r="C220" s="358">
        <v>645</v>
      </c>
      <c r="D220" s="359">
        <v>10.1221770725</v>
      </c>
      <c r="E220" s="357" t="s">
        <v>714</v>
      </c>
      <c r="F220" s="357" t="s">
        <v>1075</v>
      </c>
      <c r="G220" s="357" t="s">
        <v>716</v>
      </c>
      <c r="H220" s="419" t="s">
        <v>48</v>
      </c>
      <c r="I220" s="423" t="s">
        <v>28</v>
      </c>
      <c r="J220" s="419" t="s">
        <v>58</v>
      </c>
      <c r="K220" s="424"/>
      <c r="L220" s="308">
        <v>4667707.89448</v>
      </c>
      <c r="M220" s="308">
        <v>40431738.2173999</v>
      </c>
      <c r="N220" s="210" t="s">
        <v>147</v>
      </c>
      <c r="O220" s="210" t="s">
        <v>432</v>
      </c>
      <c r="P220" s="371" t="s">
        <v>433</v>
      </c>
      <c r="Q220" s="391">
        <f t="shared" si="3"/>
        <v>45.54979682625</v>
      </c>
      <c r="R220" s="408"/>
      <c r="S220" s="389"/>
    </row>
    <row r="221" s="330" customFormat="1" customHeight="1" spans="1:19">
      <c r="A221" s="210" t="s">
        <v>137</v>
      </c>
      <c r="B221" s="357" t="s">
        <v>144</v>
      </c>
      <c r="C221" s="358">
        <v>839</v>
      </c>
      <c r="D221" s="359">
        <v>1.7313570702</v>
      </c>
      <c r="E221" s="357" t="s">
        <v>714</v>
      </c>
      <c r="F221" s="357" t="s">
        <v>1075</v>
      </c>
      <c r="G221" s="357" t="s">
        <v>716</v>
      </c>
      <c r="H221" s="419" t="s">
        <v>1101</v>
      </c>
      <c r="I221" s="423" t="s">
        <v>28</v>
      </c>
      <c r="J221" s="419" t="s">
        <v>58</v>
      </c>
      <c r="K221" s="424"/>
      <c r="L221" s="308">
        <v>4667378.48127</v>
      </c>
      <c r="M221" s="308">
        <v>40429594.4639</v>
      </c>
      <c r="N221" s="210" t="s">
        <v>147</v>
      </c>
      <c r="O221" s="210" t="s">
        <v>432</v>
      </c>
      <c r="P221" s="371" t="s">
        <v>433</v>
      </c>
      <c r="Q221" s="391">
        <f t="shared" si="3"/>
        <v>7.7911068159</v>
      </c>
      <c r="R221" s="408"/>
      <c r="S221" s="389"/>
    </row>
    <row r="222" s="330" customFormat="1" customHeight="1" spans="1:19">
      <c r="A222" s="210" t="s">
        <v>137</v>
      </c>
      <c r="B222" s="357" t="s">
        <v>144</v>
      </c>
      <c r="C222" s="358">
        <v>953</v>
      </c>
      <c r="D222" s="359">
        <v>61.5876583254</v>
      </c>
      <c r="E222" s="357" t="s">
        <v>714</v>
      </c>
      <c r="F222" s="357" t="s">
        <v>1075</v>
      </c>
      <c r="G222" s="357" t="s">
        <v>716</v>
      </c>
      <c r="H222" s="419" t="s">
        <v>48</v>
      </c>
      <c r="I222" s="423" t="s">
        <v>28</v>
      </c>
      <c r="J222" s="419" t="s">
        <v>58</v>
      </c>
      <c r="K222" s="424"/>
      <c r="L222" s="308">
        <v>4667188.20358</v>
      </c>
      <c r="M222" s="308">
        <v>40428645.1731999</v>
      </c>
      <c r="N222" s="210" t="s">
        <v>147</v>
      </c>
      <c r="O222" s="210" t="s">
        <v>432</v>
      </c>
      <c r="P222" s="371" t="s">
        <v>433</v>
      </c>
      <c r="Q222" s="391">
        <f t="shared" si="3"/>
        <v>277.1444624643</v>
      </c>
      <c r="R222" s="408"/>
      <c r="S222" s="389"/>
    </row>
    <row r="223" s="330" customFormat="1" customHeight="1" spans="1:19">
      <c r="A223" s="210" t="s">
        <v>137</v>
      </c>
      <c r="B223" s="357" t="s">
        <v>144</v>
      </c>
      <c r="C223" s="358">
        <v>873</v>
      </c>
      <c r="D223" s="359">
        <v>11.1686434659</v>
      </c>
      <c r="E223" s="357" t="s">
        <v>714</v>
      </c>
      <c r="F223" s="357" t="s">
        <v>1075</v>
      </c>
      <c r="G223" s="357" t="s">
        <v>716</v>
      </c>
      <c r="H223" s="419" t="s">
        <v>48</v>
      </c>
      <c r="I223" s="423" t="s">
        <v>28</v>
      </c>
      <c r="J223" s="419" t="s">
        <v>58</v>
      </c>
      <c r="K223" s="424"/>
      <c r="L223" s="308">
        <v>4667351.67332</v>
      </c>
      <c r="M223" s="308">
        <v>40432241.8816</v>
      </c>
      <c r="N223" s="210" t="s">
        <v>147</v>
      </c>
      <c r="O223" s="210" t="s">
        <v>432</v>
      </c>
      <c r="P223" s="371" t="s">
        <v>433</v>
      </c>
      <c r="Q223" s="391">
        <f t="shared" si="3"/>
        <v>50.25889559655</v>
      </c>
      <c r="R223" s="408"/>
      <c r="S223" s="389"/>
    </row>
    <row r="224" s="330" customFormat="1" customHeight="1" spans="1:19">
      <c r="A224" s="210" t="s">
        <v>137</v>
      </c>
      <c r="B224" s="357" t="s">
        <v>144</v>
      </c>
      <c r="C224" s="358">
        <v>1470</v>
      </c>
      <c r="D224" s="359">
        <v>15.9210700608</v>
      </c>
      <c r="E224" s="357" t="s">
        <v>714</v>
      </c>
      <c r="F224" s="357" t="s">
        <v>1075</v>
      </c>
      <c r="G224" s="357" t="s">
        <v>716</v>
      </c>
      <c r="H224" s="419" t="s">
        <v>367</v>
      </c>
      <c r="I224" s="423" t="s">
        <v>28</v>
      </c>
      <c r="J224" s="419" t="s">
        <v>49</v>
      </c>
      <c r="K224" s="424"/>
      <c r="L224" s="308">
        <v>4666195.47331</v>
      </c>
      <c r="M224" s="308">
        <v>40430606.1994</v>
      </c>
      <c r="N224" s="210" t="s">
        <v>147</v>
      </c>
      <c r="O224" s="210" t="s">
        <v>432</v>
      </c>
      <c r="P224" s="371" t="s">
        <v>433</v>
      </c>
      <c r="Q224" s="391">
        <f t="shared" si="3"/>
        <v>71.6448152736</v>
      </c>
      <c r="R224" s="408"/>
      <c r="S224" s="389"/>
    </row>
    <row r="225" s="330" customFormat="1" customHeight="1" spans="1:19">
      <c r="A225" s="210" t="s">
        <v>137</v>
      </c>
      <c r="B225" s="357" t="s">
        <v>144</v>
      </c>
      <c r="C225" s="358">
        <v>622</v>
      </c>
      <c r="D225" s="359">
        <v>40.9462147862</v>
      </c>
      <c r="E225" s="357" t="s">
        <v>714</v>
      </c>
      <c r="F225" s="357" t="s">
        <v>1075</v>
      </c>
      <c r="G225" s="357" t="s">
        <v>716</v>
      </c>
      <c r="H225" s="419" t="s">
        <v>48</v>
      </c>
      <c r="I225" s="423" t="s">
        <v>28</v>
      </c>
      <c r="J225" s="419" t="s">
        <v>58</v>
      </c>
      <c r="K225" s="424"/>
      <c r="L225" s="308">
        <v>4667808.34943</v>
      </c>
      <c r="M225" s="308">
        <v>40429726.5156999</v>
      </c>
      <c r="N225" s="210" t="s">
        <v>147</v>
      </c>
      <c r="O225" s="210" t="s">
        <v>432</v>
      </c>
      <c r="P225" s="371" t="s">
        <v>433</v>
      </c>
      <c r="Q225" s="391">
        <f t="shared" si="3"/>
        <v>184.2579665379</v>
      </c>
      <c r="R225" s="408"/>
      <c r="S225" s="389"/>
    </row>
    <row r="226" s="330" customFormat="1" customHeight="1" spans="1:19">
      <c r="A226" s="210" t="s">
        <v>137</v>
      </c>
      <c r="B226" s="357" t="s">
        <v>144</v>
      </c>
      <c r="C226" s="358">
        <v>1436</v>
      </c>
      <c r="D226" s="359">
        <v>133.09876156</v>
      </c>
      <c r="E226" s="357" t="s">
        <v>714</v>
      </c>
      <c r="F226" s="357" t="s">
        <v>1075</v>
      </c>
      <c r="G226" s="357" t="s">
        <v>716</v>
      </c>
      <c r="H226" s="419" t="s">
        <v>48</v>
      </c>
      <c r="I226" s="423" t="s">
        <v>28</v>
      </c>
      <c r="J226" s="419" t="s">
        <v>58</v>
      </c>
      <c r="K226" s="424"/>
      <c r="L226" s="308">
        <v>4666216.33382999</v>
      </c>
      <c r="M226" s="308">
        <v>40430278.2305999</v>
      </c>
      <c r="N226" s="210" t="s">
        <v>147</v>
      </c>
      <c r="O226" s="210" t="s">
        <v>432</v>
      </c>
      <c r="P226" s="371" t="s">
        <v>433</v>
      </c>
      <c r="Q226" s="391">
        <f t="shared" si="3"/>
        <v>598.94442702</v>
      </c>
      <c r="R226" s="408"/>
      <c r="S226" s="389"/>
    </row>
    <row r="227" s="330" customFormat="1" customHeight="1" spans="1:19">
      <c r="A227" s="210" t="s">
        <v>137</v>
      </c>
      <c r="B227" s="357" t="s">
        <v>144</v>
      </c>
      <c r="C227" s="358">
        <v>1587</v>
      </c>
      <c r="D227" s="359">
        <v>10.9602984425999</v>
      </c>
      <c r="E227" s="357" t="s">
        <v>714</v>
      </c>
      <c r="F227" s="357" t="s">
        <v>1075</v>
      </c>
      <c r="G227" s="357" t="s">
        <v>716</v>
      </c>
      <c r="H227" s="419" t="s">
        <v>48</v>
      </c>
      <c r="I227" s="423" t="s">
        <v>28</v>
      </c>
      <c r="J227" s="419" t="s">
        <v>58</v>
      </c>
      <c r="K227" s="424"/>
      <c r="L227" s="308">
        <v>4665856.55724</v>
      </c>
      <c r="M227" s="308">
        <v>40434738.4095</v>
      </c>
      <c r="N227" s="210" t="s">
        <v>147</v>
      </c>
      <c r="O227" s="210" t="s">
        <v>432</v>
      </c>
      <c r="P227" s="371" t="s">
        <v>433</v>
      </c>
      <c r="Q227" s="391">
        <f t="shared" si="3"/>
        <v>49.3213429916996</v>
      </c>
      <c r="R227" s="408"/>
      <c r="S227" s="389"/>
    </row>
    <row r="228" s="330" customFormat="1" customHeight="1" spans="1:19">
      <c r="A228" s="210" t="s">
        <v>137</v>
      </c>
      <c r="B228" s="357" t="s">
        <v>144</v>
      </c>
      <c r="C228" s="358">
        <v>798</v>
      </c>
      <c r="D228" s="359">
        <v>21.3231956537999</v>
      </c>
      <c r="E228" s="357" t="s">
        <v>714</v>
      </c>
      <c r="F228" s="357" t="s">
        <v>1075</v>
      </c>
      <c r="G228" s="357" t="s">
        <v>716</v>
      </c>
      <c r="H228" s="419" t="s">
        <v>367</v>
      </c>
      <c r="I228" s="423" t="s">
        <v>28</v>
      </c>
      <c r="J228" s="419" t="s">
        <v>327</v>
      </c>
      <c r="K228" s="424"/>
      <c r="L228" s="308">
        <v>4667430.99524</v>
      </c>
      <c r="M228" s="308">
        <v>40428917.6963</v>
      </c>
      <c r="N228" s="210" t="s">
        <v>147</v>
      </c>
      <c r="O228" s="210" t="s">
        <v>432</v>
      </c>
      <c r="P228" s="371" t="s">
        <v>433</v>
      </c>
      <c r="Q228" s="391">
        <f t="shared" si="3"/>
        <v>95.9543804420995</v>
      </c>
      <c r="R228" s="408"/>
      <c r="S228" s="389"/>
    </row>
    <row r="229" s="330" customFormat="1" customHeight="1" spans="1:19">
      <c r="A229" s="210" t="s">
        <v>137</v>
      </c>
      <c r="B229" s="357" t="s">
        <v>144</v>
      </c>
      <c r="C229" s="358">
        <v>1634</v>
      </c>
      <c r="D229" s="359">
        <v>137.566403619</v>
      </c>
      <c r="E229" s="357" t="s">
        <v>714</v>
      </c>
      <c r="F229" s="357" t="s">
        <v>1075</v>
      </c>
      <c r="G229" s="357" t="s">
        <v>716</v>
      </c>
      <c r="H229" s="419" t="s">
        <v>48</v>
      </c>
      <c r="I229" s="423" t="s">
        <v>28</v>
      </c>
      <c r="J229" s="419" t="s">
        <v>29</v>
      </c>
      <c r="K229" s="424"/>
      <c r="L229" s="308">
        <v>4665599.86555</v>
      </c>
      <c r="M229" s="308">
        <v>40433729.0362</v>
      </c>
      <c r="N229" s="210" t="s">
        <v>147</v>
      </c>
      <c r="O229" s="210" t="s">
        <v>432</v>
      </c>
      <c r="P229" s="371" t="s">
        <v>433</v>
      </c>
      <c r="Q229" s="391">
        <f t="shared" si="3"/>
        <v>619.0488162855</v>
      </c>
      <c r="R229" s="408"/>
      <c r="S229" s="389"/>
    </row>
    <row r="230" s="330" customFormat="1" customHeight="1" spans="1:19">
      <c r="A230" s="210" t="s">
        <v>137</v>
      </c>
      <c r="B230" s="357" t="s">
        <v>144</v>
      </c>
      <c r="C230" s="358">
        <v>1102</v>
      </c>
      <c r="D230" s="359">
        <v>21.3385311957</v>
      </c>
      <c r="E230" s="357" t="s">
        <v>714</v>
      </c>
      <c r="F230" s="357" t="s">
        <v>1075</v>
      </c>
      <c r="G230" s="357" t="s">
        <v>716</v>
      </c>
      <c r="H230" s="419" t="s">
        <v>1101</v>
      </c>
      <c r="I230" s="423" t="s">
        <v>28</v>
      </c>
      <c r="J230" s="419" t="s">
        <v>58</v>
      </c>
      <c r="K230" s="424"/>
      <c r="L230" s="308">
        <v>4666852.22221</v>
      </c>
      <c r="M230" s="308">
        <v>40428565.1709</v>
      </c>
      <c r="N230" s="210" t="s">
        <v>147</v>
      </c>
      <c r="O230" s="210" t="s">
        <v>432</v>
      </c>
      <c r="P230" s="371" t="s">
        <v>433</v>
      </c>
      <c r="Q230" s="391">
        <f t="shared" si="3"/>
        <v>96.02339038065</v>
      </c>
      <c r="R230" s="408"/>
      <c r="S230" s="389"/>
    </row>
    <row r="231" s="330" customFormat="1" customHeight="1" spans="1:19">
      <c r="A231" s="210" t="s">
        <v>137</v>
      </c>
      <c r="B231" s="357" t="s">
        <v>144</v>
      </c>
      <c r="C231" s="358">
        <v>712</v>
      </c>
      <c r="D231" s="359">
        <v>17.6171165489999</v>
      </c>
      <c r="E231" s="357" t="s">
        <v>714</v>
      </c>
      <c r="F231" s="357" t="s">
        <v>1075</v>
      </c>
      <c r="G231" s="357" t="s">
        <v>716</v>
      </c>
      <c r="H231" s="419" t="s">
        <v>48</v>
      </c>
      <c r="I231" s="423" t="s">
        <v>28</v>
      </c>
      <c r="J231" s="419" t="s">
        <v>58</v>
      </c>
      <c r="K231" s="424"/>
      <c r="L231" s="308">
        <v>4667555.34516</v>
      </c>
      <c r="M231" s="308">
        <v>40430066.9734999</v>
      </c>
      <c r="N231" s="210" t="s">
        <v>147</v>
      </c>
      <c r="O231" s="210" t="s">
        <v>432</v>
      </c>
      <c r="P231" s="371" t="s">
        <v>433</v>
      </c>
      <c r="Q231" s="391">
        <f t="shared" si="3"/>
        <v>79.2770244704995</v>
      </c>
      <c r="R231" s="408"/>
      <c r="S231" s="389"/>
    </row>
    <row r="232" s="330" customFormat="1" customHeight="1" spans="1:19">
      <c r="A232" s="210" t="s">
        <v>137</v>
      </c>
      <c r="B232" s="357" t="s">
        <v>144</v>
      </c>
      <c r="C232" s="358">
        <v>1621</v>
      </c>
      <c r="D232" s="359">
        <v>20.1531078199999</v>
      </c>
      <c r="E232" s="357" t="s">
        <v>714</v>
      </c>
      <c r="F232" s="357" t="s">
        <v>1075</v>
      </c>
      <c r="G232" s="357" t="s">
        <v>716</v>
      </c>
      <c r="H232" s="419" t="s">
        <v>1101</v>
      </c>
      <c r="I232" s="423" t="s">
        <v>28</v>
      </c>
      <c r="J232" s="419" t="s">
        <v>58</v>
      </c>
      <c r="K232" s="424"/>
      <c r="L232" s="308">
        <v>4665733.21535999</v>
      </c>
      <c r="M232" s="308">
        <v>40433791.8662</v>
      </c>
      <c r="N232" s="210" t="s">
        <v>147</v>
      </c>
      <c r="O232" s="210" t="s">
        <v>432</v>
      </c>
      <c r="P232" s="371" t="s">
        <v>433</v>
      </c>
      <c r="Q232" s="391">
        <f t="shared" si="3"/>
        <v>90.6889851899995</v>
      </c>
      <c r="R232" s="408"/>
      <c r="S232" s="389"/>
    </row>
    <row r="233" s="330" customFormat="1" customHeight="1" spans="1:19">
      <c r="A233" s="210" t="s">
        <v>137</v>
      </c>
      <c r="B233" s="357" t="s">
        <v>144</v>
      </c>
      <c r="C233" s="358">
        <v>919</v>
      </c>
      <c r="D233" s="359">
        <v>4.11818343763</v>
      </c>
      <c r="E233" s="357" t="s">
        <v>714</v>
      </c>
      <c r="F233" s="357" t="s">
        <v>1075</v>
      </c>
      <c r="G233" s="357" t="s">
        <v>716</v>
      </c>
      <c r="H233" s="419" t="s">
        <v>1101</v>
      </c>
      <c r="I233" s="423" t="s">
        <v>28</v>
      </c>
      <c r="J233" s="419" t="s">
        <v>58</v>
      </c>
      <c r="K233" s="424"/>
      <c r="L233" s="308">
        <v>4667270.45495999</v>
      </c>
      <c r="M233" s="308">
        <v>40429832.0592999</v>
      </c>
      <c r="N233" s="210" t="s">
        <v>147</v>
      </c>
      <c r="O233" s="210" t="s">
        <v>432</v>
      </c>
      <c r="P233" s="371" t="s">
        <v>433</v>
      </c>
      <c r="Q233" s="391">
        <f t="shared" si="3"/>
        <v>18.531825469335</v>
      </c>
      <c r="R233" s="408"/>
      <c r="S233" s="389"/>
    </row>
    <row r="234" s="330" customFormat="1" customHeight="1" spans="1:19">
      <c r="A234" s="210" t="s">
        <v>137</v>
      </c>
      <c r="B234" s="357" t="s">
        <v>144</v>
      </c>
      <c r="C234" s="358">
        <v>1091</v>
      </c>
      <c r="D234" s="359">
        <v>12.9857200503999</v>
      </c>
      <c r="E234" s="357" t="s">
        <v>714</v>
      </c>
      <c r="F234" s="357" t="s">
        <v>1075</v>
      </c>
      <c r="G234" s="357" t="s">
        <v>716</v>
      </c>
      <c r="H234" s="419" t="s">
        <v>1101</v>
      </c>
      <c r="I234" s="423" t="s">
        <v>28</v>
      </c>
      <c r="J234" s="419" t="s">
        <v>58</v>
      </c>
      <c r="K234" s="424"/>
      <c r="L234" s="308">
        <v>4666872.02018999</v>
      </c>
      <c r="M234" s="308">
        <v>40428344.4649</v>
      </c>
      <c r="N234" s="210" t="s">
        <v>147</v>
      </c>
      <c r="O234" s="210" t="s">
        <v>432</v>
      </c>
      <c r="P234" s="371" t="s">
        <v>433</v>
      </c>
      <c r="Q234" s="391">
        <f t="shared" si="3"/>
        <v>58.4357402267996</v>
      </c>
      <c r="R234" s="408"/>
      <c r="S234" s="389"/>
    </row>
    <row r="235" s="330" customFormat="1" customHeight="1" spans="1:19">
      <c r="A235" s="210" t="s">
        <v>137</v>
      </c>
      <c r="B235" s="357" t="s">
        <v>144</v>
      </c>
      <c r="C235" s="358">
        <v>31</v>
      </c>
      <c r="D235" s="359">
        <v>48.7007251695999</v>
      </c>
      <c r="E235" s="357" t="s">
        <v>714</v>
      </c>
      <c r="F235" s="357" t="s">
        <v>1075</v>
      </c>
      <c r="G235" s="357" t="s">
        <v>716</v>
      </c>
      <c r="H235" s="419" t="s">
        <v>1101</v>
      </c>
      <c r="I235" s="423" t="s">
        <v>28</v>
      </c>
      <c r="J235" s="419" t="s">
        <v>58</v>
      </c>
      <c r="K235" s="424"/>
      <c r="L235" s="308">
        <v>4669901.86668</v>
      </c>
      <c r="M235" s="308">
        <v>40433204.6061</v>
      </c>
      <c r="N235" s="210" t="s">
        <v>147</v>
      </c>
      <c r="O235" s="210" t="s">
        <v>432</v>
      </c>
      <c r="P235" s="371" t="s">
        <v>433</v>
      </c>
      <c r="Q235" s="391">
        <f t="shared" si="3"/>
        <v>219.1532632632</v>
      </c>
      <c r="R235" s="408"/>
      <c r="S235" s="389"/>
    </row>
    <row r="236" s="330" customFormat="1" customHeight="1" spans="1:19">
      <c r="A236" s="210" t="s">
        <v>137</v>
      </c>
      <c r="B236" s="357" t="s">
        <v>144</v>
      </c>
      <c r="C236" s="358">
        <v>934</v>
      </c>
      <c r="D236" s="359">
        <v>1.0550363715</v>
      </c>
      <c r="E236" s="357" t="s">
        <v>714</v>
      </c>
      <c r="F236" s="357" t="s">
        <v>1075</v>
      </c>
      <c r="G236" s="357" t="s">
        <v>716</v>
      </c>
      <c r="H236" s="419" t="s">
        <v>1101</v>
      </c>
      <c r="I236" s="423" t="s">
        <v>28</v>
      </c>
      <c r="J236" s="419" t="s">
        <v>327</v>
      </c>
      <c r="K236" s="424"/>
      <c r="L236" s="308">
        <v>4667241.60145999</v>
      </c>
      <c r="M236" s="308">
        <v>40429750.9564</v>
      </c>
      <c r="N236" s="210" t="s">
        <v>147</v>
      </c>
      <c r="O236" s="210" t="s">
        <v>432</v>
      </c>
      <c r="P236" s="371" t="s">
        <v>433</v>
      </c>
      <c r="Q236" s="391">
        <f t="shared" si="3"/>
        <v>4.74766367175</v>
      </c>
      <c r="R236" s="408"/>
      <c r="S236" s="389"/>
    </row>
    <row r="237" s="330" customFormat="1" customHeight="1" spans="1:19">
      <c r="A237" s="210" t="s">
        <v>137</v>
      </c>
      <c r="B237" s="357" t="s">
        <v>144</v>
      </c>
      <c r="C237" s="358">
        <v>777</v>
      </c>
      <c r="D237" s="359">
        <v>0.880767391776</v>
      </c>
      <c r="E237" s="357" t="s">
        <v>714</v>
      </c>
      <c r="F237" s="357" t="s">
        <v>1075</v>
      </c>
      <c r="G237" s="357" t="s">
        <v>716</v>
      </c>
      <c r="H237" s="419" t="s">
        <v>1101</v>
      </c>
      <c r="I237" s="423" t="s">
        <v>28</v>
      </c>
      <c r="J237" s="419" t="s">
        <v>58</v>
      </c>
      <c r="K237" s="424"/>
      <c r="L237" s="308">
        <v>4667485.80939</v>
      </c>
      <c r="M237" s="308">
        <v>40429907.4206999</v>
      </c>
      <c r="N237" s="210" t="s">
        <v>147</v>
      </c>
      <c r="O237" s="210" t="s">
        <v>432</v>
      </c>
      <c r="P237" s="371" t="s">
        <v>433</v>
      </c>
      <c r="Q237" s="391">
        <f t="shared" si="3"/>
        <v>3.963453262992</v>
      </c>
      <c r="R237" s="408"/>
      <c r="S237" s="389"/>
    </row>
    <row r="238" s="330" customFormat="1" customHeight="1" spans="1:19">
      <c r="A238" s="210" t="s">
        <v>137</v>
      </c>
      <c r="B238" s="357" t="s">
        <v>144</v>
      </c>
      <c r="C238" s="358">
        <v>883</v>
      </c>
      <c r="D238" s="359">
        <v>2.81518283952</v>
      </c>
      <c r="E238" s="357" t="s">
        <v>714</v>
      </c>
      <c r="F238" s="357" t="s">
        <v>1075</v>
      </c>
      <c r="G238" s="357" t="s">
        <v>716</v>
      </c>
      <c r="H238" s="419" t="s">
        <v>1101</v>
      </c>
      <c r="I238" s="423" t="s">
        <v>28</v>
      </c>
      <c r="J238" s="419" t="s">
        <v>58</v>
      </c>
      <c r="K238" s="424"/>
      <c r="L238" s="308">
        <v>4667320.04490999</v>
      </c>
      <c r="M238" s="308">
        <v>40429746.9712999</v>
      </c>
      <c r="N238" s="210" t="s">
        <v>147</v>
      </c>
      <c r="O238" s="210" t="s">
        <v>432</v>
      </c>
      <c r="P238" s="371" t="s">
        <v>433</v>
      </c>
      <c r="Q238" s="391">
        <f t="shared" si="3"/>
        <v>12.66832277784</v>
      </c>
      <c r="R238" s="408"/>
      <c r="S238" s="389"/>
    </row>
    <row r="239" s="330" customFormat="1" customHeight="1" spans="1:19">
      <c r="A239" s="210" t="s">
        <v>137</v>
      </c>
      <c r="B239" s="357" t="s">
        <v>144</v>
      </c>
      <c r="C239" s="358">
        <v>595</v>
      </c>
      <c r="D239" s="359">
        <v>388.425882851999</v>
      </c>
      <c r="E239" s="357" t="s">
        <v>714</v>
      </c>
      <c r="F239" s="357" t="s">
        <v>1075</v>
      </c>
      <c r="G239" s="357" t="s">
        <v>716</v>
      </c>
      <c r="H239" s="419" t="s">
        <v>1101</v>
      </c>
      <c r="I239" s="423" t="s">
        <v>28</v>
      </c>
      <c r="J239" s="419" t="s">
        <v>58</v>
      </c>
      <c r="K239" s="424"/>
      <c r="L239" s="308">
        <v>4667795.26805</v>
      </c>
      <c r="M239" s="308">
        <v>40431777.6538</v>
      </c>
      <c r="N239" s="210" t="s">
        <v>147</v>
      </c>
      <c r="O239" s="408" t="s">
        <v>169</v>
      </c>
      <c r="P239" s="374" t="s">
        <v>170</v>
      </c>
      <c r="Q239" s="391">
        <f t="shared" si="3"/>
        <v>1747.916472834</v>
      </c>
      <c r="R239" s="430"/>
      <c r="S239" s="389"/>
    </row>
    <row r="240" s="330" customFormat="1" customHeight="1" spans="1:19">
      <c r="A240" s="210" t="s">
        <v>137</v>
      </c>
      <c r="B240" s="357" t="s">
        <v>144</v>
      </c>
      <c r="C240" s="358">
        <v>52</v>
      </c>
      <c r="D240" s="359">
        <v>275.993773065</v>
      </c>
      <c r="E240" s="357" t="s">
        <v>714</v>
      </c>
      <c r="F240" s="357" t="s">
        <v>1075</v>
      </c>
      <c r="G240" s="357" t="s">
        <v>716</v>
      </c>
      <c r="H240" s="419" t="s">
        <v>1101</v>
      </c>
      <c r="I240" s="423" t="s">
        <v>28</v>
      </c>
      <c r="J240" s="419" t="s">
        <v>58</v>
      </c>
      <c r="K240" s="424"/>
      <c r="L240" s="308">
        <v>4669691.82206999</v>
      </c>
      <c r="M240" s="308">
        <v>40433262.3302</v>
      </c>
      <c r="N240" s="210" t="s">
        <v>147</v>
      </c>
      <c r="O240" s="210" t="s">
        <v>432</v>
      </c>
      <c r="P240" s="371" t="s">
        <v>433</v>
      </c>
      <c r="Q240" s="391">
        <f t="shared" si="3"/>
        <v>1241.9719787925</v>
      </c>
      <c r="R240" s="408"/>
      <c r="S240" s="389"/>
    </row>
    <row r="241" s="330" customFormat="1" customHeight="1" spans="1:19">
      <c r="A241" s="210" t="s">
        <v>137</v>
      </c>
      <c r="B241" s="357" t="s">
        <v>144</v>
      </c>
      <c r="C241" s="358">
        <v>851</v>
      </c>
      <c r="D241" s="359">
        <v>29.3081171054</v>
      </c>
      <c r="E241" s="357" t="s">
        <v>714</v>
      </c>
      <c r="F241" s="357" t="s">
        <v>1075</v>
      </c>
      <c r="G241" s="357" t="s">
        <v>716</v>
      </c>
      <c r="H241" s="419" t="s">
        <v>1101</v>
      </c>
      <c r="I241" s="423" t="s">
        <v>28</v>
      </c>
      <c r="J241" s="419" t="s">
        <v>58</v>
      </c>
      <c r="K241" s="424"/>
      <c r="L241" s="308">
        <v>4667374.92814</v>
      </c>
      <c r="M241" s="308">
        <v>40430052.1463999</v>
      </c>
      <c r="N241" s="210" t="s">
        <v>147</v>
      </c>
      <c r="O241" s="408" t="s">
        <v>169</v>
      </c>
      <c r="P241" s="374" t="s">
        <v>170</v>
      </c>
      <c r="Q241" s="391">
        <f t="shared" si="3"/>
        <v>131.8865269743</v>
      </c>
      <c r="R241" s="408"/>
      <c r="S241" s="389"/>
    </row>
    <row r="242" s="330" customFormat="1" customHeight="1" spans="1:19">
      <c r="A242" s="210" t="s">
        <v>137</v>
      </c>
      <c r="B242" s="357" t="s">
        <v>144</v>
      </c>
      <c r="C242" s="358">
        <v>1707</v>
      </c>
      <c r="D242" s="359">
        <v>26.4875956524</v>
      </c>
      <c r="E242" s="357" t="s">
        <v>714</v>
      </c>
      <c r="F242" s="357" t="s">
        <v>1075</v>
      </c>
      <c r="G242" s="357" t="s">
        <v>716</v>
      </c>
      <c r="H242" s="419" t="s">
        <v>48</v>
      </c>
      <c r="I242" s="423" t="s">
        <v>28</v>
      </c>
      <c r="J242" s="419" t="s">
        <v>58</v>
      </c>
      <c r="K242" s="424"/>
      <c r="L242" s="308">
        <v>4665167.82120999</v>
      </c>
      <c r="M242" s="308">
        <v>40433969.1638</v>
      </c>
      <c r="N242" s="210" t="s">
        <v>147</v>
      </c>
      <c r="O242" s="408" t="s">
        <v>169</v>
      </c>
      <c r="P242" s="374" t="s">
        <v>170</v>
      </c>
      <c r="Q242" s="391">
        <f t="shared" si="3"/>
        <v>119.1941804358</v>
      </c>
      <c r="R242" s="408"/>
      <c r="S242" s="389"/>
    </row>
    <row r="243" s="330" customFormat="1" customHeight="1" spans="1:19">
      <c r="A243" s="210" t="s">
        <v>137</v>
      </c>
      <c r="B243" s="357" t="s">
        <v>144</v>
      </c>
      <c r="C243" s="358">
        <v>841</v>
      </c>
      <c r="D243" s="359">
        <v>1.20109419621</v>
      </c>
      <c r="E243" s="357" t="s">
        <v>714</v>
      </c>
      <c r="F243" s="357" t="s">
        <v>1075</v>
      </c>
      <c r="G243" s="357" t="s">
        <v>716</v>
      </c>
      <c r="H243" s="419" t="s">
        <v>1101</v>
      </c>
      <c r="I243" s="423" t="s">
        <v>28</v>
      </c>
      <c r="J243" s="419" t="s">
        <v>58</v>
      </c>
      <c r="K243" s="424"/>
      <c r="L243" s="308">
        <v>4667377.89561</v>
      </c>
      <c r="M243" s="308">
        <v>40429564.8810999</v>
      </c>
      <c r="N243" s="210" t="s">
        <v>147</v>
      </c>
      <c r="O243" s="408" t="s">
        <v>169</v>
      </c>
      <c r="P243" s="374" t="s">
        <v>170</v>
      </c>
      <c r="Q243" s="391">
        <f t="shared" si="3"/>
        <v>5.404923882945</v>
      </c>
      <c r="R243" s="408"/>
      <c r="S243" s="389"/>
    </row>
    <row r="244" s="330" customFormat="1" customHeight="1" spans="1:19">
      <c r="A244" s="210" t="s">
        <v>137</v>
      </c>
      <c r="B244" s="357" t="s">
        <v>144</v>
      </c>
      <c r="C244" s="358">
        <v>792</v>
      </c>
      <c r="D244" s="359">
        <v>3.22754499305</v>
      </c>
      <c r="E244" s="357" t="s">
        <v>714</v>
      </c>
      <c r="F244" s="357" t="s">
        <v>1075</v>
      </c>
      <c r="G244" s="357" t="s">
        <v>716</v>
      </c>
      <c r="H244" s="419" t="s">
        <v>1101</v>
      </c>
      <c r="I244" s="423" t="s">
        <v>28</v>
      </c>
      <c r="J244" s="419" t="s">
        <v>58</v>
      </c>
      <c r="K244" s="424"/>
      <c r="L244" s="308">
        <v>4667457.88188999</v>
      </c>
      <c r="M244" s="308">
        <v>40429800.9702999</v>
      </c>
      <c r="N244" s="210" t="s">
        <v>147</v>
      </c>
      <c r="O244" s="408" t="s">
        <v>169</v>
      </c>
      <c r="P244" s="374" t="s">
        <v>170</v>
      </c>
      <c r="Q244" s="391">
        <f t="shared" si="3"/>
        <v>14.523952468725</v>
      </c>
      <c r="R244" s="408"/>
      <c r="S244" s="389"/>
    </row>
    <row r="245" s="330" customFormat="1" customHeight="1" spans="1:19">
      <c r="A245" s="210" t="s">
        <v>137</v>
      </c>
      <c r="B245" s="357" t="s">
        <v>144</v>
      </c>
      <c r="C245" s="358">
        <v>1366</v>
      </c>
      <c r="D245" s="359">
        <v>9.02349392458</v>
      </c>
      <c r="E245" s="357" t="s">
        <v>714</v>
      </c>
      <c r="F245" s="357" t="s">
        <v>1075</v>
      </c>
      <c r="G245" s="357" t="s">
        <v>716</v>
      </c>
      <c r="H245" s="419" t="s">
        <v>48</v>
      </c>
      <c r="I245" s="423" t="s">
        <v>28</v>
      </c>
      <c r="J245" s="419" t="s">
        <v>58</v>
      </c>
      <c r="K245" s="424"/>
      <c r="L245" s="308">
        <v>4666408.52118</v>
      </c>
      <c r="M245" s="308">
        <v>40434996.6797</v>
      </c>
      <c r="N245" s="210" t="s">
        <v>147</v>
      </c>
      <c r="O245" s="408" t="s">
        <v>169</v>
      </c>
      <c r="P245" s="374" t="s">
        <v>170</v>
      </c>
      <c r="Q245" s="391">
        <f t="shared" si="3"/>
        <v>40.60572266061</v>
      </c>
      <c r="R245" s="408"/>
      <c r="S245" s="389"/>
    </row>
    <row r="246" s="330" customFormat="1" customHeight="1" spans="1:19">
      <c r="A246" s="210" t="s">
        <v>137</v>
      </c>
      <c r="B246" s="357" t="s">
        <v>144</v>
      </c>
      <c r="C246" s="358">
        <v>569</v>
      </c>
      <c r="D246" s="359">
        <v>8.05955511854</v>
      </c>
      <c r="E246" s="357" t="s">
        <v>714</v>
      </c>
      <c r="F246" s="357" t="s">
        <v>1075</v>
      </c>
      <c r="G246" s="357" t="s">
        <v>716</v>
      </c>
      <c r="H246" s="419" t="s">
        <v>1101</v>
      </c>
      <c r="I246" s="423" t="s">
        <v>28</v>
      </c>
      <c r="J246" s="419" t="s">
        <v>310</v>
      </c>
      <c r="K246" s="424"/>
      <c r="L246" s="308">
        <v>4667856.78779</v>
      </c>
      <c r="M246" s="308">
        <v>40429184.5476</v>
      </c>
      <c r="N246" s="210" t="s">
        <v>147</v>
      </c>
      <c r="O246" s="408" t="s">
        <v>169</v>
      </c>
      <c r="P246" s="374" t="s">
        <v>170</v>
      </c>
      <c r="Q246" s="391">
        <f t="shared" si="3"/>
        <v>36.26799803343</v>
      </c>
      <c r="R246" s="408"/>
      <c r="S246" s="389"/>
    </row>
    <row r="247" s="330" customFormat="1" customHeight="1" spans="1:19">
      <c r="A247" s="210" t="s">
        <v>137</v>
      </c>
      <c r="B247" s="357" t="s">
        <v>144</v>
      </c>
      <c r="C247" s="358">
        <v>877</v>
      </c>
      <c r="D247" s="359">
        <v>26.7475493391</v>
      </c>
      <c r="E247" s="357" t="s">
        <v>714</v>
      </c>
      <c r="F247" s="357" t="s">
        <v>1075</v>
      </c>
      <c r="G247" s="357" t="s">
        <v>716</v>
      </c>
      <c r="H247" s="419" t="s">
        <v>1101</v>
      </c>
      <c r="I247" s="423" t="s">
        <v>28</v>
      </c>
      <c r="J247" s="419" t="s">
        <v>58</v>
      </c>
      <c r="K247" s="424"/>
      <c r="L247" s="308">
        <v>4667344.51329999</v>
      </c>
      <c r="M247" s="308">
        <v>40432182.1206</v>
      </c>
      <c r="N247" s="210" t="s">
        <v>147</v>
      </c>
      <c r="O247" s="408" t="s">
        <v>169</v>
      </c>
      <c r="P247" s="374" t="s">
        <v>170</v>
      </c>
      <c r="Q247" s="391">
        <f t="shared" si="3"/>
        <v>120.36397202595</v>
      </c>
      <c r="R247" s="408"/>
      <c r="S247" s="389"/>
    </row>
    <row r="248" s="330" customFormat="1" customHeight="1" spans="1:19">
      <c r="A248" s="210" t="s">
        <v>137</v>
      </c>
      <c r="B248" s="357" t="s">
        <v>144</v>
      </c>
      <c r="C248" s="358">
        <v>1505</v>
      </c>
      <c r="D248" s="359">
        <v>9.72344000824</v>
      </c>
      <c r="E248" s="357" t="s">
        <v>714</v>
      </c>
      <c r="F248" s="357" t="s">
        <v>1075</v>
      </c>
      <c r="G248" s="357" t="s">
        <v>716</v>
      </c>
      <c r="H248" s="419" t="s">
        <v>367</v>
      </c>
      <c r="I248" s="419" t="s">
        <v>28</v>
      </c>
      <c r="J248" s="419" t="s">
        <v>49</v>
      </c>
      <c r="K248" s="425"/>
      <c r="L248" s="308">
        <v>4666159.78143</v>
      </c>
      <c r="M248" s="308">
        <v>40434805.4038</v>
      </c>
      <c r="N248" s="210" t="s">
        <v>147</v>
      </c>
      <c r="O248" s="408" t="s">
        <v>169</v>
      </c>
      <c r="P248" s="374" t="s">
        <v>170</v>
      </c>
      <c r="Q248" s="391">
        <f t="shared" si="3"/>
        <v>43.75548003708</v>
      </c>
      <c r="R248" s="431"/>
      <c r="S248" s="389"/>
    </row>
    <row r="249" s="330" customFormat="1" customHeight="1" spans="1:19">
      <c r="A249" s="210" t="s">
        <v>137</v>
      </c>
      <c r="B249" s="357" t="s">
        <v>144</v>
      </c>
      <c r="C249" s="358">
        <v>1569</v>
      </c>
      <c r="D249" s="359">
        <v>45.3908725643999</v>
      </c>
      <c r="E249" s="357" t="s">
        <v>714</v>
      </c>
      <c r="F249" s="357" t="s">
        <v>1075</v>
      </c>
      <c r="G249" s="357" t="s">
        <v>716</v>
      </c>
      <c r="H249" s="419" t="s">
        <v>48</v>
      </c>
      <c r="I249" s="426" t="s">
        <v>28</v>
      </c>
      <c r="J249" s="419" t="s">
        <v>58</v>
      </c>
      <c r="K249" s="427"/>
      <c r="L249" s="308">
        <v>4665908.97936</v>
      </c>
      <c r="M249" s="308">
        <v>40434907.6419999</v>
      </c>
      <c r="N249" s="210" t="s">
        <v>147</v>
      </c>
      <c r="O249" s="408" t="s">
        <v>169</v>
      </c>
      <c r="P249" s="374" t="s">
        <v>170</v>
      </c>
      <c r="Q249" s="391">
        <f t="shared" si="3"/>
        <v>204.2589265398</v>
      </c>
      <c r="R249" s="431"/>
      <c r="S249" s="389"/>
    </row>
    <row r="250" s="330" customFormat="1" customHeight="1" spans="1:19">
      <c r="A250" s="210" t="s">
        <v>137</v>
      </c>
      <c r="B250" s="357" t="s">
        <v>144</v>
      </c>
      <c r="C250" s="358">
        <v>854</v>
      </c>
      <c r="D250" s="359">
        <v>1.4695788596</v>
      </c>
      <c r="E250" s="357" t="s">
        <v>714</v>
      </c>
      <c r="F250" s="357" t="s">
        <v>1075</v>
      </c>
      <c r="G250" s="357" t="s">
        <v>716</v>
      </c>
      <c r="H250" s="419" t="s">
        <v>1101</v>
      </c>
      <c r="I250" s="426" t="s">
        <v>28</v>
      </c>
      <c r="J250" s="419" t="s">
        <v>58</v>
      </c>
      <c r="K250" s="427"/>
      <c r="L250" s="308">
        <v>4667361.03118999</v>
      </c>
      <c r="M250" s="308">
        <v>40429738.092</v>
      </c>
      <c r="N250" s="210" t="s">
        <v>147</v>
      </c>
      <c r="O250" s="408" t="s">
        <v>169</v>
      </c>
      <c r="P250" s="374" t="s">
        <v>170</v>
      </c>
      <c r="Q250" s="391">
        <f t="shared" si="3"/>
        <v>6.6131048682</v>
      </c>
      <c r="R250" s="431"/>
      <c r="S250" s="389"/>
    </row>
    <row r="251" s="330" customFormat="1" customHeight="1" spans="1:19">
      <c r="A251" s="210" t="s">
        <v>137</v>
      </c>
      <c r="B251" s="357" t="s">
        <v>144</v>
      </c>
      <c r="C251" s="358">
        <v>1701</v>
      </c>
      <c r="D251" s="359">
        <v>114.398436003</v>
      </c>
      <c r="E251" s="357" t="s">
        <v>714</v>
      </c>
      <c r="F251" s="357" t="s">
        <v>1075</v>
      </c>
      <c r="G251" s="357" t="s">
        <v>716</v>
      </c>
      <c r="H251" s="419" t="s">
        <v>48</v>
      </c>
      <c r="I251" s="428" t="s">
        <v>28</v>
      </c>
      <c r="J251" s="419" t="s">
        <v>58</v>
      </c>
      <c r="K251" s="429"/>
      <c r="L251" s="308">
        <v>4665185.99770999</v>
      </c>
      <c r="M251" s="308">
        <v>40433640.6748</v>
      </c>
      <c r="N251" s="210" t="s">
        <v>147</v>
      </c>
      <c r="O251" s="408" t="s">
        <v>169</v>
      </c>
      <c r="P251" s="374" t="s">
        <v>170</v>
      </c>
      <c r="Q251" s="391">
        <f t="shared" si="3"/>
        <v>514.7929620135</v>
      </c>
      <c r="R251" s="431"/>
      <c r="S251" s="389"/>
    </row>
    <row r="252" s="330" customFormat="1" customHeight="1" spans="1:19">
      <c r="A252" s="210" t="s">
        <v>137</v>
      </c>
      <c r="B252" s="357" t="s">
        <v>144</v>
      </c>
      <c r="C252" s="358">
        <v>770</v>
      </c>
      <c r="D252" s="359">
        <v>319.000970501999</v>
      </c>
      <c r="E252" s="357" t="s">
        <v>714</v>
      </c>
      <c r="F252" s="357" t="s">
        <v>1075</v>
      </c>
      <c r="G252" s="357" t="s">
        <v>716</v>
      </c>
      <c r="H252" s="419" t="s">
        <v>1101</v>
      </c>
      <c r="I252" s="428" t="s">
        <v>28</v>
      </c>
      <c r="J252" s="419" t="s">
        <v>58</v>
      </c>
      <c r="K252" s="429"/>
      <c r="L252" s="308">
        <v>4667516.43860999</v>
      </c>
      <c r="M252" s="308">
        <v>40431142.7349999</v>
      </c>
      <c r="N252" s="210" t="s">
        <v>147</v>
      </c>
      <c r="O252" s="408" t="s">
        <v>169</v>
      </c>
      <c r="P252" s="374" t="s">
        <v>170</v>
      </c>
      <c r="Q252" s="391">
        <f t="shared" si="3"/>
        <v>1435.504367259</v>
      </c>
      <c r="R252" s="431"/>
      <c r="S252" s="389"/>
    </row>
    <row r="253" s="330" customFormat="1" customHeight="1" spans="1:19">
      <c r="A253" s="210" t="s">
        <v>137</v>
      </c>
      <c r="B253" s="357" t="s">
        <v>144</v>
      </c>
      <c r="C253" s="358">
        <v>1517</v>
      </c>
      <c r="D253" s="359">
        <v>15.4181117163</v>
      </c>
      <c r="E253" s="357" t="s">
        <v>714</v>
      </c>
      <c r="F253" s="357" t="s">
        <v>1075</v>
      </c>
      <c r="G253" s="357" t="s">
        <v>716</v>
      </c>
      <c r="H253" s="419" t="s">
        <v>1101</v>
      </c>
      <c r="I253" s="419" t="s">
        <v>28</v>
      </c>
      <c r="J253" s="419" t="s">
        <v>58</v>
      </c>
      <c r="K253" s="425"/>
      <c r="L253" s="308">
        <v>4666112.89499999</v>
      </c>
      <c r="M253" s="308">
        <v>40434879.4482</v>
      </c>
      <c r="N253" s="210" t="s">
        <v>147</v>
      </c>
      <c r="O253" s="408" t="s">
        <v>169</v>
      </c>
      <c r="P253" s="374" t="s">
        <v>170</v>
      </c>
      <c r="Q253" s="391">
        <f t="shared" si="3"/>
        <v>69.38150272335</v>
      </c>
      <c r="R253" s="431"/>
      <c r="S253" s="389"/>
    </row>
    <row r="254" s="330" customFormat="1" customHeight="1" spans="1:19">
      <c r="A254" s="210" t="s">
        <v>137</v>
      </c>
      <c r="B254" s="357" t="s">
        <v>144</v>
      </c>
      <c r="C254" s="358">
        <v>599</v>
      </c>
      <c r="D254" s="359">
        <v>178.475898739999</v>
      </c>
      <c r="E254" s="357" t="s">
        <v>714</v>
      </c>
      <c r="F254" s="357" t="s">
        <v>1075</v>
      </c>
      <c r="G254" s="357" t="s">
        <v>716</v>
      </c>
      <c r="H254" s="419" t="s">
        <v>1101</v>
      </c>
      <c r="I254" s="419" t="s">
        <v>28</v>
      </c>
      <c r="J254" s="419" t="s">
        <v>58</v>
      </c>
      <c r="K254" s="425"/>
      <c r="L254" s="308">
        <v>4667803.35276</v>
      </c>
      <c r="M254" s="308">
        <v>40429574.0508</v>
      </c>
      <c r="N254" s="210" t="s">
        <v>147</v>
      </c>
      <c r="O254" s="408" t="s">
        <v>169</v>
      </c>
      <c r="P254" s="374" t="s">
        <v>170</v>
      </c>
      <c r="Q254" s="391">
        <f t="shared" si="3"/>
        <v>803.141544329995</v>
      </c>
      <c r="R254" s="431"/>
      <c r="S254" s="389"/>
    </row>
    <row r="255" s="330" customFormat="1" customHeight="1" spans="1:19">
      <c r="A255" s="210" t="s">
        <v>137</v>
      </c>
      <c r="B255" s="357" t="s">
        <v>144</v>
      </c>
      <c r="C255" s="358">
        <v>801</v>
      </c>
      <c r="D255" s="359">
        <v>2.74262865446</v>
      </c>
      <c r="E255" s="357" t="s">
        <v>714</v>
      </c>
      <c r="F255" s="357" t="s">
        <v>1075</v>
      </c>
      <c r="G255" s="357" t="s">
        <v>716</v>
      </c>
      <c r="H255" s="419" t="s">
        <v>1101</v>
      </c>
      <c r="I255" s="419" t="s">
        <v>28</v>
      </c>
      <c r="J255" s="419" t="s">
        <v>58</v>
      </c>
      <c r="K255" s="425"/>
      <c r="L255" s="308">
        <v>4667436.38078999</v>
      </c>
      <c r="M255" s="308">
        <v>40429821.7172</v>
      </c>
      <c r="N255" s="210" t="s">
        <v>147</v>
      </c>
      <c r="O255" s="408" t="s">
        <v>169</v>
      </c>
      <c r="P255" s="374" t="s">
        <v>170</v>
      </c>
      <c r="Q255" s="391">
        <f t="shared" si="3"/>
        <v>12.34182894507</v>
      </c>
      <c r="R255" s="431"/>
      <c r="S255" s="389"/>
    </row>
    <row r="256" s="330" customFormat="1" customHeight="1" spans="1:19">
      <c r="A256" s="210" t="s">
        <v>137</v>
      </c>
      <c r="B256" s="357" t="s">
        <v>144</v>
      </c>
      <c r="C256" s="358">
        <v>795</v>
      </c>
      <c r="D256" s="359">
        <v>8.00049824327</v>
      </c>
      <c r="E256" s="357" t="s">
        <v>714</v>
      </c>
      <c r="F256" s="357" t="s">
        <v>1075</v>
      </c>
      <c r="G256" s="357" t="s">
        <v>716</v>
      </c>
      <c r="H256" s="419" t="s">
        <v>48</v>
      </c>
      <c r="I256" s="419" t="s">
        <v>28</v>
      </c>
      <c r="J256" s="419" t="s">
        <v>58</v>
      </c>
      <c r="K256" s="425"/>
      <c r="L256" s="308">
        <v>4667445.81168999</v>
      </c>
      <c r="M256" s="308">
        <v>40430900.3884</v>
      </c>
      <c r="N256" s="210" t="s">
        <v>147</v>
      </c>
      <c r="O256" s="408" t="s">
        <v>169</v>
      </c>
      <c r="P256" s="374" t="s">
        <v>170</v>
      </c>
      <c r="Q256" s="391">
        <f t="shared" si="3"/>
        <v>36.002242094715</v>
      </c>
      <c r="R256" s="431"/>
      <c r="S256" s="389"/>
    </row>
    <row r="257" s="330" customFormat="1" customHeight="1" spans="1:19">
      <c r="A257" s="210" t="s">
        <v>137</v>
      </c>
      <c r="B257" s="357" t="s">
        <v>144</v>
      </c>
      <c r="C257" s="358">
        <v>1261</v>
      </c>
      <c r="D257" s="359">
        <v>91.5772961782</v>
      </c>
      <c r="E257" s="357" t="s">
        <v>714</v>
      </c>
      <c r="F257" s="357" t="s">
        <v>1075</v>
      </c>
      <c r="G257" s="357" t="s">
        <v>716</v>
      </c>
      <c r="H257" s="419" t="s">
        <v>48</v>
      </c>
      <c r="I257" s="419" t="s">
        <v>28</v>
      </c>
      <c r="J257" s="419" t="s">
        <v>58</v>
      </c>
      <c r="K257" s="425"/>
      <c r="L257" s="308">
        <v>4666613.76382999</v>
      </c>
      <c r="M257" s="308">
        <v>40430096.9139</v>
      </c>
      <c r="N257" s="210" t="s">
        <v>147</v>
      </c>
      <c r="O257" s="408" t="s">
        <v>169</v>
      </c>
      <c r="P257" s="374" t="s">
        <v>170</v>
      </c>
      <c r="Q257" s="391">
        <f t="shared" si="3"/>
        <v>412.0978328019</v>
      </c>
      <c r="R257" s="431"/>
      <c r="S257" s="389"/>
    </row>
    <row r="258" s="330" customFormat="1" customHeight="1" spans="1:19">
      <c r="A258" s="210" t="s">
        <v>137</v>
      </c>
      <c r="B258" s="357" t="s">
        <v>144</v>
      </c>
      <c r="C258" s="358">
        <v>923</v>
      </c>
      <c r="D258" s="359">
        <v>0.794239878764</v>
      </c>
      <c r="E258" s="357" t="s">
        <v>714</v>
      </c>
      <c r="F258" s="357" t="s">
        <v>1075</v>
      </c>
      <c r="G258" s="357" t="s">
        <v>716</v>
      </c>
      <c r="H258" s="419" t="s">
        <v>1101</v>
      </c>
      <c r="I258" s="419" t="s">
        <v>28</v>
      </c>
      <c r="J258" s="419" t="s">
        <v>58</v>
      </c>
      <c r="K258" s="425"/>
      <c r="L258" s="308">
        <v>4667263.55556999</v>
      </c>
      <c r="M258" s="308">
        <v>40429881.792</v>
      </c>
      <c r="N258" s="210" t="s">
        <v>147</v>
      </c>
      <c r="O258" s="408" t="s">
        <v>169</v>
      </c>
      <c r="P258" s="374" t="s">
        <v>170</v>
      </c>
      <c r="Q258" s="391">
        <f t="shared" si="3"/>
        <v>3.574079454438</v>
      </c>
      <c r="R258" s="431"/>
      <c r="S258" s="389"/>
    </row>
    <row r="259" s="330" customFormat="1" customHeight="1" spans="1:19">
      <c r="A259" s="210" t="s">
        <v>137</v>
      </c>
      <c r="B259" s="357" t="s">
        <v>144</v>
      </c>
      <c r="C259" s="358">
        <v>860</v>
      </c>
      <c r="D259" s="359">
        <v>2.68316104926</v>
      </c>
      <c r="E259" s="357" t="s">
        <v>714</v>
      </c>
      <c r="F259" s="357" t="s">
        <v>1075</v>
      </c>
      <c r="G259" s="357" t="s">
        <v>716</v>
      </c>
      <c r="H259" s="419" t="s">
        <v>1101</v>
      </c>
      <c r="I259" s="419" t="s">
        <v>28</v>
      </c>
      <c r="J259" s="419" t="s">
        <v>58</v>
      </c>
      <c r="K259" s="425"/>
      <c r="L259" s="308">
        <v>4667354.20706999</v>
      </c>
      <c r="M259" s="308">
        <v>40429710.4503</v>
      </c>
      <c r="N259" s="210" t="s">
        <v>147</v>
      </c>
      <c r="O259" s="408" t="s">
        <v>169</v>
      </c>
      <c r="P259" s="374" t="s">
        <v>170</v>
      </c>
      <c r="Q259" s="391">
        <f t="shared" si="3"/>
        <v>12.07422472167</v>
      </c>
      <c r="R259" s="431"/>
      <c r="S259" s="389"/>
    </row>
    <row r="260" s="330" customFormat="1" customHeight="1" spans="1:19">
      <c r="A260" s="210" t="s">
        <v>137</v>
      </c>
      <c r="B260" s="357" t="s">
        <v>144</v>
      </c>
      <c r="C260" s="358">
        <v>825</v>
      </c>
      <c r="D260" s="359">
        <v>2.00194755438</v>
      </c>
      <c r="E260" s="357" t="s">
        <v>714</v>
      </c>
      <c r="F260" s="357" t="s">
        <v>1075</v>
      </c>
      <c r="G260" s="357" t="s">
        <v>716</v>
      </c>
      <c r="H260" s="419" t="s">
        <v>1101</v>
      </c>
      <c r="I260" s="419" t="s">
        <v>28</v>
      </c>
      <c r="J260" s="419" t="s">
        <v>58</v>
      </c>
      <c r="K260" s="425"/>
      <c r="L260" s="308">
        <v>4667397.16263999</v>
      </c>
      <c r="M260" s="308">
        <v>40429864.4851</v>
      </c>
      <c r="N260" s="210" t="s">
        <v>147</v>
      </c>
      <c r="O260" s="408" t="s">
        <v>169</v>
      </c>
      <c r="P260" s="374" t="s">
        <v>170</v>
      </c>
      <c r="Q260" s="391">
        <f t="shared" si="3"/>
        <v>9.00876399471</v>
      </c>
      <c r="R260" s="431"/>
      <c r="S260" s="389"/>
    </row>
    <row r="261" s="330" customFormat="1" customHeight="1" spans="1:19">
      <c r="A261" s="210" t="s">
        <v>137</v>
      </c>
      <c r="B261" s="357" t="s">
        <v>144</v>
      </c>
      <c r="C261" s="358">
        <v>1728</v>
      </c>
      <c r="D261" s="359">
        <v>28.0508028049</v>
      </c>
      <c r="E261" s="357" t="s">
        <v>714</v>
      </c>
      <c r="F261" s="357" t="s">
        <v>1075</v>
      </c>
      <c r="G261" s="357" t="s">
        <v>716</v>
      </c>
      <c r="H261" s="419" t="s">
        <v>1101</v>
      </c>
      <c r="I261" s="419" t="s">
        <v>28</v>
      </c>
      <c r="J261" s="419" t="s">
        <v>58</v>
      </c>
      <c r="K261" s="425"/>
      <c r="L261" s="308">
        <v>4664872.50889</v>
      </c>
      <c r="M261" s="308">
        <v>40433676.5682</v>
      </c>
      <c r="N261" s="210" t="s">
        <v>147</v>
      </c>
      <c r="O261" s="408" t="s">
        <v>169</v>
      </c>
      <c r="P261" s="374" t="s">
        <v>170</v>
      </c>
      <c r="Q261" s="391">
        <f t="shared" si="3"/>
        <v>126.22861262205</v>
      </c>
      <c r="R261" s="431"/>
      <c r="S261" s="389"/>
    </row>
    <row r="262" s="330" customFormat="1" customHeight="1" spans="1:19">
      <c r="A262" s="210" t="s">
        <v>137</v>
      </c>
      <c r="B262" s="357" t="s">
        <v>144</v>
      </c>
      <c r="C262" s="358">
        <v>1733</v>
      </c>
      <c r="D262" s="359">
        <v>60.3496913043</v>
      </c>
      <c r="E262" s="357" t="s">
        <v>714</v>
      </c>
      <c r="F262" s="357" t="s">
        <v>1075</v>
      </c>
      <c r="G262" s="357" t="s">
        <v>716</v>
      </c>
      <c r="H262" s="419" t="s">
        <v>48</v>
      </c>
      <c r="I262" s="419" t="s">
        <v>28</v>
      </c>
      <c r="J262" s="419" t="s">
        <v>58</v>
      </c>
      <c r="K262" s="425"/>
      <c r="L262" s="308">
        <v>4664797.01002999</v>
      </c>
      <c r="M262" s="308">
        <v>40433892.5795999</v>
      </c>
      <c r="N262" s="210" t="s">
        <v>147</v>
      </c>
      <c r="O262" s="408" t="s">
        <v>169</v>
      </c>
      <c r="P262" s="374" t="s">
        <v>170</v>
      </c>
      <c r="Q262" s="391">
        <f t="shared" si="3"/>
        <v>271.57361086935</v>
      </c>
      <c r="R262" s="431"/>
      <c r="S262" s="389"/>
    </row>
    <row r="263" s="330" customFormat="1" customHeight="1" spans="1:19">
      <c r="A263" s="210" t="s">
        <v>137</v>
      </c>
      <c r="B263" s="357" t="s">
        <v>144</v>
      </c>
      <c r="C263" s="358">
        <v>876</v>
      </c>
      <c r="D263" s="359">
        <v>5.16349505308</v>
      </c>
      <c r="E263" s="357" t="s">
        <v>714</v>
      </c>
      <c r="F263" s="357" t="s">
        <v>1075</v>
      </c>
      <c r="G263" s="357" t="s">
        <v>716</v>
      </c>
      <c r="H263" s="419" t="s">
        <v>1101</v>
      </c>
      <c r="I263" s="419" t="s">
        <v>28</v>
      </c>
      <c r="J263" s="419" t="s">
        <v>58</v>
      </c>
      <c r="K263" s="425"/>
      <c r="L263" s="308">
        <v>4667331.91029999</v>
      </c>
      <c r="M263" s="308">
        <v>40429925.3484999</v>
      </c>
      <c r="N263" s="210" t="s">
        <v>147</v>
      </c>
      <c r="O263" s="408" t="s">
        <v>169</v>
      </c>
      <c r="P263" s="374" t="s">
        <v>170</v>
      </c>
      <c r="Q263" s="391">
        <f t="shared" si="3"/>
        <v>23.23572773886</v>
      </c>
      <c r="R263" s="431"/>
      <c r="S263" s="389"/>
    </row>
    <row r="264" s="330" customFormat="1" customHeight="1" spans="1:19">
      <c r="A264" s="210" t="s">
        <v>137</v>
      </c>
      <c r="B264" s="357" t="s">
        <v>144</v>
      </c>
      <c r="C264" s="358">
        <v>1469</v>
      </c>
      <c r="D264" s="359">
        <v>15.8761228425999</v>
      </c>
      <c r="E264" s="357" t="s">
        <v>714</v>
      </c>
      <c r="F264" s="357" t="s">
        <v>1075</v>
      </c>
      <c r="G264" s="357" t="s">
        <v>716</v>
      </c>
      <c r="H264" s="419" t="s">
        <v>367</v>
      </c>
      <c r="I264" s="419" t="s">
        <v>28</v>
      </c>
      <c r="J264" s="419" t="s">
        <v>49</v>
      </c>
      <c r="K264" s="425"/>
      <c r="L264" s="308">
        <v>4666195.43262</v>
      </c>
      <c r="M264" s="308">
        <v>40430722.5966999</v>
      </c>
      <c r="N264" s="210" t="s">
        <v>147</v>
      </c>
      <c r="O264" s="408" t="s">
        <v>169</v>
      </c>
      <c r="P264" s="374" t="s">
        <v>170</v>
      </c>
      <c r="Q264" s="391">
        <f t="shared" si="3"/>
        <v>71.4425527916996</v>
      </c>
      <c r="R264" s="431"/>
      <c r="S264" s="389"/>
    </row>
    <row r="265" s="330" customFormat="1" customHeight="1" spans="1:19">
      <c r="A265" s="210" t="s">
        <v>137</v>
      </c>
      <c r="B265" s="357" t="s">
        <v>144</v>
      </c>
      <c r="C265" s="358">
        <v>615</v>
      </c>
      <c r="D265" s="359">
        <v>30.369486585</v>
      </c>
      <c r="E265" s="357" t="s">
        <v>714</v>
      </c>
      <c r="F265" s="357" t="s">
        <v>1075</v>
      </c>
      <c r="G265" s="357" t="s">
        <v>716</v>
      </c>
      <c r="H265" s="419" t="s">
        <v>1101</v>
      </c>
      <c r="I265" s="419" t="s">
        <v>28</v>
      </c>
      <c r="J265" s="419" t="s">
        <v>58</v>
      </c>
      <c r="K265" s="425"/>
      <c r="L265" s="308">
        <v>4667763.94108999</v>
      </c>
      <c r="M265" s="308">
        <v>40429363.9382999</v>
      </c>
      <c r="N265" s="210" t="s">
        <v>147</v>
      </c>
      <c r="O265" s="408" t="s">
        <v>169</v>
      </c>
      <c r="P265" s="374" t="s">
        <v>170</v>
      </c>
      <c r="Q265" s="391">
        <f t="shared" si="3"/>
        <v>136.6626896325</v>
      </c>
      <c r="R265" s="431"/>
      <c r="S265" s="389"/>
    </row>
    <row r="266" s="330" customFormat="1" customHeight="1" spans="1:19">
      <c r="A266" s="210" t="s">
        <v>137</v>
      </c>
      <c r="B266" s="357" t="s">
        <v>144</v>
      </c>
      <c r="C266" s="358">
        <v>612</v>
      </c>
      <c r="D266" s="359">
        <v>42.6912521913999</v>
      </c>
      <c r="E266" s="357" t="s">
        <v>714</v>
      </c>
      <c r="F266" s="357" t="s">
        <v>1075</v>
      </c>
      <c r="G266" s="357" t="s">
        <v>716</v>
      </c>
      <c r="H266" s="419" t="s">
        <v>48</v>
      </c>
      <c r="I266" s="419" t="s">
        <v>28</v>
      </c>
      <c r="J266" s="419" t="s">
        <v>58</v>
      </c>
      <c r="K266" s="425"/>
      <c r="L266" s="308">
        <v>4667749.56919999</v>
      </c>
      <c r="M266" s="308">
        <v>40429390.1833</v>
      </c>
      <c r="N266" s="210" t="s">
        <v>147</v>
      </c>
      <c r="O266" s="408" t="s">
        <v>169</v>
      </c>
      <c r="P266" s="374" t="s">
        <v>170</v>
      </c>
      <c r="Q266" s="391">
        <f t="shared" si="3"/>
        <v>192.1106348613</v>
      </c>
      <c r="R266" s="408"/>
      <c r="S266" s="389"/>
    </row>
    <row r="267" s="330" customFormat="1" customHeight="1" spans="1:19">
      <c r="A267" s="210" t="s">
        <v>137</v>
      </c>
      <c r="B267" s="357" t="s">
        <v>144</v>
      </c>
      <c r="C267" s="358">
        <v>1439</v>
      </c>
      <c r="D267" s="359">
        <v>31.3639490360999</v>
      </c>
      <c r="E267" s="357" t="s">
        <v>714</v>
      </c>
      <c r="F267" s="357" t="s">
        <v>1075</v>
      </c>
      <c r="G267" s="357" t="s">
        <v>716</v>
      </c>
      <c r="H267" s="419" t="s">
        <v>367</v>
      </c>
      <c r="I267" s="419" t="s">
        <v>28</v>
      </c>
      <c r="J267" s="419" t="s">
        <v>327</v>
      </c>
      <c r="K267" s="425"/>
      <c r="L267" s="308">
        <v>4666261.98498</v>
      </c>
      <c r="M267" s="308">
        <v>40430530.7158999</v>
      </c>
      <c r="N267" s="210" t="s">
        <v>147</v>
      </c>
      <c r="O267" s="408" t="s">
        <v>169</v>
      </c>
      <c r="P267" s="374" t="s">
        <v>170</v>
      </c>
      <c r="Q267" s="391">
        <f t="shared" si="3"/>
        <v>141.13777066245</v>
      </c>
      <c r="R267" s="431"/>
      <c r="S267" s="389"/>
    </row>
    <row r="268" s="330" customFormat="1" customHeight="1" spans="1:19">
      <c r="A268" s="210" t="s">
        <v>137</v>
      </c>
      <c r="B268" s="357" t="s">
        <v>144</v>
      </c>
      <c r="C268" s="358">
        <v>1712</v>
      </c>
      <c r="D268" s="359">
        <v>40.0679365167</v>
      </c>
      <c r="E268" s="357" t="s">
        <v>714</v>
      </c>
      <c r="F268" s="357" t="s">
        <v>1075</v>
      </c>
      <c r="G268" s="357" t="s">
        <v>716</v>
      </c>
      <c r="H268" s="419" t="s">
        <v>1101</v>
      </c>
      <c r="I268" s="419" t="s">
        <v>28</v>
      </c>
      <c r="J268" s="419" t="s">
        <v>58</v>
      </c>
      <c r="K268" s="425"/>
      <c r="L268" s="308">
        <v>4665099.49299</v>
      </c>
      <c r="M268" s="308">
        <v>40434027.4959999</v>
      </c>
      <c r="N268" s="210" t="s">
        <v>147</v>
      </c>
      <c r="O268" s="408" t="s">
        <v>169</v>
      </c>
      <c r="P268" s="374" t="s">
        <v>170</v>
      </c>
      <c r="Q268" s="391">
        <f t="shared" si="3"/>
        <v>180.30571432515</v>
      </c>
      <c r="R268" s="431"/>
      <c r="S268" s="389"/>
    </row>
    <row r="269" s="330" customFormat="1" customHeight="1" spans="1:19">
      <c r="A269" s="210" t="s">
        <v>137</v>
      </c>
      <c r="B269" s="357" t="s">
        <v>144</v>
      </c>
      <c r="C269" s="358">
        <v>922</v>
      </c>
      <c r="D269" s="359">
        <v>6.66180301143</v>
      </c>
      <c r="E269" s="357" t="s">
        <v>714</v>
      </c>
      <c r="F269" s="357" t="s">
        <v>1075</v>
      </c>
      <c r="G269" s="357" t="s">
        <v>716</v>
      </c>
      <c r="H269" s="419" t="s">
        <v>367</v>
      </c>
      <c r="I269" s="419" t="s">
        <v>28</v>
      </c>
      <c r="J269" s="419" t="s">
        <v>310</v>
      </c>
      <c r="K269" s="425"/>
      <c r="L269" s="308">
        <v>4667264.7839</v>
      </c>
      <c r="M269" s="308">
        <v>40429197.0292999</v>
      </c>
      <c r="N269" s="210" t="s">
        <v>147</v>
      </c>
      <c r="O269" s="408" t="s">
        <v>169</v>
      </c>
      <c r="P269" s="374" t="s">
        <v>170</v>
      </c>
      <c r="Q269" s="391">
        <f t="shared" ref="Q269:Q332" si="4">D269*4.5</f>
        <v>29.978113551435</v>
      </c>
      <c r="R269" s="431"/>
      <c r="S269" s="389"/>
    </row>
    <row r="270" s="330" customFormat="1" customHeight="1" spans="1:19">
      <c r="A270" s="210" t="s">
        <v>137</v>
      </c>
      <c r="B270" s="357" t="s">
        <v>144</v>
      </c>
      <c r="C270" s="358">
        <v>590</v>
      </c>
      <c r="D270" s="359">
        <v>31.6001562472999</v>
      </c>
      <c r="E270" s="357" t="s">
        <v>714</v>
      </c>
      <c r="F270" s="357" t="s">
        <v>1075</v>
      </c>
      <c r="G270" s="357" t="s">
        <v>716</v>
      </c>
      <c r="H270" s="419" t="s">
        <v>1101</v>
      </c>
      <c r="I270" s="419" t="s">
        <v>28</v>
      </c>
      <c r="J270" s="419" t="s">
        <v>58</v>
      </c>
      <c r="K270" s="425"/>
      <c r="L270" s="308">
        <v>4667797.21004</v>
      </c>
      <c r="M270" s="308">
        <v>40430990.8383999</v>
      </c>
      <c r="N270" s="210" t="s">
        <v>147</v>
      </c>
      <c r="O270" s="408" t="s">
        <v>169</v>
      </c>
      <c r="P270" s="374" t="s">
        <v>170</v>
      </c>
      <c r="Q270" s="391">
        <f t="shared" si="4"/>
        <v>142.20070311285</v>
      </c>
      <c r="R270" s="431"/>
      <c r="S270" s="389"/>
    </row>
    <row r="271" s="330" customFormat="1" customHeight="1" spans="1:19">
      <c r="A271" s="210" t="s">
        <v>137</v>
      </c>
      <c r="B271" s="357" t="s">
        <v>144</v>
      </c>
      <c r="C271" s="358">
        <v>663</v>
      </c>
      <c r="D271" s="359">
        <v>74.5088290925999</v>
      </c>
      <c r="E271" s="357" t="s">
        <v>714</v>
      </c>
      <c r="F271" s="357" t="s">
        <v>1075</v>
      </c>
      <c r="G271" s="357" t="s">
        <v>716</v>
      </c>
      <c r="H271" s="419" t="s">
        <v>1101</v>
      </c>
      <c r="I271" s="419" t="s">
        <v>28</v>
      </c>
      <c r="J271" s="419" t="s">
        <v>58</v>
      </c>
      <c r="K271" s="425"/>
      <c r="L271" s="308">
        <v>4667646.89018</v>
      </c>
      <c r="M271" s="308">
        <v>40429782.7101999</v>
      </c>
      <c r="N271" s="210" t="s">
        <v>147</v>
      </c>
      <c r="O271" s="408" t="s">
        <v>169</v>
      </c>
      <c r="P271" s="374" t="s">
        <v>170</v>
      </c>
      <c r="Q271" s="391">
        <f t="shared" si="4"/>
        <v>335.2897309167</v>
      </c>
      <c r="R271" s="431"/>
      <c r="S271" s="389"/>
    </row>
    <row r="272" s="330" customFormat="1" customHeight="1" spans="1:19">
      <c r="A272" s="210" t="s">
        <v>137</v>
      </c>
      <c r="B272" s="357" t="s">
        <v>144</v>
      </c>
      <c r="C272" s="358">
        <v>707</v>
      </c>
      <c r="D272" s="359">
        <v>52.9148167366</v>
      </c>
      <c r="E272" s="357" t="s">
        <v>714</v>
      </c>
      <c r="F272" s="357" t="s">
        <v>1075</v>
      </c>
      <c r="G272" s="357" t="s">
        <v>716</v>
      </c>
      <c r="H272" s="419" t="s">
        <v>1101</v>
      </c>
      <c r="I272" s="419" t="s">
        <v>28</v>
      </c>
      <c r="J272" s="419" t="s">
        <v>58</v>
      </c>
      <c r="K272" s="425"/>
      <c r="L272" s="308">
        <v>4667547.85106999</v>
      </c>
      <c r="M272" s="308">
        <v>40429407.7290999</v>
      </c>
      <c r="N272" s="210" t="s">
        <v>147</v>
      </c>
      <c r="O272" s="408" t="s">
        <v>169</v>
      </c>
      <c r="P272" s="374" t="s">
        <v>170</v>
      </c>
      <c r="Q272" s="391">
        <f t="shared" si="4"/>
        <v>238.1166753147</v>
      </c>
      <c r="R272" s="431"/>
      <c r="S272" s="389"/>
    </row>
    <row r="273" s="330" customFormat="1" customHeight="1" spans="1:19">
      <c r="A273" s="210" t="s">
        <v>137</v>
      </c>
      <c r="B273" s="357" t="s">
        <v>144</v>
      </c>
      <c r="C273" s="358">
        <v>1148</v>
      </c>
      <c r="D273" s="359">
        <v>11.8679607599</v>
      </c>
      <c r="E273" s="357" t="s">
        <v>714</v>
      </c>
      <c r="F273" s="357" t="s">
        <v>1075</v>
      </c>
      <c r="G273" s="357" t="s">
        <v>716</v>
      </c>
      <c r="H273" s="419" t="s">
        <v>367</v>
      </c>
      <c r="I273" s="419" t="s">
        <v>28</v>
      </c>
      <c r="J273" s="419" t="s">
        <v>327</v>
      </c>
      <c r="K273" s="425"/>
      <c r="L273" s="308">
        <v>4666811.23969</v>
      </c>
      <c r="M273" s="308">
        <v>40429835.3394</v>
      </c>
      <c r="N273" s="210" t="s">
        <v>147</v>
      </c>
      <c r="O273" s="408" t="s">
        <v>169</v>
      </c>
      <c r="P273" s="374" t="s">
        <v>170</v>
      </c>
      <c r="Q273" s="391">
        <f t="shared" si="4"/>
        <v>53.40582341955</v>
      </c>
      <c r="R273" s="431"/>
      <c r="S273" s="389"/>
    </row>
    <row r="274" s="330" customFormat="1" customHeight="1" spans="1:19">
      <c r="A274" s="210" t="s">
        <v>137</v>
      </c>
      <c r="B274" s="357" t="s">
        <v>144</v>
      </c>
      <c r="C274" s="358">
        <v>837</v>
      </c>
      <c r="D274" s="359">
        <v>0.64990406731</v>
      </c>
      <c r="E274" s="357" t="s">
        <v>714</v>
      </c>
      <c r="F274" s="357" t="s">
        <v>1075</v>
      </c>
      <c r="G274" s="357" t="s">
        <v>716</v>
      </c>
      <c r="H274" s="419" t="s">
        <v>1101</v>
      </c>
      <c r="I274" s="419" t="s">
        <v>28</v>
      </c>
      <c r="J274" s="419" t="s">
        <v>58</v>
      </c>
      <c r="K274" s="425"/>
      <c r="L274" s="308">
        <v>4667380.89329</v>
      </c>
      <c r="M274" s="308">
        <v>40429530.1204999</v>
      </c>
      <c r="N274" s="210" t="s">
        <v>147</v>
      </c>
      <c r="O274" s="408" t="s">
        <v>169</v>
      </c>
      <c r="P274" s="374" t="s">
        <v>170</v>
      </c>
      <c r="Q274" s="391">
        <f t="shared" si="4"/>
        <v>2.924568302895</v>
      </c>
      <c r="R274" s="431"/>
      <c r="S274" s="389"/>
    </row>
    <row r="275" s="330" customFormat="1" customHeight="1" spans="1:19">
      <c r="A275" s="210" t="s">
        <v>137</v>
      </c>
      <c r="B275" s="357" t="s">
        <v>144</v>
      </c>
      <c r="C275" s="358">
        <v>816</v>
      </c>
      <c r="D275" s="359">
        <v>6.62034811948</v>
      </c>
      <c r="E275" s="357" t="s">
        <v>714</v>
      </c>
      <c r="F275" s="357" t="s">
        <v>1075</v>
      </c>
      <c r="G275" s="357" t="s">
        <v>716</v>
      </c>
      <c r="H275" s="419" t="s">
        <v>1101</v>
      </c>
      <c r="I275" s="419" t="s">
        <v>28</v>
      </c>
      <c r="J275" s="419" t="s">
        <v>58</v>
      </c>
      <c r="K275" s="425"/>
      <c r="L275" s="308">
        <v>4667403.92382</v>
      </c>
      <c r="M275" s="308">
        <v>40429633.2867</v>
      </c>
      <c r="N275" s="210" t="s">
        <v>147</v>
      </c>
      <c r="O275" s="408" t="s">
        <v>169</v>
      </c>
      <c r="P275" s="374" t="s">
        <v>170</v>
      </c>
      <c r="Q275" s="391">
        <f t="shared" si="4"/>
        <v>29.79156653766</v>
      </c>
      <c r="R275" s="408"/>
      <c r="S275" s="389"/>
    </row>
    <row r="276" s="330" customFormat="1" customHeight="1" spans="1:19">
      <c r="A276" s="210" t="s">
        <v>137</v>
      </c>
      <c r="B276" s="357" t="s">
        <v>144</v>
      </c>
      <c r="C276" s="358">
        <v>784</v>
      </c>
      <c r="D276" s="359">
        <v>1.97688626906</v>
      </c>
      <c r="E276" s="357" t="s">
        <v>714</v>
      </c>
      <c r="F276" s="357" t="s">
        <v>1075</v>
      </c>
      <c r="G276" s="357" t="s">
        <v>716</v>
      </c>
      <c r="H276" s="419" t="s">
        <v>1101</v>
      </c>
      <c r="I276" s="419" t="s">
        <v>28</v>
      </c>
      <c r="J276" s="419" t="s">
        <v>58</v>
      </c>
      <c r="K276" s="425"/>
      <c r="L276" s="308">
        <v>4667469.27324999</v>
      </c>
      <c r="M276" s="308">
        <v>40432139.3571</v>
      </c>
      <c r="N276" s="210" t="s">
        <v>147</v>
      </c>
      <c r="O276" s="408" t="s">
        <v>169</v>
      </c>
      <c r="P276" s="374" t="s">
        <v>170</v>
      </c>
      <c r="Q276" s="391">
        <f t="shared" si="4"/>
        <v>8.89598821077</v>
      </c>
      <c r="R276" s="408"/>
      <c r="S276" s="389"/>
    </row>
    <row r="277" s="330" customFormat="1" customHeight="1" spans="1:19">
      <c r="A277" s="210" t="s">
        <v>137</v>
      </c>
      <c r="B277" s="357" t="s">
        <v>144</v>
      </c>
      <c r="C277" s="358">
        <v>787</v>
      </c>
      <c r="D277" s="359">
        <v>0.965933443686</v>
      </c>
      <c r="E277" s="357" t="s">
        <v>714</v>
      </c>
      <c r="F277" s="357" t="s">
        <v>1075</v>
      </c>
      <c r="G277" s="357" t="s">
        <v>716</v>
      </c>
      <c r="H277" s="419" t="s">
        <v>1101</v>
      </c>
      <c r="I277" s="419" t="s">
        <v>28</v>
      </c>
      <c r="J277" s="419" t="s">
        <v>58</v>
      </c>
      <c r="K277" s="425"/>
      <c r="L277" s="308">
        <v>4667463.34901999</v>
      </c>
      <c r="M277" s="308">
        <v>40432102.1185</v>
      </c>
      <c r="N277" s="210" t="s">
        <v>147</v>
      </c>
      <c r="O277" s="408" t="s">
        <v>169</v>
      </c>
      <c r="P277" s="374" t="s">
        <v>170</v>
      </c>
      <c r="Q277" s="391">
        <f t="shared" si="4"/>
        <v>4.346700496587</v>
      </c>
      <c r="R277" s="431"/>
      <c r="S277" s="389"/>
    </row>
    <row r="278" s="330" customFormat="1" customHeight="1" spans="1:19">
      <c r="A278" s="210" t="s">
        <v>137</v>
      </c>
      <c r="B278" s="357" t="s">
        <v>144</v>
      </c>
      <c r="C278" s="358">
        <v>696</v>
      </c>
      <c r="D278" s="359">
        <v>58.2873470390999</v>
      </c>
      <c r="E278" s="357" t="s">
        <v>714</v>
      </c>
      <c r="F278" s="357" t="s">
        <v>1075</v>
      </c>
      <c r="G278" s="357" t="s">
        <v>716</v>
      </c>
      <c r="H278" s="419" t="s">
        <v>1101</v>
      </c>
      <c r="I278" s="419" t="s">
        <v>28</v>
      </c>
      <c r="J278" s="419" t="s">
        <v>58</v>
      </c>
      <c r="K278" s="425"/>
      <c r="L278" s="308">
        <v>4667606.85159</v>
      </c>
      <c r="M278" s="308">
        <v>40432051.9979</v>
      </c>
      <c r="N278" s="210" t="s">
        <v>147</v>
      </c>
      <c r="O278" s="408" t="s">
        <v>169</v>
      </c>
      <c r="P278" s="374" t="s">
        <v>170</v>
      </c>
      <c r="Q278" s="391">
        <f t="shared" si="4"/>
        <v>262.29306167595</v>
      </c>
      <c r="R278" s="431"/>
      <c r="S278" s="389"/>
    </row>
    <row r="279" s="330" customFormat="1" customHeight="1" spans="1:19">
      <c r="A279" s="210" t="s">
        <v>137</v>
      </c>
      <c r="B279" s="357" t="s">
        <v>144</v>
      </c>
      <c r="C279" s="358">
        <v>634</v>
      </c>
      <c r="D279" s="359">
        <v>3.27216979963</v>
      </c>
      <c r="E279" s="357" t="s">
        <v>714</v>
      </c>
      <c r="F279" s="357" t="s">
        <v>1075</v>
      </c>
      <c r="G279" s="357" t="s">
        <v>716</v>
      </c>
      <c r="H279" s="419" t="s">
        <v>48</v>
      </c>
      <c r="I279" s="419" t="s">
        <v>28</v>
      </c>
      <c r="J279" s="419" t="s">
        <v>58</v>
      </c>
      <c r="K279" s="425"/>
      <c r="L279" s="308">
        <v>4667721.19127</v>
      </c>
      <c r="M279" s="308">
        <v>40430841.2516999</v>
      </c>
      <c r="N279" s="210" t="s">
        <v>147</v>
      </c>
      <c r="O279" s="408" t="s">
        <v>169</v>
      </c>
      <c r="P279" s="374" t="s">
        <v>170</v>
      </c>
      <c r="Q279" s="391">
        <f t="shared" si="4"/>
        <v>14.724764098335</v>
      </c>
      <c r="R279" s="431"/>
      <c r="S279" s="389"/>
    </row>
    <row r="280" s="330" customFormat="1" customHeight="1" spans="1:19">
      <c r="A280" s="210" t="s">
        <v>137</v>
      </c>
      <c r="B280" s="357" t="s">
        <v>144</v>
      </c>
      <c r="C280" s="358">
        <v>1030</v>
      </c>
      <c r="D280" s="359">
        <v>350.447248734</v>
      </c>
      <c r="E280" s="357" t="s">
        <v>714</v>
      </c>
      <c r="F280" s="357" t="s">
        <v>1075</v>
      </c>
      <c r="G280" s="357" t="s">
        <v>716</v>
      </c>
      <c r="H280" s="419" t="s">
        <v>48</v>
      </c>
      <c r="I280" s="419" t="s">
        <v>28</v>
      </c>
      <c r="J280" s="419" t="s">
        <v>58</v>
      </c>
      <c r="K280" s="425"/>
      <c r="L280" s="308">
        <v>4667035.02914999</v>
      </c>
      <c r="M280" s="308">
        <v>40430059.5094</v>
      </c>
      <c r="N280" s="210" t="s">
        <v>147</v>
      </c>
      <c r="O280" s="408" t="s">
        <v>169</v>
      </c>
      <c r="P280" s="374" t="s">
        <v>170</v>
      </c>
      <c r="Q280" s="391">
        <f t="shared" si="4"/>
        <v>1577.012619303</v>
      </c>
      <c r="R280" s="431"/>
      <c r="S280" s="389"/>
    </row>
    <row r="281" s="330" customFormat="1" customHeight="1" spans="1:19">
      <c r="A281" s="210" t="s">
        <v>137</v>
      </c>
      <c r="B281" s="357" t="s">
        <v>144</v>
      </c>
      <c r="C281" s="358">
        <v>1626</v>
      </c>
      <c r="D281" s="359">
        <v>158.552963078</v>
      </c>
      <c r="E281" s="357" t="s">
        <v>714</v>
      </c>
      <c r="F281" s="357" t="s">
        <v>1075</v>
      </c>
      <c r="G281" s="357" t="s">
        <v>716</v>
      </c>
      <c r="H281" s="419" t="s">
        <v>1101</v>
      </c>
      <c r="I281" s="419" t="s">
        <v>28</v>
      </c>
      <c r="J281" s="419" t="s">
        <v>58</v>
      </c>
      <c r="K281" s="425"/>
      <c r="L281" s="308">
        <v>4665697.91885999</v>
      </c>
      <c r="M281" s="308">
        <v>40434643.9209</v>
      </c>
      <c r="N281" s="210" t="s">
        <v>147</v>
      </c>
      <c r="O281" s="408" t="s">
        <v>169</v>
      </c>
      <c r="P281" s="374" t="s">
        <v>170</v>
      </c>
      <c r="Q281" s="391">
        <f t="shared" si="4"/>
        <v>713.488333851</v>
      </c>
      <c r="R281" s="408"/>
      <c r="S281" s="389"/>
    </row>
    <row r="282" s="330" customFormat="1" customHeight="1" spans="1:19">
      <c r="A282" s="210" t="s">
        <v>137</v>
      </c>
      <c r="B282" s="357" t="s">
        <v>144</v>
      </c>
      <c r="C282" s="358">
        <v>1516</v>
      </c>
      <c r="D282" s="359">
        <v>8.30327852079</v>
      </c>
      <c r="E282" s="357" t="s">
        <v>714</v>
      </c>
      <c r="F282" s="357" t="s">
        <v>1075</v>
      </c>
      <c r="G282" s="357" t="s">
        <v>716</v>
      </c>
      <c r="H282" s="419" t="s">
        <v>367</v>
      </c>
      <c r="I282" s="419" t="s">
        <v>28</v>
      </c>
      <c r="J282" s="419" t="s">
        <v>49</v>
      </c>
      <c r="K282" s="425"/>
      <c r="L282" s="308">
        <v>4666113.48979</v>
      </c>
      <c r="M282" s="308">
        <v>40430657.0041999</v>
      </c>
      <c r="N282" s="210" t="s">
        <v>147</v>
      </c>
      <c r="O282" s="408" t="s">
        <v>169</v>
      </c>
      <c r="P282" s="374" t="s">
        <v>170</v>
      </c>
      <c r="Q282" s="391">
        <f t="shared" si="4"/>
        <v>37.364753343555</v>
      </c>
      <c r="R282" s="431"/>
      <c r="S282" s="389"/>
    </row>
    <row r="283" s="330" customFormat="1" customHeight="1" spans="1:19">
      <c r="A283" s="210" t="s">
        <v>137</v>
      </c>
      <c r="B283" s="357" t="s">
        <v>144</v>
      </c>
      <c r="C283" s="358">
        <v>889</v>
      </c>
      <c r="D283" s="359">
        <v>1.69077547877</v>
      </c>
      <c r="E283" s="357" t="s">
        <v>714</v>
      </c>
      <c r="F283" s="357" t="s">
        <v>1075</v>
      </c>
      <c r="G283" s="357" t="s">
        <v>716</v>
      </c>
      <c r="H283" s="419" t="s">
        <v>1101</v>
      </c>
      <c r="I283" s="419" t="s">
        <v>28</v>
      </c>
      <c r="J283" s="419" t="s">
        <v>58</v>
      </c>
      <c r="K283" s="425"/>
      <c r="L283" s="308">
        <v>4667316.83086</v>
      </c>
      <c r="M283" s="308">
        <v>40429783.9645999</v>
      </c>
      <c r="N283" s="210" t="s">
        <v>147</v>
      </c>
      <c r="O283" s="408" t="s">
        <v>169</v>
      </c>
      <c r="P283" s="374" t="s">
        <v>170</v>
      </c>
      <c r="Q283" s="391">
        <f t="shared" si="4"/>
        <v>7.608489654465</v>
      </c>
      <c r="R283" s="431"/>
      <c r="S283" s="389"/>
    </row>
    <row r="284" s="330" customFormat="1" customHeight="1" spans="1:19">
      <c r="A284" s="210" t="s">
        <v>137</v>
      </c>
      <c r="B284" s="357" t="s">
        <v>144</v>
      </c>
      <c r="C284" s="358">
        <v>1074</v>
      </c>
      <c r="D284" s="359">
        <v>8.1964676688</v>
      </c>
      <c r="E284" s="357" t="s">
        <v>714</v>
      </c>
      <c r="F284" s="357" t="s">
        <v>1075</v>
      </c>
      <c r="G284" s="357" t="s">
        <v>716</v>
      </c>
      <c r="H284" s="419" t="s">
        <v>367</v>
      </c>
      <c r="I284" s="419" t="s">
        <v>28</v>
      </c>
      <c r="J284" s="419" t="s">
        <v>327</v>
      </c>
      <c r="K284" s="425"/>
      <c r="L284" s="308">
        <v>4666912.40727999</v>
      </c>
      <c r="M284" s="308">
        <v>40435346.1779</v>
      </c>
      <c r="N284" s="210" t="s">
        <v>147</v>
      </c>
      <c r="O284" s="408" t="s">
        <v>169</v>
      </c>
      <c r="P284" s="374" t="s">
        <v>170</v>
      </c>
      <c r="Q284" s="391">
        <f t="shared" si="4"/>
        <v>36.8841045096</v>
      </c>
      <c r="R284" s="431"/>
      <c r="S284" s="389"/>
    </row>
    <row r="285" s="330" customFormat="1" customHeight="1" spans="1:19">
      <c r="A285" s="210" t="s">
        <v>137</v>
      </c>
      <c r="B285" s="357" t="s">
        <v>144</v>
      </c>
      <c r="C285" s="358">
        <v>1108</v>
      </c>
      <c r="D285" s="359">
        <v>35.0911074739</v>
      </c>
      <c r="E285" s="357" t="s">
        <v>714</v>
      </c>
      <c r="F285" s="357" t="s">
        <v>1075</v>
      </c>
      <c r="G285" s="357" t="s">
        <v>716</v>
      </c>
      <c r="H285" s="419" t="s">
        <v>367</v>
      </c>
      <c r="I285" s="419" t="s">
        <v>28</v>
      </c>
      <c r="J285" s="419" t="s">
        <v>327</v>
      </c>
      <c r="K285" s="425"/>
      <c r="L285" s="308">
        <v>4666841.44630999</v>
      </c>
      <c r="M285" s="308">
        <v>40435233.2395</v>
      </c>
      <c r="N285" s="210" t="s">
        <v>147</v>
      </c>
      <c r="O285" s="408" t="s">
        <v>169</v>
      </c>
      <c r="P285" s="374" t="s">
        <v>170</v>
      </c>
      <c r="Q285" s="391">
        <f t="shared" si="4"/>
        <v>157.90998363255</v>
      </c>
      <c r="R285" s="431"/>
      <c r="S285" s="389"/>
    </row>
    <row r="286" s="330" customFormat="1" customHeight="1" spans="1:19">
      <c r="A286" s="210" t="s">
        <v>137</v>
      </c>
      <c r="B286" s="357" t="s">
        <v>144</v>
      </c>
      <c r="C286" s="358">
        <v>1230</v>
      </c>
      <c r="D286" s="359">
        <v>18.2449461888999</v>
      </c>
      <c r="E286" s="357" t="s">
        <v>714</v>
      </c>
      <c r="F286" s="357" t="s">
        <v>1075</v>
      </c>
      <c r="G286" s="357" t="s">
        <v>716</v>
      </c>
      <c r="H286" s="419" t="s">
        <v>1101</v>
      </c>
      <c r="I286" s="419" t="s">
        <v>28</v>
      </c>
      <c r="J286" s="419" t="s">
        <v>310</v>
      </c>
      <c r="K286" s="425"/>
      <c r="L286" s="308">
        <v>4666641.28094</v>
      </c>
      <c r="M286" s="308">
        <v>40428449.237</v>
      </c>
      <c r="N286" s="210" t="s">
        <v>147</v>
      </c>
      <c r="O286" s="408" t="s">
        <v>169</v>
      </c>
      <c r="P286" s="374" t="s">
        <v>170</v>
      </c>
      <c r="Q286" s="391">
        <f t="shared" si="4"/>
        <v>82.1022578500495</v>
      </c>
      <c r="R286" s="431"/>
      <c r="S286" s="389"/>
    </row>
    <row r="287" s="330" customFormat="1" customHeight="1" spans="1:19">
      <c r="A287" s="210" t="s">
        <v>137</v>
      </c>
      <c r="B287" s="357" t="s">
        <v>144</v>
      </c>
      <c r="C287" s="358">
        <v>1655</v>
      </c>
      <c r="D287" s="359">
        <v>20.4641797397999</v>
      </c>
      <c r="E287" s="357" t="s">
        <v>714</v>
      </c>
      <c r="F287" s="357" t="s">
        <v>1075</v>
      </c>
      <c r="G287" s="357" t="s">
        <v>716</v>
      </c>
      <c r="H287" s="419" t="s">
        <v>1101</v>
      </c>
      <c r="I287" s="419" t="s">
        <v>28</v>
      </c>
      <c r="J287" s="419" t="s">
        <v>58</v>
      </c>
      <c r="K287" s="425"/>
      <c r="L287" s="308">
        <v>4665499.77177</v>
      </c>
      <c r="M287" s="308">
        <v>40433026.2342</v>
      </c>
      <c r="N287" s="210" t="s">
        <v>147</v>
      </c>
      <c r="O287" s="408" t="s">
        <v>169</v>
      </c>
      <c r="P287" s="374" t="s">
        <v>170</v>
      </c>
      <c r="Q287" s="391">
        <f t="shared" si="4"/>
        <v>92.0888088290995</v>
      </c>
      <c r="R287" s="431"/>
      <c r="S287" s="389"/>
    </row>
    <row r="288" s="330" customFormat="1" customHeight="1" spans="1:19">
      <c r="A288" s="210" t="s">
        <v>137</v>
      </c>
      <c r="B288" s="357" t="s">
        <v>144</v>
      </c>
      <c r="C288" s="358">
        <v>1528</v>
      </c>
      <c r="D288" s="359">
        <v>10.5361963847</v>
      </c>
      <c r="E288" s="357" t="s">
        <v>714</v>
      </c>
      <c r="F288" s="357" t="s">
        <v>1075</v>
      </c>
      <c r="G288" s="357" t="s">
        <v>716</v>
      </c>
      <c r="H288" s="419" t="s">
        <v>367</v>
      </c>
      <c r="I288" s="419" t="s">
        <v>28</v>
      </c>
      <c r="J288" s="419" t="s">
        <v>49</v>
      </c>
      <c r="K288" s="425"/>
      <c r="L288" s="308">
        <v>4666072.72625999</v>
      </c>
      <c r="M288" s="308">
        <v>40431003.3193</v>
      </c>
      <c r="N288" s="210" t="s">
        <v>147</v>
      </c>
      <c r="O288" s="408" t="s">
        <v>169</v>
      </c>
      <c r="P288" s="374" t="s">
        <v>170</v>
      </c>
      <c r="Q288" s="391">
        <f t="shared" si="4"/>
        <v>47.41288373115</v>
      </c>
      <c r="R288" s="431"/>
      <c r="S288" s="389"/>
    </row>
    <row r="289" s="330" customFormat="1" customHeight="1" spans="1:19">
      <c r="A289" s="210" t="s">
        <v>137</v>
      </c>
      <c r="B289" s="357" t="s">
        <v>144</v>
      </c>
      <c r="C289" s="358">
        <v>1641</v>
      </c>
      <c r="D289" s="359">
        <v>26.1479133521</v>
      </c>
      <c r="E289" s="357" t="s">
        <v>714</v>
      </c>
      <c r="F289" s="357" t="s">
        <v>1075</v>
      </c>
      <c r="G289" s="357" t="s">
        <v>716</v>
      </c>
      <c r="H289" s="419" t="s">
        <v>1101</v>
      </c>
      <c r="I289" s="419" t="s">
        <v>28</v>
      </c>
      <c r="J289" s="419" t="s">
        <v>58</v>
      </c>
      <c r="K289" s="425"/>
      <c r="L289" s="308">
        <v>4665653.52385</v>
      </c>
      <c r="M289" s="308">
        <v>40432852.9953999</v>
      </c>
      <c r="N289" s="210" t="s">
        <v>147</v>
      </c>
      <c r="O289" s="408" t="s">
        <v>169</v>
      </c>
      <c r="P289" s="374" t="s">
        <v>170</v>
      </c>
      <c r="Q289" s="391">
        <f t="shared" si="4"/>
        <v>117.66561008445</v>
      </c>
      <c r="R289" s="431"/>
      <c r="S289" s="389"/>
    </row>
    <row r="290" s="330" customFormat="1" customHeight="1" spans="1:19">
      <c r="A290" s="210" t="s">
        <v>137</v>
      </c>
      <c r="B290" s="357" t="s">
        <v>144</v>
      </c>
      <c r="C290" s="358">
        <v>1732</v>
      </c>
      <c r="D290" s="359">
        <v>12.5197061755</v>
      </c>
      <c r="E290" s="357" t="s">
        <v>714</v>
      </c>
      <c r="F290" s="357" t="s">
        <v>1075</v>
      </c>
      <c r="G290" s="357" t="s">
        <v>716</v>
      </c>
      <c r="H290" s="419" t="s">
        <v>1101</v>
      </c>
      <c r="I290" s="419" t="s">
        <v>28</v>
      </c>
      <c r="J290" s="419" t="s">
        <v>58</v>
      </c>
      <c r="K290" s="425"/>
      <c r="L290" s="308">
        <v>4664779.49057</v>
      </c>
      <c r="M290" s="308">
        <v>40433751.8158</v>
      </c>
      <c r="N290" s="210" t="s">
        <v>147</v>
      </c>
      <c r="O290" s="408" t="s">
        <v>169</v>
      </c>
      <c r="P290" s="374" t="s">
        <v>170</v>
      </c>
      <c r="Q290" s="391">
        <f t="shared" si="4"/>
        <v>56.33867778975</v>
      </c>
      <c r="R290" s="408"/>
      <c r="S290" s="389"/>
    </row>
    <row r="291" s="330" customFormat="1" customHeight="1" spans="1:19">
      <c r="A291" s="210" t="s">
        <v>137</v>
      </c>
      <c r="B291" s="357" t="s">
        <v>144</v>
      </c>
      <c r="C291" s="358">
        <v>743</v>
      </c>
      <c r="D291" s="359">
        <v>12.6469938253999</v>
      </c>
      <c r="E291" s="357" t="s">
        <v>714</v>
      </c>
      <c r="F291" s="357" t="s">
        <v>1075</v>
      </c>
      <c r="G291" s="357" t="s">
        <v>716</v>
      </c>
      <c r="H291" s="419" t="s">
        <v>1101</v>
      </c>
      <c r="I291" s="419" t="s">
        <v>28</v>
      </c>
      <c r="J291" s="419" t="s">
        <v>58</v>
      </c>
      <c r="K291" s="425"/>
      <c r="L291" s="308">
        <v>4667526.55307</v>
      </c>
      <c r="M291" s="308">
        <v>40428731.1415</v>
      </c>
      <c r="N291" s="210" t="s">
        <v>147</v>
      </c>
      <c r="O291" s="408" t="s">
        <v>169</v>
      </c>
      <c r="P291" s="374" t="s">
        <v>170</v>
      </c>
      <c r="Q291" s="391">
        <f t="shared" si="4"/>
        <v>56.9114722142996</v>
      </c>
      <c r="R291" s="408"/>
      <c r="S291" s="389"/>
    </row>
    <row r="292" s="330" customFormat="1" customHeight="1" spans="1:19">
      <c r="A292" s="210" t="s">
        <v>137</v>
      </c>
      <c r="B292" s="357" t="s">
        <v>144</v>
      </c>
      <c r="C292" s="358">
        <v>1737</v>
      </c>
      <c r="D292" s="359">
        <v>7.4490624465</v>
      </c>
      <c r="E292" s="357" t="s">
        <v>714</v>
      </c>
      <c r="F292" s="357" t="s">
        <v>1075</v>
      </c>
      <c r="G292" s="357" t="s">
        <v>716</v>
      </c>
      <c r="H292" s="419" t="s">
        <v>48</v>
      </c>
      <c r="I292" s="419" t="s">
        <v>28</v>
      </c>
      <c r="J292" s="419" t="s">
        <v>58</v>
      </c>
      <c r="K292" s="425"/>
      <c r="L292" s="308">
        <v>40433750</v>
      </c>
      <c r="M292" s="308">
        <v>4664613</v>
      </c>
      <c r="N292" s="210" t="s">
        <v>147</v>
      </c>
      <c r="O292" s="408" t="s">
        <v>169</v>
      </c>
      <c r="P292" s="374" t="s">
        <v>170</v>
      </c>
      <c r="Q292" s="391">
        <f t="shared" si="4"/>
        <v>33.52078100925</v>
      </c>
      <c r="R292" s="408"/>
      <c r="S292" s="389"/>
    </row>
    <row r="293" s="330" customFormat="1" customHeight="1" spans="1:19">
      <c r="A293" s="210" t="s">
        <v>137</v>
      </c>
      <c r="B293" s="210" t="s">
        <v>276</v>
      </c>
      <c r="C293" s="211">
        <v>10</v>
      </c>
      <c r="D293" s="212">
        <v>62.0211586392</v>
      </c>
      <c r="E293" s="357" t="s">
        <v>714</v>
      </c>
      <c r="F293" s="357" t="s">
        <v>1075</v>
      </c>
      <c r="G293" s="357" t="s">
        <v>716</v>
      </c>
      <c r="H293" s="372" t="s">
        <v>92</v>
      </c>
      <c r="I293" s="419" t="s">
        <v>28</v>
      </c>
      <c r="J293" s="419" t="s">
        <v>310</v>
      </c>
      <c r="K293" s="425"/>
      <c r="L293" s="432">
        <v>4666636.3008</v>
      </c>
      <c r="M293" s="432">
        <v>40427321.7427999</v>
      </c>
      <c r="N293" s="210" t="s">
        <v>147</v>
      </c>
      <c r="O293" s="373" t="s">
        <v>13407</v>
      </c>
      <c r="P293" s="420" t="s">
        <v>13408</v>
      </c>
      <c r="Q293" s="391">
        <f t="shared" si="4"/>
        <v>279.0952138764</v>
      </c>
      <c r="R293" s="430"/>
      <c r="S293" s="389"/>
    </row>
    <row r="294" s="330" customFormat="1" customHeight="1" spans="1:19">
      <c r="A294" s="210" t="s">
        <v>137</v>
      </c>
      <c r="B294" s="210" t="s">
        <v>276</v>
      </c>
      <c r="C294" s="211">
        <v>1647</v>
      </c>
      <c r="D294" s="212">
        <v>36.3004773569999</v>
      </c>
      <c r="E294" s="357" t="s">
        <v>714</v>
      </c>
      <c r="F294" s="357" t="s">
        <v>1075</v>
      </c>
      <c r="G294" s="357" t="s">
        <v>716</v>
      </c>
      <c r="H294" s="372" t="s">
        <v>92</v>
      </c>
      <c r="I294" s="419" t="s">
        <v>28</v>
      </c>
      <c r="J294" s="419" t="s">
        <v>327</v>
      </c>
      <c r="K294" s="425"/>
      <c r="L294" s="432">
        <v>4660494.98321999</v>
      </c>
      <c r="M294" s="432">
        <v>40428839.0495</v>
      </c>
      <c r="N294" s="210" t="s">
        <v>147</v>
      </c>
      <c r="O294" s="373" t="s">
        <v>13407</v>
      </c>
      <c r="P294" s="420" t="s">
        <v>13408</v>
      </c>
      <c r="Q294" s="391">
        <f t="shared" si="4"/>
        <v>163.3521481065</v>
      </c>
      <c r="R294" s="431"/>
      <c r="S294" s="389"/>
    </row>
    <row r="295" s="330" customFormat="1" customHeight="1" spans="1:19">
      <c r="A295" s="210" t="s">
        <v>137</v>
      </c>
      <c r="B295" s="210" t="s">
        <v>276</v>
      </c>
      <c r="C295" s="211">
        <v>510</v>
      </c>
      <c r="D295" s="212">
        <v>239.071380979</v>
      </c>
      <c r="E295" s="357" t="s">
        <v>714</v>
      </c>
      <c r="F295" s="357" t="s">
        <v>1075</v>
      </c>
      <c r="G295" s="357" t="s">
        <v>716</v>
      </c>
      <c r="H295" s="372" t="s">
        <v>92</v>
      </c>
      <c r="I295" s="419" t="s">
        <v>28</v>
      </c>
      <c r="J295" s="419" t="s">
        <v>310</v>
      </c>
      <c r="K295" s="425"/>
      <c r="L295" s="432">
        <v>4664883.72867</v>
      </c>
      <c r="M295" s="432">
        <v>40426241.3215</v>
      </c>
      <c r="N295" s="210" t="s">
        <v>147</v>
      </c>
      <c r="O295" s="373" t="s">
        <v>13407</v>
      </c>
      <c r="P295" s="420" t="s">
        <v>13408</v>
      </c>
      <c r="Q295" s="391">
        <f t="shared" si="4"/>
        <v>1075.8212144055</v>
      </c>
      <c r="R295" s="431"/>
      <c r="S295" s="389"/>
    </row>
    <row r="296" s="330" customFormat="1" customHeight="1" spans="1:19">
      <c r="A296" s="210" t="s">
        <v>137</v>
      </c>
      <c r="B296" s="210" t="s">
        <v>276</v>
      </c>
      <c r="C296" s="211">
        <v>1654</v>
      </c>
      <c r="D296" s="212">
        <v>5.52751287199</v>
      </c>
      <c r="E296" s="357" t="s">
        <v>714</v>
      </c>
      <c r="F296" s="357" t="s">
        <v>1075</v>
      </c>
      <c r="G296" s="357" t="s">
        <v>716</v>
      </c>
      <c r="H296" s="372" t="s">
        <v>92</v>
      </c>
      <c r="I296" s="419" t="s">
        <v>28</v>
      </c>
      <c r="J296" s="419" t="s">
        <v>310</v>
      </c>
      <c r="K296" s="425"/>
      <c r="L296" s="432">
        <v>4660421.22224999</v>
      </c>
      <c r="M296" s="432">
        <v>40427808.7625</v>
      </c>
      <c r="N296" s="210" t="s">
        <v>147</v>
      </c>
      <c r="O296" s="373" t="s">
        <v>13407</v>
      </c>
      <c r="P296" s="420" t="s">
        <v>13408</v>
      </c>
      <c r="Q296" s="391">
        <f t="shared" si="4"/>
        <v>24.873807923955</v>
      </c>
      <c r="R296" s="431"/>
      <c r="S296" s="389"/>
    </row>
    <row r="297" s="330" customFormat="1" customHeight="1" spans="1:19">
      <c r="A297" s="210" t="s">
        <v>137</v>
      </c>
      <c r="B297" s="210" t="s">
        <v>276</v>
      </c>
      <c r="C297" s="211">
        <v>1651</v>
      </c>
      <c r="D297" s="212">
        <v>8.6639708895</v>
      </c>
      <c r="E297" s="357" t="s">
        <v>714</v>
      </c>
      <c r="F297" s="357" t="s">
        <v>1075</v>
      </c>
      <c r="G297" s="357" t="s">
        <v>716</v>
      </c>
      <c r="H297" s="372" t="s">
        <v>92</v>
      </c>
      <c r="I297" s="419" t="s">
        <v>28</v>
      </c>
      <c r="J297" s="419" t="s">
        <v>327</v>
      </c>
      <c r="K297" s="425"/>
      <c r="L297" s="432">
        <v>4660446.94144</v>
      </c>
      <c r="M297" s="432">
        <v>40428724.982</v>
      </c>
      <c r="N297" s="210" t="s">
        <v>147</v>
      </c>
      <c r="O297" s="373" t="s">
        <v>13407</v>
      </c>
      <c r="P297" s="420" t="s">
        <v>13408</v>
      </c>
      <c r="Q297" s="391">
        <f t="shared" si="4"/>
        <v>38.98786900275</v>
      </c>
      <c r="R297" s="431"/>
      <c r="S297" s="389"/>
    </row>
    <row r="298" s="330" customFormat="1" customHeight="1" spans="1:19">
      <c r="A298" s="210" t="s">
        <v>137</v>
      </c>
      <c r="B298" s="210" t="s">
        <v>276</v>
      </c>
      <c r="C298" s="211">
        <v>139</v>
      </c>
      <c r="D298" s="212">
        <v>11.5517876142</v>
      </c>
      <c r="E298" s="357" t="s">
        <v>714</v>
      </c>
      <c r="F298" s="357" t="s">
        <v>1075</v>
      </c>
      <c r="G298" s="357" t="s">
        <v>716</v>
      </c>
      <c r="H298" s="372" t="s">
        <v>92</v>
      </c>
      <c r="I298" s="419" t="s">
        <v>28</v>
      </c>
      <c r="J298" s="419" t="s">
        <v>310</v>
      </c>
      <c r="K298" s="425"/>
      <c r="L298" s="432">
        <v>4665633.64458</v>
      </c>
      <c r="M298" s="432">
        <v>40426297.7066999</v>
      </c>
      <c r="N298" s="210" t="s">
        <v>147</v>
      </c>
      <c r="O298" s="373" t="s">
        <v>13407</v>
      </c>
      <c r="P298" s="420" t="s">
        <v>13408</v>
      </c>
      <c r="Q298" s="391">
        <f t="shared" si="4"/>
        <v>51.9830442639</v>
      </c>
      <c r="R298" s="431"/>
      <c r="S298" s="389"/>
    </row>
    <row r="299" s="330" customFormat="1" customHeight="1" spans="1:19">
      <c r="A299" s="210" t="s">
        <v>137</v>
      </c>
      <c r="B299" s="210" t="s">
        <v>276</v>
      </c>
      <c r="C299" s="211">
        <v>48</v>
      </c>
      <c r="D299" s="212">
        <v>6.31024716707</v>
      </c>
      <c r="E299" s="357" t="s">
        <v>714</v>
      </c>
      <c r="F299" s="357" t="s">
        <v>1075</v>
      </c>
      <c r="G299" s="357" t="s">
        <v>716</v>
      </c>
      <c r="H299" s="372" t="s">
        <v>92</v>
      </c>
      <c r="I299" s="419" t="s">
        <v>28</v>
      </c>
      <c r="J299" s="419" t="s">
        <v>58</v>
      </c>
      <c r="K299" s="425"/>
      <c r="L299" s="432">
        <v>4666038.79389999</v>
      </c>
      <c r="M299" s="432">
        <v>40427634.8248</v>
      </c>
      <c r="N299" s="210" t="s">
        <v>147</v>
      </c>
      <c r="O299" s="373" t="s">
        <v>13407</v>
      </c>
      <c r="P299" s="420" t="s">
        <v>13408</v>
      </c>
      <c r="Q299" s="391">
        <f t="shared" si="4"/>
        <v>28.396112251815</v>
      </c>
      <c r="R299" s="431"/>
      <c r="S299" s="389"/>
    </row>
    <row r="300" s="330" customFormat="1" customHeight="1" spans="1:19">
      <c r="A300" s="210" t="s">
        <v>137</v>
      </c>
      <c r="B300" s="210" t="s">
        <v>276</v>
      </c>
      <c r="C300" s="211">
        <v>513</v>
      </c>
      <c r="D300" s="212">
        <v>582.566907167999</v>
      </c>
      <c r="E300" s="357" t="s">
        <v>714</v>
      </c>
      <c r="F300" s="357" t="s">
        <v>1075</v>
      </c>
      <c r="G300" s="357" t="s">
        <v>716</v>
      </c>
      <c r="H300" s="372" t="s">
        <v>92</v>
      </c>
      <c r="I300" s="419" t="s">
        <v>28</v>
      </c>
      <c r="J300" s="419" t="s">
        <v>310</v>
      </c>
      <c r="K300" s="425"/>
      <c r="L300" s="432">
        <v>4664839.36594999</v>
      </c>
      <c r="M300" s="432">
        <v>40425341.4138</v>
      </c>
      <c r="N300" s="210" t="s">
        <v>147</v>
      </c>
      <c r="O300" s="373" t="s">
        <v>13407</v>
      </c>
      <c r="P300" s="420" t="s">
        <v>13408</v>
      </c>
      <c r="Q300" s="391">
        <f t="shared" si="4"/>
        <v>2621.551082256</v>
      </c>
      <c r="R300" s="431"/>
      <c r="S300" s="389"/>
    </row>
    <row r="301" s="330" customFormat="1" customHeight="1" spans="1:19">
      <c r="A301" s="210" t="s">
        <v>137</v>
      </c>
      <c r="B301" s="210" t="s">
        <v>276</v>
      </c>
      <c r="C301" s="211">
        <v>18</v>
      </c>
      <c r="D301" s="212">
        <v>67.05</v>
      </c>
      <c r="E301" s="357" t="s">
        <v>714</v>
      </c>
      <c r="F301" s="357" t="s">
        <v>1075</v>
      </c>
      <c r="G301" s="357" t="s">
        <v>716</v>
      </c>
      <c r="H301" s="372" t="s">
        <v>92</v>
      </c>
      <c r="I301" s="419" t="s">
        <v>28</v>
      </c>
      <c r="J301" s="419" t="s">
        <v>58</v>
      </c>
      <c r="K301" s="433"/>
      <c r="L301" s="432">
        <v>4666420.26709</v>
      </c>
      <c r="M301" s="432">
        <v>40428164.3226</v>
      </c>
      <c r="N301" s="210" t="s">
        <v>147</v>
      </c>
      <c r="O301" s="373" t="s">
        <v>13407</v>
      </c>
      <c r="P301" s="420" t="s">
        <v>13408</v>
      </c>
      <c r="Q301" s="391">
        <f t="shared" si="4"/>
        <v>301.725</v>
      </c>
      <c r="R301" s="431"/>
      <c r="S301" s="389"/>
    </row>
    <row r="302" s="330" customFormat="1" customHeight="1" spans="1:19">
      <c r="A302" s="210" t="s">
        <v>137</v>
      </c>
      <c r="B302" s="210" t="s">
        <v>276</v>
      </c>
      <c r="C302" s="211">
        <v>13</v>
      </c>
      <c r="D302" s="212">
        <v>16.7242921548</v>
      </c>
      <c r="E302" s="357" t="s">
        <v>714</v>
      </c>
      <c r="F302" s="357" t="s">
        <v>1075</v>
      </c>
      <c r="G302" s="357" t="s">
        <v>716</v>
      </c>
      <c r="H302" s="372" t="s">
        <v>92</v>
      </c>
      <c r="I302" s="419" t="s">
        <v>28</v>
      </c>
      <c r="J302" s="419" t="s">
        <v>310</v>
      </c>
      <c r="K302" s="433"/>
      <c r="L302" s="432">
        <v>4666573.54576999</v>
      </c>
      <c r="M302" s="432">
        <v>40427298.3497999</v>
      </c>
      <c r="N302" s="210" t="s">
        <v>147</v>
      </c>
      <c r="O302" s="373" t="s">
        <v>11310</v>
      </c>
      <c r="P302" s="420" t="s">
        <v>13409</v>
      </c>
      <c r="Q302" s="391">
        <f t="shared" si="4"/>
        <v>75.2593146966</v>
      </c>
      <c r="R302" s="434"/>
      <c r="S302" s="389"/>
    </row>
    <row r="303" s="330" customFormat="1" customHeight="1" spans="1:19">
      <c r="A303" s="210" t="s">
        <v>137</v>
      </c>
      <c r="B303" s="210" t="s">
        <v>276</v>
      </c>
      <c r="C303" s="211">
        <v>422</v>
      </c>
      <c r="D303" s="212">
        <v>30.942468715</v>
      </c>
      <c r="E303" s="357" t="s">
        <v>714</v>
      </c>
      <c r="F303" s="357" t="s">
        <v>1075</v>
      </c>
      <c r="G303" s="357" t="s">
        <v>716</v>
      </c>
      <c r="H303" s="372" t="s">
        <v>92</v>
      </c>
      <c r="I303" s="419" t="s">
        <v>28</v>
      </c>
      <c r="J303" s="419" t="s">
        <v>58</v>
      </c>
      <c r="K303" s="433"/>
      <c r="L303" s="432">
        <v>4664977.05819999</v>
      </c>
      <c r="M303" s="432">
        <v>40427448.1481999</v>
      </c>
      <c r="N303" s="210" t="s">
        <v>147</v>
      </c>
      <c r="O303" s="373" t="s">
        <v>13407</v>
      </c>
      <c r="P303" s="420" t="s">
        <v>13408</v>
      </c>
      <c r="Q303" s="391">
        <f t="shared" si="4"/>
        <v>139.2411092175</v>
      </c>
      <c r="R303" s="431"/>
      <c r="S303" s="389"/>
    </row>
    <row r="304" s="330" customFormat="1" customHeight="1" spans="1:19">
      <c r="A304" s="210" t="s">
        <v>137</v>
      </c>
      <c r="B304" s="210" t="s">
        <v>276</v>
      </c>
      <c r="C304" s="211">
        <v>1412</v>
      </c>
      <c r="D304" s="212">
        <v>30.6126408119</v>
      </c>
      <c r="E304" s="357" t="s">
        <v>714</v>
      </c>
      <c r="F304" s="357" t="s">
        <v>1075</v>
      </c>
      <c r="G304" s="357" t="s">
        <v>716</v>
      </c>
      <c r="H304" s="372" t="s">
        <v>92</v>
      </c>
      <c r="I304" s="419" t="s">
        <v>28</v>
      </c>
      <c r="J304" s="419" t="s">
        <v>310</v>
      </c>
      <c r="K304" s="433"/>
      <c r="L304" s="432">
        <v>4662698.88028</v>
      </c>
      <c r="M304" s="432">
        <v>40429134.5917</v>
      </c>
      <c r="N304" s="210" t="s">
        <v>147</v>
      </c>
      <c r="O304" s="373" t="s">
        <v>13407</v>
      </c>
      <c r="P304" s="420" t="s">
        <v>13408</v>
      </c>
      <c r="Q304" s="391">
        <f t="shared" si="4"/>
        <v>137.75688365355</v>
      </c>
      <c r="R304" s="431"/>
      <c r="S304" s="389"/>
    </row>
    <row r="305" s="330" customFormat="1" customHeight="1" spans="1:19">
      <c r="A305" s="210" t="s">
        <v>137</v>
      </c>
      <c r="B305" s="210" t="s">
        <v>276</v>
      </c>
      <c r="C305" s="211">
        <v>353</v>
      </c>
      <c r="D305" s="212">
        <v>44.4998648071</v>
      </c>
      <c r="E305" s="357" t="s">
        <v>714</v>
      </c>
      <c r="F305" s="357" t="s">
        <v>1075</v>
      </c>
      <c r="G305" s="357" t="s">
        <v>716</v>
      </c>
      <c r="H305" s="372" t="s">
        <v>92</v>
      </c>
      <c r="I305" s="419" t="s">
        <v>28</v>
      </c>
      <c r="J305" s="419" t="s">
        <v>58</v>
      </c>
      <c r="K305" s="433"/>
      <c r="L305" s="432">
        <v>4665123.86374999</v>
      </c>
      <c r="M305" s="432">
        <v>40427281.8018999</v>
      </c>
      <c r="N305" s="210" t="s">
        <v>147</v>
      </c>
      <c r="O305" s="373" t="s">
        <v>13407</v>
      </c>
      <c r="P305" s="420" t="s">
        <v>13408</v>
      </c>
      <c r="Q305" s="391">
        <f t="shared" si="4"/>
        <v>200.24939163195</v>
      </c>
      <c r="R305" s="431"/>
      <c r="S305" s="389"/>
    </row>
    <row r="306" s="330" customFormat="1" customHeight="1" spans="1:19">
      <c r="A306" s="210" t="s">
        <v>137</v>
      </c>
      <c r="B306" s="210" t="s">
        <v>276</v>
      </c>
      <c r="C306" s="211">
        <v>1475</v>
      </c>
      <c r="D306" s="212">
        <v>44.9423214161</v>
      </c>
      <c r="E306" s="357" t="s">
        <v>714</v>
      </c>
      <c r="F306" s="357" t="s">
        <v>1075</v>
      </c>
      <c r="G306" s="357" t="s">
        <v>716</v>
      </c>
      <c r="H306" s="372" t="s">
        <v>92</v>
      </c>
      <c r="I306" s="419" t="s">
        <v>28</v>
      </c>
      <c r="J306" s="419" t="s">
        <v>310</v>
      </c>
      <c r="K306" s="433"/>
      <c r="L306" s="432">
        <v>4662387.49521</v>
      </c>
      <c r="M306" s="432">
        <v>40429349.9246999</v>
      </c>
      <c r="N306" s="210" t="s">
        <v>147</v>
      </c>
      <c r="O306" s="373" t="s">
        <v>13407</v>
      </c>
      <c r="P306" s="420" t="s">
        <v>13408</v>
      </c>
      <c r="Q306" s="391">
        <f t="shared" si="4"/>
        <v>202.24044637245</v>
      </c>
      <c r="R306" s="431"/>
      <c r="S306" s="389"/>
    </row>
    <row r="307" s="330" customFormat="1" customHeight="1" spans="1:19">
      <c r="A307" s="210" t="s">
        <v>137</v>
      </c>
      <c r="B307" s="210" t="s">
        <v>276</v>
      </c>
      <c r="C307" s="211">
        <v>1655</v>
      </c>
      <c r="D307" s="212">
        <v>39.7944570768</v>
      </c>
      <c r="E307" s="357" t="s">
        <v>714</v>
      </c>
      <c r="F307" s="357" t="s">
        <v>1075</v>
      </c>
      <c r="G307" s="357" t="s">
        <v>716</v>
      </c>
      <c r="H307" s="372" t="s">
        <v>92</v>
      </c>
      <c r="I307" s="419" t="s">
        <v>28</v>
      </c>
      <c r="J307" s="419" t="s">
        <v>327</v>
      </c>
      <c r="K307" s="433"/>
      <c r="L307" s="432">
        <v>4660408.66261</v>
      </c>
      <c r="M307" s="432">
        <v>40428868.2581</v>
      </c>
      <c r="N307" s="210" t="s">
        <v>147</v>
      </c>
      <c r="O307" s="373" t="s">
        <v>13407</v>
      </c>
      <c r="P307" s="420" t="s">
        <v>13408</v>
      </c>
      <c r="Q307" s="391">
        <f t="shared" si="4"/>
        <v>179.0750568456</v>
      </c>
      <c r="R307" s="431"/>
      <c r="S307" s="389"/>
    </row>
    <row r="308" s="330" customFormat="1" customHeight="1" spans="1:19">
      <c r="A308" s="210" t="s">
        <v>137</v>
      </c>
      <c r="B308" s="210" t="s">
        <v>276</v>
      </c>
      <c r="C308" s="211">
        <v>326</v>
      </c>
      <c r="D308" s="212">
        <v>18.5357366393</v>
      </c>
      <c r="E308" s="357" t="s">
        <v>714</v>
      </c>
      <c r="F308" s="357" t="s">
        <v>1075</v>
      </c>
      <c r="G308" s="357" t="s">
        <v>716</v>
      </c>
      <c r="H308" s="372" t="s">
        <v>92</v>
      </c>
      <c r="I308" s="419" t="s">
        <v>28</v>
      </c>
      <c r="J308" s="419" t="s">
        <v>327</v>
      </c>
      <c r="K308" s="433"/>
      <c r="L308" s="432">
        <v>4665164.15522</v>
      </c>
      <c r="M308" s="432">
        <v>40426431.4187999</v>
      </c>
      <c r="N308" s="210" t="s">
        <v>147</v>
      </c>
      <c r="O308" s="373" t="s">
        <v>13407</v>
      </c>
      <c r="P308" s="420" t="s">
        <v>13408</v>
      </c>
      <c r="Q308" s="391">
        <f t="shared" si="4"/>
        <v>83.41081487685</v>
      </c>
      <c r="R308" s="431"/>
      <c r="S308" s="389"/>
    </row>
    <row r="309" s="330" customFormat="1" customHeight="1" spans="1:19">
      <c r="A309" s="210" t="s">
        <v>137</v>
      </c>
      <c r="B309" s="210" t="s">
        <v>276</v>
      </c>
      <c r="C309" s="211">
        <v>29</v>
      </c>
      <c r="D309" s="212">
        <v>63.457253502</v>
      </c>
      <c r="E309" s="357" t="s">
        <v>714</v>
      </c>
      <c r="F309" s="357" t="s">
        <v>1075</v>
      </c>
      <c r="G309" s="357" t="s">
        <v>716</v>
      </c>
      <c r="H309" s="372" t="s">
        <v>92</v>
      </c>
      <c r="I309" s="419" t="s">
        <v>28</v>
      </c>
      <c r="J309" s="419" t="s">
        <v>58</v>
      </c>
      <c r="K309" s="433"/>
      <c r="L309" s="432">
        <v>4666217.75232</v>
      </c>
      <c r="M309" s="432">
        <v>40428313.0886</v>
      </c>
      <c r="N309" s="210" t="s">
        <v>147</v>
      </c>
      <c r="O309" s="373" t="s">
        <v>13410</v>
      </c>
      <c r="P309" s="420" t="s">
        <v>13411</v>
      </c>
      <c r="Q309" s="391">
        <f t="shared" si="4"/>
        <v>285.557640759</v>
      </c>
      <c r="R309" s="431"/>
      <c r="S309" s="389"/>
    </row>
    <row r="310" s="330" customFormat="1" customHeight="1" spans="1:19">
      <c r="A310" s="210" t="s">
        <v>137</v>
      </c>
      <c r="B310" s="210" t="s">
        <v>276</v>
      </c>
      <c r="C310" s="211">
        <v>15</v>
      </c>
      <c r="D310" s="212">
        <v>0.83436511487</v>
      </c>
      <c r="E310" s="357" t="s">
        <v>714</v>
      </c>
      <c r="F310" s="357" t="s">
        <v>1075</v>
      </c>
      <c r="G310" s="357" t="s">
        <v>716</v>
      </c>
      <c r="H310" s="372" t="s">
        <v>92</v>
      </c>
      <c r="I310" s="419" t="s">
        <v>28</v>
      </c>
      <c r="J310" s="419" t="s">
        <v>327</v>
      </c>
      <c r="K310" s="433"/>
      <c r="L310" s="432">
        <v>4666549.06372999</v>
      </c>
      <c r="M310" s="432">
        <v>40428720.9064</v>
      </c>
      <c r="N310" s="210" t="s">
        <v>147</v>
      </c>
      <c r="O310" s="373" t="s">
        <v>13407</v>
      </c>
      <c r="P310" s="420" t="s">
        <v>13408</v>
      </c>
      <c r="Q310" s="391">
        <f t="shared" si="4"/>
        <v>3.754643016915</v>
      </c>
      <c r="R310" s="431"/>
      <c r="S310" s="389"/>
    </row>
    <row r="311" s="330" customFormat="1" customHeight="1" spans="1:19">
      <c r="A311" s="210" t="s">
        <v>137</v>
      </c>
      <c r="B311" s="210" t="s">
        <v>276</v>
      </c>
      <c r="C311" s="211">
        <v>20</v>
      </c>
      <c r="D311" s="212">
        <v>10.4129611089999</v>
      </c>
      <c r="E311" s="357" t="s">
        <v>714</v>
      </c>
      <c r="F311" s="357" t="s">
        <v>1075</v>
      </c>
      <c r="G311" s="357" t="s">
        <v>716</v>
      </c>
      <c r="H311" s="372" t="s">
        <v>92</v>
      </c>
      <c r="I311" s="419" t="s">
        <v>28</v>
      </c>
      <c r="J311" s="419" t="s">
        <v>327</v>
      </c>
      <c r="K311" s="433"/>
      <c r="L311" s="432">
        <v>4666378.73995</v>
      </c>
      <c r="M311" s="432">
        <v>40428610.1758999</v>
      </c>
      <c r="N311" s="210" t="s">
        <v>147</v>
      </c>
      <c r="O311" s="373" t="s">
        <v>11310</v>
      </c>
      <c r="P311" s="420" t="s">
        <v>13409</v>
      </c>
      <c r="Q311" s="391">
        <f t="shared" si="4"/>
        <v>46.8583249904995</v>
      </c>
      <c r="R311" s="431"/>
      <c r="S311" s="389"/>
    </row>
    <row r="312" s="330" customFormat="1" customHeight="1" spans="1:19">
      <c r="A312" s="210" t="s">
        <v>137</v>
      </c>
      <c r="B312" s="210" t="s">
        <v>276</v>
      </c>
      <c r="C312" s="211">
        <v>1659</v>
      </c>
      <c r="D312" s="212">
        <v>9.8198420865</v>
      </c>
      <c r="E312" s="357" t="s">
        <v>714</v>
      </c>
      <c r="F312" s="357" t="s">
        <v>1075</v>
      </c>
      <c r="G312" s="357" t="s">
        <v>716</v>
      </c>
      <c r="H312" s="372" t="s">
        <v>92</v>
      </c>
      <c r="I312" s="419" t="s">
        <v>28</v>
      </c>
      <c r="J312" s="419" t="s">
        <v>327</v>
      </c>
      <c r="K312" s="433"/>
      <c r="L312" s="432">
        <v>4660326.10123</v>
      </c>
      <c r="M312" s="432">
        <v>40428726.4544999</v>
      </c>
      <c r="N312" s="210" t="s">
        <v>147</v>
      </c>
      <c r="O312" s="373" t="s">
        <v>11310</v>
      </c>
      <c r="P312" s="420" t="s">
        <v>13409</v>
      </c>
      <c r="Q312" s="391">
        <f t="shared" si="4"/>
        <v>44.18928938925</v>
      </c>
      <c r="R312" s="431"/>
      <c r="S312" s="389"/>
    </row>
    <row r="313" s="330" customFormat="1" customHeight="1" spans="1:19">
      <c r="A313" s="210" t="s">
        <v>137</v>
      </c>
      <c r="B313" s="210" t="s">
        <v>276</v>
      </c>
      <c r="C313" s="211">
        <v>248</v>
      </c>
      <c r="D313" s="212">
        <v>50.7303155072999</v>
      </c>
      <c r="E313" s="357" t="s">
        <v>714</v>
      </c>
      <c r="F313" s="357" t="s">
        <v>1075</v>
      </c>
      <c r="G313" s="357" t="s">
        <v>716</v>
      </c>
      <c r="H313" s="372" t="s">
        <v>92</v>
      </c>
      <c r="I313" s="419" t="s">
        <v>28</v>
      </c>
      <c r="J313" s="419" t="s">
        <v>29</v>
      </c>
      <c r="K313" s="433"/>
      <c r="L313" s="432">
        <v>4665304.49825999</v>
      </c>
      <c r="M313" s="432">
        <v>40425775.9298999</v>
      </c>
      <c r="N313" s="210" t="s">
        <v>147</v>
      </c>
      <c r="O313" s="373" t="s">
        <v>11310</v>
      </c>
      <c r="P313" s="420" t="s">
        <v>13409</v>
      </c>
      <c r="Q313" s="391">
        <f t="shared" si="4"/>
        <v>228.28641978285</v>
      </c>
      <c r="R313" s="431"/>
      <c r="S313" s="389"/>
    </row>
    <row r="314" s="330" customFormat="1" customHeight="1" spans="1:19">
      <c r="A314" s="210" t="s">
        <v>137</v>
      </c>
      <c r="B314" s="210" t="s">
        <v>276</v>
      </c>
      <c r="C314" s="211">
        <v>1535</v>
      </c>
      <c r="D314" s="212">
        <v>22.348846855</v>
      </c>
      <c r="E314" s="357" t="s">
        <v>714</v>
      </c>
      <c r="F314" s="357" t="s">
        <v>1075</v>
      </c>
      <c r="G314" s="357" t="s">
        <v>716</v>
      </c>
      <c r="H314" s="372" t="s">
        <v>92</v>
      </c>
      <c r="I314" s="419" t="s">
        <v>28</v>
      </c>
      <c r="J314" s="419" t="s">
        <v>58</v>
      </c>
      <c r="K314" s="433"/>
      <c r="L314" s="432">
        <v>4661974.21358</v>
      </c>
      <c r="M314" s="432">
        <v>40427105.2492</v>
      </c>
      <c r="N314" s="210" t="s">
        <v>147</v>
      </c>
      <c r="O314" s="373" t="s">
        <v>11310</v>
      </c>
      <c r="P314" s="420" t="s">
        <v>13409</v>
      </c>
      <c r="Q314" s="391">
        <f t="shared" si="4"/>
        <v>100.5698108475</v>
      </c>
      <c r="R314" s="431"/>
      <c r="S314" s="389"/>
    </row>
    <row r="315" s="330" customFormat="1" customHeight="1" spans="1:19">
      <c r="A315" s="210" t="s">
        <v>137</v>
      </c>
      <c r="B315" s="210" t="s">
        <v>276</v>
      </c>
      <c r="C315" s="211">
        <v>125</v>
      </c>
      <c r="D315" s="212">
        <v>78.3033875219999</v>
      </c>
      <c r="E315" s="357" t="s">
        <v>714</v>
      </c>
      <c r="F315" s="357" t="s">
        <v>1075</v>
      </c>
      <c r="G315" s="357" t="s">
        <v>716</v>
      </c>
      <c r="H315" s="372" t="s">
        <v>92</v>
      </c>
      <c r="I315" s="419" t="s">
        <v>28</v>
      </c>
      <c r="J315" s="419" t="s">
        <v>327</v>
      </c>
      <c r="K315" s="433"/>
      <c r="L315" s="432">
        <v>4665703.35159</v>
      </c>
      <c r="M315" s="432">
        <v>40426519.2607</v>
      </c>
      <c r="N315" s="210" t="s">
        <v>147</v>
      </c>
      <c r="O315" s="373" t="s">
        <v>11310</v>
      </c>
      <c r="P315" s="420" t="s">
        <v>13409</v>
      </c>
      <c r="Q315" s="391">
        <f t="shared" si="4"/>
        <v>352.365243849</v>
      </c>
      <c r="R315" s="431"/>
      <c r="S315" s="389"/>
    </row>
    <row r="316" s="330" customFormat="1" customHeight="1" spans="1:19">
      <c r="A316" s="210" t="s">
        <v>137</v>
      </c>
      <c r="B316" s="210" t="s">
        <v>276</v>
      </c>
      <c r="C316" s="211">
        <v>71</v>
      </c>
      <c r="D316" s="212">
        <v>40.5122110983</v>
      </c>
      <c r="E316" s="357" t="s">
        <v>714</v>
      </c>
      <c r="F316" s="357" t="s">
        <v>1075</v>
      </c>
      <c r="G316" s="357" t="s">
        <v>716</v>
      </c>
      <c r="H316" s="372" t="s">
        <v>92</v>
      </c>
      <c r="I316" s="419" t="s">
        <v>28</v>
      </c>
      <c r="J316" s="419" t="s">
        <v>58</v>
      </c>
      <c r="K316" s="433"/>
      <c r="L316" s="432">
        <v>4665942.98285999</v>
      </c>
      <c r="M316" s="432">
        <v>40427429.0694999</v>
      </c>
      <c r="N316" s="210" t="s">
        <v>147</v>
      </c>
      <c r="O316" s="373" t="s">
        <v>11310</v>
      </c>
      <c r="P316" s="420" t="s">
        <v>13409</v>
      </c>
      <c r="Q316" s="391">
        <f t="shared" si="4"/>
        <v>182.30494994235</v>
      </c>
      <c r="R316" s="431"/>
      <c r="S316" s="389"/>
    </row>
    <row r="317" s="330" customFormat="1" customHeight="1" spans="1:19">
      <c r="A317" s="210" t="s">
        <v>137</v>
      </c>
      <c r="B317" s="210" t="s">
        <v>276</v>
      </c>
      <c r="C317" s="211">
        <v>325</v>
      </c>
      <c r="D317" s="212">
        <v>14.4863708267</v>
      </c>
      <c r="E317" s="357" t="s">
        <v>714</v>
      </c>
      <c r="F317" s="357" t="s">
        <v>1075</v>
      </c>
      <c r="G317" s="357" t="s">
        <v>716</v>
      </c>
      <c r="H317" s="372" t="s">
        <v>92</v>
      </c>
      <c r="I317" s="419" t="s">
        <v>28</v>
      </c>
      <c r="J317" s="419" t="s">
        <v>327</v>
      </c>
      <c r="K317" s="433"/>
      <c r="L317" s="432">
        <v>4665182.75191</v>
      </c>
      <c r="M317" s="432">
        <v>40425250.1612</v>
      </c>
      <c r="N317" s="210" t="s">
        <v>147</v>
      </c>
      <c r="O317" s="373" t="s">
        <v>11310</v>
      </c>
      <c r="P317" s="420" t="s">
        <v>13409</v>
      </c>
      <c r="Q317" s="391">
        <f t="shared" si="4"/>
        <v>65.18866872015</v>
      </c>
      <c r="R317" s="431"/>
      <c r="S317" s="389"/>
    </row>
    <row r="318" s="330" customFormat="1" customHeight="1" spans="1:19">
      <c r="A318" s="210" t="s">
        <v>137</v>
      </c>
      <c r="B318" s="210" t="s">
        <v>276</v>
      </c>
      <c r="C318" s="211">
        <v>574</v>
      </c>
      <c r="D318" s="212">
        <v>29.9742258747</v>
      </c>
      <c r="E318" s="357" t="s">
        <v>714</v>
      </c>
      <c r="F318" s="357" t="s">
        <v>1075</v>
      </c>
      <c r="G318" s="357" t="s">
        <v>716</v>
      </c>
      <c r="H318" s="372" t="s">
        <v>92</v>
      </c>
      <c r="I318" s="419" t="s">
        <v>28</v>
      </c>
      <c r="J318" s="419" t="s">
        <v>310</v>
      </c>
      <c r="K318" s="433"/>
      <c r="L318" s="432">
        <v>4664774.54272999</v>
      </c>
      <c r="M318" s="432">
        <v>40424492.4345</v>
      </c>
      <c r="N318" s="210" t="s">
        <v>147</v>
      </c>
      <c r="O318" s="373" t="s">
        <v>11310</v>
      </c>
      <c r="P318" s="420" t="s">
        <v>13409</v>
      </c>
      <c r="Q318" s="391">
        <f t="shared" si="4"/>
        <v>134.88401643615</v>
      </c>
      <c r="R318" s="431"/>
      <c r="S318" s="389"/>
    </row>
    <row r="319" s="330" customFormat="1" customHeight="1" spans="1:19">
      <c r="A319" s="210" t="s">
        <v>137</v>
      </c>
      <c r="B319" s="210" t="s">
        <v>276</v>
      </c>
      <c r="C319" s="211">
        <v>959</v>
      </c>
      <c r="D319" s="212">
        <v>8.55363140052</v>
      </c>
      <c r="E319" s="357" t="s">
        <v>714</v>
      </c>
      <c r="F319" s="357" t="s">
        <v>1075</v>
      </c>
      <c r="G319" s="357" t="s">
        <v>716</v>
      </c>
      <c r="H319" s="372" t="s">
        <v>92</v>
      </c>
      <c r="I319" s="419" t="s">
        <v>28</v>
      </c>
      <c r="J319" s="419" t="s">
        <v>327</v>
      </c>
      <c r="K319" s="433"/>
      <c r="L319" s="432">
        <v>4663930.108</v>
      </c>
      <c r="M319" s="432">
        <v>40426327.7168999</v>
      </c>
      <c r="N319" s="210" t="s">
        <v>147</v>
      </c>
      <c r="O319" s="373" t="s">
        <v>11310</v>
      </c>
      <c r="P319" s="420" t="s">
        <v>13409</v>
      </c>
      <c r="Q319" s="391">
        <f t="shared" si="4"/>
        <v>38.49134130234</v>
      </c>
      <c r="R319" s="431"/>
      <c r="S319" s="389"/>
    </row>
    <row r="320" s="330" customFormat="1" customHeight="1" spans="1:19">
      <c r="A320" s="210" t="s">
        <v>137</v>
      </c>
      <c r="B320" s="210" t="s">
        <v>276</v>
      </c>
      <c r="C320" s="211">
        <v>442</v>
      </c>
      <c r="D320" s="212">
        <v>13.9550439443</v>
      </c>
      <c r="E320" s="357" t="s">
        <v>714</v>
      </c>
      <c r="F320" s="357" t="s">
        <v>1075</v>
      </c>
      <c r="G320" s="357" t="s">
        <v>716</v>
      </c>
      <c r="H320" s="372" t="s">
        <v>92</v>
      </c>
      <c r="I320" s="419" t="s">
        <v>28</v>
      </c>
      <c r="J320" s="419" t="s">
        <v>327</v>
      </c>
      <c r="K320" s="433"/>
      <c r="L320" s="432">
        <v>4664983.11175</v>
      </c>
      <c r="M320" s="432">
        <v>40426038.8372</v>
      </c>
      <c r="N320" s="210" t="s">
        <v>147</v>
      </c>
      <c r="O320" s="373" t="s">
        <v>11310</v>
      </c>
      <c r="P320" s="420" t="s">
        <v>13409</v>
      </c>
      <c r="Q320" s="391">
        <f t="shared" si="4"/>
        <v>62.79769774935</v>
      </c>
      <c r="R320" s="431"/>
      <c r="S320" s="389"/>
    </row>
    <row r="321" s="330" customFormat="1" customHeight="1" spans="1:19">
      <c r="A321" s="210" t="s">
        <v>137</v>
      </c>
      <c r="B321" s="210" t="s">
        <v>276</v>
      </c>
      <c r="C321" s="211">
        <v>1377</v>
      </c>
      <c r="D321" s="212">
        <v>23.3751494237</v>
      </c>
      <c r="E321" s="357" t="s">
        <v>714</v>
      </c>
      <c r="F321" s="357" t="s">
        <v>1075</v>
      </c>
      <c r="G321" s="357" t="s">
        <v>716</v>
      </c>
      <c r="H321" s="372" t="s">
        <v>92</v>
      </c>
      <c r="I321" s="419" t="s">
        <v>28</v>
      </c>
      <c r="J321" s="419" t="s">
        <v>310</v>
      </c>
      <c r="K321" s="433"/>
      <c r="L321" s="432">
        <v>4662858.30075</v>
      </c>
      <c r="M321" s="432">
        <v>40429432.4234</v>
      </c>
      <c r="N321" s="210" t="s">
        <v>147</v>
      </c>
      <c r="O321" s="408" t="s">
        <v>169</v>
      </c>
      <c r="P321" s="374" t="s">
        <v>170</v>
      </c>
      <c r="Q321" s="391">
        <f t="shared" si="4"/>
        <v>105.18817240665</v>
      </c>
      <c r="R321" s="431"/>
      <c r="S321" s="389"/>
    </row>
    <row r="322" s="330" customFormat="1" customHeight="1" spans="1:19">
      <c r="A322" s="210" t="s">
        <v>137</v>
      </c>
      <c r="B322" s="210" t="s">
        <v>276</v>
      </c>
      <c r="C322" s="211">
        <v>1580</v>
      </c>
      <c r="D322" s="212">
        <v>41.3383896989</v>
      </c>
      <c r="E322" s="357" t="s">
        <v>714</v>
      </c>
      <c r="F322" s="357" t="s">
        <v>1075</v>
      </c>
      <c r="G322" s="357" t="s">
        <v>716</v>
      </c>
      <c r="H322" s="372" t="s">
        <v>92</v>
      </c>
      <c r="I322" s="419" t="s">
        <v>28</v>
      </c>
      <c r="J322" s="419" t="s">
        <v>310</v>
      </c>
      <c r="K322" s="433"/>
      <c r="L322" s="432">
        <v>4661604.26953</v>
      </c>
      <c r="M322" s="432">
        <v>40429054.6133</v>
      </c>
      <c r="N322" s="210" t="s">
        <v>147</v>
      </c>
      <c r="O322" s="373" t="s">
        <v>13410</v>
      </c>
      <c r="P322" s="420" t="s">
        <v>13411</v>
      </c>
      <c r="Q322" s="391">
        <f t="shared" si="4"/>
        <v>186.02275364505</v>
      </c>
      <c r="R322" s="431"/>
      <c r="S322" s="389"/>
    </row>
    <row r="323" s="330" customFormat="1" customHeight="1" spans="1:19">
      <c r="A323" s="210" t="s">
        <v>137</v>
      </c>
      <c r="B323" s="210" t="s">
        <v>276</v>
      </c>
      <c r="C323" s="211">
        <v>1515</v>
      </c>
      <c r="D323" s="212">
        <v>94.4295156047</v>
      </c>
      <c r="E323" s="357" t="s">
        <v>714</v>
      </c>
      <c r="F323" s="357" t="s">
        <v>1075</v>
      </c>
      <c r="G323" s="357" t="s">
        <v>716</v>
      </c>
      <c r="H323" s="372" t="s">
        <v>92</v>
      </c>
      <c r="I323" s="419" t="s">
        <v>28</v>
      </c>
      <c r="J323" s="419" t="s">
        <v>310</v>
      </c>
      <c r="K323" s="433"/>
      <c r="L323" s="432">
        <v>4662123.41359</v>
      </c>
      <c r="M323" s="432">
        <v>40429364.314</v>
      </c>
      <c r="N323" s="210" t="s">
        <v>147</v>
      </c>
      <c r="O323" s="373" t="s">
        <v>11310</v>
      </c>
      <c r="P323" s="420" t="s">
        <v>13409</v>
      </c>
      <c r="Q323" s="391">
        <f t="shared" si="4"/>
        <v>424.93282022115</v>
      </c>
      <c r="R323" s="431"/>
      <c r="S323" s="389"/>
    </row>
    <row r="324" s="330" customFormat="1" customHeight="1" spans="1:19">
      <c r="A324" s="210" t="s">
        <v>137</v>
      </c>
      <c r="B324" s="210" t="s">
        <v>276</v>
      </c>
      <c r="C324" s="211">
        <v>657</v>
      </c>
      <c r="D324" s="212">
        <v>233.301022203999</v>
      </c>
      <c r="E324" s="357" t="s">
        <v>714</v>
      </c>
      <c r="F324" s="357" t="s">
        <v>1075</v>
      </c>
      <c r="G324" s="357" t="s">
        <v>716</v>
      </c>
      <c r="H324" s="372" t="s">
        <v>92</v>
      </c>
      <c r="I324" s="419" t="s">
        <v>28</v>
      </c>
      <c r="J324" s="419" t="s">
        <v>327</v>
      </c>
      <c r="K324" s="433"/>
      <c r="L324" s="432">
        <v>4664536.67435999</v>
      </c>
      <c r="M324" s="432">
        <v>40426672.4542</v>
      </c>
      <c r="N324" s="210" t="s">
        <v>147</v>
      </c>
      <c r="O324" s="373" t="s">
        <v>11310</v>
      </c>
      <c r="P324" s="420" t="s">
        <v>13409</v>
      </c>
      <c r="Q324" s="391">
        <f t="shared" si="4"/>
        <v>1049.854599918</v>
      </c>
      <c r="R324" s="431"/>
      <c r="S324" s="389"/>
    </row>
    <row r="325" s="330" customFormat="1" customHeight="1" spans="1:19">
      <c r="A325" s="210" t="s">
        <v>137</v>
      </c>
      <c r="B325" s="210" t="s">
        <v>276</v>
      </c>
      <c r="C325" s="211">
        <v>147</v>
      </c>
      <c r="D325" s="212">
        <v>102.448128146</v>
      </c>
      <c r="E325" s="357" t="s">
        <v>714</v>
      </c>
      <c r="F325" s="357" t="s">
        <v>1075</v>
      </c>
      <c r="G325" s="357" t="s">
        <v>716</v>
      </c>
      <c r="H325" s="372" t="s">
        <v>92</v>
      </c>
      <c r="I325" s="419" t="s">
        <v>28</v>
      </c>
      <c r="J325" s="419" t="s">
        <v>58</v>
      </c>
      <c r="K325" s="433"/>
      <c r="L325" s="432">
        <v>4665604.09066</v>
      </c>
      <c r="M325" s="432">
        <v>40427547.5249999</v>
      </c>
      <c r="N325" s="210" t="s">
        <v>147</v>
      </c>
      <c r="O325" s="373" t="s">
        <v>11310</v>
      </c>
      <c r="P325" s="420" t="s">
        <v>13409</v>
      </c>
      <c r="Q325" s="391">
        <f t="shared" si="4"/>
        <v>461.016576657</v>
      </c>
      <c r="R325" s="431"/>
      <c r="S325" s="389"/>
    </row>
    <row r="326" s="330" customFormat="1" customHeight="1" spans="1:19">
      <c r="A326" s="210" t="s">
        <v>137</v>
      </c>
      <c r="B326" s="210" t="s">
        <v>276</v>
      </c>
      <c r="C326" s="211">
        <v>333</v>
      </c>
      <c r="D326" s="212">
        <v>311.869687187</v>
      </c>
      <c r="E326" s="357" t="s">
        <v>714</v>
      </c>
      <c r="F326" s="357" t="s">
        <v>1075</v>
      </c>
      <c r="G326" s="357" t="s">
        <v>716</v>
      </c>
      <c r="H326" s="372" t="s">
        <v>92</v>
      </c>
      <c r="I326" s="419" t="s">
        <v>28</v>
      </c>
      <c r="J326" s="419" t="s">
        <v>327</v>
      </c>
      <c r="K326" s="433"/>
      <c r="L326" s="432">
        <v>4665132.61115999</v>
      </c>
      <c r="M326" s="432">
        <v>40427847.2428999</v>
      </c>
      <c r="N326" s="210" t="s">
        <v>147</v>
      </c>
      <c r="O326" s="408" t="s">
        <v>169</v>
      </c>
      <c r="P326" s="374" t="s">
        <v>170</v>
      </c>
      <c r="Q326" s="391">
        <f t="shared" si="4"/>
        <v>1403.4135923415</v>
      </c>
      <c r="R326" s="431"/>
      <c r="S326" s="389"/>
    </row>
    <row r="327" s="330" customFormat="1" customHeight="1" spans="1:19">
      <c r="A327" s="210" t="s">
        <v>137</v>
      </c>
      <c r="B327" s="210" t="s">
        <v>276</v>
      </c>
      <c r="C327" s="211">
        <v>1532</v>
      </c>
      <c r="D327" s="212">
        <v>16.4435681886</v>
      </c>
      <c r="E327" s="357" t="s">
        <v>714</v>
      </c>
      <c r="F327" s="357" t="s">
        <v>1075</v>
      </c>
      <c r="G327" s="357" t="s">
        <v>716</v>
      </c>
      <c r="H327" s="372" t="s">
        <v>92</v>
      </c>
      <c r="I327" s="419" t="s">
        <v>28</v>
      </c>
      <c r="J327" s="419" t="s">
        <v>58</v>
      </c>
      <c r="K327" s="433"/>
      <c r="L327" s="432">
        <v>4662000.15323999</v>
      </c>
      <c r="M327" s="432">
        <v>40426982.4733</v>
      </c>
      <c r="N327" s="210" t="s">
        <v>147</v>
      </c>
      <c r="O327" s="373" t="s">
        <v>11310</v>
      </c>
      <c r="P327" s="420" t="s">
        <v>13409</v>
      </c>
      <c r="Q327" s="391">
        <f t="shared" si="4"/>
        <v>73.9960568487</v>
      </c>
      <c r="R327" s="431"/>
      <c r="S327" s="389"/>
    </row>
    <row r="328" s="330" customFormat="1" customHeight="1" spans="1:19">
      <c r="A328" s="210" t="s">
        <v>137</v>
      </c>
      <c r="B328" s="210" t="s">
        <v>276</v>
      </c>
      <c r="C328" s="211">
        <v>1602</v>
      </c>
      <c r="D328" s="212">
        <v>44.2246</v>
      </c>
      <c r="E328" s="357" t="s">
        <v>714</v>
      </c>
      <c r="F328" s="357" t="s">
        <v>1075</v>
      </c>
      <c r="G328" s="357" t="s">
        <v>716</v>
      </c>
      <c r="H328" s="372" t="s">
        <v>92</v>
      </c>
      <c r="I328" s="419" t="s">
        <v>28</v>
      </c>
      <c r="J328" s="419" t="s">
        <v>58</v>
      </c>
      <c r="K328" s="433"/>
      <c r="L328" s="432">
        <v>4661316.49744</v>
      </c>
      <c r="M328" s="432">
        <v>40428966.1687</v>
      </c>
      <c r="N328" s="210" t="s">
        <v>147</v>
      </c>
      <c r="O328" s="373" t="s">
        <v>11310</v>
      </c>
      <c r="P328" s="420" t="s">
        <v>13409</v>
      </c>
      <c r="Q328" s="391">
        <f t="shared" si="4"/>
        <v>199.0107</v>
      </c>
      <c r="R328" s="431"/>
      <c r="S328" s="389"/>
    </row>
    <row r="329" s="330" customFormat="1" customHeight="1" spans="1:19">
      <c r="A329" s="210" t="s">
        <v>137</v>
      </c>
      <c r="B329" s="210" t="s">
        <v>276</v>
      </c>
      <c r="C329" s="211">
        <v>324</v>
      </c>
      <c r="D329" s="212">
        <v>479.328253342999</v>
      </c>
      <c r="E329" s="357" t="s">
        <v>714</v>
      </c>
      <c r="F329" s="357" t="s">
        <v>1075</v>
      </c>
      <c r="G329" s="357" t="s">
        <v>716</v>
      </c>
      <c r="H329" s="372" t="s">
        <v>92</v>
      </c>
      <c r="I329" s="419" t="s">
        <v>28</v>
      </c>
      <c r="J329" s="419" t="s">
        <v>310</v>
      </c>
      <c r="K329" s="433"/>
      <c r="L329" s="432">
        <v>4665250.47518999</v>
      </c>
      <c r="M329" s="432">
        <v>40426090.7189</v>
      </c>
      <c r="N329" s="210" t="s">
        <v>147</v>
      </c>
      <c r="O329" s="373" t="s">
        <v>11310</v>
      </c>
      <c r="P329" s="420" t="s">
        <v>13409</v>
      </c>
      <c r="Q329" s="391">
        <f t="shared" si="4"/>
        <v>2156.9771400435</v>
      </c>
      <c r="R329" s="431"/>
      <c r="S329" s="389"/>
    </row>
    <row r="330" s="330" customFormat="1" customHeight="1" spans="1:19">
      <c r="A330" s="210" t="s">
        <v>137</v>
      </c>
      <c r="B330" s="210" t="s">
        <v>276</v>
      </c>
      <c r="C330" s="211">
        <v>1177</v>
      </c>
      <c r="D330" s="212">
        <v>15.023211855</v>
      </c>
      <c r="E330" s="357" t="s">
        <v>714</v>
      </c>
      <c r="F330" s="357" t="s">
        <v>1075</v>
      </c>
      <c r="G330" s="357" t="s">
        <v>716</v>
      </c>
      <c r="H330" s="372" t="s">
        <v>92</v>
      </c>
      <c r="I330" s="419" t="s">
        <v>28</v>
      </c>
      <c r="J330" s="419" t="s">
        <v>327</v>
      </c>
      <c r="K330" s="433"/>
      <c r="L330" s="432">
        <v>4663459.50091999</v>
      </c>
      <c r="M330" s="432">
        <v>40429659.3729</v>
      </c>
      <c r="N330" s="210" t="s">
        <v>147</v>
      </c>
      <c r="O330" s="408" t="s">
        <v>169</v>
      </c>
      <c r="P330" s="374" t="s">
        <v>170</v>
      </c>
      <c r="Q330" s="391">
        <f t="shared" si="4"/>
        <v>67.6044533475</v>
      </c>
      <c r="R330" s="431"/>
      <c r="S330" s="389"/>
    </row>
    <row r="331" s="330" customFormat="1" customHeight="1" spans="1:19">
      <c r="A331" s="210" t="s">
        <v>137</v>
      </c>
      <c r="B331" s="210" t="s">
        <v>276</v>
      </c>
      <c r="C331" s="211">
        <v>62</v>
      </c>
      <c r="D331" s="212">
        <v>1.10860611093</v>
      </c>
      <c r="E331" s="357" t="s">
        <v>714</v>
      </c>
      <c r="F331" s="357" t="s">
        <v>1075</v>
      </c>
      <c r="G331" s="357" t="s">
        <v>716</v>
      </c>
      <c r="H331" s="372" t="s">
        <v>92</v>
      </c>
      <c r="I331" s="419" t="s">
        <v>28</v>
      </c>
      <c r="J331" s="419" t="s">
        <v>58</v>
      </c>
      <c r="K331" s="433"/>
      <c r="L331" s="432">
        <v>4665976.27926</v>
      </c>
      <c r="M331" s="432">
        <v>40430201.8668</v>
      </c>
      <c r="N331" s="210" t="s">
        <v>147</v>
      </c>
      <c r="O331" s="408" t="s">
        <v>169</v>
      </c>
      <c r="P331" s="374" t="s">
        <v>170</v>
      </c>
      <c r="Q331" s="391">
        <f t="shared" si="4"/>
        <v>4.988727499185</v>
      </c>
      <c r="R331" s="431"/>
      <c r="S331" s="389"/>
    </row>
    <row r="332" s="330" customFormat="1" customHeight="1" spans="1:19">
      <c r="A332" s="210" t="s">
        <v>137</v>
      </c>
      <c r="B332" s="210" t="s">
        <v>276</v>
      </c>
      <c r="C332" s="211">
        <v>1310</v>
      </c>
      <c r="D332" s="212">
        <v>16.4153663863999</v>
      </c>
      <c r="E332" s="357" t="s">
        <v>714</v>
      </c>
      <c r="F332" s="357" t="s">
        <v>1075</v>
      </c>
      <c r="G332" s="357" t="s">
        <v>716</v>
      </c>
      <c r="H332" s="372" t="s">
        <v>92</v>
      </c>
      <c r="I332" s="419" t="s">
        <v>28</v>
      </c>
      <c r="J332" s="419" t="s">
        <v>327</v>
      </c>
      <c r="K332" s="433"/>
      <c r="L332" s="432">
        <v>4663096.8223</v>
      </c>
      <c r="M332" s="432">
        <v>40429777.7637</v>
      </c>
      <c r="N332" s="210" t="s">
        <v>147</v>
      </c>
      <c r="O332" s="408" t="s">
        <v>169</v>
      </c>
      <c r="P332" s="374" t="s">
        <v>170</v>
      </c>
      <c r="Q332" s="391">
        <f t="shared" si="4"/>
        <v>73.8691487387996</v>
      </c>
      <c r="R332" s="435"/>
      <c r="S332" s="389"/>
    </row>
    <row r="333" s="330" customFormat="1" customHeight="1" spans="1:19">
      <c r="A333" s="210" t="s">
        <v>137</v>
      </c>
      <c r="B333" s="210" t="s">
        <v>276</v>
      </c>
      <c r="C333" s="211">
        <v>51</v>
      </c>
      <c r="D333" s="212">
        <v>38.4030412564</v>
      </c>
      <c r="E333" s="357" t="s">
        <v>714</v>
      </c>
      <c r="F333" s="357" t="s">
        <v>1075</v>
      </c>
      <c r="G333" s="357" t="s">
        <v>716</v>
      </c>
      <c r="H333" s="372" t="s">
        <v>92</v>
      </c>
      <c r="I333" s="419" t="s">
        <v>28</v>
      </c>
      <c r="J333" s="419" t="s">
        <v>327</v>
      </c>
      <c r="K333" s="433"/>
      <c r="L333" s="432">
        <v>4666004.39362999</v>
      </c>
      <c r="M333" s="432">
        <v>40426942.5807999</v>
      </c>
      <c r="N333" s="210" t="s">
        <v>147</v>
      </c>
      <c r="O333" s="408" t="s">
        <v>169</v>
      </c>
      <c r="P333" s="374" t="s">
        <v>170</v>
      </c>
      <c r="Q333" s="391">
        <f t="shared" ref="Q333:Q396" si="5">D333*4.5</f>
        <v>172.8136856538</v>
      </c>
      <c r="R333" s="435"/>
      <c r="S333" s="389"/>
    </row>
    <row r="334" s="330" customFormat="1" customHeight="1" spans="1:19">
      <c r="A334" s="210" t="s">
        <v>137</v>
      </c>
      <c r="B334" s="210" t="s">
        <v>276</v>
      </c>
      <c r="C334" s="211">
        <v>117</v>
      </c>
      <c r="D334" s="212">
        <v>16.0726079436</v>
      </c>
      <c r="E334" s="357" t="s">
        <v>714</v>
      </c>
      <c r="F334" s="357" t="s">
        <v>1075</v>
      </c>
      <c r="G334" s="357" t="s">
        <v>716</v>
      </c>
      <c r="H334" s="372" t="s">
        <v>92</v>
      </c>
      <c r="I334" s="419" t="s">
        <v>28</v>
      </c>
      <c r="J334" s="419" t="s">
        <v>327</v>
      </c>
      <c r="K334" s="433"/>
      <c r="L334" s="432">
        <v>4665666.90402999</v>
      </c>
      <c r="M334" s="432">
        <v>40426971.4246999</v>
      </c>
      <c r="N334" s="210" t="s">
        <v>147</v>
      </c>
      <c r="O334" s="408" t="s">
        <v>169</v>
      </c>
      <c r="P334" s="374" t="s">
        <v>170</v>
      </c>
      <c r="Q334" s="391">
        <f t="shared" si="5"/>
        <v>72.3267357462</v>
      </c>
      <c r="R334" s="435"/>
      <c r="S334" s="389"/>
    </row>
    <row r="335" s="330" customFormat="1" customHeight="1" spans="1:19">
      <c r="A335" s="210" t="s">
        <v>137</v>
      </c>
      <c r="B335" s="210" t="s">
        <v>276</v>
      </c>
      <c r="C335" s="211">
        <v>1248</v>
      </c>
      <c r="D335" s="212">
        <v>79.5687060605999</v>
      </c>
      <c r="E335" s="357" t="s">
        <v>714</v>
      </c>
      <c r="F335" s="357" t="s">
        <v>1075</v>
      </c>
      <c r="G335" s="357" t="s">
        <v>716</v>
      </c>
      <c r="H335" s="372" t="s">
        <v>92</v>
      </c>
      <c r="I335" s="419" t="s">
        <v>28</v>
      </c>
      <c r="J335" s="419" t="s">
        <v>310</v>
      </c>
      <c r="K335" s="433"/>
      <c r="L335" s="432">
        <v>4663292.50272999</v>
      </c>
      <c r="M335" s="432">
        <v>40430006.0988999</v>
      </c>
      <c r="N335" s="210" t="s">
        <v>147</v>
      </c>
      <c r="O335" s="408" t="s">
        <v>169</v>
      </c>
      <c r="P335" s="374" t="s">
        <v>170</v>
      </c>
      <c r="Q335" s="391">
        <f t="shared" si="5"/>
        <v>358.0591772727</v>
      </c>
      <c r="R335" s="435"/>
      <c r="S335" s="389"/>
    </row>
    <row r="336" s="330" customFormat="1" customHeight="1" spans="1:19">
      <c r="A336" s="210" t="s">
        <v>137</v>
      </c>
      <c r="B336" s="210" t="s">
        <v>276</v>
      </c>
      <c r="C336" s="211">
        <v>113</v>
      </c>
      <c r="D336" s="212">
        <v>11.2409981909999</v>
      </c>
      <c r="E336" s="357" t="s">
        <v>714</v>
      </c>
      <c r="F336" s="357" t="s">
        <v>1075</v>
      </c>
      <c r="G336" s="357" t="s">
        <v>716</v>
      </c>
      <c r="H336" s="372" t="s">
        <v>92</v>
      </c>
      <c r="I336" s="419" t="s">
        <v>28</v>
      </c>
      <c r="J336" s="419" t="s">
        <v>29</v>
      </c>
      <c r="K336" s="433"/>
      <c r="L336" s="432">
        <v>4665713.28629999</v>
      </c>
      <c r="M336" s="432">
        <v>40426742.6635999</v>
      </c>
      <c r="N336" s="210" t="s">
        <v>147</v>
      </c>
      <c r="O336" s="408" t="s">
        <v>169</v>
      </c>
      <c r="P336" s="374" t="s">
        <v>170</v>
      </c>
      <c r="Q336" s="391">
        <f t="shared" si="5"/>
        <v>50.5844918594996</v>
      </c>
      <c r="R336" s="435"/>
      <c r="S336" s="389"/>
    </row>
    <row r="337" s="330" customFormat="1" customHeight="1" spans="1:19">
      <c r="A337" s="210" t="s">
        <v>137</v>
      </c>
      <c r="B337" s="210" t="s">
        <v>276</v>
      </c>
      <c r="C337" s="211">
        <v>307</v>
      </c>
      <c r="D337" s="212">
        <v>15.8122018316999</v>
      </c>
      <c r="E337" s="357" t="s">
        <v>714</v>
      </c>
      <c r="F337" s="357" t="s">
        <v>1075</v>
      </c>
      <c r="G337" s="357" t="s">
        <v>716</v>
      </c>
      <c r="H337" s="372" t="s">
        <v>92</v>
      </c>
      <c r="I337" s="419" t="s">
        <v>28</v>
      </c>
      <c r="J337" s="419" t="s">
        <v>58</v>
      </c>
      <c r="K337" s="433"/>
      <c r="L337" s="432">
        <v>4665224.13222</v>
      </c>
      <c r="M337" s="432">
        <v>40427373.5132</v>
      </c>
      <c r="N337" s="210" t="s">
        <v>147</v>
      </c>
      <c r="O337" s="408" t="s">
        <v>169</v>
      </c>
      <c r="P337" s="374" t="s">
        <v>170</v>
      </c>
      <c r="Q337" s="391">
        <f t="shared" si="5"/>
        <v>71.1549082426496</v>
      </c>
      <c r="R337" s="431"/>
      <c r="S337" s="389"/>
    </row>
    <row r="338" s="330" customFormat="1" customHeight="1" spans="1:19">
      <c r="A338" s="210" t="s">
        <v>137</v>
      </c>
      <c r="B338" s="210" t="s">
        <v>276</v>
      </c>
      <c r="C338" s="211">
        <v>96</v>
      </c>
      <c r="D338" s="212">
        <v>79.4475277593</v>
      </c>
      <c r="E338" s="357" t="s">
        <v>714</v>
      </c>
      <c r="F338" s="357" t="s">
        <v>1075</v>
      </c>
      <c r="G338" s="357" t="s">
        <v>716</v>
      </c>
      <c r="H338" s="372" t="s">
        <v>92</v>
      </c>
      <c r="I338" s="419" t="s">
        <v>28</v>
      </c>
      <c r="J338" s="419" t="s">
        <v>58</v>
      </c>
      <c r="K338" s="433"/>
      <c r="L338" s="432">
        <v>4665780.17093999</v>
      </c>
      <c r="M338" s="432">
        <v>40427121.7472999</v>
      </c>
      <c r="N338" s="210" t="s">
        <v>147</v>
      </c>
      <c r="O338" s="408" t="s">
        <v>169</v>
      </c>
      <c r="P338" s="374" t="s">
        <v>170</v>
      </c>
      <c r="Q338" s="391">
        <f t="shared" si="5"/>
        <v>357.51387491685</v>
      </c>
      <c r="R338" s="431"/>
      <c r="S338" s="389"/>
    </row>
    <row r="339" s="330" customFormat="1" customHeight="1" spans="1:19">
      <c r="A339" s="210" t="s">
        <v>137</v>
      </c>
      <c r="B339" s="210" t="s">
        <v>276</v>
      </c>
      <c r="C339" s="211">
        <v>54</v>
      </c>
      <c r="D339" s="212">
        <v>3.7735524318</v>
      </c>
      <c r="E339" s="357" t="s">
        <v>714</v>
      </c>
      <c r="F339" s="357" t="s">
        <v>1075</v>
      </c>
      <c r="G339" s="357" t="s">
        <v>716</v>
      </c>
      <c r="H339" s="372" t="s">
        <v>92</v>
      </c>
      <c r="I339" s="419" t="s">
        <v>28</v>
      </c>
      <c r="J339" s="419" t="s">
        <v>327</v>
      </c>
      <c r="K339" s="433"/>
      <c r="L339" s="432">
        <v>4666007.74703</v>
      </c>
      <c r="M339" s="432">
        <v>40427070.9852999</v>
      </c>
      <c r="N339" s="210" t="s">
        <v>147</v>
      </c>
      <c r="O339" s="408" t="s">
        <v>169</v>
      </c>
      <c r="P339" s="374" t="s">
        <v>170</v>
      </c>
      <c r="Q339" s="391">
        <f t="shared" si="5"/>
        <v>16.9809859431</v>
      </c>
      <c r="R339" s="431"/>
      <c r="S339" s="389"/>
    </row>
    <row r="340" s="330" customFormat="1" customHeight="1" spans="1:19">
      <c r="A340" s="210" t="s">
        <v>137</v>
      </c>
      <c r="B340" s="210" t="s">
        <v>276</v>
      </c>
      <c r="C340" s="211">
        <v>289</v>
      </c>
      <c r="D340" s="212">
        <v>10.5321296545</v>
      </c>
      <c r="E340" s="357" t="s">
        <v>714</v>
      </c>
      <c r="F340" s="357" t="s">
        <v>1075</v>
      </c>
      <c r="G340" s="357" t="s">
        <v>716</v>
      </c>
      <c r="H340" s="372" t="s">
        <v>92</v>
      </c>
      <c r="I340" s="419" t="s">
        <v>28</v>
      </c>
      <c r="J340" s="419" t="s">
        <v>327</v>
      </c>
      <c r="K340" s="433"/>
      <c r="L340" s="432">
        <v>4665260.31359</v>
      </c>
      <c r="M340" s="432">
        <v>40426211.0267999</v>
      </c>
      <c r="N340" s="210" t="s">
        <v>147</v>
      </c>
      <c r="O340" s="408" t="s">
        <v>169</v>
      </c>
      <c r="P340" s="374" t="s">
        <v>170</v>
      </c>
      <c r="Q340" s="391">
        <f t="shared" si="5"/>
        <v>47.39458344525</v>
      </c>
      <c r="R340" s="435"/>
      <c r="S340" s="389"/>
    </row>
    <row r="341" s="330" customFormat="1" customHeight="1" spans="1:19">
      <c r="A341" s="210" t="s">
        <v>137</v>
      </c>
      <c r="B341" s="210" t="s">
        <v>276</v>
      </c>
      <c r="C341" s="211">
        <v>1635</v>
      </c>
      <c r="D341" s="212">
        <v>81.8645165565</v>
      </c>
      <c r="E341" s="357" t="s">
        <v>714</v>
      </c>
      <c r="F341" s="357" t="s">
        <v>1075</v>
      </c>
      <c r="G341" s="357" t="s">
        <v>716</v>
      </c>
      <c r="H341" s="372" t="s">
        <v>92</v>
      </c>
      <c r="I341" s="419" t="s">
        <v>28</v>
      </c>
      <c r="J341" s="419" t="s">
        <v>327</v>
      </c>
      <c r="K341" s="433"/>
      <c r="L341" s="432">
        <v>4660774.03636</v>
      </c>
      <c r="M341" s="432">
        <v>40428789.4293999</v>
      </c>
      <c r="N341" s="210" t="s">
        <v>147</v>
      </c>
      <c r="O341" s="408" t="s">
        <v>13403</v>
      </c>
      <c r="P341" s="374" t="s">
        <v>13404</v>
      </c>
      <c r="Q341" s="391">
        <f t="shared" si="5"/>
        <v>368.39032450425</v>
      </c>
      <c r="R341" s="435"/>
      <c r="S341" s="389"/>
    </row>
    <row r="342" s="330" customFormat="1" customHeight="1" spans="1:19">
      <c r="A342" s="210" t="s">
        <v>137</v>
      </c>
      <c r="B342" s="210" t="s">
        <v>276</v>
      </c>
      <c r="C342" s="211">
        <v>1204</v>
      </c>
      <c r="D342" s="212">
        <v>13.877532362</v>
      </c>
      <c r="E342" s="357" t="s">
        <v>714</v>
      </c>
      <c r="F342" s="357" t="s">
        <v>1075</v>
      </c>
      <c r="G342" s="357" t="s">
        <v>716</v>
      </c>
      <c r="H342" s="372" t="s">
        <v>92</v>
      </c>
      <c r="I342" s="419" t="s">
        <v>28</v>
      </c>
      <c r="J342" s="419" t="s">
        <v>327</v>
      </c>
      <c r="K342" s="433"/>
      <c r="L342" s="432">
        <v>4663406.91287</v>
      </c>
      <c r="M342" s="432">
        <v>40429850.1107999</v>
      </c>
      <c r="N342" s="210" t="s">
        <v>147</v>
      </c>
      <c r="O342" s="373" t="s">
        <v>11310</v>
      </c>
      <c r="P342" s="420" t="s">
        <v>13409</v>
      </c>
      <c r="Q342" s="391">
        <f t="shared" si="5"/>
        <v>62.448895629</v>
      </c>
      <c r="R342" s="431"/>
      <c r="S342" s="389"/>
    </row>
    <row r="343" s="330" customFormat="1" customHeight="1" spans="1:19">
      <c r="A343" s="210" t="s">
        <v>137</v>
      </c>
      <c r="B343" s="210" t="s">
        <v>276</v>
      </c>
      <c r="C343" s="211">
        <v>12</v>
      </c>
      <c r="D343" s="212">
        <v>81.3626574983999</v>
      </c>
      <c r="E343" s="357" t="s">
        <v>714</v>
      </c>
      <c r="F343" s="357" t="s">
        <v>1075</v>
      </c>
      <c r="G343" s="357" t="s">
        <v>716</v>
      </c>
      <c r="H343" s="372" t="s">
        <v>92</v>
      </c>
      <c r="I343" s="419" t="s">
        <v>28</v>
      </c>
      <c r="J343" s="419" t="s">
        <v>327</v>
      </c>
      <c r="K343" s="433"/>
      <c r="L343" s="432">
        <v>4666592.85188999</v>
      </c>
      <c r="M343" s="432">
        <v>40427842.019</v>
      </c>
      <c r="N343" s="210" t="s">
        <v>147</v>
      </c>
      <c r="O343" s="408" t="s">
        <v>13403</v>
      </c>
      <c r="P343" s="374" t="s">
        <v>13404</v>
      </c>
      <c r="Q343" s="391">
        <f t="shared" si="5"/>
        <v>366.1319587428</v>
      </c>
      <c r="R343" s="435"/>
      <c r="S343" s="389"/>
    </row>
    <row r="344" s="330" customFormat="1" customHeight="1" spans="1:19">
      <c r="A344" s="210" t="s">
        <v>137</v>
      </c>
      <c r="B344" s="210" t="s">
        <v>276</v>
      </c>
      <c r="C344" s="211">
        <v>34</v>
      </c>
      <c r="D344" s="212">
        <v>38.1296670079999</v>
      </c>
      <c r="E344" s="357" t="s">
        <v>714</v>
      </c>
      <c r="F344" s="357" t="s">
        <v>1075</v>
      </c>
      <c r="G344" s="357" t="s">
        <v>716</v>
      </c>
      <c r="H344" s="372" t="s">
        <v>92</v>
      </c>
      <c r="I344" s="419" t="s">
        <v>28</v>
      </c>
      <c r="J344" s="419" t="s">
        <v>327</v>
      </c>
      <c r="K344" s="433"/>
      <c r="L344" s="432">
        <v>4666156.72747999</v>
      </c>
      <c r="M344" s="432">
        <v>40426895.3788999</v>
      </c>
      <c r="N344" s="210" t="s">
        <v>147</v>
      </c>
      <c r="O344" s="408" t="s">
        <v>13403</v>
      </c>
      <c r="P344" s="374" t="s">
        <v>13404</v>
      </c>
      <c r="Q344" s="391">
        <f t="shared" si="5"/>
        <v>171.583501536</v>
      </c>
      <c r="R344" s="435"/>
      <c r="S344" s="389"/>
    </row>
    <row r="345" s="330" customFormat="1" customHeight="1" spans="1:19">
      <c r="A345" s="210" t="s">
        <v>137</v>
      </c>
      <c r="B345" s="210" t="s">
        <v>276</v>
      </c>
      <c r="C345" s="211">
        <v>1237</v>
      </c>
      <c r="D345" s="212">
        <v>12.8195408489999</v>
      </c>
      <c r="E345" s="357" t="s">
        <v>714</v>
      </c>
      <c r="F345" s="357" t="s">
        <v>1075</v>
      </c>
      <c r="G345" s="357" t="s">
        <v>716</v>
      </c>
      <c r="H345" s="372" t="s">
        <v>92</v>
      </c>
      <c r="I345" s="419" t="s">
        <v>28</v>
      </c>
      <c r="J345" s="419" t="s">
        <v>327</v>
      </c>
      <c r="K345" s="433"/>
      <c r="L345" s="432">
        <v>4663270.23092999</v>
      </c>
      <c r="M345" s="432">
        <v>40429875.6107999</v>
      </c>
      <c r="N345" s="210" t="s">
        <v>147</v>
      </c>
      <c r="O345" s="408" t="s">
        <v>13403</v>
      </c>
      <c r="P345" s="374" t="s">
        <v>13404</v>
      </c>
      <c r="Q345" s="391">
        <f t="shared" si="5"/>
        <v>57.6879338204996</v>
      </c>
      <c r="R345" s="435"/>
      <c r="S345" s="389"/>
    </row>
    <row r="346" s="330" customFormat="1" customHeight="1" spans="1:19">
      <c r="A346" s="210" t="s">
        <v>137</v>
      </c>
      <c r="B346" s="210" t="s">
        <v>276</v>
      </c>
      <c r="C346" s="211">
        <v>905</v>
      </c>
      <c r="D346" s="212">
        <v>64.2215884964</v>
      </c>
      <c r="E346" s="357" t="s">
        <v>714</v>
      </c>
      <c r="F346" s="357" t="s">
        <v>1075</v>
      </c>
      <c r="G346" s="357" t="s">
        <v>716</v>
      </c>
      <c r="H346" s="372" t="s">
        <v>92</v>
      </c>
      <c r="I346" s="419" t="s">
        <v>28</v>
      </c>
      <c r="J346" s="419" t="s">
        <v>58</v>
      </c>
      <c r="K346" s="433"/>
      <c r="L346" s="432">
        <v>4664126.7914</v>
      </c>
      <c r="M346" s="432">
        <v>40426421.0148999</v>
      </c>
      <c r="N346" s="210" t="s">
        <v>147</v>
      </c>
      <c r="O346" s="408" t="s">
        <v>13403</v>
      </c>
      <c r="P346" s="374" t="s">
        <v>13404</v>
      </c>
      <c r="Q346" s="391">
        <f t="shared" si="5"/>
        <v>288.9971482338</v>
      </c>
      <c r="R346" s="435"/>
      <c r="S346" s="389"/>
    </row>
    <row r="347" s="330" customFormat="1" customHeight="1" spans="1:19">
      <c r="A347" s="210" t="s">
        <v>137</v>
      </c>
      <c r="B347" s="210" t="s">
        <v>276</v>
      </c>
      <c r="C347" s="211">
        <v>1649</v>
      </c>
      <c r="D347" s="212">
        <v>66.098424835</v>
      </c>
      <c r="E347" s="357" t="s">
        <v>714</v>
      </c>
      <c r="F347" s="357" t="s">
        <v>1075</v>
      </c>
      <c r="G347" s="357" t="s">
        <v>716</v>
      </c>
      <c r="H347" s="372" t="s">
        <v>92</v>
      </c>
      <c r="I347" s="419" t="s">
        <v>28</v>
      </c>
      <c r="J347" s="419" t="s">
        <v>310</v>
      </c>
      <c r="K347" s="433"/>
      <c r="L347" s="432">
        <v>4660374.94644999</v>
      </c>
      <c r="M347" s="432">
        <v>40428351.8983</v>
      </c>
      <c r="N347" s="210" t="s">
        <v>147</v>
      </c>
      <c r="O347" s="408" t="s">
        <v>13403</v>
      </c>
      <c r="P347" s="374" t="s">
        <v>13404</v>
      </c>
      <c r="Q347" s="391">
        <f t="shared" si="5"/>
        <v>297.4429117575</v>
      </c>
      <c r="R347" s="435"/>
      <c r="S347" s="389"/>
    </row>
    <row r="348" s="330" customFormat="1" customHeight="1" spans="1:19">
      <c r="A348" s="210" t="s">
        <v>137</v>
      </c>
      <c r="B348" s="210" t="s">
        <v>276</v>
      </c>
      <c r="C348" s="211">
        <v>243</v>
      </c>
      <c r="D348" s="212">
        <v>27.3401152986</v>
      </c>
      <c r="E348" s="357" t="s">
        <v>714</v>
      </c>
      <c r="F348" s="357" t="s">
        <v>1075</v>
      </c>
      <c r="G348" s="357" t="s">
        <v>716</v>
      </c>
      <c r="H348" s="372" t="s">
        <v>92</v>
      </c>
      <c r="I348" s="419" t="s">
        <v>28</v>
      </c>
      <c r="J348" s="419" t="s">
        <v>49</v>
      </c>
      <c r="K348" s="433"/>
      <c r="L348" s="432">
        <v>4665357.54636999</v>
      </c>
      <c r="M348" s="432">
        <v>40426930.9469</v>
      </c>
      <c r="N348" s="210" t="s">
        <v>147</v>
      </c>
      <c r="O348" s="408" t="s">
        <v>13403</v>
      </c>
      <c r="P348" s="374" t="s">
        <v>13404</v>
      </c>
      <c r="Q348" s="391">
        <f t="shared" si="5"/>
        <v>123.0305188437</v>
      </c>
      <c r="R348" s="435"/>
      <c r="S348" s="389"/>
    </row>
    <row r="349" s="330" customFormat="1" customHeight="1" spans="1:19">
      <c r="A349" s="210" t="s">
        <v>137</v>
      </c>
      <c r="B349" s="210" t="s">
        <v>276</v>
      </c>
      <c r="C349" s="211">
        <v>584</v>
      </c>
      <c r="D349" s="212">
        <v>44.4726082226</v>
      </c>
      <c r="E349" s="357" t="s">
        <v>714</v>
      </c>
      <c r="F349" s="357" t="s">
        <v>1075</v>
      </c>
      <c r="G349" s="357" t="s">
        <v>716</v>
      </c>
      <c r="H349" s="372" t="s">
        <v>92</v>
      </c>
      <c r="I349" s="419" t="s">
        <v>28</v>
      </c>
      <c r="J349" s="419" t="s">
        <v>310</v>
      </c>
      <c r="K349" s="433"/>
      <c r="L349" s="432">
        <v>4664663.88234999</v>
      </c>
      <c r="M349" s="432">
        <v>40424508.5909999</v>
      </c>
      <c r="N349" s="210" t="s">
        <v>147</v>
      </c>
      <c r="O349" s="408" t="s">
        <v>13403</v>
      </c>
      <c r="P349" s="374" t="s">
        <v>13404</v>
      </c>
      <c r="Q349" s="391">
        <f t="shared" si="5"/>
        <v>200.1267370017</v>
      </c>
      <c r="R349" s="435"/>
      <c r="S349" s="389"/>
    </row>
    <row r="350" s="330" customFormat="1" customHeight="1" spans="1:19">
      <c r="A350" s="210" t="s">
        <v>137</v>
      </c>
      <c r="B350" s="210" t="s">
        <v>276</v>
      </c>
      <c r="C350" s="211">
        <v>31</v>
      </c>
      <c r="D350" s="212">
        <v>18.7125194237</v>
      </c>
      <c r="E350" s="357" t="s">
        <v>714</v>
      </c>
      <c r="F350" s="357" t="s">
        <v>1075</v>
      </c>
      <c r="G350" s="357" t="s">
        <v>716</v>
      </c>
      <c r="H350" s="372" t="s">
        <v>92</v>
      </c>
      <c r="I350" s="419" t="s">
        <v>28</v>
      </c>
      <c r="J350" s="419" t="s">
        <v>327</v>
      </c>
      <c r="K350" s="433"/>
      <c r="L350" s="432">
        <v>4666203.09690999</v>
      </c>
      <c r="M350" s="432">
        <v>40427981.0231</v>
      </c>
      <c r="N350" s="210" t="s">
        <v>147</v>
      </c>
      <c r="O350" s="408" t="s">
        <v>13403</v>
      </c>
      <c r="P350" s="374" t="s">
        <v>13404</v>
      </c>
      <c r="Q350" s="391">
        <f t="shared" si="5"/>
        <v>84.20633740665</v>
      </c>
      <c r="R350" s="435"/>
      <c r="S350" s="389"/>
    </row>
    <row r="351" s="330" customFormat="1" customHeight="1" spans="1:19">
      <c r="A351" s="210" t="s">
        <v>137</v>
      </c>
      <c r="B351" s="210" t="s">
        <v>276</v>
      </c>
      <c r="C351" s="211">
        <v>1378</v>
      </c>
      <c r="D351" s="212">
        <v>74.7705963562</v>
      </c>
      <c r="E351" s="357" t="s">
        <v>714</v>
      </c>
      <c r="F351" s="357" t="s">
        <v>1075</v>
      </c>
      <c r="G351" s="357" t="s">
        <v>716</v>
      </c>
      <c r="H351" s="372" t="s">
        <v>92</v>
      </c>
      <c r="I351" s="419" t="s">
        <v>28</v>
      </c>
      <c r="J351" s="419" t="s">
        <v>58</v>
      </c>
      <c r="K351" s="433"/>
      <c r="L351" s="432">
        <v>4662879.82653</v>
      </c>
      <c r="M351" s="432">
        <v>40429776.8554</v>
      </c>
      <c r="N351" s="210" t="s">
        <v>147</v>
      </c>
      <c r="O351" s="408" t="s">
        <v>13403</v>
      </c>
      <c r="P351" s="374" t="s">
        <v>13404</v>
      </c>
      <c r="Q351" s="391">
        <f t="shared" si="5"/>
        <v>336.4676836029</v>
      </c>
      <c r="R351" s="435"/>
      <c r="S351" s="389"/>
    </row>
    <row r="352" s="330" customFormat="1" customHeight="1" spans="1:19">
      <c r="A352" s="210" t="s">
        <v>137</v>
      </c>
      <c r="B352" s="210" t="s">
        <v>276</v>
      </c>
      <c r="C352" s="211">
        <v>25</v>
      </c>
      <c r="D352" s="212">
        <v>0.951232804131</v>
      </c>
      <c r="E352" s="357" t="s">
        <v>714</v>
      </c>
      <c r="F352" s="357" t="s">
        <v>1075</v>
      </c>
      <c r="G352" s="357" t="s">
        <v>716</v>
      </c>
      <c r="H352" s="372" t="s">
        <v>92</v>
      </c>
      <c r="I352" s="419" t="s">
        <v>28</v>
      </c>
      <c r="J352" s="419" t="s">
        <v>327</v>
      </c>
      <c r="K352" s="433"/>
      <c r="L352" s="432">
        <v>4666295.6316</v>
      </c>
      <c r="M352" s="432">
        <v>40428978.0961999</v>
      </c>
      <c r="N352" s="210" t="s">
        <v>147</v>
      </c>
      <c r="O352" s="408" t="s">
        <v>13403</v>
      </c>
      <c r="P352" s="374" t="s">
        <v>13404</v>
      </c>
      <c r="Q352" s="391">
        <f t="shared" si="5"/>
        <v>4.2805476185895</v>
      </c>
      <c r="R352" s="435"/>
      <c r="S352" s="389"/>
    </row>
    <row r="353" s="330" customFormat="1" customHeight="1" spans="1:19">
      <c r="A353" s="210" t="s">
        <v>137</v>
      </c>
      <c r="B353" s="210" t="s">
        <v>276</v>
      </c>
      <c r="C353" s="211">
        <v>1662</v>
      </c>
      <c r="D353" s="212">
        <v>23.5120303208</v>
      </c>
      <c r="E353" s="357" t="s">
        <v>714</v>
      </c>
      <c r="F353" s="357" t="s">
        <v>1075</v>
      </c>
      <c r="G353" s="357" t="s">
        <v>716</v>
      </c>
      <c r="H353" s="372" t="s">
        <v>92</v>
      </c>
      <c r="I353" s="419" t="s">
        <v>28</v>
      </c>
      <c r="J353" s="419" t="s">
        <v>327</v>
      </c>
      <c r="K353" s="433"/>
      <c r="L353" s="432">
        <v>4660290.53129</v>
      </c>
      <c r="M353" s="432">
        <v>40428263.0308</v>
      </c>
      <c r="N353" s="210" t="s">
        <v>147</v>
      </c>
      <c r="O353" s="408" t="s">
        <v>432</v>
      </c>
      <c r="P353" s="374" t="s">
        <v>433</v>
      </c>
      <c r="Q353" s="391">
        <f t="shared" si="5"/>
        <v>105.8041364436</v>
      </c>
      <c r="R353" s="435"/>
      <c r="S353" s="389"/>
    </row>
    <row r="354" s="330" customFormat="1" customHeight="1" spans="1:19">
      <c r="A354" s="210" t="s">
        <v>137</v>
      </c>
      <c r="B354" s="210" t="s">
        <v>276</v>
      </c>
      <c r="C354" s="211">
        <v>380</v>
      </c>
      <c r="D354" s="212">
        <v>42.6820141485999</v>
      </c>
      <c r="E354" s="357" t="s">
        <v>714</v>
      </c>
      <c r="F354" s="357" t="s">
        <v>1075</v>
      </c>
      <c r="G354" s="357" t="s">
        <v>716</v>
      </c>
      <c r="H354" s="372" t="s">
        <v>92</v>
      </c>
      <c r="I354" s="419" t="s">
        <v>28</v>
      </c>
      <c r="J354" s="419" t="s">
        <v>310</v>
      </c>
      <c r="K354" s="433"/>
      <c r="L354" s="432">
        <v>4665080.98763999</v>
      </c>
      <c r="M354" s="432">
        <v>40425276.1888</v>
      </c>
      <c r="N354" s="210" t="s">
        <v>147</v>
      </c>
      <c r="O354" s="408" t="s">
        <v>13403</v>
      </c>
      <c r="P354" s="374" t="s">
        <v>13404</v>
      </c>
      <c r="Q354" s="391">
        <f t="shared" si="5"/>
        <v>192.0690636687</v>
      </c>
      <c r="R354" s="435"/>
      <c r="S354" s="389"/>
    </row>
    <row r="355" s="330" customFormat="1" customHeight="1" spans="1:19">
      <c r="A355" s="210" t="s">
        <v>137</v>
      </c>
      <c r="B355" s="210" t="s">
        <v>276</v>
      </c>
      <c r="C355" s="211">
        <v>1200</v>
      </c>
      <c r="D355" s="212">
        <v>24.2760044804999</v>
      </c>
      <c r="E355" s="357" t="s">
        <v>714</v>
      </c>
      <c r="F355" s="357" t="s">
        <v>1075</v>
      </c>
      <c r="G355" s="357" t="s">
        <v>716</v>
      </c>
      <c r="H355" s="372" t="s">
        <v>92</v>
      </c>
      <c r="I355" s="419" t="s">
        <v>28</v>
      </c>
      <c r="J355" s="419" t="s">
        <v>327</v>
      </c>
      <c r="K355" s="433"/>
      <c r="L355" s="432">
        <v>4663377.13539</v>
      </c>
      <c r="M355" s="432">
        <v>40429542.677</v>
      </c>
      <c r="N355" s="210" t="s">
        <v>147</v>
      </c>
      <c r="O355" s="408" t="s">
        <v>13403</v>
      </c>
      <c r="P355" s="374" t="s">
        <v>13404</v>
      </c>
      <c r="Q355" s="391">
        <f t="shared" si="5"/>
        <v>109.24202016225</v>
      </c>
      <c r="R355" s="435"/>
      <c r="S355" s="389"/>
    </row>
    <row r="356" s="330" customFormat="1" customHeight="1" spans="1:19">
      <c r="A356" s="210" t="s">
        <v>137</v>
      </c>
      <c r="B356" s="210" t="s">
        <v>276</v>
      </c>
      <c r="C356" s="211">
        <v>761</v>
      </c>
      <c r="D356" s="212">
        <v>2.86760861722</v>
      </c>
      <c r="E356" s="357" t="s">
        <v>714</v>
      </c>
      <c r="F356" s="357" t="s">
        <v>1075</v>
      </c>
      <c r="G356" s="357" t="s">
        <v>716</v>
      </c>
      <c r="H356" s="372" t="s">
        <v>92</v>
      </c>
      <c r="I356" s="419" t="s">
        <v>28</v>
      </c>
      <c r="J356" s="419" t="s">
        <v>327</v>
      </c>
      <c r="K356" s="433"/>
      <c r="L356" s="432">
        <v>4664379.25069</v>
      </c>
      <c r="M356" s="432">
        <v>40426312.5280999</v>
      </c>
      <c r="N356" s="210" t="s">
        <v>147</v>
      </c>
      <c r="O356" s="408" t="s">
        <v>13403</v>
      </c>
      <c r="P356" s="374" t="s">
        <v>13404</v>
      </c>
      <c r="Q356" s="391">
        <f t="shared" si="5"/>
        <v>12.90423877749</v>
      </c>
      <c r="R356" s="435"/>
      <c r="S356" s="389"/>
    </row>
    <row r="357" s="330" customFormat="1" customHeight="1" spans="1:19">
      <c r="A357" s="210" t="s">
        <v>137</v>
      </c>
      <c r="B357" s="210" t="s">
        <v>276</v>
      </c>
      <c r="C357" s="211">
        <v>619</v>
      </c>
      <c r="D357" s="212">
        <v>80.1768101828999</v>
      </c>
      <c r="E357" s="357" t="s">
        <v>714</v>
      </c>
      <c r="F357" s="357" t="s">
        <v>1075</v>
      </c>
      <c r="G357" s="357" t="s">
        <v>716</v>
      </c>
      <c r="H357" s="372" t="s">
        <v>92</v>
      </c>
      <c r="I357" s="419" t="s">
        <v>28</v>
      </c>
      <c r="J357" s="419" t="s">
        <v>327</v>
      </c>
      <c r="K357" s="433"/>
      <c r="L357" s="432">
        <v>4664640.35176</v>
      </c>
      <c r="M357" s="432">
        <v>40426377.9165999</v>
      </c>
      <c r="N357" s="210" t="s">
        <v>147</v>
      </c>
      <c r="O357" s="408" t="s">
        <v>13403</v>
      </c>
      <c r="P357" s="374" t="s">
        <v>13404</v>
      </c>
      <c r="Q357" s="391">
        <f t="shared" si="5"/>
        <v>360.79564582305</v>
      </c>
      <c r="R357" s="435"/>
      <c r="S357" s="389"/>
    </row>
    <row r="358" s="330" customFormat="1" customHeight="1" spans="1:19">
      <c r="A358" s="210" t="s">
        <v>137</v>
      </c>
      <c r="B358" s="210" t="s">
        <v>276</v>
      </c>
      <c r="C358" s="211">
        <v>138</v>
      </c>
      <c r="D358" s="212">
        <v>111.124123921</v>
      </c>
      <c r="E358" s="357" t="s">
        <v>714</v>
      </c>
      <c r="F358" s="357" t="s">
        <v>1075</v>
      </c>
      <c r="G358" s="357" t="s">
        <v>716</v>
      </c>
      <c r="H358" s="372" t="s">
        <v>367</v>
      </c>
      <c r="I358" s="419" t="s">
        <v>28</v>
      </c>
      <c r="J358" s="419" t="s">
        <v>327</v>
      </c>
      <c r="K358" s="433"/>
      <c r="L358" s="432">
        <v>4665645.8397</v>
      </c>
      <c r="M358" s="432">
        <v>40430804.9324</v>
      </c>
      <c r="N358" s="210" t="s">
        <v>147</v>
      </c>
      <c r="O358" s="408" t="s">
        <v>13403</v>
      </c>
      <c r="P358" s="374" t="s">
        <v>13404</v>
      </c>
      <c r="Q358" s="391">
        <f t="shared" si="5"/>
        <v>500.0585576445</v>
      </c>
      <c r="R358" s="435"/>
      <c r="S358" s="389"/>
    </row>
    <row r="359" s="330" customFormat="1" customHeight="1" spans="1:19">
      <c r="A359" s="210" t="s">
        <v>137</v>
      </c>
      <c r="B359" s="210" t="s">
        <v>276</v>
      </c>
      <c r="C359" s="211">
        <v>1221</v>
      </c>
      <c r="D359" s="212">
        <v>83.1713578797999</v>
      </c>
      <c r="E359" s="357" t="s">
        <v>714</v>
      </c>
      <c r="F359" s="357" t="s">
        <v>1075</v>
      </c>
      <c r="G359" s="357" t="s">
        <v>716</v>
      </c>
      <c r="H359" s="372" t="s">
        <v>92</v>
      </c>
      <c r="I359" s="419" t="s">
        <v>28</v>
      </c>
      <c r="J359" s="419" t="s">
        <v>310</v>
      </c>
      <c r="K359" s="433"/>
      <c r="L359" s="432">
        <v>4663351.87573</v>
      </c>
      <c r="M359" s="432">
        <v>40430342.5908999</v>
      </c>
      <c r="N359" s="210" t="s">
        <v>147</v>
      </c>
      <c r="O359" s="408" t="s">
        <v>13403</v>
      </c>
      <c r="P359" s="374" t="s">
        <v>13404</v>
      </c>
      <c r="Q359" s="391">
        <f t="shared" si="5"/>
        <v>374.2711104591</v>
      </c>
      <c r="R359" s="435"/>
      <c r="S359" s="389"/>
    </row>
    <row r="360" s="330" customFormat="1" customHeight="1" spans="1:19">
      <c r="A360" s="210" t="s">
        <v>137</v>
      </c>
      <c r="B360" s="210" t="s">
        <v>276</v>
      </c>
      <c r="C360" s="211">
        <v>6</v>
      </c>
      <c r="D360" s="212">
        <v>29.0911683228</v>
      </c>
      <c r="E360" s="357" t="s">
        <v>714</v>
      </c>
      <c r="F360" s="357" t="s">
        <v>1075</v>
      </c>
      <c r="G360" s="357" t="s">
        <v>716</v>
      </c>
      <c r="H360" s="372" t="s">
        <v>92</v>
      </c>
      <c r="I360" s="419" t="s">
        <v>28</v>
      </c>
      <c r="J360" s="419" t="s">
        <v>327</v>
      </c>
      <c r="K360" s="433"/>
      <c r="L360" s="432">
        <v>4666809.72965999</v>
      </c>
      <c r="M360" s="432">
        <v>40427847.6775999</v>
      </c>
      <c r="N360" s="210" t="s">
        <v>147</v>
      </c>
      <c r="O360" s="408" t="s">
        <v>13403</v>
      </c>
      <c r="P360" s="374" t="s">
        <v>13404</v>
      </c>
      <c r="Q360" s="391">
        <f t="shared" si="5"/>
        <v>130.9102574526</v>
      </c>
      <c r="R360" s="435"/>
      <c r="S360" s="389"/>
    </row>
    <row r="361" s="330" customFormat="1" customHeight="1" spans="1:19">
      <c r="A361" s="210" t="s">
        <v>137</v>
      </c>
      <c r="B361" s="210" t="s">
        <v>276</v>
      </c>
      <c r="C361" s="211">
        <v>405</v>
      </c>
      <c r="D361" s="212">
        <v>81.0371926435999</v>
      </c>
      <c r="E361" s="357" t="s">
        <v>714</v>
      </c>
      <c r="F361" s="357" t="s">
        <v>1075</v>
      </c>
      <c r="G361" s="357" t="s">
        <v>716</v>
      </c>
      <c r="H361" s="372" t="s">
        <v>92</v>
      </c>
      <c r="I361" s="419" t="s">
        <v>28</v>
      </c>
      <c r="J361" s="419" t="s">
        <v>49</v>
      </c>
      <c r="K361" s="433"/>
      <c r="L361" s="432">
        <v>4665003.55743999</v>
      </c>
      <c r="M361" s="432">
        <v>40426644.9435999</v>
      </c>
      <c r="N361" s="210" t="s">
        <v>147</v>
      </c>
      <c r="O361" s="408" t="s">
        <v>13403</v>
      </c>
      <c r="P361" s="374" t="s">
        <v>13404</v>
      </c>
      <c r="Q361" s="391">
        <f t="shared" si="5"/>
        <v>364.667366896199</v>
      </c>
      <c r="R361" s="435"/>
      <c r="S361" s="389"/>
    </row>
    <row r="362" s="330" customFormat="1" customHeight="1" spans="1:19">
      <c r="A362" s="210" t="s">
        <v>137</v>
      </c>
      <c r="B362" s="210" t="s">
        <v>276</v>
      </c>
      <c r="C362" s="211">
        <v>64</v>
      </c>
      <c r="D362" s="212">
        <v>1.51035813957</v>
      </c>
      <c r="E362" s="357" t="s">
        <v>714</v>
      </c>
      <c r="F362" s="357" t="s">
        <v>1075</v>
      </c>
      <c r="G362" s="357" t="s">
        <v>716</v>
      </c>
      <c r="H362" s="372" t="s">
        <v>92</v>
      </c>
      <c r="I362" s="419" t="s">
        <v>28</v>
      </c>
      <c r="J362" s="419" t="s">
        <v>327</v>
      </c>
      <c r="K362" s="433"/>
      <c r="L362" s="432">
        <v>4665962.50241</v>
      </c>
      <c r="M362" s="432">
        <v>40430225.6788</v>
      </c>
      <c r="N362" s="210" t="s">
        <v>147</v>
      </c>
      <c r="O362" s="408" t="s">
        <v>13403</v>
      </c>
      <c r="P362" s="374" t="s">
        <v>13404</v>
      </c>
      <c r="Q362" s="391">
        <f t="shared" si="5"/>
        <v>6.796611628065</v>
      </c>
      <c r="R362" s="435"/>
      <c r="S362" s="389"/>
    </row>
    <row r="363" s="330" customFormat="1" customHeight="1" spans="1:19">
      <c r="A363" s="210" t="s">
        <v>137</v>
      </c>
      <c r="B363" s="210" t="s">
        <v>276</v>
      </c>
      <c r="C363" s="211">
        <v>26</v>
      </c>
      <c r="D363" s="212">
        <v>194.276293947</v>
      </c>
      <c r="E363" s="357" t="s">
        <v>714</v>
      </c>
      <c r="F363" s="357" t="s">
        <v>1075</v>
      </c>
      <c r="G363" s="357" t="s">
        <v>716</v>
      </c>
      <c r="H363" s="372" t="s">
        <v>92</v>
      </c>
      <c r="I363" s="419" t="s">
        <v>28</v>
      </c>
      <c r="J363" s="419" t="s">
        <v>310</v>
      </c>
      <c r="K363" s="433"/>
      <c r="L363" s="432">
        <v>4666249.35317</v>
      </c>
      <c r="M363" s="432">
        <v>40427313.1071</v>
      </c>
      <c r="N363" s="210" t="s">
        <v>147</v>
      </c>
      <c r="O363" s="408" t="s">
        <v>13403</v>
      </c>
      <c r="P363" s="374" t="s">
        <v>13404</v>
      </c>
      <c r="Q363" s="391">
        <f t="shared" si="5"/>
        <v>874.2433227615</v>
      </c>
      <c r="R363" s="435"/>
      <c r="S363" s="389"/>
    </row>
    <row r="364" s="330" customFormat="1" customHeight="1" spans="1:19">
      <c r="A364" s="210" t="s">
        <v>137</v>
      </c>
      <c r="B364" s="210" t="s">
        <v>276</v>
      </c>
      <c r="C364" s="211">
        <v>1624</v>
      </c>
      <c r="D364" s="212">
        <v>24.8022977846999</v>
      </c>
      <c r="E364" s="357" t="s">
        <v>714</v>
      </c>
      <c r="F364" s="357" t="s">
        <v>1075</v>
      </c>
      <c r="G364" s="357" t="s">
        <v>716</v>
      </c>
      <c r="H364" s="372" t="s">
        <v>92</v>
      </c>
      <c r="I364" s="419" t="s">
        <v>28</v>
      </c>
      <c r="J364" s="419" t="s">
        <v>310</v>
      </c>
      <c r="K364" s="433"/>
      <c r="L364" s="432">
        <v>4661013.57254</v>
      </c>
      <c r="M364" s="432">
        <v>40428828.3523</v>
      </c>
      <c r="N364" s="210" t="s">
        <v>147</v>
      </c>
      <c r="O364" s="408" t="s">
        <v>13403</v>
      </c>
      <c r="P364" s="374" t="s">
        <v>13404</v>
      </c>
      <c r="Q364" s="391">
        <f t="shared" si="5"/>
        <v>111.61034003115</v>
      </c>
      <c r="R364" s="435"/>
      <c r="S364" s="389"/>
    </row>
    <row r="365" s="330" customFormat="1" customHeight="1" spans="1:19">
      <c r="A365" s="210" t="s">
        <v>137</v>
      </c>
      <c r="B365" s="210" t="s">
        <v>276</v>
      </c>
      <c r="C365" s="211">
        <v>592</v>
      </c>
      <c r="D365" s="212">
        <v>227.282904075</v>
      </c>
      <c r="E365" s="357" t="s">
        <v>714</v>
      </c>
      <c r="F365" s="357" t="s">
        <v>1075</v>
      </c>
      <c r="G365" s="357" t="s">
        <v>716</v>
      </c>
      <c r="H365" s="372" t="s">
        <v>92</v>
      </c>
      <c r="I365" s="419" t="s">
        <v>28</v>
      </c>
      <c r="J365" s="419" t="s">
        <v>310</v>
      </c>
      <c r="K365" s="433"/>
      <c r="L365" s="432">
        <v>4664673.79736999</v>
      </c>
      <c r="M365" s="432">
        <v>40424717.7241</v>
      </c>
      <c r="N365" s="210" t="s">
        <v>147</v>
      </c>
      <c r="O365" s="408" t="s">
        <v>13403</v>
      </c>
      <c r="P365" s="374" t="s">
        <v>13404</v>
      </c>
      <c r="Q365" s="391">
        <f t="shared" si="5"/>
        <v>1022.7730683375</v>
      </c>
      <c r="R365" s="435"/>
      <c r="S365" s="389"/>
    </row>
    <row r="366" s="330" customFormat="1" customHeight="1" spans="1:19">
      <c r="A366" s="210" t="s">
        <v>137</v>
      </c>
      <c r="B366" s="210" t="s">
        <v>276</v>
      </c>
      <c r="C366" s="211">
        <v>1254</v>
      </c>
      <c r="D366" s="212">
        <v>29.4482538522</v>
      </c>
      <c r="E366" s="357" t="s">
        <v>714</v>
      </c>
      <c r="F366" s="357" t="s">
        <v>1075</v>
      </c>
      <c r="G366" s="357" t="s">
        <v>716</v>
      </c>
      <c r="H366" s="372" t="s">
        <v>92</v>
      </c>
      <c r="I366" s="419" t="s">
        <v>28</v>
      </c>
      <c r="J366" s="419" t="s">
        <v>327</v>
      </c>
      <c r="K366" s="433"/>
      <c r="L366" s="432">
        <v>4663252.03208999</v>
      </c>
      <c r="M366" s="432">
        <v>40429674.3273999</v>
      </c>
      <c r="N366" s="210" t="s">
        <v>147</v>
      </c>
      <c r="O366" s="408" t="s">
        <v>13403</v>
      </c>
      <c r="P366" s="374" t="s">
        <v>13404</v>
      </c>
      <c r="Q366" s="391">
        <f t="shared" si="5"/>
        <v>132.5171423349</v>
      </c>
      <c r="R366" s="435"/>
      <c r="S366" s="389"/>
    </row>
    <row r="367" s="330" customFormat="1" customHeight="1" spans="1:19">
      <c r="A367" s="210" t="s">
        <v>137</v>
      </c>
      <c r="B367" s="210" t="s">
        <v>276</v>
      </c>
      <c r="C367" s="211">
        <v>301</v>
      </c>
      <c r="D367" s="212">
        <v>45.8216272812</v>
      </c>
      <c r="E367" s="357" t="s">
        <v>714</v>
      </c>
      <c r="F367" s="357" t="s">
        <v>1075</v>
      </c>
      <c r="G367" s="357" t="s">
        <v>716</v>
      </c>
      <c r="H367" s="372" t="s">
        <v>92</v>
      </c>
      <c r="I367" s="419" t="s">
        <v>28</v>
      </c>
      <c r="J367" s="419" t="s">
        <v>310</v>
      </c>
      <c r="K367" s="433"/>
      <c r="L367" s="432">
        <v>4665248.49681</v>
      </c>
      <c r="M367" s="432">
        <v>40425159.4728</v>
      </c>
      <c r="N367" s="210" t="s">
        <v>147</v>
      </c>
      <c r="O367" s="408" t="s">
        <v>432</v>
      </c>
      <c r="P367" s="374" t="s">
        <v>433</v>
      </c>
      <c r="Q367" s="391">
        <f t="shared" si="5"/>
        <v>206.1973227654</v>
      </c>
      <c r="R367" s="435"/>
      <c r="S367" s="389"/>
    </row>
    <row r="368" s="330" customFormat="1" customHeight="1" spans="1:19">
      <c r="A368" s="210" t="s">
        <v>137</v>
      </c>
      <c r="B368" s="210" t="s">
        <v>276</v>
      </c>
      <c r="C368" s="211">
        <v>1424</v>
      </c>
      <c r="D368" s="212">
        <v>200.664376610999</v>
      </c>
      <c r="E368" s="357" t="s">
        <v>714</v>
      </c>
      <c r="F368" s="357" t="s">
        <v>1075</v>
      </c>
      <c r="G368" s="357" t="s">
        <v>716</v>
      </c>
      <c r="H368" s="372" t="s">
        <v>92</v>
      </c>
      <c r="I368" s="419" t="s">
        <v>28</v>
      </c>
      <c r="J368" s="419" t="s">
        <v>310</v>
      </c>
      <c r="K368" s="433"/>
      <c r="L368" s="432">
        <v>4662646.85647999</v>
      </c>
      <c r="M368" s="432">
        <v>40429548.6582999</v>
      </c>
      <c r="N368" s="210" t="s">
        <v>147</v>
      </c>
      <c r="O368" s="408" t="s">
        <v>13403</v>
      </c>
      <c r="P368" s="374" t="s">
        <v>13404</v>
      </c>
      <c r="Q368" s="391">
        <f t="shared" si="5"/>
        <v>902.989694749495</v>
      </c>
      <c r="R368" s="435"/>
      <c r="S368" s="389"/>
    </row>
    <row r="369" s="330" customFormat="1" customHeight="1" spans="1:19">
      <c r="A369" s="210" t="s">
        <v>137</v>
      </c>
      <c r="B369" s="210" t="s">
        <v>276</v>
      </c>
      <c r="C369" s="211">
        <v>53</v>
      </c>
      <c r="D369" s="212">
        <v>1.70126028213</v>
      </c>
      <c r="E369" s="357" t="s">
        <v>714</v>
      </c>
      <c r="F369" s="357" t="s">
        <v>1075</v>
      </c>
      <c r="G369" s="357" t="s">
        <v>716</v>
      </c>
      <c r="H369" s="372" t="s">
        <v>92</v>
      </c>
      <c r="I369" s="419" t="s">
        <v>28</v>
      </c>
      <c r="J369" s="419" t="s">
        <v>327</v>
      </c>
      <c r="K369" s="433"/>
      <c r="L369" s="432">
        <v>4666010.39475999</v>
      </c>
      <c r="M369" s="432">
        <v>40427122.4038</v>
      </c>
      <c r="N369" s="210" t="s">
        <v>147</v>
      </c>
      <c r="O369" s="408" t="s">
        <v>13403</v>
      </c>
      <c r="P369" s="374" t="s">
        <v>13404</v>
      </c>
      <c r="Q369" s="391">
        <f t="shared" si="5"/>
        <v>7.655671269585</v>
      </c>
      <c r="R369" s="435"/>
      <c r="S369" s="389"/>
    </row>
    <row r="370" s="330" customFormat="1" customHeight="1" spans="1:19">
      <c r="A370" s="210" t="s">
        <v>137</v>
      </c>
      <c r="B370" s="210" t="s">
        <v>276</v>
      </c>
      <c r="C370" s="211">
        <v>1468</v>
      </c>
      <c r="D370" s="212">
        <v>55.4154126915999</v>
      </c>
      <c r="E370" s="357" t="s">
        <v>714</v>
      </c>
      <c r="F370" s="357" t="s">
        <v>1075</v>
      </c>
      <c r="G370" s="357" t="s">
        <v>716</v>
      </c>
      <c r="H370" s="372" t="s">
        <v>1101</v>
      </c>
      <c r="I370" s="419" t="s">
        <v>28</v>
      </c>
      <c r="J370" s="419" t="s">
        <v>58</v>
      </c>
      <c r="K370" s="433"/>
      <c r="L370" s="432">
        <v>4662451.27051999</v>
      </c>
      <c r="M370" s="432">
        <v>40428485.2108</v>
      </c>
      <c r="N370" s="210" t="s">
        <v>147</v>
      </c>
      <c r="O370" s="408" t="s">
        <v>13403</v>
      </c>
      <c r="P370" s="374" t="s">
        <v>13404</v>
      </c>
      <c r="Q370" s="391">
        <f t="shared" si="5"/>
        <v>249.3693571122</v>
      </c>
      <c r="R370" s="435"/>
      <c r="S370" s="389"/>
    </row>
    <row r="371" s="330" customFormat="1" customHeight="1" spans="1:19">
      <c r="A371" s="210" t="s">
        <v>137</v>
      </c>
      <c r="B371" s="210" t="s">
        <v>276</v>
      </c>
      <c r="C371" s="211">
        <v>1611</v>
      </c>
      <c r="D371" s="212">
        <v>196.121902202</v>
      </c>
      <c r="E371" s="357" t="s">
        <v>714</v>
      </c>
      <c r="F371" s="357" t="s">
        <v>1075</v>
      </c>
      <c r="G371" s="357" t="s">
        <v>716</v>
      </c>
      <c r="H371" s="372" t="s">
        <v>1101</v>
      </c>
      <c r="I371" s="419" t="s">
        <v>28</v>
      </c>
      <c r="J371" s="419" t="s">
        <v>58</v>
      </c>
      <c r="K371" s="433"/>
      <c r="L371" s="432">
        <v>4661174.40629999</v>
      </c>
      <c r="M371" s="432">
        <v>40427854.7264999</v>
      </c>
      <c r="N371" s="210" t="s">
        <v>147</v>
      </c>
      <c r="O371" s="408" t="s">
        <v>13403</v>
      </c>
      <c r="P371" s="374" t="s">
        <v>13404</v>
      </c>
      <c r="Q371" s="391">
        <f t="shared" si="5"/>
        <v>882.548559909</v>
      </c>
      <c r="R371" s="435"/>
      <c r="S371" s="389"/>
    </row>
    <row r="372" s="330" customFormat="1" customHeight="1" spans="1:19">
      <c r="A372" s="210" t="s">
        <v>137</v>
      </c>
      <c r="B372" s="210" t="s">
        <v>276</v>
      </c>
      <c r="C372" s="211">
        <v>1417</v>
      </c>
      <c r="D372" s="212">
        <v>10.1819160850999</v>
      </c>
      <c r="E372" s="357" t="s">
        <v>714</v>
      </c>
      <c r="F372" s="357" t="s">
        <v>1075</v>
      </c>
      <c r="G372" s="357" t="s">
        <v>716</v>
      </c>
      <c r="H372" s="372" t="s">
        <v>367</v>
      </c>
      <c r="I372" s="419" t="s">
        <v>28</v>
      </c>
      <c r="J372" s="419" t="s">
        <v>310</v>
      </c>
      <c r="K372" s="433"/>
      <c r="L372" s="432">
        <v>4662670.38913</v>
      </c>
      <c r="M372" s="432">
        <v>40429265.9121</v>
      </c>
      <c r="N372" s="210" t="s">
        <v>147</v>
      </c>
      <c r="O372" s="408" t="s">
        <v>13403</v>
      </c>
      <c r="P372" s="374" t="s">
        <v>13404</v>
      </c>
      <c r="Q372" s="391">
        <f t="shared" si="5"/>
        <v>45.8186223829495</v>
      </c>
      <c r="R372" s="435"/>
      <c r="S372" s="389"/>
    </row>
    <row r="373" s="330" customFormat="1" customHeight="1" spans="1:19">
      <c r="A373" s="210" t="s">
        <v>137</v>
      </c>
      <c r="B373" s="210" t="s">
        <v>276</v>
      </c>
      <c r="C373" s="211">
        <v>1155</v>
      </c>
      <c r="D373" s="212">
        <v>20.1450686374</v>
      </c>
      <c r="E373" s="357" t="s">
        <v>714</v>
      </c>
      <c r="F373" s="357" t="s">
        <v>1075</v>
      </c>
      <c r="G373" s="357" t="s">
        <v>716</v>
      </c>
      <c r="H373" s="372" t="s">
        <v>1101</v>
      </c>
      <c r="I373" s="419" t="s">
        <v>28</v>
      </c>
      <c r="J373" s="419" t="s">
        <v>58</v>
      </c>
      <c r="K373" s="433"/>
      <c r="L373" s="432">
        <v>4663514.19754999</v>
      </c>
      <c r="M373" s="432">
        <v>40431538.9373999</v>
      </c>
      <c r="N373" s="210" t="s">
        <v>147</v>
      </c>
      <c r="O373" s="408" t="s">
        <v>13403</v>
      </c>
      <c r="P373" s="374" t="s">
        <v>13404</v>
      </c>
      <c r="Q373" s="391">
        <f t="shared" si="5"/>
        <v>90.6528088683</v>
      </c>
      <c r="R373" s="435"/>
      <c r="S373" s="389"/>
    </row>
    <row r="374" s="330" customFormat="1" customHeight="1" spans="1:19">
      <c r="A374" s="210" t="s">
        <v>137</v>
      </c>
      <c r="B374" s="210" t="s">
        <v>276</v>
      </c>
      <c r="C374" s="211">
        <v>111</v>
      </c>
      <c r="D374" s="212">
        <v>47.1152513489</v>
      </c>
      <c r="E374" s="357" t="s">
        <v>714</v>
      </c>
      <c r="F374" s="357" t="s">
        <v>1075</v>
      </c>
      <c r="G374" s="357" t="s">
        <v>716</v>
      </c>
      <c r="H374" s="372" t="s">
        <v>1101</v>
      </c>
      <c r="I374" s="419" t="s">
        <v>28</v>
      </c>
      <c r="J374" s="419" t="s">
        <v>58</v>
      </c>
      <c r="K374" s="433"/>
      <c r="L374" s="432">
        <v>4665722.99560999</v>
      </c>
      <c r="M374" s="432">
        <v>40427578.7162</v>
      </c>
      <c r="N374" s="210" t="s">
        <v>147</v>
      </c>
      <c r="O374" s="408" t="s">
        <v>13403</v>
      </c>
      <c r="P374" s="374" t="s">
        <v>13404</v>
      </c>
      <c r="Q374" s="391">
        <f t="shared" si="5"/>
        <v>212.01863107005</v>
      </c>
      <c r="R374" s="435"/>
      <c r="S374" s="389"/>
    </row>
    <row r="375" s="330" customFormat="1" customHeight="1" spans="1:19">
      <c r="A375" s="210" t="s">
        <v>137</v>
      </c>
      <c r="B375" s="210" t="s">
        <v>276</v>
      </c>
      <c r="C375" s="211">
        <v>57</v>
      </c>
      <c r="D375" s="212">
        <v>19.2487741316999</v>
      </c>
      <c r="E375" s="357" t="s">
        <v>714</v>
      </c>
      <c r="F375" s="357" t="s">
        <v>1075</v>
      </c>
      <c r="G375" s="357" t="s">
        <v>716</v>
      </c>
      <c r="H375" s="372" t="s">
        <v>367</v>
      </c>
      <c r="I375" s="419" t="s">
        <v>28</v>
      </c>
      <c r="J375" s="419" t="s">
        <v>327</v>
      </c>
      <c r="K375" s="433"/>
      <c r="L375" s="432">
        <v>4666011.94744</v>
      </c>
      <c r="M375" s="432">
        <v>40431344.1551999</v>
      </c>
      <c r="N375" s="210" t="s">
        <v>147</v>
      </c>
      <c r="O375" s="408" t="s">
        <v>13403</v>
      </c>
      <c r="P375" s="374" t="s">
        <v>13404</v>
      </c>
      <c r="Q375" s="391">
        <f t="shared" si="5"/>
        <v>86.6194835926495</v>
      </c>
      <c r="R375" s="435"/>
      <c r="S375" s="389"/>
    </row>
    <row r="376" s="330" customFormat="1" customHeight="1" spans="1:19">
      <c r="A376" s="210" t="s">
        <v>137</v>
      </c>
      <c r="B376" s="210" t="s">
        <v>276</v>
      </c>
      <c r="C376" s="211">
        <v>110</v>
      </c>
      <c r="D376" s="212">
        <v>106.681368147</v>
      </c>
      <c r="E376" s="357" t="s">
        <v>714</v>
      </c>
      <c r="F376" s="357" t="s">
        <v>1075</v>
      </c>
      <c r="G376" s="357" t="s">
        <v>716</v>
      </c>
      <c r="H376" s="372" t="s">
        <v>367</v>
      </c>
      <c r="I376" s="419" t="s">
        <v>28</v>
      </c>
      <c r="J376" s="419" t="s">
        <v>327</v>
      </c>
      <c r="K376" s="433"/>
      <c r="L376" s="432">
        <v>4665723.80864</v>
      </c>
      <c r="M376" s="432">
        <v>40429305.0006</v>
      </c>
      <c r="N376" s="210" t="s">
        <v>147</v>
      </c>
      <c r="O376" s="408" t="s">
        <v>13403</v>
      </c>
      <c r="P376" s="374" t="s">
        <v>13404</v>
      </c>
      <c r="Q376" s="391">
        <f t="shared" si="5"/>
        <v>480.0661566615</v>
      </c>
      <c r="R376" s="435"/>
      <c r="S376" s="389"/>
    </row>
    <row r="377" s="330" customFormat="1" customHeight="1" spans="1:19">
      <c r="A377" s="210" t="s">
        <v>137</v>
      </c>
      <c r="B377" s="210" t="s">
        <v>276</v>
      </c>
      <c r="C377" s="211">
        <v>68</v>
      </c>
      <c r="D377" s="212">
        <v>10.5440957264</v>
      </c>
      <c r="E377" s="357" t="s">
        <v>714</v>
      </c>
      <c r="F377" s="357" t="s">
        <v>1075</v>
      </c>
      <c r="G377" s="357" t="s">
        <v>716</v>
      </c>
      <c r="H377" s="372" t="s">
        <v>367</v>
      </c>
      <c r="I377" s="419" t="s">
        <v>28</v>
      </c>
      <c r="J377" s="419" t="s">
        <v>327</v>
      </c>
      <c r="K377" s="433"/>
      <c r="L377" s="432">
        <v>4665960.4605</v>
      </c>
      <c r="M377" s="432">
        <v>40427655.3057999</v>
      </c>
      <c r="N377" s="210" t="s">
        <v>147</v>
      </c>
      <c r="O377" s="408" t="s">
        <v>13403</v>
      </c>
      <c r="P377" s="374" t="s">
        <v>13404</v>
      </c>
      <c r="Q377" s="391">
        <f t="shared" si="5"/>
        <v>47.4484307688</v>
      </c>
      <c r="R377" s="435"/>
      <c r="S377" s="389"/>
    </row>
    <row r="378" s="330" customFormat="1" customHeight="1" spans="1:19">
      <c r="A378" s="210" t="s">
        <v>137</v>
      </c>
      <c r="B378" s="210" t="s">
        <v>276</v>
      </c>
      <c r="C378" s="211">
        <v>1348</v>
      </c>
      <c r="D378" s="212">
        <v>27.9100288321999</v>
      </c>
      <c r="E378" s="357" t="s">
        <v>714</v>
      </c>
      <c r="F378" s="357" t="s">
        <v>1075</v>
      </c>
      <c r="G378" s="357" t="s">
        <v>716</v>
      </c>
      <c r="H378" s="372" t="s">
        <v>367</v>
      </c>
      <c r="I378" s="419" t="s">
        <v>28</v>
      </c>
      <c r="J378" s="419" t="s">
        <v>310</v>
      </c>
      <c r="K378" s="433"/>
      <c r="L378" s="432">
        <v>4662985.27161</v>
      </c>
      <c r="M378" s="432">
        <v>40430354.9356999</v>
      </c>
      <c r="N378" s="210" t="s">
        <v>147</v>
      </c>
      <c r="O378" s="408" t="s">
        <v>13403</v>
      </c>
      <c r="P378" s="374" t="s">
        <v>13404</v>
      </c>
      <c r="Q378" s="391">
        <f t="shared" si="5"/>
        <v>125.5951297449</v>
      </c>
      <c r="R378" s="435"/>
      <c r="S378" s="389"/>
    </row>
    <row r="379" s="330" customFormat="1" customHeight="1" spans="1:19">
      <c r="A379" s="210" t="s">
        <v>137</v>
      </c>
      <c r="B379" s="210" t="s">
        <v>276</v>
      </c>
      <c r="C379" s="211">
        <v>1603</v>
      </c>
      <c r="D379" s="212">
        <v>8.91451186793</v>
      </c>
      <c r="E379" s="357" t="s">
        <v>714</v>
      </c>
      <c r="F379" s="357" t="s">
        <v>1075</v>
      </c>
      <c r="G379" s="357" t="s">
        <v>716</v>
      </c>
      <c r="H379" s="372" t="s">
        <v>1101</v>
      </c>
      <c r="I379" s="419" t="s">
        <v>28</v>
      </c>
      <c r="J379" s="419" t="s">
        <v>327</v>
      </c>
      <c r="K379" s="433"/>
      <c r="L379" s="432">
        <v>4661308.04170999</v>
      </c>
      <c r="M379" s="432">
        <v>40428548.7251999</v>
      </c>
      <c r="N379" s="210" t="s">
        <v>147</v>
      </c>
      <c r="O379" s="408" t="s">
        <v>169</v>
      </c>
      <c r="P379" s="374" t="s">
        <v>170</v>
      </c>
      <c r="Q379" s="391">
        <f t="shared" si="5"/>
        <v>40.115303405685</v>
      </c>
      <c r="R379" s="435"/>
      <c r="S379" s="389"/>
    </row>
    <row r="380" s="330" customFormat="1" customHeight="1" spans="1:19">
      <c r="A380" s="210" t="s">
        <v>137</v>
      </c>
      <c r="B380" s="210" t="s">
        <v>276</v>
      </c>
      <c r="C380" s="211">
        <v>936</v>
      </c>
      <c r="D380" s="212">
        <v>91.6258628168999</v>
      </c>
      <c r="E380" s="357" t="s">
        <v>714</v>
      </c>
      <c r="F380" s="357" t="s">
        <v>1075</v>
      </c>
      <c r="G380" s="357" t="s">
        <v>716</v>
      </c>
      <c r="H380" s="372" t="s">
        <v>1101</v>
      </c>
      <c r="I380" s="419" t="s">
        <v>28</v>
      </c>
      <c r="J380" s="419" t="s">
        <v>58</v>
      </c>
      <c r="K380" s="433"/>
      <c r="L380" s="432">
        <v>4664012.94818999</v>
      </c>
      <c r="M380" s="432">
        <v>40431618.0865999</v>
      </c>
      <c r="N380" s="210" t="s">
        <v>147</v>
      </c>
      <c r="O380" s="408" t="s">
        <v>13403</v>
      </c>
      <c r="P380" s="374" t="s">
        <v>13404</v>
      </c>
      <c r="Q380" s="391">
        <f t="shared" si="5"/>
        <v>412.31638267605</v>
      </c>
      <c r="R380" s="435"/>
      <c r="S380" s="389"/>
    </row>
    <row r="381" s="330" customFormat="1" customHeight="1" spans="1:19">
      <c r="A381" s="210" t="s">
        <v>137</v>
      </c>
      <c r="B381" s="210" t="s">
        <v>276</v>
      </c>
      <c r="C381" s="211">
        <v>1622</v>
      </c>
      <c r="D381" s="212">
        <v>11.1071247095</v>
      </c>
      <c r="E381" s="357" t="s">
        <v>714</v>
      </c>
      <c r="F381" s="357" t="s">
        <v>1075</v>
      </c>
      <c r="G381" s="357" t="s">
        <v>716</v>
      </c>
      <c r="H381" s="372" t="s">
        <v>1101</v>
      </c>
      <c r="I381" s="419" t="s">
        <v>28</v>
      </c>
      <c r="J381" s="419" t="s">
        <v>58</v>
      </c>
      <c r="K381" s="433"/>
      <c r="L381" s="432">
        <v>4661014.85431</v>
      </c>
      <c r="M381" s="432">
        <v>40428096.3231</v>
      </c>
      <c r="N381" s="210" t="s">
        <v>147</v>
      </c>
      <c r="O381" s="408" t="s">
        <v>13403</v>
      </c>
      <c r="P381" s="374" t="s">
        <v>13404</v>
      </c>
      <c r="Q381" s="391">
        <f t="shared" si="5"/>
        <v>49.98206119275</v>
      </c>
      <c r="R381" s="435"/>
      <c r="S381" s="389"/>
    </row>
    <row r="382" s="330" customFormat="1" customHeight="1" spans="1:19">
      <c r="A382" s="210" t="s">
        <v>137</v>
      </c>
      <c r="B382" s="210" t="s">
        <v>276</v>
      </c>
      <c r="C382" s="211">
        <v>86</v>
      </c>
      <c r="D382" s="212">
        <v>3.74165254968</v>
      </c>
      <c r="E382" s="357" t="s">
        <v>714</v>
      </c>
      <c r="F382" s="357" t="s">
        <v>1075</v>
      </c>
      <c r="G382" s="357" t="s">
        <v>716</v>
      </c>
      <c r="H382" s="372" t="s">
        <v>367</v>
      </c>
      <c r="I382" s="419" t="s">
        <v>28</v>
      </c>
      <c r="J382" s="419" t="s">
        <v>327</v>
      </c>
      <c r="K382" s="433"/>
      <c r="L382" s="432">
        <v>4665842.09504999</v>
      </c>
      <c r="M382" s="432">
        <v>40426717.0784</v>
      </c>
      <c r="N382" s="210" t="s">
        <v>147</v>
      </c>
      <c r="O382" s="408" t="s">
        <v>13403</v>
      </c>
      <c r="P382" s="374" t="s">
        <v>13404</v>
      </c>
      <c r="Q382" s="391">
        <f t="shared" si="5"/>
        <v>16.83743647356</v>
      </c>
      <c r="R382" s="435"/>
      <c r="S382" s="389"/>
    </row>
    <row r="383" s="330" customFormat="1" customHeight="1" spans="1:19">
      <c r="A383" s="210" t="s">
        <v>137</v>
      </c>
      <c r="B383" s="210" t="s">
        <v>276</v>
      </c>
      <c r="C383" s="211">
        <v>91</v>
      </c>
      <c r="D383" s="212">
        <v>152.124150977999</v>
      </c>
      <c r="E383" s="357" t="s">
        <v>714</v>
      </c>
      <c r="F383" s="357" t="s">
        <v>1075</v>
      </c>
      <c r="G383" s="357" t="s">
        <v>716</v>
      </c>
      <c r="H383" s="372" t="s">
        <v>367</v>
      </c>
      <c r="I383" s="419" t="s">
        <v>28</v>
      </c>
      <c r="J383" s="419" t="s">
        <v>327</v>
      </c>
      <c r="K383" s="433"/>
      <c r="L383" s="432">
        <v>4665833.12973999</v>
      </c>
      <c r="M383" s="432">
        <v>40428612.0328999</v>
      </c>
      <c r="N383" s="210" t="s">
        <v>147</v>
      </c>
      <c r="O383" s="408" t="s">
        <v>13403</v>
      </c>
      <c r="P383" s="374" t="s">
        <v>13404</v>
      </c>
      <c r="Q383" s="391">
        <f t="shared" si="5"/>
        <v>684.558679400996</v>
      </c>
      <c r="R383" s="435"/>
      <c r="S383" s="389"/>
    </row>
    <row r="384" s="330" customFormat="1" customHeight="1" spans="1:19">
      <c r="A384" s="210" t="s">
        <v>137</v>
      </c>
      <c r="B384" s="210" t="s">
        <v>276</v>
      </c>
      <c r="C384" s="211">
        <v>1488</v>
      </c>
      <c r="D384" s="212">
        <v>27.9117533932</v>
      </c>
      <c r="E384" s="357" t="s">
        <v>714</v>
      </c>
      <c r="F384" s="357" t="s">
        <v>1075</v>
      </c>
      <c r="G384" s="357" t="s">
        <v>716</v>
      </c>
      <c r="H384" s="372" t="s">
        <v>1101</v>
      </c>
      <c r="I384" s="419" t="s">
        <v>28</v>
      </c>
      <c r="J384" s="419" t="s">
        <v>58</v>
      </c>
      <c r="K384" s="433"/>
      <c r="L384" s="432">
        <v>4662289.81352</v>
      </c>
      <c r="M384" s="432">
        <v>40427226.3241999</v>
      </c>
      <c r="N384" s="210" t="s">
        <v>147</v>
      </c>
      <c r="O384" s="408" t="s">
        <v>13403</v>
      </c>
      <c r="P384" s="374" t="s">
        <v>13404</v>
      </c>
      <c r="Q384" s="391">
        <f t="shared" si="5"/>
        <v>125.6028902694</v>
      </c>
      <c r="R384" s="435"/>
      <c r="S384" s="389"/>
    </row>
    <row r="385" s="330" customFormat="1" customHeight="1" spans="1:19">
      <c r="A385" s="210" t="s">
        <v>137</v>
      </c>
      <c r="B385" s="210" t="s">
        <v>276</v>
      </c>
      <c r="C385" s="211">
        <v>467</v>
      </c>
      <c r="D385" s="212">
        <v>9.46883564954</v>
      </c>
      <c r="E385" s="357" t="s">
        <v>714</v>
      </c>
      <c r="F385" s="357" t="s">
        <v>1075</v>
      </c>
      <c r="G385" s="357" t="s">
        <v>716</v>
      </c>
      <c r="H385" s="372" t="s">
        <v>367</v>
      </c>
      <c r="I385" s="419" t="s">
        <v>28</v>
      </c>
      <c r="J385" s="419" t="s">
        <v>327</v>
      </c>
      <c r="K385" s="433"/>
      <c r="L385" s="432">
        <v>4664927.65773</v>
      </c>
      <c r="M385" s="432">
        <v>40430510.3147</v>
      </c>
      <c r="N385" s="210" t="s">
        <v>147</v>
      </c>
      <c r="O385" s="408" t="s">
        <v>13403</v>
      </c>
      <c r="P385" s="374" t="s">
        <v>13404</v>
      </c>
      <c r="Q385" s="391">
        <f t="shared" si="5"/>
        <v>42.60976042293</v>
      </c>
      <c r="R385" s="435"/>
      <c r="S385" s="389"/>
    </row>
    <row r="386" s="330" customFormat="1" customHeight="1" spans="1:19">
      <c r="A386" s="210" t="s">
        <v>137</v>
      </c>
      <c r="B386" s="210" t="s">
        <v>276</v>
      </c>
      <c r="C386" s="211">
        <v>94</v>
      </c>
      <c r="D386" s="212">
        <v>1.51904659097</v>
      </c>
      <c r="E386" s="357" t="s">
        <v>714</v>
      </c>
      <c r="F386" s="357" t="s">
        <v>1075</v>
      </c>
      <c r="G386" s="357" t="s">
        <v>716</v>
      </c>
      <c r="H386" s="372" t="s">
        <v>367</v>
      </c>
      <c r="I386" s="419" t="s">
        <v>28</v>
      </c>
      <c r="J386" s="419" t="s">
        <v>327</v>
      </c>
      <c r="K386" s="433"/>
      <c r="L386" s="432">
        <v>4665802.75176</v>
      </c>
      <c r="M386" s="432">
        <v>40431152.1794999</v>
      </c>
      <c r="N386" s="210" t="s">
        <v>147</v>
      </c>
      <c r="O386" s="408" t="s">
        <v>13403</v>
      </c>
      <c r="P386" s="374" t="s">
        <v>13404</v>
      </c>
      <c r="Q386" s="391">
        <f t="shared" si="5"/>
        <v>6.835709659365</v>
      </c>
      <c r="R386" s="435"/>
      <c r="S386" s="389"/>
    </row>
    <row r="387" s="330" customFormat="1" customHeight="1" spans="1:19">
      <c r="A387" s="210" t="s">
        <v>137</v>
      </c>
      <c r="B387" s="210" t="s">
        <v>276</v>
      </c>
      <c r="C387" s="211">
        <v>175</v>
      </c>
      <c r="D387" s="212">
        <v>244.124331444</v>
      </c>
      <c r="E387" s="357" t="s">
        <v>714</v>
      </c>
      <c r="F387" s="357" t="s">
        <v>1075</v>
      </c>
      <c r="G387" s="357" t="s">
        <v>716</v>
      </c>
      <c r="H387" s="372" t="s">
        <v>367</v>
      </c>
      <c r="I387" s="419" t="s">
        <v>28</v>
      </c>
      <c r="J387" s="419" t="s">
        <v>327</v>
      </c>
      <c r="K387" s="433"/>
      <c r="L387" s="432">
        <v>4665517.60360999</v>
      </c>
      <c r="M387" s="432">
        <v>40427222.6882999</v>
      </c>
      <c r="N387" s="210" t="s">
        <v>147</v>
      </c>
      <c r="O387" s="408" t="s">
        <v>13403</v>
      </c>
      <c r="P387" s="374" t="s">
        <v>13404</v>
      </c>
      <c r="Q387" s="391">
        <f t="shared" si="5"/>
        <v>1098.559491498</v>
      </c>
      <c r="R387" s="435"/>
      <c r="S387" s="389"/>
    </row>
    <row r="388" s="330" customFormat="1" customHeight="1" spans="1:19">
      <c r="A388" s="210" t="s">
        <v>137</v>
      </c>
      <c r="B388" s="210" t="s">
        <v>276</v>
      </c>
      <c r="C388" s="211">
        <v>1571</v>
      </c>
      <c r="D388" s="212">
        <v>128.399283825</v>
      </c>
      <c r="E388" s="357" t="s">
        <v>714</v>
      </c>
      <c r="F388" s="357" t="s">
        <v>1075</v>
      </c>
      <c r="G388" s="357" t="s">
        <v>716</v>
      </c>
      <c r="H388" s="372" t="s">
        <v>1101</v>
      </c>
      <c r="I388" s="419" t="s">
        <v>28</v>
      </c>
      <c r="J388" s="419" t="s">
        <v>58</v>
      </c>
      <c r="K388" s="433"/>
      <c r="L388" s="432">
        <v>4661704.09336999</v>
      </c>
      <c r="M388" s="432">
        <v>40428740.611</v>
      </c>
      <c r="N388" s="210" t="s">
        <v>147</v>
      </c>
      <c r="O388" s="408" t="s">
        <v>13403</v>
      </c>
      <c r="P388" s="374" t="s">
        <v>13404</v>
      </c>
      <c r="Q388" s="391">
        <f t="shared" si="5"/>
        <v>577.7967772125</v>
      </c>
      <c r="R388" s="435"/>
      <c r="S388" s="389"/>
    </row>
    <row r="389" s="330" customFormat="1" customHeight="1" spans="1:19">
      <c r="A389" s="210" t="s">
        <v>137</v>
      </c>
      <c r="B389" s="210" t="s">
        <v>276</v>
      </c>
      <c r="C389" s="211">
        <v>47</v>
      </c>
      <c r="D389" s="212">
        <v>16.6982681974999</v>
      </c>
      <c r="E389" s="357" t="s">
        <v>714</v>
      </c>
      <c r="F389" s="357" t="s">
        <v>1075</v>
      </c>
      <c r="G389" s="357" t="s">
        <v>716</v>
      </c>
      <c r="H389" s="372" t="s">
        <v>1101</v>
      </c>
      <c r="I389" s="419" t="s">
        <v>28</v>
      </c>
      <c r="J389" s="419" t="s">
        <v>327</v>
      </c>
      <c r="K389" s="433"/>
      <c r="L389" s="432">
        <v>4666029.55693999</v>
      </c>
      <c r="M389" s="432">
        <v>40426755.2344999</v>
      </c>
      <c r="N389" s="210" t="s">
        <v>147</v>
      </c>
      <c r="O389" s="408" t="s">
        <v>13412</v>
      </c>
      <c r="P389" s="374" t="s">
        <v>13413</v>
      </c>
      <c r="Q389" s="391">
        <f t="shared" si="5"/>
        <v>75.1422068887495</v>
      </c>
      <c r="R389" s="435"/>
      <c r="S389" s="389"/>
    </row>
    <row r="390" s="330" customFormat="1" customHeight="1" spans="1:19">
      <c r="A390" s="210" t="s">
        <v>137</v>
      </c>
      <c r="B390" s="210" t="s">
        <v>276</v>
      </c>
      <c r="C390" s="211">
        <v>2</v>
      </c>
      <c r="D390" s="212">
        <v>15.4038723581999</v>
      </c>
      <c r="E390" s="357" t="s">
        <v>714</v>
      </c>
      <c r="F390" s="357" t="s">
        <v>1075</v>
      </c>
      <c r="G390" s="357" t="s">
        <v>716</v>
      </c>
      <c r="H390" s="372" t="s">
        <v>367</v>
      </c>
      <c r="I390" s="419" t="s">
        <v>28</v>
      </c>
      <c r="J390" s="419" t="s">
        <v>310</v>
      </c>
      <c r="K390" s="433"/>
      <c r="L390" s="432">
        <v>4666850.85145999</v>
      </c>
      <c r="M390" s="432">
        <v>40427428.5559</v>
      </c>
      <c r="N390" s="210" t="s">
        <v>147</v>
      </c>
      <c r="O390" s="408" t="s">
        <v>13412</v>
      </c>
      <c r="P390" s="374" t="s">
        <v>13413</v>
      </c>
      <c r="Q390" s="391">
        <f t="shared" si="5"/>
        <v>69.3174256118996</v>
      </c>
      <c r="R390" s="435"/>
      <c r="S390" s="389"/>
    </row>
    <row r="391" s="330" customFormat="1" customHeight="1" spans="1:19">
      <c r="A391" s="210" t="s">
        <v>137</v>
      </c>
      <c r="B391" s="210" t="s">
        <v>276</v>
      </c>
      <c r="C391" s="211">
        <v>1653</v>
      </c>
      <c r="D391" s="212">
        <v>8.87869828296</v>
      </c>
      <c r="E391" s="357" t="s">
        <v>714</v>
      </c>
      <c r="F391" s="357" t="s">
        <v>1075</v>
      </c>
      <c r="G391" s="357" t="s">
        <v>716</v>
      </c>
      <c r="H391" s="372" t="s">
        <v>1101</v>
      </c>
      <c r="I391" s="419" t="s">
        <v>28</v>
      </c>
      <c r="J391" s="419" t="s">
        <v>310</v>
      </c>
      <c r="K391" s="433"/>
      <c r="L391" s="432">
        <v>4660415.49466999</v>
      </c>
      <c r="M391" s="432">
        <v>40428604.7977</v>
      </c>
      <c r="N391" s="210" t="s">
        <v>147</v>
      </c>
      <c r="O391" s="408" t="s">
        <v>13403</v>
      </c>
      <c r="P391" s="374" t="s">
        <v>13404</v>
      </c>
      <c r="Q391" s="391">
        <f t="shared" si="5"/>
        <v>39.95414227332</v>
      </c>
      <c r="R391" s="435"/>
      <c r="S391" s="389"/>
    </row>
    <row r="392" s="330" customFormat="1" customHeight="1" spans="1:19">
      <c r="A392" s="210" t="s">
        <v>137</v>
      </c>
      <c r="B392" s="210" t="s">
        <v>276</v>
      </c>
      <c r="C392" s="211">
        <v>109</v>
      </c>
      <c r="D392" s="212">
        <v>1.81802150714</v>
      </c>
      <c r="E392" s="357" t="s">
        <v>714</v>
      </c>
      <c r="F392" s="357" t="s">
        <v>1075</v>
      </c>
      <c r="G392" s="357" t="s">
        <v>716</v>
      </c>
      <c r="H392" s="372" t="s">
        <v>1101</v>
      </c>
      <c r="I392" s="419" t="s">
        <v>28</v>
      </c>
      <c r="J392" s="419" t="s">
        <v>327</v>
      </c>
      <c r="K392" s="433"/>
      <c r="L392" s="432">
        <v>4665733.77931999</v>
      </c>
      <c r="M392" s="432">
        <v>40429605.5315999</v>
      </c>
      <c r="N392" s="210" t="s">
        <v>147</v>
      </c>
      <c r="O392" s="408" t="s">
        <v>13403</v>
      </c>
      <c r="P392" s="374" t="s">
        <v>13404</v>
      </c>
      <c r="Q392" s="391">
        <f t="shared" si="5"/>
        <v>8.18109678213</v>
      </c>
      <c r="R392" s="435"/>
      <c r="S392" s="389"/>
    </row>
    <row r="393" s="330" customFormat="1" customHeight="1" spans="1:19">
      <c r="A393" s="210" t="s">
        <v>137</v>
      </c>
      <c r="B393" s="210" t="s">
        <v>276</v>
      </c>
      <c r="C393" s="211">
        <v>890</v>
      </c>
      <c r="D393" s="212">
        <v>77.1481195243</v>
      </c>
      <c r="E393" s="357" t="s">
        <v>714</v>
      </c>
      <c r="F393" s="357" t="s">
        <v>1075</v>
      </c>
      <c r="G393" s="357" t="s">
        <v>716</v>
      </c>
      <c r="H393" s="372" t="s">
        <v>1101</v>
      </c>
      <c r="I393" s="419" t="s">
        <v>28</v>
      </c>
      <c r="J393" s="419" t="s">
        <v>58</v>
      </c>
      <c r="K393" s="433"/>
      <c r="L393" s="432">
        <v>4664171.46624999</v>
      </c>
      <c r="M393" s="432">
        <v>40431731.5675</v>
      </c>
      <c r="N393" s="210" t="s">
        <v>147</v>
      </c>
      <c r="O393" s="408" t="s">
        <v>13403</v>
      </c>
      <c r="P393" s="374" t="s">
        <v>13404</v>
      </c>
      <c r="Q393" s="391">
        <f t="shared" si="5"/>
        <v>347.16653785935</v>
      </c>
      <c r="R393" s="435"/>
      <c r="S393" s="389"/>
    </row>
    <row r="394" s="330" customFormat="1" customHeight="1" spans="1:19">
      <c r="A394" s="210" t="s">
        <v>137</v>
      </c>
      <c r="B394" s="210" t="s">
        <v>276</v>
      </c>
      <c r="C394" s="211">
        <v>72</v>
      </c>
      <c r="D394" s="212">
        <v>252.981513632999</v>
      </c>
      <c r="E394" s="357" t="s">
        <v>714</v>
      </c>
      <c r="F394" s="357" t="s">
        <v>1075</v>
      </c>
      <c r="G394" s="357" t="s">
        <v>716</v>
      </c>
      <c r="H394" s="372" t="s">
        <v>367</v>
      </c>
      <c r="I394" s="419" t="s">
        <v>28</v>
      </c>
      <c r="J394" s="419" t="s">
        <v>327</v>
      </c>
      <c r="K394" s="433"/>
      <c r="L394" s="432">
        <v>4665876.80026999</v>
      </c>
      <c r="M394" s="432">
        <v>40430849.3775999</v>
      </c>
      <c r="N394" s="210" t="s">
        <v>147</v>
      </c>
      <c r="O394" s="408" t="s">
        <v>13412</v>
      </c>
      <c r="P394" s="374" t="s">
        <v>13413</v>
      </c>
      <c r="Q394" s="391">
        <f t="shared" si="5"/>
        <v>1138.4168113485</v>
      </c>
      <c r="R394" s="435"/>
      <c r="S394" s="389"/>
    </row>
    <row r="395" s="330" customFormat="1" customHeight="1" spans="1:19">
      <c r="A395" s="210" t="s">
        <v>137</v>
      </c>
      <c r="B395" s="210" t="s">
        <v>276</v>
      </c>
      <c r="C395" s="211">
        <v>417</v>
      </c>
      <c r="D395" s="212">
        <v>21.3663090508</v>
      </c>
      <c r="E395" s="357" t="s">
        <v>714</v>
      </c>
      <c r="F395" s="357" t="s">
        <v>1075</v>
      </c>
      <c r="G395" s="357" t="s">
        <v>716</v>
      </c>
      <c r="H395" s="372" t="s">
        <v>1101</v>
      </c>
      <c r="I395" s="419" t="s">
        <v>28</v>
      </c>
      <c r="J395" s="419" t="s">
        <v>49</v>
      </c>
      <c r="K395" s="433"/>
      <c r="L395" s="432">
        <v>4665004.78942</v>
      </c>
      <c r="M395" s="432">
        <v>40426675.1167</v>
      </c>
      <c r="N395" s="210" t="s">
        <v>147</v>
      </c>
      <c r="O395" s="408" t="s">
        <v>13412</v>
      </c>
      <c r="P395" s="374" t="s">
        <v>13413</v>
      </c>
      <c r="Q395" s="391">
        <f t="shared" si="5"/>
        <v>96.1483907286</v>
      </c>
      <c r="R395" s="435"/>
      <c r="S395" s="389"/>
    </row>
    <row r="396" s="330" customFormat="1" customHeight="1" spans="1:19">
      <c r="A396" s="210" t="s">
        <v>137</v>
      </c>
      <c r="B396" s="210" t="s">
        <v>276</v>
      </c>
      <c r="C396" s="211">
        <v>40</v>
      </c>
      <c r="D396" s="212">
        <v>25.7265635416</v>
      </c>
      <c r="E396" s="357" t="s">
        <v>714</v>
      </c>
      <c r="F396" s="357" t="s">
        <v>1075</v>
      </c>
      <c r="G396" s="357" t="s">
        <v>716</v>
      </c>
      <c r="H396" s="372" t="s">
        <v>48</v>
      </c>
      <c r="I396" s="419" t="s">
        <v>28</v>
      </c>
      <c r="J396" s="419" t="s">
        <v>58</v>
      </c>
      <c r="K396" s="433"/>
      <c r="L396" s="432">
        <v>4666104.49536</v>
      </c>
      <c r="M396" s="432">
        <v>40428101.2067999</v>
      </c>
      <c r="N396" s="210" t="s">
        <v>147</v>
      </c>
      <c r="O396" s="408" t="s">
        <v>169</v>
      </c>
      <c r="P396" s="374" t="s">
        <v>170</v>
      </c>
      <c r="Q396" s="391">
        <f t="shared" si="5"/>
        <v>115.7695359372</v>
      </c>
      <c r="R396" s="435"/>
      <c r="S396" s="389"/>
    </row>
    <row r="397" s="330" customFormat="1" customHeight="1" spans="1:19">
      <c r="A397" s="210" t="s">
        <v>137</v>
      </c>
      <c r="B397" s="210" t="s">
        <v>276</v>
      </c>
      <c r="C397" s="211">
        <v>87</v>
      </c>
      <c r="D397" s="212">
        <v>79.0869737002</v>
      </c>
      <c r="E397" s="357" t="s">
        <v>714</v>
      </c>
      <c r="F397" s="357" t="s">
        <v>1075</v>
      </c>
      <c r="G397" s="357" t="s">
        <v>716</v>
      </c>
      <c r="H397" s="372" t="s">
        <v>48</v>
      </c>
      <c r="I397" s="419" t="s">
        <v>28</v>
      </c>
      <c r="J397" s="419" t="s">
        <v>58</v>
      </c>
      <c r="K397" s="433"/>
      <c r="L397" s="432">
        <v>4665869.51934999</v>
      </c>
      <c r="M397" s="432">
        <v>40429605.8876999</v>
      </c>
      <c r="N397" s="210" t="s">
        <v>147</v>
      </c>
      <c r="O397" s="408" t="s">
        <v>13403</v>
      </c>
      <c r="P397" s="374" t="s">
        <v>13404</v>
      </c>
      <c r="Q397" s="391">
        <f t="shared" ref="Q397:Q460" si="6">D397*4.5</f>
        <v>355.8913816509</v>
      </c>
      <c r="R397" s="435"/>
      <c r="S397" s="389"/>
    </row>
    <row r="398" s="330" customFormat="1" customHeight="1" spans="1:19">
      <c r="A398" s="210" t="s">
        <v>137</v>
      </c>
      <c r="B398" s="210" t="s">
        <v>276</v>
      </c>
      <c r="C398" s="211">
        <v>1297</v>
      </c>
      <c r="D398" s="212">
        <v>79.1272804703999</v>
      </c>
      <c r="E398" s="357" t="s">
        <v>714</v>
      </c>
      <c r="F398" s="357" t="s">
        <v>1075</v>
      </c>
      <c r="G398" s="357" t="s">
        <v>716</v>
      </c>
      <c r="H398" s="372" t="s">
        <v>1101</v>
      </c>
      <c r="I398" s="419" t="s">
        <v>28</v>
      </c>
      <c r="J398" s="419" t="s">
        <v>58</v>
      </c>
      <c r="K398" s="433"/>
      <c r="L398" s="432">
        <v>4663087.90166999</v>
      </c>
      <c r="M398" s="432">
        <v>40429514.6780999</v>
      </c>
      <c r="N398" s="210" t="s">
        <v>147</v>
      </c>
      <c r="O398" s="408" t="s">
        <v>13412</v>
      </c>
      <c r="P398" s="374" t="s">
        <v>13413</v>
      </c>
      <c r="Q398" s="391">
        <f t="shared" si="6"/>
        <v>356.0727621168</v>
      </c>
      <c r="R398" s="435"/>
      <c r="S398" s="389"/>
    </row>
    <row r="399" s="330" customFormat="1" customHeight="1" spans="1:19">
      <c r="A399" s="210" t="s">
        <v>137</v>
      </c>
      <c r="B399" s="210" t="s">
        <v>276</v>
      </c>
      <c r="C399" s="211">
        <v>1605</v>
      </c>
      <c r="D399" s="212">
        <v>3.62625719785</v>
      </c>
      <c r="E399" s="357" t="s">
        <v>714</v>
      </c>
      <c r="F399" s="357" t="s">
        <v>1075</v>
      </c>
      <c r="G399" s="357" t="s">
        <v>716</v>
      </c>
      <c r="H399" s="372" t="s">
        <v>367</v>
      </c>
      <c r="I399" s="419" t="s">
        <v>28</v>
      </c>
      <c r="J399" s="419" t="s">
        <v>327</v>
      </c>
      <c r="K399" s="433"/>
      <c r="L399" s="432">
        <v>4661304.15723</v>
      </c>
      <c r="M399" s="432">
        <v>40428383.2852</v>
      </c>
      <c r="N399" s="210" t="s">
        <v>147</v>
      </c>
      <c r="O399" s="408" t="s">
        <v>13412</v>
      </c>
      <c r="P399" s="374" t="s">
        <v>13413</v>
      </c>
      <c r="Q399" s="391">
        <f t="shared" si="6"/>
        <v>16.318157390325</v>
      </c>
      <c r="R399" s="435"/>
      <c r="S399" s="389"/>
    </row>
    <row r="400" s="330" customFormat="1" customHeight="1" spans="1:19">
      <c r="A400" s="210" t="s">
        <v>137</v>
      </c>
      <c r="B400" s="210" t="s">
        <v>276</v>
      </c>
      <c r="C400" s="211">
        <v>345</v>
      </c>
      <c r="D400" s="212">
        <v>6.45078419487</v>
      </c>
      <c r="E400" s="357" t="s">
        <v>714</v>
      </c>
      <c r="F400" s="357" t="s">
        <v>1075</v>
      </c>
      <c r="G400" s="357" t="s">
        <v>716</v>
      </c>
      <c r="H400" s="372" t="s">
        <v>1101</v>
      </c>
      <c r="I400" s="419" t="s">
        <v>28</v>
      </c>
      <c r="J400" s="419" t="s">
        <v>49</v>
      </c>
      <c r="K400" s="433"/>
      <c r="L400" s="432">
        <v>4665152.48295</v>
      </c>
      <c r="M400" s="432">
        <v>40426922.3717999</v>
      </c>
      <c r="N400" s="210" t="s">
        <v>147</v>
      </c>
      <c r="O400" s="408" t="s">
        <v>13412</v>
      </c>
      <c r="P400" s="374" t="s">
        <v>13413</v>
      </c>
      <c r="Q400" s="391">
        <f t="shared" si="6"/>
        <v>29.028528876915</v>
      </c>
      <c r="R400" s="435"/>
      <c r="S400" s="389"/>
    </row>
    <row r="401" s="330" customFormat="1" customHeight="1" spans="1:19">
      <c r="A401" s="210" t="s">
        <v>137</v>
      </c>
      <c r="B401" s="210" t="s">
        <v>276</v>
      </c>
      <c r="C401" s="211">
        <v>242</v>
      </c>
      <c r="D401" s="212">
        <v>44.2348607355</v>
      </c>
      <c r="E401" s="357" t="s">
        <v>714</v>
      </c>
      <c r="F401" s="357" t="s">
        <v>1075</v>
      </c>
      <c r="G401" s="357" t="s">
        <v>716</v>
      </c>
      <c r="H401" s="372" t="s">
        <v>1101</v>
      </c>
      <c r="I401" s="419" t="s">
        <v>28</v>
      </c>
      <c r="J401" s="419" t="s">
        <v>49</v>
      </c>
      <c r="K401" s="433"/>
      <c r="L401" s="432">
        <v>4665358.66964</v>
      </c>
      <c r="M401" s="432">
        <v>40426805.9953</v>
      </c>
      <c r="N401" s="210" t="s">
        <v>147</v>
      </c>
      <c r="O401" s="408" t="s">
        <v>13412</v>
      </c>
      <c r="P401" s="374" t="s">
        <v>13413</v>
      </c>
      <c r="Q401" s="391">
        <f t="shared" si="6"/>
        <v>199.05687330975</v>
      </c>
      <c r="R401" s="435"/>
      <c r="S401" s="389"/>
    </row>
    <row r="402" s="330" customFormat="1" customHeight="1" spans="1:19">
      <c r="A402" s="210" t="s">
        <v>137</v>
      </c>
      <c r="B402" s="210" t="s">
        <v>276</v>
      </c>
      <c r="C402" s="211">
        <v>993</v>
      </c>
      <c r="D402" s="212">
        <v>10.2297643553</v>
      </c>
      <c r="E402" s="357" t="s">
        <v>714</v>
      </c>
      <c r="F402" s="357" t="s">
        <v>1075</v>
      </c>
      <c r="G402" s="357" t="s">
        <v>716</v>
      </c>
      <c r="H402" s="372" t="s">
        <v>367</v>
      </c>
      <c r="I402" s="419" t="s">
        <v>28</v>
      </c>
      <c r="J402" s="419" t="s">
        <v>327</v>
      </c>
      <c r="K402" s="433"/>
      <c r="L402" s="432">
        <v>4663895.11089999</v>
      </c>
      <c r="M402" s="432">
        <v>40426786.7881999</v>
      </c>
      <c r="N402" s="210" t="s">
        <v>147</v>
      </c>
      <c r="O402" s="408" t="s">
        <v>13412</v>
      </c>
      <c r="P402" s="374" t="s">
        <v>13413</v>
      </c>
      <c r="Q402" s="391">
        <f t="shared" si="6"/>
        <v>46.03393959885</v>
      </c>
      <c r="R402" s="435"/>
      <c r="S402" s="389"/>
    </row>
    <row r="403" s="330" customFormat="1" customHeight="1" spans="1:19">
      <c r="A403" s="210" t="s">
        <v>137</v>
      </c>
      <c r="B403" s="210" t="s">
        <v>276</v>
      </c>
      <c r="C403" s="211">
        <v>76</v>
      </c>
      <c r="D403" s="212">
        <v>125.583034142</v>
      </c>
      <c r="E403" s="357" t="s">
        <v>714</v>
      </c>
      <c r="F403" s="357" t="s">
        <v>1075</v>
      </c>
      <c r="G403" s="357" t="s">
        <v>716</v>
      </c>
      <c r="H403" s="372" t="s">
        <v>367</v>
      </c>
      <c r="I403" s="419" t="s">
        <v>28</v>
      </c>
      <c r="J403" s="419" t="s">
        <v>327</v>
      </c>
      <c r="K403" s="433"/>
      <c r="L403" s="432">
        <v>4665879.33772999</v>
      </c>
      <c r="M403" s="432">
        <v>40428234.1806</v>
      </c>
      <c r="N403" s="210" t="s">
        <v>147</v>
      </c>
      <c r="O403" s="408" t="s">
        <v>13412</v>
      </c>
      <c r="P403" s="374" t="s">
        <v>13413</v>
      </c>
      <c r="Q403" s="391">
        <f t="shared" si="6"/>
        <v>565.123653639</v>
      </c>
      <c r="R403" s="435"/>
      <c r="S403" s="389"/>
    </row>
    <row r="404" s="330" customFormat="1" customHeight="1" spans="1:19">
      <c r="A404" s="210" t="s">
        <v>137</v>
      </c>
      <c r="B404" s="210" t="s">
        <v>276</v>
      </c>
      <c r="C404" s="211">
        <v>760</v>
      </c>
      <c r="D404" s="212">
        <v>4.4488795034</v>
      </c>
      <c r="E404" s="357" t="s">
        <v>714</v>
      </c>
      <c r="F404" s="357" t="s">
        <v>1075</v>
      </c>
      <c r="G404" s="357" t="s">
        <v>716</v>
      </c>
      <c r="H404" s="372" t="s">
        <v>1101</v>
      </c>
      <c r="I404" s="419" t="s">
        <v>28</v>
      </c>
      <c r="J404" s="419" t="s">
        <v>58</v>
      </c>
      <c r="K404" s="433"/>
      <c r="L404" s="432">
        <v>4664365.34788999</v>
      </c>
      <c r="M404" s="432">
        <v>40432757.2868999</v>
      </c>
      <c r="N404" s="210" t="s">
        <v>147</v>
      </c>
      <c r="O404" s="408" t="s">
        <v>13412</v>
      </c>
      <c r="P404" s="374" t="s">
        <v>13413</v>
      </c>
      <c r="Q404" s="391">
        <f t="shared" si="6"/>
        <v>20.0199577653</v>
      </c>
      <c r="R404" s="435"/>
      <c r="S404" s="389"/>
    </row>
    <row r="405" s="330" customFormat="1" customHeight="1" spans="1:19">
      <c r="A405" s="210" t="s">
        <v>137</v>
      </c>
      <c r="B405" s="210" t="s">
        <v>276</v>
      </c>
      <c r="C405" s="211">
        <v>1322</v>
      </c>
      <c r="D405" s="212">
        <v>50.5803655576999</v>
      </c>
      <c r="E405" s="357" t="s">
        <v>714</v>
      </c>
      <c r="F405" s="357" t="s">
        <v>1075</v>
      </c>
      <c r="G405" s="357" t="s">
        <v>716</v>
      </c>
      <c r="H405" s="372" t="s">
        <v>1101</v>
      </c>
      <c r="I405" s="419" t="s">
        <v>28</v>
      </c>
      <c r="J405" s="419" t="s">
        <v>58</v>
      </c>
      <c r="K405" s="433"/>
      <c r="L405" s="432">
        <v>4663057.672</v>
      </c>
      <c r="M405" s="432">
        <v>40429175.8012999</v>
      </c>
      <c r="N405" s="210" t="s">
        <v>147</v>
      </c>
      <c r="O405" s="408" t="s">
        <v>13412</v>
      </c>
      <c r="P405" s="374" t="s">
        <v>13413</v>
      </c>
      <c r="Q405" s="391">
        <f t="shared" si="6"/>
        <v>227.61164500965</v>
      </c>
      <c r="R405" s="435"/>
      <c r="S405" s="389"/>
    </row>
    <row r="406" s="330" customFormat="1" customHeight="1" spans="1:19">
      <c r="A406" s="210" t="s">
        <v>137</v>
      </c>
      <c r="B406" s="210" t="s">
        <v>276</v>
      </c>
      <c r="C406" s="211">
        <v>89</v>
      </c>
      <c r="D406" s="212">
        <v>129.9553579</v>
      </c>
      <c r="E406" s="357" t="s">
        <v>714</v>
      </c>
      <c r="F406" s="357" t="s">
        <v>1075</v>
      </c>
      <c r="G406" s="357" t="s">
        <v>716</v>
      </c>
      <c r="H406" s="372" t="s">
        <v>367</v>
      </c>
      <c r="I406" s="419" t="s">
        <v>28</v>
      </c>
      <c r="J406" s="419" t="s">
        <v>327</v>
      </c>
      <c r="K406" s="433"/>
      <c r="L406" s="432">
        <v>4665875.41921</v>
      </c>
      <c r="M406" s="432">
        <v>40429815.4143999</v>
      </c>
      <c r="N406" s="210" t="s">
        <v>147</v>
      </c>
      <c r="O406" s="408" t="s">
        <v>13412</v>
      </c>
      <c r="P406" s="374" t="s">
        <v>13413</v>
      </c>
      <c r="Q406" s="391">
        <f t="shared" si="6"/>
        <v>584.79911055</v>
      </c>
      <c r="R406" s="435"/>
      <c r="S406" s="389"/>
    </row>
    <row r="407" s="330" customFormat="1" customHeight="1" spans="1:19">
      <c r="A407" s="210" t="s">
        <v>137</v>
      </c>
      <c r="B407" s="210" t="s">
        <v>276</v>
      </c>
      <c r="C407" s="211">
        <v>1507</v>
      </c>
      <c r="D407" s="212">
        <v>7.55135583249</v>
      </c>
      <c r="E407" s="357" t="s">
        <v>714</v>
      </c>
      <c r="F407" s="357" t="s">
        <v>1075</v>
      </c>
      <c r="G407" s="357" t="s">
        <v>716</v>
      </c>
      <c r="H407" s="372" t="s">
        <v>367</v>
      </c>
      <c r="I407" s="419" t="s">
        <v>28</v>
      </c>
      <c r="J407" s="419" t="s">
        <v>310</v>
      </c>
      <c r="K407" s="433"/>
      <c r="L407" s="432">
        <v>4662163.38427</v>
      </c>
      <c r="M407" s="432">
        <v>40429224.5496999</v>
      </c>
      <c r="N407" s="210" t="s">
        <v>147</v>
      </c>
      <c r="O407" s="408" t="s">
        <v>13412</v>
      </c>
      <c r="P407" s="374" t="s">
        <v>13413</v>
      </c>
      <c r="Q407" s="391">
        <f t="shared" si="6"/>
        <v>33.981101246205</v>
      </c>
      <c r="R407" s="435"/>
      <c r="S407" s="389"/>
    </row>
    <row r="408" s="330" customFormat="1" customHeight="1" spans="1:19">
      <c r="A408" s="210" t="s">
        <v>137</v>
      </c>
      <c r="B408" s="210" t="s">
        <v>276</v>
      </c>
      <c r="C408" s="211">
        <v>1596</v>
      </c>
      <c r="D408" s="212">
        <v>18.2324017753</v>
      </c>
      <c r="E408" s="357" t="s">
        <v>714</v>
      </c>
      <c r="F408" s="357" t="s">
        <v>1075</v>
      </c>
      <c r="G408" s="357" t="s">
        <v>716</v>
      </c>
      <c r="H408" s="372" t="s">
        <v>1101</v>
      </c>
      <c r="I408" s="419" t="s">
        <v>28</v>
      </c>
      <c r="J408" s="419" t="s">
        <v>58</v>
      </c>
      <c r="K408" s="433"/>
      <c r="L408" s="432">
        <v>4661421.12655</v>
      </c>
      <c r="M408" s="432">
        <v>40427733.912</v>
      </c>
      <c r="N408" s="210" t="s">
        <v>147</v>
      </c>
      <c r="O408" s="408" t="s">
        <v>13412</v>
      </c>
      <c r="P408" s="374" t="s">
        <v>13413</v>
      </c>
      <c r="Q408" s="391">
        <f t="shared" si="6"/>
        <v>82.04580798885</v>
      </c>
      <c r="R408" s="435"/>
      <c r="S408" s="389"/>
    </row>
    <row r="409" s="330" customFormat="1" customHeight="1" spans="1:19">
      <c r="A409" s="210" t="s">
        <v>137</v>
      </c>
      <c r="B409" s="210" t="s">
        <v>276</v>
      </c>
      <c r="C409" s="211">
        <v>340</v>
      </c>
      <c r="D409" s="212">
        <v>5.6407128002</v>
      </c>
      <c r="E409" s="357" t="s">
        <v>714</v>
      </c>
      <c r="F409" s="357" t="s">
        <v>1075</v>
      </c>
      <c r="G409" s="357" t="s">
        <v>716</v>
      </c>
      <c r="H409" s="372" t="s">
        <v>1101</v>
      </c>
      <c r="I409" s="419" t="s">
        <v>28</v>
      </c>
      <c r="J409" s="419" t="s">
        <v>49</v>
      </c>
      <c r="K409" s="433"/>
      <c r="L409" s="432">
        <v>4665126.9866</v>
      </c>
      <c r="M409" s="432">
        <v>40427033.6885</v>
      </c>
      <c r="N409" s="210" t="s">
        <v>147</v>
      </c>
      <c r="O409" s="408" t="s">
        <v>13412</v>
      </c>
      <c r="P409" s="374" t="s">
        <v>13413</v>
      </c>
      <c r="Q409" s="391">
        <f t="shared" si="6"/>
        <v>25.3832076009</v>
      </c>
      <c r="R409" s="435"/>
      <c r="S409" s="389"/>
    </row>
    <row r="410" s="330" customFormat="1" customHeight="1" spans="1:19">
      <c r="A410" s="210" t="s">
        <v>137</v>
      </c>
      <c r="B410" s="210" t="s">
        <v>276</v>
      </c>
      <c r="C410" s="211">
        <v>892</v>
      </c>
      <c r="D410" s="212">
        <v>50.9671434867999</v>
      </c>
      <c r="E410" s="357" t="s">
        <v>714</v>
      </c>
      <c r="F410" s="357" t="s">
        <v>1075</v>
      </c>
      <c r="G410" s="357" t="s">
        <v>716</v>
      </c>
      <c r="H410" s="372" t="s">
        <v>367</v>
      </c>
      <c r="I410" s="419" t="s">
        <v>28</v>
      </c>
      <c r="J410" s="419" t="s">
        <v>327</v>
      </c>
      <c r="K410" s="433"/>
      <c r="L410" s="432">
        <v>4664127.78514</v>
      </c>
      <c r="M410" s="432">
        <v>40432030.8211999</v>
      </c>
      <c r="N410" s="210" t="s">
        <v>147</v>
      </c>
      <c r="O410" s="408" t="s">
        <v>13412</v>
      </c>
      <c r="P410" s="374" t="s">
        <v>13413</v>
      </c>
      <c r="Q410" s="391">
        <f t="shared" si="6"/>
        <v>229.3521456906</v>
      </c>
      <c r="R410" s="435"/>
      <c r="S410" s="389"/>
    </row>
    <row r="411" s="330" customFormat="1" customHeight="1" spans="1:19">
      <c r="A411" s="210" t="s">
        <v>137</v>
      </c>
      <c r="B411" s="210" t="s">
        <v>276</v>
      </c>
      <c r="C411" s="211">
        <v>389</v>
      </c>
      <c r="D411" s="212">
        <v>23.0367120898</v>
      </c>
      <c r="E411" s="357" t="s">
        <v>714</v>
      </c>
      <c r="F411" s="357" t="s">
        <v>1075</v>
      </c>
      <c r="G411" s="357" t="s">
        <v>716</v>
      </c>
      <c r="H411" s="372" t="s">
        <v>1101</v>
      </c>
      <c r="I411" s="419" t="s">
        <v>28</v>
      </c>
      <c r="J411" s="419" t="s">
        <v>49</v>
      </c>
      <c r="K411" s="433"/>
      <c r="L411" s="432">
        <v>4665080.03256</v>
      </c>
      <c r="M411" s="432">
        <v>40426561.6724999</v>
      </c>
      <c r="N411" s="210" t="s">
        <v>147</v>
      </c>
      <c r="O411" s="408" t="s">
        <v>13412</v>
      </c>
      <c r="P411" s="374" t="s">
        <v>13413</v>
      </c>
      <c r="Q411" s="391">
        <f t="shared" si="6"/>
        <v>103.6652044041</v>
      </c>
      <c r="R411" s="435"/>
      <c r="S411" s="389"/>
    </row>
    <row r="412" s="330" customFormat="1" customHeight="1" spans="1:19">
      <c r="A412" s="210" t="s">
        <v>137</v>
      </c>
      <c r="B412" s="210" t="s">
        <v>276</v>
      </c>
      <c r="C412" s="211">
        <v>276</v>
      </c>
      <c r="D412" s="212">
        <v>54.3368560071</v>
      </c>
      <c r="E412" s="357" t="s">
        <v>714</v>
      </c>
      <c r="F412" s="357" t="s">
        <v>1075</v>
      </c>
      <c r="G412" s="357" t="s">
        <v>716</v>
      </c>
      <c r="H412" s="372" t="s">
        <v>367</v>
      </c>
      <c r="I412" s="419" t="s">
        <v>28</v>
      </c>
      <c r="J412" s="419" t="s">
        <v>327</v>
      </c>
      <c r="K412" s="433"/>
      <c r="L412" s="432">
        <v>4665336.22712999</v>
      </c>
      <c r="M412" s="432">
        <v>40427551.5172</v>
      </c>
      <c r="N412" s="210" t="s">
        <v>147</v>
      </c>
      <c r="O412" s="408" t="s">
        <v>13412</v>
      </c>
      <c r="P412" s="374" t="s">
        <v>13413</v>
      </c>
      <c r="Q412" s="391">
        <f t="shared" si="6"/>
        <v>244.51585203195</v>
      </c>
      <c r="R412" s="435"/>
      <c r="S412" s="389"/>
    </row>
    <row r="413" s="330" customFormat="1" customHeight="1" spans="1:19">
      <c r="A413" s="210" t="s">
        <v>137</v>
      </c>
      <c r="B413" s="210" t="s">
        <v>276</v>
      </c>
      <c r="C413" s="211">
        <v>349</v>
      </c>
      <c r="D413" s="212">
        <v>11.8298061229</v>
      </c>
      <c r="E413" s="357" t="s">
        <v>714</v>
      </c>
      <c r="F413" s="357" t="s">
        <v>1075</v>
      </c>
      <c r="G413" s="357" t="s">
        <v>716</v>
      </c>
      <c r="H413" s="372" t="s">
        <v>48</v>
      </c>
      <c r="I413" s="419" t="s">
        <v>28</v>
      </c>
      <c r="J413" s="419" t="s">
        <v>58</v>
      </c>
      <c r="K413" s="433"/>
      <c r="L413" s="432">
        <v>4665124.78737</v>
      </c>
      <c r="M413" s="432">
        <v>40427450.3597</v>
      </c>
      <c r="N413" s="210" t="s">
        <v>147</v>
      </c>
      <c r="O413" s="408" t="s">
        <v>13412</v>
      </c>
      <c r="P413" s="374" t="s">
        <v>13413</v>
      </c>
      <c r="Q413" s="391">
        <f t="shared" si="6"/>
        <v>53.23412755305</v>
      </c>
      <c r="R413" s="435"/>
      <c r="S413" s="389"/>
    </row>
    <row r="414" s="330" customFormat="1" customHeight="1" spans="1:19">
      <c r="A414" s="210" t="s">
        <v>137</v>
      </c>
      <c r="B414" s="210" t="s">
        <v>276</v>
      </c>
      <c r="C414" s="211">
        <v>1618</v>
      </c>
      <c r="D414" s="212">
        <v>2.44947799299</v>
      </c>
      <c r="E414" s="357" t="s">
        <v>714</v>
      </c>
      <c r="F414" s="357" t="s">
        <v>1075</v>
      </c>
      <c r="G414" s="357" t="s">
        <v>716</v>
      </c>
      <c r="H414" s="372" t="s">
        <v>367</v>
      </c>
      <c r="I414" s="419" t="s">
        <v>28</v>
      </c>
      <c r="J414" s="419" t="s">
        <v>310</v>
      </c>
      <c r="K414" s="433"/>
      <c r="L414" s="432">
        <v>4661092.69364999</v>
      </c>
      <c r="M414" s="432">
        <v>40428802.2317999</v>
      </c>
      <c r="N414" s="210" t="s">
        <v>147</v>
      </c>
      <c r="O414" s="408" t="s">
        <v>13412</v>
      </c>
      <c r="P414" s="374" t="s">
        <v>13413</v>
      </c>
      <c r="Q414" s="391">
        <f t="shared" si="6"/>
        <v>11.022650968455</v>
      </c>
      <c r="R414" s="435"/>
      <c r="S414" s="389"/>
    </row>
    <row r="415" s="330" customFormat="1" customHeight="1" spans="1:19">
      <c r="A415" s="210" t="s">
        <v>137</v>
      </c>
      <c r="B415" s="210" t="s">
        <v>276</v>
      </c>
      <c r="C415" s="211">
        <v>1648</v>
      </c>
      <c r="D415" s="212">
        <v>6.02171111259</v>
      </c>
      <c r="E415" s="357" t="s">
        <v>714</v>
      </c>
      <c r="F415" s="357" t="s">
        <v>1075</v>
      </c>
      <c r="G415" s="357" t="s">
        <v>716</v>
      </c>
      <c r="H415" s="372" t="s">
        <v>1101</v>
      </c>
      <c r="I415" s="419" t="s">
        <v>28</v>
      </c>
      <c r="J415" s="419" t="s">
        <v>58</v>
      </c>
      <c r="K415" s="433"/>
      <c r="L415" s="432">
        <v>4660469.53394</v>
      </c>
      <c r="M415" s="432">
        <v>40427703.6882999</v>
      </c>
      <c r="N415" s="210" t="s">
        <v>147</v>
      </c>
      <c r="O415" s="408" t="s">
        <v>13412</v>
      </c>
      <c r="P415" s="374" t="s">
        <v>13413</v>
      </c>
      <c r="Q415" s="391">
        <f t="shared" si="6"/>
        <v>27.097700006655</v>
      </c>
      <c r="R415" s="435"/>
      <c r="S415" s="389"/>
    </row>
    <row r="416" s="330" customFormat="1" customHeight="1" spans="1:19">
      <c r="A416" s="210" t="s">
        <v>137</v>
      </c>
      <c r="B416" s="210" t="s">
        <v>276</v>
      </c>
      <c r="C416" s="211">
        <v>1661</v>
      </c>
      <c r="D416" s="212">
        <v>5.34514633362</v>
      </c>
      <c r="E416" s="357" t="s">
        <v>714</v>
      </c>
      <c r="F416" s="357" t="s">
        <v>1075</v>
      </c>
      <c r="G416" s="357" t="s">
        <v>716</v>
      </c>
      <c r="H416" s="372" t="s">
        <v>1101</v>
      </c>
      <c r="I416" s="419" t="s">
        <v>28</v>
      </c>
      <c r="J416" s="419" t="s">
        <v>310</v>
      </c>
      <c r="K416" s="433"/>
      <c r="L416" s="432">
        <v>4660314.24722</v>
      </c>
      <c r="M416" s="432">
        <v>40428250.1163</v>
      </c>
      <c r="N416" s="210" t="s">
        <v>147</v>
      </c>
      <c r="O416" s="408" t="s">
        <v>13412</v>
      </c>
      <c r="P416" s="374" t="s">
        <v>13413</v>
      </c>
      <c r="Q416" s="391">
        <f t="shared" si="6"/>
        <v>24.05315850129</v>
      </c>
      <c r="R416" s="435"/>
      <c r="S416" s="389"/>
    </row>
    <row r="417" s="330" customFormat="1" customHeight="1" spans="1:19">
      <c r="A417" s="210" t="s">
        <v>137</v>
      </c>
      <c r="B417" s="210" t="s">
        <v>276</v>
      </c>
      <c r="C417" s="211">
        <v>82</v>
      </c>
      <c r="D417" s="212">
        <v>68.9329070720999</v>
      </c>
      <c r="E417" s="357" t="s">
        <v>714</v>
      </c>
      <c r="F417" s="357" t="s">
        <v>1075</v>
      </c>
      <c r="G417" s="357" t="s">
        <v>716</v>
      </c>
      <c r="H417" s="372" t="s">
        <v>367</v>
      </c>
      <c r="I417" s="419" t="s">
        <v>28</v>
      </c>
      <c r="J417" s="419" t="s">
        <v>327</v>
      </c>
      <c r="K417" s="433"/>
      <c r="L417" s="432">
        <v>4665878.05358999</v>
      </c>
      <c r="M417" s="432">
        <v>40430403.0600999</v>
      </c>
      <c r="N417" s="210" t="s">
        <v>147</v>
      </c>
      <c r="O417" s="408" t="s">
        <v>13412</v>
      </c>
      <c r="P417" s="374" t="s">
        <v>13413</v>
      </c>
      <c r="Q417" s="391">
        <f t="shared" si="6"/>
        <v>310.19808182445</v>
      </c>
      <c r="R417" s="435"/>
      <c r="S417" s="389"/>
    </row>
    <row r="418" s="330" customFormat="1" customHeight="1" spans="1:19">
      <c r="A418" s="210" t="s">
        <v>137</v>
      </c>
      <c r="B418" s="210" t="s">
        <v>276</v>
      </c>
      <c r="C418" s="211">
        <v>1617</v>
      </c>
      <c r="D418" s="212">
        <v>1.58059958496</v>
      </c>
      <c r="E418" s="357" t="s">
        <v>714</v>
      </c>
      <c r="F418" s="357" t="s">
        <v>1075</v>
      </c>
      <c r="G418" s="357" t="s">
        <v>716</v>
      </c>
      <c r="H418" s="372" t="s">
        <v>48</v>
      </c>
      <c r="I418" s="419" t="s">
        <v>28</v>
      </c>
      <c r="J418" s="419" t="s">
        <v>58</v>
      </c>
      <c r="K418" s="433"/>
      <c r="L418" s="432">
        <v>4661116.67447999</v>
      </c>
      <c r="M418" s="432">
        <v>40428716.9574</v>
      </c>
      <c r="N418" s="210" t="s">
        <v>147</v>
      </c>
      <c r="O418" s="408" t="s">
        <v>13412</v>
      </c>
      <c r="P418" s="374" t="s">
        <v>13413</v>
      </c>
      <c r="Q418" s="391">
        <f t="shared" si="6"/>
        <v>7.11269813232</v>
      </c>
      <c r="R418" s="435"/>
      <c r="S418" s="389"/>
    </row>
    <row r="419" s="330" customFormat="1" customHeight="1" spans="1:19">
      <c r="A419" s="210" t="s">
        <v>137</v>
      </c>
      <c r="B419" s="210" t="s">
        <v>276</v>
      </c>
      <c r="C419" s="211">
        <v>490</v>
      </c>
      <c r="D419" s="212">
        <v>11.3117320045</v>
      </c>
      <c r="E419" s="357" t="s">
        <v>714</v>
      </c>
      <c r="F419" s="357" t="s">
        <v>1075</v>
      </c>
      <c r="G419" s="357" t="s">
        <v>716</v>
      </c>
      <c r="H419" s="372" t="s">
        <v>1101</v>
      </c>
      <c r="I419" s="419" t="s">
        <v>28</v>
      </c>
      <c r="J419" s="419" t="s">
        <v>327</v>
      </c>
      <c r="K419" s="433"/>
      <c r="L419" s="432">
        <v>4664903.94125999</v>
      </c>
      <c r="M419" s="432">
        <v>40430083.3852</v>
      </c>
      <c r="N419" s="210" t="s">
        <v>147</v>
      </c>
      <c r="O419" s="408" t="s">
        <v>13412</v>
      </c>
      <c r="P419" s="374" t="s">
        <v>13413</v>
      </c>
      <c r="Q419" s="391">
        <f t="shared" si="6"/>
        <v>50.90279402025</v>
      </c>
      <c r="R419" s="435"/>
      <c r="S419" s="389"/>
    </row>
    <row r="420" s="330" customFormat="1" customHeight="1" spans="1:19">
      <c r="A420" s="210" t="s">
        <v>137</v>
      </c>
      <c r="B420" s="210" t="s">
        <v>276</v>
      </c>
      <c r="C420" s="211">
        <v>853</v>
      </c>
      <c r="D420" s="212">
        <v>92.134085166</v>
      </c>
      <c r="E420" s="357" t="s">
        <v>714</v>
      </c>
      <c r="F420" s="357" t="s">
        <v>1075</v>
      </c>
      <c r="G420" s="357" t="s">
        <v>716</v>
      </c>
      <c r="H420" s="372" t="s">
        <v>367</v>
      </c>
      <c r="I420" s="419" t="s">
        <v>28</v>
      </c>
      <c r="J420" s="419" t="s">
        <v>327</v>
      </c>
      <c r="K420" s="433"/>
      <c r="L420" s="432">
        <v>4664230.74464999</v>
      </c>
      <c r="M420" s="432">
        <v>40426105.0129999</v>
      </c>
      <c r="N420" s="210" t="s">
        <v>147</v>
      </c>
      <c r="O420" s="408" t="s">
        <v>13412</v>
      </c>
      <c r="P420" s="374" t="s">
        <v>13413</v>
      </c>
      <c r="Q420" s="391">
        <f t="shared" si="6"/>
        <v>414.603383247</v>
      </c>
      <c r="R420" s="435"/>
      <c r="S420" s="389"/>
    </row>
    <row r="421" s="330" customFormat="1" customHeight="1" spans="1:19">
      <c r="A421" s="210" t="s">
        <v>137</v>
      </c>
      <c r="B421" s="210" t="s">
        <v>276</v>
      </c>
      <c r="C421" s="211">
        <v>129</v>
      </c>
      <c r="D421" s="212">
        <v>50.6370124556</v>
      </c>
      <c r="E421" s="357" t="s">
        <v>714</v>
      </c>
      <c r="F421" s="357" t="s">
        <v>1075</v>
      </c>
      <c r="G421" s="357" t="s">
        <v>716</v>
      </c>
      <c r="H421" s="372" t="s">
        <v>48</v>
      </c>
      <c r="I421" s="419" t="s">
        <v>28</v>
      </c>
      <c r="J421" s="419" t="s">
        <v>58</v>
      </c>
      <c r="K421" s="433"/>
      <c r="L421" s="432">
        <v>4665640.85128999</v>
      </c>
      <c r="M421" s="432">
        <v>40427743.7976</v>
      </c>
      <c r="N421" s="210" t="s">
        <v>147</v>
      </c>
      <c r="O421" s="408" t="s">
        <v>13412</v>
      </c>
      <c r="P421" s="374" t="s">
        <v>13413</v>
      </c>
      <c r="Q421" s="391">
        <f t="shared" si="6"/>
        <v>227.8665560502</v>
      </c>
      <c r="R421" s="435"/>
      <c r="S421" s="389"/>
    </row>
    <row r="422" s="330" customFormat="1" customHeight="1" spans="1:19">
      <c r="A422" s="210" t="s">
        <v>137</v>
      </c>
      <c r="B422" s="210" t="s">
        <v>276</v>
      </c>
      <c r="C422" s="211">
        <v>1586</v>
      </c>
      <c r="D422" s="212">
        <v>293.513260826</v>
      </c>
      <c r="E422" s="357" t="s">
        <v>714</v>
      </c>
      <c r="F422" s="357" t="s">
        <v>1075</v>
      </c>
      <c r="G422" s="357" t="s">
        <v>716</v>
      </c>
      <c r="H422" s="372" t="s">
        <v>1101</v>
      </c>
      <c r="I422" s="419" t="s">
        <v>28</v>
      </c>
      <c r="J422" s="419" t="s">
        <v>58</v>
      </c>
      <c r="K422" s="433"/>
      <c r="L422" s="432">
        <v>4661513.85051999</v>
      </c>
      <c r="M422" s="432">
        <v>40428505.4878999</v>
      </c>
      <c r="N422" s="210" t="s">
        <v>147</v>
      </c>
      <c r="O422" s="408" t="s">
        <v>13412</v>
      </c>
      <c r="P422" s="374" t="s">
        <v>13413</v>
      </c>
      <c r="Q422" s="391">
        <f t="shared" si="6"/>
        <v>1320.809673717</v>
      </c>
      <c r="R422" s="435"/>
      <c r="S422" s="389"/>
    </row>
    <row r="423" s="330" customFormat="1" customHeight="1" spans="1:19">
      <c r="A423" s="210" t="s">
        <v>137</v>
      </c>
      <c r="B423" s="210" t="s">
        <v>276</v>
      </c>
      <c r="C423" s="211">
        <v>1036</v>
      </c>
      <c r="D423" s="212">
        <v>28.3320266499</v>
      </c>
      <c r="E423" s="357" t="s">
        <v>714</v>
      </c>
      <c r="F423" s="357" t="s">
        <v>1075</v>
      </c>
      <c r="G423" s="357" t="s">
        <v>716</v>
      </c>
      <c r="H423" s="372" t="s">
        <v>48</v>
      </c>
      <c r="I423" s="419" t="s">
        <v>28</v>
      </c>
      <c r="J423" s="419" t="s">
        <v>58</v>
      </c>
      <c r="K423" s="433"/>
      <c r="L423" s="432">
        <v>4663828.94319</v>
      </c>
      <c r="M423" s="432">
        <v>40426581.1766</v>
      </c>
      <c r="N423" s="210" t="s">
        <v>147</v>
      </c>
      <c r="O423" s="408" t="s">
        <v>13412</v>
      </c>
      <c r="P423" s="374" t="s">
        <v>13413</v>
      </c>
      <c r="Q423" s="391">
        <f t="shared" si="6"/>
        <v>127.49411992455</v>
      </c>
      <c r="R423" s="435"/>
      <c r="S423" s="389"/>
    </row>
    <row r="424" s="330" customFormat="1" customHeight="1" spans="1:19">
      <c r="A424" s="210" t="s">
        <v>137</v>
      </c>
      <c r="B424" s="210" t="s">
        <v>276</v>
      </c>
      <c r="C424" s="211">
        <v>1394</v>
      </c>
      <c r="D424" s="212">
        <v>17.2389217851</v>
      </c>
      <c r="E424" s="357" t="s">
        <v>714</v>
      </c>
      <c r="F424" s="357" t="s">
        <v>1075</v>
      </c>
      <c r="G424" s="357" t="s">
        <v>716</v>
      </c>
      <c r="H424" s="372" t="s">
        <v>367</v>
      </c>
      <c r="I424" s="419" t="s">
        <v>28</v>
      </c>
      <c r="J424" s="419" t="s">
        <v>310</v>
      </c>
      <c r="K424" s="433"/>
      <c r="L424" s="432">
        <v>4662785.50762999</v>
      </c>
      <c r="M424" s="432">
        <v>40429486.4913</v>
      </c>
      <c r="N424" s="210" t="s">
        <v>147</v>
      </c>
      <c r="O424" s="408" t="s">
        <v>13412</v>
      </c>
      <c r="P424" s="374" t="s">
        <v>13413</v>
      </c>
      <c r="Q424" s="391">
        <f t="shared" si="6"/>
        <v>77.57514803295</v>
      </c>
      <c r="R424" s="435"/>
      <c r="S424" s="389"/>
    </row>
    <row r="425" s="330" customFormat="1" customHeight="1" spans="1:19">
      <c r="A425" s="210" t="s">
        <v>137</v>
      </c>
      <c r="B425" s="210" t="s">
        <v>276</v>
      </c>
      <c r="C425" s="211">
        <v>213</v>
      </c>
      <c r="D425" s="212">
        <v>15.5049440589</v>
      </c>
      <c r="E425" s="357" t="s">
        <v>714</v>
      </c>
      <c r="F425" s="357" t="s">
        <v>1075</v>
      </c>
      <c r="G425" s="357" t="s">
        <v>716</v>
      </c>
      <c r="H425" s="372" t="s">
        <v>1101</v>
      </c>
      <c r="I425" s="419" t="s">
        <v>28</v>
      </c>
      <c r="J425" s="419" t="s">
        <v>327</v>
      </c>
      <c r="K425" s="433"/>
      <c r="L425" s="432">
        <v>4665415.48328</v>
      </c>
      <c r="M425" s="432">
        <v>40426959.8928999</v>
      </c>
      <c r="N425" s="210" t="s">
        <v>147</v>
      </c>
      <c r="O425" s="408" t="s">
        <v>13412</v>
      </c>
      <c r="P425" s="374" t="s">
        <v>13413</v>
      </c>
      <c r="Q425" s="391">
        <f t="shared" si="6"/>
        <v>69.77224826505</v>
      </c>
      <c r="R425" s="435"/>
      <c r="S425" s="389"/>
    </row>
    <row r="426" s="330" customFormat="1" customHeight="1" spans="1:19">
      <c r="A426" s="210" t="s">
        <v>137</v>
      </c>
      <c r="B426" s="210" t="s">
        <v>276</v>
      </c>
      <c r="C426" s="211">
        <v>1216</v>
      </c>
      <c r="D426" s="212">
        <v>48.3615282966</v>
      </c>
      <c r="E426" s="357" t="s">
        <v>714</v>
      </c>
      <c r="F426" s="357" t="s">
        <v>1075</v>
      </c>
      <c r="G426" s="357" t="s">
        <v>716</v>
      </c>
      <c r="H426" s="372" t="s">
        <v>367</v>
      </c>
      <c r="I426" s="419" t="s">
        <v>28</v>
      </c>
      <c r="J426" s="419" t="s">
        <v>327</v>
      </c>
      <c r="K426" s="433"/>
      <c r="L426" s="432">
        <v>4663405.68446</v>
      </c>
      <c r="M426" s="432">
        <v>40429410.6797</v>
      </c>
      <c r="N426" s="210" t="s">
        <v>147</v>
      </c>
      <c r="O426" s="408" t="s">
        <v>13412</v>
      </c>
      <c r="P426" s="374" t="s">
        <v>13413</v>
      </c>
      <c r="Q426" s="391">
        <f t="shared" si="6"/>
        <v>217.6268773347</v>
      </c>
      <c r="R426" s="435"/>
      <c r="S426" s="389"/>
    </row>
    <row r="427" s="330" customFormat="1" customHeight="1" spans="1:19">
      <c r="A427" s="210" t="s">
        <v>137</v>
      </c>
      <c r="B427" s="210" t="s">
        <v>276</v>
      </c>
      <c r="C427" s="211">
        <v>60</v>
      </c>
      <c r="D427" s="212">
        <v>53.8647288374</v>
      </c>
      <c r="E427" s="357" t="s">
        <v>714</v>
      </c>
      <c r="F427" s="357" t="s">
        <v>1075</v>
      </c>
      <c r="G427" s="357" t="s">
        <v>716</v>
      </c>
      <c r="H427" s="372" t="s">
        <v>48</v>
      </c>
      <c r="I427" s="419" t="s">
        <v>28</v>
      </c>
      <c r="J427" s="419" t="s">
        <v>58</v>
      </c>
      <c r="K427" s="433"/>
      <c r="L427" s="432">
        <v>4665979.41533</v>
      </c>
      <c r="M427" s="432">
        <v>40427839.0616</v>
      </c>
      <c r="N427" s="210" t="s">
        <v>147</v>
      </c>
      <c r="O427" s="408" t="s">
        <v>13412</v>
      </c>
      <c r="P427" s="374" t="s">
        <v>13413</v>
      </c>
      <c r="Q427" s="391">
        <f t="shared" si="6"/>
        <v>242.3912797683</v>
      </c>
      <c r="R427" s="435"/>
      <c r="S427" s="389"/>
    </row>
    <row r="428" s="330" customFormat="1" customHeight="1" spans="1:19">
      <c r="A428" s="210" t="s">
        <v>137</v>
      </c>
      <c r="B428" s="210" t="s">
        <v>276</v>
      </c>
      <c r="C428" s="211">
        <v>1625</v>
      </c>
      <c r="D428" s="212">
        <v>50.6563605989</v>
      </c>
      <c r="E428" s="357" t="s">
        <v>714</v>
      </c>
      <c r="F428" s="357" t="s">
        <v>1075</v>
      </c>
      <c r="G428" s="357" t="s">
        <v>716</v>
      </c>
      <c r="H428" s="372" t="s">
        <v>48</v>
      </c>
      <c r="I428" s="419" t="s">
        <v>28</v>
      </c>
      <c r="J428" s="419" t="s">
        <v>58</v>
      </c>
      <c r="K428" s="433"/>
      <c r="L428" s="432">
        <v>4660995.13901999</v>
      </c>
      <c r="M428" s="432">
        <v>40427881.3488999</v>
      </c>
      <c r="N428" s="210" t="s">
        <v>147</v>
      </c>
      <c r="O428" s="408" t="s">
        <v>13412</v>
      </c>
      <c r="P428" s="374" t="s">
        <v>13413</v>
      </c>
      <c r="Q428" s="391">
        <f t="shared" si="6"/>
        <v>227.95362269505</v>
      </c>
      <c r="R428" s="435"/>
      <c r="S428" s="389"/>
    </row>
    <row r="429" s="330" customFormat="1" customHeight="1" spans="1:19">
      <c r="A429" s="210" t="s">
        <v>137</v>
      </c>
      <c r="B429" s="210" t="s">
        <v>276</v>
      </c>
      <c r="C429" s="211">
        <v>1498</v>
      </c>
      <c r="D429" s="212">
        <v>65.1355344826999</v>
      </c>
      <c r="E429" s="357" t="s">
        <v>714</v>
      </c>
      <c r="F429" s="357" t="s">
        <v>1075</v>
      </c>
      <c r="G429" s="357" t="s">
        <v>716</v>
      </c>
      <c r="H429" s="372" t="s">
        <v>1101</v>
      </c>
      <c r="I429" s="419" t="s">
        <v>28</v>
      </c>
      <c r="J429" s="419" t="s">
        <v>58</v>
      </c>
      <c r="K429" s="433"/>
      <c r="L429" s="432">
        <v>4662192.72833</v>
      </c>
      <c r="M429" s="432">
        <v>40428947.7848</v>
      </c>
      <c r="N429" s="210" t="s">
        <v>147</v>
      </c>
      <c r="O429" s="408" t="s">
        <v>13412</v>
      </c>
      <c r="P429" s="374" t="s">
        <v>13413</v>
      </c>
      <c r="Q429" s="391">
        <f t="shared" si="6"/>
        <v>293.10990517215</v>
      </c>
      <c r="R429" s="436"/>
      <c r="S429" s="389"/>
    </row>
    <row r="430" s="330" customFormat="1" customHeight="1" spans="1:19">
      <c r="A430" s="210" t="s">
        <v>137</v>
      </c>
      <c r="B430" s="210" t="s">
        <v>276</v>
      </c>
      <c r="C430" s="211">
        <v>1499</v>
      </c>
      <c r="D430" s="212">
        <v>6.87226655979</v>
      </c>
      <c r="E430" s="357" t="s">
        <v>714</v>
      </c>
      <c r="F430" s="357" t="s">
        <v>1075</v>
      </c>
      <c r="G430" s="357" t="s">
        <v>716</v>
      </c>
      <c r="H430" s="372" t="s">
        <v>367</v>
      </c>
      <c r="I430" s="419" t="s">
        <v>28</v>
      </c>
      <c r="J430" s="419" t="s">
        <v>310</v>
      </c>
      <c r="K430" s="433"/>
      <c r="L430" s="432">
        <v>4662193.21958999</v>
      </c>
      <c r="M430" s="432">
        <v>40429406.4545999</v>
      </c>
      <c r="N430" s="210" t="s">
        <v>147</v>
      </c>
      <c r="O430" s="408" t="s">
        <v>13412</v>
      </c>
      <c r="P430" s="374" t="s">
        <v>13413</v>
      </c>
      <c r="Q430" s="391">
        <f t="shared" si="6"/>
        <v>30.925199519055</v>
      </c>
      <c r="R430" s="436"/>
      <c r="S430" s="389"/>
    </row>
    <row r="431" s="330" customFormat="1" customHeight="1" spans="1:19">
      <c r="A431" s="210" t="s">
        <v>137</v>
      </c>
      <c r="B431" s="210" t="s">
        <v>276</v>
      </c>
      <c r="C431" s="211">
        <v>166</v>
      </c>
      <c r="D431" s="212">
        <v>12.6834589257</v>
      </c>
      <c r="E431" s="357" t="s">
        <v>714</v>
      </c>
      <c r="F431" s="357" t="s">
        <v>1075</v>
      </c>
      <c r="G431" s="357" t="s">
        <v>716</v>
      </c>
      <c r="H431" s="372" t="s">
        <v>1101</v>
      </c>
      <c r="I431" s="419" t="s">
        <v>28</v>
      </c>
      <c r="J431" s="419" t="s">
        <v>29</v>
      </c>
      <c r="K431" s="433"/>
      <c r="L431" s="432">
        <v>4665532.74866</v>
      </c>
      <c r="M431" s="432">
        <v>40426013.0298999</v>
      </c>
      <c r="N431" s="210" t="s">
        <v>147</v>
      </c>
      <c r="O431" s="408" t="s">
        <v>13412</v>
      </c>
      <c r="P431" s="374" t="s">
        <v>13413</v>
      </c>
      <c r="Q431" s="391">
        <f t="shared" si="6"/>
        <v>57.07556516565</v>
      </c>
      <c r="R431" s="436"/>
      <c r="S431" s="389"/>
    </row>
    <row r="432" s="330" customFormat="1" customHeight="1" spans="1:19">
      <c r="A432" s="210" t="s">
        <v>137</v>
      </c>
      <c r="B432" s="210" t="s">
        <v>276</v>
      </c>
      <c r="C432" s="211">
        <v>321</v>
      </c>
      <c r="D432" s="212">
        <v>138.061661950999</v>
      </c>
      <c r="E432" s="357" t="s">
        <v>714</v>
      </c>
      <c r="F432" s="357" t="s">
        <v>1075</v>
      </c>
      <c r="G432" s="357" t="s">
        <v>716</v>
      </c>
      <c r="H432" s="372" t="s">
        <v>367</v>
      </c>
      <c r="I432" s="419" t="s">
        <v>28</v>
      </c>
      <c r="J432" s="419" t="s">
        <v>327</v>
      </c>
      <c r="K432" s="433"/>
      <c r="L432" s="432">
        <v>4665246.01633999</v>
      </c>
      <c r="M432" s="432">
        <v>40430567.0720999</v>
      </c>
      <c r="N432" s="210" t="s">
        <v>147</v>
      </c>
      <c r="O432" s="408" t="s">
        <v>13412</v>
      </c>
      <c r="P432" s="374" t="s">
        <v>13413</v>
      </c>
      <c r="Q432" s="391">
        <f t="shared" si="6"/>
        <v>621.277478779495</v>
      </c>
      <c r="R432" s="436"/>
      <c r="S432" s="389"/>
    </row>
    <row r="433" s="330" customFormat="1" customHeight="1" spans="1:19">
      <c r="A433" s="210" t="s">
        <v>137</v>
      </c>
      <c r="B433" s="210" t="s">
        <v>276</v>
      </c>
      <c r="C433" s="211">
        <v>1184</v>
      </c>
      <c r="D433" s="212">
        <v>20.0830084603999</v>
      </c>
      <c r="E433" s="357" t="s">
        <v>714</v>
      </c>
      <c r="F433" s="357" t="s">
        <v>1075</v>
      </c>
      <c r="G433" s="357" t="s">
        <v>716</v>
      </c>
      <c r="H433" s="372" t="s">
        <v>1101</v>
      </c>
      <c r="I433" s="419" t="s">
        <v>28</v>
      </c>
      <c r="J433" s="419" t="s">
        <v>310</v>
      </c>
      <c r="K433" s="433"/>
      <c r="L433" s="432">
        <v>4663466.98343999</v>
      </c>
      <c r="M433" s="432">
        <v>40430568.4821</v>
      </c>
      <c r="N433" s="210" t="s">
        <v>147</v>
      </c>
      <c r="O433" s="408" t="s">
        <v>13412</v>
      </c>
      <c r="P433" s="374" t="s">
        <v>13413</v>
      </c>
      <c r="Q433" s="391">
        <f t="shared" si="6"/>
        <v>90.3735380717995</v>
      </c>
      <c r="R433" s="436"/>
      <c r="S433" s="389"/>
    </row>
    <row r="434" s="330" customFormat="1" customHeight="1" spans="1:19">
      <c r="A434" s="210" t="s">
        <v>137</v>
      </c>
      <c r="B434" s="210" t="s">
        <v>276</v>
      </c>
      <c r="C434" s="211">
        <v>527</v>
      </c>
      <c r="D434" s="212">
        <v>14.2826411281</v>
      </c>
      <c r="E434" s="357" t="s">
        <v>714</v>
      </c>
      <c r="F434" s="357" t="s">
        <v>1075</v>
      </c>
      <c r="G434" s="357" t="s">
        <v>716</v>
      </c>
      <c r="H434" s="372" t="s">
        <v>367</v>
      </c>
      <c r="I434" s="419" t="s">
        <v>28</v>
      </c>
      <c r="J434" s="419" t="s">
        <v>327</v>
      </c>
      <c r="K434" s="433"/>
      <c r="L434" s="432">
        <v>4664823.97372999</v>
      </c>
      <c r="M434" s="432">
        <v>40430054.6367999</v>
      </c>
      <c r="N434" s="210" t="s">
        <v>147</v>
      </c>
      <c r="O434" s="408" t="s">
        <v>13412</v>
      </c>
      <c r="P434" s="374" t="s">
        <v>13413</v>
      </c>
      <c r="Q434" s="391">
        <f t="shared" si="6"/>
        <v>64.27188507645</v>
      </c>
      <c r="R434" s="436"/>
      <c r="S434" s="389"/>
    </row>
    <row r="435" s="330" customFormat="1" customHeight="1" spans="1:19">
      <c r="A435" s="210" t="s">
        <v>137</v>
      </c>
      <c r="B435" s="210" t="s">
        <v>276</v>
      </c>
      <c r="C435" s="211">
        <v>802</v>
      </c>
      <c r="D435" s="212">
        <v>143.873154551999</v>
      </c>
      <c r="E435" s="357" t="s">
        <v>714</v>
      </c>
      <c r="F435" s="357" t="s">
        <v>1075</v>
      </c>
      <c r="G435" s="357" t="s">
        <v>716</v>
      </c>
      <c r="H435" s="372" t="s">
        <v>1101</v>
      </c>
      <c r="I435" s="419" t="s">
        <v>28</v>
      </c>
      <c r="J435" s="419" t="s">
        <v>58</v>
      </c>
      <c r="K435" s="433"/>
      <c r="L435" s="432">
        <v>4664329.88556999</v>
      </c>
      <c r="M435" s="432">
        <v>40432055.2822</v>
      </c>
      <c r="N435" s="210" t="s">
        <v>147</v>
      </c>
      <c r="O435" s="408" t="s">
        <v>13412</v>
      </c>
      <c r="P435" s="374" t="s">
        <v>13413</v>
      </c>
      <c r="Q435" s="391">
        <f t="shared" si="6"/>
        <v>647.429195483996</v>
      </c>
      <c r="R435" s="436"/>
      <c r="S435" s="389"/>
    </row>
    <row r="436" s="330" customFormat="1" customHeight="1" spans="1:19">
      <c r="A436" s="210" t="s">
        <v>137</v>
      </c>
      <c r="B436" s="210" t="s">
        <v>276</v>
      </c>
      <c r="C436" s="211">
        <v>1294</v>
      </c>
      <c r="D436" s="212">
        <v>19.8751000777</v>
      </c>
      <c r="E436" s="357" t="s">
        <v>714</v>
      </c>
      <c r="F436" s="357" t="s">
        <v>1075</v>
      </c>
      <c r="G436" s="357" t="s">
        <v>716</v>
      </c>
      <c r="H436" s="372" t="s">
        <v>48</v>
      </c>
      <c r="I436" s="419" t="s">
        <v>28</v>
      </c>
      <c r="J436" s="419" t="s">
        <v>58</v>
      </c>
      <c r="K436" s="433"/>
      <c r="L436" s="432">
        <v>4663167.33507999</v>
      </c>
      <c r="M436" s="432">
        <v>40429488.3416</v>
      </c>
      <c r="N436" s="210" t="s">
        <v>147</v>
      </c>
      <c r="O436" s="408" t="s">
        <v>13412</v>
      </c>
      <c r="P436" s="374" t="s">
        <v>13413</v>
      </c>
      <c r="Q436" s="391">
        <f t="shared" si="6"/>
        <v>89.43795034965</v>
      </c>
      <c r="R436" s="436"/>
      <c r="S436" s="389"/>
    </row>
    <row r="437" s="330" customFormat="1" customHeight="1" spans="1:19">
      <c r="A437" s="210" t="s">
        <v>137</v>
      </c>
      <c r="B437" s="210" t="s">
        <v>276</v>
      </c>
      <c r="C437" s="211">
        <v>70</v>
      </c>
      <c r="D437" s="212">
        <v>17.2049226834</v>
      </c>
      <c r="E437" s="357" t="s">
        <v>714</v>
      </c>
      <c r="F437" s="357" t="s">
        <v>1075</v>
      </c>
      <c r="G437" s="357" t="s">
        <v>716</v>
      </c>
      <c r="H437" s="372" t="s">
        <v>367</v>
      </c>
      <c r="I437" s="419" t="s">
        <v>28</v>
      </c>
      <c r="J437" s="419" t="s">
        <v>327</v>
      </c>
      <c r="K437" s="433"/>
      <c r="L437" s="432">
        <v>4665923.58944999</v>
      </c>
      <c r="M437" s="432">
        <v>40431267.6688999</v>
      </c>
      <c r="N437" s="210" t="s">
        <v>147</v>
      </c>
      <c r="O437" s="408" t="s">
        <v>13412</v>
      </c>
      <c r="P437" s="374" t="s">
        <v>13413</v>
      </c>
      <c r="Q437" s="391">
        <f t="shared" si="6"/>
        <v>77.4221520753</v>
      </c>
      <c r="R437" s="436"/>
      <c r="S437" s="389"/>
    </row>
    <row r="438" s="330" customFormat="1" customHeight="1" spans="1:19">
      <c r="A438" s="210" t="s">
        <v>137</v>
      </c>
      <c r="B438" s="210" t="s">
        <v>276</v>
      </c>
      <c r="C438" s="211">
        <v>38</v>
      </c>
      <c r="D438" s="212">
        <v>66.5903552388</v>
      </c>
      <c r="E438" s="357" t="s">
        <v>714</v>
      </c>
      <c r="F438" s="357" t="s">
        <v>1075</v>
      </c>
      <c r="G438" s="357" t="s">
        <v>716</v>
      </c>
      <c r="H438" s="372" t="s">
        <v>1101</v>
      </c>
      <c r="I438" s="419" t="s">
        <v>28</v>
      </c>
      <c r="J438" s="419" t="s">
        <v>58</v>
      </c>
      <c r="K438" s="433"/>
      <c r="L438" s="432">
        <v>4666083.30451999</v>
      </c>
      <c r="M438" s="432">
        <v>40427806.8046</v>
      </c>
      <c r="N438" s="210" t="s">
        <v>147</v>
      </c>
      <c r="O438" s="408" t="s">
        <v>13412</v>
      </c>
      <c r="P438" s="374" t="s">
        <v>13413</v>
      </c>
      <c r="Q438" s="391">
        <f t="shared" si="6"/>
        <v>299.6565985746</v>
      </c>
      <c r="R438" s="436"/>
      <c r="S438" s="389"/>
    </row>
    <row r="439" s="330" customFormat="1" customHeight="1" spans="1:19">
      <c r="A439" s="210" t="s">
        <v>137</v>
      </c>
      <c r="B439" s="210" t="s">
        <v>276</v>
      </c>
      <c r="C439" s="211">
        <v>101</v>
      </c>
      <c r="D439" s="212">
        <v>43.7532150437999</v>
      </c>
      <c r="E439" s="357" t="s">
        <v>714</v>
      </c>
      <c r="F439" s="357" t="s">
        <v>1075</v>
      </c>
      <c r="G439" s="357" t="s">
        <v>716</v>
      </c>
      <c r="H439" s="372" t="s">
        <v>367</v>
      </c>
      <c r="I439" s="419" t="s">
        <v>28</v>
      </c>
      <c r="J439" s="419" t="s">
        <v>327</v>
      </c>
      <c r="K439" s="433"/>
      <c r="L439" s="432">
        <v>4665788.5066</v>
      </c>
      <c r="M439" s="432">
        <v>40426140.8906</v>
      </c>
      <c r="N439" s="210" t="s">
        <v>147</v>
      </c>
      <c r="O439" s="408" t="s">
        <v>13412</v>
      </c>
      <c r="P439" s="374" t="s">
        <v>13413</v>
      </c>
      <c r="Q439" s="391">
        <f t="shared" si="6"/>
        <v>196.8894676971</v>
      </c>
      <c r="R439" s="436"/>
      <c r="S439" s="389"/>
    </row>
    <row r="440" s="330" customFormat="1" customHeight="1" spans="1:19">
      <c r="A440" s="210" t="s">
        <v>137</v>
      </c>
      <c r="B440" s="210" t="s">
        <v>276</v>
      </c>
      <c r="C440" s="211">
        <v>1528</v>
      </c>
      <c r="D440" s="212">
        <v>14.0757291209</v>
      </c>
      <c r="E440" s="357" t="s">
        <v>714</v>
      </c>
      <c r="F440" s="357" t="s">
        <v>1075</v>
      </c>
      <c r="G440" s="357" t="s">
        <v>716</v>
      </c>
      <c r="H440" s="372" t="s">
        <v>1101</v>
      </c>
      <c r="I440" s="419" t="s">
        <v>28</v>
      </c>
      <c r="J440" s="419" t="s">
        <v>58</v>
      </c>
      <c r="K440" s="433"/>
      <c r="L440" s="432">
        <v>4662016.18757999</v>
      </c>
      <c r="M440" s="432">
        <v>40427224.0790999</v>
      </c>
      <c r="N440" s="210" t="s">
        <v>147</v>
      </c>
      <c r="O440" s="408" t="s">
        <v>13412</v>
      </c>
      <c r="P440" s="374" t="s">
        <v>13413</v>
      </c>
      <c r="Q440" s="391">
        <f t="shared" si="6"/>
        <v>63.34078104405</v>
      </c>
      <c r="R440" s="436"/>
      <c r="S440" s="389"/>
    </row>
    <row r="441" s="330" customFormat="1" customHeight="1" spans="1:19">
      <c r="A441" s="210" t="s">
        <v>137</v>
      </c>
      <c r="B441" s="210" t="s">
        <v>276</v>
      </c>
      <c r="C441" s="211">
        <v>123</v>
      </c>
      <c r="D441" s="212">
        <v>46.6146206859</v>
      </c>
      <c r="E441" s="357" t="s">
        <v>714</v>
      </c>
      <c r="F441" s="357" t="s">
        <v>1075</v>
      </c>
      <c r="G441" s="357" t="s">
        <v>716</v>
      </c>
      <c r="H441" s="372" t="s">
        <v>1101</v>
      </c>
      <c r="I441" s="419" t="s">
        <v>28</v>
      </c>
      <c r="J441" s="419" t="s">
        <v>310</v>
      </c>
      <c r="K441" s="433"/>
      <c r="L441" s="432">
        <v>4665668.89441999</v>
      </c>
      <c r="M441" s="432">
        <v>40426545.1503</v>
      </c>
      <c r="N441" s="210" t="s">
        <v>147</v>
      </c>
      <c r="O441" s="408" t="s">
        <v>13412</v>
      </c>
      <c r="P441" s="374" t="s">
        <v>13413</v>
      </c>
      <c r="Q441" s="391">
        <f t="shared" si="6"/>
        <v>209.76579308655</v>
      </c>
      <c r="R441" s="436"/>
      <c r="S441" s="389"/>
    </row>
    <row r="442" s="330" customFormat="1" customHeight="1" spans="1:19">
      <c r="A442" s="210" t="s">
        <v>137</v>
      </c>
      <c r="B442" s="210" t="s">
        <v>276</v>
      </c>
      <c r="C442" s="211">
        <v>287</v>
      </c>
      <c r="D442" s="212">
        <v>19.4381117673</v>
      </c>
      <c r="E442" s="357" t="s">
        <v>714</v>
      </c>
      <c r="F442" s="357" t="s">
        <v>1075</v>
      </c>
      <c r="G442" s="357" t="s">
        <v>716</v>
      </c>
      <c r="H442" s="372" t="s">
        <v>367</v>
      </c>
      <c r="I442" s="419" t="s">
        <v>28</v>
      </c>
      <c r="J442" s="419" t="s">
        <v>327</v>
      </c>
      <c r="K442" s="433"/>
      <c r="L442" s="432">
        <v>4665263.19971999</v>
      </c>
      <c r="M442" s="432">
        <v>40426588.6529</v>
      </c>
      <c r="N442" s="210" t="s">
        <v>147</v>
      </c>
      <c r="O442" s="393" t="s">
        <v>13406</v>
      </c>
      <c r="P442" s="420" t="s">
        <v>1402</v>
      </c>
      <c r="Q442" s="391">
        <f t="shared" si="6"/>
        <v>87.47150295285</v>
      </c>
      <c r="R442" s="436"/>
      <c r="S442" s="389"/>
    </row>
    <row r="443" s="330" customFormat="1" customHeight="1" spans="1:19">
      <c r="A443" s="210" t="s">
        <v>137</v>
      </c>
      <c r="B443" s="210" t="s">
        <v>276</v>
      </c>
      <c r="C443" s="211">
        <v>538</v>
      </c>
      <c r="D443" s="212">
        <v>55.4909062413</v>
      </c>
      <c r="E443" s="357" t="s">
        <v>714</v>
      </c>
      <c r="F443" s="357" t="s">
        <v>1075</v>
      </c>
      <c r="G443" s="357" t="s">
        <v>716</v>
      </c>
      <c r="H443" s="372" t="s">
        <v>1101</v>
      </c>
      <c r="I443" s="419" t="s">
        <v>28</v>
      </c>
      <c r="J443" s="419" t="s">
        <v>58</v>
      </c>
      <c r="K443" s="433"/>
      <c r="L443" s="432">
        <v>4664804.03636</v>
      </c>
      <c r="M443" s="432">
        <v>40427050.0855</v>
      </c>
      <c r="N443" s="210" t="s">
        <v>147</v>
      </c>
      <c r="O443" s="408" t="s">
        <v>13412</v>
      </c>
      <c r="P443" s="374" t="s">
        <v>13413</v>
      </c>
      <c r="Q443" s="391">
        <f t="shared" si="6"/>
        <v>249.70907808585</v>
      </c>
      <c r="R443" s="436"/>
      <c r="S443" s="389"/>
    </row>
    <row r="444" s="330" customFormat="1" customHeight="1" spans="1:19">
      <c r="A444" s="210" t="s">
        <v>137</v>
      </c>
      <c r="B444" s="210" t="s">
        <v>276</v>
      </c>
      <c r="C444" s="211">
        <v>986</v>
      </c>
      <c r="D444" s="212">
        <v>17.7506198274</v>
      </c>
      <c r="E444" s="357" t="s">
        <v>714</v>
      </c>
      <c r="F444" s="357" t="s">
        <v>1075</v>
      </c>
      <c r="G444" s="357" t="s">
        <v>716</v>
      </c>
      <c r="H444" s="372" t="s">
        <v>48</v>
      </c>
      <c r="I444" s="419" t="s">
        <v>28</v>
      </c>
      <c r="J444" s="419" t="s">
        <v>58</v>
      </c>
      <c r="K444" s="433"/>
      <c r="L444" s="432">
        <v>4663921.98809999</v>
      </c>
      <c r="M444" s="432">
        <v>40431454.9302</v>
      </c>
      <c r="N444" s="210" t="s">
        <v>147</v>
      </c>
      <c r="O444" s="408" t="s">
        <v>13412</v>
      </c>
      <c r="P444" s="374" t="s">
        <v>13413</v>
      </c>
      <c r="Q444" s="391">
        <f t="shared" si="6"/>
        <v>79.8777892233</v>
      </c>
      <c r="R444" s="436"/>
      <c r="S444" s="389"/>
    </row>
    <row r="445" s="330" customFormat="1" customHeight="1" spans="1:19">
      <c r="A445" s="210" t="s">
        <v>137</v>
      </c>
      <c r="B445" s="210" t="s">
        <v>276</v>
      </c>
      <c r="C445" s="211">
        <v>536</v>
      </c>
      <c r="D445" s="212">
        <v>26.5303759228999</v>
      </c>
      <c r="E445" s="357" t="s">
        <v>714</v>
      </c>
      <c r="F445" s="357" t="s">
        <v>1075</v>
      </c>
      <c r="G445" s="357" t="s">
        <v>716</v>
      </c>
      <c r="H445" s="372" t="s">
        <v>1101</v>
      </c>
      <c r="I445" s="419" t="s">
        <v>28</v>
      </c>
      <c r="J445" s="419" t="s">
        <v>310</v>
      </c>
      <c r="K445" s="433"/>
      <c r="L445" s="432">
        <v>4664895.30326</v>
      </c>
      <c r="M445" s="432">
        <v>40424714.1911</v>
      </c>
      <c r="N445" s="210" t="s">
        <v>147</v>
      </c>
      <c r="O445" s="408" t="s">
        <v>13412</v>
      </c>
      <c r="P445" s="374" t="s">
        <v>13413</v>
      </c>
      <c r="Q445" s="391">
        <f t="shared" si="6"/>
        <v>119.38669165305</v>
      </c>
      <c r="R445" s="436"/>
      <c r="S445" s="389"/>
    </row>
    <row r="446" s="330" customFormat="1" customHeight="1" spans="1:19">
      <c r="A446" s="210" t="s">
        <v>137</v>
      </c>
      <c r="B446" s="210" t="s">
        <v>276</v>
      </c>
      <c r="C446" s="211">
        <v>377</v>
      </c>
      <c r="D446" s="212">
        <v>35.0639516648</v>
      </c>
      <c r="E446" s="357" t="s">
        <v>714</v>
      </c>
      <c r="F446" s="357" t="s">
        <v>1075</v>
      </c>
      <c r="G446" s="357" t="s">
        <v>716</v>
      </c>
      <c r="H446" s="372" t="s">
        <v>1101</v>
      </c>
      <c r="I446" s="419" t="s">
        <v>28</v>
      </c>
      <c r="J446" s="419" t="s">
        <v>49</v>
      </c>
      <c r="K446" s="433"/>
      <c r="L446" s="432">
        <v>4665088.24387</v>
      </c>
      <c r="M446" s="432">
        <v>40426835.3413</v>
      </c>
      <c r="N446" s="210" t="s">
        <v>147</v>
      </c>
      <c r="O446" s="408" t="s">
        <v>13412</v>
      </c>
      <c r="P446" s="374" t="s">
        <v>13413</v>
      </c>
      <c r="Q446" s="391">
        <f t="shared" si="6"/>
        <v>157.7877824916</v>
      </c>
      <c r="R446" s="436"/>
      <c r="S446" s="389"/>
    </row>
    <row r="447" s="330" customFormat="1" customHeight="1" spans="1:19">
      <c r="A447" s="210" t="s">
        <v>137</v>
      </c>
      <c r="B447" s="210" t="s">
        <v>276</v>
      </c>
      <c r="C447" s="211">
        <v>1220</v>
      </c>
      <c r="D447" s="212">
        <v>3.21103242924</v>
      </c>
      <c r="E447" s="357" t="s">
        <v>714</v>
      </c>
      <c r="F447" s="357" t="s">
        <v>1075</v>
      </c>
      <c r="G447" s="357" t="s">
        <v>716</v>
      </c>
      <c r="H447" s="372" t="s">
        <v>48</v>
      </c>
      <c r="I447" s="419" t="s">
        <v>28</v>
      </c>
      <c r="J447" s="419" t="s">
        <v>58</v>
      </c>
      <c r="K447" s="433"/>
      <c r="L447" s="432">
        <v>4663342.42236999</v>
      </c>
      <c r="M447" s="432">
        <v>40431601.8809</v>
      </c>
      <c r="N447" s="210" t="s">
        <v>147</v>
      </c>
      <c r="O447" s="408" t="s">
        <v>13412</v>
      </c>
      <c r="P447" s="374" t="s">
        <v>13413</v>
      </c>
      <c r="Q447" s="391">
        <f t="shared" si="6"/>
        <v>14.44964593158</v>
      </c>
      <c r="R447" s="436"/>
      <c r="S447" s="389"/>
    </row>
    <row r="448" s="330" customFormat="1" customHeight="1" spans="1:19">
      <c r="A448" s="210" t="s">
        <v>137</v>
      </c>
      <c r="B448" s="210" t="s">
        <v>276</v>
      </c>
      <c r="C448" s="211">
        <v>348</v>
      </c>
      <c r="D448" s="212">
        <v>228.310616783</v>
      </c>
      <c r="E448" s="357" t="s">
        <v>714</v>
      </c>
      <c r="F448" s="357" t="s">
        <v>1075</v>
      </c>
      <c r="G448" s="357" t="s">
        <v>716</v>
      </c>
      <c r="H448" s="372" t="s">
        <v>367</v>
      </c>
      <c r="I448" s="419" t="s">
        <v>28</v>
      </c>
      <c r="J448" s="419" t="s">
        <v>327</v>
      </c>
      <c r="K448" s="433"/>
      <c r="L448" s="432">
        <v>4665182.1946</v>
      </c>
      <c r="M448" s="432">
        <v>40430248.3891</v>
      </c>
      <c r="N448" s="210" t="s">
        <v>147</v>
      </c>
      <c r="O448" s="408" t="s">
        <v>13412</v>
      </c>
      <c r="P448" s="374" t="s">
        <v>13413</v>
      </c>
      <c r="Q448" s="391">
        <f t="shared" si="6"/>
        <v>1027.3977755235</v>
      </c>
      <c r="R448" s="436"/>
      <c r="S448" s="389"/>
    </row>
    <row r="449" s="330" customFormat="1" customHeight="1" spans="1:19">
      <c r="A449" s="210" t="s">
        <v>137</v>
      </c>
      <c r="B449" s="210" t="s">
        <v>276</v>
      </c>
      <c r="C449" s="211">
        <v>1456</v>
      </c>
      <c r="D449" s="212">
        <v>60.6050098700999</v>
      </c>
      <c r="E449" s="357" t="s">
        <v>714</v>
      </c>
      <c r="F449" s="357" t="s">
        <v>1075</v>
      </c>
      <c r="G449" s="357" t="s">
        <v>716</v>
      </c>
      <c r="H449" s="372" t="s">
        <v>1101</v>
      </c>
      <c r="I449" s="419" t="s">
        <v>28</v>
      </c>
      <c r="J449" s="419" t="s">
        <v>29</v>
      </c>
      <c r="K449" s="433"/>
      <c r="L449" s="432">
        <v>4662575.9154</v>
      </c>
      <c r="M449" s="432">
        <v>40428302.0115</v>
      </c>
      <c r="N449" s="210" t="s">
        <v>147</v>
      </c>
      <c r="O449" s="408" t="s">
        <v>13412</v>
      </c>
      <c r="P449" s="374" t="s">
        <v>13413</v>
      </c>
      <c r="Q449" s="391">
        <f t="shared" si="6"/>
        <v>272.72254441545</v>
      </c>
      <c r="R449" s="436"/>
      <c r="S449" s="389"/>
    </row>
    <row r="450" s="330" customFormat="1" customHeight="1" spans="1:19">
      <c r="A450" s="210" t="s">
        <v>137</v>
      </c>
      <c r="B450" s="210" t="s">
        <v>276</v>
      </c>
      <c r="C450" s="211">
        <v>1517</v>
      </c>
      <c r="D450" s="212">
        <v>85.3695926575999</v>
      </c>
      <c r="E450" s="357" t="s">
        <v>714</v>
      </c>
      <c r="F450" s="357" t="s">
        <v>1075</v>
      </c>
      <c r="G450" s="357" t="s">
        <v>716</v>
      </c>
      <c r="H450" s="372" t="s">
        <v>1101</v>
      </c>
      <c r="I450" s="419" t="s">
        <v>28</v>
      </c>
      <c r="J450" s="419" t="s">
        <v>58</v>
      </c>
      <c r="K450" s="433"/>
      <c r="L450" s="432">
        <v>4662104.29569</v>
      </c>
      <c r="M450" s="432">
        <v>40427046.9505999</v>
      </c>
      <c r="N450" s="210" t="s">
        <v>147</v>
      </c>
      <c r="O450" s="408" t="s">
        <v>13412</v>
      </c>
      <c r="P450" s="374" t="s">
        <v>13413</v>
      </c>
      <c r="Q450" s="391">
        <f t="shared" si="6"/>
        <v>384.1631669592</v>
      </c>
      <c r="R450" s="436"/>
      <c r="S450" s="389"/>
    </row>
    <row r="451" s="330" customFormat="1" customHeight="1" spans="1:19">
      <c r="A451" s="210" t="s">
        <v>137</v>
      </c>
      <c r="B451" s="210" t="s">
        <v>276</v>
      </c>
      <c r="C451" s="211">
        <v>33</v>
      </c>
      <c r="D451" s="212">
        <v>39.2763573088</v>
      </c>
      <c r="E451" s="357" t="s">
        <v>714</v>
      </c>
      <c r="F451" s="357" t="s">
        <v>1075</v>
      </c>
      <c r="G451" s="357" t="s">
        <v>716</v>
      </c>
      <c r="H451" s="372" t="s">
        <v>367</v>
      </c>
      <c r="I451" s="419" t="s">
        <v>28</v>
      </c>
      <c r="J451" s="419" t="s">
        <v>327</v>
      </c>
      <c r="K451" s="433"/>
      <c r="L451" s="432">
        <v>4666167.68728</v>
      </c>
      <c r="M451" s="432">
        <v>40428729.6803999</v>
      </c>
      <c r="N451" s="210" t="s">
        <v>147</v>
      </c>
      <c r="O451" s="408" t="s">
        <v>13412</v>
      </c>
      <c r="P451" s="374" t="s">
        <v>13413</v>
      </c>
      <c r="Q451" s="391">
        <f t="shared" si="6"/>
        <v>176.7436078896</v>
      </c>
      <c r="R451" s="436"/>
      <c r="S451" s="389"/>
    </row>
    <row r="452" s="330" customFormat="1" customHeight="1" spans="1:19">
      <c r="A452" s="210" t="s">
        <v>137</v>
      </c>
      <c r="B452" s="210" t="s">
        <v>276</v>
      </c>
      <c r="C452" s="211">
        <v>444</v>
      </c>
      <c r="D452" s="212">
        <v>15.4792748604</v>
      </c>
      <c r="E452" s="357" t="s">
        <v>714</v>
      </c>
      <c r="F452" s="357" t="s">
        <v>1075</v>
      </c>
      <c r="G452" s="357" t="s">
        <v>716</v>
      </c>
      <c r="H452" s="372" t="s">
        <v>367</v>
      </c>
      <c r="I452" s="419" t="s">
        <v>28</v>
      </c>
      <c r="J452" s="419" t="s">
        <v>327</v>
      </c>
      <c r="K452" s="433"/>
      <c r="L452" s="432">
        <v>4664976.30943</v>
      </c>
      <c r="M452" s="432">
        <v>40430455.328</v>
      </c>
      <c r="N452" s="210" t="s">
        <v>147</v>
      </c>
      <c r="O452" s="393" t="s">
        <v>13406</v>
      </c>
      <c r="P452" s="420" t="s">
        <v>1402</v>
      </c>
      <c r="Q452" s="391">
        <f t="shared" si="6"/>
        <v>69.6567368718</v>
      </c>
      <c r="R452" s="436"/>
      <c r="S452" s="389"/>
    </row>
    <row r="453" s="330" customFormat="1" customHeight="1" spans="1:19">
      <c r="A453" s="210" t="s">
        <v>137</v>
      </c>
      <c r="B453" s="210" t="s">
        <v>276</v>
      </c>
      <c r="C453" s="211">
        <v>1633</v>
      </c>
      <c r="D453" s="212">
        <v>5.75158915596</v>
      </c>
      <c r="E453" s="357" t="s">
        <v>714</v>
      </c>
      <c r="F453" s="357" t="s">
        <v>1075</v>
      </c>
      <c r="G453" s="357" t="s">
        <v>716</v>
      </c>
      <c r="H453" s="372" t="s">
        <v>367</v>
      </c>
      <c r="I453" s="419" t="s">
        <v>28</v>
      </c>
      <c r="J453" s="419" t="s">
        <v>327</v>
      </c>
      <c r="K453" s="433"/>
      <c r="L453" s="432">
        <v>4660793.51640999</v>
      </c>
      <c r="M453" s="432">
        <v>40428558.5429</v>
      </c>
      <c r="N453" s="210" t="s">
        <v>147</v>
      </c>
      <c r="O453" s="408" t="s">
        <v>13412</v>
      </c>
      <c r="P453" s="374" t="s">
        <v>13413</v>
      </c>
      <c r="Q453" s="391">
        <f t="shared" si="6"/>
        <v>25.88215120182</v>
      </c>
      <c r="R453" s="436"/>
      <c r="S453" s="389"/>
    </row>
    <row r="454" s="330" customFormat="1" customHeight="1" spans="1:19">
      <c r="A454" s="210" t="s">
        <v>137</v>
      </c>
      <c r="B454" s="210" t="s">
        <v>276</v>
      </c>
      <c r="C454" s="211">
        <v>1606</v>
      </c>
      <c r="D454" s="212">
        <v>17.989753434</v>
      </c>
      <c r="E454" s="357" t="s">
        <v>714</v>
      </c>
      <c r="F454" s="357" t="s">
        <v>1075</v>
      </c>
      <c r="G454" s="357" t="s">
        <v>716</v>
      </c>
      <c r="H454" s="372" t="s">
        <v>48</v>
      </c>
      <c r="I454" s="419" t="s">
        <v>28</v>
      </c>
      <c r="J454" s="419" t="s">
        <v>58</v>
      </c>
      <c r="K454" s="433"/>
      <c r="L454" s="432">
        <v>4661307.38351999</v>
      </c>
      <c r="M454" s="432">
        <v>40427839.1889</v>
      </c>
      <c r="N454" s="210" t="s">
        <v>147</v>
      </c>
      <c r="O454" s="408" t="s">
        <v>13412</v>
      </c>
      <c r="P454" s="374" t="s">
        <v>13413</v>
      </c>
      <c r="Q454" s="391">
        <f t="shared" si="6"/>
        <v>80.953890453</v>
      </c>
      <c r="R454" s="436"/>
      <c r="S454" s="389"/>
    </row>
    <row r="455" s="330" customFormat="1" customHeight="1" spans="1:19">
      <c r="A455" s="210" t="s">
        <v>137</v>
      </c>
      <c r="B455" s="210" t="s">
        <v>276</v>
      </c>
      <c r="C455" s="211">
        <v>313</v>
      </c>
      <c r="D455" s="212">
        <v>21.0592181007</v>
      </c>
      <c r="E455" s="357" t="s">
        <v>714</v>
      </c>
      <c r="F455" s="357" t="s">
        <v>1075</v>
      </c>
      <c r="G455" s="357" t="s">
        <v>716</v>
      </c>
      <c r="H455" s="372" t="s">
        <v>48</v>
      </c>
      <c r="I455" s="419" t="s">
        <v>28</v>
      </c>
      <c r="J455" s="419" t="s">
        <v>49</v>
      </c>
      <c r="K455" s="433"/>
      <c r="L455" s="432">
        <v>4665216.52108999</v>
      </c>
      <c r="M455" s="432">
        <v>40426884.5134999</v>
      </c>
      <c r="N455" s="210" t="s">
        <v>147</v>
      </c>
      <c r="O455" s="408" t="s">
        <v>13412</v>
      </c>
      <c r="P455" s="374" t="s">
        <v>13413</v>
      </c>
      <c r="Q455" s="391">
        <f t="shared" si="6"/>
        <v>94.76648145315</v>
      </c>
      <c r="R455" s="436"/>
      <c r="S455" s="389"/>
    </row>
    <row r="456" s="330" customFormat="1" customHeight="1" spans="1:19">
      <c r="A456" s="210" t="s">
        <v>137</v>
      </c>
      <c r="B456" s="210" t="s">
        <v>276</v>
      </c>
      <c r="C456" s="211">
        <v>1553</v>
      </c>
      <c r="D456" s="212">
        <v>43.4714505608</v>
      </c>
      <c r="E456" s="357" t="s">
        <v>714</v>
      </c>
      <c r="F456" s="357" t="s">
        <v>1075</v>
      </c>
      <c r="G456" s="357" t="s">
        <v>716</v>
      </c>
      <c r="H456" s="372" t="s">
        <v>48</v>
      </c>
      <c r="I456" s="419" t="s">
        <v>28</v>
      </c>
      <c r="J456" s="419" t="s">
        <v>58</v>
      </c>
      <c r="K456" s="433"/>
      <c r="L456" s="432">
        <v>4661848.85501</v>
      </c>
      <c r="M456" s="432">
        <v>40427250.4292</v>
      </c>
      <c r="N456" s="210" t="s">
        <v>147</v>
      </c>
      <c r="O456" s="408" t="s">
        <v>13412</v>
      </c>
      <c r="P456" s="374" t="s">
        <v>13413</v>
      </c>
      <c r="Q456" s="391">
        <f t="shared" si="6"/>
        <v>195.6215275236</v>
      </c>
      <c r="R456" s="436"/>
      <c r="S456" s="389"/>
    </row>
    <row r="457" s="330" customFormat="1" customHeight="1" spans="1:19">
      <c r="A457" s="210" t="s">
        <v>137</v>
      </c>
      <c r="B457" s="210" t="s">
        <v>276</v>
      </c>
      <c r="C457" s="211">
        <v>1572</v>
      </c>
      <c r="D457" s="212">
        <v>49.8829814453999</v>
      </c>
      <c r="E457" s="357" t="s">
        <v>714</v>
      </c>
      <c r="F457" s="357" t="s">
        <v>1075</v>
      </c>
      <c r="G457" s="357" t="s">
        <v>716</v>
      </c>
      <c r="H457" s="372" t="s">
        <v>367</v>
      </c>
      <c r="I457" s="419" t="s">
        <v>28</v>
      </c>
      <c r="J457" s="419" t="s">
        <v>310</v>
      </c>
      <c r="K457" s="433"/>
      <c r="L457" s="432">
        <v>4661692.09229</v>
      </c>
      <c r="M457" s="432">
        <v>40427351.6495999</v>
      </c>
      <c r="N457" s="210" t="s">
        <v>147</v>
      </c>
      <c r="O457" s="408" t="s">
        <v>13412</v>
      </c>
      <c r="P457" s="374" t="s">
        <v>13413</v>
      </c>
      <c r="Q457" s="391">
        <f t="shared" si="6"/>
        <v>224.4734165043</v>
      </c>
      <c r="R457" s="436"/>
      <c r="S457" s="389"/>
    </row>
    <row r="458" s="330" customFormat="1" customHeight="1" spans="1:19">
      <c r="A458" s="210" t="s">
        <v>137</v>
      </c>
      <c r="B458" s="210" t="s">
        <v>276</v>
      </c>
      <c r="C458" s="211">
        <v>136</v>
      </c>
      <c r="D458" s="212">
        <v>12.4290965419</v>
      </c>
      <c r="E458" s="357" t="s">
        <v>714</v>
      </c>
      <c r="F458" s="357" t="s">
        <v>1075</v>
      </c>
      <c r="G458" s="357" t="s">
        <v>716</v>
      </c>
      <c r="H458" s="372" t="s">
        <v>367</v>
      </c>
      <c r="I458" s="419" t="s">
        <v>28</v>
      </c>
      <c r="J458" s="419" t="s">
        <v>327</v>
      </c>
      <c r="K458" s="433"/>
      <c r="L458" s="432">
        <v>4665624.87767</v>
      </c>
      <c r="M458" s="432">
        <v>40428470.4441</v>
      </c>
      <c r="N458" s="210" t="s">
        <v>147</v>
      </c>
      <c r="O458" s="408" t="s">
        <v>13412</v>
      </c>
      <c r="P458" s="374" t="s">
        <v>13413</v>
      </c>
      <c r="Q458" s="391">
        <f t="shared" si="6"/>
        <v>55.93093443855</v>
      </c>
      <c r="R458" s="436"/>
      <c r="S458" s="389"/>
    </row>
    <row r="459" s="330" customFormat="1" customHeight="1" spans="1:19">
      <c r="A459" s="210" t="s">
        <v>137</v>
      </c>
      <c r="B459" s="210" t="s">
        <v>276</v>
      </c>
      <c r="C459" s="211">
        <v>278</v>
      </c>
      <c r="D459" s="212">
        <v>6.44178493243</v>
      </c>
      <c r="E459" s="357" t="s">
        <v>714</v>
      </c>
      <c r="F459" s="357" t="s">
        <v>1075</v>
      </c>
      <c r="G459" s="357" t="s">
        <v>716</v>
      </c>
      <c r="H459" s="372" t="s">
        <v>1101</v>
      </c>
      <c r="I459" s="419" t="s">
        <v>28</v>
      </c>
      <c r="J459" s="419" t="s">
        <v>327</v>
      </c>
      <c r="K459" s="433"/>
      <c r="L459" s="432">
        <v>4665288.55106</v>
      </c>
      <c r="M459" s="432">
        <v>40427699.7432999</v>
      </c>
      <c r="N459" s="210" t="s">
        <v>147</v>
      </c>
      <c r="O459" s="408" t="s">
        <v>13412</v>
      </c>
      <c r="P459" s="374" t="s">
        <v>13413</v>
      </c>
      <c r="Q459" s="391">
        <f t="shared" si="6"/>
        <v>28.988032195935</v>
      </c>
      <c r="R459" s="436"/>
      <c r="S459" s="389"/>
    </row>
    <row r="460" s="330" customFormat="1" customHeight="1" spans="1:19">
      <c r="A460" s="210" t="s">
        <v>137</v>
      </c>
      <c r="B460" s="210" t="s">
        <v>276</v>
      </c>
      <c r="C460" s="211">
        <v>671</v>
      </c>
      <c r="D460" s="212">
        <v>12.6717022136</v>
      </c>
      <c r="E460" s="357" t="s">
        <v>714</v>
      </c>
      <c r="F460" s="357" t="s">
        <v>1075</v>
      </c>
      <c r="G460" s="357" t="s">
        <v>716</v>
      </c>
      <c r="H460" s="372" t="s">
        <v>48</v>
      </c>
      <c r="I460" s="419" t="s">
        <v>28</v>
      </c>
      <c r="J460" s="419" t="s">
        <v>58</v>
      </c>
      <c r="K460" s="433"/>
      <c r="L460" s="432">
        <v>4664536.36411</v>
      </c>
      <c r="M460" s="432">
        <v>40431953.6779</v>
      </c>
      <c r="N460" s="210" t="s">
        <v>147</v>
      </c>
      <c r="O460" s="408" t="s">
        <v>13412</v>
      </c>
      <c r="P460" s="374" t="s">
        <v>13413</v>
      </c>
      <c r="Q460" s="391">
        <f t="shared" si="6"/>
        <v>57.0226599612</v>
      </c>
      <c r="R460" s="436"/>
      <c r="S460" s="389"/>
    </row>
    <row r="461" s="330" customFormat="1" customHeight="1" spans="1:19">
      <c r="A461" s="210" t="s">
        <v>137</v>
      </c>
      <c r="B461" s="210" t="s">
        <v>276</v>
      </c>
      <c r="C461" s="211">
        <v>181</v>
      </c>
      <c r="D461" s="212">
        <v>83.219059665</v>
      </c>
      <c r="E461" s="357" t="s">
        <v>714</v>
      </c>
      <c r="F461" s="357" t="s">
        <v>1075</v>
      </c>
      <c r="G461" s="357" t="s">
        <v>716</v>
      </c>
      <c r="H461" s="372" t="s">
        <v>367</v>
      </c>
      <c r="I461" s="419" t="s">
        <v>28</v>
      </c>
      <c r="J461" s="419" t="s">
        <v>327</v>
      </c>
      <c r="K461" s="433"/>
      <c r="L461" s="432">
        <v>4665516.71434</v>
      </c>
      <c r="M461" s="432">
        <v>40430317.6297999</v>
      </c>
      <c r="N461" s="210" t="s">
        <v>147</v>
      </c>
      <c r="O461" s="437" t="s">
        <v>13414</v>
      </c>
      <c r="P461" s="438" t="s">
        <v>13415</v>
      </c>
      <c r="Q461" s="391">
        <f t="shared" ref="Q461:Q524" si="7">D461*4.5</f>
        <v>374.4857684925</v>
      </c>
      <c r="R461" s="436"/>
      <c r="S461" s="389"/>
    </row>
    <row r="462" s="330" customFormat="1" customHeight="1" spans="1:19">
      <c r="A462" s="210" t="s">
        <v>137</v>
      </c>
      <c r="B462" s="210" t="s">
        <v>276</v>
      </c>
      <c r="C462" s="211">
        <v>1463</v>
      </c>
      <c r="D462" s="212">
        <v>35.9214125378</v>
      </c>
      <c r="E462" s="357" t="s">
        <v>714</v>
      </c>
      <c r="F462" s="357" t="s">
        <v>1075</v>
      </c>
      <c r="G462" s="357" t="s">
        <v>716</v>
      </c>
      <c r="H462" s="372" t="s">
        <v>1101</v>
      </c>
      <c r="I462" s="419" t="s">
        <v>28</v>
      </c>
      <c r="J462" s="419" t="s">
        <v>310</v>
      </c>
      <c r="K462" s="433"/>
      <c r="L462" s="432">
        <v>4662392.14302</v>
      </c>
      <c r="M462" s="432">
        <v>40429101.0776</v>
      </c>
      <c r="N462" s="210" t="s">
        <v>147</v>
      </c>
      <c r="O462" s="437" t="s">
        <v>13414</v>
      </c>
      <c r="P462" s="438" t="s">
        <v>13415</v>
      </c>
      <c r="Q462" s="391">
        <f t="shared" si="7"/>
        <v>161.6463564201</v>
      </c>
      <c r="R462" s="436"/>
      <c r="S462" s="389"/>
    </row>
    <row r="463" s="330" customFormat="1" customHeight="1" spans="1:19">
      <c r="A463" s="210" t="s">
        <v>137</v>
      </c>
      <c r="B463" s="210" t="s">
        <v>276</v>
      </c>
      <c r="C463" s="211">
        <v>35</v>
      </c>
      <c r="D463" s="212">
        <v>6.24498840249</v>
      </c>
      <c r="E463" s="357" t="s">
        <v>714</v>
      </c>
      <c r="F463" s="357" t="s">
        <v>1075</v>
      </c>
      <c r="G463" s="357" t="s">
        <v>716</v>
      </c>
      <c r="H463" s="372" t="s">
        <v>48</v>
      </c>
      <c r="I463" s="419" t="s">
        <v>28</v>
      </c>
      <c r="J463" s="419" t="s">
        <v>58</v>
      </c>
      <c r="K463" s="433"/>
      <c r="L463" s="432">
        <v>4666120.18044</v>
      </c>
      <c r="M463" s="432">
        <v>40427806.4861</v>
      </c>
      <c r="N463" s="210" t="s">
        <v>147</v>
      </c>
      <c r="O463" s="437" t="s">
        <v>13414</v>
      </c>
      <c r="P463" s="438" t="s">
        <v>13415</v>
      </c>
      <c r="Q463" s="391">
        <f t="shared" si="7"/>
        <v>28.102447811205</v>
      </c>
      <c r="R463" s="436"/>
      <c r="S463" s="389"/>
    </row>
    <row r="464" s="330" customFormat="1" customHeight="1" spans="1:19">
      <c r="A464" s="210" t="s">
        <v>137</v>
      </c>
      <c r="B464" s="210" t="s">
        <v>276</v>
      </c>
      <c r="C464" s="211">
        <v>195</v>
      </c>
      <c r="D464" s="212">
        <v>12.2598401573999</v>
      </c>
      <c r="E464" s="357" t="s">
        <v>714</v>
      </c>
      <c r="F464" s="357" t="s">
        <v>1075</v>
      </c>
      <c r="G464" s="357" t="s">
        <v>716</v>
      </c>
      <c r="H464" s="372" t="s">
        <v>48</v>
      </c>
      <c r="I464" s="419" t="s">
        <v>28</v>
      </c>
      <c r="J464" s="419" t="s">
        <v>29</v>
      </c>
      <c r="K464" s="433"/>
      <c r="L464" s="432">
        <v>4665439.48661999</v>
      </c>
      <c r="M464" s="432">
        <v>40426981.0935</v>
      </c>
      <c r="N464" s="210" t="s">
        <v>147</v>
      </c>
      <c r="O464" s="408" t="s">
        <v>13412</v>
      </c>
      <c r="P464" s="374" t="s">
        <v>13413</v>
      </c>
      <c r="Q464" s="391">
        <f t="shared" si="7"/>
        <v>55.1692807082996</v>
      </c>
      <c r="R464" s="436"/>
      <c r="S464" s="389"/>
    </row>
    <row r="465" s="330" customFormat="1" customHeight="1" spans="1:19">
      <c r="A465" s="210" t="s">
        <v>137</v>
      </c>
      <c r="B465" s="210" t="s">
        <v>276</v>
      </c>
      <c r="C465" s="211">
        <v>126</v>
      </c>
      <c r="D465" s="212">
        <v>43.3140112657</v>
      </c>
      <c r="E465" s="357" t="s">
        <v>714</v>
      </c>
      <c r="F465" s="357" t="s">
        <v>1075</v>
      </c>
      <c r="G465" s="357" t="s">
        <v>716</v>
      </c>
      <c r="H465" s="372" t="s">
        <v>1101</v>
      </c>
      <c r="I465" s="419" t="s">
        <v>28</v>
      </c>
      <c r="J465" s="419" t="s">
        <v>29</v>
      </c>
      <c r="K465" s="433"/>
      <c r="L465" s="432">
        <v>4665770.69388</v>
      </c>
      <c r="M465" s="432">
        <v>40426637.4328</v>
      </c>
      <c r="N465" s="210" t="s">
        <v>147</v>
      </c>
      <c r="O465" s="437" t="s">
        <v>13414</v>
      </c>
      <c r="P465" s="438" t="s">
        <v>13415</v>
      </c>
      <c r="Q465" s="391">
        <f t="shared" si="7"/>
        <v>194.91305069565</v>
      </c>
      <c r="R465" s="436"/>
      <c r="S465" s="389"/>
    </row>
    <row r="466" s="330" customFormat="1" customHeight="1" spans="1:19">
      <c r="A466" s="210" t="s">
        <v>137</v>
      </c>
      <c r="B466" s="210" t="s">
        <v>276</v>
      </c>
      <c r="C466" s="211">
        <v>950</v>
      </c>
      <c r="D466" s="212">
        <v>27.6170126071</v>
      </c>
      <c r="E466" s="357" t="s">
        <v>714</v>
      </c>
      <c r="F466" s="357" t="s">
        <v>1075</v>
      </c>
      <c r="G466" s="357" t="s">
        <v>716</v>
      </c>
      <c r="H466" s="372" t="s">
        <v>367</v>
      </c>
      <c r="I466" s="419" t="s">
        <v>28</v>
      </c>
      <c r="J466" s="419" t="s">
        <v>327</v>
      </c>
      <c r="K466" s="433"/>
      <c r="L466" s="432">
        <v>4663986.51805</v>
      </c>
      <c r="M466" s="432">
        <v>40431826.38</v>
      </c>
      <c r="N466" s="210" t="s">
        <v>147</v>
      </c>
      <c r="O466" s="437" t="s">
        <v>13414</v>
      </c>
      <c r="P466" s="438" t="s">
        <v>13415</v>
      </c>
      <c r="Q466" s="391">
        <f t="shared" si="7"/>
        <v>124.27655673195</v>
      </c>
      <c r="R466" s="436"/>
      <c r="S466" s="389"/>
    </row>
    <row r="467" s="330" customFormat="1" customHeight="1" spans="1:19">
      <c r="A467" s="210" t="s">
        <v>137</v>
      </c>
      <c r="B467" s="210" t="s">
        <v>276</v>
      </c>
      <c r="C467" s="211">
        <v>1623</v>
      </c>
      <c r="D467" s="212">
        <v>9.45972884</v>
      </c>
      <c r="E467" s="357" t="s">
        <v>714</v>
      </c>
      <c r="F467" s="357" t="s">
        <v>1075</v>
      </c>
      <c r="G467" s="357" t="s">
        <v>716</v>
      </c>
      <c r="H467" s="372" t="s">
        <v>48</v>
      </c>
      <c r="I467" s="419" t="s">
        <v>28</v>
      </c>
      <c r="J467" s="419" t="s">
        <v>58</v>
      </c>
      <c r="K467" s="433"/>
      <c r="L467" s="432">
        <v>4661003.94563</v>
      </c>
      <c r="M467" s="432">
        <v>40427694.3787</v>
      </c>
      <c r="N467" s="210" t="s">
        <v>147</v>
      </c>
      <c r="O467" s="437" t="s">
        <v>13414</v>
      </c>
      <c r="P467" s="438" t="s">
        <v>13415</v>
      </c>
      <c r="Q467" s="391">
        <f t="shared" si="7"/>
        <v>42.56877978</v>
      </c>
      <c r="R467" s="436"/>
      <c r="S467" s="389"/>
    </row>
    <row r="468" s="330" customFormat="1" customHeight="1" spans="1:19">
      <c r="A468" s="210" t="s">
        <v>137</v>
      </c>
      <c r="B468" s="210" t="s">
        <v>276</v>
      </c>
      <c r="C468" s="211">
        <v>1420</v>
      </c>
      <c r="D468" s="212">
        <v>127.988694683</v>
      </c>
      <c r="E468" s="357" t="s">
        <v>714</v>
      </c>
      <c r="F468" s="357" t="s">
        <v>1075</v>
      </c>
      <c r="G468" s="357" t="s">
        <v>716</v>
      </c>
      <c r="H468" s="372" t="s">
        <v>367</v>
      </c>
      <c r="I468" s="419" t="s">
        <v>28</v>
      </c>
      <c r="J468" s="419" t="s">
        <v>327</v>
      </c>
      <c r="K468" s="433"/>
      <c r="L468" s="432">
        <v>4662595.41638999</v>
      </c>
      <c r="M468" s="432">
        <v>40429090.4460999</v>
      </c>
      <c r="N468" s="210" t="s">
        <v>147</v>
      </c>
      <c r="O468" s="437" t="s">
        <v>13414</v>
      </c>
      <c r="P468" s="438" t="s">
        <v>13415</v>
      </c>
      <c r="Q468" s="391">
        <f t="shared" si="7"/>
        <v>575.9491260735</v>
      </c>
      <c r="R468" s="436"/>
      <c r="S468" s="389"/>
    </row>
    <row r="469" s="330" customFormat="1" customHeight="1" spans="1:19">
      <c r="A469" s="210" t="s">
        <v>137</v>
      </c>
      <c r="B469" s="210" t="s">
        <v>276</v>
      </c>
      <c r="C469" s="211">
        <v>971</v>
      </c>
      <c r="D469" s="212">
        <v>33.4620301566</v>
      </c>
      <c r="E469" s="357" t="s">
        <v>714</v>
      </c>
      <c r="F469" s="357" t="s">
        <v>1075</v>
      </c>
      <c r="G469" s="357" t="s">
        <v>716</v>
      </c>
      <c r="H469" s="372" t="s">
        <v>367</v>
      </c>
      <c r="I469" s="419" t="s">
        <v>28</v>
      </c>
      <c r="J469" s="419" t="s">
        <v>327</v>
      </c>
      <c r="K469" s="433"/>
      <c r="L469" s="432">
        <v>4663951.93714999</v>
      </c>
      <c r="M469" s="432">
        <v>40426777.5354999</v>
      </c>
      <c r="N469" s="210" t="s">
        <v>147</v>
      </c>
      <c r="O469" s="437" t="s">
        <v>13414</v>
      </c>
      <c r="P469" s="438" t="s">
        <v>13415</v>
      </c>
      <c r="Q469" s="391">
        <f t="shared" si="7"/>
        <v>150.5791357047</v>
      </c>
      <c r="R469" s="436"/>
      <c r="S469" s="389"/>
    </row>
    <row r="470" s="330" customFormat="1" customHeight="1" spans="1:19">
      <c r="A470" s="210" t="s">
        <v>137</v>
      </c>
      <c r="B470" s="210" t="s">
        <v>276</v>
      </c>
      <c r="C470" s="211">
        <v>124</v>
      </c>
      <c r="D470" s="212">
        <v>88.8943747156999</v>
      </c>
      <c r="E470" s="357" t="s">
        <v>714</v>
      </c>
      <c r="F470" s="357" t="s">
        <v>1075</v>
      </c>
      <c r="G470" s="357" t="s">
        <v>716</v>
      </c>
      <c r="H470" s="372" t="s">
        <v>367</v>
      </c>
      <c r="I470" s="419" t="s">
        <v>28</v>
      </c>
      <c r="J470" s="419" t="s">
        <v>327</v>
      </c>
      <c r="K470" s="433"/>
      <c r="L470" s="432">
        <v>4665678.41378</v>
      </c>
      <c r="M470" s="432">
        <v>40431331.204</v>
      </c>
      <c r="N470" s="210" t="s">
        <v>147</v>
      </c>
      <c r="O470" s="437" t="s">
        <v>13414</v>
      </c>
      <c r="P470" s="438" t="s">
        <v>13415</v>
      </c>
      <c r="Q470" s="391">
        <f t="shared" si="7"/>
        <v>400.02468622065</v>
      </c>
      <c r="R470" s="436"/>
      <c r="S470" s="389"/>
    </row>
    <row r="471" s="330" customFormat="1" customHeight="1" spans="1:19">
      <c r="A471" s="210" t="s">
        <v>137</v>
      </c>
      <c r="B471" s="210" t="s">
        <v>276</v>
      </c>
      <c r="C471" s="211">
        <v>102</v>
      </c>
      <c r="D471" s="212">
        <v>12.9535277687</v>
      </c>
      <c r="E471" s="357" t="s">
        <v>714</v>
      </c>
      <c r="F471" s="357" t="s">
        <v>1075</v>
      </c>
      <c r="G471" s="357" t="s">
        <v>716</v>
      </c>
      <c r="H471" s="372" t="s">
        <v>1101</v>
      </c>
      <c r="I471" s="419" t="s">
        <v>28</v>
      </c>
      <c r="J471" s="419" t="s">
        <v>327</v>
      </c>
      <c r="K471" s="433"/>
      <c r="L471" s="432">
        <v>4665765.014</v>
      </c>
      <c r="M471" s="432">
        <v>40431346.5859</v>
      </c>
      <c r="N471" s="210" t="s">
        <v>147</v>
      </c>
      <c r="O471" s="437" t="s">
        <v>13414</v>
      </c>
      <c r="P471" s="438" t="s">
        <v>13415</v>
      </c>
      <c r="Q471" s="391">
        <f t="shared" si="7"/>
        <v>58.29087495915</v>
      </c>
      <c r="R471" s="436"/>
      <c r="S471" s="389"/>
    </row>
    <row r="472" s="330" customFormat="1" customHeight="1" spans="1:19">
      <c r="A472" s="210" t="s">
        <v>137</v>
      </c>
      <c r="B472" s="210" t="s">
        <v>276</v>
      </c>
      <c r="C472" s="211">
        <v>1482</v>
      </c>
      <c r="D472" s="212">
        <v>30.7814860330999</v>
      </c>
      <c r="E472" s="357" t="s">
        <v>714</v>
      </c>
      <c r="F472" s="357" t="s">
        <v>1075</v>
      </c>
      <c r="G472" s="357" t="s">
        <v>716</v>
      </c>
      <c r="H472" s="372" t="s">
        <v>1101</v>
      </c>
      <c r="I472" s="419" t="s">
        <v>28</v>
      </c>
      <c r="J472" s="419" t="s">
        <v>58</v>
      </c>
      <c r="K472" s="433"/>
      <c r="L472" s="432">
        <v>4662374.50942999</v>
      </c>
      <c r="M472" s="432">
        <v>40428655.6756</v>
      </c>
      <c r="N472" s="210" t="s">
        <v>147</v>
      </c>
      <c r="O472" s="408" t="s">
        <v>13412</v>
      </c>
      <c r="P472" s="374" t="s">
        <v>13413</v>
      </c>
      <c r="Q472" s="391">
        <f t="shared" si="7"/>
        <v>138.51668714895</v>
      </c>
      <c r="R472" s="436"/>
      <c r="S472" s="389"/>
    </row>
    <row r="473" s="330" customFormat="1" customHeight="1" spans="1:19">
      <c r="A473" s="210" t="s">
        <v>137</v>
      </c>
      <c r="B473" s="210" t="s">
        <v>276</v>
      </c>
      <c r="C473" s="211">
        <v>214</v>
      </c>
      <c r="D473" s="212">
        <v>34.7903418001999</v>
      </c>
      <c r="E473" s="357" t="s">
        <v>714</v>
      </c>
      <c r="F473" s="357" t="s">
        <v>1075</v>
      </c>
      <c r="G473" s="357" t="s">
        <v>716</v>
      </c>
      <c r="H473" s="372" t="s">
        <v>1101</v>
      </c>
      <c r="I473" s="419" t="s">
        <v>28</v>
      </c>
      <c r="J473" s="419" t="s">
        <v>327</v>
      </c>
      <c r="K473" s="433"/>
      <c r="L473" s="432">
        <v>4665444.25179999</v>
      </c>
      <c r="M473" s="432">
        <v>40430616.3215999</v>
      </c>
      <c r="N473" s="210" t="s">
        <v>147</v>
      </c>
      <c r="O473" s="437" t="s">
        <v>13414</v>
      </c>
      <c r="P473" s="438" t="s">
        <v>13415</v>
      </c>
      <c r="Q473" s="391">
        <f t="shared" si="7"/>
        <v>156.5565381009</v>
      </c>
      <c r="R473" s="436"/>
      <c r="S473" s="389"/>
    </row>
    <row r="474" s="330" customFormat="1" customHeight="1" spans="1:19">
      <c r="A474" s="210" t="s">
        <v>137</v>
      </c>
      <c r="B474" s="210" t="s">
        <v>276</v>
      </c>
      <c r="C474" s="211">
        <v>39</v>
      </c>
      <c r="D474" s="212">
        <v>17.2752688415</v>
      </c>
      <c r="E474" s="357" t="s">
        <v>714</v>
      </c>
      <c r="F474" s="357" t="s">
        <v>1075</v>
      </c>
      <c r="G474" s="357" t="s">
        <v>716</v>
      </c>
      <c r="H474" s="372" t="s">
        <v>367</v>
      </c>
      <c r="I474" s="419" t="s">
        <v>28</v>
      </c>
      <c r="J474" s="419" t="s">
        <v>327</v>
      </c>
      <c r="K474" s="433"/>
      <c r="L474" s="432">
        <v>4666114.46174</v>
      </c>
      <c r="M474" s="432">
        <v>40427626.3211999</v>
      </c>
      <c r="N474" s="210" t="s">
        <v>147</v>
      </c>
      <c r="O474" s="437" t="s">
        <v>13414</v>
      </c>
      <c r="P474" s="438" t="s">
        <v>13415</v>
      </c>
      <c r="Q474" s="391">
        <f t="shared" si="7"/>
        <v>77.73870978675</v>
      </c>
      <c r="R474" s="436"/>
      <c r="S474" s="389"/>
    </row>
    <row r="475" s="330" customFormat="1" customHeight="1" spans="1:19">
      <c r="A475" s="210" t="s">
        <v>137</v>
      </c>
      <c r="B475" s="210" t="s">
        <v>276</v>
      </c>
      <c r="C475" s="211">
        <v>264</v>
      </c>
      <c r="D475" s="212">
        <v>17.8764378473999</v>
      </c>
      <c r="E475" s="357" t="s">
        <v>714</v>
      </c>
      <c r="F475" s="357" t="s">
        <v>1075</v>
      </c>
      <c r="G475" s="357" t="s">
        <v>716</v>
      </c>
      <c r="H475" s="372" t="s">
        <v>48</v>
      </c>
      <c r="I475" s="419" t="s">
        <v>28</v>
      </c>
      <c r="J475" s="419" t="s">
        <v>58</v>
      </c>
      <c r="K475" s="433"/>
      <c r="L475" s="432">
        <v>4665335.45387999</v>
      </c>
      <c r="M475" s="432">
        <v>40427275.5301999</v>
      </c>
      <c r="N475" s="210" t="s">
        <v>147</v>
      </c>
      <c r="O475" s="437" t="s">
        <v>13414</v>
      </c>
      <c r="P475" s="438" t="s">
        <v>13415</v>
      </c>
      <c r="Q475" s="391">
        <f t="shared" si="7"/>
        <v>80.4439703132995</v>
      </c>
      <c r="R475" s="436"/>
      <c r="S475" s="389"/>
    </row>
    <row r="476" s="330" customFormat="1" customHeight="1" spans="1:19">
      <c r="A476" s="210" t="s">
        <v>137</v>
      </c>
      <c r="B476" s="210" t="s">
        <v>276</v>
      </c>
      <c r="C476" s="211">
        <v>159</v>
      </c>
      <c r="D476" s="212">
        <v>8.15350742595</v>
      </c>
      <c r="E476" s="357" t="s">
        <v>714</v>
      </c>
      <c r="F476" s="357" t="s">
        <v>1075</v>
      </c>
      <c r="G476" s="357" t="s">
        <v>716</v>
      </c>
      <c r="H476" s="372" t="s">
        <v>1101</v>
      </c>
      <c r="I476" s="419" t="s">
        <v>28</v>
      </c>
      <c r="J476" s="419" t="s">
        <v>327</v>
      </c>
      <c r="K476" s="433"/>
      <c r="L476" s="432">
        <v>4665576.69005999</v>
      </c>
      <c r="M476" s="432">
        <v>40428615.8099</v>
      </c>
      <c r="N476" s="210" t="s">
        <v>147</v>
      </c>
      <c r="O476" s="437" t="s">
        <v>13414</v>
      </c>
      <c r="P476" s="438" t="s">
        <v>13415</v>
      </c>
      <c r="Q476" s="391">
        <f t="shared" si="7"/>
        <v>36.690783416775</v>
      </c>
      <c r="R476" s="436"/>
      <c r="S476" s="389"/>
    </row>
    <row r="477" s="330" customFormat="1" customHeight="1" spans="1:19">
      <c r="A477" s="210" t="s">
        <v>137</v>
      </c>
      <c r="B477" s="210" t="s">
        <v>276</v>
      </c>
      <c r="C477" s="211">
        <v>176</v>
      </c>
      <c r="D477" s="212">
        <v>11.6485643064</v>
      </c>
      <c r="E477" s="357" t="s">
        <v>714</v>
      </c>
      <c r="F477" s="357" t="s">
        <v>1075</v>
      </c>
      <c r="G477" s="357" t="s">
        <v>716</v>
      </c>
      <c r="H477" s="372" t="s">
        <v>1101</v>
      </c>
      <c r="I477" s="419" t="s">
        <v>28</v>
      </c>
      <c r="J477" s="419" t="s">
        <v>310</v>
      </c>
      <c r="K477" s="433"/>
      <c r="L477" s="432">
        <v>4665524.40646999</v>
      </c>
      <c r="M477" s="432">
        <v>40426766.6171</v>
      </c>
      <c r="N477" s="210" t="s">
        <v>147</v>
      </c>
      <c r="O477" s="437" t="s">
        <v>13414</v>
      </c>
      <c r="P477" s="438" t="s">
        <v>13415</v>
      </c>
      <c r="Q477" s="391">
        <f t="shared" si="7"/>
        <v>52.4185393788</v>
      </c>
      <c r="R477" s="436"/>
      <c r="S477" s="389"/>
    </row>
    <row r="478" s="330" customFormat="1" customHeight="1" spans="1:19">
      <c r="A478" s="210" t="s">
        <v>137</v>
      </c>
      <c r="B478" s="210" t="s">
        <v>276</v>
      </c>
      <c r="C478" s="211">
        <v>1546</v>
      </c>
      <c r="D478" s="212">
        <v>157.154252106</v>
      </c>
      <c r="E478" s="357" t="s">
        <v>714</v>
      </c>
      <c r="F478" s="357" t="s">
        <v>1075</v>
      </c>
      <c r="G478" s="357" t="s">
        <v>716</v>
      </c>
      <c r="H478" s="372" t="s">
        <v>1101</v>
      </c>
      <c r="I478" s="419" t="s">
        <v>28</v>
      </c>
      <c r="J478" s="419" t="s">
        <v>58</v>
      </c>
      <c r="K478" s="433"/>
      <c r="L478" s="432">
        <v>4661913.20748</v>
      </c>
      <c r="M478" s="432">
        <v>40428879.2322999</v>
      </c>
      <c r="N478" s="210" t="s">
        <v>147</v>
      </c>
      <c r="O478" s="437" t="s">
        <v>13414</v>
      </c>
      <c r="P478" s="438" t="s">
        <v>13415</v>
      </c>
      <c r="Q478" s="391">
        <f t="shared" si="7"/>
        <v>707.194134477</v>
      </c>
      <c r="R478" s="436"/>
      <c r="S478" s="389"/>
    </row>
    <row r="479" s="330" customFormat="1" customHeight="1" spans="1:19">
      <c r="A479" s="210" t="s">
        <v>137</v>
      </c>
      <c r="B479" s="210" t="s">
        <v>276</v>
      </c>
      <c r="C479" s="211">
        <v>1637</v>
      </c>
      <c r="D479" s="212">
        <v>9.09868826900999</v>
      </c>
      <c r="E479" s="357" t="s">
        <v>714</v>
      </c>
      <c r="F479" s="357" t="s">
        <v>1075</v>
      </c>
      <c r="G479" s="357" t="s">
        <v>716</v>
      </c>
      <c r="H479" s="372" t="s">
        <v>1101</v>
      </c>
      <c r="I479" s="419" t="s">
        <v>28</v>
      </c>
      <c r="J479" s="419" t="s">
        <v>58</v>
      </c>
      <c r="K479" s="433"/>
      <c r="L479" s="432">
        <v>4660761.32211999</v>
      </c>
      <c r="M479" s="432">
        <v>40427924.9082</v>
      </c>
      <c r="N479" s="210" t="s">
        <v>147</v>
      </c>
      <c r="O479" s="437" t="s">
        <v>13414</v>
      </c>
      <c r="P479" s="438" t="s">
        <v>13415</v>
      </c>
      <c r="Q479" s="391">
        <f t="shared" si="7"/>
        <v>40.944097210545</v>
      </c>
      <c r="R479" s="436"/>
      <c r="S479" s="389"/>
    </row>
    <row r="480" s="330" customFormat="1" customHeight="1" spans="1:19">
      <c r="A480" s="210" t="s">
        <v>137</v>
      </c>
      <c r="B480" s="210" t="s">
        <v>276</v>
      </c>
      <c r="C480" s="211">
        <v>339</v>
      </c>
      <c r="D480" s="212">
        <v>5.00325817623</v>
      </c>
      <c r="E480" s="357" t="s">
        <v>714</v>
      </c>
      <c r="F480" s="357" t="s">
        <v>1075</v>
      </c>
      <c r="G480" s="357" t="s">
        <v>716</v>
      </c>
      <c r="H480" s="372" t="s">
        <v>1101</v>
      </c>
      <c r="I480" s="419" t="s">
        <v>28</v>
      </c>
      <c r="J480" s="419" t="s">
        <v>49</v>
      </c>
      <c r="K480" s="433"/>
      <c r="L480" s="432">
        <v>4665154.10601999</v>
      </c>
      <c r="M480" s="432">
        <v>40426983.4993</v>
      </c>
      <c r="N480" s="210" t="s">
        <v>147</v>
      </c>
      <c r="O480" s="437" t="s">
        <v>13414</v>
      </c>
      <c r="P480" s="438" t="s">
        <v>13415</v>
      </c>
      <c r="Q480" s="391">
        <f t="shared" si="7"/>
        <v>22.514661793035</v>
      </c>
      <c r="R480" s="436"/>
      <c r="S480" s="389"/>
    </row>
    <row r="481" s="330" customFormat="1" customHeight="1" spans="1:19">
      <c r="A481" s="210" t="s">
        <v>137</v>
      </c>
      <c r="B481" s="210" t="s">
        <v>276</v>
      </c>
      <c r="C481" s="211">
        <v>3</v>
      </c>
      <c r="D481" s="212">
        <v>40.0243604648999</v>
      </c>
      <c r="E481" s="357" t="s">
        <v>714</v>
      </c>
      <c r="F481" s="357" t="s">
        <v>1075</v>
      </c>
      <c r="G481" s="357" t="s">
        <v>716</v>
      </c>
      <c r="H481" s="372" t="s">
        <v>367</v>
      </c>
      <c r="I481" s="419" t="s">
        <v>28</v>
      </c>
      <c r="J481" s="419" t="s">
        <v>310</v>
      </c>
      <c r="K481" s="433"/>
      <c r="L481" s="432">
        <v>4666837.18022</v>
      </c>
      <c r="M481" s="432">
        <v>40427232.6137</v>
      </c>
      <c r="N481" s="210" t="s">
        <v>147</v>
      </c>
      <c r="O481" s="437" t="s">
        <v>13414</v>
      </c>
      <c r="P481" s="438" t="s">
        <v>13415</v>
      </c>
      <c r="Q481" s="391">
        <f t="shared" si="7"/>
        <v>180.10962209205</v>
      </c>
      <c r="R481" s="436"/>
      <c r="S481" s="389"/>
    </row>
    <row r="482" s="330" customFormat="1" customHeight="1" spans="1:19">
      <c r="A482" s="210" t="s">
        <v>137</v>
      </c>
      <c r="B482" s="210" t="s">
        <v>276</v>
      </c>
      <c r="C482" s="211">
        <v>1340</v>
      </c>
      <c r="D482" s="212">
        <v>10.9055709754</v>
      </c>
      <c r="E482" s="357" t="s">
        <v>714</v>
      </c>
      <c r="F482" s="357" t="s">
        <v>1075</v>
      </c>
      <c r="G482" s="357" t="s">
        <v>716</v>
      </c>
      <c r="H482" s="372" t="s">
        <v>367</v>
      </c>
      <c r="I482" s="419" t="s">
        <v>28</v>
      </c>
      <c r="J482" s="419" t="s">
        <v>327</v>
      </c>
      <c r="K482" s="433"/>
      <c r="L482" s="432">
        <v>4663014.93659</v>
      </c>
      <c r="M482" s="432">
        <v>40430265.2673999</v>
      </c>
      <c r="N482" s="210" t="s">
        <v>147</v>
      </c>
      <c r="O482" s="437" t="s">
        <v>13414</v>
      </c>
      <c r="P482" s="438" t="s">
        <v>13415</v>
      </c>
      <c r="Q482" s="391">
        <f t="shared" si="7"/>
        <v>49.0750693893</v>
      </c>
      <c r="R482" s="436"/>
      <c r="S482" s="389"/>
    </row>
    <row r="483" s="330" customFormat="1" customHeight="1" spans="1:19">
      <c r="A483" s="210" t="s">
        <v>137</v>
      </c>
      <c r="B483" s="210" t="s">
        <v>276</v>
      </c>
      <c r="C483" s="211">
        <v>1636</v>
      </c>
      <c r="D483" s="212">
        <v>10.5253873185</v>
      </c>
      <c r="E483" s="357" t="s">
        <v>714</v>
      </c>
      <c r="F483" s="357" t="s">
        <v>1075</v>
      </c>
      <c r="G483" s="357" t="s">
        <v>716</v>
      </c>
      <c r="H483" s="372" t="s">
        <v>367</v>
      </c>
      <c r="I483" s="419" t="s">
        <v>28</v>
      </c>
      <c r="J483" s="419" t="s">
        <v>327</v>
      </c>
      <c r="K483" s="433"/>
      <c r="L483" s="432">
        <v>4660715.77426999</v>
      </c>
      <c r="M483" s="432">
        <v>40428955.0182999</v>
      </c>
      <c r="N483" s="210" t="s">
        <v>147</v>
      </c>
      <c r="O483" s="437" t="s">
        <v>13414</v>
      </c>
      <c r="P483" s="438" t="s">
        <v>13415</v>
      </c>
      <c r="Q483" s="391">
        <f t="shared" si="7"/>
        <v>47.36424293325</v>
      </c>
      <c r="R483" s="436"/>
      <c r="S483" s="389"/>
    </row>
    <row r="484" s="330" customFormat="1" customHeight="1" spans="1:19">
      <c r="A484" s="210" t="s">
        <v>137</v>
      </c>
      <c r="B484" s="210" t="s">
        <v>276</v>
      </c>
      <c r="C484" s="211">
        <v>202</v>
      </c>
      <c r="D484" s="212">
        <v>85.7228113816999</v>
      </c>
      <c r="E484" s="357" t="s">
        <v>714</v>
      </c>
      <c r="F484" s="357" t="s">
        <v>1075</v>
      </c>
      <c r="G484" s="357" t="s">
        <v>716</v>
      </c>
      <c r="H484" s="372" t="s">
        <v>48</v>
      </c>
      <c r="I484" s="419" t="s">
        <v>28</v>
      </c>
      <c r="J484" s="419" t="s">
        <v>58</v>
      </c>
      <c r="K484" s="433"/>
      <c r="L484" s="432">
        <v>4665453.03584</v>
      </c>
      <c r="M484" s="432">
        <v>40430058.4482999</v>
      </c>
      <c r="N484" s="210" t="s">
        <v>147</v>
      </c>
      <c r="O484" s="437" t="s">
        <v>13414</v>
      </c>
      <c r="P484" s="438" t="s">
        <v>13415</v>
      </c>
      <c r="Q484" s="391">
        <f t="shared" si="7"/>
        <v>385.75265121765</v>
      </c>
      <c r="R484" s="436"/>
      <c r="S484" s="389"/>
    </row>
    <row r="485" s="330" customFormat="1" customHeight="1" spans="1:19">
      <c r="A485" s="210" t="s">
        <v>137</v>
      </c>
      <c r="B485" s="210" t="s">
        <v>276</v>
      </c>
      <c r="C485" s="211">
        <v>1407</v>
      </c>
      <c r="D485" s="212">
        <v>8.96724522437999</v>
      </c>
      <c r="E485" s="357" t="s">
        <v>714</v>
      </c>
      <c r="F485" s="357" t="s">
        <v>1075</v>
      </c>
      <c r="G485" s="357" t="s">
        <v>716</v>
      </c>
      <c r="H485" s="372" t="s">
        <v>1101</v>
      </c>
      <c r="I485" s="419" t="s">
        <v>28</v>
      </c>
      <c r="J485" s="419" t="s">
        <v>310</v>
      </c>
      <c r="K485" s="433"/>
      <c r="L485" s="432">
        <v>4662712.32069</v>
      </c>
      <c r="M485" s="432">
        <v>40429029.6310999</v>
      </c>
      <c r="N485" s="210" t="s">
        <v>147</v>
      </c>
      <c r="O485" s="437" t="s">
        <v>13414</v>
      </c>
      <c r="P485" s="438" t="s">
        <v>13415</v>
      </c>
      <c r="Q485" s="391">
        <f t="shared" si="7"/>
        <v>40.35260350971</v>
      </c>
      <c r="R485" s="436"/>
      <c r="S485" s="389"/>
    </row>
    <row r="486" s="330" customFormat="1" customHeight="1" spans="1:19">
      <c r="A486" s="210" t="s">
        <v>137</v>
      </c>
      <c r="B486" s="210" t="s">
        <v>276</v>
      </c>
      <c r="C486" s="211">
        <v>1614</v>
      </c>
      <c r="D486" s="212">
        <v>1.54572942201</v>
      </c>
      <c r="E486" s="357" t="s">
        <v>714</v>
      </c>
      <c r="F486" s="357" t="s">
        <v>1075</v>
      </c>
      <c r="G486" s="357" t="s">
        <v>716</v>
      </c>
      <c r="H486" s="372" t="s">
        <v>1101</v>
      </c>
      <c r="I486" s="419" t="s">
        <v>28</v>
      </c>
      <c r="J486" s="419" t="s">
        <v>58</v>
      </c>
      <c r="K486" s="433"/>
      <c r="L486" s="432">
        <v>4661157.39312</v>
      </c>
      <c r="M486" s="432">
        <v>40428099.577</v>
      </c>
      <c r="N486" s="210" t="s">
        <v>147</v>
      </c>
      <c r="O486" s="437" t="s">
        <v>13414</v>
      </c>
      <c r="P486" s="438" t="s">
        <v>13415</v>
      </c>
      <c r="Q486" s="391">
        <f t="shared" si="7"/>
        <v>6.955782399045</v>
      </c>
      <c r="R486" s="436"/>
      <c r="S486" s="389"/>
    </row>
    <row r="487" s="330" customFormat="1" customHeight="1" spans="1:19">
      <c r="A487" s="210" t="s">
        <v>137</v>
      </c>
      <c r="B487" s="210" t="s">
        <v>276</v>
      </c>
      <c r="C487" s="211">
        <v>1642</v>
      </c>
      <c r="D487" s="212">
        <v>65.1648870565999</v>
      </c>
      <c r="E487" s="357" t="s">
        <v>714</v>
      </c>
      <c r="F487" s="357" t="s">
        <v>1075</v>
      </c>
      <c r="G487" s="357" t="s">
        <v>716</v>
      </c>
      <c r="H487" s="372" t="s">
        <v>367</v>
      </c>
      <c r="I487" s="419" t="s">
        <v>28</v>
      </c>
      <c r="J487" s="419" t="s">
        <v>327</v>
      </c>
      <c r="K487" s="433"/>
      <c r="L487" s="432">
        <v>4660618.32483</v>
      </c>
      <c r="M487" s="432">
        <v>40428778.4474</v>
      </c>
      <c r="N487" s="210" t="s">
        <v>147</v>
      </c>
      <c r="O487" s="437" t="s">
        <v>13414</v>
      </c>
      <c r="P487" s="438" t="s">
        <v>13415</v>
      </c>
      <c r="Q487" s="391">
        <f t="shared" si="7"/>
        <v>293.2419917547</v>
      </c>
      <c r="R487" s="436"/>
      <c r="S487" s="389"/>
    </row>
    <row r="488" s="330" customFormat="1" customHeight="1" spans="1:19">
      <c r="A488" s="210" t="s">
        <v>137</v>
      </c>
      <c r="B488" s="210" t="s">
        <v>276</v>
      </c>
      <c r="C488" s="211">
        <v>103</v>
      </c>
      <c r="D488" s="212">
        <v>3.02048655965</v>
      </c>
      <c r="E488" s="357" t="s">
        <v>714</v>
      </c>
      <c r="F488" s="357" t="s">
        <v>1075</v>
      </c>
      <c r="G488" s="357" t="s">
        <v>716</v>
      </c>
      <c r="H488" s="372" t="s">
        <v>1101</v>
      </c>
      <c r="I488" s="419" t="s">
        <v>28</v>
      </c>
      <c r="J488" s="419" t="s">
        <v>327</v>
      </c>
      <c r="K488" s="433"/>
      <c r="L488" s="432">
        <v>4665770.60522999</v>
      </c>
      <c r="M488" s="432">
        <v>40431176.1409</v>
      </c>
      <c r="N488" s="210" t="s">
        <v>147</v>
      </c>
      <c r="O488" s="437" t="s">
        <v>13414</v>
      </c>
      <c r="P488" s="438" t="s">
        <v>13415</v>
      </c>
      <c r="Q488" s="391">
        <f t="shared" si="7"/>
        <v>13.592189518425</v>
      </c>
      <c r="R488" s="436"/>
      <c r="S488" s="389"/>
    </row>
    <row r="489" s="330" customFormat="1" customHeight="1" spans="1:19">
      <c r="A489" s="210" t="s">
        <v>137</v>
      </c>
      <c r="B489" s="210" t="s">
        <v>276</v>
      </c>
      <c r="C489" s="211">
        <v>530</v>
      </c>
      <c r="D489" s="212">
        <v>74.1604585681999</v>
      </c>
      <c r="E489" s="357" t="s">
        <v>714</v>
      </c>
      <c r="F489" s="357" t="s">
        <v>1075</v>
      </c>
      <c r="G489" s="357" t="s">
        <v>716</v>
      </c>
      <c r="H489" s="372" t="s">
        <v>1101</v>
      </c>
      <c r="I489" s="419" t="s">
        <v>28</v>
      </c>
      <c r="J489" s="419" t="s">
        <v>327</v>
      </c>
      <c r="K489" s="433"/>
      <c r="L489" s="432">
        <v>4664819.96973999</v>
      </c>
      <c r="M489" s="432">
        <v>40430181.9073</v>
      </c>
      <c r="N489" s="210" t="s">
        <v>147</v>
      </c>
      <c r="O489" s="437" t="s">
        <v>13414</v>
      </c>
      <c r="P489" s="438" t="s">
        <v>13415</v>
      </c>
      <c r="Q489" s="391">
        <f t="shared" si="7"/>
        <v>333.7220635569</v>
      </c>
      <c r="R489" s="436"/>
      <c r="S489" s="389"/>
    </row>
    <row r="490" s="330" customFormat="1" customHeight="1" spans="1:19">
      <c r="A490" s="210" t="s">
        <v>137</v>
      </c>
      <c r="B490" s="210" t="s">
        <v>276</v>
      </c>
      <c r="C490" s="211">
        <v>22</v>
      </c>
      <c r="D490" s="212">
        <v>103.086359529</v>
      </c>
      <c r="E490" s="357" t="s">
        <v>714</v>
      </c>
      <c r="F490" s="357" t="s">
        <v>1075</v>
      </c>
      <c r="G490" s="357" t="s">
        <v>716</v>
      </c>
      <c r="H490" s="372" t="s">
        <v>1101</v>
      </c>
      <c r="I490" s="419" t="s">
        <v>28</v>
      </c>
      <c r="J490" s="419" t="s">
        <v>310</v>
      </c>
      <c r="K490" s="433"/>
      <c r="L490" s="432">
        <v>4666365.28242</v>
      </c>
      <c r="M490" s="432">
        <v>40427563.5933</v>
      </c>
      <c r="N490" s="210" t="s">
        <v>147</v>
      </c>
      <c r="O490" s="437" t="s">
        <v>13414</v>
      </c>
      <c r="P490" s="438" t="s">
        <v>13415</v>
      </c>
      <c r="Q490" s="391">
        <f t="shared" si="7"/>
        <v>463.8886178805</v>
      </c>
      <c r="R490" s="436"/>
      <c r="S490" s="389"/>
    </row>
    <row r="491" s="330" customFormat="1" customHeight="1" spans="1:19">
      <c r="A491" s="210" t="s">
        <v>137</v>
      </c>
      <c r="B491" s="210" t="s">
        <v>276</v>
      </c>
      <c r="C491" s="211">
        <v>1466</v>
      </c>
      <c r="D491" s="212">
        <v>13.9639612531</v>
      </c>
      <c r="E491" s="357" t="s">
        <v>714</v>
      </c>
      <c r="F491" s="357" t="s">
        <v>1075</v>
      </c>
      <c r="G491" s="357" t="s">
        <v>716</v>
      </c>
      <c r="H491" s="372" t="s">
        <v>367</v>
      </c>
      <c r="I491" s="419" t="s">
        <v>28</v>
      </c>
      <c r="J491" s="419" t="s">
        <v>310</v>
      </c>
      <c r="K491" s="433"/>
      <c r="L491" s="432">
        <v>4662416.98768</v>
      </c>
      <c r="M491" s="432">
        <v>40429451.3121</v>
      </c>
      <c r="N491" s="210" t="s">
        <v>147</v>
      </c>
      <c r="O491" s="215" t="s">
        <v>13416</v>
      </c>
      <c r="P491" s="420" t="s">
        <v>13417</v>
      </c>
      <c r="Q491" s="391">
        <f t="shared" si="7"/>
        <v>62.83782563895</v>
      </c>
      <c r="R491" s="436"/>
      <c r="S491" s="389"/>
    </row>
    <row r="492" s="330" customFormat="1" customHeight="1" spans="1:19">
      <c r="A492" s="210" t="s">
        <v>137</v>
      </c>
      <c r="B492" s="210" t="s">
        <v>276</v>
      </c>
      <c r="C492" s="211">
        <v>1628</v>
      </c>
      <c r="D492" s="212">
        <v>12.5504523083</v>
      </c>
      <c r="E492" s="357" t="s">
        <v>714</v>
      </c>
      <c r="F492" s="357" t="s">
        <v>1075</v>
      </c>
      <c r="G492" s="357" t="s">
        <v>716</v>
      </c>
      <c r="H492" s="372" t="s">
        <v>367</v>
      </c>
      <c r="I492" s="419" t="s">
        <v>28</v>
      </c>
      <c r="J492" s="419" t="s">
        <v>327</v>
      </c>
      <c r="K492" s="433"/>
      <c r="L492" s="432">
        <v>4660921.41055</v>
      </c>
      <c r="M492" s="432">
        <v>40428462.9447999</v>
      </c>
      <c r="N492" s="210" t="s">
        <v>147</v>
      </c>
      <c r="O492" s="437" t="s">
        <v>13414</v>
      </c>
      <c r="P492" s="438" t="s">
        <v>13415</v>
      </c>
      <c r="Q492" s="391">
        <f t="shared" si="7"/>
        <v>56.47703538735</v>
      </c>
      <c r="R492" s="436"/>
      <c r="S492" s="389"/>
    </row>
    <row r="493" s="330" customFormat="1" customHeight="1" spans="1:19">
      <c r="A493" s="210" t="s">
        <v>137</v>
      </c>
      <c r="B493" s="210" t="s">
        <v>276</v>
      </c>
      <c r="C493" s="211">
        <v>344</v>
      </c>
      <c r="D493" s="212">
        <v>22.7826450511</v>
      </c>
      <c r="E493" s="357" t="s">
        <v>714</v>
      </c>
      <c r="F493" s="357" t="s">
        <v>1075</v>
      </c>
      <c r="G493" s="357" t="s">
        <v>716</v>
      </c>
      <c r="H493" s="372" t="s">
        <v>48</v>
      </c>
      <c r="I493" s="419" t="s">
        <v>28</v>
      </c>
      <c r="J493" s="419" t="s">
        <v>29</v>
      </c>
      <c r="K493" s="433"/>
      <c r="L493" s="432">
        <v>4665106.97355999</v>
      </c>
      <c r="M493" s="432">
        <v>40427172.8196</v>
      </c>
      <c r="N493" s="210" t="s">
        <v>147</v>
      </c>
      <c r="O493" s="215" t="s">
        <v>13416</v>
      </c>
      <c r="P493" s="420" t="s">
        <v>13417</v>
      </c>
      <c r="Q493" s="391">
        <f t="shared" si="7"/>
        <v>102.52190272995</v>
      </c>
      <c r="R493" s="436"/>
      <c r="S493" s="389"/>
    </row>
    <row r="494" s="330" customFormat="1" customHeight="1" spans="1:19">
      <c r="A494" s="210" t="s">
        <v>137</v>
      </c>
      <c r="B494" s="210" t="s">
        <v>276</v>
      </c>
      <c r="C494" s="211">
        <v>1319</v>
      </c>
      <c r="D494" s="212">
        <v>194.615682498</v>
      </c>
      <c r="E494" s="357" t="s">
        <v>714</v>
      </c>
      <c r="F494" s="357" t="s">
        <v>1075</v>
      </c>
      <c r="G494" s="357" t="s">
        <v>716</v>
      </c>
      <c r="H494" s="372" t="s">
        <v>367</v>
      </c>
      <c r="I494" s="419" t="s">
        <v>28</v>
      </c>
      <c r="J494" s="419" t="s">
        <v>327</v>
      </c>
      <c r="K494" s="433"/>
      <c r="L494" s="432">
        <v>4662958.7432</v>
      </c>
      <c r="M494" s="432">
        <v>40429356.6639999</v>
      </c>
      <c r="N494" s="210" t="s">
        <v>147</v>
      </c>
      <c r="O494" s="437" t="s">
        <v>13414</v>
      </c>
      <c r="P494" s="438" t="s">
        <v>13415</v>
      </c>
      <c r="Q494" s="391">
        <f t="shared" si="7"/>
        <v>875.770571241</v>
      </c>
      <c r="R494" s="436"/>
      <c r="S494" s="389"/>
    </row>
    <row r="495" s="330" customFormat="1" customHeight="1" spans="1:19">
      <c r="A495" s="210" t="s">
        <v>137</v>
      </c>
      <c r="B495" s="210" t="s">
        <v>276</v>
      </c>
      <c r="C495" s="211">
        <v>165</v>
      </c>
      <c r="D495" s="212">
        <v>34.1988373104999</v>
      </c>
      <c r="E495" s="357" t="s">
        <v>714</v>
      </c>
      <c r="F495" s="357" t="s">
        <v>1075</v>
      </c>
      <c r="G495" s="357" t="s">
        <v>716</v>
      </c>
      <c r="H495" s="372" t="s">
        <v>367</v>
      </c>
      <c r="I495" s="419" t="s">
        <v>28</v>
      </c>
      <c r="J495" s="419" t="s">
        <v>327</v>
      </c>
      <c r="K495" s="433"/>
      <c r="L495" s="432">
        <v>4665548.23266</v>
      </c>
      <c r="M495" s="432">
        <v>40425799.3276</v>
      </c>
      <c r="N495" s="210" t="s">
        <v>147</v>
      </c>
      <c r="O495" s="215" t="s">
        <v>13416</v>
      </c>
      <c r="P495" s="420" t="s">
        <v>13417</v>
      </c>
      <c r="Q495" s="391">
        <f t="shared" si="7"/>
        <v>153.89476789725</v>
      </c>
      <c r="R495" s="436"/>
      <c r="S495" s="389"/>
    </row>
    <row r="496" s="330" customFormat="1" customHeight="1" spans="1:19">
      <c r="A496" s="210" t="s">
        <v>137</v>
      </c>
      <c r="B496" s="210" t="s">
        <v>276</v>
      </c>
      <c r="C496" s="211">
        <v>838</v>
      </c>
      <c r="D496" s="212">
        <v>11.9676535512</v>
      </c>
      <c r="E496" s="357" t="s">
        <v>714</v>
      </c>
      <c r="F496" s="357" t="s">
        <v>1075</v>
      </c>
      <c r="G496" s="357" t="s">
        <v>716</v>
      </c>
      <c r="H496" s="372" t="s">
        <v>48</v>
      </c>
      <c r="I496" s="419" t="s">
        <v>28</v>
      </c>
      <c r="J496" s="419" t="s">
        <v>58</v>
      </c>
      <c r="K496" s="433"/>
      <c r="L496" s="432">
        <v>4664244.57158999</v>
      </c>
      <c r="M496" s="432">
        <v>40431525.8829</v>
      </c>
      <c r="N496" s="210" t="s">
        <v>147</v>
      </c>
      <c r="O496" s="215" t="s">
        <v>13416</v>
      </c>
      <c r="P496" s="420" t="s">
        <v>13417</v>
      </c>
      <c r="Q496" s="391">
        <f t="shared" si="7"/>
        <v>53.8544409804</v>
      </c>
      <c r="R496" s="436"/>
      <c r="S496" s="389"/>
    </row>
    <row r="497" s="330" customFormat="1" customHeight="1" spans="1:19">
      <c r="A497" s="210" t="s">
        <v>137</v>
      </c>
      <c r="B497" s="210" t="s">
        <v>276</v>
      </c>
      <c r="C497" s="211">
        <v>908</v>
      </c>
      <c r="D497" s="212">
        <v>1.39037226839</v>
      </c>
      <c r="E497" s="357" t="s">
        <v>714</v>
      </c>
      <c r="F497" s="357" t="s">
        <v>1075</v>
      </c>
      <c r="G497" s="357" t="s">
        <v>716</v>
      </c>
      <c r="H497" s="372" t="s">
        <v>1101</v>
      </c>
      <c r="I497" s="419" t="s">
        <v>28</v>
      </c>
      <c r="J497" s="419" t="s">
        <v>29</v>
      </c>
      <c r="K497" s="433"/>
      <c r="L497" s="432">
        <v>4664102.91524</v>
      </c>
      <c r="M497" s="432">
        <v>40431023.055</v>
      </c>
      <c r="N497" s="210" t="s">
        <v>147</v>
      </c>
      <c r="O497" s="215" t="s">
        <v>13416</v>
      </c>
      <c r="P497" s="420" t="s">
        <v>13417</v>
      </c>
      <c r="Q497" s="391">
        <f t="shared" si="7"/>
        <v>6.256675207755</v>
      </c>
      <c r="R497" s="436"/>
      <c r="S497" s="389"/>
    </row>
    <row r="498" s="330" customFormat="1" customHeight="1" spans="1:19">
      <c r="A498" s="210" t="s">
        <v>137</v>
      </c>
      <c r="B498" s="210" t="s">
        <v>276</v>
      </c>
      <c r="C498" s="211">
        <v>151</v>
      </c>
      <c r="D498" s="212">
        <v>204.05851049</v>
      </c>
      <c r="E498" s="357" t="s">
        <v>714</v>
      </c>
      <c r="F498" s="357" t="s">
        <v>1075</v>
      </c>
      <c r="G498" s="357" t="s">
        <v>716</v>
      </c>
      <c r="H498" s="372" t="s">
        <v>367</v>
      </c>
      <c r="I498" s="419" t="s">
        <v>28</v>
      </c>
      <c r="J498" s="419" t="s">
        <v>327</v>
      </c>
      <c r="K498" s="433"/>
      <c r="L498" s="432">
        <v>4665673.46234999</v>
      </c>
      <c r="M498" s="432">
        <v>40430159.6809</v>
      </c>
      <c r="N498" s="210" t="s">
        <v>147</v>
      </c>
      <c r="O498" s="215" t="s">
        <v>13416</v>
      </c>
      <c r="P498" s="420" t="s">
        <v>13417</v>
      </c>
      <c r="Q498" s="391">
        <f t="shared" si="7"/>
        <v>918.263297205</v>
      </c>
      <c r="R498" s="436"/>
      <c r="S498" s="389"/>
    </row>
    <row r="499" s="330" customFormat="1" customHeight="1" spans="1:19">
      <c r="A499" s="210" t="s">
        <v>137</v>
      </c>
      <c r="B499" s="210" t="s">
        <v>276</v>
      </c>
      <c r="C499" s="211">
        <v>115</v>
      </c>
      <c r="D499" s="212">
        <v>30.34320311</v>
      </c>
      <c r="E499" s="357" t="s">
        <v>714</v>
      </c>
      <c r="F499" s="357" t="s">
        <v>1075</v>
      </c>
      <c r="G499" s="357" t="s">
        <v>716</v>
      </c>
      <c r="H499" s="372" t="s">
        <v>367</v>
      </c>
      <c r="I499" s="419" t="s">
        <v>28</v>
      </c>
      <c r="J499" s="419" t="s">
        <v>327</v>
      </c>
      <c r="K499" s="433"/>
      <c r="L499" s="432">
        <v>4665710.4543</v>
      </c>
      <c r="M499" s="432">
        <v>40425856.8787</v>
      </c>
      <c r="N499" s="210" t="s">
        <v>147</v>
      </c>
      <c r="O499" s="215" t="s">
        <v>13416</v>
      </c>
      <c r="P499" s="420" t="s">
        <v>13417</v>
      </c>
      <c r="Q499" s="391">
        <f t="shared" si="7"/>
        <v>136.544413995</v>
      </c>
      <c r="R499" s="436"/>
      <c r="S499" s="389"/>
    </row>
    <row r="500" s="330" customFormat="1" customHeight="1" spans="1:19">
      <c r="A500" s="210" t="s">
        <v>137</v>
      </c>
      <c r="B500" s="210" t="s">
        <v>276</v>
      </c>
      <c r="C500" s="211">
        <v>42</v>
      </c>
      <c r="D500" s="212">
        <v>276.338271554</v>
      </c>
      <c r="E500" s="357" t="s">
        <v>714</v>
      </c>
      <c r="F500" s="357" t="s">
        <v>1075</v>
      </c>
      <c r="G500" s="357" t="s">
        <v>716</v>
      </c>
      <c r="H500" s="372" t="s">
        <v>367</v>
      </c>
      <c r="I500" s="419" t="s">
        <v>28</v>
      </c>
      <c r="J500" s="419" t="s">
        <v>327</v>
      </c>
      <c r="K500" s="433"/>
      <c r="L500" s="432">
        <v>4666079.00066</v>
      </c>
      <c r="M500" s="432">
        <v>40428995.7268999</v>
      </c>
      <c r="N500" s="210" t="s">
        <v>147</v>
      </c>
      <c r="O500" s="215" t="s">
        <v>13416</v>
      </c>
      <c r="P500" s="420" t="s">
        <v>13417</v>
      </c>
      <c r="Q500" s="391">
        <f t="shared" si="7"/>
        <v>1243.522221993</v>
      </c>
      <c r="R500" s="436"/>
      <c r="S500" s="389"/>
    </row>
    <row r="501" s="330" customFormat="1" customHeight="1" spans="1:19">
      <c r="A501" s="210" t="s">
        <v>137</v>
      </c>
      <c r="B501" s="210" t="s">
        <v>276</v>
      </c>
      <c r="C501" s="211">
        <v>327</v>
      </c>
      <c r="D501" s="212">
        <v>7.3858735292</v>
      </c>
      <c r="E501" s="357" t="s">
        <v>714</v>
      </c>
      <c r="F501" s="357" t="s">
        <v>1075</v>
      </c>
      <c r="G501" s="357" t="s">
        <v>716</v>
      </c>
      <c r="H501" s="372" t="s">
        <v>1101</v>
      </c>
      <c r="I501" s="419" t="s">
        <v>28</v>
      </c>
      <c r="J501" s="419" t="s">
        <v>327</v>
      </c>
      <c r="K501" s="433"/>
      <c r="L501" s="432">
        <v>4665157.19495</v>
      </c>
      <c r="M501" s="432">
        <v>40427831.3166999</v>
      </c>
      <c r="N501" s="210" t="s">
        <v>147</v>
      </c>
      <c r="O501" s="215" t="s">
        <v>13416</v>
      </c>
      <c r="P501" s="420" t="s">
        <v>13417</v>
      </c>
      <c r="Q501" s="391">
        <f t="shared" si="7"/>
        <v>33.2364308814</v>
      </c>
      <c r="R501" s="436"/>
      <c r="S501" s="389"/>
    </row>
    <row r="502" s="330" customFormat="1" customHeight="1" spans="1:19">
      <c r="A502" s="210" t="s">
        <v>137</v>
      </c>
      <c r="B502" s="210" t="s">
        <v>276</v>
      </c>
      <c r="C502" s="211">
        <v>1171</v>
      </c>
      <c r="D502" s="212">
        <v>119.692627423999</v>
      </c>
      <c r="E502" s="357" t="s">
        <v>714</v>
      </c>
      <c r="F502" s="357" t="s">
        <v>1075</v>
      </c>
      <c r="G502" s="357" t="s">
        <v>716</v>
      </c>
      <c r="H502" s="372" t="s">
        <v>1101</v>
      </c>
      <c r="I502" s="419" t="s">
        <v>28</v>
      </c>
      <c r="J502" s="419" t="s">
        <v>58</v>
      </c>
      <c r="K502" s="433"/>
      <c r="L502" s="432">
        <v>4663501.56149</v>
      </c>
      <c r="M502" s="432">
        <v>40430552.129</v>
      </c>
      <c r="N502" s="210" t="s">
        <v>147</v>
      </c>
      <c r="O502" s="215" t="s">
        <v>13416</v>
      </c>
      <c r="P502" s="420" t="s">
        <v>13417</v>
      </c>
      <c r="Q502" s="391">
        <f t="shared" si="7"/>
        <v>538.616823407996</v>
      </c>
      <c r="R502" s="436"/>
      <c r="S502" s="389"/>
    </row>
    <row r="503" s="330" customFormat="1" customHeight="1" spans="1:19">
      <c r="A503" s="210" t="s">
        <v>137</v>
      </c>
      <c r="B503" s="210" t="s">
        <v>276</v>
      </c>
      <c r="C503" s="211">
        <v>108</v>
      </c>
      <c r="D503" s="212">
        <v>7.5812658833</v>
      </c>
      <c r="E503" s="357" t="s">
        <v>714</v>
      </c>
      <c r="F503" s="357" t="s">
        <v>1075</v>
      </c>
      <c r="G503" s="357" t="s">
        <v>716</v>
      </c>
      <c r="H503" s="372" t="s">
        <v>48</v>
      </c>
      <c r="I503" s="419" t="s">
        <v>28</v>
      </c>
      <c r="J503" s="419" t="s">
        <v>58</v>
      </c>
      <c r="K503" s="433"/>
      <c r="L503" s="432">
        <v>4665745.64773</v>
      </c>
      <c r="M503" s="432">
        <v>40427120.939</v>
      </c>
      <c r="N503" s="210" t="s">
        <v>147</v>
      </c>
      <c r="O503" s="215" t="s">
        <v>13416</v>
      </c>
      <c r="P503" s="420" t="s">
        <v>13417</v>
      </c>
      <c r="Q503" s="391">
        <f t="shared" si="7"/>
        <v>34.11569647485</v>
      </c>
      <c r="R503" s="436"/>
      <c r="S503" s="389"/>
    </row>
    <row r="504" s="330" customFormat="1" customHeight="1" spans="1:19">
      <c r="A504" s="210" t="s">
        <v>137</v>
      </c>
      <c r="B504" s="210" t="s">
        <v>276</v>
      </c>
      <c r="C504" s="211">
        <v>127</v>
      </c>
      <c r="D504" s="212">
        <v>12.1432797081</v>
      </c>
      <c r="E504" s="357" t="s">
        <v>714</v>
      </c>
      <c r="F504" s="357" t="s">
        <v>1075</v>
      </c>
      <c r="G504" s="357" t="s">
        <v>716</v>
      </c>
      <c r="H504" s="372" t="s">
        <v>1101</v>
      </c>
      <c r="I504" s="419" t="s">
        <v>28</v>
      </c>
      <c r="J504" s="419" t="s">
        <v>327</v>
      </c>
      <c r="K504" s="433"/>
      <c r="L504" s="432">
        <v>4665647.4396</v>
      </c>
      <c r="M504" s="432">
        <v>40428629.8182</v>
      </c>
      <c r="N504" s="210" t="s">
        <v>147</v>
      </c>
      <c r="O504" s="215" t="s">
        <v>13416</v>
      </c>
      <c r="P504" s="420" t="s">
        <v>13417</v>
      </c>
      <c r="Q504" s="391">
        <f t="shared" si="7"/>
        <v>54.64475868645</v>
      </c>
      <c r="R504" s="436"/>
      <c r="S504" s="389"/>
    </row>
    <row r="505" s="330" customFormat="1" customHeight="1" spans="1:19">
      <c r="A505" s="210" t="s">
        <v>137</v>
      </c>
      <c r="B505" s="210" t="s">
        <v>276</v>
      </c>
      <c r="C505" s="211">
        <v>335</v>
      </c>
      <c r="D505" s="212">
        <v>12.7165242752999</v>
      </c>
      <c r="E505" s="357" t="s">
        <v>714</v>
      </c>
      <c r="F505" s="357" t="s">
        <v>1075</v>
      </c>
      <c r="G505" s="357" t="s">
        <v>716</v>
      </c>
      <c r="H505" s="372" t="s">
        <v>1101</v>
      </c>
      <c r="I505" s="419" t="s">
        <v>28</v>
      </c>
      <c r="J505" s="419" t="s">
        <v>58</v>
      </c>
      <c r="K505" s="433"/>
      <c r="L505" s="432">
        <v>4665163.44918</v>
      </c>
      <c r="M505" s="432">
        <v>40427065.1081999</v>
      </c>
      <c r="N505" s="210" t="s">
        <v>147</v>
      </c>
      <c r="O505" s="215" t="s">
        <v>13416</v>
      </c>
      <c r="P505" s="420" t="s">
        <v>13417</v>
      </c>
      <c r="Q505" s="391">
        <f t="shared" si="7"/>
        <v>57.2243592388496</v>
      </c>
      <c r="R505" s="436"/>
      <c r="S505" s="389"/>
    </row>
    <row r="506" s="330" customFormat="1" customHeight="1" spans="1:19">
      <c r="A506" s="210" t="s">
        <v>137</v>
      </c>
      <c r="B506" s="210" t="s">
        <v>276</v>
      </c>
      <c r="C506" s="211">
        <v>65</v>
      </c>
      <c r="D506" s="212">
        <v>168.001896441</v>
      </c>
      <c r="E506" s="357" t="s">
        <v>714</v>
      </c>
      <c r="F506" s="357" t="s">
        <v>1075</v>
      </c>
      <c r="G506" s="357" t="s">
        <v>716</v>
      </c>
      <c r="H506" s="372" t="s">
        <v>367</v>
      </c>
      <c r="I506" s="419" t="s">
        <v>28</v>
      </c>
      <c r="J506" s="419" t="s">
        <v>327</v>
      </c>
      <c r="K506" s="433"/>
      <c r="L506" s="432">
        <v>4665995.14817999</v>
      </c>
      <c r="M506" s="432">
        <v>40429368.1124999</v>
      </c>
      <c r="N506" s="210" t="s">
        <v>147</v>
      </c>
      <c r="O506" s="215" t="s">
        <v>13416</v>
      </c>
      <c r="P506" s="420" t="s">
        <v>13417</v>
      </c>
      <c r="Q506" s="391">
        <f t="shared" si="7"/>
        <v>756.0085339845</v>
      </c>
      <c r="R506" s="436"/>
      <c r="S506" s="389"/>
    </row>
    <row r="507" s="330" customFormat="1" customHeight="1" spans="1:19">
      <c r="A507" s="210" t="s">
        <v>137</v>
      </c>
      <c r="B507" s="210" t="s">
        <v>276</v>
      </c>
      <c r="C507" s="211">
        <v>85</v>
      </c>
      <c r="D507" s="212">
        <v>8.84994708476999</v>
      </c>
      <c r="E507" s="357" t="s">
        <v>714</v>
      </c>
      <c r="F507" s="357" t="s">
        <v>1075</v>
      </c>
      <c r="G507" s="357" t="s">
        <v>716</v>
      </c>
      <c r="H507" s="372" t="s">
        <v>367</v>
      </c>
      <c r="I507" s="419" t="s">
        <v>28</v>
      </c>
      <c r="J507" s="419" t="s">
        <v>327</v>
      </c>
      <c r="K507" s="433"/>
      <c r="L507" s="432">
        <v>4665856.15173</v>
      </c>
      <c r="M507" s="432">
        <v>40427408.1301999</v>
      </c>
      <c r="N507" s="210" t="s">
        <v>147</v>
      </c>
      <c r="O507" s="215" t="s">
        <v>13416</v>
      </c>
      <c r="P507" s="420" t="s">
        <v>13417</v>
      </c>
      <c r="Q507" s="391">
        <f t="shared" si="7"/>
        <v>39.824761881465</v>
      </c>
      <c r="R507" s="436"/>
      <c r="S507" s="389"/>
    </row>
    <row r="508" s="330" customFormat="1" customHeight="1" spans="1:19">
      <c r="A508" s="210" t="s">
        <v>137</v>
      </c>
      <c r="B508" s="210" t="s">
        <v>276</v>
      </c>
      <c r="C508" s="211">
        <v>99</v>
      </c>
      <c r="D508" s="212">
        <v>103.43842547</v>
      </c>
      <c r="E508" s="357" t="s">
        <v>714</v>
      </c>
      <c r="F508" s="357" t="s">
        <v>1075</v>
      </c>
      <c r="G508" s="357" t="s">
        <v>716</v>
      </c>
      <c r="H508" s="372" t="s">
        <v>48</v>
      </c>
      <c r="I508" s="419" t="s">
        <v>28</v>
      </c>
      <c r="J508" s="419" t="s">
        <v>58</v>
      </c>
      <c r="K508" s="433"/>
      <c r="L508" s="432">
        <v>4665785.23878</v>
      </c>
      <c r="M508" s="432">
        <v>40429988.2043</v>
      </c>
      <c r="N508" s="210" t="s">
        <v>147</v>
      </c>
      <c r="O508" s="215" t="s">
        <v>13416</v>
      </c>
      <c r="P508" s="420" t="s">
        <v>13417</v>
      </c>
      <c r="Q508" s="391">
        <f t="shared" si="7"/>
        <v>465.472914615</v>
      </c>
      <c r="R508" s="436"/>
      <c r="S508" s="389"/>
    </row>
    <row r="509" s="330" customFormat="1" customHeight="1" spans="1:19">
      <c r="A509" s="210" t="s">
        <v>137</v>
      </c>
      <c r="B509" s="210" t="s">
        <v>276</v>
      </c>
      <c r="C509" s="211">
        <v>443</v>
      </c>
      <c r="D509" s="212">
        <v>18.4305039024</v>
      </c>
      <c r="E509" s="357" t="s">
        <v>714</v>
      </c>
      <c r="F509" s="357" t="s">
        <v>1075</v>
      </c>
      <c r="G509" s="357" t="s">
        <v>716</v>
      </c>
      <c r="H509" s="372" t="s">
        <v>1101</v>
      </c>
      <c r="I509" s="419" t="s">
        <v>28</v>
      </c>
      <c r="J509" s="419" t="s">
        <v>49</v>
      </c>
      <c r="K509" s="433"/>
      <c r="L509" s="432">
        <v>4664979.22657999</v>
      </c>
      <c r="M509" s="432">
        <v>40427028.2144</v>
      </c>
      <c r="N509" s="210" t="s">
        <v>147</v>
      </c>
      <c r="O509" s="215" t="s">
        <v>13416</v>
      </c>
      <c r="P509" s="420" t="s">
        <v>13417</v>
      </c>
      <c r="Q509" s="391">
        <f t="shared" si="7"/>
        <v>82.9372675608</v>
      </c>
      <c r="R509" s="436"/>
      <c r="S509" s="389"/>
    </row>
    <row r="510" s="330" customFormat="1" customHeight="1" spans="1:19">
      <c r="A510" s="210" t="s">
        <v>137</v>
      </c>
      <c r="B510" s="210" t="s">
        <v>276</v>
      </c>
      <c r="C510" s="211">
        <v>90</v>
      </c>
      <c r="D510" s="212">
        <v>22.2622465598999</v>
      </c>
      <c r="E510" s="357" t="s">
        <v>714</v>
      </c>
      <c r="F510" s="357" t="s">
        <v>1075</v>
      </c>
      <c r="G510" s="357" t="s">
        <v>716</v>
      </c>
      <c r="H510" s="372" t="s">
        <v>367</v>
      </c>
      <c r="I510" s="419" t="s">
        <v>28</v>
      </c>
      <c r="J510" s="419" t="s">
        <v>327</v>
      </c>
      <c r="K510" s="433"/>
      <c r="L510" s="432">
        <v>4665826.76614</v>
      </c>
      <c r="M510" s="432">
        <v>40431277.0591</v>
      </c>
      <c r="N510" s="210" t="s">
        <v>147</v>
      </c>
      <c r="O510" s="215" t="s">
        <v>13416</v>
      </c>
      <c r="P510" s="420" t="s">
        <v>13417</v>
      </c>
      <c r="Q510" s="391">
        <f t="shared" si="7"/>
        <v>100.18010951955</v>
      </c>
      <c r="R510" s="436"/>
      <c r="S510" s="389"/>
    </row>
    <row r="511" s="330" customFormat="1" customHeight="1" spans="1:19">
      <c r="A511" s="210" t="s">
        <v>137</v>
      </c>
      <c r="B511" s="210" t="s">
        <v>276</v>
      </c>
      <c r="C511" s="211">
        <v>256</v>
      </c>
      <c r="D511" s="212">
        <v>64.5539638640999</v>
      </c>
      <c r="E511" s="357" t="s">
        <v>714</v>
      </c>
      <c r="F511" s="357" t="s">
        <v>1075</v>
      </c>
      <c r="G511" s="357" t="s">
        <v>716</v>
      </c>
      <c r="H511" s="372" t="s">
        <v>1101</v>
      </c>
      <c r="I511" s="419" t="s">
        <v>28</v>
      </c>
      <c r="J511" s="419" t="s">
        <v>58</v>
      </c>
      <c r="K511" s="433"/>
      <c r="L511" s="432">
        <v>4665325.30829</v>
      </c>
      <c r="M511" s="432">
        <v>40427369.9931</v>
      </c>
      <c r="N511" s="210" t="s">
        <v>147</v>
      </c>
      <c r="O511" s="215" t="s">
        <v>13416</v>
      </c>
      <c r="P511" s="420" t="s">
        <v>13417</v>
      </c>
      <c r="Q511" s="391">
        <f t="shared" si="7"/>
        <v>290.49283738845</v>
      </c>
      <c r="R511" s="436"/>
      <c r="S511" s="389"/>
    </row>
    <row r="512" s="330" customFormat="1" customHeight="1" spans="1:19">
      <c r="A512" s="210" t="s">
        <v>137</v>
      </c>
      <c r="B512" s="210" t="s">
        <v>276</v>
      </c>
      <c r="C512" s="211">
        <v>1621</v>
      </c>
      <c r="D512" s="212">
        <v>118.419103351999</v>
      </c>
      <c r="E512" s="357" t="s">
        <v>714</v>
      </c>
      <c r="F512" s="357" t="s">
        <v>1075</v>
      </c>
      <c r="G512" s="357" t="s">
        <v>716</v>
      </c>
      <c r="H512" s="372" t="s">
        <v>1101</v>
      </c>
      <c r="I512" s="419" t="s">
        <v>28</v>
      </c>
      <c r="J512" s="419" t="s">
        <v>58</v>
      </c>
      <c r="K512" s="433"/>
      <c r="L512" s="432">
        <v>4661072.00274</v>
      </c>
      <c r="M512" s="432">
        <v>40428539.9095</v>
      </c>
      <c r="N512" s="210" t="s">
        <v>147</v>
      </c>
      <c r="O512" s="215" t="s">
        <v>13416</v>
      </c>
      <c r="P512" s="420" t="s">
        <v>13417</v>
      </c>
      <c r="Q512" s="391">
        <f t="shared" si="7"/>
        <v>532.885965083996</v>
      </c>
      <c r="R512" s="436"/>
      <c r="S512" s="389"/>
    </row>
    <row r="513" s="330" customFormat="1" customHeight="1" spans="1:19">
      <c r="A513" s="210" t="s">
        <v>137</v>
      </c>
      <c r="B513" s="210" t="s">
        <v>276</v>
      </c>
      <c r="C513" s="211">
        <v>83</v>
      </c>
      <c r="D513" s="212">
        <v>48.1613297715</v>
      </c>
      <c r="E513" s="357" t="s">
        <v>714</v>
      </c>
      <c r="F513" s="357" t="s">
        <v>1075</v>
      </c>
      <c r="G513" s="357" t="s">
        <v>716</v>
      </c>
      <c r="H513" s="372" t="s">
        <v>1101</v>
      </c>
      <c r="I513" s="419" t="s">
        <v>28</v>
      </c>
      <c r="J513" s="419" t="s">
        <v>58</v>
      </c>
      <c r="K513" s="433"/>
      <c r="L513" s="432">
        <v>4665877.33103</v>
      </c>
      <c r="M513" s="432">
        <v>40427866.4727</v>
      </c>
      <c r="N513" s="210" t="s">
        <v>147</v>
      </c>
      <c r="O513" s="215" t="s">
        <v>13416</v>
      </c>
      <c r="P513" s="420" t="s">
        <v>13417</v>
      </c>
      <c r="Q513" s="391">
        <f t="shared" si="7"/>
        <v>216.72598397175</v>
      </c>
      <c r="R513" s="436"/>
      <c r="S513" s="389"/>
    </row>
    <row r="514" s="330" customFormat="1" customHeight="1" spans="1:19">
      <c r="A514" s="210" t="s">
        <v>137</v>
      </c>
      <c r="B514" s="210" t="s">
        <v>276</v>
      </c>
      <c r="C514" s="211">
        <v>56</v>
      </c>
      <c r="D514" s="212">
        <v>155.397048007</v>
      </c>
      <c r="E514" s="357" t="s">
        <v>714</v>
      </c>
      <c r="F514" s="357" t="s">
        <v>1075</v>
      </c>
      <c r="G514" s="357" t="s">
        <v>716</v>
      </c>
      <c r="H514" s="372" t="s">
        <v>367</v>
      </c>
      <c r="I514" s="419" t="s">
        <v>28</v>
      </c>
      <c r="J514" s="419" t="s">
        <v>327</v>
      </c>
      <c r="K514" s="433"/>
      <c r="L514" s="432">
        <v>4665992.01269</v>
      </c>
      <c r="M514" s="432">
        <v>40426436.7903999</v>
      </c>
      <c r="N514" s="210" t="s">
        <v>147</v>
      </c>
      <c r="O514" s="373" t="s">
        <v>13418</v>
      </c>
      <c r="P514" s="420" t="s">
        <v>13419</v>
      </c>
      <c r="Q514" s="391">
        <f t="shared" si="7"/>
        <v>699.2867160315</v>
      </c>
      <c r="R514" s="436"/>
      <c r="S514" s="389"/>
    </row>
    <row r="515" s="330" customFormat="1" customHeight="1" spans="1:19">
      <c r="A515" s="210" t="s">
        <v>137</v>
      </c>
      <c r="B515" s="210" t="s">
        <v>276</v>
      </c>
      <c r="C515" s="211">
        <v>1480</v>
      </c>
      <c r="D515" s="212">
        <v>32.2294168111999</v>
      </c>
      <c r="E515" s="357" t="s">
        <v>714</v>
      </c>
      <c r="F515" s="357" t="s">
        <v>1075</v>
      </c>
      <c r="G515" s="357" t="s">
        <v>716</v>
      </c>
      <c r="H515" s="372" t="s">
        <v>367</v>
      </c>
      <c r="I515" s="419" t="s">
        <v>28</v>
      </c>
      <c r="J515" s="419" t="s">
        <v>310</v>
      </c>
      <c r="K515" s="433"/>
      <c r="L515" s="432">
        <v>4662326.63673</v>
      </c>
      <c r="M515" s="432">
        <v>40429291.0546</v>
      </c>
      <c r="N515" s="210" t="s">
        <v>147</v>
      </c>
      <c r="O515" s="215" t="s">
        <v>13416</v>
      </c>
      <c r="P515" s="420" t="s">
        <v>13417</v>
      </c>
      <c r="Q515" s="391">
        <f t="shared" si="7"/>
        <v>145.0323756504</v>
      </c>
      <c r="R515" s="436"/>
      <c r="S515" s="389"/>
    </row>
    <row r="516" s="330" customFormat="1" customHeight="1" spans="1:19">
      <c r="A516" s="210" t="s">
        <v>137</v>
      </c>
      <c r="B516" s="210" t="s">
        <v>276</v>
      </c>
      <c r="C516" s="211">
        <v>1072</v>
      </c>
      <c r="D516" s="212">
        <v>22.327068443</v>
      </c>
      <c r="E516" s="357" t="s">
        <v>714</v>
      </c>
      <c r="F516" s="357" t="s">
        <v>1075</v>
      </c>
      <c r="G516" s="357" t="s">
        <v>716</v>
      </c>
      <c r="H516" s="372" t="s">
        <v>367</v>
      </c>
      <c r="I516" s="419" t="s">
        <v>28</v>
      </c>
      <c r="J516" s="419" t="s">
        <v>327</v>
      </c>
      <c r="K516" s="433"/>
      <c r="L516" s="432">
        <v>4663736.38626</v>
      </c>
      <c r="M516" s="432">
        <v>40430256.6678</v>
      </c>
      <c r="N516" s="210" t="s">
        <v>147</v>
      </c>
      <c r="O516" s="373" t="s">
        <v>13418</v>
      </c>
      <c r="P516" s="420" t="s">
        <v>13419</v>
      </c>
      <c r="Q516" s="391">
        <f t="shared" si="7"/>
        <v>100.4718079935</v>
      </c>
      <c r="R516" s="436"/>
      <c r="S516" s="389"/>
    </row>
    <row r="517" s="330" customFormat="1" customHeight="1" spans="1:19">
      <c r="A517" s="210" t="s">
        <v>137</v>
      </c>
      <c r="B517" s="210" t="s">
        <v>276</v>
      </c>
      <c r="C517" s="211">
        <v>5</v>
      </c>
      <c r="D517" s="212">
        <v>21.5729193531</v>
      </c>
      <c r="E517" s="357" t="s">
        <v>714</v>
      </c>
      <c r="F517" s="357" t="s">
        <v>1075</v>
      </c>
      <c r="G517" s="357" t="s">
        <v>716</v>
      </c>
      <c r="H517" s="372" t="s">
        <v>367</v>
      </c>
      <c r="I517" s="419" t="s">
        <v>28</v>
      </c>
      <c r="J517" s="419" t="s">
        <v>310</v>
      </c>
      <c r="K517" s="433"/>
      <c r="L517" s="432">
        <v>4666807.62909999</v>
      </c>
      <c r="M517" s="432">
        <v>40427576.236</v>
      </c>
      <c r="N517" s="210" t="s">
        <v>147</v>
      </c>
      <c r="O517" s="373" t="s">
        <v>13418</v>
      </c>
      <c r="P517" s="420" t="s">
        <v>13419</v>
      </c>
      <c r="Q517" s="391">
        <f t="shared" si="7"/>
        <v>97.07813708895</v>
      </c>
      <c r="R517" s="436"/>
      <c r="S517" s="389"/>
    </row>
    <row r="518" s="330" customFormat="1" customHeight="1" spans="1:19">
      <c r="A518" s="210" t="s">
        <v>137</v>
      </c>
      <c r="B518" s="210" t="s">
        <v>276</v>
      </c>
      <c r="C518" s="211">
        <v>312</v>
      </c>
      <c r="D518" s="212">
        <v>23.0951109824</v>
      </c>
      <c r="E518" s="357" t="s">
        <v>714</v>
      </c>
      <c r="F518" s="357" t="s">
        <v>1075</v>
      </c>
      <c r="G518" s="357" t="s">
        <v>716</v>
      </c>
      <c r="H518" s="372" t="s">
        <v>1101</v>
      </c>
      <c r="I518" s="419" t="s">
        <v>28</v>
      </c>
      <c r="J518" s="419" t="s">
        <v>58</v>
      </c>
      <c r="K518" s="433"/>
      <c r="L518" s="432">
        <v>4665187.86089</v>
      </c>
      <c r="M518" s="432">
        <v>40432317.303</v>
      </c>
      <c r="N518" s="210" t="s">
        <v>147</v>
      </c>
      <c r="O518" s="373" t="s">
        <v>13418</v>
      </c>
      <c r="P518" s="420" t="s">
        <v>13419</v>
      </c>
      <c r="Q518" s="391">
        <f t="shared" si="7"/>
        <v>103.9279994208</v>
      </c>
      <c r="R518" s="436"/>
      <c r="S518" s="389"/>
    </row>
    <row r="519" s="330" customFormat="1" customHeight="1" spans="1:19">
      <c r="A519" s="210" t="s">
        <v>137</v>
      </c>
      <c r="B519" s="210" t="s">
        <v>276</v>
      </c>
      <c r="C519" s="211">
        <v>1125</v>
      </c>
      <c r="D519" s="212">
        <v>174.464851011</v>
      </c>
      <c r="E519" s="357" t="s">
        <v>714</v>
      </c>
      <c r="F519" s="357" t="s">
        <v>1075</v>
      </c>
      <c r="G519" s="357" t="s">
        <v>716</v>
      </c>
      <c r="H519" s="372" t="s">
        <v>367</v>
      </c>
      <c r="I519" s="419" t="s">
        <v>28</v>
      </c>
      <c r="J519" s="419" t="s">
        <v>327</v>
      </c>
      <c r="K519" s="433"/>
      <c r="L519" s="432">
        <v>4663642.83947999</v>
      </c>
      <c r="M519" s="432">
        <v>40430543.4491999</v>
      </c>
      <c r="N519" s="210" t="s">
        <v>147</v>
      </c>
      <c r="O519" s="373" t="s">
        <v>13418</v>
      </c>
      <c r="P519" s="420" t="s">
        <v>13419</v>
      </c>
      <c r="Q519" s="391">
        <f t="shared" si="7"/>
        <v>785.0918295495</v>
      </c>
      <c r="R519" s="436"/>
      <c r="S519" s="389"/>
    </row>
    <row r="520" s="330" customFormat="1" customHeight="1" spans="1:19">
      <c r="A520" s="210" t="s">
        <v>137</v>
      </c>
      <c r="B520" s="210" t="s">
        <v>276</v>
      </c>
      <c r="C520" s="211">
        <v>1542</v>
      </c>
      <c r="D520" s="212">
        <v>8.5555344264</v>
      </c>
      <c r="E520" s="357" t="s">
        <v>714</v>
      </c>
      <c r="F520" s="357" t="s">
        <v>1075</v>
      </c>
      <c r="G520" s="357" t="s">
        <v>716</v>
      </c>
      <c r="H520" s="372" t="s">
        <v>1101</v>
      </c>
      <c r="I520" s="419" t="s">
        <v>28</v>
      </c>
      <c r="J520" s="419" t="s">
        <v>58</v>
      </c>
      <c r="K520" s="433"/>
      <c r="L520" s="432">
        <v>4661915.09523999</v>
      </c>
      <c r="M520" s="432">
        <v>40427230.6395</v>
      </c>
      <c r="N520" s="210" t="s">
        <v>147</v>
      </c>
      <c r="O520" s="373" t="s">
        <v>13418</v>
      </c>
      <c r="P520" s="420" t="s">
        <v>13419</v>
      </c>
      <c r="Q520" s="391">
        <f t="shared" si="7"/>
        <v>38.4999049188</v>
      </c>
      <c r="R520" s="436"/>
      <c r="S520" s="389"/>
    </row>
    <row r="521" s="330" customFormat="1" customHeight="1" spans="1:19">
      <c r="A521" s="210" t="s">
        <v>137</v>
      </c>
      <c r="B521" s="210" t="s">
        <v>276</v>
      </c>
      <c r="C521" s="211">
        <v>1484</v>
      </c>
      <c r="D521" s="212">
        <v>138.109432247</v>
      </c>
      <c r="E521" s="357" t="s">
        <v>714</v>
      </c>
      <c r="F521" s="357" t="s">
        <v>1075</v>
      </c>
      <c r="G521" s="357" t="s">
        <v>716</v>
      </c>
      <c r="H521" s="372" t="s">
        <v>367</v>
      </c>
      <c r="I521" s="419" t="s">
        <v>28</v>
      </c>
      <c r="J521" s="419" t="s">
        <v>327</v>
      </c>
      <c r="K521" s="433"/>
      <c r="L521" s="432">
        <v>4662350.42068</v>
      </c>
      <c r="M521" s="432">
        <v>40428878.147</v>
      </c>
      <c r="N521" s="210" t="s">
        <v>147</v>
      </c>
      <c r="O521" s="373" t="s">
        <v>13420</v>
      </c>
      <c r="P521" s="420" t="s">
        <v>1189</v>
      </c>
      <c r="Q521" s="391">
        <f t="shared" si="7"/>
        <v>621.4924451115</v>
      </c>
      <c r="R521" s="436"/>
      <c r="S521" s="389"/>
    </row>
    <row r="522" s="330" customFormat="1" customHeight="1" spans="1:19">
      <c r="A522" s="210" t="s">
        <v>137</v>
      </c>
      <c r="B522" s="210" t="s">
        <v>276</v>
      </c>
      <c r="C522" s="211">
        <v>1485</v>
      </c>
      <c r="D522" s="212">
        <v>11.1194534516</v>
      </c>
      <c r="E522" s="357" t="s">
        <v>714</v>
      </c>
      <c r="F522" s="357" t="s">
        <v>1075</v>
      </c>
      <c r="G522" s="357" t="s">
        <v>716</v>
      </c>
      <c r="H522" s="372" t="s">
        <v>48</v>
      </c>
      <c r="I522" s="419" t="s">
        <v>28</v>
      </c>
      <c r="J522" s="419" t="s">
        <v>29</v>
      </c>
      <c r="K522" s="433"/>
      <c r="L522" s="432">
        <v>4662334.7789</v>
      </c>
      <c r="M522" s="432">
        <v>40428256.0771</v>
      </c>
      <c r="N522" s="210" t="s">
        <v>147</v>
      </c>
      <c r="O522" s="373" t="s">
        <v>13418</v>
      </c>
      <c r="P522" s="420" t="s">
        <v>13419</v>
      </c>
      <c r="Q522" s="391">
        <f t="shared" si="7"/>
        <v>50.0375405322</v>
      </c>
      <c r="R522" s="436"/>
      <c r="S522" s="389"/>
    </row>
    <row r="523" s="330" customFormat="1" customHeight="1" spans="1:19">
      <c r="A523" s="210" t="s">
        <v>137</v>
      </c>
      <c r="B523" s="210" t="s">
        <v>276</v>
      </c>
      <c r="C523" s="211">
        <v>414</v>
      </c>
      <c r="D523" s="212">
        <v>4.66073276394</v>
      </c>
      <c r="E523" s="357" t="s">
        <v>714</v>
      </c>
      <c r="F523" s="357" t="s">
        <v>1075</v>
      </c>
      <c r="G523" s="357" t="s">
        <v>716</v>
      </c>
      <c r="H523" s="372" t="s">
        <v>1101</v>
      </c>
      <c r="I523" s="419" t="s">
        <v>28</v>
      </c>
      <c r="J523" s="419" t="s">
        <v>49</v>
      </c>
      <c r="K523" s="433"/>
      <c r="L523" s="432">
        <v>4665014.66401</v>
      </c>
      <c r="M523" s="432">
        <v>40426562.8008999</v>
      </c>
      <c r="N523" s="210" t="s">
        <v>147</v>
      </c>
      <c r="O523" s="373" t="s">
        <v>13418</v>
      </c>
      <c r="P523" s="420" t="s">
        <v>13419</v>
      </c>
      <c r="Q523" s="391">
        <f t="shared" si="7"/>
        <v>20.97329743773</v>
      </c>
      <c r="R523" s="436"/>
      <c r="S523" s="389"/>
    </row>
    <row r="524" s="330" customFormat="1" customHeight="1" spans="1:19">
      <c r="A524" s="210" t="s">
        <v>137</v>
      </c>
      <c r="B524" s="210" t="s">
        <v>276</v>
      </c>
      <c r="C524" s="211">
        <v>830</v>
      </c>
      <c r="D524" s="212">
        <v>9.78086050964999</v>
      </c>
      <c r="E524" s="357" t="s">
        <v>714</v>
      </c>
      <c r="F524" s="357" t="s">
        <v>1075</v>
      </c>
      <c r="G524" s="357" t="s">
        <v>716</v>
      </c>
      <c r="H524" s="372" t="s">
        <v>1101</v>
      </c>
      <c r="I524" s="419" t="s">
        <v>28</v>
      </c>
      <c r="J524" s="419" t="s">
        <v>58</v>
      </c>
      <c r="K524" s="433"/>
      <c r="L524" s="432">
        <v>4664269.44196</v>
      </c>
      <c r="M524" s="432">
        <v>40431550.9258999</v>
      </c>
      <c r="N524" s="210" t="s">
        <v>147</v>
      </c>
      <c r="O524" s="373" t="s">
        <v>13420</v>
      </c>
      <c r="P524" s="420" t="s">
        <v>1189</v>
      </c>
      <c r="Q524" s="391">
        <f t="shared" si="7"/>
        <v>44.013872293425</v>
      </c>
      <c r="R524" s="436"/>
      <c r="S524" s="389"/>
    </row>
    <row r="525" s="330" customFormat="1" customHeight="1" spans="1:19">
      <c r="A525" s="210" t="s">
        <v>137</v>
      </c>
      <c r="B525" s="210" t="s">
        <v>276</v>
      </c>
      <c r="C525" s="211">
        <v>1212</v>
      </c>
      <c r="D525" s="212">
        <v>12.0881287986</v>
      </c>
      <c r="E525" s="357" t="s">
        <v>714</v>
      </c>
      <c r="F525" s="357" t="s">
        <v>1075</v>
      </c>
      <c r="G525" s="357" t="s">
        <v>716</v>
      </c>
      <c r="H525" s="372" t="s">
        <v>1101</v>
      </c>
      <c r="I525" s="419" t="s">
        <v>28</v>
      </c>
      <c r="J525" s="419" t="s">
        <v>310</v>
      </c>
      <c r="K525" s="433"/>
      <c r="L525" s="432">
        <v>4663348.6632</v>
      </c>
      <c r="M525" s="432">
        <v>40430387.3904</v>
      </c>
      <c r="N525" s="210" t="s">
        <v>147</v>
      </c>
      <c r="O525" s="373" t="s">
        <v>13418</v>
      </c>
      <c r="P525" s="420" t="s">
        <v>13419</v>
      </c>
      <c r="Q525" s="391">
        <f t="shared" ref="Q525:Q588" si="8">D525*4.5</f>
        <v>54.3965795937</v>
      </c>
      <c r="R525" s="436"/>
      <c r="S525" s="389"/>
    </row>
    <row r="526" s="330" customFormat="1" customHeight="1" spans="1:19">
      <c r="A526" s="210" t="s">
        <v>137</v>
      </c>
      <c r="B526" s="210" t="s">
        <v>276</v>
      </c>
      <c r="C526" s="211">
        <v>11</v>
      </c>
      <c r="D526" s="212">
        <v>4.7506882125</v>
      </c>
      <c r="E526" s="357" t="s">
        <v>714</v>
      </c>
      <c r="F526" s="357" t="s">
        <v>1075</v>
      </c>
      <c r="G526" s="357" t="s">
        <v>716</v>
      </c>
      <c r="H526" s="372" t="s">
        <v>1101</v>
      </c>
      <c r="I526" s="419" t="s">
        <v>28</v>
      </c>
      <c r="J526" s="419" t="s">
        <v>327</v>
      </c>
      <c r="K526" s="433"/>
      <c r="L526" s="432">
        <v>4666589.20364</v>
      </c>
      <c r="M526" s="432">
        <v>40427687.6428999</v>
      </c>
      <c r="N526" s="210" t="s">
        <v>147</v>
      </c>
      <c r="O526" s="373" t="s">
        <v>13420</v>
      </c>
      <c r="P526" s="420" t="s">
        <v>1189</v>
      </c>
      <c r="Q526" s="391">
        <f t="shared" si="8"/>
        <v>21.37809695625</v>
      </c>
      <c r="R526" s="436"/>
      <c r="S526" s="389"/>
    </row>
    <row r="527" s="330" customFormat="1" customHeight="1" spans="1:19">
      <c r="A527" s="210" t="s">
        <v>137</v>
      </c>
      <c r="B527" s="210" t="s">
        <v>276</v>
      </c>
      <c r="C527" s="211">
        <v>118</v>
      </c>
      <c r="D527" s="212">
        <v>14.7873906618</v>
      </c>
      <c r="E527" s="357" t="s">
        <v>714</v>
      </c>
      <c r="F527" s="357" t="s">
        <v>1075</v>
      </c>
      <c r="G527" s="357" t="s">
        <v>716</v>
      </c>
      <c r="H527" s="372" t="s">
        <v>1101</v>
      </c>
      <c r="I527" s="419" t="s">
        <v>28</v>
      </c>
      <c r="J527" s="419" t="s">
        <v>327</v>
      </c>
      <c r="K527" s="433"/>
      <c r="L527" s="432">
        <v>4665671.40785999</v>
      </c>
      <c r="M527" s="432">
        <v>40426232.7371999</v>
      </c>
      <c r="N527" s="210" t="s">
        <v>147</v>
      </c>
      <c r="O527" s="373" t="s">
        <v>13420</v>
      </c>
      <c r="P527" s="420" t="s">
        <v>1189</v>
      </c>
      <c r="Q527" s="391">
        <f t="shared" si="8"/>
        <v>66.5432579781</v>
      </c>
      <c r="R527" s="436"/>
      <c r="S527" s="389"/>
    </row>
    <row r="528" s="330" customFormat="1" customHeight="1" spans="1:19">
      <c r="A528" s="210" t="s">
        <v>137</v>
      </c>
      <c r="B528" s="210" t="s">
        <v>276</v>
      </c>
      <c r="C528" s="211">
        <v>351</v>
      </c>
      <c r="D528" s="212">
        <v>8.31698464948999</v>
      </c>
      <c r="E528" s="357" t="s">
        <v>714</v>
      </c>
      <c r="F528" s="357" t="s">
        <v>1075</v>
      </c>
      <c r="G528" s="357" t="s">
        <v>716</v>
      </c>
      <c r="H528" s="372" t="s">
        <v>48</v>
      </c>
      <c r="I528" s="419" t="s">
        <v>28</v>
      </c>
      <c r="J528" s="419" t="s">
        <v>58</v>
      </c>
      <c r="K528" s="433"/>
      <c r="L528" s="432">
        <v>4665100.03342999</v>
      </c>
      <c r="M528" s="432">
        <v>40427122.6376999</v>
      </c>
      <c r="N528" s="210" t="s">
        <v>147</v>
      </c>
      <c r="O528" s="210" t="s">
        <v>432</v>
      </c>
      <c r="P528" s="371" t="s">
        <v>433</v>
      </c>
      <c r="Q528" s="391">
        <f t="shared" si="8"/>
        <v>37.426430922705</v>
      </c>
      <c r="R528" s="436"/>
      <c r="S528" s="389"/>
    </row>
    <row r="529" s="330" customFormat="1" customHeight="1" spans="1:19">
      <c r="A529" s="210" t="s">
        <v>137</v>
      </c>
      <c r="B529" s="210" t="s">
        <v>276</v>
      </c>
      <c r="C529" s="211">
        <v>1657</v>
      </c>
      <c r="D529" s="212">
        <v>28.4896021138</v>
      </c>
      <c r="E529" s="210" t="s">
        <v>714</v>
      </c>
      <c r="F529" s="210" t="s">
        <v>1075</v>
      </c>
      <c r="G529" s="210" t="s">
        <v>716</v>
      </c>
      <c r="H529" s="305" t="s">
        <v>92</v>
      </c>
      <c r="I529" s="305" t="s">
        <v>28</v>
      </c>
      <c r="J529" s="210" t="s">
        <v>310</v>
      </c>
      <c r="K529" s="210"/>
      <c r="L529" s="210">
        <v>40427972</v>
      </c>
      <c r="M529" s="210">
        <v>4660381</v>
      </c>
      <c r="N529" s="210" t="s">
        <v>147</v>
      </c>
      <c r="O529" s="373" t="s">
        <v>13420</v>
      </c>
      <c r="P529" s="420" t="s">
        <v>1189</v>
      </c>
      <c r="Q529" s="391">
        <f t="shared" si="8"/>
        <v>128.2032095121</v>
      </c>
      <c r="R529" s="436"/>
      <c r="S529" s="389"/>
    </row>
    <row r="530" s="330" customFormat="1" customHeight="1" spans="1:19">
      <c r="A530" s="210" t="s">
        <v>137</v>
      </c>
      <c r="B530" s="210" t="s">
        <v>276</v>
      </c>
      <c r="C530" s="211">
        <v>1650</v>
      </c>
      <c r="D530" s="212">
        <v>51.290162766</v>
      </c>
      <c r="E530" s="210" t="s">
        <v>714</v>
      </c>
      <c r="F530" s="210" t="s">
        <v>1075</v>
      </c>
      <c r="G530" s="210" t="s">
        <v>716</v>
      </c>
      <c r="H530" s="305" t="s">
        <v>92</v>
      </c>
      <c r="I530" s="305" t="s">
        <v>28</v>
      </c>
      <c r="J530" s="210" t="s">
        <v>310</v>
      </c>
      <c r="K530" s="210"/>
      <c r="L530" s="210">
        <v>40427769</v>
      </c>
      <c r="M530" s="210">
        <v>4660446</v>
      </c>
      <c r="N530" s="210" t="s">
        <v>147</v>
      </c>
      <c r="O530" s="373" t="s">
        <v>13420</v>
      </c>
      <c r="P530" s="420" t="s">
        <v>1189</v>
      </c>
      <c r="Q530" s="391">
        <f t="shared" si="8"/>
        <v>230.805732447</v>
      </c>
      <c r="R530" s="436"/>
      <c r="S530" s="389"/>
    </row>
    <row r="531" s="330" customFormat="1" customHeight="1" spans="1:19">
      <c r="A531" s="210" t="s">
        <v>137</v>
      </c>
      <c r="B531" s="210" t="s">
        <v>276</v>
      </c>
      <c r="C531" s="211">
        <v>1682</v>
      </c>
      <c r="D531" s="212">
        <v>45.5494470562</v>
      </c>
      <c r="E531" s="210" t="s">
        <v>714</v>
      </c>
      <c r="F531" s="210" t="s">
        <v>1075</v>
      </c>
      <c r="G531" s="210" t="s">
        <v>716</v>
      </c>
      <c r="H531" s="305" t="s">
        <v>1101</v>
      </c>
      <c r="I531" s="305" t="s">
        <v>28</v>
      </c>
      <c r="J531" s="210" t="s">
        <v>58</v>
      </c>
      <c r="K531" s="210"/>
      <c r="L531" s="210">
        <v>40428192</v>
      </c>
      <c r="M531" s="210">
        <v>4660044</v>
      </c>
      <c r="N531" s="210" t="s">
        <v>147</v>
      </c>
      <c r="O531" s="373" t="s">
        <v>13418</v>
      </c>
      <c r="P531" s="420" t="s">
        <v>13419</v>
      </c>
      <c r="Q531" s="391">
        <f t="shared" si="8"/>
        <v>204.9725117529</v>
      </c>
      <c r="R531" s="436"/>
      <c r="S531" s="389"/>
    </row>
    <row r="532" s="330" customFormat="1" customHeight="1" spans="1:19">
      <c r="A532" s="210" t="s">
        <v>137</v>
      </c>
      <c r="B532" s="210" t="s">
        <v>276</v>
      </c>
      <c r="C532" s="211">
        <v>985</v>
      </c>
      <c r="D532" s="212">
        <v>10.9152311138999</v>
      </c>
      <c r="E532" s="210" t="s">
        <v>714</v>
      </c>
      <c r="F532" s="210" t="s">
        <v>1075</v>
      </c>
      <c r="G532" s="210" t="s">
        <v>716</v>
      </c>
      <c r="H532" s="305" t="s">
        <v>1101</v>
      </c>
      <c r="I532" s="305" t="s">
        <v>28</v>
      </c>
      <c r="J532" s="210" t="s">
        <v>58</v>
      </c>
      <c r="K532" s="210"/>
      <c r="L532" s="210">
        <v>40426199</v>
      </c>
      <c r="M532" s="210">
        <v>4663928</v>
      </c>
      <c r="N532" s="210" t="s">
        <v>147</v>
      </c>
      <c r="O532" s="373" t="s">
        <v>13418</v>
      </c>
      <c r="P532" s="420" t="s">
        <v>13419</v>
      </c>
      <c r="Q532" s="391">
        <f t="shared" si="8"/>
        <v>49.1185400125495</v>
      </c>
      <c r="R532" s="436"/>
      <c r="S532" s="389"/>
    </row>
    <row r="533" s="330" customFormat="1" customHeight="1" spans="1:19">
      <c r="A533" s="210" t="s">
        <v>137</v>
      </c>
      <c r="B533" s="210" t="s">
        <v>276</v>
      </c>
      <c r="C533" s="211">
        <v>1366</v>
      </c>
      <c r="D533" s="212">
        <v>9.90003723289</v>
      </c>
      <c r="E533" s="210" t="s">
        <v>714</v>
      </c>
      <c r="F533" s="210" t="s">
        <v>1075</v>
      </c>
      <c r="G533" s="210" t="s">
        <v>716</v>
      </c>
      <c r="H533" s="305" t="s">
        <v>1101</v>
      </c>
      <c r="I533" s="305" t="s">
        <v>28</v>
      </c>
      <c r="J533" s="210" t="s">
        <v>310</v>
      </c>
      <c r="K533" s="210"/>
      <c r="L533" s="210">
        <v>40430517</v>
      </c>
      <c r="M533" s="210">
        <v>4662885</v>
      </c>
      <c r="N533" s="210" t="s">
        <v>147</v>
      </c>
      <c r="O533" s="373" t="s">
        <v>13418</v>
      </c>
      <c r="P533" s="420" t="s">
        <v>13419</v>
      </c>
      <c r="Q533" s="391">
        <f t="shared" si="8"/>
        <v>44.550167548005</v>
      </c>
      <c r="R533" s="436"/>
      <c r="S533" s="389"/>
    </row>
    <row r="534" s="330" customFormat="1" customHeight="1" spans="1:19">
      <c r="A534" s="210" t="s">
        <v>137</v>
      </c>
      <c r="B534" s="210" t="s">
        <v>276</v>
      </c>
      <c r="C534" s="211">
        <v>954</v>
      </c>
      <c r="D534" s="212">
        <v>4.86382471146</v>
      </c>
      <c r="E534" s="210" t="s">
        <v>714</v>
      </c>
      <c r="F534" s="210" t="s">
        <v>1075</v>
      </c>
      <c r="G534" s="210" t="s">
        <v>716</v>
      </c>
      <c r="H534" s="305" t="s">
        <v>1101</v>
      </c>
      <c r="I534" s="305" t="s">
        <v>28</v>
      </c>
      <c r="J534" s="210" t="s">
        <v>58</v>
      </c>
      <c r="K534" s="210"/>
      <c r="L534" s="210">
        <v>40426218</v>
      </c>
      <c r="M534" s="210">
        <v>4663987</v>
      </c>
      <c r="N534" s="210" t="s">
        <v>147</v>
      </c>
      <c r="O534" s="373" t="s">
        <v>13418</v>
      </c>
      <c r="P534" s="420" t="s">
        <v>13419</v>
      </c>
      <c r="Q534" s="391">
        <f t="shared" si="8"/>
        <v>21.88721120157</v>
      </c>
      <c r="R534" s="436"/>
      <c r="S534" s="389"/>
    </row>
    <row r="535" s="330" customFormat="1" customHeight="1" spans="1:19">
      <c r="A535" s="210" t="s">
        <v>137</v>
      </c>
      <c r="B535" s="210" t="s">
        <v>276</v>
      </c>
      <c r="C535" s="211">
        <v>929</v>
      </c>
      <c r="D535" s="212">
        <v>4.30384614183</v>
      </c>
      <c r="E535" s="210" t="s">
        <v>714</v>
      </c>
      <c r="F535" s="210" t="s">
        <v>1075</v>
      </c>
      <c r="G535" s="210" t="s">
        <v>716</v>
      </c>
      <c r="H535" s="305" t="s">
        <v>1101</v>
      </c>
      <c r="I535" s="305" t="s">
        <v>28</v>
      </c>
      <c r="J535" s="210" t="s">
        <v>58</v>
      </c>
      <c r="K535" s="210"/>
      <c r="L535" s="210">
        <v>40426197</v>
      </c>
      <c r="M535" s="210">
        <v>4664034</v>
      </c>
      <c r="N535" s="210" t="s">
        <v>147</v>
      </c>
      <c r="O535" s="373" t="s">
        <v>13418</v>
      </c>
      <c r="P535" s="420" t="s">
        <v>13419</v>
      </c>
      <c r="Q535" s="391">
        <f t="shared" si="8"/>
        <v>19.367307638235</v>
      </c>
      <c r="R535" s="436"/>
      <c r="S535" s="389"/>
    </row>
    <row r="536" s="330" customFormat="1" customHeight="1" spans="1:19">
      <c r="A536" s="210" t="s">
        <v>137</v>
      </c>
      <c r="B536" s="210" t="s">
        <v>276</v>
      </c>
      <c r="C536" s="211">
        <v>1075</v>
      </c>
      <c r="D536" s="212">
        <v>15.3052045557</v>
      </c>
      <c r="E536" s="210" t="s">
        <v>714</v>
      </c>
      <c r="F536" s="210" t="s">
        <v>1075</v>
      </c>
      <c r="G536" s="210" t="s">
        <v>716</v>
      </c>
      <c r="H536" s="305" t="s">
        <v>1101</v>
      </c>
      <c r="I536" s="305" t="s">
        <v>28</v>
      </c>
      <c r="J536" s="210" t="s">
        <v>327</v>
      </c>
      <c r="K536" s="210"/>
      <c r="L536" s="210">
        <v>40430388</v>
      </c>
      <c r="M536" s="210">
        <v>4663724</v>
      </c>
      <c r="N536" s="210" t="s">
        <v>147</v>
      </c>
      <c r="O536" s="373" t="s">
        <v>13418</v>
      </c>
      <c r="P536" s="420" t="s">
        <v>13419</v>
      </c>
      <c r="Q536" s="391">
        <f t="shared" si="8"/>
        <v>68.87342050065</v>
      </c>
      <c r="R536" s="436"/>
      <c r="S536" s="389"/>
    </row>
    <row r="537" s="330" customFormat="1" customHeight="1" spans="1:19">
      <c r="A537" s="210" t="s">
        <v>137</v>
      </c>
      <c r="B537" s="210" t="s">
        <v>276</v>
      </c>
      <c r="C537" s="211">
        <v>1641</v>
      </c>
      <c r="D537" s="212">
        <v>61.6598460662999</v>
      </c>
      <c r="E537" s="210" t="s">
        <v>714</v>
      </c>
      <c r="F537" s="210" t="s">
        <v>1075</v>
      </c>
      <c r="G537" s="210" t="s">
        <v>716</v>
      </c>
      <c r="H537" s="305" t="s">
        <v>1101</v>
      </c>
      <c r="I537" s="305" t="s">
        <v>28</v>
      </c>
      <c r="J537" s="210" t="s">
        <v>58</v>
      </c>
      <c r="K537" s="210"/>
      <c r="L537" s="210">
        <v>40427853</v>
      </c>
      <c r="M537" s="210">
        <v>4660622</v>
      </c>
      <c r="N537" s="210" t="s">
        <v>147</v>
      </c>
      <c r="O537" s="408" t="s">
        <v>13412</v>
      </c>
      <c r="P537" s="374" t="s">
        <v>13413</v>
      </c>
      <c r="Q537" s="391">
        <f t="shared" si="8"/>
        <v>277.46930729835</v>
      </c>
      <c r="R537" s="436"/>
      <c r="S537" s="389"/>
    </row>
    <row r="538" s="330" customFormat="1" customHeight="1" spans="1:19">
      <c r="A538" s="210" t="s">
        <v>137</v>
      </c>
      <c r="B538" s="210" t="s">
        <v>276</v>
      </c>
      <c r="C538" s="211">
        <v>1495</v>
      </c>
      <c r="D538" s="212">
        <v>1.98037941383</v>
      </c>
      <c r="E538" s="210" t="s">
        <v>714</v>
      </c>
      <c r="F538" s="210" t="s">
        <v>1075</v>
      </c>
      <c r="G538" s="210" t="s">
        <v>716</v>
      </c>
      <c r="H538" s="305" t="s">
        <v>1101</v>
      </c>
      <c r="I538" s="305" t="s">
        <v>28</v>
      </c>
      <c r="J538" s="210" t="s">
        <v>327</v>
      </c>
      <c r="K538" s="210"/>
      <c r="L538" s="210">
        <v>40429098</v>
      </c>
      <c r="M538" s="210">
        <v>4662230</v>
      </c>
      <c r="N538" s="210" t="s">
        <v>147</v>
      </c>
      <c r="O538" s="408" t="s">
        <v>13412</v>
      </c>
      <c r="P538" s="374" t="s">
        <v>13413</v>
      </c>
      <c r="Q538" s="391">
        <f t="shared" si="8"/>
        <v>8.911707362235</v>
      </c>
      <c r="R538" s="436"/>
      <c r="S538" s="389"/>
    </row>
    <row r="539" s="330" customFormat="1" customHeight="1" spans="1:19">
      <c r="A539" s="210" t="s">
        <v>137</v>
      </c>
      <c r="B539" s="210" t="s">
        <v>276</v>
      </c>
      <c r="C539" s="211">
        <v>1242</v>
      </c>
      <c r="D539" s="212">
        <v>2.09477934942</v>
      </c>
      <c r="E539" s="210" t="s">
        <v>714</v>
      </c>
      <c r="F539" s="210" t="s">
        <v>1075</v>
      </c>
      <c r="G539" s="210" t="s">
        <v>716</v>
      </c>
      <c r="H539" s="305" t="s">
        <v>1101</v>
      </c>
      <c r="I539" s="305" t="s">
        <v>28</v>
      </c>
      <c r="J539" s="210" t="s">
        <v>58</v>
      </c>
      <c r="K539" s="210"/>
      <c r="L539" s="210">
        <v>40431605</v>
      </c>
      <c r="M539" s="210">
        <v>4663303</v>
      </c>
      <c r="N539" s="210" t="s">
        <v>147</v>
      </c>
      <c r="O539" s="408" t="s">
        <v>13412</v>
      </c>
      <c r="P539" s="374" t="s">
        <v>13413</v>
      </c>
      <c r="Q539" s="391">
        <f t="shared" si="8"/>
        <v>9.42650707239</v>
      </c>
      <c r="R539" s="436"/>
      <c r="S539" s="389"/>
    </row>
    <row r="540" s="330" customFormat="1" customHeight="1" spans="1:19">
      <c r="A540" s="210" t="s">
        <v>137</v>
      </c>
      <c r="B540" s="210" t="s">
        <v>276</v>
      </c>
      <c r="C540" s="211">
        <v>822</v>
      </c>
      <c r="D540" s="212">
        <v>59.9349165737</v>
      </c>
      <c r="E540" s="210" t="s">
        <v>714</v>
      </c>
      <c r="F540" s="210" t="s">
        <v>1075</v>
      </c>
      <c r="G540" s="210" t="s">
        <v>716</v>
      </c>
      <c r="H540" s="305" t="s">
        <v>1101</v>
      </c>
      <c r="I540" s="305" t="s">
        <v>28</v>
      </c>
      <c r="J540" s="210" t="s">
        <v>58</v>
      </c>
      <c r="K540" s="210"/>
      <c r="L540" s="210">
        <v>40432736</v>
      </c>
      <c r="M540" s="210">
        <v>4664274</v>
      </c>
      <c r="N540" s="210" t="s">
        <v>147</v>
      </c>
      <c r="O540" s="408" t="s">
        <v>13403</v>
      </c>
      <c r="P540" s="374" t="s">
        <v>13404</v>
      </c>
      <c r="Q540" s="391">
        <f t="shared" si="8"/>
        <v>269.70712458165</v>
      </c>
      <c r="R540" s="436"/>
      <c r="S540" s="389"/>
    </row>
    <row r="541" s="330" customFormat="1" customHeight="1" spans="1:19">
      <c r="A541" s="210" t="s">
        <v>137</v>
      </c>
      <c r="B541" s="210" t="s">
        <v>276</v>
      </c>
      <c r="C541" s="211">
        <v>1361</v>
      </c>
      <c r="D541" s="212">
        <v>8.19514269522</v>
      </c>
      <c r="E541" s="210" t="s">
        <v>714</v>
      </c>
      <c r="F541" s="210" t="s">
        <v>1075</v>
      </c>
      <c r="G541" s="210" t="s">
        <v>716</v>
      </c>
      <c r="H541" s="305" t="s">
        <v>1101</v>
      </c>
      <c r="I541" s="305" t="s">
        <v>28</v>
      </c>
      <c r="J541" s="210" t="s">
        <v>310</v>
      </c>
      <c r="K541" s="210"/>
      <c r="L541" s="210">
        <v>40430484</v>
      </c>
      <c r="M541" s="210">
        <v>4662935</v>
      </c>
      <c r="N541" s="210" t="s">
        <v>147</v>
      </c>
      <c r="O541" s="408" t="s">
        <v>13403</v>
      </c>
      <c r="P541" s="374" t="s">
        <v>13404</v>
      </c>
      <c r="Q541" s="391">
        <f t="shared" si="8"/>
        <v>36.87814212849</v>
      </c>
      <c r="R541" s="436"/>
      <c r="S541" s="389"/>
    </row>
    <row r="542" s="330" customFormat="1" customHeight="1" spans="1:19">
      <c r="A542" s="210" t="s">
        <v>137</v>
      </c>
      <c r="B542" s="210" t="s">
        <v>314</v>
      </c>
      <c r="C542" s="211">
        <v>741</v>
      </c>
      <c r="D542" s="212">
        <v>18.3198432165</v>
      </c>
      <c r="E542" s="357" t="s">
        <v>714</v>
      </c>
      <c r="F542" s="357" t="s">
        <v>1075</v>
      </c>
      <c r="G542" s="357" t="s">
        <v>716</v>
      </c>
      <c r="H542" s="439" t="s">
        <v>92</v>
      </c>
      <c r="I542" s="419" t="s">
        <v>28</v>
      </c>
      <c r="J542" s="439" t="s">
        <v>327</v>
      </c>
      <c r="K542" s="425"/>
      <c r="L542" s="440">
        <v>4662195.56187</v>
      </c>
      <c r="M542" s="440">
        <v>40422704.0766</v>
      </c>
      <c r="N542" s="210" t="s">
        <v>147</v>
      </c>
      <c r="O542" s="373" t="s">
        <v>13421</v>
      </c>
      <c r="P542" s="420" t="s">
        <v>13422</v>
      </c>
      <c r="Q542" s="391">
        <f t="shared" si="8"/>
        <v>82.43929447425</v>
      </c>
      <c r="R542" s="443"/>
      <c r="S542" s="389"/>
    </row>
    <row r="543" s="330" customFormat="1" customHeight="1" spans="1:19">
      <c r="A543" s="210" t="s">
        <v>137</v>
      </c>
      <c r="B543" s="210" t="s">
        <v>314</v>
      </c>
      <c r="C543" s="211">
        <v>377</v>
      </c>
      <c r="D543" s="212">
        <v>14.3067378478999</v>
      </c>
      <c r="E543" s="357" t="s">
        <v>714</v>
      </c>
      <c r="F543" s="357" t="s">
        <v>1075</v>
      </c>
      <c r="G543" s="357" t="s">
        <v>716</v>
      </c>
      <c r="H543" s="439" t="s">
        <v>92</v>
      </c>
      <c r="I543" s="419" t="s">
        <v>28</v>
      </c>
      <c r="J543" s="439" t="s">
        <v>327</v>
      </c>
      <c r="K543" s="425"/>
      <c r="L543" s="440">
        <v>4662817.54126</v>
      </c>
      <c r="M543" s="440">
        <v>40423071.8618</v>
      </c>
      <c r="N543" s="210" t="s">
        <v>147</v>
      </c>
      <c r="O543" s="373" t="s">
        <v>13421</v>
      </c>
      <c r="P543" s="420" t="s">
        <v>13422</v>
      </c>
      <c r="Q543" s="391">
        <f t="shared" si="8"/>
        <v>64.3803203155496</v>
      </c>
      <c r="R543" s="436"/>
      <c r="S543" s="389"/>
    </row>
    <row r="544" s="330" customFormat="1" customHeight="1" spans="1:19">
      <c r="A544" s="210" t="s">
        <v>137</v>
      </c>
      <c r="B544" s="210" t="s">
        <v>314</v>
      </c>
      <c r="C544" s="211">
        <v>559</v>
      </c>
      <c r="D544" s="212">
        <v>34.716307559</v>
      </c>
      <c r="E544" s="357" t="s">
        <v>714</v>
      </c>
      <c r="F544" s="357" t="s">
        <v>1075</v>
      </c>
      <c r="G544" s="357" t="s">
        <v>716</v>
      </c>
      <c r="H544" s="439" t="s">
        <v>92</v>
      </c>
      <c r="I544" s="419" t="s">
        <v>28</v>
      </c>
      <c r="J544" s="439" t="s">
        <v>327</v>
      </c>
      <c r="K544" s="425"/>
      <c r="L544" s="440">
        <v>4662464.45942</v>
      </c>
      <c r="M544" s="440">
        <v>40422892.9287</v>
      </c>
      <c r="N544" s="210" t="s">
        <v>147</v>
      </c>
      <c r="O544" s="373" t="s">
        <v>13421</v>
      </c>
      <c r="P544" s="420" t="s">
        <v>13422</v>
      </c>
      <c r="Q544" s="391">
        <f t="shared" si="8"/>
        <v>156.2233840155</v>
      </c>
      <c r="R544" s="436"/>
      <c r="S544" s="389"/>
    </row>
    <row r="545" s="330" customFormat="1" customHeight="1" spans="1:19">
      <c r="A545" s="210" t="s">
        <v>137</v>
      </c>
      <c r="B545" s="210" t="s">
        <v>314</v>
      </c>
      <c r="C545" s="211">
        <v>124</v>
      </c>
      <c r="D545" s="212">
        <v>87.0751249847999</v>
      </c>
      <c r="E545" s="357" t="s">
        <v>714</v>
      </c>
      <c r="F545" s="357" t="s">
        <v>1075</v>
      </c>
      <c r="G545" s="357" t="s">
        <v>716</v>
      </c>
      <c r="H545" s="439" t="s">
        <v>92</v>
      </c>
      <c r="I545" s="419" t="s">
        <v>28</v>
      </c>
      <c r="J545" s="439" t="s">
        <v>310</v>
      </c>
      <c r="K545" s="425"/>
      <c r="L545" s="440">
        <v>4663381.62134</v>
      </c>
      <c r="M545" s="440">
        <v>40423489.8781</v>
      </c>
      <c r="N545" s="210" t="s">
        <v>147</v>
      </c>
      <c r="O545" s="408" t="s">
        <v>13403</v>
      </c>
      <c r="P545" s="374" t="s">
        <v>13404</v>
      </c>
      <c r="Q545" s="391">
        <f t="shared" si="8"/>
        <v>391.8380624316</v>
      </c>
      <c r="R545" s="436"/>
      <c r="S545" s="389"/>
    </row>
    <row r="546" s="330" customFormat="1" customHeight="1" spans="1:19">
      <c r="A546" s="210" t="s">
        <v>137</v>
      </c>
      <c r="B546" s="210" t="s">
        <v>314</v>
      </c>
      <c r="C546" s="211">
        <v>16</v>
      </c>
      <c r="D546" s="212">
        <v>15.8370372943</v>
      </c>
      <c r="E546" s="357" t="s">
        <v>714</v>
      </c>
      <c r="F546" s="357" t="s">
        <v>1075</v>
      </c>
      <c r="G546" s="357" t="s">
        <v>716</v>
      </c>
      <c r="H546" s="439" t="s">
        <v>92</v>
      </c>
      <c r="I546" s="419" t="s">
        <v>28</v>
      </c>
      <c r="J546" s="439" t="s">
        <v>327</v>
      </c>
      <c r="K546" s="425"/>
      <c r="L546" s="440">
        <v>4664080.14121</v>
      </c>
      <c r="M546" s="440">
        <v>40424507.0278</v>
      </c>
      <c r="N546" s="210" t="s">
        <v>147</v>
      </c>
      <c r="O546" s="373" t="s">
        <v>13421</v>
      </c>
      <c r="P546" s="420" t="s">
        <v>13422</v>
      </c>
      <c r="Q546" s="391">
        <f t="shared" si="8"/>
        <v>71.26666782435</v>
      </c>
      <c r="R546" s="443"/>
      <c r="S546" s="389"/>
    </row>
    <row r="547" s="330" customFormat="1" customHeight="1" spans="1:19">
      <c r="A547" s="210" t="s">
        <v>137</v>
      </c>
      <c r="B547" s="210" t="s">
        <v>314</v>
      </c>
      <c r="C547" s="211">
        <v>84</v>
      </c>
      <c r="D547" s="212">
        <v>118.011684539</v>
      </c>
      <c r="E547" s="357" t="s">
        <v>714</v>
      </c>
      <c r="F547" s="357" t="s">
        <v>1075</v>
      </c>
      <c r="G547" s="357" t="s">
        <v>716</v>
      </c>
      <c r="H547" s="439" t="s">
        <v>92</v>
      </c>
      <c r="I547" s="419" t="s">
        <v>28</v>
      </c>
      <c r="J547" s="439" t="s">
        <v>327</v>
      </c>
      <c r="K547" s="425"/>
      <c r="L547" s="440">
        <v>4663465.1358</v>
      </c>
      <c r="M547" s="440">
        <v>40424059.0548999</v>
      </c>
      <c r="N547" s="210" t="s">
        <v>147</v>
      </c>
      <c r="O547" s="373" t="s">
        <v>13421</v>
      </c>
      <c r="P547" s="420" t="s">
        <v>13422</v>
      </c>
      <c r="Q547" s="391">
        <f t="shared" si="8"/>
        <v>531.0525804255</v>
      </c>
      <c r="R547" s="436"/>
      <c r="S547" s="389"/>
    </row>
    <row r="548" s="330" customFormat="1" customHeight="1" spans="1:19">
      <c r="A548" s="210" t="s">
        <v>137</v>
      </c>
      <c r="B548" s="210" t="s">
        <v>314</v>
      </c>
      <c r="C548" s="211">
        <v>130</v>
      </c>
      <c r="D548" s="212">
        <v>36.3033040655</v>
      </c>
      <c r="E548" s="357" t="s">
        <v>714</v>
      </c>
      <c r="F548" s="357" t="s">
        <v>1075</v>
      </c>
      <c r="G548" s="357" t="s">
        <v>716</v>
      </c>
      <c r="H548" s="439" t="s">
        <v>92</v>
      </c>
      <c r="I548" s="419" t="s">
        <v>28</v>
      </c>
      <c r="J548" s="439" t="s">
        <v>310</v>
      </c>
      <c r="K548" s="425"/>
      <c r="L548" s="440">
        <v>4663363.46463</v>
      </c>
      <c r="M548" s="440">
        <v>40423927.6243</v>
      </c>
      <c r="N548" s="210" t="s">
        <v>147</v>
      </c>
      <c r="O548" s="373" t="s">
        <v>13421</v>
      </c>
      <c r="P548" s="420" t="s">
        <v>13422</v>
      </c>
      <c r="Q548" s="391">
        <f t="shared" si="8"/>
        <v>163.36486829475</v>
      </c>
      <c r="R548" s="436"/>
      <c r="S548" s="389"/>
    </row>
    <row r="549" s="330" customFormat="1" customHeight="1" spans="1:19">
      <c r="A549" s="210" t="s">
        <v>137</v>
      </c>
      <c r="B549" s="210" t="s">
        <v>314</v>
      </c>
      <c r="C549" s="211">
        <v>1969</v>
      </c>
      <c r="D549" s="212">
        <v>38.5843168513</v>
      </c>
      <c r="E549" s="357" t="s">
        <v>714</v>
      </c>
      <c r="F549" s="357" t="s">
        <v>1075</v>
      </c>
      <c r="G549" s="357" t="s">
        <v>716</v>
      </c>
      <c r="H549" s="439" t="s">
        <v>92</v>
      </c>
      <c r="I549" s="419" t="s">
        <v>28</v>
      </c>
      <c r="J549" s="439" t="s">
        <v>310</v>
      </c>
      <c r="K549" s="425"/>
      <c r="L549" s="440">
        <v>4659440.5891</v>
      </c>
      <c r="M549" s="440">
        <v>40427597.1418</v>
      </c>
      <c r="N549" s="210" t="s">
        <v>147</v>
      </c>
      <c r="O549" s="373" t="s">
        <v>13421</v>
      </c>
      <c r="P549" s="420" t="s">
        <v>13422</v>
      </c>
      <c r="Q549" s="391">
        <f t="shared" si="8"/>
        <v>173.62942583085</v>
      </c>
      <c r="R549" s="436"/>
      <c r="S549" s="389"/>
    </row>
    <row r="550" s="330" customFormat="1" customHeight="1" spans="1:19">
      <c r="A550" s="210" t="s">
        <v>137</v>
      </c>
      <c r="B550" s="210" t="s">
        <v>314</v>
      </c>
      <c r="C550" s="211">
        <v>1922</v>
      </c>
      <c r="D550" s="212">
        <v>23.4172142397</v>
      </c>
      <c r="E550" s="357" t="s">
        <v>714</v>
      </c>
      <c r="F550" s="357" t="s">
        <v>1075</v>
      </c>
      <c r="G550" s="357" t="s">
        <v>716</v>
      </c>
      <c r="H550" s="439" t="s">
        <v>92</v>
      </c>
      <c r="I550" s="419" t="s">
        <v>28</v>
      </c>
      <c r="J550" s="439" t="s">
        <v>310</v>
      </c>
      <c r="K550" s="425"/>
      <c r="L550" s="440">
        <v>4660095.20407999</v>
      </c>
      <c r="M550" s="440">
        <v>40421410.7673</v>
      </c>
      <c r="N550" s="210" t="s">
        <v>147</v>
      </c>
      <c r="O550" s="373" t="s">
        <v>13421</v>
      </c>
      <c r="P550" s="420" t="s">
        <v>13422</v>
      </c>
      <c r="Q550" s="391">
        <f t="shared" si="8"/>
        <v>105.37746407865</v>
      </c>
      <c r="R550" s="436"/>
      <c r="S550" s="389"/>
    </row>
    <row r="551" s="330" customFormat="1" customHeight="1" spans="1:19">
      <c r="A551" s="210" t="s">
        <v>137</v>
      </c>
      <c r="B551" s="210" t="s">
        <v>314</v>
      </c>
      <c r="C551" s="211">
        <v>354</v>
      </c>
      <c r="D551" s="212">
        <v>15.1560657892999</v>
      </c>
      <c r="E551" s="357" t="s">
        <v>714</v>
      </c>
      <c r="F551" s="357" t="s">
        <v>1075</v>
      </c>
      <c r="G551" s="357" t="s">
        <v>716</v>
      </c>
      <c r="H551" s="439" t="s">
        <v>92</v>
      </c>
      <c r="I551" s="419" t="s">
        <v>28</v>
      </c>
      <c r="J551" s="439" t="s">
        <v>327</v>
      </c>
      <c r="K551" s="425"/>
      <c r="L551" s="440">
        <v>4662870.86118999</v>
      </c>
      <c r="M551" s="440">
        <v>40422320.8694</v>
      </c>
      <c r="N551" s="210" t="s">
        <v>147</v>
      </c>
      <c r="O551" s="373" t="s">
        <v>13421</v>
      </c>
      <c r="P551" s="420" t="s">
        <v>13422</v>
      </c>
      <c r="Q551" s="391">
        <f t="shared" si="8"/>
        <v>68.2022960518495</v>
      </c>
      <c r="R551" s="436"/>
      <c r="S551" s="389"/>
    </row>
    <row r="552" s="330" customFormat="1" customHeight="1" spans="1:19">
      <c r="A552" s="210" t="s">
        <v>137</v>
      </c>
      <c r="B552" s="210" t="s">
        <v>314</v>
      </c>
      <c r="C552" s="211">
        <v>37</v>
      </c>
      <c r="D552" s="212">
        <v>255.573245933</v>
      </c>
      <c r="E552" s="357" t="s">
        <v>714</v>
      </c>
      <c r="F552" s="357" t="s">
        <v>1075</v>
      </c>
      <c r="G552" s="357" t="s">
        <v>716</v>
      </c>
      <c r="H552" s="439" t="s">
        <v>92</v>
      </c>
      <c r="I552" s="419" t="s">
        <v>28</v>
      </c>
      <c r="J552" s="439" t="s">
        <v>310</v>
      </c>
      <c r="K552" s="425"/>
      <c r="L552" s="440">
        <v>4663783.55124999</v>
      </c>
      <c r="M552" s="440">
        <v>40423980.4584999</v>
      </c>
      <c r="N552" s="210" t="s">
        <v>147</v>
      </c>
      <c r="O552" s="373" t="s">
        <v>13421</v>
      </c>
      <c r="P552" s="420" t="s">
        <v>13422</v>
      </c>
      <c r="Q552" s="391">
        <f t="shared" si="8"/>
        <v>1150.0796066985</v>
      </c>
      <c r="R552" s="436"/>
      <c r="S552" s="389"/>
    </row>
    <row r="553" s="330" customFormat="1" customHeight="1" spans="1:19">
      <c r="A553" s="210" t="s">
        <v>137</v>
      </c>
      <c r="B553" s="210" t="s">
        <v>314</v>
      </c>
      <c r="C553" s="211">
        <v>1966</v>
      </c>
      <c r="D553" s="212">
        <v>123.860086424</v>
      </c>
      <c r="E553" s="357" t="s">
        <v>714</v>
      </c>
      <c r="F553" s="357" t="s">
        <v>1075</v>
      </c>
      <c r="G553" s="357" t="s">
        <v>716</v>
      </c>
      <c r="H553" s="439" t="s">
        <v>92</v>
      </c>
      <c r="I553" s="419" t="s">
        <v>28</v>
      </c>
      <c r="J553" s="439" t="s">
        <v>310</v>
      </c>
      <c r="K553" s="425"/>
      <c r="L553" s="440">
        <v>4659610.58084</v>
      </c>
      <c r="M553" s="440">
        <v>40427419.7282999</v>
      </c>
      <c r="N553" s="210" t="s">
        <v>147</v>
      </c>
      <c r="O553" s="373" t="s">
        <v>13421</v>
      </c>
      <c r="P553" s="420" t="s">
        <v>13422</v>
      </c>
      <c r="Q553" s="391">
        <f t="shared" si="8"/>
        <v>557.370388908</v>
      </c>
      <c r="R553" s="436"/>
      <c r="S553" s="389"/>
    </row>
    <row r="554" s="330" customFormat="1" customHeight="1" spans="1:19">
      <c r="A554" s="210" t="s">
        <v>137</v>
      </c>
      <c r="B554" s="210" t="s">
        <v>314</v>
      </c>
      <c r="C554" s="211">
        <v>13</v>
      </c>
      <c r="D554" s="212">
        <v>6.82333212689</v>
      </c>
      <c r="E554" s="357" t="s">
        <v>714</v>
      </c>
      <c r="F554" s="357" t="s">
        <v>1075</v>
      </c>
      <c r="G554" s="357" t="s">
        <v>716</v>
      </c>
      <c r="H554" s="439" t="s">
        <v>92</v>
      </c>
      <c r="I554" s="419" t="s">
        <v>28</v>
      </c>
      <c r="J554" s="439" t="s">
        <v>327</v>
      </c>
      <c r="K554" s="425"/>
      <c r="L554" s="440">
        <v>4664174.14634</v>
      </c>
      <c r="M554" s="440">
        <v>40424386.1723999</v>
      </c>
      <c r="N554" s="210" t="s">
        <v>147</v>
      </c>
      <c r="O554" s="373" t="s">
        <v>13421</v>
      </c>
      <c r="P554" s="420" t="s">
        <v>13422</v>
      </c>
      <c r="Q554" s="391">
        <f t="shared" si="8"/>
        <v>30.704994571005</v>
      </c>
      <c r="R554" s="436"/>
      <c r="S554" s="389"/>
    </row>
    <row r="555" s="330" customFormat="1" customHeight="1" spans="1:19">
      <c r="A555" s="210" t="s">
        <v>137</v>
      </c>
      <c r="B555" s="210" t="s">
        <v>314</v>
      </c>
      <c r="C555" s="211">
        <v>337</v>
      </c>
      <c r="D555" s="212">
        <v>86.1270590666999</v>
      </c>
      <c r="E555" s="357" t="s">
        <v>714</v>
      </c>
      <c r="F555" s="357" t="s">
        <v>1075</v>
      </c>
      <c r="G555" s="357" t="s">
        <v>716</v>
      </c>
      <c r="H555" s="439" t="s">
        <v>92</v>
      </c>
      <c r="I555" s="419" t="s">
        <v>28</v>
      </c>
      <c r="J555" s="439" t="s">
        <v>310</v>
      </c>
      <c r="K555" s="425"/>
      <c r="L555" s="440">
        <v>4662897.21033</v>
      </c>
      <c r="M555" s="440">
        <v>40423079.7436</v>
      </c>
      <c r="N555" s="210" t="s">
        <v>147</v>
      </c>
      <c r="O555" s="373" t="s">
        <v>13421</v>
      </c>
      <c r="P555" s="420" t="s">
        <v>13422</v>
      </c>
      <c r="Q555" s="391">
        <f t="shared" si="8"/>
        <v>387.57176580015</v>
      </c>
      <c r="R555" s="436"/>
      <c r="S555" s="389"/>
    </row>
    <row r="556" s="330" customFormat="1" customHeight="1" spans="1:19">
      <c r="A556" s="210" t="s">
        <v>137</v>
      </c>
      <c r="B556" s="210" t="s">
        <v>314</v>
      </c>
      <c r="C556" s="211">
        <v>162</v>
      </c>
      <c r="D556" s="212">
        <v>7.80318469219</v>
      </c>
      <c r="E556" s="357" t="s">
        <v>714</v>
      </c>
      <c r="F556" s="357" t="s">
        <v>1075</v>
      </c>
      <c r="G556" s="357" t="s">
        <v>716</v>
      </c>
      <c r="H556" s="439" t="s">
        <v>92</v>
      </c>
      <c r="I556" s="419" t="s">
        <v>28</v>
      </c>
      <c r="J556" s="439" t="s">
        <v>29</v>
      </c>
      <c r="K556" s="425"/>
      <c r="L556" s="440">
        <v>4663239.32448</v>
      </c>
      <c r="M556" s="440">
        <v>40424509.6472</v>
      </c>
      <c r="N556" s="210" t="s">
        <v>147</v>
      </c>
      <c r="O556" s="373" t="s">
        <v>13421</v>
      </c>
      <c r="P556" s="420" t="s">
        <v>13422</v>
      </c>
      <c r="Q556" s="391">
        <f t="shared" si="8"/>
        <v>35.114331114855</v>
      </c>
      <c r="R556" s="436"/>
      <c r="S556" s="389"/>
    </row>
    <row r="557" s="330" customFormat="1" customHeight="1" spans="1:19">
      <c r="A557" s="210" t="s">
        <v>137</v>
      </c>
      <c r="B557" s="210" t="s">
        <v>314</v>
      </c>
      <c r="C557" s="211">
        <v>215</v>
      </c>
      <c r="D557" s="212">
        <v>88.2796683730999</v>
      </c>
      <c r="E557" s="357" t="s">
        <v>714</v>
      </c>
      <c r="F557" s="357" t="s">
        <v>1075</v>
      </c>
      <c r="G557" s="357" t="s">
        <v>716</v>
      </c>
      <c r="H557" s="439" t="s">
        <v>92</v>
      </c>
      <c r="I557" s="419" t="s">
        <v>28</v>
      </c>
      <c r="J557" s="439" t="s">
        <v>310</v>
      </c>
      <c r="K557" s="425"/>
      <c r="L557" s="440">
        <v>4663193.07687999</v>
      </c>
      <c r="M557" s="440">
        <v>40423090.1819</v>
      </c>
      <c r="N557" s="210" t="s">
        <v>147</v>
      </c>
      <c r="O557" s="373" t="s">
        <v>13421</v>
      </c>
      <c r="P557" s="420" t="s">
        <v>13422</v>
      </c>
      <c r="Q557" s="391">
        <f t="shared" si="8"/>
        <v>397.25850767895</v>
      </c>
      <c r="R557" s="436"/>
      <c r="S557" s="389"/>
    </row>
    <row r="558" s="330" customFormat="1" customHeight="1" spans="1:19">
      <c r="A558" s="210" t="s">
        <v>137</v>
      </c>
      <c r="B558" s="210" t="s">
        <v>314</v>
      </c>
      <c r="C558" s="211">
        <v>1438</v>
      </c>
      <c r="D558" s="212">
        <v>113.2317043764</v>
      </c>
      <c r="E558" s="357" t="s">
        <v>714</v>
      </c>
      <c r="F558" s="357" t="s">
        <v>1075</v>
      </c>
      <c r="G558" s="357" t="s">
        <v>716</v>
      </c>
      <c r="H558" s="439" t="s">
        <v>92</v>
      </c>
      <c r="I558" s="419" t="s">
        <v>28</v>
      </c>
      <c r="J558" s="439" t="s">
        <v>310</v>
      </c>
      <c r="K558" s="425"/>
      <c r="L558" s="440">
        <v>4661072.70347</v>
      </c>
      <c r="M558" s="440">
        <v>40421157.4503</v>
      </c>
      <c r="N558" s="210" t="s">
        <v>147</v>
      </c>
      <c r="O558" s="373" t="s">
        <v>13421</v>
      </c>
      <c r="P558" s="420" t="s">
        <v>13422</v>
      </c>
      <c r="Q558" s="391">
        <f t="shared" si="8"/>
        <v>509.5426696938</v>
      </c>
      <c r="R558" s="436"/>
      <c r="S558" s="389"/>
    </row>
    <row r="559" s="330" customFormat="1" customHeight="1" spans="1:19">
      <c r="A559" s="210" t="s">
        <v>137</v>
      </c>
      <c r="B559" s="210" t="s">
        <v>314</v>
      </c>
      <c r="C559" s="211">
        <v>1401</v>
      </c>
      <c r="D559" s="212">
        <v>45.1045468244999</v>
      </c>
      <c r="E559" s="357" t="s">
        <v>714</v>
      </c>
      <c r="F559" s="357" t="s">
        <v>1075</v>
      </c>
      <c r="G559" s="357" t="s">
        <v>716</v>
      </c>
      <c r="H559" s="439" t="s">
        <v>92</v>
      </c>
      <c r="I559" s="419" t="s">
        <v>28</v>
      </c>
      <c r="J559" s="439" t="s">
        <v>310</v>
      </c>
      <c r="K559" s="425"/>
      <c r="L559" s="440">
        <v>4661145.52740999</v>
      </c>
      <c r="M559" s="440">
        <v>40421651.9376</v>
      </c>
      <c r="N559" s="210" t="s">
        <v>147</v>
      </c>
      <c r="O559" s="373" t="s">
        <v>4462</v>
      </c>
      <c r="P559" s="420" t="s">
        <v>13423</v>
      </c>
      <c r="Q559" s="391">
        <f t="shared" si="8"/>
        <v>202.97046071025</v>
      </c>
      <c r="R559" s="443"/>
      <c r="S559" s="389"/>
    </row>
    <row r="560" s="330" customFormat="1" customHeight="1" spans="1:19">
      <c r="A560" s="210" t="s">
        <v>137</v>
      </c>
      <c r="B560" s="210" t="s">
        <v>314</v>
      </c>
      <c r="C560" s="211">
        <v>123</v>
      </c>
      <c r="D560" s="212">
        <v>40.0353878741</v>
      </c>
      <c r="E560" s="357" t="s">
        <v>714</v>
      </c>
      <c r="F560" s="357" t="s">
        <v>1075</v>
      </c>
      <c r="G560" s="357" t="s">
        <v>716</v>
      </c>
      <c r="H560" s="439" t="s">
        <v>92</v>
      </c>
      <c r="I560" s="419" t="s">
        <v>28</v>
      </c>
      <c r="J560" s="439" t="s">
        <v>310</v>
      </c>
      <c r="K560" s="425"/>
      <c r="L560" s="440">
        <v>4663386.51224</v>
      </c>
      <c r="M560" s="440">
        <v>40423975.6895999</v>
      </c>
      <c r="N560" s="210" t="s">
        <v>147</v>
      </c>
      <c r="O560" s="373" t="s">
        <v>4462</v>
      </c>
      <c r="P560" s="420" t="s">
        <v>13423</v>
      </c>
      <c r="Q560" s="391">
        <f t="shared" si="8"/>
        <v>180.15924543345</v>
      </c>
      <c r="R560" s="436"/>
      <c r="S560" s="389"/>
    </row>
    <row r="561" s="330" customFormat="1" customHeight="1" spans="1:19">
      <c r="A561" s="210" t="s">
        <v>137</v>
      </c>
      <c r="B561" s="210" t="s">
        <v>314</v>
      </c>
      <c r="C561" s="211">
        <v>24</v>
      </c>
      <c r="D561" s="212">
        <v>46.2973364170999</v>
      </c>
      <c r="E561" s="357" t="s">
        <v>714</v>
      </c>
      <c r="F561" s="357" t="s">
        <v>1075</v>
      </c>
      <c r="G561" s="357" t="s">
        <v>716</v>
      </c>
      <c r="H561" s="439" t="s">
        <v>92</v>
      </c>
      <c r="I561" s="419" t="s">
        <v>28</v>
      </c>
      <c r="J561" s="439" t="s">
        <v>327</v>
      </c>
      <c r="K561" s="425"/>
      <c r="L561" s="440">
        <v>4663888.84601</v>
      </c>
      <c r="M561" s="440">
        <v>40424999.1466</v>
      </c>
      <c r="N561" s="210" t="s">
        <v>147</v>
      </c>
      <c r="O561" s="373" t="s">
        <v>4462</v>
      </c>
      <c r="P561" s="420" t="s">
        <v>13423</v>
      </c>
      <c r="Q561" s="391">
        <f t="shared" si="8"/>
        <v>208.33801387695</v>
      </c>
      <c r="R561" s="436"/>
      <c r="S561" s="389"/>
    </row>
    <row r="562" s="330" customFormat="1" customHeight="1" spans="1:19">
      <c r="A562" s="210" t="s">
        <v>137</v>
      </c>
      <c r="B562" s="210" t="s">
        <v>314</v>
      </c>
      <c r="C562" s="211">
        <v>1968</v>
      </c>
      <c r="D562" s="212">
        <v>41.7525660821</v>
      </c>
      <c r="E562" s="357" t="s">
        <v>714</v>
      </c>
      <c r="F562" s="357" t="s">
        <v>1075</v>
      </c>
      <c r="G562" s="357" t="s">
        <v>716</v>
      </c>
      <c r="H562" s="439" t="s">
        <v>92</v>
      </c>
      <c r="I562" s="419" t="s">
        <v>28</v>
      </c>
      <c r="J562" s="439" t="s">
        <v>310</v>
      </c>
      <c r="K562" s="425"/>
      <c r="L562" s="440">
        <v>4659552.64216999</v>
      </c>
      <c r="M562" s="440">
        <v>40427321.2797999</v>
      </c>
      <c r="N562" s="210" t="s">
        <v>147</v>
      </c>
      <c r="O562" s="373" t="s">
        <v>4462</v>
      </c>
      <c r="P562" s="420" t="s">
        <v>13423</v>
      </c>
      <c r="Q562" s="391">
        <f t="shared" si="8"/>
        <v>187.88654736945</v>
      </c>
      <c r="R562" s="436"/>
      <c r="S562" s="389"/>
    </row>
    <row r="563" s="330" customFormat="1" customHeight="1" spans="1:19">
      <c r="A563" s="210" t="s">
        <v>137</v>
      </c>
      <c r="B563" s="210" t="s">
        <v>314</v>
      </c>
      <c r="C563" s="211">
        <v>20</v>
      </c>
      <c r="D563" s="212">
        <v>109.8483</v>
      </c>
      <c r="E563" s="357" t="s">
        <v>714</v>
      </c>
      <c r="F563" s="357" t="s">
        <v>1075</v>
      </c>
      <c r="G563" s="357" t="s">
        <v>716</v>
      </c>
      <c r="H563" s="439" t="s">
        <v>92</v>
      </c>
      <c r="I563" s="419" t="s">
        <v>28</v>
      </c>
      <c r="J563" s="439" t="s">
        <v>327</v>
      </c>
      <c r="K563" s="425"/>
      <c r="L563" s="440">
        <v>4664076.62808</v>
      </c>
      <c r="M563" s="440">
        <v>40425081.8999999</v>
      </c>
      <c r="N563" s="210" t="s">
        <v>147</v>
      </c>
      <c r="O563" s="373" t="s">
        <v>13407</v>
      </c>
      <c r="P563" s="420" t="s">
        <v>13408</v>
      </c>
      <c r="Q563" s="391">
        <f t="shared" si="8"/>
        <v>494.31735</v>
      </c>
      <c r="R563" s="443"/>
      <c r="S563" s="389"/>
    </row>
    <row r="564" s="330" customFormat="1" customHeight="1" spans="1:19">
      <c r="A564" s="210" t="s">
        <v>137</v>
      </c>
      <c r="B564" s="210" t="s">
        <v>314</v>
      </c>
      <c r="C564" s="211">
        <v>666</v>
      </c>
      <c r="D564" s="212">
        <v>72.0503425991999</v>
      </c>
      <c r="E564" s="357" t="s">
        <v>714</v>
      </c>
      <c r="F564" s="357" t="s">
        <v>1075</v>
      </c>
      <c r="G564" s="357" t="s">
        <v>716</v>
      </c>
      <c r="H564" s="439" t="s">
        <v>92</v>
      </c>
      <c r="I564" s="383" t="s">
        <v>28</v>
      </c>
      <c r="J564" s="439" t="s">
        <v>310</v>
      </c>
      <c r="K564" s="384"/>
      <c r="L564" s="440">
        <v>4662301.69663999</v>
      </c>
      <c r="M564" s="440">
        <v>40422773.5081999</v>
      </c>
      <c r="N564" s="210" t="s">
        <v>147</v>
      </c>
      <c r="O564" s="373" t="s">
        <v>4462</v>
      </c>
      <c r="P564" s="420" t="s">
        <v>13423</v>
      </c>
      <c r="Q564" s="391">
        <f t="shared" si="8"/>
        <v>324.2265416964</v>
      </c>
      <c r="R564" s="436"/>
      <c r="S564" s="389"/>
    </row>
    <row r="565" s="330" customFormat="1" customHeight="1" spans="1:19">
      <c r="A565" s="210" t="s">
        <v>137</v>
      </c>
      <c r="B565" s="210" t="s">
        <v>314</v>
      </c>
      <c r="C565" s="211">
        <v>1956</v>
      </c>
      <c r="D565" s="212">
        <v>64.4440466803</v>
      </c>
      <c r="E565" s="357" t="s">
        <v>714</v>
      </c>
      <c r="F565" s="357" t="s">
        <v>1075</v>
      </c>
      <c r="G565" s="357" t="s">
        <v>716</v>
      </c>
      <c r="H565" s="439" t="s">
        <v>92</v>
      </c>
      <c r="I565" s="441" t="s">
        <v>28</v>
      </c>
      <c r="J565" s="439" t="s">
        <v>310</v>
      </c>
      <c r="K565" s="442"/>
      <c r="L565" s="440">
        <v>4659910.80138</v>
      </c>
      <c r="M565" s="440">
        <v>40427563.9424</v>
      </c>
      <c r="N565" s="210" t="s">
        <v>147</v>
      </c>
      <c r="O565" s="373" t="s">
        <v>11310</v>
      </c>
      <c r="P565" s="420" t="s">
        <v>13409</v>
      </c>
      <c r="Q565" s="391">
        <f t="shared" si="8"/>
        <v>289.99821006135</v>
      </c>
      <c r="R565" s="436"/>
      <c r="S565" s="389"/>
    </row>
    <row r="566" s="330" customFormat="1" customHeight="1" spans="1:19">
      <c r="A566" s="210" t="s">
        <v>137</v>
      </c>
      <c r="B566" s="210" t="s">
        <v>314</v>
      </c>
      <c r="C566" s="211">
        <v>529</v>
      </c>
      <c r="D566" s="212">
        <v>102.994839318999</v>
      </c>
      <c r="E566" s="357" t="s">
        <v>714</v>
      </c>
      <c r="F566" s="357" t="s">
        <v>1075</v>
      </c>
      <c r="G566" s="357" t="s">
        <v>716</v>
      </c>
      <c r="H566" s="439" t="s">
        <v>92</v>
      </c>
      <c r="I566" s="441" t="s">
        <v>28</v>
      </c>
      <c r="J566" s="439" t="s">
        <v>310</v>
      </c>
      <c r="K566" s="442"/>
      <c r="L566" s="440">
        <v>4662541.01537</v>
      </c>
      <c r="M566" s="440">
        <v>40422951.8779999</v>
      </c>
      <c r="N566" s="210" t="s">
        <v>147</v>
      </c>
      <c r="O566" s="373" t="s">
        <v>13410</v>
      </c>
      <c r="P566" s="420" t="s">
        <v>13411</v>
      </c>
      <c r="Q566" s="391">
        <f t="shared" si="8"/>
        <v>463.476776935495</v>
      </c>
      <c r="R566" s="436"/>
      <c r="S566" s="389"/>
    </row>
    <row r="567" s="330" customFormat="1" customHeight="1" spans="1:19">
      <c r="A567" s="210" t="s">
        <v>137</v>
      </c>
      <c r="B567" s="210" t="s">
        <v>314</v>
      </c>
      <c r="C567" s="211">
        <v>1503</v>
      </c>
      <c r="D567" s="212">
        <v>63.4188195863999</v>
      </c>
      <c r="E567" s="357" t="s">
        <v>714</v>
      </c>
      <c r="F567" s="357" t="s">
        <v>1075</v>
      </c>
      <c r="G567" s="357" t="s">
        <v>716</v>
      </c>
      <c r="H567" s="439" t="s">
        <v>92</v>
      </c>
      <c r="I567" s="441" t="s">
        <v>28</v>
      </c>
      <c r="J567" s="439" t="s">
        <v>310</v>
      </c>
      <c r="K567" s="442"/>
      <c r="L567" s="440">
        <v>4660954.19290999</v>
      </c>
      <c r="M567" s="440">
        <v>40421047.1805</v>
      </c>
      <c r="N567" s="210" t="s">
        <v>147</v>
      </c>
      <c r="O567" s="373" t="s">
        <v>13410</v>
      </c>
      <c r="P567" s="420" t="s">
        <v>13411</v>
      </c>
      <c r="Q567" s="391">
        <f t="shared" si="8"/>
        <v>285.3846881388</v>
      </c>
      <c r="R567" s="436"/>
      <c r="S567" s="389"/>
    </row>
    <row r="568" s="330" customFormat="1" customHeight="1" spans="1:19">
      <c r="A568" s="210" t="s">
        <v>137</v>
      </c>
      <c r="B568" s="210" t="s">
        <v>314</v>
      </c>
      <c r="C568" s="211">
        <v>1342</v>
      </c>
      <c r="D568" s="212">
        <v>60.0645175808</v>
      </c>
      <c r="E568" s="357" t="s">
        <v>714</v>
      </c>
      <c r="F568" s="357" t="s">
        <v>1075</v>
      </c>
      <c r="G568" s="357" t="s">
        <v>716</v>
      </c>
      <c r="H568" s="439" t="s">
        <v>92</v>
      </c>
      <c r="I568" s="441" t="s">
        <v>28</v>
      </c>
      <c r="J568" s="439" t="s">
        <v>310</v>
      </c>
      <c r="K568" s="442"/>
      <c r="L568" s="440">
        <v>4661215.03811</v>
      </c>
      <c r="M568" s="440">
        <v>40422213.0317</v>
      </c>
      <c r="N568" s="210" t="s">
        <v>147</v>
      </c>
      <c r="O568" s="373" t="s">
        <v>13410</v>
      </c>
      <c r="P568" s="420" t="s">
        <v>13411</v>
      </c>
      <c r="Q568" s="391">
        <f t="shared" si="8"/>
        <v>270.2903291136</v>
      </c>
      <c r="R568" s="436"/>
      <c r="S568" s="389"/>
    </row>
    <row r="569" s="330" customFormat="1" customHeight="1" spans="1:19">
      <c r="A569" s="210" t="s">
        <v>137</v>
      </c>
      <c r="B569" s="210" t="s">
        <v>314</v>
      </c>
      <c r="C569" s="211">
        <v>1348</v>
      </c>
      <c r="D569" s="212">
        <v>82.2314401433999</v>
      </c>
      <c r="E569" s="357" t="s">
        <v>714</v>
      </c>
      <c r="F569" s="357" t="s">
        <v>1075</v>
      </c>
      <c r="G569" s="357" t="s">
        <v>716</v>
      </c>
      <c r="H569" s="439" t="s">
        <v>92</v>
      </c>
      <c r="I569" s="441" t="s">
        <v>28</v>
      </c>
      <c r="J569" s="439" t="s">
        <v>310</v>
      </c>
      <c r="K569" s="442"/>
      <c r="L569" s="440">
        <v>4661232.63038</v>
      </c>
      <c r="M569" s="440">
        <v>40420915.1484</v>
      </c>
      <c r="N569" s="210" t="s">
        <v>147</v>
      </c>
      <c r="O569" s="210" t="s">
        <v>432</v>
      </c>
      <c r="P569" s="371" t="s">
        <v>433</v>
      </c>
      <c r="Q569" s="391">
        <f t="shared" si="8"/>
        <v>370.0414806453</v>
      </c>
      <c r="R569" s="436"/>
      <c r="S569" s="389"/>
    </row>
    <row r="570" s="330" customFormat="1" customHeight="1" spans="1:19">
      <c r="A570" s="210" t="s">
        <v>137</v>
      </c>
      <c r="B570" s="210" t="s">
        <v>314</v>
      </c>
      <c r="C570" s="211">
        <v>22</v>
      </c>
      <c r="D570" s="212">
        <v>7.38953169447</v>
      </c>
      <c r="E570" s="357" t="s">
        <v>714</v>
      </c>
      <c r="F570" s="357" t="s">
        <v>1075</v>
      </c>
      <c r="G570" s="357" t="s">
        <v>716</v>
      </c>
      <c r="H570" s="439" t="s">
        <v>92</v>
      </c>
      <c r="I570" s="441" t="s">
        <v>28</v>
      </c>
      <c r="J570" s="439" t="s">
        <v>327</v>
      </c>
      <c r="K570" s="442"/>
      <c r="L570" s="440">
        <v>4663994.95198</v>
      </c>
      <c r="M570" s="440">
        <v>40424254.0707999</v>
      </c>
      <c r="N570" s="210" t="s">
        <v>147</v>
      </c>
      <c r="O570" s="373" t="s">
        <v>13410</v>
      </c>
      <c r="P570" s="420" t="s">
        <v>13411</v>
      </c>
      <c r="Q570" s="391">
        <f t="shared" si="8"/>
        <v>33.252892625115</v>
      </c>
      <c r="R570" s="436"/>
      <c r="S570" s="389"/>
    </row>
    <row r="571" s="330" customFormat="1" customHeight="1" spans="1:19">
      <c r="A571" s="210" t="s">
        <v>137</v>
      </c>
      <c r="B571" s="210" t="s">
        <v>314</v>
      </c>
      <c r="C571" s="211">
        <v>25</v>
      </c>
      <c r="D571" s="212">
        <v>5.39696217442</v>
      </c>
      <c r="E571" s="357" t="s">
        <v>714</v>
      </c>
      <c r="F571" s="357" t="s">
        <v>1075</v>
      </c>
      <c r="G571" s="357" t="s">
        <v>716</v>
      </c>
      <c r="H571" s="439" t="s">
        <v>92</v>
      </c>
      <c r="I571" s="441" t="s">
        <v>28</v>
      </c>
      <c r="J571" s="439" t="s">
        <v>310</v>
      </c>
      <c r="K571" s="442"/>
      <c r="L571" s="440">
        <v>4663897.38181999</v>
      </c>
      <c r="M571" s="440">
        <v>40423668.0649</v>
      </c>
      <c r="N571" s="210" t="s">
        <v>147</v>
      </c>
      <c r="O571" s="210" t="s">
        <v>432</v>
      </c>
      <c r="P571" s="371" t="s">
        <v>433</v>
      </c>
      <c r="Q571" s="391">
        <f t="shared" si="8"/>
        <v>24.28632978489</v>
      </c>
      <c r="R571" s="436"/>
      <c r="S571" s="389"/>
    </row>
    <row r="572" s="330" customFormat="1" customHeight="1" spans="1:19">
      <c r="A572" s="210" t="s">
        <v>137</v>
      </c>
      <c r="B572" s="210" t="s">
        <v>314</v>
      </c>
      <c r="C572" s="211">
        <v>262</v>
      </c>
      <c r="D572" s="212">
        <v>47.1729387823</v>
      </c>
      <c r="E572" s="357" t="s">
        <v>714</v>
      </c>
      <c r="F572" s="357" t="s">
        <v>1075</v>
      </c>
      <c r="G572" s="357" t="s">
        <v>716</v>
      </c>
      <c r="H572" s="439" t="s">
        <v>92</v>
      </c>
      <c r="I572" s="441" t="s">
        <v>28</v>
      </c>
      <c r="J572" s="439" t="s">
        <v>310</v>
      </c>
      <c r="K572" s="442"/>
      <c r="L572" s="440">
        <v>4663101.91401</v>
      </c>
      <c r="M572" s="440">
        <v>40423785.9833</v>
      </c>
      <c r="N572" s="210" t="s">
        <v>147</v>
      </c>
      <c r="O572" s="373" t="s">
        <v>13420</v>
      </c>
      <c r="P572" s="420" t="s">
        <v>1189</v>
      </c>
      <c r="Q572" s="391">
        <f t="shared" si="8"/>
        <v>212.27822452035</v>
      </c>
      <c r="R572" s="436"/>
      <c r="S572" s="389"/>
    </row>
    <row r="573" s="330" customFormat="1" customHeight="1" spans="1:19">
      <c r="A573" s="210" t="s">
        <v>137</v>
      </c>
      <c r="B573" s="210" t="s">
        <v>314</v>
      </c>
      <c r="C573" s="211">
        <v>269</v>
      </c>
      <c r="D573" s="212">
        <v>12.9453099107</v>
      </c>
      <c r="E573" s="357" t="s">
        <v>714</v>
      </c>
      <c r="F573" s="357" t="s">
        <v>1075</v>
      </c>
      <c r="G573" s="357" t="s">
        <v>716</v>
      </c>
      <c r="H573" s="439" t="s">
        <v>92</v>
      </c>
      <c r="I573" s="441" t="s">
        <v>28</v>
      </c>
      <c r="J573" s="439" t="s">
        <v>327</v>
      </c>
      <c r="K573" s="442"/>
      <c r="L573" s="440">
        <v>4663064.77287</v>
      </c>
      <c r="M573" s="440">
        <v>40422967.6802999</v>
      </c>
      <c r="N573" s="210" t="s">
        <v>147</v>
      </c>
      <c r="O573" s="210" t="s">
        <v>13405</v>
      </c>
      <c r="P573" s="371" t="s">
        <v>4175</v>
      </c>
      <c r="Q573" s="391">
        <f t="shared" si="8"/>
        <v>58.25389459815</v>
      </c>
      <c r="R573" s="436"/>
      <c r="S573" s="389"/>
    </row>
    <row r="574" s="330" customFormat="1" customHeight="1" spans="1:19">
      <c r="A574" s="210" t="s">
        <v>137</v>
      </c>
      <c r="B574" s="210" t="s">
        <v>314</v>
      </c>
      <c r="C574" s="211">
        <v>1281</v>
      </c>
      <c r="D574" s="212">
        <v>6.00048975153</v>
      </c>
      <c r="E574" s="357" t="s">
        <v>714</v>
      </c>
      <c r="F574" s="357" t="s">
        <v>1075</v>
      </c>
      <c r="G574" s="357" t="s">
        <v>716</v>
      </c>
      <c r="H574" s="439" t="s">
        <v>92</v>
      </c>
      <c r="I574" s="441" t="s">
        <v>28</v>
      </c>
      <c r="J574" s="439" t="s">
        <v>310</v>
      </c>
      <c r="K574" s="442"/>
      <c r="L574" s="440">
        <v>4661387.84008</v>
      </c>
      <c r="M574" s="440">
        <v>40421271.31</v>
      </c>
      <c r="N574" s="210" t="s">
        <v>147</v>
      </c>
      <c r="O574" s="210" t="s">
        <v>432</v>
      </c>
      <c r="P574" s="371" t="s">
        <v>433</v>
      </c>
      <c r="Q574" s="391">
        <f t="shared" si="8"/>
        <v>27.002203881885</v>
      </c>
      <c r="R574" s="436"/>
      <c r="S574" s="389"/>
    </row>
    <row r="575" s="330" customFormat="1" customHeight="1" spans="1:19">
      <c r="A575" s="210" t="s">
        <v>137</v>
      </c>
      <c r="B575" s="210" t="s">
        <v>314</v>
      </c>
      <c r="C575" s="211">
        <v>362</v>
      </c>
      <c r="D575" s="212">
        <v>16.8577508099</v>
      </c>
      <c r="E575" s="357" t="s">
        <v>714</v>
      </c>
      <c r="F575" s="357" t="s">
        <v>1075</v>
      </c>
      <c r="G575" s="357" t="s">
        <v>716</v>
      </c>
      <c r="H575" s="439" t="s">
        <v>92</v>
      </c>
      <c r="I575" s="441" t="s">
        <v>28</v>
      </c>
      <c r="J575" s="439" t="s">
        <v>310</v>
      </c>
      <c r="K575" s="442"/>
      <c r="L575" s="440">
        <v>4662918.98507</v>
      </c>
      <c r="M575" s="440">
        <v>40422343.8016</v>
      </c>
      <c r="N575" s="210" t="s">
        <v>147</v>
      </c>
      <c r="O575" s="373" t="s">
        <v>13421</v>
      </c>
      <c r="P575" s="420" t="s">
        <v>13422</v>
      </c>
      <c r="Q575" s="391">
        <f t="shared" si="8"/>
        <v>75.85987864455</v>
      </c>
      <c r="R575" s="436"/>
      <c r="S575" s="389"/>
    </row>
    <row r="576" s="330" customFormat="1" customHeight="1" spans="1:19">
      <c r="A576" s="210" t="s">
        <v>137</v>
      </c>
      <c r="B576" s="210" t="s">
        <v>314</v>
      </c>
      <c r="C576" s="211">
        <v>1286</v>
      </c>
      <c r="D576" s="212">
        <v>145.279498098999</v>
      </c>
      <c r="E576" s="357" t="s">
        <v>714</v>
      </c>
      <c r="F576" s="357" t="s">
        <v>1075</v>
      </c>
      <c r="G576" s="357" t="s">
        <v>716</v>
      </c>
      <c r="H576" s="439" t="s">
        <v>92</v>
      </c>
      <c r="I576" s="441" t="s">
        <v>28</v>
      </c>
      <c r="J576" s="439" t="s">
        <v>310</v>
      </c>
      <c r="K576" s="442"/>
      <c r="L576" s="440">
        <v>4661337.56794</v>
      </c>
      <c r="M576" s="440">
        <v>40421473.4135999</v>
      </c>
      <c r="N576" s="210" t="s">
        <v>147</v>
      </c>
      <c r="O576" s="373" t="s">
        <v>13420</v>
      </c>
      <c r="P576" s="420" t="s">
        <v>1189</v>
      </c>
      <c r="Q576" s="391">
        <f t="shared" si="8"/>
        <v>653.757741445496</v>
      </c>
      <c r="R576" s="436"/>
      <c r="S576" s="389"/>
    </row>
    <row r="577" s="330" customFormat="1" customHeight="1" spans="1:19">
      <c r="A577" s="210" t="s">
        <v>137</v>
      </c>
      <c r="B577" s="210" t="s">
        <v>314</v>
      </c>
      <c r="C577" s="211">
        <v>1473</v>
      </c>
      <c r="D577" s="212">
        <v>9.18663925491999</v>
      </c>
      <c r="E577" s="357" t="s">
        <v>714</v>
      </c>
      <c r="F577" s="357" t="s">
        <v>1075</v>
      </c>
      <c r="G577" s="357" t="s">
        <v>716</v>
      </c>
      <c r="H577" s="439" t="s">
        <v>92</v>
      </c>
      <c r="I577" s="444" t="s">
        <v>28</v>
      </c>
      <c r="J577" s="439" t="s">
        <v>555</v>
      </c>
      <c r="K577" s="445"/>
      <c r="L577" s="440">
        <v>4660998.57577999</v>
      </c>
      <c r="M577" s="440">
        <v>40421525.8788999</v>
      </c>
      <c r="N577" s="210" t="s">
        <v>147</v>
      </c>
      <c r="O577" s="210" t="s">
        <v>13405</v>
      </c>
      <c r="P577" s="371" t="s">
        <v>4175</v>
      </c>
      <c r="Q577" s="391">
        <f t="shared" si="8"/>
        <v>41.33987664714</v>
      </c>
      <c r="R577" s="436"/>
      <c r="S577" s="389"/>
    </row>
    <row r="578" s="330" customFormat="1" customHeight="1" spans="1:19">
      <c r="A578" s="210" t="s">
        <v>137</v>
      </c>
      <c r="B578" s="210" t="s">
        <v>314</v>
      </c>
      <c r="C578" s="211">
        <v>1961</v>
      </c>
      <c r="D578" s="212">
        <v>49.5902454678999</v>
      </c>
      <c r="E578" s="357" t="s">
        <v>714</v>
      </c>
      <c r="F578" s="357" t="s">
        <v>1075</v>
      </c>
      <c r="G578" s="357" t="s">
        <v>716</v>
      </c>
      <c r="H578" s="439" t="s">
        <v>92</v>
      </c>
      <c r="I578" s="444" t="s">
        <v>28</v>
      </c>
      <c r="J578" s="439" t="s">
        <v>310</v>
      </c>
      <c r="K578" s="445"/>
      <c r="L578" s="440">
        <v>4659812.64656</v>
      </c>
      <c r="M578" s="440">
        <v>40427444.2701999</v>
      </c>
      <c r="N578" s="210" t="s">
        <v>147</v>
      </c>
      <c r="O578" s="373" t="s">
        <v>4462</v>
      </c>
      <c r="P578" s="420" t="s">
        <v>13423</v>
      </c>
      <c r="Q578" s="391">
        <f t="shared" si="8"/>
        <v>223.15610460555</v>
      </c>
      <c r="R578" s="436"/>
      <c r="S578" s="389"/>
    </row>
    <row r="579" s="330" customFormat="1" customHeight="1" spans="1:19">
      <c r="A579" s="210" t="s">
        <v>137</v>
      </c>
      <c r="B579" s="210" t="s">
        <v>314</v>
      </c>
      <c r="C579" s="211">
        <v>211</v>
      </c>
      <c r="D579" s="212">
        <v>153.774085163</v>
      </c>
      <c r="E579" s="357" t="s">
        <v>714</v>
      </c>
      <c r="F579" s="357" t="s">
        <v>1075</v>
      </c>
      <c r="G579" s="357" t="s">
        <v>716</v>
      </c>
      <c r="H579" s="439" t="s">
        <v>92</v>
      </c>
      <c r="I579" s="444" t="s">
        <v>28</v>
      </c>
      <c r="J579" s="439" t="s">
        <v>327</v>
      </c>
      <c r="K579" s="445"/>
      <c r="L579" s="440">
        <v>4663216.17315999</v>
      </c>
      <c r="M579" s="440">
        <v>40423887.0304</v>
      </c>
      <c r="N579" s="210" t="s">
        <v>147</v>
      </c>
      <c r="O579" s="373" t="s">
        <v>4462</v>
      </c>
      <c r="P579" s="420" t="s">
        <v>13423</v>
      </c>
      <c r="Q579" s="391">
        <f t="shared" si="8"/>
        <v>691.9833832335</v>
      </c>
      <c r="R579" s="436"/>
      <c r="S579" s="389"/>
    </row>
    <row r="580" s="330" customFormat="1" customHeight="1" spans="1:19">
      <c r="A580" s="210" t="s">
        <v>137</v>
      </c>
      <c r="B580" s="210" t="s">
        <v>314</v>
      </c>
      <c r="C580" s="211">
        <v>1877</v>
      </c>
      <c r="D580" s="212">
        <v>2.60684224427</v>
      </c>
      <c r="E580" s="357" t="s">
        <v>714</v>
      </c>
      <c r="F580" s="357" t="s">
        <v>1075</v>
      </c>
      <c r="G580" s="357" t="s">
        <v>716</v>
      </c>
      <c r="H580" s="439" t="s">
        <v>1101</v>
      </c>
      <c r="I580" s="446" t="s">
        <v>28</v>
      </c>
      <c r="J580" s="439" t="s">
        <v>310</v>
      </c>
      <c r="K580" s="447"/>
      <c r="L580" s="440">
        <v>4660288.02613999</v>
      </c>
      <c r="M580" s="440">
        <v>40421378.4816</v>
      </c>
      <c r="N580" s="210" t="s">
        <v>147</v>
      </c>
      <c r="O580" s="373" t="s">
        <v>13420</v>
      </c>
      <c r="P580" s="420" t="s">
        <v>1189</v>
      </c>
      <c r="Q580" s="391">
        <f t="shared" si="8"/>
        <v>11.730790099215</v>
      </c>
      <c r="R580" s="436"/>
      <c r="S580" s="389"/>
    </row>
    <row r="581" s="330" customFormat="1" customHeight="1" spans="1:19">
      <c r="A581" s="210" t="s">
        <v>137</v>
      </c>
      <c r="B581" s="210" t="s">
        <v>314</v>
      </c>
      <c r="C581" s="211">
        <v>1510</v>
      </c>
      <c r="D581" s="212">
        <v>90.3146254213999</v>
      </c>
      <c r="E581" s="357" t="s">
        <v>714</v>
      </c>
      <c r="F581" s="357" t="s">
        <v>1075</v>
      </c>
      <c r="G581" s="357" t="s">
        <v>716</v>
      </c>
      <c r="H581" s="439" t="s">
        <v>367</v>
      </c>
      <c r="I581" s="446" t="s">
        <v>28</v>
      </c>
      <c r="J581" s="439" t="s">
        <v>327</v>
      </c>
      <c r="K581" s="447"/>
      <c r="L581" s="440">
        <v>4660968.95856999</v>
      </c>
      <c r="M581" s="440">
        <v>40420863.398</v>
      </c>
      <c r="N581" s="210" t="s">
        <v>147</v>
      </c>
      <c r="O581" s="373" t="s">
        <v>13420</v>
      </c>
      <c r="P581" s="420" t="s">
        <v>1189</v>
      </c>
      <c r="Q581" s="391">
        <f t="shared" si="8"/>
        <v>406.4158143963</v>
      </c>
      <c r="R581" s="436"/>
      <c r="S581" s="389"/>
    </row>
    <row r="582" s="330" customFormat="1" customHeight="1" spans="1:19">
      <c r="A582" s="210" t="s">
        <v>137</v>
      </c>
      <c r="B582" s="210" t="s">
        <v>314</v>
      </c>
      <c r="C582" s="211">
        <v>1248</v>
      </c>
      <c r="D582" s="212">
        <v>9.33801145356999</v>
      </c>
      <c r="E582" s="357" t="s">
        <v>714</v>
      </c>
      <c r="F582" s="357" t="s">
        <v>1075</v>
      </c>
      <c r="G582" s="357" t="s">
        <v>716</v>
      </c>
      <c r="H582" s="439" t="s">
        <v>367</v>
      </c>
      <c r="I582" s="446" t="s">
        <v>28</v>
      </c>
      <c r="J582" s="439" t="s">
        <v>310</v>
      </c>
      <c r="K582" s="447"/>
      <c r="L582" s="440">
        <v>4661433.75155</v>
      </c>
      <c r="M582" s="440">
        <v>40421862.7198</v>
      </c>
      <c r="N582" s="210" t="s">
        <v>147</v>
      </c>
      <c r="O582" s="373" t="s">
        <v>13420</v>
      </c>
      <c r="P582" s="420" t="s">
        <v>1189</v>
      </c>
      <c r="Q582" s="391">
        <f t="shared" si="8"/>
        <v>42.021051541065</v>
      </c>
      <c r="R582" s="436"/>
      <c r="S582" s="389"/>
    </row>
    <row r="583" s="330" customFormat="1" customHeight="1" spans="1:19">
      <c r="A583" s="210" t="s">
        <v>137</v>
      </c>
      <c r="B583" s="210" t="s">
        <v>314</v>
      </c>
      <c r="C583" s="211">
        <v>109</v>
      </c>
      <c r="D583" s="212">
        <v>13.7467187913999</v>
      </c>
      <c r="E583" s="357" t="s">
        <v>714</v>
      </c>
      <c r="F583" s="357" t="s">
        <v>1075</v>
      </c>
      <c r="G583" s="357" t="s">
        <v>716</v>
      </c>
      <c r="H583" s="439" t="s">
        <v>48</v>
      </c>
      <c r="I583" s="446" t="s">
        <v>28</v>
      </c>
      <c r="J583" s="439" t="s">
        <v>29</v>
      </c>
      <c r="K583" s="447"/>
      <c r="L583" s="440">
        <v>4663411.37469</v>
      </c>
      <c r="M583" s="440">
        <v>40424514.3735999</v>
      </c>
      <c r="N583" s="210" t="s">
        <v>147</v>
      </c>
      <c r="O583" s="373" t="s">
        <v>13420</v>
      </c>
      <c r="P583" s="420" t="s">
        <v>1189</v>
      </c>
      <c r="Q583" s="391">
        <f t="shared" si="8"/>
        <v>61.8602345612995</v>
      </c>
      <c r="R583" s="436"/>
      <c r="S583" s="389"/>
    </row>
    <row r="584" s="330" customFormat="1" customHeight="1" spans="1:19">
      <c r="A584" s="210" t="s">
        <v>137</v>
      </c>
      <c r="B584" s="210" t="s">
        <v>314</v>
      </c>
      <c r="C584" s="211">
        <v>1117</v>
      </c>
      <c r="D584" s="212">
        <v>67.437828779</v>
      </c>
      <c r="E584" s="357" t="s">
        <v>714</v>
      </c>
      <c r="F584" s="357" t="s">
        <v>1075</v>
      </c>
      <c r="G584" s="357" t="s">
        <v>716</v>
      </c>
      <c r="H584" s="439" t="s">
        <v>367</v>
      </c>
      <c r="I584" s="446" t="s">
        <v>28</v>
      </c>
      <c r="J584" s="439" t="s">
        <v>310</v>
      </c>
      <c r="K584" s="447"/>
      <c r="L584" s="440">
        <v>4661582.88992999</v>
      </c>
      <c r="M584" s="440">
        <v>40421049</v>
      </c>
      <c r="N584" s="210" t="s">
        <v>147</v>
      </c>
      <c r="O584" s="373" t="s">
        <v>13420</v>
      </c>
      <c r="P584" s="420" t="s">
        <v>1189</v>
      </c>
      <c r="Q584" s="391">
        <f t="shared" si="8"/>
        <v>303.4702295055</v>
      </c>
      <c r="R584" s="436"/>
      <c r="S584" s="389"/>
    </row>
    <row r="585" s="330" customFormat="1" customHeight="1" spans="1:19">
      <c r="A585" s="210" t="s">
        <v>137</v>
      </c>
      <c r="B585" s="210" t="s">
        <v>314</v>
      </c>
      <c r="C585" s="211">
        <v>833</v>
      </c>
      <c r="D585" s="212">
        <v>128.657712785</v>
      </c>
      <c r="E585" s="357" t="s">
        <v>714</v>
      </c>
      <c r="F585" s="357" t="s">
        <v>1075</v>
      </c>
      <c r="G585" s="357" t="s">
        <v>716</v>
      </c>
      <c r="H585" s="439" t="s">
        <v>367</v>
      </c>
      <c r="I585" s="446" t="s">
        <v>28</v>
      </c>
      <c r="J585" s="439" t="s">
        <v>327</v>
      </c>
      <c r="K585" s="447"/>
      <c r="L585" s="440">
        <v>4662001.32316</v>
      </c>
      <c r="M585" s="440">
        <v>40420875.6674</v>
      </c>
      <c r="N585" s="210" t="s">
        <v>147</v>
      </c>
      <c r="O585" s="373" t="s">
        <v>13420</v>
      </c>
      <c r="P585" s="420" t="s">
        <v>1189</v>
      </c>
      <c r="Q585" s="391">
        <f t="shared" si="8"/>
        <v>578.9597075325</v>
      </c>
      <c r="R585" s="436"/>
      <c r="S585" s="389"/>
    </row>
    <row r="586" s="330" customFormat="1" customHeight="1" spans="1:19">
      <c r="A586" s="210" t="s">
        <v>137</v>
      </c>
      <c r="B586" s="210" t="s">
        <v>314</v>
      </c>
      <c r="C586" s="211">
        <v>29</v>
      </c>
      <c r="D586" s="212">
        <v>441.834796195</v>
      </c>
      <c r="E586" s="357" t="s">
        <v>714</v>
      </c>
      <c r="F586" s="357" t="s">
        <v>1075</v>
      </c>
      <c r="G586" s="357" t="s">
        <v>716</v>
      </c>
      <c r="H586" s="439" t="s">
        <v>367</v>
      </c>
      <c r="I586" s="446" t="s">
        <v>28</v>
      </c>
      <c r="J586" s="439" t="s">
        <v>327</v>
      </c>
      <c r="K586" s="447"/>
      <c r="L586" s="440">
        <v>4663957.848</v>
      </c>
      <c r="M586" s="440">
        <v>40424411.1507</v>
      </c>
      <c r="N586" s="210" t="s">
        <v>147</v>
      </c>
      <c r="O586" s="373" t="s">
        <v>13420</v>
      </c>
      <c r="P586" s="420" t="s">
        <v>1189</v>
      </c>
      <c r="Q586" s="391">
        <f t="shared" si="8"/>
        <v>1988.2565828775</v>
      </c>
      <c r="R586" s="436"/>
      <c r="S586" s="389"/>
    </row>
    <row r="587" s="330" customFormat="1" customHeight="1" spans="1:19">
      <c r="A587" s="210" t="s">
        <v>137</v>
      </c>
      <c r="B587" s="210" t="s">
        <v>314</v>
      </c>
      <c r="C587" s="211">
        <v>424</v>
      </c>
      <c r="D587" s="212">
        <v>5.67981697905</v>
      </c>
      <c r="E587" s="357" t="s">
        <v>714</v>
      </c>
      <c r="F587" s="357" t="s">
        <v>1075</v>
      </c>
      <c r="G587" s="357" t="s">
        <v>716</v>
      </c>
      <c r="H587" s="439" t="s">
        <v>1101</v>
      </c>
      <c r="I587" s="446" t="s">
        <v>28</v>
      </c>
      <c r="J587" s="439" t="s">
        <v>310</v>
      </c>
      <c r="K587" s="447"/>
      <c r="L587" s="440">
        <v>4662733.33031</v>
      </c>
      <c r="M587" s="440">
        <v>40422188.1565999</v>
      </c>
      <c r="N587" s="210" t="s">
        <v>147</v>
      </c>
      <c r="O587" s="373" t="s">
        <v>13420</v>
      </c>
      <c r="P587" s="420" t="s">
        <v>1189</v>
      </c>
      <c r="Q587" s="391">
        <f t="shared" si="8"/>
        <v>25.559176405725</v>
      </c>
      <c r="R587" s="436"/>
      <c r="S587" s="389"/>
    </row>
    <row r="588" s="330" customFormat="1" customHeight="1" spans="1:19">
      <c r="A588" s="210" t="s">
        <v>137</v>
      </c>
      <c r="B588" s="210" t="s">
        <v>314</v>
      </c>
      <c r="C588" s="211">
        <v>1892</v>
      </c>
      <c r="D588" s="212">
        <v>3.05562723774</v>
      </c>
      <c r="E588" s="357" t="s">
        <v>714</v>
      </c>
      <c r="F588" s="357" t="s">
        <v>1075</v>
      </c>
      <c r="G588" s="357" t="s">
        <v>716</v>
      </c>
      <c r="H588" s="439" t="s">
        <v>1101</v>
      </c>
      <c r="I588" s="439" t="s">
        <v>28</v>
      </c>
      <c r="J588" s="439" t="s">
        <v>310</v>
      </c>
      <c r="K588" s="448"/>
      <c r="L588" s="440">
        <v>4660231.39654999</v>
      </c>
      <c r="M588" s="440">
        <v>40421452.5348</v>
      </c>
      <c r="N588" s="210" t="s">
        <v>147</v>
      </c>
      <c r="O588" s="373" t="s">
        <v>13420</v>
      </c>
      <c r="P588" s="420" t="s">
        <v>1189</v>
      </c>
      <c r="Q588" s="391">
        <f t="shared" si="8"/>
        <v>13.75032256983</v>
      </c>
      <c r="R588" s="436"/>
      <c r="S588" s="389"/>
    </row>
    <row r="589" s="330" customFormat="1" customHeight="1" spans="1:19">
      <c r="A589" s="210" t="s">
        <v>137</v>
      </c>
      <c r="B589" s="210" t="s">
        <v>314</v>
      </c>
      <c r="C589" s="211">
        <v>1415</v>
      </c>
      <c r="D589" s="212">
        <v>7.7936551502</v>
      </c>
      <c r="E589" s="357" t="s">
        <v>714</v>
      </c>
      <c r="F589" s="357" t="s">
        <v>1075</v>
      </c>
      <c r="G589" s="357" t="s">
        <v>716</v>
      </c>
      <c r="H589" s="439" t="s">
        <v>367</v>
      </c>
      <c r="I589" s="439" t="s">
        <v>28</v>
      </c>
      <c r="J589" s="439" t="s">
        <v>327</v>
      </c>
      <c r="K589" s="448"/>
      <c r="L589" s="440">
        <v>4661119.87411999</v>
      </c>
      <c r="M589" s="440">
        <v>40421843.9604</v>
      </c>
      <c r="N589" s="210" t="s">
        <v>147</v>
      </c>
      <c r="O589" s="373" t="s">
        <v>13420</v>
      </c>
      <c r="P589" s="420" t="s">
        <v>1189</v>
      </c>
      <c r="Q589" s="391">
        <f t="shared" ref="Q589:Q652" si="9">D589*4.5</f>
        <v>35.0714481759</v>
      </c>
      <c r="R589" s="436"/>
      <c r="S589" s="389"/>
    </row>
    <row r="590" s="330" customFormat="1" customHeight="1" spans="1:19">
      <c r="A590" s="210" t="s">
        <v>137</v>
      </c>
      <c r="B590" s="210" t="s">
        <v>314</v>
      </c>
      <c r="C590" s="211">
        <v>1422</v>
      </c>
      <c r="D590" s="212">
        <v>13.0635695477</v>
      </c>
      <c r="E590" s="357" t="s">
        <v>714</v>
      </c>
      <c r="F590" s="357" t="s">
        <v>1075</v>
      </c>
      <c r="G590" s="357" t="s">
        <v>716</v>
      </c>
      <c r="H590" s="439" t="s">
        <v>367</v>
      </c>
      <c r="I590" s="439" t="s">
        <v>28</v>
      </c>
      <c r="J590" s="439" t="s">
        <v>310</v>
      </c>
      <c r="K590" s="448"/>
      <c r="L590" s="440">
        <v>4661107.31532</v>
      </c>
      <c r="M590" s="440">
        <v>40422131.1441</v>
      </c>
      <c r="N590" s="210" t="s">
        <v>147</v>
      </c>
      <c r="O590" s="373" t="s">
        <v>13420</v>
      </c>
      <c r="P590" s="420" t="s">
        <v>1189</v>
      </c>
      <c r="Q590" s="391">
        <f t="shared" si="9"/>
        <v>58.78606296465</v>
      </c>
      <c r="R590" s="436"/>
      <c r="S590" s="389"/>
    </row>
    <row r="591" s="330" customFormat="1" customHeight="1" spans="1:19">
      <c r="A591" s="210" t="s">
        <v>137</v>
      </c>
      <c r="B591" s="210" t="s">
        <v>314</v>
      </c>
      <c r="C591" s="211">
        <v>343</v>
      </c>
      <c r="D591" s="212">
        <v>117.326084173</v>
      </c>
      <c r="E591" s="357" t="s">
        <v>714</v>
      </c>
      <c r="F591" s="357" t="s">
        <v>1075</v>
      </c>
      <c r="G591" s="357" t="s">
        <v>716</v>
      </c>
      <c r="H591" s="439" t="s">
        <v>367</v>
      </c>
      <c r="I591" s="439" t="s">
        <v>28</v>
      </c>
      <c r="J591" s="439" t="s">
        <v>327</v>
      </c>
      <c r="K591" s="448"/>
      <c r="L591" s="440">
        <v>4662908.17526999</v>
      </c>
      <c r="M591" s="440">
        <v>40423959.9536999</v>
      </c>
      <c r="N591" s="210" t="s">
        <v>147</v>
      </c>
      <c r="O591" s="373" t="s">
        <v>13420</v>
      </c>
      <c r="P591" s="420" t="s">
        <v>1189</v>
      </c>
      <c r="Q591" s="391">
        <f t="shared" si="9"/>
        <v>527.9673787785</v>
      </c>
      <c r="R591" s="436"/>
      <c r="S591" s="389"/>
    </row>
    <row r="592" s="330" customFormat="1" customHeight="1" spans="1:19">
      <c r="A592" s="210" t="s">
        <v>137</v>
      </c>
      <c r="B592" s="210" t="s">
        <v>314</v>
      </c>
      <c r="C592" s="211">
        <v>43</v>
      </c>
      <c r="D592" s="212">
        <v>39.9432290847</v>
      </c>
      <c r="E592" s="357" t="s">
        <v>714</v>
      </c>
      <c r="F592" s="357" t="s">
        <v>1075</v>
      </c>
      <c r="G592" s="357" t="s">
        <v>716</v>
      </c>
      <c r="H592" s="439" t="s">
        <v>367</v>
      </c>
      <c r="I592" s="439" t="s">
        <v>28</v>
      </c>
      <c r="J592" s="439" t="s">
        <v>327</v>
      </c>
      <c r="K592" s="448"/>
      <c r="L592" s="440">
        <v>4663709.30645</v>
      </c>
      <c r="M592" s="440">
        <v>40424738.7220999</v>
      </c>
      <c r="N592" s="210" t="s">
        <v>147</v>
      </c>
      <c r="O592" s="373" t="s">
        <v>13420</v>
      </c>
      <c r="P592" s="420" t="s">
        <v>1189</v>
      </c>
      <c r="Q592" s="391">
        <f t="shared" si="9"/>
        <v>179.74453088115</v>
      </c>
      <c r="R592" s="436"/>
      <c r="S592" s="389"/>
    </row>
    <row r="593" s="330" customFormat="1" customHeight="1" spans="1:19">
      <c r="A593" s="210" t="s">
        <v>137</v>
      </c>
      <c r="B593" s="210" t="s">
        <v>314</v>
      </c>
      <c r="C593" s="211">
        <v>461</v>
      </c>
      <c r="D593" s="212">
        <v>5.45114135911</v>
      </c>
      <c r="E593" s="357" t="s">
        <v>714</v>
      </c>
      <c r="F593" s="357" t="s">
        <v>1075</v>
      </c>
      <c r="G593" s="357" t="s">
        <v>716</v>
      </c>
      <c r="H593" s="439" t="s">
        <v>1101</v>
      </c>
      <c r="I593" s="439" t="s">
        <v>28</v>
      </c>
      <c r="J593" s="439" t="s">
        <v>736</v>
      </c>
      <c r="K593" s="448"/>
      <c r="L593" s="440">
        <v>4662648.80578</v>
      </c>
      <c r="M593" s="440">
        <v>40422235.8360999</v>
      </c>
      <c r="N593" s="210" t="s">
        <v>147</v>
      </c>
      <c r="O593" s="373" t="s">
        <v>13420</v>
      </c>
      <c r="P593" s="420" t="s">
        <v>1189</v>
      </c>
      <c r="Q593" s="391">
        <f t="shared" si="9"/>
        <v>24.530136115995</v>
      </c>
      <c r="R593" s="436"/>
      <c r="S593" s="389"/>
    </row>
    <row r="594" s="330" customFormat="1" customHeight="1" spans="1:19">
      <c r="A594" s="210" t="s">
        <v>137</v>
      </c>
      <c r="B594" s="210" t="s">
        <v>314</v>
      </c>
      <c r="C594" s="211">
        <v>1313</v>
      </c>
      <c r="D594" s="212">
        <v>8.48939752915</v>
      </c>
      <c r="E594" s="357" t="s">
        <v>714</v>
      </c>
      <c r="F594" s="357" t="s">
        <v>1075</v>
      </c>
      <c r="G594" s="357" t="s">
        <v>716</v>
      </c>
      <c r="H594" s="439" t="s">
        <v>367</v>
      </c>
      <c r="I594" s="439" t="s">
        <v>28</v>
      </c>
      <c r="J594" s="439" t="s">
        <v>310</v>
      </c>
      <c r="K594" s="448"/>
      <c r="L594" s="440">
        <v>4661327.04122</v>
      </c>
      <c r="M594" s="440">
        <v>40421714.5851</v>
      </c>
      <c r="N594" s="210" t="s">
        <v>147</v>
      </c>
      <c r="O594" s="373" t="s">
        <v>13420</v>
      </c>
      <c r="P594" s="420" t="s">
        <v>1189</v>
      </c>
      <c r="Q594" s="391">
        <f t="shared" si="9"/>
        <v>38.202288881175</v>
      </c>
      <c r="R594" s="436"/>
      <c r="S594" s="389"/>
    </row>
    <row r="595" s="330" customFormat="1" customHeight="1" spans="1:19">
      <c r="A595" s="210" t="s">
        <v>137</v>
      </c>
      <c r="B595" s="210" t="s">
        <v>314</v>
      </c>
      <c r="C595" s="211">
        <v>423</v>
      </c>
      <c r="D595" s="212">
        <v>30.1816892856</v>
      </c>
      <c r="E595" s="357" t="s">
        <v>714</v>
      </c>
      <c r="F595" s="357" t="s">
        <v>1075</v>
      </c>
      <c r="G595" s="357" t="s">
        <v>716</v>
      </c>
      <c r="H595" s="439" t="s">
        <v>367</v>
      </c>
      <c r="I595" s="439" t="s">
        <v>28</v>
      </c>
      <c r="J595" s="439" t="s">
        <v>310</v>
      </c>
      <c r="K595" s="448"/>
      <c r="L595" s="440">
        <v>4662713.62559</v>
      </c>
      <c r="M595" s="440">
        <v>40423398.5825</v>
      </c>
      <c r="N595" s="210" t="s">
        <v>147</v>
      </c>
      <c r="O595" s="373" t="s">
        <v>13420</v>
      </c>
      <c r="P595" s="420" t="s">
        <v>1189</v>
      </c>
      <c r="Q595" s="391">
        <f t="shared" si="9"/>
        <v>135.8176017852</v>
      </c>
      <c r="R595" s="436"/>
      <c r="S595" s="389"/>
    </row>
    <row r="596" s="330" customFormat="1" customHeight="1" spans="1:19">
      <c r="A596" s="210" t="s">
        <v>137</v>
      </c>
      <c r="B596" s="210" t="s">
        <v>314</v>
      </c>
      <c r="C596" s="211">
        <v>7</v>
      </c>
      <c r="D596" s="212">
        <v>22.1503709786</v>
      </c>
      <c r="E596" s="357" t="s">
        <v>714</v>
      </c>
      <c r="F596" s="357" t="s">
        <v>1075</v>
      </c>
      <c r="G596" s="357" t="s">
        <v>716</v>
      </c>
      <c r="H596" s="439" t="s">
        <v>367</v>
      </c>
      <c r="I596" s="439" t="s">
        <v>28</v>
      </c>
      <c r="J596" s="439" t="s">
        <v>327</v>
      </c>
      <c r="K596" s="448"/>
      <c r="L596" s="440">
        <v>4664316.53237999</v>
      </c>
      <c r="M596" s="440">
        <v>40425152.3715</v>
      </c>
      <c r="N596" s="210" t="s">
        <v>147</v>
      </c>
      <c r="O596" s="373" t="s">
        <v>13420</v>
      </c>
      <c r="P596" s="420" t="s">
        <v>1189</v>
      </c>
      <c r="Q596" s="391">
        <f t="shared" si="9"/>
        <v>99.6766694037</v>
      </c>
      <c r="R596" s="436"/>
      <c r="S596" s="389"/>
    </row>
    <row r="597" s="330" customFormat="1" customHeight="1" spans="1:19">
      <c r="A597" s="210" t="s">
        <v>137</v>
      </c>
      <c r="B597" s="210" t="s">
        <v>314</v>
      </c>
      <c r="C597" s="211">
        <v>1923</v>
      </c>
      <c r="D597" s="212">
        <v>2.31480955873</v>
      </c>
      <c r="E597" s="357" t="s">
        <v>714</v>
      </c>
      <c r="F597" s="357" t="s">
        <v>1075</v>
      </c>
      <c r="G597" s="357" t="s">
        <v>716</v>
      </c>
      <c r="H597" s="439" t="s">
        <v>1101</v>
      </c>
      <c r="I597" s="439" t="s">
        <v>28</v>
      </c>
      <c r="J597" s="439" t="s">
        <v>310</v>
      </c>
      <c r="K597" s="448"/>
      <c r="L597" s="440">
        <v>4660102.40273999</v>
      </c>
      <c r="M597" s="440">
        <v>40421032.5559</v>
      </c>
      <c r="N597" s="210" t="s">
        <v>147</v>
      </c>
      <c r="O597" s="373" t="s">
        <v>13420</v>
      </c>
      <c r="P597" s="420" t="s">
        <v>1189</v>
      </c>
      <c r="Q597" s="391">
        <f t="shared" si="9"/>
        <v>10.416643014285</v>
      </c>
      <c r="R597" s="436"/>
      <c r="S597" s="389"/>
    </row>
    <row r="598" s="330" customFormat="1" customHeight="1" spans="1:19">
      <c r="A598" s="210" t="s">
        <v>137</v>
      </c>
      <c r="B598" s="210" t="s">
        <v>314</v>
      </c>
      <c r="C598" s="211">
        <v>8</v>
      </c>
      <c r="D598" s="212">
        <v>35.5892041991</v>
      </c>
      <c r="E598" s="357" t="s">
        <v>714</v>
      </c>
      <c r="F598" s="357" t="s">
        <v>1075</v>
      </c>
      <c r="G598" s="357" t="s">
        <v>716</v>
      </c>
      <c r="H598" s="439" t="s">
        <v>367</v>
      </c>
      <c r="I598" s="439" t="s">
        <v>28</v>
      </c>
      <c r="J598" s="439" t="s">
        <v>327</v>
      </c>
      <c r="K598" s="448"/>
      <c r="L598" s="440">
        <v>4664257.25403</v>
      </c>
      <c r="M598" s="440">
        <v>40425209.5534999</v>
      </c>
      <c r="N598" s="210" t="s">
        <v>147</v>
      </c>
      <c r="O598" s="373" t="s">
        <v>13420</v>
      </c>
      <c r="P598" s="420" t="s">
        <v>1189</v>
      </c>
      <c r="Q598" s="391">
        <f t="shared" si="9"/>
        <v>160.15141889595</v>
      </c>
      <c r="R598" s="436"/>
      <c r="S598" s="389"/>
    </row>
    <row r="599" s="330" customFormat="1" customHeight="1" spans="1:19">
      <c r="A599" s="210" t="s">
        <v>137</v>
      </c>
      <c r="B599" s="210" t="s">
        <v>314</v>
      </c>
      <c r="C599" s="211">
        <v>836</v>
      </c>
      <c r="D599" s="212">
        <v>30.910434845</v>
      </c>
      <c r="E599" s="357" t="s">
        <v>714</v>
      </c>
      <c r="F599" s="357" t="s">
        <v>1075</v>
      </c>
      <c r="G599" s="357" t="s">
        <v>716</v>
      </c>
      <c r="H599" s="439" t="s">
        <v>367</v>
      </c>
      <c r="I599" s="439" t="s">
        <v>28</v>
      </c>
      <c r="J599" s="439" t="s">
        <v>327</v>
      </c>
      <c r="K599" s="448"/>
      <c r="L599" s="440">
        <v>4662022.27204</v>
      </c>
      <c r="M599" s="440">
        <v>40421105.7765</v>
      </c>
      <c r="N599" s="210" t="s">
        <v>147</v>
      </c>
      <c r="O599" s="373" t="s">
        <v>13420</v>
      </c>
      <c r="P599" s="420" t="s">
        <v>1189</v>
      </c>
      <c r="Q599" s="391">
        <f t="shared" si="9"/>
        <v>139.0969568025</v>
      </c>
      <c r="R599" s="436"/>
      <c r="S599" s="389"/>
    </row>
    <row r="600" s="330" customFormat="1" customHeight="1" spans="1:19">
      <c r="A600" s="210" t="s">
        <v>137</v>
      </c>
      <c r="B600" s="210" t="s">
        <v>314</v>
      </c>
      <c r="C600" s="211">
        <v>10</v>
      </c>
      <c r="D600" s="212">
        <v>8.38605751351</v>
      </c>
      <c r="E600" s="357" t="s">
        <v>714</v>
      </c>
      <c r="F600" s="357" t="s">
        <v>1075</v>
      </c>
      <c r="G600" s="357" t="s">
        <v>716</v>
      </c>
      <c r="H600" s="439" t="s">
        <v>367</v>
      </c>
      <c r="I600" s="439" t="s">
        <v>28</v>
      </c>
      <c r="J600" s="439" t="s">
        <v>327</v>
      </c>
      <c r="K600" s="448"/>
      <c r="L600" s="440">
        <v>4664240.57758</v>
      </c>
      <c r="M600" s="440">
        <v>40425971.7431999</v>
      </c>
      <c r="N600" s="210" t="s">
        <v>147</v>
      </c>
      <c r="O600" s="373" t="s">
        <v>13420</v>
      </c>
      <c r="P600" s="420" t="s">
        <v>1189</v>
      </c>
      <c r="Q600" s="391">
        <f t="shared" si="9"/>
        <v>37.737258810795</v>
      </c>
      <c r="R600" s="436"/>
      <c r="S600" s="389"/>
    </row>
    <row r="601" s="330" customFormat="1" customHeight="1" spans="1:19">
      <c r="A601" s="210" t="s">
        <v>137</v>
      </c>
      <c r="B601" s="210" t="s">
        <v>314</v>
      </c>
      <c r="C601" s="211">
        <v>18</v>
      </c>
      <c r="D601" s="212">
        <v>129.422671842999</v>
      </c>
      <c r="E601" s="357" t="s">
        <v>714</v>
      </c>
      <c r="F601" s="357" t="s">
        <v>1075</v>
      </c>
      <c r="G601" s="357" t="s">
        <v>716</v>
      </c>
      <c r="H601" s="439" t="s">
        <v>367</v>
      </c>
      <c r="I601" s="439" t="s">
        <v>28</v>
      </c>
      <c r="J601" s="439" t="s">
        <v>327</v>
      </c>
      <c r="K601" s="448"/>
      <c r="L601" s="440">
        <v>4664016.06575999</v>
      </c>
      <c r="M601" s="440">
        <v>40425566.3814999</v>
      </c>
      <c r="N601" s="210" t="s">
        <v>147</v>
      </c>
      <c r="O601" s="373" t="s">
        <v>13420</v>
      </c>
      <c r="P601" s="420" t="s">
        <v>1189</v>
      </c>
      <c r="Q601" s="391">
        <f t="shared" si="9"/>
        <v>582.402023293496</v>
      </c>
      <c r="R601" s="436"/>
      <c r="S601" s="389"/>
    </row>
    <row r="602" s="330" customFormat="1" customHeight="1" spans="1:19">
      <c r="A602" s="210" t="s">
        <v>137</v>
      </c>
      <c r="B602" s="210" t="s">
        <v>314</v>
      </c>
      <c r="C602" s="211">
        <v>479</v>
      </c>
      <c r="D602" s="212">
        <v>1.57358073915</v>
      </c>
      <c r="E602" s="357" t="s">
        <v>714</v>
      </c>
      <c r="F602" s="357" t="s">
        <v>1075</v>
      </c>
      <c r="G602" s="357" t="s">
        <v>716</v>
      </c>
      <c r="H602" s="439" t="s">
        <v>1101</v>
      </c>
      <c r="I602" s="439" t="s">
        <v>28</v>
      </c>
      <c r="J602" s="439" t="s">
        <v>58</v>
      </c>
      <c r="K602" s="448"/>
      <c r="L602" s="440">
        <v>4662615.50396</v>
      </c>
      <c r="M602" s="440">
        <v>40421485.7585999</v>
      </c>
      <c r="N602" s="210" t="s">
        <v>147</v>
      </c>
      <c r="O602" s="373" t="s">
        <v>13420</v>
      </c>
      <c r="P602" s="420" t="s">
        <v>1189</v>
      </c>
      <c r="Q602" s="391">
        <f t="shared" si="9"/>
        <v>7.081113326175</v>
      </c>
      <c r="R602" s="436"/>
      <c r="S602" s="389"/>
    </row>
    <row r="603" s="330" customFormat="1" customHeight="1" spans="1:19">
      <c r="A603" s="210" t="s">
        <v>137</v>
      </c>
      <c r="B603" s="210" t="s">
        <v>314</v>
      </c>
      <c r="C603" s="211">
        <v>536</v>
      </c>
      <c r="D603" s="212">
        <v>5.78525802102</v>
      </c>
      <c r="E603" s="357" t="s">
        <v>714</v>
      </c>
      <c r="F603" s="357" t="s">
        <v>1075</v>
      </c>
      <c r="G603" s="357" t="s">
        <v>716</v>
      </c>
      <c r="H603" s="439" t="s">
        <v>1101</v>
      </c>
      <c r="I603" s="439" t="s">
        <v>28</v>
      </c>
      <c r="J603" s="439" t="s">
        <v>736</v>
      </c>
      <c r="K603" s="448"/>
      <c r="L603" s="440">
        <v>4662511.12213999</v>
      </c>
      <c r="M603" s="440">
        <v>40422200.7357999</v>
      </c>
      <c r="N603" s="210" t="s">
        <v>147</v>
      </c>
      <c r="O603" s="373" t="s">
        <v>13420</v>
      </c>
      <c r="P603" s="420" t="s">
        <v>1189</v>
      </c>
      <c r="Q603" s="391">
        <f t="shared" si="9"/>
        <v>26.03366109459</v>
      </c>
      <c r="R603" s="436"/>
      <c r="S603" s="389"/>
    </row>
    <row r="604" s="330" customFormat="1" customHeight="1" spans="1:19">
      <c r="A604" s="210" t="s">
        <v>137</v>
      </c>
      <c r="B604" s="210" t="s">
        <v>314</v>
      </c>
      <c r="C604" s="211">
        <v>151</v>
      </c>
      <c r="D604" s="212">
        <v>17.1127376148</v>
      </c>
      <c r="E604" s="357" t="s">
        <v>714</v>
      </c>
      <c r="F604" s="357" t="s">
        <v>1075</v>
      </c>
      <c r="G604" s="357" t="s">
        <v>716</v>
      </c>
      <c r="H604" s="439" t="s">
        <v>48</v>
      </c>
      <c r="I604" s="439" t="s">
        <v>28</v>
      </c>
      <c r="J604" s="439" t="s">
        <v>49</v>
      </c>
      <c r="K604" s="448"/>
      <c r="L604" s="440">
        <v>4663305.9581</v>
      </c>
      <c r="M604" s="440">
        <v>40422910.9536999</v>
      </c>
      <c r="N604" s="210" t="s">
        <v>147</v>
      </c>
      <c r="O604" s="373" t="s">
        <v>13420</v>
      </c>
      <c r="P604" s="420" t="s">
        <v>1189</v>
      </c>
      <c r="Q604" s="391">
        <f t="shared" si="9"/>
        <v>77.0073192666</v>
      </c>
      <c r="R604" s="436"/>
      <c r="S604" s="389"/>
    </row>
    <row r="605" s="330" customFormat="1" customHeight="1" spans="1:19">
      <c r="A605" s="210" t="s">
        <v>137</v>
      </c>
      <c r="B605" s="210" t="s">
        <v>314</v>
      </c>
      <c r="C605" s="211">
        <v>1417</v>
      </c>
      <c r="D605" s="212">
        <v>8.23476584548999</v>
      </c>
      <c r="E605" s="357" t="s">
        <v>714</v>
      </c>
      <c r="F605" s="357" t="s">
        <v>1075</v>
      </c>
      <c r="G605" s="357" t="s">
        <v>716</v>
      </c>
      <c r="H605" s="439" t="s">
        <v>367</v>
      </c>
      <c r="I605" s="439" t="s">
        <v>28</v>
      </c>
      <c r="J605" s="439" t="s">
        <v>310</v>
      </c>
      <c r="K605" s="448"/>
      <c r="L605" s="440">
        <v>4661107.92886</v>
      </c>
      <c r="M605" s="440">
        <v>40420705.8906</v>
      </c>
      <c r="N605" s="210" t="s">
        <v>147</v>
      </c>
      <c r="O605" s="373" t="s">
        <v>13420</v>
      </c>
      <c r="P605" s="420" t="s">
        <v>1189</v>
      </c>
      <c r="Q605" s="391">
        <f t="shared" si="9"/>
        <v>37.056446304705</v>
      </c>
      <c r="R605" s="436"/>
      <c r="S605" s="389"/>
    </row>
    <row r="606" s="330" customFormat="1" customHeight="1" spans="1:19">
      <c r="A606" s="210" t="s">
        <v>137</v>
      </c>
      <c r="B606" s="210" t="s">
        <v>314</v>
      </c>
      <c r="C606" s="211">
        <v>1406</v>
      </c>
      <c r="D606" s="212">
        <v>8.29260680434999</v>
      </c>
      <c r="E606" s="357" t="s">
        <v>714</v>
      </c>
      <c r="F606" s="357" t="s">
        <v>1075</v>
      </c>
      <c r="G606" s="357" t="s">
        <v>716</v>
      </c>
      <c r="H606" s="439" t="s">
        <v>367</v>
      </c>
      <c r="I606" s="439" t="s">
        <v>28</v>
      </c>
      <c r="J606" s="439" t="s">
        <v>327</v>
      </c>
      <c r="K606" s="448"/>
      <c r="L606" s="440">
        <v>4661114.55331999</v>
      </c>
      <c r="M606" s="440">
        <v>40427244.2828999</v>
      </c>
      <c r="N606" s="210" t="s">
        <v>147</v>
      </c>
      <c r="O606" s="373" t="s">
        <v>13420</v>
      </c>
      <c r="P606" s="420" t="s">
        <v>1189</v>
      </c>
      <c r="Q606" s="391">
        <f t="shared" si="9"/>
        <v>37.316730619575</v>
      </c>
      <c r="R606" s="436"/>
      <c r="S606" s="389"/>
    </row>
    <row r="607" s="330" customFormat="1" customHeight="1" spans="1:19">
      <c r="A607" s="210" t="s">
        <v>137</v>
      </c>
      <c r="B607" s="210" t="s">
        <v>314</v>
      </c>
      <c r="C607" s="211">
        <v>53</v>
      </c>
      <c r="D607" s="212">
        <v>13.1802411643</v>
      </c>
      <c r="E607" s="357" t="s">
        <v>714</v>
      </c>
      <c r="F607" s="357" t="s">
        <v>1075</v>
      </c>
      <c r="G607" s="357" t="s">
        <v>716</v>
      </c>
      <c r="H607" s="439" t="s">
        <v>1101</v>
      </c>
      <c r="I607" s="439" t="s">
        <v>28</v>
      </c>
      <c r="J607" s="439" t="s">
        <v>327</v>
      </c>
      <c r="K607" s="448"/>
      <c r="L607" s="440">
        <v>4663634.43592</v>
      </c>
      <c r="M607" s="440">
        <v>40425316.6881</v>
      </c>
      <c r="N607" s="210" t="s">
        <v>147</v>
      </c>
      <c r="O607" s="373" t="s">
        <v>13420</v>
      </c>
      <c r="P607" s="420" t="s">
        <v>1189</v>
      </c>
      <c r="Q607" s="391">
        <f t="shared" si="9"/>
        <v>59.31108523935</v>
      </c>
      <c r="R607" s="436"/>
      <c r="S607" s="389"/>
    </row>
    <row r="608" s="330" customFormat="1" customHeight="1" spans="1:19">
      <c r="A608" s="210" t="s">
        <v>137</v>
      </c>
      <c r="B608" s="210" t="s">
        <v>314</v>
      </c>
      <c r="C608" s="211">
        <v>260</v>
      </c>
      <c r="D608" s="212">
        <v>37.2177010584</v>
      </c>
      <c r="E608" s="357" t="s">
        <v>714</v>
      </c>
      <c r="F608" s="357" t="s">
        <v>1075</v>
      </c>
      <c r="G608" s="357" t="s">
        <v>716</v>
      </c>
      <c r="H608" s="439" t="s">
        <v>367</v>
      </c>
      <c r="I608" s="439" t="s">
        <v>28</v>
      </c>
      <c r="J608" s="439" t="s">
        <v>310</v>
      </c>
      <c r="K608" s="448"/>
      <c r="L608" s="440">
        <v>4663121.04303999</v>
      </c>
      <c r="M608" s="440">
        <v>40423512.5359999</v>
      </c>
      <c r="N608" s="210" t="s">
        <v>147</v>
      </c>
      <c r="O608" s="373" t="s">
        <v>13420</v>
      </c>
      <c r="P608" s="420" t="s">
        <v>1189</v>
      </c>
      <c r="Q608" s="391">
        <f t="shared" si="9"/>
        <v>167.4796547628</v>
      </c>
      <c r="R608" s="436"/>
      <c r="S608" s="389"/>
    </row>
    <row r="609" s="330" customFormat="1" customHeight="1" spans="1:19">
      <c r="A609" s="210" t="s">
        <v>137</v>
      </c>
      <c r="B609" s="210" t="s">
        <v>314</v>
      </c>
      <c r="C609" s="211">
        <v>1729</v>
      </c>
      <c r="D609" s="212">
        <v>8.25709667884</v>
      </c>
      <c r="E609" s="357" t="s">
        <v>714</v>
      </c>
      <c r="F609" s="357" t="s">
        <v>1075</v>
      </c>
      <c r="G609" s="357" t="s">
        <v>716</v>
      </c>
      <c r="H609" s="439" t="s">
        <v>1101</v>
      </c>
      <c r="I609" s="439" t="s">
        <v>28</v>
      </c>
      <c r="J609" s="439" t="s">
        <v>310</v>
      </c>
      <c r="K609" s="448"/>
      <c r="L609" s="440">
        <v>4660547.07101999</v>
      </c>
      <c r="M609" s="440">
        <v>40421378.6555</v>
      </c>
      <c r="N609" s="210" t="s">
        <v>147</v>
      </c>
      <c r="O609" s="373" t="s">
        <v>13420</v>
      </c>
      <c r="P609" s="420" t="s">
        <v>1189</v>
      </c>
      <c r="Q609" s="391">
        <f t="shared" si="9"/>
        <v>37.15693505478</v>
      </c>
      <c r="R609" s="436"/>
      <c r="S609" s="389"/>
    </row>
    <row r="610" s="330" customFormat="1" customHeight="1" spans="1:19">
      <c r="A610" s="210" t="s">
        <v>137</v>
      </c>
      <c r="B610" s="210" t="s">
        <v>314</v>
      </c>
      <c r="C610" s="211">
        <v>30</v>
      </c>
      <c r="D610" s="212">
        <v>168.959172682999</v>
      </c>
      <c r="E610" s="357" t="s">
        <v>714</v>
      </c>
      <c r="F610" s="357" t="s">
        <v>1075</v>
      </c>
      <c r="G610" s="357" t="s">
        <v>716</v>
      </c>
      <c r="H610" s="439" t="s">
        <v>367</v>
      </c>
      <c r="I610" s="439" t="s">
        <v>28</v>
      </c>
      <c r="J610" s="439" t="s">
        <v>327</v>
      </c>
      <c r="K610" s="448"/>
      <c r="L610" s="440">
        <v>4663827.81329</v>
      </c>
      <c r="M610" s="440">
        <v>40425517.041</v>
      </c>
      <c r="N610" s="210" t="s">
        <v>147</v>
      </c>
      <c r="O610" s="373" t="s">
        <v>13420</v>
      </c>
      <c r="P610" s="420" t="s">
        <v>1189</v>
      </c>
      <c r="Q610" s="391">
        <f t="shared" si="9"/>
        <v>760.316277073495</v>
      </c>
      <c r="R610" s="436"/>
      <c r="S610" s="389"/>
    </row>
    <row r="611" s="330" customFormat="1" customHeight="1" spans="1:19">
      <c r="A611" s="210" t="s">
        <v>137</v>
      </c>
      <c r="B611" s="210" t="s">
        <v>314</v>
      </c>
      <c r="C611" s="211">
        <v>1275</v>
      </c>
      <c r="D611" s="212">
        <v>50.2922890895</v>
      </c>
      <c r="E611" s="357" t="s">
        <v>714</v>
      </c>
      <c r="F611" s="357" t="s">
        <v>1075</v>
      </c>
      <c r="G611" s="357" t="s">
        <v>716</v>
      </c>
      <c r="H611" s="439" t="s">
        <v>367</v>
      </c>
      <c r="I611" s="439" t="s">
        <v>28</v>
      </c>
      <c r="J611" s="439" t="s">
        <v>310</v>
      </c>
      <c r="K611" s="448"/>
      <c r="L611" s="440">
        <v>4661380.07287999</v>
      </c>
      <c r="M611" s="440">
        <v>40422166.398</v>
      </c>
      <c r="N611" s="210" t="s">
        <v>147</v>
      </c>
      <c r="O611" s="373" t="s">
        <v>13420</v>
      </c>
      <c r="P611" s="420" t="s">
        <v>1189</v>
      </c>
      <c r="Q611" s="391">
        <f t="shared" si="9"/>
        <v>226.31530090275</v>
      </c>
      <c r="R611" s="436"/>
      <c r="S611" s="389"/>
    </row>
    <row r="612" s="330" customFormat="1" customHeight="1" spans="1:19">
      <c r="A612" s="210" t="s">
        <v>137</v>
      </c>
      <c r="B612" s="210" t="s">
        <v>314</v>
      </c>
      <c r="C612" s="211">
        <v>325</v>
      </c>
      <c r="D612" s="212">
        <v>6.17614104003</v>
      </c>
      <c r="E612" s="357" t="s">
        <v>714</v>
      </c>
      <c r="F612" s="357" t="s">
        <v>1075</v>
      </c>
      <c r="G612" s="357" t="s">
        <v>716</v>
      </c>
      <c r="H612" s="439" t="s">
        <v>1101</v>
      </c>
      <c r="I612" s="439" t="s">
        <v>28</v>
      </c>
      <c r="J612" s="439" t="s">
        <v>327</v>
      </c>
      <c r="K612" s="448"/>
      <c r="L612" s="440">
        <v>4662955.19916999</v>
      </c>
      <c r="M612" s="440">
        <v>40422017.1106999</v>
      </c>
      <c r="N612" s="210" t="s">
        <v>147</v>
      </c>
      <c r="O612" s="373" t="s">
        <v>13420</v>
      </c>
      <c r="P612" s="420" t="s">
        <v>1189</v>
      </c>
      <c r="Q612" s="391">
        <f t="shared" si="9"/>
        <v>27.792634680135</v>
      </c>
      <c r="R612" s="436"/>
      <c r="S612" s="389"/>
    </row>
    <row r="613" s="330" customFormat="1" customHeight="1" spans="1:19">
      <c r="A613" s="210" t="s">
        <v>137</v>
      </c>
      <c r="B613" s="210" t="s">
        <v>314</v>
      </c>
      <c r="C613" s="211">
        <v>1092</v>
      </c>
      <c r="D613" s="212">
        <v>19.5138276735</v>
      </c>
      <c r="E613" s="357" t="s">
        <v>714</v>
      </c>
      <c r="F613" s="357" t="s">
        <v>1075</v>
      </c>
      <c r="G613" s="357" t="s">
        <v>716</v>
      </c>
      <c r="H613" s="439" t="s">
        <v>1101</v>
      </c>
      <c r="I613" s="439" t="s">
        <v>28</v>
      </c>
      <c r="J613" s="439" t="s">
        <v>310</v>
      </c>
      <c r="K613" s="448"/>
      <c r="L613" s="440">
        <v>4661653.44658</v>
      </c>
      <c r="M613" s="440">
        <v>40420717.0833</v>
      </c>
      <c r="N613" s="210" t="s">
        <v>147</v>
      </c>
      <c r="O613" s="373" t="s">
        <v>13420</v>
      </c>
      <c r="P613" s="420" t="s">
        <v>1189</v>
      </c>
      <c r="Q613" s="391">
        <f t="shared" si="9"/>
        <v>87.81222453075</v>
      </c>
      <c r="R613" s="436"/>
      <c r="S613" s="389"/>
    </row>
    <row r="614" s="330" customFormat="1" customHeight="1" spans="1:19">
      <c r="A614" s="210" t="s">
        <v>137</v>
      </c>
      <c r="B614" s="210" t="s">
        <v>314</v>
      </c>
      <c r="C614" s="211">
        <v>1373</v>
      </c>
      <c r="D614" s="212">
        <v>47.5542025610999</v>
      </c>
      <c r="E614" s="357" t="s">
        <v>714</v>
      </c>
      <c r="F614" s="357" t="s">
        <v>1075</v>
      </c>
      <c r="G614" s="357" t="s">
        <v>716</v>
      </c>
      <c r="H614" s="439" t="s">
        <v>367</v>
      </c>
      <c r="I614" s="439" t="s">
        <v>28</v>
      </c>
      <c r="J614" s="439" t="s">
        <v>327</v>
      </c>
      <c r="K614" s="448"/>
      <c r="L614" s="440">
        <v>4661124.27565</v>
      </c>
      <c r="M614" s="440">
        <v>40422216.2874</v>
      </c>
      <c r="N614" s="210" t="s">
        <v>147</v>
      </c>
      <c r="O614" s="373" t="s">
        <v>13420</v>
      </c>
      <c r="P614" s="420" t="s">
        <v>1189</v>
      </c>
      <c r="Q614" s="391">
        <f t="shared" si="9"/>
        <v>213.99391152495</v>
      </c>
      <c r="R614" s="436"/>
      <c r="S614" s="389"/>
    </row>
    <row r="615" s="330" customFormat="1" customHeight="1" spans="1:19">
      <c r="A615" s="210" t="s">
        <v>137</v>
      </c>
      <c r="B615" s="210" t="s">
        <v>314</v>
      </c>
      <c r="C615" s="211">
        <v>613</v>
      </c>
      <c r="D615" s="212">
        <v>34.5434863802</v>
      </c>
      <c r="E615" s="357" t="s">
        <v>714</v>
      </c>
      <c r="F615" s="357" t="s">
        <v>1075</v>
      </c>
      <c r="G615" s="357" t="s">
        <v>716</v>
      </c>
      <c r="H615" s="439" t="s">
        <v>48</v>
      </c>
      <c r="I615" s="439" t="s">
        <v>28</v>
      </c>
      <c r="J615" s="439" t="s">
        <v>736</v>
      </c>
      <c r="K615" s="448"/>
      <c r="L615" s="440">
        <v>4662394.50645</v>
      </c>
      <c r="M615" s="440">
        <v>40422273.8517</v>
      </c>
      <c r="N615" s="210" t="s">
        <v>147</v>
      </c>
      <c r="O615" s="373" t="s">
        <v>13420</v>
      </c>
      <c r="P615" s="420" t="s">
        <v>1189</v>
      </c>
      <c r="Q615" s="391">
        <f t="shared" si="9"/>
        <v>155.4456887109</v>
      </c>
      <c r="R615" s="436"/>
      <c r="S615" s="389"/>
    </row>
    <row r="616" s="330" customFormat="1" customHeight="1" spans="1:19">
      <c r="A616" s="210" t="s">
        <v>137</v>
      </c>
      <c r="B616" s="210" t="s">
        <v>314</v>
      </c>
      <c r="C616" s="211">
        <v>1215</v>
      </c>
      <c r="D616" s="212">
        <v>79.0082021799999</v>
      </c>
      <c r="E616" s="357" t="s">
        <v>714</v>
      </c>
      <c r="F616" s="357" t="s">
        <v>1075</v>
      </c>
      <c r="G616" s="357" t="s">
        <v>716</v>
      </c>
      <c r="H616" s="439" t="s">
        <v>367</v>
      </c>
      <c r="I616" s="439" t="s">
        <v>28</v>
      </c>
      <c r="J616" s="439" t="s">
        <v>327</v>
      </c>
      <c r="K616" s="448"/>
      <c r="L616" s="440">
        <v>4661472.95339</v>
      </c>
      <c r="M616" s="440">
        <v>40421656.8959</v>
      </c>
      <c r="N616" s="210" t="s">
        <v>147</v>
      </c>
      <c r="O616" s="373" t="s">
        <v>13420</v>
      </c>
      <c r="P616" s="420" t="s">
        <v>1189</v>
      </c>
      <c r="Q616" s="391">
        <f t="shared" si="9"/>
        <v>355.53690981</v>
      </c>
      <c r="R616" s="436"/>
      <c r="S616" s="389"/>
    </row>
    <row r="617" s="330" customFormat="1" customHeight="1" spans="1:19">
      <c r="A617" s="210" t="s">
        <v>137</v>
      </c>
      <c r="B617" s="210" t="s">
        <v>314</v>
      </c>
      <c r="C617" s="211">
        <v>1220</v>
      </c>
      <c r="D617" s="212">
        <v>6.05336036421</v>
      </c>
      <c r="E617" s="357" t="s">
        <v>714</v>
      </c>
      <c r="F617" s="357" t="s">
        <v>1075</v>
      </c>
      <c r="G617" s="357" t="s">
        <v>716</v>
      </c>
      <c r="H617" s="439" t="s">
        <v>367</v>
      </c>
      <c r="I617" s="439" t="s">
        <v>28</v>
      </c>
      <c r="J617" s="439" t="s">
        <v>327</v>
      </c>
      <c r="K617" s="448"/>
      <c r="L617" s="440">
        <v>4661464.39145999</v>
      </c>
      <c r="M617" s="440">
        <v>40422697.2844</v>
      </c>
      <c r="N617" s="210" t="s">
        <v>147</v>
      </c>
      <c r="O617" s="373" t="s">
        <v>13420</v>
      </c>
      <c r="P617" s="420" t="s">
        <v>1189</v>
      </c>
      <c r="Q617" s="391">
        <f t="shared" si="9"/>
        <v>27.240121638945</v>
      </c>
      <c r="R617" s="436"/>
      <c r="S617" s="389"/>
    </row>
    <row r="618" s="330" customFormat="1" customHeight="1" spans="1:19">
      <c r="A618" s="210" t="s">
        <v>137</v>
      </c>
      <c r="B618" s="210" t="s">
        <v>314</v>
      </c>
      <c r="C618" s="211">
        <v>418</v>
      </c>
      <c r="D618" s="212">
        <v>19.0725333976</v>
      </c>
      <c r="E618" s="357" t="s">
        <v>714</v>
      </c>
      <c r="F618" s="357" t="s">
        <v>1075</v>
      </c>
      <c r="G618" s="357" t="s">
        <v>716</v>
      </c>
      <c r="H618" s="439" t="s">
        <v>367</v>
      </c>
      <c r="I618" s="439" t="s">
        <v>28</v>
      </c>
      <c r="J618" s="439" t="s">
        <v>310</v>
      </c>
      <c r="K618" s="448"/>
      <c r="L618" s="440">
        <v>4662754.67628</v>
      </c>
      <c r="M618" s="440">
        <v>40422257.6867</v>
      </c>
      <c r="N618" s="210" t="s">
        <v>147</v>
      </c>
      <c r="O618" s="373" t="s">
        <v>13420</v>
      </c>
      <c r="P618" s="420" t="s">
        <v>1189</v>
      </c>
      <c r="Q618" s="391">
        <f t="shared" si="9"/>
        <v>85.8264002892</v>
      </c>
      <c r="R618" s="436"/>
      <c r="S618" s="389"/>
    </row>
    <row r="619" s="330" customFormat="1" customHeight="1" spans="1:19">
      <c r="A619" s="210" t="s">
        <v>137</v>
      </c>
      <c r="B619" s="210" t="s">
        <v>314</v>
      </c>
      <c r="C619" s="211">
        <v>212</v>
      </c>
      <c r="D619" s="212">
        <v>8.69457834189</v>
      </c>
      <c r="E619" s="357" t="s">
        <v>714</v>
      </c>
      <c r="F619" s="357" t="s">
        <v>1075</v>
      </c>
      <c r="G619" s="357" t="s">
        <v>716</v>
      </c>
      <c r="H619" s="439" t="s">
        <v>367</v>
      </c>
      <c r="I619" s="439" t="s">
        <v>28</v>
      </c>
      <c r="J619" s="439" t="s">
        <v>327</v>
      </c>
      <c r="K619" s="448"/>
      <c r="L619" s="440">
        <v>4663188.94658999</v>
      </c>
      <c r="M619" s="440">
        <v>40423556.0464</v>
      </c>
      <c r="N619" s="210" t="s">
        <v>147</v>
      </c>
      <c r="O619" s="373" t="s">
        <v>13420</v>
      </c>
      <c r="P619" s="420" t="s">
        <v>1189</v>
      </c>
      <c r="Q619" s="391">
        <f t="shared" si="9"/>
        <v>39.125602538505</v>
      </c>
      <c r="R619" s="436"/>
      <c r="S619" s="389"/>
    </row>
    <row r="620" s="330" customFormat="1" customHeight="1" spans="1:19">
      <c r="A620" s="210" t="s">
        <v>137</v>
      </c>
      <c r="B620" s="210" t="s">
        <v>314</v>
      </c>
      <c r="C620" s="211">
        <v>314</v>
      </c>
      <c r="D620" s="212">
        <v>21.0057838789</v>
      </c>
      <c r="E620" s="357" t="s">
        <v>714</v>
      </c>
      <c r="F620" s="357" t="s">
        <v>1075</v>
      </c>
      <c r="G620" s="357" t="s">
        <v>716</v>
      </c>
      <c r="H620" s="439" t="s">
        <v>367</v>
      </c>
      <c r="I620" s="439" t="s">
        <v>28</v>
      </c>
      <c r="J620" s="439" t="s">
        <v>327</v>
      </c>
      <c r="K620" s="448"/>
      <c r="L620" s="440">
        <v>4662971.4127</v>
      </c>
      <c r="M620" s="440">
        <v>40422823.2537999</v>
      </c>
      <c r="N620" s="210" t="s">
        <v>147</v>
      </c>
      <c r="O620" s="373" t="s">
        <v>13420</v>
      </c>
      <c r="P620" s="420" t="s">
        <v>1189</v>
      </c>
      <c r="Q620" s="391">
        <f t="shared" si="9"/>
        <v>94.52602745505</v>
      </c>
      <c r="R620" s="436"/>
      <c r="S620" s="389"/>
    </row>
    <row r="621" s="330" customFormat="1" customHeight="1" spans="1:19">
      <c r="A621" s="210" t="s">
        <v>137</v>
      </c>
      <c r="B621" s="210" t="s">
        <v>314</v>
      </c>
      <c r="C621" s="211">
        <v>544</v>
      </c>
      <c r="D621" s="212">
        <v>21.8582345404</v>
      </c>
      <c r="E621" s="357" t="s">
        <v>714</v>
      </c>
      <c r="F621" s="357" t="s">
        <v>1075</v>
      </c>
      <c r="G621" s="357" t="s">
        <v>716</v>
      </c>
      <c r="H621" s="439" t="s">
        <v>367</v>
      </c>
      <c r="I621" s="439" t="s">
        <v>28</v>
      </c>
      <c r="J621" s="439" t="s">
        <v>327</v>
      </c>
      <c r="K621" s="448"/>
      <c r="L621" s="440">
        <v>4662491.3623</v>
      </c>
      <c r="M621" s="440">
        <v>40421281.9415</v>
      </c>
      <c r="N621" s="210" t="s">
        <v>147</v>
      </c>
      <c r="O621" s="373" t="s">
        <v>13420</v>
      </c>
      <c r="P621" s="420" t="s">
        <v>1189</v>
      </c>
      <c r="Q621" s="391">
        <f t="shared" si="9"/>
        <v>98.3620554318</v>
      </c>
      <c r="R621" s="436"/>
      <c r="S621" s="389"/>
    </row>
    <row r="622" s="330" customFormat="1" customHeight="1" spans="1:19">
      <c r="A622" s="210" t="s">
        <v>137</v>
      </c>
      <c r="B622" s="210" t="s">
        <v>314</v>
      </c>
      <c r="C622" s="211">
        <v>704</v>
      </c>
      <c r="D622" s="212">
        <v>42.5676697541</v>
      </c>
      <c r="E622" s="357" t="s">
        <v>714</v>
      </c>
      <c r="F622" s="357" t="s">
        <v>1075</v>
      </c>
      <c r="G622" s="357" t="s">
        <v>716</v>
      </c>
      <c r="H622" s="439" t="s">
        <v>367</v>
      </c>
      <c r="I622" s="439" t="s">
        <v>28</v>
      </c>
      <c r="J622" s="439" t="s">
        <v>327</v>
      </c>
      <c r="K622" s="448"/>
      <c r="L622" s="440">
        <v>4662248.48366</v>
      </c>
      <c r="M622" s="440">
        <v>40421416.3742</v>
      </c>
      <c r="N622" s="210" t="s">
        <v>147</v>
      </c>
      <c r="O622" s="373" t="s">
        <v>13420</v>
      </c>
      <c r="P622" s="420" t="s">
        <v>1189</v>
      </c>
      <c r="Q622" s="391">
        <f t="shared" si="9"/>
        <v>191.55451389345</v>
      </c>
      <c r="R622" s="436"/>
      <c r="S622" s="389"/>
    </row>
    <row r="623" s="330" customFormat="1" customHeight="1" spans="1:19">
      <c r="A623" s="210" t="s">
        <v>137</v>
      </c>
      <c r="B623" s="210" t="s">
        <v>314</v>
      </c>
      <c r="C623" s="211">
        <v>318</v>
      </c>
      <c r="D623" s="212">
        <v>0.752597758056</v>
      </c>
      <c r="E623" s="357" t="s">
        <v>714</v>
      </c>
      <c r="F623" s="357" t="s">
        <v>1075</v>
      </c>
      <c r="G623" s="357" t="s">
        <v>716</v>
      </c>
      <c r="H623" s="439" t="s">
        <v>367</v>
      </c>
      <c r="I623" s="439" t="s">
        <v>28</v>
      </c>
      <c r="J623" s="439" t="s">
        <v>327</v>
      </c>
      <c r="K623" s="448"/>
      <c r="L623" s="440">
        <v>4662973.50568</v>
      </c>
      <c r="M623" s="440">
        <v>40421963.8046</v>
      </c>
      <c r="N623" s="210" t="s">
        <v>147</v>
      </c>
      <c r="O623" s="373" t="s">
        <v>13420</v>
      </c>
      <c r="P623" s="420" t="s">
        <v>1189</v>
      </c>
      <c r="Q623" s="391">
        <f t="shared" si="9"/>
        <v>3.386689911252</v>
      </c>
      <c r="R623" s="436"/>
      <c r="S623" s="389"/>
    </row>
    <row r="624" s="330" customFormat="1" customHeight="1" spans="1:19">
      <c r="A624" s="210" t="s">
        <v>137</v>
      </c>
      <c r="B624" s="210" t="s">
        <v>314</v>
      </c>
      <c r="C624" s="211">
        <v>599</v>
      </c>
      <c r="D624" s="212">
        <v>33.9147878456</v>
      </c>
      <c r="E624" s="357" t="s">
        <v>714</v>
      </c>
      <c r="F624" s="357" t="s">
        <v>1075</v>
      </c>
      <c r="G624" s="357" t="s">
        <v>716</v>
      </c>
      <c r="H624" s="439" t="s">
        <v>367</v>
      </c>
      <c r="I624" s="439" t="s">
        <v>28</v>
      </c>
      <c r="J624" s="439" t="s">
        <v>327</v>
      </c>
      <c r="K624" s="448"/>
      <c r="L624" s="440">
        <v>4662437.52548</v>
      </c>
      <c r="M624" s="440">
        <v>40423067.4963999</v>
      </c>
      <c r="N624" s="210" t="s">
        <v>147</v>
      </c>
      <c r="O624" s="373" t="s">
        <v>13420</v>
      </c>
      <c r="P624" s="420" t="s">
        <v>1189</v>
      </c>
      <c r="Q624" s="391">
        <f t="shared" si="9"/>
        <v>152.6165453052</v>
      </c>
      <c r="R624" s="436"/>
      <c r="S624" s="389"/>
    </row>
    <row r="625" s="330" customFormat="1" customHeight="1" spans="1:19">
      <c r="A625" s="210" t="s">
        <v>137</v>
      </c>
      <c r="B625" s="210" t="s">
        <v>314</v>
      </c>
      <c r="C625" s="211">
        <v>371</v>
      </c>
      <c r="D625" s="212">
        <v>46.0726046699999</v>
      </c>
      <c r="E625" s="357" t="s">
        <v>714</v>
      </c>
      <c r="F625" s="357" t="s">
        <v>1075</v>
      </c>
      <c r="G625" s="357" t="s">
        <v>716</v>
      </c>
      <c r="H625" s="439" t="s">
        <v>367</v>
      </c>
      <c r="I625" s="439" t="s">
        <v>28</v>
      </c>
      <c r="J625" s="439" t="s">
        <v>327</v>
      </c>
      <c r="K625" s="448"/>
      <c r="L625" s="440">
        <v>4662852.87891</v>
      </c>
      <c r="M625" s="440">
        <v>40420834.141</v>
      </c>
      <c r="N625" s="210" t="s">
        <v>147</v>
      </c>
      <c r="O625" s="373" t="s">
        <v>13420</v>
      </c>
      <c r="P625" s="420" t="s">
        <v>1189</v>
      </c>
      <c r="Q625" s="391">
        <f t="shared" si="9"/>
        <v>207.326721015</v>
      </c>
      <c r="R625" s="436"/>
      <c r="S625" s="389"/>
    </row>
    <row r="626" s="330" customFormat="1" customHeight="1" spans="1:19">
      <c r="A626" s="210" t="s">
        <v>137</v>
      </c>
      <c r="B626" s="210" t="s">
        <v>314</v>
      </c>
      <c r="C626" s="211">
        <v>52</v>
      </c>
      <c r="D626" s="212">
        <v>66.2457094051</v>
      </c>
      <c r="E626" s="357" t="s">
        <v>714</v>
      </c>
      <c r="F626" s="357" t="s">
        <v>1075</v>
      </c>
      <c r="G626" s="357" t="s">
        <v>716</v>
      </c>
      <c r="H626" s="439" t="s">
        <v>367</v>
      </c>
      <c r="I626" s="439" t="s">
        <v>28</v>
      </c>
      <c r="J626" s="439" t="s">
        <v>327</v>
      </c>
      <c r="K626" s="448"/>
      <c r="L626" s="440">
        <v>4663662.01327</v>
      </c>
      <c r="M626" s="440">
        <v>40424847.3241</v>
      </c>
      <c r="N626" s="210" t="s">
        <v>147</v>
      </c>
      <c r="O626" s="373" t="s">
        <v>13420</v>
      </c>
      <c r="P626" s="420" t="s">
        <v>1189</v>
      </c>
      <c r="Q626" s="391">
        <f t="shared" si="9"/>
        <v>298.10569232295</v>
      </c>
      <c r="R626" s="436"/>
      <c r="S626" s="389"/>
    </row>
    <row r="627" s="330" customFormat="1" customHeight="1" spans="1:19">
      <c r="A627" s="210" t="s">
        <v>137</v>
      </c>
      <c r="B627" s="210" t="s">
        <v>314</v>
      </c>
      <c r="C627" s="211">
        <v>1135</v>
      </c>
      <c r="D627" s="212">
        <v>100.080141635</v>
      </c>
      <c r="E627" s="357" t="s">
        <v>714</v>
      </c>
      <c r="F627" s="357" t="s">
        <v>1075</v>
      </c>
      <c r="G627" s="357" t="s">
        <v>716</v>
      </c>
      <c r="H627" s="439" t="s">
        <v>367</v>
      </c>
      <c r="I627" s="439" t="s">
        <v>28</v>
      </c>
      <c r="J627" s="439" t="s">
        <v>327</v>
      </c>
      <c r="K627" s="448"/>
      <c r="L627" s="440">
        <v>4661506.11784</v>
      </c>
      <c r="M627" s="440">
        <v>40420978.6449</v>
      </c>
      <c r="N627" s="210" t="s">
        <v>147</v>
      </c>
      <c r="O627" s="373" t="s">
        <v>13420</v>
      </c>
      <c r="P627" s="420" t="s">
        <v>1189</v>
      </c>
      <c r="Q627" s="391">
        <f t="shared" si="9"/>
        <v>450.3606373575</v>
      </c>
      <c r="R627" s="436"/>
      <c r="S627" s="389"/>
    </row>
    <row r="628" s="330" customFormat="1" customHeight="1" spans="1:19">
      <c r="A628" s="210" t="s">
        <v>137</v>
      </c>
      <c r="B628" s="210" t="s">
        <v>314</v>
      </c>
      <c r="C628" s="211">
        <v>264</v>
      </c>
      <c r="D628" s="212">
        <v>46.4580619962</v>
      </c>
      <c r="E628" s="357" t="s">
        <v>714</v>
      </c>
      <c r="F628" s="357" t="s">
        <v>1075</v>
      </c>
      <c r="G628" s="357" t="s">
        <v>716</v>
      </c>
      <c r="H628" s="439" t="s">
        <v>367</v>
      </c>
      <c r="I628" s="439" t="s">
        <v>28</v>
      </c>
      <c r="J628" s="439" t="s">
        <v>327</v>
      </c>
      <c r="K628" s="448"/>
      <c r="L628" s="440">
        <v>4663086.34198</v>
      </c>
      <c r="M628" s="440">
        <v>40422061.0892999</v>
      </c>
      <c r="N628" s="210" t="s">
        <v>147</v>
      </c>
      <c r="O628" s="373" t="s">
        <v>13420</v>
      </c>
      <c r="P628" s="420" t="s">
        <v>1189</v>
      </c>
      <c r="Q628" s="391">
        <f t="shared" si="9"/>
        <v>209.0612789829</v>
      </c>
      <c r="R628" s="436"/>
      <c r="S628" s="389"/>
    </row>
    <row r="629" s="330" customFormat="1" customHeight="1" spans="1:19">
      <c r="A629" s="210" t="s">
        <v>137</v>
      </c>
      <c r="B629" s="210" t="s">
        <v>314</v>
      </c>
      <c r="C629" s="211">
        <v>604</v>
      </c>
      <c r="D629" s="212">
        <v>3.70367311975</v>
      </c>
      <c r="E629" s="357" t="s">
        <v>714</v>
      </c>
      <c r="F629" s="357" t="s">
        <v>1075</v>
      </c>
      <c r="G629" s="357" t="s">
        <v>716</v>
      </c>
      <c r="H629" s="439" t="s">
        <v>1101</v>
      </c>
      <c r="I629" s="439" t="s">
        <v>28</v>
      </c>
      <c r="J629" s="439" t="s">
        <v>327</v>
      </c>
      <c r="K629" s="448"/>
      <c r="L629" s="440">
        <v>4662410.35371</v>
      </c>
      <c r="M629" s="440">
        <v>40421265.6291</v>
      </c>
      <c r="N629" s="210" t="s">
        <v>147</v>
      </c>
      <c r="O629" s="373" t="s">
        <v>13420</v>
      </c>
      <c r="P629" s="420" t="s">
        <v>1189</v>
      </c>
      <c r="Q629" s="391">
        <f t="shared" si="9"/>
        <v>16.666529038875</v>
      </c>
      <c r="R629" s="436"/>
      <c r="S629" s="389"/>
    </row>
    <row r="630" s="330" customFormat="1" customHeight="1" spans="1:19">
      <c r="A630" s="210" t="s">
        <v>137</v>
      </c>
      <c r="B630" s="210" t="s">
        <v>314</v>
      </c>
      <c r="C630" s="211">
        <v>357</v>
      </c>
      <c r="D630" s="212">
        <v>10.548330795</v>
      </c>
      <c r="E630" s="357" t="s">
        <v>714</v>
      </c>
      <c r="F630" s="357" t="s">
        <v>1075</v>
      </c>
      <c r="G630" s="357" t="s">
        <v>716</v>
      </c>
      <c r="H630" s="439" t="s">
        <v>367</v>
      </c>
      <c r="I630" s="439" t="s">
        <v>28</v>
      </c>
      <c r="J630" s="439" t="s">
        <v>310</v>
      </c>
      <c r="K630" s="448"/>
      <c r="L630" s="440">
        <v>4662895.19457</v>
      </c>
      <c r="M630" s="440">
        <v>40422199.8913</v>
      </c>
      <c r="N630" s="210" t="s">
        <v>147</v>
      </c>
      <c r="O630" s="373" t="s">
        <v>13420</v>
      </c>
      <c r="P630" s="420" t="s">
        <v>1189</v>
      </c>
      <c r="Q630" s="391">
        <f t="shared" si="9"/>
        <v>47.4674885775</v>
      </c>
      <c r="R630" s="436"/>
      <c r="S630" s="389"/>
    </row>
    <row r="631" s="330" customFormat="1" customHeight="1" spans="1:19">
      <c r="A631" s="210" t="s">
        <v>137</v>
      </c>
      <c r="B631" s="210" t="s">
        <v>314</v>
      </c>
      <c r="C631" s="211">
        <v>344</v>
      </c>
      <c r="D631" s="212">
        <v>37.6942441778</v>
      </c>
      <c r="E631" s="357" t="s">
        <v>714</v>
      </c>
      <c r="F631" s="357" t="s">
        <v>1075</v>
      </c>
      <c r="G631" s="357" t="s">
        <v>716</v>
      </c>
      <c r="H631" s="439" t="s">
        <v>367</v>
      </c>
      <c r="I631" s="439" t="s">
        <v>28</v>
      </c>
      <c r="J631" s="439" t="s">
        <v>327</v>
      </c>
      <c r="K631" s="448"/>
      <c r="L631" s="440">
        <v>4662897.06147999</v>
      </c>
      <c r="M631" s="440">
        <v>40422085.2476999</v>
      </c>
      <c r="N631" s="210" t="s">
        <v>147</v>
      </c>
      <c r="O631" s="373" t="s">
        <v>13420</v>
      </c>
      <c r="P631" s="420" t="s">
        <v>1189</v>
      </c>
      <c r="Q631" s="391">
        <f t="shared" si="9"/>
        <v>169.6240988001</v>
      </c>
      <c r="R631" s="436"/>
      <c r="S631" s="389"/>
    </row>
    <row r="632" s="330" customFormat="1" customHeight="1" spans="1:19">
      <c r="A632" s="210" t="s">
        <v>137</v>
      </c>
      <c r="B632" s="210" t="s">
        <v>314</v>
      </c>
      <c r="C632" s="211">
        <v>12</v>
      </c>
      <c r="D632" s="212">
        <v>7.28529937537</v>
      </c>
      <c r="E632" s="357" t="s">
        <v>714</v>
      </c>
      <c r="F632" s="357" t="s">
        <v>1075</v>
      </c>
      <c r="G632" s="357" t="s">
        <v>716</v>
      </c>
      <c r="H632" s="439" t="s">
        <v>1101</v>
      </c>
      <c r="I632" s="439" t="s">
        <v>28</v>
      </c>
      <c r="J632" s="439" t="s">
        <v>327</v>
      </c>
      <c r="K632" s="448"/>
      <c r="L632" s="440">
        <v>4664219.03828</v>
      </c>
      <c r="M632" s="440">
        <v>40424524.0336</v>
      </c>
      <c r="N632" s="210" t="s">
        <v>147</v>
      </c>
      <c r="O632" s="373" t="s">
        <v>13420</v>
      </c>
      <c r="P632" s="420" t="s">
        <v>1189</v>
      </c>
      <c r="Q632" s="391">
        <f t="shared" si="9"/>
        <v>32.783847189165</v>
      </c>
      <c r="R632" s="436"/>
      <c r="S632" s="389"/>
    </row>
    <row r="633" s="330" customFormat="1" customHeight="1" spans="1:19">
      <c r="A633" s="210" t="s">
        <v>137</v>
      </c>
      <c r="B633" s="210" t="s">
        <v>314</v>
      </c>
      <c r="C633" s="211">
        <v>244</v>
      </c>
      <c r="D633" s="212">
        <v>5.4835542087</v>
      </c>
      <c r="E633" s="357" t="s">
        <v>714</v>
      </c>
      <c r="F633" s="357" t="s">
        <v>1075</v>
      </c>
      <c r="G633" s="357" t="s">
        <v>716</v>
      </c>
      <c r="H633" s="439" t="s">
        <v>48</v>
      </c>
      <c r="I633" s="439" t="s">
        <v>28</v>
      </c>
      <c r="J633" s="439" t="s">
        <v>49</v>
      </c>
      <c r="K633" s="448"/>
      <c r="L633" s="440">
        <v>4663138.63865999</v>
      </c>
      <c r="M633" s="440">
        <v>40422709.597</v>
      </c>
      <c r="N633" s="210" t="s">
        <v>147</v>
      </c>
      <c r="O633" s="373" t="s">
        <v>13420</v>
      </c>
      <c r="P633" s="420" t="s">
        <v>1189</v>
      </c>
      <c r="Q633" s="391">
        <f t="shared" si="9"/>
        <v>24.67599393915</v>
      </c>
      <c r="R633" s="436"/>
      <c r="S633" s="389"/>
    </row>
    <row r="634" s="330" customFormat="1" customHeight="1" spans="1:19">
      <c r="A634" s="210" t="s">
        <v>137</v>
      </c>
      <c r="B634" s="210" t="s">
        <v>314</v>
      </c>
      <c r="C634" s="211">
        <v>1067</v>
      </c>
      <c r="D634" s="212">
        <v>76.3660020222</v>
      </c>
      <c r="E634" s="357" t="s">
        <v>714</v>
      </c>
      <c r="F634" s="357" t="s">
        <v>1075</v>
      </c>
      <c r="G634" s="357" t="s">
        <v>716</v>
      </c>
      <c r="H634" s="439" t="s">
        <v>367</v>
      </c>
      <c r="I634" s="439" t="s">
        <v>28</v>
      </c>
      <c r="J634" s="439" t="s">
        <v>310</v>
      </c>
      <c r="K634" s="448"/>
      <c r="L634" s="440">
        <v>4661625.59432999</v>
      </c>
      <c r="M634" s="440">
        <v>40421587.8370999</v>
      </c>
      <c r="N634" s="210" t="s">
        <v>147</v>
      </c>
      <c r="O634" s="373" t="s">
        <v>13420</v>
      </c>
      <c r="P634" s="420" t="s">
        <v>1189</v>
      </c>
      <c r="Q634" s="391">
        <f t="shared" si="9"/>
        <v>343.6470090999</v>
      </c>
      <c r="R634" s="436"/>
      <c r="S634" s="389"/>
    </row>
    <row r="635" s="330" customFormat="1" customHeight="1" spans="1:19">
      <c r="A635" s="210" t="s">
        <v>137</v>
      </c>
      <c r="B635" s="210" t="s">
        <v>314</v>
      </c>
      <c r="C635" s="211">
        <v>1535</v>
      </c>
      <c r="D635" s="212">
        <v>4.52209660702</v>
      </c>
      <c r="E635" s="357" t="s">
        <v>714</v>
      </c>
      <c r="F635" s="357" t="s">
        <v>1075</v>
      </c>
      <c r="G635" s="357" t="s">
        <v>716</v>
      </c>
      <c r="H635" s="439" t="s">
        <v>1101</v>
      </c>
      <c r="I635" s="439" t="s">
        <v>28</v>
      </c>
      <c r="J635" s="439" t="s">
        <v>327</v>
      </c>
      <c r="K635" s="448"/>
      <c r="L635" s="440">
        <v>4660900.56931999</v>
      </c>
      <c r="M635" s="440">
        <v>40421288.7845999</v>
      </c>
      <c r="N635" s="210" t="s">
        <v>147</v>
      </c>
      <c r="O635" s="373" t="s">
        <v>13420</v>
      </c>
      <c r="P635" s="420" t="s">
        <v>1189</v>
      </c>
      <c r="Q635" s="391">
        <f t="shared" si="9"/>
        <v>20.34943473159</v>
      </c>
      <c r="R635" s="436"/>
      <c r="S635" s="389"/>
    </row>
    <row r="636" s="330" customFormat="1" customHeight="1" spans="1:19">
      <c r="A636" s="210" t="s">
        <v>137</v>
      </c>
      <c r="B636" s="210" t="s">
        <v>314</v>
      </c>
      <c r="C636" s="211">
        <v>1963</v>
      </c>
      <c r="D636" s="212">
        <v>27.617938931</v>
      </c>
      <c r="E636" s="357" t="s">
        <v>714</v>
      </c>
      <c r="F636" s="357" t="s">
        <v>1075</v>
      </c>
      <c r="G636" s="357" t="s">
        <v>716</v>
      </c>
      <c r="H636" s="439" t="s">
        <v>1101</v>
      </c>
      <c r="I636" s="439" t="s">
        <v>28</v>
      </c>
      <c r="J636" s="439" t="s">
        <v>327</v>
      </c>
      <c r="K636" s="448"/>
      <c r="L636" s="440">
        <v>4659825.97960999</v>
      </c>
      <c r="M636" s="440">
        <v>40427326.0667999</v>
      </c>
      <c r="N636" s="210" t="s">
        <v>147</v>
      </c>
      <c r="O636" s="373" t="s">
        <v>13420</v>
      </c>
      <c r="P636" s="420" t="s">
        <v>1189</v>
      </c>
      <c r="Q636" s="391">
        <f t="shared" si="9"/>
        <v>124.2807251895</v>
      </c>
      <c r="R636" s="436"/>
      <c r="S636" s="389"/>
    </row>
    <row r="637" s="330" customFormat="1" customHeight="1" spans="1:19">
      <c r="A637" s="210" t="s">
        <v>137</v>
      </c>
      <c r="B637" s="210" t="s">
        <v>314</v>
      </c>
      <c r="C637" s="211">
        <v>348</v>
      </c>
      <c r="D637" s="212">
        <v>32.0655076302999</v>
      </c>
      <c r="E637" s="357" t="s">
        <v>714</v>
      </c>
      <c r="F637" s="357" t="s">
        <v>1075</v>
      </c>
      <c r="G637" s="357" t="s">
        <v>716</v>
      </c>
      <c r="H637" s="439" t="s">
        <v>367</v>
      </c>
      <c r="I637" s="439" t="s">
        <v>28</v>
      </c>
      <c r="J637" s="439" t="s">
        <v>327</v>
      </c>
      <c r="K637" s="448"/>
      <c r="L637" s="440">
        <v>4662849.86481999</v>
      </c>
      <c r="M637" s="440">
        <v>40422385.2095</v>
      </c>
      <c r="N637" s="210" t="s">
        <v>147</v>
      </c>
      <c r="O637" s="373" t="s">
        <v>13420</v>
      </c>
      <c r="P637" s="420" t="s">
        <v>1189</v>
      </c>
      <c r="Q637" s="391">
        <f t="shared" si="9"/>
        <v>144.29478433635</v>
      </c>
      <c r="R637" s="436"/>
      <c r="S637" s="389"/>
    </row>
    <row r="638" s="330" customFormat="1" customHeight="1" spans="1:19">
      <c r="A638" s="210" t="s">
        <v>137</v>
      </c>
      <c r="B638" s="210" t="s">
        <v>314</v>
      </c>
      <c r="C638" s="211">
        <v>1917</v>
      </c>
      <c r="D638" s="212">
        <v>6.83620277253</v>
      </c>
      <c r="E638" s="357" t="s">
        <v>714</v>
      </c>
      <c r="F638" s="357" t="s">
        <v>1075</v>
      </c>
      <c r="G638" s="357" t="s">
        <v>716</v>
      </c>
      <c r="H638" s="439" t="s">
        <v>1101</v>
      </c>
      <c r="I638" s="439" t="s">
        <v>28</v>
      </c>
      <c r="J638" s="439" t="s">
        <v>310</v>
      </c>
      <c r="K638" s="448"/>
      <c r="L638" s="440">
        <v>4660133.06642999</v>
      </c>
      <c r="M638" s="440">
        <v>40421244.2827999</v>
      </c>
      <c r="N638" s="210" t="s">
        <v>147</v>
      </c>
      <c r="O638" s="373" t="s">
        <v>13420</v>
      </c>
      <c r="P638" s="420" t="s">
        <v>1189</v>
      </c>
      <c r="Q638" s="391">
        <f t="shared" si="9"/>
        <v>30.762912476385</v>
      </c>
      <c r="R638" s="436"/>
      <c r="S638" s="389"/>
    </row>
    <row r="639" s="330" customFormat="1" customHeight="1" spans="1:19">
      <c r="A639" s="210" t="s">
        <v>137</v>
      </c>
      <c r="B639" s="210" t="s">
        <v>314</v>
      </c>
      <c r="C639" s="211">
        <v>5</v>
      </c>
      <c r="D639" s="212">
        <v>43.3456703693</v>
      </c>
      <c r="E639" s="357" t="s">
        <v>714</v>
      </c>
      <c r="F639" s="357" t="s">
        <v>1075</v>
      </c>
      <c r="G639" s="357" t="s">
        <v>716</v>
      </c>
      <c r="H639" s="439" t="s">
        <v>367</v>
      </c>
      <c r="I639" s="439" t="s">
        <v>28</v>
      </c>
      <c r="J639" s="439" t="s">
        <v>327</v>
      </c>
      <c r="K639" s="448"/>
      <c r="L639" s="440">
        <v>4664325.73959</v>
      </c>
      <c r="M639" s="440">
        <v>40425725.1658999</v>
      </c>
      <c r="N639" s="210" t="s">
        <v>147</v>
      </c>
      <c r="O639" s="373" t="s">
        <v>13420</v>
      </c>
      <c r="P639" s="420" t="s">
        <v>1189</v>
      </c>
      <c r="Q639" s="391">
        <f t="shared" si="9"/>
        <v>195.05551666185</v>
      </c>
      <c r="R639" s="436"/>
      <c r="S639" s="389"/>
    </row>
    <row r="640" s="330" customFormat="1" customHeight="1" spans="1:19">
      <c r="A640" s="210" t="s">
        <v>137</v>
      </c>
      <c r="B640" s="210" t="s">
        <v>314</v>
      </c>
      <c r="C640" s="211">
        <v>427</v>
      </c>
      <c r="D640" s="212">
        <v>26.0529023727999</v>
      </c>
      <c r="E640" s="357" t="s">
        <v>714</v>
      </c>
      <c r="F640" s="357" t="s">
        <v>1075</v>
      </c>
      <c r="G640" s="357" t="s">
        <v>716</v>
      </c>
      <c r="H640" s="439" t="s">
        <v>1101</v>
      </c>
      <c r="I640" s="439" t="s">
        <v>28</v>
      </c>
      <c r="J640" s="439" t="s">
        <v>58</v>
      </c>
      <c r="K640" s="448"/>
      <c r="L640" s="440">
        <v>4662725.46631999</v>
      </c>
      <c r="M640" s="440">
        <v>40421441.3712999</v>
      </c>
      <c r="N640" s="210" t="s">
        <v>147</v>
      </c>
      <c r="O640" s="373" t="s">
        <v>13420</v>
      </c>
      <c r="P640" s="420" t="s">
        <v>1189</v>
      </c>
      <c r="Q640" s="391">
        <f t="shared" si="9"/>
        <v>117.2380606776</v>
      </c>
      <c r="R640" s="436"/>
      <c r="S640" s="389"/>
    </row>
    <row r="641" s="330" customFormat="1" customHeight="1" spans="1:19">
      <c r="A641" s="210" t="s">
        <v>137</v>
      </c>
      <c r="B641" s="210" t="s">
        <v>314</v>
      </c>
      <c r="C641" s="211">
        <v>441</v>
      </c>
      <c r="D641" s="212">
        <v>1.89954629769</v>
      </c>
      <c r="E641" s="357" t="s">
        <v>714</v>
      </c>
      <c r="F641" s="357" t="s">
        <v>1075</v>
      </c>
      <c r="G641" s="357" t="s">
        <v>716</v>
      </c>
      <c r="H641" s="439" t="s">
        <v>48</v>
      </c>
      <c r="I641" s="439" t="s">
        <v>28</v>
      </c>
      <c r="J641" s="439" t="s">
        <v>49</v>
      </c>
      <c r="K641" s="448"/>
      <c r="L641" s="440">
        <v>4662696.84575</v>
      </c>
      <c r="M641" s="440">
        <v>40422456.5028</v>
      </c>
      <c r="N641" s="210" t="s">
        <v>147</v>
      </c>
      <c r="O641" s="373" t="s">
        <v>13420</v>
      </c>
      <c r="P641" s="420" t="s">
        <v>1189</v>
      </c>
      <c r="Q641" s="391">
        <f t="shared" si="9"/>
        <v>8.547958339605</v>
      </c>
      <c r="R641" s="436"/>
      <c r="S641" s="389"/>
    </row>
    <row r="642" s="330" customFormat="1" customHeight="1" spans="1:19">
      <c r="A642" s="210" t="s">
        <v>137</v>
      </c>
      <c r="B642" s="210" t="s">
        <v>314</v>
      </c>
      <c r="C642" s="211">
        <v>1959</v>
      </c>
      <c r="D642" s="212">
        <v>9.08224747555</v>
      </c>
      <c r="E642" s="357" t="s">
        <v>714</v>
      </c>
      <c r="F642" s="357" t="s">
        <v>1075</v>
      </c>
      <c r="G642" s="357" t="s">
        <v>716</v>
      </c>
      <c r="H642" s="439" t="s">
        <v>1101</v>
      </c>
      <c r="I642" s="439" t="s">
        <v>28</v>
      </c>
      <c r="J642" s="439" t="s">
        <v>327</v>
      </c>
      <c r="K642" s="448"/>
      <c r="L642" s="440">
        <v>4659870.38121999</v>
      </c>
      <c r="M642" s="440">
        <v>40427084.8360999</v>
      </c>
      <c r="N642" s="210" t="s">
        <v>147</v>
      </c>
      <c r="O642" s="373" t="s">
        <v>268</v>
      </c>
      <c r="P642" s="420" t="s">
        <v>269</v>
      </c>
      <c r="Q642" s="391">
        <f t="shared" si="9"/>
        <v>40.870113639975</v>
      </c>
      <c r="R642" s="436"/>
      <c r="S642" s="389"/>
    </row>
    <row r="643" s="330" customFormat="1" customHeight="1" spans="1:19">
      <c r="A643" s="210" t="s">
        <v>137</v>
      </c>
      <c r="B643" s="210" t="s">
        <v>314</v>
      </c>
      <c r="C643" s="211">
        <v>1552</v>
      </c>
      <c r="D643" s="212">
        <v>8.34283916446</v>
      </c>
      <c r="E643" s="357" t="s">
        <v>714</v>
      </c>
      <c r="F643" s="357" t="s">
        <v>1075</v>
      </c>
      <c r="G643" s="357" t="s">
        <v>716</v>
      </c>
      <c r="H643" s="439" t="s">
        <v>48</v>
      </c>
      <c r="I643" s="439" t="s">
        <v>28</v>
      </c>
      <c r="J643" s="439" t="s">
        <v>58</v>
      </c>
      <c r="K643" s="448"/>
      <c r="L643" s="440">
        <v>4660892.16574999</v>
      </c>
      <c r="M643" s="440">
        <v>40421949.4570999</v>
      </c>
      <c r="N643" s="210" t="s">
        <v>147</v>
      </c>
      <c r="O643" s="373" t="s">
        <v>13420</v>
      </c>
      <c r="P643" s="420" t="s">
        <v>1189</v>
      </c>
      <c r="Q643" s="391">
        <f t="shared" si="9"/>
        <v>37.54277624007</v>
      </c>
      <c r="R643" s="436"/>
      <c r="S643" s="389"/>
    </row>
    <row r="644" s="330" customFormat="1" customHeight="1" spans="1:19">
      <c r="A644" s="210" t="s">
        <v>137</v>
      </c>
      <c r="B644" s="210" t="s">
        <v>314</v>
      </c>
      <c r="C644" s="211">
        <v>501</v>
      </c>
      <c r="D644" s="212">
        <v>16.9451674449</v>
      </c>
      <c r="E644" s="357" t="s">
        <v>714</v>
      </c>
      <c r="F644" s="357" t="s">
        <v>1075</v>
      </c>
      <c r="G644" s="357" t="s">
        <v>716</v>
      </c>
      <c r="H644" s="439" t="s">
        <v>48</v>
      </c>
      <c r="I644" s="439" t="s">
        <v>28</v>
      </c>
      <c r="J644" s="439" t="s">
        <v>736</v>
      </c>
      <c r="K644" s="448"/>
      <c r="L644" s="440">
        <v>4662569.75841</v>
      </c>
      <c r="M644" s="440">
        <v>40422230.2483</v>
      </c>
      <c r="N644" s="210" t="s">
        <v>147</v>
      </c>
      <c r="O644" s="373" t="s">
        <v>13420</v>
      </c>
      <c r="P644" s="420" t="s">
        <v>1189</v>
      </c>
      <c r="Q644" s="391">
        <f t="shared" si="9"/>
        <v>76.25325350205</v>
      </c>
      <c r="R644" s="436"/>
      <c r="S644" s="389"/>
    </row>
    <row r="645" s="330" customFormat="1" customHeight="1" spans="1:19">
      <c r="A645" s="210" t="s">
        <v>137</v>
      </c>
      <c r="B645" s="210" t="s">
        <v>314</v>
      </c>
      <c r="C645" s="211">
        <v>23</v>
      </c>
      <c r="D645" s="212">
        <v>15.470292871</v>
      </c>
      <c r="E645" s="357" t="s">
        <v>714</v>
      </c>
      <c r="F645" s="357" t="s">
        <v>1075</v>
      </c>
      <c r="G645" s="357" t="s">
        <v>716</v>
      </c>
      <c r="H645" s="439" t="s">
        <v>367</v>
      </c>
      <c r="I645" s="439" t="s">
        <v>28</v>
      </c>
      <c r="J645" s="439" t="s">
        <v>310</v>
      </c>
      <c r="K645" s="448"/>
      <c r="L645" s="440">
        <v>4663980.9746</v>
      </c>
      <c r="M645" s="440">
        <v>40423962.2506999</v>
      </c>
      <c r="N645" s="210" t="s">
        <v>147</v>
      </c>
      <c r="O645" s="373" t="s">
        <v>13420</v>
      </c>
      <c r="P645" s="420" t="s">
        <v>1189</v>
      </c>
      <c r="Q645" s="391">
        <f t="shared" si="9"/>
        <v>69.6163179195</v>
      </c>
      <c r="R645" s="436"/>
      <c r="S645" s="389"/>
    </row>
    <row r="646" s="330" customFormat="1" customHeight="1" spans="1:19">
      <c r="A646" s="210" t="s">
        <v>137</v>
      </c>
      <c r="B646" s="210" t="s">
        <v>314</v>
      </c>
      <c r="C646" s="211">
        <v>1323</v>
      </c>
      <c r="D646" s="212">
        <v>141.27989124</v>
      </c>
      <c r="E646" s="357" t="s">
        <v>714</v>
      </c>
      <c r="F646" s="357" t="s">
        <v>1075</v>
      </c>
      <c r="G646" s="357" t="s">
        <v>716</v>
      </c>
      <c r="H646" s="439" t="s">
        <v>367</v>
      </c>
      <c r="I646" s="439" t="s">
        <v>28</v>
      </c>
      <c r="J646" s="439" t="s">
        <v>327</v>
      </c>
      <c r="K646" s="448"/>
      <c r="L646" s="440">
        <v>4661322.53399</v>
      </c>
      <c r="M646" s="440">
        <v>40422065.1856999</v>
      </c>
      <c r="N646" s="210" t="s">
        <v>147</v>
      </c>
      <c r="O646" s="373" t="s">
        <v>268</v>
      </c>
      <c r="P646" s="420" t="s">
        <v>269</v>
      </c>
      <c r="Q646" s="391">
        <f t="shared" si="9"/>
        <v>635.75951058</v>
      </c>
      <c r="R646" s="436"/>
      <c r="S646" s="389"/>
    </row>
    <row r="647" s="330" customFormat="1" customHeight="1" spans="1:19">
      <c r="A647" s="210" t="s">
        <v>137</v>
      </c>
      <c r="B647" s="210" t="s">
        <v>314</v>
      </c>
      <c r="C647" s="211">
        <v>1327</v>
      </c>
      <c r="D647" s="212">
        <v>36.8600155557</v>
      </c>
      <c r="E647" s="357" t="s">
        <v>714</v>
      </c>
      <c r="F647" s="357" t="s">
        <v>1075</v>
      </c>
      <c r="G647" s="357" t="s">
        <v>716</v>
      </c>
      <c r="H647" s="439" t="s">
        <v>367</v>
      </c>
      <c r="I647" s="439" t="s">
        <v>28</v>
      </c>
      <c r="J647" s="439" t="s">
        <v>310</v>
      </c>
      <c r="K647" s="448"/>
      <c r="L647" s="440">
        <v>4661263.71643</v>
      </c>
      <c r="M647" s="440">
        <v>40421778.5006999</v>
      </c>
      <c r="N647" s="210" t="s">
        <v>147</v>
      </c>
      <c r="O647" s="373" t="s">
        <v>268</v>
      </c>
      <c r="P647" s="420" t="s">
        <v>269</v>
      </c>
      <c r="Q647" s="391">
        <f t="shared" si="9"/>
        <v>165.87007000065</v>
      </c>
      <c r="R647" s="436"/>
      <c r="S647" s="389"/>
    </row>
    <row r="648" s="330" customFormat="1" customHeight="1" spans="1:19">
      <c r="A648" s="210" t="s">
        <v>137</v>
      </c>
      <c r="B648" s="210" t="s">
        <v>314</v>
      </c>
      <c r="C648" s="211">
        <v>322</v>
      </c>
      <c r="D648" s="212">
        <v>1.02410879461</v>
      </c>
      <c r="E648" s="357" t="s">
        <v>714</v>
      </c>
      <c r="F648" s="357" t="s">
        <v>1075</v>
      </c>
      <c r="G648" s="357" t="s">
        <v>716</v>
      </c>
      <c r="H648" s="439" t="s">
        <v>367</v>
      </c>
      <c r="I648" s="439" t="s">
        <v>28</v>
      </c>
      <c r="J648" s="439" t="s">
        <v>327</v>
      </c>
      <c r="K648" s="448"/>
      <c r="L648" s="440">
        <v>4662959.67248999</v>
      </c>
      <c r="M648" s="440">
        <v>40421929.1589</v>
      </c>
      <c r="N648" s="210" t="s">
        <v>147</v>
      </c>
      <c r="O648" s="373" t="s">
        <v>268</v>
      </c>
      <c r="P648" s="420" t="s">
        <v>269</v>
      </c>
      <c r="Q648" s="391">
        <f t="shared" si="9"/>
        <v>4.608489575745</v>
      </c>
      <c r="R648" s="436"/>
      <c r="S648" s="389"/>
    </row>
    <row r="649" s="330" customFormat="1" customHeight="1" spans="1:19">
      <c r="A649" s="210" t="s">
        <v>137</v>
      </c>
      <c r="B649" s="210" t="s">
        <v>314</v>
      </c>
      <c r="C649" s="211">
        <v>1449</v>
      </c>
      <c r="D649" s="212">
        <v>8.1461802089</v>
      </c>
      <c r="E649" s="357" t="s">
        <v>714</v>
      </c>
      <c r="F649" s="357" t="s">
        <v>1075</v>
      </c>
      <c r="G649" s="357" t="s">
        <v>716</v>
      </c>
      <c r="H649" s="439" t="s">
        <v>367</v>
      </c>
      <c r="I649" s="439" t="s">
        <v>28</v>
      </c>
      <c r="J649" s="439" t="s">
        <v>327</v>
      </c>
      <c r="K649" s="448"/>
      <c r="L649" s="440">
        <v>4661072.74278999</v>
      </c>
      <c r="M649" s="440">
        <v>40421394.2645</v>
      </c>
      <c r="N649" s="210" t="s">
        <v>147</v>
      </c>
      <c r="O649" s="373" t="s">
        <v>268</v>
      </c>
      <c r="P649" s="420" t="s">
        <v>269</v>
      </c>
      <c r="Q649" s="391">
        <f t="shared" si="9"/>
        <v>36.65781094005</v>
      </c>
      <c r="R649" s="436"/>
      <c r="S649" s="389"/>
    </row>
    <row r="650" s="330" customFormat="1" customHeight="1" spans="1:19">
      <c r="A650" s="210" t="s">
        <v>137</v>
      </c>
      <c r="B650" s="210" t="s">
        <v>314</v>
      </c>
      <c r="C650" s="211">
        <v>1546</v>
      </c>
      <c r="D650" s="212">
        <v>4.15944398826</v>
      </c>
      <c r="E650" s="357" t="s">
        <v>714</v>
      </c>
      <c r="F650" s="357" t="s">
        <v>1075</v>
      </c>
      <c r="G650" s="357" t="s">
        <v>716</v>
      </c>
      <c r="H650" s="439" t="s">
        <v>1101</v>
      </c>
      <c r="I650" s="439" t="s">
        <v>28</v>
      </c>
      <c r="J650" s="439" t="s">
        <v>310</v>
      </c>
      <c r="K650" s="448"/>
      <c r="L650" s="440">
        <v>4660890.40051999</v>
      </c>
      <c r="M650" s="440">
        <v>40427410.4298999</v>
      </c>
      <c r="N650" s="210" t="s">
        <v>147</v>
      </c>
      <c r="O650" s="373" t="s">
        <v>268</v>
      </c>
      <c r="P650" s="420" t="s">
        <v>269</v>
      </c>
      <c r="Q650" s="391">
        <f t="shared" si="9"/>
        <v>18.71749794717</v>
      </c>
      <c r="R650" s="436"/>
      <c r="S650" s="389"/>
    </row>
    <row r="651" s="330" customFormat="1" customHeight="1" spans="1:19">
      <c r="A651" s="210" t="s">
        <v>137</v>
      </c>
      <c r="B651" s="210" t="s">
        <v>314</v>
      </c>
      <c r="C651" s="211">
        <v>419</v>
      </c>
      <c r="D651" s="212">
        <v>3.65089446394</v>
      </c>
      <c r="E651" s="357" t="s">
        <v>714</v>
      </c>
      <c r="F651" s="357" t="s">
        <v>1075</v>
      </c>
      <c r="G651" s="357" t="s">
        <v>716</v>
      </c>
      <c r="H651" s="439" t="s">
        <v>1101</v>
      </c>
      <c r="I651" s="439" t="s">
        <v>28</v>
      </c>
      <c r="J651" s="439" t="s">
        <v>310</v>
      </c>
      <c r="K651" s="448"/>
      <c r="L651" s="440">
        <v>4662744.71891</v>
      </c>
      <c r="M651" s="440">
        <v>40422268.1581</v>
      </c>
      <c r="N651" s="210" t="s">
        <v>147</v>
      </c>
      <c r="O651" s="373" t="s">
        <v>268</v>
      </c>
      <c r="P651" s="420" t="s">
        <v>269</v>
      </c>
      <c r="Q651" s="391">
        <f t="shared" si="9"/>
        <v>16.42902508773</v>
      </c>
      <c r="R651" s="436"/>
      <c r="S651" s="389"/>
    </row>
    <row r="652" s="330" customFormat="1" customHeight="1" spans="1:19">
      <c r="A652" s="210" t="s">
        <v>137</v>
      </c>
      <c r="B652" s="210" t="s">
        <v>314</v>
      </c>
      <c r="C652" s="211">
        <v>417</v>
      </c>
      <c r="D652" s="212">
        <v>121.919770341</v>
      </c>
      <c r="E652" s="357" t="s">
        <v>714</v>
      </c>
      <c r="F652" s="357" t="s">
        <v>1075</v>
      </c>
      <c r="G652" s="357" t="s">
        <v>716</v>
      </c>
      <c r="H652" s="439" t="s">
        <v>367</v>
      </c>
      <c r="I652" s="439" t="s">
        <v>28</v>
      </c>
      <c r="J652" s="439" t="s">
        <v>327</v>
      </c>
      <c r="K652" s="448"/>
      <c r="L652" s="440">
        <v>4662753.88351999</v>
      </c>
      <c r="M652" s="440">
        <v>40423660.2219</v>
      </c>
      <c r="N652" s="210" t="s">
        <v>147</v>
      </c>
      <c r="O652" s="373" t="s">
        <v>268</v>
      </c>
      <c r="P652" s="420" t="s">
        <v>269</v>
      </c>
      <c r="Q652" s="391">
        <f t="shared" si="9"/>
        <v>548.6389665345</v>
      </c>
      <c r="R652" s="436"/>
      <c r="S652" s="389"/>
    </row>
    <row r="653" s="330" customFormat="1" customHeight="1" spans="1:19">
      <c r="A653" s="210" t="s">
        <v>137</v>
      </c>
      <c r="B653" s="210" t="s">
        <v>314</v>
      </c>
      <c r="C653" s="211">
        <v>1104</v>
      </c>
      <c r="D653" s="212">
        <v>33.2456782296999</v>
      </c>
      <c r="E653" s="357" t="s">
        <v>714</v>
      </c>
      <c r="F653" s="357" t="s">
        <v>1075</v>
      </c>
      <c r="G653" s="357" t="s">
        <v>716</v>
      </c>
      <c r="H653" s="439" t="s">
        <v>367</v>
      </c>
      <c r="I653" s="439" t="s">
        <v>28</v>
      </c>
      <c r="J653" s="439" t="s">
        <v>310</v>
      </c>
      <c r="K653" s="448"/>
      <c r="L653" s="440">
        <v>4661608.30759999</v>
      </c>
      <c r="M653" s="440">
        <v>40420780.9777</v>
      </c>
      <c r="N653" s="210" t="s">
        <v>147</v>
      </c>
      <c r="O653" s="373" t="s">
        <v>268</v>
      </c>
      <c r="P653" s="420" t="s">
        <v>269</v>
      </c>
      <c r="Q653" s="391">
        <f t="shared" ref="Q653:Q716" si="10">D653*4.5</f>
        <v>149.60555203365</v>
      </c>
      <c r="R653" s="436"/>
      <c r="S653" s="389"/>
    </row>
    <row r="654" s="330" customFormat="1" customHeight="1" spans="1:19">
      <c r="A654" s="210" t="s">
        <v>137</v>
      </c>
      <c r="B654" s="210" t="s">
        <v>314</v>
      </c>
      <c r="C654" s="211">
        <v>1137</v>
      </c>
      <c r="D654" s="212">
        <v>56.8224116556</v>
      </c>
      <c r="E654" s="357" t="s">
        <v>714</v>
      </c>
      <c r="F654" s="357" t="s">
        <v>1075</v>
      </c>
      <c r="G654" s="357" t="s">
        <v>716</v>
      </c>
      <c r="H654" s="439" t="s">
        <v>367</v>
      </c>
      <c r="I654" s="439" t="s">
        <v>28</v>
      </c>
      <c r="J654" s="439" t="s">
        <v>327</v>
      </c>
      <c r="K654" s="448"/>
      <c r="L654" s="440">
        <v>4661535.69912999</v>
      </c>
      <c r="M654" s="440">
        <v>40422216.2946</v>
      </c>
      <c r="N654" s="210" t="s">
        <v>147</v>
      </c>
      <c r="O654" s="373" t="s">
        <v>268</v>
      </c>
      <c r="P654" s="420" t="s">
        <v>269</v>
      </c>
      <c r="Q654" s="391">
        <f t="shared" si="10"/>
        <v>255.7008524502</v>
      </c>
      <c r="R654" s="436"/>
      <c r="S654" s="389"/>
    </row>
    <row r="655" s="330" customFormat="1" customHeight="1" spans="1:19">
      <c r="A655" s="210" t="s">
        <v>137</v>
      </c>
      <c r="B655" s="210" t="s">
        <v>314</v>
      </c>
      <c r="C655" s="211">
        <v>1592</v>
      </c>
      <c r="D655" s="212">
        <v>73.1838863163</v>
      </c>
      <c r="E655" s="357" t="s">
        <v>714</v>
      </c>
      <c r="F655" s="357" t="s">
        <v>1075</v>
      </c>
      <c r="G655" s="357" t="s">
        <v>716</v>
      </c>
      <c r="H655" s="439" t="s">
        <v>367</v>
      </c>
      <c r="I655" s="439" t="s">
        <v>28</v>
      </c>
      <c r="J655" s="439" t="s">
        <v>310</v>
      </c>
      <c r="K655" s="448"/>
      <c r="L655" s="440">
        <v>4660841.42028999</v>
      </c>
      <c r="M655" s="440">
        <v>40427529.1965999</v>
      </c>
      <c r="N655" s="210" t="s">
        <v>147</v>
      </c>
      <c r="O655" s="373" t="s">
        <v>268</v>
      </c>
      <c r="P655" s="420" t="s">
        <v>269</v>
      </c>
      <c r="Q655" s="391">
        <f t="shared" si="10"/>
        <v>329.32748842335</v>
      </c>
      <c r="R655" s="436"/>
      <c r="S655" s="389"/>
    </row>
    <row r="656" s="330" customFormat="1" customHeight="1" spans="1:19">
      <c r="A656" s="210" t="s">
        <v>137</v>
      </c>
      <c r="B656" s="210" t="s">
        <v>314</v>
      </c>
      <c r="C656" s="211">
        <v>26</v>
      </c>
      <c r="D656" s="212">
        <v>23.4303356688</v>
      </c>
      <c r="E656" s="357" t="s">
        <v>714</v>
      </c>
      <c r="F656" s="357" t="s">
        <v>1075</v>
      </c>
      <c r="G656" s="357" t="s">
        <v>716</v>
      </c>
      <c r="H656" s="439" t="s">
        <v>48</v>
      </c>
      <c r="I656" s="439" t="s">
        <v>28</v>
      </c>
      <c r="J656" s="439" t="s">
        <v>29</v>
      </c>
      <c r="K656" s="448"/>
      <c r="L656" s="440">
        <v>4663869.638</v>
      </c>
      <c r="M656" s="440">
        <v>40424263.8016</v>
      </c>
      <c r="N656" s="210" t="s">
        <v>147</v>
      </c>
      <c r="O656" s="373" t="s">
        <v>268</v>
      </c>
      <c r="P656" s="420" t="s">
        <v>269</v>
      </c>
      <c r="Q656" s="391">
        <f t="shared" si="10"/>
        <v>105.4365105096</v>
      </c>
      <c r="R656" s="436"/>
      <c r="S656" s="389"/>
    </row>
    <row r="657" s="330" customFormat="1" customHeight="1" spans="1:19">
      <c r="A657" s="210" t="s">
        <v>137</v>
      </c>
      <c r="B657" s="210" t="s">
        <v>314</v>
      </c>
      <c r="C657" s="211">
        <v>21</v>
      </c>
      <c r="D657" s="212">
        <v>143.589992274</v>
      </c>
      <c r="E657" s="357" t="s">
        <v>714</v>
      </c>
      <c r="F657" s="357" t="s">
        <v>1075</v>
      </c>
      <c r="G657" s="357" t="s">
        <v>716</v>
      </c>
      <c r="H657" s="439" t="s">
        <v>367</v>
      </c>
      <c r="I657" s="439" t="s">
        <v>28</v>
      </c>
      <c r="J657" s="439" t="s">
        <v>327</v>
      </c>
      <c r="K657" s="448"/>
      <c r="L657" s="440">
        <v>4664029.35893999</v>
      </c>
      <c r="M657" s="440">
        <v>40425788.2025</v>
      </c>
      <c r="N657" s="210" t="s">
        <v>147</v>
      </c>
      <c r="O657" s="373" t="s">
        <v>268</v>
      </c>
      <c r="P657" s="420" t="s">
        <v>269</v>
      </c>
      <c r="Q657" s="391">
        <f t="shared" si="10"/>
        <v>646.154965233</v>
      </c>
      <c r="R657" s="436"/>
      <c r="S657" s="389"/>
    </row>
    <row r="658" s="330" customFormat="1" customHeight="1" spans="1:19">
      <c r="A658" s="210" t="s">
        <v>137</v>
      </c>
      <c r="B658" s="210" t="s">
        <v>314</v>
      </c>
      <c r="C658" s="211">
        <v>1468</v>
      </c>
      <c r="D658" s="212">
        <v>1.21087571721</v>
      </c>
      <c r="E658" s="357" t="s">
        <v>714</v>
      </c>
      <c r="F658" s="357" t="s">
        <v>1075</v>
      </c>
      <c r="G658" s="357" t="s">
        <v>716</v>
      </c>
      <c r="H658" s="439" t="s">
        <v>1101</v>
      </c>
      <c r="I658" s="439" t="s">
        <v>28</v>
      </c>
      <c r="J658" s="439" t="s">
        <v>555</v>
      </c>
      <c r="K658" s="448"/>
      <c r="L658" s="440">
        <v>4661015.49256</v>
      </c>
      <c r="M658" s="440">
        <v>40421356.6767</v>
      </c>
      <c r="N658" s="210" t="s">
        <v>147</v>
      </c>
      <c r="O658" s="373" t="s">
        <v>13420</v>
      </c>
      <c r="P658" s="420" t="s">
        <v>1189</v>
      </c>
      <c r="Q658" s="391">
        <f t="shared" si="10"/>
        <v>5.448940727445</v>
      </c>
      <c r="R658" s="436"/>
      <c r="S658" s="389"/>
    </row>
    <row r="659" s="330" customFormat="1" customHeight="1" spans="1:19">
      <c r="A659" s="210" t="s">
        <v>137</v>
      </c>
      <c r="B659" s="210" t="s">
        <v>314</v>
      </c>
      <c r="C659" s="211">
        <v>82</v>
      </c>
      <c r="D659" s="212">
        <v>149.328144576999</v>
      </c>
      <c r="E659" s="357" t="s">
        <v>714</v>
      </c>
      <c r="F659" s="357" t="s">
        <v>1075</v>
      </c>
      <c r="G659" s="357" t="s">
        <v>716</v>
      </c>
      <c r="H659" s="439" t="s">
        <v>367</v>
      </c>
      <c r="I659" s="439" t="s">
        <v>28</v>
      </c>
      <c r="J659" s="439" t="s">
        <v>327</v>
      </c>
      <c r="K659" s="448"/>
      <c r="L659" s="440">
        <v>4663511.08361999</v>
      </c>
      <c r="M659" s="440">
        <v>40425038.8478</v>
      </c>
      <c r="N659" s="210" t="s">
        <v>147</v>
      </c>
      <c r="O659" s="373" t="s">
        <v>268</v>
      </c>
      <c r="P659" s="420" t="s">
        <v>269</v>
      </c>
      <c r="Q659" s="391">
        <f t="shared" si="10"/>
        <v>671.976650596495</v>
      </c>
      <c r="R659" s="436"/>
      <c r="S659" s="389"/>
    </row>
    <row r="660" s="330" customFormat="1" customHeight="1" spans="1:19">
      <c r="A660" s="210" t="s">
        <v>137</v>
      </c>
      <c r="B660" s="210" t="s">
        <v>314</v>
      </c>
      <c r="C660" s="211">
        <v>35</v>
      </c>
      <c r="D660" s="212">
        <v>233.284396335</v>
      </c>
      <c r="E660" s="357" t="s">
        <v>714</v>
      </c>
      <c r="F660" s="357" t="s">
        <v>1075</v>
      </c>
      <c r="G660" s="357" t="s">
        <v>716</v>
      </c>
      <c r="H660" s="439" t="s">
        <v>367</v>
      </c>
      <c r="I660" s="439" t="s">
        <v>28</v>
      </c>
      <c r="J660" s="439" t="s">
        <v>327</v>
      </c>
      <c r="K660" s="448"/>
      <c r="L660" s="440">
        <v>4663685.17659</v>
      </c>
      <c r="M660" s="440">
        <v>40425478.3853999</v>
      </c>
      <c r="N660" s="210" t="s">
        <v>147</v>
      </c>
      <c r="O660" s="373" t="s">
        <v>268</v>
      </c>
      <c r="P660" s="420" t="s">
        <v>269</v>
      </c>
      <c r="Q660" s="391">
        <f t="shared" si="10"/>
        <v>1049.7797835075</v>
      </c>
      <c r="R660" s="436"/>
      <c r="S660" s="389"/>
    </row>
    <row r="661" s="330" customFormat="1" customHeight="1" spans="1:19">
      <c r="A661" s="210" t="s">
        <v>137</v>
      </c>
      <c r="B661" s="210" t="s">
        <v>314</v>
      </c>
      <c r="C661" s="211">
        <v>416</v>
      </c>
      <c r="D661" s="212">
        <v>210.001864103999</v>
      </c>
      <c r="E661" s="357" t="s">
        <v>714</v>
      </c>
      <c r="F661" s="357" t="s">
        <v>1075</v>
      </c>
      <c r="G661" s="357" t="s">
        <v>716</v>
      </c>
      <c r="H661" s="439" t="s">
        <v>48</v>
      </c>
      <c r="I661" s="439" t="s">
        <v>28</v>
      </c>
      <c r="J661" s="439" t="s">
        <v>49</v>
      </c>
      <c r="K661" s="448"/>
      <c r="L661" s="440">
        <v>4662728.70973999</v>
      </c>
      <c r="M661" s="440">
        <v>40422524.258</v>
      </c>
      <c r="N661" s="210" t="s">
        <v>147</v>
      </c>
      <c r="O661" s="373" t="s">
        <v>268</v>
      </c>
      <c r="P661" s="420" t="s">
        <v>269</v>
      </c>
      <c r="Q661" s="391">
        <f t="shared" si="10"/>
        <v>945.008388467995</v>
      </c>
      <c r="R661" s="436"/>
      <c r="S661" s="389"/>
    </row>
    <row r="662" s="330" customFormat="1" customHeight="1" spans="1:19">
      <c r="A662" s="210" t="s">
        <v>137</v>
      </c>
      <c r="B662" s="210" t="s">
        <v>314</v>
      </c>
      <c r="C662" s="211">
        <v>493</v>
      </c>
      <c r="D662" s="212">
        <v>28.0922101331999</v>
      </c>
      <c r="E662" s="357" t="s">
        <v>714</v>
      </c>
      <c r="F662" s="357" t="s">
        <v>1075</v>
      </c>
      <c r="G662" s="357" t="s">
        <v>716</v>
      </c>
      <c r="H662" s="439" t="s">
        <v>367</v>
      </c>
      <c r="I662" s="439" t="s">
        <v>28</v>
      </c>
      <c r="J662" s="439" t="s">
        <v>327</v>
      </c>
      <c r="K662" s="448"/>
      <c r="L662" s="440">
        <v>4662591.92312</v>
      </c>
      <c r="M662" s="440">
        <v>40423486.5011</v>
      </c>
      <c r="N662" s="210" t="s">
        <v>147</v>
      </c>
      <c r="O662" s="373" t="s">
        <v>268</v>
      </c>
      <c r="P662" s="420" t="s">
        <v>269</v>
      </c>
      <c r="Q662" s="391">
        <f t="shared" si="10"/>
        <v>126.4149455994</v>
      </c>
      <c r="R662" s="436"/>
      <c r="S662" s="389"/>
    </row>
    <row r="663" s="330" customFormat="1" customHeight="1" spans="1:19">
      <c r="A663" s="210" t="s">
        <v>137</v>
      </c>
      <c r="B663" s="210" t="s">
        <v>314</v>
      </c>
      <c r="C663" s="211">
        <v>955</v>
      </c>
      <c r="D663" s="212">
        <v>4.85123094111</v>
      </c>
      <c r="E663" s="357" t="s">
        <v>714</v>
      </c>
      <c r="F663" s="357" t="s">
        <v>1075</v>
      </c>
      <c r="G663" s="357" t="s">
        <v>716</v>
      </c>
      <c r="H663" s="439" t="s">
        <v>367</v>
      </c>
      <c r="I663" s="439" t="s">
        <v>28</v>
      </c>
      <c r="J663" s="439" t="s">
        <v>327</v>
      </c>
      <c r="K663" s="448"/>
      <c r="L663" s="440">
        <v>4661814.63618</v>
      </c>
      <c r="M663" s="440">
        <v>40420675.6846999</v>
      </c>
      <c r="N663" s="210" t="s">
        <v>147</v>
      </c>
      <c r="O663" s="373" t="s">
        <v>268</v>
      </c>
      <c r="P663" s="420" t="s">
        <v>269</v>
      </c>
      <c r="Q663" s="391">
        <f t="shared" si="10"/>
        <v>21.830539234995</v>
      </c>
      <c r="R663" s="436"/>
      <c r="S663" s="389"/>
    </row>
    <row r="664" s="330" customFormat="1" customHeight="1" spans="1:19">
      <c r="A664" s="210" t="s">
        <v>137</v>
      </c>
      <c r="B664" s="210" t="s">
        <v>314</v>
      </c>
      <c r="C664" s="211">
        <v>1380</v>
      </c>
      <c r="D664" s="212">
        <v>107.544847069</v>
      </c>
      <c r="E664" s="357" t="s">
        <v>714</v>
      </c>
      <c r="F664" s="357" t="s">
        <v>1075</v>
      </c>
      <c r="G664" s="357" t="s">
        <v>716</v>
      </c>
      <c r="H664" s="439" t="s">
        <v>367</v>
      </c>
      <c r="I664" s="439" t="s">
        <v>28</v>
      </c>
      <c r="J664" s="439" t="s">
        <v>327</v>
      </c>
      <c r="K664" s="448"/>
      <c r="L664" s="440">
        <v>4661135.72104999</v>
      </c>
      <c r="M664" s="440">
        <v>40422285.3546999</v>
      </c>
      <c r="N664" s="210" t="s">
        <v>147</v>
      </c>
      <c r="O664" s="373" t="s">
        <v>268</v>
      </c>
      <c r="P664" s="420" t="s">
        <v>269</v>
      </c>
      <c r="Q664" s="391">
        <f t="shared" si="10"/>
        <v>483.9518118105</v>
      </c>
      <c r="R664" s="436"/>
      <c r="S664" s="389"/>
    </row>
    <row r="665" s="330" customFormat="1" customHeight="1" spans="1:19">
      <c r="A665" s="210" t="s">
        <v>137</v>
      </c>
      <c r="B665" s="210" t="s">
        <v>314</v>
      </c>
      <c r="C665" s="211">
        <v>282</v>
      </c>
      <c r="D665" s="212">
        <v>0.822548583186</v>
      </c>
      <c r="E665" s="357" t="s">
        <v>714</v>
      </c>
      <c r="F665" s="357" t="s">
        <v>1075</v>
      </c>
      <c r="G665" s="357" t="s">
        <v>716</v>
      </c>
      <c r="H665" s="439" t="s">
        <v>367</v>
      </c>
      <c r="I665" s="439" t="s">
        <v>28</v>
      </c>
      <c r="J665" s="439" t="s">
        <v>327</v>
      </c>
      <c r="K665" s="448"/>
      <c r="L665" s="440">
        <v>4663057.99285999</v>
      </c>
      <c r="M665" s="440">
        <v>40421894.9513999</v>
      </c>
      <c r="N665" s="210" t="s">
        <v>147</v>
      </c>
      <c r="O665" s="373" t="s">
        <v>268</v>
      </c>
      <c r="P665" s="420" t="s">
        <v>269</v>
      </c>
      <c r="Q665" s="391">
        <f t="shared" si="10"/>
        <v>3.701468624337</v>
      </c>
      <c r="R665" s="436"/>
      <c r="S665" s="389"/>
    </row>
    <row r="666" s="330" customFormat="1" customHeight="1" spans="1:19">
      <c r="A666" s="210" t="s">
        <v>137</v>
      </c>
      <c r="B666" s="210" t="s">
        <v>314</v>
      </c>
      <c r="C666" s="211">
        <v>1972</v>
      </c>
      <c r="D666" s="212">
        <v>2.00075344482</v>
      </c>
      <c r="E666" s="357" t="s">
        <v>714</v>
      </c>
      <c r="F666" s="357" t="s">
        <v>1075</v>
      </c>
      <c r="G666" s="357" t="s">
        <v>716</v>
      </c>
      <c r="H666" s="439" t="s">
        <v>367</v>
      </c>
      <c r="I666" s="439" t="s">
        <v>28</v>
      </c>
      <c r="J666" s="439" t="s">
        <v>310</v>
      </c>
      <c r="K666" s="448"/>
      <c r="L666" s="440">
        <v>4659230.38011</v>
      </c>
      <c r="M666" s="440">
        <v>40427522.1501</v>
      </c>
      <c r="N666" s="210" t="s">
        <v>147</v>
      </c>
      <c r="O666" s="373" t="s">
        <v>268</v>
      </c>
      <c r="P666" s="420" t="s">
        <v>269</v>
      </c>
      <c r="Q666" s="391">
        <f t="shared" si="10"/>
        <v>9.00339050169</v>
      </c>
      <c r="R666" s="436"/>
      <c r="S666" s="389"/>
    </row>
    <row r="667" s="330" customFormat="1" customHeight="1" spans="1:19">
      <c r="A667" s="210" t="s">
        <v>137</v>
      </c>
      <c r="B667" s="210" t="s">
        <v>314</v>
      </c>
      <c r="C667" s="211">
        <v>112</v>
      </c>
      <c r="D667" s="212">
        <v>22.4610087969</v>
      </c>
      <c r="E667" s="357" t="s">
        <v>714</v>
      </c>
      <c r="F667" s="357" t="s">
        <v>1075</v>
      </c>
      <c r="G667" s="357" t="s">
        <v>716</v>
      </c>
      <c r="H667" s="439" t="s">
        <v>1101</v>
      </c>
      <c r="I667" s="439" t="s">
        <v>28</v>
      </c>
      <c r="J667" s="439" t="s">
        <v>29</v>
      </c>
      <c r="K667" s="448"/>
      <c r="L667" s="440">
        <v>4663395.08029</v>
      </c>
      <c r="M667" s="440">
        <v>40424494.4677999</v>
      </c>
      <c r="N667" s="210" t="s">
        <v>147</v>
      </c>
      <c r="O667" s="373" t="s">
        <v>268</v>
      </c>
      <c r="P667" s="420" t="s">
        <v>269</v>
      </c>
      <c r="Q667" s="391">
        <f t="shared" si="10"/>
        <v>101.07453958605</v>
      </c>
      <c r="R667" s="436"/>
      <c r="S667" s="389"/>
    </row>
    <row r="668" s="330" customFormat="1" customHeight="1" spans="1:19">
      <c r="A668" s="210" t="s">
        <v>137</v>
      </c>
      <c r="B668" s="210" t="s">
        <v>314</v>
      </c>
      <c r="C668" s="211">
        <v>1519</v>
      </c>
      <c r="D668" s="212">
        <v>67.1756961053999</v>
      </c>
      <c r="E668" s="357" t="s">
        <v>714</v>
      </c>
      <c r="F668" s="357" t="s">
        <v>1075</v>
      </c>
      <c r="G668" s="357" t="s">
        <v>716</v>
      </c>
      <c r="H668" s="439" t="s">
        <v>367</v>
      </c>
      <c r="I668" s="439" t="s">
        <v>28</v>
      </c>
      <c r="J668" s="439" t="s">
        <v>327</v>
      </c>
      <c r="K668" s="448"/>
      <c r="L668" s="440">
        <v>4660955.69751999</v>
      </c>
      <c r="M668" s="440">
        <v>40420569.4613</v>
      </c>
      <c r="N668" s="210" t="s">
        <v>147</v>
      </c>
      <c r="O668" s="373" t="s">
        <v>268</v>
      </c>
      <c r="P668" s="420" t="s">
        <v>269</v>
      </c>
      <c r="Q668" s="391">
        <f t="shared" si="10"/>
        <v>302.2906324743</v>
      </c>
      <c r="R668" s="436"/>
      <c r="S668" s="389"/>
    </row>
    <row r="669" s="330" customFormat="1" customHeight="1" spans="1:19">
      <c r="A669" s="210" t="s">
        <v>137</v>
      </c>
      <c r="B669" s="210" t="s">
        <v>314</v>
      </c>
      <c r="C669" s="211">
        <v>1344</v>
      </c>
      <c r="D669" s="212">
        <v>5.62402967166</v>
      </c>
      <c r="E669" s="357" t="s">
        <v>714</v>
      </c>
      <c r="F669" s="357" t="s">
        <v>1075</v>
      </c>
      <c r="G669" s="357" t="s">
        <v>716</v>
      </c>
      <c r="H669" s="439" t="s">
        <v>367</v>
      </c>
      <c r="I669" s="439" t="s">
        <v>28</v>
      </c>
      <c r="J669" s="439" t="s">
        <v>310</v>
      </c>
      <c r="K669" s="448"/>
      <c r="L669" s="440">
        <v>4661240.69780999</v>
      </c>
      <c r="M669" s="440">
        <v>40420699.9551</v>
      </c>
      <c r="N669" s="210" t="s">
        <v>147</v>
      </c>
      <c r="O669" s="373" t="s">
        <v>268</v>
      </c>
      <c r="P669" s="420" t="s">
        <v>269</v>
      </c>
      <c r="Q669" s="391">
        <f t="shared" si="10"/>
        <v>25.30813352247</v>
      </c>
      <c r="R669" s="436"/>
      <c r="S669" s="389"/>
    </row>
    <row r="670" s="330" customFormat="1" customHeight="1" spans="1:19">
      <c r="A670" s="210" t="s">
        <v>137</v>
      </c>
      <c r="B670" s="210" t="s">
        <v>314</v>
      </c>
      <c r="C670" s="211">
        <v>801</v>
      </c>
      <c r="D670" s="212">
        <v>48.0083053931999</v>
      </c>
      <c r="E670" s="357" t="s">
        <v>714</v>
      </c>
      <c r="F670" s="357" t="s">
        <v>1075</v>
      </c>
      <c r="G670" s="357" t="s">
        <v>716</v>
      </c>
      <c r="H670" s="439" t="s">
        <v>367</v>
      </c>
      <c r="I670" s="439" t="s">
        <v>28</v>
      </c>
      <c r="J670" s="439" t="s">
        <v>327</v>
      </c>
      <c r="K670" s="448"/>
      <c r="L670" s="440">
        <v>4662129.74911999</v>
      </c>
      <c r="M670" s="440">
        <v>40421052.4773999</v>
      </c>
      <c r="N670" s="210" t="s">
        <v>147</v>
      </c>
      <c r="O670" s="373" t="s">
        <v>268</v>
      </c>
      <c r="P670" s="420" t="s">
        <v>269</v>
      </c>
      <c r="Q670" s="391">
        <f t="shared" si="10"/>
        <v>216.0373742694</v>
      </c>
      <c r="R670" s="436"/>
      <c r="S670" s="389"/>
    </row>
    <row r="671" s="330" customFormat="1" customHeight="1" spans="1:19">
      <c r="A671" s="210" t="s">
        <v>137</v>
      </c>
      <c r="B671" s="210" t="s">
        <v>314</v>
      </c>
      <c r="C671" s="211">
        <v>3</v>
      </c>
      <c r="D671" s="212">
        <v>41.9049572294999</v>
      </c>
      <c r="E671" s="357" t="s">
        <v>714</v>
      </c>
      <c r="F671" s="357" t="s">
        <v>1075</v>
      </c>
      <c r="G671" s="357" t="s">
        <v>716</v>
      </c>
      <c r="H671" s="439" t="s">
        <v>367</v>
      </c>
      <c r="I671" s="439" t="s">
        <v>28</v>
      </c>
      <c r="J671" s="439" t="s">
        <v>327</v>
      </c>
      <c r="K671" s="448"/>
      <c r="L671" s="440">
        <v>4664414.18742999</v>
      </c>
      <c r="M671" s="440">
        <v>40425839.7417</v>
      </c>
      <c r="N671" s="210" t="s">
        <v>147</v>
      </c>
      <c r="O671" s="373" t="s">
        <v>268</v>
      </c>
      <c r="P671" s="420" t="s">
        <v>269</v>
      </c>
      <c r="Q671" s="391">
        <f t="shared" si="10"/>
        <v>188.57230753275</v>
      </c>
      <c r="R671" s="436"/>
      <c r="S671" s="389"/>
    </row>
    <row r="672" s="330" customFormat="1" customHeight="1" spans="1:19">
      <c r="A672" s="210" t="s">
        <v>137</v>
      </c>
      <c r="B672" s="210" t="s">
        <v>314</v>
      </c>
      <c r="C672" s="211">
        <v>1949</v>
      </c>
      <c r="D672" s="212">
        <v>94.6716718213999</v>
      </c>
      <c r="E672" s="357" t="s">
        <v>714</v>
      </c>
      <c r="F672" s="357" t="s">
        <v>1075</v>
      </c>
      <c r="G672" s="357" t="s">
        <v>716</v>
      </c>
      <c r="H672" s="439" t="s">
        <v>367</v>
      </c>
      <c r="I672" s="439" t="s">
        <v>28</v>
      </c>
      <c r="J672" s="439" t="s">
        <v>327</v>
      </c>
      <c r="K672" s="448"/>
      <c r="L672" s="440">
        <v>4659970.48245999</v>
      </c>
      <c r="M672" s="440">
        <v>40427076.9611999</v>
      </c>
      <c r="N672" s="210" t="s">
        <v>147</v>
      </c>
      <c r="O672" s="373" t="s">
        <v>268</v>
      </c>
      <c r="P672" s="420" t="s">
        <v>269</v>
      </c>
      <c r="Q672" s="391">
        <f t="shared" si="10"/>
        <v>426.0225231963</v>
      </c>
      <c r="R672" s="436"/>
      <c r="S672" s="389"/>
    </row>
    <row r="673" s="330" customFormat="1" customHeight="1" spans="1:19">
      <c r="A673" s="210" t="s">
        <v>137</v>
      </c>
      <c r="B673" s="210" t="s">
        <v>314</v>
      </c>
      <c r="C673" s="211">
        <v>17</v>
      </c>
      <c r="D673" s="212">
        <v>235.774452888</v>
      </c>
      <c r="E673" s="357" t="s">
        <v>714</v>
      </c>
      <c r="F673" s="357" t="s">
        <v>1075</v>
      </c>
      <c r="G673" s="357" t="s">
        <v>716</v>
      </c>
      <c r="H673" s="439" t="s">
        <v>367</v>
      </c>
      <c r="I673" s="439" t="s">
        <v>28</v>
      </c>
      <c r="J673" s="439" t="s">
        <v>327</v>
      </c>
      <c r="K673" s="448"/>
      <c r="L673" s="440">
        <v>4664087.21676999</v>
      </c>
      <c r="M673" s="440">
        <v>40424812.8117</v>
      </c>
      <c r="N673" s="210" t="s">
        <v>147</v>
      </c>
      <c r="O673" s="373" t="s">
        <v>268</v>
      </c>
      <c r="P673" s="420" t="s">
        <v>269</v>
      </c>
      <c r="Q673" s="391">
        <f t="shared" si="10"/>
        <v>1060.985037996</v>
      </c>
      <c r="R673" s="436"/>
      <c r="S673" s="389"/>
    </row>
    <row r="674" s="330" customFormat="1" customHeight="1" spans="1:19">
      <c r="A674" s="210" t="s">
        <v>137</v>
      </c>
      <c r="B674" s="210" t="s">
        <v>314</v>
      </c>
      <c r="C674" s="211">
        <v>1615</v>
      </c>
      <c r="D674" s="212">
        <v>25.5880477695</v>
      </c>
      <c r="E674" s="357" t="s">
        <v>714</v>
      </c>
      <c r="F674" s="357" t="s">
        <v>1075</v>
      </c>
      <c r="G674" s="357" t="s">
        <v>716</v>
      </c>
      <c r="H674" s="439" t="s">
        <v>367</v>
      </c>
      <c r="I674" s="439" t="s">
        <v>28</v>
      </c>
      <c r="J674" s="439" t="s">
        <v>310</v>
      </c>
      <c r="K674" s="448"/>
      <c r="L674" s="440">
        <v>4660797.48206999</v>
      </c>
      <c r="M674" s="440">
        <v>40421943.1261</v>
      </c>
      <c r="N674" s="210" t="s">
        <v>147</v>
      </c>
      <c r="O674" s="373" t="s">
        <v>268</v>
      </c>
      <c r="P674" s="420" t="s">
        <v>269</v>
      </c>
      <c r="Q674" s="391">
        <f t="shared" si="10"/>
        <v>115.14621496275</v>
      </c>
      <c r="R674" s="436"/>
      <c r="S674" s="389"/>
    </row>
    <row r="675" s="330" customFormat="1" customHeight="1" spans="1:19">
      <c r="A675" s="210" t="s">
        <v>137</v>
      </c>
      <c r="B675" s="210" t="s">
        <v>314</v>
      </c>
      <c r="C675" s="211">
        <v>442</v>
      </c>
      <c r="D675" s="212">
        <v>65.4711528848999</v>
      </c>
      <c r="E675" s="357" t="s">
        <v>714</v>
      </c>
      <c r="F675" s="357" t="s">
        <v>1075</v>
      </c>
      <c r="G675" s="357" t="s">
        <v>716</v>
      </c>
      <c r="H675" s="439" t="s">
        <v>367</v>
      </c>
      <c r="I675" s="439" t="s">
        <v>28</v>
      </c>
      <c r="J675" s="439" t="s">
        <v>327</v>
      </c>
      <c r="K675" s="448"/>
      <c r="L675" s="440">
        <v>4662699.45988999</v>
      </c>
      <c r="M675" s="440">
        <v>40422867.8141999</v>
      </c>
      <c r="N675" s="210" t="s">
        <v>147</v>
      </c>
      <c r="O675" s="373" t="s">
        <v>268</v>
      </c>
      <c r="P675" s="420" t="s">
        <v>269</v>
      </c>
      <c r="Q675" s="391">
        <f t="shared" si="10"/>
        <v>294.62018798205</v>
      </c>
      <c r="R675" s="436"/>
      <c r="S675" s="389"/>
    </row>
    <row r="676" s="330" customFormat="1" customHeight="1" spans="1:19">
      <c r="A676" s="210" t="s">
        <v>137</v>
      </c>
      <c r="B676" s="210" t="s">
        <v>314</v>
      </c>
      <c r="C676" s="211">
        <v>449</v>
      </c>
      <c r="D676" s="212">
        <v>2.64233768756</v>
      </c>
      <c r="E676" s="357" t="s">
        <v>714</v>
      </c>
      <c r="F676" s="357" t="s">
        <v>1075</v>
      </c>
      <c r="G676" s="357" t="s">
        <v>716</v>
      </c>
      <c r="H676" s="439" t="s">
        <v>1101</v>
      </c>
      <c r="I676" s="439" t="s">
        <v>28</v>
      </c>
      <c r="J676" s="439" t="s">
        <v>310</v>
      </c>
      <c r="K676" s="448"/>
      <c r="L676" s="440">
        <v>4662674.09963999</v>
      </c>
      <c r="M676" s="440">
        <v>40422246.4413999</v>
      </c>
      <c r="N676" s="210" t="s">
        <v>147</v>
      </c>
      <c r="O676" s="373" t="s">
        <v>268</v>
      </c>
      <c r="P676" s="420" t="s">
        <v>269</v>
      </c>
      <c r="Q676" s="391">
        <f t="shared" si="10"/>
        <v>11.89051959402</v>
      </c>
      <c r="R676" s="436"/>
      <c r="S676" s="389"/>
    </row>
    <row r="677" s="330" customFormat="1" customHeight="1" spans="1:19">
      <c r="A677" s="305" t="s">
        <v>137</v>
      </c>
      <c r="B677" s="305" t="s">
        <v>314</v>
      </c>
      <c r="C677" s="322">
        <v>1840</v>
      </c>
      <c r="D677" s="390">
        <v>41.9619865634</v>
      </c>
      <c r="E677" s="305" t="s">
        <v>714</v>
      </c>
      <c r="F677" s="305" t="s">
        <v>1075</v>
      </c>
      <c r="G677" s="305" t="s">
        <v>716</v>
      </c>
      <c r="H677" s="305" t="s">
        <v>92</v>
      </c>
      <c r="I677" s="305" t="s">
        <v>28</v>
      </c>
      <c r="J677" s="305" t="s">
        <v>310</v>
      </c>
      <c r="K677" s="305"/>
      <c r="L677" s="305">
        <v>40421206</v>
      </c>
      <c r="M677" s="305">
        <v>4660373</v>
      </c>
      <c r="N677" s="210" t="s">
        <v>147</v>
      </c>
      <c r="O677" s="373" t="s">
        <v>268</v>
      </c>
      <c r="P677" s="420" t="s">
        <v>269</v>
      </c>
      <c r="Q677" s="391">
        <f t="shared" si="10"/>
        <v>188.8289395353</v>
      </c>
      <c r="R677" s="436"/>
      <c r="S677" s="389"/>
    </row>
    <row r="678" s="330" customFormat="1" customHeight="1" spans="1:19">
      <c r="A678" s="305" t="s">
        <v>137</v>
      </c>
      <c r="B678" s="305" t="s">
        <v>314</v>
      </c>
      <c r="C678" s="322">
        <v>1284</v>
      </c>
      <c r="D678" s="390">
        <v>17.7487862919</v>
      </c>
      <c r="E678" s="305" t="s">
        <v>714</v>
      </c>
      <c r="F678" s="305" t="s">
        <v>1075</v>
      </c>
      <c r="G678" s="305" t="s">
        <v>716</v>
      </c>
      <c r="H678" s="305" t="s">
        <v>92</v>
      </c>
      <c r="I678" s="305" t="s">
        <v>28</v>
      </c>
      <c r="J678" s="305" t="s">
        <v>310</v>
      </c>
      <c r="K678" s="305"/>
      <c r="L678" s="305">
        <v>40420702</v>
      </c>
      <c r="M678" s="305">
        <v>4661359</v>
      </c>
      <c r="N678" s="210" t="s">
        <v>147</v>
      </c>
      <c r="O678" s="373" t="s">
        <v>268</v>
      </c>
      <c r="P678" s="420" t="s">
        <v>269</v>
      </c>
      <c r="Q678" s="391">
        <f t="shared" si="10"/>
        <v>79.86953831355</v>
      </c>
      <c r="R678" s="436"/>
      <c r="S678" s="389"/>
    </row>
    <row r="679" s="330" customFormat="1" customHeight="1" spans="1:19">
      <c r="A679" s="305" t="s">
        <v>137</v>
      </c>
      <c r="B679" s="305" t="s">
        <v>314</v>
      </c>
      <c r="C679" s="322">
        <v>1770</v>
      </c>
      <c r="D679" s="390">
        <v>15.9886876507999</v>
      </c>
      <c r="E679" s="305" t="s">
        <v>714</v>
      </c>
      <c r="F679" s="305" t="s">
        <v>1075</v>
      </c>
      <c r="G679" s="305" t="s">
        <v>716</v>
      </c>
      <c r="H679" s="305" t="s">
        <v>92</v>
      </c>
      <c r="I679" s="305" t="s">
        <v>28</v>
      </c>
      <c r="J679" s="305" t="s">
        <v>310</v>
      </c>
      <c r="K679" s="305"/>
      <c r="L679" s="305">
        <v>40421011</v>
      </c>
      <c r="M679" s="305">
        <v>4660504</v>
      </c>
      <c r="N679" s="210" t="s">
        <v>147</v>
      </c>
      <c r="O679" s="373" t="s">
        <v>268</v>
      </c>
      <c r="P679" s="420" t="s">
        <v>269</v>
      </c>
      <c r="Q679" s="391">
        <f t="shared" si="10"/>
        <v>71.9490944285996</v>
      </c>
      <c r="R679" s="436"/>
      <c r="S679" s="389"/>
    </row>
    <row r="680" s="330" customFormat="1" customHeight="1" spans="1:19">
      <c r="A680" s="305" t="s">
        <v>137</v>
      </c>
      <c r="B680" s="305" t="s">
        <v>314</v>
      </c>
      <c r="C680" s="322">
        <v>1622</v>
      </c>
      <c r="D680" s="390">
        <v>8.55372045915</v>
      </c>
      <c r="E680" s="305" t="s">
        <v>714</v>
      </c>
      <c r="F680" s="305" t="s">
        <v>1075</v>
      </c>
      <c r="G680" s="305" t="s">
        <v>716</v>
      </c>
      <c r="H680" s="305" t="s">
        <v>92</v>
      </c>
      <c r="I680" s="305" t="s">
        <v>28</v>
      </c>
      <c r="J680" s="305" t="s">
        <v>310</v>
      </c>
      <c r="K680" s="305"/>
      <c r="L680" s="305">
        <v>40421294</v>
      </c>
      <c r="M680" s="305">
        <v>4660763</v>
      </c>
      <c r="N680" s="210" t="s">
        <v>147</v>
      </c>
      <c r="O680" s="373" t="s">
        <v>268</v>
      </c>
      <c r="P680" s="420" t="s">
        <v>269</v>
      </c>
      <c r="Q680" s="391">
        <f t="shared" si="10"/>
        <v>38.491742066175</v>
      </c>
      <c r="R680" s="436"/>
      <c r="S680" s="389"/>
    </row>
    <row r="681" s="330" customFormat="1" customHeight="1" spans="1:19">
      <c r="A681" s="305" t="s">
        <v>137</v>
      </c>
      <c r="B681" s="305" t="s">
        <v>314</v>
      </c>
      <c r="C681" s="322">
        <v>1502</v>
      </c>
      <c r="D681" s="390">
        <v>6.91314034803</v>
      </c>
      <c r="E681" s="305" t="s">
        <v>714</v>
      </c>
      <c r="F681" s="305" t="s">
        <v>1075</v>
      </c>
      <c r="G681" s="305" t="s">
        <v>716</v>
      </c>
      <c r="H681" s="305" t="s">
        <v>92</v>
      </c>
      <c r="I681" s="305" t="s">
        <v>28</v>
      </c>
      <c r="J681" s="305" t="s">
        <v>555</v>
      </c>
      <c r="K681" s="305"/>
      <c r="L681" s="305">
        <v>40421469</v>
      </c>
      <c r="M681" s="305">
        <v>4660957</v>
      </c>
      <c r="N681" s="210" t="s">
        <v>147</v>
      </c>
      <c r="O681" s="373" t="s">
        <v>268</v>
      </c>
      <c r="P681" s="420" t="s">
        <v>269</v>
      </c>
      <c r="Q681" s="391">
        <f t="shared" si="10"/>
        <v>31.109131566135</v>
      </c>
      <c r="R681" s="436"/>
      <c r="S681" s="389"/>
    </row>
    <row r="682" s="330" customFormat="1" customHeight="1" spans="1:19">
      <c r="A682" s="305" t="s">
        <v>137</v>
      </c>
      <c r="B682" s="305" t="s">
        <v>314</v>
      </c>
      <c r="C682" s="322">
        <v>1888</v>
      </c>
      <c r="D682" s="390">
        <v>69.5984766378</v>
      </c>
      <c r="E682" s="305" t="s">
        <v>714</v>
      </c>
      <c r="F682" s="305" t="s">
        <v>1075</v>
      </c>
      <c r="G682" s="305" t="s">
        <v>716</v>
      </c>
      <c r="H682" s="305" t="s">
        <v>92</v>
      </c>
      <c r="I682" s="305" t="s">
        <v>28</v>
      </c>
      <c r="J682" s="305" t="s">
        <v>310</v>
      </c>
      <c r="K682" s="305"/>
      <c r="L682" s="305">
        <v>40421079</v>
      </c>
      <c r="M682" s="305">
        <v>4660229</v>
      </c>
      <c r="N682" s="210" t="s">
        <v>147</v>
      </c>
      <c r="O682" s="373" t="s">
        <v>268</v>
      </c>
      <c r="P682" s="420" t="s">
        <v>269</v>
      </c>
      <c r="Q682" s="391">
        <f t="shared" si="10"/>
        <v>313.1931448701</v>
      </c>
      <c r="R682" s="436"/>
      <c r="S682" s="389"/>
    </row>
    <row r="683" s="330" customFormat="1" customHeight="1" spans="1:19">
      <c r="A683" s="305" t="s">
        <v>137</v>
      </c>
      <c r="B683" s="305" t="s">
        <v>314</v>
      </c>
      <c r="C683" s="322">
        <v>1569</v>
      </c>
      <c r="D683" s="390">
        <v>57.5774339685</v>
      </c>
      <c r="E683" s="305" t="s">
        <v>714</v>
      </c>
      <c r="F683" s="305" t="s">
        <v>1075</v>
      </c>
      <c r="G683" s="305" t="s">
        <v>716</v>
      </c>
      <c r="H683" s="305" t="s">
        <v>92</v>
      </c>
      <c r="I683" s="305" t="s">
        <v>28</v>
      </c>
      <c r="J683" s="305" t="s">
        <v>310</v>
      </c>
      <c r="K683" s="305"/>
      <c r="L683" s="305">
        <v>40421552</v>
      </c>
      <c r="M683" s="305">
        <v>4660841</v>
      </c>
      <c r="N683" s="210" t="s">
        <v>147</v>
      </c>
      <c r="O683" s="373" t="s">
        <v>13420</v>
      </c>
      <c r="P683" s="420" t="s">
        <v>1189</v>
      </c>
      <c r="Q683" s="391">
        <f t="shared" si="10"/>
        <v>259.09845285825</v>
      </c>
      <c r="R683" s="436"/>
      <c r="S683" s="389"/>
    </row>
    <row r="684" s="330" customFormat="1" customHeight="1" spans="1:19">
      <c r="A684" s="305" t="s">
        <v>137</v>
      </c>
      <c r="B684" s="305" t="s">
        <v>314</v>
      </c>
      <c r="C684" s="322">
        <v>1747</v>
      </c>
      <c r="D684" s="390">
        <v>20.3136056119</v>
      </c>
      <c r="E684" s="305" t="s">
        <v>714</v>
      </c>
      <c r="F684" s="305" t="s">
        <v>1075</v>
      </c>
      <c r="G684" s="305" t="s">
        <v>716</v>
      </c>
      <c r="H684" s="305" t="s">
        <v>1101</v>
      </c>
      <c r="I684" s="305" t="s">
        <v>28</v>
      </c>
      <c r="J684" s="305" t="s">
        <v>310</v>
      </c>
      <c r="K684" s="305"/>
      <c r="L684" s="305">
        <v>40421296</v>
      </c>
      <c r="M684" s="305">
        <v>4660559</v>
      </c>
      <c r="N684" s="210" t="s">
        <v>147</v>
      </c>
      <c r="O684" s="373" t="s">
        <v>13420</v>
      </c>
      <c r="P684" s="420" t="s">
        <v>1189</v>
      </c>
      <c r="Q684" s="391">
        <f t="shared" si="10"/>
        <v>91.41122525355</v>
      </c>
      <c r="R684" s="436"/>
      <c r="S684" s="389"/>
    </row>
    <row r="685" s="330" customFormat="1" customHeight="1" spans="1:19">
      <c r="A685" s="305" t="s">
        <v>137</v>
      </c>
      <c r="B685" s="305" t="s">
        <v>314</v>
      </c>
      <c r="C685" s="322">
        <v>100</v>
      </c>
      <c r="D685" s="390">
        <v>11.7536425058</v>
      </c>
      <c r="E685" s="305" t="s">
        <v>714</v>
      </c>
      <c r="F685" s="305" t="s">
        <v>1075</v>
      </c>
      <c r="G685" s="305" t="s">
        <v>716</v>
      </c>
      <c r="H685" s="305" t="s">
        <v>1101</v>
      </c>
      <c r="I685" s="305" t="s">
        <v>28</v>
      </c>
      <c r="J685" s="305" t="s">
        <v>29</v>
      </c>
      <c r="K685" s="305"/>
      <c r="L685" s="305">
        <v>40421377</v>
      </c>
      <c r="M685" s="305">
        <v>4663429</v>
      </c>
      <c r="N685" s="210" t="s">
        <v>147</v>
      </c>
      <c r="O685" s="373" t="s">
        <v>13420</v>
      </c>
      <c r="P685" s="420" t="s">
        <v>1189</v>
      </c>
      <c r="Q685" s="391">
        <f t="shared" si="10"/>
        <v>52.8913912761</v>
      </c>
      <c r="R685" s="436"/>
      <c r="S685" s="389"/>
    </row>
    <row r="686" s="330" customFormat="1" customHeight="1" spans="1:19">
      <c r="A686" s="305" t="s">
        <v>137</v>
      </c>
      <c r="B686" s="305" t="s">
        <v>314</v>
      </c>
      <c r="C686" s="322">
        <v>1781</v>
      </c>
      <c r="D686" s="390">
        <v>1.22037891178</v>
      </c>
      <c r="E686" s="305" t="s">
        <v>714</v>
      </c>
      <c r="F686" s="305" t="s">
        <v>1075</v>
      </c>
      <c r="G686" s="305" t="s">
        <v>716</v>
      </c>
      <c r="H686" s="305" t="s">
        <v>1101</v>
      </c>
      <c r="I686" s="305" t="s">
        <v>28</v>
      </c>
      <c r="J686" s="305" t="s">
        <v>310</v>
      </c>
      <c r="K686" s="305"/>
      <c r="L686" s="305">
        <v>40421096</v>
      </c>
      <c r="M686" s="305">
        <v>4660464</v>
      </c>
      <c r="N686" s="210" t="s">
        <v>147</v>
      </c>
      <c r="O686" s="373" t="s">
        <v>13420</v>
      </c>
      <c r="P686" s="420" t="s">
        <v>1189</v>
      </c>
      <c r="Q686" s="391">
        <f t="shared" si="10"/>
        <v>5.49170510301</v>
      </c>
      <c r="R686" s="436"/>
      <c r="S686" s="389"/>
    </row>
    <row r="687" s="330" customFormat="1" customHeight="1" spans="1:19">
      <c r="A687" s="305" t="s">
        <v>137</v>
      </c>
      <c r="B687" s="305" t="s">
        <v>314</v>
      </c>
      <c r="C687" s="322">
        <v>1918</v>
      </c>
      <c r="D687" s="390">
        <v>1.34801199118</v>
      </c>
      <c r="E687" s="305" t="s">
        <v>714</v>
      </c>
      <c r="F687" s="305" t="s">
        <v>1075</v>
      </c>
      <c r="G687" s="305" t="s">
        <v>716</v>
      </c>
      <c r="H687" s="305" t="s">
        <v>1101</v>
      </c>
      <c r="I687" s="305" t="s">
        <v>28</v>
      </c>
      <c r="J687" s="305" t="s">
        <v>327</v>
      </c>
      <c r="K687" s="305"/>
      <c r="L687" s="305">
        <v>40426663</v>
      </c>
      <c r="M687" s="305">
        <v>4660122</v>
      </c>
      <c r="N687" s="210" t="s">
        <v>147</v>
      </c>
      <c r="O687" s="373" t="s">
        <v>13420</v>
      </c>
      <c r="P687" s="420" t="s">
        <v>1189</v>
      </c>
      <c r="Q687" s="391">
        <f t="shared" si="10"/>
        <v>6.06605396031</v>
      </c>
      <c r="R687" s="436"/>
      <c r="S687" s="389"/>
    </row>
    <row r="688" s="330" customFormat="1" customHeight="1" spans="1:19">
      <c r="A688" s="305" t="s">
        <v>137</v>
      </c>
      <c r="B688" s="305" t="s">
        <v>314</v>
      </c>
      <c r="C688" s="322">
        <v>1889</v>
      </c>
      <c r="D688" s="390">
        <v>2.70036399596</v>
      </c>
      <c r="E688" s="305" t="s">
        <v>714</v>
      </c>
      <c r="F688" s="305" t="s">
        <v>1075</v>
      </c>
      <c r="G688" s="305" t="s">
        <v>716</v>
      </c>
      <c r="H688" s="305" t="s">
        <v>1101</v>
      </c>
      <c r="I688" s="305" t="s">
        <v>28</v>
      </c>
      <c r="J688" s="305" t="s">
        <v>327</v>
      </c>
      <c r="K688" s="305"/>
      <c r="L688" s="305">
        <v>40426678</v>
      </c>
      <c r="M688" s="305">
        <v>4660246</v>
      </c>
      <c r="N688" s="210" t="s">
        <v>147</v>
      </c>
      <c r="O688" s="373" t="s">
        <v>13420</v>
      </c>
      <c r="P688" s="420" t="s">
        <v>1189</v>
      </c>
      <c r="Q688" s="391">
        <f t="shared" si="10"/>
        <v>12.15163798182</v>
      </c>
      <c r="R688" s="436"/>
      <c r="S688" s="389"/>
    </row>
    <row r="689" s="330" customFormat="1" customHeight="1" spans="1:19">
      <c r="A689" s="305" t="s">
        <v>137</v>
      </c>
      <c r="B689" s="305" t="s">
        <v>314</v>
      </c>
      <c r="C689" s="322">
        <v>1914</v>
      </c>
      <c r="D689" s="390">
        <v>37.1389909386</v>
      </c>
      <c r="E689" s="305" t="s">
        <v>714</v>
      </c>
      <c r="F689" s="305" t="s">
        <v>1075</v>
      </c>
      <c r="G689" s="305" t="s">
        <v>716</v>
      </c>
      <c r="H689" s="305" t="s">
        <v>1101</v>
      </c>
      <c r="I689" s="305" t="s">
        <v>28</v>
      </c>
      <c r="J689" s="305" t="s">
        <v>327</v>
      </c>
      <c r="K689" s="305"/>
      <c r="L689" s="305">
        <v>40426700</v>
      </c>
      <c r="M689" s="305">
        <v>4660172</v>
      </c>
      <c r="N689" s="210" t="s">
        <v>147</v>
      </c>
      <c r="O689" s="373" t="s">
        <v>13420</v>
      </c>
      <c r="P689" s="420" t="s">
        <v>1189</v>
      </c>
      <c r="Q689" s="391">
        <f t="shared" si="10"/>
        <v>167.1254592237</v>
      </c>
      <c r="R689" s="436"/>
      <c r="S689" s="389"/>
    </row>
    <row r="690" s="330" customFormat="1" customHeight="1" spans="1:19">
      <c r="A690" s="305" t="s">
        <v>137</v>
      </c>
      <c r="B690" s="305" t="s">
        <v>314</v>
      </c>
      <c r="C690" s="322">
        <v>1913</v>
      </c>
      <c r="D690" s="390">
        <v>4.46858606274</v>
      </c>
      <c r="E690" s="305" t="s">
        <v>714</v>
      </c>
      <c r="F690" s="305" t="s">
        <v>1075</v>
      </c>
      <c r="G690" s="305" t="s">
        <v>716</v>
      </c>
      <c r="H690" s="305" t="s">
        <v>1101</v>
      </c>
      <c r="I690" s="305" t="s">
        <v>28</v>
      </c>
      <c r="J690" s="305" t="s">
        <v>327</v>
      </c>
      <c r="K690" s="305"/>
      <c r="L690" s="305">
        <v>40426742</v>
      </c>
      <c r="M690" s="305">
        <v>4660165</v>
      </c>
      <c r="N690" s="210" t="s">
        <v>147</v>
      </c>
      <c r="O690" s="373" t="s">
        <v>13420</v>
      </c>
      <c r="P690" s="420" t="s">
        <v>1189</v>
      </c>
      <c r="Q690" s="391">
        <f t="shared" si="10"/>
        <v>20.10863728233</v>
      </c>
      <c r="R690" s="436"/>
      <c r="S690" s="389"/>
    </row>
    <row r="691" s="330" customFormat="1" customHeight="1" spans="1:19">
      <c r="A691" s="305" t="s">
        <v>137</v>
      </c>
      <c r="B691" s="305" t="s">
        <v>314</v>
      </c>
      <c r="C691" s="322">
        <v>1733</v>
      </c>
      <c r="D691" s="390">
        <v>7.60470208605</v>
      </c>
      <c r="E691" s="305" t="s">
        <v>714</v>
      </c>
      <c r="F691" s="305" t="s">
        <v>1075</v>
      </c>
      <c r="G691" s="305" t="s">
        <v>716</v>
      </c>
      <c r="H691" s="305" t="s">
        <v>1101</v>
      </c>
      <c r="I691" s="305" t="s">
        <v>28</v>
      </c>
      <c r="J691" s="305" t="s">
        <v>310</v>
      </c>
      <c r="K691" s="305"/>
      <c r="L691" s="305">
        <v>40421067</v>
      </c>
      <c r="M691" s="305">
        <v>4660561</v>
      </c>
      <c r="N691" s="210" t="s">
        <v>147</v>
      </c>
      <c r="O691" s="373" t="s">
        <v>13420</v>
      </c>
      <c r="P691" s="420" t="s">
        <v>1189</v>
      </c>
      <c r="Q691" s="391">
        <f t="shared" si="10"/>
        <v>34.221159387225</v>
      </c>
      <c r="R691" s="436"/>
      <c r="S691" s="389"/>
    </row>
    <row r="692" s="330" customFormat="1" customHeight="1" spans="1:19">
      <c r="A692" s="305" t="s">
        <v>137</v>
      </c>
      <c r="B692" s="305" t="s">
        <v>314</v>
      </c>
      <c r="C692" s="322">
        <v>478</v>
      </c>
      <c r="D692" s="390">
        <v>66.4521903713999</v>
      </c>
      <c r="E692" s="305" t="s">
        <v>714</v>
      </c>
      <c r="F692" s="305" t="s">
        <v>1075</v>
      </c>
      <c r="G692" s="305" t="s">
        <v>716</v>
      </c>
      <c r="H692" s="305" t="s">
        <v>1101</v>
      </c>
      <c r="I692" s="305" t="s">
        <v>28</v>
      </c>
      <c r="J692" s="305" t="s">
        <v>327</v>
      </c>
      <c r="K692" s="305"/>
      <c r="L692" s="305">
        <v>40420813</v>
      </c>
      <c r="M692" s="305">
        <v>4662661</v>
      </c>
      <c r="N692" s="210" t="s">
        <v>147</v>
      </c>
      <c r="O692" s="373" t="s">
        <v>13420</v>
      </c>
      <c r="P692" s="420" t="s">
        <v>1189</v>
      </c>
      <c r="Q692" s="391">
        <f t="shared" si="10"/>
        <v>299.0348566713</v>
      </c>
      <c r="R692" s="436"/>
      <c r="S692" s="389"/>
    </row>
    <row r="693" s="330" customFormat="1" customHeight="1" spans="1:19">
      <c r="A693" s="305" t="s">
        <v>137</v>
      </c>
      <c r="B693" s="305" t="s">
        <v>314</v>
      </c>
      <c r="C693" s="322">
        <v>1354</v>
      </c>
      <c r="D693" s="390">
        <v>0.93074574413</v>
      </c>
      <c r="E693" s="305" t="s">
        <v>714</v>
      </c>
      <c r="F693" s="305" t="s">
        <v>1075</v>
      </c>
      <c r="G693" s="305" t="s">
        <v>716</v>
      </c>
      <c r="H693" s="305" t="s">
        <v>1101</v>
      </c>
      <c r="I693" s="305" t="s">
        <v>28</v>
      </c>
      <c r="J693" s="305" t="s">
        <v>310</v>
      </c>
      <c r="K693" s="305"/>
      <c r="L693" s="305">
        <v>40420678</v>
      </c>
      <c r="M693" s="305">
        <v>4661215</v>
      </c>
      <c r="N693" s="210" t="s">
        <v>147</v>
      </c>
      <c r="O693" s="373" t="s">
        <v>13420</v>
      </c>
      <c r="P693" s="420" t="s">
        <v>1189</v>
      </c>
      <c r="Q693" s="391">
        <f t="shared" si="10"/>
        <v>4.188355848585</v>
      </c>
      <c r="R693" s="436"/>
      <c r="S693" s="389"/>
    </row>
    <row r="694" s="330" customFormat="1" customHeight="1" spans="1:19">
      <c r="A694" s="305" t="s">
        <v>137</v>
      </c>
      <c r="B694" s="305" t="s">
        <v>314</v>
      </c>
      <c r="C694" s="322">
        <v>89</v>
      </c>
      <c r="D694" s="390">
        <v>6.56765539502</v>
      </c>
      <c r="E694" s="305" t="s">
        <v>714</v>
      </c>
      <c r="F694" s="305" t="s">
        <v>1075</v>
      </c>
      <c r="G694" s="305" t="s">
        <v>716</v>
      </c>
      <c r="H694" s="305" t="s">
        <v>1101</v>
      </c>
      <c r="I694" s="305" t="s">
        <v>28</v>
      </c>
      <c r="J694" s="305" t="s">
        <v>29</v>
      </c>
      <c r="K694" s="305"/>
      <c r="L694" s="305">
        <v>40421460</v>
      </c>
      <c r="M694" s="305">
        <v>4663454</v>
      </c>
      <c r="N694" s="210" t="s">
        <v>147</v>
      </c>
      <c r="O694" s="373" t="s">
        <v>13420</v>
      </c>
      <c r="P694" s="420" t="s">
        <v>1189</v>
      </c>
      <c r="Q694" s="391">
        <f t="shared" si="10"/>
        <v>29.55444927759</v>
      </c>
      <c r="R694" s="436"/>
      <c r="S694" s="389"/>
    </row>
    <row r="695" s="330" customFormat="1" customHeight="1" spans="1:19">
      <c r="A695" s="305" t="s">
        <v>137</v>
      </c>
      <c r="B695" s="305" t="s">
        <v>314</v>
      </c>
      <c r="C695" s="322">
        <v>1893</v>
      </c>
      <c r="D695" s="390">
        <v>8.58006402046999</v>
      </c>
      <c r="E695" s="305" t="s">
        <v>714</v>
      </c>
      <c r="F695" s="305" t="s">
        <v>1075</v>
      </c>
      <c r="G695" s="305" t="s">
        <v>716</v>
      </c>
      <c r="H695" s="305" t="s">
        <v>1101</v>
      </c>
      <c r="I695" s="305" t="s">
        <v>28</v>
      </c>
      <c r="J695" s="305" t="s">
        <v>310</v>
      </c>
      <c r="K695" s="305"/>
      <c r="L695" s="305">
        <v>40421067</v>
      </c>
      <c r="M695" s="305">
        <v>4660231</v>
      </c>
      <c r="N695" s="210" t="s">
        <v>147</v>
      </c>
      <c r="O695" s="373" t="s">
        <v>13420</v>
      </c>
      <c r="P695" s="420" t="s">
        <v>1189</v>
      </c>
      <c r="Q695" s="391">
        <f t="shared" si="10"/>
        <v>38.610288092115</v>
      </c>
      <c r="R695" s="436"/>
      <c r="S695" s="389"/>
    </row>
    <row r="696" s="330" customFormat="1" customHeight="1" spans="1:19">
      <c r="A696" s="305" t="s">
        <v>137</v>
      </c>
      <c r="B696" s="305" t="s">
        <v>314</v>
      </c>
      <c r="C696" s="322">
        <v>1719</v>
      </c>
      <c r="D696" s="390">
        <v>1.50128327837</v>
      </c>
      <c r="E696" s="305" t="s">
        <v>714</v>
      </c>
      <c r="F696" s="305" t="s">
        <v>1075</v>
      </c>
      <c r="G696" s="305" t="s">
        <v>716</v>
      </c>
      <c r="H696" s="305" t="s">
        <v>367</v>
      </c>
      <c r="I696" s="305" t="s">
        <v>28</v>
      </c>
      <c r="J696" s="305" t="s">
        <v>310</v>
      </c>
      <c r="K696" s="305"/>
      <c r="L696" s="305">
        <v>40426317</v>
      </c>
      <c r="M696" s="305">
        <v>4659836</v>
      </c>
      <c r="N696" s="210" t="s">
        <v>147</v>
      </c>
      <c r="O696" s="373" t="s">
        <v>13420</v>
      </c>
      <c r="P696" s="420" t="s">
        <v>1189</v>
      </c>
      <c r="Q696" s="391">
        <f t="shared" si="10"/>
        <v>6.755774752665</v>
      </c>
      <c r="R696" s="436"/>
      <c r="S696" s="389"/>
    </row>
    <row r="697" s="330" customFormat="1" ht="21.75" customHeight="1" spans="1:19">
      <c r="A697" s="210" t="s">
        <v>137</v>
      </c>
      <c r="B697" s="210" t="s">
        <v>320</v>
      </c>
      <c r="C697" s="211">
        <v>191</v>
      </c>
      <c r="D697" s="212">
        <v>31.3045777755</v>
      </c>
      <c r="E697" s="357" t="s">
        <v>714</v>
      </c>
      <c r="F697" s="357" t="s">
        <v>1075</v>
      </c>
      <c r="G697" s="357" t="s">
        <v>716</v>
      </c>
      <c r="H697" s="372" t="s">
        <v>92</v>
      </c>
      <c r="I697" s="439" t="s">
        <v>28</v>
      </c>
      <c r="J697" s="439" t="s">
        <v>310</v>
      </c>
      <c r="K697" s="448"/>
      <c r="L697" s="449">
        <v>4659666.50521</v>
      </c>
      <c r="M697" s="449">
        <v>40427059.1248999</v>
      </c>
      <c r="N697" s="210" t="s">
        <v>147</v>
      </c>
      <c r="O697" s="408" t="s">
        <v>13424</v>
      </c>
      <c r="P697" s="450" t="s">
        <v>4483</v>
      </c>
      <c r="Q697" s="391">
        <f t="shared" si="10"/>
        <v>140.87059998975</v>
      </c>
      <c r="R697" s="452"/>
      <c r="S697" s="387"/>
    </row>
    <row r="698" s="330" customFormat="1" customHeight="1" spans="1:19">
      <c r="A698" s="210" t="s">
        <v>137</v>
      </c>
      <c r="B698" s="210" t="s">
        <v>320</v>
      </c>
      <c r="C698" s="211">
        <v>449</v>
      </c>
      <c r="D698" s="212">
        <v>30.9543052998</v>
      </c>
      <c r="E698" s="357" t="s">
        <v>714</v>
      </c>
      <c r="F698" s="357" t="s">
        <v>1075</v>
      </c>
      <c r="G698" s="357" t="s">
        <v>716</v>
      </c>
      <c r="H698" s="372" t="s">
        <v>92</v>
      </c>
      <c r="I698" s="439" t="s">
        <v>28</v>
      </c>
      <c r="J698" s="439" t="s">
        <v>327</v>
      </c>
      <c r="K698" s="448"/>
      <c r="L698" s="449">
        <v>4658983.42738</v>
      </c>
      <c r="M698" s="449">
        <v>40422805.0816999</v>
      </c>
      <c r="N698" s="210" t="s">
        <v>147</v>
      </c>
      <c r="O698" s="408" t="s">
        <v>13424</v>
      </c>
      <c r="P698" s="450" t="s">
        <v>4483</v>
      </c>
      <c r="Q698" s="391">
        <f t="shared" si="10"/>
        <v>139.2943738491</v>
      </c>
      <c r="R698" s="451"/>
      <c r="S698" s="387"/>
    </row>
    <row r="699" s="330" customFormat="1" customHeight="1" spans="1:19">
      <c r="A699" s="210" t="s">
        <v>137</v>
      </c>
      <c r="B699" s="210" t="s">
        <v>320</v>
      </c>
      <c r="C699" s="211">
        <v>381</v>
      </c>
      <c r="D699" s="212">
        <v>25.2588781301999</v>
      </c>
      <c r="E699" s="357" t="s">
        <v>714</v>
      </c>
      <c r="F699" s="357" t="s">
        <v>1075</v>
      </c>
      <c r="G699" s="357" t="s">
        <v>716</v>
      </c>
      <c r="H699" s="372" t="s">
        <v>92</v>
      </c>
      <c r="I699" s="439" t="s">
        <v>28</v>
      </c>
      <c r="J699" s="439" t="s">
        <v>327</v>
      </c>
      <c r="K699" s="448"/>
      <c r="L699" s="449">
        <v>4659138.13114999</v>
      </c>
      <c r="M699" s="449">
        <v>40422686.6815999</v>
      </c>
      <c r="N699" s="210" t="s">
        <v>147</v>
      </c>
      <c r="O699" s="408" t="s">
        <v>13424</v>
      </c>
      <c r="P699" s="450" t="s">
        <v>4483</v>
      </c>
      <c r="Q699" s="391">
        <f t="shared" si="10"/>
        <v>113.6649515859</v>
      </c>
      <c r="R699" s="451"/>
      <c r="S699" s="387"/>
    </row>
    <row r="700" s="330" customFormat="1" customHeight="1" spans="1:19">
      <c r="A700" s="210" t="s">
        <v>137</v>
      </c>
      <c r="B700" s="210" t="s">
        <v>320</v>
      </c>
      <c r="C700" s="211">
        <v>505</v>
      </c>
      <c r="D700" s="212">
        <v>41.135636886</v>
      </c>
      <c r="E700" s="357" t="s">
        <v>714</v>
      </c>
      <c r="F700" s="357" t="s">
        <v>1075</v>
      </c>
      <c r="G700" s="357" t="s">
        <v>716</v>
      </c>
      <c r="H700" s="372" t="s">
        <v>92</v>
      </c>
      <c r="I700" s="439" t="s">
        <v>28</v>
      </c>
      <c r="J700" s="439" t="s">
        <v>327</v>
      </c>
      <c r="K700" s="448"/>
      <c r="L700" s="449">
        <v>4658782.98787</v>
      </c>
      <c r="M700" s="449">
        <v>40426476.3825</v>
      </c>
      <c r="N700" s="210" t="s">
        <v>147</v>
      </c>
      <c r="O700" s="408" t="s">
        <v>13424</v>
      </c>
      <c r="P700" s="450" t="s">
        <v>4483</v>
      </c>
      <c r="Q700" s="391">
        <f t="shared" si="10"/>
        <v>185.110365987</v>
      </c>
      <c r="R700" s="451"/>
      <c r="S700" s="387"/>
    </row>
    <row r="701" s="330" customFormat="1" customHeight="1" spans="1:19">
      <c r="A701" s="210" t="s">
        <v>137</v>
      </c>
      <c r="B701" s="210" t="s">
        <v>320</v>
      </c>
      <c r="C701" s="211">
        <v>729</v>
      </c>
      <c r="D701" s="212">
        <v>36.2320790903999</v>
      </c>
      <c r="E701" s="357" t="s">
        <v>714</v>
      </c>
      <c r="F701" s="357" t="s">
        <v>1075</v>
      </c>
      <c r="G701" s="357" t="s">
        <v>716</v>
      </c>
      <c r="H701" s="372" t="s">
        <v>92</v>
      </c>
      <c r="I701" s="439" t="s">
        <v>28</v>
      </c>
      <c r="J701" s="439" t="s">
        <v>310</v>
      </c>
      <c r="K701" s="448"/>
      <c r="L701" s="449">
        <v>4658205.46767</v>
      </c>
      <c r="M701" s="449">
        <v>40426648.1026</v>
      </c>
      <c r="N701" s="210" t="s">
        <v>147</v>
      </c>
      <c r="O701" s="408" t="s">
        <v>13424</v>
      </c>
      <c r="P701" s="450" t="s">
        <v>4483</v>
      </c>
      <c r="Q701" s="391">
        <f t="shared" si="10"/>
        <v>163.0443559068</v>
      </c>
      <c r="R701" s="451"/>
      <c r="S701" s="387"/>
    </row>
    <row r="702" s="330" customFormat="1" customHeight="1" spans="1:19">
      <c r="A702" s="210" t="s">
        <v>137</v>
      </c>
      <c r="B702" s="210" t="s">
        <v>320</v>
      </c>
      <c r="C702" s="211">
        <v>1591</v>
      </c>
      <c r="D702" s="212">
        <v>1.49466494146</v>
      </c>
      <c r="E702" s="357" t="s">
        <v>714</v>
      </c>
      <c r="F702" s="357" t="s">
        <v>1075</v>
      </c>
      <c r="G702" s="357" t="s">
        <v>716</v>
      </c>
      <c r="H702" s="372" t="s">
        <v>92</v>
      </c>
      <c r="I702" s="439" t="s">
        <v>28</v>
      </c>
      <c r="J702" s="439" t="s">
        <v>327</v>
      </c>
      <c r="K702" s="451"/>
      <c r="L702" s="449">
        <v>4655279.07161999</v>
      </c>
      <c r="M702" s="449">
        <v>40424427.7053999</v>
      </c>
      <c r="N702" s="210" t="s">
        <v>147</v>
      </c>
      <c r="O702" s="408" t="s">
        <v>13424</v>
      </c>
      <c r="P702" s="450" t="s">
        <v>4483</v>
      </c>
      <c r="Q702" s="391">
        <f t="shared" si="10"/>
        <v>6.72599223657</v>
      </c>
      <c r="R702" s="436"/>
      <c r="S702" s="389"/>
    </row>
    <row r="703" s="330" customFormat="1" customHeight="1" spans="1:19">
      <c r="A703" s="210" t="s">
        <v>137</v>
      </c>
      <c r="B703" s="210" t="s">
        <v>320</v>
      </c>
      <c r="C703" s="211">
        <v>706</v>
      </c>
      <c r="D703" s="212">
        <v>10.5479257314999</v>
      </c>
      <c r="E703" s="357" t="s">
        <v>714</v>
      </c>
      <c r="F703" s="357" t="s">
        <v>1075</v>
      </c>
      <c r="G703" s="357" t="s">
        <v>716</v>
      </c>
      <c r="H703" s="372" t="s">
        <v>92</v>
      </c>
      <c r="I703" s="439" t="s">
        <v>28</v>
      </c>
      <c r="J703" s="439" t="s">
        <v>29</v>
      </c>
      <c r="K703" s="451"/>
      <c r="L703" s="449">
        <v>4658285.3424</v>
      </c>
      <c r="M703" s="449">
        <v>40426715.3231</v>
      </c>
      <c r="N703" s="210" t="s">
        <v>147</v>
      </c>
      <c r="O703" s="408" t="s">
        <v>13424</v>
      </c>
      <c r="P703" s="450" t="s">
        <v>4483</v>
      </c>
      <c r="Q703" s="391">
        <f t="shared" si="10"/>
        <v>47.4656657917496</v>
      </c>
      <c r="R703" s="436"/>
      <c r="S703" s="389"/>
    </row>
    <row r="704" s="330" customFormat="1" customHeight="1" spans="1:19">
      <c r="A704" s="210" t="s">
        <v>137</v>
      </c>
      <c r="B704" s="210" t="s">
        <v>320</v>
      </c>
      <c r="C704" s="211">
        <v>357</v>
      </c>
      <c r="D704" s="212">
        <v>58.2982261649</v>
      </c>
      <c r="E704" s="357" t="s">
        <v>714</v>
      </c>
      <c r="F704" s="357" t="s">
        <v>1075</v>
      </c>
      <c r="G704" s="357" t="s">
        <v>716</v>
      </c>
      <c r="H704" s="372" t="s">
        <v>92</v>
      </c>
      <c r="I704" s="439" t="s">
        <v>28</v>
      </c>
      <c r="J704" s="439" t="s">
        <v>327</v>
      </c>
      <c r="K704" s="451"/>
      <c r="L704" s="449">
        <v>4659240.02109999</v>
      </c>
      <c r="M704" s="449">
        <v>40422982.1335</v>
      </c>
      <c r="N704" s="210" t="s">
        <v>147</v>
      </c>
      <c r="O704" s="408" t="s">
        <v>13424</v>
      </c>
      <c r="P704" s="450" t="s">
        <v>4483</v>
      </c>
      <c r="Q704" s="391">
        <f t="shared" si="10"/>
        <v>262.34201774205</v>
      </c>
      <c r="R704" s="436"/>
      <c r="S704" s="389"/>
    </row>
    <row r="705" s="330" customFormat="1" customHeight="1" spans="1:19">
      <c r="A705" s="210" t="s">
        <v>137</v>
      </c>
      <c r="B705" s="210" t="s">
        <v>320</v>
      </c>
      <c r="C705" s="211">
        <v>256</v>
      </c>
      <c r="D705" s="212">
        <v>63.1658869640999</v>
      </c>
      <c r="E705" s="357" t="s">
        <v>714</v>
      </c>
      <c r="F705" s="357" t="s">
        <v>1075</v>
      </c>
      <c r="G705" s="357" t="s">
        <v>716</v>
      </c>
      <c r="H705" s="372" t="s">
        <v>92</v>
      </c>
      <c r="I705" s="439" t="s">
        <v>28</v>
      </c>
      <c r="J705" s="439" t="s">
        <v>310</v>
      </c>
      <c r="K705" s="451"/>
      <c r="L705" s="449">
        <v>4659496.30444</v>
      </c>
      <c r="M705" s="449">
        <v>40427122.5151999</v>
      </c>
      <c r="N705" s="210" t="s">
        <v>147</v>
      </c>
      <c r="O705" s="408" t="s">
        <v>13424</v>
      </c>
      <c r="P705" s="450" t="s">
        <v>4483</v>
      </c>
      <c r="Q705" s="391">
        <f t="shared" si="10"/>
        <v>284.24649133845</v>
      </c>
      <c r="R705" s="436"/>
      <c r="S705" s="389"/>
    </row>
    <row r="706" s="330" customFormat="1" customHeight="1" spans="1:19">
      <c r="A706" s="210" t="s">
        <v>137</v>
      </c>
      <c r="B706" s="210" t="s">
        <v>320</v>
      </c>
      <c r="C706" s="211">
        <v>383</v>
      </c>
      <c r="D706" s="212">
        <v>444.444562969999</v>
      </c>
      <c r="E706" s="357" t="s">
        <v>714</v>
      </c>
      <c r="F706" s="357" t="s">
        <v>1075</v>
      </c>
      <c r="G706" s="357" t="s">
        <v>716</v>
      </c>
      <c r="H706" s="372" t="s">
        <v>92</v>
      </c>
      <c r="I706" s="439" t="s">
        <v>28</v>
      </c>
      <c r="J706" s="439" t="s">
        <v>310</v>
      </c>
      <c r="K706" s="451"/>
      <c r="L706" s="449">
        <v>4659086.8881</v>
      </c>
      <c r="M706" s="449">
        <v>40427119.2986999</v>
      </c>
      <c r="N706" s="210" t="s">
        <v>147</v>
      </c>
      <c r="O706" s="408" t="s">
        <v>13424</v>
      </c>
      <c r="P706" s="450" t="s">
        <v>4483</v>
      </c>
      <c r="Q706" s="391">
        <f t="shared" si="10"/>
        <v>2000.000533365</v>
      </c>
      <c r="R706" s="436"/>
      <c r="S706" s="389"/>
    </row>
    <row r="707" s="330" customFormat="1" customHeight="1" spans="1:19">
      <c r="A707" s="210" t="s">
        <v>137</v>
      </c>
      <c r="B707" s="210" t="s">
        <v>320</v>
      </c>
      <c r="C707" s="211">
        <v>1062</v>
      </c>
      <c r="D707" s="212">
        <v>125.194787725</v>
      </c>
      <c r="E707" s="357" t="s">
        <v>714</v>
      </c>
      <c r="F707" s="357" t="s">
        <v>1075</v>
      </c>
      <c r="G707" s="357" t="s">
        <v>716</v>
      </c>
      <c r="H707" s="372" t="s">
        <v>92</v>
      </c>
      <c r="I707" s="439" t="s">
        <v>28</v>
      </c>
      <c r="J707" s="439" t="s">
        <v>58</v>
      </c>
      <c r="K707" s="451"/>
      <c r="L707" s="449">
        <v>4657290.49608999</v>
      </c>
      <c r="M707" s="449">
        <v>40426494.5588999</v>
      </c>
      <c r="N707" s="210" t="s">
        <v>147</v>
      </c>
      <c r="O707" s="408" t="s">
        <v>13424</v>
      </c>
      <c r="P707" s="450" t="s">
        <v>4483</v>
      </c>
      <c r="Q707" s="391">
        <f t="shared" si="10"/>
        <v>563.3765447625</v>
      </c>
      <c r="R707" s="436"/>
      <c r="S707" s="389"/>
    </row>
    <row r="708" s="330" customFormat="1" customHeight="1" spans="1:19">
      <c r="A708" s="210" t="s">
        <v>137</v>
      </c>
      <c r="B708" s="210" t="s">
        <v>320</v>
      </c>
      <c r="C708" s="211">
        <v>637</v>
      </c>
      <c r="D708" s="212">
        <v>27.6162066469999</v>
      </c>
      <c r="E708" s="357" t="s">
        <v>714</v>
      </c>
      <c r="F708" s="357" t="s">
        <v>1075</v>
      </c>
      <c r="G708" s="357" t="s">
        <v>716</v>
      </c>
      <c r="H708" s="372" t="s">
        <v>92</v>
      </c>
      <c r="I708" s="439" t="s">
        <v>28</v>
      </c>
      <c r="J708" s="439" t="s">
        <v>310</v>
      </c>
      <c r="K708" s="451"/>
      <c r="L708" s="449">
        <v>4658481.88882999</v>
      </c>
      <c r="M708" s="449">
        <v>40426820.4025</v>
      </c>
      <c r="N708" s="210" t="s">
        <v>147</v>
      </c>
      <c r="O708" s="408" t="s">
        <v>13424</v>
      </c>
      <c r="P708" s="450" t="s">
        <v>4483</v>
      </c>
      <c r="Q708" s="391">
        <f t="shared" si="10"/>
        <v>124.2729299115</v>
      </c>
      <c r="R708" s="436"/>
      <c r="S708" s="389"/>
    </row>
    <row r="709" s="330" customFormat="1" customHeight="1" spans="1:19">
      <c r="A709" s="210" t="s">
        <v>137</v>
      </c>
      <c r="B709" s="210" t="s">
        <v>320</v>
      </c>
      <c r="C709" s="211">
        <v>785</v>
      </c>
      <c r="D709" s="212">
        <v>60.6498256503999</v>
      </c>
      <c r="E709" s="357" t="s">
        <v>714</v>
      </c>
      <c r="F709" s="357" t="s">
        <v>1075</v>
      </c>
      <c r="G709" s="357" t="s">
        <v>716</v>
      </c>
      <c r="H709" s="372" t="s">
        <v>92</v>
      </c>
      <c r="I709" s="439" t="s">
        <v>28</v>
      </c>
      <c r="J709" s="439" t="s">
        <v>310</v>
      </c>
      <c r="K709" s="451"/>
      <c r="L709" s="449">
        <v>4658046.08251999</v>
      </c>
      <c r="M709" s="449">
        <v>40426709.1697999</v>
      </c>
      <c r="N709" s="210" t="s">
        <v>147</v>
      </c>
      <c r="O709" s="408" t="s">
        <v>13424</v>
      </c>
      <c r="P709" s="450" t="s">
        <v>4483</v>
      </c>
      <c r="Q709" s="391">
        <f t="shared" si="10"/>
        <v>272.9242154268</v>
      </c>
      <c r="R709" s="436"/>
      <c r="S709" s="389"/>
    </row>
    <row r="710" s="330" customFormat="1" customHeight="1" spans="1:19">
      <c r="A710" s="210" t="s">
        <v>137</v>
      </c>
      <c r="B710" s="210" t="s">
        <v>320</v>
      </c>
      <c r="C710" s="211">
        <v>526</v>
      </c>
      <c r="D710" s="212">
        <v>63.1052526057</v>
      </c>
      <c r="E710" s="357" t="s">
        <v>714</v>
      </c>
      <c r="F710" s="357" t="s">
        <v>1075</v>
      </c>
      <c r="G710" s="357" t="s">
        <v>716</v>
      </c>
      <c r="H710" s="372" t="s">
        <v>92</v>
      </c>
      <c r="I710" s="439" t="s">
        <v>28</v>
      </c>
      <c r="J710" s="439" t="s">
        <v>310</v>
      </c>
      <c r="K710" s="451"/>
      <c r="L710" s="449">
        <v>4658727.61596</v>
      </c>
      <c r="M710" s="449">
        <v>40426883.4910999</v>
      </c>
      <c r="N710" s="210" t="s">
        <v>147</v>
      </c>
      <c r="O710" s="408" t="s">
        <v>13424</v>
      </c>
      <c r="P710" s="450" t="s">
        <v>4483</v>
      </c>
      <c r="Q710" s="391">
        <f t="shared" si="10"/>
        <v>283.97363672565</v>
      </c>
      <c r="R710" s="436"/>
      <c r="S710" s="389"/>
    </row>
    <row r="711" s="330" customFormat="1" customHeight="1" spans="1:19">
      <c r="A711" s="210" t="s">
        <v>137</v>
      </c>
      <c r="B711" s="210" t="s">
        <v>320</v>
      </c>
      <c r="C711" s="211">
        <v>942</v>
      </c>
      <c r="D711" s="212">
        <v>40.0748972753</v>
      </c>
      <c r="E711" s="357" t="s">
        <v>714</v>
      </c>
      <c r="F711" s="357" t="s">
        <v>1075</v>
      </c>
      <c r="G711" s="357" t="s">
        <v>716</v>
      </c>
      <c r="H711" s="372" t="s">
        <v>92</v>
      </c>
      <c r="I711" s="439" t="s">
        <v>28</v>
      </c>
      <c r="J711" s="439" t="s">
        <v>58</v>
      </c>
      <c r="K711" s="451"/>
      <c r="L711" s="449">
        <v>4657584.43852</v>
      </c>
      <c r="M711" s="449">
        <v>40426627.3106999</v>
      </c>
      <c r="N711" s="210" t="s">
        <v>147</v>
      </c>
      <c r="O711" s="408" t="s">
        <v>13424</v>
      </c>
      <c r="P711" s="450" t="s">
        <v>4483</v>
      </c>
      <c r="Q711" s="391">
        <f t="shared" si="10"/>
        <v>180.33703773885</v>
      </c>
      <c r="R711" s="436"/>
      <c r="S711" s="389"/>
    </row>
    <row r="712" s="330" customFormat="1" customHeight="1" spans="1:19">
      <c r="A712" s="210" t="s">
        <v>137</v>
      </c>
      <c r="B712" s="210" t="s">
        <v>320</v>
      </c>
      <c r="C712" s="211">
        <v>740</v>
      </c>
      <c r="D712" s="212">
        <v>2.04556808369</v>
      </c>
      <c r="E712" s="357" t="s">
        <v>714</v>
      </c>
      <c r="F712" s="357" t="s">
        <v>1075</v>
      </c>
      <c r="G712" s="357" t="s">
        <v>716</v>
      </c>
      <c r="H712" s="372" t="s">
        <v>1658</v>
      </c>
      <c r="I712" s="439" t="s">
        <v>28</v>
      </c>
      <c r="J712" s="439" t="s">
        <v>1658</v>
      </c>
      <c r="K712" s="451"/>
      <c r="L712" s="449">
        <v>4658186.80284999</v>
      </c>
      <c r="M712" s="449">
        <v>40426393.7347</v>
      </c>
      <c r="N712" s="210" t="s">
        <v>147</v>
      </c>
      <c r="O712" s="408" t="s">
        <v>13424</v>
      </c>
      <c r="P712" s="450" t="s">
        <v>4483</v>
      </c>
      <c r="Q712" s="391">
        <f t="shared" si="10"/>
        <v>9.205056376605</v>
      </c>
      <c r="R712" s="436"/>
      <c r="S712" s="389"/>
    </row>
    <row r="713" s="330" customFormat="1" customHeight="1" spans="1:19">
      <c r="A713" s="210" t="s">
        <v>137</v>
      </c>
      <c r="B713" s="210" t="s">
        <v>320</v>
      </c>
      <c r="C713" s="211">
        <v>185</v>
      </c>
      <c r="D713" s="212">
        <v>2.4415956936</v>
      </c>
      <c r="E713" s="357" t="s">
        <v>714</v>
      </c>
      <c r="F713" s="357" t="s">
        <v>1075</v>
      </c>
      <c r="G713" s="357" t="s">
        <v>716</v>
      </c>
      <c r="H713" s="372" t="s">
        <v>1101</v>
      </c>
      <c r="I713" s="439" t="s">
        <v>28</v>
      </c>
      <c r="J713" s="439" t="s">
        <v>327</v>
      </c>
      <c r="K713" s="451"/>
      <c r="L713" s="449">
        <v>4659680.17784999</v>
      </c>
      <c r="M713" s="449">
        <v>40426865.0308</v>
      </c>
      <c r="N713" s="210" t="s">
        <v>147</v>
      </c>
      <c r="O713" s="408" t="s">
        <v>13424</v>
      </c>
      <c r="P713" s="450" t="s">
        <v>4483</v>
      </c>
      <c r="Q713" s="391">
        <f t="shared" si="10"/>
        <v>10.9871806212</v>
      </c>
      <c r="R713" s="436"/>
      <c r="S713" s="389"/>
    </row>
    <row r="714" s="330" customFormat="1" customHeight="1" spans="1:19">
      <c r="A714" s="210" t="s">
        <v>137</v>
      </c>
      <c r="B714" s="210" t="s">
        <v>320</v>
      </c>
      <c r="C714" s="211">
        <v>635</v>
      </c>
      <c r="D714" s="212">
        <v>27.7349488065</v>
      </c>
      <c r="E714" s="357" t="s">
        <v>714</v>
      </c>
      <c r="F714" s="357" t="s">
        <v>1075</v>
      </c>
      <c r="G714" s="357" t="s">
        <v>716</v>
      </c>
      <c r="H714" s="372" t="s">
        <v>1101</v>
      </c>
      <c r="I714" s="439" t="s">
        <v>28</v>
      </c>
      <c r="J714" s="439" t="s">
        <v>29</v>
      </c>
      <c r="K714" s="451"/>
      <c r="L714" s="449">
        <v>4658478.13674</v>
      </c>
      <c r="M714" s="449">
        <v>40426502.8909</v>
      </c>
      <c r="N714" s="210" t="s">
        <v>147</v>
      </c>
      <c r="O714" s="408" t="s">
        <v>13424</v>
      </c>
      <c r="P714" s="450" t="s">
        <v>4483</v>
      </c>
      <c r="Q714" s="391">
        <f t="shared" si="10"/>
        <v>124.80726962925</v>
      </c>
      <c r="R714" s="436"/>
      <c r="S714" s="389"/>
    </row>
    <row r="715" s="330" customFormat="1" customHeight="1" spans="1:19">
      <c r="A715" s="210" t="s">
        <v>137</v>
      </c>
      <c r="B715" s="210" t="s">
        <v>320</v>
      </c>
      <c r="C715" s="211">
        <v>1525</v>
      </c>
      <c r="D715" s="212">
        <v>16.4049841669999</v>
      </c>
      <c r="E715" s="357" t="s">
        <v>714</v>
      </c>
      <c r="F715" s="357" t="s">
        <v>1075</v>
      </c>
      <c r="G715" s="357" t="s">
        <v>716</v>
      </c>
      <c r="H715" s="372" t="s">
        <v>1101</v>
      </c>
      <c r="I715" s="439" t="s">
        <v>28</v>
      </c>
      <c r="J715" s="439" t="s">
        <v>58</v>
      </c>
      <c r="K715" s="451"/>
      <c r="L715" s="449">
        <v>4655712.03423</v>
      </c>
      <c r="M715" s="449">
        <v>40424011.6305</v>
      </c>
      <c r="N715" s="210" t="s">
        <v>147</v>
      </c>
      <c r="O715" s="408" t="s">
        <v>13424</v>
      </c>
      <c r="P715" s="450" t="s">
        <v>4483</v>
      </c>
      <c r="Q715" s="391">
        <f t="shared" si="10"/>
        <v>73.8224287514995</v>
      </c>
      <c r="R715" s="436"/>
      <c r="S715" s="389"/>
    </row>
    <row r="716" s="330" customFormat="1" customHeight="1" spans="1:19">
      <c r="A716" s="210" t="s">
        <v>137</v>
      </c>
      <c r="B716" s="210" t="s">
        <v>320</v>
      </c>
      <c r="C716" s="211">
        <v>392</v>
      </c>
      <c r="D716" s="212">
        <v>24.1519855413999</v>
      </c>
      <c r="E716" s="357" t="s">
        <v>714</v>
      </c>
      <c r="F716" s="357" t="s">
        <v>1075</v>
      </c>
      <c r="G716" s="357" t="s">
        <v>716</v>
      </c>
      <c r="H716" s="372" t="s">
        <v>48</v>
      </c>
      <c r="I716" s="439" t="s">
        <v>28</v>
      </c>
      <c r="J716" s="439" t="s">
        <v>58</v>
      </c>
      <c r="K716" s="451"/>
      <c r="L716" s="449">
        <v>4659086.75738</v>
      </c>
      <c r="M716" s="449">
        <v>40426251.9769999</v>
      </c>
      <c r="N716" s="210" t="s">
        <v>147</v>
      </c>
      <c r="O716" s="408" t="s">
        <v>13424</v>
      </c>
      <c r="P716" s="450" t="s">
        <v>4483</v>
      </c>
      <c r="Q716" s="391">
        <f t="shared" si="10"/>
        <v>108.6839349363</v>
      </c>
      <c r="R716" s="436"/>
      <c r="S716" s="389"/>
    </row>
    <row r="717" s="330" customFormat="1" customHeight="1" spans="1:19">
      <c r="A717" s="210" t="s">
        <v>137</v>
      </c>
      <c r="B717" s="210" t="s">
        <v>320</v>
      </c>
      <c r="C717" s="211">
        <v>740</v>
      </c>
      <c r="D717" s="212">
        <v>0.279405126108</v>
      </c>
      <c r="E717" s="357" t="s">
        <v>714</v>
      </c>
      <c r="F717" s="357" t="s">
        <v>1075</v>
      </c>
      <c r="G717" s="357" t="s">
        <v>716</v>
      </c>
      <c r="H717" s="372" t="s">
        <v>1101</v>
      </c>
      <c r="I717" s="439" t="s">
        <v>28</v>
      </c>
      <c r="J717" s="439" t="s">
        <v>327</v>
      </c>
      <c r="K717" s="451"/>
      <c r="L717" s="449">
        <v>4658116.24481999</v>
      </c>
      <c r="M717" s="449">
        <v>40426536.8792999</v>
      </c>
      <c r="N717" s="210" t="s">
        <v>147</v>
      </c>
      <c r="O717" s="408" t="s">
        <v>13424</v>
      </c>
      <c r="P717" s="450" t="s">
        <v>4483</v>
      </c>
      <c r="Q717" s="391">
        <f t="shared" ref="Q717:Q770" si="11">D717*4.5</f>
        <v>1.257323067486</v>
      </c>
      <c r="R717" s="436"/>
      <c r="S717" s="389"/>
    </row>
    <row r="718" s="330" customFormat="1" customHeight="1" spans="1:19">
      <c r="A718" s="210" t="s">
        <v>137</v>
      </c>
      <c r="B718" s="210" t="s">
        <v>320</v>
      </c>
      <c r="C718" s="211">
        <v>500</v>
      </c>
      <c r="D718" s="212">
        <v>91.7674630201999</v>
      </c>
      <c r="E718" s="357" t="s">
        <v>714</v>
      </c>
      <c r="F718" s="357" t="s">
        <v>1075</v>
      </c>
      <c r="G718" s="357" t="s">
        <v>716</v>
      </c>
      <c r="H718" s="372" t="s">
        <v>367</v>
      </c>
      <c r="I718" s="439" t="s">
        <v>28</v>
      </c>
      <c r="J718" s="439" t="s">
        <v>327</v>
      </c>
      <c r="K718" s="451"/>
      <c r="L718" s="449">
        <v>4658809.12583999</v>
      </c>
      <c r="M718" s="449">
        <v>40426260.4373999</v>
      </c>
      <c r="N718" s="210" t="s">
        <v>147</v>
      </c>
      <c r="O718" s="408" t="s">
        <v>13424</v>
      </c>
      <c r="P718" s="450" t="s">
        <v>4483</v>
      </c>
      <c r="Q718" s="391">
        <f t="shared" si="11"/>
        <v>412.9535835909</v>
      </c>
      <c r="R718" s="436"/>
      <c r="S718" s="389"/>
    </row>
    <row r="719" s="330" customFormat="1" customHeight="1" spans="1:19">
      <c r="A719" s="210" t="s">
        <v>137</v>
      </c>
      <c r="B719" s="210" t="s">
        <v>320</v>
      </c>
      <c r="C719" s="211">
        <v>325</v>
      </c>
      <c r="D719" s="212">
        <v>100.034035187</v>
      </c>
      <c r="E719" s="357" t="s">
        <v>714</v>
      </c>
      <c r="F719" s="357" t="s">
        <v>1075</v>
      </c>
      <c r="G719" s="357" t="s">
        <v>716</v>
      </c>
      <c r="H719" s="372" t="s">
        <v>1101</v>
      </c>
      <c r="I719" s="439" t="s">
        <v>28</v>
      </c>
      <c r="J719" s="439" t="s">
        <v>58</v>
      </c>
      <c r="K719" s="451"/>
      <c r="L719" s="449">
        <v>4659293.83115</v>
      </c>
      <c r="M719" s="449">
        <v>40425966.8215999</v>
      </c>
      <c r="N719" s="210" t="s">
        <v>147</v>
      </c>
      <c r="O719" s="408" t="s">
        <v>13424</v>
      </c>
      <c r="P719" s="450" t="s">
        <v>4483</v>
      </c>
      <c r="Q719" s="391">
        <f t="shared" si="11"/>
        <v>450.1531583415</v>
      </c>
      <c r="R719" s="436"/>
      <c r="S719" s="389"/>
    </row>
    <row r="720" s="330" customFormat="1" customHeight="1" spans="1:19">
      <c r="A720" s="210" t="s">
        <v>137</v>
      </c>
      <c r="B720" s="210" t="s">
        <v>320</v>
      </c>
      <c r="C720" s="211">
        <v>720</v>
      </c>
      <c r="D720" s="212">
        <v>79.0091414908</v>
      </c>
      <c r="E720" s="357" t="s">
        <v>714</v>
      </c>
      <c r="F720" s="357" t="s">
        <v>1075</v>
      </c>
      <c r="G720" s="357" t="s">
        <v>716</v>
      </c>
      <c r="H720" s="372" t="s">
        <v>367</v>
      </c>
      <c r="I720" s="439" t="s">
        <v>28</v>
      </c>
      <c r="J720" s="439" t="s">
        <v>327</v>
      </c>
      <c r="K720" s="451"/>
      <c r="L720" s="449">
        <v>4658241.84224</v>
      </c>
      <c r="M720" s="449">
        <v>40426335.7458</v>
      </c>
      <c r="N720" s="210" t="s">
        <v>147</v>
      </c>
      <c r="O720" s="373" t="s">
        <v>268</v>
      </c>
      <c r="P720" s="420" t="s">
        <v>269</v>
      </c>
      <c r="Q720" s="391">
        <f t="shared" si="11"/>
        <v>355.5411367086</v>
      </c>
      <c r="R720" s="436"/>
      <c r="S720" s="389"/>
    </row>
    <row r="721" s="330" customFormat="1" customHeight="1" spans="1:19">
      <c r="A721" s="210" t="s">
        <v>137</v>
      </c>
      <c r="B721" s="210" t="s">
        <v>320</v>
      </c>
      <c r="C721" s="211">
        <v>528</v>
      </c>
      <c r="D721" s="212">
        <v>56.3032184252</v>
      </c>
      <c r="E721" s="357" t="s">
        <v>714</v>
      </c>
      <c r="F721" s="357" t="s">
        <v>1075</v>
      </c>
      <c r="G721" s="357" t="s">
        <v>716</v>
      </c>
      <c r="H721" s="372" t="s">
        <v>367</v>
      </c>
      <c r="I721" s="439" t="s">
        <v>28</v>
      </c>
      <c r="J721" s="439" t="s">
        <v>327</v>
      </c>
      <c r="K721" s="451"/>
      <c r="L721" s="449">
        <v>4658692.46447</v>
      </c>
      <c r="M721" s="449">
        <v>40426501.294</v>
      </c>
      <c r="N721" s="210" t="s">
        <v>147</v>
      </c>
      <c r="O721" s="373" t="s">
        <v>268</v>
      </c>
      <c r="P721" s="420" t="s">
        <v>269</v>
      </c>
      <c r="Q721" s="391">
        <f t="shared" si="11"/>
        <v>253.3644829134</v>
      </c>
      <c r="R721" s="436"/>
      <c r="S721" s="389"/>
    </row>
    <row r="722" s="330" customFormat="1" customHeight="1" spans="1:19">
      <c r="A722" s="210" t="s">
        <v>137</v>
      </c>
      <c r="B722" s="210" t="s">
        <v>320</v>
      </c>
      <c r="C722" s="211">
        <v>450</v>
      </c>
      <c r="D722" s="212">
        <v>64.0914157518</v>
      </c>
      <c r="E722" s="357" t="s">
        <v>714</v>
      </c>
      <c r="F722" s="357" t="s">
        <v>1075</v>
      </c>
      <c r="G722" s="357" t="s">
        <v>716</v>
      </c>
      <c r="H722" s="372" t="s">
        <v>1101</v>
      </c>
      <c r="I722" s="439" t="s">
        <v>28</v>
      </c>
      <c r="J722" s="439" t="s">
        <v>58</v>
      </c>
      <c r="K722" s="451"/>
      <c r="L722" s="449">
        <v>4658959.6928</v>
      </c>
      <c r="M722" s="449">
        <v>40426158.9218999</v>
      </c>
      <c r="N722" s="210" t="s">
        <v>147</v>
      </c>
      <c r="O722" s="373" t="s">
        <v>268</v>
      </c>
      <c r="P722" s="420" t="s">
        <v>269</v>
      </c>
      <c r="Q722" s="391">
        <f t="shared" si="11"/>
        <v>288.4113708831</v>
      </c>
      <c r="R722" s="436"/>
      <c r="S722" s="389"/>
    </row>
    <row r="723" s="330" customFormat="1" customHeight="1" spans="1:19">
      <c r="A723" s="210" t="s">
        <v>137</v>
      </c>
      <c r="B723" s="210" t="s">
        <v>320</v>
      </c>
      <c r="C723" s="211">
        <v>740</v>
      </c>
      <c r="D723" s="212">
        <v>4.79266226672</v>
      </c>
      <c r="E723" s="357" t="s">
        <v>714</v>
      </c>
      <c r="F723" s="357" t="s">
        <v>1075</v>
      </c>
      <c r="G723" s="357" t="s">
        <v>716</v>
      </c>
      <c r="H723" s="372" t="s">
        <v>1101</v>
      </c>
      <c r="I723" s="439" t="s">
        <v>28</v>
      </c>
      <c r="J723" s="439" t="s">
        <v>327</v>
      </c>
      <c r="K723" s="451"/>
      <c r="L723" s="449">
        <v>4658192.72716</v>
      </c>
      <c r="M723" s="449">
        <v>40426355.4698999</v>
      </c>
      <c r="N723" s="210" t="s">
        <v>147</v>
      </c>
      <c r="O723" s="408" t="s">
        <v>13424</v>
      </c>
      <c r="P723" s="450" t="s">
        <v>4483</v>
      </c>
      <c r="Q723" s="391">
        <f t="shared" si="11"/>
        <v>21.56698020024</v>
      </c>
      <c r="R723" s="436"/>
      <c r="S723" s="389"/>
    </row>
    <row r="724" s="330" customFormat="1" customHeight="1" spans="1:19">
      <c r="A724" s="210" t="s">
        <v>137</v>
      </c>
      <c r="B724" s="210" t="s">
        <v>320</v>
      </c>
      <c r="C724" s="211">
        <v>766</v>
      </c>
      <c r="D724" s="212">
        <v>22.5926578838999</v>
      </c>
      <c r="E724" s="357" t="s">
        <v>714</v>
      </c>
      <c r="F724" s="357" t="s">
        <v>1075</v>
      </c>
      <c r="G724" s="357" t="s">
        <v>716</v>
      </c>
      <c r="H724" s="372" t="s">
        <v>1101</v>
      </c>
      <c r="I724" s="439" t="s">
        <v>28</v>
      </c>
      <c r="J724" s="439" t="s">
        <v>58</v>
      </c>
      <c r="K724" s="451"/>
      <c r="L724" s="449">
        <v>4658095.68831</v>
      </c>
      <c r="M724" s="449">
        <v>40426400.2377</v>
      </c>
      <c r="N724" s="210" t="s">
        <v>147</v>
      </c>
      <c r="O724" s="373" t="s">
        <v>268</v>
      </c>
      <c r="P724" s="420" t="s">
        <v>269</v>
      </c>
      <c r="Q724" s="391">
        <f t="shared" si="11"/>
        <v>101.66696047755</v>
      </c>
      <c r="R724" s="436"/>
      <c r="S724" s="389"/>
    </row>
    <row r="725" s="330" customFormat="1" customHeight="1" spans="1:19">
      <c r="A725" s="210" t="s">
        <v>137</v>
      </c>
      <c r="B725" s="210" t="s">
        <v>320</v>
      </c>
      <c r="C725" s="211">
        <v>448</v>
      </c>
      <c r="D725" s="212">
        <v>56.925917302</v>
      </c>
      <c r="E725" s="357" t="s">
        <v>714</v>
      </c>
      <c r="F725" s="357" t="s">
        <v>1075</v>
      </c>
      <c r="G725" s="357" t="s">
        <v>716</v>
      </c>
      <c r="H725" s="372" t="s">
        <v>367</v>
      </c>
      <c r="I725" s="439" t="s">
        <v>28</v>
      </c>
      <c r="J725" s="439" t="s">
        <v>327</v>
      </c>
      <c r="K725" s="451"/>
      <c r="L725" s="449">
        <v>4659001.02132</v>
      </c>
      <c r="M725" s="449">
        <v>40425713.5091999</v>
      </c>
      <c r="N725" s="210" t="s">
        <v>147</v>
      </c>
      <c r="O725" s="373" t="s">
        <v>268</v>
      </c>
      <c r="P725" s="420" t="s">
        <v>269</v>
      </c>
      <c r="Q725" s="391">
        <f t="shared" si="11"/>
        <v>256.166627859</v>
      </c>
      <c r="R725" s="436"/>
      <c r="S725" s="389"/>
    </row>
    <row r="726" s="330" customFormat="1" customHeight="1" spans="1:19">
      <c r="A726" s="210" t="s">
        <v>137</v>
      </c>
      <c r="B726" s="210" t="s">
        <v>320</v>
      </c>
      <c r="C726" s="211">
        <v>675</v>
      </c>
      <c r="D726" s="212">
        <v>4.87119479076</v>
      </c>
      <c r="E726" s="357" t="s">
        <v>714</v>
      </c>
      <c r="F726" s="357" t="s">
        <v>1075</v>
      </c>
      <c r="G726" s="357" t="s">
        <v>716</v>
      </c>
      <c r="H726" s="372" t="s">
        <v>1101</v>
      </c>
      <c r="I726" s="439" t="s">
        <v>28</v>
      </c>
      <c r="J726" s="439" t="s">
        <v>310</v>
      </c>
      <c r="K726" s="451"/>
      <c r="L726" s="449">
        <v>4658383.15830999</v>
      </c>
      <c r="M726" s="449">
        <v>40426755.3345</v>
      </c>
      <c r="N726" s="210" t="s">
        <v>147</v>
      </c>
      <c r="O726" s="408" t="s">
        <v>13424</v>
      </c>
      <c r="P726" s="450" t="s">
        <v>4483</v>
      </c>
      <c r="Q726" s="391">
        <f t="shared" si="11"/>
        <v>21.92037655842</v>
      </c>
      <c r="R726" s="436"/>
      <c r="S726" s="389"/>
    </row>
    <row r="727" s="330" customFormat="1" customHeight="1" spans="1:19">
      <c r="A727" s="210" t="s">
        <v>137</v>
      </c>
      <c r="B727" s="210" t="s">
        <v>320</v>
      </c>
      <c r="C727" s="211">
        <v>330</v>
      </c>
      <c r="D727" s="212">
        <v>0.749738818821</v>
      </c>
      <c r="E727" s="357" t="s">
        <v>714</v>
      </c>
      <c r="F727" s="357" t="s">
        <v>1075</v>
      </c>
      <c r="G727" s="357" t="s">
        <v>716</v>
      </c>
      <c r="H727" s="372" t="s">
        <v>48</v>
      </c>
      <c r="I727" s="439" t="s">
        <v>28</v>
      </c>
      <c r="J727" s="439" t="s">
        <v>58</v>
      </c>
      <c r="K727" s="451"/>
      <c r="L727" s="449">
        <v>4659300.39508</v>
      </c>
      <c r="M727" s="449">
        <v>40423881.2239999</v>
      </c>
      <c r="N727" s="210" t="s">
        <v>147</v>
      </c>
      <c r="O727" s="373" t="s">
        <v>268</v>
      </c>
      <c r="P727" s="420" t="s">
        <v>269</v>
      </c>
      <c r="Q727" s="391">
        <f t="shared" si="11"/>
        <v>3.3738246846945</v>
      </c>
      <c r="R727" s="436"/>
      <c r="S727" s="389"/>
    </row>
    <row r="728" s="330" customFormat="1" customHeight="1" spans="1:19">
      <c r="A728" s="210" t="s">
        <v>137</v>
      </c>
      <c r="B728" s="210" t="s">
        <v>320</v>
      </c>
      <c r="C728" s="211">
        <v>342</v>
      </c>
      <c r="D728" s="212">
        <v>3.50435581212</v>
      </c>
      <c r="E728" s="357" t="s">
        <v>714</v>
      </c>
      <c r="F728" s="357" t="s">
        <v>1075</v>
      </c>
      <c r="G728" s="357" t="s">
        <v>716</v>
      </c>
      <c r="H728" s="372" t="s">
        <v>1101</v>
      </c>
      <c r="I728" s="439" t="s">
        <v>28</v>
      </c>
      <c r="J728" s="439" t="s">
        <v>58</v>
      </c>
      <c r="K728" s="451"/>
      <c r="L728" s="449">
        <v>4659252.37315</v>
      </c>
      <c r="M728" s="449">
        <v>40426671.3268</v>
      </c>
      <c r="N728" s="210" t="s">
        <v>147</v>
      </c>
      <c r="O728" s="373" t="s">
        <v>268</v>
      </c>
      <c r="P728" s="420" t="s">
        <v>269</v>
      </c>
      <c r="Q728" s="391">
        <f t="shared" si="11"/>
        <v>15.76960115454</v>
      </c>
      <c r="R728" s="436"/>
      <c r="S728" s="389"/>
    </row>
    <row r="729" s="330" customFormat="1" customHeight="1" spans="1:19">
      <c r="A729" s="210" t="s">
        <v>137</v>
      </c>
      <c r="B729" s="210" t="s">
        <v>320</v>
      </c>
      <c r="C729" s="211">
        <v>894</v>
      </c>
      <c r="D729" s="212">
        <v>18.7825</v>
      </c>
      <c r="E729" s="357" t="s">
        <v>714</v>
      </c>
      <c r="F729" s="357" t="s">
        <v>1075</v>
      </c>
      <c r="G729" s="357" t="s">
        <v>716</v>
      </c>
      <c r="H729" s="372" t="s">
        <v>367</v>
      </c>
      <c r="I729" s="439" t="s">
        <v>28</v>
      </c>
      <c r="J729" s="439" t="s">
        <v>327</v>
      </c>
      <c r="K729" s="451"/>
      <c r="L729" s="449">
        <v>4657718.19605</v>
      </c>
      <c r="M729" s="449">
        <v>40426231.5883999</v>
      </c>
      <c r="N729" s="210" t="s">
        <v>147</v>
      </c>
      <c r="O729" s="373" t="s">
        <v>268</v>
      </c>
      <c r="P729" s="420" t="s">
        <v>269</v>
      </c>
      <c r="Q729" s="391">
        <f t="shared" si="11"/>
        <v>84.52125</v>
      </c>
      <c r="R729" s="436"/>
      <c r="S729" s="389"/>
    </row>
    <row r="730" s="330" customFormat="1" customHeight="1" spans="1:19">
      <c r="A730" s="210" t="s">
        <v>137</v>
      </c>
      <c r="B730" s="210" t="s">
        <v>320</v>
      </c>
      <c r="C730" s="211">
        <v>338</v>
      </c>
      <c r="D730" s="212">
        <v>50.9311553882999</v>
      </c>
      <c r="E730" s="357" t="s">
        <v>714</v>
      </c>
      <c r="F730" s="357" t="s">
        <v>1075</v>
      </c>
      <c r="G730" s="357" t="s">
        <v>716</v>
      </c>
      <c r="H730" s="372" t="s">
        <v>48</v>
      </c>
      <c r="I730" s="439" t="s">
        <v>28</v>
      </c>
      <c r="J730" s="439" t="s">
        <v>58</v>
      </c>
      <c r="K730" s="451"/>
      <c r="L730" s="449">
        <v>4659137.78005999</v>
      </c>
      <c r="M730" s="449">
        <v>40425912.8174</v>
      </c>
      <c r="N730" s="210" t="s">
        <v>147</v>
      </c>
      <c r="O730" s="373" t="s">
        <v>268</v>
      </c>
      <c r="P730" s="420" t="s">
        <v>269</v>
      </c>
      <c r="Q730" s="391">
        <f t="shared" si="11"/>
        <v>229.19019924735</v>
      </c>
      <c r="R730" s="436"/>
      <c r="S730" s="389"/>
    </row>
    <row r="731" s="330" customFormat="1" customHeight="1" spans="1:19">
      <c r="A731" s="210" t="s">
        <v>137</v>
      </c>
      <c r="B731" s="210" t="s">
        <v>320</v>
      </c>
      <c r="C731" s="211">
        <v>396</v>
      </c>
      <c r="D731" s="212">
        <v>68.7709352053999</v>
      </c>
      <c r="E731" s="357" t="s">
        <v>714</v>
      </c>
      <c r="F731" s="357" t="s">
        <v>1075</v>
      </c>
      <c r="G731" s="357" t="s">
        <v>716</v>
      </c>
      <c r="H731" s="372" t="s">
        <v>367</v>
      </c>
      <c r="I731" s="439" t="s">
        <v>28</v>
      </c>
      <c r="J731" s="439" t="s">
        <v>327</v>
      </c>
      <c r="K731" s="451"/>
      <c r="L731" s="449">
        <v>4659082.1687</v>
      </c>
      <c r="M731" s="449">
        <v>40423165.3412</v>
      </c>
      <c r="N731" s="210" t="s">
        <v>147</v>
      </c>
      <c r="O731" s="373" t="s">
        <v>268</v>
      </c>
      <c r="P731" s="420" t="s">
        <v>269</v>
      </c>
      <c r="Q731" s="391">
        <f t="shared" si="11"/>
        <v>309.469208424299</v>
      </c>
      <c r="R731" s="436"/>
      <c r="S731" s="389"/>
    </row>
    <row r="732" s="330" customFormat="1" customHeight="1" spans="1:19">
      <c r="A732" s="210" t="s">
        <v>137</v>
      </c>
      <c r="B732" s="210" t="s">
        <v>320</v>
      </c>
      <c r="C732" s="211">
        <v>153</v>
      </c>
      <c r="D732" s="212">
        <v>5.33215278177</v>
      </c>
      <c r="E732" s="357" t="s">
        <v>714</v>
      </c>
      <c r="F732" s="357" t="s">
        <v>1075</v>
      </c>
      <c r="G732" s="357" t="s">
        <v>716</v>
      </c>
      <c r="H732" s="372" t="s">
        <v>1101</v>
      </c>
      <c r="I732" s="439" t="s">
        <v>28</v>
      </c>
      <c r="J732" s="439" t="s">
        <v>310</v>
      </c>
      <c r="K732" s="451"/>
      <c r="L732" s="449">
        <v>4659764.89572</v>
      </c>
      <c r="M732" s="449">
        <v>40427098.0058</v>
      </c>
      <c r="N732" s="210" t="s">
        <v>147</v>
      </c>
      <c r="O732" s="373" t="s">
        <v>268</v>
      </c>
      <c r="P732" s="420" t="s">
        <v>269</v>
      </c>
      <c r="Q732" s="391">
        <f t="shared" si="11"/>
        <v>23.994687517965</v>
      </c>
      <c r="R732" s="436"/>
      <c r="S732" s="389"/>
    </row>
    <row r="733" s="330" customFormat="1" customHeight="1" spans="1:19">
      <c r="A733" s="210" t="s">
        <v>137</v>
      </c>
      <c r="B733" s="210" t="s">
        <v>320</v>
      </c>
      <c r="C733" s="211">
        <v>740</v>
      </c>
      <c r="D733" s="212">
        <v>7.44597511158</v>
      </c>
      <c r="E733" s="357" t="s">
        <v>714</v>
      </c>
      <c r="F733" s="357" t="s">
        <v>1075</v>
      </c>
      <c r="G733" s="357" t="s">
        <v>716</v>
      </c>
      <c r="H733" s="372" t="s">
        <v>1101</v>
      </c>
      <c r="I733" s="439" t="s">
        <v>28</v>
      </c>
      <c r="J733" s="439" t="s">
        <v>327</v>
      </c>
      <c r="K733" s="451"/>
      <c r="L733" s="449">
        <v>4658155.85463999</v>
      </c>
      <c r="M733" s="449">
        <v>40426457.9879999</v>
      </c>
      <c r="N733" s="210" t="s">
        <v>147</v>
      </c>
      <c r="O733" s="373" t="s">
        <v>268</v>
      </c>
      <c r="P733" s="420" t="s">
        <v>269</v>
      </c>
      <c r="Q733" s="391">
        <f t="shared" si="11"/>
        <v>33.50688800211</v>
      </c>
      <c r="R733" s="436"/>
      <c r="S733" s="389"/>
    </row>
    <row r="734" s="330" customFormat="1" customHeight="1" spans="1:19">
      <c r="A734" s="210" t="s">
        <v>137</v>
      </c>
      <c r="B734" s="210" t="s">
        <v>320</v>
      </c>
      <c r="C734" s="211">
        <v>375</v>
      </c>
      <c r="D734" s="212">
        <v>68.3687406850999</v>
      </c>
      <c r="E734" s="357" t="s">
        <v>714</v>
      </c>
      <c r="F734" s="357" t="s">
        <v>1075</v>
      </c>
      <c r="G734" s="357" t="s">
        <v>716</v>
      </c>
      <c r="H734" s="372" t="s">
        <v>367</v>
      </c>
      <c r="I734" s="439" t="s">
        <v>28</v>
      </c>
      <c r="J734" s="439" t="s">
        <v>310</v>
      </c>
      <c r="K734" s="451"/>
      <c r="L734" s="449">
        <v>4659182.29638</v>
      </c>
      <c r="M734" s="449">
        <v>40426811.3800999</v>
      </c>
      <c r="N734" s="210" t="s">
        <v>147</v>
      </c>
      <c r="O734" s="373" t="s">
        <v>268</v>
      </c>
      <c r="P734" s="420" t="s">
        <v>269</v>
      </c>
      <c r="Q734" s="391">
        <f t="shared" si="11"/>
        <v>307.65933308295</v>
      </c>
      <c r="R734" s="436"/>
      <c r="S734" s="389"/>
    </row>
    <row r="735" s="330" customFormat="1" customHeight="1" spans="1:19">
      <c r="A735" s="210" t="s">
        <v>137</v>
      </c>
      <c r="B735" s="210" t="s">
        <v>320</v>
      </c>
      <c r="C735" s="211">
        <v>144</v>
      </c>
      <c r="D735" s="212">
        <v>4.96044404883</v>
      </c>
      <c r="E735" s="357" t="s">
        <v>714</v>
      </c>
      <c r="F735" s="357" t="s">
        <v>1075</v>
      </c>
      <c r="G735" s="357" t="s">
        <v>716</v>
      </c>
      <c r="H735" s="372" t="s">
        <v>1101</v>
      </c>
      <c r="I735" s="439" t="s">
        <v>28</v>
      </c>
      <c r="J735" s="439" t="s">
        <v>327</v>
      </c>
      <c r="K735" s="451"/>
      <c r="L735" s="449">
        <v>4659792.21788</v>
      </c>
      <c r="M735" s="449">
        <v>40427039.3175</v>
      </c>
      <c r="N735" s="210" t="s">
        <v>147</v>
      </c>
      <c r="O735" s="373" t="s">
        <v>268</v>
      </c>
      <c r="P735" s="420" t="s">
        <v>269</v>
      </c>
      <c r="Q735" s="391">
        <f t="shared" si="11"/>
        <v>22.321998219735</v>
      </c>
      <c r="R735" s="436"/>
      <c r="S735" s="389"/>
    </row>
    <row r="736" s="330" customFormat="1" customHeight="1" spans="1:19">
      <c r="A736" s="210" t="s">
        <v>137</v>
      </c>
      <c r="B736" s="210" t="s">
        <v>320</v>
      </c>
      <c r="C736" s="211">
        <v>970</v>
      </c>
      <c r="D736" s="212">
        <v>6.20928355176</v>
      </c>
      <c r="E736" s="357" t="s">
        <v>714</v>
      </c>
      <c r="F736" s="357" t="s">
        <v>1075</v>
      </c>
      <c r="G736" s="357" t="s">
        <v>716</v>
      </c>
      <c r="H736" s="372" t="s">
        <v>1101</v>
      </c>
      <c r="I736" s="439" t="s">
        <v>28</v>
      </c>
      <c r="J736" s="439" t="s">
        <v>58</v>
      </c>
      <c r="K736" s="451"/>
      <c r="L736" s="449">
        <v>4657518.80848999</v>
      </c>
      <c r="M736" s="449">
        <v>40426498.3161</v>
      </c>
      <c r="N736" s="210" t="s">
        <v>147</v>
      </c>
      <c r="O736" s="373" t="s">
        <v>268</v>
      </c>
      <c r="P736" s="420" t="s">
        <v>269</v>
      </c>
      <c r="Q736" s="391">
        <f t="shared" si="11"/>
        <v>27.94177598292</v>
      </c>
      <c r="R736" s="436"/>
      <c r="S736" s="389"/>
    </row>
    <row r="737" s="330" customFormat="1" customHeight="1" spans="1:19">
      <c r="A737" s="210" t="s">
        <v>137</v>
      </c>
      <c r="B737" s="210" t="s">
        <v>320</v>
      </c>
      <c r="C737" s="211">
        <v>353</v>
      </c>
      <c r="D737" s="212">
        <v>8.25857576279</v>
      </c>
      <c r="E737" s="357" t="s">
        <v>714</v>
      </c>
      <c r="F737" s="357" t="s">
        <v>1075</v>
      </c>
      <c r="G737" s="357" t="s">
        <v>716</v>
      </c>
      <c r="H737" s="372" t="s">
        <v>1101</v>
      </c>
      <c r="I737" s="439" t="s">
        <v>28</v>
      </c>
      <c r="J737" s="439" t="s">
        <v>310</v>
      </c>
      <c r="K737" s="451"/>
      <c r="L737" s="449">
        <v>4659211.62418</v>
      </c>
      <c r="M737" s="449">
        <v>40427076.4906999</v>
      </c>
      <c r="N737" s="210" t="s">
        <v>147</v>
      </c>
      <c r="O737" s="373" t="s">
        <v>268</v>
      </c>
      <c r="P737" s="420" t="s">
        <v>269</v>
      </c>
      <c r="Q737" s="391">
        <f t="shared" si="11"/>
        <v>37.163590932555</v>
      </c>
      <c r="R737" s="436"/>
      <c r="S737" s="389"/>
    </row>
    <row r="738" s="330" customFormat="1" customHeight="1" spans="1:19">
      <c r="A738" s="210" t="s">
        <v>137</v>
      </c>
      <c r="B738" s="210" t="s">
        <v>320</v>
      </c>
      <c r="C738" s="211">
        <v>957</v>
      </c>
      <c r="D738" s="212">
        <v>15.1004940084</v>
      </c>
      <c r="E738" s="357" t="s">
        <v>714</v>
      </c>
      <c r="F738" s="357" t="s">
        <v>1075</v>
      </c>
      <c r="G738" s="357" t="s">
        <v>716</v>
      </c>
      <c r="H738" s="372" t="s">
        <v>367</v>
      </c>
      <c r="I738" s="439" t="s">
        <v>28</v>
      </c>
      <c r="J738" s="439" t="s">
        <v>327</v>
      </c>
      <c r="K738" s="451"/>
      <c r="L738" s="449">
        <v>4657537.23108999</v>
      </c>
      <c r="M738" s="449">
        <v>40426053.1019999</v>
      </c>
      <c r="N738" s="210" t="s">
        <v>147</v>
      </c>
      <c r="O738" s="373" t="s">
        <v>268</v>
      </c>
      <c r="P738" s="420" t="s">
        <v>269</v>
      </c>
      <c r="Q738" s="391">
        <f t="shared" si="11"/>
        <v>67.9522230378</v>
      </c>
      <c r="R738" s="436"/>
      <c r="S738" s="389"/>
    </row>
    <row r="739" s="330" customFormat="1" customHeight="1" spans="1:19">
      <c r="A739" s="210" t="s">
        <v>137</v>
      </c>
      <c r="B739" s="210" t="s">
        <v>320</v>
      </c>
      <c r="C739" s="211">
        <v>290</v>
      </c>
      <c r="D739" s="212">
        <v>14.465428683</v>
      </c>
      <c r="E739" s="357" t="s">
        <v>714</v>
      </c>
      <c r="F739" s="357" t="s">
        <v>1075</v>
      </c>
      <c r="G739" s="357" t="s">
        <v>716</v>
      </c>
      <c r="H739" s="372" t="s">
        <v>48</v>
      </c>
      <c r="I739" s="439" t="s">
        <v>28</v>
      </c>
      <c r="J739" s="439" t="s">
        <v>58</v>
      </c>
      <c r="K739" s="451"/>
      <c r="L739" s="449">
        <v>4659410.746</v>
      </c>
      <c r="M739" s="449">
        <v>40426176.4087999</v>
      </c>
      <c r="N739" s="210" t="s">
        <v>147</v>
      </c>
      <c r="O739" s="373" t="s">
        <v>268</v>
      </c>
      <c r="P739" s="420" t="s">
        <v>269</v>
      </c>
      <c r="Q739" s="391">
        <f t="shared" si="11"/>
        <v>65.0944290735</v>
      </c>
      <c r="R739" s="436"/>
      <c r="S739" s="389"/>
    </row>
    <row r="740" s="330" customFormat="1" customHeight="1" spans="1:19">
      <c r="A740" s="210" t="s">
        <v>137</v>
      </c>
      <c r="B740" s="210" t="s">
        <v>320</v>
      </c>
      <c r="C740" s="211">
        <v>546</v>
      </c>
      <c r="D740" s="212">
        <v>18.2702365385999</v>
      </c>
      <c r="E740" s="357" t="s">
        <v>714</v>
      </c>
      <c r="F740" s="357" t="s">
        <v>1075</v>
      </c>
      <c r="G740" s="357" t="s">
        <v>716</v>
      </c>
      <c r="H740" s="372" t="s">
        <v>48</v>
      </c>
      <c r="I740" s="439" t="s">
        <v>28</v>
      </c>
      <c r="J740" s="439" t="s">
        <v>29</v>
      </c>
      <c r="K740" s="451"/>
      <c r="L740" s="449">
        <v>4658673.79251</v>
      </c>
      <c r="M740" s="449">
        <v>40426029.9741</v>
      </c>
      <c r="N740" s="210" t="s">
        <v>147</v>
      </c>
      <c r="O740" s="373" t="s">
        <v>268</v>
      </c>
      <c r="P740" s="420" t="s">
        <v>269</v>
      </c>
      <c r="Q740" s="391">
        <f t="shared" si="11"/>
        <v>82.2160644236995</v>
      </c>
      <c r="R740" s="436"/>
      <c r="S740" s="389"/>
    </row>
    <row r="741" s="330" customFormat="1" customHeight="1" spans="1:19">
      <c r="A741" s="210" t="s">
        <v>137</v>
      </c>
      <c r="B741" s="210" t="s">
        <v>320</v>
      </c>
      <c r="C741" s="211">
        <v>213</v>
      </c>
      <c r="D741" s="212">
        <v>53.8355079550999</v>
      </c>
      <c r="E741" s="357" t="s">
        <v>714</v>
      </c>
      <c r="F741" s="357" t="s">
        <v>1075</v>
      </c>
      <c r="G741" s="357" t="s">
        <v>716</v>
      </c>
      <c r="H741" s="372" t="s">
        <v>367</v>
      </c>
      <c r="I741" s="439" t="s">
        <v>28</v>
      </c>
      <c r="J741" s="439" t="s">
        <v>310</v>
      </c>
      <c r="K741" s="451"/>
      <c r="L741" s="449">
        <v>4659596.18319999</v>
      </c>
      <c r="M741" s="449">
        <v>40427055.0979999</v>
      </c>
      <c r="N741" s="210" t="s">
        <v>147</v>
      </c>
      <c r="O741" s="373" t="s">
        <v>268</v>
      </c>
      <c r="P741" s="420" t="s">
        <v>269</v>
      </c>
      <c r="Q741" s="391">
        <f t="shared" si="11"/>
        <v>242.25978579795</v>
      </c>
      <c r="R741" s="436"/>
      <c r="S741" s="389"/>
    </row>
    <row r="742" s="330" customFormat="1" customHeight="1" spans="1:19">
      <c r="A742" s="210" t="s">
        <v>137</v>
      </c>
      <c r="B742" s="210" t="s">
        <v>320</v>
      </c>
      <c r="C742" s="211">
        <v>287</v>
      </c>
      <c r="D742" s="212">
        <v>4.33605791432</v>
      </c>
      <c r="E742" s="357" t="s">
        <v>714</v>
      </c>
      <c r="F742" s="357" t="s">
        <v>1075</v>
      </c>
      <c r="G742" s="357" t="s">
        <v>716</v>
      </c>
      <c r="H742" s="372" t="s">
        <v>1101</v>
      </c>
      <c r="I742" s="439" t="s">
        <v>28</v>
      </c>
      <c r="J742" s="439" t="s">
        <v>310</v>
      </c>
      <c r="K742" s="451"/>
      <c r="L742" s="449">
        <v>4659416.11704999</v>
      </c>
      <c r="M742" s="449">
        <v>40427184.0071</v>
      </c>
      <c r="N742" s="210" t="s">
        <v>147</v>
      </c>
      <c r="O742" s="373" t="s">
        <v>268</v>
      </c>
      <c r="P742" s="420" t="s">
        <v>269</v>
      </c>
      <c r="Q742" s="391">
        <f t="shared" si="11"/>
        <v>19.51226061444</v>
      </c>
      <c r="R742" s="436"/>
      <c r="S742" s="389"/>
    </row>
    <row r="743" s="330" customFormat="1" customHeight="1" spans="1:19">
      <c r="A743" s="210" t="s">
        <v>137</v>
      </c>
      <c r="B743" s="210" t="s">
        <v>320</v>
      </c>
      <c r="C743" s="211">
        <v>463</v>
      </c>
      <c r="D743" s="212">
        <v>68.4452918699</v>
      </c>
      <c r="E743" s="357" t="s">
        <v>714</v>
      </c>
      <c r="F743" s="357" t="s">
        <v>1075</v>
      </c>
      <c r="G743" s="357" t="s">
        <v>716</v>
      </c>
      <c r="H743" s="372" t="s">
        <v>367</v>
      </c>
      <c r="I743" s="439" t="s">
        <v>28</v>
      </c>
      <c r="J743" s="439" t="s">
        <v>327</v>
      </c>
      <c r="K743" s="451"/>
      <c r="L743" s="449">
        <v>4658905.52986999</v>
      </c>
      <c r="M743" s="449">
        <v>40422909.1554</v>
      </c>
      <c r="N743" s="210" t="s">
        <v>147</v>
      </c>
      <c r="O743" s="373" t="s">
        <v>268</v>
      </c>
      <c r="P743" s="420" t="s">
        <v>269</v>
      </c>
      <c r="Q743" s="391">
        <f t="shared" si="11"/>
        <v>308.00381341455</v>
      </c>
      <c r="R743" s="436"/>
      <c r="S743" s="389"/>
    </row>
    <row r="744" s="330" customFormat="1" customHeight="1" spans="1:19">
      <c r="A744" s="210" t="s">
        <v>137</v>
      </c>
      <c r="B744" s="210" t="s">
        <v>320</v>
      </c>
      <c r="C744" s="211">
        <v>603</v>
      </c>
      <c r="D744" s="212">
        <v>80.7048226457999</v>
      </c>
      <c r="E744" s="357" t="s">
        <v>714</v>
      </c>
      <c r="F744" s="357" t="s">
        <v>1075</v>
      </c>
      <c r="G744" s="357" t="s">
        <v>716</v>
      </c>
      <c r="H744" s="372" t="s">
        <v>48</v>
      </c>
      <c r="I744" s="439" t="s">
        <v>28</v>
      </c>
      <c r="J744" s="439" t="s">
        <v>58</v>
      </c>
      <c r="K744" s="451"/>
      <c r="L744" s="449">
        <v>4658549.46875</v>
      </c>
      <c r="M744" s="449">
        <v>40425061.1793999</v>
      </c>
      <c r="N744" s="210" t="s">
        <v>147</v>
      </c>
      <c r="O744" s="373" t="s">
        <v>13425</v>
      </c>
      <c r="P744" s="420" t="s">
        <v>731</v>
      </c>
      <c r="Q744" s="391">
        <f t="shared" si="11"/>
        <v>363.1717019061</v>
      </c>
      <c r="R744" s="436"/>
      <c r="S744" s="389"/>
    </row>
    <row r="745" s="330" customFormat="1" customHeight="1" spans="1:19">
      <c r="A745" s="210" t="s">
        <v>137</v>
      </c>
      <c r="B745" s="210" t="s">
        <v>320</v>
      </c>
      <c r="C745" s="211">
        <v>411</v>
      </c>
      <c r="D745" s="212">
        <v>9.10918044431</v>
      </c>
      <c r="E745" s="357" t="s">
        <v>714</v>
      </c>
      <c r="F745" s="357" t="s">
        <v>1075</v>
      </c>
      <c r="G745" s="357" t="s">
        <v>716</v>
      </c>
      <c r="H745" s="372" t="s">
        <v>1101</v>
      </c>
      <c r="I745" s="439" t="s">
        <v>28</v>
      </c>
      <c r="J745" s="439" t="s">
        <v>310</v>
      </c>
      <c r="K745" s="451"/>
      <c r="L745" s="449">
        <v>4659041.35427999</v>
      </c>
      <c r="M745" s="449">
        <v>40426805.9870999</v>
      </c>
      <c r="N745" s="210" t="s">
        <v>147</v>
      </c>
      <c r="O745" s="373" t="s">
        <v>268</v>
      </c>
      <c r="P745" s="420" t="s">
        <v>269</v>
      </c>
      <c r="Q745" s="391">
        <f t="shared" si="11"/>
        <v>40.991311999395</v>
      </c>
      <c r="R745" s="436"/>
      <c r="S745" s="389"/>
    </row>
    <row r="746" s="330" customFormat="1" customHeight="1" spans="1:19">
      <c r="A746" s="210" t="s">
        <v>137</v>
      </c>
      <c r="B746" s="210" t="s">
        <v>320</v>
      </c>
      <c r="C746" s="211">
        <v>444</v>
      </c>
      <c r="D746" s="212">
        <v>6.16907435705</v>
      </c>
      <c r="E746" s="357" t="s">
        <v>714</v>
      </c>
      <c r="F746" s="357" t="s">
        <v>1075</v>
      </c>
      <c r="G746" s="357" t="s">
        <v>716</v>
      </c>
      <c r="H746" s="372" t="s">
        <v>1101</v>
      </c>
      <c r="I746" s="439" t="s">
        <v>28</v>
      </c>
      <c r="J746" s="439" t="s">
        <v>58</v>
      </c>
      <c r="K746" s="451"/>
      <c r="L746" s="449">
        <v>4658989.41724999</v>
      </c>
      <c r="M746" s="449">
        <v>40425839.4536999</v>
      </c>
      <c r="N746" s="210" t="s">
        <v>147</v>
      </c>
      <c r="O746" s="373" t="s">
        <v>268</v>
      </c>
      <c r="P746" s="420" t="s">
        <v>269</v>
      </c>
      <c r="Q746" s="391">
        <f t="shared" si="11"/>
        <v>27.760834606725</v>
      </c>
      <c r="R746" s="436"/>
      <c r="S746" s="389"/>
    </row>
    <row r="747" s="330" customFormat="1" customHeight="1" spans="1:19">
      <c r="A747" s="210" t="s">
        <v>137</v>
      </c>
      <c r="B747" s="210" t="s">
        <v>320</v>
      </c>
      <c r="C747" s="211">
        <v>655</v>
      </c>
      <c r="D747" s="212">
        <v>221.673514649999</v>
      </c>
      <c r="E747" s="357" t="s">
        <v>714</v>
      </c>
      <c r="F747" s="357" t="s">
        <v>1075</v>
      </c>
      <c r="G747" s="357" t="s">
        <v>716</v>
      </c>
      <c r="H747" s="372" t="s">
        <v>367</v>
      </c>
      <c r="I747" s="439" t="s">
        <v>28</v>
      </c>
      <c r="J747" s="439" t="s">
        <v>327</v>
      </c>
      <c r="K747" s="451"/>
      <c r="L747" s="449">
        <v>4658471.71973999</v>
      </c>
      <c r="M747" s="449">
        <v>40426217.6594</v>
      </c>
      <c r="N747" s="210" t="s">
        <v>147</v>
      </c>
      <c r="O747" s="373" t="s">
        <v>268</v>
      </c>
      <c r="P747" s="420" t="s">
        <v>269</v>
      </c>
      <c r="Q747" s="391">
        <f t="shared" si="11"/>
        <v>997.530815924996</v>
      </c>
      <c r="R747" s="436"/>
      <c r="S747" s="389"/>
    </row>
    <row r="748" s="330" customFormat="1" customHeight="1" spans="1:19">
      <c r="A748" s="210" t="s">
        <v>137</v>
      </c>
      <c r="B748" s="210" t="s">
        <v>320</v>
      </c>
      <c r="C748" s="211">
        <v>499</v>
      </c>
      <c r="D748" s="212">
        <v>12.8143953464</v>
      </c>
      <c r="E748" s="357" t="s">
        <v>714</v>
      </c>
      <c r="F748" s="357" t="s">
        <v>1075</v>
      </c>
      <c r="G748" s="357" t="s">
        <v>716</v>
      </c>
      <c r="H748" s="372" t="s">
        <v>367</v>
      </c>
      <c r="I748" s="439" t="s">
        <v>28</v>
      </c>
      <c r="J748" s="439" t="s">
        <v>327</v>
      </c>
      <c r="K748" s="451"/>
      <c r="L748" s="449">
        <v>4658820.66335999</v>
      </c>
      <c r="M748" s="449">
        <v>40425876.5472</v>
      </c>
      <c r="N748" s="210" t="s">
        <v>147</v>
      </c>
      <c r="O748" s="373" t="s">
        <v>13425</v>
      </c>
      <c r="P748" s="420" t="s">
        <v>731</v>
      </c>
      <c r="Q748" s="391">
        <f t="shared" si="11"/>
        <v>57.6647790588</v>
      </c>
      <c r="R748" s="436"/>
      <c r="S748" s="389"/>
    </row>
    <row r="749" s="330" customFormat="1" customHeight="1" spans="1:19">
      <c r="A749" s="210" t="s">
        <v>137</v>
      </c>
      <c r="B749" s="210" t="s">
        <v>320</v>
      </c>
      <c r="C749" s="211">
        <v>556</v>
      </c>
      <c r="D749" s="212">
        <v>2.65215026361</v>
      </c>
      <c r="E749" s="357" t="s">
        <v>714</v>
      </c>
      <c r="F749" s="357" t="s">
        <v>1075</v>
      </c>
      <c r="G749" s="357" t="s">
        <v>716</v>
      </c>
      <c r="H749" s="372" t="s">
        <v>1101</v>
      </c>
      <c r="I749" s="439" t="s">
        <v>28</v>
      </c>
      <c r="J749" s="439" t="s">
        <v>327</v>
      </c>
      <c r="K749" s="451"/>
      <c r="L749" s="449">
        <v>4658657.73680999</v>
      </c>
      <c r="M749" s="449">
        <v>40425897.3122</v>
      </c>
      <c r="N749" s="210" t="s">
        <v>147</v>
      </c>
      <c r="O749" s="373" t="s">
        <v>13425</v>
      </c>
      <c r="P749" s="420" t="s">
        <v>731</v>
      </c>
      <c r="Q749" s="391">
        <f t="shared" si="11"/>
        <v>11.934676186245</v>
      </c>
      <c r="R749" s="436"/>
      <c r="S749" s="389"/>
    </row>
    <row r="750" s="330" customFormat="1" customHeight="1" spans="1:19">
      <c r="A750" s="210" t="s">
        <v>137</v>
      </c>
      <c r="B750" s="210" t="s">
        <v>320</v>
      </c>
      <c r="C750" s="211">
        <v>348</v>
      </c>
      <c r="D750" s="212">
        <v>10.1307952177999</v>
      </c>
      <c r="E750" s="357" t="s">
        <v>714</v>
      </c>
      <c r="F750" s="357" t="s">
        <v>1075</v>
      </c>
      <c r="G750" s="357" t="s">
        <v>716</v>
      </c>
      <c r="H750" s="372" t="s">
        <v>48</v>
      </c>
      <c r="I750" s="439" t="s">
        <v>28</v>
      </c>
      <c r="J750" s="439" t="s">
        <v>58</v>
      </c>
      <c r="K750" s="451"/>
      <c r="L750" s="449">
        <v>4659249.70349</v>
      </c>
      <c r="M750" s="449">
        <v>40426650.4252</v>
      </c>
      <c r="N750" s="210" t="s">
        <v>147</v>
      </c>
      <c r="O750" s="373" t="s">
        <v>13425</v>
      </c>
      <c r="P750" s="420" t="s">
        <v>731</v>
      </c>
      <c r="Q750" s="391">
        <f t="shared" si="11"/>
        <v>45.5885784800995</v>
      </c>
      <c r="R750" s="436"/>
      <c r="S750" s="389"/>
    </row>
    <row r="751" s="330" customFormat="1" customHeight="1" spans="1:19">
      <c r="A751" s="210" t="s">
        <v>137</v>
      </c>
      <c r="B751" s="210" t="s">
        <v>320</v>
      </c>
      <c r="C751" s="211">
        <v>984</v>
      </c>
      <c r="D751" s="212">
        <v>22.5373974672</v>
      </c>
      <c r="E751" s="357" t="s">
        <v>714</v>
      </c>
      <c r="F751" s="357" t="s">
        <v>1075</v>
      </c>
      <c r="G751" s="357" t="s">
        <v>716</v>
      </c>
      <c r="H751" s="372" t="s">
        <v>48</v>
      </c>
      <c r="I751" s="439" t="s">
        <v>28</v>
      </c>
      <c r="J751" s="439" t="s">
        <v>58</v>
      </c>
      <c r="K751" s="451"/>
      <c r="L751" s="449">
        <v>4657483.43878</v>
      </c>
      <c r="M751" s="449">
        <v>40426328.4155</v>
      </c>
      <c r="N751" s="210" t="s">
        <v>147</v>
      </c>
      <c r="O751" s="373" t="s">
        <v>13425</v>
      </c>
      <c r="P751" s="420" t="s">
        <v>731</v>
      </c>
      <c r="Q751" s="391">
        <f t="shared" si="11"/>
        <v>101.4182886024</v>
      </c>
      <c r="R751" s="436"/>
      <c r="S751" s="389"/>
    </row>
    <row r="752" s="330" customFormat="1" customHeight="1" spans="1:19">
      <c r="A752" s="210" t="s">
        <v>137</v>
      </c>
      <c r="B752" s="210" t="s">
        <v>320</v>
      </c>
      <c r="C752" s="211">
        <v>336</v>
      </c>
      <c r="D752" s="212">
        <v>172.249756494</v>
      </c>
      <c r="E752" s="357" t="s">
        <v>714</v>
      </c>
      <c r="F752" s="357" t="s">
        <v>1075</v>
      </c>
      <c r="G752" s="357" t="s">
        <v>716</v>
      </c>
      <c r="H752" s="372" t="s">
        <v>1101</v>
      </c>
      <c r="I752" s="439" t="s">
        <v>28</v>
      </c>
      <c r="J752" s="439" t="s">
        <v>58</v>
      </c>
      <c r="K752" s="451"/>
      <c r="L752" s="449">
        <v>4659273.60532999</v>
      </c>
      <c r="M752" s="449">
        <v>40426482.5678</v>
      </c>
      <c r="N752" s="210" t="s">
        <v>147</v>
      </c>
      <c r="O752" s="373" t="s">
        <v>268</v>
      </c>
      <c r="P752" s="420" t="s">
        <v>269</v>
      </c>
      <c r="Q752" s="391">
        <f t="shared" si="11"/>
        <v>775.123904223</v>
      </c>
      <c r="R752" s="436"/>
      <c r="S752" s="389"/>
    </row>
    <row r="753" s="330" customFormat="1" customHeight="1" spans="1:19">
      <c r="A753" s="210" t="s">
        <v>137</v>
      </c>
      <c r="B753" s="210" t="s">
        <v>320</v>
      </c>
      <c r="C753" s="211">
        <v>315</v>
      </c>
      <c r="D753" s="212">
        <v>8.65396126341</v>
      </c>
      <c r="E753" s="357" t="s">
        <v>714</v>
      </c>
      <c r="F753" s="357" t="s">
        <v>1075</v>
      </c>
      <c r="G753" s="357" t="s">
        <v>716</v>
      </c>
      <c r="H753" s="372" t="s">
        <v>1101</v>
      </c>
      <c r="I753" s="439" t="s">
        <v>28</v>
      </c>
      <c r="J753" s="439" t="s">
        <v>310</v>
      </c>
      <c r="K753" s="451"/>
      <c r="L753" s="449">
        <v>4659354.45196</v>
      </c>
      <c r="M753" s="449">
        <v>40426608.9416</v>
      </c>
      <c r="N753" s="210" t="s">
        <v>147</v>
      </c>
      <c r="O753" s="373" t="s">
        <v>13425</v>
      </c>
      <c r="P753" s="420" t="s">
        <v>731</v>
      </c>
      <c r="Q753" s="391">
        <f t="shared" si="11"/>
        <v>38.942825685345</v>
      </c>
      <c r="R753" s="436"/>
      <c r="S753" s="389"/>
    </row>
    <row r="754" s="330" customFormat="1" customHeight="1" spans="1:19">
      <c r="A754" s="210" t="s">
        <v>137</v>
      </c>
      <c r="B754" s="210" t="s">
        <v>320</v>
      </c>
      <c r="C754" s="211">
        <v>743</v>
      </c>
      <c r="D754" s="212">
        <v>5.98888707923</v>
      </c>
      <c r="E754" s="357" t="s">
        <v>714</v>
      </c>
      <c r="F754" s="357" t="s">
        <v>1075</v>
      </c>
      <c r="G754" s="357" t="s">
        <v>716</v>
      </c>
      <c r="H754" s="372" t="s">
        <v>1101</v>
      </c>
      <c r="I754" s="439" t="s">
        <v>28</v>
      </c>
      <c r="J754" s="439" t="s">
        <v>29</v>
      </c>
      <c r="K754" s="451"/>
      <c r="L754" s="449">
        <v>4658176.98546999</v>
      </c>
      <c r="M754" s="449">
        <v>40426800.9833</v>
      </c>
      <c r="N754" s="210" t="s">
        <v>147</v>
      </c>
      <c r="O754" s="373" t="s">
        <v>13425</v>
      </c>
      <c r="P754" s="420" t="s">
        <v>731</v>
      </c>
      <c r="Q754" s="391">
        <f t="shared" si="11"/>
        <v>26.949991856535</v>
      </c>
      <c r="R754" s="436"/>
      <c r="S754" s="389"/>
    </row>
    <row r="755" s="330" customFormat="1" customHeight="1" spans="1:19">
      <c r="A755" s="210" t="s">
        <v>137</v>
      </c>
      <c r="B755" s="210" t="s">
        <v>320</v>
      </c>
      <c r="C755" s="211">
        <v>388</v>
      </c>
      <c r="D755" s="212">
        <v>4.88762342246</v>
      </c>
      <c r="E755" s="357" t="s">
        <v>714</v>
      </c>
      <c r="F755" s="357" t="s">
        <v>1075</v>
      </c>
      <c r="G755" s="357" t="s">
        <v>716</v>
      </c>
      <c r="H755" s="372" t="s">
        <v>1101</v>
      </c>
      <c r="I755" s="439" t="s">
        <v>28</v>
      </c>
      <c r="J755" s="439" t="s">
        <v>58</v>
      </c>
      <c r="K755" s="451"/>
      <c r="L755" s="449">
        <v>4659134.30743999</v>
      </c>
      <c r="M755" s="449">
        <v>40425901.4499</v>
      </c>
      <c r="N755" s="210" t="s">
        <v>147</v>
      </c>
      <c r="O755" s="373" t="s">
        <v>13425</v>
      </c>
      <c r="P755" s="420" t="s">
        <v>731</v>
      </c>
      <c r="Q755" s="391">
        <f t="shared" si="11"/>
        <v>21.99430540107</v>
      </c>
      <c r="R755" s="436"/>
      <c r="S755" s="389"/>
    </row>
    <row r="756" s="330" customFormat="1" customHeight="1" spans="1:19">
      <c r="A756" s="210" t="s">
        <v>137</v>
      </c>
      <c r="B756" s="210" t="s">
        <v>320</v>
      </c>
      <c r="C756" s="211">
        <v>186</v>
      </c>
      <c r="D756" s="212">
        <v>8.31819340226</v>
      </c>
      <c r="E756" s="357" t="s">
        <v>714</v>
      </c>
      <c r="F756" s="357" t="s">
        <v>1075</v>
      </c>
      <c r="G756" s="357" t="s">
        <v>716</v>
      </c>
      <c r="H756" s="372" t="s">
        <v>1101</v>
      </c>
      <c r="I756" s="439" t="s">
        <v>28</v>
      </c>
      <c r="J756" s="439" t="s">
        <v>327</v>
      </c>
      <c r="K756" s="451"/>
      <c r="L756" s="449">
        <v>4659680.02228999</v>
      </c>
      <c r="M756" s="449">
        <v>40426414.1528</v>
      </c>
      <c r="N756" s="210" t="s">
        <v>147</v>
      </c>
      <c r="O756" s="373" t="s">
        <v>13425</v>
      </c>
      <c r="P756" s="420" t="s">
        <v>731</v>
      </c>
      <c r="Q756" s="391">
        <f t="shared" si="11"/>
        <v>37.43187031017</v>
      </c>
      <c r="R756" s="436"/>
      <c r="S756" s="389"/>
    </row>
    <row r="757" s="330" customFormat="1" customHeight="1" spans="1:19">
      <c r="A757" s="210" t="s">
        <v>137</v>
      </c>
      <c r="B757" s="210" t="s">
        <v>320</v>
      </c>
      <c r="C757" s="211">
        <v>732</v>
      </c>
      <c r="D757" s="212">
        <v>4.35064464633</v>
      </c>
      <c r="E757" s="357" t="s">
        <v>714</v>
      </c>
      <c r="F757" s="357" t="s">
        <v>1075</v>
      </c>
      <c r="G757" s="357" t="s">
        <v>716</v>
      </c>
      <c r="H757" s="372" t="s">
        <v>1101</v>
      </c>
      <c r="I757" s="439" t="s">
        <v>28</v>
      </c>
      <c r="J757" s="439" t="s">
        <v>310</v>
      </c>
      <c r="K757" s="451"/>
      <c r="L757" s="449">
        <v>4658215.18884</v>
      </c>
      <c r="M757" s="449">
        <v>40426829.3337</v>
      </c>
      <c r="N757" s="210" t="s">
        <v>147</v>
      </c>
      <c r="O757" s="373" t="s">
        <v>13425</v>
      </c>
      <c r="P757" s="420" t="s">
        <v>731</v>
      </c>
      <c r="Q757" s="391">
        <f t="shared" si="11"/>
        <v>19.577900908485</v>
      </c>
      <c r="R757" s="436"/>
      <c r="S757" s="389"/>
    </row>
    <row r="758" s="330" customFormat="1" customHeight="1" spans="1:19">
      <c r="A758" s="210" t="s">
        <v>137</v>
      </c>
      <c r="B758" s="210" t="s">
        <v>320</v>
      </c>
      <c r="C758" s="211">
        <v>408</v>
      </c>
      <c r="D758" s="212">
        <v>13.3119399628</v>
      </c>
      <c r="E758" s="357" t="s">
        <v>714</v>
      </c>
      <c r="F758" s="357" t="s">
        <v>1075</v>
      </c>
      <c r="G758" s="357" t="s">
        <v>716</v>
      </c>
      <c r="H758" s="372" t="s">
        <v>1101</v>
      </c>
      <c r="I758" s="439" t="s">
        <v>28</v>
      </c>
      <c r="J758" s="439" t="s">
        <v>310</v>
      </c>
      <c r="K758" s="451"/>
      <c r="L758" s="449">
        <v>4659095.32557999</v>
      </c>
      <c r="M758" s="449">
        <v>40426586.9608</v>
      </c>
      <c r="N758" s="210" t="s">
        <v>147</v>
      </c>
      <c r="O758" s="373" t="s">
        <v>13425</v>
      </c>
      <c r="P758" s="420" t="s">
        <v>731</v>
      </c>
      <c r="Q758" s="391">
        <f t="shared" si="11"/>
        <v>59.9037298326</v>
      </c>
      <c r="R758" s="436"/>
      <c r="S758" s="389"/>
    </row>
    <row r="759" s="330" customFormat="1" customHeight="1" spans="1:19">
      <c r="A759" s="210" t="s">
        <v>137</v>
      </c>
      <c r="B759" s="210" t="s">
        <v>320</v>
      </c>
      <c r="C759" s="211">
        <v>309</v>
      </c>
      <c r="D759" s="212">
        <v>2.42499926892</v>
      </c>
      <c r="E759" s="357" t="s">
        <v>714</v>
      </c>
      <c r="F759" s="357" t="s">
        <v>1075</v>
      </c>
      <c r="G759" s="357" t="s">
        <v>716</v>
      </c>
      <c r="H759" s="372" t="s">
        <v>1101</v>
      </c>
      <c r="I759" s="439" t="s">
        <v>28</v>
      </c>
      <c r="J759" s="439" t="s">
        <v>310</v>
      </c>
      <c r="K759" s="451"/>
      <c r="L759" s="449">
        <v>4659369.91383999</v>
      </c>
      <c r="M759" s="449">
        <v>40427194.7867999</v>
      </c>
      <c r="N759" s="210" t="s">
        <v>147</v>
      </c>
      <c r="O759" s="373" t="s">
        <v>13425</v>
      </c>
      <c r="P759" s="420" t="s">
        <v>731</v>
      </c>
      <c r="Q759" s="391">
        <f t="shared" si="11"/>
        <v>10.91249671014</v>
      </c>
      <c r="R759" s="436"/>
      <c r="S759" s="389"/>
    </row>
    <row r="760" s="330" customFormat="1" customHeight="1" spans="1:19">
      <c r="A760" s="210" t="s">
        <v>137</v>
      </c>
      <c r="B760" s="210" t="s">
        <v>320</v>
      </c>
      <c r="C760" s="211">
        <v>167</v>
      </c>
      <c r="D760" s="212">
        <v>10.9438865681</v>
      </c>
      <c r="E760" s="357" t="s">
        <v>714</v>
      </c>
      <c r="F760" s="357" t="s">
        <v>1075</v>
      </c>
      <c r="G760" s="357" t="s">
        <v>716</v>
      </c>
      <c r="H760" s="372" t="s">
        <v>1101</v>
      </c>
      <c r="I760" s="439" t="s">
        <v>28</v>
      </c>
      <c r="J760" s="439" t="s">
        <v>327</v>
      </c>
      <c r="K760" s="451"/>
      <c r="L760" s="449">
        <v>4659747.37932</v>
      </c>
      <c r="M760" s="449">
        <v>40426719.5187999</v>
      </c>
      <c r="N760" s="210" t="s">
        <v>147</v>
      </c>
      <c r="O760" s="373" t="s">
        <v>13425</v>
      </c>
      <c r="P760" s="420" t="s">
        <v>731</v>
      </c>
      <c r="Q760" s="391">
        <f t="shared" si="11"/>
        <v>49.24748955645</v>
      </c>
      <c r="R760" s="436"/>
      <c r="S760" s="389"/>
    </row>
    <row r="761" s="330" customFormat="1" customHeight="1" spans="1:19">
      <c r="A761" s="210" t="s">
        <v>137</v>
      </c>
      <c r="B761" s="210" t="s">
        <v>320</v>
      </c>
      <c r="C761" s="211">
        <v>176</v>
      </c>
      <c r="D761" s="212">
        <v>210.759933942</v>
      </c>
      <c r="E761" s="357" t="s">
        <v>714</v>
      </c>
      <c r="F761" s="357" t="s">
        <v>1075</v>
      </c>
      <c r="G761" s="357" t="s">
        <v>716</v>
      </c>
      <c r="H761" s="372" t="s">
        <v>367</v>
      </c>
      <c r="I761" s="439" t="s">
        <v>28</v>
      </c>
      <c r="J761" s="439" t="s">
        <v>327</v>
      </c>
      <c r="K761" s="451"/>
      <c r="L761" s="449">
        <v>4659728.00435</v>
      </c>
      <c r="M761" s="449">
        <v>40426572.9534</v>
      </c>
      <c r="N761" s="210" t="s">
        <v>147</v>
      </c>
      <c r="O761" s="373" t="s">
        <v>13425</v>
      </c>
      <c r="P761" s="420" t="s">
        <v>731</v>
      </c>
      <c r="Q761" s="391">
        <f t="shared" si="11"/>
        <v>948.419702739</v>
      </c>
      <c r="R761" s="436"/>
      <c r="S761" s="389"/>
    </row>
    <row r="762" s="330" customFormat="1" customHeight="1" spans="1:19">
      <c r="A762" s="210" t="s">
        <v>137</v>
      </c>
      <c r="B762" s="210" t="s">
        <v>320</v>
      </c>
      <c r="C762" s="211">
        <v>721</v>
      </c>
      <c r="D762" s="212">
        <v>9.84824282125</v>
      </c>
      <c r="E762" s="357" t="s">
        <v>714</v>
      </c>
      <c r="F762" s="357" t="s">
        <v>1075</v>
      </c>
      <c r="G762" s="357" t="s">
        <v>716</v>
      </c>
      <c r="H762" s="372" t="s">
        <v>367</v>
      </c>
      <c r="I762" s="439" t="s">
        <v>28</v>
      </c>
      <c r="J762" s="439" t="s">
        <v>310</v>
      </c>
      <c r="K762" s="451"/>
      <c r="L762" s="449">
        <v>4658209.59748</v>
      </c>
      <c r="M762" s="449">
        <v>40426571.8919</v>
      </c>
      <c r="N762" s="210" t="s">
        <v>147</v>
      </c>
      <c r="O762" s="373" t="s">
        <v>13425</v>
      </c>
      <c r="P762" s="420" t="s">
        <v>731</v>
      </c>
      <c r="Q762" s="391">
        <f t="shared" si="11"/>
        <v>44.317092695625</v>
      </c>
      <c r="R762" s="436"/>
      <c r="S762" s="389"/>
    </row>
    <row r="763" s="330" customFormat="1" customHeight="1" spans="1:19">
      <c r="A763" s="210" t="s">
        <v>137</v>
      </c>
      <c r="B763" s="210" t="s">
        <v>320</v>
      </c>
      <c r="C763" s="211">
        <v>439</v>
      </c>
      <c r="D763" s="212">
        <v>13.9299880015</v>
      </c>
      <c r="E763" s="357" t="s">
        <v>714</v>
      </c>
      <c r="F763" s="357" t="s">
        <v>1075</v>
      </c>
      <c r="G763" s="357" t="s">
        <v>716</v>
      </c>
      <c r="H763" s="372" t="s">
        <v>1101</v>
      </c>
      <c r="I763" s="439" t="s">
        <v>28</v>
      </c>
      <c r="J763" s="439" t="s">
        <v>58</v>
      </c>
      <c r="K763" s="451"/>
      <c r="L763" s="449">
        <v>4659008.89137999</v>
      </c>
      <c r="M763" s="449">
        <v>40425993.7946999</v>
      </c>
      <c r="N763" s="210" t="s">
        <v>147</v>
      </c>
      <c r="O763" s="373" t="s">
        <v>13425</v>
      </c>
      <c r="P763" s="420" t="s">
        <v>731</v>
      </c>
      <c r="Q763" s="391">
        <f t="shared" si="11"/>
        <v>62.68494600675</v>
      </c>
      <c r="R763" s="436"/>
      <c r="S763" s="389"/>
    </row>
    <row r="764" s="330" customFormat="1" customHeight="1" spans="1:19">
      <c r="A764" s="210" t="s">
        <v>137</v>
      </c>
      <c r="B764" s="210" t="s">
        <v>320</v>
      </c>
      <c r="C764" s="211">
        <v>1011</v>
      </c>
      <c r="D764" s="212">
        <v>68.8923093421999</v>
      </c>
      <c r="E764" s="357" t="s">
        <v>714</v>
      </c>
      <c r="F764" s="357" t="s">
        <v>1075</v>
      </c>
      <c r="G764" s="357" t="s">
        <v>716</v>
      </c>
      <c r="H764" s="372" t="s">
        <v>48</v>
      </c>
      <c r="I764" s="439" t="s">
        <v>28</v>
      </c>
      <c r="J764" s="439" t="s">
        <v>58</v>
      </c>
      <c r="K764" s="451"/>
      <c r="L764" s="449">
        <v>4657409.35463</v>
      </c>
      <c r="M764" s="449">
        <v>40426712.4799999</v>
      </c>
      <c r="N764" s="210" t="s">
        <v>147</v>
      </c>
      <c r="O764" s="373" t="s">
        <v>13425</v>
      </c>
      <c r="P764" s="420" t="s">
        <v>731</v>
      </c>
      <c r="Q764" s="391">
        <f t="shared" si="11"/>
        <v>310.0153920399</v>
      </c>
      <c r="R764" s="436"/>
      <c r="S764" s="389"/>
    </row>
    <row r="765" s="330" customFormat="1" customHeight="1" spans="1:19">
      <c r="A765" s="210" t="s">
        <v>137</v>
      </c>
      <c r="B765" s="210" t="s">
        <v>320</v>
      </c>
      <c r="C765" s="211">
        <v>650</v>
      </c>
      <c r="D765" s="212">
        <v>36.328217322</v>
      </c>
      <c r="E765" s="357" t="s">
        <v>714</v>
      </c>
      <c r="F765" s="357" t="s">
        <v>1075</v>
      </c>
      <c r="G765" s="357" t="s">
        <v>716</v>
      </c>
      <c r="H765" s="372" t="s">
        <v>367</v>
      </c>
      <c r="I765" s="439" t="s">
        <v>28</v>
      </c>
      <c r="J765" s="439" t="s">
        <v>310</v>
      </c>
      <c r="K765" s="451"/>
      <c r="L765" s="449">
        <v>4658463.42222999</v>
      </c>
      <c r="M765" s="449">
        <v>40426660.3829</v>
      </c>
      <c r="N765" s="210" t="s">
        <v>147</v>
      </c>
      <c r="O765" s="373" t="s">
        <v>13425</v>
      </c>
      <c r="P765" s="420" t="s">
        <v>731</v>
      </c>
      <c r="Q765" s="391">
        <f t="shared" si="11"/>
        <v>163.476977949</v>
      </c>
      <c r="R765" s="436"/>
      <c r="S765" s="389"/>
    </row>
    <row r="766" s="330" customFormat="1" customHeight="1" spans="1:19">
      <c r="A766" s="210" t="s">
        <v>137</v>
      </c>
      <c r="B766" s="210" t="s">
        <v>320</v>
      </c>
      <c r="C766" s="211">
        <v>939</v>
      </c>
      <c r="D766" s="212">
        <v>12.5181286784</v>
      </c>
      <c r="E766" s="357" t="s">
        <v>714</v>
      </c>
      <c r="F766" s="357" t="s">
        <v>1075</v>
      </c>
      <c r="G766" s="357" t="s">
        <v>716</v>
      </c>
      <c r="H766" s="372" t="s">
        <v>367</v>
      </c>
      <c r="I766" s="439" t="s">
        <v>28</v>
      </c>
      <c r="J766" s="439" t="s">
        <v>327</v>
      </c>
      <c r="K766" s="451"/>
      <c r="L766" s="449">
        <v>4657587.55709</v>
      </c>
      <c r="M766" s="449">
        <v>40426380.5137</v>
      </c>
      <c r="N766" s="210" t="s">
        <v>147</v>
      </c>
      <c r="O766" s="373" t="s">
        <v>13425</v>
      </c>
      <c r="P766" s="420" t="s">
        <v>731</v>
      </c>
      <c r="Q766" s="391">
        <f t="shared" si="11"/>
        <v>56.3315790528</v>
      </c>
      <c r="R766" s="436"/>
      <c r="S766" s="389"/>
    </row>
    <row r="767" s="330" customFormat="1" customHeight="1" spans="1:19">
      <c r="A767" s="210" t="s">
        <v>137</v>
      </c>
      <c r="B767" s="210" t="s">
        <v>320</v>
      </c>
      <c r="C767" s="211">
        <v>178</v>
      </c>
      <c r="D767" s="212">
        <v>6.16466761433</v>
      </c>
      <c r="E767" s="357" t="s">
        <v>714</v>
      </c>
      <c r="F767" s="357" t="s">
        <v>1075</v>
      </c>
      <c r="G767" s="357" t="s">
        <v>716</v>
      </c>
      <c r="H767" s="372" t="s">
        <v>1101</v>
      </c>
      <c r="I767" s="439" t="s">
        <v>28</v>
      </c>
      <c r="J767" s="439" t="s">
        <v>327</v>
      </c>
      <c r="K767" s="451"/>
      <c r="L767" s="449">
        <v>4659715.47719</v>
      </c>
      <c r="M767" s="449">
        <v>40426788.3972</v>
      </c>
      <c r="N767" s="210" t="s">
        <v>147</v>
      </c>
      <c r="O767" s="373" t="s">
        <v>13425</v>
      </c>
      <c r="P767" s="420" t="s">
        <v>731</v>
      </c>
      <c r="Q767" s="391">
        <f t="shared" si="11"/>
        <v>27.741004264485</v>
      </c>
      <c r="R767" s="436"/>
      <c r="S767" s="389"/>
    </row>
    <row r="768" s="330" customFormat="1" customHeight="1" spans="1:20">
      <c r="A768" s="305" t="s">
        <v>137</v>
      </c>
      <c r="B768" s="305" t="s">
        <v>320</v>
      </c>
      <c r="C768" s="322">
        <v>1519</v>
      </c>
      <c r="D768" s="390">
        <v>111.224630379</v>
      </c>
      <c r="E768" s="305" t="s">
        <v>714</v>
      </c>
      <c r="F768" s="305" t="s">
        <v>1075</v>
      </c>
      <c r="G768" s="305" t="s">
        <v>716</v>
      </c>
      <c r="H768" s="305" t="s">
        <v>1101</v>
      </c>
      <c r="I768" s="305" t="s">
        <v>28</v>
      </c>
      <c r="J768" s="305" t="s">
        <v>58</v>
      </c>
      <c r="K768" s="305"/>
      <c r="L768" s="305">
        <v>40424128</v>
      </c>
      <c r="M768" s="305">
        <v>4655780</v>
      </c>
      <c r="N768" s="210" t="s">
        <v>147</v>
      </c>
      <c r="O768" s="373" t="s">
        <v>13425</v>
      </c>
      <c r="P768" s="420" t="s">
        <v>731</v>
      </c>
      <c r="Q768" s="391">
        <f t="shared" si="11"/>
        <v>500.5108367055</v>
      </c>
      <c r="R768" s="436"/>
      <c r="S768" s="389"/>
      <c r="T768" s="453"/>
    </row>
    <row r="769" s="330" customFormat="1" customHeight="1" spans="1:19">
      <c r="A769" s="305" t="s">
        <v>137</v>
      </c>
      <c r="B769" s="305" t="s">
        <v>320</v>
      </c>
      <c r="C769" s="322">
        <v>127</v>
      </c>
      <c r="D769" s="390">
        <v>5.77178962862</v>
      </c>
      <c r="E769" s="305" t="s">
        <v>714</v>
      </c>
      <c r="F769" s="305" t="s">
        <v>1075</v>
      </c>
      <c r="G769" s="305" t="s">
        <v>716</v>
      </c>
      <c r="H769" s="305" t="s">
        <v>367</v>
      </c>
      <c r="I769" s="305" t="s">
        <v>28</v>
      </c>
      <c r="J769" s="305" t="s">
        <v>327</v>
      </c>
      <c r="K769" s="305"/>
      <c r="L769" s="305">
        <v>40423264</v>
      </c>
      <c r="M769" s="305">
        <v>4659019</v>
      </c>
      <c r="N769" s="210" t="s">
        <v>147</v>
      </c>
      <c r="O769" s="373" t="s">
        <v>13425</v>
      </c>
      <c r="P769" s="420" t="s">
        <v>731</v>
      </c>
      <c r="Q769" s="391">
        <f t="shared" si="11"/>
        <v>25.97305332879</v>
      </c>
      <c r="R769" s="436"/>
      <c r="S769" s="389"/>
    </row>
    <row r="770" s="330" customFormat="1" customHeight="1" spans="1:19">
      <c r="A770" s="305" t="s">
        <v>137</v>
      </c>
      <c r="B770" s="305" t="s">
        <v>320</v>
      </c>
      <c r="C770" s="322">
        <v>432</v>
      </c>
      <c r="D770" s="390">
        <v>2.06456606859</v>
      </c>
      <c r="E770" s="305" t="s">
        <v>714</v>
      </c>
      <c r="F770" s="305" t="s">
        <v>1075</v>
      </c>
      <c r="G770" s="305" t="s">
        <v>716</v>
      </c>
      <c r="H770" s="305" t="s">
        <v>367</v>
      </c>
      <c r="I770" s="305" t="s">
        <v>28</v>
      </c>
      <c r="J770" s="305" t="s">
        <v>327</v>
      </c>
      <c r="K770" s="305"/>
      <c r="L770" s="305">
        <v>40421071</v>
      </c>
      <c r="M770" s="305">
        <v>4660584</v>
      </c>
      <c r="N770" s="210" t="s">
        <v>147</v>
      </c>
      <c r="O770" s="373" t="s">
        <v>13425</v>
      </c>
      <c r="P770" s="420" t="s">
        <v>731</v>
      </c>
      <c r="Q770" s="391">
        <f t="shared" si="11"/>
        <v>9.290547308655</v>
      </c>
      <c r="R770" s="436"/>
      <c r="S770" s="389"/>
    </row>
  </sheetData>
  <mergeCells count="4">
    <mergeCell ref="A1:B1"/>
    <mergeCell ref="A2:R2"/>
    <mergeCell ref="A3:R3"/>
    <mergeCell ref="L4:M4"/>
  </mergeCells>
  <dataValidations count="1">
    <dataValidation type="list" allowBlank="1" showInputMessage="1" showErrorMessage="1" sqref="A21:A36">
      <formula1>乡镇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931"/>
  <sheetViews>
    <sheetView workbookViewId="0">
      <selection activeCell="W15" sqref="W15"/>
    </sheetView>
  </sheetViews>
  <sheetFormatPr defaultColWidth="9" defaultRowHeight="14.25"/>
  <cols>
    <col min="1" max="1" width="12.25" style="1" customWidth="1"/>
    <col min="2" max="2" width="14.75" style="5" customWidth="1"/>
    <col min="3" max="3" width="6" style="1" customWidth="1"/>
    <col min="4" max="4" width="12.75" style="1" customWidth="1"/>
    <col min="5" max="5" width="6.625" style="225" customWidth="1"/>
    <col min="6" max="6" width="6.75" style="1" customWidth="1"/>
    <col min="7" max="7" width="7.5" style="1" customWidth="1"/>
    <col min="8" max="8" width="7.125" style="226" customWidth="1"/>
    <col min="9" max="9" width="8.375" style="1" customWidth="1"/>
    <col min="10" max="10" width="6.125" style="1" customWidth="1"/>
    <col min="11" max="12" width="6.875" style="1" customWidth="1"/>
    <col min="13" max="13" width="9" style="1" customWidth="1"/>
    <col min="14" max="14" width="9.5" style="227" customWidth="1"/>
    <col min="15" max="15" width="5.625" style="1" customWidth="1"/>
    <col min="16" max="16" width="9.375" style="1" customWidth="1"/>
    <col min="17" max="17" width="8.25" style="224" customWidth="1"/>
    <col min="18" max="16384" width="9" style="1"/>
  </cols>
  <sheetData>
    <row r="1" spans="1:5">
      <c r="A1" s="6" t="s">
        <v>13426</v>
      </c>
      <c r="B1" s="228"/>
      <c r="C1" s="6"/>
      <c r="D1" s="6"/>
      <c r="E1" s="224"/>
    </row>
    <row r="2" s="224" customFormat="1" spans="1:17">
      <c r="A2" s="229" t="s">
        <v>744</v>
      </c>
      <c r="B2" s="230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="224" customFormat="1" ht="12.75" customHeight="1" spans="1:16">
      <c r="A3" s="231" t="s">
        <v>13427</v>
      </c>
      <c r="B3" s="232" t="s">
        <v>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54"/>
      <c r="O3" s="233"/>
      <c r="P3" s="233"/>
    </row>
    <row r="4" s="1" customFormat="1" ht="29.25" customHeight="1" spans="1:17">
      <c r="A4" s="234" t="s">
        <v>746</v>
      </c>
      <c r="B4" s="235" t="s">
        <v>3</v>
      </c>
      <c r="C4" s="234" t="s">
        <v>747</v>
      </c>
      <c r="D4" s="234" t="s">
        <v>13428</v>
      </c>
      <c r="E4" s="236" t="s">
        <v>13429</v>
      </c>
      <c r="F4" s="234" t="s">
        <v>749</v>
      </c>
      <c r="G4" s="234" t="s">
        <v>6</v>
      </c>
      <c r="H4" s="234" t="s">
        <v>750</v>
      </c>
      <c r="I4" s="234" t="s">
        <v>13</v>
      </c>
      <c r="J4" s="234" t="s">
        <v>14</v>
      </c>
      <c r="K4" s="255" t="s">
        <v>13430</v>
      </c>
      <c r="L4" s="255"/>
      <c r="M4" s="255" t="s">
        <v>13431</v>
      </c>
      <c r="N4" s="256" t="s">
        <v>753</v>
      </c>
      <c r="O4" s="234" t="s">
        <v>13432</v>
      </c>
      <c r="P4" s="234" t="s">
        <v>755</v>
      </c>
      <c r="Q4" s="234" t="s">
        <v>344</v>
      </c>
    </row>
    <row r="5" s="1" customFormat="1" ht="30.75" customHeight="1" spans="1:17">
      <c r="A5" s="234"/>
      <c r="B5" s="235"/>
      <c r="C5" s="234"/>
      <c r="D5" s="234"/>
      <c r="E5" s="236"/>
      <c r="F5" s="234"/>
      <c r="G5" s="234"/>
      <c r="H5" s="234"/>
      <c r="I5" s="234"/>
      <c r="J5" s="234"/>
      <c r="K5" s="234" t="s">
        <v>346</v>
      </c>
      <c r="L5" s="234" t="s">
        <v>345</v>
      </c>
      <c r="M5" s="255"/>
      <c r="N5" s="256"/>
      <c r="O5" s="234"/>
      <c r="P5" s="234"/>
      <c r="Q5" s="234"/>
    </row>
    <row r="6" s="1" customFormat="1" ht="15" customHeight="1" spans="1:17">
      <c r="A6" s="237" t="s">
        <v>756</v>
      </c>
      <c r="B6" s="238" t="s">
        <v>3</v>
      </c>
      <c r="C6" s="237"/>
      <c r="D6" s="237"/>
      <c r="E6" s="239"/>
      <c r="F6" s="237"/>
      <c r="G6" s="237"/>
      <c r="H6" s="237"/>
      <c r="I6" s="237"/>
      <c r="J6" s="237"/>
      <c r="K6" s="237"/>
      <c r="L6" s="237"/>
      <c r="M6" s="237"/>
      <c r="N6" s="257">
        <f>N7+N102+N155+N310+N624+N806</f>
        <v>35318.2900334619</v>
      </c>
      <c r="O6" s="258">
        <v>11.25</v>
      </c>
      <c r="P6" s="259">
        <f>N6*O6</f>
        <v>397330.762876447</v>
      </c>
      <c r="Q6" s="275"/>
    </row>
    <row r="7" s="2" customFormat="1" ht="15" customHeight="1" spans="1:17">
      <c r="A7" s="237"/>
      <c r="B7" s="238" t="s">
        <v>3</v>
      </c>
      <c r="C7" s="237"/>
      <c r="D7" s="237"/>
      <c r="E7" s="239"/>
      <c r="F7" s="240" t="s">
        <v>261</v>
      </c>
      <c r="G7" s="237"/>
      <c r="H7" s="237"/>
      <c r="I7" s="237"/>
      <c r="J7" s="237"/>
      <c r="K7" s="237"/>
      <c r="L7" s="237"/>
      <c r="M7" s="237"/>
      <c r="N7" s="260">
        <f>SUM(N8:N101)</f>
        <v>4273.54777476249</v>
      </c>
      <c r="O7" s="258">
        <v>11.25</v>
      </c>
      <c r="P7" s="259">
        <f>SUM(P8:P98)</f>
        <v>47938.662</v>
      </c>
      <c r="Q7" s="276"/>
    </row>
    <row r="8" s="4" customFormat="1" ht="15" customHeight="1" spans="1:17">
      <c r="A8" s="241" t="s">
        <v>13433</v>
      </c>
      <c r="B8" s="242" t="s">
        <v>13434</v>
      </c>
      <c r="C8" s="243" t="s">
        <v>13435</v>
      </c>
      <c r="D8" s="243" t="s">
        <v>13436</v>
      </c>
      <c r="E8" s="244" t="s">
        <v>137</v>
      </c>
      <c r="F8" s="245" t="s">
        <v>261</v>
      </c>
      <c r="G8" s="246" t="s">
        <v>1371</v>
      </c>
      <c r="H8" s="247" t="s">
        <v>1101</v>
      </c>
      <c r="I8" s="261" t="s">
        <v>28</v>
      </c>
      <c r="J8" s="261" t="s">
        <v>58</v>
      </c>
      <c r="K8" s="262">
        <v>4669192</v>
      </c>
      <c r="L8" s="262">
        <v>40428506</v>
      </c>
      <c r="M8" s="245" t="s">
        <v>147</v>
      </c>
      <c r="N8" s="263">
        <v>310.03</v>
      </c>
      <c r="O8" s="264">
        <v>11.25</v>
      </c>
      <c r="P8" s="264">
        <f t="shared" ref="P8:P71" si="0">O8*N8</f>
        <v>3487.8375</v>
      </c>
      <c r="Q8" s="210"/>
    </row>
    <row r="9" s="4" customFormat="1" ht="15" customHeight="1" spans="1:17">
      <c r="A9" s="241" t="s">
        <v>13433</v>
      </c>
      <c r="B9" s="242" t="s">
        <v>13434</v>
      </c>
      <c r="C9" s="243" t="s">
        <v>13435</v>
      </c>
      <c r="D9" s="243" t="s">
        <v>13436</v>
      </c>
      <c r="E9" s="244" t="s">
        <v>137</v>
      </c>
      <c r="F9" s="245" t="s">
        <v>261</v>
      </c>
      <c r="G9" s="246" t="s">
        <v>13437</v>
      </c>
      <c r="H9" s="247" t="s">
        <v>48</v>
      </c>
      <c r="I9" s="261" t="s">
        <v>28</v>
      </c>
      <c r="J9" s="261" t="s">
        <v>58</v>
      </c>
      <c r="K9" s="262">
        <v>4669116</v>
      </c>
      <c r="L9" s="262">
        <v>40428420</v>
      </c>
      <c r="M9" s="245" t="s">
        <v>147</v>
      </c>
      <c r="N9" s="263">
        <v>31.1584</v>
      </c>
      <c r="O9" s="264">
        <v>11.25</v>
      </c>
      <c r="P9" s="264">
        <f t="shared" si="0"/>
        <v>350.532</v>
      </c>
      <c r="Q9" s="210"/>
    </row>
    <row r="10" s="4" customFormat="1" ht="15" customHeight="1" spans="1:17">
      <c r="A10" s="241" t="s">
        <v>13433</v>
      </c>
      <c r="B10" s="242" t="s">
        <v>13434</v>
      </c>
      <c r="C10" s="243" t="s">
        <v>13435</v>
      </c>
      <c r="D10" s="243" t="s">
        <v>13436</v>
      </c>
      <c r="E10" s="244" t="s">
        <v>137</v>
      </c>
      <c r="F10" s="245" t="s">
        <v>261</v>
      </c>
      <c r="G10" s="246" t="s">
        <v>13438</v>
      </c>
      <c r="H10" s="247" t="s">
        <v>48</v>
      </c>
      <c r="I10" s="261" t="s">
        <v>28</v>
      </c>
      <c r="J10" s="261" t="s">
        <v>58</v>
      </c>
      <c r="K10" s="262">
        <v>4669008</v>
      </c>
      <c r="L10" s="262">
        <v>40428461</v>
      </c>
      <c r="M10" s="245" t="s">
        <v>147</v>
      </c>
      <c r="N10" s="263">
        <v>38.8706</v>
      </c>
      <c r="O10" s="264">
        <v>11.25</v>
      </c>
      <c r="P10" s="264">
        <f t="shared" si="0"/>
        <v>437.29425</v>
      </c>
      <c r="Q10" s="210"/>
    </row>
    <row r="11" s="4" customFormat="1" ht="15" customHeight="1" spans="1:17">
      <c r="A11" s="241" t="s">
        <v>13433</v>
      </c>
      <c r="B11" s="242" t="s">
        <v>13434</v>
      </c>
      <c r="C11" s="243" t="s">
        <v>13435</v>
      </c>
      <c r="D11" s="243" t="s">
        <v>13436</v>
      </c>
      <c r="E11" s="244" t="s">
        <v>137</v>
      </c>
      <c r="F11" s="245" t="s">
        <v>261</v>
      </c>
      <c r="G11" s="246" t="s">
        <v>1341</v>
      </c>
      <c r="H11" s="247" t="s">
        <v>48</v>
      </c>
      <c r="I11" s="261" t="s">
        <v>28</v>
      </c>
      <c r="J11" s="261" t="s">
        <v>58</v>
      </c>
      <c r="K11" s="262">
        <v>4668847</v>
      </c>
      <c r="L11" s="262">
        <v>40428214</v>
      </c>
      <c r="M11" s="245" t="s">
        <v>147</v>
      </c>
      <c r="N11" s="263">
        <v>6.0277</v>
      </c>
      <c r="O11" s="264">
        <v>11.25</v>
      </c>
      <c r="P11" s="264">
        <f t="shared" si="0"/>
        <v>67.811625</v>
      </c>
      <c r="Q11" s="210"/>
    </row>
    <row r="12" s="4" customFormat="1" ht="15" customHeight="1" spans="1:17">
      <c r="A12" s="241" t="s">
        <v>13433</v>
      </c>
      <c r="B12" s="243" t="s">
        <v>13434</v>
      </c>
      <c r="C12" s="243" t="s">
        <v>13439</v>
      </c>
      <c r="D12" s="243" t="s">
        <v>13440</v>
      </c>
      <c r="E12" s="245" t="s">
        <v>137</v>
      </c>
      <c r="F12" s="245" t="s">
        <v>261</v>
      </c>
      <c r="G12" s="248" t="s">
        <v>1670</v>
      </c>
      <c r="H12" s="247" t="s">
        <v>1101</v>
      </c>
      <c r="I12" s="265" t="s">
        <v>28</v>
      </c>
      <c r="J12" s="265" t="s">
        <v>58</v>
      </c>
      <c r="K12" s="262">
        <v>4669313</v>
      </c>
      <c r="L12" s="262">
        <v>40427949</v>
      </c>
      <c r="M12" s="245" t="s">
        <v>147</v>
      </c>
      <c r="N12" s="266">
        <v>26.2815</v>
      </c>
      <c r="O12" s="264">
        <v>11.25</v>
      </c>
      <c r="P12" s="264">
        <f t="shared" si="0"/>
        <v>295.666875</v>
      </c>
      <c r="Q12" s="210"/>
    </row>
    <row r="13" s="4" customFormat="1" ht="15" customHeight="1" spans="1:17">
      <c r="A13" s="241" t="s">
        <v>13433</v>
      </c>
      <c r="B13" s="243" t="s">
        <v>13434</v>
      </c>
      <c r="C13" s="243"/>
      <c r="D13" s="243" t="s">
        <v>13440</v>
      </c>
      <c r="E13" s="245" t="s">
        <v>137</v>
      </c>
      <c r="F13" s="245" t="s">
        <v>261</v>
      </c>
      <c r="G13" s="248" t="s">
        <v>13441</v>
      </c>
      <c r="H13" s="247" t="s">
        <v>1101</v>
      </c>
      <c r="I13" s="265" t="s">
        <v>28</v>
      </c>
      <c r="J13" s="265" t="s">
        <v>58</v>
      </c>
      <c r="K13" s="262">
        <v>4669279</v>
      </c>
      <c r="L13" s="262">
        <v>40427543</v>
      </c>
      <c r="M13" s="245" t="s">
        <v>147</v>
      </c>
      <c r="N13" s="266">
        <v>2.8797</v>
      </c>
      <c r="O13" s="264">
        <v>11.25</v>
      </c>
      <c r="P13" s="264">
        <f t="shared" si="0"/>
        <v>32.396625</v>
      </c>
      <c r="Q13" s="210"/>
    </row>
    <row r="14" s="4" customFormat="1" ht="15" customHeight="1" spans="1:17">
      <c r="A14" s="241" t="s">
        <v>13433</v>
      </c>
      <c r="B14" s="243" t="s">
        <v>13434</v>
      </c>
      <c r="C14" s="243" t="s">
        <v>13439</v>
      </c>
      <c r="D14" s="243" t="s">
        <v>13440</v>
      </c>
      <c r="E14" s="245" t="s">
        <v>137</v>
      </c>
      <c r="F14" s="245" t="s">
        <v>261</v>
      </c>
      <c r="G14" s="248" t="s">
        <v>1601</v>
      </c>
      <c r="H14" s="247" t="s">
        <v>1101</v>
      </c>
      <c r="I14" s="265" t="s">
        <v>28</v>
      </c>
      <c r="J14" s="265" t="s">
        <v>58</v>
      </c>
      <c r="K14" s="267">
        <v>4668958</v>
      </c>
      <c r="L14" s="267">
        <v>40427669</v>
      </c>
      <c r="M14" s="245" t="s">
        <v>147</v>
      </c>
      <c r="N14" s="266">
        <v>30.0168</v>
      </c>
      <c r="O14" s="264">
        <v>11.25</v>
      </c>
      <c r="P14" s="264">
        <f t="shared" si="0"/>
        <v>337.689</v>
      </c>
      <c r="Q14" s="210"/>
    </row>
    <row r="15" s="4" customFormat="1" ht="15" customHeight="1" spans="1:17">
      <c r="A15" s="241" t="s">
        <v>13433</v>
      </c>
      <c r="B15" s="243" t="s">
        <v>13434</v>
      </c>
      <c r="C15" s="243" t="s">
        <v>13439</v>
      </c>
      <c r="D15" s="243" t="s">
        <v>13440</v>
      </c>
      <c r="E15" s="245" t="s">
        <v>137</v>
      </c>
      <c r="F15" s="245" t="s">
        <v>261</v>
      </c>
      <c r="G15" s="248" t="s">
        <v>1677</v>
      </c>
      <c r="H15" s="247" t="s">
        <v>1101</v>
      </c>
      <c r="I15" s="265" t="s">
        <v>28</v>
      </c>
      <c r="J15" s="265" t="s">
        <v>58</v>
      </c>
      <c r="K15" s="267">
        <v>4669107</v>
      </c>
      <c r="L15" s="267">
        <v>40427568</v>
      </c>
      <c r="M15" s="245" t="s">
        <v>147</v>
      </c>
      <c r="N15" s="266">
        <v>294.5886</v>
      </c>
      <c r="O15" s="264">
        <v>11.25</v>
      </c>
      <c r="P15" s="264">
        <f t="shared" si="0"/>
        <v>3314.12175</v>
      </c>
      <c r="Q15" s="210"/>
    </row>
    <row r="16" s="4" customFormat="1" ht="15" customHeight="1" spans="1:17">
      <c r="A16" s="241" t="s">
        <v>13433</v>
      </c>
      <c r="B16" s="243" t="s">
        <v>13434</v>
      </c>
      <c r="C16" s="243" t="s">
        <v>13439</v>
      </c>
      <c r="D16" s="243" t="s">
        <v>13442</v>
      </c>
      <c r="E16" s="245" t="s">
        <v>137</v>
      </c>
      <c r="F16" s="245" t="s">
        <v>261</v>
      </c>
      <c r="G16" s="248" t="s">
        <v>13443</v>
      </c>
      <c r="H16" s="247" t="s">
        <v>48</v>
      </c>
      <c r="I16" s="265" t="s">
        <v>28</v>
      </c>
      <c r="J16" s="265" t="s">
        <v>58</v>
      </c>
      <c r="K16" s="267">
        <v>4669038</v>
      </c>
      <c r="L16" s="267">
        <v>40427124</v>
      </c>
      <c r="M16" s="245" t="s">
        <v>147</v>
      </c>
      <c r="N16" s="266">
        <v>33.6316</v>
      </c>
      <c r="O16" s="264">
        <v>11.25</v>
      </c>
      <c r="P16" s="264">
        <f t="shared" si="0"/>
        <v>378.3555</v>
      </c>
      <c r="Q16" s="210"/>
    </row>
    <row r="17" s="4" customFormat="1" ht="15" customHeight="1" spans="1:17">
      <c r="A17" s="241" t="s">
        <v>13433</v>
      </c>
      <c r="B17" s="242" t="s">
        <v>13434</v>
      </c>
      <c r="C17" s="243" t="s">
        <v>13439</v>
      </c>
      <c r="D17" s="243" t="s">
        <v>13442</v>
      </c>
      <c r="E17" s="244" t="s">
        <v>137</v>
      </c>
      <c r="F17" s="245" t="s">
        <v>261</v>
      </c>
      <c r="G17" s="249" t="s">
        <v>13444</v>
      </c>
      <c r="H17" s="247" t="s">
        <v>1101</v>
      </c>
      <c r="I17" s="268" t="s">
        <v>28</v>
      </c>
      <c r="J17" s="265" t="s">
        <v>58</v>
      </c>
      <c r="K17" s="262">
        <v>4668819</v>
      </c>
      <c r="L17" s="262">
        <v>40426663</v>
      </c>
      <c r="M17" s="245" t="s">
        <v>147</v>
      </c>
      <c r="N17" s="269">
        <v>18.9028</v>
      </c>
      <c r="O17" s="264">
        <v>11.25</v>
      </c>
      <c r="P17" s="264">
        <f t="shared" si="0"/>
        <v>212.6565</v>
      </c>
      <c r="Q17" s="210"/>
    </row>
    <row r="18" s="4" customFormat="1" ht="15" customHeight="1" spans="1:17">
      <c r="A18" s="241" t="s">
        <v>13433</v>
      </c>
      <c r="B18" s="242" t="s">
        <v>13434</v>
      </c>
      <c r="C18" s="243" t="s">
        <v>13439</v>
      </c>
      <c r="D18" s="243" t="s">
        <v>13442</v>
      </c>
      <c r="E18" s="244" t="s">
        <v>137</v>
      </c>
      <c r="F18" s="245" t="s">
        <v>261</v>
      </c>
      <c r="G18" s="249" t="s">
        <v>1352</v>
      </c>
      <c r="H18" s="247" t="s">
        <v>1101</v>
      </c>
      <c r="I18" s="268" t="s">
        <v>28</v>
      </c>
      <c r="J18" s="265" t="s">
        <v>58</v>
      </c>
      <c r="K18" s="267">
        <v>4668782</v>
      </c>
      <c r="L18" s="267">
        <v>40426952</v>
      </c>
      <c r="M18" s="245" t="s">
        <v>147</v>
      </c>
      <c r="N18" s="269">
        <v>34.2242</v>
      </c>
      <c r="O18" s="264">
        <v>11.25</v>
      </c>
      <c r="P18" s="264">
        <f t="shared" si="0"/>
        <v>385.02225</v>
      </c>
      <c r="Q18" s="210"/>
    </row>
    <row r="19" s="4" customFormat="1" ht="15" customHeight="1" spans="1:17">
      <c r="A19" s="241" t="s">
        <v>13433</v>
      </c>
      <c r="B19" s="242" t="s">
        <v>13434</v>
      </c>
      <c r="C19" s="243" t="s">
        <v>13439</v>
      </c>
      <c r="D19" s="243" t="s">
        <v>13442</v>
      </c>
      <c r="E19" s="244" t="s">
        <v>137</v>
      </c>
      <c r="F19" s="245" t="s">
        <v>261</v>
      </c>
      <c r="G19" s="249" t="s">
        <v>13445</v>
      </c>
      <c r="H19" s="247" t="s">
        <v>48</v>
      </c>
      <c r="I19" s="268" t="s">
        <v>28</v>
      </c>
      <c r="J19" s="265" t="s">
        <v>58</v>
      </c>
      <c r="K19" s="267">
        <v>4668749</v>
      </c>
      <c r="L19" s="267">
        <v>40426838</v>
      </c>
      <c r="M19" s="245" t="s">
        <v>147</v>
      </c>
      <c r="N19" s="269">
        <v>10.4375</v>
      </c>
      <c r="O19" s="264">
        <v>11.25</v>
      </c>
      <c r="P19" s="264">
        <f t="shared" si="0"/>
        <v>117.421875</v>
      </c>
      <c r="Q19" s="210"/>
    </row>
    <row r="20" s="4" customFormat="1" ht="15" customHeight="1" spans="1:17">
      <c r="A20" s="241" t="s">
        <v>13433</v>
      </c>
      <c r="B20" s="242" t="s">
        <v>13434</v>
      </c>
      <c r="C20" s="243" t="s">
        <v>13439</v>
      </c>
      <c r="D20" s="243" t="s">
        <v>13446</v>
      </c>
      <c r="E20" s="244" t="s">
        <v>137</v>
      </c>
      <c r="F20" s="245" t="s">
        <v>261</v>
      </c>
      <c r="G20" s="249" t="s">
        <v>13447</v>
      </c>
      <c r="H20" s="247" t="s">
        <v>48</v>
      </c>
      <c r="I20" s="268" t="s">
        <v>28</v>
      </c>
      <c r="J20" s="268" t="s">
        <v>58</v>
      </c>
      <c r="K20" s="267">
        <v>4668706</v>
      </c>
      <c r="L20" s="267">
        <v>40427284</v>
      </c>
      <c r="M20" s="245" t="s">
        <v>147</v>
      </c>
      <c r="N20" s="269">
        <v>98.5766</v>
      </c>
      <c r="O20" s="264">
        <v>11.25</v>
      </c>
      <c r="P20" s="264">
        <f t="shared" si="0"/>
        <v>1108.98675</v>
      </c>
      <c r="Q20" s="210"/>
    </row>
    <row r="21" s="4" customFormat="1" ht="21" spans="1:17">
      <c r="A21" s="241" t="s">
        <v>13433</v>
      </c>
      <c r="B21" s="242" t="s">
        <v>13434</v>
      </c>
      <c r="C21" s="243" t="s">
        <v>13439</v>
      </c>
      <c r="D21" s="243" t="s">
        <v>13446</v>
      </c>
      <c r="E21" s="244" t="s">
        <v>137</v>
      </c>
      <c r="F21" s="245" t="s">
        <v>261</v>
      </c>
      <c r="G21" s="249" t="s">
        <v>13448</v>
      </c>
      <c r="H21" s="250" t="s">
        <v>367</v>
      </c>
      <c r="I21" s="268" t="s">
        <v>28</v>
      </c>
      <c r="J21" s="268" t="s">
        <v>555</v>
      </c>
      <c r="K21" s="267">
        <v>4668486</v>
      </c>
      <c r="L21" s="267">
        <v>40427496</v>
      </c>
      <c r="M21" s="245" t="s">
        <v>147</v>
      </c>
      <c r="N21" s="269">
        <v>6.2054</v>
      </c>
      <c r="O21" s="264">
        <v>11.25</v>
      </c>
      <c r="P21" s="264">
        <f t="shared" si="0"/>
        <v>69.81075</v>
      </c>
      <c r="Q21" s="210"/>
    </row>
    <row r="22" s="4" customFormat="1" ht="15" customHeight="1" spans="1:17">
      <c r="A22" s="241" t="s">
        <v>13433</v>
      </c>
      <c r="B22" s="242" t="s">
        <v>13434</v>
      </c>
      <c r="C22" s="243"/>
      <c r="D22" s="243" t="s">
        <v>13449</v>
      </c>
      <c r="E22" s="244" t="s">
        <v>137</v>
      </c>
      <c r="F22" s="245" t="s">
        <v>261</v>
      </c>
      <c r="G22" s="249" t="s">
        <v>13450</v>
      </c>
      <c r="H22" s="247" t="s">
        <v>48</v>
      </c>
      <c r="I22" s="268" t="s">
        <v>28</v>
      </c>
      <c r="J22" s="268" t="s">
        <v>58</v>
      </c>
      <c r="K22" s="267">
        <v>4668027</v>
      </c>
      <c r="L22" s="267">
        <v>40428624</v>
      </c>
      <c r="M22" s="245" t="s">
        <v>147</v>
      </c>
      <c r="N22" s="269">
        <v>1.471</v>
      </c>
      <c r="O22" s="264">
        <v>11.25</v>
      </c>
      <c r="P22" s="264">
        <f t="shared" si="0"/>
        <v>16.54875</v>
      </c>
      <c r="Q22" s="210"/>
    </row>
    <row r="23" s="4" customFormat="1" ht="15" customHeight="1" spans="1:17">
      <c r="A23" s="241" t="s">
        <v>13433</v>
      </c>
      <c r="B23" s="242" t="s">
        <v>13434</v>
      </c>
      <c r="C23" s="243"/>
      <c r="D23" s="243" t="s">
        <v>13449</v>
      </c>
      <c r="E23" s="244" t="s">
        <v>137</v>
      </c>
      <c r="F23" s="245" t="s">
        <v>261</v>
      </c>
      <c r="G23" s="249" t="s">
        <v>13451</v>
      </c>
      <c r="H23" s="247" t="s">
        <v>48</v>
      </c>
      <c r="I23" s="268" t="s">
        <v>28</v>
      </c>
      <c r="J23" s="268" t="s">
        <v>555</v>
      </c>
      <c r="K23" s="267">
        <v>4668187</v>
      </c>
      <c r="L23" s="267">
        <v>40428595</v>
      </c>
      <c r="M23" s="245" t="s">
        <v>147</v>
      </c>
      <c r="N23" s="269">
        <v>2.5556</v>
      </c>
      <c r="O23" s="264">
        <v>11.25</v>
      </c>
      <c r="P23" s="264">
        <f t="shared" si="0"/>
        <v>28.7505</v>
      </c>
      <c r="Q23" s="210"/>
    </row>
    <row r="24" s="4" customFormat="1" ht="15" customHeight="1" spans="1:17">
      <c r="A24" s="241" t="s">
        <v>13433</v>
      </c>
      <c r="B24" s="242" t="s">
        <v>13434</v>
      </c>
      <c r="C24" s="243"/>
      <c r="D24" s="243" t="s">
        <v>13449</v>
      </c>
      <c r="E24" s="244" t="s">
        <v>137</v>
      </c>
      <c r="F24" s="245" t="s">
        <v>261</v>
      </c>
      <c r="G24" s="251" t="s">
        <v>13452</v>
      </c>
      <c r="H24" s="247" t="s">
        <v>1101</v>
      </c>
      <c r="I24" s="270" t="s">
        <v>28</v>
      </c>
      <c r="J24" s="268" t="s">
        <v>555</v>
      </c>
      <c r="K24" s="267">
        <v>4668361</v>
      </c>
      <c r="L24" s="267">
        <v>40428967</v>
      </c>
      <c r="M24" s="245" t="s">
        <v>147</v>
      </c>
      <c r="N24" s="271">
        <v>18.8285</v>
      </c>
      <c r="O24" s="264">
        <v>11.25</v>
      </c>
      <c r="P24" s="264">
        <f t="shared" si="0"/>
        <v>211.820625</v>
      </c>
      <c r="Q24" s="210"/>
    </row>
    <row r="25" s="4" customFormat="1" ht="21" spans="1:17">
      <c r="A25" s="241" t="s">
        <v>13433</v>
      </c>
      <c r="B25" s="242" t="s">
        <v>13434</v>
      </c>
      <c r="C25" s="243"/>
      <c r="D25" s="243" t="s">
        <v>13453</v>
      </c>
      <c r="E25" s="244" t="s">
        <v>137</v>
      </c>
      <c r="F25" s="245" t="s">
        <v>261</v>
      </c>
      <c r="G25" s="249" t="s">
        <v>13454</v>
      </c>
      <c r="H25" s="250" t="s">
        <v>367</v>
      </c>
      <c r="I25" s="268" t="s">
        <v>28</v>
      </c>
      <c r="J25" s="268" t="s">
        <v>310</v>
      </c>
      <c r="K25" s="267">
        <v>4667016</v>
      </c>
      <c r="L25" s="267">
        <v>40427919</v>
      </c>
      <c r="M25" s="245" t="s">
        <v>147</v>
      </c>
      <c r="N25" s="269">
        <v>5.0987</v>
      </c>
      <c r="O25" s="264">
        <v>11.25</v>
      </c>
      <c r="P25" s="264">
        <f t="shared" si="0"/>
        <v>57.360375</v>
      </c>
      <c r="Q25" s="210"/>
    </row>
    <row r="26" s="4" customFormat="1" ht="15" customHeight="1" spans="1:17">
      <c r="A26" s="241" t="s">
        <v>13433</v>
      </c>
      <c r="B26" s="242" t="s">
        <v>13434</v>
      </c>
      <c r="C26" s="243" t="s">
        <v>13455</v>
      </c>
      <c r="D26" s="243" t="s">
        <v>13456</v>
      </c>
      <c r="E26" s="244" t="s">
        <v>137</v>
      </c>
      <c r="F26" s="245" t="s">
        <v>261</v>
      </c>
      <c r="G26" s="249" t="s">
        <v>13457</v>
      </c>
      <c r="H26" s="247" t="s">
        <v>1101</v>
      </c>
      <c r="I26" s="268" t="s">
        <v>28</v>
      </c>
      <c r="J26" s="268" t="s">
        <v>58</v>
      </c>
      <c r="K26" s="267">
        <v>4666994</v>
      </c>
      <c r="L26" s="267">
        <v>40425746</v>
      </c>
      <c r="M26" s="245" t="s">
        <v>147</v>
      </c>
      <c r="N26" s="269">
        <v>33.2879</v>
      </c>
      <c r="O26" s="264">
        <v>11.25</v>
      </c>
      <c r="P26" s="264">
        <f t="shared" si="0"/>
        <v>374.488875</v>
      </c>
      <c r="Q26" s="210"/>
    </row>
    <row r="27" s="4" customFormat="1" ht="15" customHeight="1" spans="1:17">
      <c r="A27" s="241" t="s">
        <v>13433</v>
      </c>
      <c r="B27" s="242" t="s">
        <v>13434</v>
      </c>
      <c r="C27" s="243" t="s">
        <v>13455</v>
      </c>
      <c r="D27" s="243" t="s">
        <v>13456</v>
      </c>
      <c r="E27" s="244" t="s">
        <v>137</v>
      </c>
      <c r="F27" s="245" t="s">
        <v>261</v>
      </c>
      <c r="G27" s="251" t="s">
        <v>13458</v>
      </c>
      <c r="H27" s="247" t="s">
        <v>48</v>
      </c>
      <c r="I27" s="270" t="s">
        <v>28</v>
      </c>
      <c r="J27" s="270" t="s">
        <v>58</v>
      </c>
      <c r="K27" s="267">
        <v>4666983</v>
      </c>
      <c r="L27" s="267">
        <v>40425674</v>
      </c>
      <c r="M27" s="245" t="s">
        <v>147</v>
      </c>
      <c r="N27" s="271">
        <v>8.5094</v>
      </c>
      <c r="O27" s="264">
        <v>11.25</v>
      </c>
      <c r="P27" s="264">
        <f t="shared" si="0"/>
        <v>95.73075</v>
      </c>
      <c r="Q27" s="210"/>
    </row>
    <row r="28" s="4" customFormat="1" ht="15" customHeight="1" spans="1:17">
      <c r="A28" s="241" t="s">
        <v>13433</v>
      </c>
      <c r="B28" s="242" t="s">
        <v>13434</v>
      </c>
      <c r="C28" s="243" t="s">
        <v>13455</v>
      </c>
      <c r="D28" s="243" t="s">
        <v>13456</v>
      </c>
      <c r="E28" s="244" t="s">
        <v>137</v>
      </c>
      <c r="F28" s="245" t="s">
        <v>261</v>
      </c>
      <c r="G28" s="249" t="s">
        <v>13459</v>
      </c>
      <c r="H28" s="247" t="s">
        <v>48</v>
      </c>
      <c r="I28" s="268" t="s">
        <v>28</v>
      </c>
      <c r="J28" s="268" t="s">
        <v>29</v>
      </c>
      <c r="K28" s="272">
        <v>4666899</v>
      </c>
      <c r="L28" s="267">
        <v>40425482</v>
      </c>
      <c r="M28" s="245" t="s">
        <v>147</v>
      </c>
      <c r="N28" s="269">
        <v>19.8684</v>
      </c>
      <c r="O28" s="264">
        <v>11.25</v>
      </c>
      <c r="P28" s="264">
        <f t="shared" si="0"/>
        <v>223.5195</v>
      </c>
      <c r="Q28" s="210"/>
    </row>
    <row r="29" s="4" customFormat="1" ht="15" customHeight="1" spans="1:17">
      <c r="A29" s="241" t="s">
        <v>13433</v>
      </c>
      <c r="B29" s="242" t="s">
        <v>13434</v>
      </c>
      <c r="C29" s="243" t="s">
        <v>13455</v>
      </c>
      <c r="D29" s="243" t="s">
        <v>13456</v>
      </c>
      <c r="E29" s="244" t="s">
        <v>137</v>
      </c>
      <c r="F29" s="245" t="s">
        <v>261</v>
      </c>
      <c r="G29" s="249" t="s">
        <v>13460</v>
      </c>
      <c r="H29" s="247" t="s">
        <v>1101</v>
      </c>
      <c r="I29" s="268" t="s">
        <v>28</v>
      </c>
      <c r="J29" s="268" t="s">
        <v>58</v>
      </c>
      <c r="K29" s="267">
        <v>4666846</v>
      </c>
      <c r="L29" s="267">
        <v>40425494</v>
      </c>
      <c r="M29" s="245" t="s">
        <v>147</v>
      </c>
      <c r="N29" s="269">
        <v>16.3711</v>
      </c>
      <c r="O29" s="264">
        <v>11.25</v>
      </c>
      <c r="P29" s="264">
        <f t="shared" si="0"/>
        <v>184.174875</v>
      </c>
      <c r="Q29" s="210"/>
    </row>
    <row r="30" s="4" customFormat="1" ht="15" customHeight="1" spans="1:17">
      <c r="A30" s="241" t="s">
        <v>13433</v>
      </c>
      <c r="B30" s="242" t="s">
        <v>13434</v>
      </c>
      <c r="C30" s="243" t="s">
        <v>13455</v>
      </c>
      <c r="D30" s="243" t="s">
        <v>13456</v>
      </c>
      <c r="E30" s="244" t="s">
        <v>137</v>
      </c>
      <c r="F30" s="245" t="s">
        <v>261</v>
      </c>
      <c r="G30" s="251" t="s">
        <v>13461</v>
      </c>
      <c r="H30" s="247" t="s">
        <v>48</v>
      </c>
      <c r="I30" s="270" t="s">
        <v>28</v>
      </c>
      <c r="J30" s="270" t="s">
        <v>58</v>
      </c>
      <c r="K30" s="267">
        <v>4666907</v>
      </c>
      <c r="L30" s="267">
        <v>40425589</v>
      </c>
      <c r="M30" s="245" t="s">
        <v>147</v>
      </c>
      <c r="N30" s="271">
        <v>9.3135</v>
      </c>
      <c r="O30" s="264">
        <v>11.25</v>
      </c>
      <c r="P30" s="264">
        <f t="shared" si="0"/>
        <v>104.776875</v>
      </c>
      <c r="Q30" s="210"/>
    </row>
    <row r="31" s="4" customFormat="1" ht="15" customHeight="1" spans="1:17">
      <c r="A31" s="241" t="s">
        <v>13433</v>
      </c>
      <c r="B31" s="242" t="s">
        <v>13434</v>
      </c>
      <c r="C31" s="243" t="s">
        <v>13455</v>
      </c>
      <c r="D31" s="243" t="s">
        <v>13456</v>
      </c>
      <c r="E31" s="244" t="s">
        <v>137</v>
      </c>
      <c r="F31" s="245" t="s">
        <v>261</v>
      </c>
      <c r="G31" s="249" t="s">
        <v>13462</v>
      </c>
      <c r="H31" s="247" t="s">
        <v>1101</v>
      </c>
      <c r="I31" s="268" t="s">
        <v>28</v>
      </c>
      <c r="J31" s="268" t="s">
        <v>310</v>
      </c>
      <c r="K31" s="267">
        <v>4666636</v>
      </c>
      <c r="L31" s="267">
        <v>40425665</v>
      </c>
      <c r="M31" s="245" t="s">
        <v>147</v>
      </c>
      <c r="N31" s="269">
        <v>15.8155</v>
      </c>
      <c r="O31" s="264">
        <v>11.25</v>
      </c>
      <c r="P31" s="264">
        <f t="shared" si="0"/>
        <v>177.924375</v>
      </c>
      <c r="Q31" s="210"/>
    </row>
    <row r="32" s="4" customFormat="1" ht="21" spans="1:17">
      <c r="A32" s="241" t="s">
        <v>13433</v>
      </c>
      <c r="B32" s="242" t="s">
        <v>13434</v>
      </c>
      <c r="C32" s="243" t="s">
        <v>13455</v>
      </c>
      <c r="D32" s="243" t="s">
        <v>13456</v>
      </c>
      <c r="E32" s="244" t="s">
        <v>137</v>
      </c>
      <c r="F32" s="245" t="s">
        <v>261</v>
      </c>
      <c r="G32" s="249" t="s">
        <v>13463</v>
      </c>
      <c r="H32" s="250" t="s">
        <v>367</v>
      </c>
      <c r="I32" s="268" t="s">
        <v>28</v>
      </c>
      <c r="J32" s="268" t="s">
        <v>310</v>
      </c>
      <c r="K32" s="267">
        <v>4666430</v>
      </c>
      <c r="L32" s="267">
        <v>40425514</v>
      </c>
      <c r="M32" s="245" t="s">
        <v>147</v>
      </c>
      <c r="N32" s="269">
        <v>284.2371</v>
      </c>
      <c r="O32" s="264">
        <v>11.25</v>
      </c>
      <c r="P32" s="264">
        <f t="shared" si="0"/>
        <v>3197.667375</v>
      </c>
      <c r="Q32" s="210"/>
    </row>
    <row r="33" s="4" customFormat="1" ht="15" customHeight="1" spans="1:17">
      <c r="A33" s="241" t="s">
        <v>13433</v>
      </c>
      <c r="B33" s="242" t="s">
        <v>13434</v>
      </c>
      <c r="C33" s="243" t="s">
        <v>13455</v>
      </c>
      <c r="D33" s="243" t="s">
        <v>13456</v>
      </c>
      <c r="E33" s="244" t="s">
        <v>137</v>
      </c>
      <c r="F33" s="245" t="s">
        <v>261</v>
      </c>
      <c r="G33" s="251" t="s">
        <v>13464</v>
      </c>
      <c r="H33" s="247" t="s">
        <v>48</v>
      </c>
      <c r="I33" s="270" t="s">
        <v>28</v>
      </c>
      <c r="J33" s="270" t="s">
        <v>58</v>
      </c>
      <c r="K33" s="267">
        <v>4666693</v>
      </c>
      <c r="L33" s="267">
        <v>40425763</v>
      </c>
      <c r="M33" s="245" t="s">
        <v>147</v>
      </c>
      <c r="N33" s="271">
        <v>118.9342</v>
      </c>
      <c r="O33" s="264">
        <v>11.25</v>
      </c>
      <c r="P33" s="264">
        <f t="shared" si="0"/>
        <v>1338.00975</v>
      </c>
      <c r="Q33" s="210"/>
    </row>
    <row r="34" s="4" customFormat="1" ht="15" customHeight="1" spans="1:17">
      <c r="A34" s="241" t="s">
        <v>13433</v>
      </c>
      <c r="B34" s="242" t="s">
        <v>13434</v>
      </c>
      <c r="C34" s="243" t="s">
        <v>13455</v>
      </c>
      <c r="D34" s="243" t="s">
        <v>13456</v>
      </c>
      <c r="E34" s="244" t="s">
        <v>137</v>
      </c>
      <c r="F34" s="245" t="s">
        <v>261</v>
      </c>
      <c r="G34" s="249" t="s">
        <v>13465</v>
      </c>
      <c r="H34" s="247" t="s">
        <v>1101</v>
      </c>
      <c r="I34" s="268" t="s">
        <v>28</v>
      </c>
      <c r="J34" s="268" t="s">
        <v>29</v>
      </c>
      <c r="K34" s="267">
        <v>4667080</v>
      </c>
      <c r="L34" s="267">
        <v>40425740</v>
      </c>
      <c r="M34" s="245" t="s">
        <v>147</v>
      </c>
      <c r="N34" s="269">
        <v>20.2319</v>
      </c>
      <c r="O34" s="264">
        <v>11.25</v>
      </c>
      <c r="P34" s="264">
        <f t="shared" si="0"/>
        <v>227.608875</v>
      </c>
      <c r="Q34" s="210"/>
    </row>
    <row r="35" s="4" customFormat="1" ht="15" customHeight="1" spans="1:17">
      <c r="A35" s="241" t="s">
        <v>13433</v>
      </c>
      <c r="B35" s="242" t="s">
        <v>13434</v>
      </c>
      <c r="C35" s="243" t="s">
        <v>13455</v>
      </c>
      <c r="D35" s="243" t="s">
        <v>13466</v>
      </c>
      <c r="E35" s="244" t="s">
        <v>137</v>
      </c>
      <c r="F35" s="245" t="s">
        <v>261</v>
      </c>
      <c r="G35" s="251" t="s">
        <v>13467</v>
      </c>
      <c r="H35" s="247" t="s">
        <v>1101</v>
      </c>
      <c r="I35" s="270" t="s">
        <v>28</v>
      </c>
      <c r="J35" s="268" t="s">
        <v>310</v>
      </c>
      <c r="K35" s="267">
        <v>4666162</v>
      </c>
      <c r="L35" s="267">
        <v>40425733</v>
      </c>
      <c r="M35" s="245" t="s">
        <v>147</v>
      </c>
      <c r="N35" s="271">
        <v>110.9941</v>
      </c>
      <c r="O35" s="264">
        <v>11.25</v>
      </c>
      <c r="P35" s="264">
        <f t="shared" si="0"/>
        <v>1248.683625</v>
      </c>
      <c r="Q35" s="210"/>
    </row>
    <row r="36" s="4" customFormat="1" ht="15" customHeight="1" spans="1:17">
      <c r="A36" s="241" t="s">
        <v>13433</v>
      </c>
      <c r="B36" s="242" t="s">
        <v>13434</v>
      </c>
      <c r="C36" s="243" t="s">
        <v>13455</v>
      </c>
      <c r="D36" s="243" t="s">
        <v>13466</v>
      </c>
      <c r="E36" s="244" t="s">
        <v>137</v>
      </c>
      <c r="F36" s="245" t="s">
        <v>261</v>
      </c>
      <c r="G36" s="249" t="s">
        <v>13468</v>
      </c>
      <c r="H36" s="247" t="s">
        <v>1101</v>
      </c>
      <c r="I36" s="268" t="s">
        <v>28</v>
      </c>
      <c r="J36" s="268" t="s">
        <v>310</v>
      </c>
      <c r="K36" s="267">
        <v>4666308</v>
      </c>
      <c r="L36" s="267">
        <v>40425736</v>
      </c>
      <c r="M36" s="245" t="s">
        <v>147</v>
      </c>
      <c r="N36" s="269">
        <v>6.9859</v>
      </c>
      <c r="O36" s="264">
        <v>11.25</v>
      </c>
      <c r="P36" s="264">
        <f t="shared" si="0"/>
        <v>78.591375</v>
      </c>
      <c r="Q36" s="210"/>
    </row>
    <row r="37" s="4" customFormat="1" ht="21" spans="1:17">
      <c r="A37" s="241" t="s">
        <v>13433</v>
      </c>
      <c r="B37" s="242" t="s">
        <v>13434</v>
      </c>
      <c r="C37" s="243" t="s">
        <v>13455</v>
      </c>
      <c r="D37" s="243" t="s">
        <v>13466</v>
      </c>
      <c r="E37" s="244" t="s">
        <v>137</v>
      </c>
      <c r="F37" s="245" t="s">
        <v>261</v>
      </c>
      <c r="G37" s="249" t="s">
        <v>13469</v>
      </c>
      <c r="H37" s="250" t="s">
        <v>367</v>
      </c>
      <c r="I37" s="268" t="s">
        <v>28</v>
      </c>
      <c r="J37" s="268" t="s">
        <v>310</v>
      </c>
      <c r="K37" s="267">
        <v>4666081</v>
      </c>
      <c r="L37" s="267">
        <v>40425578</v>
      </c>
      <c r="M37" s="245" t="s">
        <v>147</v>
      </c>
      <c r="N37" s="269">
        <v>9.5753</v>
      </c>
      <c r="O37" s="264">
        <v>11.25</v>
      </c>
      <c r="P37" s="264">
        <f t="shared" si="0"/>
        <v>107.722125</v>
      </c>
      <c r="Q37" s="210"/>
    </row>
    <row r="38" s="4" customFormat="1" ht="15" customHeight="1" spans="1:17">
      <c r="A38" s="241" t="s">
        <v>13433</v>
      </c>
      <c r="B38" s="242" t="s">
        <v>13434</v>
      </c>
      <c r="C38" s="243" t="s">
        <v>13470</v>
      </c>
      <c r="D38" s="243" t="s">
        <v>13471</v>
      </c>
      <c r="E38" s="244" t="s">
        <v>137</v>
      </c>
      <c r="F38" s="245" t="s">
        <v>261</v>
      </c>
      <c r="G38" s="251" t="s">
        <v>13472</v>
      </c>
      <c r="H38" s="247" t="s">
        <v>1101</v>
      </c>
      <c r="I38" s="270" t="s">
        <v>28</v>
      </c>
      <c r="J38" s="268" t="s">
        <v>310</v>
      </c>
      <c r="K38" s="267">
        <v>4666054</v>
      </c>
      <c r="L38" s="267">
        <v>40425223</v>
      </c>
      <c r="M38" s="245" t="s">
        <v>147</v>
      </c>
      <c r="N38" s="271">
        <v>68.741</v>
      </c>
      <c r="O38" s="264">
        <v>11.25</v>
      </c>
      <c r="P38" s="264">
        <f t="shared" si="0"/>
        <v>773.33625</v>
      </c>
      <c r="Q38" s="210"/>
    </row>
    <row r="39" s="4" customFormat="1" ht="15" customHeight="1" spans="1:17">
      <c r="A39" s="241" t="s">
        <v>13433</v>
      </c>
      <c r="B39" s="242" t="s">
        <v>13434</v>
      </c>
      <c r="C39" s="243" t="s">
        <v>13470</v>
      </c>
      <c r="D39" s="243" t="s">
        <v>13471</v>
      </c>
      <c r="E39" s="244" t="s">
        <v>137</v>
      </c>
      <c r="F39" s="245" t="s">
        <v>261</v>
      </c>
      <c r="G39" s="249" t="s">
        <v>13473</v>
      </c>
      <c r="H39" s="250" t="s">
        <v>13474</v>
      </c>
      <c r="I39" s="268" t="s">
        <v>28</v>
      </c>
      <c r="J39" s="268" t="s">
        <v>310</v>
      </c>
      <c r="K39" s="267">
        <v>4665871</v>
      </c>
      <c r="L39" s="267">
        <v>40425399</v>
      </c>
      <c r="M39" s="245" t="s">
        <v>147</v>
      </c>
      <c r="N39" s="269">
        <v>79.5825</v>
      </c>
      <c r="O39" s="264">
        <v>11.25</v>
      </c>
      <c r="P39" s="264">
        <f t="shared" si="0"/>
        <v>895.303125</v>
      </c>
      <c r="Q39" s="210"/>
    </row>
    <row r="40" s="4" customFormat="1" ht="15" customHeight="1" spans="1:17">
      <c r="A40" s="241" t="s">
        <v>13433</v>
      </c>
      <c r="B40" s="242" t="s">
        <v>13434</v>
      </c>
      <c r="C40" s="243" t="s">
        <v>13470</v>
      </c>
      <c r="D40" s="243" t="s">
        <v>13471</v>
      </c>
      <c r="E40" s="244" t="s">
        <v>137</v>
      </c>
      <c r="F40" s="245" t="s">
        <v>261</v>
      </c>
      <c r="G40" s="249" t="s">
        <v>13475</v>
      </c>
      <c r="H40" s="247" t="s">
        <v>1101</v>
      </c>
      <c r="I40" s="268" t="s">
        <v>28</v>
      </c>
      <c r="J40" s="268" t="s">
        <v>310</v>
      </c>
      <c r="K40" s="267">
        <v>4666196</v>
      </c>
      <c r="L40" s="267">
        <v>40424997</v>
      </c>
      <c r="M40" s="245" t="s">
        <v>147</v>
      </c>
      <c r="N40" s="269">
        <v>18.6825</v>
      </c>
      <c r="O40" s="264">
        <v>11.25</v>
      </c>
      <c r="P40" s="264">
        <f t="shared" si="0"/>
        <v>210.178125</v>
      </c>
      <c r="Q40" s="210"/>
    </row>
    <row r="41" s="4" customFormat="1" ht="15" customHeight="1" spans="1:17">
      <c r="A41" s="241" t="s">
        <v>13433</v>
      </c>
      <c r="B41" s="242" t="s">
        <v>13434</v>
      </c>
      <c r="C41" s="243" t="s">
        <v>13470</v>
      </c>
      <c r="D41" s="243" t="s">
        <v>13476</v>
      </c>
      <c r="E41" s="244" t="s">
        <v>137</v>
      </c>
      <c r="F41" s="245" t="s">
        <v>261</v>
      </c>
      <c r="G41" s="251" t="s">
        <v>13477</v>
      </c>
      <c r="H41" s="247" t="s">
        <v>1101</v>
      </c>
      <c r="I41" s="270" t="s">
        <v>28</v>
      </c>
      <c r="J41" s="270" t="s">
        <v>58</v>
      </c>
      <c r="K41" s="267">
        <v>4666382</v>
      </c>
      <c r="L41" s="267">
        <v>40424626</v>
      </c>
      <c r="M41" s="245" t="s">
        <v>147</v>
      </c>
      <c r="N41" s="271">
        <v>6.8165</v>
      </c>
      <c r="O41" s="264">
        <v>11.25</v>
      </c>
      <c r="P41" s="264">
        <f t="shared" si="0"/>
        <v>76.685625</v>
      </c>
      <c r="Q41" s="210"/>
    </row>
    <row r="42" s="4" customFormat="1" ht="15" customHeight="1" spans="1:17">
      <c r="A42" s="241" t="s">
        <v>13433</v>
      </c>
      <c r="B42" s="242" t="s">
        <v>13434</v>
      </c>
      <c r="C42" s="243" t="s">
        <v>13470</v>
      </c>
      <c r="D42" s="243" t="s">
        <v>13476</v>
      </c>
      <c r="E42" s="244" t="s">
        <v>137</v>
      </c>
      <c r="F42" s="245" t="s">
        <v>261</v>
      </c>
      <c r="G42" s="249" t="s">
        <v>13478</v>
      </c>
      <c r="H42" s="247" t="s">
        <v>1101</v>
      </c>
      <c r="I42" s="268" t="s">
        <v>28</v>
      </c>
      <c r="J42" s="270" t="s">
        <v>58</v>
      </c>
      <c r="K42" s="267">
        <v>4666477</v>
      </c>
      <c r="L42" s="267">
        <v>40424833</v>
      </c>
      <c r="M42" s="245" t="s">
        <v>147</v>
      </c>
      <c r="N42" s="269">
        <v>26.4112</v>
      </c>
      <c r="O42" s="264">
        <v>11.25</v>
      </c>
      <c r="P42" s="264">
        <f t="shared" si="0"/>
        <v>297.126</v>
      </c>
      <c r="Q42" s="210"/>
    </row>
    <row r="43" s="4" customFormat="1" ht="15" customHeight="1" spans="1:17">
      <c r="A43" s="241" t="s">
        <v>13433</v>
      </c>
      <c r="B43" s="242" t="s">
        <v>13434</v>
      </c>
      <c r="C43" s="243" t="s">
        <v>13470</v>
      </c>
      <c r="D43" s="243" t="s">
        <v>13476</v>
      </c>
      <c r="E43" s="244" t="s">
        <v>137</v>
      </c>
      <c r="F43" s="245" t="s">
        <v>261</v>
      </c>
      <c r="G43" s="251" t="s">
        <v>13479</v>
      </c>
      <c r="H43" s="247" t="s">
        <v>1101</v>
      </c>
      <c r="I43" s="270" t="s">
        <v>28</v>
      </c>
      <c r="J43" s="270" t="s">
        <v>58</v>
      </c>
      <c r="K43" s="267">
        <v>4666217</v>
      </c>
      <c r="L43" s="267">
        <v>40424864</v>
      </c>
      <c r="M43" s="245" t="s">
        <v>147</v>
      </c>
      <c r="N43" s="271">
        <v>15.8934</v>
      </c>
      <c r="O43" s="264">
        <v>11.25</v>
      </c>
      <c r="P43" s="264">
        <f t="shared" si="0"/>
        <v>178.80075</v>
      </c>
      <c r="Q43" s="210"/>
    </row>
    <row r="44" s="4" customFormat="1" ht="15" customHeight="1" spans="1:17">
      <c r="A44" s="241" t="s">
        <v>13433</v>
      </c>
      <c r="B44" s="242" t="s">
        <v>13434</v>
      </c>
      <c r="C44" s="243" t="s">
        <v>13470</v>
      </c>
      <c r="D44" s="243" t="s">
        <v>13476</v>
      </c>
      <c r="E44" s="244" t="s">
        <v>137</v>
      </c>
      <c r="F44" s="245" t="s">
        <v>261</v>
      </c>
      <c r="G44" s="249" t="s">
        <v>13480</v>
      </c>
      <c r="H44" s="247" t="s">
        <v>1101</v>
      </c>
      <c r="I44" s="268" t="s">
        <v>28</v>
      </c>
      <c r="J44" s="268" t="s">
        <v>310</v>
      </c>
      <c r="K44" s="267">
        <v>4666000</v>
      </c>
      <c r="L44" s="267">
        <v>40424905</v>
      </c>
      <c r="M44" s="245" t="s">
        <v>147</v>
      </c>
      <c r="N44" s="269">
        <v>9.2215</v>
      </c>
      <c r="O44" s="264">
        <v>11.25</v>
      </c>
      <c r="P44" s="264">
        <f t="shared" si="0"/>
        <v>103.741875</v>
      </c>
      <c r="Q44" s="210"/>
    </row>
    <row r="45" s="4" customFormat="1" ht="15" customHeight="1" spans="1:17">
      <c r="A45" s="241" t="s">
        <v>13433</v>
      </c>
      <c r="B45" s="242" t="s">
        <v>13434</v>
      </c>
      <c r="C45" s="243" t="s">
        <v>13470</v>
      </c>
      <c r="D45" s="243" t="s">
        <v>13481</v>
      </c>
      <c r="E45" s="244" t="s">
        <v>137</v>
      </c>
      <c r="F45" s="245" t="s">
        <v>261</v>
      </c>
      <c r="G45" s="249" t="s">
        <v>13482</v>
      </c>
      <c r="H45" s="247" t="s">
        <v>1101</v>
      </c>
      <c r="I45" s="268" t="s">
        <v>28</v>
      </c>
      <c r="J45" s="268" t="s">
        <v>310</v>
      </c>
      <c r="K45" s="267">
        <v>4665884</v>
      </c>
      <c r="L45" s="267">
        <v>40425134</v>
      </c>
      <c r="M45" s="245" t="s">
        <v>147</v>
      </c>
      <c r="N45" s="269">
        <v>20.1797</v>
      </c>
      <c r="O45" s="264">
        <v>11.25</v>
      </c>
      <c r="P45" s="264">
        <f t="shared" si="0"/>
        <v>227.021625</v>
      </c>
      <c r="Q45" s="210"/>
    </row>
    <row r="46" s="4" customFormat="1" ht="15" customHeight="1" spans="1:17">
      <c r="A46" s="241" t="s">
        <v>13433</v>
      </c>
      <c r="B46" s="242" t="s">
        <v>13434</v>
      </c>
      <c r="C46" s="243" t="s">
        <v>13470</v>
      </c>
      <c r="D46" s="243" t="s">
        <v>13481</v>
      </c>
      <c r="E46" s="244" t="s">
        <v>137</v>
      </c>
      <c r="F46" s="245" t="s">
        <v>261</v>
      </c>
      <c r="G46" s="251" t="s">
        <v>13483</v>
      </c>
      <c r="H46" s="250" t="s">
        <v>13474</v>
      </c>
      <c r="I46" s="270" t="s">
        <v>28</v>
      </c>
      <c r="J46" s="268" t="s">
        <v>310</v>
      </c>
      <c r="K46" s="267">
        <v>4665668</v>
      </c>
      <c r="L46" s="267">
        <v>40425290</v>
      </c>
      <c r="M46" s="245" t="s">
        <v>147</v>
      </c>
      <c r="N46" s="271">
        <v>101.4727</v>
      </c>
      <c r="O46" s="264">
        <v>11.25</v>
      </c>
      <c r="P46" s="264">
        <f t="shared" si="0"/>
        <v>1141.567875</v>
      </c>
      <c r="Q46" s="210"/>
    </row>
    <row r="47" s="4" customFormat="1" ht="15" customHeight="1" spans="1:17">
      <c r="A47" s="241" t="s">
        <v>13433</v>
      </c>
      <c r="B47" s="242" t="s">
        <v>13434</v>
      </c>
      <c r="C47" s="243" t="s">
        <v>13470</v>
      </c>
      <c r="D47" s="243" t="s">
        <v>13481</v>
      </c>
      <c r="E47" s="244" t="s">
        <v>137</v>
      </c>
      <c r="F47" s="245" t="s">
        <v>261</v>
      </c>
      <c r="G47" s="249" t="s">
        <v>13484</v>
      </c>
      <c r="H47" s="250" t="s">
        <v>13474</v>
      </c>
      <c r="I47" s="268" t="s">
        <v>28</v>
      </c>
      <c r="J47" s="268" t="s">
        <v>310</v>
      </c>
      <c r="K47" s="267">
        <v>4665893</v>
      </c>
      <c r="L47" s="267">
        <v>40425090</v>
      </c>
      <c r="M47" s="245" t="s">
        <v>147</v>
      </c>
      <c r="N47" s="269">
        <v>47.0706</v>
      </c>
      <c r="O47" s="264">
        <v>11.25</v>
      </c>
      <c r="P47" s="264">
        <f t="shared" si="0"/>
        <v>529.54425</v>
      </c>
      <c r="Q47" s="210"/>
    </row>
    <row r="48" s="4" customFormat="1" ht="15" customHeight="1" spans="1:17">
      <c r="A48" s="241" t="s">
        <v>13433</v>
      </c>
      <c r="B48" s="242" t="s">
        <v>13434</v>
      </c>
      <c r="C48" s="243" t="s">
        <v>13470</v>
      </c>
      <c r="D48" s="243" t="s">
        <v>13481</v>
      </c>
      <c r="E48" s="244" t="s">
        <v>137</v>
      </c>
      <c r="F48" s="245" t="s">
        <v>261</v>
      </c>
      <c r="G48" s="249" t="s">
        <v>13485</v>
      </c>
      <c r="H48" s="250" t="s">
        <v>1101</v>
      </c>
      <c r="I48" s="268" t="s">
        <v>28</v>
      </c>
      <c r="J48" s="268" t="s">
        <v>310</v>
      </c>
      <c r="K48" s="267">
        <v>4665767</v>
      </c>
      <c r="L48" s="267">
        <v>40425286</v>
      </c>
      <c r="M48" s="245" t="s">
        <v>147</v>
      </c>
      <c r="N48" s="269">
        <v>2.6554</v>
      </c>
      <c r="O48" s="264">
        <v>11.25</v>
      </c>
      <c r="P48" s="264">
        <f t="shared" si="0"/>
        <v>29.87325</v>
      </c>
      <c r="Q48" s="210"/>
    </row>
    <row r="49" s="4" customFormat="1" ht="15" customHeight="1" spans="1:17">
      <c r="A49" s="241" t="s">
        <v>13433</v>
      </c>
      <c r="B49" s="242" t="s">
        <v>13434</v>
      </c>
      <c r="C49" s="243" t="s">
        <v>13470</v>
      </c>
      <c r="D49" s="243" t="s">
        <v>13486</v>
      </c>
      <c r="E49" s="244" t="s">
        <v>137</v>
      </c>
      <c r="F49" s="245" t="s">
        <v>261</v>
      </c>
      <c r="G49" s="251" t="s">
        <v>13487</v>
      </c>
      <c r="H49" s="250" t="s">
        <v>13474</v>
      </c>
      <c r="I49" s="270" t="s">
        <v>28</v>
      </c>
      <c r="J49" s="268" t="s">
        <v>310</v>
      </c>
      <c r="K49" s="267">
        <v>4665703</v>
      </c>
      <c r="L49" s="267">
        <v>40424933</v>
      </c>
      <c r="M49" s="245" t="s">
        <v>147</v>
      </c>
      <c r="N49" s="271">
        <v>229.8517</v>
      </c>
      <c r="O49" s="264">
        <v>11.25</v>
      </c>
      <c r="P49" s="264">
        <f t="shared" si="0"/>
        <v>2585.831625</v>
      </c>
      <c r="Q49" s="210"/>
    </row>
    <row r="50" s="4" customFormat="1" ht="15" customHeight="1" spans="1:17">
      <c r="A50" s="241" t="s">
        <v>13433</v>
      </c>
      <c r="B50" s="242" t="s">
        <v>13434</v>
      </c>
      <c r="C50" s="243" t="s">
        <v>13488</v>
      </c>
      <c r="D50" s="243" t="s">
        <v>13489</v>
      </c>
      <c r="E50" s="244" t="s">
        <v>137</v>
      </c>
      <c r="F50" s="245" t="s">
        <v>261</v>
      </c>
      <c r="G50" s="249" t="s">
        <v>13490</v>
      </c>
      <c r="H50" s="250" t="s">
        <v>1101</v>
      </c>
      <c r="I50" s="268" t="s">
        <v>28</v>
      </c>
      <c r="J50" s="270" t="s">
        <v>58</v>
      </c>
      <c r="K50" s="267">
        <v>4666039</v>
      </c>
      <c r="L50" s="267">
        <v>40424397</v>
      </c>
      <c r="M50" s="245" t="s">
        <v>147</v>
      </c>
      <c r="N50" s="269">
        <v>19.0904</v>
      </c>
      <c r="O50" s="264">
        <v>11.25</v>
      </c>
      <c r="P50" s="264">
        <f t="shared" si="0"/>
        <v>214.767</v>
      </c>
      <c r="Q50" s="210"/>
    </row>
    <row r="51" s="4" customFormat="1" ht="15" customHeight="1" spans="1:17">
      <c r="A51" s="241" t="s">
        <v>13433</v>
      </c>
      <c r="B51" s="242" t="s">
        <v>13434</v>
      </c>
      <c r="C51" s="243" t="s">
        <v>13488</v>
      </c>
      <c r="D51" s="243" t="s">
        <v>13489</v>
      </c>
      <c r="E51" s="244" t="s">
        <v>137</v>
      </c>
      <c r="F51" s="245" t="s">
        <v>261</v>
      </c>
      <c r="G51" s="251" t="s">
        <v>13491</v>
      </c>
      <c r="H51" s="250" t="s">
        <v>1101</v>
      </c>
      <c r="I51" s="270" t="s">
        <v>28</v>
      </c>
      <c r="J51" s="270" t="s">
        <v>58</v>
      </c>
      <c r="K51" s="267">
        <v>4665853</v>
      </c>
      <c r="L51" s="267">
        <v>40424402</v>
      </c>
      <c r="M51" s="245" t="s">
        <v>147</v>
      </c>
      <c r="N51" s="271">
        <v>153.8523</v>
      </c>
      <c r="O51" s="264">
        <v>11.25</v>
      </c>
      <c r="P51" s="264">
        <f t="shared" si="0"/>
        <v>1730.838375</v>
      </c>
      <c r="Q51" s="210"/>
    </row>
    <row r="52" s="4" customFormat="1" ht="15" customHeight="1" spans="1:17">
      <c r="A52" s="241" t="s">
        <v>13433</v>
      </c>
      <c r="B52" s="242" t="s">
        <v>13434</v>
      </c>
      <c r="C52" s="243" t="s">
        <v>13488</v>
      </c>
      <c r="D52" s="243" t="s">
        <v>13489</v>
      </c>
      <c r="E52" s="244" t="s">
        <v>137</v>
      </c>
      <c r="F52" s="245" t="s">
        <v>261</v>
      </c>
      <c r="G52" s="249" t="s">
        <v>13492</v>
      </c>
      <c r="H52" s="250" t="s">
        <v>1101</v>
      </c>
      <c r="I52" s="268" t="s">
        <v>28</v>
      </c>
      <c r="J52" s="268" t="s">
        <v>310</v>
      </c>
      <c r="K52" s="267">
        <v>4665707</v>
      </c>
      <c r="L52" s="267">
        <v>40424427</v>
      </c>
      <c r="M52" s="245" t="s">
        <v>147</v>
      </c>
      <c r="N52" s="269">
        <v>14.6345</v>
      </c>
      <c r="O52" s="264">
        <v>11.25</v>
      </c>
      <c r="P52" s="264">
        <f t="shared" si="0"/>
        <v>164.638125</v>
      </c>
      <c r="Q52" s="210"/>
    </row>
    <row r="53" s="4" customFormat="1" ht="15" customHeight="1" spans="1:17">
      <c r="A53" s="241" t="s">
        <v>13433</v>
      </c>
      <c r="B53" s="242" t="s">
        <v>13434</v>
      </c>
      <c r="C53" s="243" t="s">
        <v>13488</v>
      </c>
      <c r="D53" s="243" t="s">
        <v>13489</v>
      </c>
      <c r="E53" s="244" t="s">
        <v>137</v>
      </c>
      <c r="F53" s="245" t="s">
        <v>261</v>
      </c>
      <c r="G53" s="249" t="s">
        <v>13493</v>
      </c>
      <c r="H53" s="250" t="s">
        <v>1101</v>
      </c>
      <c r="I53" s="268" t="s">
        <v>28</v>
      </c>
      <c r="J53" s="268" t="s">
        <v>310</v>
      </c>
      <c r="K53" s="267">
        <v>4665596</v>
      </c>
      <c r="L53" s="267">
        <v>40424236</v>
      </c>
      <c r="M53" s="245" t="s">
        <v>147</v>
      </c>
      <c r="N53" s="269">
        <v>28.9533</v>
      </c>
      <c r="O53" s="264">
        <v>11.25</v>
      </c>
      <c r="P53" s="264">
        <f t="shared" si="0"/>
        <v>325.724625</v>
      </c>
      <c r="Q53" s="210"/>
    </row>
    <row r="54" s="4" customFormat="1" ht="15" customHeight="1" spans="1:17">
      <c r="A54" s="241" t="s">
        <v>13433</v>
      </c>
      <c r="B54" s="242" t="s">
        <v>13434</v>
      </c>
      <c r="C54" s="243" t="s">
        <v>13494</v>
      </c>
      <c r="D54" s="243" t="s">
        <v>13495</v>
      </c>
      <c r="E54" s="244" t="s">
        <v>137</v>
      </c>
      <c r="F54" s="245" t="s">
        <v>261</v>
      </c>
      <c r="G54" s="251" t="s">
        <v>13496</v>
      </c>
      <c r="H54" s="250" t="s">
        <v>13474</v>
      </c>
      <c r="I54" s="270" t="s">
        <v>28</v>
      </c>
      <c r="J54" s="268" t="s">
        <v>310</v>
      </c>
      <c r="K54" s="267">
        <v>4665493</v>
      </c>
      <c r="L54" s="267">
        <v>40424579</v>
      </c>
      <c r="M54" s="245" t="s">
        <v>147</v>
      </c>
      <c r="N54" s="271">
        <v>228.8221</v>
      </c>
      <c r="O54" s="264">
        <v>11.25</v>
      </c>
      <c r="P54" s="264">
        <f t="shared" si="0"/>
        <v>2574.248625</v>
      </c>
      <c r="Q54" s="210"/>
    </row>
    <row r="55" s="4" customFormat="1" ht="15" customHeight="1" spans="1:17">
      <c r="A55" s="241" t="s">
        <v>13433</v>
      </c>
      <c r="B55" s="242" t="s">
        <v>13434</v>
      </c>
      <c r="C55" s="243" t="s">
        <v>13497</v>
      </c>
      <c r="D55" s="243" t="s">
        <v>13498</v>
      </c>
      <c r="E55" s="244" t="s">
        <v>137</v>
      </c>
      <c r="F55" s="245" t="s">
        <v>261</v>
      </c>
      <c r="G55" s="249" t="s">
        <v>13499</v>
      </c>
      <c r="H55" s="250" t="s">
        <v>1101</v>
      </c>
      <c r="I55" s="268" t="s">
        <v>28</v>
      </c>
      <c r="J55" s="268" t="s">
        <v>58</v>
      </c>
      <c r="K55" s="267">
        <v>4667263</v>
      </c>
      <c r="L55" s="267">
        <v>40424280</v>
      </c>
      <c r="M55" s="245" t="s">
        <v>147</v>
      </c>
      <c r="N55" s="269">
        <v>8.471</v>
      </c>
      <c r="O55" s="264">
        <v>11.25</v>
      </c>
      <c r="P55" s="264">
        <f t="shared" si="0"/>
        <v>95.29875</v>
      </c>
      <c r="Q55" s="210"/>
    </row>
    <row r="56" s="4" customFormat="1" ht="15" customHeight="1" spans="1:19">
      <c r="A56" s="245" t="s">
        <v>13500</v>
      </c>
      <c r="B56" s="242" t="s">
        <v>13501</v>
      </c>
      <c r="C56" s="243" t="s">
        <v>13502</v>
      </c>
      <c r="D56" s="243" t="s">
        <v>13436</v>
      </c>
      <c r="E56" s="252" t="s">
        <v>137</v>
      </c>
      <c r="F56" s="251" t="s">
        <v>261</v>
      </c>
      <c r="G56" s="253" t="s">
        <v>13438</v>
      </c>
      <c r="H56" s="247" t="s">
        <v>48</v>
      </c>
      <c r="I56" s="273" t="s">
        <v>28</v>
      </c>
      <c r="J56" s="261" t="s">
        <v>58</v>
      </c>
      <c r="K56" s="262">
        <v>4669008</v>
      </c>
      <c r="L56" s="262">
        <v>40428461</v>
      </c>
      <c r="M56" s="245" t="s">
        <v>147</v>
      </c>
      <c r="N56" s="274">
        <v>3.9302</v>
      </c>
      <c r="O56" s="264">
        <v>11.25</v>
      </c>
      <c r="P56" s="264">
        <f t="shared" si="0"/>
        <v>44.21475</v>
      </c>
      <c r="Q56" s="210"/>
      <c r="R56" s="272"/>
      <c r="S56" s="272"/>
    </row>
    <row r="57" s="4" customFormat="1" ht="15" customHeight="1" spans="1:17">
      <c r="A57" s="245" t="s">
        <v>13503</v>
      </c>
      <c r="B57" s="242" t="s">
        <v>13504</v>
      </c>
      <c r="C57" s="243" t="s">
        <v>13505</v>
      </c>
      <c r="D57" s="243" t="s">
        <v>13436</v>
      </c>
      <c r="E57" s="252" t="s">
        <v>137</v>
      </c>
      <c r="F57" s="251" t="s">
        <v>261</v>
      </c>
      <c r="G57" s="253" t="s">
        <v>1371</v>
      </c>
      <c r="H57" s="247" t="s">
        <v>1101</v>
      </c>
      <c r="I57" s="273" t="s">
        <v>28</v>
      </c>
      <c r="J57" s="273" t="s">
        <v>140</v>
      </c>
      <c r="K57" s="267">
        <v>4669192</v>
      </c>
      <c r="L57" s="267">
        <v>40428506</v>
      </c>
      <c r="M57" s="245" t="s">
        <v>147</v>
      </c>
      <c r="N57" s="274">
        <v>2.3012</v>
      </c>
      <c r="O57" s="264">
        <v>11.25</v>
      </c>
      <c r="P57" s="264">
        <f t="shared" si="0"/>
        <v>25.8885</v>
      </c>
      <c r="Q57" s="210"/>
    </row>
    <row r="58" s="4" customFormat="1" ht="21" spans="1:17">
      <c r="A58" s="245" t="s">
        <v>13506</v>
      </c>
      <c r="B58" s="242" t="s">
        <v>13507</v>
      </c>
      <c r="C58" s="243" t="s">
        <v>13508</v>
      </c>
      <c r="D58" s="243" t="s">
        <v>13436</v>
      </c>
      <c r="E58" s="252" t="s">
        <v>137</v>
      </c>
      <c r="F58" s="251" t="s">
        <v>261</v>
      </c>
      <c r="G58" s="253" t="s">
        <v>1106</v>
      </c>
      <c r="H58" s="250" t="s">
        <v>367</v>
      </c>
      <c r="I58" s="273" t="s">
        <v>28</v>
      </c>
      <c r="J58" s="273" t="s">
        <v>555</v>
      </c>
      <c r="K58" s="267">
        <v>4668754</v>
      </c>
      <c r="L58" s="267">
        <v>40428297</v>
      </c>
      <c r="M58" s="245" t="s">
        <v>147</v>
      </c>
      <c r="N58" s="274">
        <v>34.4226</v>
      </c>
      <c r="O58" s="264">
        <v>11.25</v>
      </c>
      <c r="P58" s="264">
        <f t="shared" si="0"/>
        <v>387.25425</v>
      </c>
      <c r="Q58" s="210"/>
    </row>
    <row r="59" s="4" customFormat="1" ht="21" spans="1:18">
      <c r="A59" s="245" t="s">
        <v>13506</v>
      </c>
      <c r="B59" s="242" t="s">
        <v>13507</v>
      </c>
      <c r="C59" s="243" t="s">
        <v>13508</v>
      </c>
      <c r="D59" s="243" t="s">
        <v>13440</v>
      </c>
      <c r="E59" s="252" t="s">
        <v>137</v>
      </c>
      <c r="F59" s="251" t="s">
        <v>261</v>
      </c>
      <c r="G59" s="253" t="s">
        <v>1525</v>
      </c>
      <c r="H59" s="250" t="s">
        <v>367</v>
      </c>
      <c r="I59" s="273" t="s">
        <v>28</v>
      </c>
      <c r="J59" s="273" t="s">
        <v>555</v>
      </c>
      <c r="K59" s="267">
        <v>4668767</v>
      </c>
      <c r="L59" s="267">
        <v>40427702</v>
      </c>
      <c r="M59" s="245" t="s">
        <v>147</v>
      </c>
      <c r="N59" s="274">
        <v>3.2755</v>
      </c>
      <c r="O59" s="264">
        <v>11.25</v>
      </c>
      <c r="P59" s="264">
        <f t="shared" si="0"/>
        <v>36.849375</v>
      </c>
      <c r="Q59" s="210"/>
      <c r="R59" s="272"/>
    </row>
    <row r="60" s="4" customFormat="1" ht="15" customHeight="1" spans="1:17">
      <c r="A60" s="245" t="s">
        <v>13509</v>
      </c>
      <c r="B60" s="242" t="s">
        <v>13510</v>
      </c>
      <c r="C60" s="243" t="s">
        <v>13511</v>
      </c>
      <c r="D60" s="243" t="s">
        <v>13442</v>
      </c>
      <c r="E60" s="252" t="s">
        <v>137</v>
      </c>
      <c r="F60" s="251" t="s">
        <v>261</v>
      </c>
      <c r="G60" s="253" t="s">
        <v>1352</v>
      </c>
      <c r="H60" s="247" t="s">
        <v>1101</v>
      </c>
      <c r="I60" s="273" t="s">
        <v>28</v>
      </c>
      <c r="J60" s="273" t="s">
        <v>29</v>
      </c>
      <c r="K60" s="267">
        <v>4668782</v>
      </c>
      <c r="L60" s="267">
        <v>40426952</v>
      </c>
      <c r="M60" s="245" t="s">
        <v>147</v>
      </c>
      <c r="N60" s="274">
        <v>1.6853</v>
      </c>
      <c r="O60" s="264">
        <v>11.25</v>
      </c>
      <c r="P60" s="264">
        <f t="shared" si="0"/>
        <v>18.959625</v>
      </c>
      <c r="Q60" s="210"/>
    </row>
    <row r="61" s="4" customFormat="1" ht="15" customHeight="1" spans="1:17">
      <c r="A61" s="245" t="s">
        <v>13512</v>
      </c>
      <c r="B61" s="242" t="s">
        <v>13513</v>
      </c>
      <c r="C61" s="243" t="s">
        <v>13514</v>
      </c>
      <c r="D61" s="243" t="s">
        <v>13442</v>
      </c>
      <c r="E61" s="252" t="s">
        <v>137</v>
      </c>
      <c r="F61" s="251" t="s">
        <v>261</v>
      </c>
      <c r="G61" s="253" t="s">
        <v>13443</v>
      </c>
      <c r="H61" s="247" t="s">
        <v>48</v>
      </c>
      <c r="I61" s="273" t="s">
        <v>28</v>
      </c>
      <c r="J61" s="273" t="s">
        <v>29</v>
      </c>
      <c r="K61" s="267">
        <v>4669038</v>
      </c>
      <c r="L61" s="267">
        <v>40427124</v>
      </c>
      <c r="M61" s="245" t="s">
        <v>147</v>
      </c>
      <c r="N61" s="274">
        <v>1.177</v>
      </c>
      <c r="O61" s="264">
        <v>11.25</v>
      </c>
      <c r="P61" s="264">
        <f t="shared" si="0"/>
        <v>13.24125</v>
      </c>
      <c r="Q61" s="210"/>
    </row>
    <row r="62" s="4" customFormat="1" ht="21" spans="1:17">
      <c r="A62" s="245" t="s">
        <v>13506</v>
      </c>
      <c r="B62" s="242" t="s">
        <v>13507</v>
      </c>
      <c r="C62" s="243" t="s">
        <v>13508</v>
      </c>
      <c r="D62" s="243" t="s">
        <v>13446</v>
      </c>
      <c r="E62" s="252" t="s">
        <v>137</v>
      </c>
      <c r="F62" s="251" t="s">
        <v>261</v>
      </c>
      <c r="G62" s="253" t="s">
        <v>13448</v>
      </c>
      <c r="H62" s="250" t="s">
        <v>367</v>
      </c>
      <c r="I62" s="273" t="s">
        <v>28</v>
      </c>
      <c r="J62" s="273" t="s">
        <v>555</v>
      </c>
      <c r="K62" s="267">
        <v>4668486</v>
      </c>
      <c r="L62" s="267">
        <v>40427496</v>
      </c>
      <c r="M62" s="245" t="s">
        <v>147</v>
      </c>
      <c r="N62" s="274">
        <v>207.0387</v>
      </c>
      <c r="O62" s="264">
        <v>11.25</v>
      </c>
      <c r="P62" s="264">
        <f t="shared" si="0"/>
        <v>2329.185375</v>
      </c>
      <c r="Q62" s="210"/>
    </row>
    <row r="63" s="4" customFormat="1" ht="21" spans="1:17">
      <c r="A63" s="245" t="s">
        <v>13506</v>
      </c>
      <c r="B63" s="242" t="s">
        <v>13507</v>
      </c>
      <c r="C63" s="243" t="s">
        <v>13508</v>
      </c>
      <c r="D63" s="243" t="s">
        <v>13515</v>
      </c>
      <c r="E63" s="252" t="s">
        <v>137</v>
      </c>
      <c r="F63" s="251" t="s">
        <v>261</v>
      </c>
      <c r="G63" s="253" t="s">
        <v>13516</v>
      </c>
      <c r="H63" s="250" t="s">
        <v>367</v>
      </c>
      <c r="I63" s="273" t="s">
        <v>28</v>
      </c>
      <c r="J63" s="273" t="s">
        <v>555</v>
      </c>
      <c r="K63" s="267">
        <v>4668480</v>
      </c>
      <c r="L63" s="267">
        <v>40427957</v>
      </c>
      <c r="M63" s="245" t="s">
        <v>147</v>
      </c>
      <c r="N63" s="274">
        <v>20.1165</v>
      </c>
      <c r="O63" s="264">
        <v>11.25</v>
      </c>
      <c r="P63" s="264">
        <f t="shared" si="0"/>
        <v>226.310625</v>
      </c>
      <c r="Q63" s="210"/>
    </row>
    <row r="64" s="4" customFormat="1" ht="15" customHeight="1" spans="1:17">
      <c r="A64" s="245" t="s">
        <v>13506</v>
      </c>
      <c r="B64" s="242" t="s">
        <v>13507</v>
      </c>
      <c r="C64" s="243" t="s">
        <v>13508</v>
      </c>
      <c r="D64" s="243" t="s">
        <v>13515</v>
      </c>
      <c r="E64" s="252" t="s">
        <v>137</v>
      </c>
      <c r="F64" s="251" t="s">
        <v>261</v>
      </c>
      <c r="G64" s="253" t="s">
        <v>13517</v>
      </c>
      <c r="H64" s="247" t="s">
        <v>1101</v>
      </c>
      <c r="I64" s="273" t="s">
        <v>28</v>
      </c>
      <c r="J64" s="273" t="s">
        <v>555</v>
      </c>
      <c r="K64" s="267">
        <v>4668291</v>
      </c>
      <c r="L64" s="272">
        <v>40427643</v>
      </c>
      <c r="M64" s="245" t="s">
        <v>147</v>
      </c>
      <c r="N64" s="274">
        <v>126.9755</v>
      </c>
      <c r="O64" s="264">
        <v>11.25</v>
      </c>
      <c r="P64" s="264">
        <f t="shared" si="0"/>
        <v>1428.474375</v>
      </c>
      <c r="Q64" s="210"/>
    </row>
    <row r="65" s="4" customFormat="1" ht="15" customHeight="1" spans="1:17">
      <c r="A65" s="245" t="s">
        <v>13506</v>
      </c>
      <c r="B65" s="242" t="s">
        <v>13507</v>
      </c>
      <c r="C65" s="243" t="s">
        <v>13508</v>
      </c>
      <c r="D65" s="243" t="s">
        <v>13515</v>
      </c>
      <c r="E65" s="252" t="s">
        <v>137</v>
      </c>
      <c r="F65" s="251" t="s">
        <v>261</v>
      </c>
      <c r="G65" s="253" t="s">
        <v>13518</v>
      </c>
      <c r="H65" s="247" t="s">
        <v>48</v>
      </c>
      <c r="I65" s="273" t="s">
        <v>28</v>
      </c>
      <c r="J65" s="273" t="s">
        <v>555</v>
      </c>
      <c r="K65" s="267">
        <v>4668235</v>
      </c>
      <c r="L65" s="267">
        <v>40427644</v>
      </c>
      <c r="M65" s="245" t="s">
        <v>147</v>
      </c>
      <c r="N65" s="274">
        <v>51.8958</v>
      </c>
      <c r="O65" s="264">
        <v>11.25</v>
      </c>
      <c r="P65" s="264">
        <f t="shared" si="0"/>
        <v>583.82775</v>
      </c>
      <c r="Q65" s="210"/>
    </row>
    <row r="66" s="4" customFormat="1" ht="21" spans="1:17">
      <c r="A66" s="245" t="s">
        <v>13506</v>
      </c>
      <c r="B66" s="242" t="s">
        <v>13507</v>
      </c>
      <c r="C66" s="243" t="s">
        <v>13508</v>
      </c>
      <c r="D66" s="243" t="s">
        <v>13515</v>
      </c>
      <c r="E66" s="252" t="s">
        <v>137</v>
      </c>
      <c r="F66" s="251" t="s">
        <v>261</v>
      </c>
      <c r="G66" s="253" t="s">
        <v>13519</v>
      </c>
      <c r="H66" s="250" t="s">
        <v>367</v>
      </c>
      <c r="I66" s="273" t="s">
        <v>28</v>
      </c>
      <c r="J66" s="273" t="s">
        <v>555</v>
      </c>
      <c r="K66" s="267">
        <v>4668175</v>
      </c>
      <c r="L66" s="267">
        <v>40427831</v>
      </c>
      <c r="M66" s="245" t="s">
        <v>147</v>
      </c>
      <c r="N66" s="274">
        <v>5.4553</v>
      </c>
      <c r="O66" s="264">
        <v>11.25</v>
      </c>
      <c r="P66" s="264">
        <f t="shared" si="0"/>
        <v>61.372125</v>
      </c>
      <c r="Q66" s="210"/>
    </row>
    <row r="67" s="4" customFormat="1" ht="21" spans="1:17">
      <c r="A67" s="245" t="s">
        <v>13506</v>
      </c>
      <c r="B67" s="242" t="s">
        <v>13507</v>
      </c>
      <c r="C67" s="243" t="s">
        <v>13508</v>
      </c>
      <c r="D67" s="243" t="s">
        <v>13515</v>
      </c>
      <c r="E67" s="252" t="s">
        <v>137</v>
      </c>
      <c r="F67" s="251" t="s">
        <v>261</v>
      </c>
      <c r="G67" s="253" t="s">
        <v>13520</v>
      </c>
      <c r="H67" s="250" t="s">
        <v>367</v>
      </c>
      <c r="I67" s="273" t="s">
        <v>28</v>
      </c>
      <c r="J67" s="273" t="s">
        <v>555</v>
      </c>
      <c r="K67" s="267">
        <v>4668060</v>
      </c>
      <c r="L67" s="267">
        <v>40427797</v>
      </c>
      <c r="M67" s="245" t="s">
        <v>147</v>
      </c>
      <c r="N67" s="274">
        <v>9.2488</v>
      </c>
      <c r="O67" s="264">
        <v>11.25</v>
      </c>
      <c r="P67" s="264">
        <f t="shared" si="0"/>
        <v>104.049</v>
      </c>
      <c r="Q67" s="210"/>
    </row>
    <row r="68" s="4" customFormat="1" ht="15" customHeight="1" spans="1:17">
      <c r="A68" s="245" t="s">
        <v>13506</v>
      </c>
      <c r="B68" s="242" t="s">
        <v>13507</v>
      </c>
      <c r="C68" s="243" t="s">
        <v>13508</v>
      </c>
      <c r="D68" s="243" t="s">
        <v>13515</v>
      </c>
      <c r="E68" s="252" t="s">
        <v>137</v>
      </c>
      <c r="F68" s="251" t="s">
        <v>261</v>
      </c>
      <c r="G68" s="253" t="s">
        <v>13521</v>
      </c>
      <c r="H68" s="247" t="s">
        <v>1101</v>
      </c>
      <c r="I68" s="273" t="s">
        <v>28</v>
      </c>
      <c r="J68" s="273" t="s">
        <v>555</v>
      </c>
      <c r="K68" s="267">
        <v>4667795</v>
      </c>
      <c r="L68" s="267">
        <v>40427468</v>
      </c>
      <c r="M68" s="245" t="s">
        <v>147</v>
      </c>
      <c r="N68" s="274">
        <v>11.5612</v>
      </c>
      <c r="O68" s="264">
        <v>11.25</v>
      </c>
      <c r="P68" s="264">
        <f t="shared" si="0"/>
        <v>130.0635</v>
      </c>
      <c r="Q68" s="210"/>
    </row>
    <row r="69" s="4" customFormat="1" ht="21" spans="1:17">
      <c r="A69" s="245" t="s">
        <v>13506</v>
      </c>
      <c r="B69" s="242" t="s">
        <v>13507</v>
      </c>
      <c r="C69" s="243" t="s">
        <v>13508</v>
      </c>
      <c r="D69" s="243" t="s">
        <v>13515</v>
      </c>
      <c r="E69" s="252" t="s">
        <v>137</v>
      </c>
      <c r="F69" s="251" t="s">
        <v>261</v>
      </c>
      <c r="G69" s="253" t="s">
        <v>13522</v>
      </c>
      <c r="H69" s="250" t="s">
        <v>367</v>
      </c>
      <c r="I69" s="273" t="s">
        <v>28</v>
      </c>
      <c r="J69" s="273" t="s">
        <v>555</v>
      </c>
      <c r="K69" s="267">
        <v>4667753</v>
      </c>
      <c r="L69" s="267">
        <v>40427384</v>
      </c>
      <c r="M69" s="245" t="s">
        <v>147</v>
      </c>
      <c r="N69" s="274">
        <v>17.8078</v>
      </c>
      <c r="O69" s="264">
        <v>11.25</v>
      </c>
      <c r="P69" s="264">
        <f t="shared" si="0"/>
        <v>200.33775</v>
      </c>
      <c r="Q69" s="210"/>
    </row>
    <row r="70" s="4" customFormat="1" ht="15" customHeight="1" spans="1:17">
      <c r="A70" s="245" t="s">
        <v>13523</v>
      </c>
      <c r="B70" s="277" t="s">
        <v>3</v>
      </c>
      <c r="C70" s="243" t="s">
        <v>13524</v>
      </c>
      <c r="D70" s="243" t="s">
        <v>13449</v>
      </c>
      <c r="E70" s="252" t="s">
        <v>137</v>
      </c>
      <c r="F70" s="251" t="s">
        <v>261</v>
      </c>
      <c r="G70" s="253" t="s">
        <v>13452</v>
      </c>
      <c r="H70" s="247" t="s">
        <v>1101</v>
      </c>
      <c r="I70" s="273" t="s">
        <v>28</v>
      </c>
      <c r="J70" s="273" t="s">
        <v>29</v>
      </c>
      <c r="K70" s="267">
        <v>4668361</v>
      </c>
      <c r="L70" s="267">
        <v>40428967</v>
      </c>
      <c r="M70" s="245" t="s">
        <v>147</v>
      </c>
      <c r="N70" s="274">
        <v>7.9139</v>
      </c>
      <c r="O70" s="264">
        <v>11.25</v>
      </c>
      <c r="P70" s="264">
        <f t="shared" si="0"/>
        <v>89.031375</v>
      </c>
      <c r="Q70" s="210"/>
    </row>
    <row r="71" s="4" customFormat="1" ht="15" customHeight="1" spans="1:17">
      <c r="A71" s="247" t="s">
        <v>13506</v>
      </c>
      <c r="B71" s="242" t="s">
        <v>13507</v>
      </c>
      <c r="C71" s="243" t="s">
        <v>13508</v>
      </c>
      <c r="D71" s="243" t="s">
        <v>13449</v>
      </c>
      <c r="E71" s="244" t="s">
        <v>137</v>
      </c>
      <c r="F71" s="245" t="s">
        <v>261</v>
      </c>
      <c r="G71" s="278" t="s">
        <v>13525</v>
      </c>
      <c r="H71" s="247" t="s">
        <v>1101</v>
      </c>
      <c r="I71" s="287" t="s">
        <v>28</v>
      </c>
      <c r="J71" s="273" t="s">
        <v>555</v>
      </c>
      <c r="K71" s="267">
        <v>4668603</v>
      </c>
      <c r="L71" s="267">
        <v>40428702</v>
      </c>
      <c r="M71" s="245" t="s">
        <v>147</v>
      </c>
      <c r="N71" s="288">
        <v>20.3536</v>
      </c>
      <c r="O71" s="264">
        <v>11.25</v>
      </c>
      <c r="P71" s="264">
        <f t="shared" si="0"/>
        <v>228.978</v>
      </c>
      <c r="Q71" s="210"/>
    </row>
    <row r="72" s="4" customFormat="1" ht="15" customHeight="1" spans="1:17">
      <c r="A72" s="247" t="s">
        <v>13506</v>
      </c>
      <c r="B72" s="242" t="s">
        <v>13507</v>
      </c>
      <c r="C72" s="243" t="s">
        <v>13508</v>
      </c>
      <c r="D72" s="243" t="s">
        <v>13449</v>
      </c>
      <c r="E72" s="244" t="s">
        <v>137</v>
      </c>
      <c r="F72" s="245" t="s">
        <v>261</v>
      </c>
      <c r="G72" s="278" t="s">
        <v>13451</v>
      </c>
      <c r="H72" s="247" t="s">
        <v>48</v>
      </c>
      <c r="I72" s="287" t="s">
        <v>28</v>
      </c>
      <c r="J72" s="273" t="s">
        <v>555</v>
      </c>
      <c r="K72" s="267">
        <v>4668187</v>
      </c>
      <c r="L72" s="267">
        <v>40428595</v>
      </c>
      <c r="M72" s="245" t="s">
        <v>147</v>
      </c>
      <c r="N72" s="288">
        <v>54.5344</v>
      </c>
      <c r="O72" s="264">
        <v>11.25</v>
      </c>
      <c r="P72" s="264">
        <f t="shared" ref="P72:P101" si="1">O72*N72</f>
        <v>613.512</v>
      </c>
      <c r="Q72" s="210"/>
    </row>
    <row r="73" s="4" customFormat="1" ht="15" customHeight="1" spans="1:17">
      <c r="A73" s="247" t="s">
        <v>13506</v>
      </c>
      <c r="B73" s="242" t="s">
        <v>13507</v>
      </c>
      <c r="C73" s="243" t="s">
        <v>13508</v>
      </c>
      <c r="D73" s="243" t="s">
        <v>13449</v>
      </c>
      <c r="E73" s="244" t="s">
        <v>137</v>
      </c>
      <c r="F73" s="245" t="s">
        <v>261</v>
      </c>
      <c r="G73" s="278" t="s">
        <v>13526</v>
      </c>
      <c r="H73" s="247" t="s">
        <v>1101</v>
      </c>
      <c r="I73" s="287" t="s">
        <v>28</v>
      </c>
      <c r="J73" s="273" t="s">
        <v>555</v>
      </c>
      <c r="K73" s="267">
        <v>4668287</v>
      </c>
      <c r="L73" s="267">
        <v>40428737</v>
      </c>
      <c r="M73" s="245" t="s">
        <v>147</v>
      </c>
      <c r="N73" s="288">
        <v>55.191</v>
      </c>
      <c r="O73" s="264">
        <v>11.25</v>
      </c>
      <c r="P73" s="264">
        <f t="shared" si="1"/>
        <v>620.89875</v>
      </c>
      <c r="Q73" s="210"/>
    </row>
    <row r="74" s="4" customFormat="1" ht="15" customHeight="1" spans="1:17">
      <c r="A74" s="247" t="s">
        <v>13506</v>
      </c>
      <c r="B74" s="242" t="s">
        <v>13507</v>
      </c>
      <c r="C74" s="243" t="s">
        <v>13508</v>
      </c>
      <c r="D74" s="243" t="s">
        <v>13449</v>
      </c>
      <c r="E74" s="244" t="s">
        <v>137</v>
      </c>
      <c r="F74" s="245" t="s">
        <v>261</v>
      </c>
      <c r="G74" s="278" t="s">
        <v>13452</v>
      </c>
      <c r="H74" s="247" t="s">
        <v>1101</v>
      </c>
      <c r="I74" s="287" t="s">
        <v>28</v>
      </c>
      <c r="J74" s="273" t="s">
        <v>555</v>
      </c>
      <c r="K74" s="267">
        <v>4668361</v>
      </c>
      <c r="L74" s="267">
        <v>40428967</v>
      </c>
      <c r="M74" s="245" t="s">
        <v>147</v>
      </c>
      <c r="N74" s="288">
        <v>202.4607</v>
      </c>
      <c r="O74" s="264">
        <v>11.25</v>
      </c>
      <c r="P74" s="264">
        <f t="shared" si="1"/>
        <v>2277.682875</v>
      </c>
      <c r="Q74" s="210"/>
    </row>
    <row r="75" s="4" customFormat="1" ht="15" customHeight="1" spans="1:17">
      <c r="A75" s="247" t="s">
        <v>13506</v>
      </c>
      <c r="B75" s="242" t="s">
        <v>13507</v>
      </c>
      <c r="C75" s="243" t="s">
        <v>13508</v>
      </c>
      <c r="D75" s="243" t="s">
        <v>13449</v>
      </c>
      <c r="E75" s="244" t="s">
        <v>137</v>
      </c>
      <c r="F75" s="245" t="s">
        <v>261</v>
      </c>
      <c r="G75" s="278" t="s">
        <v>13527</v>
      </c>
      <c r="H75" s="247" t="s">
        <v>48</v>
      </c>
      <c r="I75" s="287" t="s">
        <v>28</v>
      </c>
      <c r="J75" s="273" t="s">
        <v>555</v>
      </c>
      <c r="K75" s="267">
        <v>4668413</v>
      </c>
      <c r="L75" s="267">
        <v>40428698</v>
      </c>
      <c r="M75" s="245" t="s">
        <v>147</v>
      </c>
      <c r="N75" s="288">
        <v>20.6367</v>
      </c>
      <c r="O75" s="264">
        <v>11.25</v>
      </c>
      <c r="P75" s="264">
        <f t="shared" si="1"/>
        <v>232.162875</v>
      </c>
      <c r="Q75" s="210"/>
    </row>
    <row r="76" s="4" customFormat="1" ht="15" customHeight="1" spans="1:17">
      <c r="A76" s="247" t="s">
        <v>13506</v>
      </c>
      <c r="B76" s="242" t="s">
        <v>13507</v>
      </c>
      <c r="C76" s="243" t="s">
        <v>13508</v>
      </c>
      <c r="D76" s="243" t="s">
        <v>13449</v>
      </c>
      <c r="E76" s="244" t="s">
        <v>137</v>
      </c>
      <c r="F76" s="245" t="s">
        <v>261</v>
      </c>
      <c r="G76" s="278" t="s">
        <v>13528</v>
      </c>
      <c r="H76" s="247" t="s">
        <v>48</v>
      </c>
      <c r="I76" s="287" t="s">
        <v>28</v>
      </c>
      <c r="J76" s="273" t="s">
        <v>555</v>
      </c>
      <c r="K76" s="267">
        <v>4668546</v>
      </c>
      <c r="L76" s="267">
        <v>40428575</v>
      </c>
      <c r="M76" s="245" t="s">
        <v>147</v>
      </c>
      <c r="N76" s="288">
        <v>23.8458</v>
      </c>
      <c r="O76" s="264">
        <v>11.25</v>
      </c>
      <c r="P76" s="264">
        <f t="shared" si="1"/>
        <v>268.26525</v>
      </c>
      <c r="Q76" s="210"/>
    </row>
    <row r="77" s="4" customFormat="1" ht="15" customHeight="1" spans="1:17">
      <c r="A77" s="247" t="s">
        <v>13506</v>
      </c>
      <c r="B77" s="242" t="s">
        <v>13507</v>
      </c>
      <c r="C77" s="243" t="s">
        <v>13508</v>
      </c>
      <c r="D77" s="243" t="s">
        <v>13449</v>
      </c>
      <c r="E77" s="244" t="s">
        <v>137</v>
      </c>
      <c r="F77" s="245" t="s">
        <v>261</v>
      </c>
      <c r="G77" s="278" t="s">
        <v>13529</v>
      </c>
      <c r="H77" s="250" t="s">
        <v>13474</v>
      </c>
      <c r="I77" s="287" t="s">
        <v>28</v>
      </c>
      <c r="J77" s="273" t="s">
        <v>555</v>
      </c>
      <c r="K77" s="267">
        <v>4668332</v>
      </c>
      <c r="L77" s="267">
        <v>40429187</v>
      </c>
      <c r="M77" s="245" t="s">
        <v>147</v>
      </c>
      <c r="N77" s="288">
        <v>5.7645</v>
      </c>
      <c r="O77" s="264">
        <v>11.25</v>
      </c>
      <c r="P77" s="264">
        <f t="shared" si="1"/>
        <v>64.850625</v>
      </c>
      <c r="Q77" s="210"/>
    </row>
    <row r="78" s="4" customFormat="1" ht="15" customHeight="1" spans="1:17">
      <c r="A78" s="247" t="s">
        <v>13530</v>
      </c>
      <c r="B78" s="242" t="s">
        <v>3552</v>
      </c>
      <c r="C78" s="243" t="s">
        <v>13531</v>
      </c>
      <c r="D78" s="243" t="s">
        <v>13449</v>
      </c>
      <c r="E78" s="244" t="s">
        <v>137</v>
      </c>
      <c r="F78" s="245" t="s">
        <v>261</v>
      </c>
      <c r="G78" s="278" t="s">
        <v>13450</v>
      </c>
      <c r="H78" s="247" t="s">
        <v>48</v>
      </c>
      <c r="I78" s="287" t="s">
        <v>28</v>
      </c>
      <c r="J78" s="287" t="s">
        <v>58</v>
      </c>
      <c r="K78" s="267">
        <v>4668027</v>
      </c>
      <c r="L78" s="267">
        <v>40428624</v>
      </c>
      <c r="M78" s="245" t="s">
        <v>147</v>
      </c>
      <c r="N78" s="288">
        <v>4.4428</v>
      </c>
      <c r="O78" s="264">
        <v>11.25</v>
      </c>
      <c r="P78" s="264">
        <f t="shared" si="1"/>
        <v>49.9815</v>
      </c>
      <c r="Q78" s="210"/>
    </row>
    <row r="79" s="4" customFormat="1" ht="15" customHeight="1" spans="1:17">
      <c r="A79" s="247" t="s">
        <v>13506</v>
      </c>
      <c r="B79" s="242" t="s">
        <v>13507</v>
      </c>
      <c r="C79" s="243" t="s">
        <v>13508</v>
      </c>
      <c r="D79" s="243" t="s">
        <v>13532</v>
      </c>
      <c r="E79" s="244" t="s">
        <v>137</v>
      </c>
      <c r="F79" s="245" t="s">
        <v>261</v>
      </c>
      <c r="G79" s="278" t="s">
        <v>13533</v>
      </c>
      <c r="H79" s="247" t="s">
        <v>1101</v>
      </c>
      <c r="I79" s="287" t="s">
        <v>28</v>
      </c>
      <c r="J79" s="268" t="s">
        <v>310</v>
      </c>
      <c r="K79" s="267">
        <v>4668543</v>
      </c>
      <c r="L79" s="267">
        <v>40428388</v>
      </c>
      <c r="M79" s="245" t="s">
        <v>147</v>
      </c>
      <c r="N79" s="288">
        <v>13.1769</v>
      </c>
      <c r="O79" s="264">
        <v>11.25</v>
      </c>
      <c r="P79" s="264">
        <f t="shared" si="1"/>
        <v>148.240125</v>
      </c>
      <c r="Q79" s="210"/>
    </row>
    <row r="80" s="4" customFormat="1" ht="21" spans="1:17">
      <c r="A80" s="247" t="s">
        <v>13506</v>
      </c>
      <c r="B80" s="242" t="s">
        <v>13507</v>
      </c>
      <c r="C80" s="243" t="s">
        <v>13508</v>
      </c>
      <c r="D80" s="243" t="s">
        <v>13532</v>
      </c>
      <c r="E80" s="244" t="s">
        <v>137</v>
      </c>
      <c r="F80" s="245" t="s">
        <v>261</v>
      </c>
      <c r="G80" s="278" t="s">
        <v>13534</v>
      </c>
      <c r="H80" s="250" t="s">
        <v>367</v>
      </c>
      <c r="I80" s="287" t="s">
        <v>28</v>
      </c>
      <c r="J80" s="273" t="s">
        <v>555</v>
      </c>
      <c r="K80" s="267">
        <v>4668533</v>
      </c>
      <c r="L80" s="267">
        <v>40428286</v>
      </c>
      <c r="M80" s="245" t="s">
        <v>147</v>
      </c>
      <c r="N80" s="288">
        <v>25.1309</v>
      </c>
      <c r="O80" s="264">
        <v>11.25</v>
      </c>
      <c r="P80" s="264">
        <f t="shared" si="1"/>
        <v>282.722625</v>
      </c>
      <c r="Q80" s="210"/>
    </row>
    <row r="81" s="4" customFormat="1" ht="21" spans="1:17">
      <c r="A81" s="247" t="s">
        <v>13506</v>
      </c>
      <c r="B81" s="242" t="s">
        <v>13507</v>
      </c>
      <c r="C81" s="243" t="s">
        <v>13508</v>
      </c>
      <c r="D81" s="243" t="s">
        <v>13532</v>
      </c>
      <c r="E81" s="244" t="s">
        <v>137</v>
      </c>
      <c r="F81" s="245" t="s">
        <v>261</v>
      </c>
      <c r="G81" s="278" t="s">
        <v>13535</v>
      </c>
      <c r="H81" s="250" t="s">
        <v>367</v>
      </c>
      <c r="I81" s="287" t="s">
        <v>28</v>
      </c>
      <c r="J81" s="273" t="s">
        <v>555</v>
      </c>
      <c r="K81" s="267">
        <v>4668344</v>
      </c>
      <c r="L81" s="267">
        <v>40428248</v>
      </c>
      <c r="M81" s="245" t="s">
        <v>147</v>
      </c>
      <c r="N81" s="288">
        <v>54.91</v>
      </c>
      <c r="O81" s="264">
        <v>11.25</v>
      </c>
      <c r="P81" s="264">
        <f t="shared" si="1"/>
        <v>617.7375</v>
      </c>
      <c r="Q81" s="210"/>
    </row>
    <row r="82" s="4" customFormat="1" ht="21" spans="1:17">
      <c r="A82" s="247" t="s">
        <v>13506</v>
      </c>
      <c r="B82" s="242" t="s">
        <v>13507</v>
      </c>
      <c r="C82" s="243" t="s">
        <v>13508</v>
      </c>
      <c r="D82" s="243" t="s">
        <v>13532</v>
      </c>
      <c r="E82" s="244" t="s">
        <v>137</v>
      </c>
      <c r="F82" s="245" t="s">
        <v>261</v>
      </c>
      <c r="G82" s="278" t="s">
        <v>13536</v>
      </c>
      <c r="H82" s="250" t="s">
        <v>367</v>
      </c>
      <c r="I82" s="287" t="s">
        <v>28</v>
      </c>
      <c r="J82" s="273" t="s">
        <v>555</v>
      </c>
      <c r="K82" s="267">
        <v>4668297</v>
      </c>
      <c r="L82" s="267">
        <v>40428109</v>
      </c>
      <c r="M82" s="245" t="s">
        <v>147</v>
      </c>
      <c r="N82" s="288">
        <v>2.6064</v>
      </c>
      <c r="O82" s="264">
        <v>11.25</v>
      </c>
      <c r="P82" s="264">
        <f t="shared" si="1"/>
        <v>29.322</v>
      </c>
      <c r="Q82" s="210"/>
    </row>
    <row r="83" s="4" customFormat="1" ht="21" spans="1:17">
      <c r="A83" s="247" t="s">
        <v>13506</v>
      </c>
      <c r="B83" s="242" t="s">
        <v>13507</v>
      </c>
      <c r="C83" s="243" t="s">
        <v>13508</v>
      </c>
      <c r="D83" s="243" t="s">
        <v>13532</v>
      </c>
      <c r="E83" s="244" t="s">
        <v>137</v>
      </c>
      <c r="F83" s="245" t="s">
        <v>261</v>
      </c>
      <c r="G83" s="278" t="s">
        <v>13537</v>
      </c>
      <c r="H83" s="250" t="s">
        <v>367</v>
      </c>
      <c r="I83" s="287" t="s">
        <v>28</v>
      </c>
      <c r="J83" s="273" t="s">
        <v>555</v>
      </c>
      <c r="K83" s="267">
        <v>4668198</v>
      </c>
      <c r="L83" s="267">
        <v>40428094</v>
      </c>
      <c r="M83" s="245" t="s">
        <v>147</v>
      </c>
      <c r="N83" s="288">
        <v>17.4152</v>
      </c>
      <c r="O83" s="264">
        <v>11.25</v>
      </c>
      <c r="P83" s="264">
        <f t="shared" si="1"/>
        <v>195.921</v>
      </c>
      <c r="Q83" s="210"/>
    </row>
    <row r="84" s="4" customFormat="1" ht="21" spans="1:17">
      <c r="A84" s="247" t="s">
        <v>13506</v>
      </c>
      <c r="B84" s="242" t="s">
        <v>13507</v>
      </c>
      <c r="C84" s="243" t="s">
        <v>13508</v>
      </c>
      <c r="D84" s="243" t="s">
        <v>13532</v>
      </c>
      <c r="E84" s="244" t="s">
        <v>137</v>
      </c>
      <c r="F84" s="245" t="s">
        <v>261</v>
      </c>
      <c r="G84" s="278" t="s">
        <v>13538</v>
      </c>
      <c r="H84" s="250" t="s">
        <v>367</v>
      </c>
      <c r="I84" s="287" t="s">
        <v>28</v>
      </c>
      <c r="J84" s="273" t="s">
        <v>555</v>
      </c>
      <c r="K84" s="267">
        <v>4668203</v>
      </c>
      <c r="L84" s="267">
        <v>40428396</v>
      </c>
      <c r="M84" s="245" t="s">
        <v>147</v>
      </c>
      <c r="N84" s="288">
        <v>15.0695</v>
      </c>
      <c r="O84" s="264">
        <v>11.25</v>
      </c>
      <c r="P84" s="264">
        <f t="shared" si="1"/>
        <v>169.531875</v>
      </c>
      <c r="Q84" s="210"/>
    </row>
    <row r="85" s="4" customFormat="1" ht="21" spans="1:17">
      <c r="A85" s="247" t="s">
        <v>13506</v>
      </c>
      <c r="B85" s="242" t="s">
        <v>13507</v>
      </c>
      <c r="C85" s="243" t="s">
        <v>13508</v>
      </c>
      <c r="D85" s="243" t="s">
        <v>13532</v>
      </c>
      <c r="E85" s="244" t="s">
        <v>137</v>
      </c>
      <c r="F85" s="245" t="s">
        <v>261</v>
      </c>
      <c r="G85" s="278" t="s">
        <v>13539</v>
      </c>
      <c r="H85" s="250" t="s">
        <v>367</v>
      </c>
      <c r="I85" s="287" t="s">
        <v>28</v>
      </c>
      <c r="J85" s="273" t="s">
        <v>555</v>
      </c>
      <c r="K85" s="267">
        <v>4668181</v>
      </c>
      <c r="L85" s="267">
        <v>40428328</v>
      </c>
      <c r="M85" s="245" t="s">
        <v>147</v>
      </c>
      <c r="N85" s="288">
        <v>1.0111</v>
      </c>
      <c r="O85" s="264">
        <v>11.25</v>
      </c>
      <c r="P85" s="264">
        <f t="shared" si="1"/>
        <v>11.374875</v>
      </c>
      <c r="Q85" s="210"/>
    </row>
    <row r="86" s="4" customFormat="1" ht="21" spans="1:17">
      <c r="A86" s="247" t="s">
        <v>13506</v>
      </c>
      <c r="B86" s="242" t="s">
        <v>13507</v>
      </c>
      <c r="C86" s="243" t="s">
        <v>13508</v>
      </c>
      <c r="D86" s="243" t="s">
        <v>13532</v>
      </c>
      <c r="E86" s="244" t="s">
        <v>137</v>
      </c>
      <c r="F86" s="245" t="s">
        <v>261</v>
      </c>
      <c r="G86" s="278" t="s">
        <v>13540</v>
      </c>
      <c r="H86" s="250" t="s">
        <v>367</v>
      </c>
      <c r="I86" s="287" t="s">
        <v>28</v>
      </c>
      <c r="J86" s="273" t="s">
        <v>555</v>
      </c>
      <c r="K86" s="267">
        <v>4668109</v>
      </c>
      <c r="L86" s="267">
        <v>40428239</v>
      </c>
      <c r="M86" s="245" t="s">
        <v>147</v>
      </c>
      <c r="N86" s="288">
        <v>3.0747</v>
      </c>
      <c r="O86" s="264">
        <v>11.25</v>
      </c>
      <c r="P86" s="264">
        <f t="shared" si="1"/>
        <v>34.590375</v>
      </c>
      <c r="Q86" s="210"/>
    </row>
    <row r="87" s="4" customFormat="1" ht="21" spans="1:17">
      <c r="A87" s="247" t="s">
        <v>13506</v>
      </c>
      <c r="B87" s="242" t="s">
        <v>13507</v>
      </c>
      <c r="C87" s="243" t="s">
        <v>13508</v>
      </c>
      <c r="D87" s="243" t="s">
        <v>13532</v>
      </c>
      <c r="E87" s="244" t="s">
        <v>137</v>
      </c>
      <c r="F87" s="245" t="s">
        <v>261</v>
      </c>
      <c r="G87" s="278" t="s">
        <v>13541</v>
      </c>
      <c r="H87" s="250" t="s">
        <v>367</v>
      </c>
      <c r="I87" s="287" t="s">
        <v>28</v>
      </c>
      <c r="J87" s="273" t="s">
        <v>555</v>
      </c>
      <c r="K87" s="267">
        <v>4667958</v>
      </c>
      <c r="L87" s="267">
        <v>40428340</v>
      </c>
      <c r="M87" s="245" t="s">
        <v>147</v>
      </c>
      <c r="N87" s="288">
        <v>26.9255</v>
      </c>
      <c r="O87" s="264">
        <v>11.25</v>
      </c>
      <c r="P87" s="264">
        <f t="shared" si="1"/>
        <v>302.911875</v>
      </c>
      <c r="Q87" s="210"/>
    </row>
    <row r="88" s="4" customFormat="1" ht="21" spans="1:17">
      <c r="A88" s="247" t="s">
        <v>13506</v>
      </c>
      <c r="B88" s="242" t="s">
        <v>13507</v>
      </c>
      <c r="C88" s="243" t="s">
        <v>13508</v>
      </c>
      <c r="D88" s="243" t="s">
        <v>13532</v>
      </c>
      <c r="E88" s="244" t="s">
        <v>137</v>
      </c>
      <c r="F88" s="245" t="s">
        <v>261</v>
      </c>
      <c r="G88" s="278" t="s">
        <v>13542</v>
      </c>
      <c r="H88" s="250" t="s">
        <v>367</v>
      </c>
      <c r="I88" s="287" t="s">
        <v>28</v>
      </c>
      <c r="J88" s="273" t="s">
        <v>555</v>
      </c>
      <c r="K88" s="267">
        <v>4667873</v>
      </c>
      <c r="L88" s="267">
        <v>40428202</v>
      </c>
      <c r="M88" s="245" t="s">
        <v>147</v>
      </c>
      <c r="N88" s="288">
        <v>9.9978</v>
      </c>
      <c r="O88" s="264">
        <v>11.25</v>
      </c>
      <c r="P88" s="264">
        <f t="shared" si="1"/>
        <v>112.47525</v>
      </c>
      <c r="Q88" s="210"/>
    </row>
    <row r="89" s="4" customFormat="1" ht="21" spans="1:17">
      <c r="A89" s="247" t="s">
        <v>13506</v>
      </c>
      <c r="B89" s="242" t="s">
        <v>13507</v>
      </c>
      <c r="C89" s="243" t="s">
        <v>13508</v>
      </c>
      <c r="D89" s="243" t="s">
        <v>13532</v>
      </c>
      <c r="E89" s="244" t="s">
        <v>137</v>
      </c>
      <c r="F89" s="245" t="s">
        <v>261</v>
      </c>
      <c r="G89" s="278" t="s">
        <v>13543</v>
      </c>
      <c r="H89" s="250" t="s">
        <v>367</v>
      </c>
      <c r="I89" s="287" t="s">
        <v>28</v>
      </c>
      <c r="J89" s="273" t="s">
        <v>555</v>
      </c>
      <c r="K89" s="267">
        <v>4667867</v>
      </c>
      <c r="L89" s="267">
        <v>40428050</v>
      </c>
      <c r="M89" s="245" t="s">
        <v>147</v>
      </c>
      <c r="N89" s="288">
        <v>57.7811</v>
      </c>
      <c r="O89" s="264">
        <v>11.25</v>
      </c>
      <c r="P89" s="264">
        <f t="shared" si="1"/>
        <v>650.037375</v>
      </c>
      <c r="Q89" s="210"/>
    </row>
    <row r="90" s="4" customFormat="1" ht="21" customHeight="1" spans="1:17">
      <c r="A90" s="247" t="s">
        <v>13506</v>
      </c>
      <c r="B90" s="242" t="s">
        <v>13507</v>
      </c>
      <c r="C90" s="243" t="s">
        <v>13508</v>
      </c>
      <c r="D90" s="243" t="s">
        <v>13453</v>
      </c>
      <c r="E90" s="244" t="s">
        <v>137</v>
      </c>
      <c r="F90" s="245" t="s">
        <v>261</v>
      </c>
      <c r="G90" s="278" t="s">
        <v>13544</v>
      </c>
      <c r="H90" s="250" t="s">
        <v>367</v>
      </c>
      <c r="I90" s="287" t="s">
        <v>28</v>
      </c>
      <c r="J90" s="268" t="s">
        <v>310</v>
      </c>
      <c r="K90" s="267">
        <v>4667632</v>
      </c>
      <c r="L90" s="267">
        <v>40427939</v>
      </c>
      <c r="M90" s="245" t="s">
        <v>147</v>
      </c>
      <c r="N90" s="288">
        <v>93.199</v>
      </c>
      <c r="O90" s="264">
        <v>11.25</v>
      </c>
      <c r="P90" s="264">
        <f t="shared" si="1"/>
        <v>1048.48875</v>
      </c>
      <c r="Q90" s="210"/>
    </row>
    <row r="91" s="4" customFormat="1" ht="21" customHeight="1" spans="1:17">
      <c r="A91" s="247" t="s">
        <v>13506</v>
      </c>
      <c r="B91" s="242" t="s">
        <v>13507</v>
      </c>
      <c r="C91" s="243" t="s">
        <v>13508</v>
      </c>
      <c r="D91" s="243" t="s">
        <v>13453</v>
      </c>
      <c r="E91" s="244" t="s">
        <v>137</v>
      </c>
      <c r="F91" s="245" t="s">
        <v>261</v>
      </c>
      <c r="G91" s="278" t="s">
        <v>13545</v>
      </c>
      <c r="H91" s="250" t="s">
        <v>367</v>
      </c>
      <c r="I91" s="287" t="s">
        <v>28</v>
      </c>
      <c r="J91" s="268" t="s">
        <v>310</v>
      </c>
      <c r="K91" s="267">
        <v>4667661</v>
      </c>
      <c r="L91" s="267">
        <v>40428115</v>
      </c>
      <c r="M91" s="245" t="s">
        <v>147</v>
      </c>
      <c r="N91" s="288">
        <v>1.6003</v>
      </c>
      <c r="O91" s="264">
        <v>11.25</v>
      </c>
      <c r="P91" s="264">
        <f t="shared" si="1"/>
        <v>18.003375</v>
      </c>
      <c r="Q91" s="210"/>
    </row>
    <row r="92" s="4" customFormat="1" ht="21" customHeight="1" spans="1:17">
      <c r="A92" s="247" t="s">
        <v>13506</v>
      </c>
      <c r="B92" s="242" t="s">
        <v>13507</v>
      </c>
      <c r="C92" s="243" t="s">
        <v>13508</v>
      </c>
      <c r="D92" s="243" t="s">
        <v>13453</v>
      </c>
      <c r="E92" s="244" t="s">
        <v>137</v>
      </c>
      <c r="F92" s="245" t="s">
        <v>261</v>
      </c>
      <c r="G92" s="278" t="s">
        <v>13546</v>
      </c>
      <c r="H92" s="250" t="s">
        <v>367</v>
      </c>
      <c r="I92" s="287" t="s">
        <v>28</v>
      </c>
      <c r="J92" s="268" t="s">
        <v>310</v>
      </c>
      <c r="K92" s="267">
        <v>4667188</v>
      </c>
      <c r="L92" s="267">
        <v>40427796</v>
      </c>
      <c r="M92" s="245" t="s">
        <v>147</v>
      </c>
      <c r="N92" s="288">
        <v>152.1676</v>
      </c>
      <c r="O92" s="264">
        <v>11.25</v>
      </c>
      <c r="P92" s="264">
        <f t="shared" si="1"/>
        <v>1711.8855</v>
      </c>
      <c r="Q92" s="210"/>
    </row>
    <row r="93" s="4" customFormat="1" ht="21" customHeight="1" spans="1:17">
      <c r="A93" s="247" t="s">
        <v>13506</v>
      </c>
      <c r="B93" s="242" t="s">
        <v>13507</v>
      </c>
      <c r="C93" s="243" t="s">
        <v>13508</v>
      </c>
      <c r="D93" s="243" t="s">
        <v>13453</v>
      </c>
      <c r="E93" s="244" t="s">
        <v>137</v>
      </c>
      <c r="F93" s="245" t="s">
        <v>261</v>
      </c>
      <c r="G93" s="278" t="s">
        <v>13547</v>
      </c>
      <c r="H93" s="250" t="s">
        <v>367</v>
      </c>
      <c r="I93" s="287" t="s">
        <v>28</v>
      </c>
      <c r="J93" s="268" t="s">
        <v>310</v>
      </c>
      <c r="K93" s="267">
        <v>4667122</v>
      </c>
      <c r="L93" s="267">
        <v>40427914</v>
      </c>
      <c r="M93" s="245" t="s">
        <v>147</v>
      </c>
      <c r="N93" s="288">
        <v>3.0629</v>
      </c>
      <c r="O93" s="264">
        <v>11.25</v>
      </c>
      <c r="P93" s="264">
        <f t="shared" si="1"/>
        <v>34.457625</v>
      </c>
      <c r="Q93" s="210"/>
    </row>
    <row r="94" s="4" customFormat="1" ht="21" customHeight="1" spans="1:17">
      <c r="A94" s="247" t="s">
        <v>13506</v>
      </c>
      <c r="B94" s="242" t="s">
        <v>13507</v>
      </c>
      <c r="C94" s="243" t="s">
        <v>13508</v>
      </c>
      <c r="D94" s="243" t="s">
        <v>13453</v>
      </c>
      <c r="E94" s="244" t="s">
        <v>137</v>
      </c>
      <c r="F94" s="245" t="s">
        <v>261</v>
      </c>
      <c r="G94" s="278" t="s">
        <v>13454</v>
      </c>
      <c r="H94" s="250" t="s">
        <v>367</v>
      </c>
      <c r="I94" s="287" t="s">
        <v>28</v>
      </c>
      <c r="J94" s="268" t="s">
        <v>310</v>
      </c>
      <c r="K94" s="267">
        <v>4667016</v>
      </c>
      <c r="L94" s="267">
        <v>40427919</v>
      </c>
      <c r="M94" s="245" t="s">
        <v>147</v>
      </c>
      <c r="N94" s="288">
        <v>6.1363</v>
      </c>
      <c r="O94" s="264">
        <v>11.25</v>
      </c>
      <c r="P94" s="264">
        <f t="shared" si="1"/>
        <v>69.033375</v>
      </c>
      <c r="Q94" s="210"/>
    </row>
    <row r="95" s="4" customFormat="1" ht="21" customHeight="1" spans="1:17">
      <c r="A95" s="247" t="s">
        <v>13506</v>
      </c>
      <c r="B95" s="242" t="s">
        <v>13507</v>
      </c>
      <c r="C95" s="243" t="s">
        <v>13508</v>
      </c>
      <c r="D95" s="243" t="s">
        <v>13453</v>
      </c>
      <c r="E95" s="244" t="s">
        <v>137</v>
      </c>
      <c r="F95" s="245" t="s">
        <v>261</v>
      </c>
      <c r="G95" s="278" t="s">
        <v>13548</v>
      </c>
      <c r="H95" s="250" t="s">
        <v>367</v>
      </c>
      <c r="I95" s="287" t="s">
        <v>28</v>
      </c>
      <c r="J95" s="268" t="s">
        <v>310</v>
      </c>
      <c r="K95" s="267">
        <v>4667402</v>
      </c>
      <c r="L95" s="267">
        <v>40427705</v>
      </c>
      <c r="M95" s="245" t="s">
        <v>147</v>
      </c>
      <c r="N95" s="288">
        <v>20.403</v>
      </c>
      <c r="O95" s="264">
        <v>11.25</v>
      </c>
      <c r="P95" s="264">
        <f t="shared" si="1"/>
        <v>229.53375</v>
      </c>
      <c r="Q95" s="210"/>
    </row>
    <row r="96" s="4" customFormat="1" ht="21" customHeight="1" spans="1:17">
      <c r="A96" s="247" t="s">
        <v>13506</v>
      </c>
      <c r="B96" s="242" t="s">
        <v>13507</v>
      </c>
      <c r="C96" s="243" t="s">
        <v>13508</v>
      </c>
      <c r="D96" s="243" t="s">
        <v>13549</v>
      </c>
      <c r="E96" s="244" t="s">
        <v>137</v>
      </c>
      <c r="F96" s="245" t="s">
        <v>261</v>
      </c>
      <c r="G96" s="278" t="s">
        <v>13550</v>
      </c>
      <c r="H96" s="250" t="s">
        <v>367</v>
      </c>
      <c r="I96" s="287" t="s">
        <v>28</v>
      </c>
      <c r="J96" s="268" t="s">
        <v>310</v>
      </c>
      <c r="K96" s="267">
        <v>4667455</v>
      </c>
      <c r="L96" s="267">
        <v>40427199</v>
      </c>
      <c r="M96" s="245" t="s">
        <v>147</v>
      </c>
      <c r="N96" s="288">
        <v>4.2278</v>
      </c>
      <c r="O96" s="264">
        <v>11.25</v>
      </c>
      <c r="P96" s="264">
        <f t="shared" si="1"/>
        <v>47.56275</v>
      </c>
      <c r="Q96" s="210"/>
    </row>
    <row r="97" s="4" customFormat="1" ht="21" customHeight="1" spans="1:17">
      <c r="A97" s="247" t="s">
        <v>13506</v>
      </c>
      <c r="B97" s="242" t="s">
        <v>13507</v>
      </c>
      <c r="C97" s="243" t="s">
        <v>13508</v>
      </c>
      <c r="D97" s="243" t="s">
        <v>13549</v>
      </c>
      <c r="E97" s="244" t="s">
        <v>137</v>
      </c>
      <c r="F97" s="245" t="s">
        <v>261</v>
      </c>
      <c r="G97" s="278" t="s">
        <v>13551</v>
      </c>
      <c r="H97" s="250" t="s">
        <v>367</v>
      </c>
      <c r="I97" s="287" t="s">
        <v>28</v>
      </c>
      <c r="J97" s="268" t="s">
        <v>310</v>
      </c>
      <c r="K97" s="267">
        <v>4667294</v>
      </c>
      <c r="L97" s="267">
        <v>40427452</v>
      </c>
      <c r="M97" s="245" t="s">
        <v>147</v>
      </c>
      <c r="N97" s="288">
        <v>152.0544</v>
      </c>
      <c r="O97" s="264">
        <v>11.25</v>
      </c>
      <c r="P97" s="264">
        <f t="shared" si="1"/>
        <v>1710.612</v>
      </c>
      <c r="Q97" s="210"/>
    </row>
    <row r="98" s="4" customFormat="1" ht="21" customHeight="1" spans="1:17">
      <c r="A98" s="247" t="s">
        <v>13506</v>
      </c>
      <c r="B98" s="242" t="s">
        <v>13507</v>
      </c>
      <c r="C98" s="243" t="s">
        <v>13508</v>
      </c>
      <c r="D98" s="243" t="s">
        <v>13549</v>
      </c>
      <c r="E98" s="244" t="s">
        <v>137</v>
      </c>
      <c r="F98" s="245" t="s">
        <v>261</v>
      </c>
      <c r="G98" s="278" t="s">
        <v>13552</v>
      </c>
      <c r="H98" s="250" t="s">
        <v>367</v>
      </c>
      <c r="I98" s="287" t="s">
        <v>28</v>
      </c>
      <c r="J98" s="268" t="s">
        <v>310</v>
      </c>
      <c r="K98" s="267">
        <v>4667111</v>
      </c>
      <c r="L98" s="267">
        <v>40427381</v>
      </c>
      <c r="M98" s="245" t="s">
        <v>147</v>
      </c>
      <c r="N98" s="288">
        <v>4.9174</v>
      </c>
      <c r="O98" s="264">
        <v>11.25</v>
      </c>
      <c r="P98" s="264">
        <f t="shared" si="1"/>
        <v>55.32075</v>
      </c>
      <c r="Q98" s="210"/>
    </row>
    <row r="99" s="4" customFormat="1" ht="21" customHeight="1" spans="1:17">
      <c r="A99" s="241" t="s">
        <v>13433</v>
      </c>
      <c r="B99" s="242" t="s">
        <v>13434</v>
      </c>
      <c r="C99" s="243" t="s">
        <v>13470</v>
      </c>
      <c r="D99" s="243" t="s">
        <v>13456</v>
      </c>
      <c r="E99" s="244" t="s">
        <v>137</v>
      </c>
      <c r="F99" s="245" t="s">
        <v>261</v>
      </c>
      <c r="G99" s="243" t="s">
        <v>13553</v>
      </c>
      <c r="H99" s="250" t="s">
        <v>1101</v>
      </c>
      <c r="I99" s="287" t="s">
        <v>28</v>
      </c>
      <c r="J99" s="210" t="s">
        <v>58</v>
      </c>
      <c r="K99" s="210">
        <v>40424893</v>
      </c>
      <c r="L99" s="210">
        <v>4666510</v>
      </c>
      <c r="M99" s="245" t="s">
        <v>147</v>
      </c>
      <c r="N99" s="289">
        <v>1.45096211474</v>
      </c>
      <c r="O99" s="264">
        <v>11.25</v>
      </c>
      <c r="P99" s="264">
        <f t="shared" si="1"/>
        <v>16.323323790825</v>
      </c>
      <c r="Q99" s="210"/>
    </row>
    <row r="100" s="4" customFormat="1" ht="21" customHeight="1" spans="1:17">
      <c r="A100" s="241" t="s">
        <v>13433</v>
      </c>
      <c r="B100" s="242" t="s">
        <v>13434</v>
      </c>
      <c r="C100" s="243" t="s">
        <v>13470</v>
      </c>
      <c r="D100" s="243" t="s">
        <v>13456</v>
      </c>
      <c r="E100" s="244" t="s">
        <v>137</v>
      </c>
      <c r="F100" s="245" t="s">
        <v>261</v>
      </c>
      <c r="G100" s="243" t="s">
        <v>13554</v>
      </c>
      <c r="H100" s="250" t="s">
        <v>1101</v>
      </c>
      <c r="I100" s="287" t="s">
        <v>28</v>
      </c>
      <c r="J100" s="210" t="s">
        <v>58</v>
      </c>
      <c r="K100" s="210">
        <v>40424827</v>
      </c>
      <c r="L100" s="210">
        <v>4666206</v>
      </c>
      <c r="M100" s="245" t="s">
        <v>147</v>
      </c>
      <c r="N100" s="289">
        <v>2.21049195381</v>
      </c>
      <c r="O100" s="264">
        <v>11.25</v>
      </c>
      <c r="P100" s="264">
        <f t="shared" si="1"/>
        <v>24.8680344803625</v>
      </c>
      <c r="Q100" s="210"/>
    </row>
    <row r="101" s="4" customFormat="1" ht="21" customHeight="1" spans="1:17">
      <c r="A101" s="241" t="s">
        <v>13433</v>
      </c>
      <c r="B101" s="242" t="s">
        <v>13434</v>
      </c>
      <c r="C101" s="243" t="s">
        <v>13494</v>
      </c>
      <c r="D101" s="243" t="s">
        <v>13456</v>
      </c>
      <c r="E101" s="244" t="s">
        <v>137</v>
      </c>
      <c r="F101" s="245" t="s">
        <v>261</v>
      </c>
      <c r="G101" s="243" t="s">
        <v>1629</v>
      </c>
      <c r="H101" s="250" t="s">
        <v>48</v>
      </c>
      <c r="I101" s="287" t="s">
        <v>28</v>
      </c>
      <c r="J101" s="210" t="s">
        <v>58</v>
      </c>
      <c r="K101" s="210">
        <v>40425872</v>
      </c>
      <c r="L101" s="210">
        <v>4666637</v>
      </c>
      <c r="M101" s="245" t="s">
        <v>147</v>
      </c>
      <c r="N101" s="289">
        <v>8.67192069394</v>
      </c>
      <c r="O101" s="264">
        <v>11.25</v>
      </c>
      <c r="P101" s="264">
        <f t="shared" si="1"/>
        <v>97.559107806825</v>
      </c>
      <c r="Q101" s="210"/>
    </row>
    <row r="102" s="4" customFormat="1" ht="15" customHeight="1" spans="1:17">
      <c r="A102" s="279"/>
      <c r="B102" s="280" t="s">
        <v>3</v>
      </c>
      <c r="C102" s="281"/>
      <c r="D102" s="281"/>
      <c r="E102" s="282"/>
      <c r="F102" s="240" t="s">
        <v>138</v>
      </c>
      <c r="G102" s="283"/>
      <c r="H102" s="279"/>
      <c r="I102" s="290"/>
      <c r="J102" s="290"/>
      <c r="K102" s="291"/>
      <c r="L102" s="291"/>
      <c r="M102" s="240"/>
      <c r="N102" s="260">
        <f>SUM(N103:N154)</f>
        <v>1038.7757</v>
      </c>
      <c r="O102" s="258">
        <v>11.25</v>
      </c>
      <c r="P102" s="264">
        <f>N102*O102</f>
        <v>11686.226625</v>
      </c>
      <c r="Q102" s="210"/>
    </row>
    <row r="103" s="4" customFormat="1" ht="15" customHeight="1" spans="1:17">
      <c r="A103" s="247" t="s">
        <v>13555</v>
      </c>
      <c r="B103" s="242" t="s">
        <v>8311</v>
      </c>
      <c r="C103" s="243"/>
      <c r="D103" s="243" t="s">
        <v>13556</v>
      </c>
      <c r="E103" s="244" t="s">
        <v>137</v>
      </c>
      <c r="F103" s="245" t="s">
        <v>138</v>
      </c>
      <c r="G103" s="284" t="s">
        <v>13557</v>
      </c>
      <c r="H103" s="247" t="s">
        <v>1101</v>
      </c>
      <c r="I103" s="292" t="s">
        <v>28</v>
      </c>
      <c r="J103" s="293" t="s">
        <v>29</v>
      </c>
      <c r="K103" s="262">
        <v>4669019</v>
      </c>
      <c r="L103" s="262">
        <v>40429885</v>
      </c>
      <c r="M103" s="245" t="s">
        <v>147</v>
      </c>
      <c r="N103" s="294">
        <v>10.1491</v>
      </c>
      <c r="O103" s="264">
        <v>11.25</v>
      </c>
      <c r="P103" s="264">
        <f t="shared" ref="P103:P155" si="2">O103*N103</f>
        <v>114.177375</v>
      </c>
      <c r="Q103" s="210"/>
    </row>
    <row r="104" s="4" customFormat="1" ht="15" customHeight="1" spans="1:17">
      <c r="A104" s="247" t="s">
        <v>13555</v>
      </c>
      <c r="B104" s="242" t="s">
        <v>8311</v>
      </c>
      <c r="C104" s="243"/>
      <c r="D104" s="243" t="s">
        <v>13556</v>
      </c>
      <c r="E104" s="244" t="s">
        <v>137</v>
      </c>
      <c r="F104" s="245" t="s">
        <v>138</v>
      </c>
      <c r="G104" s="284" t="s">
        <v>13558</v>
      </c>
      <c r="H104" s="247" t="s">
        <v>1101</v>
      </c>
      <c r="I104" s="292" t="s">
        <v>28</v>
      </c>
      <c r="J104" s="293" t="s">
        <v>29</v>
      </c>
      <c r="K104" s="262">
        <v>4669018</v>
      </c>
      <c r="L104" s="262">
        <v>40429994</v>
      </c>
      <c r="M104" s="245" t="s">
        <v>147</v>
      </c>
      <c r="N104" s="294">
        <v>9.9223</v>
      </c>
      <c r="O104" s="264">
        <v>11.25</v>
      </c>
      <c r="P104" s="264">
        <f t="shared" si="2"/>
        <v>111.625875</v>
      </c>
      <c r="Q104" s="210"/>
    </row>
    <row r="105" s="4" customFormat="1" ht="15" customHeight="1" spans="1:17">
      <c r="A105" s="247" t="s">
        <v>13555</v>
      </c>
      <c r="B105" s="242" t="s">
        <v>8311</v>
      </c>
      <c r="C105" s="243"/>
      <c r="D105" s="243" t="s">
        <v>13556</v>
      </c>
      <c r="E105" s="244" t="s">
        <v>137</v>
      </c>
      <c r="F105" s="245" t="s">
        <v>138</v>
      </c>
      <c r="G105" s="284" t="s">
        <v>1102</v>
      </c>
      <c r="H105" s="250" t="s">
        <v>13474</v>
      </c>
      <c r="I105" s="292" t="s">
        <v>28</v>
      </c>
      <c r="J105" s="293" t="s">
        <v>29</v>
      </c>
      <c r="K105" s="262">
        <v>4668907</v>
      </c>
      <c r="L105" s="262">
        <v>40430058</v>
      </c>
      <c r="M105" s="245" t="s">
        <v>147</v>
      </c>
      <c r="N105" s="294">
        <v>49.7238</v>
      </c>
      <c r="O105" s="264">
        <v>11.25</v>
      </c>
      <c r="P105" s="264">
        <f t="shared" si="2"/>
        <v>559.39275</v>
      </c>
      <c r="Q105" s="210"/>
    </row>
    <row r="106" s="4" customFormat="1" ht="15" customHeight="1" spans="1:17">
      <c r="A106" s="247" t="s">
        <v>13555</v>
      </c>
      <c r="B106" s="242" t="s">
        <v>8311</v>
      </c>
      <c r="C106" s="243"/>
      <c r="D106" s="243" t="s">
        <v>13559</v>
      </c>
      <c r="E106" s="244" t="s">
        <v>137</v>
      </c>
      <c r="F106" s="245" t="s">
        <v>138</v>
      </c>
      <c r="G106" s="284" t="s">
        <v>1601</v>
      </c>
      <c r="H106" s="250" t="s">
        <v>13474</v>
      </c>
      <c r="I106" s="292" t="s">
        <v>28</v>
      </c>
      <c r="J106" s="293" t="s">
        <v>29</v>
      </c>
      <c r="K106" s="295">
        <v>4668917</v>
      </c>
      <c r="L106" s="295">
        <v>40429845</v>
      </c>
      <c r="M106" s="245" t="s">
        <v>147</v>
      </c>
      <c r="N106" s="294">
        <v>15.6135</v>
      </c>
      <c r="O106" s="264">
        <v>11.25</v>
      </c>
      <c r="P106" s="264">
        <f t="shared" si="2"/>
        <v>175.651875</v>
      </c>
      <c r="Q106" s="210"/>
    </row>
    <row r="107" s="4" customFormat="1" ht="15" customHeight="1" spans="1:17">
      <c r="A107" s="247" t="s">
        <v>13555</v>
      </c>
      <c r="B107" s="242" t="s">
        <v>8311</v>
      </c>
      <c r="C107" s="243"/>
      <c r="D107" s="243" t="s">
        <v>13559</v>
      </c>
      <c r="E107" s="244" t="s">
        <v>137</v>
      </c>
      <c r="F107" s="245" t="s">
        <v>138</v>
      </c>
      <c r="G107" s="284" t="s">
        <v>13560</v>
      </c>
      <c r="H107" s="250" t="s">
        <v>13474</v>
      </c>
      <c r="I107" s="292" t="s">
        <v>28</v>
      </c>
      <c r="J107" s="293" t="s">
        <v>29</v>
      </c>
      <c r="K107" s="262">
        <v>4668933</v>
      </c>
      <c r="L107" s="262">
        <v>40429782</v>
      </c>
      <c r="M107" s="245" t="s">
        <v>147</v>
      </c>
      <c r="N107" s="294">
        <v>5.5743</v>
      </c>
      <c r="O107" s="264">
        <v>11.25</v>
      </c>
      <c r="P107" s="264">
        <f t="shared" si="2"/>
        <v>62.710875</v>
      </c>
      <c r="Q107" s="210"/>
    </row>
    <row r="108" s="4" customFormat="1" ht="15" customHeight="1" spans="1:17">
      <c r="A108" s="247" t="s">
        <v>13555</v>
      </c>
      <c r="B108" s="242" t="s">
        <v>8311</v>
      </c>
      <c r="C108" s="243"/>
      <c r="D108" s="243" t="s">
        <v>13559</v>
      </c>
      <c r="E108" s="244" t="s">
        <v>137</v>
      </c>
      <c r="F108" s="245" t="s">
        <v>138</v>
      </c>
      <c r="G108" s="284" t="s">
        <v>1570</v>
      </c>
      <c r="H108" s="250" t="s">
        <v>13474</v>
      </c>
      <c r="I108" s="292" t="s">
        <v>28</v>
      </c>
      <c r="J108" s="293" t="s">
        <v>29</v>
      </c>
      <c r="K108" s="295">
        <v>4668707</v>
      </c>
      <c r="L108" s="295">
        <v>40429774</v>
      </c>
      <c r="M108" s="245" t="s">
        <v>147</v>
      </c>
      <c r="N108" s="294">
        <v>5.3767</v>
      </c>
      <c r="O108" s="264">
        <v>11.25</v>
      </c>
      <c r="P108" s="264">
        <f t="shared" si="2"/>
        <v>60.487875</v>
      </c>
      <c r="Q108" s="210"/>
    </row>
    <row r="109" s="4" customFormat="1" ht="15" customHeight="1" spans="1:17">
      <c r="A109" s="247" t="s">
        <v>13555</v>
      </c>
      <c r="B109" s="242" t="s">
        <v>8311</v>
      </c>
      <c r="C109" s="243"/>
      <c r="D109" s="243" t="s">
        <v>13561</v>
      </c>
      <c r="E109" s="244" t="s">
        <v>137</v>
      </c>
      <c r="F109" s="245" t="s">
        <v>138</v>
      </c>
      <c r="G109" s="284" t="s">
        <v>13562</v>
      </c>
      <c r="H109" s="250" t="s">
        <v>1101</v>
      </c>
      <c r="I109" s="292" t="s">
        <v>28</v>
      </c>
      <c r="J109" s="293" t="s">
        <v>29</v>
      </c>
      <c r="K109" s="295">
        <v>4668529</v>
      </c>
      <c r="L109" s="295">
        <v>40429970</v>
      </c>
      <c r="M109" s="245" t="s">
        <v>147</v>
      </c>
      <c r="N109" s="294">
        <v>35.5923</v>
      </c>
      <c r="O109" s="264">
        <v>11.25</v>
      </c>
      <c r="P109" s="264">
        <f t="shared" si="2"/>
        <v>400.413375</v>
      </c>
      <c r="Q109" s="210"/>
    </row>
    <row r="110" s="4" customFormat="1" ht="15" customHeight="1" spans="1:17">
      <c r="A110" s="247" t="s">
        <v>13555</v>
      </c>
      <c r="B110" s="242" t="s">
        <v>8311</v>
      </c>
      <c r="C110" s="243"/>
      <c r="D110" s="243" t="s">
        <v>13561</v>
      </c>
      <c r="E110" s="244" t="s">
        <v>137</v>
      </c>
      <c r="F110" s="285" t="s">
        <v>138</v>
      </c>
      <c r="G110" s="286" t="s">
        <v>13563</v>
      </c>
      <c r="H110" s="250" t="s">
        <v>1101</v>
      </c>
      <c r="I110" s="296" t="s">
        <v>28</v>
      </c>
      <c r="J110" s="293" t="s">
        <v>29</v>
      </c>
      <c r="K110" s="267">
        <v>4668477</v>
      </c>
      <c r="L110" s="267">
        <v>40430072</v>
      </c>
      <c r="M110" s="245" t="s">
        <v>147</v>
      </c>
      <c r="N110" s="297">
        <v>8.5839</v>
      </c>
      <c r="O110" s="264">
        <v>11.25</v>
      </c>
      <c r="P110" s="264">
        <f t="shared" si="2"/>
        <v>96.568875</v>
      </c>
      <c r="Q110" s="210"/>
    </row>
    <row r="111" s="4" customFormat="1" ht="15" customHeight="1" spans="1:17">
      <c r="A111" s="247" t="s">
        <v>13555</v>
      </c>
      <c r="B111" s="242" t="s">
        <v>8311</v>
      </c>
      <c r="C111" s="243"/>
      <c r="D111" s="243" t="s">
        <v>13561</v>
      </c>
      <c r="E111" s="244" t="s">
        <v>137</v>
      </c>
      <c r="F111" s="285" t="s">
        <v>138</v>
      </c>
      <c r="G111" s="286" t="s">
        <v>1699</v>
      </c>
      <c r="H111" s="250" t="s">
        <v>13474</v>
      </c>
      <c r="I111" s="296" t="s">
        <v>28</v>
      </c>
      <c r="J111" s="293" t="s">
        <v>29</v>
      </c>
      <c r="K111" s="267">
        <v>4668428</v>
      </c>
      <c r="L111" s="267">
        <v>40429975</v>
      </c>
      <c r="M111" s="245" t="s">
        <v>147</v>
      </c>
      <c r="N111" s="297">
        <v>19.8095</v>
      </c>
      <c r="O111" s="264">
        <v>11.25</v>
      </c>
      <c r="P111" s="264">
        <f t="shared" si="2"/>
        <v>222.856875</v>
      </c>
      <c r="Q111" s="210"/>
    </row>
    <row r="112" s="4" customFormat="1" ht="15" customHeight="1" spans="1:17">
      <c r="A112" s="247" t="s">
        <v>13555</v>
      </c>
      <c r="B112" s="242" t="s">
        <v>8311</v>
      </c>
      <c r="C112" s="243"/>
      <c r="D112" s="243" t="s">
        <v>13561</v>
      </c>
      <c r="E112" s="244" t="s">
        <v>137</v>
      </c>
      <c r="F112" s="245" t="s">
        <v>138</v>
      </c>
      <c r="G112" s="284" t="s">
        <v>13564</v>
      </c>
      <c r="H112" s="250" t="s">
        <v>13474</v>
      </c>
      <c r="I112" s="292" t="s">
        <v>28</v>
      </c>
      <c r="J112" s="293" t="s">
        <v>29</v>
      </c>
      <c r="K112" s="267">
        <v>4668638</v>
      </c>
      <c r="L112" s="267">
        <v>40429882</v>
      </c>
      <c r="M112" s="245" t="s">
        <v>147</v>
      </c>
      <c r="N112" s="294">
        <v>0.2618</v>
      </c>
      <c r="O112" s="264">
        <v>11.25</v>
      </c>
      <c r="P112" s="264">
        <f t="shared" si="2"/>
        <v>2.94525</v>
      </c>
      <c r="Q112" s="210"/>
    </row>
    <row r="113" s="4" customFormat="1" ht="15" customHeight="1" spans="1:17">
      <c r="A113" s="247" t="s">
        <v>13555</v>
      </c>
      <c r="B113" s="242" t="s">
        <v>8311</v>
      </c>
      <c r="C113" s="243"/>
      <c r="D113" s="243" t="s">
        <v>13565</v>
      </c>
      <c r="E113" s="244" t="s">
        <v>137</v>
      </c>
      <c r="F113" s="245" t="s">
        <v>138</v>
      </c>
      <c r="G113" s="284" t="s">
        <v>1095</v>
      </c>
      <c r="H113" s="250" t="s">
        <v>13474</v>
      </c>
      <c r="I113" s="292" t="s">
        <v>28</v>
      </c>
      <c r="J113" s="293" t="s">
        <v>327</v>
      </c>
      <c r="K113" s="295">
        <v>4668364</v>
      </c>
      <c r="L113" s="295">
        <v>40429370</v>
      </c>
      <c r="M113" s="245" t="s">
        <v>147</v>
      </c>
      <c r="N113" s="294">
        <v>60.3752</v>
      </c>
      <c r="O113" s="264">
        <v>11.25</v>
      </c>
      <c r="P113" s="264">
        <f t="shared" si="2"/>
        <v>679.221</v>
      </c>
      <c r="Q113" s="210"/>
    </row>
    <row r="114" s="4" customFormat="1" ht="15" customHeight="1" spans="1:17">
      <c r="A114" s="247" t="s">
        <v>13555</v>
      </c>
      <c r="B114" s="242" t="s">
        <v>8311</v>
      </c>
      <c r="C114" s="243"/>
      <c r="D114" s="243" t="s">
        <v>13565</v>
      </c>
      <c r="E114" s="244" t="s">
        <v>137</v>
      </c>
      <c r="F114" s="245" t="s">
        <v>138</v>
      </c>
      <c r="G114" s="284" t="s">
        <v>13566</v>
      </c>
      <c r="H114" s="250" t="s">
        <v>13474</v>
      </c>
      <c r="I114" s="292" t="s">
        <v>28</v>
      </c>
      <c r="J114" s="293" t="s">
        <v>327</v>
      </c>
      <c r="K114" s="295">
        <v>4668268</v>
      </c>
      <c r="L114" s="295">
        <v>40429533</v>
      </c>
      <c r="M114" s="245" t="s">
        <v>147</v>
      </c>
      <c r="N114" s="294">
        <v>79.0677</v>
      </c>
      <c r="O114" s="264">
        <v>11.25</v>
      </c>
      <c r="P114" s="264">
        <f t="shared" si="2"/>
        <v>889.511625</v>
      </c>
      <c r="Q114" s="210"/>
    </row>
    <row r="115" s="4" customFormat="1" ht="15" customHeight="1" spans="1:17">
      <c r="A115" s="247" t="s">
        <v>13555</v>
      </c>
      <c r="B115" s="242" t="s">
        <v>8311</v>
      </c>
      <c r="C115" s="243"/>
      <c r="D115" s="243" t="s">
        <v>13565</v>
      </c>
      <c r="E115" s="244" t="s">
        <v>137</v>
      </c>
      <c r="F115" s="245" t="s">
        <v>138</v>
      </c>
      <c r="G115" s="284" t="s">
        <v>13567</v>
      </c>
      <c r="H115" s="250" t="s">
        <v>13474</v>
      </c>
      <c r="I115" s="292" t="s">
        <v>28</v>
      </c>
      <c r="J115" s="293" t="s">
        <v>327</v>
      </c>
      <c r="K115" s="295">
        <v>4668184</v>
      </c>
      <c r="L115" s="295">
        <v>40429316</v>
      </c>
      <c r="M115" s="245" t="s">
        <v>147</v>
      </c>
      <c r="N115" s="294">
        <v>46.6548</v>
      </c>
      <c r="O115" s="264">
        <v>11.25</v>
      </c>
      <c r="P115" s="264">
        <f t="shared" si="2"/>
        <v>524.8665</v>
      </c>
      <c r="Q115" s="210"/>
    </row>
    <row r="116" s="4" customFormat="1" ht="15" customHeight="1" spans="1:17">
      <c r="A116" s="247" t="s">
        <v>13555</v>
      </c>
      <c r="B116" s="242" t="s">
        <v>8311</v>
      </c>
      <c r="C116" s="243"/>
      <c r="D116" s="243" t="s">
        <v>13565</v>
      </c>
      <c r="E116" s="244" t="s">
        <v>137</v>
      </c>
      <c r="F116" s="245" t="s">
        <v>138</v>
      </c>
      <c r="G116" s="284" t="s">
        <v>13568</v>
      </c>
      <c r="H116" s="250" t="s">
        <v>1101</v>
      </c>
      <c r="I116" s="292" t="s">
        <v>28</v>
      </c>
      <c r="J116" s="293" t="s">
        <v>29</v>
      </c>
      <c r="K116" s="295">
        <v>4668080</v>
      </c>
      <c r="L116" s="295">
        <v>40429519</v>
      </c>
      <c r="M116" s="245" t="s">
        <v>147</v>
      </c>
      <c r="N116" s="294">
        <v>14.8831</v>
      </c>
      <c r="O116" s="264">
        <v>11.25</v>
      </c>
      <c r="P116" s="264">
        <f t="shared" si="2"/>
        <v>167.434875</v>
      </c>
      <c r="Q116" s="210"/>
    </row>
    <row r="117" s="4" customFormat="1" ht="15" customHeight="1" spans="1:17">
      <c r="A117" s="247" t="s">
        <v>13555</v>
      </c>
      <c r="B117" s="242" t="s">
        <v>8311</v>
      </c>
      <c r="C117" s="243"/>
      <c r="D117" s="243" t="s">
        <v>13565</v>
      </c>
      <c r="E117" s="244" t="s">
        <v>137</v>
      </c>
      <c r="F117" s="245" t="s">
        <v>138</v>
      </c>
      <c r="G117" s="284" t="s">
        <v>13569</v>
      </c>
      <c r="H117" s="250" t="s">
        <v>13474</v>
      </c>
      <c r="I117" s="292" t="s">
        <v>28</v>
      </c>
      <c r="J117" s="293" t="s">
        <v>327</v>
      </c>
      <c r="K117" s="295">
        <v>4668365</v>
      </c>
      <c r="L117" s="295">
        <v>40429465</v>
      </c>
      <c r="M117" s="245" t="s">
        <v>147</v>
      </c>
      <c r="N117" s="294">
        <v>0.9409</v>
      </c>
      <c r="O117" s="264">
        <v>11.25</v>
      </c>
      <c r="P117" s="264">
        <f t="shared" si="2"/>
        <v>10.585125</v>
      </c>
      <c r="Q117" s="210"/>
    </row>
    <row r="118" s="4" customFormat="1" ht="21" spans="1:17">
      <c r="A118" s="247" t="s">
        <v>13555</v>
      </c>
      <c r="B118" s="242" t="s">
        <v>8311</v>
      </c>
      <c r="C118" s="243"/>
      <c r="D118" s="243" t="s">
        <v>13570</v>
      </c>
      <c r="E118" s="244" t="s">
        <v>137</v>
      </c>
      <c r="F118" s="245" t="s">
        <v>138</v>
      </c>
      <c r="G118" s="284" t="s">
        <v>13571</v>
      </c>
      <c r="H118" s="250" t="s">
        <v>367</v>
      </c>
      <c r="I118" s="292" t="s">
        <v>28</v>
      </c>
      <c r="J118" s="293" t="s">
        <v>29</v>
      </c>
      <c r="K118" s="295">
        <v>4668216</v>
      </c>
      <c r="L118" s="295">
        <v>40429818</v>
      </c>
      <c r="M118" s="245" t="s">
        <v>147</v>
      </c>
      <c r="N118" s="294">
        <v>5.022</v>
      </c>
      <c r="O118" s="264">
        <v>11.25</v>
      </c>
      <c r="P118" s="264">
        <f t="shared" si="2"/>
        <v>56.4975</v>
      </c>
      <c r="Q118" s="210"/>
    </row>
    <row r="119" s="4" customFormat="1" ht="15" customHeight="1" spans="1:17">
      <c r="A119" s="247" t="s">
        <v>13555</v>
      </c>
      <c r="B119" s="242" t="s">
        <v>8311</v>
      </c>
      <c r="C119" s="243"/>
      <c r="D119" s="243" t="s">
        <v>13570</v>
      </c>
      <c r="E119" s="244" t="s">
        <v>137</v>
      </c>
      <c r="F119" s="245" t="s">
        <v>138</v>
      </c>
      <c r="G119" s="284" t="s">
        <v>13572</v>
      </c>
      <c r="H119" s="250" t="s">
        <v>13474</v>
      </c>
      <c r="I119" s="292" t="s">
        <v>28</v>
      </c>
      <c r="J119" s="293" t="s">
        <v>327</v>
      </c>
      <c r="K119" s="295">
        <v>4668119</v>
      </c>
      <c r="L119" s="295">
        <v>40429825</v>
      </c>
      <c r="M119" s="245" t="s">
        <v>147</v>
      </c>
      <c r="N119" s="294">
        <v>36.6535</v>
      </c>
      <c r="O119" s="264">
        <v>11.25</v>
      </c>
      <c r="P119" s="264">
        <f t="shared" si="2"/>
        <v>412.351875</v>
      </c>
      <c r="Q119" s="210"/>
    </row>
    <row r="120" s="4" customFormat="1" ht="15" customHeight="1" spans="1:17">
      <c r="A120" s="247" t="s">
        <v>13555</v>
      </c>
      <c r="B120" s="242" t="s">
        <v>8311</v>
      </c>
      <c r="C120" s="243"/>
      <c r="D120" s="243" t="s">
        <v>13570</v>
      </c>
      <c r="E120" s="244" t="s">
        <v>137</v>
      </c>
      <c r="F120" s="245" t="s">
        <v>138</v>
      </c>
      <c r="G120" s="284" t="s">
        <v>13573</v>
      </c>
      <c r="H120" s="250" t="s">
        <v>13474</v>
      </c>
      <c r="I120" s="292" t="s">
        <v>28</v>
      </c>
      <c r="J120" s="293" t="s">
        <v>327</v>
      </c>
      <c r="K120" s="295">
        <v>4668181</v>
      </c>
      <c r="L120" s="295">
        <v>40429676</v>
      </c>
      <c r="M120" s="245" t="s">
        <v>147</v>
      </c>
      <c r="N120" s="294">
        <v>17.9438</v>
      </c>
      <c r="O120" s="264">
        <v>11.25</v>
      </c>
      <c r="P120" s="264">
        <f t="shared" si="2"/>
        <v>201.86775</v>
      </c>
      <c r="Q120" s="210"/>
    </row>
    <row r="121" s="4" customFormat="1" ht="15" customHeight="1" spans="1:17">
      <c r="A121" s="247" t="s">
        <v>13555</v>
      </c>
      <c r="B121" s="242" t="s">
        <v>8311</v>
      </c>
      <c r="C121" s="243"/>
      <c r="D121" s="243" t="s">
        <v>13570</v>
      </c>
      <c r="E121" s="244" t="s">
        <v>137</v>
      </c>
      <c r="F121" s="245" t="s">
        <v>138</v>
      </c>
      <c r="G121" s="284" t="s">
        <v>13574</v>
      </c>
      <c r="H121" s="250" t="s">
        <v>13474</v>
      </c>
      <c r="I121" s="292" t="s">
        <v>28</v>
      </c>
      <c r="J121" s="293" t="s">
        <v>29</v>
      </c>
      <c r="K121" s="295">
        <v>4668014</v>
      </c>
      <c r="L121" s="295">
        <v>40429827</v>
      </c>
      <c r="M121" s="245" t="s">
        <v>147</v>
      </c>
      <c r="N121" s="294">
        <v>11.005</v>
      </c>
      <c r="O121" s="264">
        <v>11.25</v>
      </c>
      <c r="P121" s="264">
        <f t="shared" si="2"/>
        <v>123.80625</v>
      </c>
      <c r="Q121" s="210"/>
    </row>
    <row r="122" s="4" customFormat="1" ht="15" customHeight="1" spans="1:17">
      <c r="A122" s="247" t="s">
        <v>13555</v>
      </c>
      <c r="B122" s="242" t="s">
        <v>8311</v>
      </c>
      <c r="C122" s="243"/>
      <c r="D122" s="243" t="s">
        <v>13575</v>
      </c>
      <c r="E122" s="244" t="s">
        <v>137</v>
      </c>
      <c r="F122" s="245" t="s">
        <v>138</v>
      </c>
      <c r="G122" s="284" t="s">
        <v>13576</v>
      </c>
      <c r="H122" s="250" t="s">
        <v>1101</v>
      </c>
      <c r="I122" s="292" t="s">
        <v>28</v>
      </c>
      <c r="J122" s="293" t="s">
        <v>327</v>
      </c>
      <c r="K122" s="295">
        <v>4668291</v>
      </c>
      <c r="L122" s="295">
        <v>40430101</v>
      </c>
      <c r="M122" s="245" t="s">
        <v>147</v>
      </c>
      <c r="N122" s="294">
        <v>6.945</v>
      </c>
      <c r="O122" s="264">
        <v>11.25</v>
      </c>
      <c r="P122" s="264">
        <f t="shared" si="2"/>
        <v>78.13125</v>
      </c>
      <c r="Q122" s="210"/>
    </row>
    <row r="123" s="4" customFormat="1" ht="15" customHeight="1" spans="1:17">
      <c r="A123" s="247" t="s">
        <v>13555</v>
      </c>
      <c r="B123" s="242" t="s">
        <v>8311</v>
      </c>
      <c r="C123" s="243"/>
      <c r="D123" s="243" t="s">
        <v>13575</v>
      </c>
      <c r="E123" s="244" t="s">
        <v>137</v>
      </c>
      <c r="F123" s="245" t="s">
        <v>138</v>
      </c>
      <c r="G123" s="284" t="s">
        <v>13577</v>
      </c>
      <c r="H123" s="250" t="s">
        <v>1101</v>
      </c>
      <c r="I123" s="292" t="s">
        <v>28</v>
      </c>
      <c r="J123" s="293" t="s">
        <v>327</v>
      </c>
      <c r="K123" s="295">
        <v>4668163</v>
      </c>
      <c r="L123" s="295">
        <v>40430017</v>
      </c>
      <c r="M123" s="245" t="s">
        <v>147</v>
      </c>
      <c r="N123" s="294">
        <v>8.6976</v>
      </c>
      <c r="O123" s="264">
        <v>11.25</v>
      </c>
      <c r="P123" s="264">
        <f t="shared" si="2"/>
        <v>97.848</v>
      </c>
      <c r="Q123" s="210"/>
    </row>
    <row r="124" s="4" customFormat="1" ht="15" customHeight="1" spans="1:17">
      <c r="A124" s="247" t="s">
        <v>13578</v>
      </c>
      <c r="B124" s="242" t="s">
        <v>13579</v>
      </c>
      <c r="C124" s="243" t="s">
        <v>13580</v>
      </c>
      <c r="D124" s="243" t="s">
        <v>13559</v>
      </c>
      <c r="E124" s="244" t="s">
        <v>137</v>
      </c>
      <c r="F124" s="245" t="s">
        <v>138</v>
      </c>
      <c r="G124" s="284" t="s">
        <v>13560</v>
      </c>
      <c r="H124" s="250" t="s">
        <v>13474</v>
      </c>
      <c r="I124" s="292" t="s">
        <v>28</v>
      </c>
      <c r="J124" s="293" t="s">
        <v>29</v>
      </c>
      <c r="K124" s="295">
        <v>4668933</v>
      </c>
      <c r="L124" s="295">
        <v>40429782</v>
      </c>
      <c r="M124" s="245" t="s">
        <v>147</v>
      </c>
      <c r="N124" s="294">
        <v>10.4872</v>
      </c>
      <c r="O124" s="264">
        <v>11.25</v>
      </c>
      <c r="P124" s="264">
        <f t="shared" si="2"/>
        <v>117.981</v>
      </c>
      <c r="Q124" s="210"/>
    </row>
    <row r="125" s="4" customFormat="1" ht="15" customHeight="1" spans="1:17">
      <c r="A125" s="247" t="s">
        <v>13578</v>
      </c>
      <c r="B125" s="242" t="s">
        <v>13579</v>
      </c>
      <c r="C125" s="243" t="s">
        <v>13580</v>
      </c>
      <c r="D125" s="243" t="s">
        <v>13559</v>
      </c>
      <c r="E125" s="244" t="s">
        <v>137</v>
      </c>
      <c r="F125" s="245" t="s">
        <v>138</v>
      </c>
      <c r="G125" s="284" t="s">
        <v>1570</v>
      </c>
      <c r="H125" s="250" t="s">
        <v>13474</v>
      </c>
      <c r="I125" s="292" t="s">
        <v>28</v>
      </c>
      <c r="J125" s="293" t="s">
        <v>29</v>
      </c>
      <c r="K125" s="295">
        <v>4668707</v>
      </c>
      <c r="L125" s="295">
        <v>40429774</v>
      </c>
      <c r="M125" s="245" t="s">
        <v>147</v>
      </c>
      <c r="N125" s="294">
        <v>93.8114</v>
      </c>
      <c r="O125" s="264">
        <v>11.25</v>
      </c>
      <c r="P125" s="264">
        <f t="shared" si="2"/>
        <v>1055.37825</v>
      </c>
      <c r="Q125" s="210"/>
    </row>
    <row r="126" s="4" customFormat="1" ht="15" customHeight="1" spans="1:17">
      <c r="A126" s="247" t="s">
        <v>13578</v>
      </c>
      <c r="B126" s="242" t="s">
        <v>13579</v>
      </c>
      <c r="C126" s="243" t="s">
        <v>13580</v>
      </c>
      <c r="D126" s="243" t="s">
        <v>13559</v>
      </c>
      <c r="E126" s="244" t="s">
        <v>137</v>
      </c>
      <c r="F126" s="245" t="s">
        <v>138</v>
      </c>
      <c r="G126" s="284" t="s">
        <v>1601</v>
      </c>
      <c r="H126" s="250" t="s">
        <v>13474</v>
      </c>
      <c r="I126" s="292" t="s">
        <v>28</v>
      </c>
      <c r="J126" s="293" t="s">
        <v>29</v>
      </c>
      <c r="K126" s="267">
        <v>4668917</v>
      </c>
      <c r="L126" s="267">
        <v>40429845</v>
      </c>
      <c r="M126" s="245" t="s">
        <v>147</v>
      </c>
      <c r="N126" s="294">
        <v>9.7623</v>
      </c>
      <c r="O126" s="264">
        <v>11.25</v>
      </c>
      <c r="P126" s="264">
        <f t="shared" si="2"/>
        <v>109.825875</v>
      </c>
      <c r="Q126" s="210"/>
    </row>
    <row r="127" s="4" customFormat="1" ht="15" customHeight="1" spans="1:17">
      <c r="A127" s="245" t="s">
        <v>13530</v>
      </c>
      <c r="B127" s="242" t="s">
        <v>3552</v>
      </c>
      <c r="C127" s="243" t="s">
        <v>13531</v>
      </c>
      <c r="D127" s="243" t="s">
        <v>13559</v>
      </c>
      <c r="E127" s="244" t="s">
        <v>137</v>
      </c>
      <c r="F127" s="285" t="s">
        <v>138</v>
      </c>
      <c r="G127" s="286" t="s">
        <v>1570</v>
      </c>
      <c r="H127" s="250" t="s">
        <v>13474</v>
      </c>
      <c r="I127" s="296" t="s">
        <v>28</v>
      </c>
      <c r="J127" s="293" t="s">
        <v>29</v>
      </c>
      <c r="K127" s="267">
        <v>4668707</v>
      </c>
      <c r="L127" s="267">
        <v>40429774</v>
      </c>
      <c r="M127" s="245" t="s">
        <v>147</v>
      </c>
      <c r="N127" s="297">
        <v>1.9975</v>
      </c>
      <c r="O127" s="264">
        <v>11.25</v>
      </c>
      <c r="P127" s="264">
        <f t="shared" si="2"/>
        <v>22.471875</v>
      </c>
      <c r="Q127" s="210"/>
    </row>
    <row r="128" s="4" customFormat="1" ht="15" customHeight="1" spans="1:17">
      <c r="A128" s="247" t="s">
        <v>13578</v>
      </c>
      <c r="B128" s="242" t="s">
        <v>13579</v>
      </c>
      <c r="C128" s="243" t="s">
        <v>13580</v>
      </c>
      <c r="D128" s="243" t="s">
        <v>13561</v>
      </c>
      <c r="E128" s="244" t="s">
        <v>137</v>
      </c>
      <c r="F128" s="245" t="s">
        <v>138</v>
      </c>
      <c r="G128" s="284" t="s">
        <v>13564</v>
      </c>
      <c r="H128" s="250" t="s">
        <v>13474</v>
      </c>
      <c r="I128" s="292" t="s">
        <v>28</v>
      </c>
      <c r="J128" s="293" t="s">
        <v>29</v>
      </c>
      <c r="K128" s="295">
        <v>4668638</v>
      </c>
      <c r="L128" s="295">
        <v>40429882</v>
      </c>
      <c r="M128" s="245" t="s">
        <v>147</v>
      </c>
      <c r="N128" s="294">
        <v>27.6151</v>
      </c>
      <c r="O128" s="264">
        <v>11.25</v>
      </c>
      <c r="P128" s="264">
        <f t="shared" si="2"/>
        <v>310.669875</v>
      </c>
      <c r="Q128" s="210"/>
    </row>
    <row r="129" s="4" customFormat="1" ht="15" customHeight="1" spans="1:17">
      <c r="A129" s="247" t="s">
        <v>13578</v>
      </c>
      <c r="B129" s="242" t="s">
        <v>13579</v>
      </c>
      <c r="C129" s="243" t="s">
        <v>13580</v>
      </c>
      <c r="D129" s="243" t="s">
        <v>13561</v>
      </c>
      <c r="E129" s="244" t="s">
        <v>137</v>
      </c>
      <c r="F129" s="285" t="s">
        <v>138</v>
      </c>
      <c r="G129" s="286" t="s">
        <v>13562</v>
      </c>
      <c r="H129" s="247" t="s">
        <v>1101</v>
      </c>
      <c r="I129" s="296" t="s">
        <v>28</v>
      </c>
      <c r="J129" s="293" t="s">
        <v>29</v>
      </c>
      <c r="K129" s="267">
        <v>4668529</v>
      </c>
      <c r="L129" s="267">
        <v>40429970</v>
      </c>
      <c r="M129" s="245" t="s">
        <v>147</v>
      </c>
      <c r="N129" s="297">
        <v>1.0401</v>
      </c>
      <c r="O129" s="264">
        <v>11.25</v>
      </c>
      <c r="P129" s="264">
        <f t="shared" si="2"/>
        <v>11.701125</v>
      </c>
      <c r="Q129" s="210"/>
    </row>
    <row r="130" s="4" customFormat="1" ht="15" customHeight="1" spans="1:17">
      <c r="A130" s="245" t="s">
        <v>13530</v>
      </c>
      <c r="B130" s="242" t="s">
        <v>3552</v>
      </c>
      <c r="C130" s="243" t="s">
        <v>13531</v>
      </c>
      <c r="D130" s="243" t="s">
        <v>13561</v>
      </c>
      <c r="E130" s="244" t="s">
        <v>137</v>
      </c>
      <c r="F130" s="285" t="s">
        <v>138</v>
      </c>
      <c r="G130" s="286" t="s">
        <v>13563</v>
      </c>
      <c r="H130" s="247" t="s">
        <v>1101</v>
      </c>
      <c r="I130" s="296" t="s">
        <v>28</v>
      </c>
      <c r="J130" s="293" t="s">
        <v>29</v>
      </c>
      <c r="K130" s="267">
        <v>4668477</v>
      </c>
      <c r="L130" s="267">
        <v>40430072</v>
      </c>
      <c r="M130" s="245" t="s">
        <v>147</v>
      </c>
      <c r="N130" s="297">
        <v>1.5036</v>
      </c>
      <c r="O130" s="264">
        <v>11.25</v>
      </c>
      <c r="P130" s="264">
        <f t="shared" si="2"/>
        <v>16.9155</v>
      </c>
      <c r="Q130" s="210"/>
    </row>
    <row r="131" s="4" customFormat="1" ht="15" customHeight="1" spans="1:17">
      <c r="A131" s="245" t="s">
        <v>13530</v>
      </c>
      <c r="B131" s="242" t="s">
        <v>3552</v>
      </c>
      <c r="C131" s="243" t="s">
        <v>13531</v>
      </c>
      <c r="D131" s="243" t="s">
        <v>13561</v>
      </c>
      <c r="E131" s="244" t="s">
        <v>137</v>
      </c>
      <c r="F131" s="285" t="s">
        <v>138</v>
      </c>
      <c r="G131" s="286" t="s">
        <v>1699</v>
      </c>
      <c r="H131" s="250" t="s">
        <v>13474</v>
      </c>
      <c r="I131" s="296" t="s">
        <v>28</v>
      </c>
      <c r="J131" s="293" t="s">
        <v>29</v>
      </c>
      <c r="K131" s="267">
        <v>4668428</v>
      </c>
      <c r="L131" s="267">
        <v>40429975</v>
      </c>
      <c r="M131" s="245" t="s">
        <v>147</v>
      </c>
      <c r="N131" s="297">
        <v>12.814</v>
      </c>
      <c r="O131" s="264">
        <v>11.25</v>
      </c>
      <c r="P131" s="264">
        <f t="shared" si="2"/>
        <v>144.1575</v>
      </c>
      <c r="Q131" s="210"/>
    </row>
    <row r="132" s="4" customFormat="1" ht="15" customHeight="1" spans="1:17">
      <c r="A132" s="245" t="s">
        <v>13530</v>
      </c>
      <c r="B132" s="242" t="s">
        <v>3552</v>
      </c>
      <c r="C132" s="243" t="s">
        <v>13581</v>
      </c>
      <c r="D132" s="243" t="s">
        <v>13582</v>
      </c>
      <c r="E132" s="244" t="s">
        <v>137</v>
      </c>
      <c r="F132" s="245" t="s">
        <v>138</v>
      </c>
      <c r="G132" s="284" t="s">
        <v>13445</v>
      </c>
      <c r="H132" s="250" t="s">
        <v>13474</v>
      </c>
      <c r="I132" s="292" t="s">
        <v>28</v>
      </c>
      <c r="J132" s="293" t="s">
        <v>327</v>
      </c>
      <c r="K132" s="267">
        <v>4668586</v>
      </c>
      <c r="L132" s="267">
        <v>40429672</v>
      </c>
      <c r="M132" s="245" t="s">
        <v>147</v>
      </c>
      <c r="N132" s="294">
        <v>25.8401</v>
      </c>
      <c r="O132" s="264">
        <v>11.25</v>
      </c>
      <c r="P132" s="264">
        <f t="shared" si="2"/>
        <v>290.701125</v>
      </c>
      <c r="Q132" s="210"/>
    </row>
    <row r="133" s="4" customFormat="1" ht="15" customHeight="1" spans="1:17">
      <c r="A133" s="245" t="s">
        <v>13530</v>
      </c>
      <c r="B133" s="242" t="s">
        <v>3552</v>
      </c>
      <c r="C133" s="243" t="s">
        <v>13583</v>
      </c>
      <c r="D133" s="243" t="s">
        <v>13582</v>
      </c>
      <c r="E133" s="244" t="s">
        <v>137</v>
      </c>
      <c r="F133" s="245" t="s">
        <v>138</v>
      </c>
      <c r="G133" s="284" t="s">
        <v>13584</v>
      </c>
      <c r="H133" s="250" t="s">
        <v>13474</v>
      </c>
      <c r="I133" s="292" t="s">
        <v>28</v>
      </c>
      <c r="J133" s="293" t="s">
        <v>58</v>
      </c>
      <c r="K133" s="295">
        <v>4668415</v>
      </c>
      <c r="L133" s="295">
        <v>40429749</v>
      </c>
      <c r="M133" s="245" t="s">
        <v>147</v>
      </c>
      <c r="N133" s="294">
        <v>40.5281</v>
      </c>
      <c r="O133" s="264">
        <v>11.25</v>
      </c>
      <c r="P133" s="264">
        <f t="shared" si="2"/>
        <v>455.941125</v>
      </c>
      <c r="Q133" s="210"/>
    </row>
    <row r="134" s="4" customFormat="1" ht="15" customHeight="1" spans="1:17">
      <c r="A134" s="245" t="s">
        <v>13530</v>
      </c>
      <c r="B134" s="242" t="s">
        <v>3552</v>
      </c>
      <c r="C134" s="243" t="s">
        <v>13585</v>
      </c>
      <c r="D134" s="243" t="s">
        <v>13582</v>
      </c>
      <c r="E134" s="244" t="s">
        <v>137</v>
      </c>
      <c r="F134" s="245" t="s">
        <v>138</v>
      </c>
      <c r="G134" s="284" t="s">
        <v>13586</v>
      </c>
      <c r="H134" s="250" t="s">
        <v>13474</v>
      </c>
      <c r="I134" s="292" t="s">
        <v>28</v>
      </c>
      <c r="J134" s="293" t="s">
        <v>327</v>
      </c>
      <c r="K134" s="295">
        <v>4668586</v>
      </c>
      <c r="L134" s="295">
        <v>40429672</v>
      </c>
      <c r="M134" s="245" t="s">
        <v>147</v>
      </c>
      <c r="N134" s="294">
        <v>5.0345</v>
      </c>
      <c r="O134" s="264">
        <v>11.25</v>
      </c>
      <c r="P134" s="264">
        <f t="shared" si="2"/>
        <v>56.638125</v>
      </c>
      <c r="Q134" s="210"/>
    </row>
    <row r="135" s="4" customFormat="1" ht="15" customHeight="1" spans="1:17">
      <c r="A135" s="247" t="s">
        <v>13578</v>
      </c>
      <c r="B135" s="242" t="s">
        <v>13579</v>
      </c>
      <c r="C135" s="243" t="s">
        <v>13587</v>
      </c>
      <c r="D135" s="243" t="s">
        <v>13582</v>
      </c>
      <c r="E135" s="244" t="s">
        <v>137</v>
      </c>
      <c r="F135" s="245" t="s">
        <v>138</v>
      </c>
      <c r="G135" s="286" t="s">
        <v>13445</v>
      </c>
      <c r="H135" s="250" t="s">
        <v>13474</v>
      </c>
      <c r="I135" s="292" t="s">
        <v>28</v>
      </c>
      <c r="J135" s="293" t="s">
        <v>327</v>
      </c>
      <c r="K135" s="267">
        <v>4668586</v>
      </c>
      <c r="L135" s="267">
        <v>40429672</v>
      </c>
      <c r="M135" s="245" t="s">
        <v>147</v>
      </c>
      <c r="N135" s="297">
        <v>1.8707</v>
      </c>
      <c r="O135" s="264">
        <v>11.25</v>
      </c>
      <c r="P135" s="264">
        <f t="shared" si="2"/>
        <v>21.045375</v>
      </c>
      <c r="Q135" s="210"/>
    </row>
    <row r="136" s="4" customFormat="1" ht="15" customHeight="1" spans="1:17">
      <c r="A136" s="245" t="s">
        <v>13588</v>
      </c>
      <c r="B136" s="277" t="s">
        <v>3</v>
      </c>
      <c r="C136" s="243" t="s">
        <v>13589</v>
      </c>
      <c r="D136" s="243" t="s">
        <v>13582</v>
      </c>
      <c r="E136" s="244" t="s">
        <v>137</v>
      </c>
      <c r="F136" s="245" t="s">
        <v>138</v>
      </c>
      <c r="G136" s="284" t="s">
        <v>13584</v>
      </c>
      <c r="H136" s="250" t="s">
        <v>13474</v>
      </c>
      <c r="I136" s="292" t="s">
        <v>28</v>
      </c>
      <c r="J136" s="293" t="s">
        <v>58</v>
      </c>
      <c r="K136" s="295">
        <v>4668415</v>
      </c>
      <c r="L136" s="295">
        <v>40429749</v>
      </c>
      <c r="M136" s="245" t="s">
        <v>147</v>
      </c>
      <c r="N136" s="294">
        <v>28.7466</v>
      </c>
      <c r="O136" s="264">
        <v>11.25</v>
      </c>
      <c r="P136" s="264">
        <f t="shared" si="2"/>
        <v>323.39925</v>
      </c>
      <c r="Q136" s="210"/>
    </row>
    <row r="137" s="4" customFormat="1" ht="15" customHeight="1" spans="1:17">
      <c r="A137" s="245" t="s">
        <v>13588</v>
      </c>
      <c r="B137" s="277" t="s">
        <v>3</v>
      </c>
      <c r="C137" s="243" t="s">
        <v>13589</v>
      </c>
      <c r="D137" s="243" t="s">
        <v>13582</v>
      </c>
      <c r="E137" s="244" t="s">
        <v>137</v>
      </c>
      <c r="F137" s="245" t="s">
        <v>138</v>
      </c>
      <c r="G137" s="284" t="s">
        <v>13586</v>
      </c>
      <c r="H137" s="250" t="s">
        <v>13474</v>
      </c>
      <c r="I137" s="292" t="s">
        <v>28</v>
      </c>
      <c r="J137" s="293" t="s">
        <v>327</v>
      </c>
      <c r="K137" s="295">
        <v>4668586</v>
      </c>
      <c r="L137" s="295">
        <v>40429672</v>
      </c>
      <c r="M137" s="245" t="s">
        <v>147</v>
      </c>
      <c r="N137" s="294">
        <v>3.075</v>
      </c>
      <c r="O137" s="264">
        <v>11.25</v>
      </c>
      <c r="P137" s="264">
        <f t="shared" si="2"/>
        <v>34.59375</v>
      </c>
      <c r="Q137" s="210"/>
    </row>
    <row r="138" s="4" customFormat="1" ht="15" customHeight="1" spans="1:17">
      <c r="A138" s="245" t="s">
        <v>13588</v>
      </c>
      <c r="B138" s="277" t="s">
        <v>3</v>
      </c>
      <c r="C138" s="243" t="s">
        <v>13590</v>
      </c>
      <c r="D138" s="243" t="s">
        <v>13565</v>
      </c>
      <c r="E138" s="244" t="s">
        <v>137</v>
      </c>
      <c r="F138" s="245" t="s">
        <v>138</v>
      </c>
      <c r="G138" s="284" t="s">
        <v>13569</v>
      </c>
      <c r="H138" s="250" t="s">
        <v>13474</v>
      </c>
      <c r="I138" s="292" t="s">
        <v>28</v>
      </c>
      <c r="J138" s="293" t="s">
        <v>327</v>
      </c>
      <c r="K138" s="295">
        <v>4668365</v>
      </c>
      <c r="L138" s="295">
        <v>40429465</v>
      </c>
      <c r="M138" s="245" t="s">
        <v>147</v>
      </c>
      <c r="N138" s="294">
        <v>7.9964</v>
      </c>
      <c r="O138" s="264">
        <v>11.25</v>
      </c>
      <c r="P138" s="264">
        <f t="shared" si="2"/>
        <v>89.9595</v>
      </c>
      <c r="Q138" s="210"/>
    </row>
    <row r="139" s="4" customFormat="1" ht="15" customHeight="1" spans="1:17">
      <c r="A139" s="245" t="s">
        <v>13588</v>
      </c>
      <c r="B139" s="277" t="s">
        <v>3</v>
      </c>
      <c r="C139" s="243" t="s">
        <v>13590</v>
      </c>
      <c r="D139" s="243" t="s">
        <v>13565</v>
      </c>
      <c r="E139" s="244" t="s">
        <v>137</v>
      </c>
      <c r="F139" s="285" t="s">
        <v>138</v>
      </c>
      <c r="G139" s="286" t="s">
        <v>1095</v>
      </c>
      <c r="H139" s="250" t="s">
        <v>13474</v>
      </c>
      <c r="I139" s="292" t="s">
        <v>28</v>
      </c>
      <c r="J139" s="293" t="s">
        <v>327</v>
      </c>
      <c r="K139" s="295">
        <v>4668364</v>
      </c>
      <c r="L139" s="295">
        <v>40429370</v>
      </c>
      <c r="M139" s="245" t="s">
        <v>147</v>
      </c>
      <c r="N139" s="297">
        <v>22.8422</v>
      </c>
      <c r="O139" s="264">
        <v>11.25</v>
      </c>
      <c r="P139" s="264">
        <f t="shared" si="2"/>
        <v>256.97475</v>
      </c>
      <c r="Q139" s="210"/>
    </row>
    <row r="140" s="4" customFormat="1" ht="15" customHeight="1" spans="1:17">
      <c r="A140" s="247" t="s">
        <v>426</v>
      </c>
      <c r="B140" s="277" t="s">
        <v>3</v>
      </c>
      <c r="C140" s="243" t="s">
        <v>13591</v>
      </c>
      <c r="D140" s="243" t="s">
        <v>13570</v>
      </c>
      <c r="E140" s="244" t="s">
        <v>137</v>
      </c>
      <c r="F140" s="245" t="s">
        <v>138</v>
      </c>
      <c r="G140" s="284" t="s">
        <v>13572</v>
      </c>
      <c r="H140" s="250" t="s">
        <v>13474</v>
      </c>
      <c r="I140" s="292" t="s">
        <v>28</v>
      </c>
      <c r="J140" s="293" t="s">
        <v>327</v>
      </c>
      <c r="K140" s="295">
        <v>4668119</v>
      </c>
      <c r="L140" s="295">
        <v>40429825</v>
      </c>
      <c r="M140" s="245" t="s">
        <v>147</v>
      </c>
      <c r="N140" s="294">
        <v>0.6624</v>
      </c>
      <c r="O140" s="264">
        <v>11.25</v>
      </c>
      <c r="P140" s="264">
        <f t="shared" si="2"/>
        <v>7.452</v>
      </c>
      <c r="Q140" s="210"/>
    </row>
    <row r="141" s="4" customFormat="1" ht="15" customHeight="1" spans="1:17">
      <c r="A141" s="247" t="s">
        <v>426</v>
      </c>
      <c r="B141" s="277" t="s">
        <v>3</v>
      </c>
      <c r="C141" s="243" t="s">
        <v>13591</v>
      </c>
      <c r="D141" s="243" t="s">
        <v>13575</v>
      </c>
      <c r="E141" s="244" t="s">
        <v>137</v>
      </c>
      <c r="F141" s="245" t="s">
        <v>138</v>
      </c>
      <c r="G141" s="284" t="s">
        <v>13592</v>
      </c>
      <c r="H141" s="250" t="s">
        <v>1101</v>
      </c>
      <c r="I141" s="292" t="s">
        <v>28</v>
      </c>
      <c r="J141" s="293" t="s">
        <v>29</v>
      </c>
      <c r="K141" s="295">
        <v>4668343</v>
      </c>
      <c r="L141" s="295">
        <v>40430239</v>
      </c>
      <c r="M141" s="245" t="s">
        <v>147</v>
      </c>
      <c r="N141" s="294">
        <v>13.8289</v>
      </c>
      <c r="O141" s="264">
        <v>11.25</v>
      </c>
      <c r="P141" s="264">
        <f t="shared" si="2"/>
        <v>155.575125</v>
      </c>
      <c r="Q141" s="210"/>
    </row>
    <row r="142" s="4" customFormat="1" ht="15" customHeight="1" spans="1:17">
      <c r="A142" s="247" t="s">
        <v>426</v>
      </c>
      <c r="B142" s="277" t="s">
        <v>3</v>
      </c>
      <c r="C142" s="243" t="s">
        <v>13591</v>
      </c>
      <c r="D142" s="243" t="s">
        <v>13575</v>
      </c>
      <c r="E142" s="244" t="s">
        <v>137</v>
      </c>
      <c r="F142" s="245" t="s">
        <v>138</v>
      </c>
      <c r="G142" s="284" t="s">
        <v>13576</v>
      </c>
      <c r="H142" s="250" t="s">
        <v>1101</v>
      </c>
      <c r="I142" s="292" t="s">
        <v>28</v>
      </c>
      <c r="J142" s="293" t="s">
        <v>327</v>
      </c>
      <c r="K142" s="295">
        <v>4668291</v>
      </c>
      <c r="L142" s="295">
        <v>40430101</v>
      </c>
      <c r="M142" s="245" t="s">
        <v>147</v>
      </c>
      <c r="N142" s="294">
        <v>52.5187</v>
      </c>
      <c r="O142" s="264">
        <v>11.25</v>
      </c>
      <c r="P142" s="264">
        <f t="shared" si="2"/>
        <v>590.835375</v>
      </c>
      <c r="Q142" s="210"/>
    </row>
    <row r="143" s="4" customFormat="1" ht="15" customHeight="1" spans="1:17">
      <c r="A143" s="247" t="s">
        <v>426</v>
      </c>
      <c r="B143" s="277" t="s">
        <v>3</v>
      </c>
      <c r="C143" s="243" t="s">
        <v>13591</v>
      </c>
      <c r="D143" s="243" t="s">
        <v>13575</v>
      </c>
      <c r="E143" s="244" t="s">
        <v>137</v>
      </c>
      <c r="F143" s="285" t="s">
        <v>138</v>
      </c>
      <c r="G143" s="286" t="s">
        <v>1716</v>
      </c>
      <c r="H143" s="250" t="s">
        <v>13474</v>
      </c>
      <c r="I143" s="296" t="s">
        <v>28</v>
      </c>
      <c r="J143" s="293" t="s">
        <v>327</v>
      </c>
      <c r="K143" s="267">
        <v>4668308</v>
      </c>
      <c r="L143" s="267">
        <v>40429908</v>
      </c>
      <c r="M143" s="245" t="s">
        <v>147</v>
      </c>
      <c r="N143" s="297">
        <v>1.4427</v>
      </c>
      <c r="O143" s="264">
        <v>11.25</v>
      </c>
      <c r="P143" s="264">
        <f t="shared" si="2"/>
        <v>16.230375</v>
      </c>
      <c r="Q143" s="210"/>
    </row>
    <row r="144" s="4" customFormat="1" ht="15" customHeight="1" spans="1:17">
      <c r="A144" s="247" t="s">
        <v>426</v>
      </c>
      <c r="B144" s="277" t="s">
        <v>3</v>
      </c>
      <c r="C144" s="243" t="s">
        <v>13591</v>
      </c>
      <c r="D144" s="243" t="s">
        <v>13575</v>
      </c>
      <c r="E144" s="244" t="s">
        <v>137</v>
      </c>
      <c r="F144" s="245" t="s">
        <v>138</v>
      </c>
      <c r="G144" s="284" t="s">
        <v>13593</v>
      </c>
      <c r="H144" s="250" t="s">
        <v>13474</v>
      </c>
      <c r="I144" s="292" t="s">
        <v>28</v>
      </c>
      <c r="J144" s="293" t="s">
        <v>327</v>
      </c>
      <c r="K144" s="267">
        <v>4668234</v>
      </c>
      <c r="L144" s="267">
        <v>40430204</v>
      </c>
      <c r="M144" s="245" t="s">
        <v>147</v>
      </c>
      <c r="N144" s="294">
        <v>6.0204</v>
      </c>
      <c r="O144" s="264">
        <v>11.25</v>
      </c>
      <c r="P144" s="264">
        <f t="shared" si="2"/>
        <v>67.7295</v>
      </c>
      <c r="Q144" s="210"/>
    </row>
    <row r="145" s="4" customFormat="1" ht="15" customHeight="1" spans="1:17">
      <c r="A145" s="247" t="s">
        <v>426</v>
      </c>
      <c r="B145" s="277" t="s">
        <v>3</v>
      </c>
      <c r="C145" s="243" t="s">
        <v>13591</v>
      </c>
      <c r="D145" s="243" t="s">
        <v>13575</v>
      </c>
      <c r="E145" s="244" t="s">
        <v>137</v>
      </c>
      <c r="F145" s="245" t="s">
        <v>138</v>
      </c>
      <c r="G145" s="284" t="s">
        <v>13577</v>
      </c>
      <c r="H145" s="250" t="s">
        <v>1101</v>
      </c>
      <c r="I145" s="292" t="s">
        <v>28</v>
      </c>
      <c r="J145" s="293" t="s">
        <v>327</v>
      </c>
      <c r="K145" s="295">
        <v>4668163</v>
      </c>
      <c r="L145" s="295">
        <v>40430017</v>
      </c>
      <c r="M145" s="245" t="s">
        <v>147</v>
      </c>
      <c r="N145" s="294">
        <v>77.3851</v>
      </c>
      <c r="O145" s="264">
        <v>11.25</v>
      </c>
      <c r="P145" s="264">
        <f t="shared" si="2"/>
        <v>870.582375</v>
      </c>
      <c r="Q145" s="210"/>
    </row>
    <row r="146" s="4" customFormat="1" ht="15" customHeight="1" spans="1:17">
      <c r="A146" s="247" t="s">
        <v>426</v>
      </c>
      <c r="B146" s="277" t="s">
        <v>3</v>
      </c>
      <c r="C146" s="243" t="s">
        <v>13591</v>
      </c>
      <c r="D146" s="243" t="s">
        <v>13575</v>
      </c>
      <c r="E146" s="244" t="s">
        <v>137</v>
      </c>
      <c r="F146" s="245" t="s">
        <v>138</v>
      </c>
      <c r="G146" s="284" t="s">
        <v>13594</v>
      </c>
      <c r="H146" s="250" t="s">
        <v>1101</v>
      </c>
      <c r="I146" s="292" t="s">
        <v>28</v>
      </c>
      <c r="J146" s="293" t="s">
        <v>29</v>
      </c>
      <c r="K146" s="295">
        <v>4668064</v>
      </c>
      <c r="L146" s="295">
        <v>40430211</v>
      </c>
      <c r="M146" s="245" t="s">
        <v>147</v>
      </c>
      <c r="N146" s="294">
        <v>40.2278</v>
      </c>
      <c r="O146" s="264">
        <v>11.25</v>
      </c>
      <c r="P146" s="264">
        <f t="shared" si="2"/>
        <v>452.56275</v>
      </c>
      <c r="Q146" s="210"/>
    </row>
    <row r="147" s="4" customFormat="1" ht="21" spans="1:17">
      <c r="A147" s="247" t="s">
        <v>426</v>
      </c>
      <c r="B147" s="277" t="s">
        <v>3</v>
      </c>
      <c r="C147" s="243" t="s">
        <v>13591</v>
      </c>
      <c r="D147" s="243" t="s">
        <v>13575</v>
      </c>
      <c r="E147" s="244" t="s">
        <v>137</v>
      </c>
      <c r="F147" s="285" t="s">
        <v>138</v>
      </c>
      <c r="G147" s="286" t="s">
        <v>1705</v>
      </c>
      <c r="H147" s="250" t="s">
        <v>367</v>
      </c>
      <c r="I147" s="296" t="s">
        <v>28</v>
      </c>
      <c r="J147" s="293" t="s">
        <v>327</v>
      </c>
      <c r="K147" s="267">
        <v>4668085</v>
      </c>
      <c r="L147" s="267">
        <v>40430035</v>
      </c>
      <c r="M147" s="245" t="s">
        <v>147</v>
      </c>
      <c r="N147" s="297">
        <v>10.7215</v>
      </c>
      <c r="O147" s="264">
        <v>11.25</v>
      </c>
      <c r="P147" s="264">
        <f t="shared" si="2"/>
        <v>120.616875</v>
      </c>
      <c r="Q147" s="210"/>
    </row>
    <row r="148" s="4" customFormat="1" ht="15" customHeight="1" spans="1:17">
      <c r="A148" s="247" t="s">
        <v>13530</v>
      </c>
      <c r="B148" s="242" t="s">
        <v>3552</v>
      </c>
      <c r="C148" s="243" t="s">
        <v>13531</v>
      </c>
      <c r="D148" s="243" t="s">
        <v>13575</v>
      </c>
      <c r="E148" s="244" t="s">
        <v>137</v>
      </c>
      <c r="F148" s="245" t="s">
        <v>138</v>
      </c>
      <c r="G148" s="284" t="s">
        <v>13576</v>
      </c>
      <c r="H148" s="250" t="s">
        <v>1101</v>
      </c>
      <c r="I148" s="292" t="s">
        <v>28</v>
      </c>
      <c r="J148" s="293" t="s">
        <v>327</v>
      </c>
      <c r="K148" s="295">
        <v>4668291</v>
      </c>
      <c r="L148" s="295">
        <v>40430101</v>
      </c>
      <c r="M148" s="245" t="s">
        <v>147</v>
      </c>
      <c r="N148" s="294">
        <v>4.6527</v>
      </c>
      <c r="O148" s="264">
        <v>11.25</v>
      </c>
      <c r="P148" s="264">
        <f t="shared" si="2"/>
        <v>52.342875</v>
      </c>
      <c r="Q148" s="210"/>
    </row>
    <row r="149" s="4" customFormat="1" ht="15" customHeight="1" spans="1:17">
      <c r="A149" s="247" t="s">
        <v>13530</v>
      </c>
      <c r="B149" s="242" t="s">
        <v>3552</v>
      </c>
      <c r="C149" s="243" t="s">
        <v>13531</v>
      </c>
      <c r="D149" s="243" t="s">
        <v>13575</v>
      </c>
      <c r="E149" s="244" t="s">
        <v>137</v>
      </c>
      <c r="F149" s="245" t="s">
        <v>138</v>
      </c>
      <c r="G149" s="284" t="s">
        <v>1716</v>
      </c>
      <c r="H149" s="250" t="s">
        <v>13474</v>
      </c>
      <c r="I149" s="292" t="s">
        <v>28</v>
      </c>
      <c r="J149" s="293" t="s">
        <v>327</v>
      </c>
      <c r="K149" s="295">
        <v>4668308</v>
      </c>
      <c r="L149" s="295">
        <v>40429908</v>
      </c>
      <c r="M149" s="245" t="s">
        <v>147</v>
      </c>
      <c r="N149" s="294">
        <v>0.801</v>
      </c>
      <c r="O149" s="264">
        <v>11.25</v>
      </c>
      <c r="P149" s="264">
        <f t="shared" si="2"/>
        <v>9.01125</v>
      </c>
      <c r="Q149" s="210"/>
    </row>
    <row r="150" s="4" customFormat="1" ht="15" customHeight="1" spans="1:17">
      <c r="A150" s="247" t="s">
        <v>13530</v>
      </c>
      <c r="B150" s="242" t="s">
        <v>3552</v>
      </c>
      <c r="C150" s="243" t="s">
        <v>13531</v>
      </c>
      <c r="D150" s="243" t="s">
        <v>13595</v>
      </c>
      <c r="E150" s="244" t="s">
        <v>137</v>
      </c>
      <c r="F150" s="285" t="s">
        <v>138</v>
      </c>
      <c r="G150" s="286" t="s">
        <v>13596</v>
      </c>
      <c r="H150" s="250" t="s">
        <v>48</v>
      </c>
      <c r="I150" s="296" t="s">
        <v>28</v>
      </c>
      <c r="J150" s="300" t="s">
        <v>58</v>
      </c>
      <c r="K150" s="267">
        <v>4667438</v>
      </c>
      <c r="L150" s="267">
        <v>40428449</v>
      </c>
      <c r="M150" s="245" t="s">
        <v>147</v>
      </c>
      <c r="N150" s="297">
        <v>1.4077</v>
      </c>
      <c r="O150" s="264">
        <v>11.25</v>
      </c>
      <c r="P150" s="264">
        <f t="shared" si="2"/>
        <v>15.836625</v>
      </c>
      <c r="Q150" s="210"/>
    </row>
    <row r="151" s="4" customFormat="1" ht="15" customHeight="1" spans="1:17">
      <c r="A151" s="247" t="s">
        <v>13530</v>
      </c>
      <c r="B151" s="242" t="s">
        <v>3552</v>
      </c>
      <c r="C151" s="243" t="s">
        <v>13531</v>
      </c>
      <c r="D151" s="243" t="s">
        <v>13595</v>
      </c>
      <c r="E151" s="244" t="s">
        <v>137</v>
      </c>
      <c r="F151" s="245" t="s">
        <v>138</v>
      </c>
      <c r="G151" s="284" t="s">
        <v>13597</v>
      </c>
      <c r="H151" s="250" t="s">
        <v>48</v>
      </c>
      <c r="I151" s="292" t="s">
        <v>28</v>
      </c>
      <c r="J151" s="293" t="s">
        <v>58</v>
      </c>
      <c r="K151" s="267">
        <v>4667674</v>
      </c>
      <c r="L151" s="267">
        <v>40428565</v>
      </c>
      <c r="M151" s="245" t="s">
        <v>147</v>
      </c>
      <c r="N151" s="294">
        <v>12.8311</v>
      </c>
      <c r="O151" s="264">
        <v>11.25</v>
      </c>
      <c r="P151" s="264">
        <f t="shared" si="2"/>
        <v>144.349875</v>
      </c>
      <c r="Q151" s="210"/>
    </row>
    <row r="152" s="4" customFormat="1" ht="15" customHeight="1" spans="1:17">
      <c r="A152" s="247" t="s">
        <v>13530</v>
      </c>
      <c r="B152" s="242" t="s">
        <v>3552</v>
      </c>
      <c r="C152" s="243" t="s">
        <v>13531</v>
      </c>
      <c r="D152" s="243" t="s">
        <v>13595</v>
      </c>
      <c r="E152" s="244" t="s">
        <v>137</v>
      </c>
      <c r="F152" s="245" t="s">
        <v>138</v>
      </c>
      <c r="G152" s="284" t="s">
        <v>13598</v>
      </c>
      <c r="H152" s="250" t="s">
        <v>48</v>
      </c>
      <c r="I152" s="292" t="s">
        <v>28</v>
      </c>
      <c r="J152" s="293" t="s">
        <v>58</v>
      </c>
      <c r="K152" s="295">
        <v>4667406</v>
      </c>
      <c r="L152" s="295">
        <v>40428407</v>
      </c>
      <c r="M152" s="245" t="s">
        <v>147</v>
      </c>
      <c r="N152" s="294">
        <v>2.1725</v>
      </c>
      <c r="O152" s="264">
        <v>11.25</v>
      </c>
      <c r="P152" s="264">
        <f t="shared" si="2"/>
        <v>24.440625</v>
      </c>
      <c r="Q152" s="210"/>
    </row>
    <row r="153" s="4" customFormat="1" ht="15" customHeight="1" spans="1:17">
      <c r="A153" s="247" t="s">
        <v>13530</v>
      </c>
      <c r="B153" s="242" t="s">
        <v>3552</v>
      </c>
      <c r="C153" s="243" t="s">
        <v>13531</v>
      </c>
      <c r="D153" s="243" t="s">
        <v>13595</v>
      </c>
      <c r="E153" s="244" t="s">
        <v>137</v>
      </c>
      <c r="F153" s="245" t="s">
        <v>138</v>
      </c>
      <c r="G153" s="284" t="s">
        <v>13599</v>
      </c>
      <c r="H153" s="250" t="s">
        <v>13474</v>
      </c>
      <c r="I153" s="292" t="s">
        <v>28</v>
      </c>
      <c r="J153" s="300" t="s">
        <v>310</v>
      </c>
      <c r="K153" s="295">
        <v>4667151</v>
      </c>
      <c r="L153" s="295">
        <v>40428177</v>
      </c>
      <c r="M153" s="245" t="s">
        <v>147</v>
      </c>
      <c r="N153" s="294">
        <v>58.7448</v>
      </c>
      <c r="O153" s="264">
        <v>11.25</v>
      </c>
      <c r="P153" s="264">
        <f t="shared" si="2"/>
        <v>660.879</v>
      </c>
      <c r="Q153" s="210"/>
    </row>
    <row r="154" s="4" customFormat="1" ht="15" customHeight="1" spans="1:17">
      <c r="A154" s="247" t="s">
        <v>13530</v>
      </c>
      <c r="B154" s="242" t="s">
        <v>3552</v>
      </c>
      <c r="C154" s="243" t="s">
        <v>13531</v>
      </c>
      <c r="D154" s="243" t="s">
        <v>13595</v>
      </c>
      <c r="E154" s="244" t="s">
        <v>137</v>
      </c>
      <c r="F154" s="285" t="s">
        <v>138</v>
      </c>
      <c r="G154" s="286" t="s">
        <v>13600</v>
      </c>
      <c r="H154" s="250" t="s">
        <v>13474</v>
      </c>
      <c r="I154" s="296" t="s">
        <v>28</v>
      </c>
      <c r="J154" s="300" t="s">
        <v>310</v>
      </c>
      <c r="K154" s="267">
        <v>4666912</v>
      </c>
      <c r="L154" s="267">
        <v>40428000</v>
      </c>
      <c r="M154" s="245" t="s">
        <v>147</v>
      </c>
      <c r="N154" s="297">
        <v>11.5978</v>
      </c>
      <c r="O154" s="264">
        <v>11.25</v>
      </c>
      <c r="P154" s="264">
        <f t="shared" si="2"/>
        <v>130.47525</v>
      </c>
      <c r="Q154" s="210"/>
    </row>
    <row r="155" s="4" customFormat="1" ht="15" customHeight="1" spans="1:17">
      <c r="A155" s="240"/>
      <c r="B155" s="280" t="s">
        <v>3</v>
      </c>
      <c r="C155" s="281"/>
      <c r="D155" s="281"/>
      <c r="E155" s="282"/>
      <c r="F155" s="298" t="s">
        <v>13395</v>
      </c>
      <c r="G155" s="299"/>
      <c r="H155" s="279"/>
      <c r="I155" s="301"/>
      <c r="J155" s="302"/>
      <c r="K155" s="291"/>
      <c r="L155" s="291"/>
      <c r="M155" s="240"/>
      <c r="N155" s="303">
        <f>SUM(N156:N309)</f>
        <v>6792.459</v>
      </c>
      <c r="O155" s="258">
        <v>11.25</v>
      </c>
      <c r="P155" s="264">
        <f t="shared" si="2"/>
        <v>76415.16375</v>
      </c>
      <c r="Q155" s="210"/>
    </row>
    <row r="156" s="4" customFormat="1" ht="15" customHeight="1" spans="1:17">
      <c r="A156" s="247" t="s">
        <v>13601</v>
      </c>
      <c r="B156" s="243" t="s">
        <v>13602</v>
      </c>
      <c r="C156" s="243" t="s">
        <v>13603</v>
      </c>
      <c r="D156" s="243" t="s">
        <v>13604</v>
      </c>
      <c r="E156" s="245" t="s">
        <v>137</v>
      </c>
      <c r="F156" s="245" t="s">
        <v>13395</v>
      </c>
      <c r="G156" s="243" t="s">
        <v>409</v>
      </c>
      <c r="H156" s="247" t="s">
        <v>1101</v>
      </c>
      <c r="I156" s="245" t="s">
        <v>28</v>
      </c>
      <c r="J156" s="245" t="s">
        <v>58</v>
      </c>
      <c r="K156" s="245">
        <v>4669692</v>
      </c>
      <c r="L156" s="245">
        <v>40433262</v>
      </c>
      <c r="M156" s="245" t="s">
        <v>147</v>
      </c>
      <c r="N156" s="304">
        <v>275.9938</v>
      </c>
      <c r="O156" s="245">
        <v>11.25</v>
      </c>
      <c r="P156" s="264">
        <f t="shared" ref="P156:P219" si="3">N156*O156</f>
        <v>3104.93025</v>
      </c>
      <c r="Q156" s="210"/>
    </row>
    <row r="157" s="4" customFormat="1" ht="15" customHeight="1" spans="1:17">
      <c r="A157" s="247" t="s">
        <v>13601</v>
      </c>
      <c r="B157" s="243" t="s">
        <v>13602</v>
      </c>
      <c r="C157" s="243" t="s">
        <v>13603</v>
      </c>
      <c r="D157" s="243" t="s">
        <v>13604</v>
      </c>
      <c r="E157" s="245" t="s">
        <v>137</v>
      </c>
      <c r="F157" s="245" t="s">
        <v>13395</v>
      </c>
      <c r="G157" s="243" t="s">
        <v>597</v>
      </c>
      <c r="H157" s="247" t="s">
        <v>1101</v>
      </c>
      <c r="I157" s="245" t="s">
        <v>28</v>
      </c>
      <c r="J157" s="245" t="s">
        <v>58</v>
      </c>
      <c r="K157" s="245">
        <v>4669902</v>
      </c>
      <c r="L157" s="245">
        <v>40433205</v>
      </c>
      <c r="M157" s="245" t="s">
        <v>147</v>
      </c>
      <c r="N157" s="304">
        <v>48.7007</v>
      </c>
      <c r="O157" s="245">
        <v>11.25</v>
      </c>
      <c r="P157" s="264">
        <f t="shared" si="3"/>
        <v>547.882875</v>
      </c>
      <c r="Q157" s="210"/>
    </row>
    <row r="158" s="4" customFormat="1" ht="15" customHeight="1" spans="1:17">
      <c r="A158" s="247" t="s">
        <v>13601</v>
      </c>
      <c r="B158" s="243" t="s">
        <v>13602</v>
      </c>
      <c r="C158" s="243" t="s">
        <v>13603</v>
      </c>
      <c r="D158" s="243" t="s">
        <v>13605</v>
      </c>
      <c r="E158" s="245" t="s">
        <v>137</v>
      </c>
      <c r="F158" s="245" t="s">
        <v>13395</v>
      </c>
      <c r="G158" s="243" t="s">
        <v>402</v>
      </c>
      <c r="H158" s="247" t="s">
        <v>1101</v>
      </c>
      <c r="I158" s="245" t="s">
        <v>28</v>
      </c>
      <c r="J158" s="245" t="s">
        <v>58</v>
      </c>
      <c r="K158" s="245">
        <v>4669846</v>
      </c>
      <c r="L158" s="245">
        <v>40433537</v>
      </c>
      <c r="M158" s="245" t="s">
        <v>147</v>
      </c>
      <c r="N158" s="304">
        <v>1.6383</v>
      </c>
      <c r="O158" s="245">
        <v>11.25</v>
      </c>
      <c r="P158" s="264">
        <f t="shared" si="3"/>
        <v>18.430875</v>
      </c>
      <c r="Q158" s="210"/>
    </row>
    <row r="159" s="4" customFormat="1" ht="15" customHeight="1" spans="1:17">
      <c r="A159" s="247" t="s">
        <v>13601</v>
      </c>
      <c r="B159" s="243" t="s">
        <v>13602</v>
      </c>
      <c r="C159" s="243" t="s">
        <v>13603</v>
      </c>
      <c r="D159" s="243" t="s">
        <v>13605</v>
      </c>
      <c r="E159" s="245" t="s">
        <v>137</v>
      </c>
      <c r="F159" s="245" t="s">
        <v>13395</v>
      </c>
      <c r="G159" s="243" t="s">
        <v>407</v>
      </c>
      <c r="H159" s="247" t="s">
        <v>1101</v>
      </c>
      <c r="I159" s="245" t="s">
        <v>28</v>
      </c>
      <c r="J159" s="245" t="s">
        <v>58</v>
      </c>
      <c r="K159" s="245">
        <v>4669771</v>
      </c>
      <c r="L159" s="245">
        <v>40433670</v>
      </c>
      <c r="M159" s="245" t="s">
        <v>147</v>
      </c>
      <c r="N159" s="304">
        <v>6.8416</v>
      </c>
      <c r="O159" s="245">
        <v>11.25</v>
      </c>
      <c r="P159" s="264">
        <f t="shared" si="3"/>
        <v>76.968</v>
      </c>
      <c r="Q159" s="210"/>
    </row>
    <row r="160" s="4" customFormat="1" ht="15" customHeight="1" spans="1:17">
      <c r="A160" s="247" t="s">
        <v>13601</v>
      </c>
      <c r="B160" s="243" t="s">
        <v>13602</v>
      </c>
      <c r="C160" s="243" t="s">
        <v>13603</v>
      </c>
      <c r="D160" s="243" t="s">
        <v>13605</v>
      </c>
      <c r="E160" s="245" t="s">
        <v>137</v>
      </c>
      <c r="F160" s="245" t="s">
        <v>13395</v>
      </c>
      <c r="G160" s="243" t="s">
        <v>1187</v>
      </c>
      <c r="H160" s="247" t="s">
        <v>1101</v>
      </c>
      <c r="I160" s="245" t="s">
        <v>28</v>
      </c>
      <c r="J160" s="245" t="s">
        <v>58</v>
      </c>
      <c r="K160" s="245">
        <v>4669667</v>
      </c>
      <c r="L160" s="245">
        <v>40433679</v>
      </c>
      <c r="M160" s="245" t="s">
        <v>147</v>
      </c>
      <c r="N160" s="304">
        <v>14.3008</v>
      </c>
      <c r="O160" s="245">
        <v>11.25</v>
      </c>
      <c r="P160" s="264">
        <f t="shared" si="3"/>
        <v>160.884</v>
      </c>
      <c r="Q160" s="210"/>
    </row>
    <row r="161" s="4" customFormat="1" ht="15" customHeight="1" spans="1:17">
      <c r="A161" s="247" t="s">
        <v>13601</v>
      </c>
      <c r="B161" s="243" t="s">
        <v>13602</v>
      </c>
      <c r="C161" s="243" t="s">
        <v>13606</v>
      </c>
      <c r="D161" s="245" t="s">
        <v>13607</v>
      </c>
      <c r="E161" s="245" t="s">
        <v>137</v>
      </c>
      <c r="F161" s="245" t="s">
        <v>13395</v>
      </c>
      <c r="G161" s="243" t="s">
        <v>1743</v>
      </c>
      <c r="H161" s="247" t="s">
        <v>1101</v>
      </c>
      <c r="I161" s="245" t="s">
        <v>28</v>
      </c>
      <c r="J161" s="245" t="s">
        <v>58</v>
      </c>
      <c r="K161" s="245">
        <v>4667617</v>
      </c>
      <c r="L161" s="245">
        <v>40432683</v>
      </c>
      <c r="M161" s="245" t="s">
        <v>147</v>
      </c>
      <c r="N161" s="304">
        <v>4.2112</v>
      </c>
      <c r="O161" s="245">
        <v>11.25</v>
      </c>
      <c r="P161" s="264">
        <f t="shared" si="3"/>
        <v>47.376</v>
      </c>
      <c r="Q161" s="210"/>
    </row>
    <row r="162" s="4" customFormat="1" ht="15" customHeight="1" spans="1:17">
      <c r="A162" s="247" t="s">
        <v>13601</v>
      </c>
      <c r="B162" s="243" t="s">
        <v>13602</v>
      </c>
      <c r="C162" s="243" t="s">
        <v>13606</v>
      </c>
      <c r="D162" s="245" t="s">
        <v>13607</v>
      </c>
      <c r="E162" s="245" t="s">
        <v>137</v>
      </c>
      <c r="F162" s="245" t="s">
        <v>13395</v>
      </c>
      <c r="G162" s="243" t="s">
        <v>13608</v>
      </c>
      <c r="H162" s="247" t="s">
        <v>1101</v>
      </c>
      <c r="I162" s="245" t="s">
        <v>28</v>
      </c>
      <c r="J162" s="245" t="s">
        <v>58</v>
      </c>
      <c r="K162" s="245">
        <v>4667599</v>
      </c>
      <c r="L162" s="245">
        <v>40432674</v>
      </c>
      <c r="M162" s="245" t="s">
        <v>147</v>
      </c>
      <c r="N162" s="304">
        <v>5.9937</v>
      </c>
      <c r="O162" s="245">
        <v>11.25</v>
      </c>
      <c r="P162" s="264">
        <f t="shared" si="3"/>
        <v>67.429125</v>
      </c>
      <c r="Q162" s="210"/>
    </row>
    <row r="163" s="4" customFormat="1" ht="15" customHeight="1" spans="1:17">
      <c r="A163" s="247" t="s">
        <v>13601</v>
      </c>
      <c r="B163" s="243" t="s">
        <v>13602</v>
      </c>
      <c r="C163" s="243" t="s">
        <v>13606</v>
      </c>
      <c r="D163" s="245" t="s">
        <v>13607</v>
      </c>
      <c r="E163" s="245" t="s">
        <v>137</v>
      </c>
      <c r="F163" s="245" t="s">
        <v>13395</v>
      </c>
      <c r="G163" s="243" t="s">
        <v>13609</v>
      </c>
      <c r="H163" s="247" t="s">
        <v>1101</v>
      </c>
      <c r="I163" s="245" t="s">
        <v>28</v>
      </c>
      <c r="J163" s="245" t="s">
        <v>58</v>
      </c>
      <c r="K163" s="245">
        <v>4667565</v>
      </c>
      <c r="L163" s="245">
        <v>40432693</v>
      </c>
      <c r="M163" s="245" t="s">
        <v>147</v>
      </c>
      <c r="N163" s="304">
        <v>5.8422</v>
      </c>
      <c r="O163" s="245">
        <v>11.25</v>
      </c>
      <c r="P163" s="264">
        <f t="shared" si="3"/>
        <v>65.72475</v>
      </c>
      <c r="Q163" s="210"/>
    </row>
    <row r="164" s="4" customFormat="1" ht="15" customHeight="1" spans="1:17">
      <c r="A164" s="247" t="s">
        <v>13601</v>
      </c>
      <c r="B164" s="243" t="s">
        <v>13602</v>
      </c>
      <c r="C164" s="243" t="s">
        <v>13606</v>
      </c>
      <c r="D164" s="245" t="s">
        <v>13607</v>
      </c>
      <c r="E164" s="245" t="s">
        <v>137</v>
      </c>
      <c r="F164" s="245" t="s">
        <v>13395</v>
      </c>
      <c r="G164" s="243" t="s">
        <v>1471</v>
      </c>
      <c r="H164" s="247" t="s">
        <v>1101</v>
      </c>
      <c r="I164" s="245" t="s">
        <v>28</v>
      </c>
      <c r="J164" s="245" t="s">
        <v>58</v>
      </c>
      <c r="K164" s="245">
        <v>4667588</v>
      </c>
      <c r="L164" s="245">
        <v>40432613</v>
      </c>
      <c r="M164" s="245" t="s">
        <v>147</v>
      </c>
      <c r="N164" s="304">
        <v>0.8702</v>
      </c>
      <c r="O164" s="245">
        <v>11.25</v>
      </c>
      <c r="P164" s="264">
        <f t="shared" si="3"/>
        <v>9.78975</v>
      </c>
      <c r="Q164" s="210"/>
    </row>
    <row r="165" s="4" customFormat="1" ht="15" customHeight="1" spans="1:17">
      <c r="A165" s="247" t="s">
        <v>13601</v>
      </c>
      <c r="B165" s="243" t="s">
        <v>13602</v>
      </c>
      <c r="C165" s="243" t="s">
        <v>13606</v>
      </c>
      <c r="D165" s="245" t="s">
        <v>13610</v>
      </c>
      <c r="E165" s="245" t="s">
        <v>137</v>
      </c>
      <c r="F165" s="245" t="s">
        <v>13395</v>
      </c>
      <c r="G165" s="243" t="s">
        <v>1452</v>
      </c>
      <c r="H165" s="247" t="s">
        <v>1101</v>
      </c>
      <c r="I165" s="245" t="s">
        <v>28</v>
      </c>
      <c r="J165" s="245" t="s">
        <v>58</v>
      </c>
      <c r="K165" s="245">
        <v>4667537</v>
      </c>
      <c r="L165" s="245">
        <v>40432412</v>
      </c>
      <c r="M165" s="245" t="s">
        <v>147</v>
      </c>
      <c r="N165" s="304">
        <v>9.9986</v>
      </c>
      <c r="O165" s="245">
        <v>11.25</v>
      </c>
      <c r="P165" s="264">
        <f t="shared" si="3"/>
        <v>112.48425</v>
      </c>
      <c r="Q165" s="210"/>
    </row>
    <row r="166" s="4" customFormat="1" ht="15" customHeight="1" spans="1:17">
      <c r="A166" s="247" t="s">
        <v>13601</v>
      </c>
      <c r="B166" s="243" t="s">
        <v>13602</v>
      </c>
      <c r="C166" s="243" t="s">
        <v>13606</v>
      </c>
      <c r="D166" s="245" t="s">
        <v>13610</v>
      </c>
      <c r="E166" s="245" t="s">
        <v>137</v>
      </c>
      <c r="F166" s="245" t="s">
        <v>13395</v>
      </c>
      <c r="G166" s="243" t="s">
        <v>13611</v>
      </c>
      <c r="H166" s="247" t="s">
        <v>1101</v>
      </c>
      <c r="I166" s="245" t="s">
        <v>28</v>
      </c>
      <c r="J166" s="245" t="s">
        <v>58</v>
      </c>
      <c r="K166" s="245">
        <v>4667428</v>
      </c>
      <c r="L166" s="245">
        <v>40432204</v>
      </c>
      <c r="M166" s="245" t="s">
        <v>147</v>
      </c>
      <c r="N166" s="304">
        <v>16.3705</v>
      </c>
      <c r="O166" s="245">
        <v>11.25</v>
      </c>
      <c r="P166" s="264">
        <f t="shared" si="3"/>
        <v>184.168125</v>
      </c>
      <c r="Q166" s="210"/>
    </row>
    <row r="167" s="4" customFormat="1" ht="15" customHeight="1" spans="1:17">
      <c r="A167" s="247" t="s">
        <v>13601</v>
      </c>
      <c r="B167" s="243" t="s">
        <v>13602</v>
      </c>
      <c r="C167" s="243" t="s">
        <v>13606</v>
      </c>
      <c r="D167" s="245" t="s">
        <v>13610</v>
      </c>
      <c r="E167" s="245" t="s">
        <v>137</v>
      </c>
      <c r="F167" s="245" t="s">
        <v>13395</v>
      </c>
      <c r="G167" s="243" t="s">
        <v>13612</v>
      </c>
      <c r="H167" s="247" t="s">
        <v>1101</v>
      </c>
      <c r="I167" s="245" t="s">
        <v>28</v>
      </c>
      <c r="J167" s="245" t="s">
        <v>58</v>
      </c>
      <c r="K167" s="245">
        <v>4667469</v>
      </c>
      <c r="L167" s="245">
        <v>40432139</v>
      </c>
      <c r="M167" s="245" t="s">
        <v>147</v>
      </c>
      <c r="N167" s="304">
        <v>2.9769</v>
      </c>
      <c r="O167" s="245">
        <v>11.25</v>
      </c>
      <c r="P167" s="264">
        <f t="shared" si="3"/>
        <v>33.490125</v>
      </c>
      <c r="Q167" s="305"/>
    </row>
    <row r="168" s="4" customFormat="1" ht="15" customHeight="1" spans="1:17">
      <c r="A168" s="247" t="s">
        <v>13601</v>
      </c>
      <c r="B168" s="243" t="s">
        <v>13602</v>
      </c>
      <c r="C168" s="243" t="s">
        <v>13606</v>
      </c>
      <c r="D168" s="245" t="s">
        <v>13610</v>
      </c>
      <c r="E168" s="245" t="s">
        <v>137</v>
      </c>
      <c r="F168" s="245" t="s">
        <v>13395</v>
      </c>
      <c r="G168" s="243" t="s">
        <v>13613</v>
      </c>
      <c r="H168" s="247" t="s">
        <v>1101</v>
      </c>
      <c r="I168" s="245" t="s">
        <v>28</v>
      </c>
      <c r="J168" s="245" t="s">
        <v>58</v>
      </c>
      <c r="K168" s="245">
        <v>4667463</v>
      </c>
      <c r="L168" s="245">
        <v>40432102</v>
      </c>
      <c r="M168" s="245" t="s">
        <v>147</v>
      </c>
      <c r="N168" s="304">
        <v>0.9152</v>
      </c>
      <c r="O168" s="245">
        <v>11.25</v>
      </c>
      <c r="P168" s="264">
        <f t="shared" si="3"/>
        <v>10.296</v>
      </c>
      <c r="Q168" s="210"/>
    </row>
    <row r="169" s="4" customFormat="1" ht="15" customHeight="1" spans="1:17">
      <c r="A169" s="247" t="s">
        <v>13601</v>
      </c>
      <c r="B169" s="243" t="s">
        <v>13602</v>
      </c>
      <c r="C169" s="243" t="s">
        <v>13606</v>
      </c>
      <c r="D169" s="245" t="s">
        <v>13610</v>
      </c>
      <c r="E169" s="245" t="s">
        <v>137</v>
      </c>
      <c r="F169" s="245" t="s">
        <v>13395</v>
      </c>
      <c r="G169" s="243" t="s">
        <v>1507</v>
      </c>
      <c r="H169" s="247" t="s">
        <v>1101</v>
      </c>
      <c r="I169" s="245" t="s">
        <v>28</v>
      </c>
      <c r="J169" s="245" t="s">
        <v>58</v>
      </c>
      <c r="K169" s="245">
        <v>4667345</v>
      </c>
      <c r="L169" s="245">
        <v>40432182</v>
      </c>
      <c r="M169" s="245" t="s">
        <v>147</v>
      </c>
      <c r="N169" s="304">
        <v>26.7475</v>
      </c>
      <c r="O169" s="245">
        <v>11.25</v>
      </c>
      <c r="P169" s="264">
        <f t="shared" si="3"/>
        <v>300.909375</v>
      </c>
      <c r="Q169" s="210"/>
    </row>
    <row r="170" s="4" customFormat="1" ht="15" customHeight="1" spans="1:17">
      <c r="A170" s="247" t="s">
        <v>13601</v>
      </c>
      <c r="B170" s="243" t="s">
        <v>13602</v>
      </c>
      <c r="C170" s="243" t="s">
        <v>13606</v>
      </c>
      <c r="D170" s="245" t="s">
        <v>13610</v>
      </c>
      <c r="E170" s="245" t="s">
        <v>137</v>
      </c>
      <c r="F170" s="245" t="s">
        <v>13395</v>
      </c>
      <c r="G170" s="243" t="s">
        <v>13614</v>
      </c>
      <c r="H170" s="250" t="s">
        <v>48</v>
      </c>
      <c r="I170" s="245" t="s">
        <v>28</v>
      </c>
      <c r="J170" s="245" t="s">
        <v>58</v>
      </c>
      <c r="K170" s="245">
        <v>4667352</v>
      </c>
      <c r="L170" s="245">
        <v>40432242</v>
      </c>
      <c r="M170" s="245" t="s">
        <v>147</v>
      </c>
      <c r="N170" s="304">
        <v>11.1686</v>
      </c>
      <c r="O170" s="245">
        <v>11.25</v>
      </c>
      <c r="P170" s="264">
        <f t="shared" si="3"/>
        <v>125.64675</v>
      </c>
      <c r="Q170" s="210"/>
    </row>
    <row r="171" s="4" customFormat="1" ht="15" customHeight="1" spans="1:17">
      <c r="A171" s="247" t="s">
        <v>13601</v>
      </c>
      <c r="B171" s="243" t="s">
        <v>13602</v>
      </c>
      <c r="C171" s="243" t="s">
        <v>13606</v>
      </c>
      <c r="D171" s="245" t="s">
        <v>13610</v>
      </c>
      <c r="E171" s="245" t="s">
        <v>137</v>
      </c>
      <c r="F171" s="245" t="s">
        <v>13395</v>
      </c>
      <c r="G171" s="243" t="s">
        <v>13615</v>
      </c>
      <c r="H171" s="247" t="s">
        <v>1101</v>
      </c>
      <c r="I171" s="245" t="s">
        <v>28</v>
      </c>
      <c r="J171" s="245" t="s">
        <v>58</v>
      </c>
      <c r="K171" s="245">
        <v>4667607</v>
      </c>
      <c r="L171" s="245">
        <v>40432052</v>
      </c>
      <c r="M171" s="245" t="s">
        <v>147</v>
      </c>
      <c r="N171" s="304">
        <v>58.2955</v>
      </c>
      <c r="O171" s="245">
        <v>11.25</v>
      </c>
      <c r="P171" s="264">
        <f t="shared" si="3"/>
        <v>655.824375</v>
      </c>
      <c r="Q171" s="210"/>
    </row>
    <row r="172" s="4" customFormat="1" ht="15" customHeight="1" spans="1:17">
      <c r="A172" s="247" t="s">
        <v>13601</v>
      </c>
      <c r="B172" s="243" t="s">
        <v>13602</v>
      </c>
      <c r="C172" s="243" t="s">
        <v>13606</v>
      </c>
      <c r="D172" s="243" t="s">
        <v>13616</v>
      </c>
      <c r="E172" s="245" t="s">
        <v>137</v>
      </c>
      <c r="F172" s="245" t="s">
        <v>13395</v>
      </c>
      <c r="G172" s="243" t="s">
        <v>1759</v>
      </c>
      <c r="H172" s="247" t="s">
        <v>1101</v>
      </c>
      <c r="I172" s="245" t="s">
        <v>28</v>
      </c>
      <c r="J172" s="245" t="s">
        <v>58</v>
      </c>
      <c r="K172" s="245">
        <v>4667795</v>
      </c>
      <c r="L172" s="245">
        <v>40431778</v>
      </c>
      <c r="M172" s="245" t="s">
        <v>147</v>
      </c>
      <c r="N172" s="304">
        <v>388.5736</v>
      </c>
      <c r="O172" s="245">
        <v>11.25</v>
      </c>
      <c r="P172" s="264">
        <f t="shared" si="3"/>
        <v>4371.453</v>
      </c>
      <c r="Q172" s="210"/>
    </row>
    <row r="173" s="4" customFormat="1" ht="15" customHeight="1" spans="1:17">
      <c r="A173" s="247" t="s">
        <v>13601</v>
      </c>
      <c r="B173" s="243" t="s">
        <v>13602</v>
      </c>
      <c r="C173" s="243" t="s">
        <v>13606</v>
      </c>
      <c r="D173" s="243" t="s">
        <v>13616</v>
      </c>
      <c r="E173" s="245" t="s">
        <v>137</v>
      </c>
      <c r="F173" s="245" t="s">
        <v>13395</v>
      </c>
      <c r="G173" s="243" t="s">
        <v>13617</v>
      </c>
      <c r="H173" s="247" t="s">
        <v>1101</v>
      </c>
      <c r="I173" s="245" t="s">
        <v>28</v>
      </c>
      <c r="J173" s="245" t="s">
        <v>58</v>
      </c>
      <c r="K173" s="245">
        <v>4667516</v>
      </c>
      <c r="L173" s="245">
        <v>40431143</v>
      </c>
      <c r="M173" s="245" t="s">
        <v>147</v>
      </c>
      <c r="N173" s="304">
        <v>319.0008</v>
      </c>
      <c r="O173" s="245">
        <v>11.25</v>
      </c>
      <c r="P173" s="264">
        <f t="shared" si="3"/>
        <v>3588.759</v>
      </c>
      <c r="Q173" s="210"/>
    </row>
    <row r="174" s="4" customFormat="1" ht="15" customHeight="1" spans="1:17">
      <c r="A174" s="247" t="s">
        <v>13601</v>
      </c>
      <c r="B174" s="243" t="s">
        <v>13602</v>
      </c>
      <c r="C174" s="243" t="s">
        <v>13606</v>
      </c>
      <c r="D174" s="243" t="s">
        <v>13616</v>
      </c>
      <c r="E174" s="245" t="s">
        <v>137</v>
      </c>
      <c r="F174" s="245" t="s">
        <v>13395</v>
      </c>
      <c r="G174" s="243" t="s">
        <v>13618</v>
      </c>
      <c r="H174" s="250" t="s">
        <v>48</v>
      </c>
      <c r="I174" s="245" t="s">
        <v>28</v>
      </c>
      <c r="J174" s="245" t="s">
        <v>58</v>
      </c>
      <c r="K174" s="245">
        <v>4667446</v>
      </c>
      <c r="L174" s="245">
        <v>40430900</v>
      </c>
      <c r="M174" s="245" t="s">
        <v>147</v>
      </c>
      <c r="N174" s="304">
        <v>7.9887</v>
      </c>
      <c r="O174" s="245">
        <v>11.25</v>
      </c>
      <c r="P174" s="264">
        <f t="shared" si="3"/>
        <v>89.872875</v>
      </c>
      <c r="Q174" s="210"/>
    </row>
    <row r="175" s="4" customFormat="1" ht="15" customHeight="1" spans="1:17">
      <c r="A175" s="247" t="s">
        <v>13601</v>
      </c>
      <c r="B175" s="243" t="s">
        <v>13602</v>
      </c>
      <c r="C175" s="243" t="s">
        <v>13606</v>
      </c>
      <c r="D175" s="243" t="s">
        <v>13619</v>
      </c>
      <c r="E175" s="245" t="s">
        <v>137</v>
      </c>
      <c r="F175" s="245" t="s">
        <v>13395</v>
      </c>
      <c r="G175" s="243" t="s">
        <v>13620</v>
      </c>
      <c r="H175" s="250" t="s">
        <v>48</v>
      </c>
      <c r="I175" s="245" t="s">
        <v>28</v>
      </c>
      <c r="J175" s="245" t="s">
        <v>58</v>
      </c>
      <c r="K175" s="245">
        <v>4667973</v>
      </c>
      <c r="L175" s="245">
        <v>40431127</v>
      </c>
      <c r="M175" s="245" t="s">
        <v>147</v>
      </c>
      <c r="N175" s="304">
        <v>67.3279</v>
      </c>
      <c r="O175" s="245">
        <v>11.25</v>
      </c>
      <c r="P175" s="264">
        <f t="shared" si="3"/>
        <v>757.438875</v>
      </c>
      <c r="Q175" s="210"/>
    </row>
    <row r="176" s="4" customFormat="1" ht="15" customHeight="1" spans="1:17">
      <c r="A176" s="247" t="s">
        <v>13601</v>
      </c>
      <c r="B176" s="243" t="s">
        <v>13602</v>
      </c>
      <c r="C176" s="243" t="s">
        <v>13606</v>
      </c>
      <c r="D176" s="243" t="s">
        <v>13619</v>
      </c>
      <c r="E176" s="245" t="s">
        <v>137</v>
      </c>
      <c r="F176" s="245" t="s">
        <v>13395</v>
      </c>
      <c r="G176" s="243" t="s">
        <v>1686</v>
      </c>
      <c r="H176" s="250" t="s">
        <v>48</v>
      </c>
      <c r="I176" s="245" t="s">
        <v>28</v>
      </c>
      <c r="J176" s="245" t="s">
        <v>58</v>
      </c>
      <c r="K176" s="245">
        <v>4667898</v>
      </c>
      <c r="L176" s="245">
        <v>40431272</v>
      </c>
      <c r="M176" s="245" t="s">
        <v>147</v>
      </c>
      <c r="N176" s="304">
        <v>15.5432</v>
      </c>
      <c r="O176" s="245">
        <v>11.25</v>
      </c>
      <c r="P176" s="264">
        <f t="shared" si="3"/>
        <v>174.861</v>
      </c>
      <c r="Q176" s="210"/>
    </row>
    <row r="177" s="4" customFormat="1" ht="15" customHeight="1" spans="1:17">
      <c r="A177" s="247" t="s">
        <v>13601</v>
      </c>
      <c r="B177" s="243" t="s">
        <v>13602</v>
      </c>
      <c r="C177" s="243" t="s">
        <v>13606</v>
      </c>
      <c r="D177" s="243" t="s">
        <v>13619</v>
      </c>
      <c r="E177" s="245" t="s">
        <v>137</v>
      </c>
      <c r="F177" s="245" t="s">
        <v>13395</v>
      </c>
      <c r="G177" s="243" t="s">
        <v>13275</v>
      </c>
      <c r="H177" s="247" t="s">
        <v>1101</v>
      </c>
      <c r="I177" s="245" t="s">
        <v>28</v>
      </c>
      <c r="J177" s="245" t="s">
        <v>58</v>
      </c>
      <c r="K177" s="245">
        <v>4667876</v>
      </c>
      <c r="L177" s="245">
        <v>40430729</v>
      </c>
      <c r="M177" s="245" t="s">
        <v>147</v>
      </c>
      <c r="N177" s="304">
        <v>172.3177</v>
      </c>
      <c r="O177" s="245">
        <v>11.25</v>
      </c>
      <c r="P177" s="264">
        <f t="shared" si="3"/>
        <v>1938.574125</v>
      </c>
      <c r="Q177" s="210"/>
    </row>
    <row r="178" s="4" customFormat="1" ht="15" customHeight="1" spans="1:17">
      <c r="A178" s="247" t="s">
        <v>13601</v>
      </c>
      <c r="B178" s="243" t="s">
        <v>13602</v>
      </c>
      <c r="C178" s="243" t="s">
        <v>13606</v>
      </c>
      <c r="D178" s="243" t="s">
        <v>13619</v>
      </c>
      <c r="E178" s="245" t="s">
        <v>137</v>
      </c>
      <c r="F178" s="245" t="s">
        <v>13395</v>
      </c>
      <c r="G178" s="243" t="s">
        <v>13621</v>
      </c>
      <c r="H178" s="247" t="s">
        <v>1101</v>
      </c>
      <c r="I178" s="245" t="s">
        <v>28</v>
      </c>
      <c r="J178" s="245" t="s">
        <v>58</v>
      </c>
      <c r="K178" s="245">
        <v>4667797</v>
      </c>
      <c r="L178" s="245">
        <v>40430991</v>
      </c>
      <c r="M178" s="245" t="s">
        <v>147</v>
      </c>
      <c r="N178" s="304">
        <v>31.6002</v>
      </c>
      <c r="O178" s="245">
        <v>11.25</v>
      </c>
      <c r="P178" s="264">
        <f t="shared" si="3"/>
        <v>355.50225</v>
      </c>
      <c r="Q178" s="210"/>
    </row>
    <row r="179" s="4" customFormat="1" ht="15" customHeight="1" spans="1:17">
      <c r="A179" s="247" t="s">
        <v>13601</v>
      </c>
      <c r="B179" s="243" t="s">
        <v>13602</v>
      </c>
      <c r="C179" s="243" t="s">
        <v>13606</v>
      </c>
      <c r="D179" s="243" t="s">
        <v>13619</v>
      </c>
      <c r="E179" s="245" t="s">
        <v>137</v>
      </c>
      <c r="F179" s="245" t="s">
        <v>13395</v>
      </c>
      <c r="G179" s="243" t="s">
        <v>1484</v>
      </c>
      <c r="H179" s="247" t="s">
        <v>1101</v>
      </c>
      <c r="I179" s="245" t="s">
        <v>28</v>
      </c>
      <c r="J179" s="245" t="s">
        <v>58</v>
      </c>
      <c r="K179" s="245">
        <v>4667762</v>
      </c>
      <c r="L179" s="245">
        <v>40430362</v>
      </c>
      <c r="M179" s="245" t="s">
        <v>147</v>
      </c>
      <c r="N179" s="304">
        <v>135.1333</v>
      </c>
      <c r="O179" s="245">
        <v>11.25</v>
      </c>
      <c r="P179" s="264">
        <f t="shared" si="3"/>
        <v>1520.249625</v>
      </c>
      <c r="Q179" s="210"/>
    </row>
    <row r="180" s="4" customFormat="1" ht="15" customHeight="1" spans="1:17">
      <c r="A180" s="247" t="s">
        <v>13601</v>
      </c>
      <c r="B180" s="243" t="s">
        <v>13602</v>
      </c>
      <c r="C180" s="243" t="s">
        <v>13606</v>
      </c>
      <c r="D180" s="243" t="s">
        <v>13619</v>
      </c>
      <c r="E180" s="245" t="s">
        <v>137</v>
      </c>
      <c r="F180" s="245" t="s">
        <v>13395</v>
      </c>
      <c r="G180" s="243" t="s">
        <v>1122</v>
      </c>
      <c r="H180" s="250" t="s">
        <v>48</v>
      </c>
      <c r="I180" s="245" t="s">
        <v>28</v>
      </c>
      <c r="J180" s="245" t="s">
        <v>58</v>
      </c>
      <c r="K180" s="245">
        <v>4667721</v>
      </c>
      <c r="L180" s="245">
        <v>40430841</v>
      </c>
      <c r="M180" s="245" t="s">
        <v>147</v>
      </c>
      <c r="N180" s="304">
        <v>3.2722</v>
      </c>
      <c r="O180" s="245">
        <v>11.25</v>
      </c>
      <c r="P180" s="264">
        <f t="shared" si="3"/>
        <v>36.81225</v>
      </c>
      <c r="Q180" s="210"/>
    </row>
    <row r="181" s="4" customFormat="1" ht="15" customHeight="1" spans="1:17">
      <c r="A181" s="247" t="s">
        <v>13601</v>
      </c>
      <c r="B181" s="243" t="s">
        <v>13602</v>
      </c>
      <c r="C181" s="243" t="s">
        <v>13606</v>
      </c>
      <c r="D181" s="243" t="s">
        <v>13619</v>
      </c>
      <c r="E181" s="245" t="s">
        <v>137</v>
      </c>
      <c r="F181" s="245" t="s">
        <v>13395</v>
      </c>
      <c r="G181" s="243" t="s">
        <v>1125</v>
      </c>
      <c r="H181" s="250" t="s">
        <v>48</v>
      </c>
      <c r="I181" s="245" t="s">
        <v>28</v>
      </c>
      <c r="J181" s="245" t="s">
        <v>58</v>
      </c>
      <c r="K181" s="245">
        <v>4667708</v>
      </c>
      <c r="L181" s="245">
        <v>40431738</v>
      </c>
      <c r="M181" s="245" t="s">
        <v>147</v>
      </c>
      <c r="N181" s="304">
        <v>10.1222</v>
      </c>
      <c r="O181" s="245">
        <v>11.25</v>
      </c>
      <c r="P181" s="264">
        <f t="shared" si="3"/>
        <v>113.87475</v>
      </c>
      <c r="Q181" s="210"/>
    </row>
    <row r="182" s="4" customFormat="1" ht="15" customHeight="1" spans="1:17">
      <c r="A182" s="247" t="s">
        <v>13601</v>
      </c>
      <c r="B182" s="243" t="s">
        <v>13602</v>
      </c>
      <c r="C182" s="243" t="s">
        <v>13606</v>
      </c>
      <c r="D182" s="243" t="s">
        <v>13619</v>
      </c>
      <c r="E182" s="245" t="s">
        <v>137</v>
      </c>
      <c r="F182" s="245" t="s">
        <v>13395</v>
      </c>
      <c r="G182" s="243" t="s">
        <v>13622</v>
      </c>
      <c r="H182" s="250" t="s">
        <v>48</v>
      </c>
      <c r="I182" s="245" t="s">
        <v>28</v>
      </c>
      <c r="J182" s="245" t="s">
        <v>58</v>
      </c>
      <c r="K182" s="245">
        <v>4667694</v>
      </c>
      <c r="L182" s="245">
        <v>40431327</v>
      </c>
      <c r="M182" s="245" t="s">
        <v>147</v>
      </c>
      <c r="N182" s="304">
        <v>16.1936</v>
      </c>
      <c r="O182" s="245">
        <v>11.25</v>
      </c>
      <c r="P182" s="264">
        <f t="shared" si="3"/>
        <v>182.178</v>
      </c>
      <c r="Q182" s="210"/>
    </row>
    <row r="183" s="4" customFormat="1" ht="15" customHeight="1" spans="1:17">
      <c r="A183" s="247" t="s">
        <v>13601</v>
      </c>
      <c r="B183" s="243" t="s">
        <v>13602</v>
      </c>
      <c r="C183" s="243" t="s">
        <v>13606</v>
      </c>
      <c r="D183" s="243" t="s">
        <v>13619</v>
      </c>
      <c r="E183" s="245" t="s">
        <v>137</v>
      </c>
      <c r="F183" s="245" t="s">
        <v>13395</v>
      </c>
      <c r="G183" s="243" t="s">
        <v>13623</v>
      </c>
      <c r="H183" s="250" t="s">
        <v>48</v>
      </c>
      <c r="I183" s="245" t="s">
        <v>28</v>
      </c>
      <c r="J183" s="245" t="s">
        <v>58</v>
      </c>
      <c r="K183" s="245">
        <v>4667676</v>
      </c>
      <c r="L183" s="245">
        <v>40430297</v>
      </c>
      <c r="M183" s="245" t="s">
        <v>147</v>
      </c>
      <c r="N183" s="304">
        <v>18.4076</v>
      </c>
      <c r="O183" s="245">
        <v>11.25</v>
      </c>
      <c r="P183" s="264">
        <f t="shared" si="3"/>
        <v>207.0855</v>
      </c>
      <c r="Q183" s="210"/>
    </row>
    <row r="184" s="4" customFormat="1" ht="15" customHeight="1" spans="1:17">
      <c r="A184" s="247" t="s">
        <v>13601</v>
      </c>
      <c r="B184" s="243" t="s">
        <v>13602</v>
      </c>
      <c r="C184" s="243" t="s">
        <v>13606</v>
      </c>
      <c r="D184" s="243" t="s">
        <v>13619</v>
      </c>
      <c r="E184" s="245" t="s">
        <v>137</v>
      </c>
      <c r="F184" s="245" t="s">
        <v>13395</v>
      </c>
      <c r="G184" s="243" t="s">
        <v>13276</v>
      </c>
      <c r="H184" s="247" t="s">
        <v>1101</v>
      </c>
      <c r="I184" s="245" t="s">
        <v>28</v>
      </c>
      <c r="J184" s="245" t="s">
        <v>58</v>
      </c>
      <c r="K184" s="245">
        <v>4667651</v>
      </c>
      <c r="L184" s="245">
        <v>40431604</v>
      </c>
      <c r="M184" s="245" t="s">
        <v>147</v>
      </c>
      <c r="N184" s="304">
        <v>97.2439</v>
      </c>
      <c r="O184" s="245">
        <v>11.25</v>
      </c>
      <c r="P184" s="264">
        <f t="shared" si="3"/>
        <v>1093.993875</v>
      </c>
      <c r="Q184" s="210"/>
    </row>
    <row r="185" s="4" customFormat="1" ht="15" customHeight="1" spans="1:17">
      <c r="A185" s="247" t="s">
        <v>13601</v>
      </c>
      <c r="B185" s="243" t="s">
        <v>13602</v>
      </c>
      <c r="C185" s="243" t="s">
        <v>13606</v>
      </c>
      <c r="D185" s="243" t="s">
        <v>13619</v>
      </c>
      <c r="E185" s="245" t="s">
        <v>137</v>
      </c>
      <c r="F185" s="245" t="s">
        <v>13395</v>
      </c>
      <c r="G185" s="243" t="s">
        <v>13624</v>
      </c>
      <c r="H185" s="250" t="s">
        <v>48</v>
      </c>
      <c r="I185" s="245" t="s">
        <v>28</v>
      </c>
      <c r="J185" s="245" t="s">
        <v>58</v>
      </c>
      <c r="K185" s="245">
        <v>4667626</v>
      </c>
      <c r="L185" s="245">
        <v>40431234</v>
      </c>
      <c r="M185" s="245" t="s">
        <v>147</v>
      </c>
      <c r="N185" s="304">
        <v>13.1335</v>
      </c>
      <c r="O185" s="245">
        <v>11.25</v>
      </c>
      <c r="P185" s="264">
        <f t="shared" si="3"/>
        <v>147.751875</v>
      </c>
      <c r="Q185" s="210"/>
    </row>
    <row r="186" s="4" customFormat="1" ht="15" customHeight="1" spans="1:17">
      <c r="A186" s="247" t="s">
        <v>13601</v>
      </c>
      <c r="B186" s="243" t="s">
        <v>13602</v>
      </c>
      <c r="C186" s="243" t="s">
        <v>13606</v>
      </c>
      <c r="D186" s="243" t="s">
        <v>13619</v>
      </c>
      <c r="E186" s="245" t="s">
        <v>137</v>
      </c>
      <c r="F186" s="245" t="s">
        <v>13395</v>
      </c>
      <c r="G186" s="243" t="s">
        <v>1547</v>
      </c>
      <c r="H186" s="247" t="s">
        <v>1101</v>
      </c>
      <c r="I186" s="245" t="s">
        <v>28</v>
      </c>
      <c r="J186" s="245" t="s">
        <v>58</v>
      </c>
      <c r="K186" s="245">
        <v>4667551</v>
      </c>
      <c r="L186" s="245">
        <v>40431610</v>
      </c>
      <c r="M186" s="245" t="s">
        <v>147</v>
      </c>
      <c r="N186" s="304">
        <v>46.5858</v>
      </c>
      <c r="O186" s="245">
        <v>11.25</v>
      </c>
      <c r="P186" s="264">
        <f t="shared" si="3"/>
        <v>524.09025</v>
      </c>
      <c r="Q186" s="210"/>
    </row>
    <row r="187" s="4" customFormat="1" ht="15" customHeight="1" spans="1:17">
      <c r="A187" s="247" t="s">
        <v>13601</v>
      </c>
      <c r="B187" s="243" t="s">
        <v>13602</v>
      </c>
      <c r="C187" s="243" t="s">
        <v>13606</v>
      </c>
      <c r="D187" s="243" t="s">
        <v>13619</v>
      </c>
      <c r="E187" s="245" t="s">
        <v>137</v>
      </c>
      <c r="F187" s="245" t="s">
        <v>13395</v>
      </c>
      <c r="G187" s="243" t="s">
        <v>13625</v>
      </c>
      <c r="H187" s="250" t="s">
        <v>48</v>
      </c>
      <c r="I187" s="245" t="s">
        <v>28</v>
      </c>
      <c r="J187" s="245" t="s">
        <v>58</v>
      </c>
      <c r="K187" s="245">
        <v>4667421</v>
      </c>
      <c r="L187" s="245">
        <v>40431155</v>
      </c>
      <c r="M187" s="245" t="s">
        <v>147</v>
      </c>
      <c r="N187" s="304">
        <v>18.382</v>
      </c>
      <c r="O187" s="245">
        <v>11.25</v>
      </c>
      <c r="P187" s="264">
        <f t="shared" si="3"/>
        <v>206.7975</v>
      </c>
      <c r="Q187" s="210"/>
    </row>
    <row r="188" s="4" customFormat="1" ht="15" customHeight="1" spans="1:17">
      <c r="A188" s="247" t="s">
        <v>13601</v>
      </c>
      <c r="B188" s="243" t="s">
        <v>13602</v>
      </c>
      <c r="C188" s="243" t="s">
        <v>13606</v>
      </c>
      <c r="D188" s="243" t="s">
        <v>13626</v>
      </c>
      <c r="E188" s="245" t="s">
        <v>137</v>
      </c>
      <c r="F188" s="245" t="s">
        <v>13395</v>
      </c>
      <c r="G188" s="243" t="s">
        <v>1117</v>
      </c>
      <c r="H188" s="250" t="s">
        <v>48</v>
      </c>
      <c r="I188" s="245" t="s">
        <v>28</v>
      </c>
      <c r="J188" s="245" t="s">
        <v>58</v>
      </c>
      <c r="K188" s="245">
        <v>4667819</v>
      </c>
      <c r="L188" s="245">
        <v>40430170</v>
      </c>
      <c r="M188" s="245" t="s">
        <v>147</v>
      </c>
      <c r="N188" s="304">
        <v>92.2798</v>
      </c>
      <c r="O188" s="245">
        <v>11.25</v>
      </c>
      <c r="P188" s="264">
        <f t="shared" si="3"/>
        <v>1038.14775</v>
      </c>
      <c r="Q188" s="210"/>
    </row>
    <row r="189" s="4" customFormat="1" ht="15" customHeight="1" spans="1:17">
      <c r="A189" s="247" t="s">
        <v>13601</v>
      </c>
      <c r="B189" s="243" t="s">
        <v>13602</v>
      </c>
      <c r="C189" s="243" t="s">
        <v>13606</v>
      </c>
      <c r="D189" s="243" t="s">
        <v>13626</v>
      </c>
      <c r="E189" s="245" t="s">
        <v>137</v>
      </c>
      <c r="F189" s="245" t="s">
        <v>13395</v>
      </c>
      <c r="G189" s="243" t="s">
        <v>1130</v>
      </c>
      <c r="H189" s="247" t="s">
        <v>1101</v>
      </c>
      <c r="I189" s="245" t="s">
        <v>28</v>
      </c>
      <c r="J189" s="245" t="s">
        <v>58</v>
      </c>
      <c r="K189" s="245">
        <v>4667745</v>
      </c>
      <c r="L189" s="245">
        <v>40430018</v>
      </c>
      <c r="M189" s="245" t="s">
        <v>147</v>
      </c>
      <c r="N189" s="304">
        <v>144.4367</v>
      </c>
      <c r="O189" s="245">
        <v>11.25</v>
      </c>
      <c r="P189" s="264">
        <f t="shared" si="3"/>
        <v>1624.912875</v>
      </c>
      <c r="Q189" s="210"/>
    </row>
    <row r="190" s="4" customFormat="1" ht="15" customHeight="1" spans="1:17">
      <c r="A190" s="247" t="s">
        <v>13601</v>
      </c>
      <c r="B190" s="243" t="s">
        <v>13602</v>
      </c>
      <c r="C190" s="243" t="s">
        <v>13606</v>
      </c>
      <c r="D190" s="243" t="s">
        <v>13626</v>
      </c>
      <c r="E190" s="245" t="s">
        <v>137</v>
      </c>
      <c r="F190" s="245" t="s">
        <v>13395</v>
      </c>
      <c r="G190" s="243" t="s">
        <v>1711</v>
      </c>
      <c r="H190" s="250" t="s">
        <v>48</v>
      </c>
      <c r="I190" s="245" t="s">
        <v>28</v>
      </c>
      <c r="J190" s="245" t="s">
        <v>58</v>
      </c>
      <c r="K190" s="245">
        <v>4667713</v>
      </c>
      <c r="L190" s="245">
        <v>40430004</v>
      </c>
      <c r="M190" s="245" t="s">
        <v>147</v>
      </c>
      <c r="N190" s="304">
        <v>4.3683</v>
      </c>
      <c r="O190" s="245">
        <v>11.25</v>
      </c>
      <c r="P190" s="264">
        <f t="shared" si="3"/>
        <v>49.143375</v>
      </c>
      <c r="Q190" s="210"/>
    </row>
    <row r="191" s="4" customFormat="1" ht="15" customHeight="1" spans="1:17">
      <c r="A191" s="247" t="s">
        <v>13601</v>
      </c>
      <c r="B191" s="243" t="s">
        <v>13602</v>
      </c>
      <c r="C191" s="243" t="s">
        <v>13606</v>
      </c>
      <c r="D191" s="243" t="s">
        <v>13626</v>
      </c>
      <c r="E191" s="245" t="s">
        <v>137</v>
      </c>
      <c r="F191" s="245" t="s">
        <v>13395</v>
      </c>
      <c r="G191" s="243" t="s">
        <v>1555</v>
      </c>
      <c r="H191" s="250" t="s">
        <v>48</v>
      </c>
      <c r="I191" s="245" t="s">
        <v>28</v>
      </c>
      <c r="J191" s="245" t="s">
        <v>58</v>
      </c>
      <c r="K191" s="245">
        <v>4667555</v>
      </c>
      <c r="L191" s="245">
        <v>40430067</v>
      </c>
      <c r="M191" s="245" t="s">
        <v>147</v>
      </c>
      <c r="N191" s="304">
        <v>17.6171</v>
      </c>
      <c r="O191" s="245">
        <v>11.25</v>
      </c>
      <c r="P191" s="264">
        <f t="shared" si="3"/>
        <v>198.192375</v>
      </c>
      <c r="Q191" s="210"/>
    </row>
    <row r="192" s="4" customFormat="1" ht="15" customHeight="1" spans="1:17">
      <c r="A192" s="247" t="s">
        <v>13601</v>
      </c>
      <c r="B192" s="243" t="s">
        <v>13602</v>
      </c>
      <c r="C192" s="243" t="s">
        <v>13606</v>
      </c>
      <c r="D192" s="243" t="s">
        <v>13627</v>
      </c>
      <c r="E192" s="245" t="s">
        <v>137</v>
      </c>
      <c r="F192" s="245" t="s">
        <v>13395</v>
      </c>
      <c r="G192" s="243" t="s">
        <v>13628</v>
      </c>
      <c r="H192" s="247" t="s">
        <v>1101</v>
      </c>
      <c r="I192" s="245" t="s">
        <v>28</v>
      </c>
      <c r="J192" s="245" t="s">
        <v>58</v>
      </c>
      <c r="K192" s="245">
        <v>4668021</v>
      </c>
      <c r="L192" s="245">
        <v>40429420</v>
      </c>
      <c r="M192" s="245" t="s">
        <v>147</v>
      </c>
      <c r="N192" s="304">
        <v>2.0401</v>
      </c>
      <c r="O192" s="245">
        <v>11.25</v>
      </c>
      <c r="P192" s="264">
        <f t="shared" si="3"/>
        <v>22.951125</v>
      </c>
      <c r="Q192" s="210"/>
    </row>
    <row r="193" s="4" customFormat="1" ht="15" customHeight="1" spans="1:17">
      <c r="A193" s="247" t="s">
        <v>13601</v>
      </c>
      <c r="B193" s="243" t="s">
        <v>13602</v>
      </c>
      <c r="C193" s="243" t="s">
        <v>13606</v>
      </c>
      <c r="D193" s="243" t="s">
        <v>13627</v>
      </c>
      <c r="E193" s="245" t="s">
        <v>137</v>
      </c>
      <c r="F193" s="245" t="s">
        <v>13395</v>
      </c>
      <c r="G193" s="243" t="s">
        <v>13629</v>
      </c>
      <c r="H193" s="247" t="s">
        <v>1101</v>
      </c>
      <c r="I193" s="245" t="s">
        <v>28</v>
      </c>
      <c r="J193" s="245" t="s">
        <v>58</v>
      </c>
      <c r="K193" s="245">
        <v>4667956</v>
      </c>
      <c r="L193" s="245">
        <v>40429433</v>
      </c>
      <c r="M193" s="245" t="s">
        <v>147</v>
      </c>
      <c r="N193" s="304">
        <v>11.8449</v>
      </c>
      <c r="O193" s="245">
        <v>11.25</v>
      </c>
      <c r="P193" s="264">
        <f t="shared" si="3"/>
        <v>133.255125</v>
      </c>
      <c r="Q193" s="210"/>
    </row>
    <row r="194" s="4" customFormat="1" ht="15" customHeight="1" spans="1:17">
      <c r="A194" s="247" t="s">
        <v>13601</v>
      </c>
      <c r="B194" s="243" t="s">
        <v>13602</v>
      </c>
      <c r="C194" s="243" t="s">
        <v>13606</v>
      </c>
      <c r="D194" s="243" t="s">
        <v>13627</v>
      </c>
      <c r="E194" s="245" t="s">
        <v>137</v>
      </c>
      <c r="F194" s="245" t="s">
        <v>13395</v>
      </c>
      <c r="G194" s="243" t="s">
        <v>13630</v>
      </c>
      <c r="H194" s="247" t="s">
        <v>1101</v>
      </c>
      <c r="I194" s="245" t="s">
        <v>28</v>
      </c>
      <c r="J194" s="245" t="s">
        <v>58</v>
      </c>
      <c r="K194" s="245">
        <v>4667803</v>
      </c>
      <c r="L194" s="245">
        <v>40429574</v>
      </c>
      <c r="M194" s="245" t="s">
        <v>147</v>
      </c>
      <c r="N194" s="304">
        <v>178.6336</v>
      </c>
      <c r="O194" s="245">
        <v>11.25</v>
      </c>
      <c r="P194" s="264">
        <f t="shared" si="3"/>
        <v>2009.628</v>
      </c>
      <c r="Q194" s="210"/>
    </row>
    <row r="195" s="4" customFormat="1" ht="15" customHeight="1" spans="1:17">
      <c r="A195" s="247" t="s">
        <v>13601</v>
      </c>
      <c r="B195" s="243" t="s">
        <v>13602</v>
      </c>
      <c r="C195" s="243" t="s">
        <v>13606</v>
      </c>
      <c r="D195" s="243" t="s">
        <v>13627</v>
      </c>
      <c r="E195" s="245" t="s">
        <v>137</v>
      </c>
      <c r="F195" s="245" t="s">
        <v>13395</v>
      </c>
      <c r="G195" s="243" t="s">
        <v>1483</v>
      </c>
      <c r="H195" s="250" t="s">
        <v>48</v>
      </c>
      <c r="I195" s="245" t="s">
        <v>28</v>
      </c>
      <c r="J195" s="245" t="s">
        <v>58</v>
      </c>
      <c r="K195" s="245">
        <v>4667750</v>
      </c>
      <c r="L195" s="245">
        <v>40429390</v>
      </c>
      <c r="M195" s="245" t="s">
        <v>147</v>
      </c>
      <c r="N195" s="304">
        <v>42.6912</v>
      </c>
      <c r="O195" s="245">
        <v>11.25</v>
      </c>
      <c r="P195" s="264">
        <f t="shared" si="3"/>
        <v>480.276</v>
      </c>
      <c r="Q195" s="210"/>
    </row>
    <row r="196" s="4" customFormat="1" ht="15" customHeight="1" spans="1:17">
      <c r="A196" s="247" t="s">
        <v>13601</v>
      </c>
      <c r="B196" s="243" t="s">
        <v>13602</v>
      </c>
      <c r="C196" s="243" t="s">
        <v>13606</v>
      </c>
      <c r="D196" s="243" t="s">
        <v>13627</v>
      </c>
      <c r="E196" s="245" t="s">
        <v>137</v>
      </c>
      <c r="F196" s="245" t="s">
        <v>13395</v>
      </c>
      <c r="G196" s="243" t="s">
        <v>1730</v>
      </c>
      <c r="H196" s="247" t="s">
        <v>1101</v>
      </c>
      <c r="I196" s="245" t="s">
        <v>28</v>
      </c>
      <c r="J196" s="245" t="s">
        <v>58</v>
      </c>
      <c r="K196" s="245">
        <v>4667764</v>
      </c>
      <c r="L196" s="245">
        <v>40429364</v>
      </c>
      <c r="M196" s="245" t="s">
        <v>147</v>
      </c>
      <c r="N196" s="304">
        <v>33.3694</v>
      </c>
      <c r="O196" s="245">
        <v>11.25</v>
      </c>
      <c r="P196" s="264">
        <f t="shared" si="3"/>
        <v>375.40575</v>
      </c>
      <c r="Q196" s="210"/>
    </row>
    <row r="197" s="4" customFormat="1" ht="15" customHeight="1" spans="1:17">
      <c r="A197" s="247" t="s">
        <v>13601</v>
      </c>
      <c r="B197" s="243" t="s">
        <v>13602</v>
      </c>
      <c r="C197" s="243" t="s">
        <v>13606</v>
      </c>
      <c r="D197" s="243" t="s">
        <v>13627</v>
      </c>
      <c r="E197" s="245" t="s">
        <v>137</v>
      </c>
      <c r="F197" s="245" t="s">
        <v>13395</v>
      </c>
      <c r="G197" s="243" t="s">
        <v>1630</v>
      </c>
      <c r="H197" s="250" t="s">
        <v>48</v>
      </c>
      <c r="I197" s="245" t="s">
        <v>28</v>
      </c>
      <c r="J197" s="245" t="s">
        <v>58</v>
      </c>
      <c r="K197" s="245">
        <v>4667808</v>
      </c>
      <c r="L197" s="245">
        <v>40429727</v>
      </c>
      <c r="M197" s="245" t="s">
        <v>147</v>
      </c>
      <c r="N197" s="304">
        <v>40.9462</v>
      </c>
      <c r="O197" s="245">
        <v>11.25</v>
      </c>
      <c r="P197" s="264">
        <f t="shared" si="3"/>
        <v>460.64475</v>
      </c>
      <c r="Q197" s="210"/>
    </row>
    <row r="198" s="4" customFormat="1" ht="15" customHeight="1" spans="1:17">
      <c r="A198" s="247" t="s">
        <v>13601</v>
      </c>
      <c r="B198" s="243" t="s">
        <v>13602</v>
      </c>
      <c r="C198" s="243" t="s">
        <v>13606</v>
      </c>
      <c r="D198" s="243" t="s">
        <v>13627</v>
      </c>
      <c r="E198" s="245" t="s">
        <v>137</v>
      </c>
      <c r="F198" s="245" t="s">
        <v>13395</v>
      </c>
      <c r="G198" s="243" t="s">
        <v>1755</v>
      </c>
      <c r="H198" s="247" t="s">
        <v>1101</v>
      </c>
      <c r="I198" s="245" t="s">
        <v>28</v>
      </c>
      <c r="J198" s="245" t="s">
        <v>58</v>
      </c>
      <c r="K198" s="245">
        <v>4667647</v>
      </c>
      <c r="L198" s="245">
        <v>40429783</v>
      </c>
      <c r="M198" s="245" t="s">
        <v>147</v>
      </c>
      <c r="N198" s="304">
        <v>74.5088</v>
      </c>
      <c r="O198" s="245">
        <v>11.25</v>
      </c>
      <c r="P198" s="264">
        <f t="shared" si="3"/>
        <v>838.224</v>
      </c>
      <c r="Q198" s="210"/>
    </row>
    <row r="199" s="4" customFormat="1" ht="15" customHeight="1" spans="1:17">
      <c r="A199" s="247" t="s">
        <v>13601</v>
      </c>
      <c r="B199" s="243" t="s">
        <v>13602</v>
      </c>
      <c r="C199" s="243" t="s">
        <v>13606</v>
      </c>
      <c r="D199" s="243" t="s">
        <v>13627</v>
      </c>
      <c r="E199" s="245" t="s">
        <v>137</v>
      </c>
      <c r="F199" s="245" t="s">
        <v>13395</v>
      </c>
      <c r="G199" s="243" t="s">
        <v>1651</v>
      </c>
      <c r="H199" s="247" t="s">
        <v>1101</v>
      </c>
      <c r="I199" s="245" t="s">
        <v>28</v>
      </c>
      <c r="J199" s="245" t="s">
        <v>58</v>
      </c>
      <c r="K199" s="245">
        <v>4667548</v>
      </c>
      <c r="L199" s="245">
        <v>40429408</v>
      </c>
      <c r="M199" s="245" t="s">
        <v>147</v>
      </c>
      <c r="N199" s="304">
        <v>52.9148</v>
      </c>
      <c r="O199" s="245">
        <v>11.25</v>
      </c>
      <c r="P199" s="264">
        <f t="shared" si="3"/>
        <v>595.2915</v>
      </c>
      <c r="Q199" s="210"/>
    </row>
    <row r="200" s="4" customFormat="1" ht="15" customHeight="1" spans="1:17">
      <c r="A200" s="247" t="s">
        <v>13601</v>
      </c>
      <c r="B200" s="243" t="s">
        <v>13602</v>
      </c>
      <c r="C200" s="243" t="s">
        <v>13606</v>
      </c>
      <c r="D200" s="243" t="s">
        <v>13627</v>
      </c>
      <c r="E200" s="245" t="s">
        <v>137</v>
      </c>
      <c r="F200" s="245" t="s">
        <v>13395</v>
      </c>
      <c r="G200" s="243" t="s">
        <v>13631</v>
      </c>
      <c r="H200" s="247" t="s">
        <v>1101</v>
      </c>
      <c r="I200" s="245" t="s">
        <v>28</v>
      </c>
      <c r="J200" s="245" t="s">
        <v>58</v>
      </c>
      <c r="K200" s="245">
        <v>4667520</v>
      </c>
      <c r="L200" s="245">
        <v>40429248</v>
      </c>
      <c r="M200" s="245" t="s">
        <v>147</v>
      </c>
      <c r="N200" s="304">
        <v>10.3106</v>
      </c>
      <c r="O200" s="245">
        <v>11.25</v>
      </c>
      <c r="P200" s="264">
        <f t="shared" si="3"/>
        <v>115.99425</v>
      </c>
      <c r="Q200" s="210"/>
    </row>
    <row r="201" s="4" customFormat="1" ht="15" customHeight="1" spans="1:17">
      <c r="A201" s="247" t="s">
        <v>13601</v>
      </c>
      <c r="B201" s="243" t="s">
        <v>13602</v>
      </c>
      <c r="C201" s="243" t="s">
        <v>13606</v>
      </c>
      <c r="D201" s="243" t="s">
        <v>13627</v>
      </c>
      <c r="E201" s="245" t="s">
        <v>137</v>
      </c>
      <c r="F201" s="245" t="s">
        <v>13395</v>
      </c>
      <c r="G201" s="243" t="s">
        <v>1748</v>
      </c>
      <c r="H201" s="250" t="s">
        <v>48</v>
      </c>
      <c r="I201" s="245" t="s">
        <v>28</v>
      </c>
      <c r="J201" s="245" t="s">
        <v>58</v>
      </c>
      <c r="K201" s="245">
        <v>4667479</v>
      </c>
      <c r="L201" s="245">
        <v>40429327</v>
      </c>
      <c r="M201" s="245" t="s">
        <v>147</v>
      </c>
      <c r="N201" s="304">
        <v>14.4849</v>
      </c>
      <c r="O201" s="245">
        <v>11.25</v>
      </c>
      <c r="P201" s="264">
        <f t="shared" si="3"/>
        <v>162.955125</v>
      </c>
      <c r="Q201" s="210"/>
    </row>
    <row r="202" s="4" customFormat="1" ht="15" customHeight="1" spans="1:17">
      <c r="A202" s="247" t="s">
        <v>13601</v>
      </c>
      <c r="B202" s="243" t="s">
        <v>13602</v>
      </c>
      <c r="C202" s="243" t="s">
        <v>13606</v>
      </c>
      <c r="D202" s="243" t="s">
        <v>13627</v>
      </c>
      <c r="E202" s="245" t="s">
        <v>137</v>
      </c>
      <c r="F202" s="245" t="s">
        <v>13395</v>
      </c>
      <c r="G202" s="243" t="s">
        <v>1744</v>
      </c>
      <c r="H202" s="250" t="s">
        <v>48</v>
      </c>
      <c r="I202" s="245" t="s">
        <v>28</v>
      </c>
      <c r="J202" s="245" t="s">
        <v>58</v>
      </c>
      <c r="K202" s="245">
        <v>4667416</v>
      </c>
      <c r="L202" s="245">
        <v>40429415</v>
      </c>
      <c r="M202" s="245" t="s">
        <v>147</v>
      </c>
      <c r="N202" s="304">
        <v>21.3654</v>
      </c>
      <c r="O202" s="245">
        <v>11.25</v>
      </c>
      <c r="P202" s="264">
        <f t="shared" si="3"/>
        <v>240.36075</v>
      </c>
      <c r="Q202" s="210"/>
    </row>
    <row r="203" s="4" customFormat="1" ht="15" customHeight="1" spans="1:17">
      <c r="A203" s="247" t="s">
        <v>13601</v>
      </c>
      <c r="B203" s="243" t="s">
        <v>13602</v>
      </c>
      <c r="C203" s="243" t="s">
        <v>13606</v>
      </c>
      <c r="D203" s="243" t="s">
        <v>13632</v>
      </c>
      <c r="E203" s="245" t="s">
        <v>137</v>
      </c>
      <c r="F203" s="245" t="s">
        <v>13395</v>
      </c>
      <c r="G203" s="243" t="s">
        <v>13633</v>
      </c>
      <c r="H203" s="247" t="s">
        <v>1101</v>
      </c>
      <c r="I203" s="245" t="s">
        <v>28</v>
      </c>
      <c r="J203" s="245" t="s">
        <v>58</v>
      </c>
      <c r="K203" s="245">
        <v>4667375</v>
      </c>
      <c r="L203" s="245">
        <v>40430052</v>
      </c>
      <c r="M203" s="245" t="s">
        <v>147</v>
      </c>
      <c r="N203" s="304">
        <v>25.4641</v>
      </c>
      <c r="O203" s="245">
        <v>11.25</v>
      </c>
      <c r="P203" s="264">
        <f t="shared" si="3"/>
        <v>286.471125</v>
      </c>
      <c r="Q203" s="210"/>
    </row>
    <row r="204" s="4" customFormat="1" ht="15" customHeight="1" spans="1:17">
      <c r="A204" s="247" t="s">
        <v>13601</v>
      </c>
      <c r="B204" s="243" t="s">
        <v>13602</v>
      </c>
      <c r="C204" s="243" t="s">
        <v>13606</v>
      </c>
      <c r="D204" s="243" t="s">
        <v>13632</v>
      </c>
      <c r="E204" s="245" t="s">
        <v>137</v>
      </c>
      <c r="F204" s="245" t="s">
        <v>13395</v>
      </c>
      <c r="G204" s="243" t="s">
        <v>1529</v>
      </c>
      <c r="H204" s="247" t="s">
        <v>1101</v>
      </c>
      <c r="I204" s="245" t="s">
        <v>28</v>
      </c>
      <c r="J204" s="245" t="s">
        <v>58</v>
      </c>
      <c r="K204" s="245">
        <v>4667486</v>
      </c>
      <c r="L204" s="245">
        <v>40429907</v>
      </c>
      <c r="M204" s="245" t="s">
        <v>147</v>
      </c>
      <c r="N204" s="304">
        <v>0.8808</v>
      </c>
      <c r="O204" s="245">
        <v>11.25</v>
      </c>
      <c r="P204" s="264">
        <f t="shared" si="3"/>
        <v>9.909</v>
      </c>
      <c r="Q204" s="210"/>
    </row>
    <row r="205" s="4" customFormat="1" ht="15" customHeight="1" spans="1:17">
      <c r="A205" s="247" t="s">
        <v>13601</v>
      </c>
      <c r="B205" s="243" t="s">
        <v>13602</v>
      </c>
      <c r="C205" s="243" t="s">
        <v>13606</v>
      </c>
      <c r="D205" s="243" t="s">
        <v>13632</v>
      </c>
      <c r="E205" s="245" t="s">
        <v>137</v>
      </c>
      <c r="F205" s="245" t="s">
        <v>13395</v>
      </c>
      <c r="G205" s="243" t="s">
        <v>13634</v>
      </c>
      <c r="H205" s="247" t="s">
        <v>1101</v>
      </c>
      <c r="I205" s="245" t="s">
        <v>28</v>
      </c>
      <c r="J205" s="245" t="s">
        <v>58</v>
      </c>
      <c r="K205" s="245">
        <v>4667332</v>
      </c>
      <c r="L205" s="245">
        <v>40429925</v>
      </c>
      <c r="M205" s="245" t="s">
        <v>147</v>
      </c>
      <c r="N205" s="304">
        <v>5.1635</v>
      </c>
      <c r="O205" s="245">
        <v>11.25</v>
      </c>
      <c r="P205" s="264">
        <f t="shared" si="3"/>
        <v>58.089375</v>
      </c>
      <c r="Q205" s="210"/>
    </row>
    <row r="206" s="4" customFormat="1" ht="15" customHeight="1" spans="1:17">
      <c r="A206" s="247" t="s">
        <v>13601</v>
      </c>
      <c r="B206" s="243" t="s">
        <v>13602</v>
      </c>
      <c r="C206" s="243" t="s">
        <v>13606</v>
      </c>
      <c r="D206" s="243" t="s">
        <v>13635</v>
      </c>
      <c r="E206" s="245" t="s">
        <v>137</v>
      </c>
      <c r="F206" s="245" t="s">
        <v>13395</v>
      </c>
      <c r="G206" s="243" t="s">
        <v>13636</v>
      </c>
      <c r="H206" s="247" t="s">
        <v>1101</v>
      </c>
      <c r="I206" s="245" t="s">
        <v>28</v>
      </c>
      <c r="J206" s="245" t="s">
        <v>58</v>
      </c>
      <c r="K206" s="245">
        <v>4667458</v>
      </c>
      <c r="L206" s="245">
        <v>40429801</v>
      </c>
      <c r="M206" s="245" t="s">
        <v>147</v>
      </c>
      <c r="N206" s="304">
        <v>3.2275</v>
      </c>
      <c r="O206" s="245">
        <v>11.25</v>
      </c>
      <c r="P206" s="264">
        <f t="shared" si="3"/>
        <v>36.309375</v>
      </c>
      <c r="Q206" s="210"/>
    </row>
    <row r="207" s="4" customFormat="1" ht="15" customHeight="1" spans="1:17">
      <c r="A207" s="247" t="s">
        <v>13601</v>
      </c>
      <c r="B207" s="243" t="s">
        <v>13602</v>
      </c>
      <c r="C207" s="243" t="s">
        <v>13606</v>
      </c>
      <c r="D207" s="243" t="s">
        <v>13635</v>
      </c>
      <c r="E207" s="245" t="s">
        <v>137</v>
      </c>
      <c r="F207" s="245" t="s">
        <v>13395</v>
      </c>
      <c r="G207" s="243" t="s">
        <v>13637</v>
      </c>
      <c r="H207" s="247" t="s">
        <v>1101</v>
      </c>
      <c r="I207" s="245" t="s">
        <v>28</v>
      </c>
      <c r="J207" s="245" t="s">
        <v>58</v>
      </c>
      <c r="K207" s="245">
        <v>4667436</v>
      </c>
      <c r="L207" s="245">
        <v>40429822</v>
      </c>
      <c r="M207" s="245" t="s">
        <v>147</v>
      </c>
      <c r="N207" s="304">
        <v>2.7426</v>
      </c>
      <c r="O207" s="245">
        <v>11.25</v>
      </c>
      <c r="P207" s="264">
        <f t="shared" si="3"/>
        <v>30.85425</v>
      </c>
      <c r="Q207" s="210"/>
    </row>
    <row r="208" s="4" customFormat="1" ht="15" customHeight="1" spans="1:17">
      <c r="A208" s="247" t="s">
        <v>13601</v>
      </c>
      <c r="B208" s="243" t="s">
        <v>13602</v>
      </c>
      <c r="C208" s="243" t="s">
        <v>13606</v>
      </c>
      <c r="D208" s="243" t="s">
        <v>13635</v>
      </c>
      <c r="E208" s="245" t="s">
        <v>137</v>
      </c>
      <c r="F208" s="245" t="s">
        <v>13395</v>
      </c>
      <c r="G208" s="243" t="s">
        <v>13638</v>
      </c>
      <c r="H208" s="247" t="s">
        <v>1101</v>
      </c>
      <c r="I208" s="245" t="s">
        <v>28</v>
      </c>
      <c r="J208" s="245" t="s">
        <v>58</v>
      </c>
      <c r="K208" s="245">
        <v>4667417</v>
      </c>
      <c r="L208" s="245">
        <v>40429840</v>
      </c>
      <c r="M208" s="245" t="s">
        <v>147</v>
      </c>
      <c r="N208" s="304">
        <v>2.2938</v>
      </c>
      <c r="O208" s="245">
        <v>11.25</v>
      </c>
      <c r="P208" s="264">
        <f t="shared" si="3"/>
        <v>25.80525</v>
      </c>
      <c r="Q208" s="210"/>
    </row>
    <row r="209" s="4" customFormat="1" ht="15" customHeight="1" spans="1:17">
      <c r="A209" s="247" t="s">
        <v>13601</v>
      </c>
      <c r="B209" s="243" t="s">
        <v>13602</v>
      </c>
      <c r="C209" s="243" t="s">
        <v>13606</v>
      </c>
      <c r="D209" s="243" t="s">
        <v>13635</v>
      </c>
      <c r="E209" s="245" t="s">
        <v>137</v>
      </c>
      <c r="F209" s="245" t="s">
        <v>13395</v>
      </c>
      <c r="G209" s="243" t="s">
        <v>1149</v>
      </c>
      <c r="H209" s="247" t="s">
        <v>1101</v>
      </c>
      <c r="I209" s="245" t="s">
        <v>28</v>
      </c>
      <c r="J209" s="245" t="s">
        <v>58</v>
      </c>
      <c r="K209" s="245">
        <v>4667397</v>
      </c>
      <c r="L209" s="245">
        <v>40429864</v>
      </c>
      <c r="M209" s="245" t="s">
        <v>147</v>
      </c>
      <c r="N209" s="304">
        <v>2.0019</v>
      </c>
      <c r="O209" s="245">
        <v>11.25</v>
      </c>
      <c r="P209" s="264">
        <f t="shared" si="3"/>
        <v>22.521375</v>
      </c>
      <c r="Q209" s="210"/>
    </row>
    <row r="210" s="4" customFormat="1" ht="15" customHeight="1" spans="1:17">
      <c r="A210" s="247" t="s">
        <v>13601</v>
      </c>
      <c r="B210" s="243" t="s">
        <v>13602</v>
      </c>
      <c r="C210" s="243" t="s">
        <v>13606</v>
      </c>
      <c r="D210" s="243" t="s">
        <v>13635</v>
      </c>
      <c r="E210" s="245" t="s">
        <v>137</v>
      </c>
      <c r="F210" s="245" t="s">
        <v>13395</v>
      </c>
      <c r="G210" s="243" t="s">
        <v>13639</v>
      </c>
      <c r="H210" s="247" t="s">
        <v>1101</v>
      </c>
      <c r="I210" s="245" t="s">
        <v>28</v>
      </c>
      <c r="J210" s="245" t="s">
        <v>58</v>
      </c>
      <c r="K210" s="245">
        <v>4667386</v>
      </c>
      <c r="L210" s="245">
        <v>40429687</v>
      </c>
      <c r="M210" s="245" t="s">
        <v>147</v>
      </c>
      <c r="N210" s="304">
        <v>2.5473</v>
      </c>
      <c r="O210" s="245">
        <v>11.25</v>
      </c>
      <c r="P210" s="264">
        <f t="shared" si="3"/>
        <v>28.657125</v>
      </c>
      <c r="Q210" s="210"/>
    </row>
    <row r="211" s="4" customFormat="1" ht="15" customHeight="1" spans="1:17">
      <c r="A211" s="247" t="s">
        <v>13601</v>
      </c>
      <c r="B211" s="243" t="s">
        <v>13602</v>
      </c>
      <c r="C211" s="243" t="s">
        <v>13606</v>
      </c>
      <c r="D211" s="243" t="s">
        <v>13635</v>
      </c>
      <c r="E211" s="245" t="s">
        <v>137</v>
      </c>
      <c r="F211" s="245" t="s">
        <v>13395</v>
      </c>
      <c r="G211" s="243" t="s">
        <v>1148</v>
      </c>
      <c r="H211" s="247" t="s">
        <v>1101</v>
      </c>
      <c r="I211" s="245" t="s">
        <v>28</v>
      </c>
      <c r="J211" s="245" t="s">
        <v>58</v>
      </c>
      <c r="K211" s="245">
        <v>4667361</v>
      </c>
      <c r="L211" s="245">
        <v>40429738</v>
      </c>
      <c r="M211" s="245" t="s">
        <v>147</v>
      </c>
      <c r="N211" s="304">
        <v>1.4696</v>
      </c>
      <c r="O211" s="245">
        <v>11.25</v>
      </c>
      <c r="P211" s="264">
        <f t="shared" si="3"/>
        <v>16.533</v>
      </c>
      <c r="Q211" s="210"/>
    </row>
    <row r="212" s="4" customFormat="1" ht="15" customHeight="1" spans="1:17">
      <c r="A212" s="247" t="s">
        <v>13601</v>
      </c>
      <c r="B212" s="243" t="s">
        <v>13602</v>
      </c>
      <c r="C212" s="243" t="s">
        <v>13606</v>
      </c>
      <c r="D212" s="243" t="s">
        <v>13635</v>
      </c>
      <c r="E212" s="245" t="s">
        <v>137</v>
      </c>
      <c r="F212" s="245" t="s">
        <v>13395</v>
      </c>
      <c r="G212" s="243" t="s">
        <v>13640</v>
      </c>
      <c r="H212" s="247" t="s">
        <v>1101</v>
      </c>
      <c r="I212" s="245" t="s">
        <v>28</v>
      </c>
      <c r="J212" s="245" t="s">
        <v>58</v>
      </c>
      <c r="K212" s="245">
        <v>4667354</v>
      </c>
      <c r="L212" s="245">
        <v>40429710</v>
      </c>
      <c r="M212" s="245" t="s">
        <v>147</v>
      </c>
      <c r="N212" s="304">
        <v>2.6832</v>
      </c>
      <c r="O212" s="245">
        <v>11.25</v>
      </c>
      <c r="P212" s="264">
        <f t="shared" si="3"/>
        <v>30.186</v>
      </c>
      <c r="Q212" s="210"/>
    </row>
    <row r="213" s="4" customFormat="1" ht="15" customHeight="1" spans="1:17">
      <c r="A213" s="247" t="s">
        <v>13601</v>
      </c>
      <c r="B213" s="243" t="s">
        <v>13602</v>
      </c>
      <c r="C213" s="243" t="s">
        <v>13606</v>
      </c>
      <c r="D213" s="243" t="s">
        <v>13635</v>
      </c>
      <c r="E213" s="245" t="s">
        <v>137</v>
      </c>
      <c r="F213" s="245" t="s">
        <v>13395</v>
      </c>
      <c r="G213" s="243" t="s">
        <v>13641</v>
      </c>
      <c r="H213" s="247" t="s">
        <v>1101</v>
      </c>
      <c r="I213" s="245" t="s">
        <v>28</v>
      </c>
      <c r="J213" s="245" t="s">
        <v>58</v>
      </c>
      <c r="K213" s="245">
        <v>4667320</v>
      </c>
      <c r="L213" s="245">
        <v>40429747</v>
      </c>
      <c r="M213" s="245" t="s">
        <v>147</v>
      </c>
      <c r="N213" s="304">
        <v>2.8152</v>
      </c>
      <c r="O213" s="245">
        <v>11.25</v>
      </c>
      <c r="P213" s="264">
        <f t="shared" si="3"/>
        <v>31.671</v>
      </c>
      <c r="Q213" s="210"/>
    </row>
    <row r="214" s="4" customFormat="1" ht="15" customHeight="1" spans="1:17">
      <c r="A214" s="247" t="s">
        <v>13601</v>
      </c>
      <c r="B214" s="243" t="s">
        <v>13602</v>
      </c>
      <c r="C214" s="243" t="s">
        <v>13606</v>
      </c>
      <c r="D214" s="243" t="s">
        <v>13635</v>
      </c>
      <c r="E214" s="245" t="s">
        <v>137</v>
      </c>
      <c r="F214" s="245" t="s">
        <v>13395</v>
      </c>
      <c r="G214" s="243" t="s">
        <v>1584</v>
      </c>
      <c r="H214" s="247" t="s">
        <v>1101</v>
      </c>
      <c r="I214" s="245" t="s">
        <v>28</v>
      </c>
      <c r="J214" s="245" t="s">
        <v>58</v>
      </c>
      <c r="K214" s="245">
        <v>4667318</v>
      </c>
      <c r="L214" s="245">
        <v>40429812</v>
      </c>
      <c r="M214" s="245" t="s">
        <v>147</v>
      </c>
      <c r="N214" s="304">
        <v>1.1268</v>
      </c>
      <c r="O214" s="245">
        <v>11.25</v>
      </c>
      <c r="P214" s="264">
        <f t="shared" si="3"/>
        <v>12.6765</v>
      </c>
      <c r="Q214" s="210"/>
    </row>
    <row r="215" s="4" customFormat="1" ht="15" customHeight="1" spans="1:17">
      <c r="A215" s="247" t="s">
        <v>13601</v>
      </c>
      <c r="B215" s="243" t="s">
        <v>13602</v>
      </c>
      <c r="C215" s="243" t="s">
        <v>13606</v>
      </c>
      <c r="D215" s="243" t="s">
        <v>13635</v>
      </c>
      <c r="E215" s="245" t="s">
        <v>137</v>
      </c>
      <c r="F215" s="245" t="s">
        <v>13395</v>
      </c>
      <c r="G215" s="243" t="s">
        <v>13642</v>
      </c>
      <c r="H215" s="247" t="s">
        <v>1101</v>
      </c>
      <c r="I215" s="245" t="s">
        <v>28</v>
      </c>
      <c r="J215" s="245" t="s">
        <v>58</v>
      </c>
      <c r="K215" s="245">
        <v>4667317</v>
      </c>
      <c r="L215" s="245">
        <v>40429784</v>
      </c>
      <c r="M215" s="245" t="s">
        <v>147</v>
      </c>
      <c r="N215" s="304">
        <v>1.6908</v>
      </c>
      <c r="O215" s="245">
        <v>11.25</v>
      </c>
      <c r="P215" s="264">
        <f t="shared" si="3"/>
        <v>19.0215</v>
      </c>
      <c r="Q215" s="210"/>
    </row>
    <row r="216" s="4" customFormat="1" ht="15" customHeight="1" spans="1:17">
      <c r="A216" s="247" t="s">
        <v>13601</v>
      </c>
      <c r="B216" s="243" t="s">
        <v>13602</v>
      </c>
      <c r="C216" s="245" t="s">
        <v>13606</v>
      </c>
      <c r="D216" s="243" t="s">
        <v>13635</v>
      </c>
      <c r="E216" s="245" t="s">
        <v>137</v>
      </c>
      <c r="F216" s="245" t="s">
        <v>13395</v>
      </c>
      <c r="G216" s="243" t="s">
        <v>13643</v>
      </c>
      <c r="H216" s="247" t="s">
        <v>1101</v>
      </c>
      <c r="I216" s="245" t="s">
        <v>28</v>
      </c>
      <c r="J216" s="245" t="s">
        <v>58</v>
      </c>
      <c r="K216" s="245">
        <v>4667270</v>
      </c>
      <c r="L216" s="245">
        <v>40429832</v>
      </c>
      <c r="M216" s="245" t="s">
        <v>147</v>
      </c>
      <c r="N216" s="304">
        <v>4.1182</v>
      </c>
      <c r="O216" s="245">
        <v>11.25</v>
      </c>
      <c r="P216" s="264">
        <f t="shared" si="3"/>
        <v>46.32975</v>
      </c>
      <c r="Q216" s="210"/>
    </row>
    <row r="217" s="4" customFormat="1" ht="15" customHeight="1" spans="1:17">
      <c r="A217" s="247" t="s">
        <v>13601</v>
      </c>
      <c r="B217" s="243" t="s">
        <v>13602</v>
      </c>
      <c r="C217" s="245" t="s">
        <v>13606</v>
      </c>
      <c r="D217" s="243" t="s">
        <v>13635</v>
      </c>
      <c r="E217" s="245" t="s">
        <v>137</v>
      </c>
      <c r="F217" s="245" t="s">
        <v>13395</v>
      </c>
      <c r="G217" s="243" t="s">
        <v>1556</v>
      </c>
      <c r="H217" s="247" t="s">
        <v>1101</v>
      </c>
      <c r="I217" s="245" t="s">
        <v>28</v>
      </c>
      <c r="J217" s="245" t="s">
        <v>58</v>
      </c>
      <c r="K217" s="245">
        <v>4667264</v>
      </c>
      <c r="L217" s="245">
        <v>40429882</v>
      </c>
      <c r="M217" s="245" t="s">
        <v>147</v>
      </c>
      <c r="N217" s="304">
        <v>0.7942</v>
      </c>
      <c r="O217" s="245">
        <v>11.25</v>
      </c>
      <c r="P217" s="264">
        <f t="shared" si="3"/>
        <v>8.93475</v>
      </c>
      <c r="Q217" s="210"/>
    </row>
    <row r="218" s="4" customFormat="1" ht="15" customHeight="1" spans="1:17">
      <c r="A218" s="247" t="s">
        <v>13601</v>
      </c>
      <c r="B218" s="243" t="s">
        <v>13602</v>
      </c>
      <c r="C218" s="245" t="s">
        <v>13606</v>
      </c>
      <c r="D218" s="243" t="s">
        <v>13635</v>
      </c>
      <c r="E218" s="245" t="s">
        <v>137</v>
      </c>
      <c r="F218" s="245" t="s">
        <v>13395</v>
      </c>
      <c r="G218" s="243" t="s">
        <v>13644</v>
      </c>
      <c r="H218" s="247" t="s">
        <v>1101</v>
      </c>
      <c r="I218" s="245" t="s">
        <v>28</v>
      </c>
      <c r="J218" s="245" t="s">
        <v>58</v>
      </c>
      <c r="K218" s="245">
        <v>4667242</v>
      </c>
      <c r="L218" s="245">
        <v>40429751</v>
      </c>
      <c r="M218" s="245" t="s">
        <v>147</v>
      </c>
      <c r="N218" s="304">
        <v>1.055</v>
      </c>
      <c r="O218" s="245">
        <v>11.25</v>
      </c>
      <c r="P218" s="264">
        <f t="shared" si="3"/>
        <v>11.86875</v>
      </c>
      <c r="Q218" s="210"/>
    </row>
    <row r="219" s="4" customFormat="1" ht="15" customHeight="1" spans="1:17">
      <c r="A219" s="247" t="s">
        <v>13601</v>
      </c>
      <c r="B219" s="243" t="s">
        <v>13602</v>
      </c>
      <c r="C219" s="245" t="s">
        <v>13606</v>
      </c>
      <c r="D219" s="243" t="s">
        <v>13645</v>
      </c>
      <c r="E219" s="245" t="s">
        <v>137</v>
      </c>
      <c r="F219" s="245" t="s">
        <v>13395</v>
      </c>
      <c r="G219" s="243" t="s">
        <v>13646</v>
      </c>
      <c r="H219" s="247" t="s">
        <v>1101</v>
      </c>
      <c r="I219" s="245" t="s">
        <v>28</v>
      </c>
      <c r="J219" s="245" t="s">
        <v>58</v>
      </c>
      <c r="K219" s="245">
        <v>4667404</v>
      </c>
      <c r="L219" s="245">
        <v>40429633</v>
      </c>
      <c r="M219" s="245" t="s">
        <v>147</v>
      </c>
      <c r="N219" s="304">
        <v>6.6203</v>
      </c>
      <c r="O219" s="245">
        <v>11.25</v>
      </c>
      <c r="P219" s="264">
        <f t="shared" si="3"/>
        <v>74.478375</v>
      </c>
      <c r="Q219" s="210"/>
    </row>
    <row r="220" s="4" customFormat="1" ht="15" customHeight="1" spans="1:17">
      <c r="A220" s="247" t="s">
        <v>13601</v>
      </c>
      <c r="B220" s="243" t="s">
        <v>13602</v>
      </c>
      <c r="C220" s="245" t="s">
        <v>13606</v>
      </c>
      <c r="D220" s="243" t="s">
        <v>13645</v>
      </c>
      <c r="E220" s="245" t="s">
        <v>137</v>
      </c>
      <c r="F220" s="245" t="s">
        <v>13395</v>
      </c>
      <c r="G220" s="243" t="s">
        <v>1789</v>
      </c>
      <c r="H220" s="247" t="s">
        <v>1101</v>
      </c>
      <c r="I220" s="245" t="s">
        <v>28</v>
      </c>
      <c r="J220" s="245" t="s">
        <v>58</v>
      </c>
      <c r="K220" s="245">
        <v>4667378</v>
      </c>
      <c r="L220" s="245">
        <v>40429594</v>
      </c>
      <c r="M220" s="245" t="s">
        <v>147</v>
      </c>
      <c r="N220" s="304">
        <v>1.7314</v>
      </c>
      <c r="O220" s="245">
        <v>11.25</v>
      </c>
      <c r="P220" s="264">
        <f t="shared" ref="P220:P283" si="4">N220*O220</f>
        <v>19.47825</v>
      </c>
      <c r="Q220" s="210"/>
    </row>
    <row r="221" s="4" customFormat="1" ht="15" customHeight="1" spans="1:17">
      <c r="A221" s="247" t="s">
        <v>13601</v>
      </c>
      <c r="B221" s="243" t="s">
        <v>13602</v>
      </c>
      <c r="C221" s="245" t="s">
        <v>13606</v>
      </c>
      <c r="D221" s="243" t="s">
        <v>13645</v>
      </c>
      <c r="E221" s="245" t="s">
        <v>137</v>
      </c>
      <c r="F221" s="245" t="s">
        <v>13395</v>
      </c>
      <c r="G221" s="243" t="s">
        <v>13647</v>
      </c>
      <c r="H221" s="247" t="s">
        <v>1101</v>
      </c>
      <c r="I221" s="245" t="s">
        <v>28</v>
      </c>
      <c r="J221" s="245" t="s">
        <v>58</v>
      </c>
      <c r="K221" s="245">
        <v>4667378</v>
      </c>
      <c r="L221" s="245">
        <v>40429565</v>
      </c>
      <c r="M221" s="245" t="s">
        <v>147</v>
      </c>
      <c r="N221" s="304">
        <v>1.2011</v>
      </c>
      <c r="O221" s="245">
        <v>11.25</v>
      </c>
      <c r="P221" s="264">
        <f t="shared" si="4"/>
        <v>13.512375</v>
      </c>
      <c r="Q221" s="210"/>
    </row>
    <row r="222" s="4" customFormat="1" ht="15" customHeight="1" spans="1:17">
      <c r="A222" s="247" t="s">
        <v>13601</v>
      </c>
      <c r="B222" s="243" t="s">
        <v>13602</v>
      </c>
      <c r="C222" s="245" t="s">
        <v>13606</v>
      </c>
      <c r="D222" s="243" t="s">
        <v>13645</v>
      </c>
      <c r="E222" s="245" t="s">
        <v>137</v>
      </c>
      <c r="F222" s="245" t="s">
        <v>13395</v>
      </c>
      <c r="G222" s="243" t="s">
        <v>13648</v>
      </c>
      <c r="H222" s="247" t="s">
        <v>1101</v>
      </c>
      <c r="I222" s="245" t="s">
        <v>28</v>
      </c>
      <c r="J222" s="245" t="s">
        <v>58</v>
      </c>
      <c r="K222" s="245">
        <v>4667381</v>
      </c>
      <c r="L222" s="245">
        <v>40429530</v>
      </c>
      <c r="M222" s="245" t="s">
        <v>147</v>
      </c>
      <c r="N222" s="304">
        <v>0.6499</v>
      </c>
      <c r="O222" s="245">
        <v>11.25</v>
      </c>
      <c r="P222" s="264">
        <f t="shared" si="4"/>
        <v>7.311375</v>
      </c>
      <c r="Q222" s="210"/>
    </row>
    <row r="223" s="4" customFormat="1" ht="21" spans="1:17">
      <c r="A223" s="247" t="s">
        <v>13601</v>
      </c>
      <c r="B223" s="243" t="s">
        <v>13602</v>
      </c>
      <c r="C223" s="245" t="s">
        <v>13606</v>
      </c>
      <c r="D223" s="243" t="s">
        <v>13645</v>
      </c>
      <c r="E223" s="245" t="s">
        <v>137</v>
      </c>
      <c r="F223" s="245" t="s">
        <v>13395</v>
      </c>
      <c r="G223" s="243" t="s">
        <v>13649</v>
      </c>
      <c r="H223" s="250" t="s">
        <v>367</v>
      </c>
      <c r="I223" s="245" t="s">
        <v>28</v>
      </c>
      <c r="J223" s="293" t="s">
        <v>327</v>
      </c>
      <c r="K223" s="245">
        <v>4667188</v>
      </c>
      <c r="L223" s="245">
        <v>40429507</v>
      </c>
      <c r="M223" s="245" t="s">
        <v>147</v>
      </c>
      <c r="N223" s="304">
        <v>15.4446</v>
      </c>
      <c r="O223" s="245">
        <v>11.25</v>
      </c>
      <c r="P223" s="264">
        <f t="shared" si="4"/>
        <v>173.75175</v>
      </c>
      <c r="Q223" s="210"/>
    </row>
    <row r="224" s="4" customFormat="1" ht="15" customHeight="1" spans="1:17">
      <c r="A224" s="247" t="s">
        <v>13601</v>
      </c>
      <c r="B224" s="243" t="s">
        <v>13602</v>
      </c>
      <c r="C224" s="245" t="s">
        <v>13606</v>
      </c>
      <c r="D224" s="243" t="s">
        <v>13650</v>
      </c>
      <c r="E224" s="245" t="s">
        <v>137</v>
      </c>
      <c r="F224" s="245" t="s">
        <v>13395</v>
      </c>
      <c r="G224" s="243" t="s">
        <v>13651</v>
      </c>
      <c r="H224" s="247" t="s">
        <v>1101</v>
      </c>
      <c r="I224" s="245" t="s">
        <v>28</v>
      </c>
      <c r="J224" s="245" t="s">
        <v>310</v>
      </c>
      <c r="K224" s="245">
        <v>4667857</v>
      </c>
      <c r="L224" s="245">
        <v>40429185</v>
      </c>
      <c r="M224" s="245" t="s">
        <v>147</v>
      </c>
      <c r="N224" s="304">
        <v>8.0741</v>
      </c>
      <c r="O224" s="245">
        <v>11.25</v>
      </c>
      <c r="P224" s="264">
        <f t="shared" si="4"/>
        <v>90.833625</v>
      </c>
      <c r="Q224" s="210"/>
    </row>
    <row r="225" s="4" customFormat="1" ht="15" customHeight="1" spans="1:17">
      <c r="A225" s="247" t="s">
        <v>13601</v>
      </c>
      <c r="B225" s="243" t="s">
        <v>13602</v>
      </c>
      <c r="C225" s="245" t="s">
        <v>13606</v>
      </c>
      <c r="D225" s="243" t="s">
        <v>13650</v>
      </c>
      <c r="E225" s="245" t="s">
        <v>137</v>
      </c>
      <c r="F225" s="245" t="s">
        <v>13395</v>
      </c>
      <c r="G225" s="243" t="s">
        <v>13652</v>
      </c>
      <c r="H225" s="247" t="s">
        <v>1101</v>
      </c>
      <c r="I225" s="245" t="s">
        <v>28</v>
      </c>
      <c r="J225" s="245" t="s">
        <v>58</v>
      </c>
      <c r="K225" s="245">
        <v>4667594</v>
      </c>
      <c r="L225" s="245">
        <v>40429044</v>
      </c>
      <c r="M225" s="245" t="s">
        <v>147</v>
      </c>
      <c r="N225" s="304">
        <v>149.4925</v>
      </c>
      <c r="O225" s="245">
        <v>11.25</v>
      </c>
      <c r="P225" s="264">
        <f t="shared" si="4"/>
        <v>1681.790625</v>
      </c>
      <c r="Q225" s="210"/>
    </row>
    <row r="226" s="4" customFormat="1" ht="15" customHeight="1" spans="1:17">
      <c r="A226" s="247" t="s">
        <v>13601</v>
      </c>
      <c r="B226" s="243" t="s">
        <v>13602</v>
      </c>
      <c r="C226" s="245" t="s">
        <v>13606</v>
      </c>
      <c r="D226" s="243" t="s">
        <v>13650</v>
      </c>
      <c r="E226" s="245" t="s">
        <v>137</v>
      </c>
      <c r="F226" s="245" t="s">
        <v>13395</v>
      </c>
      <c r="G226" s="243" t="s">
        <v>1128</v>
      </c>
      <c r="H226" s="247" t="s">
        <v>1101</v>
      </c>
      <c r="I226" s="245" t="s">
        <v>28</v>
      </c>
      <c r="J226" s="245" t="s">
        <v>58</v>
      </c>
      <c r="K226" s="245">
        <v>4667756</v>
      </c>
      <c r="L226" s="245">
        <v>40428934</v>
      </c>
      <c r="M226" s="245" t="s">
        <v>147</v>
      </c>
      <c r="N226" s="304">
        <v>87.8698</v>
      </c>
      <c r="O226" s="245">
        <v>11.25</v>
      </c>
      <c r="P226" s="264">
        <f t="shared" si="4"/>
        <v>988.53525</v>
      </c>
      <c r="Q226" s="210"/>
    </row>
    <row r="227" s="4" customFormat="1" ht="15" customHeight="1" spans="1:17">
      <c r="A227" s="247" t="s">
        <v>13601</v>
      </c>
      <c r="B227" s="243" t="s">
        <v>13602</v>
      </c>
      <c r="C227" s="245" t="s">
        <v>13606</v>
      </c>
      <c r="D227" s="243" t="s">
        <v>13650</v>
      </c>
      <c r="E227" s="245" t="s">
        <v>137</v>
      </c>
      <c r="F227" s="245" t="s">
        <v>13395</v>
      </c>
      <c r="G227" s="243" t="s">
        <v>1434</v>
      </c>
      <c r="H227" s="247" t="s">
        <v>1101</v>
      </c>
      <c r="I227" s="245" t="s">
        <v>28</v>
      </c>
      <c r="J227" s="245" t="s">
        <v>58</v>
      </c>
      <c r="K227" s="245">
        <v>4667527</v>
      </c>
      <c r="L227" s="245">
        <v>40428731</v>
      </c>
      <c r="M227" s="245" t="s">
        <v>147</v>
      </c>
      <c r="N227" s="304">
        <v>12.647</v>
      </c>
      <c r="O227" s="245">
        <v>11.25</v>
      </c>
      <c r="P227" s="264">
        <f t="shared" si="4"/>
        <v>142.27875</v>
      </c>
      <c r="Q227" s="210"/>
    </row>
    <row r="228" s="4" customFormat="1" ht="15" customHeight="1" spans="1:17">
      <c r="A228" s="247" t="s">
        <v>13601</v>
      </c>
      <c r="B228" s="243" t="s">
        <v>13602</v>
      </c>
      <c r="C228" s="245" t="s">
        <v>13606</v>
      </c>
      <c r="D228" s="243" t="s">
        <v>13650</v>
      </c>
      <c r="E228" s="245" t="s">
        <v>137</v>
      </c>
      <c r="F228" s="245" t="s">
        <v>13395</v>
      </c>
      <c r="G228" s="243" t="s">
        <v>13653</v>
      </c>
      <c r="H228" s="247" t="s">
        <v>1101</v>
      </c>
      <c r="I228" s="245" t="s">
        <v>28</v>
      </c>
      <c r="J228" s="245" t="s">
        <v>58</v>
      </c>
      <c r="K228" s="245">
        <v>4667409</v>
      </c>
      <c r="L228" s="245">
        <v>40428755</v>
      </c>
      <c r="M228" s="245" t="s">
        <v>147</v>
      </c>
      <c r="N228" s="304">
        <v>31.9281</v>
      </c>
      <c r="O228" s="245">
        <v>11.25</v>
      </c>
      <c r="P228" s="264">
        <f t="shared" si="4"/>
        <v>359.191125</v>
      </c>
      <c r="Q228" s="210"/>
    </row>
    <row r="229" s="4" customFormat="1" ht="21" spans="1:17">
      <c r="A229" s="247" t="s">
        <v>13601</v>
      </c>
      <c r="B229" s="243" t="s">
        <v>13602</v>
      </c>
      <c r="C229" s="245" t="s">
        <v>13606</v>
      </c>
      <c r="D229" s="243" t="s">
        <v>13650</v>
      </c>
      <c r="E229" s="245" t="s">
        <v>137</v>
      </c>
      <c r="F229" s="245" t="s">
        <v>13395</v>
      </c>
      <c r="G229" s="243" t="s">
        <v>13654</v>
      </c>
      <c r="H229" s="250" t="s">
        <v>367</v>
      </c>
      <c r="I229" s="245" t="s">
        <v>28</v>
      </c>
      <c r="J229" s="293" t="s">
        <v>327</v>
      </c>
      <c r="K229" s="245">
        <v>4667396</v>
      </c>
      <c r="L229" s="245">
        <v>40428846</v>
      </c>
      <c r="M229" s="245" t="s">
        <v>147</v>
      </c>
      <c r="N229" s="304">
        <v>14.1068</v>
      </c>
      <c r="O229" s="245">
        <v>11.25</v>
      </c>
      <c r="P229" s="264">
        <f t="shared" si="4"/>
        <v>158.7015</v>
      </c>
      <c r="Q229" s="210"/>
    </row>
    <row r="230" s="4" customFormat="1" ht="21" spans="1:17">
      <c r="A230" s="247" t="s">
        <v>13601</v>
      </c>
      <c r="B230" s="243" t="s">
        <v>13602</v>
      </c>
      <c r="C230" s="245" t="s">
        <v>13606</v>
      </c>
      <c r="D230" s="243" t="s">
        <v>13650</v>
      </c>
      <c r="E230" s="245" t="s">
        <v>137</v>
      </c>
      <c r="F230" s="245" t="s">
        <v>13395</v>
      </c>
      <c r="G230" s="243" t="s">
        <v>13655</v>
      </c>
      <c r="H230" s="250" t="s">
        <v>367</v>
      </c>
      <c r="I230" s="245" t="s">
        <v>28</v>
      </c>
      <c r="J230" s="293" t="s">
        <v>327</v>
      </c>
      <c r="K230" s="245">
        <v>4667431</v>
      </c>
      <c r="L230" s="245">
        <v>40428918</v>
      </c>
      <c r="M230" s="245" t="s">
        <v>147</v>
      </c>
      <c r="N230" s="304">
        <v>21.3232</v>
      </c>
      <c r="O230" s="245">
        <v>11.25</v>
      </c>
      <c r="P230" s="264">
        <f t="shared" si="4"/>
        <v>239.886</v>
      </c>
      <c r="Q230" s="210"/>
    </row>
    <row r="231" s="4" customFormat="1" ht="21" spans="1:17">
      <c r="A231" s="247" t="s">
        <v>13601</v>
      </c>
      <c r="B231" s="243" t="s">
        <v>13602</v>
      </c>
      <c r="C231" s="245" t="s">
        <v>13606</v>
      </c>
      <c r="D231" s="243" t="s">
        <v>13656</v>
      </c>
      <c r="E231" s="245" t="s">
        <v>137</v>
      </c>
      <c r="F231" s="245" t="s">
        <v>13395</v>
      </c>
      <c r="G231" s="243" t="s">
        <v>13657</v>
      </c>
      <c r="H231" s="250" t="s">
        <v>367</v>
      </c>
      <c r="I231" s="245" t="s">
        <v>28</v>
      </c>
      <c r="J231" s="293" t="s">
        <v>327</v>
      </c>
      <c r="K231" s="245">
        <v>4666733</v>
      </c>
      <c r="L231" s="245">
        <v>40429844</v>
      </c>
      <c r="M231" s="245" t="s">
        <v>147</v>
      </c>
      <c r="N231" s="304">
        <v>124.9536</v>
      </c>
      <c r="O231" s="245">
        <v>11.25</v>
      </c>
      <c r="P231" s="264">
        <f t="shared" si="4"/>
        <v>1405.728</v>
      </c>
      <c r="Q231" s="210"/>
    </row>
    <row r="232" s="4" customFormat="1" ht="21" spans="1:17">
      <c r="A232" s="247" t="s">
        <v>13601</v>
      </c>
      <c r="B232" s="243" t="s">
        <v>13602</v>
      </c>
      <c r="C232" s="245" t="s">
        <v>13606</v>
      </c>
      <c r="D232" s="243" t="s">
        <v>13656</v>
      </c>
      <c r="E232" s="245" t="s">
        <v>137</v>
      </c>
      <c r="F232" s="245" t="s">
        <v>13395</v>
      </c>
      <c r="G232" s="243" t="s">
        <v>13658</v>
      </c>
      <c r="H232" s="250" t="s">
        <v>367</v>
      </c>
      <c r="I232" s="245" t="s">
        <v>28</v>
      </c>
      <c r="J232" s="293" t="s">
        <v>327</v>
      </c>
      <c r="K232" s="245">
        <v>4666811</v>
      </c>
      <c r="L232" s="245">
        <v>40429835</v>
      </c>
      <c r="M232" s="245" t="s">
        <v>147</v>
      </c>
      <c r="N232" s="304">
        <v>11.8679</v>
      </c>
      <c r="O232" s="245">
        <v>11.25</v>
      </c>
      <c r="P232" s="264">
        <f t="shared" si="4"/>
        <v>133.513875</v>
      </c>
      <c r="Q232" s="210"/>
    </row>
    <row r="233" s="4" customFormat="1" ht="15" customHeight="1" spans="1:17">
      <c r="A233" s="247" t="s">
        <v>13601</v>
      </c>
      <c r="B233" s="243" t="s">
        <v>13602</v>
      </c>
      <c r="C233" s="245" t="s">
        <v>13606</v>
      </c>
      <c r="D233" s="243" t="s">
        <v>13656</v>
      </c>
      <c r="E233" s="245" t="s">
        <v>137</v>
      </c>
      <c r="F233" s="245" t="s">
        <v>13395</v>
      </c>
      <c r="G233" s="243" t="s">
        <v>13659</v>
      </c>
      <c r="H233" s="250" t="s">
        <v>13474</v>
      </c>
      <c r="I233" s="292" t="s">
        <v>28</v>
      </c>
      <c r="J233" s="300" t="s">
        <v>310</v>
      </c>
      <c r="K233" s="245">
        <v>4666507</v>
      </c>
      <c r="L233" s="245">
        <v>40429225</v>
      </c>
      <c r="M233" s="245" t="s">
        <v>147</v>
      </c>
      <c r="N233" s="304">
        <v>128.8605</v>
      </c>
      <c r="O233" s="245">
        <v>11.25</v>
      </c>
      <c r="P233" s="264">
        <f t="shared" si="4"/>
        <v>1449.680625</v>
      </c>
      <c r="Q233" s="210"/>
    </row>
    <row r="234" s="4" customFormat="1" ht="15" customHeight="1" spans="1:17">
      <c r="A234" s="247" t="s">
        <v>13601</v>
      </c>
      <c r="B234" s="243" t="s">
        <v>13602</v>
      </c>
      <c r="C234" s="245" t="s">
        <v>13606</v>
      </c>
      <c r="D234" s="243" t="s">
        <v>13656</v>
      </c>
      <c r="E234" s="245" t="s">
        <v>137</v>
      </c>
      <c r="F234" s="245" t="s">
        <v>13395</v>
      </c>
      <c r="G234" s="243" t="s">
        <v>13660</v>
      </c>
      <c r="H234" s="250" t="s">
        <v>13474</v>
      </c>
      <c r="I234" s="245" t="s">
        <v>28</v>
      </c>
      <c r="J234" s="300" t="s">
        <v>310</v>
      </c>
      <c r="K234" s="245">
        <v>4666866</v>
      </c>
      <c r="L234" s="245">
        <v>40429124</v>
      </c>
      <c r="M234" s="245" t="s">
        <v>147</v>
      </c>
      <c r="N234" s="304">
        <v>99.7776</v>
      </c>
      <c r="O234" s="245">
        <v>11.25</v>
      </c>
      <c r="P234" s="264">
        <f t="shared" si="4"/>
        <v>1122.498</v>
      </c>
      <c r="Q234" s="210"/>
    </row>
    <row r="235" s="4" customFormat="1" ht="15" customHeight="1" spans="1:17">
      <c r="A235" s="247" t="s">
        <v>13601</v>
      </c>
      <c r="B235" s="243" t="s">
        <v>13602</v>
      </c>
      <c r="C235" s="245" t="s">
        <v>13606</v>
      </c>
      <c r="D235" s="243" t="s">
        <v>13656</v>
      </c>
      <c r="E235" s="245" t="s">
        <v>137</v>
      </c>
      <c r="F235" s="245" t="s">
        <v>13395</v>
      </c>
      <c r="G235" s="243" t="s">
        <v>1573</v>
      </c>
      <c r="H235" s="250" t="s">
        <v>13474</v>
      </c>
      <c r="I235" s="245" t="s">
        <v>28</v>
      </c>
      <c r="J235" s="300" t="s">
        <v>310</v>
      </c>
      <c r="K235" s="245">
        <v>4666300</v>
      </c>
      <c r="L235" s="245">
        <v>40429442</v>
      </c>
      <c r="M235" s="245" t="s">
        <v>147</v>
      </c>
      <c r="N235" s="304">
        <v>100.9679</v>
      </c>
      <c r="O235" s="245">
        <v>11.25</v>
      </c>
      <c r="P235" s="264">
        <f t="shared" si="4"/>
        <v>1135.888875</v>
      </c>
      <c r="Q235" s="210"/>
    </row>
    <row r="236" s="4" customFormat="1" ht="21" spans="1:17">
      <c r="A236" s="247" t="s">
        <v>13601</v>
      </c>
      <c r="B236" s="243" t="s">
        <v>13602</v>
      </c>
      <c r="C236" s="245" t="s">
        <v>13606</v>
      </c>
      <c r="D236" s="243" t="s">
        <v>13656</v>
      </c>
      <c r="E236" s="245" t="s">
        <v>137</v>
      </c>
      <c r="F236" s="245" t="s">
        <v>13395</v>
      </c>
      <c r="G236" s="243" t="s">
        <v>13661</v>
      </c>
      <c r="H236" s="250" t="s">
        <v>367</v>
      </c>
      <c r="I236" s="245" t="s">
        <v>28</v>
      </c>
      <c r="J236" s="300" t="s">
        <v>310</v>
      </c>
      <c r="K236" s="245">
        <v>4666559</v>
      </c>
      <c r="L236" s="245">
        <v>40429747</v>
      </c>
      <c r="M236" s="245" t="s">
        <v>147</v>
      </c>
      <c r="N236" s="304">
        <v>11.2708</v>
      </c>
      <c r="O236" s="245">
        <v>11.25</v>
      </c>
      <c r="P236" s="264">
        <f t="shared" si="4"/>
        <v>126.7965</v>
      </c>
      <c r="Q236" s="210"/>
    </row>
    <row r="237" s="4" customFormat="1" ht="21" spans="1:17">
      <c r="A237" s="247" t="s">
        <v>13601</v>
      </c>
      <c r="B237" s="243" t="s">
        <v>13602</v>
      </c>
      <c r="C237" s="245" t="s">
        <v>13606</v>
      </c>
      <c r="D237" s="243" t="s">
        <v>13656</v>
      </c>
      <c r="E237" s="245" t="s">
        <v>137</v>
      </c>
      <c r="F237" s="245" t="s">
        <v>13395</v>
      </c>
      <c r="G237" s="243" t="s">
        <v>13662</v>
      </c>
      <c r="H237" s="250" t="s">
        <v>367</v>
      </c>
      <c r="I237" s="245" t="s">
        <v>28</v>
      </c>
      <c r="J237" s="293" t="s">
        <v>327</v>
      </c>
      <c r="K237" s="245">
        <v>4666352</v>
      </c>
      <c r="L237" s="245">
        <v>40429714</v>
      </c>
      <c r="M237" s="245" t="s">
        <v>147</v>
      </c>
      <c r="N237" s="304">
        <v>121.0165</v>
      </c>
      <c r="O237" s="245">
        <v>11.25</v>
      </c>
      <c r="P237" s="264">
        <f t="shared" si="4"/>
        <v>1361.435625</v>
      </c>
      <c r="Q237" s="210"/>
    </row>
    <row r="238" s="4" customFormat="1" ht="15" customHeight="1" spans="1:17">
      <c r="A238" s="247" t="s">
        <v>13601</v>
      </c>
      <c r="B238" s="243" t="s">
        <v>13602</v>
      </c>
      <c r="C238" s="245" t="s">
        <v>13606</v>
      </c>
      <c r="D238" s="243" t="s">
        <v>13656</v>
      </c>
      <c r="E238" s="245" t="s">
        <v>137</v>
      </c>
      <c r="F238" s="245" t="s">
        <v>13395</v>
      </c>
      <c r="G238" s="243" t="s">
        <v>1594</v>
      </c>
      <c r="H238" s="250" t="s">
        <v>13474</v>
      </c>
      <c r="I238" s="245" t="s">
        <v>28</v>
      </c>
      <c r="J238" s="245" t="s">
        <v>58</v>
      </c>
      <c r="K238" s="245">
        <v>4666364</v>
      </c>
      <c r="L238" s="245">
        <v>40429913</v>
      </c>
      <c r="M238" s="245" t="s">
        <v>147</v>
      </c>
      <c r="N238" s="304">
        <v>120.1731</v>
      </c>
      <c r="O238" s="245">
        <v>11.25</v>
      </c>
      <c r="P238" s="264">
        <f t="shared" si="4"/>
        <v>1351.947375</v>
      </c>
      <c r="Q238" s="210"/>
    </row>
    <row r="239" s="4" customFormat="1" ht="15" customHeight="1" spans="1:17">
      <c r="A239" s="247" t="s">
        <v>13601</v>
      </c>
      <c r="B239" s="243" t="s">
        <v>13602</v>
      </c>
      <c r="C239" s="245" t="s">
        <v>13606</v>
      </c>
      <c r="D239" s="243" t="s">
        <v>13656</v>
      </c>
      <c r="E239" s="245" t="s">
        <v>137</v>
      </c>
      <c r="F239" s="245" t="s">
        <v>13395</v>
      </c>
      <c r="G239" s="243" t="s">
        <v>13663</v>
      </c>
      <c r="H239" s="250" t="s">
        <v>13474</v>
      </c>
      <c r="I239" s="245" t="s">
        <v>28</v>
      </c>
      <c r="J239" s="293" t="s">
        <v>327</v>
      </c>
      <c r="K239" s="245">
        <v>4666347</v>
      </c>
      <c r="L239" s="245">
        <v>40429741</v>
      </c>
      <c r="M239" s="245" t="s">
        <v>147</v>
      </c>
      <c r="N239" s="304">
        <v>8.6369</v>
      </c>
      <c r="O239" s="245">
        <v>11.25</v>
      </c>
      <c r="P239" s="264">
        <f t="shared" si="4"/>
        <v>97.165125</v>
      </c>
      <c r="Q239" s="210"/>
    </row>
    <row r="240" s="4" customFormat="1" ht="15" customHeight="1" spans="1:17">
      <c r="A240" s="247" t="s">
        <v>13601</v>
      </c>
      <c r="B240" s="243" t="s">
        <v>13602</v>
      </c>
      <c r="C240" s="245" t="s">
        <v>13606</v>
      </c>
      <c r="D240" s="243" t="s">
        <v>13656</v>
      </c>
      <c r="E240" s="245" t="s">
        <v>137</v>
      </c>
      <c r="F240" s="245" t="s">
        <v>13395</v>
      </c>
      <c r="G240" s="243" t="s">
        <v>13664</v>
      </c>
      <c r="H240" s="250" t="s">
        <v>48</v>
      </c>
      <c r="I240" s="296" t="s">
        <v>28</v>
      </c>
      <c r="J240" s="245" t="s">
        <v>58</v>
      </c>
      <c r="K240" s="245">
        <v>4666614</v>
      </c>
      <c r="L240" s="245">
        <v>40430097</v>
      </c>
      <c r="M240" s="245" t="s">
        <v>147</v>
      </c>
      <c r="N240" s="304">
        <v>91.5773</v>
      </c>
      <c r="O240" s="245">
        <v>11.25</v>
      </c>
      <c r="P240" s="264">
        <f t="shared" si="4"/>
        <v>1030.244625</v>
      </c>
      <c r="Q240" s="210"/>
    </row>
    <row r="241" s="4" customFormat="1" ht="21" spans="1:17">
      <c r="A241" s="247" t="s">
        <v>13601</v>
      </c>
      <c r="B241" s="243" t="s">
        <v>13602</v>
      </c>
      <c r="C241" s="245" t="s">
        <v>13606</v>
      </c>
      <c r="D241" s="243" t="s">
        <v>13656</v>
      </c>
      <c r="E241" s="245" t="s">
        <v>137</v>
      </c>
      <c r="F241" s="245" t="s">
        <v>13395</v>
      </c>
      <c r="G241" s="243" t="s">
        <v>13665</v>
      </c>
      <c r="H241" s="250" t="s">
        <v>367</v>
      </c>
      <c r="I241" s="245" t="s">
        <v>28</v>
      </c>
      <c r="J241" s="293" t="s">
        <v>327</v>
      </c>
      <c r="K241" s="245">
        <v>4666412</v>
      </c>
      <c r="L241" s="245">
        <v>40430091</v>
      </c>
      <c r="M241" s="245" t="s">
        <v>147</v>
      </c>
      <c r="N241" s="304">
        <v>173.6094</v>
      </c>
      <c r="O241" s="245">
        <v>11.25</v>
      </c>
      <c r="P241" s="264">
        <f t="shared" si="4"/>
        <v>1953.10575</v>
      </c>
      <c r="Q241" s="210"/>
    </row>
    <row r="242" s="4" customFormat="1" ht="15" customHeight="1" spans="1:17">
      <c r="A242" s="247" t="s">
        <v>13601</v>
      </c>
      <c r="B242" s="243" t="s">
        <v>13602</v>
      </c>
      <c r="C242" s="245" t="s">
        <v>13606</v>
      </c>
      <c r="D242" s="243" t="s">
        <v>13656</v>
      </c>
      <c r="E242" s="245" t="s">
        <v>137</v>
      </c>
      <c r="F242" s="245" t="s">
        <v>13395</v>
      </c>
      <c r="G242" s="243" t="s">
        <v>13666</v>
      </c>
      <c r="H242" s="250" t="s">
        <v>13474</v>
      </c>
      <c r="I242" s="245" t="s">
        <v>28</v>
      </c>
      <c r="J242" s="300" t="s">
        <v>310</v>
      </c>
      <c r="K242" s="245">
        <v>4666937</v>
      </c>
      <c r="L242" s="245">
        <v>40429457</v>
      </c>
      <c r="M242" s="245" t="s">
        <v>147</v>
      </c>
      <c r="N242" s="304">
        <v>44.1335</v>
      </c>
      <c r="O242" s="245">
        <v>11.25</v>
      </c>
      <c r="P242" s="264">
        <f t="shared" si="4"/>
        <v>496.501875</v>
      </c>
      <c r="Q242" s="210"/>
    </row>
    <row r="243" s="4" customFormat="1" ht="15" customHeight="1" spans="1:17">
      <c r="A243" s="247" t="s">
        <v>13601</v>
      </c>
      <c r="B243" s="243" t="s">
        <v>13602</v>
      </c>
      <c r="C243" s="245" t="s">
        <v>13606</v>
      </c>
      <c r="D243" s="243" t="s">
        <v>13656</v>
      </c>
      <c r="E243" s="245" t="s">
        <v>137</v>
      </c>
      <c r="F243" s="245" t="s">
        <v>13395</v>
      </c>
      <c r="G243" s="243" t="s">
        <v>1456</v>
      </c>
      <c r="H243" s="250" t="s">
        <v>48</v>
      </c>
      <c r="I243" s="296" t="s">
        <v>28</v>
      </c>
      <c r="J243" s="245" t="s">
        <v>58</v>
      </c>
      <c r="K243" s="267">
        <v>4667035</v>
      </c>
      <c r="L243" s="267">
        <v>40430060</v>
      </c>
      <c r="M243" s="245" t="s">
        <v>147</v>
      </c>
      <c r="N243" s="304">
        <v>340.6918</v>
      </c>
      <c r="O243" s="245">
        <v>11.25</v>
      </c>
      <c r="P243" s="264">
        <f t="shared" si="4"/>
        <v>3832.78275</v>
      </c>
      <c r="Q243" s="210"/>
    </row>
    <row r="244" s="4" customFormat="1" ht="15" customHeight="1" spans="1:17">
      <c r="A244" s="247" t="s">
        <v>13601</v>
      </c>
      <c r="B244" s="243" t="s">
        <v>13602</v>
      </c>
      <c r="C244" s="245" t="s">
        <v>13606</v>
      </c>
      <c r="D244" s="243" t="s">
        <v>13656</v>
      </c>
      <c r="E244" s="245" t="s">
        <v>137</v>
      </c>
      <c r="F244" s="245" t="s">
        <v>13395</v>
      </c>
      <c r="G244" s="243" t="s">
        <v>13445</v>
      </c>
      <c r="H244" s="250" t="s">
        <v>13474</v>
      </c>
      <c r="I244" s="245" t="s">
        <v>28</v>
      </c>
      <c r="J244" s="293" t="s">
        <v>327</v>
      </c>
      <c r="K244" s="245">
        <v>4666129</v>
      </c>
      <c r="L244" s="245">
        <v>40429622</v>
      </c>
      <c r="M244" s="245" t="s">
        <v>147</v>
      </c>
      <c r="N244" s="304">
        <v>20.8436</v>
      </c>
      <c r="O244" s="245">
        <v>11.25</v>
      </c>
      <c r="P244" s="264">
        <f t="shared" si="4"/>
        <v>234.4905</v>
      </c>
      <c r="Q244" s="210"/>
    </row>
    <row r="245" s="4" customFormat="1" ht="15" customHeight="1" spans="1:17">
      <c r="A245" s="247" t="s">
        <v>13601</v>
      </c>
      <c r="B245" s="243" t="s">
        <v>13602</v>
      </c>
      <c r="C245" s="245" t="s">
        <v>13606</v>
      </c>
      <c r="D245" s="243" t="s">
        <v>13667</v>
      </c>
      <c r="E245" s="245" t="s">
        <v>137</v>
      </c>
      <c r="F245" s="245" t="s">
        <v>13395</v>
      </c>
      <c r="G245" s="243" t="s">
        <v>13668</v>
      </c>
      <c r="H245" s="250" t="s">
        <v>13474</v>
      </c>
      <c r="I245" s="245" t="s">
        <v>28</v>
      </c>
      <c r="J245" s="300" t="s">
        <v>310</v>
      </c>
      <c r="K245" s="245">
        <v>4667375</v>
      </c>
      <c r="L245" s="245">
        <v>40429205</v>
      </c>
      <c r="M245" s="245" t="s">
        <v>147</v>
      </c>
      <c r="N245" s="304">
        <v>65.7195</v>
      </c>
      <c r="O245" s="245">
        <v>11.25</v>
      </c>
      <c r="P245" s="264">
        <f t="shared" si="4"/>
        <v>739.344375</v>
      </c>
      <c r="Q245" s="210"/>
    </row>
    <row r="246" s="4" customFormat="1" ht="21" spans="1:17">
      <c r="A246" s="247" t="s">
        <v>13601</v>
      </c>
      <c r="B246" s="243" t="s">
        <v>13602</v>
      </c>
      <c r="C246" s="245" t="s">
        <v>13606</v>
      </c>
      <c r="D246" s="243" t="s">
        <v>13667</v>
      </c>
      <c r="E246" s="245" t="s">
        <v>137</v>
      </c>
      <c r="F246" s="245" t="s">
        <v>13395</v>
      </c>
      <c r="G246" s="243" t="s">
        <v>13669</v>
      </c>
      <c r="H246" s="250" t="s">
        <v>367</v>
      </c>
      <c r="I246" s="245" t="s">
        <v>28</v>
      </c>
      <c r="J246" s="300" t="s">
        <v>310</v>
      </c>
      <c r="K246" s="245">
        <v>4667362</v>
      </c>
      <c r="L246" s="245">
        <v>40429209</v>
      </c>
      <c r="M246" s="245" t="s">
        <v>147</v>
      </c>
      <c r="N246" s="304">
        <v>8.0006</v>
      </c>
      <c r="O246" s="245">
        <v>11.25</v>
      </c>
      <c r="P246" s="264">
        <f t="shared" si="4"/>
        <v>90.00675</v>
      </c>
      <c r="Q246" s="210"/>
    </row>
    <row r="247" s="4" customFormat="1" ht="21" spans="1:17">
      <c r="A247" s="247" t="s">
        <v>13601</v>
      </c>
      <c r="B247" s="243" t="s">
        <v>13602</v>
      </c>
      <c r="C247" s="245" t="s">
        <v>13606</v>
      </c>
      <c r="D247" s="243" t="s">
        <v>13667</v>
      </c>
      <c r="E247" s="245" t="s">
        <v>137</v>
      </c>
      <c r="F247" s="245" t="s">
        <v>13395</v>
      </c>
      <c r="G247" s="243" t="s">
        <v>1549</v>
      </c>
      <c r="H247" s="250" t="s">
        <v>367</v>
      </c>
      <c r="I247" s="245" t="s">
        <v>28</v>
      </c>
      <c r="J247" s="300" t="s">
        <v>310</v>
      </c>
      <c r="K247" s="245">
        <v>4667265</v>
      </c>
      <c r="L247" s="245">
        <v>40429197</v>
      </c>
      <c r="M247" s="245" t="s">
        <v>147</v>
      </c>
      <c r="N247" s="304">
        <v>6.6618</v>
      </c>
      <c r="O247" s="245">
        <v>11.25</v>
      </c>
      <c r="P247" s="264">
        <f t="shared" si="4"/>
        <v>74.94525</v>
      </c>
      <c r="Q247" s="210"/>
    </row>
    <row r="248" s="4" customFormat="1" ht="15" customHeight="1" spans="1:17">
      <c r="A248" s="247" t="s">
        <v>13601</v>
      </c>
      <c r="B248" s="243" t="s">
        <v>13602</v>
      </c>
      <c r="C248" s="245" t="s">
        <v>13606</v>
      </c>
      <c r="D248" s="243" t="s">
        <v>13667</v>
      </c>
      <c r="E248" s="245" t="s">
        <v>137</v>
      </c>
      <c r="F248" s="245" t="s">
        <v>13395</v>
      </c>
      <c r="G248" s="243" t="s">
        <v>13670</v>
      </c>
      <c r="H248" s="250" t="s">
        <v>13474</v>
      </c>
      <c r="I248" s="245" t="s">
        <v>28</v>
      </c>
      <c r="J248" s="293" t="s">
        <v>327</v>
      </c>
      <c r="K248" s="245">
        <v>4667137</v>
      </c>
      <c r="L248" s="245">
        <v>40429258</v>
      </c>
      <c r="M248" s="245" t="s">
        <v>147</v>
      </c>
      <c r="N248" s="304">
        <v>10.8062</v>
      </c>
      <c r="O248" s="245">
        <v>11.25</v>
      </c>
      <c r="P248" s="264">
        <f t="shared" si="4"/>
        <v>121.56975</v>
      </c>
      <c r="Q248" s="210"/>
    </row>
    <row r="249" s="4" customFormat="1" ht="15" customHeight="1" spans="1:17">
      <c r="A249" s="247" t="s">
        <v>13601</v>
      </c>
      <c r="B249" s="243" t="s">
        <v>13602</v>
      </c>
      <c r="C249" s="245" t="s">
        <v>13606</v>
      </c>
      <c r="D249" s="243" t="s">
        <v>13667</v>
      </c>
      <c r="E249" s="245" t="s">
        <v>137</v>
      </c>
      <c r="F249" s="245" t="s">
        <v>13395</v>
      </c>
      <c r="G249" s="243" t="s">
        <v>13671</v>
      </c>
      <c r="H249" s="250" t="s">
        <v>13474</v>
      </c>
      <c r="I249" s="245" t="s">
        <v>28</v>
      </c>
      <c r="J249" s="300" t="s">
        <v>310</v>
      </c>
      <c r="K249" s="245">
        <v>4667120</v>
      </c>
      <c r="L249" s="245">
        <v>40429119</v>
      </c>
      <c r="M249" s="245" t="s">
        <v>147</v>
      </c>
      <c r="N249" s="304">
        <v>95.6966</v>
      </c>
      <c r="O249" s="245">
        <v>11.25</v>
      </c>
      <c r="P249" s="264">
        <f t="shared" si="4"/>
        <v>1076.58675</v>
      </c>
      <c r="Q249" s="210"/>
    </row>
    <row r="250" s="4" customFormat="1" ht="15" customHeight="1" spans="1:17">
      <c r="A250" s="247" t="s">
        <v>13601</v>
      </c>
      <c r="B250" s="243" t="s">
        <v>13602</v>
      </c>
      <c r="C250" s="245" t="s">
        <v>13606</v>
      </c>
      <c r="D250" s="243" t="s">
        <v>13667</v>
      </c>
      <c r="E250" s="245" t="s">
        <v>137</v>
      </c>
      <c r="F250" s="245" t="s">
        <v>13395</v>
      </c>
      <c r="G250" s="243" t="s">
        <v>1582</v>
      </c>
      <c r="H250" s="250" t="s">
        <v>13474</v>
      </c>
      <c r="I250" s="245" t="s">
        <v>28</v>
      </c>
      <c r="J250" s="293" t="s">
        <v>327</v>
      </c>
      <c r="K250" s="245">
        <v>4666862</v>
      </c>
      <c r="L250" s="245">
        <v>40428845</v>
      </c>
      <c r="M250" s="245" t="s">
        <v>147</v>
      </c>
      <c r="N250" s="304">
        <v>12.4508</v>
      </c>
      <c r="O250" s="245">
        <v>11.25</v>
      </c>
      <c r="P250" s="264">
        <f t="shared" si="4"/>
        <v>140.0715</v>
      </c>
      <c r="Q250" s="210"/>
    </row>
    <row r="251" s="4" customFormat="1" ht="21" spans="1:17">
      <c r="A251" s="247" t="s">
        <v>13601</v>
      </c>
      <c r="B251" s="243" t="s">
        <v>13602</v>
      </c>
      <c r="C251" s="245" t="s">
        <v>13606</v>
      </c>
      <c r="D251" s="243" t="s">
        <v>13672</v>
      </c>
      <c r="E251" s="245" t="s">
        <v>137</v>
      </c>
      <c r="F251" s="245" t="s">
        <v>13395</v>
      </c>
      <c r="G251" s="243" t="s">
        <v>13673</v>
      </c>
      <c r="H251" s="250" t="s">
        <v>367</v>
      </c>
      <c r="I251" s="245" t="s">
        <v>28</v>
      </c>
      <c r="J251" s="293" t="s">
        <v>327</v>
      </c>
      <c r="K251" s="245">
        <v>4667279</v>
      </c>
      <c r="L251" s="245">
        <v>40428583</v>
      </c>
      <c r="M251" s="245" t="s">
        <v>147</v>
      </c>
      <c r="N251" s="304">
        <v>23.0193</v>
      </c>
      <c r="O251" s="245">
        <v>11.25</v>
      </c>
      <c r="P251" s="264">
        <f t="shared" si="4"/>
        <v>258.967125</v>
      </c>
      <c r="Q251" s="210"/>
    </row>
    <row r="252" s="4" customFormat="1" ht="15" customHeight="1" spans="1:17">
      <c r="A252" s="247" t="s">
        <v>13601</v>
      </c>
      <c r="B252" s="243" t="s">
        <v>13602</v>
      </c>
      <c r="C252" s="245" t="s">
        <v>13606</v>
      </c>
      <c r="D252" s="243" t="s">
        <v>13672</v>
      </c>
      <c r="E252" s="245" t="s">
        <v>137</v>
      </c>
      <c r="F252" s="245" t="s">
        <v>13395</v>
      </c>
      <c r="G252" s="243" t="s">
        <v>13674</v>
      </c>
      <c r="H252" s="250" t="s">
        <v>48</v>
      </c>
      <c r="I252" s="245" t="s">
        <v>28</v>
      </c>
      <c r="J252" s="245" t="s">
        <v>58</v>
      </c>
      <c r="K252" s="245">
        <v>4667188</v>
      </c>
      <c r="L252" s="245">
        <v>40428645</v>
      </c>
      <c r="M252" s="245" t="s">
        <v>147</v>
      </c>
      <c r="N252" s="304">
        <v>61.5877</v>
      </c>
      <c r="O252" s="245">
        <v>11.25</v>
      </c>
      <c r="P252" s="264">
        <f t="shared" si="4"/>
        <v>692.861625</v>
      </c>
      <c r="Q252" s="210"/>
    </row>
    <row r="253" s="4" customFormat="1" ht="15" customHeight="1" spans="1:17">
      <c r="A253" s="247" t="s">
        <v>13601</v>
      </c>
      <c r="B253" s="243" t="s">
        <v>13602</v>
      </c>
      <c r="C253" s="245" t="s">
        <v>13606</v>
      </c>
      <c r="D253" s="243" t="s">
        <v>13672</v>
      </c>
      <c r="E253" s="245" t="s">
        <v>137</v>
      </c>
      <c r="F253" s="245" t="s">
        <v>13395</v>
      </c>
      <c r="G253" s="243" t="s">
        <v>1807</v>
      </c>
      <c r="H253" s="247" t="s">
        <v>1101</v>
      </c>
      <c r="I253" s="245" t="s">
        <v>28</v>
      </c>
      <c r="J253" s="245" t="s">
        <v>58</v>
      </c>
      <c r="K253" s="245">
        <v>4667118</v>
      </c>
      <c r="L253" s="245">
        <v>40428549</v>
      </c>
      <c r="M253" s="245" t="s">
        <v>147</v>
      </c>
      <c r="N253" s="304">
        <v>11.9181</v>
      </c>
      <c r="O253" s="245">
        <v>11.25</v>
      </c>
      <c r="P253" s="264">
        <f t="shared" si="4"/>
        <v>134.078625</v>
      </c>
      <c r="Q253" s="210"/>
    </row>
    <row r="254" s="4" customFormat="1" ht="15" customHeight="1" spans="1:17">
      <c r="A254" s="247" t="s">
        <v>13601</v>
      </c>
      <c r="B254" s="243" t="s">
        <v>13602</v>
      </c>
      <c r="C254" s="245" t="s">
        <v>13606</v>
      </c>
      <c r="D254" s="243" t="s">
        <v>13672</v>
      </c>
      <c r="E254" s="245" t="s">
        <v>137</v>
      </c>
      <c r="F254" s="245" t="s">
        <v>13395</v>
      </c>
      <c r="G254" s="243" t="s">
        <v>13675</v>
      </c>
      <c r="H254" s="247" t="s">
        <v>1101</v>
      </c>
      <c r="I254" s="245" t="s">
        <v>28</v>
      </c>
      <c r="J254" s="245" t="s">
        <v>58</v>
      </c>
      <c r="K254" s="245">
        <v>4667066</v>
      </c>
      <c r="L254" s="245">
        <v>40428748</v>
      </c>
      <c r="M254" s="245" t="s">
        <v>147</v>
      </c>
      <c r="N254" s="304">
        <v>12.4912</v>
      </c>
      <c r="O254" s="245">
        <v>11.25</v>
      </c>
      <c r="P254" s="264">
        <f t="shared" si="4"/>
        <v>140.526</v>
      </c>
      <c r="Q254" s="210"/>
    </row>
    <row r="255" s="4" customFormat="1" ht="15" customHeight="1" spans="1:17">
      <c r="A255" s="247" t="s">
        <v>13601</v>
      </c>
      <c r="B255" s="243" t="s">
        <v>13602</v>
      </c>
      <c r="C255" s="245" t="s">
        <v>13606</v>
      </c>
      <c r="D255" s="243" t="s">
        <v>13672</v>
      </c>
      <c r="E255" s="245" t="s">
        <v>137</v>
      </c>
      <c r="F255" s="245" t="s">
        <v>13395</v>
      </c>
      <c r="G255" s="243" t="s">
        <v>13676</v>
      </c>
      <c r="H255" s="250" t="s">
        <v>13474</v>
      </c>
      <c r="I255" s="245" t="s">
        <v>28</v>
      </c>
      <c r="J255" s="293" t="s">
        <v>327</v>
      </c>
      <c r="K255" s="245">
        <v>4667018</v>
      </c>
      <c r="L255" s="245">
        <v>40428766</v>
      </c>
      <c r="M255" s="245" t="s">
        <v>147</v>
      </c>
      <c r="N255" s="304">
        <v>22.8749</v>
      </c>
      <c r="O255" s="245">
        <v>11.25</v>
      </c>
      <c r="P255" s="264">
        <f t="shared" si="4"/>
        <v>257.342625</v>
      </c>
      <c r="Q255" s="210"/>
    </row>
    <row r="256" s="4" customFormat="1" ht="15" customHeight="1" spans="1:17">
      <c r="A256" s="247" t="s">
        <v>13601</v>
      </c>
      <c r="B256" s="243" t="s">
        <v>13602</v>
      </c>
      <c r="C256" s="245" t="s">
        <v>13606</v>
      </c>
      <c r="D256" s="243" t="s">
        <v>13677</v>
      </c>
      <c r="E256" s="245" t="s">
        <v>137</v>
      </c>
      <c r="F256" s="245" t="s">
        <v>13395</v>
      </c>
      <c r="G256" s="243" t="s">
        <v>13678</v>
      </c>
      <c r="H256" s="250" t="s">
        <v>13474</v>
      </c>
      <c r="I256" s="245" t="s">
        <v>28</v>
      </c>
      <c r="J256" s="300" t="s">
        <v>310</v>
      </c>
      <c r="K256" s="245">
        <v>4666940</v>
      </c>
      <c r="L256" s="245">
        <v>40428491</v>
      </c>
      <c r="M256" s="245" t="s">
        <v>147</v>
      </c>
      <c r="N256" s="304">
        <v>14.5327</v>
      </c>
      <c r="O256" s="245">
        <v>11.25</v>
      </c>
      <c r="P256" s="264">
        <f t="shared" si="4"/>
        <v>163.492875</v>
      </c>
      <c r="Q256" s="210"/>
    </row>
    <row r="257" s="4" customFormat="1" ht="15" customHeight="1" spans="1:17">
      <c r="A257" s="247" t="s">
        <v>13601</v>
      </c>
      <c r="B257" s="243" t="s">
        <v>13602</v>
      </c>
      <c r="C257" s="245" t="s">
        <v>13606</v>
      </c>
      <c r="D257" s="243" t="s">
        <v>13677</v>
      </c>
      <c r="E257" s="245" t="s">
        <v>137</v>
      </c>
      <c r="F257" s="245" t="s">
        <v>13395</v>
      </c>
      <c r="G257" s="243" t="s">
        <v>13679</v>
      </c>
      <c r="H257" s="247" t="s">
        <v>1101</v>
      </c>
      <c r="I257" s="245" t="s">
        <v>28</v>
      </c>
      <c r="J257" s="245" t="s">
        <v>58</v>
      </c>
      <c r="K257" s="245">
        <v>4666852</v>
      </c>
      <c r="L257" s="245">
        <v>40428565</v>
      </c>
      <c r="M257" s="245" t="s">
        <v>147</v>
      </c>
      <c r="N257" s="304">
        <v>21.3385</v>
      </c>
      <c r="O257" s="245">
        <v>11.25</v>
      </c>
      <c r="P257" s="264">
        <f t="shared" si="4"/>
        <v>240.058125</v>
      </c>
      <c r="Q257" s="210"/>
    </row>
    <row r="258" s="4" customFormat="1" ht="15" customHeight="1" spans="1:17">
      <c r="A258" s="247" t="s">
        <v>13601</v>
      </c>
      <c r="B258" s="243" t="s">
        <v>13602</v>
      </c>
      <c r="C258" s="245" t="s">
        <v>13606</v>
      </c>
      <c r="D258" s="243" t="s">
        <v>13677</v>
      </c>
      <c r="E258" s="245" t="s">
        <v>137</v>
      </c>
      <c r="F258" s="245" t="s">
        <v>13395</v>
      </c>
      <c r="G258" s="243" t="s">
        <v>13680</v>
      </c>
      <c r="H258" s="247" t="s">
        <v>1101</v>
      </c>
      <c r="I258" s="245" t="s">
        <v>28</v>
      </c>
      <c r="J258" s="300" t="s">
        <v>310</v>
      </c>
      <c r="K258" s="245">
        <v>4666857</v>
      </c>
      <c r="L258" s="245">
        <v>40428662</v>
      </c>
      <c r="M258" s="245" t="s">
        <v>147</v>
      </c>
      <c r="N258" s="304">
        <v>7.6254</v>
      </c>
      <c r="O258" s="245">
        <v>11.25</v>
      </c>
      <c r="P258" s="264">
        <f t="shared" si="4"/>
        <v>85.78575</v>
      </c>
      <c r="Q258" s="210"/>
    </row>
    <row r="259" s="4" customFormat="1" ht="15" customHeight="1" spans="1:17">
      <c r="A259" s="247" t="s">
        <v>13601</v>
      </c>
      <c r="B259" s="243" t="s">
        <v>13602</v>
      </c>
      <c r="C259" s="245" t="s">
        <v>13606</v>
      </c>
      <c r="D259" s="243" t="s">
        <v>13677</v>
      </c>
      <c r="E259" s="245" t="s">
        <v>137</v>
      </c>
      <c r="F259" s="245" t="s">
        <v>13395</v>
      </c>
      <c r="G259" s="243" t="s">
        <v>13681</v>
      </c>
      <c r="H259" s="250" t="s">
        <v>13474</v>
      </c>
      <c r="I259" s="245" t="s">
        <v>28</v>
      </c>
      <c r="J259" s="300" t="s">
        <v>310</v>
      </c>
      <c r="K259" s="245">
        <v>4666701</v>
      </c>
      <c r="L259" s="245">
        <v>40428482</v>
      </c>
      <c r="M259" s="245" t="s">
        <v>147</v>
      </c>
      <c r="N259" s="304">
        <v>147.8412</v>
      </c>
      <c r="O259" s="245">
        <v>11.25</v>
      </c>
      <c r="P259" s="264">
        <f t="shared" si="4"/>
        <v>1663.2135</v>
      </c>
      <c r="Q259" s="210"/>
    </row>
    <row r="260" s="4" customFormat="1" ht="15" customHeight="1" spans="1:17">
      <c r="A260" s="247" t="s">
        <v>13601</v>
      </c>
      <c r="B260" s="243" t="s">
        <v>13602</v>
      </c>
      <c r="C260" s="245" t="s">
        <v>13606</v>
      </c>
      <c r="D260" s="243" t="s">
        <v>13682</v>
      </c>
      <c r="E260" s="245" t="s">
        <v>137</v>
      </c>
      <c r="F260" s="245" t="s">
        <v>13395</v>
      </c>
      <c r="G260" s="243" t="s">
        <v>1514</v>
      </c>
      <c r="H260" s="250" t="s">
        <v>13474</v>
      </c>
      <c r="I260" s="245" t="s">
        <v>28</v>
      </c>
      <c r="J260" s="245" t="s">
        <v>327</v>
      </c>
      <c r="K260" s="245">
        <v>4666337</v>
      </c>
      <c r="L260" s="245">
        <v>40430141</v>
      </c>
      <c r="M260" s="245" t="s">
        <v>147</v>
      </c>
      <c r="N260" s="304">
        <v>20.0141</v>
      </c>
      <c r="O260" s="245">
        <v>11.25</v>
      </c>
      <c r="P260" s="264">
        <f t="shared" si="4"/>
        <v>225.158625</v>
      </c>
      <c r="Q260" s="210"/>
    </row>
    <row r="261" s="4" customFormat="1" ht="15" customHeight="1" spans="1:17">
      <c r="A261" s="247" t="s">
        <v>13601</v>
      </c>
      <c r="B261" s="243" t="s">
        <v>13602</v>
      </c>
      <c r="C261" s="245" t="s">
        <v>13606</v>
      </c>
      <c r="D261" s="243" t="s">
        <v>13682</v>
      </c>
      <c r="E261" s="245" t="s">
        <v>137</v>
      </c>
      <c r="F261" s="245" t="s">
        <v>13395</v>
      </c>
      <c r="G261" s="243" t="s">
        <v>13683</v>
      </c>
      <c r="H261" s="250" t="s">
        <v>13474</v>
      </c>
      <c r="I261" s="245" t="s">
        <v>28</v>
      </c>
      <c r="J261" s="245" t="s">
        <v>58</v>
      </c>
      <c r="K261" s="245">
        <v>4666291</v>
      </c>
      <c r="L261" s="245">
        <v>40430248</v>
      </c>
      <c r="M261" s="245" t="s">
        <v>147</v>
      </c>
      <c r="N261" s="304">
        <v>98.295</v>
      </c>
      <c r="O261" s="245">
        <v>11.25</v>
      </c>
      <c r="P261" s="264">
        <f t="shared" si="4"/>
        <v>1105.81875</v>
      </c>
      <c r="Q261" s="210"/>
    </row>
    <row r="262" s="4" customFormat="1" ht="15" customHeight="1" spans="1:17">
      <c r="A262" s="247" t="s">
        <v>13601</v>
      </c>
      <c r="B262" s="243" t="s">
        <v>13602</v>
      </c>
      <c r="C262" s="245" t="s">
        <v>13606</v>
      </c>
      <c r="D262" s="243" t="s">
        <v>13682</v>
      </c>
      <c r="E262" s="245" t="s">
        <v>137</v>
      </c>
      <c r="F262" s="245" t="s">
        <v>13395</v>
      </c>
      <c r="G262" s="243" t="s">
        <v>1512</v>
      </c>
      <c r="H262" s="247" t="s">
        <v>48</v>
      </c>
      <c r="I262" s="245" t="s">
        <v>28</v>
      </c>
      <c r="J262" s="245" t="s">
        <v>58</v>
      </c>
      <c r="K262" s="245">
        <v>4666216</v>
      </c>
      <c r="L262" s="245">
        <v>40430278</v>
      </c>
      <c r="M262" s="245" t="s">
        <v>147</v>
      </c>
      <c r="N262" s="304">
        <v>133.0985</v>
      </c>
      <c r="O262" s="245">
        <v>11.25</v>
      </c>
      <c r="P262" s="264">
        <f t="shared" si="4"/>
        <v>1497.358125</v>
      </c>
      <c r="Q262" s="210"/>
    </row>
    <row r="263" s="4" customFormat="1" ht="21" spans="1:17">
      <c r="A263" s="247" t="s">
        <v>13601</v>
      </c>
      <c r="B263" s="243" t="s">
        <v>13602</v>
      </c>
      <c r="C263" s="243" t="s">
        <v>13684</v>
      </c>
      <c r="D263" s="243" t="s">
        <v>13682</v>
      </c>
      <c r="E263" s="245" t="s">
        <v>137</v>
      </c>
      <c r="F263" s="245" t="s">
        <v>13395</v>
      </c>
      <c r="G263" s="243" t="s">
        <v>1326</v>
      </c>
      <c r="H263" s="250" t="s">
        <v>367</v>
      </c>
      <c r="I263" s="245" t="s">
        <v>28</v>
      </c>
      <c r="J263" s="245" t="s">
        <v>327</v>
      </c>
      <c r="K263" s="245">
        <v>4666262</v>
      </c>
      <c r="L263" s="245">
        <v>40430531</v>
      </c>
      <c r="M263" s="245" t="s">
        <v>147</v>
      </c>
      <c r="N263" s="304">
        <v>31.3639</v>
      </c>
      <c r="O263" s="245">
        <v>11.25</v>
      </c>
      <c r="P263" s="264">
        <f t="shared" si="4"/>
        <v>352.843875</v>
      </c>
      <c r="Q263" s="210"/>
    </row>
    <row r="264" s="4" customFormat="1" ht="21" spans="1:17">
      <c r="A264" s="247" t="s">
        <v>13601</v>
      </c>
      <c r="B264" s="243" t="s">
        <v>13602</v>
      </c>
      <c r="C264" s="243" t="s">
        <v>13684</v>
      </c>
      <c r="D264" s="243" t="s">
        <v>13682</v>
      </c>
      <c r="E264" s="245" t="s">
        <v>137</v>
      </c>
      <c r="F264" s="245" t="s">
        <v>13395</v>
      </c>
      <c r="G264" s="243" t="s">
        <v>13685</v>
      </c>
      <c r="H264" s="250" t="s">
        <v>367</v>
      </c>
      <c r="I264" s="245" t="s">
        <v>28</v>
      </c>
      <c r="J264" s="245" t="s">
        <v>49</v>
      </c>
      <c r="K264" s="245">
        <v>4666195</v>
      </c>
      <c r="L264" s="245">
        <v>40430606</v>
      </c>
      <c r="M264" s="245" t="s">
        <v>147</v>
      </c>
      <c r="N264" s="304">
        <v>15.9211</v>
      </c>
      <c r="O264" s="245">
        <v>11.25</v>
      </c>
      <c r="P264" s="264">
        <f t="shared" si="4"/>
        <v>179.112375</v>
      </c>
      <c r="Q264" s="210"/>
    </row>
    <row r="265" s="4" customFormat="1" ht="21" customHeight="1" spans="1:17">
      <c r="A265" s="247" t="s">
        <v>13601</v>
      </c>
      <c r="B265" s="243" t="s">
        <v>13602</v>
      </c>
      <c r="C265" s="243" t="s">
        <v>13684</v>
      </c>
      <c r="D265" s="243" t="s">
        <v>13686</v>
      </c>
      <c r="E265" s="245" t="s">
        <v>137</v>
      </c>
      <c r="F265" s="245" t="s">
        <v>13395</v>
      </c>
      <c r="G265" s="243" t="s">
        <v>1682</v>
      </c>
      <c r="H265" s="250" t="s">
        <v>367</v>
      </c>
      <c r="I265" s="245" t="s">
        <v>28</v>
      </c>
      <c r="J265" s="245" t="s">
        <v>49</v>
      </c>
      <c r="K265" s="245">
        <v>4666195</v>
      </c>
      <c r="L265" s="245">
        <v>40430723</v>
      </c>
      <c r="M265" s="245" t="s">
        <v>147</v>
      </c>
      <c r="N265" s="304">
        <v>15.8761</v>
      </c>
      <c r="O265" s="245">
        <v>11.25</v>
      </c>
      <c r="P265" s="264">
        <f t="shared" si="4"/>
        <v>178.606125</v>
      </c>
      <c r="Q265" s="210"/>
    </row>
    <row r="266" s="4" customFormat="1" ht="21" customHeight="1" spans="1:17">
      <c r="A266" s="247" t="s">
        <v>13601</v>
      </c>
      <c r="B266" s="243" t="s">
        <v>13602</v>
      </c>
      <c r="C266" s="243" t="s">
        <v>13684</v>
      </c>
      <c r="D266" s="243" t="s">
        <v>13686</v>
      </c>
      <c r="E266" s="245" t="s">
        <v>137</v>
      </c>
      <c r="F266" s="245" t="s">
        <v>13395</v>
      </c>
      <c r="G266" s="243" t="s">
        <v>13687</v>
      </c>
      <c r="H266" s="250" t="s">
        <v>367</v>
      </c>
      <c r="I266" s="245" t="s">
        <v>28</v>
      </c>
      <c r="J266" s="245" t="s">
        <v>49</v>
      </c>
      <c r="K266" s="245">
        <v>4666142</v>
      </c>
      <c r="L266" s="245">
        <v>40430968</v>
      </c>
      <c r="M266" s="245" t="s">
        <v>147</v>
      </c>
      <c r="N266" s="304">
        <v>27.1355</v>
      </c>
      <c r="O266" s="245">
        <v>11.25</v>
      </c>
      <c r="P266" s="264">
        <f t="shared" si="4"/>
        <v>305.274375</v>
      </c>
      <c r="Q266" s="210"/>
    </row>
    <row r="267" s="4" customFormat="1" ht="21" customHeight="1" spans="1:17">
      <c r="A267" s="247" t="s">
        <v>13601</v>
      </c>
      <c r="B267" s="243" t="s">
        <v>13602</v>
      </c>
      <c r="C267" s="243" t="s">
        <v>13684</v>
      </c>
      <c r="D267" s="243" t="s">
        <v>13686</v>
      </c>
      <c r="E267" s="245" t="s">
        <v>137</v>
      </c>
      <c r="F267" s="245" t="s">
        <v>13395</v>
      </c>
      <c r="G267" s="243" t="s">
        <v>1114</v>
      </c>
      <c r="H267" s="250" t="s">
        <v>367</v>
      </c>
      <c r="I267" s="245" t="s">
        <v>28</v>
      </c>
      <c r="J267" s="245" t="s">
        <v>49</v>
      </c>
      <c r="K267" s="245">
        <v>4666113</v>
      </c>
      <c r="L267" s="245">
        <v>40430657</v>
      </c>
      <c r="M267" s="245" t="s">
        <v>147</v>
      </c>
      <c r="N267" s="304">
        <v>8.3033</v>
      </c>
      <c r="O267" s="245">
        <v>11.25</v>
      </c>
      <c r="P267" s="264">
        <f t="shared" si="4"/>
        <v>93.412125</v>
      </c>
      <c r="Q267" s="210"/>
    </row>
    <row r="268" s="4" customFormat="1" ht="21" customHeight="1" spans="1:17">
      <c r="A268" s="247" t="s">
        <v>13601</v>
      </c>
      <c r="B268" s="243" t="s">
        <v>13602</v>
      </c>
      <c r="C268" s="243" t="s">
        <v>13684</v>
      </c>
      <c r="D268" s="243" t="s">
        <v>13686</v>
      </c>
      <c r="E268" s="245" t="s">
        <v>137</v>
      </c>
      <c r="F268" s="245" t="s">
        <v>13395</v>
      </c>
      <c r="G268" s="243" t="s">
        <v>13688</v>
      </c>
      <c r="H268" s="250" t="s">
        <v>367</v>
      </c>
      <c r="I268" s="245" t="s">
        <v>28</v>
      </c>
      <c r="J268" s="245" t="s">
        <v>49</v>
      </c>
      <c r="K268" s="245">
        <v>4666094</v>
      </c>
      <c r="L268" s="245">
        <v>40430817</v>
      </c>
      <c r="M268" s="245" t="s">
        <v>147</v>
      </c>
      <c r="N268" s="304">
        <v>27.8231</v>
      </c>
      <c r="O268" s="245">
        <v>11.25</v>
      </c>
      <c r="P268" s="264">
        <f t="shared" si="4"/>
        <v>313.009875</v>
      </c>
      <c r="Q268" s="210"/>
    </row>
    <row r="269" s="4" customFormat="1" ht="21" customHeight="1" spans="1:17">
      <c r="A269" s="247" t="s">
        <v>13601</v>
      </c>
      <c r="B269" s="243" t="s">
        <v>13602</v>
      </c>
      <c r="C269" s="243" t="s">
        <v>13684</v>
      </c>
      <c r="D269" s="243" t="s">
        <v>13686</v>
      </c>
      <c r="E269" s="245" t="s">
        <v>137</v>
      </c>
      <c r="F269" s="245" t="s">
        <v>13395</v>
      </c>
      <c r="G269" s="243" t="s">
        <v>13689</v>
      </c>
      <c r="H269" s="250" t="s">
        <v>367</v>
      </c>
      <c r="I269" s="245" t="s">
        <v>28</v>
      </c>
      <c r="J269" s="245" t="s">
        <v>49</v>
      </c>
      <c r="K269" s="245">
        <v>4666073</v>
      </c>
      <c r="L269" s="245">
        <v>40431003</v>
      </c>
      <c r="M269" s="245" t="s">
        <v>147</v>
      </c>
      <c r="N269" s="304">
        <v>10.5362</v>
      </c>
      <c r="O269" s="245">
        <v>11.25</v>
      </c>
      <c r="P269" s="264">
        <f t="shared" si="4"/>
        <v>118.53225</v>
      </c>
      <c r="Q269" s="210"/>
    </row>
    <row r="270" s="4" customFormat="1" ht="15" customHeight="1" spans="1:17">
      <c r="A270" s="247" t="s">
        <v>13601</v>
      </c>
      <c r="B270" s="243" t="s">
        <v>13602</v>
      </c>
      <c r="C270" s="243" t="s">
        <v>13684</v>
      </c>
      <c r="D270" s="243" t="s">
        <v>13686</v>
      </c>
      <c r="E270" s="245" t="s">
        <v>137</v>
      </c>
      <c r="F270" s="245" t="s">
        <v>13395</v>
      </c>
      <c r="G270" s="243" t="s">
        <v>13690</v>
      </c>
      <c r="H270" s="247" t="s">
        <v>48</v>
      </c>
      <c r="I270" s="245" t="s">
        <v>28</v>
      </c>
      <c r="J270" s="245" t="s">
        <v>58</v>
      </c>
      <c r="K270" s="245">
        <v>4666004</v>
      </c>
      <c r="L270" s="245">
        <v>40430878</v>
      </c>
      <c r="M270" s="245" t="s">
        <v>147</v>
      </c>
      <c r="N270" s="304">
        <v>96.1734</v>
      </c>
      <c r="O270" s="245">
        <v>11.25</v>
      </c>
      <c r="P270" s="264">
        <f t="shared" si="4"/>
        <v>1081.95075</v>
      </c>
      <c r="Q270" s="210"/>
    </row>
    <row r="271" s="4" customFormat="1" ht="21" customHeight="1" spans="1:17">
      <c r="A271" s="247" t="s">
        <v>13601</v>
      </c>
      <c r="B271" s="243" t="s">
        <v>13602</v>
      </c>
      <c r="C271" s="243" t="s">
        <v>13691</v>
      </c>
      <c r="D271" s="243" t="s">
        <v>13692</v>
      </c>
      <c r="E271" s="245" t="s">
        <v>137</v>
      </c>
      <c r="F271" s="245" t="s">
        <v>13395</v>
      </c>
      <c r="G271" s="243" t="s">
        <v>13693</v>
      </c>
      <c r="H271" s="247" t="s">
        <v>48</v>
      </c>
      <c r="I271" s="245" t="s">
        <v>28</v>
      </c>
      <c r="J271" s="245" t="s">
        <v>58</v>
      </c>
      <c r="K271" s="245">
        <v>4665704</v>
      </c>
      <c r="L271" s="245">
        <v>40434857</v>
      </c>
      <c r="M271" s="245" t="s">
        <v>147</v>
      </c>
      <c r="N271" s="304">
        <v>46.6614</v>
      </c>
      <c r="O271" s="245">
        <v>11.25</v>
      </c>
      <c r="P271" s="264">
        <f t="shared" si="4"/>
        <v>524.94075</v>
      </c>
      <c r="Q271" s="210"/>
    </row>
    <row r="272" s="4" customFormat="1" ht="21" customHeight="1" spans="1:17">
      <c r="A272" s="247" t="s">
        <v>13601</v>
      </c>
      <c r="B272" s="243" t="s">
        <v>13602</v>
      </c>
      <c r="C272" s="243" t="s">
        <v>13694</v>
      </c>
      <c r="D272" s="243" t="s">
        <v>13692</v>
      </c>
      <c r="E272" s="245" t="s">
        <v>137</v>
      </c>
      <c r="F272" s="245" t="s">
        <v>13395</v>
      </c>
      <c r="G272" s="243" t="s">
        <v>13695</v>
      </c>
      <c r="H272" s="247" t="s">
        <v>1101</v>
      </c>
      <c r="I272" s="245" t="s">
        <v>28</v>
      </c>
      <c r="J272" s="245" t="s">
        <v>58</v>
      </c>
      <c r="K272" s="245">
        <v>4665543</v>
      </c>
      <c r="L272" s="245">
        <v>40434840</v>
      </c>
      <c r="M272" s="245" t="s">
        <v>147</v>
      </c>
      <c r="N272" s="304">
        <v>68.9889</v>
      </c>
      <c r="O272" s="245">
        <v>11.25</v>
      </c>
      <c r="P272" s="264">
        <f t="shared" si="4"/>
        <v>776.125125</v>
      </c>
      <c r="Q272" s="210"/>
    </row>
    <row r="273" s="4" customFormat="1" ht="21" customHeight="1" spans="1:17">
      <c r="A273" s="247" t="s">
        <v>13601</v>
      </c>
      <c r="B273" s="243" t="s">
        <v>13602</v>
      </c>
      <c r="C273" s="243" t="s">
        <v>13691</v>
      </c>
      <c r="D273" s="243" t="s">
        <v>13696</v>
      </c>
      <c r="E273" s="245" t="s">
        <v>137</v>
      </c>
      <c r="F273" s="245" t="s">
        <v>13395</v>
      </c>
      <c r="G273" s="243" t="s">
        <v>13697</v>
      </c>
      <c r="H273" s="247" t="s">
        <v>48</v>
      </c>
      <c r="I273" s="245" t="s">
        <v>28</v>
      </c>
      <c r="J273" s="245" t="s">
        <v>58</v>
      </c>
      <c r="K273" s="245">
        <v>4665857</v>
      </c>
      <c r="L273" s="245">
        <v>40434738</v>
      </c>
      <c r="M273" s="245" t="s">
        <v>147</v>
      </c>
      <c r="N273" s="304">
        <v>10.9603</v>
      </c>
      <c r="O273" s="245">
        <v>11.25</v>
      </c>
      <c r="P273" s="264">
        <f t="shared" si="4"/>
        <v>123.303375</v>
      </c>
      <c r="Q273" s="210"/>
    </row>
    <row r="274" s="4" customFormat="1" ht="21" customHeight="1" spans="1:17">
      <c r="A274" s="247" t="s">
        <v>13601</v>
      </c>
      <c r="B274" s="243" t="s">
        <v>13602</v>
      </c>
      <c r="C274" s="243" t="s">
        <v>13694</v>
      </c>
      <c r="D274" s="243" t="s">
        <v>13696</v>
      </c>
      <c r="E274" s="245" t="s">
        <v>137</v>
      </c>
      <c r="F274" s="245" t="s">
        <v>13395</v>
      </c>
      <c r="G274" s="243" t="s">
        <v>13594</v>
      </c>
      <c r="H274" s="247" t="s">
        <v>1101</v>
      </c>
      <c r="I274" s="245" t="s">
        <v>28</v>
      </c>
      <c r="J274" s="245" t="s">
        <v>58</v>
      </c>
      <c r="K274" s="245">
        <v>4665698</v>
      </c>
      <c r="L274" s="245">
        <v>40434644</v>
      </c>
      <c r="M274" s="245" t="s">
        <v>147</v>
      </c>
      <c r="N274" s="304">
        <v>158.553</v>
      </c>
      <c r="O274" s="245">
        <v>11.25</v>
      </c>
      <c r="P274" s="264">
        <f t="shared" si="4"/>
        <v>1783.72125</v>
      </c>
      <c r="Q274" s="210"/>
    </row>
    <row r="275" s="4" customFormat="1" ht="21" customHeight="1" spans="1:17">
      <c r="A275" s="247" t="s">
        <v>13601</v>
      </c>
      <c r="B275" s="243" t="s">
        <v>13602</v>
      </c>
      <c r="C275" s="243" t="s">
        <v>13691</v>
      </c>
      <c r="D275" s="243" t="s">
        <v>13696</v>
      </c>
      <c r="E275" s="245" t="s">
        <v>137</v>
      </c>
      <c r="F275" s="245" t="s">
        <v>13395</v>
      </c>
      <c r="G275" s="243" t="s">
        <v>13698</v>
      </c>
      <c r="H275" s="247" t="s">
        <v>48</v>
      </c>
      <c r="I275" s="245" t="s">
        <v>28</v>
      </c>
      <c r="J275" s="245" t="s">
        <v>58</v>
      </c>
      <c r="K275" s="245">
        <v>4665873</v>
      </c>
      <c r="L275" s="245">
        <v>40434518</v>
      </c>
      <c r="M275" s="245" t="s">
        <v>147</v>
      </c>
      <c r="N275" s="304">
        <v>14.6429</v>
      </c>
      <c r="O275" s="245">
        <v>11.25</v>
      </c>
      <c r="P275" s="264">
        <f t="shared" si="4"/>
        <v>164.732625</v>
      </c>
      <c r="Q275" s="210"/>
    </row>
    <row r="276" s="4" customFormat="1" ht="21" customHeight="1" spans="1:17">
      <c r="A276" s="247" t="s">
        <v>13601</v>
      </c>
      <c r="B276" s="243" t="s">
        <v>13602</v>
      </c>
      <c r="C276" s="243" t="s">
        <v>13694</v>
      </c>
      <c r="D276" s="243" t="s">
        <v>13696</v>
      </c>
      <c r="E276" s="245" t="s">
        <v>137</v>
      </c>
      <c r="F276" s="245" t="s">
        <v>13395</v>
      </c>
      <c r="G276" s="243" t="s">
        <v>13699</v>
      </c>
      <c r="H276" s="247" t="s">
        <v>1101</v>
      </c>
      <c r="I276" s="245" t="s">
        <v>28</v>
      </c>
      <c r="J276" s="245" t="s">
        <v>58</v>
      </c>
      <c r="K276" s="245">
        <v>4665530</v>
      </c>
      <c r="L276" s="245">
        <v>40434507</v>
      </c>
      <c r="M276" s="245" t="s">
        <v>147</v>
      </c>
      <c r="N276" s="304">
        <v>21.9612</v>
      </c>
      <c r="O276" s="245">
        <v>11.25</v>
      </c>
      <c r="P276" s="264">
        <f t="shared" si="4"/>
        <v>247.0635</v>
      </c>
      <c r="Q276" s="210"/>
    </row>
    <row r="277" s="4" customFormat="1" ht="21" customHeight="1" spans="1:17">
      <c r="A277" s="247" t="s">
        <v>13601</v>
      </c>
      <c r="B277" s="243" t="s">
        <v>13602</v>
      </c>
      <c r="C277" s="243" t="s">
        <v>13700</v>
      </c>
      <c r="D277" s="243" t="s">
        <v>13701</v>
      </c>
      <c r="E277" s="245" t="s">
        <v>137</v>
      </c>
      <c r="F277" s="245" t="s">
        <v>13395</v>
      </c>
      <c r="G277" s="243" t="s">
        <v>13702</v>
      </c>
      <c r="H277" s="247" t="s">
        <v>48</v>
      </c>
      <c r="I277" s="245" t="s">
        <v>28</v>
      </c>
      <c r="J277" s="245" t="s">
        <v>58</v>
      </c>
      <c r="K277" s="245">
        <v>4666150</v>
      </c>
      <c r="L277" s="245">
        <v>40433712</v>
      </c>
      <c r="M277" s="245" t="s">
        <v>147</v>
      </c>
      <c r="N277" s="304">
        <v>37.8378</v>
      </c>
      <c r="O277" s="245">
        <v>11.25</v>
      </c>
      <c r="P277" s="264">
        <f t="shared" si="4"/>
        <v>425.67525</v>
      </c>
      <c r="Q277" s="210"/>
    </row>
    <row r="278" s="4" customFormat="1" ht="21" customHeight="1" spans="1:17">
      <c r="A278" s="247" t="s">
        <v>13601</v>
      </c>
      <c r="B278" s="243" t="s">
        <v>13602</v>
      </c>
      <c r="C278" s="243"/>
      <c r="D278" s="243" t="s">
        <v>13701</v>
      </c>
      <c r="E278" s="245" t="s">
        <v>137</v>
      </c>
      <c r="F278" s="245" t="s">
        <v>13395</v>
      </c>
      <c r="G278" s="243" t="s">
        <v>13703</v>
      </c>
      <c r="H278" s="247" t="s">
        <v>1101</v>
      </c>
      <c r="I278" s="245" t="s">
        <v>28</v>
      </c>
      <c r="J278" s="245" t="s">
        <v>58</v>
      </c>
      <c r="K278" s="245">
        <v>4665733</v>
      </c>
      <c r="L278" s="245">
        <v>40433792</v>
      </c>
      <c r="M278" s="245" t="s">
        <v>147</v>
      </c>
      <c r="N278" s="304">
        <v>20.1531</v>
      </c>
      <c r="O278" s="245">
        <v>11.25</v>
      </c>
      <c r="P278" s="264">
        <f t="shared" si="4"/>
        <v>226.722375</v>
      </c>
      <c r="Q278" s="210"/>
    </row>
    <row r="279" s="4" customFormat="1" ht="21" customHeight="1" spans="1:17">
      <c r="A279" s="247" t="s">
        <v>13601</v>
      </c>
      <c r="B279" s="243" t="s">
        <v>13602</v>
      </c>
      <c r="C279" s="243"/>
      <c r="D279" s="243" t="s">
        <v>13701</v>
      </c>
      <c r="E279" s="245" t="s">
        <v>137</v>
      </c>
      <c r="F279" s="245" t="s">
        <v>13395</v>
      </c>
      <c r="G279" s="243" t="s">
        <v>13584</v>
      </c>
      <c r="H279" s="247" t="s">
        <v>1101</v>
      </c>
      <c r="I279" s="245" t="s">
        <v>28</v>
      </c>
      <c r="J279" s="245" t="s">
        <v>58</v>
      </c>
      <c r="K279" s="245">
        <v>4666042</v>
      </c>
      <c r="L279" s="245">
        <v>40433769</v>
      </c>
      <c r="M279" s="245" t="s">
        <v>147</v>
      </c>
      <c r="N279" s="304">
        <v>15.3038</v>
      </c>
      <c r="O279" s="245">
        <v>11.25</v>
      </c>
      <c r="P279" s="264">
        <f t="shared" si="4"/>
        <v>172.16775</v>
      </c>
      <c r="Q279" s="210"/>
    </row>
    <row r="280" s="4" customFormat="1" ht="21" customHeight="1" spans="1:17">
      <c r="A280" s="247" t="s">
        <v>13601</v>
      </c>
      <c r="B280" s="243" t="s">
        <v>13602</v>
      </c>
      <c r="C280" s="243" t="s">
        <v>13700</v>
      </c>
      <c r="D280" s="243" t="s">
        <v>13704</v>
      </c>
      <c r="E280" s="245" t="s">
        <v>137</v>
      </c>
      <c r="F280" s="245" t="s">
        <v>13395</v>
      </c>
      <c r="G280" s="243" t="s">
        <v>13705</v>
      </c>
      <c r="H280" s="247" t="s">
        <v>1101</v>
      </c>
      <c r="I280" s="245" t="s">
        <v>28</v>
      </c>
      <c r="J280" s="245" t="s">
        <v>58</v>
      </c>
      <c r="K280" s="245">
        <v>4665244</v>
      </c>
      <c r="L280" s="245">
        <v>40433748</v>
      </c>
      <c r="M280" s="245" t="s">
        <v>147</v>
      </c>
      <c r="N280" s="304">
        <v>41.627</v>
      </c>
      <c r="O280" s="245">
        <v>11.25</v>
      </c>
      <c r="P280" s="264">
        <f t="shared" si="4"/>
        <v>468.30375</v>
      </c>
      <c r="Q280" s="210"/>
    </row>
    <row r="281" s="4" customFormat="1" ht="21" customHeight="1" spans="1:17">
      <c r="A281" s="247" t="s">
        <v>13601</v>
      </c>
      <c r="B281" s="243" t="s">
        <v>13602</v>
      </c>
      <c r="C281" s="243" t="s">
        <v>13700</v>
      </c>
      <c r="D281" s="243" t="s">
        <v>13704</v>
      </c>
      <c r="E281" s="245" t="s">
        <v>137</v>
      </c>
      <c r="F281" s="245" t="s">
        <v>13395</v>
      </c>
      <c r="G281" s="243" t="s">
        <v>1667</v>
      </c>
      <c r="H281" s="247" t="s">
        <v>1101</v>
      </c>
      <c r="I281" s="245" t="s">
        <v>28</v>
      </c>
      <c r="J281" s="245" t="s">
        <v>58</v>
      </c>
      <c r="K281" s="245">
        <v>4665077</v>
      </c>
      <c r="L281" s="245">
        <v>40433664</v>
      </c>
      <c r="M281" s="245" t="s">
        <v>147</v>
      </c>
      <c r="N281" s="304">
        <v>7.5642</v>
      </c>
      <c r="O281" s="245">
        <v>11.25</v>
      </c>
      <c r="P281" s="264">
        <f t="shared" si="4"/>
        <v>85.09725</v>
      </c>
      <c r="Q281" s="210"/>
    </row>
    <row r="282" s="4" customFormat="1" ht="21" customHeight="1" spans="1:17">
      <c r="A282" s="247" t="s">
        <v>13601</v>
      </c>
      <c r="B282" s="243" t="s">
        <v>13602</v>
      </c>
      <c r="C282" s="243" t="s">
        <v>13700</v>
      </c>
      <c r="D282" s="243" t="s">
        <v>13704</v>
      </c>
      <c r="E282" s="245" t="s">
        <v>137</v>
      </c>
      <c r="F282" s="245" t="s">
        <v>13395</v>
      </c>
      <c r="G282" s="243" t="s">
        <v>13706</v>
      </c>
      <c r="H282" s="247" t="s">
        <v>1101</v>
      </c>
      <c r="I282" s="245" t="s">
        <v>28</v>
      </c>
      <c r="J282" s="245" t="s">
        <v>29</v>
      </c>
      <c r="K282" s="245">
        <v>4665606</v>
      </c>
      <c r="L282" s="245">
        <v>40433571</v>
      </c>
      <c r="M282" s="245" t="s">
        <v>147</v>
      </c>
      <c r="N282" s="304">
        <v>20.7572</v>
      </c>
      <c r="O282" s="245">
        <v>11.25</v>
      </c>
      <c r="P282" s="264">
        <f t="shared" si="4"/>
        <v>233.5185</v>
      </c>
      <c r="Q282" s="210"/>
    </row>
    <row r="283" s="4" customFormat="1" ht="21" customHeight="1" spans="1:17">
      <c r="A283" s="247" t="s">
        <v>13601</v>
      </c>
      <c r="B283" s="243" t="s">
        <v>13602</v>
      </c>
      <c r="C283" s="243" t="s">
        <v>13700</v>
      </c>
      <c r="D283" s="243" t="s">
        <v>13704</v>
      </c>
      <c r="E283" s="245" t="s">
        <v>137</v>
      </c>
      <c r="F283" s="245" t="s">
        <v>13395</v>
      </c>
      <c r="G283" s="243" t="s">
        <v>13707</v>
      </c>
      <c r="H283" s="247" t="s">
        <v>1101</v>
      </c>
      <c r="I283" s="245" t="s">
        <v>28</v>
      </c>
      <c r="J283" s="245" t="s">
        <v>29</v>
      </c>
      <c r="K283" s="245">
        <v>4665600</v>
      </c>
      <c r="L283" s="245">
        <v>40433729</v>
      </c>
      <c r="M283" s="245" t="s">
        <v>147</v>
      </c>
      <c r="N283" s="304">
        <v>137.5664</v>
      </c>
      <c r="O283" s="245">
        <v>11.25</v>
      </c>
      <c r="P283" s="264">
        <f t="shared" si="4"/>
        <v>1547.622</v>
      </c>
      <c r="Q283" s="210"/>
    </row>
    <row r="284" s="4" customFormat="1" ht="21" customHeight="1" spans="1:17">
      <c r="A284" s="247" t="s">
        <v>13601</v>
      </c>
      <c r="B284" s="243" t="s">
        <v>13602</v>
      </c>
      <c r="C284" s="243" t="s">
        <v>13700</v>
      </c>
      <c r="D284" s="243" t="s">
        <v>13704</v>
      </c>
      <c r="E284" s="245" t="s">
        <v>137</v>
      </c>
      <c r="F284" s="245" t="s">
        <v>13395</v>
      </c>
      <c r="G284" s="243" t="s">
        <v>13708</v>
      </c>
      <c r="H284" s="247" t="s">
        <v>48</v>
      </c>
      <c r="I284" s="245" t="s">
        <v>28</v>
      </c>
      <c r="J284" s="245" t="s">
        <v>29</v>
      </c>
      <c r="K284" s="245">
        <v>4665744</v>
      </c>
      <c r="L284" s="245">
        <v>40433458</v>
      </c>
      <c r="M284" s="245" t="s">
        <v>147</v>
      </c>
      <c r="N284" s="304">
        <v>9.3576</v>
      </c>
      <c r="O284" s="245">
        <v>11.25</v>
      </c>
      <c r="P284" s="264">
        <f t="shared" ref="P284:P293" si="5">N284*O284</f>
        <v>105.273</v>
      </c>
      <c r="Q284" s="210"/>
    </row>
    <row r="285" s="4" customFormat="1" ht="21" customHeight="1" spans="1:17">
      <c r="A285" s="247" t="s">
        <v>13601</v>
      </c>
      <c r="B285" s="243" t="s">
        <v>13602</v>
      </c>
      <c r="C285" s="243" t="s">
        <v>13700</v>
      </c>
      <c r="D285" s="243" t="s">
        <v>13709</v>
      </c>
      <c r="E285" s="245" t="s">
        <v>137</v>
      </c>
      <c r="F285" s="245" t="s">
        <v>13395</v>
      </c>
      <c r="G285" s="243" t="s">
        <v>13710</v>
      </c>
      <c r="H285" s="247" t="s">
        <v>48</v>
      </c>
      <c r="I285" s="245" t="s">
        <v>28</v>
      </c>
      <c r="J285" s="245" t="s">
        <v>58</v>
      </c>
      <c r="K285" s="245">
        <v>4665186</v>
      </c>
      <c r="L285" s="245">
        <v>40433641</v>
      </c>
      <c r="M285" s="245" t="s">
        <v>147</v>
      </c>
      <c r="N285" s="304">
        <v>108.1289</v>
      </c>
      <c r="O285" s="245">
        <v>11.25</v>
      </c>
      <c r="P285" s="264">
        <f t="shared" si="5"/>
        <v>1216.450125</v>
      </c>
      <c r="Q285" s="210"/>
    </row>
    <row r="286" s="4" customFormat="1" ht="21" customHeight="1" spans="1:17">
      <c r="A286" s="247" t="s">
        <v>13601</v>
      </c>
      <c r="B286" s="243" t="s">
        <v>13602</v>
      </c>
      <c r="C286" s="243" t="s">
        <v>13694</v>
      </c>
      <c r="D286" s="243" t="s">
        <v>13709</v>
      </c>
      <c r="E286" s="245" t="s">
        <v>137</v>
      </c>
      <c r="F286" s="245" t="s">
        <v>13395</v>
      </c>
      <c r="G286" s="243" t="s">
        <v>13711</v>
      </c>
      <c r="H286" s="247" t="s">
        <v>1101</v>
      </c>
      <c r="I286" s="245" t="s">
        <v>28</v>
      </c>
      <c r="J286" s="245" t="s">
        <v>58</v>
      </c>
      <c r="K286" s="245">
        <v>4664873</v>
      </c>
      <c r="L286" s="245">
        <v>40433677</v>
      </c>
      <c r="M286" s="245" t="s">
        <v>147</v>
      </c>
      <c r="N286" s="304">
        <v>28.0508</v>
      </c>
      <c r="O286" s="245">
        <v>11.25</v>
      </c>
      <c r="P286" s="264">
        <f t="shared" si="5"/>
        <v>315.5715</v>
      </c>
      <c r="Q286" s="210"/>
    </row>
    <row r="287" s="4" customFormat="1" ht="21" customHeight="1" spans="1:17">
      <c r="A287" s="247" t="s">
        <v>13601</v>
      </c>
      <c r="B287" s="243" t="s">
        <v>13602</v>
      </c>
      <c r="C287" s="243" t="s">
        <v>13694</v>
      </c>
      <c r="D287" s="243" t="s">
        <v>13709</v>
      </c>
      <c r="E287" s="245" t="s">
        <v>137</v>
      </c>
      <c r="F287" s="245" t="s">
        <v>13395</v>
      </c>
      <c r="G287" s="243" t="s">
        <v>13712</v>
      </c>
      <c r="H287" s="247" t="s">
        <v>1101</v>
      </c>
      <c r="I287" s="245" t="s">
        <v>28</v>
      </c>
      <c r="J287" s="245" t="s">
        <v>58</v>
      </c>
      <c r="K287" s="245">
        <v>4664874</v>
      </c>
      <c r="L287" s="245">
        <v>40433582</v>
      </c>
      <c r="M287" s="245" t="s">
        <v>147</v>
      </c>
      <c r="N287" s="304">
        <v>1.9471</v>
      </c>
      <c r="O287" s="245">
        <v>11.25</v>
      </c>
      <c r="P287" s="264">
        <f t="shared" si="5"/>
        <v>21.904875</v>
      </c>
      <c r="Q287" s="210"/>
    </row>
    <row r="288" s="4" customFormat="1" ht="21" customHeight="1" spans="1:17">
      <c r="A288" s="247" t="s">
        <v>13601</v>
      </c>
      <c r="B288" s="243" t="s">
        <v>13602</v>
      </c>
      <c r="C288" s="243" t="s">
        <v>13694</v>
      </c>
      <c r="D288" s="243" t="s">
        <v>13709</v>
      </c>
      <c r="E288" s="245" t="s">
        <v>137</v>
      </c>
      <c r="F288" s="245" t="s">
        <v>13395</v>
      </c>
      <c r="G288" s="243" t="s">
        <v>13713</v>
      </c>
      <c r="H288" s="247" t="s">
        <v>1101</v>
      </c>
      <c r="I288" s="245" t="s">
        <v>28</v>
      </c>
      <c r="J288" s="245" t="s">
        <v>58</v>
      </c>
      <c r="K288" s="245">
        <v>4664947</v>
      </c>
      <c r="L288" s="245">
        <v>40433845</v>
      </c>
      <c r="M288" s="245" t="s">
        <v>147</v>
      </c>
      <c r="N288" s="304">
        <v>50.2279</v>
      </c>
      <c r="O288" s="245">
        <v>11.25</v>
      </c>
      <c r="P288" s="264">
        <f t="shared" si="5"/>
        <v>565.063875</v>
      </c>
      <c r="Q288" s="210"/>
    </row>
    <row r="289" s="4" customFormat="1" ht="21" customHeight="1" spans="1:17">
      <c r="A289" s="247" t="s">
        <v>13601</v>
      </c>
      <c r="B289" s="243" t="s">
        <v>13602</v>
      </c>
      <c r="C289" s="243" t="s">
        <v>13694</v>
      </c>
      <c r="D289" s="243" t="s">
        <v>13709</v>
      </c>
      <c r="E289" s="245" t="s">
        <v>137</v>
      </c>
      <c r="F289" s="245" t="s">
        <v>13395</v>
      </c>
      <c r="G289" s="243" t="s">
        <v>13714</v>
      </c>
      <c r="H289" s="247" t="s">
        <v>1101</v>
      </c>
      <c r="I289" s="245" t="s">
        <v>28</v>
      </c>
      <c r="J289" s="245" t="s">
        <v>58</v>
      </c>
      <c r="K289" s="245">
        <v>4664779</v>
      </c>
      <c r="L289" s="245">
        <v>40433752</v>
      </c>
      <c r="M289" s="245" t="s">
        <v>147</v>
      </c>
      <c r="N289" s="304">
        <v>12.5197</v>
      </c>
      <c r="O289" s="245">
        <v>11.25</v>
      </c>
      <c r="P289" s="264">
        <f t="shared" si="5"/>
        <v>140.846625</v>
      </c>
      <c r="Q289" s="210"/>
    </row>
    <row r="290" s="4" customFormat="1" ht="21" customHeight="1" spans="1:17">
      <c r="A290" s="247" t="s">
        <v>13601</v>
      </c>
      <c r="B290" s="243" t="s">
        <v>13602</v>
      </c>
      <c r="C290" s="243" t="s">
        <v>13694</v>
      </c>
      <c r="D290" s="243" t="s">
        <v>13709</v>
      </c>
      <c r="E290" s="245" t="s">
        <v>137</v>
      </c>
      <c r="F290" s="245" t="s">
        <v>13395</v>
      </c>
      <c r="G290" s="243" t="s">
        <v>13715</v>
      </c>
      <c r="H290" s="247" t="s">
        <v>1101</v>
      </c>
      <c r="I290" s="245" t="s">
        <v>28</v>
      </c>
      <c r="J290" s="245" t="s">
        <v>58</v>
      </c>
      <c r="K290" s="245">
        <v>4665099</v>
      </c>
      <c r="L290" s="245">
        <v>40434027</v>
      </c>
      <c r="M290" s="245" t="s">
        <v>147</v>
      </c>
      <c r="N290" s="304">
        <v>40.0679</v>
      </c>
      <c r="O290" s="245">
        <v>11.25</v>
      </c>
      <c r="P290" s="264">
        <f t="shared" si="5"/>
        <v>450.763875</v>
      </c>
      <c r="Q290" s="210"/>
    </row>
    <row r="291" s="4" customFormat="1" ht="21" customHeight="1" spans="1:17">
      <c r="A291" s="247" t="s">
        <v>13601</v>
      </c>
      <c r="B291" s="243" t="s">
        <v>13602</v>
      </c>
      <c r="C291" s="243" t="s">
        <v>13694</v>
      </c>
      <c r="D291" s="243" t="s">
        <v>13709</v>
      </c>
      <c r="E291" s="245" t="s">
        <v>137</v>
      </c>
      <c r="F291" s="245" t="s">
        <v>13395</v>
      </c>
      <c r="G291" s="243" t="s">
        <v>13716</v>
      </c>
      <c r="H291" s="247" t="s">
        <v>48</v>
      </c>
      <c r="I291" s="245" t="s">
        <v>28</v>
      </c>
      <c r="J291" s="245" t="s">
        <v>58</v>
      </c>
      <c r="K291" s="245">
        <v>4664797</v>
      </c>
      <c r="L291" s="245">
        <v>40433893</v>
      </c>
      <c r="M291" s="245" t="s">
        <v>147</v>
      </c>
      <c r="N291" s="304">
        <v>60.3497</v>
      </c>
      <c r="O291" s="245">
        <v>11.25</v>
      </c>
      <c r="P291" s="264">
        <f t="shared" si="5"/>
        <v>678.934125</v>
      </c>
      <c r="Q291" s="210"/>
    </row>
    <row r="292" s="4" customFormat="1" ht="21" customHeight="1" spans="1:17">
      <c r="A292" s="247" t="s">
        <v>13601</v>
      </c>
      <c r="B292" s="243" t="s">
        <v>13602</v>
      </c>
      <c r="C292" s="243" t="s">
        <v>13700</v>
      </c>
      <c r="D292" s="243" t="s">
        <v>13709</v>
      </c>
      <c r="E292" s="245" t="s">
        <v>137</v>
      </c>
      <c r="F292" s="245" t="s">
        <v>13395</v>
      </c>
      <c r="G292" s="243" t="s">
        <v>13717</v>
      </c>
      <c r="H292" s="247" t="s">
        <v>48</v>
      </c>
      <c r="I292" s="245" t="s">
        <v>28</v>
      </c>
      <c r="J292" s="245" t="s">
        <v>58</v>
      </c>
      <c r="K292" s="245">
        <v>4665168</v>
      </c>
      <c r="L292" s="245">
        <v>40433969</v>
      </c>
      <c r="M292" s="245" t="s">
        <v>147</v>
      </c>
      <c r="N292" s="304">
        <v>26.4876</v>
      </c>
      <c r="O292" s="245">
        <v>11.25</v>
      </c>
      <c r="P292" s="264">
        <f t="shared" si="5"/>
        <v>297.9855</v>
      </c>
      <c r="Q292" s="210"/>
    </row>
    <row r="293" s="4" customFormat="1" ht="21" customHeight="1" spans="1:17">
      <c r="A293" s="247" t="s">
        <v>13601</v>
      </c>
      <c r="B293" s="243" t="s">
        <v>13602</v>
      </c>
      <c r="C293" s="243" t="s">
        <v>13700</v>
      </c>
      <c r="D293" s="243" t="s">
        <v>13718</v>
      </c>
      <c r="E293" s="245" t="s">
        <v>137</v>
      </c>
      <c r="F293" s="245" t="s">
        <v>13395</v>
      </c>
      <c r="G293" s="243" t="s">
        <v>13719</v>
      </c>
      <c r="H293" s="247" t="s">
        <v>1101</v>
      </c>
      <c r="I293" s="245" t="s">
        <v>28</v>
      </c>
      <c r="J293" s="245" t="s">
        <v>58</v>
      </c>
      <c r="K293" s="245">
        <v>4665654</v>
      </c>
      <c r="L293" s="245">
        <v>40432853</v>
      </c>
      <c r="M293" s="245" t="s">
        <v>147</v>
      </c>
      <c r="N293" s="304">
        <v>9.124</v>
      </c>
      <c r="O293" s="245">
        <v>11.25</v>
      </c>
      <c r="P293" s="264">
        <f t="shared" si="5"/>
        <v>102.645</v>
      </c>
      <c r="Q293" s="210"/>
    </row>
    <row r="294" s="4" customFormat="1" ht="15" customHeight="1" spans="1:17">
      <c r="A294" s="245" t="s">
        <v>13720</v>
      </c>
      <c r="B294" s="277" t="s">
        <v>3</v>
      </c>
      <c r="C294" s="243" t="s">
        <v>13721</v>
      </c>
      <c r="D294" s="243" t="s">
        <v>13722</v>
      </c>
      <c r="E294" s="244" t="s">
        <v>137</v>
      </c>
      <c r="F294" s="285" t="s">
        <v>13395</v>
      </c>
      <c r="G294" s="286" t="s">
        <v>13633</v>
      </c>
      <c r="H294" s="247" t="s">
        <v>1101</v>
      </c>
      <c r="I294" s="296" t="s">
        <v>28</v>
      </c>
      <c r="J294" s="245" t="s">
        <v>58</v>
      </c>
      <c r="K294" s="267">
        <v>4667375</v>
      </c>
      <c r="L294" s="267">
        <v>40430052</v>
      </c>
      <c r="M294" s="245" t="s">
        <v>147</v>
      </c>
      <c r="N294" s="297">
        <v>3.8439</v>
      </c>
      <c r="O294" s="264">
        <v>11.25</v>
      </c>
      <c r="P294" s="264">
        <f t="shared" ref="P294:P309" si="6">O294*N294</f>
        <v>43.243875</v>
      </c>
      <c r="Q294" s="210"/>
    </row>
    <row r="295" s="4" customFormat="1" ht="15" customHeight="1" spans="1:17">
      <c r="A295" s="245" t="s">
        <v>13720</v>
      </c>
      <c r="B295" s="277" t="s">
        <v>3</v>
      </c>
      <c r="C295" s="243" t="s">
        <v>13723</v>
      </c>
      <c r="D295" s="243" t="s">
        <v>13724</v>
      </c>
      <c r="E295" s="244" t="s">
        <v>137</v>
      </c>
      <c r="F295" s="285" t="s">
        <v>13395</v>
      </c>
      <c r="G295" s="306" t="s">
        <v>1456</v>
      </c>
      <c r="H295" s="250" t="s">
        <v>48</v>
      </c>
      <c r="I295" s="296" t="s">
        <v>28</v>
      </c>
      <c r="J295" s="245" t="s">
        <v>58</v>
      </c>
      <c r="K295" s="267">
        <v>4667035</v>
      </c>
      <c r="L295" s="267">
        <v>40430060</v>
      </c>
      <c r="M295" s="245" t="s">
        <v>147</v>
      </c>
      <c r="N295" s="297">
        <v>9.7554</v>
      </c>
      <c r="O295" s="264">
        <v>11.25</v>
      </c>
      <c r="P295" s="264">
        <f t="shared" si="6"/>
        <v>109.74825</v>
      </c>
      <c r="Q295" s="210"/>
    </row>
    <row r="296" s="4" customFormat="1" ht="15" customHeight="1" spans="1:17">
      <c r="A296" s="245" t="s">
        <v>13530</v>
      </c>
      <c r="B296" s="242" t="s">
        <v>3552</v>
      </c>
      <c r="C296" s="243" t="s">
        <v>13531</v>
      </c>
      <c r="D296" s="243" t="s">
        <v>13725</v>
      </c>
      <c r="E296" s="244" t="s">
        <v>137</v>
      </c>
      <c r="F296" s="285" t="s">
        <v>13395</v>
      </c>
      <c r="G296" s="243" t="s">
        <v>13681</v>
      </c>
      <c r="H296" s="250" t="s">
        <v>13474</v>
      </c>
      <c r="I296" s="245" t="s">
        <v>28</v>
      </c>
      <c r="J296" s="300" t="s">
        <v>310</v>
      </c>
      <c r="K296" s="245">
        <v>4666701</v>
      </c>
      <c r="L296" s="245">
        <v>40428482</v>
      </c>
      <c r="M296" s="245" t="s">
        <v>147</v>
      </c>
      <c r="N296" s="297">
        <v>181.556</v>
      </c>
      <c r="O296" s="264">
        <v>11.25</v>
      </c>
      <c r="P296" s="264">
        <f t="shared" si="6"/>
        <v>2042.505</v>
      </c>
      <c r="Q296" s="210"/>
    </row>
    <row r="297" s="4" customFormat="1" ht="15" customHeight="1" spans="1:17">
      <c r="A297" s="245" t="s">
        <v>13530</v>
      </c>
      <c r="B297" s="242" t="s">
        <v>3552</v>
      </c>
      <c r="C297" s="243" t="s">
        <v>13531</v>
      </c>
      <c r="D297" s="243" t="s">
        <v>13725</v>
      </c>
      <c r="E297" s="245" t="s">
        <v>137</v>
      </c>
      <c r="F297" s="245" t="s">
        <v>13395</v>
      </c>
      <c r="G297" s="243" t="s">
        <v>1508</v>
      </c>
      <c r="H297" s="247" t="s">
        <v>1101</v>
      </c>
      <c r="I297" s="245" t="s">
        <v>28</v>
      </c>
      <c r="J297" s="245" t="s">
        <v>327</v>
      </c>
      <c r="K297" s="245">
        <v>4666910</v>
      </c>
      <c r="L297" s="245">
        <v>40428239</v>
      </c>
      <c r="M297" s="245" t="s">
        <v>147</v>
      </c>
      <c r="N297" s="304">
        <v>10.3212</v>
      </c>
      <c r="O297" s="245">
        <v>11.25</v>
      </c>
      <c r="P297" s="264">
        <f t="shared" si="6"/>
        <v>116.1135</v>
      </c>
      <c r="Q297" s="210"/>
    </row>
    <row r="298" s="4" customFormat="1" ht="15" customHeight="1" spans="1:17">
      <c r="A298" s="245" t="s">
        <v>13530</v>
      </c>
      <c r="B298" s="242" t="s">
        <v>3552</v>
      </c>
      <c r="C298" s="243" t="s">
        <v>13531</v>
      </c>
      <c r="D298" s="243" t="s">
        <v>13725</v>
      </c>
      <c r="E298" s="245" t="s">
        <v>137</v>
      </c>
      <c r="F298" s="245" t="s">
        <v>13395</v>
      </c>
      <c r="G298" s="243" t="s">
        <v>1373</v>
      </c>
      <c r="H298" s="247" t="s">
        <v>1101</v>
      </c>
      <c r="I298" s="245" t="s">
        <v>28</v>
      </c>
      <c r="J298" s="300" t="s">
        <v>310</v>
      </c>
      <c r="K298" s="245">
        <v>4666641</v>
      </c>
      <c r="L298" s="245">
        <v>40428449</v>
      </c>
      <c r="M298" s="245" t="s">
        <v>147</v>
      </c>
      <c r="N298" s="304">
        <v>18.2449</v>
      </c>
      <c r="O298" s="245">
        <v>11.25</v>
      </c>
      <c r="P298" s="264">
        <f t="shared" si="6"/>
        <v>205.255125</v>
      </c>
      <c r="Q298" s="210"/>
    </row>
    <row r="299" s="4" customFormat="1" ht="15" customHeight="1" spans="1:17">
      <c r="A299" s="245" t="s">
        <v>13530</v>
      </c>
      <c r="B299" s="242" t="s">
        <v>3552</v>
      </c>
      <c r="C299" s="243" t="s">
        <v>13531</v>
      </c>
      <c r="D299" s="243" t="s">
        <v>13725</v>
      </c>
      <c r="E299" s="245" t="s">
        <v>137</v>
      </c>
      <c r="F299" s="245" t="s">
        <v>13395</v>
      </c>
      <c r="G299" s="243" t="s">
        <v>13726</v>
      </c>
      <c r="H299" s="247" t="s">
        <v>1101</v>
      </c>
      <c r="I299" s="245" t="s">
        <v>28</v>
      </c>
      <c r="J299" s="245" t="s">
        <v>58</v>
      </c>
      <c r="K299" s="245">
        <v>4666872</v>
      </c>
      <c r="L299" s="245">
        <v>40428344</v>
      </c>
      <c r="M299" s="245" t="s">
        <v>147</v>
      </c>
      <c r="N299" s="304">
        <v>12.9857</v>
      </c>
      <c r="O299" s="245">
        <v>11.25</v>
      </c>
      <c r="P299" s="264">
        <f t="shared" si="6"/>
        <v>146.089125</v>
      </c>
      <c r="Q299" s="210"/>
    </row>
    <row r="300" s="4" customFormat="1" ht="15" customHeight="1" spans="1:17">
      <c r="A300" s="245" t="s">
        <v>13530</v>
      </c>
      <c r="B300" s="242" t="s">
        <v>3552</v>
      </c>
      <c r="C300" s="243" t="s">
        <v>13531</v>
      </c>
      <c r="D300" s="243" t="s">
        <v>13725</v>
      </c>
      <c r="E300" s="245" t="s">
        <v>137</v>
      </c>
      <c r="F300" s="245" t="s">
        <v>13395</v>
      </c>
      <c r="G300" s="243" t="s">
        <v>1589</v>
      </c>
      <c r="H300" s="247" t="s">
        <v>1101</v>
      </c>
      <c r="I300" s="245" t="s">
        <v>28</v>
      </c>
      <c r="J300" s="300" t="s">
        <v>310</v>
      </c>
      <c r="K300" s="245">
        <v>4666762</v>
      </c>
      <c r="L300" s="245">
        <v>40428286</v>
      </c>
      <c r="M300" s="245" t="s">
        <v>147</v>
      </c>
      <c r="N300" s="304">
        <v>19.1439</v>
      </c>
      <c r="O300" s="245">
        <v>11.25</v>
      </c>
      <c r="P300" s="264">
        <f t="shared" si="6"/>
        <v>215.368875</v>
      </c>
      <c r="Q300" s="210"/>
    </row>
    <row r="301" s="4" customFormat="1" ht="15" customHeight="1" spans="1:17">
      <c r="A301" s="247" t="s">
        <v>13727</v>
      </c>
      <c r="B301" s="307" t="s">
        <v>3</v>
      </c>
      <c r="C301" s="243" t="s">
        <v>13728</v>
      </c>
      <c r="D301" s="243" t="s">
        <v>13701</v>
      </c>
      <c r="E301" s="245" t="s">
        <v>137</v>
      </c>
      <c r="F301" s="245" t="s">
        <v>13395</v>
      </c>
      <c r="G301" s="243" t="s">
        <v>13584</v>
      </c>
      <c r="H301" s="247" t="s">
        <v>1101</v>
      </c>
      <c r="I301" s="245" t="s">
        <v>28</v>
      </c>
      <c r="J301" s="245" t="s">
        <v>58</v>
      </c>
      <c r="K301" s="245">
        <v>4666042</v>
      </c>
      <c r="L301" s="245">
        <v>40433769</v>
      </c>
      <c r="M301" s="245" t="s">
        <v>147</v>
      </c>
      <c r="N301" s="304">
        <v>29.675</v>
      </c>
      <c r="O301" s="245">
        <v>11.25</v>
      </c>
      <c r="P301" s="264">
        <f t="shared" si="6"/>
        <v>333.84375</v>
      </c>
      <c r="Q301" s="210"/>
    </row>
    <row r="302" s="4" customFormat="1" ht="15" customHeight="1" spans="1:17">
      <c r="A302" s="247" t="s">
        <v>13727</v>
      </c>
      <c r="B302" s="307" t="s">
        <v>3</v>
      </c>
      <c r="C302" s="243" t="s">
        <v>13728</v>
      </c>
      <c r="D302" s="243" t="s">
        <v>13701</v>
      </c>
      <c r="E302" s="245" t="s">
        <v>137</v>
      </c>
      <c r="F302" s="245" t="s">
        <v>13395</v>
      </c>
      <c r="G302" s="243" t="s">
        <v>13702</v>
      </c>
      <c r="H302" s="247" t="s">
        <v>48</v>
      </c>
      <c r="I302" s="245" t="s">
        <v>28</v>
      </c>
      <c r="J302" s="245" t="s">
        <v>58</v>
      </c>
      <c r="K302" s="245">
        <v>4666150</v>
      </c>
      <c r="L302" s="245">
        <v>40433712</v>
      </c>
      <c r="M302" s="245" t="s">
        <v>147</v>
      </c>
      <c r="N302" s="304">
        <v>2.2647</v>
      </c>
      <c r="O302" s="245">
        <v>11.25</v>
      </c>
      <c r="P302" s="264">
        <f t="shared" si="6"/>
        <v>25.477875</v>
      </c>
      <c r="Q302" s="210"/>
    </row>
    <row r="303" s="4" customFormat="1" ht="15" customHeight="1" spans="1:17">
      <c r="A303" s="247" t="s">
        <v>13727</v>
      </c>
      <c r="B303" s="307" t="s">
        <v>3</v>
      </c>
      <c r="C303" s="243" t="s">
        <v>13729</v>
      </c>
      <c r="D303" s="243" t="s">
        <v>13704</v>
      </c>
      <c r="E303" s="245" t="s">
        <v>137</v>
      </c>
      <c r="F303" s="245" t="s">
        <v>13395</v>
      </c>
      <c r="G303" s="243" t="s">
        <v>13705</v>
      </c>
      <c r="H303" s="247" t="s">
        <v>1101</v>
      </c>
      <c r="I303" s="245" t="s">
        <v>28</v>
      </c>
      <c r="J303" s="245" t="s">
        <v>58</v>
      </c>
      <c r="K303" s="245">
        <v>4665244</v>
      </c>
      <c r="L303" s="245">
        <v>40433748</v>
      </c>
      <c r="M303" s="245" t="s">
        <v>147</v>
      </c>
      <c r="N303" s="304">
        <v>37.6061</v>
      </c>
      <c r="O303" s="245">
        <v>11.25</v>
      </c>
      <c r="P303" s="264">
        <f t="shared" si="6"/>
        <v>423.068625</v>
      </c>
      <c r="Q303" s="210"/>
    </row>
    <row r="304" s="4" customFormat="1" ht="15" customHeight="1" spans="1:17">
      <c r="A304" s="247" t="s">
        <v>13727</v>
      </c>
      <c r="B304" s="307" t="s">
        <v>3</v>
      </c>
      <c r="C304" s="243" t="s">
        <v>13728</v>
      </c>
      <c r="D304" s="243" t="s">
        <v>13709</v>
      </c>
      <c r="E304" s="245" t="s">
        <v>137</v>
      </c>
      <c r="F304" s="245" t="s">
        <v>13395</v>
      </c>
      <c r="G304" s="243" t="s">
        <v>13710</v>
      </c>
      <c r="H304" s="247" t="s">
        <v>48</v>
      </c>
      <c r="I304" s="245" t="s">
        <v>28</v>
      </c>
      <c r="J304" s="245" t="s">
        <v>58</v>
      </c>
      <c r="K304" s="245">
        <v>4665186</v>
      </c>
      <c r="L304" s="245">
        <v>40433641</v>
      </c>
      <c r="M304" s="245" t="s">
        <v>147</v>
      </c>
      <c r="N304" s="304">
        <v>6.2695</v>
      </c>
      <c r="O304" s="245">
        <v>11.25</v>
      </c>
      <c r="P304" s="264">
        <f t="shared" si="6"/>
        <v>70.531875</v>
      </c>
      <c r="Q304" s="210"/>
    </row>
    <row r="305" s="4" customFormat="1" ht="15" customHeight="1" spans="1:17">
      <c r="A305" s="247" t="s">
        <v>13730</v>
      </c>
      <c r="B305" s="307" t="s">
        <v>3</v>
      </c>
      <c r="C305" s="243" t="s">
        <v>13731</v>
      </c>
      <c r="D305" s="243" t="s">
        <v>13718</v>
      </c>
      <c r="E305" s="245" t="s">
        <v>137</v>
      </c>
      <c r="F305" s="245" t="s">
        <v>13395</v>
      </c>
      <c r="G305" s="243" t="s">
        <v>13732</v>
      </c>
      <c r="H305" s="247" t="s">
        <v>1101</v>
      </c>
      <c r="I305" s="245" t="s">
        <v>28</v>
      </c>
      <c r="J305" s="245" t="s">
        <v>58</v>
      </c>
      <c r="K305" s="245">
        <v>4665500</v>
      </c>
      <c r="L305" s="245">
        <v>40433026</v>
      </c>
      <c r="M305" s="245" t="s">
        <v>147</v>
      </c>
      <c r="N305" s="304">
        <v>20.4666</v>
      </c>
      <c r="O305" s="245">
        <v>11.25</v>
      </c>
      <c r="P305" s="264">
        <f t="shared" si="6"/>
        <v>230.24925</v>
      </c>
      <c r="Q305" s="210"/>
    </row>
    <row r="306" s="4" customFormat="1" ht="15" customHeight="1" spans="1:17">
      <c r="A306" s="247" t="s">
        <v>13730</v>
      </c>
      <c r="B306" s="307" t="s">
        <v>3</v>
      </c>
      <c r="C306" s="243" t="s">
        <v>13731</v>
      </c>
      <c r="D306" s="243" t="s">
        <v>13718</v>
      </c>
      <c r="E306" s="245" t="s">
        <v>137</v>
      </c>
      <c r="F306" s="245" t="s">
        <v>13395</v>
      </c>
      <c r="G306" s="243" t="s">
        <v>13733</v>
      </c>
      <c r="H306" s="247" t="s">
        <v>48</v>
      </c>
      <c r="I306" s="245" t="s">
        <v>28</v>
      </c>
      <c r="J306" s="245" t="s">
        <v>58</v>
      </c>
      <c r="K306" s="245">
        <v>4665604</v>
      </c>
      <c r="L306" s="245">
        <v>40432985</v>
      </c>
      <c r="M306" s="245" t="s">
        <v>147</v>
      </c>
      <c r="N306" s="304">
        <v>12.2647</v>
      </c>
      <c r="O306" s="245">
        <v>11.25</v>
      </c>
      <c r="P306" s="264">
        <f t="shared" si="6"/>
        <v>137.977875</v>
      </c>
      <c r="Q306" s="210"/>
    </row>
    <row r="307" s="4" customFormat="1" ht="21" spans="1:17">
      <c r="A307" s="247" t="s">
        <v>13730</v>
      </c>
      <c r="B307" s="307" t="s">
        <v>3</v>
      </c>
      <c r="C307" s="243" t="s">
        <v>13731</v>
      </c>
      <c r="D307" s="243" t="s">
        <v>13718</v>
      </c>
      <c r="E307" s="245" t="s">
        <v>137</v>
      </c>
      <c r="F307" s="245" t="s">
        <v>13395</v>
      </c>
      <c r="G307" s="243" t="s">
        <v>13734</v>
      </c>
      <c r="H307" s="250" t="s">
        <v>367</v>
      </c>
      <c r="I307" s="245" t="s">
        <v>28</v>
      </c>
      <c r="J307" s="245" t="s">
        <v>327</v>
      </c>
      <c r="K307" s="245">
        <v>4665540</v>
      </c>
      <c r="L307" s="245">
        <v>40432893</v>
      </c>
      <c r="M307" s="245" t="s">
        <v>147</v>
      </c>
      <c r="N307" s="304">
        <v>44.5961</v>
      </c>
      <c r="O307" s="245">
        <v>11.25</v>
      </c>
      <c r="P307" s="264">
        <f t="shared" si="6"/>
        <v>501.706125</v>
      </c>
      <c r="Q307" s="210"/>
    </row>
    <row r="308" s="4" customFormat="1" ht="15" customHeight="1" spans="1:17">
      <c r="A308" s="247" t="s">
        <v>13730</v>
      </c>
      <c r="B308" s="307" t="s">
        <v>3</v>
      </c>
      <c r="C308" s="243" t="s">
        <v>13731</v>
      </c>
      <c r="D308" s="243" t="s">
        <v>13718</v>
      </c>
      <c r="E308" s="245" t="s">
        <v>137</v>
      </c>
      <c r="F308" s="245" t="s">
        <v>13395</v>
      </c>
      <c r="G308" s="243" t="s">
        <v>13719</v>
      </c>
      <c r="H308" s="247" t="s">
        <v>1101</v>
      </c>
      <c r="I308" s="245" t="s">
        <v>28</v>
      </c>
      <c r="J308" s="245" t="s">
        <v>58</v>
      </c>
      <c r="K308" s="245">
        <v>4665654</v>
      </c>
      <c r="L308" s="245">
        <v>40432853</v>
      </c>
      <c r="M308" s="245" t="s">
        <v>147</v>
      </c>
      <c r="N308" s="304">
        <v>17.0261</v>
      </c>
      <c r="O308" s="245">
        <v>11.25</v>
      </c>
      <c r="P308" s="264">
        <f t="shared" si="6"/>
        <v>191.543625</v>
      </c>
      <c r="Q308" s="210"/>
    </row>
    <row r="309" s="4" customFormat="1" ht="15" customHeight="1" spans="1:17">
      <c r="A309" s="247" t="s">
        <v>13601</v>
      </c>
      <c r="B309" s="243" t="s">
        <v>13602</v>
      </c>
      <c r="C309" s="243" t="s">
        <v>13694</v>
      </c>
      <c r="D309" s="243" t="s">
        <v>13735</v>
      </c>
      <c r="E309" s="245" t="s">
        <v>137</v>
      </c>
      <c r="F309" s="245" t="s">
        <v>13395</v>
      </c>
      <c r="G309" s="243" t="s">
        <v>13736</v>
      </c>
      <c r="H309" s="247" t="s">
        <v>48</v>
      </c>
      <c r="I309" s="245" t="s">
        <v>28</v>
      </c>
      <c r="J309" s="245" t="s">
        <v>58</v>
      </c>
      <c r="K309" s="308">
        <v>40433750</v>
      </c>
      <c r="L309" s="308">
        <v>4664613</v>
      </c>
      <c r="M309" s="245" t="s">
        <v>147</v>
      </c>
      <c r="N309" s="304">
        <v>7.4491</v>
      </c>
      <c r="O309" s="245">
        <v>11.25</v>
      </c>
      <c r="P309" s="264">
        <f t="shared" si="6"/>
        <v>83.802375</v>
      </c>
      <c r="Q309" s="210"/>
    </row>
    <row r="310" s="4" customFormat="1" ht="15" customHeight="1" spans="1:17">
      <c r="A310" s="240"/>
      <c r="B310" s="281" t="s">
        <v>3</v>
      </c>
      <c r="C310" s="240"/>
      <c r="D310" s="240"/>
      <c r="E310" s="240"/>
      <c r="F310" s="240" t="s">
        <v>13396</v>
      </c>
      <c r="G310" s="240"/>
      <c r="H310" s="279"/>
      <c r="I310" s="240"/>
      <c r="J310" s="240"/>
      <c r="K310" s="240"/>
      <c r="L310" s="240"/>
      <c r="M310" s="240"/>
      <c r="N310" s="309">
        <f>SUM(N311:N623)</f>
        <v>12995.0048197902</v>
      </c>
      <c r="O310" s="240">
        <v>11.25</v>
      </c>
      <c r="P310" s="264">
        <f>N310*O310</f>
        <v>146193.80422264</v>
      </c>
      <c r="Q310" s="210"/>
    </row>
    <row r="311" s="4" customFormat="1" ht="15" customHeight="1" spans="1:17">
      <c r="A311" s="247" t="s">
        <v>13737</v>
      </c>
      <c r="B311" s="243" t="s">
        <v>13738</v>
      </c>
      <c r="C311" s="245"/>
      <c r="D311" s="243" t="s">
        <v>13739</v>
      </c>
      <c r="E311" s="245" t="s">
        <v>137</v>
      </c>
      <c r="F311" s="245" t="s">
        <v>13396</v>
      </c>
      <c r="G311" s="243" t="s">
        <v>1519</v>
      </c>
      <c r="H311" s="247" t="s">
        <v>1101</v>
      </c>
      <c r="I311" s="245" t="s">
        <v>28</v>
      </c>
      <c r="J311" s="245" t="s">
        <v>58</v>
      </c>
      <c r="K311" s="245">
        <v>4664365</v>
      </c>
      <c r="L311" s="245">
        <v>40432757</v>
      </c>
      <c r="M311" s="245" t="s">
        <v>147</v>
      </c>
      <c r="N311" s="304">
        <v>4.4489</v>
      </c>
      <c r="O311" s="245">
        <v>11.25</v>
      </c>
      <c r="P311" s="264">
        <f t="shared" ref="P311:P374" si="7">O311*N311</f>
        <v>50.050125</v>
      </c>
      <c r="Q311" s="210"/>
    </row>
    <row r="312" s="4" customFormat="1" ht="15" customHeight="1" spans="1:17">
      <c r="A312" s="247" t="s">
        <v>13737</v>
      </c>
      <c r="B312" s="243" t="s">
        <v>13738</v>
      </c>
      <c r="C312" s="243"/>
      <c r="D312" s="243" t="s">
        <v>13740</v>
      </c>
      <c r="E312" s="245" t="s">
        <v>137</v>
      </c>
      <c r="F312" s="245" t="s">
        <v>13396</v>
      </c>
      <c r="G312" s="243" t="s">
        <v>13276</v>
      </c>
      <c r="H312" s="247" t="s">
        <v>48</v>
      </c>
      <c r="I312" s="245" t="s">
        <v>28</v>
      </c>
      <c r="J312" s="245" t="s">
        <v>58</v>
      </c>
      <c r="K312" s="245">
        <v>4664536</v>
      </c>
      <c r="L312" s="245">
        <v>40431954</v>
      </c>
      <c r="M312" s="245" t="s">
        <v>147</v>
      </c>
      <c r="N312" s="304">
        <v>12.6717</v>
      </c>
      <c r="O312" s="245">
        <v>11.25</v>
      </c>
      <c r="P312" s="264">
        <f t="shared" si="7"/>
        <v>142.556625</v>
      </c>
      <c r="Q312" s="210"/>
    </row>
    <row r="313" s="4" customFormat="1" ht="21" spans="1:17">
      <c r="A313" s="247" t="s">
        <v>13737</v>
      </c>
      <c r="B313" s="243" t="s">
        <v>13738</v>
      </c>
      <c r="C313" s="243" t="s">
        <v>13741</v>
      </c>
      <c r="D313" s="243" t="s">
        <v>13740</v>
      </c>
      <c r="E313" s="245" t="s">
        <v>137</v>
      </c>
      <c r="F313" s="245" t="s">
        <v>13396</v>
      </c>
      <c r="G313" s="243" t="s">
        <v>13742</v>
      </c>
      <c r="H313" s="250" t="s">
        <v>367</v>
      </c>
      <c r="I313" s="245" t="s">
        <v>28</v>
      </c>
      <c r="J313" s="245" t="s">
        <v>327</v>
      </c>
      <c r="K313" s="245">
        <v>4664128</v>
      </c>
      <c r="L313" s="245">
        <v>40432031</v>
      </c>
      <c r="M313" s="245" t="s">
        <v>147</v>
      </c>
      <c r="N313" s="304">
        <v>50.9667</v>
      </c>
      <c r="O313" s="245">
        <v>11.25</v>
      </c>
      <c r="P313" s="264">
        <f t="shared" si="7"/>
        <v>573.375375</v>
      </c>
      <c r="Q313" s="210"/>
    </row>
    <row r="314" s="4" customFormat="1" ht="15" customHeight="1" spans="1:17">
      <c r="A314" s="247" t="s">
        <v>13737</v>
      </c>
      <c r="B314" s="243" t="s">
        <v>13738</v>
      </c>
      <c r="C314" s="243"/>
      <c r="D314" s="243" t="s">
        <v>13740</v>
      </c>
      <c r="E314" s="245" t="s">
        <v>137</v>
      </c>
      <c r="F314" s="245" t="s">
        <v>13396</v>
      </c>
      <c r="G314" s="243" t="s">
        <v>1761</v>
      </c>
      <c r="H314" s="247" t="s">
        <v>1101</v>
      </c>
      <c r="I314" s="245" t="s">
        <v>28</v>
      </c>
      <c r="J314" s="245" t="s">
        <v>58</v>
      </c>
      <c r="K314" s="245">
        <v>4664330</v>
      </c>
      <c r="L314" s="245">
        <v>40432055</v>
      </c>
      <c r="M314" s="245" t="s">
        <v>147</v>
      </c>
      <c r="N314" s="304">
        <v>143.8731</v>
      </c>
      <c r="O314" s="245">
        <v>11.25</v>
      </c>
      <c r="P314" s="264">
        <f t="shared" si="7"/>
        <v>1618.572375</v>
      </c>
      <c r="Q314" s="210"/>
    </row>
    <row r="315" s="4" customFormat="1" ht="15" customHeight="1" spans="1:17">
      <c r="A315" s="247" t="s">
        <v>13737</v>
      </c>
      <c r="B315" s="243" t="s">
        <v>13738</v>
      </c>
      <c r="C315" s="243" t="s">
        <v>13741</v>
      </c>
      <c r="D315" s="245" t="s">
        <v>13743</v>
      </c>
      <c r="E315" s="245" t="s">
        <v>137</v>
      </c>
      <c r="F315" s="245" t="s">
        <v>13396</v>
      </c>
      <c r="G315" s="243" t="s">
        <v>13744</v>
      </c>
      <c r="H315" s="247" t="s">
        <v>1101</v>
      </c>
      <c r="I315" s="245" t="s">
        <v>28</v>
      </c>
      <c r="J315" s="245" t="s">
        <v>58</v>
      </c>
      <c r="K315" s="245">
        <v>4664171</v>
      </c>
      <c r="L315" s="245">
        <v>40431732</v>
      </c>
      <c r="M315" s="245" t="s">
        <v>147</v>
      </c>
      <c r="N315" s="304">
        <v>77.1481</v>
      </c>
      <c r="O315" s="245">
        <v>11.25</v>
      </c>
      <c r="P315" s="264">
        <f t="shared" si="7"/>
        <v>867.916125</v>
      </c>
      <c r="Q315" s="210"/>
    </row>
    <row r="316" s="4" customFormat="1" ht="15" customHeight="1" spans="1:17">
      <c r="A316" s="247" t="s">
        <v>13737</v>
      </c>
      <c r="B316" s="243" t="s">
        <v>13738</v>
      </c>
      <c r="C316" s="243" t="s">
        <v>13741</v>
      </c>
      <c r="D316" s="245" t="s">
        <v>13743</v>
      </c>
      <c r="E316" s="245" t="s">
        <v>137</v>
      </c>
      <c r="F316" s="245" t="s">
        <v>13396</v>
      </c>
      <c r="G316" s="243" t="s">
        <v>13745</v>
      </c>
      <c r="H316" s="247" t="s">
        <v>1101</v>
      </c>
      <c r="I316" s="245" t="s">
        <v>28</v>
      </c>
      <c r="J316" s="245" t="s">
        <v>58</v>
      </c>
      <c r="K316" s="245">
        <v>4664269</v>
      </c>
      <c r="L316" s="245">
        <v>40431551</v>
      </c>
      <c r="M316" s="245" t="s">
        <v>147</v>
      </c>
      <c r="N316" s="304">
        <v>9.7809</v>
      </c>
      <c r="O316" s="245">
        <v>11.25</v>
      </c>
      <c r="P316" s="264">
        <f t="shared" si="7"/>
        <v>110.035125</v>
      </c>
      <c r="Q316" s="210"/>
    </row>
    <row r="317" s="4" customFormat="1" ht="15" customHeight="1" spans="1:17">
      <c r="A317" s="247" t="s">
        <v>13737</v>
      </c>
      <c r="B317" s="243" t="s">
        <v>13738</v>
      </c>
      <c r="C317" s="243" t="s">
        <v>13741</v>
      </c>
      <c r="D317" s="245" t="s">
        <v>13743</v>
      </c>
      <c r="E317" s="245" t="s">
        <v>137</v>
      </c>
      <c r="F317" s="245" t="s">
        <v>13396</v>
      </c>
      <c r="G317" s="243" t="s">
        <v>13668</v>
      </c>
      <c r="H317" s="247" t="s">
        <v>48</v>
      </c>
      <c r="I317" s="245" t="s">
        <v>28</v>
      </c>
      <c r="J317" s="245" t="s">
        <v>58</v>
      </c>
      <c r="K317" s="245">
        <v>4664245</v>
      </c>
      <c r="L317" s="245">
        <v>40431526</v>
      </c>
      <c r="M317" s="245" t="s">
        <v>147</v>
      </c>
      <c r="N317" s="304">
        <v>11.9787</v>
      </c>
      <c r="O317" s="245">
        <v>11.25</v>
      </c>
      <c r="P317" s="264">
        <f t="shared" si="7"/>
        <v>134.760375</v>
      </c>
      <c r="Q317" s="210"/>
    </row>
    <row r="318" s="4" customFormat="1" ht="15" customHeight="1" spans="1:17">
      <c r="A318" s="247" t="s">
        <v>13737</v>
      </c>
      <c r="B318" s="243" t="s">
        <v>13738</v>
      </c>
      <c r="C318" s="243" t="s">
        <v>13741</v>
      </c>
      <c r="D318" s="245" t="s">
        <v>13743</v>
      </c>
      <c r="E318" s="245" t="s">
        <v>137</v>
      </c>
      <c r="F318" s="245" t="s">
        <v>13396</v>
      </c>
      <c r="G318" s="243" t="s">
        <v>13746</v>
      </c>
      <c r="H318" s="247" t="s">
        <v>1101</v>
      </c>
      <c r="I318" s="245" t="s">
        <v>28</v>
      </c>
      <c r="J318" s="245" t="s">
        <v>58</v>
      </c>
      <c r="K318" s="245">
        <v>4664013</v>
      </c>
      <c r="L318" s="245">
        <v>40431618</v>
      </c>
      <c r="M318" s="245" t="s">
        <v>147</v>
      </c>
      <c r="N318" s="304">
        <v>91.6258</v>
      </c>
      <c r="O318" s="245">
        <v>11.25</v>
      </c>
      <c r="P318" s="264">
        <f t="shared" si="7"/>
        <v>1030.79025</v>
      </c>
      <c r="Q318" s="210"/>
    </row>
    <row r="319" s="4" customFormat="1" ht="15" customHeight="1" spans="1:17">
      <c r="A319" s="247" t="s">
        <v>13737</v>
      </c>
      <c r="B319" s="243" t="s">
        <v>13738</v>
      </c>
      <c r="C319" s="243" t="s">
        <v>13741</v>
      </c>
      <c r="D319" s="245" t="s">
        <v>13743</v>
      </c>
      <c r="E319" s="245" t="s">
        <v>137</v>
      </c>
      <c r="F319" s="245" t="s">
        <v>13396</v>
      </c>
      <c r="G319" s="243" t="s">
        <v>13670</v>
      </c>
      <c r="H319" s="247" t="s">
        <v>48</v>
      </c>
      <c r="I319" s="245" t="s">
        <v>28</v>
      </c>
      <c r="J319" s="245" t="s">
        <v>58</v>
      </c>
      <c r="K319" s="245">
        <v>4663922</v>
      </c>
      <c r="L319" s="245">
        <v>40431455</v>
      </c>
      <c r="M319" s="245" t="s">
        <v>147</v>
      </c>
      <c r="N319" s="304">
        <v>17.7506</v>
      </c>
      <c r="O319" s="245">
        <v>11.25</v>
      </c>
      <c r="P319" s="264">
        <f t="shared" si="7"/>
        <v>199.69425</v>
      </c>
      <c r="Q319" s="210"/>
    </row>
    <row r="320" s="4" customFormat="1" ht="21" spans="1:17">
      <c r="A320" s="247" t="s">
        <v>13737</v>
      </c>
      <c r="B320" s="243" t="s">
        <v>13738</v>
      </c>
      <c r="C320" s="243" t="s">
        <v>13741</v>
      </c>
      <c r="D320" s="245" t="s">
        <v>13743</v>
      </c>
      <c r="E320" s="245" t="s">
        <v>137</v>
      </c>
      <c r="F320" s="245" t="s">
        <v>13396</v>
      </c>
      <c r="G320" s="243" t="s">
        <v>1454</v>
      </c>
      <c r="H320" s="250" t="s">
        <v>367</v>
      </c>
      <c r="I320" s="245" t="s">
        <v>28</v>
      </c>
      <c r="J320" s="245" t="s">
        <v>327</v>
      </c>
      <c r="K320" s="245">
        <v>4663987</v>
      </c>
      <c r="L320" s="245">
        <v>40431826</v>
      </c>
      <c r="M320" s="245" t="s">
        <v>147</v>
      </c>
      <c r="N320" s="304">
        <v>27.617</v>
      </c>
      <c r="O320" s="245">
        <v>11.25</v>
      </c>
      <c r="P320" s="264">
        <f t="shared" si="7"/>
        <v>310.69125</v>
      </c>
      <c r="Q320" s="210"/>
    </row>
    <row r="321" s="4" customFormat="1" ht="15" customHeight="1" spans="1:17">
      <c r="A321" s="247" t="s">
        <v>13601</v>
      </c>
      <c r="B321" s="243" t="s">
        <v>13602</v>
      </c>
      <c r="C321" s="243" t="s">
        <v>13747</v>
      </c>
      <c r="D321" s="245" t="s">
        <v>13748</v>
      </c>
      <c r="E321" s="245" t="s">
        <v>137</v>
      </c>
      <c r="F321" s="245" t="s">
        <v>13396</v>
      </c>
      <c r="G321" s="243" t="s">
        <v>491</v>
      </c>
      <c r="H321" s="247" t="s">
        <v>1101</v>
      </c>
      <c r="I321" s="245" t="s">
        <v>28</v>
      </c>
      <c r="J321" s="245" t="s">
        <v>58</v>
      </c>
      <c r="K321" s="245">
        <v>4665188</v>
      </c>
      <c r="L321" s="245">
        <v>40432317</v>
      </c>
      <c r="M321" s="245" t="s">
        <v>147</v>
      </c>
      <c r="N321" s="304">
        <v>1.6524</v>
      </c>
      <c r="O321" s="245">
        <v>11.25</v>
      </c>
      <c r="P321" s="264">
        <f t="shared" si="7"/>
        <v>18.5895</v>
      </c>
      <c r="Q321" s="210"/>
    </row>
    <row r="322" s="4" customFormat="1" ht="15" customHeight="1" spans="1:17">
      <c r="A322" s="247" t="s">
        <v>13737</v>
      </c>
      <c r="B322" s="243" t="s">
        <v>13738</v>
      </c>
      <c r="C322" s="243" t="s">
        <v>13749</v>
      </c>
      <c r="D322" s="245" t="s">
        <v>13748</v>
      </c>
      <c r="E322" s="245" t="s">
        <v>137</v>
      </c>
      <c r="F322" s="245" t="s">
        <v>13396</v>
      </c>
      <c r="G322" s="243" t="s">
        <v>491</v>
      </c>
      <c r="H322" s="247" t="s">
        <v>1101</v>
      </c>
      <c r="I322" s="245" t="s">
        <v>28</v>
      </c>
      <c r="J322" s="245" t="s">
        <v>58</v>
      </c>
      <c r="K322" s="245">
        <v>4665188</v>
      </c>
      <c r="L322" s="245">
        <v>40432317</v>
      </c>
      <c r="M322" s="245" t="s">
        <v>147</v>
      </c>
      <c r="N322" s="304">
        <v>21.4427</v>
      </c>
      <c r="O322" s="245">
        <v>11.25</v>
      </c>
      <c r="P322" s="264">
        <f t="shared" si="7"/>
        <v>241.230375</v>
      </c>
      <c r="Q322" s="210"/>
    </row>
    <row r="323" s="4" customFormat="1" ht="15" customHeight="1" spans="1:17">
      <c r="A323" s="247" t="s">
        <v>13737</v>
      </c>
      <c r="B323" s="243" t="s">
        <v>13738</v>
      </c>
      <c r="C323" s="245"/>
      <c r="D323" s="243" t="s">
        <v>13750</v>
      </c>
      <c r="E323" s="245" t="s">
        <v>137</v>
      </c>
      <c r="F323" s="245" t="s">
        <v>13396</v>
      </c>
      <c r="G323" s="243" t="s">
        <v>13751</v>
      </c>
      <c r="H323" s="247" t="s">
        <v>1101</v>
      </c>
      <c r="I323" s="245" t="s">
        <v>28</v>
      </c>
      <c r="J323" s="245" t="s">
        <v>29</v>
      </c>
      <c r="K323" s="245">
        <v>4664103</v>
      </c>
      <c r="L323" s="245">
        <v>40431023</v>
      </c>
      <c r="M323" s="245" t="s">
        <v>147</v>
      </c>
      <c r="N323" s="304">
        <v>1.3904</v>
      </c>
      <c r="O323" s="245">
        <v>11.25</v>
      </c>
      <c r="P323" s="264">
        <f t="shared" si="7"/>
        <v>15.642</v>
      </c>
      <c r="Q323" s="210"/>
    </row>
    <row r="324" s="4" customFormat="1" ht="21" spans="1:17">
      <c r="A324" s="247" t="s">
        <v>13737</v>
      </c>
      <c r="B324" s="243" t="s">
        <v>13738</v>
      </c>
      <c r="C324" s="245"/>
      <c r="D324" s="243" t="s">
        <v>13752</v>
      </c>
      <c r="E324" s="245" t="s">
        <v>137</v>
      </c>
      <c r="F324" s="245" t="s">
        <v>13396</v>
      </c>
      <c r="G324" s="243" t="s">
        <v>13753</v>
      </c>
      <c r="H324" s="250" t="s">
        <v>367</v>
      </c>
      <c r="I324" s="245" t="s">
        <v>28</v>
      </c>
      <c r="J324" s="245" t="s">
        <v>327</v>
      </c>
      <c r="K324" s="245">
        <v>4663736</v>
      </c>
      <c r="L324" s="245">
        <v>40430257</v>
      </c>
      <c r="M324" s="245" t="s">
        <v>147</v>
      </c>
      <c r="N324" s="304">
        <v>22.3271</v>
      </c>
      <c r="O324" s="245">
        <v>11.25</v>
      </c>
      <c r="P324" s="264">
        <f t="shared" si="7"/>
        <v>251.179875</v>
      </c>
      <c r="Q324" s="210"/>
    </row>
    <row r="325" s="4" customFormat="1" ht="15" customHeight="1" spans="1:17">
      <c r="A325" s="247" t="s">
        <v>13737</v>
      </c>
      <c r="B325" s="243" t="s">
        <v>13738</v>
      </c>
      <c r="C325" s="243" t="s">
        <v>13754</v>
      </c>
      <c r="D325" s="243" t="s">
        <v>13752</v>
      </c>
      <c r="E325" s="245" t="s">
        <v>137</v>
      </c>
      <c r="F325" s="245" t="s">
        <v>13396</v>
      </c>
      <c r="G325" s="243" t="s">
        <v>1673</v>
      </c>
      <c r="H325" s="250" t="s">
        <v>13474</v>
      </c>
      <c r="I325" s="245" t="s">
        <v>28</v>
      </c>
      <c r="J325" s="245" t="s">
        <v>327</v>
      </c>
      <c r="K325" s="245">
        <v>4663252</v>
      </c>
      <c r="L325" s="245">
        <v>40429674</v>
      </c>
      <c r="M325" s="245" t="s">
        <v>147</v>
      </c>
      <c r="N325" s="304">
        <v>19.2362</v>
      </c>
      <c r="O325" s="245">
        <v>11.25</v>
      </c>
      <c r="P325" s="264">
        <f t="shared" si="7"/>
        <v>216.40725</v>
      </c>
      <c r="Q325" s="210"/>
    </row>
    <row r="326" s="4" customFormat="1" ht="15" customHeight="1" spans="1:17">
      <c r="A326" s="247" t="s">
        <v>13737</v>
      </c>
      <c r="B326" s="243" t="s">
        <v>13738</v>
      </c>
      <c r="C326" s="243" t="s">
        <v>13754</v>
      </c>
      <c r="D326" s="243" t="s">
        <v>13752</v>
      </c>
      <c r="E326" s="245" t="s">
        <v>137</v>
      </c>
      <c r="F326" s="245" t="s">
        <v>13396</v>
      </c>
      <c r="G326" s="243" t="s">
        <v>1115</v>
      </c>
      <c r="H326" s="250" t="s">
        <v>13474</v>
      </c>
      <c r="I326" s="245" t="s">
        <v>28</v>
      </c>
      <c r="J326" s="245" t="s">
        <v>327</v>
      </c>
      <c r="K326" s="245">
        <v>4663097</v>
      </c>
      <c r="L326" s="245">
        <v>40429778</v>
      </c>
      <c r="M326" s="245" t="s">
        <v>147</v>
      </c>
      <c r="N326" s="304">
        <v>13.7783</v>
      </c>
      <c r="O326" s="245">
        <v>11.25</v>
      </c>
      <c r="P326" s="264">
        <f t="shared" si="7"/>
        <v>155.005875</v>
      </c>
      <c r="Q326" s="210"/>
    </row>
    <row r="327" s="4" customFormat="1" ht="15" customHeight="1" spans="1:17">
      <c r="A327" s="247" t="s">
        <v>13737</v>
      </c>
      <c r="B327" s="243" t="s">
        <v>13738</v>
      </c>
      <c r="C327" s="243"/>
      <c r="D327" s="243" t="s">
        <v>13752</v>
      </c>
      <c r="E327" s="245" t="s">
        <v>137</v>
      </c>
      <c r="F327" s="245" t="s">
        <v>13396</v>
      </c>
      <c r="G327" s="243" t="s">
        <v>13755</v>
      </c>
      <c r="H327" s="247" t="s">
        <v>1101</v>
      </c>
      <c r="I327" s="245" t="s">
        <v>28</v>
      </c>
      <c r="J327" s="245" t="s">
        <v>58</v>
      </c>
      <c r="K327" s="245">
        <v>4663502</v>
      </c>
      <c r="L327" s="245">
        <v>40430552</v>
      </c>
      <c r="M327" s="245" t="s">
        <v>147</v>
      </c>
      <c r="N327" s="304">
        <v>8.416</v>
      </c>
      <c r="O327" s="245">
        <v>11.25</v>
      </c>
      <c r="P327" s="264">
        <f t="shared" si="7"/>
        <v>94.68</v>
      </c>
      <c r="Q327" s="210"/>
    </row>
    <row r="328" s="4" customFormat="1" ht="21" spans="1:17">
      <c r="A328" s="247" t="s">
        <v>13737</v>
      </c>
      <c r="B328" s="243" t="s">
        <v>13738</v>
      </c>
      <c r="C328" s="243"/>
      <c r="D328" s="243" t="s">
        <v>13752</v>
      </c>
      <c r="E328" s="245" t="s">
        <v>137</v>
      </c>
      <c r="F328" s="245" t="s">
        <v>13396</v>
      </c>
      <c r="G328" s="243" t="s">
        <v>1597</v>
      </c>
      <c r="H328" s="250" t="s">
        <v>367</v>
      </c>
      <c r="I328" s="245" t="s">
        <v>28</v>
      </c>
      <c r="J328" s="245" t="s">
        <v>327</v>
      </c>
      <c r="K328" s="245">
        <v>4663015</v>
      </c>
      <c r="L328" s="245">
        <v>40430265</v>
      </c>
      <c r="M328" s="245" t="s">
        <v>147</v>
      </c>
      <c r="N328" s="304">
        <v>3.5059</v>
      </c>
      <c r="O328" s="245">
        <v>11.25</v>
      </c>
      <c r="P328" s="264">
        <f t="shared" si="7"/>
        <v>39.441375</v>
      </c>
      <c r="Q328" s="210"/>
    </row>
    <row r="329" s="4" customFormat="1" ht="21" spans="1:17">
      <c r="A329" s="247" t="s">
        <v>13737</v>
      </c>
      <c r="B329" s="243" t="s">
        <v>13738</v>
      </c>
      <c r="C329" s="243"/>
      <c r="D329" s="243" t="s">
        <v>13752</v>
      </c>
      <c r="E329" s="245" t="s">
        <v>137</v>
      </c>
      <c r="F329" s="245" t="s">
        <v>13396</v>
      </c>
      <c r="G329" s="243" t="s">
        <v>13756</v>
      </c>
      <c r="H329" s="250" t="s">
        <v>367</v>
      </c>
      <c r="I329" s="245" t="s">
        <v>28</v>
      </c>
      <c r="J329" s="300" t="s">
        <v>310</v>
      </c>
      <c r="K329" s="245">
        <v>4662985</v>
      </c>
      <c r="L329" s="245">
        <v>40430355</v>
      </c>
      <c r="M329" s="245" t="s">
        <v>147</v>
      </c>
      <c r="N329" s="304">
        <v>8.8339</v>
      </c>
      <c r="O329" s="245">
        <v>11.25</v>
      </c>
      <c r="P329" s="264">
        <f t="shared" si="7"/>
        <v>99.381375</v>
      </c>
      <c r="Q329" s="210"/>
    </row>
    <row r="330" s="4" customFormat="1" ht="21" spans="1:17">
      <c r="A330" s="247" t="s">
        <v>13737</v>
      </c>
      <c r="B330" s="243" t="s">
        <v>13738</v>
      </c>
      <c r="C330" s="243"/>
      <c r="D330" s="243" t="s">
        <v>13752</v>
      </c>
      <c r="E330" s="245" t="s">
        <v>137</v>
      </c>
      <c r="F330" s="245" t="s">
        <v>13396</v>
      </c>
      <c r="G330" s="243" t="s">
        <v>13757</v>
      </c>
      <c r="H330" s="250" t="s">
        <v>367</v>
      </c>
      <c r="I330" s="245" t="s">
        <v>28</v>
      </c>
      <c r="J330" s="245" t="s">
        <v>327</v>
      </c>
      <c r="K330" s="245">
        <v>4663643</v>
      </c>
      <c r="L330" s="245">
        <v>40430543</v>
      </c>
      <c r="M330" s="245" t="s">
        <v>147</v>
      </c>
      <c r="N330" s="304">
        <v>25.3669</v>
      </c>
      <c r="O330" s="245">
        <v>11.25</v>
      </c>
      <c r="P330" s="264">
        <f t="shared" si="7"/>
        <v>285.377625</v>
      </c>
      <c r="Q330" s="210"/>
    </row>
    <row r="331" s="4" customFormat="1" ht="21" spans="1:17">
      <c r="A331" s="247" t="s">
        <v>13737</v>
      </c>
      <c r="B331" s="243" t="s">
        <v>13738</v>
      </c>
      <c r="C331" s="243" t="s">
        <v>13754</v>
      </c>
      <c r="D331" s="243" t="s">
        <v>13758</v>
      </c>
      <c r="E331" s="245" t="s">
        <v>137</v>
      </c>
      <c r="F331" s="245" t="s">
        <v>13396</v>
      </c>
      <c r="G331" s="243" t="s">
        <v>1724</v>
      </c>
      <c r="H331" s="250" t="s">
        <v>367</v>
      </c>
      <c r="I331" s="245" t="s">
        <v>28</v>
      </c>
      <c r="J331" s="245" t="s">
        <v>327</v>
      </c>
      <c r="K331" s="245">
        <v>4663406</v>
      </c>
      <c r="L331" s="245">
        <v>40429411</v>
      </c>
      <c r="M331" s="245" t="s">
        <v>147</v>
      </c>
      <c r="N331" s="304">
        <v>41.9843</v>
      </c>
      <c r="O331" s="245">
        <v>11.25</v>
      </c>
      <c r="P331" s="264">
        <f t="shared" si="7"/>
        <v>472.323375</v>
      </c>
      <c r="Q331" s="210"/>
    </row>
    <row r="332" s="4" customFormat="1" ht="15" customHeight="1" spans="1:17">
      <c r="A332" s="247" t="s">
        <v>13737</v>
      </c>
      <c r="B332" s="243" t="s">
        <v>13738</v>
      </c>
      <c r="C332" s="243" t="s">
        <v>13754</v>
      </c>
      <c r="D332" s="243" t="s">
        <v>13758</v>
      </c>
      <c r="E332" s="245" t="s">
        <v>137</v>
      </c>
      <c r="F332" s="245" t="s">
        <v>13396</v>
      </c>
      <c r="G332" s="243" t="s">
        <v>13759</v>
      </c>
      <c r="H332" s="250" t="s">
        <v>13474</v>
      </c>
      <c r="I332" s="245" t="s">
        <v>28</v>
      </c>
      <c r="J332" s="245" t="s">
        <v>327</v>
      </c>
      <c r="K332" s="245">
        <v>4663377</v>
      </c>
      <c r="L332" s="245">
        <v>40429543</v>
      </c>
      <c r="M332" s="245" t="s">
        <v>147</v>
      </c>
      <c r="N332" s="304">
        <v>18.5701</v>
      </c>
      <c r="O332" s="245">
        <v>11.25</v>
      </c>
      <c r="P332" s="264">
        <f t="shared" si="7"/>
        <v>208.913625</v>
      </c>
      <c r="Q332" s="210"/>
    </row>
    <row r="333" s="4" customFormat="1" ht="15" customHeight="1" spans="1:17">
      <c r="A333" s="247" t="s">
        <v>13737</v>
      </c>
      <c r="B333" s="243" t="s">
        <v>13738</v>
      </c>
      <c r="C333" s="243" t="s">
        <v>13754</v>
      </c>
      <c r="D333" s="243" t="s">
        <v>13758</v>
      </c>
      <c r="E333" s="245" t="s">
        <v>137</v>
      </c>
      <c r="F333" s="245" t="s">
        <v>13396</v>
      </c>
      <c r="G333" s="243" t="s">
        <v>13760</v>
      </c>
      <c r="H333" s="250" t="s">
        <v>48</v>
      </c>
      <c r="I333" s="245" t="s">
        <v>28</v>
      </c>
      <c r="J333" s="245" t="s">
        <v>58</v>
      </c>
      <c r="K333" s="245">
        <v>4663167</v>
      </c>
      <c r="L333" s="245">
        <v>40429488</v>
      </c>
      <c r="M333" s="245" t="s">
        <v>147</v>
      </c>
      <c r="N333" s="304">
        <v>19.8751</v>
      </c>
      <c r="O333" s="245">
        <v>11.25</v>
      </c>
      <c r="P333" s="264">
        <f t="shared" si="7"/>
        <v>223.594875</v>
      </c>
      <c r="Q333" s="210"/>
    </row>
    <row r="334" s="4" customFormat="1" ht="15" customHeight="1" spans="1:17">
      <c r="A334" s="247" t="s">
        <v>13737</v>
      </c>
      <c r="B334" s="243" t="s">
        <v>13738</v>
      </c>
      <c r="C334" s="243" t="s">
        <v>13754</v>
      </c>
      <c r="D334" s="243" t="s">
        <v>13758</v>
      </c>
      <c r="E334" s="245" t="s">
        <v>137</v>
      </c>
      <c r="F334" s="245" t="s">
        <v>13396</v>
      </c>
      <c r="G334" s="243" t="s">
        <v>13761</v>
      </c>
      <c r="H334" s="250" t="s">
        <v>1101</v>
      </c>
      <c r="I334" s="245" t="s">
        <v>28</v>
      </c>
      <c r="J334" s="245" t="s">
        <v>58</v>
      </c>
      <c r="K334" s="245">
        <v>4663088</v>
      </c>
      <c r="L334" s="245">
        <v>40429515</v>
      </c>
      <c r="M334" s="245" t="s">
        <v>147</v>
      </c>
      <c r="N334" s="304">
        <v>79.1273</v>
      </c>
      <c r="O334" s="245">
        <v>11.25</v>
      </c>
      <c r="P334" s="264">
        <f t="shared" si="7"/>
        <v>890.182125</v>
      </c>
      <c r="Q334" s="210"/>
    </row>
    <row r="335" s="4" customFormat="1" ht="15" customHeight="1" spans="1:17">
      <c r="A335" s="247" t="s">
        <v>13737</v>
      </c>
      <c r="B335" s="243" t="s">
        <v>13738</v>
      </c>
      <c r="C335" s="243" t="s">
        <v>13754</v>
      </c>
      <c r="D335" s="243" t="s">
        <v>13762</v>
      </c>
      <c r="E335" s="245" t="s">
        <v>137</v>
      </c>
      <c r="F335" s="245" t="s">
        <v>13396</v>
      </c>
      <c r="G335" s="243" t="s">
        <v>13763</v>
      </c>
      <c r="H335" s="250" t="s">
        <v>13474</v>
      </c>
      <c r="I335" s="245" t="s">
        <v>28</v>
      </c>
      <c r="J335" s="245" t="s">
        <v>58</v>
      </c>
      <c r="K335" s="245">
        <v>4662880</v>
      </c>
      <c r="L335" s="245">
        <v>40429777</v>
      </c>
      <c r="M335" s="245" t="s">
        <v>147</v>
      </c>
      <c r="N335" s="304">
        <v>74.7706</v>
      </c>
      <c r="O335" s="245">
        <v>11.25</v>
      </c>
      <c r="P335" s="264">
        <f t="shared" si="7"/>
        <v>841.16925</v>
      </c>
      <c r="Q335" s="210"/>
    </row>
    <row r="336" s="4" customFormat="1" ht="15" customHeight="1" spans="1:17">
      <c r="A336" s="247" t="s">
        <v>13737</v>
      </c>
      <c r="B336" s="243" t="s">
        <v>13738</v>
      </c>
      <c r="C336" s="243"/>
      <c r="D336" s="243" t="s">
        <v>13764</v>
      </c>
      <c r="E336" s="245" t="s">
        <v>137</v>
      </c>
      <c r="F336" s="245" t="s">
        <v>13396</v>
      </c>
      <c r="G336" s="243" t="s">
        <v>13765</v>
      </c>
      <c r="H336" s="250" t="s">
        <v>1101</v>
      </c>
      <c r="I336" s="245" t="s">
        <v>28</v>
      </c>
      <c r="J336" s="300" t="s">
        <v>310</v>
      </c>
      <c r="K336" s="245">
        <v>4662712</v>
      </c>
      <c r="L336" s="245">
        <v>40429030</v>
      </c>
      <c r="M336" s="245" t="s">
        <v>147</v>
      </c>
      <c r="N336" s="304">
        <v>7.1691</v>
      </c>
      <c r="O336" s="245">
        <v>11.25</v>
      </c>
      <c r="P336" s="264">
        <f t="shared" si="7"/>
        <v>80.652375</v>
      </c>
      <c r="Q336" s="210"/>
    </row>
    <row r="337" s="4" customFormat="1" ht="21" spans="1:17">
      <c r="A337" s="247" t="s">
        <v>13737</v>
      </c>
      <c r="B337" s="243" t="s">
        <v>13738</v>
      </c>
      <c r="C337" s="243"/>
      <c r="D337" s="243" t="s">
        <v>13764</v>
      </c>
      <c r="E337" s="245" t="s">
        <v>137</v>
      </c>
      <c r="F337" s="245" t="s">
        <v>13396</v>
      </c>
      <c r="G337" s="243" t="s">
        <v>13683</v>
      </c>
      <c r="H337" s="250" t="s">
        <v>367</v>
      </c>
      <c r="I337" s="245" t="s">
        <v>28</v>
      </c>
      <c r="J337" s="245" t="s">
        <v>327</v>
      </c>
      <c r="K337" s="245">
        <v>4662595</v>
      </c>
      <c r="L337" s="245">
        <v>40429090</v>
      </c>
      <c r="M337" s="245" t="s">
        <v>147</v>
      </c>
      <c r="N337" s="304">
        <v>18.2762</v>
      </c>
      <c r="O337" s="245">
        <v>11.25</v>
      </c>
      <c r="P337" s="264">
        <f t="shared" si="7"/>
        <v>205.60725</v>
      </c>
      <c r="Q337" s="210"/>
    </row>
    <row r="338" s="4" customFormat="1" ht="15" customHeight="1" spans="1:17">
      <c r="A338" s="247" t="s">
        <v>13737</v>
      </c>
      <c r="B338" s="243" t="s">
        <v>13738</v>
      </c>
      <c r="C338" s="245"/>
      <c r="D338" s="243" t="s">
        <v>13764</v>
      </c>
      <c r="E338" s="245" t="s">
        <v>137</v>
      </c>
      <c r="F338" s="245" t="s">
        <v>13396</v>
      </c>
      <c r="G338" s="243" t="s">
        <v>1499</v>
      </c>
      <c r="H338" s="250" t="s">
        <v>1101</v>
      </c>
      <c r="I338" s="245" t="s">
        <v>28</v>
      </c>
      <c r="J338" s="300" t="s">
        <v>310</v>
      </c>
      <c r="K338" s="245">
        <v>4662392</v>
      </c>
      <c r="L338" s="245">
        <v>40429101</v>
      </c>
      <c r="M338" s="245" t="s">
        <v>147</v>
      </c>
      <c r="N338" s="304">
        <v>8.1327</v>
      </c>
      <c r="O338" s="245">
        <v>11.25</v>
      </c>
      <c r="P338" s="264">
        <f t="shared" si="7"/>
        <v>91.492875</v>
      </c>
      <c r="Q338" s="210"/>
    </row>
    <row r="339" s="4" customFormat="1" ht="15" customHeight="1" spans="1:17">
      <c r="A339" s="247" t="s">
        <v>13737</v>
      </c>
      <c r="B339" s="243" t="s">
        <v>13738</v>
      </c>
      <c r="C339" s="243" t="s">
        <v>13766</v>
      </c>
      <c r="D339" s="243" t="s">
        <v>13767</v>
      </c>
      <c r="E339" s="245" t="s">
        <v>137</v>
      </c>
      <c r="F339" s="245" t="s">
        <v>13396</v>
      </c>
      <c r="G339" s="243" t="s">
        <v>13768</v>
      </c>
      <c r="H339" s="250" t="s">
        <v>1101</v>
      </c>
      <c r="I339" s="245" t="s">
        <v>28</v>
      </c>
      <c r="J339" s="245" t="s">
        <v>327</v>
      </c>
      <c r="K339" s="245">
        <v>4661308</v>
      </c>
      <c r="L339" s="245">
        <v>40428549</v>
      </c>
      <c r="M339" s="245" t="s">
        <v>147</v>
      </c>
      <c r="N339" s="304">
        <v>8.9145</v>
      </c>
      <c r="O339" s="245">
        <v>11.25</v>
      </c>
      <c r="P339" s="264">
        <f t="shared" si="7"/>
        <v>100.288125</v>
      </c>
      <c r="Q339" s="210"/>
    </row>
    <row r="340" s="4" customFormat="1" ht="15" customHeight="1" spans="1:17">
      <c r="A340" s="247" t="s">
        <v>13737</v>
      </c>
      <c r="B340" s="243" t="s">
        <v>13738</v>
      </c>
      <c r="C340" s="243" t="s">
        <v>13766</v>
      </c>
      <c r="D340" s="243" t="s">
        <v>13767</v>
      </c>
      <c r="E340" s="245" t="s">
        <v>137</v>
      </c>
      <c r="F340" s="245" t="s">
        <v>13396</v>
      </c>
      <c r="G340" s="243" t="s">
        <v>13572</v>
      </c>
      <c r="H340" s="250" t="s">
        <v>13474</v>
      </c>
      <c r="I340" s="245" t="s">
        <v>28</v>
      </c>
      <c r="J340" s="245" t="s">
        <v>58</v>
      </c>
      <c r="K340" s="245">
        <v>4661316</v>
      </c>
      <c r="L340" s="245">
        <v>40428966</v>
      </c>
      <c r="M340" s="245" t="s">
        <v>147</v>
      </c>
      <c r="N340" s="304">
        <v>56.5345</v>
      </c>
      <c r="O340" s="245">
        <v>11.25</v>
      </c>
      <c r="P340" s="264">
        <f t="shared" si="7"/>
        <v>636.013125</v>
      </c>
      <c r="Q340" s="210"/>
    </row>
    <row r="341" s="4" customFormat="1" ht="15" customHeight="1" spans="1:17">
      <c r="A341" s="247" t="s">
        <v>13737</v>
      </c>
      <c r="B341" s="243" t="s">
        <v>13738</v>
      </c>
      <c r="C341" s="243" t="s">
        <v>13766</v>
      </c>
      <c r="D341" s="243" t="s">
        <v>13767</v>
      </c>
      <c r="E341" s="245" t="s">
        <v>137</v>
      </c>
      <c r="F341" s="245" t="s">
        <v>13396</v>
      </c>
      <c r="G341" s="243" t="s">
        <v>13769</v>
      </c>
      <c r="H341" s="250" t="s">
        <v>1101</v>
      </c>
      <c r="I341" s="245" t="s">
        <v>28</v>
      </c>
      <c r="J341" s="245" t="s">
        <v>58</v>
      </c>
      <c r="K341" s="245">
        <v>4661514</v>
      </c>
      <c r="L341" s="245">
        <v>40428505</v>
      </c>
      <c r="M341" s="245" t="s">
        <v>147</v>
      </c>
      <c r="N341" s="304">
        <v>288.8419</v>
      </c>
      <c r="O341" s="245">
        <v>11.25</v>
      </c>
      <c r="P341" s="264">
        <f t="shared" si="7"/>
        <v>3249.471375</v>
      </c>
      <c r="Q341" s="210"/>
    </row>
    <row r="342" s="4" customFormat="1" ht="15" customHeight="1" spans="1:17">
      <c r="A342" s="247" t="s">
        <v>13737</v>
      </c>
      <c r="B342" s="243" t="s">
        <v>13738</v>
      </c>
      <c r="C342" s="243" t="s">
        <v>13766</v>
      </c>
      <c r="D342" s="243" t="s">
        <v>13767</v>
      </c>
      <c r="E342" s="245" t="s">
        <v>137</v>
      </c>
      <c r="F342" s="245" t="s">
        <v>13396</v>
      </c>
      <c r="G342" s="243" t="s">
        <v>13586</v>
      </c>
      <c r="H342" s="250" t="s">
        <v>1101</v>
      </c>
      <c r="I342" s="245" t="s">
        <v>28</v>
      </c>
      <c r="J342" s="245" t="s">
        <v>58</v>
      </c>
      <c r="K342" s="245">
        <v>4661704</v>
      </c>
      <c r="L342" s="245">
        <v>40428741</v>
      </c>
      <c r="M342" s="245" t="s">
        <v>147</v>
      </c>
      <c r="N342" s="304">
        <v>1.5351</v>
      </c>
      <c r="O342" s="245">
        <v>11.25</v>
      </c>
      <c r="P342" s="264">
        <f t="shared" si="7"/>
        <v>17.269875</v>
      </c>
      <c r="Q342" s="210"/>
    </row>
    <row r="343" s="4" customFormat="1" ht="15" customHeight="1" spans="1:17">
      <c r="A343" s="247" t="s">
        <v>13737</v>
      </c>
      <c r="B343" s="243" t="s">
        <v>13738</v>
      </c>
      <c r="C343" s="243"/>
      <c r="D343" s="243" t="s">
        <v>13767</v>
      </c>
      <c r="E343" s="245" t="s">
        <v>137</v>
      </c>
      <c r="F343" s="245" t="s">
        <v>13396</v>
      </c>
      <c r="G343" s="243" t="s">
        <v>13702</v>
      </c>
      <c r="H343" s="250" t="s">
        <v>13474</v>
      </c>
      <c r="I343" s="245" t="s">
        <v>28</v>
      </c>
      <c r="J343" s="300" t="s">
        <v>310</v>
      </c>
      <c r="K343" s="245">
        <v>4662123</v>
      </c>
      <c r="L343" s="245">
        <v>40429364</v>
      </c>
      <c r="M343" s="245" t="s">
        <v>147</v>
      </c>
      <c r="N343" s="304">
        <v>9.929</v>
      </c>
      <c r="O343" s="245">
        <v>11.25</v>
      </c>
      <c r="P343" s="264">
        <f t="shared" si="7"/>
        <v>111.70125</v>
      </c>
      <c r="Q343" s="210"/>
    </row>
    <row r="344" s="4" customFormat="1" ht="21" spans="1:17">
      <c r="A344" s="247" t="s">
        <v>13737</v>
      </c>
      <c r="B344" s="243" t="s">
        <v>13738</v>
      </c>
      <c r="C344" s="243"/>
      <c r="D344" s="243" t="s">
        <v>13767</v>
      </c>
      <c r="E344" s="245" t="s">
        <v>137</v>
      </c>
      <c r="F344" s="245" t="s">
        <v>13396</v>
      </c>
      <c r="G344" s="243" t="s">
        <v>13770</v>
      </c>
      <c r="H344" s="250" t="s">
        <v>367</v>
      </c>
      <c r="I344" s="245" t="s">
        <v>28</v>
      </c>
      <c r="J344" s="300" t="s">
        <v>310</v>
      </c>
      <c r="K344" s="245">
        <v>4662193</v>
      </c>
      <c r="L344" s="245">
        <v>40429406</v>
      </c>
      <c r="M344" s="245" t="s">
        <v>147</v>
      </c>
      <c r="N344" s="304">
        <v>1.309</v>
      </c>
      <c r="O344" s="245">
        <v>11.25</v>
      </c>
      <c r="P344" s="264">
        <f t="shared" si="7"/>
        <v>14.72625</v>
      </c>
      <c r="Q344" s="210"/>
    </row>
    <row r="345" s="4" customFormat="1" ht="15" customHeight="1" spans="1:17">
      <c r="A345" s="247" t="s">
        <v>13737</v>
      </c>
      <c r="B345" s="243" t="s">
        <v>13738</v>
      </c>
      <c r="C345" s="243"/>
      <c r="D345" s="243" t="s">
        <v>13767</v>
      </c>
      <c r="E345" s="245" t="s">
        <v>137</v>
      </c>
      <c r="F345" s="245" t="s">
        <v>13396</v>
      </c>
      <c r="G345" s="243" t="s">
        <v>13687</v>
      </c>
      <c r="H345" s="250" t="s">
        <v>1101</v>
      </c>
      <c r="I345" s="245" t="s">
        <v>28</v>
      </c>
      <c r="J345" s="245" t="s">
        <v>58</v>
      </c>
      <c r="K345" s="245">
        <v>4662193</v>
      </c>
      <c r="L345" s="245">
        <v>40428948</v>
      </c>
      <c r="M345" s="245" t="s">
        <v>147</v>
      </c>
      <c r="N345" s="304">
        <v>4.2293</v>
      </c>
      <c r="O345" s="245">
        <v>11.25</v>
      </c>
      <c r="P345" s="264">
        <f t="shared" si="7"/>
        <v>47.579625</v>
      </c>
      <c r="Q345" s="210"/>
    </row>
    <row r="346" s="4" customFormat="1" ht="15" customHeight="1" spans="1:17">
      <c r="A346" s="247" t="s">
        <v>13737</v>
      </c>
      <c r="B346" s="243" t="s">
        <v>13738</v>
      </c>
      <c r="C346" s="243"/>
      <c r="D346" s="243" t="s">
        <v>13767</v>
      </c>
      <c r="E346" s="245" t="s">
        <v>137</v>
      </c>
      <c r="F346" s="245" t="s">
        <v>13396</v>
      </c>
      <c r="G346" s="243" t="s">
        <v>1525</v>
      </c>
      <c r="H346" s="250" t="s">
        <v>48</v>
      </c>
      <c r="I346" s="245" t="s">
        <v>28</v>
      </c>
      <c r="J346" s="245" t="s">
        <v>29</v>
      </c>
      <c r="K346" s="245">
        <v>4662335</v>
      </c>
      <c r="L346" s="245">
        <v>40428256</v>
      </c>
      <c r="M346" s="245" t="s">
        <v>147</v>
      </c>
      <c r="N346" s="304">
        <v>11.1194</v>
      </c>
      <c r="O346" s="245">
        <v>11.25</v>
      </c>
      <c r="P346" s="264">
        <f t="shared" si="7"/>
        <v>125.09325</v>
      </c>
      <c r="Q346" s="210"/>
    </row>
    <row r="347" s="4" customFormat="1" ht="15" customHeight="1" spans="1:17">
      <c r="A347" s="247" t="s">
        <v>13737</v>
      </c>
      <c r="B347" s="243" t="s">
        <v>13738</v>
      </c>
      <c r="C347" s="243"/>
      <c r="D347" s="243" t="s">
        <v>13767</v>
      </c>
      <c r="E347" s="245" t="s">
        <v>137</v>
      </c>
      <c r="F347" s="245" t="s">
        <v>13396</v>
      </c>
      <c r="G347" s="243" t="s">
        <v>1353</v>
      </c>
      <c r="H347" s="250" t="s">
        <v>1101</v>
      </c>
      <c r="I347" s="245" t="s">
        <v>28</v>
      </c>
      <c r="J347" s="245" t="s">
        <v>29</v>
      </c>
      <c r="K347" s="245">
        <v>4662576</v>
      </c>
      <c r="L347" s="245">
        <v>40428302</v>
      </c>
      <c r="M347" s="245" t="s">
        <v>147</v>
      </c>
      <c r="N347" s="304">
        <v>13.5046</v>
      </c>
      <c r="O347" s="245">
        <v>11.25</v>
      </c>
      <c r="P347" s="264">
        <f t="shared" si="7"/>
        <v>151.92675</v>
      </c>
      <c r="Q347" s="210"/>
    </row>
    <row r="348" s="4" customFormat="1" ht="21" spans="1:17">
      <c r="A348" s="247" t="s">
        <v>13737</v>
      </c>
      <c r="B348" s="243" t="s">
        <v>13738</v>
      </c>
      <c r="C348" s="243"/>
      <c r="D348" s="243" t="s">
        <v>13771</v>
      </c>
      <c r="E348" s="245" t="s">
        <v>137</v>
      </c>
      <c r="F348" s="245" t="s">
        <v>13396</v>
      </c>
      <c r="G348" s="243" t="s">
        <v>13693</v>
      </c>
      <c r="H348" s="250" t="s">
        <v>367</v>
      </c>
      <c r="I348" s="245" t="s">
        <v>28</v>
      </c>
      <c r="J348" s="245" t="s">
        <v>327</v>
      </c>
      <c r="K348" s="245">
        <v>4660716</v>
      </c>
      <c r="L348" s="245">
        <v>40428955</v>
      </c>
      <c r="M348" s="245" t="s">
        <v>147</v>
      </c>
      <c r="N348" s="304">
        <v>6.737</v>
      </c>
      <c r="O348" s="245">
        <v>11.25</v>
      </c>
      <c r="P348" s="264">
        <f t="shared" si="7"/>
        <v>75.79125</v>
      </c>
      <c r="Q348" s="210"/>
    </row>
    <row r="349" s="4" customFormat="1" ht="15" customHeight="1" spans="1:17">
      <c r="A349" s="247" t="s">
        <v>13737</v>
      </c>
      <c r="B349" s="243" t="s">
        <v>13738</v>
      </c>
      <c r="C349" s="243" t="s">
        <v>13772</v>
      </c>
      <c r="D349" s="243" t="s">
        <v>13771</v>
      </c>
      <c r="E349" s="245" t="s">
        <v>137</v>
      </c>
      <c r="F349" s="245" t="s">
        <v>13396</v>
      </c>
      <c r="G349" s="243" t="s">
        <v>13695</v>
      </c>
      <c r="H349" s="250" t="s">
        <v>13474</v>
      </c>
      <c r="I349" s="245" t="s">
        <v>28</v>
      </c>
      <c r="J349" s="300" t="s">
        <v>310</v>
      </c>
      <c r="K349" s="245">
        <v>4660375</v>
      </c>
      <c r="L349" s="245">
        <v>40428352</v>
      </c>
      <c r="M349" s="245" t="s">
        <v>147</v>
      </c>
      <c r="N349" s="304">
        <v>47.8976</v>
      </c>
      <c r="O349" s="245">
        <v>11.25</v>
      </c>
      <c r="P349" s="264">
        <f t="shared" si="7"/>
        <v>538.848</v>
      </c>
      <c r="Q349" s="210"/>
    </row>
    <row r="350" s="4" customFormat="1" ht="15" customHeight="1" spans="1:17">
      <c r="A350" s="247" t="s">
        <v>13737</v>
      </c>
      <c r="B350" s="243" t="s">
        <v>13738</v>
      </c>
      <c r="C350" s="243" t="s">
        <v>13772</v>
      </c>
      <c r="D350" s="243" t="s">
        <v>13771</v>
      </c>
      <c r="E350" s="245" t="s">
        <v>137</v>
      </c>
      <c r="F350" s="245" t="s">
        <v>13396</v>
      </c>
      <c r="G350" s="243" t="s">
        <v>13773</v>
      </c>
      <c r="H350" s="247" t="s">
        <v>1101</v>
      </c>
      <c r="I350" s="245" t="s">
        <v>28</v>
      </c>
      <c r="J350" s="300" t="s">
        <v>310</v>
      </c>
      <c r="K350" s="245">
        <v>4660415</v>
      </c>
      <c r="L350" s="245">
        <v>40428605</v>
      </c>
      <c r="M350" s="245" t="s">
        <v>147</v>
      </c>
      <c r="N350" s="304">
        <v>8.8787</v>
      </c>
      <c r="O350" s="245">
        <v>11.25</v>
      </c>
      <c r="P350" s="264">
        <f t="shared" si="7"/>
        <v>99.885375</v>
      </c>
      <c r="Q350" s="210"/>
    </row>
    <row r="351" s="4" customFormat="1" ht="15" customHeight="1" spans="1:17">
      <c r="A351" s="247" t="s">
        <v>13737</v>
      </c>
      <c r="B351" s="243" t="s">
        <v>13738</v>
      </c>
      <c r="C351" s="243" t="s">
        <v>13772</v>
      </c>
      <c r="D351" s="243" t="s">
        <v>13771</v>
      </c>
      <c r="E351" s="245" t="s">
        <v>137</v>
      </c>
      <c r="F351" s="245" t="s">
        <v>13396</v>
      </c>
      <c r="G351" s="243" t="s">
        <v>13774</v>
      </c>
      <c r="H351" s="247" t="s">
        <v>1101</v>
      </c>
      <c r="I351" s="245" t="s">
        <v>28</v>
      </c>
      <c r="J351" s="300" t="s">
        <v>310</v>
      </c>
      <c r="K351" s="245">
        <v>4660314</v>
      </c>
      <c r="L351" s="245">
        <v>40428250</v>
      </c>
      <c r="M351" s="245" t="s">
        <v>147</v>
      </c>
      <c r="N351" s="304">
        <v>5.3451</v>
      </c>
      <c r="O351" s="245">
        <v>11.25</v>
      </c>
      <c r="P351" s="264">
        <f t="shared" si="7"/>
        <v>60.132375</v>
      </c>
      <c r="Q351" s="210"/>
    </row>
    <row r="352" s="4" customFormat="1" ht="15" customHeight="1" spans="1:17">
      <c r="A352" s="247" t="s">
        <v>13737</v>
      </c>
      <c r="B352" s="243" t="s">
        <v>13738</v>
      </c>
      <c r="C352" s="243" t="s">
        <v>13772</v>
      </c>
      <c r="D352" s="243" t="s">
        <v>13771</v>
      </c>
      <c r="E352" s="245" t="s">
        <v>137</v>
      </c>
      <c r="F352" s="245" t="s">
        <v>13396</v>
      </c>
      <c r="G352" s="243" t="s">
        <v>13775</v>
      </c>
      <c r="H352" s="250" t="s">
        <v>13474</v>
      </c>
      <c r="I352" s="245" t="s">
        <v>28</v>
      </c>
      <c r="J352" s="245" t="s">
        <v>327</v>
      </c>
      <c r="K352" s="245">
        <v>4660291</v>
      </c>
      <c r="L352" s="245">
        <v>40428263</v>
      </c>
      <c r="M352" s="245" t="s">
        <v>147</v>
      </c>
      <c r="N352" s="304">
        <v>9.1427</v>
      </c>
      <c r="O352" s="245">
        <v>11.25</v>
      </c>
      <c r="P352" s="264">
        <f t="shared" si="7"/>
        <v>102.855375</v>
      </c>
      <c r="Q352" s="210"/>
    </row>
    <row r="353" s="4" customFormat="1" ht="15" customHeight="1" spans="1:17">
      <c r="A353" s="247" t="s">
        <v>13737</v>
      </c>
      <c r="B353" s="243" t="s">
        <v>13738</v>
      </c>
      <c r="C353" s="243" t="s">
        <v>13772</v>
      </c>
      <c r="D353" s="243" t="s">
        <v>13771</v>
      </c>
      <c r="E353" s="245" t="s">
        <v>137</v>
      </c>
      <c r="F353" s="245" t="s">
        <v>13396</v>
      </c>
      <c r="G353" s="243" t="s">
        <v>13699</v>
      </c>
      <c r="H353" s="250" t="s">
        <v>13474</v>
      </c>
      <c r="I353" s="245" t="s">
        <v>28</v>
      </c>
      <c r="J353" s="300" t="s">
        <v>310</v>
      </c>
      <c r="K353" s="245">
        <v>4660421</v>
      </c>
      <c r="L353" s="245">
        <v>40427809</v>
      </c>
      <c r="M353" s="245" t="s">
        <v>147</v>
      </c>
      <c r="N353" s="304">
        <v>5.5275</v>
      </c>
      <c r="O353" s="245">
        <v>11.25</v>
      </c>
      <c r="P353" s="264">
        <f t="shared" si="7"/>
        <v>62.184375</v>
      </c>
      <c r="Q353" s="210"/>
    </row>
    <row r="354" s="4" customFormat="1" ht="15" customHeight="1" spans="1:17">
      <c r="A354" s="247" t="s">
        <v>13737</v>
      </c>
      <c r="B354" s="243" t="s">
        <v>13738</v>
      </c>
      <c r="C354" s="243" t="s">
        <v>13772</v>
      </c>
      <c r="D354" s="243" t="s">
        <v>13771</v>
      </c>
      <c r="E354" s="245" t="s">
        <v>137</v>
      </c>
      <c r="F354" s="245" t="s">
        <v>13396</v>
      </c>
      <c r="G354" s="243" t="s">
        <v>13733</v>
      </c>
      <c r="H354" s="247" t="s">
        <v>1101</v>
      </c>
      <c r="I354" s="245" t="s">
        <v>28</v>
      </c>
      <c r="J354" s="245" t="s">
        <v>58</v>
      </c>
      <c r="K354" s="245">
        <v>4660470</v>
      </c>
      <c r="L354" s="245">
        <v>40427704</v>
      </c>
      <c r="M354" s="245" t="s">
        <v>147</v>
      </c>
      <c r="N354" s="304">
        <v>6.0217</v>
      </c>
      <c r="O354" s="245">
        <v>11.25</v>
      </c>
      <c r="P354" s="264">
        <f t="shared" si="7"/>
        <v>67.744125</v>
      </c>
      <c r="Q354" s="210"/>
    </row>
    <row r="355" s="4" customFormat="1" ht="15" customHeight="1" spans="1:17">
      <c r="A355" s="247" t="s">
        <v>13737</v>
      </c>
      <c r="B355" s="243" t="s">
        <v>13738</v>
      </c>
      <c r="C355" s="243" t="s">
        <v>13772</v>
      </c>
      <c r="D355" s="243" t="s">
        <v>13771</v>
      </c>
      <c r="E355" s="245" t="s">
        <v>137</v>
      </c>
      <c r="F355" s="245" t="s">
        <v>13396</v>
      </c>
      <c r="G355" s="243" t="s">
        <v>13776</v>
      </c>
      <c r="H355" s="247" t="s">
        <v>1101</v>
      </c>
      <c r="I355" s="245" t="s">
        <v>28</v>
      </c>
      <c r="J355" s="245" t="s">
        <v>58</v>
      </c>
      <c r="K355" s="245">
        <v>4660761</v>
      </c>
      <c r="L355" s="245">
        <v>40427925</v>
      </c>
      <c r="M355" s="245" t="s">
        <v>147</v>
      </c>
      <c r="N355" s="304">
        <v>9.1371</v>
      </c>
      <c r="O355" s="245">
        <v>11.25</v>
      </c>
      <c r="P355" s="264">
        <f t="shared" si="7"/>
        <v>102.792375</v>
      </c>
      <c r="Q355" s="210"/>
    </row>
    <row r="356" s="4" customFormat="1" ht="15" customHeight="1" spans="1:17">
      <c r="A356" s="247" t="s">
        <v>13737</v>
      </c>
      <c r="B356" s="243" t="s">
        <v>13738</v>
      </c>
      <c r="C356" s="243" t="s">
        <v>13777</v>
      </c>
      <c r="D356" s="243" t="s">
        <v>13771</v>
      </c>
      <c r="E356" s="245" t="s">
        <v>137</v>
      </c>
      <c r="F356" s="245" t="s">
        <v>13396</v>
      </c>
      <c r="G356" s="243" t="s">
        <v>13708</v>
      </c>
      <c r="H356" s="247" t="s">
        <v>1101</v>
      </c>
      <c r="I356" s="245" t="s">
        <v>28</v>
      </c>
      <c r="J356" s="245" t="s">
        <v>58</v>
      </c>
      <c r="K356" s="245">
        <v>4661157</v>
      </c>
      <c r="L356" s="245">
        <v>40428100</v>
      </c>
      <c r="M356" s="245" t="s">
        <v>147</v>
      </c>
      <c r="N356" s="304">
        <v>1.5457</v>
      </c>
      <c r="O356" s="245">
        <v>11.25</v>
      </c>
      <c r="P356" s="264">
        <f t="shared" si="7"/>
        <v>17.389125</v>
      </c>
      <c r="Q356" s="210"/>
    </row>
    <row r="357" s="4" customFormat="1" ht="15" customHeight="1" spans="1:17">
      <c r="A357" s="247" t="s">
        <v>13737</v>
      </c>
      <c r="B357" s="243" t="s">
        <v>13738</v>
      </c>
      <c r="C357" s="243"/>
      <c r="D357" s="243" t="s">
        <v>13771</v>
      </c>
      <c r="E357" s="245" t="s">
        <v>137</v>
      </c>
      <c r="F357" s="245" t="s">
        <v>13396</v>
      </c>
      <c r="G357" s="243" t="s">
        <v>13778</v>
      </c>
      <c r="H357" s="250" t="s">
        <v>13474</v>
      </c>
      <c r="I357" s="245" t="s">
        <v>28</v>
      </c>
      <c r="J357" s="300" t="s">
        <v>310</v>
      </c>
      <c r="K357" s="245">
        <v>4661014</v>
      </c>
      <c r="L357" s="245">
        <v>40428828</v>
      </c>
      <c r="M357" s="245" t="s">
        <v>147</v>
      </c>
      <c r="N357" s="304">
        <v>0.6253</v>
      </c>
      <c r="O357" s="245">
        <v>11.25</v>
      </c>
      <c r="P357" s="264">
        <f t="shared" si="7"/>
        <v>7.034625</v>
      </c>
      <c r="Q357" s="210"/>
    </row>
    <row r="358" s="4" customFormat="1" ht="15" customHeight="1" spans="1:17">
      <c r="A358" s="247" t="s">
        <v>13737</v>
      </c>
      <c r="B358" s="243" t="s">
        <v>13738</v>
      </c>
      <c r="C358" s="243"/>
      <c r="D358" s="243" t="s">
        <v>13771</v>
      </c>
      <c r="E358" s="245" t="s">
        <v>137</v>
      </c>
      <c r="F358" s="245" t="s">
        <v>13396</v>
      </c>
      <c r="G358" s="243" t="s">
        <v>13779</v>
      </c>
      <c r="H358" s="250" t="s">
        <v>13474</v>
      </c>
      <c r="I358" s="245" t="s">
        <v>28</v>
      </c>
      <c r="J358" s="245" t="s">
        <v>58</v>
      </c>
      <c r="K358" s="245">
        <v>4660774</v>
      </c>
      <c r="L358" s="245">
        <v>40428789</v>
      </c>
      <c r="M358" s="245" t="s">
        <v>147</v>
      </c>
      <c r="N358" s="304">
        <v>1.2788</v>
      </c>
      <c r="O358" s="245">
        <v>11.25</v>
      </c>
      <c r="P358" s="264">
        <f t="shared" si="7"/>
        <v>14.3865</v>
      </c>
      <c r="Q358" s="210"/>
    </row>
    <row r="359" s="4" customFormat="1" ht="15" customHeight="1" spans="1:17">
      <c r="A359" s="247" t="s">
        <v>13737</v>
      </c>
      <c r="B359" s="243" t="s">
        <v>13738</v>
      </c>
      <c r="C359" s="243"/>
      <c r="D359" s="243" t="s">
        <v>13771</v>
      </c>
      <c r="E359" s="245" t="s">
        <v>137</v>
      </c>
      <c r="F359" s="245" t="s">
        <v>13396</v>
      </c>
      <c r="G359" s="243" t="s">
        <v>13732</v>
      </c>
      <c r="H359" s="250" t="s">
        <v>13474</v>
      </c>
      <c r="I359" s="245" t="s">
        <v>28</v>
      </c>
      <c r="J359" s="245" t="s">
        <v>327</v>
      </c>
      <c r="K359" s="245">
        <v>4660409</v>
      </c>
      <c r="L359" s="245">
        <v>40428868</v>
      </c>
      <c r="M359" s="245" t="s">
        <v>147</v>
      </c>
      <c r="N359" s="304">
        <v>12.518</v>
      </c>
      <c r="O359" s="245">
        <v>11.25</v>
      </c>
      <c r="P359" s="264">
        <f t="shared" si="7"/>
        <v>140.8275</v>
      </c>
      <c r="Q359" s="210"/>
    </row>
    <row r="360" s="4" customFormat="1" ht="21" spans="1:17">
      <c r="A360" s="247" t="s">
        <v>13737</v>
      </c>
      <c r="B360" s="243" t="s">
        <v>13738</v>
      </c>
      <c r="C360" s="243"/>
      <c r="D360" s="243" t="s">
        <v>13780</v>
      </c>
      <c r="E360" s="245" t="s">
        <v>137</v>
      </c>
      <c r="F360" s="245" t="s">
        <v>13396</v>
      </c>
      <c r="G360" s="243" t="s">
        <v>581</v>
      </c>
      <c r="H360" s="250" t="s">
        <v>367</v>
      </c>
      <c r="I360" s="245" t="s">
        <v>28</v>
      </c>
      <c r="J360" s="245" t="s">
        <v>327</v>
      </c>
      <c r="K360" s="245">
        <v>4666012</v>
      </c>
      <c r="L360" s="245">
        <v>40431344</v>
      </c>
      <c r="M360" s="245" t="s">
        <v>147</v>
      </c>
      <c r="N360" s="304">
        <v>1.5381</v>
      </c>
      <c r="O360" s="245">
        <v>11.25</v>
      </c>
      <c r="P360" s="264">
        <f t="shared" si="7"/>
        <v>17.303625</v>
      </c>
      <c r="Q360" s="210"/>
    </row>
    <row r="361" s="4" customFormat="1" ht="21" spans="1:17">
      <c r="A361" s="247" t="s">
        <v>13737</v>
      </c>
      <c r="B361" s="243" t="s">
        <v>13738</v>
      </c>
      <c r="C361" s="243"/>
      <c r="D361" s="243" t="s">
        <v>13780</v>
      </c>
      <c r="E361" s="245" t="s">
        <v>137</v>
      </c>
      <c r="F361" s="245" t="s">
        <v>13396</v>
      </c>
      <c r="G361" s="243" t="s">
        <v>525</v>
      </c>
      <c r="H361" s="250" t="s">
        <v>367</v>
      </c>
      <c r="I361" s="245" t="s">
        <v>28</v>
      </c>
      <c r="J361" s="245" t="s">
        <v>327</v>
      </c>
      <c r="K361" s="245">
        <v>4665678</v>
      </c>
      <c r="L361" s="245">
        <v>40431331</v>
      </c>
      <c r="M361" s="245" t="s">
        <v>147</v>
      </c>
      <c r="N361" s="304">
        <v>70.7477</v>
      </c>
      <c r="O361" s="245">
        <v>11.25</v>
      </c>
      <c r="P361" s="264">
        <f t="shared" si="7"/>
        <v>795.911625</v>
      </c>
      <c r="Q361" s="210"/>
    </row>
    <row r="362" s="4" customFormat="1" ht="15" customHeight="1" spans="1:17">
      <c r="A362" s="247" t="s">
        <v>13737</v>
      </c>
      <c r="B362" s="243" t="s">
        <v>13738</v>
      </c>
      <c r="C362" s="243"/>
      <c r="D362" s="243" t="s">
        <v>13780</v>
      </c>
      <c r="E362" s="245" t="s">
        <v>137</v>
      </c>
      <c r="F362" s="245" t="s">
        <v>13396</v>
      </c>
      <c r="G362" s="243" t="s">
        <v>648</v>
      </c>
      <c r="H362" s="247" t="s">
        <v>1101</v>
      </c>
      <c r="I362" s="245" t="s">
        <v>28</v>
      </c>
      <c r="J362" s="245" t="s">
        <v>327</v>
      </c>
      <c r="K362" s="245">
        <v>4665765</v>
      </c>
      <c r="L362" s="245">
        <v>40431347</v>
      </c>
      <c r="M362" s="245" t="s">
        <v>147</v>
      </c>
      <c r="N362" s="304">
        <v>0.8326</v>
      </c>
      <c r="O362" s="245">
        <v>11.25</v>
      </c>
      <c r="P362" s="264">
        <f t="shared" si="7"/>
        <v>9.36675</v>
      </c>
      <c r="Q362" s="210"/>
    </row>
    <row r="363" s="4" customFormat="1" ht="15" customHeight="1" spans="1:17">
      <c r="A363" s="247" t="s">
        <v>13737</v>
      </c>
      <c r="B363" s="243" t="s">
        <v>13738</v>
      </c>
      <c r="C363" s="243"/>
      <c r="D363" s="243" t="s">
        <v>13781</v>
      </c>
      <c r="E363" s="245" t="s">
        <v>137</v>
      </c>
      <c r="F363" s="245" t="s">
        <v>13396</v>
      </c>
      <c r="G363" s="243" t="s">
        <v>689</v>
      </c>
      <c r="H363" s="247" t="s">
        <v>1101</v>
      </c>
      <c r="I363" s="245" t="s">
        <v>28</v>
      </c>
      <c r="J363" s="245" t="s">
        <v>327</v>
      </c>
      <c r="K363" s="245">
        <v>4665444</v>
      </c>
      <c r="L363" s="245">
        <v>40430616</v>
      </c>
      <c r="M363" s="245" t="s">
        <v>147</v>
      </c>
      <c r="N363" s="304">
        <v>31.8121</v>
      </c>
      <c r="O363" s="245">
        <v>11.25</v>
      </c>
      <c r="P363" s="264">
        <f t="shared" si="7"/>
        <v>357.886125</v>
      </c>
      <c r="Q363" s="210"/>
    </row>
    <row r="364" s="4" customFormat="1" ht="21" spans="1:17">
      <c r="A364" s="247" t="s">
        <v>13737</v>
      </c>
      <c r="B364" s="243" t="s">
        <v>13738</v>
      </c>
      <c r="C364" s="243"/>
      <c r="D364" s="243" t="s">
        <v>13781</v>
      </c>
      <c r="E364" s="245" t="s">
        <v>137</v>
      </c>
      <c r="F364" s="245" t="s">
        <v>13396</v>
      </c>
      <c r="G364" s="243" t="s">
        <v>669</v>
      </c>
      <c r="H364" s="250" t="s">
        <v>367</v>
      </c>
      <c r="I364" s="245" t="s">
        <v>28</v>
      </c>
      <c r="J364" s="245" t="s">
        <v>327</v>
      </c>
      <c r="K364" s="245">
        <v>4665182</v>
      </c>
      <c r="L364" s="245">
        <v>40430248</v>
      </c>
      <c r="M364" s="245" t="s">
        <v>147</v>
      </c>
      <c r="N364" s="304">
        <v>117.2032</v>
      </c>
      <c r="O364" s="245">
        <v>11.25</v>
      </c>
      <c r="P364" s="264">
        <f t="shared" si="7"/>
        <v>1318.536</v>
      </c>
      <c r="Q364" s="210"/>
    </row>
    <row r="365" s="4" customFormat="1" ht="15" customHeight="1" spans="1:17">
      <c r="A365" s="247" t="s">
        <v>13737</v>
      </c>
      <c r="B365" s="243" t="s">
        <v>13738</v>
      </c>
      <c r="C365" s="243"/>
      <c r="D365" s="243" t="s">
        <v>13781</v>
      </c>
      <c r="E365" s="245" t="s">
        <v>137</v>
      </c>
      <c r="F365" s="245" t="s">
        <v>13396</v>
      </c>
      <c r="G365" s="243" t="s">
        <v>1635</v>
      </c>
      <c r="H365" s="247" t="s">
        <v>1101</v>
      </c>
      <c r="I365" s="245" t="s">
        <v>28</v>
      </c>
      <c r="J365" s="245" t="s">
        <v>327</v>
      </c>
      <c r="K365" s="245">
        <v>4664820</v>
      </c>
      <c r="L365" s="245">
        <v>40430182</v>
      </c>
      <c r="M365" s="245" t="s">
        <v>147</v>
      </c>
      <c r="N365" s="304">
        <v>74.1604</v>
      </c>
      <c r="O365" s="245">
        <v>11.25</v>
      </c>
      <c r="P365" s="264">
        <f t="shared" si="7"/>
        <v>834.3045</v>
      </c>
      <c r="Q365" s="210"/>
    </row>
    <row r="366" s="4" customFormat="1" ht="21" spans="1:17">
      <c r="A366" s="247" t="s">
        <v>13737</v>
      </c>
      <c r="B366" s="243" t="s">
        <v>13738</v>
      </c>
      <c r="C366" s="243"/>
      <c r="D366" s="243" t="s">
        <v>13781</v>
      </c>
      <c r="E366" s="245" t="s">
        <v>137</v>
      </c>
      <c r="F366" s="245" t="s">
        <v>13396</v>
      </c>
      <c r="G366" s="243" t="s">
        <v>685</v>
      </c>
      <c r="H366" s="250" t="s">
        <v>367</v>
      </c>
      <c r="I366" s="245" t="s">
        <v>28</v>
      </c>
      <c r="J366" s="245" t="s">
        <v>327</v>
      </c>
      <c r="K366" s="245">
        <v>4665673</v>
      </c>
      <c r="L366" s="245">
        <v>40430160</v>
      </c>
      <c r="M366" s="245" t="s">
        <v>147</v>
      </c>
      <c r="N366" s="304">
        <v>6.8762</v>
      </c>
      <c r="O366" s="245">
        <v>11.25</v>
      </c>
      <c r="P366" s="264">
        <f t="shared" si="7"/>
        <v>77.35725</v>
      </c>
      <c r="Q366" s="210"/>
    </row>
    <row r="367" s="4" customFormat="1" ht="15" customHeight="1" spans="1:17">
      <c r="A367" s="247" t="s">
        <v>13737</v>
      </c>
      <c r="B367" s="243" t="s">
        <v>13738</v>
      </c>
      <c r="C367" s="243"/>
      <c r="D367" s="243" t="s">
        <v>13781</v>
      </c>
      <c r="E367" s="245" t="s">
        <v>137</v>
      </c>
      <c r="F367" s="245" t="s">
        <v>13396</v>
      </c>
      <c r="G367" s="243" t="s">
        <v>1338</v>
      </c>
      <c r="H367" s="250" t="s">
        <v>48</v>
      </c>
      <c r="I367" s="245" t="s">
        <v>28</v>
      </c>
      <c r="J367" s="245" t="s">
        <v>58</v>
      </c>
      <c r="K367" s="245">
        <v>4665453</v>
      </c>
      <c r="L367" s="245">
        <v>40430058</v>
      </c>
      <c r="M367" s="245" t="s">
        <v>147</v>
      </c>
      <c r="N367" s="304">
        <v>7.7953</v>
      </c>
      <c r="O367" s="245">
        <v>11.25</v>
      </c>
      <c r="P367" s="264">
        <f t="shared" si="7"/>
        <v>87.697125</v>
      </c>
      <c r="Q367" s="210"/>
    </row>
    <row r="368" s="4" customFormat="1" ht="21" spans="1:17">
      <c r="A368" s="247" t="s">
        <v>13737</v>
      </c>
      <c r="B368" s="243" t="s">
        <v>13738</v>
      </c>
      <c r="C368" s="243"/>
      <c r="D368" s="243" t="s">
        <v>13781</v>
      </c>
      <c r="E368" s="245" t="s">
        <v>137</v>
      </c>
      <c r="F368" s="245" t="s">
        <v>13396</v>
      </c>
      <c r="G368" s="243" t="s">
        <v>559</v>
      </c>
      <c r="H368" s="250" t="s">
        <v>367</v>
      </c>
      <c r="I368" s="245" t="s">
        <v>28</v>
      </c>
      <c r="J368" s="245" t="s">
        <v>327</v>
      </c>
      <c r="K368" s="245">
        <v>4665246</v>
      </c>
      <c r="L368" s="245">
        <v>40430567</v>
      </c>
      <c r="M368" s="245" t="s">
        <v>147</v>
      </c>
      <c r="N368" s="304">
        <v>103.009</v>
      </c>
      <c r="O368" s="245">
        <v>11.25</v>
      </c>
      <c r="P368" s="264">
        <f t="shared" si="7"/>
        <v>1158.85125</v>
      </c>
      <c r="Q368" s="210"/>
    </row>
    <row r="369" s="4" customFormat="1" ht="21" spans="1:17">
      <c r="A369" s="247" t="s">
        <v>13737</v>
      </c>
      <c r="B369" s="243" t="s">
        <v>13738</v>
      </c>
      <c r="C369" s="243"/>
      <c r="D369" s="243" t="s">
        <v>13782</v>
      </c>
      <c r="E369" s="245" t="s">
        <v>137</v>
      </c>
      <c r="F369" s="245" t="s">
        <v>13396</v>
      </c>
      <c r="G369" s="243" t="s">
        <v>13257</v>
      </c>
      <c r="H369" s="250" t="s">
        <v>367</v>
      </c>
      <c r="I369" s="245" t="s">
        <v>28</v>
      </c>
      <c r="J369" s="245" t="s">
        <v>327</v>
      </c>
      <c r="K369" s="245">
        <v>4664928</v>
      </c>
      <c r="L369" s="245">
        <v>40430510</v>
      </c>
      <c r="M369" s="245" t="s">
        <v>147</v>
      </c>
      <c r="N369" s="304">
        <v>9.4688</v>
      </c>
      <c r="O369" s="245">
        <v>11.25</v>
      </c>
      <c r="P369" s="264">
        <f t="shared" si="7"/>
        <v>106.524</v>
      </c>
      <c r="Q369" s="210"/>
    </row>
    <row r="370" s="4" customFormat="1" ht="21" spans="1:17">
      <c r="A370" s="247" t="s">
        <v>13737</v>
      </c>
      <c r="B370" s="243" t="s">
        <v>13738</v>
      </c>
      <c r="C370" s="243"/>
      <c r="D370" s="243" t="s">
        <v>13782</v>
      </c>
      <c r="E370" s="245" t="s">
        <v>137</v>
      </c>
      <c r="F370" s="245" t="s">
        <v>13396</v>
      </c>
      <c r="G370" s="243" t="s">
        <v>13783</v>
      </c>
      <c r="H370" s="250" t="s">
        <v>367</v>
      </c>
      <c r="I370" s="245" t="s">
        <v>28</v>
      </c>
      <c r="J370" s="245" t="s">
        <v>327</v>
      </c>
      <c r="K370" s="245">
        <v>4664976</v>
      </c>
      <c r="L370" s="245">
        <v>40430455</v>
      </c>
      <c r="M370" s="245" t="s">
        <v>147</v>
      </c>
      <c r="N370" s="304">
        <v>15.4793</v>
      </c>
      <c r="O370" s="245">
        <v>11.25</v>
      </c>
      <c r="P370" s="264">
        <f t="shared" si="7"/>
        <v>174.142125</v>
      </c>
      <c r="Q370" s="210"/>
    </row>
    <row r="371" s="4" customFormat="1" ht="15" customHeight="1" spans="1:17">
      <c r="A371" s="247" t="s">
        <v>13737</v>
      </c>
      <c r="B371" s="243" t="s">
        <v>13738</v>
      </c>
      <c r="C371" s="243"/>
      <c r="D371" s="243" t="s">
        <v>13782</v>
      </c>
      <c r="E371" s="245" t="s">
        <v>137</v>
      </c>
      <c r="F371" s="245" t="s">
        <v>13396</v>
      </c>
      <c r="G371" s="243" t="s">
        <v>1675</v>
      </c>
      <c r="H371" s="247" t="s">
        <v>1101</v>
      </c>
      <c r="I371" s="245" t="s">
        <v>28</v>
      </c>
      <c r="J371" s="245" t="s">
        <v>327</v>
      </c>
      <c r="K371" s="245">
        <v>4664904</v>
      </c>
      <c r="L371" s="245">
        <v>40430083</v>
      </c>
      <c r="M371" s="245" t="s">
        <v>147</v>
      </c>
      <c r="N371" s="304">
        <v>11.3117</v>
      </c>
      <c r="O371" s="245">
        <v>11.25</v>
      </c>
      <c r="P371" s="264">
        <f t="shared" si="7"/>
        <v>127.256625</v>
      </c>
      <c r="Q371" s="210"/>
    </row>
    <row r="372" s="4" customFormat="1" ht="21" spans="1:17">
      <c r="A372" s="247" t="s">
        <v>13737</v>
      </c>
      <c r="B372" s="243" t="s">
        <v>13738</v>
      </c>
      <c r="C372" s="243"/>
      <c r="D372" s="243" t="s">
        <v>13782</v>
      </c>
      <c r="E372" s="245" t="s">
        <v>137</v>
      </c>
      <c r="F372" s="245" t="s">
        <v>13396</v>
      </c>
      <c r="G372" s="243" t="s">
        <v>1660</v>
      </c>
      <c r="H372" s="250" t="s">
        <v>367</v>
      </c>
      <c r="I372" s="245" t="s">
        <v>28</v>
      </c>
      <c r="J372" s="245" t="s">
        <v>327</v>
      </c>
      <c r="K372" s="245">
        <v>4664824</v>
      </c>
      <c r="L372" s="245">
        <v>40430055</v>
      </c>
      <c r="M372" s="245" t="s">
        <v>147</v>
      </c>
      <c r="N372" s="304">
        <v>14.2826</v>
      </c>
      <c r="O372" s="245">
        <v>11.25</v>
      </c>
      <c r="P372" s="264">
        <f t="shared" si="7"/>
        <v>160.67925</v>
      </c>
      <c r="Q372" s="210"/>
    </row>
    <row r="373" s="4" customFormat="1" ht="15" customHeight="1" spans="1:17">
      <c r="A373" s="247" t="s">
        <v>13737</v>
      </c>
      <c r="B373" s="243" t="s">
        <v>13738</v>
      </c>
      <c r="C373" s="243" t="s">
        <v>13784</v>
      </c>
      <c r="D373" s="243" t="s">
        <v>13785</v>
      </c>
      <c r="E373" s="245" t="s">
        <v>137</v>
      </c>
      <c r="F373" s="245" t="s">
        <v>13396</v>
      </c>
      <c r="G373" s="243" t="s">
        <v>428</v>
      </c>
      <c r="H373" s="247" t="s">
        <v>1101</v>
      </c>
      <c r="I373" s="245" t="s">
        <v>28</v>
      </c>
      <c r="J373" s="245" t="s">
        <v>327</v>
      </c>
      <c r="K373" s="245">
        <v>4665734</v>
      </c>
      <c r="L373" s="245">
        <v>40429606</v>
      </c>
      <c r="M373" s="245" t="s">
        <v>147</v>
      </c>
      <c r="N373" s="304">
        <v>1.818</v>
      </c>
      <c r="O373" s="245">
        <v>11.25</v>
      </c>
      <c r="P373" s="264">
        <f t="shared" si="7"/>
        <v>20.4525</v>
      </c>
      <c r="Q373" s="210"/>
    </row>
    <row r="374" s="4" customFormat="1" ht="21" spans="1:17">
      <c r="A374" s="247" t="s">
        <v>13737</v>
      </c>
      <c r="B374" s="243" t="s">
        <v>13738</v>
      </c>
      <c r="C374" s="243" t="s">
        <v>13784</v>
      </c>
      <c r="D374" s="243" t="s">
        <v>13785</v>
      </c>
      <c r="E374" s="245" t="s">
        <v>137</v>
      </c>
      <c r="F374" s="245" t="s">
        <v>13396</v>
      </c>
      <c r="G374" s="243" t="s">
        <v>1177</v>
      </c>
      <c r="H374" s="250" t="s">
        <v>367</v>
      </c>
      <c r="I374" s="245" t="s">
        <v>28</v>
      </c>
      <c r="J374" s="245" t="s">
        <v>327</v>
      </c>
      <c r="K374" s="245">
        <v>4665875</v>
      </c>
      <c r="L374" s="245">
        <v>40429815</v>
      </c>
      <c r="M374" s="245" t="s">
        <v>147</v>
      </c>
      <c r="N374" s="304">
        <v>127.3383</v>
      </c>
      <c r="O374" s="245">
        <v>11.25</v>
      </c>
      <c r="P374" s="264">
        <f t="shared" si="7"/>
        <v>1432.555875</v>
      </c>
      <c r="Q374" s="210"/>
    </row>
    <row r="375" s="4" customFormat="1" ht="15" customHeight="1" spans="1:17">
      <c r="A375" s="247" t="s">
        <v>13737</v>
      </c>
      <c r="B375" s="243" t="s">
        <v>13738</v>
      </c>
      <c r="C375" s="243" t="s">
        <v>13784</v>
      </c>
      <c r="D375" s="243" t="s">
        <v>13785</v>
      </c>
      <c r="E375" s="245" t="s">
        <v>137</v>
      </c>
      <c r="F375" s="245" t="s">
        <v>13396</v>
      </c>
      <c r="G375" s="243" t="s">
        <v>518</v>
      </c>
      <c r="H375" s="247" t="s">
        <v>48</v>
      </c>
      <c r="I375" s="245" t="s">
        <v>28</v>
      </c>
      <c r="J375" s="245" t="s">
        <v>327</v>
      </c>
      <c r="K375" s="245">
        <v>4665870</v>
      </c>
      <c r="L375" s="245">
        <v>40429606</v>
      </c>
      <c r="M375" s="245" t="s">
        <v>147</v>
      </c>
      <c r="N375" s="304">
        <v>75.5188</v>
      </c>
      <c r="O375" s="245">
        <v>11.25</v>
      </c>
      <c r="P375" s="264">
        <f t="shared" ref="P375:P438" si="8">O375*N375</f>
        <v>849.5865</v>
      </c>
      <c r="Q375" s="210"/>
    </row>
    <row r="376" s="4" customFormat="1" ht="15" customHeight="1" spans="1:17">
      <c r="A376" s="247" t="s">
        <v>13737</v>
      </c>
      <c r="B376" s="243" t="s">
        <v>13738</v>
      </c>
      <c r="C376" s="243" t="s">
        <v>13784</v>
      </c>
      <c r="D376" s="243" t="s">
        <v>13785</v>
      </c>
      <c r="E376" s="245" t="s">
        <v>137</v>
      </c>
      <c r="F376" s="245" t="s">
        <v>13396</v>
      </c>
      <c r="G376" s="243" t="s">
        <v>586</v>
      </c>
      <c r="H376" s="247" t="s">
        <v>48</v>
      </c>
      <c r="I376" s="245" t="s">
        <v>28</v>
      </c>
      <c r="J376" s="245" t="s">
        <v>327</v>
      </c>
      <c r="K376" s="245">
        <v>4665785</v>
      </c>
      <c r="L376" s="245">
        <v>40429988</v>
      </c>
      <c r="M376" s="245" t="s">
        <v>147</v>
      </c>
      <c r="N376" s="304">
        <v>48.3431</v>
      </c>
      <c r="O376" s="245">
        <v>11.25</v>
      </c>
      <c r="P376" s="264">
        <f t="shared" si="8"/>
        <v>543.859875</v>
      </c>
      <c r="Q376" s="210"/>
    </row>
    <row r="377" s="4" customFormat="1" ht="15" customHeight="1" spans="1:17">
      <c r="A377" s="247" t="s">
        <v>13737</v>
      </c>
      <c r="B377" s="243" t="s">
        <v>13738</v>
      </c>
      <c r="C377" s="243" t="s">
        <v>13784</v>
      </c>
      <c r="D377" s="243" t="s">
        <v>13786</v>
      </c>
      <c r="E377" s="245" t="s">
        <v>137</v>
      </c>
      <c r="F377" s="245" t="s">
        <v>13396</v>
      </c>
      <c r="G377" s="243" t="s">
        <v>1411</v>
      </c>
      <c r="H377" s="250" t="s">
        <v>13474</v>
      </c>
      <c r="I377" s="245" t="s">
        <v>28</v>
      </c>
      <c r="J377" s="245" t="s">
        <v>327</v>
      </c>
      <c r="K377" s="245">
        <v>4666379</v>
      </c>
      <c r="L377" s="245">
        <v>40428610</v>
      </c>
      <c r="M377" s="245" t="s">
        <v>147</v>
      </c>
      <c r="N377" s="304">
        <v>10.4129</v>
      </c>
      <c r="O377" s="245">
        <v>11.25</v>
      </c>
      <c r="P377" s="264">
        <f t="shared" si="8"/>
        <v>117.145125</v>
      </c>
      <c r="Q377" s="210"/>
    </row>
    <row r="378" s="4" customFormat="1" ht="15" customHeight="1" spans="1:17">
      <c r="A378" s="247" t="s">
        <v>13737</v>
      </c>
      <c r="B378" s="243" t="s">
        <v>13738</v>
      </c>
      <c r="C378" s="243" t="s">
        <v>13784</v>
      </c>
      <c r="D378" s="243" t="s">
        <v>13786</v>
      </c>
      <c r="E378" s="245" t="s">
        <v>137</v>
      </c>
      <c r="F378" s="245" t="s">
        <v>13396</v>
      </c>
      <c r="G378" s="243" t="s">
        <v>676</v>
      </c>
      <c r="H378" s="250" t="s">
        <v>13474</v>
      </c>
      <c r="I378" s="245" t="s">
        <v>28</v>
      </c>
      <c r="J378" s="245" t="s">
        <v>327</v>
      </c>
      <c r="K378" s="245">
        <v>4666296</v>
      </c>
      <c r="L378" s="245">
        <v>40428978</v>
      </c>
      <c r="M378" s="245" t="s">
        <v>147</v>
      </c>
      <c r="N378" s="304">
        <v>0.9512</v>
      </c>
      <c r="O378" s="245">
        <v>11.25</v>
      </c>
      <c r="P378" s="264">
        <f t="shared" si="8"/>
        <v>10.701</v>
      </c>
      <c r="Q378" s="210"/>
    </row>
    <row r="379" s="4" customFormat="1" ht="21" spans="1:17">
      <c r="A379" s="247" t="s">
        <v>13737</v>
      </c>
      <c r="B379" s="243" t="s">
        <v>13738</v>
      </c>
      <c r="C379" s="245" t="s">
        <v>13784</v>
      </c>
      <c r="D379" s="243" t="s">
        <v>13786</v>
      </c>
      <c r="E379" s="245" t="s">
        <v>137</v>
      </c>
      <c r="F379" s="245" t="s">
        <v>13396</v>
      </c>
      <c r="G379" s="243" t="s">
        <v>506</v>
      </c>
      <c r="H379" s="250" t="s">
        <v>367</v>
      </c>
      <c r="I379" s="245" t="s">
        <v>28</v>
      </c>
      <c r="J379" s="245" t="s">
        <v>327</v>
      </c>
      <c r="K379" s="245">
        <v>4666168</v>
      </c>
      <c r="L379" s="245">
        <v>40428730</v>
      </c>
      <c r="M379" s="245" t="s">
        <v>147</v>
      </c>
      <c r="N379" s="304">
        <v>39.2763</v>
      </c>
      <c r="O379" s="245">
        <v>11.25</v>
      </c>
      <c r="P379" s="264">
        <f t="shared" si="8"/>
        <v>441.858375</v>
      </c>
      <c r="Q379" s="210"/>
    </row>
    <row r="380" s="4" customFormat="1" ht="21" spans="1:17">
      <c r="A380" s="247" t="s">
        <v>13737</v>
      </c>
      <c r="B380" s="243" t="s">
        <v>13738</v>
      </c>
      <c r="C380" s="245" t="s">
        <v>13784</v>
      </c>
      <c r="D380" s="243" t="s">
        <v>13786</v>
      </c>
      <c r="E380" s="245" t="s">
        <v>137</v>
      </c>
      <c r="F380" s="245" t="s">
        <v>13396</v>
      </c>
      <c r="G380" s="243" t="s">
        <v>405</v>
      </c>
      <c r="H380" s="250" t="s">
        <v>367</v>
      </c>
      <c r="I380" s="245" t="s">
        <v>28</v>
      </c>
      <c r="J380" s="245" t="s">
        <v>327</v>
      </c>
      <c r="K380" s="245">
        <v>4666079</v>
      </c>
      <c r="L380" s="245">
        <v>40428996</v>
      </c>
      <c r="M380" s="245" t="s">
        <v>147</v>
      </c>
      <c r="N380" s="304">
        <v>276.3383</v>
      </c>
      <c r="O380" s="245">
        <v>11.25</v>
      </c>
      <c r="P380" s="264">
        <f t="shared" si="8"/>
        <v>3108.805875</v>
      </c>
      <c r="Q380" s="210"/>
    </row>
    <row r="381" s="4" customFormat="1" ht="21" spans="1:17">
      <c r="A381" s="247" t="s">
        <v>13737</v>
      </c>
      <c r="B381" s="243" t="s">
        <v>13738</v>
      </c>
      <c r="C381" s="245" t="s">
        <v>13784</v>
      </c>
      <c r="D381" s="243" t="s">
        <v>13786</v>
      </c>
      <c r="E381" s="245" t="s">
        <v>137</v>
      </c>
      <c r="F381" s="245" t="s">
        <v>13396</v>
      </c>
      <c r="G381" s="243" t="s">
        <v>582</v>
      </c>
      <c r="H381" s="250" t="s">
        <v>367</v>
      </c>
      <c r="I381" s="245" t="s">
        <v>28</v>
      </c>
      <c r="J381" s="245" t="s">
        <v>327</v>
      </c>
      <c r="K381" s="245">
        <v>4665995</v>
      </c>
      <c r="L381" s="245">
        <v>40429368</v>
      </c>
      <c r="M381" s="245" t="s">
        <v>147</v>
      </c>
      <c r="N381" s="304">
        <v>168.0019</v>
      </c>
      <c r="O381" s="245">
        <v>11.25</v>
      </c>
      <c r="P381" s="264">
        <f t="shared" si="8"/>
        <v>1890.021375</v>
      </c>
      <c r="Q381" s="210"/>
    </row>
    <row r="382" s="4" customFormat="1" ht="21" spans="1:17">
      <c r="A382" s="247" t="s">
        <v>13737</v>
      </c>
      <c r="B382" s="243" t="s">
        <v>13738</v>
      </c>
      <c r="C382" s="245" t="s">
        <v>13784</v>
      </c>
      <c r="D382" s="243" t="s">
        <v>13786</v>
      </c>
      <c r="E382" s="245" t="s">
        <v>137</v>
      </c>
      <c r="F382" s="245" t="s">
        <v>13396</v>
      </c>
      <c r="G382" s="243" t="s">
        <v>1311</v>
      </c>
      <c r="H382" s="250" t="s">
        <v>367</v>
      </c>
      <c r="I382" s="245" t="s">
        <v>28</v>
      </c>
      <c r="J382" s="245" t="s">
        <v>327</v>
      </c>
      <c r="K382" s="245">
        <v>4665724</v>
      </c>
      <c r="L382" s="245">
        <v>40429305</v>
      </c>
      <c r="M382" s="245" t="s">
        <v>147</v>
      </c>
      <c r="N382" s="304">
        <v>106.6814</v>
      </c>
      <c r="O382" s="245">
        <v>11.25</v>
      </c>
      <c r="P382" s="264">
        <f t="shared" si="8"/>
        <v>1200.16575</v>
      </c>
      <c r="Q382" s="210"/>
    </row>
    <row r="383" s="4" customFormat="1" ht="15" customHeight="1" spans="1:17">
      <c r="A383" s="247" t="s">
        <v>13737</v>
      </c>
      <c r="B383" s="243" t="s">
        <v>13738</v>
      </c>
      <c r="C383" s="243" t="s">
        <v>13787</v>
      </c>
      <c r="D383" s="243" t="s">
        <v>13788</v>
      </c>
      <c r="E383" s="245" t="s">
        <v>137</v>
      </c>
      <c r="F383" s="245" t="s">
        <v>13396</v>
      </c>
      <c r="G383" s="243" t="s">
        <v>13789</v>
      </c>
      <c r="H383" s="247" t="s">
        <v>1101</v>
      </c>
      <c r="I383" s="245" t="s">
        <v>28</v>
      </c>
      <c r="J383" s="245" t="s">
        <v>58</v>
      </c>
      <c r="K383" s="245">
        <v>4661421</v>
      </c>
      <c r="L383" s="245">
        <v>40427734</v>
      </c>
      <c r="M383" s="245" t="s">
        <v>147</v>
      </c>
      <c r="N383" s="304">
        <v>2.5292</v>
      </c>
      <c r="O383" s="245">
        <v>11.25</v>
      </c>
      <c r="P383" s="264">
        <f t="shared" si="8"/>
        <v>28.4535</v>
      </c>
      <c r="Q383" s="210"/>
    </row>
    <row r="384" s="4" customFormat="1" ht="15" customHeight="1" spans="1:17">
      <c r="A384" s="247" t="s">
        <v>13737</v>
      </c>
      <c r="B384" s="243" t="s">
        <v>13738</v>
      </c>
      <c r="C384" s="243" t="s">
        <v>13787</v>
      </c>
      <c r="D384" s="243" t="s">
        <v>13788</v>
      </c>
      <c r="E384" s="245" t="s">
        <v>137</v>
      </c>
      <c r="F384" s="245" t="s">
        <v>13396</v>
      </c>
      <c r="G384" s="243" t="s">
        <v>13790</v>
      </c>
      <c r="H384" s="247" t="s">
        <v>1101</v>
      </c>
      <c r="I384" s="245" t="s">
        <v>28</v>
      </c>
      <c r="J384" s="245" t="s">
        <v>58</v>
      </c>
      <c r="K384" s="245">
        <v>4661174</v>
      </c>
      <c r="L384" s="245">
        <v>40427855</v>
      </c>
      <c r="M384" s="245" t="s">
        <v>147</v>
      </c>
      <c r="N384" s="304">
        <v>10.835</v>
      </c>
      <c r="O384" s="245">
        <v>11.25</v>
      </c>
      <c r="P384" s="264">
        <f t="shared" si="8"/>
        <v>121.89375</v>
      </c>
      <c r="Q384" s="210"/>
    </row>
    <row r="385" s="4" customFormat="1" ht="15" customHeight="1" spans="1:17">
      <c r="A385" s="247" t="s">
        <v>13737</v>
      </c>
      <c r="B385" s="243" t="s">
        <v>13738</v>
      </c>
      <c r="C385" s="243"/>
      <c r="D385" s="243" t="s">
        <v>13788</v>
      </c>
      <c r="E385" s="245" t="s">
        <v>137</v>
      </c>
      <c r="F385" s="245" t="s">
        <v>13396</v>
      </c>
      <c r="G385" s="243" t="s">
        <v>13791</v>
      </c>
      <c r="H385" s="250" t="s">
        <v>48</v>
      </c>
      <c r="I385" s="245" t="s">
        <v>28</v>
      </c>
      <c r="J385" s="245" t="s">
        <v>327</v>
      </c>
      <c r="K385" s="245">
        <v>4661307</v>
      </c>
      <c r="L385" s="245">
        <v>40427839</v>
      </c>
      <c r="M385" s="245" t="s">
        <v>147</v>
      </c>
      <c r="N385" s="304">
        <v>2.6747</v>
      </c>
      <c r="O385" s="245">
        <v>11.25</v>
      </c>
      <c r="P385" s="264">
        <f t="shared" si="8"/>
        <v>30.090375</v>
      </c>
      <c r="Q385" s="210"/>
    </row>
    <row r="386" s="4" customFormat="1" ht="15" customHeight="1" spans="1:17">
      <c r="A386" s="247" t="s">
        <v>13737</v>
      </c>
      <c r="B386" s="243" t="s">
        <v>13738</v>
      </c>
      <c r="C386" s="243"/>
      <c r="D386" s="243" t="s">
        <v>13792</v>
      </c>
      <c r="E386" s="245" t="s">
        <v>137</v>
      </c>
      <c r="F386" s="245" t="s">
        <v>13396</v>
      </c>
      <c r="G386" s="243" t="s">
        <v>13689</v>
      </c>
      <c r="H386" s="247" t="s">
        <v>1101</v>
      </c>
      <c r="I386" s="245" t="s">
        <v>28</v>
      </c>
      <c r="J386" s="245" t="s">
        <v>58</v>
      </c>
      <c r="K386" s="245">
        <v>4662016</v>
      </c>
      <c r="L386" s="245">
        <v>40427224</v>
      </c>
      <c r="M386" s="245" t="s">
        <v>147</v>
      </c>
      <c r="N386" s="304">
        <v>14.0757</v>
      </c>
      <c r="O386" s="245">
        <v>11.25</v>
      </c>
      <c r="P386" s="264">
        <f t="shared" si="8"/>
        <v>158.351625</v>
      </c>
      <c r="Q386" s="210"/>
    </row>
    <row r="387" s="4" customFormat="1" ht="15" customHeight="1" spans="1:17">
      <c r="A387" s="247" t="s">
        <v>13737</v>
      </c>
      <c r="B387" s="243" t="s">
        <v>13738</v>
      </c>
      <c r="C387" s="243"/>
      <c r="D387" s="243" t="s">
        <v>13792</v>
      </c>
      <c r="E387" s="245" t="s">
        <v>137</v>
      </c>
      <c r="F387" s="245" t="s">
        <v>13396</v>
      </c>
      <c r="G387" s="243" t="s">
        <v>13793</v>
      </c>
      <c r="H387" s="250" t="s">
        <v>13474</v>
      </c>
      <c r="I387" s="245" t="s">
        <v>28</v>
      </c>
      <c r="J387" s="245" t="s">
        <v>58</v>
      </c>
      <c r="K387" s="245">
        <v>4661974</v>
      </c>
      <c r="L387" s="245">
        <v>40427105</v>
      </c>
      <c r="M387" s="245" t="s">
        <v>147</v>
      </c>
      <c r="N387" s="304">
        <v>22.3488</v>
      </c>
      <c r="O387" s="245">
        <v>11.25</v>
      </c>
      <c r="P387" s="264">
        <f t="shared" si="8"/>
        <v>251.424</v>
      </c>
      <c r="Q387" s="210"/>
    </row>
    <row r="388" s="4" customFormat="1" ht="15" customHeight="1" spans="1:17">
      <c r="A388" s="247" t="s">
        <v>13737</v>
      </c>
      <c r="B388" s="243" t="s">
        <v>13738</v>
      </c>
      <c r="C388" s="243"/>
      <c r="D388" s="243" t="s">
        <v>13792</v>
      </c>
      <c r="E388" s="245" t="s">
        <v>137</v>
      </c>
      <c r="F388" s="245" t="s">
        <v>13396</v>
      </c>
      <c r="G388" s="243" t="s">
        <v>13794</v>
      </c>
      <c r="H388" s="247" t="s">
        <v>1101</v>
      </c>
      <c r="I388" s="245" t="s">
        <v>28</v>
      </c>
      <c r="J388" s="245" t="s">
        <v>58</v>
      </c>
      <c r="K388" s="245">
        <v>4661915</v>
      </c>
      <c r="L388" s="245">
        <v>40427231</v>
      </c>
      <c r="M388" s="245" t="s">
        <v>147</v>
      </c>
      <c r="N388" s="304">
        <v>8.5555</v>
      </c>
      <c r="O388" s="245">
        <v>11.25</v>
      </c>
      <c r="P388" s="264">
        <f t="shared" si="8"/>
        <v>96.249375</v>
      </c>
      <c r="Q388" s="210"/>
    </row>
    <row r="389" s="4" customFormat="1" ht="15" customHeight="1" spans="1:17">
      <c r="A389" s="247" t="s">
        <v>13737</v>
      </c>
      <c r="B389" s="243" t="s">
        <v>13738</v>
      </c>
      <c r="C389" s="243"/>
      <c r="D389" s="243" t="s">
        <v>13792</v>
      </c>
      <c r="E389" s="245" t="s">
        <v>137</v>
      </c>
      <c r="F389" s="245" t="s">
        <v>13396</v>
      </c>
      <c r="G389" s="243" t="s">
        <v>13690</v>
      </c>
      <c r="H389" s="250" t="s">
        <v>48</v>
      </c>
      <c r="I389" s="245" t="s">
        <v>28</v>
      </c>
      <c r="J389" s="245" t="s">
        <v>58</v>
      </c>
      <c r="K389" s="245">
        <v>4661849</v>
      </c>
      <c r="L389" s="245">
        <v>40427250</v>
      </c>
      <c r="M389" s="245" t="s">
        <v>147</v>
      </c>
      <c r="N389" s="304">
        <v>43.4569</v>
      </c>
      <c r="O389" s="245">
        <v>11.25</v>
      </c>
      <c r="P389" s="264">
        <f t="shared" si="8"/>
        <v>488.890125</v>
      </c>
      <c r="Q389" s="210"/>
    </row>
    <row r="390" s="4" customFormat="1" ht="15" customHeight="1" spans="1:17">
      <c r="A390" s="247" t="s">
        <v>13737</v>
      </c>
      <c r="B390" s="243" t="s">
        <v>13738</v>
      </c>
      <c r="C390" s="243"/>
      <c r="D390" s="243" t="s">
        <v>13795</v>
      </c>
      <c r="E390" s="245" t="s">
        <v>137</v>
      </c>
      <c r="F390" s="245" t="s">
        <v>13396</v>
      </c>
      <c r="G390" s="243" t="s">
        <v>13796</v>
      </c>
      <c r="H390" s="247" t="s">
        <v>1101</v>
      </c>
      <c r="I390" s="245" t="s">
        <v>28</v>
      </c>
      <c r="J390" s="245" t="s">
        <v>58</v>
      </c>
      <c r="K390" s="245">
        <v>4662290</v>
      </c>
      <c r="L390" s="245">
        <v>40427226</v>
      </c>
      <c r="M390" s="245" t="s">
        <v>147</v>
      </c>
      <c r="N390" s="304">
        <v>27.9117</v>
      </c>
      <c r="O390" s="245">
        <v>11.25</v>
      </c>
      <c r="P390" s="264">
        <f t="shared" si="8"/>
        <v>314.006625</v>
      </c>
      <c r="Q390" s="210"/>
    </row>
    <row r="391" s="4" customFormat="1" ht="15" customHeight="1" spans="1:17">
      <c r="A391" s="247" t="s">
        <v>13737</v>
      </c>
      <c r="B391" s="243" t="s">
        <v>13738</v>
      </c>
      <c r="C391" s="245"/>
      <c r="D391" s="243" t="s">
        <v>13795</v>
      </c>
      <c r="E391" s="245" t="s">
        <v>137</v>
      </c>
      <c r="F391" s="245" t="s">
        <v>13396</v>
      </c>
      <c r="G391" s="243" t="s">
        <v>13797</v>
      </c>
      <c r="H391" s="247" t="s">
        <v>1101</v>
      </c>
      <c r="I391" s="245" t="s">
        <v>28</v>
      </c>
      <c r="J391" s="245" t="s">
        <v>58</v>
      </c>
      <c r="K391" s="245">
        <v>4662104</v>
      </c>
      <c r="L391" s="245">
        <v>40427047</v>
      </c>
      <c r="M391" s="245" t="s">
        <v>147</v>
      </c>
      <c r="N391" s="304">
        <v>85.3699</v>
      </c>
      <c r="O391" s="245">
        <v>11.25</v>
      </c>
      <c r="P391" s="264">
        <f t="shared" si="8"/>
        <v>960.411375</v>
      </c>
      <c r="Q391" s="210"/>
    </row>
    <row r="392" s="4" customFormat="1" ht="15" customHeight="1" spans="1:17">
      <c r="A392" s="247" t="s">
        <v>13737</v>
      </c>
      <c r="B392" s="243" t="s">
        <v>13738</v>
      </c>
      <c r="C392" s="245"/>
      <c r="D392" s="243" t="s">
        <v>13795</v>
      </c>
      <c r="E392" s="245" t="s">
        <v>137</v>
      </c>
      <c r="F392" s="245" t="s">
        <v>13396</v>
      </c>
      <c r="G392" s="243" t="s">
        <v>13798</v>
      </c>
      <c r="H392" s="250" t="s">
        <v>13474</v>
      </c>
      <c r="I392" s="245" t="s">
        <v>28</v>
      </c>
      <c r="J392" s="245" t="s">
        <v>58</v>
      </c>
      <c r="K392" s="245">
        <v>4662000</v>
      </c>
      <c r="L392" s="245">
        <v>40426982</v>
      </c>
      <c r="M392" s="245" t="s">
        <v>147</v>
      </c>
      <c r="N392" s="304">
        <v>16.4436</v>
      </c>
      <c r="O392" s="245">
        <v>11.25</v>
      </c>
      <c r="P392" s="264">
        <f t="shared" si="8"/>
        <v>184.9905</v>
      </c>
      <c r="Q392" s="210"/>
    </row>
    <row r="393" s="4" customFormat="1" ht="21" spans="1:17">
      <c r="A393" s="247" t="s">
        <v>13737</v>
      </c>
      <c r="B393" s="243" t="s">
        <v>13738</v>
      </c>
      <c r="C393" s="245" t="s">
        <v>13784</v>
      </c>
      <c r="D393" s="243" t="s">
        <v>13799</v>
      </c>
      <c r="E393" s="245" t="s">
        <v>137</v>
      </c>
      <c r="F393" s="245" t="s">
        <v>13396</v>
      </c>
      <c r="G393" s="243" t="s">
        <v>1355</v>
      </c>
      <c r="H393" s="250" t="s">
        <v>367</v>
      </c>
      <c r="I393" s="245" t="s">
        <v>28</v>
      </c>
      <c r="J393" s="245" t="s">
        <v>327</v>
      </c>
      <c r="K393" s="245">
        <v>4665856</v>
      </c>
      <c r="L393" s="245">
        <v>40427408</v>
      </c>
      <c r="M393" s="245" t="s">
        <v>147</v>
      </c>
      <c r="N393" s="304">
        <v>8.8499</v>
      </c>
      <c r="O393" s="245">
        <v>11.25</v>
      </c>
      <c r="P393" s="264">
        <f t="shared" si="8"/>
        <v>99.561375</v>
      </c>
      <c r="Q393" s="210"/>
    </row>
    <row r="394" s="4" customFormat="1" ht="15" customHeight="1" spans="1:17">
      <c r="A394" s="247" t="s">
        <v>13737</v>
      </c>
      <c r="B394" s="243" t="s">
        <v>13738</v>
      </c>
      <c r="C394" s="245" t="s">
        <v>13784</v>
      </c>
      <c r="D394" s="243" t="s">
        <v>13799</v>
      </c>
      <c r="E394" s="245" t="s">
        <v>137</v>
      </c>
      <c r="F394" s="245" t="s">
        <v>13396</v>
      </c>
      <c r="G394" s="243" t="s">
        <v>429</v>
      </c>
      <c r="H394" s="247" t="s">
        <v>1101</v>
      </c>
      <c r="I394" s="245" t="s">
        <v>28</v>
      </c>
      <c r="J394" s="245" t="s">
        <v>58</v>
      </c>
      <c r="K394" s="245">
        <v>4665723</v>
      </c>
      <c r="L394" s="245">
        <v>40427579</v>
      </c>
      <c r="M394" s="245" t="s">
        <v>147</v>
      </c>
      <c r="N394" s="304">
        <v>43.5094</v>
      </c>
      <c r="O394" s="245">
        <v>11.25</v>
      </c>
      <c r="P394" s="264">
        <f t="shared" si="8"/>
        <v>489.48075</v>
      </c>
      <c r="Q394" s="210"/>
    </row>
    <row r="395" s="4" customFormat="1" ht="15" customHeight="1" spans="1:17">
      <c r="A395" s="247" t="s">
        <v>13737</v>
      </c>
      <c r="B395" s="243" t="s">
        <v>13738</v>
      </c>
      <c r="C395" s="245" t="s">
        <v>13784</v>
      </c>
      <c r="D395" s="243" t="s">
        <v>13799</v>
      </c>
      <c r="E395" s="245" t="s">
        <v>137</v>
      </c>
      <c r="F395" s="245" t="s">
        <v>13396</v>
      </c>
      <c r="G395" s="243" t="s">
        <v>13219</v>
      </c>
      <c r="H395" s="247" t="s">
        <v>48</v>
      </c>
      <c r="I395" s="245" t="s">
        <v>28</v>
      </c>
      <c r="J395" s="245" t="s">
        <v>58</v>
      </c>
      <c r="K395" s="245">
        <v>4665641</v>
      </c>
      <c r="L395" s="245">
        <v>40427744</v>
      </c>
      <c r="M395" s="245" t="s">
        <v>147</v>
      </c>
      <c r="N395" s="304">
        <v>37.4751</v>
      </c>
      <c r="O395" s="245">
        <v>11.25</v>
      </c>
      <c r="P395" s="264">
        <f t="shared" si="8"/>
        <v>421.594875</v>
      </c>
      <c r="Q395" s="210"/>
    </row>
    <row r="396" s="4" customFormat="1" ht="15" customHeight="1" spans="1:17">
      <c r="A396" s="247" t="s">
        <v>13737</v>
      </c>
      <c r="B396" s="243" t="s">
        <v>13738</v>
      </c>
      <c r="C396" s="245" t="s">
        <v>13784</v>
      </c>
      <c r="D396" s="243" t="s">
        <v>13799</v>
      </c>
      <c r="E396" s="245" t="s">
        <v>137</v>
      </c>
      <c r="F396" s="245" t="s">
        <v>13396</v>
      </c>
      <c r="G396" s="243" t="s">
        <v>529</v>
      </c>
      <c r="H396" s="250" t="s">
        <v>13474</v>
      </c>
      <c r="I396" s="245" t="s">
        <v>28</v>
      </c>
      <c r="J396" s="245" t="s">
        <v>58</v>
      </c>
      <c r="K396" s="245">
        <v>4665604</v>
      </c>
      <c r="L396" s="245">
        <v>40427548</v>
      </c>
      <c r="M396" s="245" t="s">
        <v>147</v>
      </c>
      <c r="N396" s="304">
        <v>94.0658</v>
      </c>
      <c r="O396" s="245">
        <v>11.25</v>
      </c>
      <c r="P396" s="264">
        <f t="shared" si="8"/>
        <v>1058.24025</v>
      </c>
      <c r="Q396" s="210"/>
    </row>
    <row r="397" s="4" customFormat="1" ht="21" spans="1:17">
      <c r="A397" s="247" t="s">
        <v>13737</v>
      </c>
      <c r="B397" s="243" t="s">
        <v>13738</v>
      </c>
      <c r="C397" s="245"/>
      <c r="D397" s="243" t="s">
        <v>13800</v>
      </c>
      <c r="E397" s="245" t="s">
        <v>137</v>
      </c>
      <c r="F397" s="245" t="s">
        <v>13396</v>
      </c>
      <c r="G397" s="243" t="s">
        <v>445</v>
      </c>
      <c r="H397" s="250" t="s">
        <v>367</v>
      </c>
      <c r="I397" s="245" t="s">
        <v>28</v>
      </c>
      <c r="J397" s="245" t="s">
        <v>327</v>
      </c>
      <c r="K397" s="245">
        <v>4665518</v>
      </c>
      <c r="L397" s="245">
        <v>40427223</v>
      </c>
      <c r="M397" s="245" t="s">
        <v>147</v>
      </c>
      <c r="N397" s="304">
        <v>21.7255</v>
      </c>
      <c r="O397" s="245">
        <v>11.25</v>
      </c>
      <c r="P397" s="264">
        <f t="shared" si="8"/>
        <v>244.411875</v>
      </c>
      <c r="Q397" s="210"/>
    </row>
    <row r="398" s="4" customFormat="1" ht="15" customHeight="1" spans="1:17">
      <c r="A398" s="247" t="s">
        <v>13737</v>
      </c>
      <c r="B398" s="243" t="s">
        <v>13738</v>
      </c>
      <c r="C398" s="243"/>
      <c r="D398" s="243" t="s">
        <v>13800</v>
      </c>
      <c r="E398" s="245" t="s">
        <v>137</v>
      </c>
      <c r="F398" s="245" t="s">
        <v>13396</v>
      </c>
      <c r="G398" s="243" t="s">
        <v>1784</v>
      </c>
      <c r="H398" s="250" t="s">
        <v>13474</v>
      </c>
      <c r="I398" s="245" t="s">
        <v>28</v>
      </c>
      <c r="J398" s="245" t="s">
        <v>58</v>
      </c>
      <c r="K398" s="245">
        <v>4664977</v>
      </c>
      <c r="L398" s="245">
        <v>40427448</v>
      </c>
      <c r="M398" s="245" t="s">
        <v>147</v>
      </c>
      <c r="N398" s="304">
        <v>3.9131</v>
      </c>
      <c r="O398" s="245">
        <v>11.25</v>
      </c>
      <c r="P398" s="264">
        <f t="shared" si="8"/>
        <v>44.022375</v>
      </c>
      <c r="Q398" s="210"/>
    </row>
    <row r="399" s="4" customFormat="1" ht="21" spans="1:17">
      <c r="A399" s="247" t="s">
        <v>13737</v>
      </c>
      <c r="B399" s="243" t="s">
        <v>13738</v>
      </c>
      <c r="C399" s="245"/>
      <c r="D399" s="243" t="s">
        <v>13800</v>
      </c>
      <c r="E399" s="245" t="s">
        <v>137</v>
      </c>
      <c r="F399" s="245" t="s">
        <v>13396</v>
      </c>
      <c r="G399" s="243" t="s">
        <v>480</v>
      </c>
      <c r="H399" s="250" t="s">
        <v>367</v>
      </c>
      <c r="I399" s="245" t="s">
        <v>28</v>
      </c>
      <c r="J399" s="245" t="s">
        <v>327</v>
      </c>
      <c r="K399" s="245">
        <v>4665336</v>
      </c>
      <c r="L399" s="245">
        <v>40427552</v>
      </c>
      <c r="M399" s="245" t="s">
        <v>147</v>
      </c>
      <c r="N399" s="304">
        <v>3.5885</v>
      </c>
      <c r="O399" s="245">
        <v>11.25</v>
      </c>
      <c r="P399" s="264">
        <f t="shared" si="8"/>
        <v>40.370625</v>
      </c>
      <c r="Q399" s="210"/>
    </row>
    <row r="400" s="4" customFormat="1" ht="15" customHeight="1" spans="1:17">
      <c r="A400" s="247" t="s">
        <v>13737</v>
      </c>
      <c r="B400" s="243" t="s">
        <v>13738</v>
      </c>
      <c r="C400" s="243"/>
      <c r="D400" s="243" t="s">
        <v>13801</v>
      </c>
      <c r="E400" s="245" t="s">
        <v>137</v>
      </c>
      <c r="F400" s="245" t="s">
        <v>13396</v>
      </c>
      <c r="G400" s="243" t="s">
        <v>13802</v>
      </c>
      <c r="H400" s="247" t="s">
        <v>48</v>
      </c>
      <c r="I400" s="245" t="s">
        <v>28</v>
      </c>
      <c r="J400" s="245" t="s">
        <v>58</v>
      </c>
      <c r="K400" s="245">
        <v>4663342</v>
      </c>
      <c r="L400" s="245">
        <v>40431602</v>
      </c>
      <c r="M400" s="245" t="s">
        <v>147</v>
      </c>
      <c r="N400" s="304">
        <v>1.9291</v>
      </c>
      <c r="O400" s="245">
        <v>11.25</v>
      </c>
      <c r="P400" s="264">
        <f t="shared" si="8"/>
        <v>21.702375</v>
      </c>
      <c r="Q400" s="210"/>
    </row>
    <row r="401" s="4" customFormat="1" ht="15" customHeight="1" spans="1:17">
      <c r="A401" s="247" t="s">
        <v>13737</v>
      </c>
      <c r="B401" s="243" t="s">
        <v>13738</v>
      </c>
      <c r="C401" s="243"/>
      <c r="D401" s="243" t="s">
        <v>13801</v>
      </c>
      <c r="E401" s="245" t="s">
        <v>137</v>
      </c>
      <c r="F401" s="245" t="s">
        <v>13396</v>
      </c>
      <c r="G401" s="243" t="s">
        <v>1650</v>
      </c>
      <c r="H401" s="247" t="s">
        <v>1101</v>
      </c>
      <c r="I401" s="245" t="s">
        <v>28</v>
      </c>
      <c r="J401" s="245" t="s">
        <v>58</v>
      </c>
      <c r="K401" s="245">
        <v>4663514</v>
      </c>
      <c r="L401" s="245">
        <v>40431539</v>
      </c>
      <c r="M401" s="245" t="s">
        <v>147</v>
      </c>
      <c r="N401" s="304">
        <v>17.6322</v>
      </c>
      <c r="O401" s="245">
        <v>11.25</v>
      </c>
      <c r="P401" s="264">
        <f t="shared" si="8"/>
        <v>198.36225</v>
      </c>
      <c r="Q401" s="210"/>
    </row>
    <row r="402" s="4" customFormat="1" ht="15" customHeight="1" spans="1:17">
      <c r="A402" s="247" t="s">
        <v>13737</v>
      </c>
      <c r="B402" s="243" t="s">
        <v>13738</v>
      </c>
      <c r="C402" s="243"/>
      <c r="D402" s="243" t="s">
        <v>13801</v>
      </c>
      <c r="E402" s="245" t="s">
        <v>137</v>
      </c>
      <c r="F402" s="245" t="s">
        <v>13396</v>
      </c>
      <c r="G402" s="243" t="s">
        <v>1650</v>
      </c>
      <c r="H402" s="247" t="s">
        <v>1101</v>
      </c>
      <c r="I402" s="245" t="s">
        <v>28</v>
      </c>
      <c r="J402" s="245" t="s">
        <v>58</v>
      </c>
      <c r="K402" s="245">
        <v>4663514</v>
      </c>
      <c r="L402" s="245">
        <v>40431539</v>
      </c>
      <c r="M402" s="245" t="s">
        <v>147</v>
      </c>
      <c r="N402" s="304">
        <v>2.5129</v>
      </c>
      <c r="O402" s="245">
        <v>11.25</v>
      </c>
      <c r="P402" s="264">
        <f t="shared" si="8"/>
        <v>28.270125</v>
      </c>
      <c r="Q402" s="210"/>
    </row>
    <row r="403" s="4" customFormat="1" ht="15" customHeight="1" spans="1:17">
      <c r="A403" s="247" t="s">
        <v>13737</v>
      </c>
      <c r="B403" s="243" t="s">
        <v>13738</v>
      </c>
      <c r="C403" s="243"/>
      <c r="D403" s="243" t="s">
        <v>13801</v>
      </c>
      <c r="E403" s="245" t="s">
        <v>137</v>
      </c>
      <c r="F403" s="245" t="s">
        <v>13396</v>
      </c>
      <c r="G403" s="243" t="s">
        <v>13802</v>
      </c>
      <c r="H403" s="247" t="s">
        <v>48</v>
      </c>
      <c r="I403" s="245" t="s">
        <v>28</v>
      </c>
      <c r="J403" s="245" t="s">
        <v>58</v>
      </c>
      <c r="K403" s="245">
        <v>4663342</v>
      </c>
      <c r="L403" s="245">
        <v>40431602</v>
      </c>
      <c r="M403" s="245" t="s">
        <v>147</v>
      </c>
      <c r="N403" s="304">
        <v>1.2819</v>
      </c>
      <c r="O403" s="245">
        <v>11.25</v>
      </c>
      <c r="P403" s="264">
        <f t="shared" si="8"/>
        <v>14.421375</v>
      </c>
      <c r="Q403" s="210"/>
    </row>
    <row r="404" s="4" customFormat="1" ht="21" spans="1:17">
      <c r="A404" s="245" t="s">
        <v>13803</v>
      </c>
      <c r="B404" s="243" t="s">
        <v>13804</v>
      </c>
      <c r="C404" s="243" t="s">
        <v>13805</v>
      </c>
      <c r="D404" s="243" t="s">
        <v>13752</v>
      </c>
      <c r="E404" s="245" t="s">
        <v>137</v>
      </c>
      <c r="F404" s="245" t="s">
        <v>13396</v>
      </c>
      <c r="G404" s="243" t="s">
        <v>13757</v>
      </c>
      <c r="H404" s="250" t="s">
        <v>367</v>
      </c>
      <c r="I404" s="245" t="s">
        <v>28</v>
      </c>
      <c r="J404" s="245" t="s">
        <v>327</v>
      </c>
      <c r="K404" s="245">
        <v>4663643</v>
      </c>
      <c r="L404" s="245">
        <v>40430543</v>
      </c>
      <c r="M404" s="245" t="s">
        <v>147</v>
      </c>
      <c r="N404" s="304">
        <v>147.8938</v>
      </c>
      <c r="O404" s="245">
        <v>11.25</v>
      </c>
      <c r="P404" s="264">
        <f t="shared" si="8"/>
        <v>1663.80525</v>
      </c>
      <c r="Q404" s="210"/>
    </row>
    <row r="405" s="4" customFormat="1" ht="15" customHeight="1" spans="1:17">
      <c r="A405" s="245" t="s">
        <v>13803</v>
      </c>
      <c r="B405" s="243" t="s">
        <v>13804</v>
      </c>
      <c r="C405" s="243" t="s">
        <v>13806</v>
      </c>
      <c r="D405" s="243" t="s">
        <v>13752</v>
      </c>
      <c r="E405" s="245" t="s">
        <v>137</v>
      </c>
      <c r="F405" s="245" t="s">
        <v>13396</v>
      </c>
      <c r="G405" s="243" t="s">
        <v>13807</v>
      </c>
      <c r="H405" s="250" t="s">
        <v>13474</v>
      </c>
      <c r="I405" s="245" t="s">
        <v>28</v>
      </c>
      <c r="J405" s="245" t="s">
        <v>310</v>
      </c>
      <c r="K405" s="245">
        <v>4663293</v>
      </c>
      <c r="L405" s="245">
        <v>40430006</v>
      </c>
      <c r="M405" s="245" t="s">
        <v>147</v>
      </c>
      <c r="N405" s="304">
        <v>79.5687</v>
      </c>
      <c r="O405" s="245">
        <v>11.25</v>
      </c>
      <c r="P405" s="264">
        <f t="shared" si="8"/>
        <v>895.147875</v>
      </c>
      <c r="Q405" s="210"/>
    </row>
    <row r="406" s="4" customFormat="1" ht="15" customHeight="1" spans="1:17">
      <c r="A406" s="245" t="s">
        <v>13803</v>
      </c>
      <c r="B406" s="243" t="s">
        <v>13804</v>
      </c>
      <c r="C406" s="243" t="s">
        <v>13806</v>
      </c>
      <c r="D406" s="243" t="s">
        <v>13752</v>
      </c>
      <c r="E406" s="245" t="s">
        <v>137</v>
      </c>
      <c r="F406" s="245" t="s">
        <v>13396</v>
      </c>
      <c r="G406" s="243" t="s">
        <v>1654</v>
      </c>
      <c r="H406" s="250" t="s">
        <v>13474</v>
      </c>
      <c r="I406" s="245" t="s">
        <v>28</v>
      </c>
      <c r="J406" s="245" t="s">
        <v>327</v>
      </c>
      <c r="K406" s="245">
        <v>4663407</v>
      </c>
      <c r="L406" s="245">
        <v>40429850</v>
      </c>
      <c r="M406" s="245" t="s">
        <v>147</v>
      </c>
      <c r="N406" s="304">
        <v>13.8775</v>
      </c>
      <c r="O406" s="245">
        <v>11.25</v>
      </c>
      <c r="P406" s="264">
        <f t="shared" si="8"/>
        <v>156.121875</v>
      </c>
      <c r="Q406" s="210"/>
    </row>
    <row r="407" s="4" customFormat="1" ht="15" customHeight="1" spans="1:17">
      <c r="A407" s="245" t="s">
        <v>13803</v>
      </c>
      <c r="B407" s="243" t="s">
        <v>13804</v>
      </c>
      <c r="C407" s="243" t="s">
        <v>13806</v>
      </c>
      <c r="D407" s="243" t="s">
        <v>13752</v>
      </c>
      <c r="E407" s="245" t="s">
        <v>137</v>
      </c>
      <c r="F407" s="245" t="s">
        <v>13396</v>
      </c>
      <c r="G407" s="243" t="s">
        <v>1600</v>
      </c>
      <c r="H407" s="250" t="s">
        <v>13474</v>
      </c>
      <c r="I407" s="245" t="s">
        <v>28</v>
      </c>
      <c r="J407" s="245" t="s">
        <v>310</v>
      </c>
      <c r="K407" s="245">
        <v>4663270</v>
      </c>
      <c r="L407" s="245">
        <v>40429876</v>
      </c>
      <c r="M407" s="245" t="s">
        <v>147</v>
      </c>
      <c r="N407" s="304">
        <v>12.8365</v>
      </c>
      <c r="O407" s="245">
        <v>11.25</v>
      </c>
      <c r="P407" s="264">
        <f t="shared" si="8"/>
        <v>144.410625</v>
      </c>
      <c r="Q407" s="210"/>
    </row>
    <row r="408" s="4" customFormat="1" ht="21" spans="1:17">
      <c r="A408" s="245" t="s">
        <v>13803</v>
      </c>
      <c r="B408" s="243" t="s">
        <v>13804</v>
      </c>
      <c r="C408" s="243" t="s">
        <v>13806</v>
      </c>
      <c r="D408" s="243" t="s">
        <v>13752</v>
      </c>
      <c r="E408" s="245" t="s">
        <v>137</v>
      </c>
      <c r="F408" s="245" t="s">
        <v>13396</v>
      </c>
      <c r="G408" s="243" t="s">
        <v>13757</v>
      </c>
      <c r="H408" s="250" t="s">
        <v>367</v>
      </c>
      <c r="I408" s="245" t="s">
        <v>28</v>
      </c>
      <c r="J408" s="245" t="s">
        <v>327</v>
      </c>
      <c r="K408" s="245">
        <v>4663643</v>
      </c>
      <c r="L408" s="245">
        <v>40430543</v>
      </c>
      <c r="M408" s="245" t="s">
        <v>147</v>
      </c>
      <c r="N408" s="304">
        <v>1.2041</v>
      </c>
      <c r="O408" s="245">
        <v>11.25</v>
      </c>
      <c r="P408" s="264">
        <f t="shared" si="8"/>
        <v>13.546125</v>
      </c>
      <c r="Q408" s="210"/>
    </row>
    <row r="409" s="4" customFormat="1" ht="15" customHeight="1" spans="1:17">
      <c r="A409" s="245" t="s">
        <v>13803</v>
      </c>
      <c r="B409" s="243" t="s">
        <v>13804</v>
      </c>
      <c r="C409" s="243" t="s">
        <v>13806</v>
      </c>
      <c r="D409" s="243" t="s">
        <v>13752</v>
      </c>
      <c r="E409" s="245" t="s">
        <v>137</v>
      </c>
      <c r="F409" s="245" t="s">
        <v>13396</v>
      </c>
      <c r="G409" s="243" t="s">
        <v>1673</v>
      </c>
      <c r="H409" s="250" t="s">
        <v>13474</v>
      </c>
      <c r="I409" s="245" t="s">
        <v>28</v>
      </c>
      <c r="J409" s="245" t="s">
        <v>327</v>
      </c>
      <c r="K409" s="245">
        <v>4663252</v>
      </c>
      <c r="L409" s="245">
        <v>40429674</v>
      </c>
      <c r="M409" s="245" t="s">
        <v>147</v>
      </c>
      <c r="N409" s="304">
        <v>10.212</v>
      </c>
      <c r="O409" s="245">
        <v>11.25</v>
      </c>
      <c r="P409" s="264">
        <f t="shared" si="8"/>
        <v>114.885</v>
      </c>
      <c r="Q409" s="210"/>
    </row>
    <row r="410" s="4" customFormat="1" ht="15" customHeight="1" spans="1:17">
      <c r="A410" s="245" t="s">
        <v>13803</v>
      </c>
      <c r="B410" s="243" t="s">
        <v>13804</v>
      </c>
      <c r="C410" s="243" t="s">
        <v>13806</v>
      </c>
      <c r="D410" s="243" t="s">
        <v>13752</v>
      </c>
      <c r="E410" s="245" t="s">
        <v>137</v>
      </c>
      <c r="F410" s="245" t="s">
        <v>13396</v>
      </c>
      <c r="G410" s="243" t="s">
        <v>1115</v>
      </c>
      <c r="H410" s="250" t="s">
        <v>13474</v>
      </c>
      <c r="I410" s="245" t="s">
        <v>28</v>
      </c>
      <c r="J410" s="245" t="s">
        <v>327</v>
      </c>
      <c r="K410" s="245">
        <v>4663097</v>
      </c>
      <c r="L410" s="245">
        <v>40429778</v>
      </c>
      <c r="M410" s="245" t="s">
        <v>147</v>
      </c>
      <c r="N410" s="304">
        <v>2.637</v>
      </c>
      <c r="O410" s="245">
        <v>11.25</v>
      </c>
      <c r="P410" s="264">
        <f t="shared" si="8"/>
        <v>29.66625</v>
      </c>
      <c r="Q410" s="210"/>
    </row>
    <row r="411" s="4" customFormat="1" ht="15" customHeight="1" spans="1:17">
      <c r="A411" s="245" t="s">
        <v>13803</v>
      </c>
      <c r="B411" s="243" t="s">
        <v>13804</v>
      </c>
      <c r="C411" s="243" t="s">
        <v>13805</v>
      </c>
      <c r="D411" s="243" t="s">
        <v>13752</v>
      </c>
      <c r="E411" s="245" t="s">
        <v>137</v>
      </c>
      <c r="F411" s="245" t="s">
        <v>13396</v>
      </c>
      <c r="G411" s="243" t="s">
        <v>13755</v>
      </c>
      <c r="H411" s="247" t="s">
        <v>1101</v>
      </c>
      <c r="I411" s="245" t="s">
        <v>28</v>
      </c>
      <c r="J411" s="245" t="s">
        <v>58</v>
      </c>
      <c r="K411" s="245">
        <v>4663502</v>
      </c>
      <c r="L411" s="245">
        <v>40430552</v>
      </c>
      <c r="M411" s="245" t="s">
        <v>147</v>
      </c>
      <c r="N411" s="304">
        <v>6.2544</v>
      </c>
      <c r="O411" s="245">
        <v>11.25</v>
      </c>
      <c r="P411" s="264">
        <f t="shared" si="8"/>
        <v>70.362</v>
      </c>
      <c r="Q411" s="210"/>
    </row>
    <row r="412" s="4" customFormat="1" ht="15" customHeight="1" spans="1:17">
      <c r="A412" s="245" t="s">
        <v>2016</v>
      </c>
      <c r="B412" s="243" t="s">
        <v>13808</v>
      </c>
      <c r="C412" s="243" t="s">
        <v>13809</v>
      </c>
      <c r="D412" s="243" t="s">
        <v>13752</v>
      </c>
      <c r="E412" s="245" t="s">
        <v>137</v>
      </c>
      <c r="F412" s="245" t="s">
        <v>13396</v>
      </c>
      <c r="G412" s="243" t="s">
        <v>13755</v>
      </c>
      <c r="H412" s="247" t="s">
        <v>1101</v>
      </c>
      <c r="I412" s="245" t="s">
        <v>28</v>
      </c>
      <c r="J412" s="245" t="s">
        <v>58</v>
      </c>
      <c r="K412" s="245">
        <v>4663502</v>
      </c>
      <c r="L412" s="245">
        <v>40430552</v>
      </c>
      <c r="M412" s="245" t="s">
        <v>147</v>
      </c>
      <c r="N412" s="304">
        <v>105.0221</v>
      </c>
      <c r="O412" s="245">
        <v>11.25</v>
      </c>
      <c r="P412" s="264">
        <f t="shared" si="8"/>
        <v>1181.498625</v>
      </c>
      <c r="Q412" s="210"/>
    </row>
    <row r="413" s="4" customFormat="1" ht="15" customHeight="1" spans="1:17">
      <c r="A413" s="245" t="s">
        <v>2016</v>
      </c>
      <c r="B413" s="243" t="s">
        <v>13808</v>
      </c>
      <c r="C413" s="243" t="s">
        <v>13809</v>
      </c>
      <c r="D413" s="243" t="s">
        <v>13752</v>
      </c>
      <c r="E413" s="245" t="s">
        <v>137</v>
      </c>
      <c r="F413" s="245" t="s">
        <v>13396</v>
      </c>
      <c r="G413" s="243" t="s">
        <v>13810</v>
      </c>
      <c r="H413" s="247" t="s">
        <v>1101</v>
      </c>
      <c r="I413" s="245" t="s">
        <v>28</v>
      </c>
      <c r="J413" s="245" t="s">
        <v>310</v>
      </c>
      <c r="K413" s="245">
        <v>4663467</v>
      </c>
      <c r="L413" s="245">
        <v>40430568</v>
      </c>
      <c r="M413" s="245" t="s">
        <v>147</v>
      </c>
      <c r="N413" s="304">
        <v>20.1052</v>
      </c>
      <c r="O413" s="245">
        <v>11.25</v>
      </c>
      <c r="P413" s="264">
        <f t="shared" si="8"/>
        <v>226.1835</v>
      </c>
      <c r="Q413" s="210"/>
    </row>
    <row r="414" s="4" customFormat="1" ht="15" customHeight="1" spans="1:17">
      <c r="A414" s="245" t="s">
        <v>2016</v>
      </c>
      <c r="B414" s="243" t="s">
        <v>13808</v>
      </c>
      <c r="C414" s="243" t="s">
        <v>13809</v>
      </c>
      <c r="D414" s="243" t="s">
        <v>13752</v>
      </c>
      <c r="E414" s="245" t="s">
        <v>137</v>
      </c>
      <c r="F414" s="245" t="s">
        <v>13396</v>
      </c>
      <c r="G414" s="243" t="s">
        <v>13811</v>
      </c>
      <c r="H414" s="250" t="s">
        <v>13474</v>
      </c>
      <c r="I414" s="245" t="s">
        <v>28</v>
      </c>
      <c r="J414" s="245" t="s">
        <v>310</v>
      </c>
      <c r="K414" s="245">
        <v>4663352</v>
      </c>
      <c r="L414" s="245">
        <v>40430343</v>
      </c>
      <c r="M414" s="245" t="s">
        <v>147</v>
      </c>
      <c r="N414" s="304">
        <v>83.1713</v>
      </c>
      <c r="O414" s="245">
        <v>11.25</v>
      </c>
      <c r="P414" s="264">
        <f t="shared" si="8"/>
        <v>935.677125</v>
      </c>
      <c r="Q414" s="210"/>
    </row>
    <row r="415" s="4" customFormat="1" ht="15" customHeight="1" spans="1:17">
      <c r="A415" s="245" t="s">
        <v>2016</v>
      </c>
      <c r="B415" s="243" t="s">
        <v>13808</v>
      </c>
      <c r="C415" s="243" t="s">
        <v>13809</v>
      </c>
      <c r="D415" s="243" t="s">
        <v>13752</v>
      </c>
      <c r="E415" s="245" t="s">
        <v>137</v>
      </c>
      <c r="F415" s="245" t="s">
        <v>13396</v>
      </c>
      <c r="G415" s="243" t="s">
        <v>13812</v>
      </c>
      <c r="H415" s="247" t="s">
        <v>1101</v>
      </c>
      <c r="I415" s="245" t="s">
        <v>28</v>
      </c>
      <c r="J415" s="245" t="s">
        <v>310</v>
      </c>
      <c r="K415" s="245">
        <v>4663349</v>
      </c>
      <c r="L415" s="245">
        <v>40430387</v>
      </c>
      <c r="M415" s="245" t="s">
        <v>147</v>
      </c>
      <c r="N415" s="304">
        <v>12.0881</v>
      </c>
      <c r="O415" s="245">
        <v>11.25</v>
      </c>
      <c r="P415" s="264">
        <f t="shared" si="8"/>
        <v>135.991125</v>
      </c>
      <c r="Q415" s="210"/>
    </row>
    <row r="416" s="4" customFormat="1" ht="21" spans="1:17">
      <c r="A416" s="247" t="s">
        <v>13737</v>
      </c>
      <c r="B416" s="243" t="s">
        <v>13738</v>
      </c>
      <c r="C416" s="243"/>
      <c r="D416" s="243" t="s">
        <v>13752</v>
      </c>
      <c r="E416" s="245" t="s">
        <v>137</v>
      </c>
      <c r="F416" s="245" t="s">
        <v>13396</v>
      </c>
      <c r="G416" s="243" t="s">
        <v>1597</v>
      </c>
      <c r="H416" s="250" t="s">
        <v>367</v>
      </c>
      <c r="I416" s="245" t="s">
        <v>28</v>
      </c>
      <c r="J416" s="245" t="s">
        <v>327</v>
      </c>
      <c r="K416" s="245">
        <v>4663015</v>
      </c>
      <c r="L416" s="245">
        <v>40430265</v>
      </c>
      <c r="M416" s="245" t="s">
        <v>147</v>
      </c>
      <c r="N416" s="304">
        <v>7.3996</v>
      </c>
      <c r="O416" s="245">
        <v>11.25</v>
      </c>
      <c r="P416" s="264">
        <f t="shared" si="8"/>
        <v>83.2455</v>
      </c>
      <c r="Q416" s="210"/>
    </row>
    <row r="417" s="4" customFormat="1" ht="21" spans="1:17">
      <c r="A417" s="247" t="s">
        <v>13737</v>
      </c>
      <c r="B417" s="243" t="s">
        <v>13738</v>
      </c>
      <c r="C417" s="243"/>
      <c r="D417" s="243" t="s">
        <v>13752</v>
      </c>
      <c r="E417" s="245" t="s">
        <v>137</v>
      </c>
      <c r="F417" s="245" t="s">
        <v>13396</v>
      </c>
      <c r="G417" s="243" t="s">
        <v>13756</v>
      </c>
      <c r="H417" s="250" t="s">
        <v>367</v>
      </c>
      <c r="I417" s="245" t="s">
        <v>28</v>
      </c>
      <c r="J417" s="245" t="s">
        <v>310</v>
      </c>
      <c r="K417" s="245">
        <v>4662985</v>
      </c>
      <c r="L417" s="245">
        <v>40430355</v>
      </c>
      <c r="M417" s="245" t="s">
        <v>147</v>
      </c>
      <c r="N417" s="304">
        <v>19.1044</v>
      </c>
      <c r="O417" s="245">
        <v>11.25</v>
      </c>
      <c r="P417" s="264">
        <f t="shared" si="8"/>
        <v>214.9245</v>
      </c>
      <c r="Q417" s="210"/>
    </row>
    <row r="418" s="4" customFormat="1" ht="15" customHeight="1" spans="1:17">
      <c r="A418" s="245" t="s">
        <v>13813</v>
      </c>
      <c r="B418" s="243" t="s">
        <v>13814</v>
      </c>
      <c r="C418" s="243" t="s">
        <v>13815</v>
      </c>
      <c r="D418" s="243" t="s">
        <v>13758</v>
      </c>
      <c r="E418" s="245" t="s">
        <v>137</v>
      </c>
      <c r="F418" s="245" t="s">
        <v>13396</v>
      </c>
      <c r="G418" s="243" t="s">
        <v>1574</v>
      </c>
      <c r="H418" s="247" t="s">
        <v>1101</v>
      </c>
      <c r="I418" s="245" t="s">
        <v>28</v>
      </c>
      <c r="J418" s="245" t="s">
        <v>327</v>
      </c>
      <c r="K418" s="245">
        <v>4663058</v>
      </c>
      <c r="L418" s="245">
        <v>40429176</v>
      </c>
      <c r="M418" s="245" t="s">
        <v>147</v>
      </c>
      <c r="N418" s="304">
        <v>50.5804</v>
      </c>
      <c r="O418" s="245">
        <v>11.25</v>
      </c>
      <c r="P418" s="264">
        <f t="shared" si="8"/>
        <v>569.0295</v>
      </c>
      <c r="Q418" s="210"/>
    </row>
    <row r="419" s="4" customFormat="1" ht="15" customHeight="1" spans="1:17">
      <c r="A419" s="245" t="s">
        <v>13816</v>
      </c>
      <c r="B419" s="243" t="s">
        <v>13817</v>
      </c>
      <c r="C419" s="243" t="s">
        <v>13818</v>
      </c>
      <c r="D419" s="243" t="s">
        <v>13758</v>
      </c>
      <c r="E419" s="245" t="s">
        <v>137</v>
      </c>
      <c r="F419" s="245" t="s">
        <v>13396</v>
      </c>
      <c r="G419" s="243" t="s">
        <v>13819</v>
      </c>
      <c r="H419" s="250" t="s">
        <v>13474</v>
      </c>
      <c r="I419" s="245" t="s">
        <v>28</v>
      </c>
      <c r="J419" s="245" t="s">
        <v>327</v>
      </c>
      <c r="K419" s="245">
        <v>4663460</v>
      </c>
      <c r="L419" s="245">
        <v>40429659</v>
      </c>
      <c r="M419" s="245" t="s">
        <v>147</v>
      </c>
      <c r="N419" s="304">
        <v>15.0232</v>
      </c>
      <c r="O419" s="245">
        <v>11.25</v>
      </c>
      <c r="P419" s="264">
        <f t="shared" si="8"/>
        <v>169.011</v>
      </c>
      <c r="Q419" s="210"/>
    </row>
    <row r="420" s="4" customFormat="1" ht="21" spans="1:17">
      <c r="A420" s="245" t="s">
        <v>13816</v>
      </c>
      <c r="B420" s="243" t="s">
        <v>13817</v>
      </c>
      <c r="C420" s="243" t="s">
        <v>13818</v>
      </c>
      <c r="D420" s="243" t="s">
        <v>13758</v>
      </c>
      <c r="E420" s="245" t="s">
        <v>137</v>
      </c>
      <c r="F420" s="245" t="s">
        <v>13396</v>
      </c>
      <c r="G420" s="243" t="s">
        <v>1724</v>
      </c>
      <c r="H420" s="250" t="s">
        <v>367</v>
      </c>
      <c r="I420" s="245" t="s">
        <v>28</v>
      </c>
      <c r="J420" s="245" t="s">
        <v>327</v>
      </c>
      <c r="K420" s="245">
        <v>4663406</v>
      </c>
      <c r="L420" s="245">
        <v>40429411</v>
      </c>
      <c r="M420" s="245" t="s">
        <v>147</v>
      </c>
      <c r="N420" s="304">
        <v>6.3772</v>
      </c>
      <c r="O420" s="245">
        <v>11.25</v>
      </c>
      <c r="P420" s="264">
        <f t="shared" si="8"/>
        <v>71.7435</v>
      </c>
      <c r="Q420" s="210"/>
    </row>
    <row r="421" s="4" customFormat="1" ht="15" customHeight="1" spans="1:17">
      <c r="A421" s="245" t="s">
        <v>13816</v>
      </c>
      <c r="B421" s="243" t="s">
        <v>13817</v>
      </c>
      <c r="C421" s="243" t="s">
        <v>13818</v>
      </c>
      <c r="D421" s="243" t="s">
        <v>13758</v>
      </c>
      <c r="E421" s="245" t="s">
        <v>137</v>
      </c>
      <c r="F421" s="245" t="s">
        <v>13396</v>
      </c>
      <c r="G421" s="243" t="s">
        <v>13759</v>
      </c>
      <c r="H421" s="250" t="s">
        <v>13474</v>
      </c>
      <c r="I421" s="245" t="s">
        <v>28</v>
      </c>
      <c r="J421" s="245" t="s">
        <v>327</v>
      </c>
      <c r="K421" s="245">
        <v>4663377</v>
      </c>
      <c r="L421" s="245">
        <v>40429543</v>
      </c>
      <c r="M421" s="245" t="s">
        <v>147</v>
      </c>
      <c r="N421" s="304">
        <v>5.7059</v>
      </c>
      <c r="O421" s="245">
        <v>11.25</v>
      </c>
      <c r="P421" s="264">
        <f t="shared" si="8"/>
        <v>64.191375</v>
      </c>
      <c r="Q421" s="210"/>
    </row>
    <row r="422" s="4" customFormat="1" ht="15" customHeight="1" spans="1:17">
      <c r="A422" s="245" t="s">
        <v>13813</v>
      </c>
      <c r="B422" s="243" t="s">
        <v>13814</v>
      </c>
      <c r="C422" s="243" t="s">
        <v>13815</v>
      </c>
      <c r="D422" s="243" t="s">
        <v>13762</v>
      </c>
      <c r="E422" s="245" t="s">
        <v>137</v>
      </c>
      <c r="F422" s="245" t="s">
        <v>13396</v>
      </c>
      <c r="G422" s="243" t="s">
        <v>13820</v>
      </c>
      <c r="H422" s="250" t="s">
        <v>13474</v>
      </c>
      <c r="I422" s="245" t="s">
        <v>28</v>
      </c>
      <c r="J422" s="245" t="s">
        <v>310</v>
      </c>
      <c r="K422" s="245">
        <v>4662647</v>
      </c>
      <c r="L422" s="245">
        <v>40429549</v>
      </c>
      <c r="M422" s="245" t="s">
        <v>147</v>
      </c>
      <c r="N422" s="304">
        <v>200.6644</v>
      </c>
      <c r="O422" s="245">
        <v>11.25</v>
      </c>
      <c r="P422" s="264">
        <f t="shared" si="8"/>
        <v>2257.4745</v>
      </c>
      <c r="Q422" s="210"/>
    </row>
    <row r="423" s="4" customFormat="1" ht="15" customHeight="1" spans="1:17">
      <c r="A423" s="245" t="s">
        <v>13813</v>
      </c>
      <c r="B423" s="243" t="s">
        <v>13814</v>
      </c>
      <c r="C423" s="243" t="s">
        <v>13815</v>
      </c>
      <c r="D423" s="243" t="s">
        <v>13762</v>
      </c>
      <c r="E423" s="245" t="s">
        <v>137</v>
      </c>
      <c r="F423" s="245" t="s">
        <v>13396</v>
      </c>
      <c r="G423" s="243" t="s">
        <v>1435</v>
      </c>
      <c r="H423" s="250" t="s">
        <v>13474</v>
      </c>
      <c r="I423" s="245" t="s">
        <v>28</v>
      </c>
      <c r="J423" s="245" t="s">
        <v>310</v>
      </c>
      <c r="K423" s="245">
        <v>4662858</v>
      </c>
      <c r="L423" s="245">
        <v>40429432</v>
      </c>
      <c r="M423" s="245" t="s">
        <v>147</v>
      </c>
      <c r="N423" s="304">
        <v>23.3751</v>
      </c>
      <c r="O423" s="245">
        <v>11.25</v>
      </c>
      <c r="P423" s="264">
        <f t="shared" si="8"/>
        <v>262.969875</v>
      </c>
      <c r="Q423" s="210"/>
    </row>
    <row r="424" s="4" customFormat="1" ht="21" spans="1:17">
      <c r="A424" s="245" t="s">
        <v>13813</v>
      </c>
      <c r="B424" s="243" t="s">
        <v>13814</v>
      </c>
      <c r="C424" s="243" t="s">
        <v>13815</v>
      </c>
      <c r="D424" s="243" t="s">
        <v>13762</v>
      </c>
      <c r="E424" s="245" t="s">
        <v>137</v>
      </c>
      <c r="F424" s="245" t="s">
        <v>13396</v>
      </c>
      <c r="G424" s="243" t="s">
        <v>1601</v>
      </c>
      <c r="H424" s="250" t="s">
        <v>367</v>
      </c>
      <c r="I424" s="245" t="s">
        <v>28</v>
      </c>
      <c r="J424" s="245" t="s">
        <v>310</v>
      </c>
      <c r="K424" s="245">
        <v>4662786</v>
      </c>
      <c r="L424" s="245">
        <v>40429486</v>
      </c>
      <c r="M424" s="245" t="s">
        <v>147</v>
      </c>
      <c r="N424" s="304">
        <v>17.2389</v>
      </c>
      <c r="O424" s="245">
        <v>11.25</v>
      </c>
      <c r="P424" s="264">
        <f t="shared" si="8"/>
        <v>193.937625</v>
      </c>
      <c r="Q424" s="210"/>
    </row>
    <row r="425" s="4" customFormat="1" ht="21" spans="1:17">
      <c r="A425" s="245" t="s">
        <v>13813</v>
      </c>
      <c r="B425" s="243" t="s">
        <v>13814</v>
      </c>
      <c r="C425" s="243" t="s">
        <v>13815</v>
      </c>
      <c r="D425" s="243" t="s">
        <v>13762</v>
      </c>
      <c r="E425" s="245" t="s">
        <v>137</v>
      </c>
      <c r="F425" s="245" t="s">
        <v>13396</v>
      </c>
      <c r="G425" s="243" t="s">
        <v>13821</v>
      </c>
      <c r="H425" s="250" t="s">
        <v>367</v>
      </c>
      <c r="I425" s="245" t="s">
        <v>28</v>
      </c>
      <c r="J425" s="245" t="s">
        <v>310</v>
      </c>
      <c r="K425" s="245">
        <v>4662670</v>
      </c>
      <c r="L425" s="245">
        <v>40429266</v>
      </c>
      <c r="M425" s="245" t="s">
        <v>147</v>
      </c>
      <c r="N425" s="304">
        <v>10.1819</v>
      </c>
      <c r="O425" s="245">
        <v>11.25</v>
      </c>
      <c r="P425" s="264">
        <f t="shared" si="8"/>
        <v>114.546375</v>
      </c>
      <c r="Q425" s="210"/>
    </row>
    <row r="426" s="4" customFormat="1" ht="15" customHeight="1" spans="1:17">
      <c r="A426" s="245" t="s">
        <v>13822</v>
      </c>
      <c r="B426" s="243" t="s">
        <v>13823</v>
      </c>
      <c r="C426" s="243" t="s">
        <v>13824</v>
      </c>
      <c r="D426" s="243" t="s">
        <v>13825</v>
      </c>
      <c r="E426" s="245" t="s">
        <v>137</v>
      </c>
      <c r="F426" s="245" t="s">
        <v>13396</v>
      </c>
      <c r="G426" s="243" t="s">
        <v>13826</v>
      </c>
      <c r="H426" s="250" t="s">
        <v>13474</v>
      </c>
      <c r="I426" s="245" t="s">
        <v>28</v>
      </c>
      <c r="J426" s="245" t="s">
        <v>310</v>
      </c>
      <c r="K426" s="245">
        <v>4662699</v>
      </c>
      <c r="L426" s="245">
        <v>40429135</v>
      </c>
      <c r="M426" s="245" t="s">
        <v>147</v>
      </c>
      <c r="N426" s="304">
        <v>30.6126</v>
      </c>
      <c r="O426" s="245">
        <v>11.25</v>
      </c>
      <c r="P426" s="264">
        <f t="shared" si="8"/>
        <v>344.39175</v>
      </c>
      <c r="Q426" s="210"/>
    </row>
    <row r="427" s="4" customFormat="1" ht="21" spans="1:17">
      <c r="A427" s="245" t="s">
        <v>13822</v>
      </c>
      <c r="B427" s="243" t="s">
        <v>13823</v>
      </c>
      <c r="C427" s="243" t="s">
        <v>13824</v>
      </c>
      <c r="D427" s="243" t="s">
        <v>13825</v>
      </c>
      <c r="E427" s="245" t="s">
        <v>137</v>
      </c>
      <c r="F427" s="245" t="s">
        <v>13396</v>
      </c>
      <c r="G427" s="243" t="s">
        <v>13437</v>
      </c>
      <c r="H427" s="250" t="s">
        <v>367</v>
      </c>
      <c r="I427" s="245" t="s">
        <v>28</v>
      </c>
      <c r="J427" s="245" t="s">
        <v>327</v>
      </c>
      <c r="K427" s="245">
        <v>4662959</v>
      </c>
      <c r="L427" s="245">
        <v>40429357</v>
      </c>
      <c r="M427" s="245" t="s">
        <v>147</v>
      </c>
      <c r="N427" s="304">
        <v>1.9864</v>
      </c>
      <c r="O427" s="245">
        <v>11.25</v>
      </c>
      <c r="P427" s="264">
        <f t="shared" si="8"/>
        <v>22.347</v>
      </c>
      <c r="Q427" s="210"/>
    </row>
    <row r="428" s="4" customFormat="1" ht="21" spans="1:17">
      <c r="A428" s="245" t="s">
        <v>13813</v>
      </c>
      <c r="B428" s="243" t="s">
        <v>13814</v>
      </c>
      <c r="C428" s="243" t="s">
        <v>13815</v>
      </c>
      <c r="D428" s="243" t="s">
        <v>13825</v>
      </c>
      <c r="E428" s="245" t="s">
        <v>137</v>
      </c>
      <c r="F428" s="245" t="s">
        <v>13396</v>
      </c>
      <c r="G428" s="243" t="s">
        <v>13437</v>
      </c>
      <c r="H428" s="250" t="s">
        <v>367</v>
      </c>
      <c r="I428" s="245" t="s">
        <v>28</v>
      </c>
      <c r="J428" s="245" t="s">
        <v>327</v>
      </c>
      <c r="K428" s="245">
        <v>4662959</v>
      </c>
      <c r="L428" s="245">
        <v>40429357</v>
      </c>
      <c r="M428" s="245" t="s">
        <v>147</v>
      </c>
      <c r="N428" s="304">
        <v>192.6292</v>
      </c>
      <c r="O428" s="245">
        <v>11.25</v>
      </c>
      <c r="P428" s="264">
        <f t="shared" si="8"/>
        <v>2167.0785</v>
      </c>
      <c r="Q428" s="210"/>
    </row>
    <row r="429" s="4" customFormat="1" ht="21" spans="1:17">
      <c r="A429" s="245" t="s">
        <v>13813</v>
      </c>
      <c r="B429" s="243" t="s">
        <v>13814</v>
      </c>
      <c r="C429" s="243" t="s">
        <v>13815</v>
      </c>
      <c r="D429" s="243" t="s">
        <v>13764</v>
      </c>
      <c r="E429" s="245" t="s">
        <v>137</v>
      </c>
      <c r="F429" s="245" t="s">
        <v>13396</v>
      </c>
      <c r="G429" s="243" t="s">
        <v>13683</v>
      </c>
      <c r="H429" s="250" t="s">
        <v>367</v>
      </c>
      <c r="I429" s="245" t="s">
        <v>28</v>
      </c>
      <c r="J429" s="245" t="s">
        <v>327</v>
      </c>
      <c r="K429" s="245">
        <v>4662595</v>
      </c>
      <c r="L429" s="245">
        <v>40429090</v>
      </c>
      <c r="M429" s="245" t="s">
        <v>147</v>
      </c>
      <c r="N429" s="304">
        <v>1.0813</v>
      </c>
      <c r="O429" s="245">
        <v>11.25</v>
      </c>
      <c r="P429" s="264">
        <f t="shared" si="8"/>
        <v>12.164625</v>
      </c>
      <c r="Q429" s="210"/>
    </row>
    <row r="430" s="4" customFormat="1" ht="21" spans="1:17">
      <c r="A430" s="245" t="s">
        <v>13822</v>
      </c>
      <c r="B430" s="243" t="s">
        <v>13823</v>
      </c>
      <c r="C430" s="245" t="s">
        <v>13827</v>
      </c>
      <c r="D430" s="243" t="s">
        <v>13764</v>
      </c>
      <c r="E430" s="245" t="s">
        <v>137</v>
      </c>
      <c r="F430" s="245" t="s">
        <v>13396</v>
      </c>
      <c r="G430" s="243" t="s">
        <v>1318</v>
      </c>
      <c r="H430" s="250" t="s">
        <v>367</v>
      </c>
      <c r="I430" s="245" t="s">
        <v>28</v>
      </c>
      <c r="J430" s="245" t="s">
        <v>310</v>
      </c>
      <c r="K430" s="245">
        <v>4662417</v>
      </c>
      <c r="L430" s="245">
        <v>40429451</v>
      </c>
      <c r="M430" s="245" t="s">
        <v>147</v>
      </c>
      <c r="N430" s="304">
        <v>13.9639</v>
      </c>
      <c r="O430" s="245">
        <v>11.25</v>
      </c>
      <c r="P430" s="264">
        <f t="shared" si="8"/>
        <v>157.093875</v>
      </c>
      <c r="Q430" s="210"/>
    </row>
    <row r="431" s="4" customFormat="1" ht="15" customHeight="1" spans="1:17">
      <c r="A431" s="245" t="s">
        <v>13822</v>
      </c>
      <c r="B431" s="243" t="s">
        <v>13823</v>
      </c>
      <c r="C431" s="245" t="s">
        <v>13827</v>
      </c>
      <c r="D431" s="243" t="s">
        <v>13764</v>
      </c>
      <c r="E431" s="245" t="s">
        <v>137</v>
      </c>
      <c r="F431" s="245" t="s">
        <v>13396</v>
      </c>
      <c r="G431" s="243" t="s">
        <v>13828</v>
      </c>
      <c r="H431" s="250" t="s">
        <v>13474</v>
      </c>
      <c r="I431" s="245" t="s">
        <v>28</v>
      </c>
      <c r="J431" s="245" t="s">
        <v>310</v>
      </c>
      <c r="K431" s="245">
        <v>4662387</v>
      </c>
      <c r="L431" s="245">
        <v>40429350</v>
      </c>
      <c r="M431" s="245" t="s">
        <v>147</v>
      </c>
      <c r="N431" s="304">
        <v>44.9423</v>
      </c>
      <c r="O431" s="245">
        <v>11.25</v>
      </c>
      <c r="P431" s="264">
        <f t="shared" si="8"/>
        <v>505.600875</v>
      </c>
      <c r="Q431" s="210"/>
    </row>
    <row r="432" s="4" customFormat="1" ht="21" spans="1:17">
      <c r="A432" s="245" t="s">
        <v>13822</v>
      </c>
      <c r="B432" s="243" t="s">
        <v>13823</v>
      </c>
      <c r="C432" s="245" t="s">
        <v>13827</v>
      </c>
      <c r="D432" s="243" t="s">
        <v>13764</v>
      </c>
      <c r="E432" s="245" t="s">
        <v>137</v>
      </c>
      <c r="F432" s="245" t="s">
        <v>13396</v>
      </c>
      <c r="G432" s="243" t="s">
        <v>1554</v>
      </c>
      <c r="H432" s="250" t="s">
        <v>367</v>
      </c>
      <c r="I432" s="245" t="s">
        <v>28</v>
      </c>
      <c r="J432" s="245" t="s">
        <v>310</v>
      </c>
      <c r="K432" s="245">
        <v>4662327</v>
      </c>
      <c r="L432" s="245">
        <v>40429291</v>
      </c>
      <c r="M432" s="245" t="s">
        <v>147</v>
      </c>
      <c r="N432" s="304">
        <v>32.2294</v>
      </c>
      <c r="O432" s="245">
        <v>11.25</v>
      </c>
      <c r="P432" s="264">
        <f t="shared" si="8"/>
        <v>362.58075</v>
      </c>
      <c r="Q432" s="210"/>
    </row>
    <row r="433" s="4" customFormat="1" ht="21" spans="1:17">
      <c r="A433" s="245" t="s">
        <v>13822</v>
      </c>
      <c r="B433" s="243" t="s">
        <v>13823</v>
      </c>
      <c r="C433" s="245" t="s">
        <v>13827</v>
      </c>
      <c r="D433" s="243" t="s">
        <v>13764</v>
      </c>
      <c r="E433" s="245" t="s">
        <v>137</v>
      </c>
      <c r="F433" s="245" t="s">
        <v>13396</v>
      </c>
      <c r="G433" s="243" t="s">
        <v>13683</v>
      </c>
      <c r="H433" s="250" t="s">
        <v>367</v>
      </c>
      <c r="I433" s="245" t="s">
        <v>28</v>
      </c>
      <c r="J433" s="245" t="s">
        <v>327</v>
      </c>
      <c r="K433" s="245">
        <v>4662595</v>
      </c>
      <c r="L433" s="245">
        <v>40429090</v>
      </c>
      <c r="M433" s="245" t="s">
        <v>147</v>
      </c>
      <c r="N433" s="304">
        <v>108.6341</v>
      </c>
      <c r="O433" s="245">
        <v>11.25</v>
      </c>
      <c r="P433" s="264">
        <f t="shared" si="8"/>
        <v>1222.133625</v>
      </c>
      <c r="Q433" s="210"/>
    </row>
    <row r="434" s="4" customFormat="1" ht="15" customHeight="1" spans="1:17">
      <c r="A434" s="245" t="s">
        <v>13822</v>
      </c>
      <c r="B434" s="243" t="s">
        <v>13823</v>
      </c>
      <c r="C434" s="245" t="s">
        <v>13827</v>
      </c>
      <c r="D434" s="243" t="s">
        <v>13764</v>
      </c>
      <c r="E434" s="245" t="s">
        <v>137</v>
      </c>
      <c r="F434" s="245" t="s">
        <v>13396</v>
      </c>
      <c r="G434" s="243" t="s">
        <v>1499</v>
      </c>
      <c r="H434" s="250" t="s">
        <v>1101</v>
      </c>
      <c r="I434" s="245" t="s">
        <v>28</v>
      </c>
      <c r="J434" s="300" t="s">
        <v>310</v>
      </c>
      <c r="K434" s="245">
        <v>4662392</v>
      </c>
      <c r="L434" s="245">
        <v>40429101</v>
      </c>
      <c r="M434" s="245" t="s">
        <v>147</v>
      </c>
      <c r="N434" s="304">
        <v>27.7888</v>
      </c>
      <c r="O434" s="245">
        <v>11.25</v>
      </c>
      <c r="P434" s="264">
        <f t="shared" si="8"/>
        <v>312.624</v>
      </c>
      <c r="Q434" s="210"/>
    </row>
    <row r="435" s="4" customFormat="1" ht="15" customHeight="1" spans="1:17">
      <c r="A435" s="245" t="s">
        <v>13822</v>
      </c>
      <c r="B435" s="243" t="s">
        <v>13823</v>
      </c>
      <c r="C435" s="243" t="s">
        <v>13824</v>
      </c>
      <c r="D435" s="243" t="s">
        <v>13764</v>
      </c>
      <c r="E435" s="245" t="s">
        <v>137</v>
      </c>
      <c r="F435" s="245" t="s">
        <v>13396</v>
      </c>
      <c r="G435" s="243" t="s">
        <v>13765</v>
      </c>
      <c r="H435" s="250" t="s">
        <v>1101</v>
      </c>
      <c r="I435" s="245" t="s">
        <v>28</v>
      </c>
      <c r="J435" s="300" t="s">
        <v>310</v>
      </c>
      <c r="K435" s="245">
        <v>4662712</v>
      </c>
      <c r="L435" s="245">
        <v>40429030</v>
      </c>
      <c r="M435" s="245" t="s">
        <v>147</v>
      </c>
      <c r="N435" s="304">
        <v>1.7981</v>
      </c>
      <c r="O435" s="245">
        <v>11.25</v>
      </c>
      <c r="P435" s="264">
        <f t="shared" si="8"/>
        <v>20.228625</v>
      </c>
      <c r="Q435" s="210"/>
    </row>
    <row r="436" s="4" customFormat="1" ht="15" customHeight="1" spans="1:17">
      <c r="A436" s="245" t="s">
        <v>13829</v>
      </c>
      <c r="B436" s="243" t="s">
        <v>13830</v>
      </c>
      <c r="C436" s="243" t="s">
        <v>13831</v>
      </c>
      <c r="D436" s="243" t="s">
        <v>13767</v>
      </c>
      <c r="E436" s="245" t="s">
        <v>137</v>
      </c>
      <c r="F436" s="245" t="s">
        <v>13396</v>
      </c>
      <c r="G436" s="243" t="s">
        <v>1353</v>
      </c>
      <c r="H436" s="250" t="s">
        <v>1101</v>
      </c>
      <c r="I436" s="245" t="s">
        <v>28</v>
      </c>
      <c r="J436" s="245" t="s">
        <v>29</v>
      </c>
      <c r="K436" s="245">
        <v>4662576</v>
      </c>
      <c r="L436" s="245">
        <v>40428302</v>
      </c>
      <c r="M436" s="245" t="s">
        <v>147</v>
      </c>
      <c r="N436" s="304">
        <v>0.5345</v>
      </c>
      <c r="O436" s="245">
        <v>11.25</v>
      </c>
      <c r="P436" s="264">
        <f t="shared" si="8"/>
        <v>6.013125</v>
      </c>
      <c r="Q436" s="210"/>
    </row>
    <row r="437" s="4" customFormat="1" ht="21" spans="1:17">
      <c r="A437" s="245" t="s">
        <v>13822</v>
      </c>
      <c r="B437" s="243" t="s">
        <v>13738</v>
      </c>
      <c r="C437" s="243" t="s">
        <v>13832</v>
      </c>
      <c r="D437" s="243" t="s">
        <v>13767</v>
      </c>
      <c r="E437" s="245" t="s">
        <v>137</v>
      </c>
      <c r="F437" s="245" t="s">
        <v>13396</v>
      </c>
      <c r="G437" s="243" t="s">
        <v>13833</v>
      </c>
      <c r="H437" s="250" t="s">
        <v>367</v>
      </c>
      <c r="I437" s="245" t="s">
        <v>28</v>
      </c>
      <c r="J437" s="245" t="s">
        <v>327</v>
      </c>
      <c r="K437" s="245">
        <v>4661304</v>
      </c>
      <c r="L437" s="245">
        <v>40428383</v>
      </c>
      <c r="M437" s="245" t="s">
        <v>147</v>
      </c>
      <c r="N437" s="304">
        <v>3.6262</v>
      </c>
      <c r="O437" s="245">
        <v>11.25</v>
      </c>
      <c r="P437" s="264">
        <f t="shared" si="8"/>
        <v>40.79475</v>
      </c>
      <c r="Q437" s="210"/>
    </row>
    <row r="438" s="4" customFormat="1" ht="15" customHeight="1" spans="1:17">
      <c r="A438" s="245" t="s">
        <v>13822</v>
      </c>
      <c r="B438" s="243" t="s">
        <v>13738</v>
      </c>
      <c r="C438" s="243" t="s">
        <v>13824</v>
      </c>
      <c r="D438" s="243" t="s">
        <v>13767</v>
      </c>
      <c r="E438" s="245" t="s">
        <v>137</v>
      </c>
      <c r="F438" s="245" t="s">
        <v>13396</v>
      </c>
      <c r="G438" s="243" t="s">
        <v>13769</v>
      </c>
      <c r="H438" s="250" t="s">
        <v>1101</v>
      </c>
      <c r="I438" s="245" t="s">
        <v>28</v>
      </c>
      <c r="J438" s="245" t="s">
        <v>58</v>
      </c>
      <c r="K438" s="245">
        <v>4661514</v>
      </c>
      <c r="L438" s="245">
        <v>40428505</v>
      </c>
      <c r="M438" s="245" t="s">
        <v>147</v>
      </c>
      <c r="N438" s="304">
        <v>4.6713</v>
      </c>
      <c r="O438" s="245">
        <v>11.25</v>
      </c>
      <c r="P438" s="264">
        <f t="shared" si="8"/>
        <v>52.552125</v>
      </c>
      <c r="Q438" s="210"/>
    </row>
    <row r="439" s="4" customFormat="1" ht="15" customHeight="1" spans="1:17">
      <c r="A439" s="245" t="s">
        <v>13822</v>
      </c>
      <c r="B439" s="243" t="s">
        <v>13738</v>
      </c>
      <c r="C439" s="243" t="s">
        <v>13824</v>
      </c>
      <c r="D439" s="243" t="s">
        <v>13767</v>
      </c>
      <c r="E439" s="245" t="s">
        <v>137</v>
      </c>
      <c r="F439" s="245" t="s">
        <v>13396</v>
      </c>
      <c r="G439" s="243" t="s">
        <v>13834</v>
      </c>
      <c r="H439" s="250" t="s">
        <v>13474</v>
      </c>
      <c r="I439" s="245" t="s">
        <v>28</v>
      </c>
      <c r="J439" s="300" t="s">
        <v>310</v>
      </c>
      <c r="K439" s="245">
        <v>4661604</v>
      </c>
      <c r="L439" s="245">
        <v>40429055</v>
      </c>
      <c r="M439" s="245" t="s">
        <v>147</v>
      </c>
      <c r="N439" s="304">
        <v>41.3384</v>
      </c>
      <c r="O439" s="245">
        <v>11.25</v>
      </c>
      <c r="P439" s="264">
        <f t="shared" ref="P439:P502" si="9">O439*N439</f>
        <v>465.057</v>
      </c>
      <c r="Q439" s="210"/>
    </row>
    <row r="440" s="4" customFormat="1" ht="15" customHeight="1" spans="1:17">
      <c r="A440" s="245" t="s">
        <v>13822</v>
      </c>
      <c r="B440" s="243" t="s">
        <v>13738</v>
      </c>
      <c r="C440" s="243" t="s">
        <v>13824</v>
      </c>
      <c r="D440" s="243" t="s">
        <v>13767</v>
      </c>
      <c r="E440" s="245" t="s">
        <v>137</v>
      </c>
      <c r="F440" s="245" t="s">
        <v>13396</v>
      </c>
      <c r="G440" s="243" t="s">
        <v>13586</v>
      </c>
      <c r="H440" s="250" t="s">
        <v>1101</v>
      </c>
      <c r="I440" s="245" t="s">
        <v>28</v>
      </c>
      <c r="J440" s="245" t="s">
        <v>58</v>
      </c>
      <c r="K440" s="245">
        <v>4661704</v>
      </c>
      <c r="L440" s="245">
        <v>40428741</v>
      </c>
      <c r="M440" s="245" t="s">
        <v>147</v>
      </c>
      <c r="N440" s="304">
        <v>126.8642</v>
      </c>
      <c r="O440" s="245">
        <v>11.25</v>
      </c>
      <c r="P440" s="264">
        <f t="shared" si="9"/>
        <v>1427.22225</v>
      </c>
      <c r="Q440" s="210"/>
    </row>
    <row r="441" s="4" customFormat="1" ht="15" customHeight="1" spans="1:17">
      <c r="A441" s="245" t="s">
        <v>13822</v>
      </c>
      <c r="B441" s="243" t="s">
        <v>13738</v>
      </c>
      <c r="C441" s="243" t="s">
        <v>13824</v>
      </c>
      <c r="D441" s="243" t="s">
        <v>13767</v>
      </c>
      <c r="E441" s="245" t="s">
        <v>137</v>
      </c>
      <c r="F441" s="245" t="s">
        <v>13396</v>
      </c>
      <c r="G441" s="243" t="s">
        <v>13835</v>
      </c>
      <c r="H441" s="250" t="s">
        <v>1101</v>
      </c>
      <c r="I441" s="245" t="s">
        <v>28</v>
      </c>
      <c r="J441" s="245" t="s">
        <v>58</v>
      </c>
      <c r="K441" s="245">
        <v>4661913</v>
      </c>
      <c r="L441" s="245">
        <v>40428879</v>
      </c>
      <c r="M441" s="245" t="s">
        <v>147</v>
      </c>
      <c r="N441" s="304">
        <v>157.1767</v>
      </c>
      <c r="O441" s="245">
        <v>11.25</v>
      </c>
      <c r="P441" s="264">
        <f t="shared" si="9"/>
        <v>1768.237875</v>
      </c>
      <c r="Q441" s="210"/>
    </row>
    <row r="442" s="4" customFormat="1" ht="15" customHeight="1" spans="1:17">
      <c r="A442" s="245" t="s">
        <v>13822</v>
      </c>
      <c r="B442" s="243" t="s">
        <v>13738</v>
      </c>
      <c r="C442" s="243" t="s">
        <v>13836</v>
      </c>
      <c r="D442" s="243" t="s">
        <v>13767</v>
      </c>
      <c r="E442" s="245" t="s">
        <v>137</v>
      </c>
      <c r="F442" s="245" t="s">
        <v>13396</v>
      </c>
      <c r="G442" s="243" t="s">
        <v>13702</v>
      </c>
      <c r="H442" s="250" t="s">
        <v>13474</v>
      </c>
      <c r="I442" s="245" t="s">
        <v>28</v>
      </c>
      <c r="J442" s="300" t="s">
        <v>310</v>
      </c>
      <c r="K442" s="245">
        <v>4662123</v>
      </c>
      <c r="L442" s="245">
        <v>40429364</v>
      </c>
      <c r="M442" s="245" t="s">
        <v>147</v>
      </c>
      <c r="N442" s="304">
        <v>85.5005</v>
      </c>
      <c r="O442" s="245">
        <v>11.25</v>
      </c>
      <c r="P442" s="264">
        <f t="shared" si="9"/>
        <v>961.880625</v>
      </c>
      <c r="Q442" s="210"/>
    </row>
    <row r="443" s="4" customFormat="1" ht="21" spans="1:17">
      <c r="A443" s="245" t="s">
        <v>13822</v>
      </c>
      <c r="B443" s="243" t="s">
        <v>13738</v>
      </c>
      <c r="C443" s="243" t="s">
        <v>13836</v>
      </c>
      <c r="D443" s="243" t="s">
        <v>13767</v>
      </c>
      <c r="E443" s="245" t="s">
        <v>137</v>
      </c>
      <c r="F443" s="245" t="s">
        <v>13396</v>
      </c>
      <c r="G443" s="243" t="s">
        <v>13837</v>
      </c>
      <c r="H443" s="250" t="s">
        <v>367</v>
      </c>
      <c r="I443" s="245" t="s">
        <v>28</v>
      </c>
      <c r="J443" s="300" t="s">
        <v>310</v>
      </c>
      <c r="K443" s="245">
        <v>4662163</v>
      </c>
      <c r="L443" s="245">
        <v>40429225</v>
      </c>
      <c r="M443" s="245" t="s">
        <v>147</v>
      </c>
      <c r="N443" s="304">
        <v>7.5513</v>
      </c>
      <c r="O443" s="245">
        <v>11.25</v>
      </c>
      <c r="P443" s="264">
        <f t="shared" si="9"/>
        <v>84.952125</v>
      </c>
      <c r="Q443" s="210"/>
    </row>
    <row r="444" s="4" customFormat="1" ht="21" spans="1:17">
      <c r="A444" s="245" t="s">
        <v>13822</v>
      </c>
      <c r="B444" s="243" t="s">
        <v>13738</v>
      </c>
      <c r="C444" s="243" t="s">
        <v>13836</v>
      </c>
      <c r="D444" s="243" t="s">
        <v>13767</v>
      </c>
      <c r="E444" s="245" t="s">
        <v>137</v>
      </c>
      <c r="F444" s="245" t="s">
        <v>13396</v>
      </c>
      <c r="G444" s="243" t="s">
        <v>13770</v>
      </c>
      <c r="H444" s="250" t="s">
        <v>367</v>
      </c>
      <c r="I444" s="245" t="s">
        <v>28</v>
      </c>
      <c r="J444" s="300" t="s">
        <v>310</v>
      </c>
      <c r="K444" s="245">
        <v>4662193</v>
      </c>
      <c r="L444" s="245">
        <v>40429406</v>
      </c>
      <c r="M444" s="245" t="s">
        <v>147</v>
      </c>
      <c r="N444" s="304">
        <v>5.5632</v>
      </c>
      <c r="O444" s="245">
        <v>11.25</v>
      </c>
      <c r="P444" s="264">
        <f t="shared" si="9"/>
        <v>62.586</v>
      </c>
      <c r="Q444" s="210"/>
    </row>
    <row r="445" s="4" customFormat="1" ht="15" customHeight="1" spans="1:17">
      <c r="A445" s="245" t="s">
        <v>13838</v>
      </c>
      <c r="B445" s="243" t="s">
        <v>13839</v>
      </c>
      <c r="C445" s="245" t="s">
        <v>13840</v>
      </c>
      <c r="D445" s="243" t="s">
        <v>13767</v>
      </c>
      <c r="E445" s="245" t="s">
        <v>137</v>
      </c>
      <c r="F445" s="245" t="s">
        <v>13396</v>
      </c>
      <c r="G445" s="243" t="s">
        <v>13687</v>
      </c>
      <c r="H445" s="250" t="s">
        <v>1101</v>
      </c>
      <c r="I445" s="245" t="s">
        <v>28</v>
      </c>
      <c r="J445" s="245" t="s">
        <v>58</v>
      </c>
      <c r="K445" s="245">
        <v>4662193</v>
      </c>
      <c r="L445" s="245">
        <v>40428948</v>
      </c>
      <c r="M445" s="245" t="s">
        <v>147</v>
      </c>
      <c r="N445" s="304">
        <v>60.9062</v>
      </c>
      <c r="O445" s="245">
        <v>11.25</v>
      </c>
      <c r="P445" s="264">
        <f t="shared" si="9"/>
        <v>685.19475</v>
      </c>
      <c r="Q445" s="210"/>
    </row>
    <row r="446" s="4" customFormat="1" ht="21" spans="1:17">
      <c r="A446" s="245" t="s">
        <v>13838</v>
      </c>
      <c r="B446" s="243" t="s">
        <v>13839</v>
      </c>
      <c r="C446" s="245" t="s">
        <v>13840</v>
      </c>
      <c r="D446" s="243" t="s">
        <v>13767</v>
      </c>
      <c r="E446" s="245" t="s">
        <v>137</v>
      </c>
      <c r="F446" s="245" t="s">
        <v>13396</v>
      </c>
      <c r="G446" s="243" t="s">
        <v>1516</v>
      </c>
      <c r="H446" s="250" t="s">
        <v>367</v>
      </c>
      <c r="I446" s="245" t="s">
        <v>28</v>
      </c>
      <c r="J446" s="245" t="s">
        <v>58</v>
      </c>
      <c r="K446" s="245">
        <v>4662350</v>
      </c>
      <c r="L446" s="245">
        <v>40428878</v>
      </c>
      <c r="M446" s="245" t="s">
        <v>147</v>
      </c>
      <c r="N446" s="304">
        <v>138.1094</v>
      </c>
      <c r="O446" s="245">
        <v>11.25</v>
      </c>
      <c r="P446" s="264">
        <f t="shared" si="9"/>
        <v>1553.73075</v>
      </c>
      <c r="Q446" s="210"/>
    </row>
    <row r="447" s="4" customFormat="1" ht="15" customHeight="1" spans="1:17">
      <c r="A447" s="245" t="s">
        <v>13838</v>
      </c>
      <c r="B447" s="243" t="s">
        <v>13839</v>
      </c>
      <c r="C447" s="245" t="s">
        <v>13840</v>
      </c>
      <c r="D447" s="243" t="s">
        <v>13767</v>
      </c>
      <c r="E447" s="245" t="s">
        <v>137</v>
      </c>
      <c r="F447" s="245" t="s">
        <v>13396</v>
      </c>
      <c r="G447" s="243" t="s">
        <v>13841</v>
      </c>
      <c r="H447" s="247" t="s">
        <v>1101</v>
      </c>
      <c r="I447" s="245" t="s">
        <v>28</v>
      </c>
      <c r="J447" s="245" t="s">
        <v>58</v>
      </c>
      <c r="K447" s="245">
        <v>4662375</v>
      </c>
      <c r="L447" s="245">
        <v>40428656</v>
      </c>
      <c r="M447" s="245" t="s">
        <v>147</v>
      </c>
      <c r="N447" s="304">
        <v>30.7815</v>
      </c>
      <c r="O447" s="245">
        <v>11.25</v>
      </c>
      <c r="P447" s="264">
        <f t="shared" si="9"/>
        <v>346.291875</v>
      </c>
      <c r="Q447" s="210"/>
    </row>
    <row r="448" s="4" customFormat="1" ht="15" customHeight="1" spans="1:17">
      <c r="A448" s="245" t="s">
        <v>13838</v>
      </c>
      <c r="B448" s="243" t="s">
        <v>13839</v>
      </c>
      <c r="C448" s="245" t="s">
        <v>13840</v>
      </c>
      <c r="D448" s="243" t="s">
        <v>13767</v>
      </c>
      <c r="E448" s="245" t="s">
        <v>137</v>
      </c>
      <c r="F448" s="245" t="s">
        <v>13396</v>
      </c>
      <c r="G448" s="243" t="s">
        <v>13842</v>
      </c>
      <c r="H448" s="247" t="s">
        <v>1101</v>
      </c>
      <c r="I448" s="245" t="s">
        <v>28</v>
      </c>
      <c r="J448" s="245" t="s">
        <v>58</v>
      </c>
      <c r="K448" s="245">
        <v>4662451</v>
      </c>
      <c r="L448" s="245">
        <v>40428485</v>
      </c>
      <c r="M448" s="245" t="s">
        <v>147</v>
      </c>
      <c r="N448" s="304">
        <v>55.4154</v>
      </c>
      <c r="O448" s="245">
        <v>11.25</v>
      </c>
      <c r="P448" s="264">
        <f t="shared" si="9"/>
        <v>623.42325</v>
      </c>
      <c r="Q448" s="210"/>
    </row>
    <row r="449" s="4" customFormat="1" ht="15" customHeight="1" spans="1:17">
      <c r="A449" s="245" t="s">
        <v>13838</v>
      </c>
      <c r="B449" s="243" t="s">
        <v>13839</v>
      </c>
      <c r="C449" s="245" t="s">
        <v>13840</v>
      </c>
      <c r="D449" s="243" t="s">
        <v>13767</v>
      </c>
      <c r="E449" s="245" t="s">
        <v>137</v>
      </c>
      <c r="F449" s="245" t="s">
        <v>13396</v>
      </c>
      <c r="G449" s="243" t="s">
        <v>1353</v>
      </c>
      <c r="H449" s="250" t="s">
        <v>1101</v>
      </c>
      <c r="I449" s="245" t="s">
        <v>28</v>
      </c>
      <c r="J449" s="245" t="s">
        <v>29</v>
      </c>
      <c r="K449" s="245">
        <v>4662576</v>
      </c>
      <c r="L449" s="245">
        <v>40428302</v>
      </c>
      <c r="M449" s="245" t="s">
        <v>147</v>
      </c>
      <c r="N449" s="304">
        <v>46.5658</v>
      </c>
      <c r="O449" s="245">
        <v>11.25</v>
      </c>
      <c r="P449" s="264">
        <f t="shared" si="9"/>
        <v>523.86525</v>
      </c>
      <c r="Q449" s="210"/>
    </row>
    <row r="450" s="4" customFormat="1" ht="15" customHeight="1" spans="1:17">
      <c r="A450" s="247" t="s">
        <v>13843</v>
      </c>
      <c r="B450" s="307" t="s">
        <v>3</v>
      </c>
      <c r="C450" s="243" t="s">
        <v>13844</v>
      </c>
      <c r="D450" s="243" t="s">
        <v>13771</v>
      </c>
      <c r="E450" s="245" t="s">
        <v>137</v>
      </c>
      <c r="F450" s="245" t="s">
        <v>13396</v>
      </c>
      <c r="G450" s="243" t="s">
        <v>13734</v>
      </c>
      <c r="H450" s="250" t="s">
        <v>13474</v>
      </c>
      <c r="I450" s="245" t="s">
        <v>28</v>
      </c>
      <c r="J450" s="245" t="s">
        <v>327</v>
      </c>
      <c r="K450" s="245">
        <v>4660447</v>
      </c>
      <c r="L450" s="245">
        <v>40428725</v>
      </c>
      <c r="M450" s="245" t="s">
        <v>147</v>
      </c>
      <c r="N450" s="304">
        <v>8.664</v>
      </c>
      <c r="O450" s="245">
        <v>11.25</v>
      </c>
      <c r="P450" s="264">
        <f t="shared" si="9"/>
        <v>97.47</v>
      </c>
      <c r="Q450" s="210"/>
    </row>
    <row r="451" s="4" customFormat="1" ht="15" customHeight="1" spans="1:17">
      <c r="A451" s="247" t="s">
        <v>13843</v>
      </c>
      <c r="B451" s="307" t="s">
        <v>3</v>
      </c>
      <c r="C451" s="243" t="s">
        <v>13844</v>
      </c>
      <c r="D451" s="243" t="s">
        <v>13771</v>
      </c>
      <c r="E451" s="245" t="s">
        <v>137</v>
      </c>
      <c r="F451" s="245" t="s">
        <v>13396</v>
      </c>
      <c r="G451" s="243" t="s">
        <v>13845</v>
      </c>
      <c r="H451" s="250" t="s">
        <v>13474</v>
      </c>
      <c r="I451" s="245" t="s">
        <v>28</v>
      </c>
      <c r="J451" s="245" t="s">
        <v>327</v>
      </c>
      <c r="K451" s="245">
        <v>4660326</v>
      </c>
      <c r="L451" s="245">
        <v>40428726</v>
      </c>
      <c r="M451" s="245" t="s">
        <v>147</v>
      </c>
      <c r="N451" s="304">
        <v>9.8198</v>
      </c>
      <c r="O451" s="245">
        <v>11.25</v>
      </c>
      <c r="P451" s="264">
        <f t="shared" si="9"/>
        <v>110.47275</v>
      </c>
      <c r="Q451" s="210"/>
    </row>
    <row r="452" s="4" customFormat="1" ht="21" spans="1:17">
      <c r="A452" s="247" t="s">
        <v>13843</v>
      </c>
      <c r="B452" s="307" t="s">
        <v>3</v>
      </c>
      <c r="C452" s="243" t="s">
        <v>13844</v>
      </c>
      <c r="D452" s="243" t="s">
        <v>13771</v>
      </c>
      <c r="E452" s="245" t="s">
        <v>137</v>
      </c>
      <c r="F452" s="245" t="s">
        <v>13396</v>
      </c>
      <c r="G452" s="243" t="s">
        <v>13846</v>
      </c>
      <c r="H452" s="250" t="s">
        <v>367</v>
      </c>
      <c r="I452" s="245" t="s">
        <v>28</v>
      </c>
      <c r="J452" s="245" t="s">
        <v>327</v>
      </c>
      <c r="K452" s="245">
        <v>4660618</v>
      </c>
      <c r="L452" s="245">
        <v>40428778</v>
      </c>
      <c r="M452" s="245" t="s">
        <v>147</v>
      </c>
      <c r="N452" s="304">
        <v>2.0461</v>
      </c>
      <c r="O452" s="245">
        <v>11.25</v>
      </c>
      <c r="P452" s="264">
        <f t="shared" si="9"/>
        <v>23.018625</v>
      </c>
      <c r="Q452" s="210"/>
    </row>
    <row r="453" s="4" customFormat="1" ht="15" customHeight="1" spans="1:17">
      <c r="A453" s="247" t="s">
        <v>13843</v>
      </c>
      <c r="B453" s="307" t="s">
        <v>3</v>
      </c>
      <c r="C453" s="243" t="s">
        <v>13844</v>
      </c>
      <c r="D453" s="243" t="s">
        <v>13771</v>
      </c>
      <c r="E453" s="245" t="s">
        <v>137</v>
      </c>
      <c r="F453" s="245" t="s">
        <v>13396</v>
      </c>
      <c r="G453" s="243" t="s">
        <v>13847</v>
      </c>
      <c r="H453" s="250" t="s">
        <v>13474</v>
      </c>
      <c r="I453" s="245" t="s">
        <v>28</v>
      </c>
      <c r="J453" s="245" t="s">
        <v>327</v>
      </c>
      <c r="K453" s="245">
        <v>4660495</v>
      </c>
      <c r="L453" s="245">
        <v>40428839</v>
      </c>
      <c r="M453" s="245" t="s">
        <v>147</v>
      </c>
      <c r="N453" s="304">
        <v>0.5531</v>
      </c>
      <c r="O453" s="245">
        <v>11.25</v>
      </c>
      <c r="P453" s="264">
        <f t="shared" si="9"/>
        <v>6.222375</v>
      </c>
      <c r="Q453" s="210"/>
    </row>
    <row r="454" s="4" customFormat="1" ht="15" customHeight="1" spans="1:17">
      <c r="A454" s="247" t="s">
        <v>13843</v>
      </c>
      <c r="B454" s="307" t="s">
        <v>3</v>
      </c>
      <c r="C454" s="243" t="s">
        <v>13844</v>
      </c>
      <c r="D454" s="243" t="s">
        <v>13771</v>
      </c>
      <c r="E454" s="245" t="s">
        <v>137</v>
      </c>
      <c r="F454" s="245" t="s">
        <v>13396</v>
      </c>
      <c r="G454" s="243" t="s">
        <v>13695</v>
      </c>
      <c r="H454" s="250" t="s">
        <v>13474</v>
      </c>
      <c r="I454" s="245" t="s">
        <v>28</v>
      </c>
      <c r="J454" s="300" t="s">
        <v>310</v>
      </c>
      <c r="K454" s="245">
        <v>4660375</v>
      </c>
      <c r="L454" s="245">
        <v>40428352</v>
      </c>
      <c r="M454" s="245" t="s">
        <v>147</v>
      </c>
      <c r="N454" s="304">
        <v>11.4216</v>
      </c>
      <c r="O454" s="245">
        <v>11.25</v>
      </c>
      <c r="P454" s="264">
        <f t="shared" si="9"/>
        <v>128.493</v>
      </c>
      <c r="Q454" s="210"/>
    </row>
    <row r="455" s="4" customFormat="1" ht="15" customHeight="1" spans="1:17">
      <c r="A455" s="247" t="s">
        <v>13843</v>
      </c>
      <c r="B455" s="307" t="s">
        <v>3</v>
      </c>
      <c r="C455" s="243" t="s">
        <v>13844</v>
      </c>
      <c r="D455" s="243" t="s">
        <v>13771</v>
      </c>
      <c r="E455" s="245" t="s">
        <v>137</v>
      </c>
      <c r="F455" s="245" t="s">
        <v>13396</v>
      </c>
      <c r="G455" s="243" t="s">
        <v>13732</v>
      </c>
      <c r="H455" s="250" t="s">
        <v>13474</v>
      </c>
      <c r="I455" s="245" t="s">
        <v>28</v>
      </c>
      <c r="J455" s="245" t="s">
        <v>327</v>
      </c>
      <c r="K455" s="245">
        <v>4660409</v>
      </c>
      <c r="L455" s="245">
        <v>40428868</v>
      </c>
      <c r="M455" s="245" t="s">
        <v>147</v>
      </c>
      <c r="N455" s="304">
        <v>2.867</v>
      </c>
      <c r="O455" s="245">
        <v>11.25</v>
      </c>
      <c r="P455" s="264">
        <f t="shared" si="9"/>
        <v>32.25375</v>
      </c>
      <c r="Q455" s="210"/>
    </row>
    <row r="456" s="4" customFormat="1" ht="15" customHeight="1" spans="1:17">
      <c r="A456" s="245" t="s">
        <v>13822</v>
      </c>
      <c r="B456" s="243" t="s">
        <v>13823</v>
      </c>
      <c r="C456" s="243" t="s">
        <v>13832</v>
      </c>
      <c r="D456" s="243" t="s">
        <v>13771</v>
      </c>
      <c r="E456" s="245" t="s">
        <v>137</v>
      </c>
      <c r="F456" s="245" t="s">
        <v>13396</v>
      </c>
      <c r="G456" s="243" t="s">
        <v>13703</v>
      </c>
      <c r="H456" s="247" t="s">
        <v>1101</v>
      </c>
      <c r="I456" s="245" t="s">
        <v>28</v>
      </c>
      <c r="J456" s="245" t="s">
        <v>58</v>
      </c>
      <c r="K456" s="245">
        <v>4661072</v>
      </c>
      <c r="L456" s="245">
        <v>40428540</v>
      </c>
      <c r="M456" s="245" t="s">
        <v>147</v>
      </c>
      <c r="N456" s="304">
        <v>118.4191</v>
      </c>
      <c r="O456" s="245">
        <v>11.25</v>
      </c>
      <c r="P456" s="264">
        <f t="shared" si="9"/>
        <v>1332.214875</v>
      </c>
      <c r="Q456" s="210"/>
    </row>
    <row r="457" s="4" customFormat="1" ht="15" customHeight="1" spans="1:17">
      <c r="A457" s="245" t="s">
        <v>13822</v>
      </c>
      <c r="B457" s="243" t="s">
        <v>13823</v>
      </c>
      <c r="C457" s="243" t="s">
        <v>13832</v>
      </c>
      <c r="D457" s="243" t="s">
        <v>13771</v>
      </c>
      <c r="E457" s="245" t="s">
        <v>137</v>
      </c>
      <c r="F457" s="245" t="s">
        <v>13396</v>
      </c>
      <c r="G457" s="243" t="s">
        <v>13848</v>
      </c>
      <c r="H457" s="250" t="s">
        <v>48</v>
      </c>
      <c r="I457" s="245" t="s">
        <v>28</v>
      </c>
      <c r="J457" s="245" t="s">
        <v>58</v>
      </c>
      <c r="K457" s="245">
        <v>4661117</v>
      </c>
      <c r="L457" s="245">
        <v>40428717</v>
      </c>
      <c r="M457" s="245" t="s">
        <v>147</v>
      </c>
      <c r="N457" s="304">
        <v>1.5806</v>
      </c>
      <c r="O457" s="245">
        <v>11.25</v>
      </c>
      <c r="P457" s="264">
        <f t="shared" si="9"/>
        <v>17.78175</v>
      </c>
      <c r="Q457" s="210"/>
    </row>
    <row r="458" s="4" customFormat="1" ht="21" spans="1:17">
      <c r="A458" s="245" t="s">
        <v>13822</v>
      </c>
      <c r="B458" s="243" t="s">
        <v>13823</v>
      </c>
      <c r="C458" s="243" t="s">
        <v>13832</v>
      </c>
      <c r="D458" s="243" t="s">
        <v>13771</v>
      </c>
      <c r="E458" s="245" t="s">
        <v>137</v>
      </c>
      <c r="F458" s="245" t="s">
        <v>13396</v>
      </c>
      <c r="G458" s="243" t="s">
        <v>13516</v>
      </c>
      <c r="H458" s="250" t="s">
        <v>367</v>
      </c>
      <c r="I458" s="245" t="s">
        <v>28</v>
      </c>
      <c r="J458" s="300" t="s">
        <v>310</v>
      </c>
      <c r="K458" s="245">
        <v>4661093</v>
      </c>
      <c r="L458" s="245">
        <v>40428802</v>
      </c>
      <c r="M458" s="245" t="s">
        <v>147</v>
      </c>
      <c r="N458" s="304">
        <v>2.4495</v>
      </c>
      <c r="O458" s="245">
        <v>11.25</v>
      </c>
      <c r="P458" s="264">
        <f t="shared" si="9"/>
        <v>27.556875</v>
      </c>
      <c r="Q458" s="210"/>
    </row>
    <row r="459" s="4" customFormat="1" ht="15" customHeight="1" spans="1:17">
      <c r="A459" s="245" t="s">
        <v>13822</v>
      </c>
      <c r="B459" s="243" t="s">
        <v>13823</v>
      </c>
      <c r="C459" s="243" t="s">
        <v>13832</v>
      </c>
      <c r="D459" s="243" t="s">
        <v>13771</v>
      </c>
      <c r="E459" s="245" t="s">
        <v>137</v>
      </c>
      <c r="F459" s="245" t="s">
        <v>13396</v>
      </c>
      <c r="G459" s="243" t="s">
        <v>13778</v>
      </c>
      <c r="H459" s="250" t="s">
        <v>13474</v>
      </c>
      <c r="I459" s="245" t="s">
        <v>28</v>
      </c>
      <c r="J459" s="300" t="s">
        <v>310</v>
      </c>
      <c r="K459" s="245">
        <v>4661014</v>
      </c>
      <c r="L459" s="245">
        <v>40428828</v>
      </c>
      <c r="M459" s="245" t="s">
        <v>147</v>
      </c>
      <c r="N459" s="304">
        <v>24.177</v>
      </c>
      <c r="O459" s="245">
        <v>11.25</v>
      </c>
      <c r="P459" s="264">
        <f t="shared" si="9"/>
        <v>271.99125</v>
      </c>
      <c r="Q459" s="210"/>
    </row>
    <row r="460" s="4" customFormat="1" ht="21" spans="1:17">
      <c r="A460" s="245" t="s">
        <v>13822</v>
      </c>
      <c r="B460" s="243" t="s">
        <v>13823</v>
      </c>
      <c r="C460" s="243" t="s">
        <v>13832</v>
      </c>
      <c r="D460" s="243" t="s">
        <v>13771</v>
      </c>
      <c r="E460" s="245" t="s">
        <v>137</v>
      </c>
      <c r="F460" s="245" t="s">
        <v>13396</v>
      </c>
      <c r="G460" s="243" t="s">
        <v>13849</v>
      </c>
      <c r="H460" s="250" t="s">
        <v>367</v>
      </c>
      <c r="I460" s="245" t="s">
        <v>28</v>
      </c>
      <c r="J460" s="245" t="s">
        <v>327</v>
      </c>
      <c r="K460" s="245">
        <v>4660921</v>
      </c>
      <c r="L460" s="245">
        <v>40428463</v>
      </c>
      <c r="M460" s="245" t="s">
        <v>147</v>
      </c>
      <c r="N460" s="304">
        <v>12.5504</v>
      </c>
      <c r="O460" s="245">
        <v>11.25</v>
      </c>
      <c r="P460" s="264">
        <f t="shared" si="9"/>
        <v>141.192</v>
      </c>
      <c r="Q460" s="210"/>
    </row>
    <row r="461" s="4" customFormat="1" ht="21" spans="1:17">
      <c r="A461" s="245" t="s">
        <v>13822</v>
      </c>
      <c r="B461" s="243" t="s">
        <v>13823</v>
      </c>
      <c r="C461" s="243" t="s">
        <v>13832</v>
      </c>
      <c r="D461" s="243" t="s">
        <v>13771</v>
      </c>
      <c r="E461" s="245" t="s">
        <v>137</v>
      </c>
      <c r="F461" s="245" t="s">
        <v>13396</v>
      </c>
      <c r="G461" s="243" t="s">
        <v>13568</v>
      </c>
      <c r="H461" s="250" t="s">
        <v>367</v>
      </c>
      <c r="I461" s="245" t="s">
        <v>28</v>
      </c>
      <c r="J461" s="245" t="s">
        <v>327</v>
      </c>
      <c r="K461" s="245">
        <v>4660794</v>
      </c>
      <c r="L461" s="245">
        <v>40428559</v>
      </c>
      <c r="M461" s="245" t="s">
        <v>147</v>
      </c>
      <c r="N461" s="304">
        <v>5.7516</v>
      </c>
      <c r="O461" s="245">
        <v>11.25</v>
      </c>
      <c r="P461" s="264">
        <f t="shared" si="9"/>
        <v>64.7055</v>
      </c>
      <c r="Q461" s="210"/>
    </row>
    <row r="462" s="4" customFormat="1" ht="15" customHeight="1" spans="1:17">
      <c r="A462" s="245" t="s">
        <v>13822</v>
      </c>
      <c r="B462" s="243" t="s">
        <v>13823</v>
      </c>
      <c r="C462" s="243" t="s">
        <v>13832</v>
      </c>
      <c r="D462" s="243" t="s">
        <v>13771</v>
      </c>
      <c r="E462" s="245" t="s">
        <v>137</v>
      </c>
      <c r="F462" s="245" t="s">
        <v>13396</v>
      </c>
      <c r="G462" s="243" t="s">
        <v>13779</v>
      </c>
      <c r="H462" s="250" t="s">
        <v>13474</v>
      </c>
      <c r="I462" s="245" t="s">
        <v>28</v>
      </c>
      <c r="J462" s="245" t="s">
        <v>327</v>
      </c>
      <c r="K462" s="245">
        <v>4660774</v>
      </c>
      <c r="L462" s="245">
        <v>40428789</v>
      </c>
      <c r="M462" s="245" t="s">
        <v>147</v>
      </c>
      <c r="N462" s="304">
        <v>80.5857</v>
      </c>
      <c r="O462" s="245">
        <v>11.25</v>
      </c>
      <c r="P462" s="264">
        <f t="shared" si="9"/>
        <v>906.589125</v>
      </c>
      <c r="Q462" s="210"/>
    </row>
    <row r="463" s="4" customFormat="1" ht="15" customHeight="1" spans="1:17">
      <c r="A463" s="245" t="s">
        <v>13822</v>
      </c>
      <c r="B463" s="243" t="s">
        <v>13823</v>
      </c>
      <c r="C463" s="243" t="s">
        <v>13832</v>
      </c>
      <c r="D463" s="243" t="s">
        <v>13771</v>
      </c>
      <c r="E463" s="245" t="s">
        <v>137</v>
      </c>
      <c r="F463" s="245" t="s">
        <v>13396</v>
      </c>
      <c r="G463" s="243" t="s">
        <v>13732</v>
      </c>
      <c r="H463" s="250" t="s">
        <v>13474</v>
      </c>
      <c r="I463" s="245" t="s">
        <v>28</v>
      </c>
      <c r="J463" s="245" t="s">
        <v>327</v>
      </c>
      <c r="K463" s="245">
        <v>4660409</v>
      </c>
      <c r="L463" s="245">
        <v>40428868</v>
      </c>
      <c r="M463" s="245" t="s">
        <v>147</v>
      </c>
      <c r="N463" s="304">
        <v>24.4094</v>
      </c>
      <c r="O463" s="245">
        <v>11.25</v>
      </c>
      <c r="P463" s="264">
        <f t="shared" si="9"/>
        <v>274.60575</v>
      </c>
      <c r="Q463" s="210"/>
    </row>
    <row r="464" s="4" customFormat="1" ht="15" customHeight="1" spans="1:17">
      <c r="A464" s="245" t="s">
        <v>13822</v>
      </c>
      <c r="B464" s="243" t="s">
        <v>13823</v>
      </c>
      <c r="C464" s="243" t="s">
        <v>13832</v>
      </c>
      <c r="D464" s="243" t="s">
        <v>13771</v>
      </c>
      <c r="E464" s="245" t="s">
        <v>137</v>
      </c>
      <c r="F464" s="245" t="s">
        <v>13396</v>
      </c>
      <c r="G464" s="243" t="s">
        <v>13847</v>
      </c>
      <c r="H464" s="250" t="s">
        <v>13474</v>
      </c>
      <c r="I464" s="245" t="s">
        <v>28</v>
      </c>
      <c r="J464" s="245" t="s">
        <v>327</v>
      </c>
      <c r="K464" s="245">
        <v>4660495</v>
      </c>
      <c r="L464" s="245">
        <v>40428839</v>
      </c>
      <c r="M464" s="245" t="s">
        <v>147</v>
      </c>
      <c r="N464" s="304">
        <v>35.7474</v>
      </c>
      <c r="O464" s="245">
        <v>11.25</v>
      </c>
      <c r="P464" s="264">
        <f t="shared" si="9"/>
        <v>402.15825</v>
      </c>
      <c r="Q464" s="210"/>
    </row>
    <row r="465" s="4" customFormat="1" ht="21" spans="1:17">
      <c r="A465" s="245" t="s">
        <v>13822</v>
      </c>
      <c r="B465" s="243" t="s">
        <v>13823</v>
      </c>
      <c r="C465" s="243" t="s">
        <v>13832</v>
      </c>
      <c r="D465" s="243" t="s">
        <v>13771</v>
      </c>
      <c r="E465" s="245" t="s">
        <v>137</v>
      </c>
      <c r="F465" s="245" t="s">
        <v>13396</v>
      </c>
      <c r="G465" s="243" t="s">
        <v>13846</v>
      </c>
      <c r="H465" s="250" t="s">
        <v>367</v>
      </c>
      <c r="I465" s="245" t="s">
        <v>28</v>
      </c>
      <c r="J465" s="245" t="s">
        <v>327</v>
      </c>
      <c r="K465" s="245">
        <v>4660618</v>
      </c>
      <c r="L465" s="245">
        <v>40428778</v>
      </c>
      <c r="M465" s="245" t="s">
        <v>147</v>
      </c>
      <c r="N465" s="304">
        <v>63.1188</v>
      </c>
      <c r="O465" s="245">
        <v>11.25</v>
      </c>
      <c r="P465" s="264">
        <f t="shared" si="9"/>
        <v>710.0865</v>
      </c>
      <c r="Q465" s="210"/>
    </row>
    <row r="466" s="4" customFormat="1" ht="21" spans="1:17">
      <c r="A466" s="245" t="s">
        <v>13822</v>
      </c>
      <c r="B466" s="243" t="s">
        <v>13823</v>
      </c>
      <c r="C466" s="243" t="s">
        <v>13832</v>
      </c>
      <c r="D466" s="243" t="s">
        <v>13771</v>
      </c>
      <c r="E466" s="245" t="s">
        <v>137</v>
      </c>
      <c r="F466" s="245" t="s">
        <v>13396</v>
      </c>
      <c r="G466" s="243" t="s">
        <v>13693</v>
      </c>
      <c r="H466" s="250" t="s">
        <v>367</v>
      </c>
      <c r="I466" s="245" t="s">
        <v>28</v>
      </c>
      <c r="J466" s="245" t="s">
        <v>327</v>
      </c>
      <c r="K466" s="245">
        <v>4660716</v>
      </c>
      <c r="L466" s="245">
        <v>40428955</v>
      </c>
      <c r="M466" s="245" t="s">
        <v>147</v>
      </c>
      <c r="N466" s="304">
        <v>3.7884</v>
      </c>
      <c r="O466" s="245">
        <v>11.25</v>
      </c>
      <c r="P466" s="264">
        <f t="shared" si="9"/>
        <v>42.6195</v>
      </c>
      <c r="Q466" s="210"/>
    </row>
    <row r="467" s="4" customFormat="1" ht="15" customHeight="1" spans="1:17">
      <c r="A467" s="245" t="s">
        <v>13822</v>
      </c>
      <c r="B467" s="243" t="s">
        <v>13823</v>
      </c>
      <c r="C467" s="243" t="s">
        <v>13832</v>
      </c>
      <c r="D467" s="243" t="s">
        <v>13771</v>
      </c>
      <c r="E467" s="245" t="s">
        <v>137</v>
      </c>
      <c r="F467" s="245" t="s">
        <v>13396</v>
      </c>
      <c r="G467" s="243" t="s">
        <v>13695</v>
      </c>
      <c r="H467" s="250" t="s">
        <v>13474</v>
      </c>
      <c r="I467" s="245" t="s">
        <v>28</v>
      </c>
      <c r="J467" s="300" t="s">
        <v>310</v>
      </c>
      <c r="K467" s="245">
        <v>4660375</v>
      </c>
      <c r="L467" s="245">
        <v>40428352</v>
      </c>
      <c r="M467" s="245" t="s">
        <v>147</v>
      </c>
      <c r="N467" s="304">
        <v>6.7792</v>
      </c>
      <c r="O467" s="245">
        <v>11.25</v>
      </c>
      <c r="P467" s="264">
        <f t="shared" si="9"/>
        <v>76.266</v>
      </c>
      <c r="Q467" s="210"/>
    </row>
    <row r="468" s="4" customFormat="1" ht="15" customHeight="1" spans="1:17">
      <c r="A468" s="245" t="s">
        <v>13822</v>
      </c>
      <c r="B468" s="243" t="s">
        <v>13823</v>
      </c>
      <c r="C468" s="243" t="s">
        <v>13832</v>
      </c>
      <c r="D468" s="243" t="s">
        <v>13771</v>
      </c>
      <c r="E468" s="245" t="s">
        <v>137</v>
      </c>
      <c r="F468" s="245" t="s">
        <v>13396</v>
      </c>
      <c r="G468" s="243" t="s">
        <v>13850</v>
      </c>
      <c r="H468" s="250" t="s">
        <v>13474</v>
      </c>
      <c r="I468" s="245" t="s">
        <v>28</v>
      </c>
      <c r="J468" s="245" t="s">
        <v>327</v>
      </c>
      <c r="K468" s="245">
        <v>4660291</v>
      </c>
      <c r="L468" s="245">
        <v>40428263</v>
      </c>
      <c r="M468" s="245" t="s">
        <v>147</v>
      </c>
      <c r="N468" s="304">
        <v>14.3693</v>
      </c>
      <c r="O468" s="245">
        <v>11.25</v>
      </c>
      <c r="P468" s="264">
        <f t="shared" si="9"/>
        <v>161.654625</v>
      </c>
      <c r="Q468" s="210"/>
    </row>
    <row r="469" s="4" customFormat="1" ht="21" spans="1:17">
      <c r="A469" s="245" t="s">
        <v>13851</v>
      </c>
      <c r="B469" s="307" t="s">
        <v>3</v>
      </c>
      <c r="C469" s="243" t="s">
        <v>13852</v>
      </c>
      <c r="D469" s="243" t="s">
        <v>13780</v>
      </c>
      <c r="E469" s="245" t="s">
        <v>137</v>
      </c>
      <c r="F469" s="245" t="s">
        <v>13396</v>
      </c>
      <c r="G469" s="243" t="s">
        <v>581</v>
      </c>
      <c r="H469" s="250" t="s">
        <v>367</v>
      </c>
      <c r="I469" s="245" t="s">
        <v>28</v>
      </c>
      <c r="J469" s="245" t="s">
        <v>327</v>
      </c>
      <c r="K469" s="245">
        <v>4666012</v>
      </c>
      <c r="L469" s="245">
        <v>40431344</v>
      </c>
      <c r="M469" s="245" t="s">
        <v>147</v>
      </c>
      <c r="N469" s="304">
        <v>17.7106</v>
      </c>
      <c r="O469" s="245">
        <v>11.25</v>
      </c>
      <c r="P469" s="264">
        <f t="shared" si="9"/>
        <v>199.24425</v>
      </c>
      <c r="Q469" s="210"/>
    </row>
    <row r="470" s="4" customFormat="1" ht="21" spans="1:17">
      <c r="A470" s="245" t="s">
        <v>13851</v>
      </c>
      <c r="B470" s="307" t="s">
        <v>3</v>
      </c>
      <c r="C470" s="243" t="s">
        <v>13852</v>
      </c>
      <c r="D470" s="243" t="s">
        <v>13780</v>
      </c>
      <c r="E470" s="245" t="s">
        <v>137</v>
      </c>
      <c r="F470" s="245" t="s">
        <v>13396</v>
      </c>
      <c r="G470" s="243" t="s">
        <v>512</v>
      </c>
      <c r="H470" s="250" t="s">
        <v>367</v>
      </c>
      <c r="I470" s="245" t="s">
        <v>28</v>
      </c>
      <c r="J470" s="245" t="s">
        <v>327</v>
      </c>
      <c r="K470" s="245">
        <v>4665924</v>
      </c>
      <c r="L470" s="245">
        <v>40431268</v>
      </c>
      <c r="M470" s="245" t="s">
        <v>147</v>
      </c>
      <c r="N470" s="304">
        <v>17.2049</v>
      </c>
      <c r="O470" s="245">
        <v>11.25</v>
      </c>
      <c r="P470" s="264">
        <f t="shared" si="9"/>
        <v>193.555125</v>
      </c>
      <c r="Q470" s="210"/>
    </row>
    <row r="471" s="4" customFormat="1" ht="21" spans="1:17">
      <c r="A471" s="245" t="s">
        <v>13851</v>
      </c>
      <c r="B471" s="307" t="s">
        <v>3</v>
      </c>
      <c r="C471" s="243" t="s">
        <v>13852</v>
      </c>
      <c r="D471" s="243" t="s">
        <v>13780</v>
      </c>
      <c r="E471" s="245" t="s">
        <v>137</v>
      </c>
      <c r="F471" s="245" t="s">
        <v>13396</v>
      </c>
      <c r="G471" s="243" t="s">
        <v>418</v>
      </c>
      <c r="H471" s="250" t="s">
        <v>367</v>
      </c>
      <c r="I471" s="245" t="s">
        <v>28</v>
      </c>
      <c r="J471" s="245" t="s">
        <v>327</v>
      </c>
      <c r="K471" s="245">
        <v>4665827</v>
      </c>
      <c r="L471" s="245">
        <v>40431277</v>
      </c>
      <c r="M471" s="245" t="s">
        <v>147</v>
      </c>
      <c r="N471" s="304">
        <v>22.2783</v>
      </c>
      <c r="O471" s="245">
        <v>11.25</v>
      </c>
      <c r="P471" s="264">
        <f t="shared" si="9"/>
        <v>250.630875</v>
      </c>
      <c r="Q471" s="210"/>
    </row>
    <row r="472" s="4" customFormat="1" ht="21" spans="1:17">
      <c r="A472" s="245" t="s">
        <v>13851</v>
      </c>
      <c r="B472" s="307" t="s">
        <v>3</v>
      </c>
      <c r="C472" s="243" t="s">
        <v>13852</v>
      </c>
      <c r="D472" s="243" t="s">
        <v>13780</v>
      </c>
      <c r="E472" s="245" t="s">
        <v>137</v>
      </c>
      <c r="F472" s="245" t="s">
        <v>13396</v>
      </c>
      <c r="G472" s="243" t="s">
        <v>698</v>
      </c>
      <c r="H472" s="250" t="s">
        <v>367</v>
      </c>
      <c r="I472" s="245" t="s">
        <v>28</v>
      </c>
      <c r="J472" s="245" t="s">
        <v>327</v>
      </c>
      <c r="K472" s="245">
        <v>4665803</v>
      </c>
      <c r="L472" s="245">
        <v>40431152</v>
      </c>
      <c r="M472" s="245" t="s">
        <v>147</v>
      </c>
      <c r="N472" s="304">
        <v>1.519</v>
      </c>
      <c r="O472" s="245">
        <v>11.25</v>
      </c>
      <c r="P472" s="264">
        <f t="shared" si="9"/>
        <v>17.08875</v>
      </c>
      <c r="Q472" s="210"/>
    </row>
    <row r="473" s="4" customFormat="1" ht="15" customHeight="1" spans="1:17">
      <c r="A473" s="245" t="s">
        <v>13851</v>
      </c>
      <c r="B473" s="307" t="s">
        <v>3</v>
      </c>
      <c r="C473" s="243" t="s">
        <v>13852</v>
      </c>
      <c r="D473" s="243" t="s">
        <v>13780</v>
      </c>
      <c r="E473" s="245" t="s">
        <v>137</v>
      </c>
      <c r="F473" s="245" t="s">
        <v>13396</v>
      </c>
      <c r="G473" s="243" t="s">
        <v>648</v>
      </c>
      <c r="H473" s="247" t="s">
        <v>1101</v>
      </c>
      <c r="I473" s="245" t="s">
        <v>28</v>
      </c>
      <c r="J473" s="245" t="s">
        <v>327</v>
      </c>
      <c r="K473" s="245">
        <v>4665765</v>
      </c>
      <c r="L473" s="245">
        <v>40431347</v>
      </c>
      <c r="M473" s="245" t="s">
        <v>147</v>
      </c>
      <c r="N473" s="304">
        <v>12.1209</v>
      </c>
      <c r="O473" s="245">
        <v>11.25</v>
      </c>
      <c r="P473" s="264">
        <f t="shared" si="9"/>
        <v>136.360125</v>
      </c>
      <c r="Q473" s="210"/>
    </row>
    <row r="474" s="4" customFormat="1" ht="15" customHeight="1" spans="1:17">
      <c r="A474" s="245" t="s">
        <v>13851</v>
      </c>
      <c r="B474" s="307" t="s">
        <v>3</v>
      </c>
      <c r="C474" s="243" t="s">
        <v>13852</v>
      </c>
      <c r="D474" s="243" t="s">
        <v>13780</v>
      </c>
      <c r="E474" s="245" t="s">
        <v>137</v>
      </c>
      <c r="F474" s="245" t="s">
        <v>13396</v>
      </c>
      <c r="G474" s="243" t="s">
        <v>424</v>
      </c>
      <c r="H474" s="247" t="s">
        <v>1101</v>
      </c>
      <c r="I474" s="245" t="s">
        <v>28</v>
      </c>
      <c r="J474" s="245" t="s">
        <v>327</v>
      </c>
      <c r="K474" s="245">
        <v>4665771</v>
      </c>
      <c r="L474" s="245">
        <v>40431176</v>
      </c>
      <c r="M474" s="245" t="s">
        <v>147</v>
      </c>
      <c r="N474" s="304">
        <v>3.0205</v>
      </c>
      <c r="O474" s="245">
        <v>11.25</v>
      </c>
      <c r="P474" s="264">
        <f t="shared" si="9"/>
        <v>33.980625</v>
      </c>
      <c r="Q474" s="210"/>
    </row>
    <row r="475" s="4" customFormat="1" ht="21" spans="1:17">
      <c r="A475" s="245" t="s">
        <v>13851</v>
      </c>
      <c r="B475" s="307" t="s">
        <v>3</v>
      </c>
      <c r="C475" s="243" t="s">
        <v>13852</v>
      </c>
      <c r="D475" s="243" t="s">
        <v>13780</v>
      </c>
      <c r="E475" s="245" t="s">
        <v>137</v>
      </c>
      <c r="F475" s="245" t="s">
        <v>13396</v>
      </c>
      <c r="G475" s="243" t="s">
        <v>525</v>
      </c>
      <c r="H475" s="250" t="s">
        <v>367</v>
      </c>
      <c r="I475" s="245" t="s">
        <v>28</v>
      </c>
      <c r="J475" s="245" t="s">
        <v>327</v>
      </c>
      <c r="K475" s="245">
        <v>4665678</v>
      </c>
      <c r="L475" s="245">
        <v>40431331</v>
      </c>
      <c r="M475" s="245" t="s">
        <v>147</v>
      </c>
      <c r="N475" s="304">
        <v>18.1466</v>
      </c>
      <c r="O475" s="245">
        <v>11.25</v>
      </c>
      <c r="P475" s="264">
        <f t="shared" si="9"/>
        <v>204.14925</v>
      </c>
      <c r="Q475" s="210"/>
    </row>
    <row r="476" s="4" customFormat="1" ht="21" spans="1:17">
      <c r="A476" s="245" t="s">
        <v>13853</v>
      </c>
      <c r="B476" s="243" t="s">
        <v>13854</v>
      </c>
      <c r="C476" s="243" t="s">
        <v>13855</v>
      </c>
      <c r="D476" s="243" t="s">
        <v>13781</v>
      </c>
      <c r="E476" s="245" t="s">
        <v>137</v>
      </c>
      <c r="F476" s="245" t="s">
        <v>13396</v>
      </c>
      <c r="G476" s="243" t="s">
        <v>646</v>
      </c>
      <c r="H476" s="250" t="s">
        <v>367</v>
      </c>
      <c r="I476" s="245" t="s">
        <v>28</v>
      </c>
      <c r="J476" s="245" t="s">
        <v>58</v>
      </c>
      <c r="K476" s="245">
        <v>4665877</v>
      </c>
      <c r="L476" s="245">
        <v>40430849</v>
      </c>
      <c r="M476" s="245" t="s">
        <v>147</v>
      </c>
      <c r="N476" s="304">
        <v>83.104</v>
      </c>
      <c r="O476" s="245">
        <v>11.25</v>
      </c>
      <c r="P476" s="264">
        <f t="shared" si="9"/>
        <v>934.92</v>
      </c>
      <c r="Q476" s="210"/>
    </row>
    <row r="477" s="4" customFormat="1" ht="21" spans="1:17">
      <c r="A477" s="245" t="s">
        <v>13853</v>
      </c>
      <c r="B477" s="243" t="s">
        <v>13854</v>
      </c>
      <c r="C477" s="243" t="s">
        <v>13855</v>
      </c>
      <c r="D477" s="243" t="s">
        <v>13781</v>
      </c>
      <c r="E477" s="245" t="s">
        <v>137</v>
      </c>
      <c r="F477" s="245" t="s">
        <v>13396</v>
      </c>
      <c r="G477" s="243" t="s">
        <v>603</v>
      </c>
      <c r="H477" s="250" t="s">
        <v>367</v>
      </c>
      <c r="I477" s="245" t="s">
        <v>28</v>
      </c>
      <c r="J477" s="245" t="s">
        <v>58</v>
      </c>
      <c r="K477" s="245">
        <v>4665878</v>
      </c>
      <c r="L477" s="245">
        <v>40430403</v>
      </c>
      <c r="M477" s="245" t="s">
        <v>147</v>
      </c>
      <c r="N477" s="304">
        <v>68.9462</v>
      </c>
      <c r="O477" s="245">
        <v>11.25</v>
      </c>
      <c r="P477" s="264">
        <f t="shared" si="9"/>
        <v>775.64475</v>
      </c>
      <c r="Q477" s="210"/>
    </row>
    <row r="478" s="4" customFormat="1" ht="21" spans="1:17">
      <c r="A478" s="245" t="s">
        <v>13853</v>
      </c>
      <c r="B478" s="243" t="s">
        <v>13854</v>
      </c>
      <c r="C478" s="243" t="s">
        <v>13855</v>
      </c>
      <c r="D478" s="243" t="s">
        <v>13781</v>
      </c>
      <c r="E478" s="245" t="s">
        <v>137</v>
      </c>
      <c r="F478" s="245" t="s">
        <v>13396</v>
      </c>
      <c r="G478" s="243" t="s">
        <v>527</v>
      </c>
      <c r="H478" s="250" t="s">
        <v>367</v>
      </c>
      <c r="I478" s="245" t="s">
        <v>28</v>
      </c>
      <c r="J478" s="245" t="s">
        <v>58</v>
      </c>
      <c r="K478" s="245">
        <v>4665646</v>
      </c>
      <c r="L478" s="245">
        <v>40430805</v>
      </c>
      <c r="M478" s="245" t="s">
        <v>147</v>
      </c>
      <c r="N478" s="304">
        <v>37.1046</v>
      </c>
      <c r="O478" s="245">
        <v>11.25</v>
      </c>
      <c r="P478" s="264">
        <f t="shared" si="9"/>
        <v>417.42675</v>
      </c>
      <c r="Q478" s="210"/>
    </row>
    <row r="479" s="4" customFormat="1" ht="21" spans="1:17">
      <c r="A479" s="245" t="s">
        <v>13853</v>
      </c>
      <c r="B479" s="243" t="s">
        <v>13854</v>
      </c>
      <c r="C479" s="243" t="s">
        <v>13855</v>
      </c>
      <c r="D479" s="243" t="s">
        <v>13781</v>
      </c>
      <c r="E479" s="245" t="s">
        <v>137</v>
      </c>
      <c r="F479" s="245" t="s">
        <v>13396</v>
      </c>
      <c r="G479" s="243" t="s">
        <v>685</v>
      </c>
      <c r="H479" s="250" t="s">
        <v>367</v>
      </c>
      <c r="I479" s="245" t="s">
        <v>28</v>
      </c>
      <c r="J479" s="245" t="s">
        <v>58</v>
      </c>
      <c r="K479" s="245">
        <v>4665673</v>
      </c>
      <c r="L479" s="245">
        <v>40430160</v>
      </c>
      <c r="M479" s="245" t="s">
        <v>147</v>
      </c>
      <c r="N479" s="304">
        <v>201.5819</v>
      </c>
      <c r="O479" s="245">
        <v>11.25</v>
      </c>
      <c r="P479" s="264">
        <f t="shared" si="9"/>
        <v>2267.796375</v>
      </c>
      <c r="Q479" s="210"/>
    </row>
    <row r="480" s="4" customFormat="1" ht="21" spans="1:17">
      <c r="A480" s="245" t="s">
        <v>13853</v>
      </c>
      <c r="B480" s="243" t="s">
        <v>13854</v>
      </c>
      <c r="C480" s="243" t="s">
        <v>13855</v>
      </c>
      <c r="D480" s="243" t="s">
        <v>13781</v>
      </c>
      <c r="E480" s="245" t="s">
        <v>137</v>
      </c>
      <c r="F480" s="245" t="s">
        <v>13396</v>
      </c>
      <c r="G480" s="243" t="s">
        <v>1647</v>
      </c>
      <c r="H480" s="250" t="s">
        <v>367</v>
      </c>
      <c r="I480" s="245" t="s">
        <v>28</v>
      </c>
      <c r="J480" s="245" t="s">
        <v>58</v>
      </c>
      <c r="K480" s="245">
        <v>4665517</v>
      </c>
      <c r="L480" s="245">
        <v>40430318</v>
      </c>
      <c r="M480" s="245" t="s">
        <v>147</v>
      </c>
      <c r="N480" s="304">
        <v>83.219</v>
      </c>
      <c r="O480" s="245">
        <v>11.25</v>
      </c>
      <c r="P480" s="264">
        <f t="shared" si="9"/>
        <v>936.21375</v>
      </c>
      <c r="Q480" s="210"/>
    </row>
    <row r="481" s="4" customFormat="1" ht="15" customHeight="1" spans="1:17">
      <c r="A481" s="245" t="s">
        <v>13853</v>
      </c>
      <c r="B481" s="243" t="s">
        <v>13854</v>
      </c>
      <c r="C481" s="243" t="s">
        <v>13855</v>
      </c>
      <c r="D481" s="243" t="s">
        <v>13781</v>
      </c>
      <c r="E481" s="245" t="s">
        <v>137</v>
      </c>
      <c r="F481" s="245" t="s">
        <v>13396</v>
      </c>
      <c r="G481" s="243" t="s">
        <v>1338</v>
      </c>
      <c r="H481" s="250" t="s">
        <v>48</v>
      </c>
      <c r="I481" s="245" t="s">
        <v>28</v>
      </c>
      <c r="J481" s="245" t="s">
        <v>58</v>
      </c>
      <c r="K481" s="245">
        <v>4665453</v>
      </c>
      <c r="L481" s="245">
        <v>40430058</v>
      </c>
      <c r="M481" s="245" t="s">
        <v>147</v>
      </c>
      <c r="N481" s="304">
        <v>77.9275</v>
      </c>
      <c r="O481" s="245">
        <v>11.25</v>
      </c>
      <c r="P481" s="264">
        <f t="shared" si="9"/>
        <v>876.684375</v>
      </c>
      <c r="Q481" s="210"/>
    </row>
    <row r="482" s="4" customFormat="1" ht="15" customHeight="1" spans="1:17">
      <c r="A482" s="245" t="s">
        <v>13853</v>
      </c>
      <c r="B482" s="243" t="s">
        <v>13854</v>
      </c>
      <c r="C482" s="243" t="s">
        <v>13855</v>
      </c>
      <c r="D482" s="243" t="s">
        <v>13781</v>
      </c>
      <c r="E482" s="245" t="s">
        <v>137</v>
      </c>
      <c r="F482" s="245" t="s">
        <v>13396</v>
      </c>
      <c r="G482" s="243" t="s">
        <v>384</v>
      </c>
      <c r="H482" s="250" t="s">
        <v>13474</v>
      </c>
      <c r="I482" s="245" t="s">
        <v>28</v>
      </c>
      <c r="J482" s="245" t="s">
        <v>58</v>
      </c>
      <c r="K482" s="245">
        <v>4665963</v>
      </c>
      <c r="L482" s="245">
        <v>40430226</v>
      </c>
      <c r="M482" s="245" t="s">
        <v>147</v>
      </c>
      <c r="N482" s="304">
        <v>1.5103</v>
      </c>
      <c r="O482" s="245">
        <v>11.25</v>
      </c>
      <c r="P482" s="264">
        <f t="shared" si="9"/>
        <v>16.990875</v>
      </c>
      <c r="Q482" s="210"/>
    </row>
    <row r="483" s="4" customFormat="1" ht="15" customHeight="1" spans="1:17">
      <c r="A483" s="245" t="s">
        <v>13853</v>
      </c>
      <c r="B483" s="243" t="s">
        <v>13854</v>
      </c>
      <c r="C483" s="243" t="s">
        <v>13855</v>
      </c>
      <c r="D483" s="243" t="s">
        <v>13781</v>
      </c>
      <c r="E483" s="245" t="s">
        <v>137</v>
      </c>
      <c r="F483" s="245" t="s">
        <v>13396</v>
      </c>
      <c r="G483" s="243" t="s">
        <v>689</v>
      </c>
      <c r="H483" s="247" t="s">
        <v>1101</v>
      </c>
      <c r="I483" s="245" t="s">
        <v>28</v>
      </c>
      <c r="J483" s="245" t="s">
        <v>58</v>
      </c>
      <c r="K483" s="245">
        <v>4665444</v>
      </c>
      <c r="L483" s="245">
        <v>40430616</v>
      </c>
      <c r="M483" s="245" t="s">
        <v>147</v>
      </c>
      <c r="N483" s="304">
        <v>2.9782</v>
      </c>
      <c r="O483" s="245">
        <v>11.25</v>
      </c>
      <c r="P483" s="264">
        <f t="shared" si="9"/>
        <v>33.50475</v>
      </c>
      <c r="Q483" s="210"/>
    </row>
    <row r="484" s="4" customFormat="1" ht="21" spans="1:17">
      <c r="A484" s="245" t="s">
        <v>13853</v>
      </c>
      <c r="B484" s="243" t="s">
        <v>13854</v>
      </c>
      <c r="C484" s="243" t="s">
        <v>13855</v>
      </c>
      <c r="D484" s="243" t="s">
        <v>13781</v>
      </c>
      <c r="E484" s="245" t="s">
        <v>137</v>
      </c>
      <c r="F484" s="245" t="s">
        <v>13396</v>
      </c>
      <c r="G484" s="243" t="s">
        <v>669</v>
      </c>
      <c r="H484" s="250" t="s">
        <v>367</v>
      </c>
      <c r="I484" s="245" t="s">
        <v>28</v>
      </c>
      <c r="J484" s="245" t="s">
        <v>58</v>
      </c>
      <c r="K484" s="245">
        <v>4665182</v>
      </c>
      <c r="L484" s="245">
        <v>40430248</v>
      </c>
      <c r="M484" s="245" t="s">
        <v>147</v>
      </c>
      <c r="N484" s="304">
        <v>111.1074</v>
      </c>
      <c r="O484" s="245">
        <v>11.25</v>
      </c>
      <c r="P484" s="264">
        <f t="shared" si="9"/>
        <v>1249.95825</v>
      </c>
      <c r="Q484" s="210"/>
    </row>
    <row r="485" s="4" customFormat="1" ht="21" spans="1:17">
      <c r="A485" s="245" t="s">
        <v>13853</v>
      </c>
      <c r="B485" s="243" t="s">
        <v>13854</v>
      </c>
      <c r="C485" s="243" t="s">
        <v>13855</v>
      </c>
      <c r="D485" s="243" t="s">
        <v>13781</v>
      </c>
      <c r="E485" s="245" t="s">
        <v>137</v>
      </c>
      <c r="F485" s="245" t="s">
        <v>13396</v>
      </c>
      <c r="G485" s="243" t="s">
        <v>559</v>
      </c>
      <c r="H485" s="250" t="s">
        <v>367</v>
      </c>
      <c r="I485" s="245" t="s">
        <v>28</v>
      </c>
      <c r="J485" s="245" t="s">
        <v>58</v>
      </c>
      <c r="K485" s="245">
        <v>4665246</v>
      </c>
      <c r="L485" s="245">
        <v>40430567</v>
      </c>
      <c r="M485" s="245" t="s">
        <v>147</v>
      </c>
      <c r="N485" s="304">
        <v>17.5263</v>
      </c>
      <c r="O485" s="245">
        <v>11.25</v>
      </c>
      <c r="P485" s="264">
        <f t="shared" si="9"/>
        <v>197.170875</v>
      </c>
      <c r="Q485" s="210"/>
    </row>
    <row r="486" s="4" customFormat="1" ht="21" spans="1:17">
      <c r="A486" s="245" t="s">
        <v>13851</v>
      </c>
      <c r="B486" s="307" t="s">
        <v>3</v>
      </c>
      <c r="C486" s="243" t="s">
        <v>13852</v>
      </c>
      <c r="D486" s="243" t="s">
        <v>13781</v>
      </c>
      <c r="E486" s="245" t="s">
        <v>137</v>
      </c>
      <c r="F486" s="245" t="s">
        <v>13396</v>
      </c>
      <c r="G486" s="243" t="s">
        <v>646</v>
      </c>
      <c r="H486" s="250" t="s">
        <v>367</v>
      </c>
      <c r="I486" s="245" t="s">
        <v>28</v>
      </c>
      <c r="J486" s="245" t="s">
        <v>327</v>
      </c>
      <c r="K486" s="245">
        <v>4665877</v>
      </c>
      <c r="L486" s="245">
        <v>40430849</v>
      </c>
      <c r="M486" s="245" t="s">
        <v>147</v>
      </c>
      <c r="N486" s="304">
        <v>169.8775</v>
      </c>
      <c r="O486" s="245">
        <v>11.25</v>
      </c>
      <c r="P486" s="264">
        <f t="shared" si="9"/>
        <v>1911.121875</v>
      </c>
      <c r="Q486" s="210"/>
    </row>
    <row r="487" s="4" customFormat="1" ht="21" spans="1:17">
      <c r="A487" s="245" t="s">
        <v>13851</v>
      </c>
      <c r="B487" s="307" t="s">
        <v>3</v>
      </c>
      <c r="C487" s="243" t="s">
        <v>13852</v>
      </c>
      <c r="D487" s="243" t="s">
        <v>13781</v>
      </c>
      <c r="E487" s="245" t="s">
        <v>137</v>
      </c>
      <c r="F487" s="245" t="s">
        <v>13396</v>
      </c>
      <c r="G487" s="243" t="s">
        <v>527</v>
      </c>
      <c r="H487" s="250" t="s">
        <v>367</v>
      </c>
      <c r="I487" s="245" t="s">
        <v>28</v>
      </c>
      <c r="J487" s="245" t="s">
        <v>327</v>
      </c>
      <c r="K487" s="245">
        <v>4665646</v>
      </c>
      <c r="L487" s="245">
        <v>40430805</v>
      </c>
      <c r="M487" s="245" t="s">
        <v>147</v>
      </c>
      <c r="N487" s="304">
        <v>74.0194</v>
      </c>
      <c r="O487" s="245">
        <v>11.25</v>
      </c>
      <c r="P487" s="264">
        <f t="shared" si="9"/>
        <v>832.71825</v>
      </c>
      <c r="Q487" s="210"/>
    </row>
    <row r="488" s="4" customFormat="1" ht="15" customHeight="1" spans="1:17">
      <c r="A488" s="245" t="s">
        <v>13853</v>
      </c>
      <c r="B488" s="243" t="s">
        <v>13854</v>
      </c>
      <c r="C488" s="243" t="s">
        <v>13856</v>
      </c>
      <c r="D488" s="243" t="s">
        <v>13785</v>
      </c>
      <c r="E488" s="245" t="s">
        <v>137</v>
      </c>
      <c r="F488" s="245" t="s">
        <v>13396</v>
      </c>
      <c r="G488" s="243" t="s">
        <v>1294</v>
      </c>
      <c r="H488" s="250" t="s">
        <v>13474</v>
      </c>
      <c r="I488" s="245" t="s">
        <v>28</v>
      </c>
      <c r="J488" s="245" t="s">
        <v>58</v>
      </c>
      <c r="K488" s="245">
        <v>4665976</v>
      </c>
      <c r="L488" s="245">
        <v>40430202</v>
      </c>
      <c r="M488" s="245" t="s">
        <v>147</v>
      </c>
      <c r="N488" s="304">
        <v>1.1086</v>
      </c>
      <c r="O488" s="245">
        <v>11.25</v>
      </c>
      <c r="P488" s="264">
        <f t="shared" si="9"/>
        <v>12.47175</v>
      </c>
      <c r="Q488" s="210"/>
    </row>
    <row r="489" s="4" customFormat="1" ht="15" customHeight="1" spans="1:17">
      <c r="A489" s="245" t="s">
        <v>13853</v>
      </c>
      <c r="B489" s="243" t="s">
        <v>13854</v>
      </c>
      <c r="C489" s="243" t="s">
        <v>13856</v>
      </c>
      <c r="D489" s="243" t="s">
        <v>13785</v>
      </c>
      <c r="E489" s="245" t="s">
        <v>137</v>
      </c>
      <c r="F489" s="245" t="s">
        <v>13396</v>
      </c>
      <c r="G489" s="243" t="s">
        <v>586</v>
      </c>
      <c r="H489" s="250" t="s">
        <v>48</v>
      </c>
      <c r="I489" s="245" t="s">
        <v>28</v>
      </c>
      <c r="J489" s="245" t="s">
        <v>58</v>
      </c>
      <c r="K489" s="245">
        <v>4668785</v>
      </c>
      <c r="L489" s="245">
        <v>40429988</v>
      </c>
      <c r="M489" s="245" t="s">
        <v>147</v>
      </c>
      <c r="N489" s="304">
        <v>55.0953</v>
      </c>
      <c r="O489" s="245">
        <v>11.25</v>
      </c>
      <c r="P489" s="264">
        <f t="shared" si="9"/>
        <v>619.822125</v>
      </c>
      <c r="Q489" s="210"/>
    </row>
    <row r="490" s="4" customFormat="1" ht="21" spans="1:17">
      <c r="A490" s="245" t="s">
        <v>13853</v>
      </c>
      <c r="B490" s="243" t="s">
        <v>13854</v>
      </c>
      <c r="C490" s="243" t="s">
        <v>13856</v>
      </c>
      <c r="D490" s="243" t="s">
        <v>13785</v>
      </c>
      <c r="E490" s="245" t="s">
        <v>137</v>
      </c>
      <c r="F490" s="245" t="s">
        <v>13396</v>
      </c>
      <c r="G490" s="243" t="s">
        <v>1177</v>
      </c>
      <c r="H490" s="250" t="s">
        <v>367</v>
      </c>
      <c r="I490" s="245" t="s">
        <v>28</v>
      </c>
      <c r="J490" s="245" t="s">
        <v>327</v>
      </c>
      <c r="K490" s="245">
        <v>4665875</v>
      </c>
      <c r="L490" s="245">
        <v>40429815</v>
      </c>
      <c r="M490" s="245" t="s">
        <v>147</v>
      </c>
      <c r="N490" s="304">
        <v>2.7613</v>
      </c>
      <c r="O490" s="245">
        <v>11.25</v>
      </c>
      <c r="P490" s="264">
        <f t="shared" si="9"/>
        <v>31.064625</v>
      </c>
      <c r="Q490" s="210"/>
    </row>
    <row r="491" s="4" customFormat="1" ht="15" customHeight="1" spans="1:17">
      <c r="A491" s="245" t="s">
        <v>13857</v>
      </c>
      <c r="B491" s="307" t="s">
        <v>3</v>
      </c>
      <c r="C491" s="243" t="s">
        <v>13858</v>
      </c>
      <c r="D491" s="243" t="s">
        <v>13785</v>
      </c>
      <c r="E491" s="245" t="s">
        <v>137</v>
      </c>
      <c r="F491" s="245" t="s">
        <v>13396</v>
      </c>
      <c r="G491" s="243" t="s">
        <v>518</v>
      </c>
      <c r="H491" s="247" t="s">
        <v>48</v>
      </c>
      <c r="I491" s="245" t="s">
        <v>28</v>
      </c>
      <c r="J491" s="245" t="s">
        <v>327</v>
      </c>
      <c r="K491" s="245">
        <v>4665870</v>
      </c>
      <c r="L491" s="245">
        <v>40429606</v>
      </c>
      <c r="M491" s="245" t="s">
        <v>147</v>
      </c>
      <c r="N491" s="304">
        <v>3.5681</v>
      </c>
      <c r="O491" s="245">
        <v>11.25</v>
      </c>
      <c r="P491" s="264">
        <f t="shared" si="9"/>
        <v>40.141125</v>
      </c>
      <c r="Q491" s="210"/>
    </row>
    <row r="492" s="4" customFormat="1" ht="15" customHeight="1" spans="1:17">
      <c r="A492" s="245" t="s">
        <v>13859</v>
      </c>
      <c r="B492" s="243" t="s">
        <v>13860</v>
      </c>
      <c r="C492" s="243" t="s">
        <v>13861</v>
      </c>
      <c r="D492" s="243" t="s">
        <v>13786</v>
      </c>
      <c r="E492" s="245" t="s">
        <v>137</v>
      </c>
      <c r="F492" s="245" t="s">
        <v>13396</v>
      </c>
      <c r="G492" s="243" t="s">
        <v>376</v>
      </c>
      <c r="H492" s="250" t="s">
        <v>13474</v>
      </c>
      <c r="I492" s="245" t="s">
        <v>28</v>
      </c>
      <c r="J492" s="245" t="s">
        <v>327</v>
      </c>
      <c r="K492" s="245">
        <v>4666420</v>
      </c>
      <c r="L492" s="245">
        <v>40428164</v>
      </c>
      <c r="M492" s="245" t="s">
        <v>147</v>
      </c>
      <c r="N492" s="304">
        <v>67.047</v>
      </c>
      <c r="O492" s="245">
        <v>11.25</v>
      </c>
      <c r="P492" s="264">
        <f t="shared" si="9"/>
        <v>754.27875</v>
      </c>
      <c r="Q492" s="210"/>
    </row>
    <row r="493" s="4" customFormat="1" ht="15" customHeight="1" spans="1:17">
      <c r="A493" s="245" t="s">
        <v>13859</v>
      </c>
      <c r="B493" s="243" t="s">
        <v>13860</v>
      </c>
      <c r="C493" s="243" t="s">
        <v>13861</v>
      </c>
      <c r="D493" s="243" t="s">
        <v>13786</v>
      </c>
      <c r="E493" s="245" t="s">
        <v>137</v>
      </c>
      <c r="F493" s="245" t="s">
        <v>13396</v>
      </c>
      <c r="G493" s="243" t="s">
        <v>678</v>
      </c>
      <c r="H493" s="250" t="s">
        <v>13474</v>
      </c>
      <c r="I493" s="245" t="s">
        <v>28</v>
      </c>
      <c r="J493" s="245" t="s">
        <v>327</v>
      </c>
      <c r="K493" s="245">
        <v>4666218</v>
      </c>
      <c r="L493" s="245">
        <v>40428313</v>
      </c>
      <c r="M493" s="245" t="s">
        <v>147</v>
      </c>
      <c r="N493" s="304">
        <v>63.4572</v>
      </c>
      <c r="O493" s="245">
        <v>11.25</v>
      </c>
      <c r="P493" s="264">
        <f t="shared" si="9"/>
        <v>713.8935</v>
      </c>
      <c r="Q493" s="210"/>
    </row>
    <row r="494" s="4" customFormat="1" ht="15" customHeight="1" spans="1:17">
      <c r="A494" s="245" t="s">
        <v>13859</v>
      </c>
      <c r="B494" s="243" t="s">
        <v>13860</v>
      </c>
      <c r="C494" s="245" t="s">
        <v>13861</v>
      </c>
      <c r="D494" s="243" t="s">
        <v>13786</v>
      </c>
      <c r="E494" s="245" t="s">
        <v>137</v>
      </c>
      <c r="F494" s="245" t="s">
        <v>13396</v>
      </c>
      <c r="G494" s="243" t="s">
        <v>1704</v>
      </c>
      <c r="H494" s="247" t="s">
        <v>48</v>
      </c>
      <c r="I494" s="245" t="s">
        <v>28</v>
      </c>
      <c r="J494" s="245" t="s">
        <v>327</v>
      </c>
      <c r="K494" s="245">
        <v>4666104</v>
      </c>
      <c r="L494" s="245">
        <v>40428101</v>
      </c>
      <c r="M494" s="245" t="s">
        <v>147</v>
      </c>
      <c r="N494" s="304">
        <v>25.7265</v>
      </c>
      <c r="O494" s="245">
        <v>11.25</v>
      </c>
      <c r="P494" s="264">
        <f t="shared" si="9"/>
        <v>289.423125</v>
      </c>
      <c r="Q494" s="210"/>
    </row>
    <row r="495" s="4" customFormat="1" ht="21" spans="1:17">
      <c r="A495" s="245" t="s">
        <v>13859</v>
      </c>
      <c r="B495" s="243" t="s">
        <v>13860</v>
      </c>
      <c r="C495" s="245" t="s">
        <v>13861</v>
      </c>
      <c r="D495" s="243" t="s">
        <v>13786</v>
      </c>
      <c r="E495" s="245" t="s">
        <v>137</v>
      </c>
      <c r="F495" s="245" t="s">
        <v>13396</v>
      </c>
      <c r="G495" s="243" t="s">
        <v>414</v>
      </c>
      <c r="H495" s="250" t="s">
        <v>367</v>
      </c>
      <c r="I495" s="245" t="s">
        <v>28</v>
      </c>
      <c r="J495" s="245" t="s">
        <v>327</v>
      </c>
      <c r="K495" s="245">
        <v>4665879</v>
      </c>
      <c r="L495" s="245">
        <v>40428234</v>
      </c>
      <c r="M495" s="245" t="s">
        <v>147</v>
      </c>
      <c r="N495" s="304">
        <v>125.583</v>
      </c>
      <c r="O495" s="245">
        <v>11.25</v>
      </c>
      <c r="P495" s="264">
        <f t="shared" si="9"/>
        <v>1412.80875</v>
      </c>
      <c r="Q495" s="210"/>
    </row>
    <row r="496" s="4" customFormat="1" ht="21" spans="1:17">
      <c r="A496" s="245" t="s">
        <v>13859</v>
      </c>
      <c r="B496" s="243" t="s">
        <v>13860</v>
      </c>
      <c r="C496" s="245" t="s">
        <v>13861</v>
      </c>
      <c r="D496" s="243" t="s">
        <v>13786</v>
      </c>
      <c r="E496" s="245" t="s">
        <v>137</v>
      </c>
      <c r="F496" s="245" t="s">
        <v>13396</v>
      </c>
      <c r="G496" s="243" t="s">
        <v>419</v>
      </c>
      <c r="H496" s="250" t="s">
        <v>367</v>
      </c>
      <c r="I496" s="245" t="s">
        <v>28</v>
      </c>
      <c r="J496" s="245" t="s">
        <v>327</v>
      </c>
      <c r="K496" s="245">
        <v>4665833</v>
      </c>
      <c r="L496" s="245">
        <v>40428612</v>
      </c>
      <c r="M496" s="245" t="s">
        <v>147</v>
      </c>
      <c r="N496" s="304">
        <v>152.124</v>
      </c>
      <c r="O496" s="245">
        <v>11.25</v>
      </c>
      <c r="P496" s="264">
        <f t="shared" si="9"/>
        <v>1711.395</v>
      </c>
      <c r="Q496" s="210"/>
    </row>
    <row r="497" s="4" customFormat="1" ht="15" customHeight="1" spans="1:17">
      <c r="A497" s="245" t="s">
        <v>13859</v>
      </c>
      <c r="B497" s="243" t="s">
        <v>13860</v>
      </c>
      <c r="C497" s="245" t="s">
        <v>13861</v>
      </c>
      <c r="D497" s="243" t="s">
        <v>13786</v>
      </c>
      <c r="E497" s="245" t="s">
        <v>137</v>
      </c>
      <c r="F497" s="245" t="s">
        <v>13396</v>
      </c>
      <c r="G497" s="243" t="s">
        <v>1413</v>
      </c>
      <c r="H497" s="247" t="s">
        <v>1101</v>
      </c>
      <c r="I497" s="245" t="s">
        <v>28</v>
      </c>
      <c r="J497" s="245" t="s">
        <v>327</v>
      </c>
      <c r="K497" s="245">
        <v>4665647</v>
      </c>
      <c r="L497" s="245">
        <v>40428630</v>
      </c>
      <c r="M497" s="245" t="s">
        <v>147</v>
      </c>
      <c r="N497" s="304">
        <v>12.1432</v>
      </c>
      <c r="O497" s="245">
        <v>11.25</v>
      </c>
      <c r="P497" s="264">
        <f t="shared" si="9"/>
        <v>136.611</v>
      </c>
      <c r="Q497" s="210"/>
    </row>
    <row r="498" s="4" customFormat="1" ht="21" spans="1:17">
      <c r="A498" s="245" t="s">
        <v>13859</v>
      </c>
      <c r="B498" s="243" t="s">
        <v>13860</v>
      </c>
      <c r="C498" s="245" t="s">
        <v>13861</v>
      </c>
      <c r="D498" s="243" t="s">
        <v>13786</v>
      </c>
      <c r="E498" s="245" t="s">
        <v>137</v>
      </c>
      <c r="F498" s="245" t="s">
        <v>13396</v>
      </c>
      <c r="G498" s="243" t="s">
        <v>435</v>
      </c>
      <c r="H498" s="250" t="s">
        <v>367</v>
      </c>
      <c r="I498" s="245" t="s">
        <v>28</v>
      </c>
      <c r="J498" s="245" t="s">
        <v>327</v>
      </c>
      <c r="K498" s="245">
        <v>4665625</v>
      </c>
      <c r="L498" s="245">
        <v>40428470</v>
      </c>
      <c r="M498" s="245" t="s">
        <v>147</v>
      </c>
      <c r="N498" s="304">
        <v>12.429</v>
      </c>
      <c r="O498" s="245">
        <v>11.25</v>
      </c>
      <c r="P498" s="264">
        <f t="shared" si="9"/>
        <v>139.82625</v>
      </c>
      <c r="Q498" s="210"/>
    </row>
    <row r="499" s="4" customFormat="1" ht="15" customHeight="1" spans="1:17">
      <c r="A499" s="245" t="s">
        <v>13859</v>
      </c>
      <c r="B499" s="243" t="s">
        <v>13860</v>
      </c>
      <c r="C499" s="245" t="s">
        <v>13861</v>
      </c>
      <c r="D499" s="243" t="s">
        <v>13786</v>
      </c>
      <c r="E499" s="245" t="s">
        <v>137</v>
      </c>
      <c r="F499" s="245" t="s">
        <v>13396</v>
      </c>
      <c r="G499" s="243" t="s">
        <v>438</v>
      </c>
      <c r="H499" s="247" t="s">
        <v>1101</v>
      </c>
      <c r="I499" s="245" t="s">
        <v>28</v>
      </c>
      <c r="J499" s="245" t="s">
        <v>327</v>
      </c>
      <c r="K499" s="245">
        <v>4665577</v>
      </c>
      <c r="L499" s="245">
        <v>40428616</v>
      </c>
      <c r="M499" s="245" t="s">
        <v>147</v>
      </c>
      <c r="N499" s="304">
        <v>8.1535</v>
      </c>
      <c r="O499" s="245">
        <v>11.25</v>
      </c>
      <c r="P499" s="264">
        <f t="shared" si="9"/>
        <v>91.726875</v>
      </c>
      <c r="Q499" s="210"/>
    </row>
    <row r="500" s="4" customFormat="1" ht="15" customHeight="1" spans="1:17">
      <c r="A500" s="247" t="s">
        <v>13843</v>
      </c>
      <c r="B500" s="307" t="s">
        <v>3</v>
      </c>
      <c r="C500" s="243" t="s">
        <v>13844</v>
      </c>
      <c r="D500" s="243" t="s">
        <v>13788</v>
      </c>
      <c r="E500" s="245" t="s">
        <v>137</v>
      </c>
      <c r="F500" s="245" t="s">
        <v>13396</v>
      </c>
      <c r="G500" s="243" t="s">
        <v>13790</v>
      </c>
      <c r="H500" s="247" t="s">
        <v>1101</v>
      </c>
      <c r="I500" s="245" t="s">
        <v>28</v>
      </c>
      <c r="J500" s="245" t="s">
        <v>58</v>
      </c>
      <c r="K500" s="245">
        <v>4661174</v>
      </c>
      <c r="L500" s="245">
        <v>40427855</v>
      </c>
      <c r="M500" s="245" t="s">
        <v>147</v>
      </c>
      <c r="N500" s="304">
        <v>1.0226</v>
      </c>
      <c r="O500" s="245">
        <v>11.25</v>
      </c>
      <c r="P500" s="264">
        <f t="shared" si="9"/>
        <v>11.50425</v>
      </c>
      <c r="Q500" s="210"/>
    </row>
    <row r="501" s="4" customFormat="1" ht="15" customHeight="1" spans="1:17">
      <c r="A501" s="245" t="s">
        <v>13816</v>
      </c>
      <c r="B501" s="243" t="s">
        <v>13817</v>
      </c>
      <c r="C501" s="243" t="s">
        <v>13777</v>
      </c>
      <c r="D501" s="243" t="s">
        <v>13788</v>
      </c>
      <c r="E501" s="245" t="s">
        <v>137</v>
      </c>
      <c r="F501" s="245" t="s">
        <v>13396</v>
      </c>
      <c r="G501" s="243" t="s">
        <v>13789</v>
      </c>
      <c r="H501" s="247" t="s">
        <v>1101</v>
      </c>
      <c r="I501" s="245" t="s">
        <v>28</v>
      </c>
      <c r="J501" s="245" t="s">
        <v>58</v>
      </c>
      <c r="K501" s="245">
        <v>4661421</v>
      </c>
      <c r="L501" s="245">
        <v>40427734</v>
      </c>
      <c r="M501" s="245" t="s">
        <v>147</v>
      </c>
      <c r="N501" s="304">
        <v>15.7032</v>
      </c>
      <c r="O501" s="245">
        <v>11.25</v>
      </c>
      <c r="P501" s="264">
        <f t="shared" si="9"/>
        <v>176.661</v>
      </c>
      <c r="Q501" s="210"/>
    </row>
    <row r="502" s="4" customFormat="1" ht="15" customHeight="1" spans="1:17">
      <c r="A502" s="245"/>
      <c r="B502" s="243" t="s">
        <v>13817</v>
      </c>
      <c r="C502" s="243" t="s">
        <v>13777</v>
      </c>
      <c r="D502" s="243" t="s">
        <v>13788</v>
      </c>
      <c r="E502" s="245" t="s">
        <v>137</v>
      </c>
      <c r="F502" s="245" t="s">
        <v>13396</v>
      </c>
      <c r="G502" s="243" t="s">
        <v>13790</v>
      </c>
      <c r="H502" s="247" t="s">
        <v>1101</v>
      </c>
      <c r="I502" s="245" t="s">
        <v>28</v>
      </c>
      <c r="J502" s="245" t="s">
        <v>58</v>
      </c>
      <c r="K502" s="245">
        <v>4661174</v>
      </c>
      <c r="L502" s="245">
        <v>40427855</v>
      </c>
      <c r="M502" s="245" t="s">
        <v>147</v>
      </c>
      <c r="N502" s="304">
        <v>184.2642</v>
      </c>
      <c r="O502" s="245">
        <v>11.25</v>
      </c>
      <c r="P502" s="264">
        <f t="shared" si="9"/>
        <v>2072.97225</v>
      </c>
      <c r="Q502" s="210"/>
    </row>
    <row r="503" s="4" customFormat="1" ht="15" customHeight="1" spans="1:17">
      <c r="A503" s="245" t="s">
        <v>13816</v>
      </c>
      <c r="B503" s="243" t="s">
        <v>13817</v>
      </c>
      <c r="C503" s="243" t="s">
        <v>13777</v>
      </c>
      <c r="D503" s="243" t="s">
        <v>13788</v>
      </c>
      <c r="E503" s="245" t="s">
        <v>137</v>
      </c>
      <c r="F503" s="245" t="s">
        <v>13396</v>
      </c>
      <c r="G503" s="243" t="s">
        <v>13791</v>
      </c>
      <c r="H503" s="250" t="s">
        <v>48</v>
      </c>
      <c r="I503" s="245" t="s">
        <v>28</v>
      </c>
      <c r="J503" s="245" t="s">
        <v>58</v>
      </c>
      <c r="K503" s="245">
        <v>4661307</v>
      </c>
      <c r="L503" s="245">
        <v>40427839</v>
      </c>
      <c r="M503" s="245" t="s">
        <v>147</v>
      </c>
      <c r="N503" s="304">
        <v>15.315</v>
      </c>
      <c r="O503" s="245">
        <v>11.25</v>
      </c>
      <c r="P503" s="264">
        <f t="shared" ref="P503:P566" si="10">O503*N503</f>
        <v>172.29375</v>
      </c>
      <c r="Q503" s="210"/>
    </row>
    <row r="504" s="4" customFormat="1" ht="15" customHeight="1" spans="1:17">
      <c r="A504" s="245" t="s">
        <v>13816</v>
      </c>
      <c r="B504" s="243" t="s">
        <v>13817</v>
      </c>
      <c r="C504" s="243" t="s">
        <v>13777</v>
      </c>
      <c r="D504" s="243" t="s">
        <v>13788</v>
      </c>
      <c r="E504" s="245" t="s">
        <v>137</v>
      </c>
      <c r="F504" s="245" t="s">
        <v>13396</v>
      </c>
      <c r="G504" s="243" t="s">
        <v>13862</v>
      </c>
      <c r="H504" s="250" t="s">
        <v>48</v>
      </c>
      <c r="I504" s="245" t="s">
        <v>28</v>
      </c>
      <c r="J504" s="245" t="s">
        <v>58</v>
      </c>
      <c r="K504" s="245">
        <v>4661004</v>
      </c>
      <c r="L504" s="245">
        <v>40427694</v>
      </c>
      <c r="M504" s="245" t="s">
        <v>147</v>
      </c>
      <c r="N504" s="304">
        <v>9.4597</v>
      </c>
      <c r="O504" s="245">
        <v>11.25</v>
      </c>
      <c r="P504" s="264">
        <f t="shared" si="10"/>
        <v>106.421625</v>
      </c>
      <c r="Q504" s="210"/>
    </row>
    <row r="505" s="4" customFormat="1" ht="15" customHeight="1" spans="1:17">
      <c r="A505" s="245" t="s">
        <v>13816</v>
      </c>
      <c r="B505" s="243" t="s">
        <v>13817</v>
      </c>
      <c r="C505" s="243" t="s">
        <v>13777</v>
      </c>
      <c r="D505" s="243" t="s">
        <v>13788</v>
      </c>
      <c r="E505" s="245" t="s">
        <v>137</v>
      </c>
      <c r="F505" s="245" t="s">
        <v>13396</v>
      </c>
      <c r="G505" s="243" t="s">
        <v>13448</v>
      </c>
      <c r="H505" s="250" t="s">
        <v>48</v>
      </c>
      <c r="I505" s="245" t="s">
        <v>28</v>
      </c>
      <c r="J505" s="245" t="s">
        <v>58</v>
      </c>
      <c r="K505" s="245">
        <v>4660995</v>
      </c>
      <c r="L505" s="245">
        <v>40427881</v>
      </c>
      <c r="M505" s="245" t="s">
        <v>147</v>
      </c>
      <c r="N505" s="304">
        <v>50.6563</v>
      </c>
      <c r="O505" s="245">
        <v>11.25</v>
      </c>
      <c r="P505" s="264">
        <f t="shared" si="10"/>
        <v>569.883375</v>
      </c>
      <c r="Q505" s="210"/>
    </row>
    <row r="506" s="4" customFormat="1" ht="15" customHeight="1" spans="1:17">
      <c r="A506" s="245" t="s">
        <v>13816</v>
      </c>
      <c r="B506" s="243" t="s">
        <v>13817</v>
      </c>
      <c r="C506" s="243" t="s">
        <v>13777</v>
      </c>
      <c r="D506" s="243" t="s">
        <v>13788</v>
      </c>
      <c r="E506" s="245" t="s">
        <v>137</v>
      </c>
      <c r="F506" s="245" t="s">
        <v>13396</v>
      </c>
      <c r="G506" s="243" t="s">
        <v>13850</v>
      </c>
      <c r="H506" s="247" t="s">
        <v>1101</v>
      </c>
      <c r="I506" s="245" t="s">
        <v>28</v>
      </c>
      <c r="J506" s="245" t="s">
        <v>58</v>
      </c>
      <c r="K506" s="245">
        <v>4661015</v>
      </c>
      <c r="L506" s="245">
        <v>40428096</v>
      </c>
      <c r="M506" s="245" t="s">
        <v>147</v>
      </c>
      <c r="N506" s="304">
        <v>11.0171</v>
      </c>
      <c r="O506" s="245">
        <v>11.25</v>
      </c>
      <c r="P506" s="264">
        <f t="shared" si="10"/>
        <v>123.942375</v>
      </c>
      <c r="Q506" s="210"/>
    </row>
    <row r="507" s="4" customFormat="1" ht="21" spans="1:17">
      <c r="A507" s="245" t="s">
        <v>13838</v>
      </c>
      <c r="B507" s="243" t="s">
        <v>13839</v>
      </c>
      <c r="C507" s="243" t="s">
        <v>13863</v>
      </c>
      <c r="D507" s="243" t="s">
        <v>13792</v>
      </c>
      <c r="E507" s="245" t="s">
        <v>137</v>
      </c>
      <c r="F507" s="245" t="s">
        <v>13396</v>
      </c>
      <c r="G507" s="243" t="s">
        <v>13864</v>
      </c>
      <c r="H507" s="250" t="s">
        <v>367</v>
      </c>
      <c r="I507" s="245" t="s">
        <v>28</v>
      </c>
      <c r="J507" s="300" t="s">
        <v>310</v>
      </c>
      <c r="K507" s="245">
        <v>4661692</v>
      </c>
      <c r="L507" s="245">
        <v>40427352</v>
      </c>
      <c r="M507" s="245" t="s">
        <v>147</v>
      </c>
      <c r="N507" s="304">
        <v>49.8319</v>
      </c>
      <c r="O507" s="245">
        <v>11.25</v>
      </c>
      <c r="P507" s="264">
        <f t="shared" si="10"/>
        <v>560.608875</v>
      </c>
      <c r="Q507" s="210"/>
    </row>
    <row r="508" s="4" customFormat="1" ht="21" spans="1:17">
      <c r="A508" s="245" t="s">
        <v>13859</v>
      </c>
      <c r="B508" s="243" t="s">
        <v>13860</v>
      </c>
      <c r="C508" s="243" t="s">
        <v>13861</v>
      </c>
      <c r="D508" s="243" t="s">
        <v>13865</v>
      </c>
      <c r="E508" s="245" t="s">
        <v>137</v>
      </c>
      <c r="F508" s="245" t="s">
        <v>13396</v>
      </c>
      <c r="G508" s="243" t="s">
        <v>1140</v>
      </c>
      <c r="H508" s="250" t="s">
        <v>367</v>
      </c>
      <c r="I508" s="245" t="s">
        <v>28</v>
      </c>
      <c r="J508" s="300" t="s">
        <v>310</v>
      </c>
      <c r="K508" s="245">
        <v>4666851</v>
      </c>
      <c r="L508" s="245">
        <v>40427429</v>
      </c>
      <c r="M508" s="245" t="s">
        <v>147</v>
      </c>
      <c r="N508" s="304">
        <v>15.4039</v>
      </c>
      <c r="O508" s="245">
        <v>11.25</v>
      </c>
      <c r="P508" s="264">
        <f t="shared" si="10"/>
        <v>173.293875</v>
      </c>
      <c r="Q508" s="210"/>
    </row>
    <row r="509" s="4" customFormat="1" ht="21" spans="1:17">
      <c r="A509" s="245" t="s">
        <v>13859</v>
      </c>
      <c r="B509" s="243" t="s">
        <v>13860</v>
      </c>
      <c r="C509" s="243" t="s">
        <v>13861</v>
      </c>
      <c r="D509" s="243" t="s">
        <v>13865</v>
      </c>
      <c r="E509" s="245" t="s">
        <v>137</v>
      </c>
      <c r="F509" s="245" t="s">
        <v>13396</v>
      </c>
      <c r="G509" s="243" t="s">
        <v>392</v>
      </c>
      <c r="H509" s="250" t="s">
        <v>367</v>
      </c>
      <c r="I509" s="245" t="s">
        <v>28</v>
      </c>
      <c r="J509" s="300" t="s">
        <v>310</v>
      </c>
      <c r="K509" s="245">
        <v>4666837</v>
      </c>
      <c r="L509" s="245">
        <v>40427233</v>
      </c>
      <c r="M509" s="245" t="s">
        <v>147</v>
      </c>
      <c r="N509" s="304">
        <v>40.0243</v>
      </c>
      <c r="O509" s="245">
        <v>11.25</v>
      </c>
      <c r="P509" s="264">
        <f t="shared" si="10"/>
        <v>450.273375</v>
      </c>
      <c r="Q509" s="210"/>
    </row>
    <row r="510" s="4" customFormat="1" ht="21" spans="1:17">
      <c r="A510" s="245" t="s">
        <v>13859</v>
      </c>
      <c r="B510" s="243" t="s">
        <v>13860</v>
      </c>
      <c r="C510" s="243" t="s">
        <v>13861</v>
      </c>
      <c r="D510" s="243" t="s">
        <v>13865</v>
      </c>
      <c r="E510" s="245" t="s">
        <v>137</v>
      </c>
      <c r="F510" s="245" t="s">
        <v>13396</v>
      </c>
      <c r="G510" s="243" t="s">
        <v>1103</v>
      </c>
      <c r="H510" s="250" t="s">
        <v>367</v>
      </c>
      <c r="I510" s="245" t="s">
        <v>28</v>
      </c>
      <c r="J510" s="300" t="s">
        <v>310</v>
      </c>
      <c r="K510" s="245">
        <v>4666808</v>
      </c>
      <c r="L510" s="245">
        <v>40427576</v>
      </c>
      <c r="M510" s="245" t="s">
        <v>147</v>
      </c>
      <c r="N510" s="304">
        <v>21.5729</v>
      </c>
      <c r="O510" s="245">
        <v>11.25</v>
      </c>
      <c r="P510" s="264">
        <f t="shared" si="10"/>
        <v>242.695125</v>
      </c>
      <c r="Q510" s="210"/>
    </row>
    <row r="511" s="4" customFormat="1" ht="15" customHeight="1" spans="1:17">
      <c r="A511" s="245" t="s">
        <v>13859</v>
      </c>
      <c r="B511" s="243" t="s">
        <v>13860</v>
      </c>
      <c r="C511" s="243" t="s">
        <v>13861</v>
      </c>
      <c r="D511" s="243" t="s">
        <v>13865</v>
      </c>
      <c r="E511" s="245" t="s">
        <v>137</v>
      </c>
      <c r="F511" s="245" t="s">
        <v>13396</v>
      </c>
      <c r="G511" s="243" t="s">
        <v>395</v>
      </c>
      <c r="H511" s="250" t="s">
        <v>13474</v>
      </c>
      <c r="I511" s="245" t="s">
        <v>28</v>
      </c>
      <c r="J511" s="245" t="s">
        <v>327</v>
      </c>
      <c r="K511" s="245">
        <v>4666810</v>
      </c>
      <c r="L511" s="245">
        <v>40427848</v>
      </c>
      <c r="M511" s="245" t="s">
        <v>147</v>
      </c>
      <c r="N511" s="304">
        <v>29.0911</v>
      </c>
      <c r="O511" s="245">
        <v>11.25</v>
      </c>
      <c r="P511" s="264">
        <f t="shared" si="10"/>
        <v>327.274875</v>
      </c>
      <c r="Q511" s="210"/>
    </row>
    <row r="512" s="4" customFormat="1" ht="15" customHeight="1" spans="1:17">
      <c r="A512" s="245" t="s">
        <v>13859</v>
      </c>
      <c r="B512" s="243" t="s">
        <v>13860</v>
      </c>
      <c r="C512" s="243" t="s">
        <v>13861</v>
      </c>
      <c r="D512" s="243" t="s">
        <v>13865</v>
      </c>
      <c r="E512" s="245" t="s">
        <v>137</v>
      </c>
      <c r="F512" s="245" t="s">
        <v>13396</v>
      </c>
      <c r="G512" s="243" t="s">
        <v>498</v>
      </c>
      <c r="H512" s="250" t="s">
        <v>13474</v>
      </c>
      <c r="I512" s="245" t="s">
        <v>28</v>
      </c>
      <c r="J512" s="245" t="s">
        <v>310</v>
      </c>
      <c r="K512" s="245">
        <v>4666636</v>
      </c>
      <c r="L512" s="245">
        <v>40427322</v>
      </c>
      <c r="M512" s="245" t="s">
        <v>147</v>
      </c>
      <c r="N512" s="304">
        <v>62.0211</v>
      </c>
      <c r="O512" s="245">
        <v>11.25</v>
      </c>
      <c r="P512" s="264">
        <f t="shared" si="10"/>
        <v>697.737375</v>
      </c>
      <c r="Q512" s="210"/>
    </row>
    <row r="513" s="4" customFormat="1" ht="15" customHeight="1" spans="1:17">
      <c r="A513" s="245" t="s">
        <v>13859</v>
      </c>
      <c r="B513" s="243" t="s">
        <v>13860</v>
      </c>
      <c r="C513" s="243" t="s">
        <v>13861</v>
      </c>
      <c r="D513" s="243" t="s">
        <v>13865</v>
      </c>
      <c r="E513" s="245" t="s">
        <v>137</v>
      </c>
      <c r="F513" s="245" t="s">
        <v>13396</v>
      </c>
      <c r="G513" s="243" t="s">
        <v>500</v>
      </c>
      <c r="H513" s="247" t="s">
        <v>1101</v>
      </c>
      <c r="I513" s="245" t="s">
        <v>28</v>
      </c>
      <c r="J513" s="245" t="s">
        <v>327</v>
      </c>
      <c r="K513" s="245">
        <v>4666589</v>
      </c>
      <c r="L513" s="245">
        <v>40427688</v>
      </c>
      <c r="M513" s="245" t="s">
        <v>147</v>
      </c>
      <c r="N513" s="304">
        <v>4.7637</v>
      </c>
      <c r="O513" s="245">
        <v>11.25</v>
      </c>
      <c r="P513" s="264">
        <f t="shared" si="10"/>
        <v>53.591625</v>
      </c>
      <c r="Q513" s="210"/>
    </row>
    <row r="514" s="4" customFormat="1" ht="15" customHeight="1" spans="1:17">
      <c r="A514" s="245" t="s">
        <v>13859</v>
      </c>
      <c r="B514" s="243" t="s">
        <v>13860</v>
      </c>
      <c r="C514" s="243" t="s">
        <v>13861</v>
      </c>
      <c r="D514" s="243" t="s">
        <v>13865</v>
      </c>
      <c r="E514" s="245" t="s">
        <v>137</v>
      </c>
      <c r="F514" s="245" t="s">
        <v>13396</v>
      </c>
      <c r="G514" s="243" t="s">
        <v>373</v>
      </c>
      <c r="H514" s="250" t="s">
        <v>13474</v>
      </c>
      <c r="I514" s="245" t="s">
        <v>28</v>
      </c>
      <c r="J514" s="245" t="s">
        <v>327</v>
      </c>
      <c r="K514" s="245">
        <v>4666593</v>
      </c>
      <c r="L514" s="245">
        <v>40427842</v>
      </c>
      <c r="M514" s="245" t="s">
        <v>147</v>
      </c>
      <c r="N514" s="304">
        <v>81.3626</v>
      </c>
      <c r="O514" s="245">
        <v>11.25</v>
      </c>
      <c r="P514" s="264">
        <f t="shared" si="10"/>
        <v>915.32925</v>
      </c>
      <c r="Q514" s="210"/>
    </row>
    <row r="515" s="4" customFormat="1" ht="15" customHeight="1" spans="1:17">
      <c r="A515" s="245" t="s">
        <v>13859</v>
      </c>
      <c r="B515" s="243" t="s">
        <v>13860</v>
      </c>
      <c r="C515" s="243" t="s">
        <v>13861</v>
      </c>
      <c r="D515" s="243" t="s">
        <v>13865</v>
      </c>
      <c r="E515" s="245" t="s">
        <v>137</v>
      </c>
      <c r="F515" s="245" t="s">
        <v>13396</v>
      </c>
      <c r="G515" s="243" t="s">
        <v>576</v>
      </c>
      <c r="H515" s="250" t="s">
        <v>13474</v>
      </c>
      <c r="I515" s="245" t="s">
        <v>28</v>
      </c>
      <c r="J515" s="245" t="s">
        <v>310</v>
      </c>
      <c r="K515" s="245">
        <v>4666574</v>
      </c>
      <c r="L515" s="245">
        <v>40427298</v>
      </c>
      <c r="M515" s="245" t="s">
        <v>147</v>
      </c>
      <c r="N515" s="304">
        <v>16.7242</v>
      </c>
      <c r="O515" s="245">
        <v>11.25</v>
      </c>
      <c r="P515" s="264">
        <f t="shared" si="10"/>
        <v>188.14725</v>
      </c>
      <c r="Q515" s="210"/>
    </row>
    <row r="516" s="4" customFormat="1" ht="15" customHeight="1" spans="1:17">
      <c r="A516" s="245" t="s">
        <v>13859</v>
      </c>
      <c r="B516" s="243" t="s">
        <v>13860</v>
      </c>
      <c r="C516" s="243" t="s">
        <v>13861</v>
      </c>
      <c r="D516" s="243" t="s">
        <v>13865</v>
      </c>
      <c r="E516" s="245" t="s">
        <v>137</v>
      </c>
      <c r="F516" s="245" t="s">
        <v>13396</v>
      </c>
      <c r="G516" s="243" t="s">
        <v>502</v>
      </c>
      <c r="H516" s="247" t="s">
        <v>1101</v>
      </c>
      <c r="I516" s="245" t="s">
        <v>28</v>
      </c>
      <c r="J516" s="245" t="s">
        <v>310</v>
      </c>
      <c r="K516" s="245">
        <v>4666365</v>
      </c>
      <c r="L516" s="245">
        <v>40427564</v>
      </c>
      <c r="M516" s="245" t="s">
        <v>147</v>
      </c>
      <c r="N516" s="304">
        <v>103.0863</v>
      </c>
      <c r="O516" s="245">
        <v>11.25</v>
      </c>
      <c r="P516" s="264">
        <f t="shared" si="10"/>
        <v>1159.720875</v>
      </c>
      <c r="Q516" s="210"/>
    </row>
    <row r="517" s="4" customFormat="1" ht="15" customHeight="1" spans="1:17">
      <c r="A517" s="245" t="s">
        <v>13859</v>
      </c>
      <c r="B517" s="243" t="s">
        <v>13860</v>
      </c>
      <c r="C517" s="243" t="s">
        <v>13861</v>
      </c>
      <c r="D517" s="243" t="s">
        <v>13865</v>
      </c>
      <c r="E517" s="245" t="s">
        <v>137</v>
      </c>
      <c r="F517" s="245" t="s">
        <v>13396</v>
      </c>
      <c r="G517" s="243" t="s">
        <v>397</v>
      </c>
      <c r="H517" s="250" t="s">
        <v>13474</v>
      </c>
      <c r="I517" s="245" t="s">
        <v>28</v>
      </c>
      <c r="J517" s="245" t="s">
        <v>310</v>
      </c>
      <c r="K517" s="245">
        <v>4666249</v>
      </c>
      <c r="L517" s="245">
        <v>40427313</v>
      </c>
      <c r="M517" s="245" t="s">
        <v>147</v>
      </c>
      <c r="N517" s="304">
        <v>194.2762</v>
      </c>
      <c r="O517" s="245">
        <v>11.25</v>
      </c>
      <c r="P517" s="264">
        <f t="shared" si="10"/>
        <v>2185.60725</v>
      </c>
      <c r="Q517" s="210"/>
    </row>
    <row r="518" s="4" customFormat="1" ht="15" customHeight="1" spans="1:17">
      <c r="A518" s="245" t="s">
        <v>13859</v>
      </c>
      <c r="B518" s="243" t="s">
        <v>13860</v>
      </c>
      <c r="C518" s="243" t="s">
        <v>13861</v>
      </c>
      <c r="D518" s="243" t="s">
        <v>13865</v>
      </c>
      <c r="E518" s="245" t="s">
        <v>137</v>
      </c>
      <c r="F518" s="245" t="s">
        <v>13396</v>
      </c>
      <c r="G518" s="243" t="s">
        <v>597</v>
      </c>
      <c r="H518" s="250" t="s">
        <v>13474</v>
      </c>
      <c r="I518" s="245" t="s">
        <v>28</v>
      </c>
      <c r="J518" s="245" t="s">
        <v>327</v>
      </c>
      <c r="K518" s="245">
        <v>4666203</v>
      </c>
      <c r="L518" s="245">
        <v>40427981</v>
      </c>
      <c r="M518" s="245" t="s">
        <v>147</v>
      </c>
      <c r="N518" s="304">
        <v>18.7125</v>
      </c>
      <c r="O518" s="245">
        <v>11.25</v>
      </c>
      <c r="P518" s="264">
        <f t="shared" si="10"/>
        <v>210.515625</v>
      </c>
      <c r="Q518" s="210"/>
    </row>
    <row r="519" s="4" customFormat="1" ht="15" customHeight="1" spans="1:17">
      <c r="A519" s="245" t="s">
        <v>13859</v>
      </c>
      <c r="B519" s="243" t="s">
        <v>13860</v>
      </c>
      <c r="C519" s="243" t="s">
        <v>13861</v>
      </c>
      <c r="D519" s="243" t="s">
        <v>13865</v>
      </c>
      <c r="E519" s="245" t="s">
        <v>137</v>
      </c>
      <c r="F519" s="245" t="s">
        <v>13396</v>
      </c>
      <c r="G519" s="243" t="s">
        <v>1388</v>
      </c>
      <c r="H519" s="250" t="s">
        <v>48</v>
      </c>
      <c r="I519" s="245" t="s">
        <v>28</v>
      </c>
      <c r="J519" s="245" t="s">
        <v>58</v>
      </c>
      <c r="K519" s="245">
        <v>4666120</v>
      </c>
      <c r="L519" s="245">
        <v>40427806</v>
      </c>
      <c r="M519" s="245" t="s">
        <v>147</v>
      </c>
      <c r="N519" s="304">
        <v>6.2449</v>
      </c>
      <c r="O519" s="245">
        <v>11.25</v>
      </c>
      <c r="P519" s="264">
        <f t="shared" si="10"/>
        <v>70.255125</v>
      </c>
      <c r="Q519" s="210"/>
    </row>
    <row r="520" s="4" customFormat="1" ht="15" customHeight="1" spans="1:17">
      <c r="A520" s="245" t="s">
        <v>13859</v>
      </c>
      <c r="B520" s="243" t="s">
        <v>13860</v>
      </c>
      <c r="C520" s="243" t="s">
        <v>13861</v>
      </c>
      <c r="D520" s="243" t="s">
        <v>13865</v>
      </c>
      <c r="E520" s="245" t="s">
        <v>137</v>
      </c>
      <c r="F520" s="245" t="s">
        <v>13396</v>
      </c>
      <c r="G520" s="243" t="s">
        <v>593</v>
      </c>
      <c r="H520" s="247" t="s">
        <v>1101</v>
      </c>
      <c r="I520" s="245" t="s">
        <v>28</v>
      </c>
      <c r="J520" s="245" t="s">
        <v>58</v>
      </c>
      <c r="K520" s="245">
        <v>4666083</v>
      </c>
      <c r="L520" s="245">
        <v>40427807</v>
      </c>
      <c r="M520" s="245" t="s">
        <v>147</v>
      </c>
      <c r="N520" s="304">
        <v>66.5903</v>
      </c>
      <c r="O520" s="245">
        <v>11.25</v>
      </c>
      <c r="P520" s="264">
        <f t="shared" si="10"/>
        <v>749.140875</v>
      </c>
      <c r="Q520" s="210"/>
    </row>
    <row r="521" s="4" customFormat="1" ht="21" spans="1:17">
      <c r="A521" s="245" t="s">
        <v>13859</v>
      </c>
      <c r="B521" s="243" t="s">
        <v>13860</v>
      </c>
      <c r="C521" s="243" t="s">
        <v>13861</v>
      </c>
      <c r="D521" s="243" t="s">
        <v>13865</v>
      </c>
      <c r="E521" s="245" t="s">
        <v>137</v>
      </c>
      <c r="F521" s="245" t="s">
        <v>13396</v>
      </c>
      <c r="G521" s="243" t="s">
        <v>579</v>
      </c>
      <c r="H521" s="250" t="s">
        <v>367</v>
      </c>
      <c r="I521" s="245" t="s">
        <v>28</v>
      </c>
      <c r="J521" s="245" t="s">
        <v>327</v>
      </c>
      <c r="K521" s="245">
        <v>4666114</v>
      </c>
      <c r="L521" s="245">
        <v>40427626</v>
      </c>
      <c r="M521" s="245" t="s">
        <v>147</v>
      </c>
      <c r="N521" s="304">
        <v>17.2752</v>
      </c>
      <c r="O521" s="245">
        <v>11.25</v>
      </c>
      <c r="P521" s="264">
        <f t="shared" si="10"/>
        <v>194.346</v>
      </c>
      <c r="Q521" s="210"/>
    </row>
    <row r="522" s="4" customFormat="1" ht="15" customHeight="1" spans="1:17">
      <c r="A522" s="245" t="s">
        <v>13859</v>
      </c>
      <c r="B522" s="243" t="s">
        <v>13860</v>
      </c>
      <c r="C522" s="243" t="s">
        <v>13861</v>
      </c>
      <c r="D522" s="243" t="s">
        <v>13865</v>
      </c>
      <c r="E522" s="245" t="s">
        <v>137</v>
      </c>
      <c r="F522" s="245" t="s">
        <v>13396</v>
      </c>
      <c r="G522" s="243" t="s">
        <v>407</v>
      </c>
      <c r="H522" s="250" t="s">
        <v>13474</v>
      </c>
      <c r="I522" s="245" t="s">
        <v>28</v>
      </c>
      <c r="J522" s="245" t="s">
        <v>58</v>
      </c>
      <c r="K522" s="245">
        <v>4666039</v>
      </c>
      <c r="L522" s="245">
        <v>40427635</v>
      </c>
      <c r="M522" s="245" t="s">
        <v>147</v>
      </c>
      <c r="N522" s="304">
        <v>6.3102</v>
      </c>
      <c r="O522" s="245">
        <v>11.25</v>
      </c>
      <c r="P522" s="264">
        <f t="shared" si="10"/>
        <v>70.98975</v>
      </c>
      <c r="Q522" s="210"/>
    </row>
    <row r="523" s="4" customFormat="1" ht="15" customHeight="1" spans="1:17">
      <c r="A523" s="245" t="s">
        <v>13859</v>
      </c>
      <c r="B523" s="243" t="s">
        <v>13860</v>
      </c>
      <c r="C523" s="243" t="s">
        <v>13861</v>
      </c>
      <c r="D523" s="243" t="s">
        <v>13865</v>
      </c>
      <c r="E523" s="245" t="s">
        <v>137</v>
      </c>
      <c r="F523" s="245" t="s">
        <v>13396</v>
      </c>
      <c r="G523" s="243" t="s">
        <v>509</v>
      </c>
      <c r="H523" s="250" t="s">
        <v>48</v>
      </c>
      <c r="I523" s="245" t="s">
        <v>28</v>
      </c>
      <c r="J523" s="245" t="s">
        <v>58</v>
      </c>
      <c r="K523" s="245">
        <v>4665979</v>
      </c>
      <c r="L523" s="245">
        <v>40427839</v>
      </c>
      <c r="M523" s="245" t="s">
        <v>147</v>
      </c>
      <c r="N523" s="304">
        <v>53.8647</v>
      </c>
      <c r="O523" s="245">
        <v>11.25</v>
      </c>
      <c r="P523" s="264">
        <f t="shared" si="10"/>
        <v>605.977875</v>
      </c>
      <c r="Q523" s="210"/>
    </row>
    <row r="524" s="4" customFormat="1" ht="21" spans="1:17">
      <c r="A524" s="245" t="s">
        <v>13859</v>
      </c>
      <c r="B524" s="243" t="s">
        <v>13860</v>
      </c>
      <c r="C524" s="243" t="s">
        <v>13861</v>
      </c>
      <c r="D524" s="243" t="s">
        <v>13865</v>
      </c>
      <c r="E524" s="245" t="s">
        <v>137</v>
      </c>
      <c r="F524" s="245" t="s">
        <v>13396</v>
      </c>
      <c r="G524" s="243" t="s">
        <v>511</v>
      </c>
      <c r="H524" s="250" t="s">
        <v>367</v>
      </c>
      <c r="I524" s="245" t="s">
        <v>28</v>
      </c>
      <c r="J524" s="245" t="s">
        <v>327</v>
      </c>
      <c r="K524" s="245">
        <v>4665960</v>
      </c>
      <c r="L524" s="245">
        <v>40427655</v>
      </c>
      <c r="M524" s="245" t="s">
        <v>147</v>
      </c>
      <c r="N524" s="304">
        <v>10.544</v>
      </c>
      <c r="O524" s="245">
        <v>11.25</v>
      </c>
      <c r="P524" s="264">
        <f t="shared" si="10"/>
        <v>118.62</v>
      </c>
      <c r="Q524" s="210"/>
    </row>
    <row r="525" s="4" customFormat="1" ht="15" customHeight="1" spans="1:17">
      <c r="A525" s="245" t="s">
        <v>13859</v>
      </c>
      <c r="B525" s="243" t="s">
        <v>13860</v>
      </c>
      <c r="C525" s="243" t="s">
        <v>13861</v>
      </c>
      <c r="D525" s="243" t="s">
        <v>13865</v>
      </c>
      <c r="E525" s="245" t="s">
        <v>137</v>
      </c>
      <c r="F525" s="245" t="s">
        <v>13396</v>
      </c>
      <c r="G525" s="243" t="s">
        <v>517</v>
      </c>
      <c r="H525" s="247" t="s">
        <v>1101</v>
      </c>
      <c r="I525" s="245" t="s">
        <v>28</v>
      </c>
      <c r="J525" s="245" t="s">
        <v>58</v>
      </c>
      <c r="K525" s="245">
        <v>4665877</v>
      </c>
      <c r="L525" s="245">
        <v>40427866</v>
      </c>
      <c r="M525" s="245" t="s">
        <v>147</v>
      </c>
      <c r="N525" s="304">
        <v>48.1613</v>
      </c>
      <c r="O525" s="245">
        <v>11.25</v>
      </c>
      <c r="P525" s="264">
        <f t="shared" si="10"/>
        <v>541.814625</v>
      </c>
      <c r="Q525" s="210"/>
    </row>
    <row r="526" s="4" customFormat="1" ht="15" customHeight="1" spans="1:17">
      <c r="A526" s="245" t="s">
        <v>13866</v>
      </c>
      <c r="B526" s="243" t="s">
        <v>13867</v>
      </c>
      <c r="C526" s="243" t="s">
        <v>13868</v>
      </c>
      <c r="D526" s="243" t="s">
        <v>13869</v>
      </c>
      <c r="E526" s="245" t="s">
        <v>137</v>
      </c>
      <c r="F526" s="245" t="s">
        <v>13396</v>
      </c>
      <c r="G526" s="243" t="s">
        <v>400</v>
      </c>
      <c r="H526" s="250" t="s">
        <v>13474</v>
      </c>
      <c r="I526" s="245" t="s">
        <v>28</v>
      </c>
      <c r="J526" s="245" t="s">
        <v>327</v>
      </c>
      <c r="K526" s="245">
        <v>4666157</v>
      </c>
      <c r="L526" s="245">
        <v>40426895</v>
      </c>
      <c r="M526" s="245" t="s">
        <v>147</v>
      </c>
      <c r="N526" s="304">
        <v>38.1296</v>
      </c>
      <c r="O526" s="245">
        <v>11.25</v>
      </c>
      <c r="P526" s="264">
        <f t="shared" si="10"/>
        <v>428.958</v>
      </c>
      <c r="Q526" s="210"/>
    </row>
    <row r="527" s="4" customFormat="1" ht="15" customHeight="1" spans="1:17">
      <c r="A527" s="245" t="s">
        <v>13866</v>
      </c>
      <c r="B527" s="243" t="s">
        <v>13867</v>
      </c>
      <c r="C527" s="243" t="s">
        <v>13868</v>
      </c>
      <c r="D527" s="243" t="s">
        <v>13869</v>
      </c>
      <c r="E527" s="245" t="s">
        <v>137</v>
      </c>
      <c r="F527" s="245" t="s">
        <v>13396</v>
      </c>
      <c r="G527" s="243" t="s">
        <v>379</v>
      </c>
      <c r="H527" s="247" t="s">
        <v>1101</v>
      </c>
      <c r="I527" s="245" t="s">
        <v>28</v>
      </c>
      <c r="J527" s="245" t="s">
        <v>327</v>
      </c>
      <c r="K527" s="245">
        <v>4666030</v>
      </c>
      <c r="L527" s="245">
        <v>40426755</v>
      </c>
      <c r="M527" s="245" t="s">
        <v>147</v>
      </c>
      <c r="N527" s="304">
        <v>16.6982</v>
      </c>
      <c r="O527" s="245">
        <v>11.25</v>
      </c>
      <c r="P527" s="264">
        <f t="shared" si="10"/>
        <v>187.85475</v>
      </c>
      <c r="Q527" s="210"/>
    </row>
    <row r="528" s="4" customFormat="1" ht="15" customHeight="1" spans="1:17">
      <c r="A528" s="245" t="s">
        <v>13866</v>
      </c>
      <c r="B528" s="243" t="s">
        <v>13867</v>
      </c>
      <c r="C528" s="243" t="s">
        <v>13868</v>
      </c>
      <c r="D528" s="243" t="s">
        <v>13869</v>
      </c>
      <c r="E528" s="245" t="s">
        <v>137</v>
      </c>
      <c r="F528" s="245" t="s">
        <v>13396</v>
      </c>
      <c r="G528" s="243" t="s">
        <v>1390</v>
      </c>
      <c r="H528" s="250" t="s">
        <v>13474</v>
      </c>
      <c r="I528" s="245" t="s">
        <v>28</v>
      </c>
      <c r="J528" s="245" t="s">
        <v>327</v>
      </c>
      <c r="K528" s="245">
        <v>4666004</v>
      </c>
      <c r="L528" s="245">
        <v>40426943</v>
      </c>
      <c r="M528" s="245" t="s">
        <v>147</v>
      </c>
      <c r="N528" s="304">
        <v>38.403</v>
      </c>
      <c r="O528" s="245">
        <v>11.25</v>
      </c>
      <c r="P528" s="264">
        <f t="shared" si="10"/>
        <v>432.03375</v>
      </c>
      <c r="Q528" s="210"/>
    </row>
    <row r="529" s="4" customFormat="1" ht="15" customHeight="1" spans="1:17">
      <c r="A529" s="245" t="s">
        <v>13866</v>
      </c>
      <c r="B529" s="243" t="s">
        <v>13867</v>
      </c>
      <c r="C529" s="243" t="s">
        <v>13868</v>
      </c>
      <c r="D529" s="243" t="s">
        <v>13869</v>
      </c>
      <c r="E529" s="245" t="s">
        <v>137</v>
      </c>
      <c r="F529" s="245" t="s">
        <v>13396</v>
      </c>
      <c r="G529" s="243" t="s">
        <v>1182</v>
      </c>
      <c r="H529" s="250" t="s">
        <v>13474</v>
      </c>
      <c r="I529" s="245" t="s">
        <v>28</v>
      </c>
      <c r="J529" s="245" t="s">
        <v>327</v>
      </c>
      <c r="K529" s="245">
        <v>4666010</v>
      </c>
      <c r="L529" s="245">
        <v>40427122</v>
      </c>
      <c r="M529" s="245" t="s">
        <v>147</v>
      </c>
      <c r="N529" s="304">
        <v>1.7012</v>
      </c>
      <c r="O529" s="245">
        <v>11.25</v>
      </c>
      <c r="P529" s="264">
        <f t="shared" si="10"/>
        <v>19.1385</v>
      </c>
      <c r="Q529" s="210"/>
    </row>
    <row r="530" s="4" customFormat="1" ht="15" customHeight="1" spans="1:17">
      <c r="A530" s="245" t="s">
        <v>13866</v>
      </c>
      <c r="B530" s="243" t="s">
        <v>13867</v>
      </c>
      <c r="C530" s="243" t="s">
        <v>13868</v>
      </c>
      <c r="D530" s="243" t="s">
        <v>13869</v>
      </c>
      <c r="E530" s="245" t="s">
        <v>137</v>
      </c>
      <c r="F530" s="245" t="s">
        <v>13396</v>
      </c>
      <c r="G530" s="243" t="s">
        <v>380</v>
      </c>
      <c r="H530" s="250" t="s">
        <v>13474</v>
      </c>
      <c r="I530" s="245" t="s">
        <v>28</v>
      </c>
      <c r="J530" s="245" t="s">
        <v>327</v>
      </c>
      <c r="K530" s="245">
        <v>4666008</v>
      </c>
      <c r="L530" s="245">
        <v>40427071</v>
      </c>
      <c r="M530" s="245" t="s">
        <v>147</v>
      </c>
      <c r="N530" s="304">
        <v>3.7735</v>
      </c>
      <c r="O530" s="245">
        <v>11.25</v>
      </c>
      <c r="P530" s="264">
        <f t="shared" si="10"/>
        <v>42.451875</v>
      </c>
      <c r="Q530" s="210"/>
    </row>
    <row r="531" s="4" customFormat="1" ht="21" spans="1:17">
      <c r="A531" s="245" t="s">
        <v>13866</v>
      </c>
      <c r="B531" s="243" t="s">
        <v>13867</v>
      </c>
      <c r="C531" s="243" t="s">
        <v>13868</v>
      </c>
      <c r="D531" s="243" t="s">
        <v>13869</v>
      </c>
      <c r="E531" s="245" t="s">
        <v>137</v>
      </c>
      <c r="F531" s="245" t="s">
        <v>13396</v>
      </c>
      <c r="G531" s="243" t="s">
        <v>681</v>
      </c>
      <c r="H531" s="250" t="s">
        <v>367</v>
      </c>
      <c r="I531" s="245" t="s">
        <v>28</v>
      </c>
      <c r="J531" s="245" t="s">
        <v>327</v>
      </c>
      <c r="K531" s="245">
        <v>4665842</v>
      </c>
      <c r="L531" s="245">
        <v>40426717</v>
      </c>
      <c r="M531" s="245" t="s">
        <v>147</v>
      </c>
      <c r="N531" s="304">
        <v>3.7416</v>
      </c>
      <c r="O531" s="245">
        <v>11.25</v>
      </c>
      <c r="P531" s="264">
        <f t="shared" si="10"/>
        <v>42.093</v>
      </c>
      <c r="Q531" s="210"/>
    </row>
    <row r="532" s="4" customFormat="1" ht="15" customHeight="1" spans="1:17">
      <c r="A532" s="245" t="s">
        <v>13866</v>
      </c>
      <c r="B532" s="243" t="s">
        <v>13867</v>
      </c>
      <c r="C532" s="243" t="s">
        <v>13868</v>
      </c>
      <c r="D532" s="243" t="s">
        <v>13869</v>
      </c>
      <c r="E532" s="245" t="s">
        <v>137</v>
      </c>
      <c r="F532" s="245" t="s">
        <v>13396</v>
      </c>
      <c r="G532" s="243" t="s">
        <v>519</v>
      </c>
      <c r="H532" s="250" t="s">
        <v>13474</v>
      </c>
      <c r="I532" s="245" t="s">
        <v>28</v>
      </c>
      <c r="J532" s="245" t="s">
        <v>58</v>
      </c>
      <c r="K532" s="245">
        <v>4665780</v>
      </c>
      <c r="L532" s="245">
        <v>40427122</v>
      </c>
      <c r="M532" s="245" t="s">
        <v>147</v>
      </c>
      <c r="N532" s="304">
        <v>79.4475</v>
      </c>
      <c r="O532" s="245">
        <v>11.25</v>
      </c>
      <c r="P532" s="264">
        <f t="shared" si="10"/>
        <v>893.784375</v>
      </c>
      <c r="Q532" s="210"/>
    </row>
    <row r="533" s="4" customFormat="1" ht="15" customHeight="1" spans="1:17">
      <c r="A533" s="245" t="s">
        <v>13866</v>
      </c>
      <c r="B533" s="243" t="s">
        <v>13867</v>
      </c>
      <c r="C533" s="243" t="s">
        <v>13868</v>
      </c>
      <c r="D533" s="243" t="s">
        <v>13869</v>
      </c>
      <c r="E533" s="245" t="s">
        <v>137</v>
      </c>
      <c r="F533" s="245" t="s">
        <v>13396</v>
      </c>
      <c r="G533" s="243" t="s">
        <v>587</v>
      </c>
      <c r="H533" s="250" t="s">
        <v>48</v>
      </c>
      <c r="I533" s="245" t="s">
        <v>28</v>
      </c>
      <c r="J533" s="245" t="s">
        <v>58</v>
      </c>
      <c r="K533" s="245">
        <v>4665746</v>
      </c>
      <c r="L533" s="245">
        <v>40427121</v>
      </c>
      <c r="M533" s="245" t="s">
        <v>147</v>
      </c>
      <c r="N533" s="304">
        <v>7.5863</v>
      </c>
      <c r="O533" s="245">
        <v>11.25</v>
      </c>
      <c r="P533" s="264">
        <f t="shared" si="10"/>
        <v>85.345875</v>
      </c>
      <c r="Q533" s="210"/>
    </row>
    <row r="534" s="4" customFormat="1" ht="15" customHeight="1" spans="1:17">
      <c r="A534" s="245" t="s">
        <v>13866</v>
      </c>
      <c r="B534" s="243" t="s">
        <v>13867</v>
      </c>
      <c r="C534" s="243" t="s">
        <v>13868</v>
      </c>
      <c r="D534" s="243" t="s">
        <v>13869</v>
      </c>
      <c r="E534" s="245" t="s">
        <v>137</v>
      </c>
      <c r="F534" s="245" t="s">
        <v>13396</v>
      </c>
      <c r="G534" s="243" t="s">
        <v>351</v>
      </c>
      <c r="H534" s="250" t="s">
        <v>13474</v>
      </c>
      <c r="I534" s="245" t="s">
        <v>28</v>
      </c>
      <c r="J534" s="245" t="s">
        <v>327</v>
      </c>
      <c r="K534" s="245">
        <v>4665667</v>
      </c>
      <c r="L534" s="245">
        <v>40426971</v>
      </c>
      <c r="M534" s="245" t="s">
        <v>147</v>
      </c>
      <c r="N534" s="304">
        <v>16.0726</v>
      </c>
      <c r="O534" s="245">
        <v>11.25</v>
      </c>
      <c r="P534" s="264">
        <f t="shared" si="10"/>
        <v>180.81675</v>
      </c>
      <c r="Q534" s="210"/>
    </row>
    <row r="535" s="4" customFormat="1" ht="15" customHeight="1" spans="1:17">
      <c r="A535" s="245" t="s">
        <v>13859</v>
      </c>
      <c r="B535" s="243" t="s">
        <v>13860</v>
      </c>
      <c r="C535" s="243" t="s">
        <v>13861</v>
      </c>
      <c r="D535" s="243" t="s">
        <v>13799</v>
      </c>
      <c r="E535" s="245" t="s">
        <v>137</v>
      </c>
      <c r="F535" s="245" t="s">
        <v>13396</v>
      </c>
      <c r="G535" s="243" t="s">
        <v>413</v>
      </c>
      <c r="H535" s="250" t="s">
        <v>13474</v>
      </c>
      <c r="I535" s="245" t="s">
        <v>28</v>
      </c>
      <c r="J535" s="245" t="s">
        <v>58</v>
      </c>
      <c r="K535" s="245">
        <v>4665943</v>
      </c>
      <c r="L535" s="245">
        <v>40427429</v>
      </c>
      <c r="M535" s="245" t="s">
        <v>147</v>
      </c>
      <c r="N535" s="304">
        <v>37.8053</v>
      </c>
      <c r="O535" s="245">
        <v>11.25</v>
      </c>
      <c r="P535" s="264">
        <f t="shared" si="10"/>
        <v>425.309625</v>
      </c>
      <c r="Q535" s="210"/>
    </row>
    <row r="536" s="4" customFormat="1" ht="15" customHeight="1" spans="1:17">
      <c r="A536" s="245" t="s">
        <v>13859</v>
      </c>
      <c r="B536" s="243" t="s">
        <v>13860</v>
      </c>
      <c r="C536" s="243" t="s">
        <v>13861</v>
      </c>
      <c r="D536" s="243" t="s">
        <v>13799</v>
      </c>
      <c r="E536" s="245" t="s">
        <v>137</v>
      </c>
      <c r="F536" s="245" t="s">
        <v>13396</v>
      </c>
      <c r="G536" s="243" t="s">
        <v>429</v>
      </c>
      <c r="H536" s="247" t="s">
        <v>1101</v>
      </c>
      <c r="I536" s="245" t="s">
        <v>28</v>
      </c>
      <c r="J536" s="245" t="s">
        <v>58</v>
      </c>
      <c r="K536" s="245">
        <v>4665723</v>
      </c>
      <c r="L536" s="245">
        <v>40427579</v>
      </c>
      <c r="M536" s="245" t="s">
        <v>147</v>
      </c>
      <c r="N536" s="304">
        <v>3.6058</v>
      </c>
      <c r="O536" s="245">
        <v>11.25</v>
      </c>
      <c r="P536" s="264">
        <f t="shared" si="10"/>
        <v>40.56525</v>
      </c>
      <c r="Q536" s="210"/>
    </row>
    <row r="537" s="4" customFormat="1" ht="15" customHeight="1" spans="1:17">
      <c r="A537" s="245" t="s">
        <v>13859</v>
      </c>
      <c r="B537" s="243" t="s">
        <v>13860</v>
      </c>
      <c r="C537" s="243" t="s">
        <v>13861</v>
      </c>
      <c r="D537" s="243" t="s">
        <v>13799</v>
      </c>
      <c r="E537" s="245" t="s">
        <v>137</v>
      </c>
      <c r="F537" s="245" t="s">
        <v>13396</v>
      </c>
      <c r="G537" s="243" t="s">
        <v>13219</v>
      </c>
      <c r="H537" s="247" t="s">
        <v>48</v>
      </c>
      <c r="I537" s="245" t="s">
        <v>28</v>
      </c>
      <c r="J537" s="245" t="s">
        <v>58</v>
      </c>
      <c r="K537" s="245">
        <v>4665641</v>
      </c>
      <c r="L537" s="245">
        <v>40427744</v>
      </c>
      <c r="M537" s="245" t="s">
        <v>147</v>
      </c>
      <c r="N537" s="304">
        <v>13.1619</v>
      </c>
      <c r="O537" s="245">
        <v>11.25</v>
      </c>
      <c r="P537" s="264">
        <f t="shared" si="10"/>
        <v>148.071375</v>
      </c>
      <c r="Q537" s="210"/>
    </row>
    <row r="538" s="4" customFormat="1" ht="15" customHeight="1" spans="1:17">
      <c r="A538" s="245" t="s">
        <v>13870</v>
      </c>
      <c r="B538" s="243" t="s">
        <v>13871</v>
      </c>
      <c r="C538" s="243" t="s">
        <v>13872</v>
      </c>
      <c r="D538" s="243" t="s">
        <v>13799</v>
      </c>
      <c r="E538" s="245" t="s">
        <v>137</v>
      </c>
      <c r="F538" s="245" t="s">
        <v>13396</v>
      </c>
      <c r="G538" s="243" t="s">
        <v>529</v>
      </c>
      <c r="H538" s="250" t="s">
        <v>13474</v>
      </c>
      <c r="I538" s="245" t="s">
        <v>28</v>
      </c>
      <c r="J538" s="245" t="s">
        <v>58</v>
      </c>
      <c r="K538" s="245">
        <v>4665604</v>
      </c>
      <c r="L538" s="245">
        <v>40427548</v>
      </c>
      <c r="M538" s="245" t="s">
        <v>147</v>
      </c>
      <c r="N538" s="304">
        <v>6.5338</v>
      </c>
      <c r="O538" s="245">
        <v>11.25</v>
      </c>
      <c r="P538" s="264">
        <f t="shared" si="10"/>
        <v>73.50525</v>
      </c>
      <c r="Q538" s="210"/>
    </row>
    <row r="539" s="4" customFormat="1" ht="15" customHeight="1" spans="1:17">
      <c r="A539" s="245" t="s">
        <v>13866</v>
      </c>
      <c r="B539" s="243" t="s">
        <v>13867</v>
      </c>
      <c r="C539" s="243" t="s">
        <v>13868</v>
      </c>
      <c r="D539" s="243" t="s">
        <v>13799</v>
      </c>
      <c r="E539" s="245" t="s">
        <v>137</v>
      </c>
      <c r="F539" s="245" t="s">
        <v>13396</v>
      </c>
      <c r="G539" s="243" t="s">
        <v>413</v>
      </c>
      <c r="H539" s="250" t="s">
        <v>13474</v>
      </c>
      <c r="I539" s="245" t="s">
        <v>28</v>
      </c>
      <c r="J539" s="245" t="s">
        <v>58</v>
      </c>
      <c r="K539" s="245">
        <v>4665943</v>
      </c>
      <c r="L539" s="245">
        <v>40427429</v>
      </c>
      <c r="M539" s="245" t="s">
        <v>147</v>
      </c>
      <c r="N539" s="304">
        <v>2.7068</v>
      </c>
      <c r="O539" s="245">
        <v>11.25</v>
      </c>
      <c r="P539" s="264">
        <f t="shared" si="10"/>
        <v>30.4515</v>
      </c>
      <c r="Q539" s="210"/>
    </row>
    <row r="540" s="4" customFormat="1" ht="15" customHeight="1" spans="1:17">
      <c r="A540" s="245" t="s">
        <v>13866</v>
      </c>
      <c r="B540" s="243" t="s">
        <v>13867</v>
      </c>
      <c r="C540" s="243" t="s">
        <v>13868</v>
      </c>
      <c r="D540" s="243" t="s">
        <v>13799</v>
      </c>
      <c r="E540" s="245" t="s">
        <v>137</v>
      </c>
      <c r="F540" s="245" t="s">
        <v>13396</v>
      </c>
      <c r="G540" s="243" t="s">
        <v>529</v>
      </c>
      <c r="H540" s="250" t="s">
        <v>13474</v>
      </c>
      <c r="I540" s="245" t="s">
        <v>28</v>
      </c>
      <c r="J540" s="245" t="s">
        <v>58</v>
      </c>
      <c r="K540" s="245">
        <v>4665604</v>
      </c>
      <c r="L540" s="245">
        <v>40427548</v>
      </c>
      <c r="M540" s="245" t="s">
        <v>147</v>
      </c>
      <c r="N540" s="304">
        <v>1.8486</v>
      </c>
      <c r="O540" s="245">
        <v>11.25</v>
      </c>
      <c r="P540" s="264">
        <f t="shared" si="10"/>
        <v>20.79675</v>
      </c>
      <c r="Q540" s="210"/>
    </row>
    <row r="541" s="4" customFormat="1" ht="15" customHeight="1" spans="1:17">
      <c r="A541" s="245" t="s">
        <v>13870</v>
      </c>
      <c r="B541" s="243" t="s">
        <v>13871</v>
      </c>
      <c r="C541" s="243" t="s">
        <v>13872</v>
      </c>
      <c r="D541" s="243" t="s">
        <v>13800</v>
      </c>
      <c r="E541" s="245" t="s">
        <v>137</v>
      </c>
      <c r="F541" s="245" t="s">
        <v>13396</v>
      </c>
      <c r="G541" s="243" t="s">
        <v>363</v>
      </c>
      <c r="H541" s="247" t="s">
        <v>1101</v>
      </c>
      <c r="I541" s="245" t="s">
        <v>28</v>
      </c>
      <c r="J541" s="245" t="s">
        <v>327</v>
      </c>
      <c r="K541" s="245">
        <v>4665289</v>
      </c>
      <c r="L541" s="245">
        <v>40427700</v>
      </c>
      <c r="M541" s="245" t="s">
        <v>147</v>
      </c>
      <c r="N541" s="304">
        <v>6.4418</v>
      </c>
      <c r="O541" s="245">
        <v>11.25</v>
      </c>
      <c r="P541" s="264">
        <f t="shared" si="10"/>
        <v>72.47025</v>
      </c>
      <c r="Q541" s="210"/>
    </row>
    <row r="542" s="4" customFormat="1" ht="15" customHeight="1" spans="1:17">
      <c r="A542" s="245" t="s">
        <v>13870</v>
      </c>
      <c r="B542" s="243" t="s">
        <v>13871</v>
      </c>
      <c r="C542" s="243" t="s">
        <v>13872</v>
      </c>
      <c r="D542" s="243" t="s">
        <v>13800</v>
      </c>
      <c r="E542" s="245" t="s">
        <v>137</v>
      </c>
      <c r="F542" s="245" t="s">
        <v>13396</v>
      </c>
      <c r="G542" s="243" t="s">
        <v>1419</v>
      </c>
      <c r="H542" s="247" t="s">
        <v>1101</v>
      </c>
      <c r="I542" s="245" t="s">
        <v>28</v>
      </c>
      <c r="J542" s="245" t="s">
        <v>327</v>
      </c>
      <c r="K542" s="245">
        <v>4665157</v>
      </c>
      <c r="L542" s="245">
        <v>40427831</v>
      </c>
      <c r="M542" s="245" t="s">
        <v>147</v>
      </c>
      <c r="N542" s="304">
        <v>7.3859</v>
      </c>
      <c r="O542" s="245">
        <v>11.25</v>
      </c>
      <c r="P542" s="264">
        <f t="shared" si="10"/>
        <v>83.091375</v>
      </c>
      <c r="Q542" s="210"/>
    </row>
    <row r="543" s="4" customFormat="1" ht="15" customHeight="1" spans="1:17">
      <c r="A543" s="245" t="s">
        <v>13870</v>
      </c>
      <c r="B543" s="243" t="s">
        <v>13871</v>
      </c>
      <c r="C543" s="243" t="s">
        <v>13872</v>
      </c>
      <c r="D543" s="243" t="s">
        <v>13800</v>
      </c>
      <c r="E543" s="245" t="s">
        <v>137</v>
      </c>
      <c r="F543" s="245" t="s">
        <v>13396</v>
      </c>
      <c r="G543" s="243" t="s">
        <v>663</v>
      </c>
      <c r="H543" s="250" t="s">
        <v>13474</v>
      </c>
      <c r="I543" s="245" t="s">
        <v>28</v>
      </c>
      <c r="J543" s="245" t="s">
        <v>327</v>
      </c>
      <c r="K543" s="245">
        <v>4665133</v>
      </c>
      <c r="L543" s="245">
        <v>40427847</v>
      </c>
      <c r="M543" s="245" t="s">
        <v>147</v>
      </c>
      <c r="N543" s="304">
        <v>311.8696</v>
      </c>
      <c r="O543" s="245">
        <v>11.25</v>
      </c>
      <c r="P543" s="264">
        <f t="shared" si="10"/>
        <v>3508.533</v>
      </c>
      <c r="Q543" s="210"/>
    </row>
    <row r="544" s="4" customFormat="1" ht="21" spans="1:17">
      <c r="A544" s="245" t="s">
        <v>13870</v>
      </c>
      <c r="B544" s="243" t="s">
        <v>13871</v>
      </c>
      <c r="C544" s="243" t="s">
        <v>13872</v>
      </c>
      <c r="D544" s="243" t="s">
        <v>13800</v>
      </c>
      <c r="E544" s="245" t="s">
        <v>137</v>
      </c>
      <c r="F544" s="245" t="s">
        <v>13396</v>
      </c>
      <c r="G544" s="243" t="s">
        <v>480</v>
      </c>
      <c r="H544" s="250" t="s">
        <v>367</v>
      </c>
      <c r="I544" s="245" t="s">
        <v>28</v>
      </c>
      <c r="J544" s="245" t="s">
        <v>327</v>
      </c>
      <c r="K544" s="245">
        <v>4665336</v>
      </c>
      <c r="L544" s="245">
        <v>40427552</v>
      </c>
      <c r="M544" s="245" t="s">
        <v>147</v>
      </c>
      <c r="N544" s="304">
        <v>38.9042</v>
      </c>
      <c r="O544" s="245">
        <v>11.25</v>
      </c>
      <c r="P544" s="264">
        <f t="shared" si="10"/>
        <v>437.67225</v>
      </c>
      <c r="Q544" s="210"/>
    </row>
    <row r="545" s="4" customFormat="1" ht="15" customHeight="1" spans="1:17">
      <c r="A545" s="245" t="s">
        <v>13870</v>
      </c>
      <c r="B545" s="243" t="s">
        <v>13871</v>
      </c>
      <c r="C545" s="243" t="s">
        <v>13872</v>
      </c>
      <c r="D545" s="243" t="s">
        <v>13800</v>
      </c>
      <c r="E545" s="245" t="s">
        <v>137</v>
      </c>
      <c r="F545" s="245" t="s">
        <v>13396</v>
      </c>
      <c r="G545" s="243" t="s">
        <v>670</v>
      </c>
      <c r="H545" s="250" t="s">
        <v>48</v>
      </c>
      <c r="I545" s="245" t="s">
        <v>28</v>
      </c>
      <c r="J545" s="245" t="s">
        <v>58</v>
      </c>
      <c r="K545" s="245">
        <v>4665125</v>
      </c>
      <c r="L545" s="245">
        <v>40427450</v>
      </c>
      <c r="M545" s="245" t="s">
        <v>147</v>
      </c>
      <c r="N545" s="304">
        <v>11.8298</v>
      </c>
      <c r="O545" s="245">
        <v>11.25</v>
      </c>
      <c r="P545" s="264">
        <f t="shared" si="10"/>
        <v>133.08525</v>
      </c>
      <c r="Q545" s="210"/>
    </row>
    <row r="546" s="4" customFormat="1" ht="15" customHeight="1" spans="1:17">
      <c r="A546" s="245" t="s">
        <v>13870</v>
      </c>
      <c r="B546" s="243" t="s">
        <v>13871</v>
      </c>
      <c r="C546" s="243" t="s">
        <v>13872</v>
      </c>
      <c r="D546" s="243" t="s">
        <v>13800</v>
      </c>
      <c r="E546" s="245" t="s">
        <v>137</v>
      </c>
      <c r="F546" s="245" t="s">
        <v>13396</v>
      </c>
      <c r="G546" s="243" t="s">
        <v>1784</v>
      </c>
      <c r="H546" s="250" t="s">
        <v>13474</v>
      </c>
      <c r="I546" s="245" t="s">
        <v>28</v>
      </c>
      <c r="J546" s="245" t="s">
        <v>58</v>
      </c>
      <c r="K546" s="245">
        <v>4664977</v>
      </c>
      <c r="L546" s="245">
        <v>40427448</v>
      </c>
      <c r="M546" s="245" t="s">
        <v>147</v>
      </c>
      <c r="N546" s="304">
        <v>68.0421</v>
      </c>
      <c r="O546" s="245">
        <v>11.25</v>
      </c>
      <c r="P546" s="264">
        <f t="shared" si="10"/>
        <v>765.473625</v>
      </c>
      <c r="Q546" s="210"/>
    </row>
    <row r="547" s="4" customFormat="1" ht="15" customHeight="1" spans="1:17">
      <c r="A547" s="245" t="s">
        <v>13870</v>
      </c>
      <c r="B547" s="243" t="s">
        <v>13871</v>
      </c>
      <c r="C547" s="243" t="s">
        <v>13872</v>
      </c>
      <c r="D547" s="243" t="s">
        <v>13800</v>
      </c>
      <c r="E547" s="245" t="s">
        <v>137</v>
      </c>
      <c r="F547" s="245" t="s">
        <v>13396</v>
      </c>
      <c r="G547" s="243" t="s">
        <v>488</v>
      </c>
      <c r="H547" s="250" t="s">
        <v>13474</v>
      </c>
      <c r="I547" s="245" t="s">
        <v>28</v>
      </c>
      <c r="J547" s="245" t="s">
        <v>58</v>
      </c>
      <c r="K547" s="245">
        <v>4665224</v>
      </c>
      <c r="L547" s="245">
        <v>40427374</v>
      </c>
      <c r="M547" s="245" t="s">
        <v>147</v>
      </c>
      <c r="N547" s="304">
        <v>0.7772</v>
      </c>
      <c r="O547" s="245">
        <v>11.25</v>
      </c>
      <c r="P547" s="264">
        <f t="shared" si="10"/>
        <v>8.7435</v>
      </c>
      <c r="Q547" s="210"/>
    </row>
    <row r="548" s="4" customFormat="1" ht="15" customHeight="1" spans="1:17">
      <c r="A548" s="245" t="s">
        <v>13866</v>
      </c>
      <c r="B548" s="243" t="s">
        <v>13867</v>
      </c>
      <c r="C548" s="243" t="s">
        <v>13868</v>
      </c>
      <c r="D548" s="243" t="s">
        <v>13800</v>
      </c>
      <c r="E548" s="245" t="s">
        <v>137</v>
      </c>
      <c r="F548" s="245" t="s">
        <v>13396</v>
      </c>
      <c r="G548" s="243" t="s">
        <v>1418</v>
      </c>
      <c r="H548" s="250" t="s">
        <v>1101</v>
      </c>
      <c r="I548" s="245" t="s">
        <v>28</v>
      </c>
      <c r="J548" s="245" t="s">
        <v>58</v>
      </c>
      <c r="K548" s="245">
        <v>4665325</v>
      </c>
      <c r="L548" s="245">
        <v>40427370</v>
      </c>
      <c r="M548" s="245" t="s">
        <v>147</v>
      </c>
      <c r="N548" s="304">
        <v>64.5539</v>
      </c>
      <c r="O548" s="245">
        <v>11.25</v>
      </c>
      <c r="P548" s="264">
        <f t="shared" si="10"/>
        <v>726.231375</v>
      </c>
      <c r="Q548" s="210"/>
    </row>
    <row r="549" s="4" customFormat="1" ht="15" customHeight="1" spans="1:17">
      <c r="A549" s="245" t="s">
        <v>13866</v>
      </c>
      <c r="B549" s="243" t="s">
        <v>13867</v>
      </c>
      <c r="C549" s="243" t="s">
        <v>13868</v>
      </c>
      <c r="D549" s="243" t="s">
        <v>13800</v>
      </c>
      <c r="E549" s="245" t="s">
        <v>137</v>
      </c>
      <c r="F549" s="245" t="s">
        <v>13396</v>
      </c>
      <c r="G549" s="243" t="s">
        <v>488</v>
      </c>
      <c r="H549" s="250" t="s">
        <v>13474</v>
      </c>
      <c r="I549" s="245" t="s">
        <v>28</v>
      </c>
      <c r="J549" s="245" t="s">
        <v>58</v>
      </c>
      <c r="K549" s="245">
        <v>4665224</v>
      </c>
      <c r="L549" s="245">
        <v>40427374</v>
      </c>
      <c r="M549" s="245" t="s">
        <v>147</v>
      </c>
      <c r="N549" s="304">
        <v>15.0349</v>
      </c>
      <c r="O549" s="245">
        <v>11.25</v>
      </c>
      <c r="P549" s="264">
        <f t="shared" si="10"/>
        <v>169.142625</v>
      </c>
      <c r="Q549" s="210"/>
    </row>
    <row r="550" s="4" customFormat="1" ht="15" customHeight="1" spans="1:17">
      <c r="A550" s="245" t="s">
        <v>13866</v>
      </c>
      <c r="B550" s="243" t="s">
        <v>13867</v>
      </c>
      <c r="C550" s="243" t="s">
        <v>13868</v>
      </c>
      <c r="D550" s="243" t="s">
        <v>13800</v>
      </c>
      <c r="E550" s="245" t="s">
        <v>137</v>
      </c>
      <c r="F550" s="245" t="s">
        <v>13396</v>
      </c>
      <c r="G550" s="243" t="s">
        <v>368</v>
      </c>
      <c r="H550" s="250" t="s">
        <v>13474</v>
      </c>
      <c r="I550" s="245" t="s">
        <v>28</v>
      </c>
      <c r="J550" s="245" t="s">
        <v>58</v>
      </c>
      <c r="K550" s="245">
        <v>4665124</v>
      </c>
      <c r="L550" s="245">
        <v>40427282</v>
      </c>
      <c r="M550" s="245" t="s">
        <v>147</v>
      </c>
      <c r="N550" s="304">
        <v>44.4998</v>
      </c>
      <c r="O550" s="245">
        <v>11.25</v>
      </c>
      <c r="P550" s="264">
        <f t="shared" si="10"/>
        <v>500.62275</v>
      </c>
      <c r="Q550" s="210"/>
    </row>
    <row r="551" s="4" customFormat="1" ht="21" spans="1:17">
      <c r="A551" s="245" t="s">
        <v>13866</v>
      </c>
      <c r="B551" s="243" t="s">
        <v>13867</v>
      </c>
      <c r="C551" s="243" t="s">
        <v>13868</v>
      </c>
      <c r="D551" s="243" t="s">
        <v>13800</v>
      </c>
      <c r="E551" s="245" t="s">
        <v>137</v>
      </c>
      <c r="F551" s="245" t="s">
        <v>13396</v>
      </c>
      <c r="G551" s="243" t="s">
        <v>445</v>
      </c>
      <c r="H551" s="250" t="s">
        <v>367</v>
      </c>
      <c r="I551" s="245" t="s">
        <v>28</v>
      </c>
      <c r="J551" s="245" t="s">
        <v>327</v>
      </c>
      <c r="K551" s="245">
        <v>4665518</v>
      </c>
      <c r="L551" s="245">
        <v>40427223</v>
      </c>
      <c r="M551" s="245" t="s">
        <v>147</v>
      </c>
      <c r="N551" s="304">
        <v>222.3988</v>
      </c>
      <c r="O551" s="245">
        <v>11.25</v>
      </c>
      <c r="P551" s="264">
        <f t="shared" si="10"/>
        <v>2501.9865</v>
      </c>
      <c r="Q551" s="210"/>
    </row>
    <row r="552" s="4" customFormat="1" ht="21" spans="1:17">
      <c r="A552" s="245" t="s">
        <v>13866</v>
      </c>
      <c r="B552" s="243" t="s">
        <v>13867</v>
      </c>
      <c r="C552" s="243" t="s">
        <v>13868</v>
      </c>
      <c r="D552" s="243" t="s">
        <v>13800</v>
      </c>
      <c r="E552" s="245" t="s">
        <v>137</v>
      </c>
      <c r="F552" s="245" t="s">
        <v>13396</v>
      </c>
      <c r="G552" s="243" t="s">
        <v>480</v>
      </c>
      <c r="H552" s="250" t="s">
        <v>367</v>
      </c>
      <c r="I552" s="245" t="s">
        <v>28</v>
      </c>
      <c r="J552" s="245" t="s">
        <v>327</v>
      </c>
      <c r="K552" s="245">
        <v>4665336</v>
      </c>
      <c r="L552" s="245">
        <v>40427552</v>
      </c>
      <c r="M552" s="245" t="s">
        <v>147</v>
      </c>
      <c r="N552" s="304">
        <v>11.8441</v>
      </c>
      <c r="O552" s="245">
        <v>11.25</v>
      </c>
      <c r="P552" s="264">
        <f t="shared" si="10"/>
        <v>133.246125</v>
      </c>
      <c r="Q552" s="210"/>
    </row>
    <row r="553" s="4" customFormat="1" ht="15" customHeight="1" spans="1:17">
      <c r="A553" s="245" t="s">
        <v>13870</v>
      </c>
      <c r="B553" s="243" t="s">
        <v>13871</v>
      </c>
      <c r="C553" s="243" t="s">
        <v>13872</v>
      </c>
      <c r="D553" s="243" t="s">
        <v>13873</v>
      </c>
      <c r="E553" s="245" t="s">
        <v>137</v>
      </c>
      <c r="F553" s="245" t="s">
        <v>13396</v>
      </c>
      <c r="G553" s="243" t="s">
        <v>13874</v>
      </c>
      <c r="H553" s="247" t="s">
        <v>1101</v>
      </c>
      <c r="I553" s="245" t="s">
        <v>28</v>
      </c>
      <c r="J553" s="245" t="s">
        <v>58</v>
      </c>
      <c r="K553" s="245">
        <v>4664804</v>
      </c>
      <c r="L553" s="245">
        <v>40427050</v>
      </c>
      <c r="M553" s="245" t="s">
        <v>147</v>
      </c>
      <c r="N553" s="304">
        <v>55.4909</v>
      </c>
      <c r="O553" s="245">
        <v>11.25</v>
      </c>
      <c r="P553" s="264">
        <f t="shared" si="10"/>
        <v>624.272625</v>
      </c>
      <c r="Q553" s="210"/>
    </row>
    <row r="554" s="4" customFormat="1" ht="15" customHeight="1" spans="1:17">
      <c r="A554" s="245" t="s">
        <v>13870</v>
      </c>
      <c r="B554" s="243" t="s">
        <v>13871</v>
      </c>
      <c r="C554" s="243" t="s">
        <v>13872</v>
      </c>
      <c r="D554" s="243" t="s">
        <v>13873</v>
      </c>
      <c r="E554" s="245" t="s">
        <v>137</v>
      </c>
      <c r="F554" s="245" t="s">
        <v>13396</v>
      </c>
      <c r="G554" s="243" t="s">
        <v>13266</v>
      </c>
      <c r="H554" s="247" t="s">
        <v>1101</v>
      </c>
      <c r="I554" s="245" t="s">
        <v>28</v>
      </c>
      <c r="J554" s="245" t="s">
        <v>49</v>
      </c>
      <c r="K554" s="245">
        <v>4664979</v>
      </c>
      <c r="L554" s="245">
        <v>40427028</v>
      </c>
      <c r="M554" s="245" t="s">
        <v>147</v>
      </c>
      <c r="N554" s="304">
        <v>18.4305</v>
      </c>
      <c r="O554" s="245">
        <v>11.25</v>
      </c>
      <c r="P554" s="264">
        <f t="shared" si="10"/>
        <v>207.343125</v>
      </c>
      <c r="Q554" s="210"/>
    </row>
    <row r="555" s="4" customFormat="1" ht="15" customHeight="1" spans="1:17">
      <c r="A555" s="245" t="s">
        <v>13866</v>
      </c>
      <c r="B555" s="243" t="s">
        <v>13867</v>
      </c>
      <c r="C555" s="243" t="s">
        <v>13868</v>
      </c>
      <c r="D555" s="243" t="s">
        <v>13873</v>
      </c>
      <c r="E555" s="245" t="s">
        <v>137</v>
      </c>
      <c r="F555" s="245" t="s">
        <v>13396</v>
      </c>
      <c r="G555" s="243" t="s">
        <v>539</v>
      </c>
      <c r="H555" s="250" t="s">
        <v>13474</v>
      </c>
      <c r="I555" s="245" t="s">
        <v>28</v>
      </c>
      <c r="J555" s="245" t="s">
        <v>49</v>
      </c>
      <c r="K555" s="245">
        <v>4665358</v>
      </c>
      <c r="L555" s="245">
        <v>40426931</v>
      </c>
      <c r="M555" s="245" t="s">
        <v>147</v>
      </c>
      <c r="N555" s="304">
        <v>27.3401</v>
      </c>
      <c r="O555" s="245">
        <v>11.25</v>
      </c>
      <c r="P555" s="264">
        <f t="shared" si="10"/>
        <v>307.576125</v>
      </c>
      <c r="Q555" s="210"/>
    </row>
    <row r="556" s="4" customFormat="1" ht="15" customHeight="1" spans="1:17">
      <c r="A556" s="245" t="s">
        <v>13866</v>
      </c>
      <c r="B556" s="243" t="s">
        <v>13867</v>
      </c>
      <c r="C556" s="243" t="s">
        <v>13868</v>
      </c>
      <c r="D556" s="243" t="s">
        <v>13873</v>
      </c>
      <c r="E556" s="245" t="s">
        <v>137</v>
      </c>
      <c r="F556" s="245" t="s">
        <v>13396</v>
      </c>
      <c r="G556" s="243" t="s">
        <v>538</v>
      </c>
      <c r="H556" s="247" t="s">
        <v>1101</v>
      </c>
      <c r="I556" s="245" t="s">
        <v>28</v>
      </c>
      <c r="J556" s="245" t="s">
        <v>49</v>
      </c>
      <c r="K556" s="245">
        <v>4665359</v>
      </c>
      <c r="L556" s="245">
        <v>40426806</v>
      </c>
      <c r="M556" s="245" t="s">
        <v>147</v>
      </c>
      <c r="N556" s="304">
        <v>44.2348</v>
      </c>
      <c r="O556" s="245">
        <v>11.25</v>
      </c>
      <c r="P556" s="264">
        <f t="shared" si="10"/>
        <v>497.6415</v>
      </c>
      <c r="Q556" s="210"/>
    </row>
    <row r="557" s="4" customFormat="1" ht="15" customHeight="1" spans="1:17">
      <c r="A557" s="245" t="s">
        <v>13866</v>
      </c>
      <c r="B557" s="243" t="s">
        <v>13867</v>
      </c>
      <c r="C557" s="243" t="s">
        <v>13868</v>
      </c>
      <c r="D557" s="243" t="s">
        <v>13873</v>
      </c>
      <c r="E557" s="245" t="s">
        <v>137</v>
      </c>
      <c r="F557" s="245" t="s">
        <v>13396</v>
      </c>
      <c r="G557" s="243" t="s">
        <v>1771</v>
      </c>
      <c r="H557" s="247" t="s">
        <v>1101</v>
      </c>
      <c r="I557" s="245" t="s">
        <v>28</v>
      </c>
      <c r="J557" s="245" t="s">
        <v>49</v>
      </c>
      <c r="K557" s="245">
        <v>4665088</v>
      </c>
      <c r="L557" s="245">
        <v>40426835</v>
      </c>
      <c r="M557" s="245" t="s">
        <v>147</v>
      </c>
      <c r="N557" s="304">
        <v>35.0639</v>
      </c>
      <c r="O557" s="245">
        <v>11.25</v>
      </c>
      <c r="P557" s="264">
        <f t="shared" si="10"/>
        <v>394.468875</v>
      </c>
      <c r="Q557" s="210"/>
    </row>
    <row r="558" s="4" customFormat="1" ht="15" customHeight="1" spans="1:17">
      <c r="A558" s="245" t="s">
        <v>13866</v>
      </c>
      <c r="B558" s="243" t="s">
        <v>13867</v>
      </c>
      <c r="C558" s="243" t="s">
        <v>13868</v>
      </c>
      <c r="D558" s="243" t="s">
        <v>13873</v>
      </c>
      <c r="E558" s="245" t="s">
        <v>137</v>
      </c>
      <c r="F558" s="245" t="s">
        <v>13396</v>
      </c>
      <c r="G558" s="243" t="s">
        <v>666</v>
      </c>
      <c r="H558" s="247" t="s">
        <v>1101</v>
      </c>
      <c r="I558" s="245" t="s">
        <v>28</v>
      </c>
      <c r="J558" s="245" t="s">
        <v>49</v>
      </c>
      <c r="K558" s="245">
        <v>4665152</v>
      </c>
      <c r="L558" s="245">
        <v>40426922</v>
      </c>
      <c r="M558" s="245" t="s">
        <v>147</v>
      </c>
      <c r="N558" s="304">
        <v>6.4507</v>
      </c>
      <c r="O558" s="245">
        <v>11.25</v>
      </c>
      <c r="P558" s="264">
        <f t="shared" si="10"/>
        <v>72.570375</v>
      </c>
      <c r="Q558" s="210"/>
    </row>
    <row r="559" s="4" customFormat="1" ht="15" customHeight="1" spans="1:17">
      <c r="A559" s="245" t="s">
        <v>13866</v>
      </c>
      <c r="B559" s="243" t="s">
        <v>13867</v>
      </c>
      <c r="C559" s="243" t="s">
        <v>13868</v>
      </c>
      <c r="D559" s="243" t="s">
        <v>13873</v>
      </c>
      <c r="E559" s="245" t="s">
        <v>137</v>
      </c>
      <c r="F559" s="245" t="s">
        <v>13396</v>
      </c>
      <c r="G559" s="243" t="s">
        <v>492</v>
      </c>
      <c r="H559" s="250" t="s">
        <v>48</v>
      </c>
      <c r="I559" s="245" t="s">
        <v>28</v>
      </c>
      <c r="J559" s="245" t="s">
        <v>49</v>
      </c>
      <c r="K559" s="245">
        <v>4665217</v>
      </c>
      <c r="L559" s="245">
        <v>40426885</v>
      </c>
      <c r="M559" s="245" t="s">
        <v>147</v>
      </c>
      <c r="N559" s="304">
        <v>21.0592</v>
      </c>
      <c r="O559" s="245">
        <v>11.25</v>
      </c>
      <c r="P559" s="264">
        <f t="shared" si="10"/>
        <v>236.916</v>
      </c>
      <c r="Q559" s="210"/>
    </row>
    <row r="560" s="4" customFormat="1" ht="15" customHeight="1" spans="1:17">
      <c r="A560" s="245" t="s">
        <v>13866</v>
      </c>
      <c r="B560" s="243" t="s">
        <v>13867</v>
      </c>
      <c r="C560" s="243" t="s">
        <v>13868</v>
      </c>
      <c r="D560" s="243" t="s">
        <v>13873</v>
      </c>
      <c r="E560" s="245" t="s">
        <v>137</v>
      </c>
      <c r="F560" s="245" t="s">
        <v>13396</v>
      </c>
      <c r="G560" s="243" t="s">
        <v>1423</v>
      </c>
      <c r="H560" s="247" t="s">
        <v>1101</v>
      </c>
      <c r="I560" s="245" t="s">
        <v>28</v>
      </c>
      <c r="J560" s="245" t="s">
        <v>58</v>
      </c>
      <c r="K560" s="245">
        <v>4665154</v>
      </c>
      <c r="L560" s="245">
        <v>40426983</v>
      </c>
      <c r="M560" s="245" t="s">
        <v>147</v>
      </c>
      <c r="N560" s="304">
        <v>5.0032</v>
      </c>
      <c r="O560" s="245">
        <v>11.25</v>
      </c>
      <c r="P560" s="264">
        <f t="shared" si="10"/>
        <v>56.286</v>
      </c>
      <c r="Q560" s="210"/>
    </row>
    <row r="561" s="4" customFormat="1" ht="15" customHeight="1" spans="1:17">
      <c r="A561" s="245" t="s">
        <v>13866</v>
      </c>
      <c r="B561" s="243" t="s">
        <v>13867</v>
      </c>
      <c r="C561" s="243" t="s">
        <v>13868</v>
      </c>
      <c r="D561" s="243" t="s">
        <v>13873</v>
      </c>
      <c r="E561" s="245" t="s">
        <v>137</v>
      </c>
      <c r="F561" s="245" t="s">
        <v>13396</v>
      </c>
      <c r="G561" s="243" t="s">
        <v>1820</v>
      </c>
      <c r="H561" s="247" t="s">
        <v>1101</v>
      </c>
      <c r="I561" s="245" t="s">
        <v>28</v>
      </c>
      <c r="J561" s="245" t="s">
        <v>327</v>
      </c>
      <c r="K561" s="245">
        <v>4665127</v>
      </c>
      <c r="L561" s="245">
        <v>40427034</v>
      </c>
      <c r="M561" s="245" t="s">
        <v>147</v>
      </c>
      <c r="N561" s="304">
        <v>5.6407</v>
      </c>
      <c r="O561" s="245">
        <v>11.25</v>
      </c>
      <c r="P561" s="264">
        <f t="shared" si="10"/>
        <v>63.457875</v>
      </c>
      <c r="Q561" s="210"/>
    </row>
    <row r="562" s="4" customFormat="1" ht="15" customHeight="1" spans="1:17">
      <c r="A562" s="245" t="s">
        <v>13866</v>
      </c>
      <c r="B562" s="243" t="s">
        <v>13867</v>
      </c>
      <c r="C562" s="243" t="s">
        <v>13868</v>
      </c>
      <c r="D562" s="243" t="s">
        <v>13873</v>
      </c>
      <c r="E562" s="245" t="s">
        <v>137</v>
      </c>
      <c r="F562" s="245" t="s">
        <v>13396</v>
      </c>
      <c r="G562" s="243" t="s">
        <v>13875</v>
      </c>
      <c r="H562" s="247" t="s">
        <v>1101</v>
      </c>
      <c r="I562" s="245" t="s">
        <v>28</v>
      </c>
      <c r="J562" s="245" t="s">
        <v>58</v>
      </c>
      <c r="K562" s="245">
        <v>4665163</v>
      </c>
      <c r="L562" s="245">
        <v>40427065</v>
      </c>
      <c r="M562" s="245" t="s">
        <v>147</v>
      </c>
      <c r="N562" s="304">
        <v>12.7165</v>
      </c>
      <c r="O562" s="245">
        <v>11.25</v>
      </c>
      <c r="P562" s="264">
        <f t="shared" si="10"/>
        <v>143.060625</v>
      </c>
      <c r="Q562" s="210"/>
    </row>
    <row r="563" s="4" customFormat="1" ht="15" customHeight="1" spans="1:17">
      <c r="A563" s="245" t="s">
        <v>13866</v>
      </c>
      <c r="B563" s="243" t="s">
        <v>13867</v>
      </c>
      <c r="C563" s="243" t="s">
        <v>13868</v>
      </c>
      <c r="D563" s="243" t="s">
        <v>13873</v>
      </c>
      <c r="E563" s="245" t="s">
        <v>137</v>
      </c>
      <c r="F563" s="245" t="s">
        <v>13396</v>
      </c>
      <c r="G563" s="243" t="s">
        <v>671</v>
      </c>
      <c r="H563" s="247" t="s">
        <v>48</v>
      </c>
      <c r="I563" s="245" t="s">
        <v>28</v>
      </c>
      <c r="J563" s="245" t="s">
        <v>58</v>
      </c>
      <c r="K563" s="245">
        <v>4665100</v>
      </c>
      <c r="L563" s="245">
        <v>40427123</v>
      </c>
      <c r="M563" s="245" t="s">
        <v>147</v>
      </c>
      <c r="N563" s="304">
        <v>8.3169</v>
      </c>
      <c r="O563" s="245">
        <v>11.25</v>
      </c>
      <c r="P563" s="264">
        <f t="shared" si="10"/>
        <v>93.565125</v>
      </c>
      <c r="Q563" s="210"/>
    </row>
    <row r="564" s="4" customFormat="1" ht="15" customHeight="1" spans="1:17">
      <c r="A564" s="245" t="s">
        <v>13866</v>
      </c>
      <c r="B564" s="243" t="s">
        <v>13867</v>
      </c>
      <c r="C564" s="243" t="s">
        <v>13868</v>
      </c>
      <c r="D564" s="243" t="s">
        <v>13873</v>
      </c>
      <c r="E564" s="245" t="s">
        <v>137</v>
      </c>
      <c r="F564" s="245" t="s">
        <v>13396</v>
      </c>
      <c r="G564" s="243" t="s">
        <v>1139</v>
      </c>
      <c r="H564" s="247" t="s">
        <v>48</v>
      </c>
      <c r="I564" s="245" t="s">
        <v>28</v>
      </c>
      <c r="J564" s="245" t="s">
        <v>29</v>
      </c>
      <c r="K564" s="245">
        <v>4665107</v>
      </c>
      <c r="L564" s="245">
        <v>40427173</v>
      </c>
      <c r="M564" s="245" t="s">
        <v>147</v>
      </c>
      <c r="N564" s="304">
        <v>22.7826</v>
      </c>
      <c r="O564" s="245">
        <v>11.25</v>
      </c>
      <c r="P564" s="264">
        <f t="shared" si="10"/>
        <v>256.30425</v>
      </c>
      <c r="Q564" s="210"/>
    </row>
    <row r="565" s="4" customFormat="1" ht="15" customHeight="1" spans="1:17">
      <c r="A565" s="245" t="s">
        <v>13870</v>
      </c>
      <c r="B565" s="243" t="s">
        <v>13871</v>
      </c>
      <c r="C565" s="245" t="s">
        <v>13872</v>
      </c>
      <c r="D565" s="243" t="s">
        <v>13876</v>
      </c>
      <c r="E565" s="245" t="s">
        <v>137</v>
      </c>
      <c r="F565" s="245" t="s">
        <v>13396</v>
      </c>
      <c r="G565" s="243" t="s">
        <v>13877</v>
      </c>
      <c r="H565" s="250" t="s">
        <v>13474</v>
      </c>
      <c r="I565" s="245" t="s">
        <v>28</v>
      </c>
      <c r="J565" s="245" t="s">
        <v>49</v>
      </c>
      <c r="K565" s="245">
        <v>4665004</v>
      </c>
      <c r="L565" s="245">
        <v>40426645</v>
      </c>
      <c r="M565" s="245" t="s">
        <v>147</v>
      </c>
      <c r="N565" s="304">
        <v>21.0944</v>
      </c>
      <c r="O565" s="245">
        <v>11.25</v>
      </c>
      <c r="P565" s="264">
        <f t="shared" si="10"/>
        <v>237.312</v>
      </c>
      <c r="Q565" s="210"/>
    </row>
    <row r="566" s="4" customFormat="1" ht="21" spans="1:17">
      <c r="A566" s="245" t="s">
        <v>13866</v>
      </c>
      <c r="B566" s="243" t="s">
        <v>13867</v>
      </c>
      <c r="C566" s="243" t="s">
        <v>13868</v>
      </c>
      <c r="D566" s="243" t="s">
        <v>13876</v>
      </c>
      <c r="E566" s="245" t="s">
        <v>137</v>
      </c>
      <c r="F566" s="245" t="s">
        <v>13396</v>
      </c>
      <c r="G566" s="243" t="s">
        <v>1425</v>
      </c>
      <c r="H566" s="250" t="s">
        <v>367</v>
      </c>
      <c r="I566" s="245" t="s">
        <v>28</v>
      </c>
      <c r="J566" s="245" t="s">
        <v>327</v>
      </c>
      <c r="K566" s="245">
        <v>4665263</v>
      </c>
      <c r="L566" s="245">
        <v>40426589</v>
      </c>
      <c r="M566" s="245" t="s">
        <v>147</v>
      </c>
      <c r="N566" s="304">
        <v>19.4381</v>
      </c>
      <c r="O566" s="245">
        <v>11.25</v>
      </c>
      <c r="P566" s="264">
        <f t="shared" si="10"/>
        <v>218.678625</v>
      </c>
      <c r="Q566" s="210"/>
    </row>
    <row r="567" s="4" customFormat="1" ht="15" customHeight="1" spans="1:17">
      <c r="A567" s="245" t="s">
        <v>13866</v>
      </c>
      <c r="B567" s="243" t="s">
        <v>13867</v>
      </c>
      <c r="C567" s="243" t="s">
        <v>13868</v>
      </c>
      <c r="D567" s="243" t="s">
        <v>13876</v>
      </c>
      <c r="E567" s="245" t="s">
        <v>137</v>
      </c>
      <c r="F567" s="245" t="s">
        <v>13396</v>
      </c>
      <c r="G567" s="243" t="s">
        <v>560</v>
      </c>
      <c r="H567" s="250" t="s">
        <v>13474</v>
      </c>
      <c r="I567" s="245" t="s">
        <v>28</v>
      </c>
      <c r="J567" s="245" t="s">
        <v>327</v>
      </c>
      <c r="K567" s="245">
        <v>4665164</v>
      </c>
      <c r="L567" s="245">
        <v>40426431</v>
      </c>
      <c r="M567" s="245" t="s">
        <v>147</v>
      </c>
      <c r="N567" s="304">
        <v>18.5357</v>
      </c>
      <c r="O567" s="245">
        <v>11.25</v>
      </c>
      <c r="P567" s="264">
        <f t="shared" ref="P567:P630" si="11">O567*N567</f>
        <v>208.526625</v>
      </c>
      <c r="Q567" s="210"/>
    </row>
    <row r="568" s="4" customFormat="1" ht="15" customHeight="1" spans="1:17">
      <c r="A568" s="245" t="s">
        <v>13866</v>
      </c>
      <c r="B568" s="243" t="s">
        <v>13867</v>
      </c>
      <c r="C568" s="243" t="s">
        <v>13868</v>
      </c>
      <c r="D568" s="243" t="s">
        <v>13876</v>
      </c>
      <c r="E568" s="245" t="s">
        <v>137</v>
      </c>
      <c r="F568" s="245" t="s">
        <v>13396</v>
      </c>
      <c r="G568" s="243" t="s">
        <v>13878</v>
      </c>
      <c r="H568" s="247" t="s">
        <v>1101</v>
      </c>
      <c r="I568" s="245" t="s">
        <v>28</v>
      </c>
      <c r="J568" s="245" t="s">
        <v>49</v>
      </c>
      <c r="K568" s="245">
        <v>4665080</v>
      </c>
      <c r="L568" s="245">
        <v>40426562</v>
      </c>
      <c r="M568" s="245" t="s">
        <v>147</v>
      </c>
      <c r="N568" s="304">
        <v>23.0367</v>
      </c>
      <c r="O568" s="245">
        <v>11.25</v>
      </c>
      <c r="P568" s="264">
        <f t="shared" si="11"/>
        <v>259.162875</v>
      </c>
      <c r="Q568" s="210"/>
    </row>
    <row r="569" s="4" customFormat="1" ht="15" customHeight="1" spans="1:17">
      <c r="A569" s="245" t="s">
        <v>13866</v>
      </c>
      <c r="B569" s="243" t="s">
        <v>13867</v>
      </c>
      <c r="C569" s="243" t="s">
        <v>13868</v>
      </c>
      <c r="D569" s="243" t="s">
        <v>13876</v>
      </c>
      <c r="E569" s="245" t="s">
        <v>137</v>
      </c>
      <c r="F569" s="245" t="s">
        <v>13396</v>
      </c>
      <c r="G569" s="243" t="s">
        <v>13879</v>
      </c>
      <c r="H569" s="247" t="s">
        <v>1101</v>
      </c>
      <c r="I569" s="245" t="s">
        <v>28</v>
      </c>
      <c r="J569" s="245" t="s">
        <v>49</v>
      </c>
      <c r="K569" s="245">
        <v>4665015</v>
      </c>
      <c r="L569" s="245">
        <v>40426563</v>
      </c>
      <c r="M569" s="245" t="s">
        <v>147</v>
      </c>
      <c r="N569" s="304">
        <v>4.6607</v>
      </c>
      <c r="O569" s="245">
        <v>11.25</v>
      </c>
      <c r="P569" s="264">
        <f t="shared" si="11"/>
        <v>52.432875</v>
      </c>
      <c r="Q569" s="210"/>
    </row>
    <row r="570" s="4" customFormat="1" ht="15" customHeight="1" spans="1:17">
      <c r="A570" s="245" t="s">
        <v>13866</v>
      </c>
      <c r="B570" s="243" t="s">
        <v>13867</v>
      </c>
      <c r="C570" s="243" t="s">
        <v>13868</v>
      </c>
      <c r="D570" s="243" t="s">
        <v>13876</v>
      </c>
      <c r="E570" s="245" t="s">
        <v>137</v>
      </c>
      <c r="F570" s="245" t="s">
        <v>13396</v>
      </c>
      <c r="G570" s="243" t="s">
        <v>1438</v>
      </c>
      <c r="H570" s="247" t="s">
        <v>1101</v>
      </c>
      <c r="I570" s="245" t="s">
        <v>28</v>
      </c>
      <c r="J570" s="245" t="s">
        <v>49</v>
      </c>
      <c r="K570" s="245">
        <v>4665005</v>
      </c>
      <c r="L570" s="245">
        <v>40426675</v>
      </c>
      <c r="M570" s="245" t="s">
        <v>147</v>
      </c>
      <c r="N570" s="304">
        <v>21.3663</v>
      </c>
      <c r="O570" s="245">
        <v>11.25</v>
      </c>
      <c r="P570" s="264">
        <f t="shared" si="11"/>
        <v>240.370875</v>
      </c>
      <c r="Q570" s="210"/>
    </row>
    <row r="571" s="4" customFormat="1" ht="15" customHeight="1" spans="1:17">
      <c r="A571" s="245" t="s">
        <v>13866</v>
      </c>
      <c r="B571" s="243" t="s">
        <v>13867</v>
      </c>
      <c r="C571" s="243" t="s">
        <v>13868</v>
      </c>
      <c r="D571" s="243" t="s">
        <v>13876</v>
      </c>
      <c r="E571" s="245" t="s">
        <v>137</v>
      </c>
      <c r="F571" s="245" t="s">
        <v>13396</v>
      </c>
      <c r="G571" s="243" t="s">
        <v>13877</v>
      </c>
      <c r="H571" s="250" t="s">
        <v>13474</v>
      </c>
      <c r="I571" s="245" t="s">
        <v>28</v>
      </c>
      <c r="J571" s="245" t="s">
        <v>49</v>
      </c>
      <c r="K571" s="245">
        <v>4665004</v>
      </c>
      <c r="L571" s="245">
        <v>40426645</v>
      </c>
      <c r="M571" s="245" t="s">
        <v>147</v>
      </c>
      <c r="N571" s="304">
        <v>59.9427</v>
      </c>
      <c r="O571" s="245">
        <v>11.25</v>
      </c>
      <c r="P571" s="264">
        <f t="shared" si="11"/>
        <v>674.355375</v>
      </c>
      <c r="Q571" s="210"/>
    </row>
    <row r="572" s="4" customFormat="1" ht="21" spans="1:17">
      <c r="A572" s="245" t="s">
        <v>4994</v>
      </c>
      <c r="B572" s="243" t="s">
        <v>13880</v>
      </c>
      <c r="C572" s="245" t="s">
        <v>13881</v>
      </c>
      <c r="D572" s="243" t="s">
        <v>13882</v>
      </c>
      <c r="E572" s="245" t="s">
        <v>137</v>
      </c>
      <c r="F572" s="245" t="s">
        <v>13396</v>
      </c>
      <c r="G572" s="243" t="s">
        <v>13883</v>
      </c>
      <c r="H572" s="250" t="s">
        <v>367</v>
      </c>
      <c r="I572" s="245" t="s">
        <v>28</v>
      </c>
      <c r="J572" s="245" t="s">
        <v>327</v>
      </c>
      <c r="K572" s="245">
        <v>4664231</v>
      </c>
      <c r="L572" s="245">
        <v>40426105</v>
      </c>
      <c r="M572" s="245" t="s">
        <v>147</v>
      </c>
      <c r="N572" s="304">
        <v>86.7665</v>
      </c>
      <c r="O572" s="245">
        <v>11.25</v>
      </c>
      <c r="P572" s="264">
        <f t="shared" si="11"/>
        <v>976.123125</v>
      </c>
      <c r="Q572" s="210"/>
    </row>
    <row r="573" s="4" customFormat="1" ht="15" customHeight="1" spans="1:17">
      <c r="A573" s="245" t="s">
        <v>13822</v>
      </c>
      <c r="B573" s="243" t="s">
        <v>13823</v>
      </c>
      <c r="C573" s="245" t="s">
        <v>13827</v>
      </c>
      <c r="D573" s="243" t="s">
        <v>13882</v>
      </c>
      <c r="E573" s="245" t="s">
        <v>137</v>
      </c>
      <c r="F573" s="245" t="s">
        <v>13396</v>
      </c>
      <c r="G573" s="243" t="s">
        <v>13884</v>
      </c>
      <c r="H573" s="250" t="s">
        <v>13474</v>
      </c>
      <c r="I573" s="245" t="s">
        <v>28</v>
      </c>
      <c r="J573" s="245" t="s">
        <v>58</v>
      </c>
      <c r="K573" s="245">
        <v>4664127</v>
      </c>
      <c r="L573" s="245">
        <v>40426421</v>
      </c>
      <c r="M573" s="245" t="s">
        <v>147</v>
      </c>
      <c r="N573" s="304">
        <v>64.2216</v>
      </c>
      <c r="O573" s="245">
        <v>11.25</v>
      </c>
      <c r="P573" s="264">
        <f t="shared" si="11"/>
        <v>722.493</v>
      </c>
      <c r="Q573" s="210"/>
    </row>
    <row r="574" s="4" customFormat="1" ht="15" customHeight="1" spans="1:17">
      <c r="A574" s="245" t="s">
        <v>13822</v>
      </c>
      <c r="B574" s="243" t="s">
        <v>13823</v>
      </c>
      <c r="C574" s="245" t="s">
        <v>13827</v>
      </c>
      <c r="D574" s="243" t="s">
        <v>13882</v>
      </c>
      <c r="E574" s="245" t="s">
        <v>137</v>
      </c>
      <c r="F574" s="245" t="s">
        <v>13396</v>
      </c>
      <c r="G574" s="243" t="s">
        <v>13885</v>
      </c>
      <c r="H574" s="250" t="s">
        <v>13474</v>
      </c>
      <c r="I574" s="245" t="s">
        <v>28</v>
      </c>
      <c r="J574" s="245" t="s">
        <v>327</v>
      </c>
      <c r="K574" s="245">
        <v>4663930</v>
      </c>
      <c r="L574" s="245">
        <v>40426328</v>
      </c>
      <c r="M574" s="245" t="s">
        <v>147</v>
      </c>
      <c r="N574" s="304">
        <v>8.5536</v>
      </c>
      <c r="O574" s="245">
        <v>11.25</v>
      </c>
      <c r="P574" s="264">
        <f t="shared" si="11"/>
        <v>96.228</v>
      </c>
      <c r="Q574" s="210"/>
    </row>
    <row r="575" s="4" customFormat="1" ht="21" spans="1:17">
      <c r="A575" s="245" t="s">
        <v>13822</v>
      </c>
      <c r="B575" s="243" t="s">
        <v>13823</v>
      </c>
      <c r="C575" s="245" t="s">
        <v>13827</v>
      </c>
      <c r="D575" s="243" t="s">
        <v>13882</v>
      </c>
      <c r="E575" s="245" t="s">
        <v>137</v>
      </c>
      <c r="F575" s="245" t="s">
        <v>13396</v>
      </c>
      <c r="G575" s="243" t="s">
        <v>13886</v>
      </c>
      <c r="H575" s="250" t="s">
        <v>367</v>
      </c>
      <c r="I575" s="245" t="s">
        <v>28</v>
      </c>
      <c r="J575" s="245" t="s">
        <v>327</v>
      </c>
      <c r="K575" s="245">
        <v>4663952</v>
      </c>
      <c r="L575" s="245">
        <v>40426778</v>
      </c>
      <c r="M575" s="245" t="s">
        <v>147</v>
      </c>
      <c r="N575" s="304">
        <v>33.462</v>
      </c>
      <c r="O575" s="245">
        <v>11.25</v>
      </c>
      <c r="P575" s="264">
        <f t="shared" si="11"/>
        <v>376.4475</v>
      </c>
      <c r="Q575" s="210"/>
    </row>
    <row r="576" s="4" customFormat="1" ht="21" spans="1:17">
      <c r="A576" s="245" t="s">
        <v>13822</v>
      </c>
      <c r="B576" s="243" t="s">
        <v>13823</v>
      </c>
      <c r="C576" s="245" t="s">
        <v>13827</v>
      </c>
      <c r="D576" s="243" t="s">
        <v>13882</v>
      </c>
      <c r="E576" s="245" t="s">
        <v>137</v>
      </c>
      <c r="F576" s="245" t="s">
        <v>13396</v>
      </c>
      <c r="G576" s="243" t="s">
        <v>13887</v>
      </c>
      <c r="H576" s="250" t="s">
        <v>367</v>
      </c>
      <c r="I576" s="245" t="s">
        <v>28</v>
      </c>
      <c r="J576" s="245" t="s">
        <v>327</v>
      </c>
      <c r="K576" s="245">
        <v>4663895</v>
      </c>
      <c r="L576" s="245">
        <v>40426787</v>
      </c>
      <c r="M576" s="245" t="s">
        <v>147</v>
      </c>
      <c r="N576" s="304">
        <v>10.2297</v>
      </c>
      <c r="O576" s="245">
        <v>11.25</v>
      </c>
      <c r="P576" s="264">
        <f t="shared" si="11"/>
        <v>115.084125</v>
      </c>
      <c r="Q576" s="210"/>
    </row>
    <row r="577" s="4" customFormat="1" ht="15" customHeight="1" spans="1:17">
      <c r="A577" s="245" t="s">
        <v>13822</v>
      </c>
      <c r="B577" s="243" t="s">
        <v>13823</v>
      </c>
      <c r="C577" s="245" t="s">
        <v>13827</v>
      </c>
      <c r="D577" s="243" t="s">
        <v>13882</v>
      </c>
      <c r="E577" s="245" t="s">
        <v>137</v>
      </c>
      <c r="F577" s="245" t="s">
        <v>13396</v>
      </c>
      <c r="G577" s="243" t="s">
        <v>13888</v>
      </c>
      <c r="H577" s="247" t="s">
        <v>48</v>
      </c>
      <c r="I577" s="245" t="s">
        <v>28</v>
      </c>
      <c r="J577" s="245" t="s">
        <v>58</v>
      </c>
      <c r="K577" s="245">
        <v>4663829</v>
      </c>
      <c r="L577" s="245">
        <v>40426581</v>
      </c>
      <c r="M577" s="245" t="s">
        <v>147</v>
      </c>
      <c r="N577" s="304">
        <v>28.332</v>
      </c>
      <c r="O577" s="245">
        <v>11.25</v>
      </c>
      <c r="P577" s="264">
        <f t="shared" si="11"/>
        <v>318.735</v>
      </c>
      <c r="Q577" s="210"/>
    </row>
    <row r="578" s="4" customFormat="1" ht="21" spans="1:17">
      <c r="A578" s="245" t="s">
        <v>13822</v>
      </c>
      <c r="B578" s="243" t="s">
        <v>13823</v>
      </c>
      <c r="C578" s="245" t="s">
        <v>13827</v>
      </c>
      <c r="D578" s="243" t="s">
        <v>13882</v>
      </c>
      <c r="E578" s="245" t="s">
        <v>137</v>
      </c>
      <c r="F578" s="245" t="s">
        <v>13396</v>
      </c>
      <c r="G578" s="243" t="s">
        <v>13883</v>
      </c>
      <c r="H578" s="250" t="s">
        <v>367</v>
      </c>
      <c r="I578" s="245" t="s">
        <v>28</v>
      </c>
      <c r="J578" s="245" t="s">
        <v>327</v>
      </c>
      <c r="K578" s="245">
        <v>4664231</v>
      </c>
      <c r="L578" s="245">
        <v>40426105</v>
      </c>
      <c r="M578" s="245" t="s">
        <v>147</v>
      </c>
      <c r="N578" s="304">
        <v>4.7397</v>
      </c>
      <c r="O578" s="245">
        <v>11.25</v>
      </c>
      <c r="P578" s="264">
        <f t="shared" si="11"/>
        <v>53.321625</v>
      </c>
      <c r="Q578" s="210"/>
    </row>
    <row r="579" s="4" customFormat="1" ht="15" customHeight="1" spans="1:17">
      <c r="A579" s="245" t="s">
        <v>13870</v>
      </c>
      <c r="B579" s="243" t="s">
        <v>13871</v>
      </c>
      <c r="C579" s="245" t="s">
        <v>13872</v>
      </c>
      <c r="D579" s="243" t="s">
        <v>13882</v>
      </c>
      <c r="E579" s="245" t="s">
        <v>137</v>
      </c>
      <c r="F579" s="245" t="s">
        <v>13396</v>
      </c>
      <c r="G579" s="243" t="s">
        <v>1117</v>
      </c>
      <c r="H579" s="250" t="s">
        <v>13474</v>
      </c>
      <c r="I579" s="245" t="s">
        <v>28</v>
      </c>
      <c r="J579" s="245" t="s">
        <v>327</v>
      </c>
      <c r="K579" s="245">
        <v>4664640</v>
      </c>
      <c r="L579" s="245">
        <v>40426378</v>
      </c>
      <c r="M579" s="245" t="s">
        <v>147</v>
      </c>
      <c r="N579" s="304">
        <v>80.1768</v>
      </c>
      <c r="O579" s="245">
        <v>11.25</v>
      </c>
      <c r="P579" s="264">
        <f t="shared" si="11"/>
        <v>901.989</v>
      </c>
      <c r="Q579" s="210"/>
    </row>
    <row r="580" s="4" customFormat="1" ht="15" customHeight="1" spans="1:17">
      <c r="A580" s="245" t="s">
        <v>13870</v>
      </c>
      <c r="B580" s="243" t="s">
        <v>13871</v>
      </c>
      <c r="C580" s="245" t="s">
        <v>13872</v>
      </c>
      <c r="D580" s="243" t="s">
        <v>13882</v>
      </c>
      <c r="E580" s="245" t="s">
        <v>137</v>
      </c>
      <c r="F580" s="245" t="s">
        <v>13396</v>
      </c>
      <c r="G580" s="243" t="s">
        <v>13889</v>
      </c>
      <c r="H580" s="250" t="s">
        <v>13474</v>
      </c>
      <c r="I580" s="245" t="s">
        <v>28</v>
      </c>
      <c r="J580" s="245" t="s">
        <v>327</v>
      </c>
      <c r="K580" s="245">
        <v>4664537</v>
      </c>
      <c r="L580" s="245">
        <v>40426672</v>
      </c>
      <c r="M580" s="245" t="s">
        <v>147</v>
      </c>
      <c r="N580" s="304">
        <v>233.301</v>
      </c>
      <c r="O580" s="245">
        <v>11.25</v>
      </c>
      <c r="P580" s="264">
        <f t="shared" si="11"/>
        <v>2624.63625</v>
      </c>
      <c r="Q580" s="210"/>
    </row>
    <row r="581" s="4" customFormat="1" ht="15" customHeight="1" spans="1:17">
      <c r="A581" s="245" t="s">
        <v>13870</v>
      </c>
      <c r="B581" s="243" t="s">
        <v>13871</v>
      </c>
      <c r="C581" s="245" t="s">
        <v>13872</v>
      </c>
      <c r="D581" s="243" t="s">
        <v>13882</v>
      </c>
      <c r="E581" s="245" t="s">
        <v>137</v>
      </c>
      <c r="F581" s="245" t="s">
        <v>13396</v>
      </c>
      <c r="G581" s="243" t="s">
        <v>13890</v>
      </c>
      <c r="H581" s="250" t="s">
        <v>13474</v>
      </c>
      <c r="I581" s="245" t="s">
        <v>28</v>
      </c>
      <c r="J581" s="245" t="s">
        <v>327</v>
      </c>
      <c r="K581" s="245">
        <v>4664379</v>
      </c>
      <c r="L581" s="245">
        <v>40426313</v>
      </c>
      <c r="M581" s="245" t="s">
        <v>147</v>
      </c>
      <c r="N581" s="304">
        <v>2.8676</v>
      </c>
      <c r="O581" s="245">
        <v>11.25</v>
      </c>
      <c r="P581" s="264">
        <f t="shared" si="11"/>
        <v>32.2605</v>
      </c>
      <c r="Q581" s="210"/>
    </row>
    <row r="582" s="4" customFormat="1" ht="15" customHeight="1" spans="1:17">
      <c r="A582" s="245" t="s">
        <v>13870</v>
      </c>
      <c r="B582" s="243" t="s">
        <v>13871</v>
      </c>
      <c r="C582" s="245" t="s">
        <v>13872</v>
      </c>
      <c r="D582" s="243" t="s">
        <v>13882</v>
      </c>
      <c r="E582" s="245" t="s">
        <v>137</v>
      </c>
      <c r="F582" s="245" t="s">
        <v>13396</v>
      </c>
      <c r="G582" s="243" t="s">
        <v>13891</v>
      </c>
      <c r="H582" s="250" t="s">
        <v>13474</v>
      </c>
      <c r="I582" s="245" t="s">
        <v>28</v>
      </c>
      <c r="J582" s="245" t="s">
        <v>310</v>
      </c>
      <c r="K582" s="245">
        <v>4664884</v>
      </c>
      <c r="L582" s="245">
        <v>40426241</v>
      </c>
      <c r="M582" s="245" t="s">
        <v>147</v>
      </c>
      <c r="N582" s="304">
        <v>23.5537</v>
      </c>
      <c r="O582" s="245">
        <v>11.25</v>
      </c>
      <c r="P582" s="264">
        <f t="shared" si="11"/>
        <v>264.979125</v>
      </c>
      <c r="Q582" s="210"/>
    </row>
    <row r="583" s="4" customFormat="1" ht="15" customHeight="1" spans="1:17">
      <c r="A583" s="245" t="s">
        <v>13866</v>
      </c>
      <c r="B583" s="243" t="s">
        <v>13867</v>
      </c>
      <c r="C583" s="243" t="s">
        <v>13892</v>
      </c>
      <c r="D583" s="243" t="s">
        <v>13882</v>
      </c>
      <c r="E583" s="245" t="s">
        <v>137</v>
      </c>
      <c r="F583" s="245" t="s">
        <v>13396</v>
      </c>
      <c r="G583" s="243" t="s">
        <v>13893</v>
      </c>
      <c r="H583" s="250" t="s">
        <v>13474</v>
      </c>
      <c r="I583" s="245" t="s">
        <v>28</v>
      </c>
      <c r="J583" s="245" t="s">
        <v>327</v>
      </c>
      <c r="K583" s="245">
        <v>4664983</v>
      </c>
      <c r="L583" s="245">
        <v>40426039</v>
      </c>
      <c r="M583" s="245" t="s">
        <v>147</v>
      </c>
      <c r="N583" s="304">
        <v>13.9672</v>
      </c>
      <c r="O583" s="245">
        <v>11.25</v>
      </c>
      <c r="P583" s="264">
        <f t="shared" si="11"/>
        <v>157.131</v>
      </c>
      <c r="Q583" s="210"/>
    </row>
    <row r="584" s="4" customFormat="1" ht="15" customHeight="1" spans="1:17">
      <c r="A584" s="245" t="s">
        <v>13866</v>
      </c>
      <c r="B584" s="243" t="s">
        <v>13867</v>
      </c>
      <c r="C584" s="243" t="s">
        <v>13892</v>
      </c>
      <c r="D584" s="243" t="s">
        <v>13882</v>
      </c>
      <c r="E584" s="245" t="s">
        <v>137</v>
      </c>
      <c r="F584" s="245" t="s">
        <v>13396</v>
      </c>
      <c r="G584" s="243" t="s">
        <v>13891</v>
      </c>
      <c r="H584" s="250" t="s">
        <v>13474</v>
      </c>
      <c r="I584" s="245" t="s">
        <v>28</v>
      </c>
      <c r="J584" s="245" t="s">
        <v>310</v>
      </c>
      <c r="K584" s="245">
        <v>4664884</v>
      </c>
      <c r="L584" s="245">
        <v>40426241</v>
      </c>
      <c r="M584" s="245" t="s">
        <v>147</v>
      </c>
      <c r="N584" s="304">
        <v>215.5177</v>
      </c>
      <c r="O584" s="245">
        <v>11.25</v>
      </c>
      <c r="P584" s="264">
        <f t="shared" si="11"/>
        <v>2424.574125</v>
      </c>
      <c r="Q584" s="210"/>
    </row>
    <row r="585" s="4" customFormat="1" ht="21" spans="1:17">
      <c r="A585" s="245" t="s">
        <v>13866</v>
      </c>
      <c r="B585" s="243" t="s">
        <v>13867</v>
      </c>
      <c r="C585" s="243" t="s">
        <v>13892</v>
      </c>
      <c r="D585" s="243" t="s">
        <v>13894</v>
      </c>
      <c r="E585" s="245" t="s">
        <v>137</v>
      </c>
      <c r="F585" s="245" t="s">
        <v>13396</v>
      </c>
      <c r="G585" s="219" t="s">
        <v>13895</v>
      </c>
      <c r="H585" s="250" t="s">
        <v>367</v>
      </c>
      <c r="I585" s="245" t="s">
        <v>28</v>
      </c>
      <c r="J585" s="245" t="s">
        <v>327</v>
      </c>
      <c r="K585" s="245">
        <v>4665992</v>
      </c>
      <c r="L585" s="245">
        <v>40426437</v>
      </c>
      <c r="M585" s="245" t="s">
        <v>147</v>
      </c>
      <c r="N585" s="304">
        <v>115.4534</v>
      </c>
      <c r="O585" s="245">
        <v>11.25</v>
      </c>
      <c r="P585" s="264">
        <f t="shared" si="11"/>
        <v>1298.85075</v>
      </c>
      <c r="Q585" s="210"/>
    </row>
    <row r="586" s="4" customFormat="1" ht="15" customHeight="1" spans="1:17">
      <c r="A586" s="245" t="s">
        <v>13866</v>
      </c>
      <c r="B586" s="243" t="s">
        <v>13867</v>
      </c>
      <c r="C586" s="243" t="s">
        <v>13892</v>
      </c>
      <c r="D586" s="243" t="s">
        <v>13894</v>
      </c>
      <c r="E586" s="245" t="s">
        <v>137</v>
      </c>
      <c r="F586" s="245" t="s">
        <v>13396</v>
      </c>
      <c r="G586" s="310" t="s">
        <v>13896</v>
      </c>
      <c r="H586" s="311" t="s">
        <v>13474</v>
      </c>
      <c r="I586" s="317" t="s">
        <v>28</v>
      </c>
      <c r="J586" s="245" t="s">
        <v>29</v>
      </c>
      <c r="K586" s="245">
        <v>4665713</v>
      </c>
      <c r="L586" s="245">
        <v>40426743</v>
      </c>
      <c r="M586" s="245" t="s">
        <v>147</v>
      </c>
      <c r="N586" s="304">
        <v>11.241</v>
      </c>
      <c r="O586" s="245">
        <v>11.25</v>
      </c>
      <c r="P586" s="264">
        <f t="shared" si="11"/>
        <v>126.46125</v>
      </c>
      <c r="Q586" s="210"/>
    </row>
    <row r="587" s="4" customFormat="1" ht="21" spans="1:17">
      <c r="A587" s="245" t="s">
        <v>13866</v>
      </c>
      <c r="B587" s="243" t="s">
        <v>13867</v>
      </c>
      <c r="C587" s="243" t="s">
        <v>13892</v>
      </c>
      <c r="D587" s="243" t="s">
        <v>13894</v>
      </c>
      <c r="E587" s="245" t="s">
        <v>137</v>
      </c>
      <c r="F587" s="245" t="s">
        <v>13396</v>
      </c>
      <c r="G587" s="243" t="s">
        <v>647</v>
      </c>
      <c r="H587" s="250" t="s">
        <v>367</v>
      </c>
      <c r="I587" s="245" t="s">
        <v>28</v>
      </c>
      <c r="J587" s="245" t="s">
        <v>327</v>
      </c>
      <c r="K587" s="245">
        <v>4665789</v>
      </c>
      <c r="L587" s="245">
        <v>40426141</v>
      </c>
      <c r="M587" s="245" t="s">
        <v>147</v>
      </c>
      <c r="N587" s="304">
        <v>43.7826</v>
      </c>
      <c r="O587" s="245">
        <v>11.25</v>
      </c>
      <c r="P587" s="264">
        <f t="shared" si="11"/>
        <v>492.55425</v>
      </c>
      <c r="Q587" s="210"/>
    </row>
    <row r="588" s="4" customFormat="1" ht="15" customHeight="1" spans="1:17">
      <c r="A588" s="245" t="s">
        <v>13866</v>
      </c>
      <c r="B588" s="243" t="s">
        <v>13867</v>
      </c>
      <c r="C588" s="243" t="s">
        <v>13892</v>
      </c>
      <c r="D588" s="243" t="s">
        <v>13894</v>
      </c>
      <c r="E588" s="245" t="s">
        <v>137</v>
      </c>
      <c r="F588" s="245" t="s">
        <v>13396</v>
      </c>
      <c r="G588" s="243" t="s">
        <v>430</v>
      </c>
      <c r="H588" s="250" t="s">
        <v>1101</v>
      </c>
      <c r="I588" s="245" t="s">
        <v>28</v>
      </c>
      <c r="J588" s="245" t="s">
        <v>327</v>
      </c>
      <c r="K588" s="245">
        <v>4665671</v>
      </c>
      <c r="L588" s="245">
        <v>40426233</v>
      </c>
      <c r="M588" s="245" t="s">
        <v>147</v>
      </c>
      <c r="N588" s="304">
        <v>14.7873</v>
      </c>
      <c r="O588" s="245">
        <v>11.25</v>
      </c>
      <c r="P588" s="264">
        <f t="shared" si="11"/>
        <v>166.357125</v>
      </c>
      <c r="Q588" s="210"/>
    </row>
    <row r="589" s="4" customFormat="1" ht="21" spans="1:17">
      <c r="A589" s="245" t="s">
        <v>13866</v>
      </c>
      <c r="B589" s="243" t="s">
        <v>13867</v>
      </c>
      <c r="C589" s="243" t="s">
        <v>13892</v>
      </c>
      <c r="D589" s="243" t="s">
        <v>13894</v>
      </c>
      <c r="E589" s="245" t="s">
        <v>137</v>
      </c>
      <c r="F589" s="245" t="s">
        <v>13396</v>
      </c>
      <c r="G589" s="243" t="s">
        <v>522</v>
      </c>
      <c r="H589" s="250" t="s">
        <v>367</v>
      </c>
      <c r="I589" s="245" t="s">
        <v>28</v>
      </c>
      <c r="J589" s="245" t="s">
        <v>327</v>
      </c>
      <c r="K589" s="245">
        <v>4665710</v>
      </c>
      <c r="L589" s="245">
        <v>40425857</v>
      </c>
      <c r="M589" s="245" t="s">
        <v>147</v>
      </c>
      <c r="N589" s="304">
        <v>30.3432</v>
      </c>
      <c r="O589" s="245">
        <v>11.25</v>
      </c>
      <c r="P589" s="264">
        <f t="shared" si="11"/>
        <v>341.361</v>
      </c>
      <c r="Q589" s="210"/>
    </row>
    <row r="590" s="4" customFormat="1" ht="15" customHeight="1" spans="1:17">
      <c r="A590" s="245" t="s">
        <v>13866</v>
      </c>
      <c r="B590" s="243" t="s">
        <v>13867</v>
      </c>
      <c r="C590" s="243" t="s">
        <v>13892</v>
      </c>
      <c r="D590" s="243" t="s">
        <v>13894</v>
      </c>
      <c r="E590" s="245" t="s">
        <v>137</v>
      </c>
      <c r="F590" s="245" t="s">
        <v>13396</v>
      </c>
      <c r="G590" s="243" t="s">
        <v>702</v>
      </c>
      <c r="H590" s="247" t="s">
        <v>1101</v>
      </c>
      <c r="I590" s="245" t="s">
        <v>28</v>
      </c>
      <c r="J590" s="245" t="s">
        <v>310</v>
      </c>
      <c r="K590" s="245">
        <v>4665250</v>
      </c>
      <c r="L590" s="245">
        <v>40426091</v>
      </c>
      <c r="M590" s="245" t="s">
        <v>147</v>
      </c>
      <c r="N590" s="304">
        <v>46.6146</v>
      </c>
      <c r="O590" s="245">
        <v>11.25</v>
      </c>
      <c r="P590" s="264">
        <f t="shared" si="11"/>
        <v>524.41425</v>
      </c>
      <c r="Q590" s="210"/>
    </row>
    <row r="591" s="4" customFormat="1" ht="15" customHeight="1" spans="1:17">
      <c r="A591" s="245" t="s">
        <v>13866</v>
      </c>
      <c r="B591" s="243" t="s">
        <v>13867</v>
      </c>
      <c r="C591" s="243" t="s">
        <v>13892</v>
      </c>
      <c r="D591" s="243" t="s">
        <v>13894</v>
      </c>
      <c r="E591" s="245" t="s">
        <v>137</v>
      </c>
      <c r="F591" s="245" t="s">
        <v>13396</v>
      </c>
      <c r="G591" s="243" t="s">
        <v>352</v>
      </c>
      <c r="H591" s="250" t="s">
        <v>13474</v>
      </c>
      <c r="I591" s="245" t="s">
        <v>28</v>
      </c>
      <c r="J591" s="245" t="s">
        <v>327</v>
      </c>
      <c r="K591" s="245">
        <v>4665703</v>
      </c>
      <c r="L591" s="245">
        <v>40426519</v>
      </c>
      <c r="M591" s="245" t="s">
        <v>147</v>
      </c>
      <c r="N591" s="304">
        <v>78.3033</v>
      </c>
      <c r="O591" s="245">
        <v>11.25</v>
      </c>
      <c r="P591" s="264">
        <f t="shared" si="11"/>
        <v>880.912125</v>
      </c>
      <c r="Q591" s="210"/>
    </row>
    <row r="592" s="4" customFormat="1" ht="15" customHeight="1" spans="1:17">
      <c r="A592" s="245" t="s">
        <v>13866</v>
      </c>
      <c r="B592" s="243" t="s">
        <v>13867</v>
      </c>
      <c r="C592" s="243" t="s">
        <v>13892</v>
      </c>
      <c r="D592" s="243" t="s">
        <v>13894</v>
      </c>
      <c r="E592" s="245" t="s">
        <v>137</v>
      </c>
      <c r="F592" s="245" t="s">
        <v>13396</v>
      </c>
      <c r="G592" s="243" t="s">
        <v>624</v>
      </c>
      <c r="H592" s="247" t="s">
        <v>1101</v>
      </c>
      <c r="I592" s="245" t="s">
        <v>28</v>
      </c>
      <c r="J592" s="245" t="s">
        <v>29</v>
      </c>
      <c r="K592" s="245">
        <v>4665771</v>
      </c>
      <c r="L592" s="245">
        <v>40426637</v>
      </c>
      <c r="M592" s="245" t="s">
        <v>147</v>
      </c>
      <c r="N592" s="304">
        <v>43.314</v>
      </c>
      <c r="O592" s="245">
        <v>11.25</v>
      </c>
      <c r="P592" s="264">
        <f t="shared" si="11"/>
        <v>487.2825</v>
      </c>
      <c r="Q592" s="210"/>
    </row>
    <row r="593" s="4" customFormat="1" ht="15" customHeight="1" spans="1:17">
      <c r="A593" s="245" t="s">
        <v>13866</v>
      </c>
      <c r="B593" s="243" t="s">
        <v>13867</v>
      </c>
      <c r="C593" s="243" t="s">
        <v>13892</v>
      </c>
      <c r="D593" s="243" t="s">
        <v>13894</v>
      </c>
      <c r="E593" s="245" t="s">
        <v>137</v>
      </c>
      <c r="F593" s="245" t="s">
        <v>13396</v>
      </c>
      <c r="G593" s="243" t="s">
        <v>528</v>
      </c>
      <c r="H593" s="250" t="s">
        <v>13474</v>
      </c>
      <c r="I593" s="245" t="s">
        <v>28</v>
      </c>
      <c r="J593" s="245" t="s">
        <v>310</v>
      </c>
      <c r="K593" s="245">
        <v>4665634</v>
      </c>
      <c r="L593" s="245">
        <v>40426298</v>
      </c>
      <c r="M593" s="245" t="s">
        <v>147</v>
      </c>
      <c r="N593" s="304">
        <v>11.5518</v>
      </c>
      <c r="O593" s="245">
        <v>11.25</v>
      </c>
      <c r="P593" s="264">
        <f t="shared" si="11"/>
        <v>129.95775</v>
      </c>
      <c r="Q593" s="210"/>
    </row>
    <row r="594" s="4" customFormat="1" ht="21" spans="1:17">
      <c r="A594" s="245" t="s">
        <v>13866</v>
      </c>
      <c r="B594" s="243" t="s">
        <v>13867</v>
      </c>
      <c r="C594" s="243" t="s">
        <v>13892</v>
      </c>
      <c r="D594" s="243" t="s">
        <v>13894</v>
      </c>
      <c r="E594" s="245" t="s">
        <v>137</v>
      </c>
      <c r="F594" s="245" t="s">
        <v>13396</v>
      </c>
      <c r="G594" s="243" t="s">
        <v>532</v>
      </c>
      <c r="H594" s="250" t="s">
        <v>367</v>
      </c>
      <c r="I594" s="245" t="s">
        <v>28</v>
      </c>
      <c r="J594" s="245" t="s">
        <v>327</v>
      </c>
      <c r="K594" s="245">
        <v>4665548</v>
      </c>
      <c r="L594" s="245">
        <v>40425799</v>
      </c>
      <c r="M594" s="245" t="s">
        <v>147</v>
      </c>
      <c r="N594" s="304">
        <v>34.1988</v>
      </c>
      <c r="O594" s="245">
        <v>11.25</v>
      </c>
      <c r="P594" s="264">
        <f t="shared" si="11"/>
        <v>384.7365</v>
      </c>
      <c r="Q594" s="210"/>
    </row>
    <row r="595" s="4" customFormat="1" ht="15" customHeight="1" spans="1:17">
      <c r="A595" s="245" t="s">
        <v>13866</v>
      </c>
      <c r="B595" s="243" t="s">
        <v>13867</v>
      </c>
      <c r="C595" s="243" t="s">
        <v>13892</v>
      </c>
      <c r="D595" s="243" t="s">
        <v>13894</v>
      </c>
      <c r="E595" s="245" t="s">
        <v>137</v>
      </c>
      <c r="F595" s="245" t="s">
        <v>13396</v>
      </c>
      <c r="G595" s="243" t="s">
        <v>533</v>
      </c>
      <c r="H595" s="247" t="s">
        <v>1101</v>
      </c>
      <c r="I595" s="245" t="s">
        <v>28</v>
      </c>
      <c r="J595" s="245" t="s">
        <v>29</v>
      </c>
      <c r="K595" s="245">
        <v>4665533</v>
      </c>
      <c r="L595" s="245">
        <v>40426013</v>
      </c>
      <c r="M595" s="245" t="s">
        <v>147</v>
      </c>
      <c r="N595" s="304">
        <v>12.6834</v>
      </c>
      <c r="O595" s="245">
        <v>11.25</v>
      </c>
      <c r="P595" s="264">
        <f t="shared" si="11"/>
        <v>142.68825</v>
      </c>
      <c r="Q595" s="210"/>
    </row>
    <row r="596" s="4" customFormat="1" ht="15" customHeight="1" spans="1:17">
      <c r="A596" s="245" t="s">
        <v>13866</v>
      </c>
      <c r="B596" s="243" t="s">
        <v>13867</v>
      </c>
      <c r="C596" s="243" t="s">
        <v>13892</v>
      </c>
      <c r="D596" s="243" t="s">
        <v>13894</v>
      </c>
      <c r="E596" s="245" t="s">
        <v>137</v>
      </c>
      <c r="F596" s="245" t="s">
        <v>13396</v>
      </c>
      <c r="G596" s="243" t="s">
        <v>687</v>
      </c>
      <c r="H596" s="247" t="s">
        <v>1101</v>
      </c>
      <c r="I596" s="245" t="s">
        <v>28</v>
      </c>
      <c r="J596" s="245" t="s">
        <v>310</v>
      </c>
      <c r="K596" s="245">
        <v>4665524</v>
      </c>
      <c r="L596" s="245">
        <v>40426767</v>
      </c>
      <c r="M596" s="245" t="s">
        <v>147</v>
      </c>
      <c r="N596" s="304">
        <v>11.6485</v>
      </c>
      <c r="O596" s="245">
        <v>11.25</v>
      </c>
      <c r="P596" s="264">
        <f t="shared" si="11"/>
        <v>131.045625</v>
      </c>
      <c r="Q596" s="210"/>
    </row>
    <row r="597" s="4" customFormat="1" ht="15" customHeight="1" spans="1:17">
      <c r="A597" s="245" t="s">
        <v>13866</v>
      </c>
      <c r="B597" s="243" t="s">
        <v>13867</v>
      </c>
      <c r="C597" s="243" t="s">
        <v>13892</v>
      </c>
      <c r="D597" s="243" t="s">
        <v>13894</v>
      </c>
      <c r="E597" s="245" t="s">
        <v>137</v>
      </c>
      <c r="F597" s="245" t="s">
        <v>13396</v>
      </c>
      <c r="G597" s="243" t="s">
        <v>1133</v>
      </c>
      <c r="H597" s="250" t="s">
        <v>48</v>
      </c>
      <c r="I597" s="245" t="s">
        <v>28</v>
      </c>
      <c r="J597" s="245" t="s">
        <v>29</v>
      </c>
      <c r="K597" s="245">
        <v>4665439</v>
      </c>
      <c r="L597" s="245">
        <v>40426981</v>
      </c>
      <c r="M597" s="245" t="s">
        <v>147</v>
      </c>
      <c r="N597" s="304">
        <v>12.2598</v>
      </c>
      <c r="O597" s="245">
        <v>11.25</v>
      </c>
      <c r="P597" s="264">
        <f t="shared" si="11"/>
        <v>137.92275</v>
      </c>
      <c r="Q597" s="210"/>
    </row>
    <row r="598" s="4" customFormat="1" ht="15" customHeight="1" spans="1:17">
      <c r="A598" s="245" t="s">
        <v>13866</v>
      </c>
      <c r="B598" s="243" t="s">
        <v>13867</v>
      </c>
      <c r="C598" s="243" t="s">
        <v>13892</v>
      </c>
      <c r="D598" s="243" t="s">
        <v>13894</v>
      </c>
      <c r="E598" s="245" t="s">
        <v>137</v>
      </c>
      <c r="F598" s="245" t="s">
        <v>13396</v>
      </c>
      <c r="G598" s="243" t="s">
        <v>356</v>
      </c>
      <c r="H598" s="250" t="s">
        <v>1101</v>
      </c>
      <c r="I598" s="245" t="s">
        <v>28</v>
      </c>
      <c r="J598" s="245" t="s">
        <v>327</v>
      </c>
      <c r="K598" s="245">
        <v>4665415</v>
      </c>
      <c r="L598" s="245">
        <v>40426960</v>
      </c>
      <c r="M598" s="245" t="s">
        <v>147</v>
      </c>
      <c r="N598" s="304">
        <v>15.5049</v>
      </c>
      <c r="O598" s="245">
        <v>11.25</v>
      </c>
      <c r="P598" s="264">
        <f t="shared" si="11"/>
        <v>174.430125</v>
      </c>
      <c r="Q598" s="210"/>
    </row>
    <row r="599" s="4" customFormat="1" ht="15" customHeight="1" spans="1:17">
      <c r="A599" s="245" t="s">
        <v>13866</v>
      </c>
      <c r="B599" s="243" t="s">
        <v>13867</v>
      </c>
      <c r="C599" s="243" t="s">
        <v>13892</v>
      </c>
      <c r="D599" s="243" t="s">
        <v>13894</v>
      </c>
      <c r="E599" s="245" t="s">
        <v>137</v>
      </c>
      <c r="F599" s="245" t="s">
        <v>13396</v>
      </c>
      <c r="G599" s="243" t="s">
        <v>468</v>
      </c>
      <c r="H599" s="250" t="s">
        <v>13474</v>
      </c>
      <c r="I599" s="245" t="s">
        <v>28</v>
      </c>
      <c r="J599" s="245" t="s">
        <v>29</v>
      </c>
      <c r="K599" s="245">
        <v>4665304</v>
      </c>
      <c r="L599" s="245">
        <v>40425776</v>
      </c>
      <c r="M599" s="245" t="s">
        <v>147</v>
      </c>
      <c r="N599" s="304">
        <v>50.7303</v>
      </c>
      <c r="O599" s="245">
        <v>11.25</v>
      </c>
      <c r="P599" s="264">
        <f t="shared" si="11"/>
        <v>570.715875</v>
      </c>
      <c r="Q599" s="210"/>
    </row>
    <row r="600" s="4" customFormat="1" ht="15" customHeight="1" spans="1:17">
      <c r="A600" s="245" t="s">
        <v>13866</v>
      </c>
      <c r="B600" s="243" t="s">
        <v>13867</v>
      </c>
      <c r="C600" s="243" t="s">
        <v>13892</v>
      </c>
      <c r="D600" s="243" t="s">
        <v>13894</v>
      </c>
      <c r="E600" s="245" t="s">
        <v>137</v>
      </c>
      <c r="F600" s="245" t="s">
        <v>13396</v>
      </c>
      <c r="G600" s="243" t="s">
        <v>660</v>
      </c>
      <c r="H600" s="250" t="s">
        <v>13474</v>
      </c>
      <c r="I600" s="245" t="s">
        <v>28</v>
      </c>
      <c r="J600" s="245" t="s">
        <v>327</v>
      </c>
      <c r="K600" s="245">
        <v>4665260</v>
      </c>
      <c r="L600" s="245">
        <v>40426211</v>
      </c>
      <c r="M600" s="245" t="s">
        <v>147</v>
      </c>
      <c r="N600" s="304">
        <v>10.5321</v>
      </c>
      <c r="O600" s="245">
        <v>11.25</v>
      </c>
      <c r="P600" s="264">
        <f t="shared" si="11"/>
        <v>118.486125</v>
      </c>
      <c r="Q600" s="210"/>
    </row>
    <row r="601" s="4" customFormat="1" ht="15" customHeight="1" spans="1:17">
      <c r="A601" s="245" t="s">
        <v>13866</v>
      </c>
      <c r="B601" s="243" t="s">
        <v>13867</v>
      </c>
      <c r="C601" s="243" t="s">
        <v>13892</v>
      </c>
      <c r="D601" s="243" t="s">
        <v>13894</v>
      </c>
      <c r="E601" s="245" t="s">
        <v>137</v>
      </c>
      <c r="F601" s="245" t="s">
        <v>13396</v>
      </c>
      <c r="G601" s="243" t="s">
        <v>1340</v>
      </c>
      <c r="H601" s="250" t="s">
        <v>13474</v>
      </c>
      <c r="I601" s="245" t="s">
        <v>28</v>
      </c>
      <c r="J601" s="245" t="s">
        <v>310</v>
      </c>
      <c r="K601" s="245">
        <v>4665250</v>
      </c>
      <c r="L601" s="245">
        <v>40426091</v>
      </c>
      <c r="M601" s="245" t="s">
        <v>147</v>
      </c>
      <c r="N601" s="304">
        <v>479.3282</v>
      </c>
      <c r="O601" s="245">
        <v>11.25</v>
      </c>
      <c r="P601" s="264">
        <f t="shared" si="11"/>
        <v>5392.44225</v>
      </c>
      <c r="Q601" s="210"/>
    </row>
    <row r="602" s="4" customFormat="1" ht="15" customHeight="1" spans="1:17">
      <c r="A602" s="245" t="s">
        <v>13866</v>
      </c>
      <c r="B602" s="243" t="s">
        <v>13867</v>
      </c>
      <c r="C602" s="243" t="s">
        <v>13892</v>
      </c>
      <c r="D602" s="243" t="s">
        <v>13897</v>
      </c>
      <c r="E602" s="245" t="s">
        <v>137</v>
      </c>
      <c r="F602" s="245" t="s">
        <v>13396</v>
      </c>
      <c r="G602" s="243" t="s">
        <v>483</v>
      </c>
      <c r="H602" s="250" t="s">
        <v>13474</v>
      </c>
      <c r="I602" s="245" t="s">
        <v>28</v>
      </c>
      <c r="J602" s="245" t="s">
        <v>310</v>
      </c>
      <c r="K602" s="245">
        <v>4665248</v>
      </c>
      <c r="L602" s="245">
        <v>40425159</v>
      </c>
      <c r="M602" s="245" t="s">
        <v>147</v>
      </c>
      <c r="N602" s="304">
        <v>45.8216</v>
      </c>
      <c r="O602" s="245">
        <v>11.25</v>
      </c>
      <c r="P602" s="264">
        <f t="shared" si="11"/>
        <v>515.493</v>
      </c>
      <c r="Q602" s="210"/>
    </row>
    <row r="603" s="4" customFormat="1" ht="15" customHeight="1" spans="1:17">
      <c r="A603" s="245" t="s">
        <v>13866</v>
      </c>
      <c r="B603" s="243" t="s">
        <v>13867</v>
      </c>
      <c r="C603" s="243" t="s">
        <v>13892</v>
      </c>
      <c r="D603" s="243" t="s">
        <v>13897</v>
      </c>
      <c r="E603" s="245" t="s">
        <v>137</v>
      </c>
      <c r="F603" s="245" t="s">
        <v>13396</v>
      </c>
      <c r="G603" s="243" t="s">
        <v>1406</v>
      </c>
      <c r="H603" s="250" t="s">
        <v>13474</v>
      </c>
      <c r="I603" s="245" t="s">
        <v>28</v>
      </c>
      <c r="J603" s="245" t="s">
        <v>327</v>
      </c>
      <c r="K603" s="245">
        <v>4665183</v>
      </c>
      <c r="L603" s="245">
        <v>40425250</v>
      </c>
      <c r="M603" s="245" t="s">
        <v>147</v>
      </c>
      <c r="N603" s="304">
        <v>14.4863</v>
      </c>
      <c r="O603" s="245">
        <v>11.25</v>
      </c>
      <c r="P603" s="264">
        <f t="shared" si="11"/>
        <v>162.970875</v>
      </c>
      <c r="Q603" s="210"/>
    </row>
    <row r="604" s="4" customFormat="1" ht="15" customHeight="1" spans="1:17">
      <c r="A604" s="245" t="s">
        <v>13866</v>
      </c>
      <c r="B604" s="243" t="s">
        <v>13867</v>
      </c>
      <c r="C604" s="243" t="s">
        <v>13892</v>
      </c>
      <c r="D604" s="243" t="s">
        <v>13897</v>
      </c>
      <c r="E604" s="245" t="s">
        <v>137</v>
      </c>
      <c r="F604" s="245" t="s">
        <v>13396</v>
      </c>
      <c r="G604" s="243" t="s">
        <v>1306</v>
      </c>
      <c r="H604" s="250" t="s">
        <v>13474</v>
      </c>
      <c r="I604" s="245" t="s">
        <v>28</v>
      </c>
      <c r="J604" s="245" t="s">
        <v>310</v>
      </c>
      <c r="K604" s="245">
        <v>4665081</v>
      </c>
      <c r="L604" s="245">
        <v>40425276</v>
      </c>
      <c r="M604" s="245" t="s">
        <v>147</v>
      </c>
      <c r="N604" s="304">
        <v>42.682</v>
      </c>
      <c r="O604" s="245">
        <v>11.25</v>
      </c>
      <c r="P604" s="264">
        <f t="shared" si="11"/>
        <v>480.1725</v>
      </c>
      <c r="Q604" s="210"/>
    </row>
    <row r="605" s="4" customFormat="1" ht="15" customHeight="1" spans="1:17">
      <c r="A605" s="245" t="s">
        <v>13866</v>
      </c>
      <c r="B605" s="243" t="s">
        <v>13867</v>
      </c>
      <c r="C605" s="243" t="s">
        <v>13892</v>
      </c>
      <c r="D605" s="243" t="s">
        <v>13897</v>
      </c>
      <c r="E605" s="245" t="s">
        <v>137</v>
      </c>
      <c r="F605" s="245" t="s">
        <v>13396</v>
      </c>
      <c r="G605" s="243" t="s">
        <v>1769</v>
      </c>
      <c r="H605" s="250" t="s">
        <v>13474</v>
      </c>
      <c r="I605" s="245" t="s">
        <v>28</v>
      </c>
      <c r="J605" s="245" t="s">
        <v>310</v>
      </c>
      <c r="K605" s="245">
        <v>4664839</v>
      </c>
      <c r="L605" s="245">
        <v>40425341</v>
      </c>
      <c r="M605" s="245" t="s">
        <v>147</v>
      </c>
      <c r="N605" s="304">
        <v>582.5669</v>
      </c>
      <c r="O605" s="245">
        <v>11.25</v>
      </c>
      <c r="P605" s="264">
        <f t="shared" si="11"/>
        <v>6553.877625</v>
      </c>
      <c r="Q605" s="210"/>
    </row>
    <row r="606" s="4" customFormat="1" ht="15" customHeight="1" spans="1:17">
      <c r="A606" s="245" t="s">
        <v>13866</v>
      </c>
      <c r="B606" s="243" t="s">
        <v>13867</v>
      </c>
      <c r="C606" s="243" t="s">
        <v>13892</v>
      </c>
      <c r="D606" s="243" t="s">
        <v>13897</v>
      </c>
      <c r="E606" s="245" t="s">
        <v>137</v>
      </c>
      <c r="F606" s="245" t="s">
        <v>13396</v>
      </c>
      <c r="G606" s="243" t="s">
        <v>13629</v>
      </c>
      <c r="H606" s="250" t="s">
        <v>1101</v>
      </c>
      <c r="I606" s="245" t="s">
        <v>28</v>
      </c>
      <c r="J606" s="245" t="s">
        <v>310</v>
      </c>
      <c r="K606" s="245">
        <v>4664895</v>
      </c>
      <c r="L606" s="245">
        <v>40424714</v>
      </c>
      <c r="M606" s="245" t="s">
        <v>147</v>
      </c>
      <c r="N606" s="304">
        <v>26.5304</v>
      </c>
      <c r="O606" s="245">
        <v>11.25</v>
      </c>
      <c r="P606" s="264">
        <f t="shared" si="11"/>
        <v>298.467</v>
      </c>
      <c r="Q606" s="210"/>
    </row>
    <row r="607" s="4" customFormat="1" ht="15" customHeight="1" spans="1:17">
      <c r="A607" s="245" t="s">
        <v>13866</v>
      </c>
      <c r="B607" s="243" t="s">
        <v>13867</v>
      </c>
      <c r="C607" s="243" t="s">
        <v>13892</v>
      </c>
      <c r="D607" s="243" t="s">
        <v>13897</v>
      </c>
      <c r="E607" s="245" t="s">
        <v>137</v>
      </c>
      <c r="F607" s="245" t="s">
        <v>13396</v>
      </c>
      <c r="G607" s="243" t="s">
        <v>1664</v>
      </c>
      <c r="H607" s="250" t="s">
        <v>13474</v>
      </c>
      <c r="I607" s="245" t="s">
        <v>28</v>
      </c>
      <c r="J607" s="245" t="s">
        <v>310</v>
      </c>
      <c r="K607" s="245">
        <v>4664775</v>
      </c>
      <c r="L607" s="245">
        <v>40424492</v>
      </c>
      <c r="M607" s="245" t="s">
        <v>147</v>
      </c>
      <c r="N607" s="304">
        <v>29.9742</v>
      </c>
      <c r="O607" s="245">
        <v>11.25</v>
      </c>
      <c r="P607" s="264">
        <f t="shared" si="11"/>
        <v>337.20975</v>
      </c>
      <c r="Q607" s="210"/>
    </row>
    <row r="608" s="4" customFormat="1" ht="15" customHeight="1" spans="1:17">
      <c r="A608" s="245" t="s">
        <v>13866</v>
      </c>
      <c r="B608" s="243" t="s">
        <v>13867</v>
      </c>
      <c r="C608" s="243" t="s">
        <v>13892</v>
      </c>
      <c r="D608" s="243" t="s">
        <v>13897</v>
      </c>
      <c r="E608" s="245" t="s">
        <v>137</v>
      </c>
      <c r="F608" s="245" t="s">
        <v>13396</v>
      </c>
      <c r="G608" s="243" t="s">
        <v>13898</v>
      </c>
      <c r="H608" s="250" t="s">
        <v>13474</v>
      </c>
      <c r="I608" s="245" t="s">
        <v>28</v>
      </c>
      <c r="J608" s="245" t="s">
        <v>310</v>
      </c>
      <c r="K608" s="245">
        <v>4664664</v>
      </c>
      <c r="L608" s="245">
        <v>40424509</v>
      </c>
      <c r="M608" s="245" t="s">
        <v>147</v>
      </c>
      <c r="N608" s="304">
        <v>44.4726</v>
      </c>
      <c r="O608" s="245">
        <v>11.25</v>
      </c>
      <c r="P608" s="264">
        <f t="shared" si="11"/>
        <v>500.31675</v>
      </c>
      <c r="Q608" s="210"/>
    </row>
    <row r="609" s="4" customFormat="1" ht="15" customHeight="1" spans="1:17">
      <c r="A609" s="245" t="s">
        <v>13866</v>
      </c>
      <c r="B609" s="243" t="s">
        <v>13867</v>
      </c>
      <c r="C609" s="243" t="s">
        <v>13892</v>
      </c>
      <c r="D609" s="243" t="s">
        <v>13897</v>
      </c>
      <c r="E609" s="245" t="s">
        <v>137</v>
      </c>
      <c r="F609" s="245" t="s">
        <v>13396</v>
      </c>
      <c r="G609" s="243" t="s">
        <v>1760</v>
      </c>
      <c r="H609" s="250" t="s">
        <v>13474</v>
      </c>
      <c r="I609" s="245" t="s">
        <v>28</v>
      </c>
      <c r="J609" s="245" t="s">
        <v>310</v>
      </c>
      <c r="K609" s="245">
        <v>4664674</v>
      </c>
      <c r="L609" s="245">
        <v>40424718</v>
      </c>
      <c r="M609" s="245" t="s">
        <v>147</v>
      </c>
      <c r="N609" s="304">
        <v>227.2829</v>
      </c>
      <c r="O609" s="245">
        <v>11.25</v>
      </c>
      <c r="P609" s="264">
        <f t="shared" si="11"/>
        <v>2556.932625</v>
      </c>
      <c r="Q609" s="210"/>
    </row>
    <row r="610" s="4" customFormat="1" ht="15" customHeight="1" spans="1:17">
      <c r="A610" s="245" t="s">
        <v>13866</v>
      </c>
      <c r="B610" s="243" t="s">
        <v>13867</v>
      </c>
      <c r="C610" s="243" t="s">
        <v>13892</v>
      </c>
      <c r="D610" s="243" t="s">
        <v>13899</v>
      </c>
      <c r="E610" s="245" t="s">
        <v>137</v>
      </c>
      <c r="F610" s="245" t="s">
        <v>13396</v>
      </c>
      <c r="G610" s="56" t="s">
        <v>13900</v>
      </c>
      <c r="H610" s="312" t="s">
        <v>48</v>
      </c>
      <c r="I610" s="245" t="s">
        <v>28</v>
      </c>
      <c r="J610" s="30" t="s">
        <v>58</v>
      </c>
      <c r="K610" s="30">
        <v>4665335</v>
      </c>
      <c r="L610" s="30">
        <v>40427276</v>
      </c>
      <c r="M610" s="245" t="s">
        <v>147</v>
      </c>
      <c r="N610" s="318">
        <v>17.8764</v>
      </c>
      <c r="O610" s="30">
        <v>11.25</v>
      </c>
      <c r="P610" s="264">
        <f t="shared" si="11"/>
        <v>201.1095</v>
      </c>
      <c r="Q610" s="210"/>
    </row>
    <row r="611" s="4" customFormat="1" ht="15" customHeight="1" spans="1:17">
      <c r="A611" s="247" t="s">
        <v>13737</v>
      </c>
      <c r="B611" s="243" t="s">
        <v>13738</v>
      </c>
      <c r="C611" s="243" t="s">
        <v>13772</v>
      </c>
      <c r="D611" s="243" t="s">
        <v>13901</v>
      </c>
      <c r="E611" s="245" t="s">
        <v>137</v>
      </c>
      <c r="F611" s="245" t="s">
        <v>13396</v>
      </c>
      <c r="G611" s="211">
        <v>1657</v>
      </c>
      <c r="H611" s="250" t="s">
        <v>13474</v>
      </c>
      <c r="I611" s="305" t="s">
        <v>28</v>
      </c>
      <c r="J611" s="210" t="s">
        <v>310</v>
      </c>
      <c r="K611" s="210">
        <v>40427972</v>
      </c>
      <c r="L611" s="210">
        <v>4660381</v>
      </c>
      <c r="M611" s="245" t="s">
        <v>147</v>
      </c>
      <c r="N611" s="289">
        <v>28.4896021138</v>
      </c>
      <c r="O611" s="30">
        <v>11.25</v>
      </c>
      <c r="P611" s="264">
        <f t="shared" si="11"/>
        <v>320.50802378025</v>
      </c>
      <c r="Q611" s="321"/>
    </row>
    <row r="612" s="4" customFormat="1" ht="15" customHeight="1" spans="1:17">
      <c r="A612" s="247" t="s">
        <v>13737</v>
      </c>
      <c r="B612" s="243" t="s">
        <v>13738</v>
      </c>
      <c r="C612" s="243" t="s">
        <v>13772</v>
      </c>
      <c r="D612" s="243" t="s">
        <v>13901</v>
      </c>
      <c r="E612" s="245" t="s">
        <v>137</v>
      </c>
      <c r="F612" s="245" t="s">
        <v>13396</v>
      </c>
      <c r="G612" s="211">
        <v>1650</v>
      </c>
      <c r="H612" s="250" t="s">
        <v>13474</v>
      </c>
      <c r="I612" s="305" t="s">
        <v>28</v>
      </c>
      <c r="J612" s="210" t="s">
        <v>310</v>
      </c>
      <c r="K612" s="210">
        <v>40427769</v>
      </c>
      <c r="L612" s="210">
        <v>4660446</v>
      </c>
      <c r="M612" s="245" t="s">
        <v>147</v>
      </c>
      <c r="N612" s="289">
        <v>51.290162766</v>
      </c>
      <c r="O612" s="30">
        <v>11.25</v>
      </c>
      <c r="P612" s="264">
        <f t="shared" si="11"/>
        <v>577.0143311175</v>
      </c>
      <c r="Q612" s="321"/>
    </row>
    <row r="613" s="4" customFormat="1" ht="15" customHeight="1" spans="1:17">
      <c r="A613" s="247" t="s">
        <v>13737</v>
      </c>
      <c r="B613" s="243" t="s">
        <v>13738</v>
      </c>
      <c r="C613" s="243" t="s">
        <v>13772</v>
      </c>
      <c r="D613" s="243" t="s">
        <v>13901</v>
      </c>
      <c r="E613" s="245" t="s">
        <v>137</v>
      </c>
      <c r="F613" s="245" t="s">
        <v>13396</v>
      </c>
      <c r="G613" s="211">
        <v>1682</v>
      </c>
      <c r="H613" s="305" t="s">
        <v>1101</v>
      </c>
      <c r="I613" s="305" t="s">
        <v>28</v>
      </c>
      <c r="J613" s="210" t="s">
        <v>58</v>
      </c>
      <c r="K613" s="210">
        <v>40428192</v>
      </c>
      <c r="L613" s="210">
        <v>4660044</v>
      </c>
      <c r="M613" s="245" t="s">
        <v>147</v>
      </c>
      <c r="N613" s="289">
        <v>45.5494470562</v>
      </c>
      <c r="O613" s="30">
        <v>11.25</v>
      </c>
      <c r="P613" s="264">
        <f t="shared" si="11"/>
        <v>512.43127938225</v>
      </c>
      <c r="Q613" s="321"/>
    </row>
    <row r="614" s="4" customFormat="1" ht="15" customHeight="1" spans="1:17">
      <c r="A614" s="245" t="s">
        <v>13822</v>
      </c>
      <c r="B614" s="243" t="s">
        <v>13823</v>
      </c>
      <c r="C614" s="243" t="s">
        <v>13836</v>
      </c>
      <c r="D614" s="243" t="s">
        <v>13902</v>
      </c>
      <c r="E614" s="245" t="s">
        <v>137</v>
      </c>
      <c r="F614" s="245" t="s">
        <v>13396</v>
      </c>
      <c r="G614" s="313">
        <v>985</v>
      </c>
      <c r="H614" s="305" t="s">
        <v>1101</v>
      </c>
      <c r="I614" s="305" t="s">
        <v>28</v>
      </c>
      <c r="J614" s="210" t="s">
        <v>58</v>
      </c>
      <c r="K614" s="210">
        <v>40426199</v>
      </c>
      <c r="L614" s="210">
        <v>4663928</v>
      </c>
      <c r="M614" s="210" t="s">
        <v>147</v>
      </c>
      <c r="N614" s="289">
        <v>10.9152311138999</v>
      </c>
      <c r="O614" s="30">
        <v>11.25</v>
      </c>
      <c r="P614" s="264">
        <f t="shared" si="11"/>
        <v>122.796350031374</v>
      </c>
      <c r="Q614" s="321"/>
    </row>
    <row r="615" s="4" customFormat="1" ht="15" customHeight="1" spans="1:17">
      <c r="A615" s="247" t="s">
        <v>13737</v>
      </c>
      <c r="B615" s="243" t="s">
        <v>13738</v>
      </c>
      <c r="C615" s="243"/>
      <c r="D615" s="243" t="s">
        <v>13903</v>
      </c>
      <c r="E615" s="245" t="s">
        <v>137</v>
      </c>
      <c r="F615" s="245" t="s">
        <v>13396</v>
      </c>
      <c r="G615" s="211">
        <v>1366</v>
      </c>
      <c r="H615" s="305" t="s">
        <v>1101</v>
      </c>
      <c r="I615" s="305" t="s">
        <v>28</v>
      </c>
      <c r="J615" s="210" t="s">
        <v>310</v>
      </c>
      <c r="K615" s="210">
        <v>40430517</v>
      </c>
      <c r="L615" s="210">
        <v>4662885</v>
      </c>
      <c r="M615" s="210" t="s">
        <v>147</v>
      </c>
      <c r="N615" s="289">
        <v>9.90003723289</v>
      </c>
      <c r="O615" s="30">
        <v>11.25</v>
      </c>
      <c r="P615" s="264">
        <f t="shared" si="11"/>
        <v>111.375418870012</v>
      </c>
      <c r="Q615" s="321"/>
    </row>
    <row r="616" s="4" customFormat="1" ht="15" customHeight="1" spans="1:17">
      <c r="A616" s="245" t="s">
        <v>13822</v>
      </c>
      <c r="B616" s="243" t="s">
        <v>13823</v>
      </c>
      <c r="C616" s="243" t="s">
        <v>13836</v>
      </c>
      <c r="D616" s="243" t="s">
        <v>13903</v>
      </c>
      <c r="E616" s="245" t="s">
        <v>137</v>
      </c>
      <c r="F616" s="245" t="s">
        <v>13396</v>
      </c>
      <c r="G616" s="211">
        <v>954</v>
      </c>
      <c r="H616" s="305" t="s">
        <v>1101</v>
      </c>
      <c r="I616" s="305" t="s">
        <v>28</v>
      </c>
      <c r="J616" s="210" t="s">
        <v>58</v>
      </c>
      <c r="K616" s="210">
        <v>40426218</v>
      </c>
      <c r="L616" s="210">
        <v>4663987</v>
      </c>
      <c r="M616" s="210" t="s">
        <v>147</v>
      </c>
      <c r="N616" s="289">
        <v>4.86382471146</v>
      </c>
      <c r="O616" s="30">
        <v>11.25</v>
      </c>
      <c r="P616" s="264">
        <f t="shared" si="11"/>
        <v>54.718028003925</v>
      </c>
      <c r="Q616" s="321"/>
    </row>
    <row r="617" s="4" customFormat="1" ht="15" customHeight="1" spans="1:17">
      <c r="A617" s="247" t="s">
        <v>13737</v>
      </c>
      <c r="B617" s="243" t="s">
        <v>13738</v>
      </c>
      <c r="C617" s="243"/>
      <c r="D617" s="243" t="s">
        <v>13903</v>
      </c>
      <c r="E617" s="245" t="s">
        <v>137</v>
      </c>
      <c r="F617" s="245" t="s">
        <v>13396</v>
      </c>
      <c r="G617" s="211">
        <v>929</v>
      </c>
      <c r="H617" s="305" t="s">
        <v>1101</v>
      </c>
      <c r="I617" s="305" t="s">
        <v>28</v>
      </c>
      <c r="J617" s="210" t="s">
        <v>58</v>
      </c>
      <c r="K617" s="210">
        <v>40426197</v>
      </c>
      <c r="L617" s="210">
        <v>4664034</v>
      </c>
      <c r="M617" s="210" t="s">
        <v>147</v>
      </c>
      <c r="N617" s="289">
        <v>4.30384614183</v>
      </c>
      <c r="O617" s="30">
        <v>11.25</v>
      </c>
      <c r="P617" s="264">
        <f t="shared" si="11"/>
        <v>48.4182690955875</v>
      </c>
      <c r="Q617" s="321"/>
    </row>
    <row r="618" s="4" customFormat="1" ht="15" customHeight="1" spans="1:17">
      <c r="A618" s="247" t="s">
        <v>13737</v>
      </c>
      <c r="B618" s="243" t="s">
        <v>13738</v>
      </c>
      <c r="C618" s="243"/>
      <c r="D618" s="243" t="s">
        <v>13903</v>
      </c>
      <c r="E618" s="245" t="s">
        <v>137</v>
      </c>
      <c r="F618" s="245" t="s">
        <v>13396</v>
      </c>
      <c r="G618" s="211">
        <v>1075</v>
      </c>
      <c r="H618" s="305" t="s">
        <v>1101</v>
      </c>
      <c r="I618" s="305" t="s">
        <v>28</v>
      </c>
      <c r="J618" s="210" t="s">
        <v>327</v>
      </c>
      <c r="K618" s="210">
        <v>40430388</v>
      </c>
      <c r="L618" s="210">
        <v>4663724</v>
      </c>
      <c r="M618" s="210" t="s">
        <v>147</v>
      </c>
      <c r="N618" s="289">
        <v>15.3052045557</v>
      </c>
      <c r="O618" s="30">
        <v>11.25</v>
      </c>
      <c r="P618" s="264">
        <f t="shared" si="11"/>
        <v>172.183551251625</v>
      </c>
      <c r="Q618" s="321"/>
    </row>
    <row r="619" s="4" customFormat="1" ht="15" customHeight="1" spans="1:17">
      <c r="A619" s="247" t="s">
        <v>13737</v>
      </c>
      <c r="B619" s="243" t="s">
        <v>13738</v>
      </c>
      <c r="C619" s="243" t="s">
        <v>13772</v>
      </c>
      <c r="D619" s="243" t="s">
        <v>13903</v>
      </c>
      <c r="E619" s="245" t="s">
        <v>137</v>
      </c>
      <c r="F619" s="245" t="s">
        <v>13396</v>
      </c>
      <c r="G619" s="211">
        <v>1641</v>
      </c>
      <c r="H619" s="305" t="s">
        <v>1101</v>
      </c>
      <c r="I619" s="305" t="s">
        <v>28</v>
      </c>
      <c r="J619" s="210" t="s">
        <v>58</v>
      </c>
      <c r="K619" s="210">
        <v>40427853</v>
      </c>
      <c r="L619" s="210">
        <v>4660622</v>
      </c>
      <c r="M619" s="210" t="s">
        <v>147</v>
      </c>
      <c r="N619" s="289">
        <v>61.6598460662999</v>
      </c>
      <c r="O619" s="30">
        <v>11.25</v>
      </c>
      <c r="P619" s="264">
        <f t="shared" si="11"/>
        <v>693.673268245874</v>
      </c>
      <c r="Q619" s="321"/>
    </row>
    <row r="620" s="4" customFormat="1" ht="15" customHeight="1" spans="1:17">
      <c r="A620" s="247" t="s">
        <v>13737</v>
      </c>
      <c r="B620" s="243" t="s">
        <v>13738</v>
      </c>
      <c r="C620" s="243"/>
      <c r="D620" s="243" t="s">
        <v>13903</v>
      </c>
      <c r="E620" s="245" t="s">
        <v>137</v>
      </c>
      <c r="F620" s="245" t="s">
        <v>13396</v>
      </c>
      <c r="G620" s="211">
        <v>1495</v>
      </c>
      <c r="H620" s="305" t="s">
        <v>1101</v>
      </c>
      <c r="I620" s="305" t="s">
        <v>28</v>
      </c>
      <c r="J620" s="210" t="s">
        <v>327</v>
      </c>
      <c r="K620" s="210">
        <v>40429098</v>
      </c>
      <c r="L620" s="210">
        <v>4662230</v>
      </c>
      <c r="M620" s="210" t="s">
        <v>147</v>
      </c>
      <c r="N620" s="289">
        <v>1.98037941383</v>
      </c>
      <c r="O620" s="30">
        <v>11.25</v>
      </c>
      <c r="P620" s="264">
        <f t="shared" si="11"/>
        <v>22.2792684055875</v>
      </c>
      <c r="Q620" s="321"/>
    </row>
    <row r="621" s="4" customFormat="1" ht="15" customHeight="1" spans="1:17">
      <c r="A621" s="247" t="s">
        <v>13737</v>
      </c>
      <c r="B621" s="243" t="s">
        <v>13738</v>
      </c>
      <c r="C621" s="243"/>
      <c r="D621" s="243" t="s">
        <v>13903</v>
      </c>
      <c r="E621" s="245" t="s">
        <v>137</v>
      </c>
      <c r="F621" s="245" t="s">
        <v>13396</v>
      </c>
      <c r="G621" s="211">
        <v>1242</v>
      </c>
      <c r="H621" s="305" t="s">
        <v>1101</v>
      </c>
      <c r="I621" s="305" t="s">
        <v>28</v>
      </c>
      <c r="J621" s="210" t="s">
        <v>58</v>
      </c>
      <c r="K621" s="210">
        <v>40431605</v>
      </c>
      <c r="L621" s="210">
        <v>4663303</v>
      </c>
      <c r="M621" s="210" t="s">
        <v>147</v>
      </c>
      <c r="N621" s="289">
        <v>2.09477934942</v>
      </c>
      <c r="O621" s="30">
        <v>11.25</v>
      </c>
      <c r="P621" s="264">
        <f t="shared" si="11"/>
        <v>23.566267680975</v>
      </c>
      <c r="Q621" s="321"/>
    </row>
    <row r="622" s="4" customFormat="1" ht="15" customHeight="1" spans="1:17">
      <c r="A622" s="247" t="s">
        <v>13737</v>
      </c>
      <c r="B622" s="243" t="s">
        <v>13738</v>
      </c>
      <c r="C622" s="243"/>
      <c r="D622" s="243" t="s">
        <v>13903</v>
      </c>
      <c r="E622" s="245" t="s">
        <v>137</v>
      </c>
      <c r="F622" s="245" t="s">
        <v>13396</v>
      </c>
      <c r="G622" s="211">
        <v>822</v>
      </c>
      <c r="H622" s="305" t="s">
        <v>1101</v>
      </c>
      <c r="I622" s="305" t="s">
        <v>28</v>
      </c>
      <c r="J622" s="210" t="s">
        <v>58</v>
      </c>
      <c r="K622" s="210">
        <v>40432736</v>
      </c>
      <c r="L622" s="210">
        <v>4664274</v>
      </c>
      <c r="M622" s="210" t="s">
        <v>147</v>
      </c>
      <c r="N622" s="289">
        <v>59.9349165737</v>
      </c>
      <c r="O622" s="30">
        <v>11.25</v>
      </c>
      <c r="P622" s="264">
        <f t="shared" si="11"/>
        <v>674.267811454125</v>
      </c>
      <c r="Q622" s="321"/>
    </row>
    <row r="623" s="4" customFormat="1" ht="15" customHeight="1" spans="1:17">
      <c r="A623" s="247" t="s">
        <v>13737</v>
      </c>
      <c r="B623" s="243" t="s">
        <v>13738</v>
      </c>
      <c r="C623" s="243"/>
      <c r="D623" s="243" t="s">
        <v>13903</v>
      </c>
      <c r="E623" s="245" t="s">
        <v>137</v>
      </c>
      <c r="F623" s="245" t="s">
        <v>13396</v>
      </c>
      <c r="G623" s="211">
        <v>1361</v>
      </c>
      <c r="H623" s="305" t="s">
        <v>1101</v>
      </c>
      <c r="I623" s="305" t="s">
        <v>28</v>
      </c>
      <c r="J623" s="210" t="s">
        <v>310</v>
      </c>
      <c r="K623" s="210">
        <v>40430484</v>
      </c>
      <c r="L623" s="210">
        <v>4662935</v>
      </c>
      <c r="M623" s="210" t="s">
        <v>147</v>
      </c>
      <c r="N623" s="289">
        <v>8.19514269522</v>
      </c>
      <c r="O623" s="30">
        <v>11.25</v>
      </c>
      <c r="P623" s="264">
        <f t="shared" si="11"/>
        <v>92.195355321225</v>
      </c>
      <c r="Q623" s="321"/>
    </row>
    <row r="624" s="4" customFormat="1" ht="15" customHeight="1" spans="1:17">
      <c r="A624" s="240"/>
      <c r="B624" s="281" t="s">
        <v>3</v>
      </c>
      <c r="C624" s="240"/>
      <c r="D624" s="240"/>
      <c r="E624" s="240"/>
      <c r="F624" s="240" t="s">
        <v>314</v>
      </c>
      <c r="G624" s="314"/>
      <c r="H624" s="315"/>
      <c r="I624" s="314"/>
      <c r="J624" s="314"/>
      <c r="K624" s="314"/>
      <c r="L624" s="314"/>
      <c r="M624" s="314"/>
      <c r="N624" s="319">
        <f>SUM(N625:N805)</f>
        <v>7113.38825283298</v>
      </c>
      <c r="O624" s="314">
        <v>11.25</v>
      </c>
      <c r="P624" s="320">
        <f t="shared" si="11"/>
        <v>80025.617844371</v>
      </c>
      <c r="Q624" s="321"/>
    </row>
    <row r="625" s="4" customFormat="1" ht="21" spans="1:17">
      <c r="A625" s="247" t="s">
        <v>13904</v>
      </c>
      <c r="B625" s="243" t="s">
        <v>11279</v>
      </c>
      <c r="C625" s="243" t="s">
        <v>13905</v>
      </c>
      <c r="D625" s="243" t="s">
        <v>13906</v>
      </c>
      <c r="E625" s="245" t="s">
        <v>137</v>
      </c>
      <c r="F625" s="245" t="s">
        <v>314</v>
      </c>
      <c r="G625" s="243" t="s">
        <v>402</v>
      </c>
      <c r="H625" s="250" t="s">
        <v>13474</v>
      </c>
      <c r="I625" s="245" t="s">
        <v>28</v>
      </c>
      <c r="J625" s="245" t="s">
        <v>310</v>
      </c>
      <c r="K625" s="245">
        <v>4663784</v>
      </c>
      <c r="L625" s="245">
        <v>40423980</v>
      </c>
      <c r="M625" s="245" t="s">
        <v>147</v>
      </c>
      <c r="N625" s="304">
        <v>21.6737</v>
      </c>
      <c r="O625" s="245">
        <v>11.25</v>
      </c>
      <c r="P625" s="264">
        <f t="shared" si="11"/>
        <v>243.829125</v>
      </c>
      <c r="Q625" s="210"/>
    </row>
    <row r="626" s="4" customFormat="1" ht="21" spans="1:17">
      <c r="A626" s="247" t="s">
        <v>13904</v>
      </c>
      <c r="B626" s="243" t="s">
        <v>11279</v>
      </c>
      <c r="C626" s="243"/>
      <c r="D626" s="243" t="s">
        <v>13906</v>
      </c>
      <c r="E626" s="245" t="s">
        <v>137</v>
      </c>
      <c r="F626" s="245" t="s">
        <v>314</v>
      </c>
      <c r="G626" s="243" t="s">
        <v>378</v>
      </c>
      <c r="H626" s="250" t="s">
        <v>367</v>
      </c>
      <c r="I626" s="245" t="s">
        <v>28</v>
      </c>
      <c r="J626" s="245" t="s">
        <v>327</v>
      </c>
      <c r="K626" s="245">
        <v>4663709</v>
      </c>
      <c r="L626" s="245">
        <v>40424739</v>
      </c>
      <c r="M626" s="245" t="s">
        <v>147</v>
      </c>
      <c r="N626" s="304">
        <v>6.1811</v>
      </c>
      <c r="O626" s="245">
        <v>11.25</v>
      </c>
      <c r="P626" s="264">
        <f t="shared" si="11"/>
        <v>69.537375</v>
      </c>
      <c r="Q626" s="210"/>
    </row>
    <row r="627" s="4" customFormat="1" ht="15" customHeight="1" spans="1:17">
      <c r="A627" s="247" t="s">
        <v>13904</v>
      </c>
      <c r="B627" s="243" t="s">
        <v>11279</v>
      </c>
      <c r="C627" s="243"/>
      <c r="D627" s="243" t="s">
        <v>13906</v>
      </c>
      <c r="E627" s="245" t="s">
        <v>137</v>
      </c>
      <c r="F627" s="245" t="s">
        <v>314</v>
      </c>
      <c r="G627" s="243" t="s">
        <v>521</v>
      </c>
      <c r="H627" s="250" t="s">
        <v>1101</v>
      </c>
      <c r="I627" s="245" t="s">
        <v>28</v>
      </c>
      <c r="J627" s="245" t="s">
        <v>29</v>
      </c>
      <c r="K627" s="245">
        <v>4663395</v>
      </c>
      <c r="L627" s="245">
        <v>40424494</v>
      </c>
      <c r="M627" s="245" t="s">
        <v>147</v>
      </c>
      <c r="N627" s="304">
        <v>15.8243</v>
      </c>
      <c r="O627" s="245">
        <v>11.25</v>
      </c>
      <c r="P627" s="264">
        <f t="shared" si="11"/>
        <v>178.023375</v>
      </c>
      <c r="Q627" s="210"/>
    </row>
    <row r="628" s="4" customFormat="1" ht="15" customHeight="1" spans="1:17">
      <c r="A628" s="247" t="s">
        <v>13904</v>
      </c>
      <c r="B628" s="243" t="s">
        <v>11279</v>
      </c>
      <c r="C628" s="243"/>
      <c r="D628" s="243" t="s">
        <v>13906</v>
      </c>
      <c r="E628" s="245" t="s">
        <v>137</v>
      </c>
      <c r="F628" s="245" t="s">
        <v>314</v>
      </c>
      <c r="G628" s="243" t="s">
        <v>702</v>
      </c>
      <c r="H628" s="250" t="s">
        <v>13474</v>
      </c>
      <c r="I628" s="245" t="s">
        <v>28</v>
      </c>
      <c r="J628" s="245" t="s">
        <v>310</v>
      </c>
      <c r="K628" s="245">
        <v>4663387</v>
      </c>
      <c r="L628" s="245">
        <v>40423976</v>
      </c>
      <c r="M628" s="245" t="s">
        <v>147</v>
      </c>
      <c r="N628" s="304">
        <v>15.3274</v>
      </c>
      <c r="O628" s="245">
        <v>11.25</v>
      </c>
      <c r="P628" s="264">
        <f t="shared" si="11"/>
        <v>172.43325</v>
      </c>
      <c r="Q628" s="210"/>
    </row>
    <row r="629" s="4" customFormat="1" ht="15" customHeight="1" spans="1:17">
      <c r="A629" s="247" t="s">
        <v>13904</v>
      </c>
      <c r="B629" s="243" t="s">
        <v>11279</v>
      </c>
      <c r="C629" s="243"/>
      <c r="D629" s="243" t="s">
        <v>13906</v>
      </c>
      <c r="E629" s="245" t="s">
        <v>137</v>
      </c>
      <c r="F629" s="245" t="s">
        <v>314</v>
      </c>
      <c r="G629" s="243" t="s">
        <v>525</v>
      </c>
      <c r="H629" s="250" t="s">
        <v>13474</v>
      </c>
      <c r="I629" s="245" t="s">
        <v>28</v>
      </c>
      <c r="J629" s="245" t="s">
        <v>310</v>
      </c>
      <c r="K629" s="245">
        <v>4663382</v>
      </c>
      <c r="L629" s="245">
        <v>40423490</v>
      </c>
      <c r="M629" s="245" t="s">
        <v>147</v>
      </c>
      <c r="N629" s="304">
        <v>6.4268</v>
      </c>
      <c r="O629" s="245">
        <v>11.25</v>
      </c>
      <c r="P629" s="264">
        <f t="shared" si="11"/>
        <v>72.3015</v>
      </c>
      <c r="Q629" s="210"/>
    </row>
    <row r="630" s="4" customFormat="1" ht="21" spans="1:17">
      <c r="A630" s="247" t="s">
        <v>13904</v>
      </c>
      <c r="B630" s="243" t="s">
        <v>11279</v>
      </c>
      <c r="C630" s="243"/>
      <c r="D630" s="243" t="s">
        <v>13906</v>
      </c>
      <c r="E630" s="245" t="s">
        <v>137</v>
      </c>
      <c r="F630" s="245" t="s">
        <v>314</v>
      </c>
      <c r="G630" s="243" t="s">
        <v>526</v>
      </c>
      <c r="H630" s="250" t="s">
        <v>13474</v>
      </c>
      <c r="I630" s="245" t="s">
        <v>28</v>
      </c>
      <c r="J630" s="245" t="s">
        <v>310</v>
      </c>
      <c r="K630" s="245">
        <v>4663363</v>
      </c>
      <c r="L630" s="245">
        <v>40423928</v>
      </c>
      <c r="M630" s="245" t="s">
        <v>147</v>
      </c>
      <c r="N630" s="304">
        <v>5.2318</v>
      </c>
      <c r="O630" s="245">
        <v>11.25</v>
      </c>
      <c r="P630" s="264">
        <f t="shared" si="11"/>
        <v>58.85775</v>
      </c>
      <c r="Q630" s="210"/>
    </row>
    <row r="631" s="4" customFormat="1" ht="21" spans="1:17">
      <c r="A631" s="247" t="s">
        <v>13904</v>
      </c>
      <c r="B631" s="243" t="s">
        <v>11279</v>
      </c>
      <c r="C631" s="316" t="s">
        <v>13907</v>
      </c>
      <c r="D631" s="243" t="s">
        <v>13906</v>
      </c>
      <c r="E631" s="245" t="s">
        <v>137</v>
      </c>
      <c r="F631" s="245" t="s">
        <v>314</v>
      </c>
      <c r="G631" s="243" t="s">
        <v>440</v>
      </c>
      <c r="H631" s="250" t="s">
        <v>13474</v>
      </c>
      <c r="I631" s="245" t="s">
        <v>28</v>
      </c>
      <c r="J631" s="245" t="s">
        <v>29</v>
      </c>
      <c r="K631" s="245">
        <v>4663239</v>
      </c>
      <c r="L631" s="245">
        <v>40424510</v>
      </c>
      <c r="M631" s="245" t="s">
        <v>147</v>
      </c>
      <c r="N631" s="304">
        <v>7.8032</v>
      </c>
      <c r="O631" s="245">
        <v>11.25</v>
      </c>
      <c r="P631" s="264">
        <f t="shared" ref="P631:P694" si="12">O631*N631</f>
        <v>87.786</v>
      </c>
      <c r="Q631" s="210"/>
    </row>
    <row r="632" s="4" customFormat="1" ht="21" spans="1:17">
      <c r="A632" s="247" t="s">
        <v>13904</v>
      </c>
      <c r="B632" s="243" t="s">
        <v>11279</v>
      </c>
      <c r="C632" s="243"/>
      <c r="D632" s="243" t="s">
        <v>13906</v>
      </c>
      <c r="E632" s="245" t="s">
        <v>137</v>
      </c>
      <c r="F632" s="245" t="s">
        <v>314</v>
      </c>
      <c r="G632" s="243" t="s">
        <v>609</v>
      </c>
      <c r="H632" s="250" t="s">
        <v>13474</v>
      </c>
      <c r="I632" s="245" t="s">
        <v>28</v>
      </c>
      <c r="J632" s="245" t="s">
        <v>327</v>
      </c>
      <c r="K632" s="245">
        <v>4663216</v>
      </c>
      <c r="L632" s="245">
        <v>40423887</v>
      </c>
      <c r="M632" s="245" t="s">
        <v>147</v>
      </c>
      <c r="N632" s="304">
        <v>0.7768</v>
      </c>
      <c r="O632" s="245">
        <v>11.25</v>
      </c>
      <c r="P632" s="264">
        <f t="shared" si="12"/>
        <v>8.739</v>
      </c>
      <c r="Q632" s="210"/>
    </row>
    <row r="633" s="4" customFormat="1" ht="21" spans="1:17">
      <c r="A633" s="247" t="s">
        <v>13904</v>
      </c>
      <c r="B633" s="243" t="s">
        <v>11279</v>
      </c>
      <c r="C633" s="243" t="s">
        <v>13908</v>
      </c>
      <c r="D633" s="243" t="s">
        <v>13906</v>
      </c>
      <c r="E633" s="245" t="s">
        <v>137</v>
      </c>
      <c r="F633" s="245" t="s">
        <v>314</v>
      </c>
      <c r="G633" s="243" t="s">
        <v>13909</v>
      </c>
      <c r="H633" s="250" t="s">
        <v>367</v>
      </c>
      <c r="I633" s="245" t="s">
        <v>28</v>
      </c>
      <c r="J633" s="245" t="s">
        <v>310</v>
      </c>
      <c r="K633" s="245">
        <v>4662714</v>
      </c>
      <c r="L633" s="245">
        <v>40423399</v>
      </c>
      <c r="M633" s="245" t="s">
        <v>147</v>
      </c>
      <c r="N633" s="304">
        <v>2.8228</v>
      </c>
      <c r="O633" s="245">
        <v>11.25</v>
      </c>
      <c r="P633" s="264">
        <f t="shared" si="12"/>
        <v>31.7565</v>
      </c>
      <c r="Q633" s="210"/>
    </row>
    <row r="634" s="4" customFormat="1" ht="21" spans="1:17">
      <c r="A634" s="247" t="s">
        <v>13904</v>
      </c>
      <c r="B634" s="243" t="s">
        <v>11279</v>
      </c>
      <c r="C634" s="243" t="s">
        <v>13910</v>
      </c>
      <c r="D634" s="243" t="s">
        <v>13906</v>
      </c>
      <c r="E634" s="245" t="s">
        <v>137</v>
      </c>
      <c r="F634" s="245" t="s">
        <v>314</v>
      </c>
      <c r="G634" s="243" t="s">
        <v>13271</v>
      </c>
      <c r="H634" s="250" t="s">
        <v>367</v>
      </c>
      <c r="I634" s="245" t="s">
        <v>28</v>
      </c>
      <c r="J634" s="245" t="s">
        <v>327</v>
      </c>
      <c r="K634" s="245">
        <v>4662592</v>
      </c>
      <c r="L634" s="245">
        <v>40423487</v>
      </c>
      <c r="M634" s="245" t="s">
        <v>147</v>
      </c>
      <c r="N634" s="304">
        <v>1.0293</v>
      </c>
      <c r="O634" s="245">
        <v>11.25</v>
      </c>
      <c r="P634" s="264">
        <f t="shared" si="12"/>
        <v>11.579625</v>
      </c>
      <c r="Q634" s="210"/>
    </row>
    <row r="635" s="4" customFormat="1" ht="15" customHeight="1" spans="1:17">
      <c r="A635" s="247" t="s">
        <v>13904</v>
      </c>
      <c r="B635" s="243" t="s">
        <v>11279</v>
      </c>
      <c r="C635" s="243" t="s">
        <v>13908</v>
      </c>
      <c r="D635" s="243" t="s">
        <v>13911</v>
      </c>
      <c r="E635" s="245" t="s">
        <v>137</v>
      </c>
      <c r="F635" s="245" t="s">
        <v>314</v>
      </c>
      <c r="G635" s="243" t="s">
        <v>685</v>
      </c>
      <c r="H635" s="250" t="s">
        <v>48</v>
      </c>
      <c r="I635" s="245" t="s">
        <v>28</v>
      </c>
      <c r="J635" s="245" t="s">
        <v>49</v>
      </c>
      <c r="K635" s="245">
        <v>4663306</v>
      </c>
      <c r="L635" s="245">
        <v>40422911</v>
      </c>
      <c r="M635" s="245" t="s">
        <v>147</v>
      </c>
      <c r="N635" s="304">
        <v>17.1127</v>
      </c>
      <c r="O635" s="245">
        <v>11.25</v>
      </c>
      <c r="P635" s="264">
        <f t="shared" si="12"/>
        <v>192.517875</v>
      </c>
      <c r="Q635" s="210"/>
    </row>
    <row r="636" s="4" customFormat="1" ht="15" customHeight="1" spans="1:17">
      <c r="A636" s="247" t="s">
        <v>13904</v>
      </c>
      <c r="B636" s="243" t="s">
        <v>11279</v>
      </c>
      <c r="C636" s="243" t="s">
        <v>13908</v>
      </c>
      <c r="D636" s="243" t="s">
        <v>13911</v>
      </c>
      <c r="E636" s="245" t="s">
        <v>137</v>
      </c>
      <c r="F636" s="245" t="s">
        <v>314</v>
      </c>
      <c r="G636" s="243" t="s">
        <v>454</v>
      </c>
      <c r="H636" s="250" t="s">
        <v>13474</v>
      </c>
      <c r="I636" s="245" t="s">
        <v>28</v>
      </c>
      <c r="J636" s="245" t="s">
        <v>310</v>
      </c>
      <c r="K636" s="245">
        <v>4663193</v>
      </c>
      <c r="L636" s="245">
        <v>40423090</v>
      </c>
      <c r="M636" s="245" t="s">
        <v>147</v>
      </c>
      <c r="N636" s="304">
        <v>88.2796</v>
      </c>
      <c r="O636" s="245">
        <v>11.25</v>
      </c>
      <c r="P636" s="264">
        <f t="shared" si="12"/>
        <v>993.1455</v>
      </c>
      <c r="Q636" s="210"/>
    </row>
    <row r="637" s="4" customFormat="1" ht="15" customHeight="1" spans="1:17">
      <c r="A637" s="247" t="s">
        <v>13904</v>
      </c>
      <c r="B637" s="243" t="s">
        <v>11279</v>
      </c>
      <c r="C637" s="243" t="s">
        <v>13908</v>
      </c>
      <c r="D637" s="243" t="s">
        <v>13911</v>
      </c>
      <c r="E637" s="245" t="s">
        <v>137</v>
      </c>
      <c r="F637" s="245" t="s">
        <v>314</v>
      </c>
      <c r="G637" s="243" t="s">
        <v>1359</v>
      </c>
      <c r="H637" s="250" t="s">
        <v>48</v>
      </c>
      <c r="I637" s="245" t="s">
        <v>28</v>
      </c>
      <c r="J637" s="245" t="s">
        <v>49</v>
      </c>
      <c r="K637" s="245">
        <v>4663139</v>
      </c>
      <c r="L637" s="245">
        <v>40422710</v>
      </c>
      <c r="M637" s="245" t="s">
        <v>147</v>
      </c>
      <c r="N637" s="304">
        <v>5.4836</v>
      </c>
      <c r="O637" s="245">
        <v>11.25</v>
      </c>
      <c r="P637" s="264">
        <f t="shared" si="12"/>
        <v>61.6905</v>
      </c>
      <c r="Q637" s="210"/>
    </row>
    <row r="638" s="4" customFormat="1" ht="21" spans="1:17">
      <c r="A638" s="247" t="s">
        <v>13904</v>
      </c>
      <c r="B638" s="243" t="s">
        <v>11279</v>
      </c>
      <c r="C638" s="243" t="s">
        <v>13908</v>
      </c>
      <c r="D638" s="243" t="s">
        <v>13911</v>
      </c>
      <c r="E638" s="245" t="s">
        <v>137</v>
      </c>
      <c r="F638" s="245" t="s">
        <v>314</v>
      </c>
      <c r="G638" s="243" t="s">
        <v>544</v>
      </c>
      <c r="H638" s="250" t="s">
        <v>13474</v>
      </c>
      <c r="I638" s="245" t="s">
        <v>28</v>
      </c>
      <c r="J638" s="245" t="s">
        <v>327</v>
      </c>
      <c r="K638" s="245">
        <v>4663065</v>
      </c>
      <c r="L638" s="245">
        <v>40422968</v>
      </c>
      <c r="M638" s="245" t="s">
        <v>147</v>
      </c>
      <c r="N638" s="304">
        <v>12.9453</v>
      </c>
      <c r="O638" s="245">
        <v>11.25</v>
      </c>
      <c r="P638" s="264">
        <f t="shared" si="12"/>
        <v>145.634625</v>
      </c>
      <c r="Q638" s="210"/>
    </row>
    <row r="639" s="4" customFormat="1" ht="21" spans="1:17">
      <c r="A639" s="247" t="s">
        <v>13904</v>
      </c>
      <c r="B639" s="243" t="s">
        <v>11279</v>
      </c>
      <c r="C639" s="243" t="s">
        <v>13908</v>
      </c>
      <c r="D639" s="243" t="s">
        <v>13911</v>
      </c>
      <c r="E639" s="245" t="s">
        <v>137</v>
      </c>
      <c r="F639" s="245" t="s">
        <v>314</v>
      </c>
      <c r="G639" s="243" t="s">
        <v>556</v>
      </c>
      <c r="H639" s="250" t="s">
        <v>367</v>
      </c>
      <c r="I639" s="245" t="s">
        <v>28</v>
      </c>
      <c r="J639" s="245" t="s">
        <v>327</v>
      </c>
      <c r="K639" s="245">
        <v>4662971</v>
      </c>
      <c r="L639" s="245">
        <v>40422823</v>
      </c>
      <c r="M639" s="245" t="s">
        <v>147</v>
      </c>
      <c r="N639" s="304">
        <v>21.0058</v>
      </c>
      <c r="O639" s="245">
        <v>11.25</v>
      </c>
      <c r="P639" s="264">
        <f t="shared" si="12"/>
        <v>236.31525</v>
      </c>
      <c r="Q639" s="210"/>
    </row>
    <row r="640" s="4" customFormat="1" ht="15" customHeight="1" spans="1:17">
      <c r="A640" s="247" t="s">
        <v>13904</v>
      </c>
      <c r="B640" s="243" t="s">
        <v>11279</v>
      </c>
      <c r="C640" s="243" t="s">
        <v>13908</v>
      </c>
      <c r="D640" s="243" t="s">
        <v>13911</v>
      </c>
      <c r="E640" s="245" t="s">
        <v>137</v>
      </c>
      <c r="F640" s="245" t="s">
        <v>314</v>
      </c>
      <c r="G640" s="243" t="s">
        <v>364</v>
      </c>
      <c r="H640" s="250" t="s">
        <v>13474</v>
      </c>
      <c r="I640" s="245" t="s">
        <v>28</v>
      </c>
      <c r="J640" s="245" t="s">
        <v>310</v>
      </c>
      <c r="K640" s="245">
        <v>4662897</v>
      </c>
      <c r="L640" s="245">
        <v>40423080</v>
      </c>
      <c r="M640" s="245" t="s">
        <v>147</v>
      </c>
      <c r="N640" s="304">
        <v>86.127</v>
      </c>
      <c r="O640" s="245">
        <v>11.25</v>
      </c>
      <c r="P640" s="264">
        <f t="shared" si="12"/>
        <v>968.92875</v>
      </c>
      <c r="Q640" s="210"/>
    </row>
    <row r="641" s="4" customFormat="1" ht="21" spans="1:17">
      <c r="A641" s="247" t="s">
        <v>13904</v>
      </c>
      <c r="B641" s="243" t="s">
        <v>11279</v>
      </c>
      <c r="C641" s="243" t="s">
        <v>13908</v>
      </c>
      <c r="D641" s="243" t="s">
        <v>13911</v>
      </c>
      <c r="E641" s="245" t="s">
        <v>137</v>
      </c>
      <c r="F641" s="245" t="s">
        <v>314</v>
      </c>
      <c r="G641" s="243" t="s">
        <v>1771</v>
      </c>
      <c r="H641" s="250" t="s">
        <v>13474</v>
      </c>
      <c r="I641" s="245" t="s">
        <v>28</v>
      </c>
      <c r="J641" s="245" t="s">
        <v>327</v>
      </c>
      <c r="K641" s="245">
        <v>4662818</v>
      </c>
      <c r="L641" s="245">
        <v>40423072</v>
      </c>
      <c r="M641" s="245" t="s">
        <v>147</v>
      </c>
      <c r="N641" s="304">
        <v>14.3067</v>
      </c>
      <c r="O641" s="245">
        <v>11.25</v>
      </c>
      <c r="P641" s="264">
        <f t="shared" si="12"/>
        <v>160.950375</v>
      </c>
      <c r="Q641" s="210"/>
    </row>
    <row r="642" s="4" customFormat="1" ht="15" customHeight="1" spans="1:17">
      <c r="A642" s="247" t="s">
        <v>13904</v>
      </c>
      <c r="B642" s="243" t="s">
        <v>11279</v>
      </c>
      <c r="C642" s="243" t="s">
        <v>13908</v>
      </c>
      <c r="D642" s="243" t="s">
        <v>13911</v>
      </c>
      <c r="E642" s="245" t="s">
        <v>137</v>
      </c>
      <c r="F642" s="245" t="s">
        <v>314</v>
      </c>
      <c r="G642" s="243" t="s">
        <v>13893</v>
      </c>
      <c r="H642" s="250" t="s">
        <v>367</v>
      </c>
      <c r="I642" s="245" t="s">
        <v>28</v>
      </c>
      <c r="J642" s="245" t="s">
        <v>327</v>
      </c>
      <c r="K642" s="245">
        <v>4662699</v>
      </c>
      <c r="L642" s="245">
        <v>40422868</v>
      </c>
      <c r="M642" s="245" t="s">
        <v>147</v>
      </c>
      <c r="N642" s="304">
        <v>65.4711</v>
      </c>
      <c r="O642" s="245">
        <v>11.25</v>
      </c>
      <c r="P642" s="264">
        <f t="shared" si="12"/>
        <v>736.549875</v>
      </c>
      <c r="Q642" s="210"/>
    </row>
    <row r="643" s="4" customFormat="1" ht="15" customHeight="1" spans="1:17">
      <c r="A643" s="247" t="s">
        <v>13904</v>
      </c>
      <c r="B643" s="243" t="s">
        <v>11279</v>
      </c>
      <c r="C643" s="243" t="s">
        <v>13908</v>
      </c>
      <c r="D643" s="245" t="s">
        <v>13912</v>
      </c>
      <c r="E643" s="245" t="s">
        <v>137</v>
      </c>
      <c r="F643" s="245" t="s">
        <v>314</v>
      </c>
      <c r="G643" s="243" t="s">
        <v>13913</v>
      </c>
      <c r="H643" s="250" t="s">
        <v>13474</v>
      </c>
      <c r="I643" s="245" t="s">
        <v>28</v>
      </c>
      <c r="J643" s="245" t="s">
        <v>310</v>
      </c>
      <c r="K643" s="245">
        <v>4662541</v>
      </c>
      <c r="L643" s="245">
        <v>40422952</v>
      </c>
      <c r="M643" s="245" t="s">
        <v>147</v>
      </c>
      <c r="N643" s="304">
        <v>103.0031</v>
      </c>
      <c r="O643" s="245">
        <v>11.25</v>
      </c>
      <c r="P643" s="264">
        <f t="shared" si="12"/>
        <v>1158.784875</v>
      </c>
      <c r="Q643" s="210"/>
    </row>
    <row r="644" s="4" customFormat="1" ht="21" spans="1:17">
      <c r="A644" s="247" t="s">
        <v>13904</v>
      </c>
      <c r="B644" s="243" t="s">
        <v>11279</v>
      </c>
      <c r="C644" s="243" t="s">
        <v>13908</v>
      </c>
      <c r="D644" s="245" t="s">
        <v>13912</v>
      </c>
      <c r="E644" s="245" t="s">
        <v>137</v>
      </c>
      <c r="F644" s="245" t="s">
        <v>314</v>
      </c>
      <c r="G644" s="243" t="s">
        <v>1779</v>
      </c>
      <c r="H644" s="250" t="s">
        <v>13474</v>
      </c>
      <c r="I644" s="245" t="s">
        <v>28</v>
      </c>
      <c r="J644" s="245" t="s">
        <v>327</v>
      </c>
      <c r="K644" s="245">
        <v>4662464</v>
      </c>
      <c r="L644" s="245">
        <v>40422893</v>
      </c>
      <c r="M644" s="245" t="s">
        <v>147</v>
      </c>
      <c r="N644" s="304">
        <v>34.7163</v>
      </c>
      <c r="O644" s="245">
        <v>11.25</v>
      </c>
      <c r="P644" s="264">
        <f t="shared" si="12"/>
        <v>390.558375</v>
      </c>
      <c r="Q644" s="210"/>
    </row>
    <row r="645" s="4" customFormat="1" ht="15" customHeight="1" spans="1:17">
      <c r="A645" s="247" t="s">
        <v>13904</v>
      </c>
      <c r="B645" s="243" t="s">
        <v>11279</v>
      </c>
      <c r="C645" s="316" t="s">
        <v>13914</v>
      </c>
      <c r="D645" s="245" t="s">
        <v>13912</v>
      </c>
      <c r="E645" s="245" t="s">
        <v>137</v>
      </c>
      <c r="F645" s="245" t="s">
        <v>314</v>
      </c>
      <c r="G645" s="243" t="s">
        <v>13630</v>
      </c>
      <c r="H645" s="250" t="s">
        <v>367</v>
      </c>
      <c r="I645" s="245" t="s">
        <v>28</v>
      </c>
      <c r="J645" s="245" t="s">
        <v>327</v>
      </c>
      <c r="K645" s="245">
        <v>4662438</v>
      </c>
      <c r="L645" s="245">
        <v>40423067</v>
      </c>
      <c r="M645" s="245" t="s">
        <v>147</v>
      </c>
      <c r="N645" s="304">
        <v>33.9148</v>
      </c>
      <c r="O645" s="245">
        <v>11.25</v>
      </c>
      <c r="P645" s="264">
        <f t="shared" si="12"/>
        <v>381.5415</v>
      </c>
      <c r="Q645" s="210"/>
    </row>
    <row r="646" s="4" customFormat="1" ht="15" customHeight="1" spans="1:17">
      <c r="A646" s="247" t="s">
        <v>13904</v>
      </c>
      <c r="B646" s="243" t="s">
        <v>11279</v>
      </c>
      <c r="C646" s="243" t="s">
        <v>13908</v>
      </c>
      <c r="D646" s="245" t="s">
        <v>13912</v>
      </c>
      <c r="E646" s="245" t="s">
        <v>137</v>
      </c>
      <c r="F646" s="245" t="s">
        <v>314</v>
      </c>
      <c r="G646" s="243" t="s">
        <v>13915</v>
      </c>
      <c r="H646" s="250" t="s">
        <v>13474</v>
      </c>
      <c r="I646" s="245" t="s">
        <v>28</v>
      </c>
      <c r="J646" s="245" t="s">
        <v>310</v>
      </c>
      <c r="K646" s="245">
        <v>4662302</v>
      </c>
      <c r="L646" s="245">
        <v>40422774</v>
      </c>
      <c r="M646" s="245" t="s">
        <v>147</v>
      </c>
      <c r="N646" s="304">
        <v>72.0503</v>
      </c>
      <c r="O646" s="245">
        <v>11.25</v>
      </c>
      <c r="P646" s="264">
        <f t="shared" si="12"/>
        <v>810.565875</v>
      </c>
      <c r="Q646" s="210"/>
    </row>
    <row r="647" s="4" customFormat="1" ht="15" customHeight="1" spans="1:17">
      <c r="A647" s="247" t="s">
        <v>13904</v>
      </c>
      <c r="B647" s="243" t="s">
        <v>11279</v>
      </c>
      <c r="C647" s="243" t="s">
        <v>13908</v>
      </c>
      <c r="D647" s="245" t="s">
        <v>13912</v>
      </c>
      <c r="E647" s="245" t="s">
        <v>137</v>
      </c>
      <c r="F647" s="245" t="s">
        <v>314</v>
      </c>
      <c r="G647" s="243" t="s">
        <v>13916</v>
      </c>
      <c r="H647" s="250" t="s">
        <v>13474</v>
      </c>
      <c r="I647" s="245" t="s">
        <v>28</v>
      </c>
      <c r="J647" s="245" t="s">
        <v>327</v>
      </c>
      <c r="K647" s="245">
        <v>4662196</v>
      </c>
      <c r="L647" s="245">
        <v>40422704</v>
      </c>
      <c r="M647" s="245" t="s">
        <v>147</v>
      </c>
      <c r="N647" s="304">
        <v>18.3198</v>
      </c>
      <c r="O647" s="245">
        <v>11.25</v>
      </c>
      <c r="P647" s="264">
        <f t="shared" si="12"/>
        <v>206.09775</v>
      </c>
      <c r="Q647" s="210"/>
    </row>
    <row r="648" s="4" customFormat="1" ht="15" customHeight="1" spans="1:17">
      <c r="A648" s="247" t="s">
        <v>13904</v>
      </c>
      <c r="B648" s="243" t="s">
        <v>11279</v>
      </c>
      <c r="C648" s="243" t="s">
        <v>13908</v>
      </c>
      <c r="D648" s="243" t="s">
        <v>13917</v>
      </c>
      <c r="E648" s="245" t="s">
        <v>137</v>
      </c>
      <c r="F648" s="245" t="s">
        <v>314</v>
      </c>
      <c r="G648" s="243" t="s">
        <v>1715</v>
      </c>
      <c r="H648" s="250" t="s">
        <v>13474</v>
      </c>
      <c r="I648" s="245" t="s">
        <v>28</v>
      </c>
      <c r="J648" s="245" t="s">
        <v>327</v>
      </c>
      <c r="K648" s="245">
        <v>4662871</v>
      </c>
      <c r="L648" s="245">
        <v>40422321</v>
      </c>
      <c r="M648" s="245" t="s">
        <v>147</v>
      </c>
      <c r="N648" s="304">
        <v>15.1561</v>
      </c>
      <c r="O648" s="245">
        <v>11.25</v>
      </c>
      <c r="P648" s="264">
        <f t="shared" si="12"/>
        <v>170.506125</v>
      </c>
      <c r="Q648" s="210"/>
    </row>
    <row r="649" s="4" customFormat="1" ht="15" customHeight="1" spans="1:17">
      <c r="A649" s="247" t="s">
        <v>13904</v>
      </c>
      <c r="B649" s="243" t="s">
        <v>11279</v>
      </c>
      <c r="C649" s="243" t="s">
        <v>13908</v>
      </c>
      <c r="D649" s="243" t="s">
        <v>13917</v>
      </c>
      <c r="E649" s="245" t="s">
        <v>137</v>
      </c>
      <c r="F649" s="245" t="s">
        <v>314</v>
      </c>
      <c r="G649" s="243" t="s">
        <v>1729</v>
      </c>
      <c r="H649" s="250" t="s">
        <v>13474</v>
      </c>
      <c r="I649" s="245" t="s">
        <v>28</v>
      </c>
      <c r="J649" s="245" t="s">
        <v>310</v>
      </c>
      <c r="K649" s="245">
        <v>4662919</v>
      </c>
      <c r="L649" s="245">
        <v>40422344</v>
      </c>
      <c r="M649" s="245" t="s">
        <v>147</v>
      </c>
      <c r="N649" s="304">
        <v>18.8577</v>
      </c>
      <c r="O649" s="245">
        <v>11.25</v>
      </c>
      <c r="P649" s="264">
        <f t="shared" si="12"/>
        <v>212.149125</v>
      </c>
      <c r="Q649" s="210"/>
    </row>
    <row r="650" s="4" customFormat="1" ht="15" customHeight="1" spans="1:17">
      <c r="A650" s="247" t="s">
        <v>13904</v>
      </c>
      <c r="B650" s="243" t="s">
        <v>11279</v>
      </c>
      <c r="C650" s="243" t="s">
        <v>13908</v>
      </c>
      <c r="D650" s="243" t="s">
        <v>13917</v>
      </c>
      <c r="E650" s="245" t="s">
        <v>137</v>
      </c>
      <c r="F650" s="245" t="s">
        <v>314</v>
      </c>
      <c r="G650" s="243" t="s">
        <v>614</v>
      </c>
      <c r="H650" s="250" t="s">
        <v>1101</v>
      </c>
      <c r="I650" s="245" t="s">
        <v>28</v>
      </c>
      <c r="J650" s="245" t="s">
        <v>310</v>
      </c>
      <c r="K650" s="245">
        <v>4662733</v>
      </c>
      <c r="L650" s="245">
        <v>40422188</v>
      </c>
      <c r="M650" s="245" t="s">
        <v>147</v>
      </c>
      <c r="N650" s="304">
        <v>5.6798</v>
      </c>
      <c r="O650" s="245">
        <v>11.25</v>
      </c>
      <c r="P650" s="264">
        <f t="shared" si="12"/>
        <v>63.89775</v>
      </c>
      <c r="Q650" s="210"/>
    </row>
    <row r="651" s="4" customFormat="1" ht="15" customHeight="1" spans="1:17">
      <c r="A651" s="247" t="s">
        <v>13904</v>
      </c>
      <c r="B651" s="243" t="s">
        <v>11279</v>
      </c>
      <c r="C651" s="243" t="s">
        <v>13908</v>
      </c>
      <c r="D651" s="243" t="s">
        <v>13917</v>
      </c>
      <c r="E651" s="245" t="s">
        <v>137</v>
      </c>
      <c r="F651" s="245" t="s">
        <v>314</v>
      </c>
      <c r="G651" s="243" t="s">
        <v>1492</v>
      </c>
      <c r="H651" s="250" t="s">
        <v>1101</v>
      </c>
      <c r="I651" s="245" t="s">
        <v>28</v>
      </c>
      <c r="J651" s="245" t="s">
        <v>327</v>
      </c>
      <c r="K651" s="245">
        <v>4662649</v>
      </c>
      <c r="L651" s="245">
        <v>40422236</v>
      </c>
      <c r="M651" s="245" t="s">
        <v>147</v>
      </c>
      <c r="N651" s="304">
        <v>5.4511</v>
      </c>
      <c r="O651" s="245">
        <v>11.25</v>
      </c>
      <c r="P651" s="264">
        <f t="shared" si="12"/>
        <v>61.324875</v>
      </c>
      <c r="Q651" s="210"/>
    </row>
    <row r="652" s="4" customFormat="1" ht="15" customHeight="1" spans="1:17">
      <c r="A652" s="247" t="s">
        <v>13904</v>
      </c>
      <c r="B652" s="243" t="s">
        <v>11279</v>
      </c>
      <c r="C652" s="243" t="s">
        <v>13908</v>
      </c>
      <c r="D652" s="243" t="s">
        <v>13917</v>
      </c>
      <c r="E652" s="245" t="s">
        <v>137</v>
      </c>
      <c r="F652" s="245" t="s">
        <v>314</v>
      </c>
      <c r="G652" s="243" t="s">
        <v>13629</v>
      </c>
      <c r="H652" s="250" t="s">
        <v>1101</v>
      </c>
      <c r="I652" s="245" t="s">
        <v>28</v>
      </c>
      <c r="J652" s="245" t="s">
        <v>327</v>
      </c>
      <c r="K652" s="245">
        <v>4662511</v>
      </c>
      <c r="L652" s="245">
        <v>40422201</v>
      </c>
      <c r="M652" s="245" t="s">
        <v>147</v>
      </c>
      <c r="N652" s="304">
        <v>5.7852</v>
      </c>
      <c r="O652" s="245">
        <v>11.25</v>
      </c>
      <c r="P652" s="264">
        <f t="shared" si="12"/>
        <v>65.0835</v>
      </c>
      <c r="Q652" s="210"/>
    </row>
    <row r="653" s="4" customFormat="1" ht="21" spans="1:17">
      <c r="A653" s="247" t="s">
        <v>13904</v>
      </c>
      <c r="B653" s="243" t="s">
        <v>11279</v>
      </c>
      <c r="C653" s="243" t="s">
        <v>13908</v>
      </c>
      <c r="D653" s="243" t="s">
        <v>13917</v>
      </c>
      <c r="E653" s="245" t="s">
        <v>137</v>
      </c>
      <c r="F653" s="245" t="s">
        <v>314</v>
      </c>
      <c r="G653" s="243" t="s">
        <v>13918</v>
      </c>
      <c r="H653" s="250" t="s">
        <v>48</v>
      </c>
      <c r="I653" s="245" t="s">
        <v>28</v>
      </c>
      <c r="J653" s="245" t="s">
        <v>327</v>
      </c>
      <c r="K653" s="245">
        <v>4662395</v>
      </c>
      <c r="L653" s="245">
        <v>40422274</v>
      </c>
      <c r="M653" s="245" t="s">
        <v>147</v>
      </c>
      <c r="N653" s="304">
        <v>34.5435</v>
      </c>
      <c r="O653" s="245">
        <v>11.25</v>
      </c>
      <c r="P653" s="264">
        <f t="shared" si="12"/>
        <v>388.614375</v>
      </c>
      <c r="Q653" s="210"/>
    </row>
    <row r="654" s="4" customFormat="1" ht="21" spans="1:17">
      <c r="A654" s="247" t="s">
        <v>13904</v>
      </c>
      <c r="B654" s="243" t="s">
        <v>11279</v>
      </c>
      <c r="C654" s="243" t="s">
        <v>13908</v>
      </c>
      <c r="D654" s="243" t="s">
        <v>13917</v>
      </c>
      <c r="E654" s="245" t="s">
        <v>137</v>
      </c>
      <c r="F654" s="245" t="s">
        <v>314</v>
      </c>
      <c r="G654" s="243" t="s">
        <v>1727</v>
      </c>
      <c r="H654" s="250" t="s">
        <v>367</v>
      </c>
      <c r="I654" s="245" t="s">
        <v>28</v>
      </c>
      <c r="J654" s="245" t="s">
        <v>310</v>
      </c>
      <c r="K654" s="245">
        <v>4662755</v>
      </c>
      <c r="L654" s="245">
        <v>40422258</v>
      </c>
      <c r="M654" s="245" t="s">
        <v>147</v>
      </c>
      <c r="N654" s="304">
        <v>19.0725</v>
      </c>
      <c r="O654" s="245">
        <v>11.25</v>
      </c>
      <c r="P654" s="264">
        <f t="shared" si="12"/>
        <v>214.565625</v>
      </c>
      <c r="Q654" s="210"/>
    </row>
    <row r="655" s="4" customFormat="1" ht="15" customHeight="1" spans="1:17">
      <c r="A655" s="247" t="s">
        <v>13904</v>
      </c>
      <c r="B655" s="243" t="s">
        <v>11279</v>
      </c>
      <c r="C655" s="243" t="s">
        <v>13908</v>
      </c>
      <c r="D655" s="243" t="s">
        <v>13917</v>
      </c>
      <c r="E655" s="245" t="s">
        <v>137</v>
      </c>
      <c r="F655" s="245" t="s">
        <v>314</v>
      </c>
      <c r="G655" s="243" t="s">
        <v>669</v>
      </c>
      <c r="H655" s="250" t="s">
        <v>367</v>
      </c>
      <c r="I655" s="245" t="s">
        <v>28</v>
      </c>
      <c r="J655" s="245" t="s">
        <v>327</v>
      </c>
      <c r="K655" s="245">
        <v>4662850</v>
      </c>
      <c r="L655" s="245">
        <v>40422385</v>
      </c>
      <c r="M655" s="245" t="s">
        <v>147</v>
      </c>
      <c r="N655" s="304">
        <v>32.0655</v>
      </c>
      <c r="O655" s="245">
        <v>11.25</v>
      </c>
      <c r="P655" s="264">
        <f t="shared" si="12"/>
        <v>360.736875</v>
      </c>
      <c r="Q655" s="210"/>
    </row>
    <row r="656" s="4" customFormat="1" ht="15" customHeight="1" spans="1:17">
      <c r="A656" s="247" t="s">
        <v>13904</v>
      </c>
      <c r="B656" s="243" t="s">
        <v>11279</v>
      </c>
      <c r="C656" s="243" t="s">
        <v>13908</v>
      </c>
      <c r="D656" s="243" t="s">
        <v>13917</v>
      </c>
      <c r="E656" s="245" t="s">
        <v>137</v>
      </c>
      <c r="F656" s="245" t="s">
        <v>314</v>
      </c>
      <c r="G656" s="243" t="s">
        <v>1817</v>
      </c>
      <c r="H656" s="250" t="s">
        <v>48</v>
      </c>
      <c r="I656" s="245" t="s">
        <v>28</v>
      </c>
      <c r="J656" s="245" t="s">
        <v>49</v>
      </c>
      <c r="K656" s="245">
        <v>4662697</v>
      </c>
      <c r="L656" s="245">
        <v>40422457</v>
      </c>
      <c r="M656" s="245" t="s">
        <v>147</v>
      </c>
      <c r="N656" s="304">
        <v>1.8995</v>
      </c>
      <c r="O656" s="245">
        <v>11.25</v>
      </c>
      <c r="P656" s="264">
        <f t="shared" si="12"/>
        <v>21.369375</v>
      </c>
      <c r="Q656" s="210"/>
    </row>
    <row r="657" s="4" customFormat="1" ht="15" customHeight="1" spans="1:17">
      <c r="A657" s="247" t="s">
        <v>13904</v>
      </c>
      <c r="B657" s="243" t="s">
        <v>11279</v>
      </c>
      <c r="C657" s="243" t="s">
        <v>13908</v>
      </c>
      <c r="D657" s="243" t="s">
        <v>13917</v>
      </c>
      <c r="E657" s="245" t="s">
        <v>137</v>
      </c>
      <c r="F657" s="245" t="s">
        <v>314</v>
      </c>
      <c r="G657" s="243" t="s">
        <v>13628</v>
      </c>
      <c r="H657" s="250" t="s">
        <v>48</v>
      </c>
      <c r="I657" s="245" t="s">
        <v>28</v>
      </c>
      <c r="J657" s="245" t="s">
        <v>327</v>
      </c>
      <c r="K657" s="245">
        <v>4662570</v>
      </c>
      <c r="L657" s="245">
        <v>40422230</v>
      </c>
      <c r="M657" s="245" t="s">
        <v>147</v>
      </c>
      <c r="N657" s="304">
        <v>16.9451</v>
      </c>
      <c r="O657" s="245">
        <v>11.25</v>
      </c>
      <c r="P657" s="264">
        <f t="shared" si="12"/>
        <v>190.632375</v>
      </c>
      <c r="Q657" s="210"/>
    </row>
    <row r="658" s="4" customFormat="1" ht="15" customHeight="1" spans="1:17">
      <c r="A658" s="247" t="s">
        <v>13904</v>
      </c>
      <c r="B658" s="243" t="s">
        <v>11279</v>
      </c>
      <c r="C658" s="243" t="s">
        <v>13908</v>
      </c>
      <c r="D658" s="243" t="s">
        <v>13917</v>
      </c>
      <c r="E658" s="245" t="s">
        <v>137</v>
      </c>
      <c r="F658" s="245" t="s">
        <v>314</v>
      </c>
      <c r="G658" s="243" t="s">
        <v>1442</v>
      </c>
      <c r="H658" s="250" t="s">
        <v>1101</v>
      </c>
      <c r="I658" s="245" t="s">
        <v>28</v>
      </c>
      <c r="J658" s="245" t="s">
        <v>310</v>
      </c>
      <c r="K658" s="245">
        <v>4662745</v>
      </c>
      <c r="L658" s="245">
        <v>40422268</v>
      </c>
      <c r="M658" s="245" t="s">
        <v>147</v>
      </c>
      <c r="N658" s="304">
        <v>3.6509</v>
      </c>
      <c r="O658" s="245">
        <v>11.25</v>
      </c>
      <c r="P658" s="264">
        <f t="shared" si="12"/>
        <v>41.072625</v>
      </c>
      <c r="Q658" s="210"/>
    </row>
    <row r="659" s="4" customFormat="1" ht="15" customHeight="1" spans="1:17">
      <c r="A659" s="247" t="s">
        <v>13904</v>
      </c>
      <c r="B659" s="243" t="s">
        <v>11279</v>
      </c>
      <c r="C659" s="243" t="s">
        <v>13908</v>
      </c>
      <c r="D659" s="243" t="s">
        <v>13917</v>
      </c>
      <c r="E659" s="245" t="s">
        <v>137</v>
      </c>
      <c r="F659" s="245" t="s">
        <v>314</v>
      </c>
      <c r="G659" s="243" t="s">
        <v>1339</v>
      </c>
      <c r="H659" s="250" t="s">
        <v>48</v>
      </c>
      <c r="I659" s="245" t="s">
        <v>28</v>
      </c>
      <c r="J659" s="245" t="s">
        <v>49</v>
      </c>
      <c r="K659" s="245">
        <v>4662729</v>
      </c>
      <c r="L659" s="245">
        <v>40422524</v>
      </c>
      <c r="M659" s="245" t="s">
        <v>147</v>
      </c>
      <c r="N659" s="304">
        <v>210.0019</v>
      </c>
      <c r="O659" s="245">
        <v>11.25</v>
      </c>
      <c r="P659" s="264">
        <f t="shared" si="12"/>
        <v>2362.521375</v>
      </c>
      <c r="Q659" s="210"/>
    </row>
    <row r="660" s="4" customFormat="1" ht="15" customHeight="1" spans="1:17">
      <c r="A660" s="247" t="s">
        <v>13904</v>
      </c>
      <c r="B660" s="243" t="s">
        <v>11279</v>
      </c>
      <c r="C660" s="243" t="s">
        <v>13908</v>
      </c>
      <c r="D660" s="243" t="s">
        <v>13917</v>
      </c>
      <c r="E660" s="245" t="s">
        <v>137</v>
      </c>
      <c r="F660" s="245" t="s">
        <v>314</v>
      </c>
      <c r="G660" s="243" t="s">
        <v>13919</v>
      </c>
      <c r="H660" s="250" t="s">
        <v>1101</v>
      </c>
      <c r="I660" s="245" t="s">
        <v>28</v>
      </c>
      <c r="J660" s="245" t="s">
        <v>310</v>
      </c>
      <c r="K660" s="245">
        <v>4662674</v>
      </c>
      <c r="L660" s="245">
        <v>40422246</v>
      </c>
      <c r="M660" s="245" t="s">
        <v>147</v>
      </c>
      <c r="N660" s="304">
        <v>2.6423</v>
      </c>
      <c r="O660" s="245">
        <v>11.25</v>
      </c>
      <c r="P660" s="264">
        <f t="shared" si="12"/>
        <v>29.725875</v>
      </c>
      <c r="Q660" s="210"/>
    </row>
    <row r="661" s="4" customFormat="1" ht="21" spans="1:17">
      <c r="A661" s="247" t="s">
        <v>13904</v>
      </c>
      <c r="B661" s="243" t="s">
        <v>11279</v>
      </c>
      <c r="C661" s="243" t="s">
        <v>13908</v>
      </c>
      <c r="D661" s="243" t="s">
        <v>13920</v>
      </c>
      <c r="E661" s="245" t="s">
        <v>137</v>
      </c>
      <c r="F661" s="245" t="s">
        <v>314</v>
      </c>
      <c r="G661" s="243" t="s">
        <v>1406</v>
      </c>
      <c r="H661" s="250" t="s">
        <v>1101</v>
      </c>
      <c r="I661" s="245" t="s">
        <v>28</v>
      </c>
      <c r="J661" s="245" t="s">
        <v>327</v>
      </c>
      <c r="K661" s="245">
        <v>4662955</v>
      </c>
      <c r="L661" s="245">
        <v>40422017</v>
      </c>
      <c r="M661" s="245" t="s">
        <v>147</v>
      </c>
      <c r="N661" s="304">
        <v>6.1761</v>
      </c>
      <c r="O661" s="245">
        <v>11.25</v>
      </c>
      <c r="P661" s="264">
        <f t="shared" si="12"/>
        <v>69.481125</v>
      </c>
      <c r="Q661" s="210"/>
    </row>
    <row r="662" s="4" customFormat="1" ht="21" spans="1:17">
      <c r="A662" s="247" t="s">
        <v>13904</v>
      </c>
      <c r="B662" s="243" t="s">
        <v>11279</v>
      </c>
      <c r="C662" s="243" t="s">
        <v>13908</v>
      </c>
      <c r="D662" s="243" t="s">
        <v>13920</v>
      </c>
      <c r="E662" s="245" t="s">
        <v>137</v>
      </c>
      <c r="F662" s="245" t="s">
        <v>314</v>
      </c>
      <c r="G662" s="243" t="s">
        <v>1184</v>
      </c>
      <c r="H662" s="250" t="s">
        <v>367</v>
      </c>
      <c r="I662" s="245" t="s">
        <v>28</v>
      </c>
      <c r="J662" s="245" t="s">
        <v>327</v>
      </c>
      <c r="K662" s="245">
        <v>4662974</v>
      </c>
      <c r="L662" s="245">
        <v>40421964</v>
      </c>
      <c r="M662" s="245" t="s">
        <v>147</v>
      </c>
      <c r="N662" s="304">
        <v>0.7526</v>
      </c>
      <c r="O662" s="245">
        <v>11.25</v>
      </c>
      <c r="P662" s="264">
        <f t="shared" si="12"/>
        <v>8.46675</v>
      </c>
      <c r="Q662" s="210"/>
    </row>
    <row r="663" s="4" customFormat="1" ht="21" spans="1:17">
      <c r="A663" s="247" t="s">
        <v>13904</v>
      </c>
      <c r="B663" s="243" t="s">
        <v>11279</v>
      </c>
      <c r="C663" s="243" t="s">
        <v>13908</v>
      </c>
      <c r="D663" s="243" t="s">
        <v>13920</v>
      </c>
      <c r="E663" s="245" t="s">
        <v>137</v>
      </c>
      <c r="F663" s="245" t="s">
        <v>314</v>
      </c>
      <c r="G663" s="243" t="s">
        <v>1399</v>
      </c>
      <c r="H663" s="250" t="s">
        <v>367</v>
      </c>
      <c r="I663" s="245" t="s">
        <v>28</v>
      </c>
      <c r="J663" s="245" t="s">
        <v>327</v>
      </c>
      <c r="K663" s="245">
        <v>4663086</v>
      </c>
      <c r="L663" s="245">
        <v>40422061</v>
      </c>
      <c r="M663" s="245" t="s">
        <v>147</v>
      </c>
      <c r="N663" s="304">
        <v>46.4581</v>
      </c>
      <c r="O663" s="245">
        <v>11.25</v>
      </c>
      <c r="P663" s="264">
        <f t="shared" si="12"/>
        <v>522.653625</v>
      </c>
      <c r="Q663" s="210"/>
    </row>
    <row r="664" s="4" customFormat="1" ht="21" spans="1:17">
      <c r="A664" s="247" t="s">
        <v>13904</v>
      </c>
      <c r="B664" s="243" t="s">
        <v>11279</v>
      </c>
      <c r="C664" s="243" t="s">
        <v>13908</v>
      </c>
      <c r="D664" s="243" t="s">
        <v>13920</v>
      </c>
      <c r="E664" s="245" t="s">
        <v>137</v>
      </c>
      <c r="F664" s="245" t="s">
        <v>314</v>
      </c>
      <c r="G664" s="243" t="s">
        <v>1319</v>
      </c>
      <c r="H664" s="250" t="s">
        <v>367</v>
      </c>
      <c r="I664" s="245" t="s">
        <v>28</v>
      </c>
      <c r="J664" s="245" t="s">
        <v>310</v>
      </c>
      <c r="K664" s="245">
        <v>4662895</v>
      </c>
      <c r="L664" s="245">
        <v>40422200</v>
      </c>
      <c r="M664" s="245" t="s">
        <v>147</v>
      </c>
      <c r="N664" s="304">
        <v>10.5483</v>
      </c>
      <c r="O664" s="245">
        <v>11.25</v>
      </c>
      <c r="P664" s="264">
        <f t="shared" si="12"/>
        <v>118.668375</v>
      </c>
      <c r="Q664" s="210"/>
    </row>
    <row r="665" s="4" customFormat="1" ht="21" spans="1:17">
      <c r="A665" s="247" t="s">
        <v>13904</v>
      </c>
      <c r="B665" s="243" t="s">
        <v>11279</v>
      </c>
      <c r="C665" s="243" t="s">
        <v>13908</v>
      </c>
      <c r="D665" s="243" t="s">
        <v>13920</v>
      </c>
      <c r="E665" s="245" t="s">
        <v>137</v>
      </c>
      <c r="F665" s="245" t="s">
        <v>314</v>
      </c>
      <c r="G665" s="243" t="s">
        <v>1139</v>
      </c>
      <c r="H665" s="250" t="s">
        <v>367</v>
      </c>
      <c r="I665" s="245" t="s">
        <v>28</v>
      </c>
      <c r="J665" s="245" t="s">
        <v>327</v>
      </c>
      <c r="K665" s="245">
        <v>4662897</v>
      </c>
      <c r="L665" s="245">
        <v>40422085</v>
      </c>
      <c r="M665" s="245" t="s">
        <v>147</v>
      </c>
      <c r="N665" s="304">
        <v>37.6942</v>
      </c>
      <c r="O665" s="245">
        <v>11.25</v>
      </c>
      <c r="P665" s="264">
        <f t="shared" si="12"/>
        <v>424.05975</v>
      </c>
      <c r="Q665" s="210"/>
    </row>
    <row r="666" s="4" customFormat="1" ht="21" spans="1:17">
      <c r="A666" s="247" t="s">
        <v>13904</v>
      </c>
      <c r="B666" s="243" t="s">
        <v>11279</v>
      </c>
      <c r="C666" s="243" t="s">
        <v>13908</v>
      </c>
      <c r="D666" s="243" t="s">
        <v>13920</v>
      </c>
      <c r="E666" s="245" t="s">
        <v>137</v>
      </c>
      <c r="F666" s="245" t="s">
        <v>314</v>
      </c>
      <c r="G666" s="243" t="s">
        <v>1156</v>
      </c>
      <c r="H666" s="250" t="s">
        <v>367</v>
      </c>
      <c r="I666" s="245" t="s">
        <v>28</v>
      </c>
      <c r="J666" s="245" t="s">
        <v>327</v>
      </c>
      <c r="K666" s="245">
        <v>4662960</v>
      </c>
      <c r="L666" s="245">
        <v>40421929</v>
      </c>
      <c r="M666" s="245" t="s">
        <v>147</v>
      </c>
      <c r="N666" s="304">
        <v>1.0241</v>
      </c>
      <c r="O666" s="245">
        <v>11.25</v>
      </c>
      <c r="P666" s="264">
        <f t="shared" si="12"/>
        <v>11.521125</v>
      </c>
      <c r="Q666" s="210"/>
    </row>
    <row r="667" s="4" customFormat="1" ht="21" spans="1:17">
      <c r="A667" s="247" t="s">
        <v>13904</v>
      </c>
      <c r="B667" s="243" t="s">
        <v>11279</v>
      </c>
      <c r="C667" s="243" t="s">
        <v>13908</v>
      </c>
      <c r="D667" s="243" t="s">
        <v>13920</v>
      </c>
      <c r="E667" s="245" t="s">
        <v>137</v>
      </c>
      <c r="F667" s="245" t="s">
        <v>314</v>
      </c>
      <c r="G667" s="243" t="s">
        <v>547</v>
      </c>
      <c r="H667" s="250" t="s">
        <v>367</v>
      </c>
      <c r="I667" s="245" t="s">
        <v>28</v>
      </c>
      <c r="J667" s="245" t="s">
        <v>327</v>
      </c>
      <c r="K667" s="245">
        <v>4663058</v>
      </c>
      <c r="L667" s="245">
        <v>40421895</v>
      </c>
      <c r="M667" s="245" t="s">
        <v>147</v>
      </c>
      <c r="N667" s="304">
        <v>0.8225</v>
      </c>
      <c r="O667" s="245">
        <v>11.25</v>
      </c>
      <c r="P667" s="264">
        <f t="shared" si="12"/>
        <v>9.253125</v>
      </c>
      <c r="Q667" s="210"/>
    </row>
    <row r="668" s="4" customFormat="1" ht="21" spans="1:17">
      <c r="A668" s="247" t="s">
        <v>13904</v>
      </c>
      <c r="B668" s="243" t="s">
        <v>11279</v>
      </c>
      <c r="C668" s="243" t="s">
        <v>13921</v>
      </c>
      <c r="D668" s="243" t="s">
        <v>13922</v>
      </c>
      <c r="E668" s="245" t="s">
        <v>137</v>
      </c>
      <c r="F668" s="245" t="s">
        <v>314</v>
      </c>
      <c r="G668" s="243" t="s">
        <v>13637</v>
      </c>
      <c r="H668" s="250" t="s">
        <v>367</v>
      </c>
      <c r="I668" s="245" t="s">
        <v>28</v>
      </c>
      <c r="J668" s="245" t="s">
        <v>327</v>
      </c>
      <c r="K668" s="245">
        <v>4662130</v>
      </c>
      <c r="L668" s="245">
        <v>40421052</v>
      </c>
      <c r="M668" s="245" t="s">
        <v>147</v>
      </c>
      <c r="N668" s="304">
        <v>48.0083</v>
      </c>
      <c r="O668" s="245">
        <v>11.25</v>
      </c>
      <c r="P668" s="264">
        <f t="shared" si="12"/>
        <v>540.093375</v>
      </c>
      <c r="Q668" s="210"/>
    </row>
    <row r="669" s="4" customFormat="1" ht="21" spans="1:17">
      <c r="A669" s="247" t="s">
        <v>13904</v>
      </c>
      <c r="B669" s="243" t="s">
        <v>11279</v>
      </c>
      <c r="C669" s="316" t="s">
        <v>13923</v>
      </c>
      <c r="D669" s="243" t="s">
        <v>13922</v>
      </c>
      <c r="E669" s="245" t="s">
        <v>137</v>
      </c>
      <c r="F669" s="245" t="s">
        <v>314</v>
      </c>
      <c r="G669" s="243" t="s">
        <v>13924</v>
      </c>
      <c r="H669" s="250" t="s">
        <v>367</v>
      </c>
      <c r="I669" s="245" t="s">
        <v>28</v>
      </c>
      <c r="J669" s="245" t="s">
        <v>327</v>
      </c>
      <c r="K669" s="245">
        <v>4662491</v>
      </c>
      <c r="L669" s="245">
        <v>40421282</v>
      </c>
      <c r="M669" s="245" t="s">
        <v>147</v>
      </c>
      <c r="N669" s="304">
        <v>21.8582</v>
      </c>
      <c r="O669" s="245">
        <v>11.25</v>
      </c>
      <c r="P669" s="264">
        <f t="shared" si="12"/>
        <v>245.90475</v>
      </c>
      <c r="Q669" s="210"/>
    </row>
    <row r="670" s="4" customFormat="1" ht="21" spans="1:17">
      <c r="A670" s="247" t="s">
        <v>13904</v>
      </c>
      <c r="B670" s="243" t="s">
        <v>11279</v>
      </c>
      <c r="C670" s="316" t="s">
        <v>13923</v>
      </c>
      <c r="D670" s="243" t="s">
        <v>13922</v>
      </c>
      <c r="E670" s="245" t="s">
        <v>137</v>
      </c>
      <c r="F670" s="245" t="s">
        <v>314</v>
      </c>
      <c r="G670" s="243" t="s">
        <v>13925</v>
      </c>
      <c r="H670" s="250" t="s">
        <v>1101</v>
      </c>
      <c r="I670" s="245" t="s">
        <v>28</v>
      </c>
      <c r="J670" s="245" t="s">
        <v>327</v>
      </c>
      <c r="K670" s="245">
        <v>4662410</v>
      </c>
      <c r="L670" s="245">
        <v>40421266</v>
      </c>
      <c r="M670" s="245" t="s">
        <v>147</v>
      </c>
      <c r="N670" s="304">
        <v>3.7037</v>
      </c>
      <c r="O670" s="245">
        <v>11.25</v>
      </c>
      <c r="P670" s="264">
        <f t="shared" si="12"/>
        <v>41.666625</v>
      </c>
      <c r="Q670" s="210"/>
    </row>
    <row r="671" s="4" customFormat="1" ht="21" spans="1:17">
      <c r="A671" s="247" t="s">
        <v>13904</v>
      </c>
      <c r="B671" s="243" t="s">
        <v>11279</v>
      </c>
      <c r="C671" s="243" t="s">
        <v>13926</v>
      </c>
      <c r="D671" s="243" t="s">
        <v>13922</v>
      </c>
      <c r="E671" s="245" t="s">
        <v>137</v>
      </c>
      <c r="F671" s="245" t="s">
        <v>314</v>
      </c>
      <c r="G671" s="243" t="s">
        <v>13927</v>
      </c>
      <c r="H671" s="250" t="s">
        <v>367</v>
      </c>
      <c r="I671" s="245" t="s">
        <v>28</v>
      </c>
      <c r="J671" s="245" t="s">
        <v>327</v>
      </c>
      <c r="K671" s="245">
        <v>4662248</v>
      </c>
      <c r="L671" s="245">
        <v>40421416</v>
      </c>
      <c r="M671" s="245" t="s">
        <v>147</v>
      </c>
      <c r="N671" s="304">
        <v>33.2965</v>
      </c>
      <c r="O671" s="245">
        <v>11.25</v>
      </c>
      <c r="P671" s="264">
        <f t="shared" si="12"/>
        <v>374.585625</v>
      </c>
      <c r="Q671" s="210"/>
    </row>
    <row r="672" s="4" customFormat="1" ht="15" customHeight="1" spans="1:17">
      <c r="A672" s="247" t="s">
        <v>13904</v>
      </c>
      <c r="B672" s="243" t="s">
        <v>11279</v>
      </c>
      <c r="C672" s="243" t="s">
        <v>13921</v>
      </c>
      <c r="D672" s="243" t="s">
        <v>13922</v>
      </c>
      <c r="E672" s="245" t="s">
        <v>137</v>
      </c>
      <c r="F672" s="245" t="s">
        <v>314</v>
      </c>
      <c r="G672" s="243" t="s">
        <v>13928</v>
      </c>
      <c r="H672" s="250" t="s">
        <v>367</v>
      </c>
      <c r="I672" s="245" t="s">
        <v>28</v>
      </c>
      <c r="J672" s="245" t="s">
        <v>327</v>
      </c>
      <c r="K672" s="245">
        <v>4662022</v>
      </c>
      <c r="L672" s="245">
        <v>40421106</v>
      </c>
      <c r="M672" s="245" t="s">
        <v>147</v>
      </c>
      <c r="N672" s="304">
        <v>30.9104</v>
      </c>
      <c r="O672" s="245">
        <v>11.25</v>
      </c>
      <c r="P672" s="264">
        <f t="shared" si="12"/>
        <v>347.742</v>
      </c>
      <c r="Q672" s="210"/>
    </row>
    <row r="673" s="4" customFormat="1" ht="21" spans="1:17">
      <c r="A673" s="247" t="s">
        <v>13904</v>
      </c>
      <c r="B673" s="243" t="s">
        <v>11279</v>
      </c>
      <c r="C673" s="243" t="s">
        <v>13929</v>
      </c>
      <c r="D673" s="243" t="s">
        <v>13922</v>
      </c>
      <c r="E673" s="245" t="s">
        <v>137</v>
      </c>
      <c r="F673" s="245" t="s">
        <v>314</v>
      </c>
      <c r="G673" s="243" t="s">
        <v>617</v>
      </c>
      <c r="H673" s="250" t="s">
        <v>1101</v>
      </c>
      <c r="I673" s="245" t="s">
        <v>28</v>
      </c>
      <c r="J673" s="245" t="s">
        <v>58</v>
      </c>
      <c r="K673" s="245">
        <v>4662725</v>
      </c>
      <c r="L673" s="245">
        <v>40421441</v>
      </c>
      <c r="M673" s="245" t="s">
        <v>147</v>
      </c>
      <c r="N673" s="304">
        <v>1.4994</v>
      </c>
      <c r="O673" s="245">
        <v>11.25</v>
      </c>
      <c r="P673" s="264">
        <f t="shared" si="12"/>
        <v>16.86825</v>
      </c>
      <c r="Q673" s="210"/>
    </row>
    <row r="674" s="4" customFormat="1" ht="21" spans="1:17">
      <c r="A674" s="247" t="s">
        <v>13904</v>
      </c>
      <c r="B674" s="243" t="s">
        <v>11279</v>
      </c>
      <c r="C674" s="243" t="s">
        <v>13930</v>
      </c>
      <c r="D674" s="243" t="s">
        <v>13931</v>
      </c>
      <c r="E674" s="245" t="s">
        <v>137</v>
      </c>
      <c r="F674" s="245" t="s">
        <v>314</v>
      </c>
      <c r="G674" s="243" t="s">
        <v>494</v>
      </c>
      <c r="H674" s="250" t="s">
        <v>367</v>
      </c>
      <c r="I674" s="245" t="s">
        <v>28</v>
      </c>
      <c r="J674" s="245" t="s">
        <v>327</v>
      </c>
      <c r="K674" s="245">
        <v>4662853</v>
      </c>
      <c r="L674" s="245">
        <v>40420834</v>
      </c>
      <c r="M674" s="245" t="s">
        <v>147</v>
      </c>
      <c r="N674" s="304">
        <v>46.0726</v>
      </c>
      <c r="O674" s="245">
        <v>11.25</v>
      </c>
      <c r="P674" s="264">
        <f t="shared" si="12"/>
        <v>518.31675</v>
      </c>
      <c r="Q674" s="210"/>
    </row>
    <row r="675" s="4" customFormat="1" ht="15" customHeight="1" spans="1:17">
      <c r="A675" s="247" t="s">
        <v>13904</v>
      </c>
      <c r="B675" s="243" t="s">
        <v>11279</v>
      </c>
      <c r="C675" s="243" t="s">
        <v>13921</v>
      </c>
      <c r="D675" s="243" t="s">
        <v>13932</v>
      </c>
      <c r="E675" s="245" t="s">
        <v>137</v>
      </c>
      <c r="F675" s="245" t="s">
        <v>314</v>
      </c>
      <c r="G675" s="243" t="s">
        <v>13639</v>
      </c>
      <c r="H675" s="250" t="s">
        <v>367</v>
      </c>
      <c r="I675" s="245" t="s">
        <v>28</v>
      </c>
      <c r="J675" s="245" t="s">
        <v>327</v>
      </c>
      <c r="K675" s="245">
        <v>4662001</v>
      </c>
      <c r="L675" s="245">
        <v>40420876</v>
      </c>
      <c r="M675" s="245" t="s">
        <v>147</v>
      </c>
      <c r="N675" s="304">
        <v>128.6577</v>
      </c>
      <c r="O675" s="245">
        <v>11.25</v>
      </c>
      <c r="P675" s="264">
        <f t="shared" si="12"/>
        <v>1447.399125</v>
      </c>
      <c r="Q675" s="210"/>
    </row>
    <row r="676" s="4" customFormat="1" ht="21" spans="1:17">
      <c r="A676" s="247" t="s">
        <v>13904</v>
      </c>
      <c r="B676" s="243" t="s">
        <v>11279</v>
      </c>
      <c r="C676" s="243" t="s">
        <v>13921</v>
      </c>
      <c r="D676" s="243" t="s">
        <v>13932</v>
      </c>
      <c r="E676" s="245" t="s">
        <v>137</v>
      </c>
      <c r="F676" s="245" t="s">
        <v>314</v>
      </c>
      <c r="G676" s="243" t="s">
        <v>1493</v>
      </c>
      <c r="H676" s="250" t="s">
        <v>1101</v>
      </c>
      <c r="I676" s="245" t="s">
        <v>28</v>
      </c>
      <c r="J676" s="245" t="s">
        <v>310</v>
      </c>
      <c r="K676" s="245">
        <v>4661653</v>
      </c>
      <c r="L676" s="245">
        <v>40420717</v>
      </c>
      <c r="M676" s="245" t="s">
        <v>147</v>
      </c>
      <c r="N676" s="304">
        <v>19.5138</v>
      </c>
      <c r="O676" s="245">
        <v>11.25</v>
      </c>
      <c r="P676" s="264">
        <f t="shared" si="12"/>
        <v>219.53025</v>
      </c>
      <c r="Q676" s="210"/>
    </row>
    <row r="677" s="4" customFormat="1" ht="21" spans="1:17">
      <c r="A677" s="247" t="s">
        <v>13904</v>
      </c>
      <c r="B677" s="243" t="s">
        <v>11279</v>
      </c>
      <c r="C677" s="243" t="s">
        <v>13921</v>
      </c>
      <c r="D677" s="243" t="s">
        <v>13932</v>
      </c>
      <c r="E677" s="245" t="s">
        <v>137</v>
      </c>
      <c r="F677" s="245" t="s">
        <v>314</v>
      </c>
      <c r="G677" s="243" t="s">
        <v>13933</v>
      </c>
      <c r="H677" s="250" t="s">
        <v>367</v>
      </c>
      <c r="I677" s="245" t="s">
        <v>28</v>
      </c>
      <c r="J677" s="245" t="s">
        <v>310</v>
      </c>
      <c r="K677" s="245">
        <v>4661608</v>
      </c>
      <c r="L677" s="245">
        <v>40420781</v>
      </c>
      <c r="M677" s="245" t="s">
        <v>147</v>
      </c>
      <c r="N677" s="304">
        <v>33.2457</v>
      </c>
      <c r="O677" s="245">
        <v>11.25</v>
      </c>
      <c r="P677" s="264">
        <f t="shared" si="12"/>
        <v>374.014125</v>
      </c>
      <c r="Q677" s="210"/>
    </row>
    <row r="678" s="4" customFormat="1" ht="21" spans="1:17">
      <c r="A678" s="247" t="s">
        <v>13904</v>
      </c>
      <c r="B678" s="243" t="s">
        <v>11279</v>
      </c>
      <c r="C678" s="243" t="s">
        <v>13921</v>
      </c>
      <c r="D678" s="243" t="s">
        <v>13932</v>
      </c>
      <c r="E678" s="245" t="s">
        <v>137</v>
      </c>
      <c r="F678" s="245" t="s">
        <v>314</v>
      </c>
      <c r="G678" s="243" t="s">
        <v>13934</v>
      </c>
      <c r="H678" s="250" t="s">
        <v>367</v>
      </c>
      <c r="I678" s="245" t="s">
        <v>28</v>
      </c>
      <c r="J678" s="245" t="s">
        <v>327</v>
      </c>
      <c r="K678" s="245">
        <v>4661815</v>
      </c>
      <c r="L678" s="245">
        <v>40420676</v>
      </c>
      <c r="M678" s="245" t="s">
        <v>147</v>
      </c>
      <c r="N678" s="304">
        <v>4.8512</v>
      </c>
      <c r="O678" s="245">
        <v>11.25</v>
      </c>
      <c r="P678" s="264">
        <f t="shared" si="12"/>
        <v>54.576</v>
      </c>
      <c r="Q678" s="210"/>
    </row>
    <row r="679" s="4" customFormat="1" ht="21" spans="1:17">
      <c r="A679" s="247" t="s">
        <v>13904</v>
      </c>
      <c r="B679" s="243" t="s">
        <v>11279</v>
      </c>
      <c r="C679" s="243" t="s">
        <v>13921</v>
      </c>
      <c r="D679" s="243" t="s">
        <v>13935</v>
      </c>
      <c r="E679" s="245" t="s">
        <v>137</v>
      </c>
      <c r="F679" s="245" t="s">
        <v>314</v>
      </c>
      <c r="G679" s="243" t="s">
        <v>1757</v>
      </c>
      <c r="H679" s="250" t="s">
        <v>367</v>
      </c>
      <c r="I679" s="245" t="s">
        <v>28</v>
      </c>
      <c r="J679" s="245" t="s">
        <v>327</v>
      </c>
      <c r="K679" s="245">
        <v>4660956</v>
      </c>
      <c r="L679" s="245">
        <v>40420569</v>
      </c>
      <c r="M679" s="245" t="s">
        <v>147</v>
      </c>
      <c r="N679" s="304">
        <v>67.1757</v>
      </c>
      <c r="O679" s="245">
        <v>11.25</v>
      </c>
      <c r="P679" s="264">
        <f t="shared" si="12"/>
        <v>755.726625</v>
      </c>
      <c r="Q679" s="210"/>
    </row>
    <row r="680" s="4" customFormat="1" ht="21" spans="1:17">
      <c r="A680" s="247" t="s">
        <v>13904</v>
      </c>
      <c r="B680" s="243" t="s">
        <v>11279</v>
      </c>
      <c r="C680" s="243"/>
      <c r="D680" s="243" t="s">
        <v>13935</v>
      </c>
      <c r="E680" s="245" t="s">
        <v>137</v>
      </c>
      <c r="F680" s="245" t="s">
        <v>314</v>
      </c>
      <c r="G680" s="243" t="s">
        <v>1721</v>
      </c>
      <c r="H680" s="250" t="s">
        <v>367</v>
      </c>
      <c r="I680" s="245" t="s">
        <v>28</v>
      </c>
      <c r="J680" s="245" t="s">
        <v>310</v>
      </c>
      <c r="K680" s="245">
        <v>4661241</v>
      </c>
      <c r="L680" s="245">
        <v>40420700</v>
      </c>
      <c r="M680" s="245" t="s">
        <v>147</v>
      </c>
      <c r="N680" s="304">
        <v>5.624</v>
      </c>
      <c r="O680" s="245">
        <v>11.25</v>
      </c>
      <c r="P680" s="264">
        <f t="shared" si="12"/>
        <v>63.27</v>
      </c>
      <c r="Q680" s="210"/>
    </row>
    <row r="681" s="4" customFormat="1" ht="15" customHeight="1" spans="1:17">
      <c r="A681" s="247" t="s">
        <v>13904</v>
      </c>
      <c r="B681" s="243" t="s">
        <v>11279</v>
      </c>
      <c r="C681" s="243" t="s">
        <v>13921</v>
      </c>
      <c r="D681" s="243" t="s">
        <v>13935</v>
      </c>
      <c r="E681" s="245" t="s">
        <v>137</v>
      </c>
      <c r="F681" s="245" t="s">
        <v>314</v>
      </c>
      <c r="G681" s="243" t="s">
        <v>13821</v>
      </c>
      <c r="H681" s="250" t="s">
        <v>367</v>
      </c>
      <c r="I681" s="245" t="s">
        <v>28</v>
      </c>
      <c r="J681" s="245" t="s">
        <v>310</v>
      </c>
      <c r="K681" s="245">
        <v>4661108</v>
      </c>
      <c r="L681" s="245">
        <v>40420706</v>
      </c>
      <c r="M681" s="245" t="s">
        <v>147</v>
      </c>
      <c r="N681" s="304">
        <v>8.2347</v>
      </c>
      <c r="O681" s="245">
        <v>11.25</v>
      </c>
      <c r="P681" s="264">
        <f t="shared" si="12"/>
        <v>92.640375</v>
      </c>
      <c r="Q681" s="210"/>
    </row>
    <row r="682" s="4" customFormat="1" ht="21" spans="1:17">
      <c r="A682" s="247" t="s">
        <v>13904</v>
      </c>
      <c r="B682" s="243" t="s">
        <v>11279</v>
      </c>
      <c r="C682" s="243" t="s">
        <v>13921</v>
      </c>
      <c r="D682" s="243" t="s">
        <v>13935</v>
      </c>
      <c r="E682" s="245" t="s">
        <v>137</v>
      </c>
      <c r="F682" s="245" t="s">
        <v>314</v>
      </c>
      <c r="G682" s="243" t="s">
        <v>1104</v>
      </c>
      <c r="H682" s="250" t="s">
        <v>13474</v>
      </c>
      <c r="I682" s="245" t="s">
        <v>28</v>
      </c>
      <c r="J682" s="245" t="s">
        <v>310</v>
      </c>
      <c r="K682" s="245">
        <v>4661233</v>
      </c>
      <c r="L682" s="245">
        <v>40420915</v>
      </c>
      <c r="M682" s="245" t="s">
        <v>147</v>
      </c>
      <c r="N682" s="304">
        <v>82.2314</v>
      </c>
      <c r="O682" s="245">
        <v>11.25</v>
      </c>
      <c r="P682" s="264">
        <f t="shared" si="12"/>
        <v>925.10325</v>
      </c>
      <c r="Q682" s="210"/>
    </row>
    <row r="683" s="4" customFormat="1" ht="21" spans="1:17">
      <c r="A683" s="247" t="s">
        <v>13904</v>
      </c>
      <c r="B683" s="243" t="s">
        <v>11279</v>
      </c>
      <c r="C683" s="243" t="s">
        <v>13921</v>
      </c>
      <c r="D683" s="243" t="s">
        <v>13935</v>
      </c>
      <c r="E683" s="245" t="s">
        <v>137</v>
      </c>
      <c r="F683" s="245" t="s">
        <v>314</v>
      </c>
      <c r="G683" s="243" t="s">
        <v>1589</v>
      </c>
      <c r="H683" s="250" t="s">
        <v>367</v>
      </c>
      <c r="I683" s="245" t="s">
        <v>28</v>
      </c>
      <c r="J683" s="245" t="s">
        <v>327</v>
      </c>
      <c r="K683" s="245">
        <v>4661506</v>
      </c>
      <c r="L683" s="245">
        <v>40420979</v>
      </c>
      <c r="M683" s="245" t="s">
        <v>147</v>
      </c>
      <c r="N683" s="304">
        <v>100.0801</v>
      </c>
      <c r="O683" s="245">
        <v>11.25</v>
      </c>
      <c r="P683" s="264">
        <f t="shared" si="12"/>
        <v>1125.901125</v>
      </c>
      <c r="Q683" s="210"/>
    </row>
    <row r="684" s="4" customFormat="1" ht="15" customHeight="1" spans="1:17">
      <c r="A684" s="247" t="s">
        <v>13904</v>
      </c>
      <c r="B684" s="243" t="s">
        <v>11279</v>
      </c>
      <c r="C684" s="243" t="s">
        <v>13921</v>
      </c>
      <c r="D684" s="243" t="s">
        <v>13935</v>
      </c>
      <c r="E684" s="245" t="s">
        <v>137</v>
      </c>
      <c r="F684" s="245" t="s">
        <v>314</v>
      </c>
      <c r="G684" s="243" t="s">
        <v>1593</v>
      </c>
      <c r="H684" s="250" t="s">
        <v>367</v>
      </c>
      <c r="I684" s="245" t="s">
        <v>28</v>
      </c>
      <c r="J684" s="245" t="s">
        <v>310</v>
      </c>
      <c r="K684" s="245">
        <v>4661583</v>
      </c>
      <c r="L684" s="245">
        <v>40421049</v>
      </c>
      <c r="M684" s="245" t="s">
        <v>147</v>
      </c>
      <c r="N684" s="304">
        <v>67.4378</v>
      </c>
      <c r="O684" s="245">
        <v>11.25</v>
      </c>
      <c r="P684" s="264">
        <f t="shared" si="12"/>
        <v>758.67525</v>
      </c>
      <c r="Q684" s="210"/>
    </row>
    <row r="685" s="4" customFormat="1" ht="15" customHeight="1" spans="1:17">
      <c r="A685" s="247" t="s">
        <v>13904</v>
      </c>
      <c r="B685" s="243" t="s">
        <v>11279</v>
      </c>
      <c r="C685" s="243" t="s">
        <v>13921</v>
      </c>
      <c r="D685" s="243" t="s">
        <v>13936</v>
      </c>
      <c r="E685" s="245" t="s">
        <v>137</v>
      </c>
      <c r="F685" s="245" t="s">
        <v>314</v>
      </c>
      <c r="G685" s="243" t="s">
        <v>1295</v>
      </c>
      <c r="H685" s="250" t="s">
        <v>13474</v>
      </c>
      <c r="I685" s="245" t="s">
        <v>28</v>
      </c>
      <c r="J685" s="245" t="s">
        <v>310</v>
      </c>
      <c r="K685" s="245">
        <v>4661073</v>
      </c>
      <c r="L685" s="245">
        <v>40421157</v>
      </c>
      <c r="M685" s="245" t="s">
        <v>147</v>
      </c>
      <c r="N685" s="304">
        <v>13.2317</v>
      </c>
      <c r="O685" s="245">
        <v>11.25</v>
      </c>
      <c r="P685" s="264">
        <f t="shared" si="12"/>
        <v>148.856625</v>
      </c>
      <c r="Q685" s="210"/>
    </row>
    <row r="686" s="4" customFormat="1" ht="21" spans="1:17">
      <c r="A686" s="247" t="s">
        <v>13904</v>
      </c>
      <c r="B686" s="243" t="s">
        <v>11279</v>
      </c>
      <c r="C686" s="243" t="s">
        <v>13921</v>
      </c>
      <c r="D686" s="243" t="s">
        <v>13936</v>
      </c>
      <c r="E686" s="245" t="s">
        <v>137</v>
      </c>
      <c r="F686" s="245" t="s">
        <v>314</v>
      </c>
      <c r="G686" s="243" t="s">
        <v>13937</v>
      </c>
      <c r="H686" s="250" t="s">
        <v>13474</v>
      </c>
      <c r="I686" s="245" t="s">
        <v>28</v>
      </c>
      <c r="J686" s="245" t="s">
        <v>310</v>
      </c>
      <c r="K686" s="245">
        <v>4660954</v>
      </c>
      <c r="L686" s="245">
        <v>40421047</v>
      </c>
      <c r="M686" s="245" t="s">
        <v>147</v>
      </c>
      <c r="N686" s="304">
        <v>63.4188</v>
      </c>
      <c r="O686" s="245">
        <v>11.25</v>
      </c>
      <c r="P686" s="264">
        <f t="shared" si="12"/>
        <v>713.4615</v>
      </c>
      <c r="Q686" s="210"/>
    </row>
    <row r="687" s="4" customFormat="1" ht="15" customHeight="1" spans="1:17">
      <c r="A687" s="247" t="s">
        <v>13904</v>
      </c>
      <c r="B687" s="243" t="s">
        <v>11279</v>
      </c>
      <c r="C687" s="243" t="s">
        <v>13921</v>
      </c>
      <c r="D687" s="243" t="s">
        <v>13936</v>
      </c>
      <c r="E687" s="245" t="s">
        <v>137</v>
      </c>
      <c r="F687" s="245" t="s">
        <v>314</v>
      </c>
      <c r="G687" s="243" t="s">
        <v>1587</v>
      </c>
      <c r="H687" s="250" t="s">
        <v>367</v>
      </c>
      <c r="I687" s="245" t="s">
        <v>28</v>
      </c>
      <c r="J687" s="245" t="s">
        <v>327</v>
      </c>
      <c r="K687" s="245">
        <v>4660969</v>
      </c>
      <c r="L687" s="245">
        <v>40420863</v>
      </c>
      <c r="M687" s="245" t="s">
        <v>147</v>
      </c>
      <c r="N687" s="304">
        <v>90.3146</v>
      </c>
      <c r="O687" s="245">
        <v>11.25</v>
      </c>
      <c r="P687" s="264">
        <f t="shared" si="12"/>
        <v>1016.03925</v>
      </c>
      <c r="Q687" s="210"/>
    </row>
    <row r="688" s="4" customFormat="1" ht="21" spans="1:17">
      <c r="A688" s="247" t="s">
        <v>13904</v>
      </c>
      <c r="B688" s="243" t="s">
        <v>11279</v>
      </c>
      <c r="C688" s="245"/>
      <c r="D688" s="243" t="s">
        <v>13936</v>
      </c>
      <c r="E688" s="245" t="s">
        <v>137</v>
      </c>
      <c r="F688" s="245" t="s">
        <v>314</v>
      </c>
      <c r="G688" s="243" t="s">
        <v>13793</v>
      </c>
      <c r="H688" s="250" t="s">
        <v>1101</v>
      </c>
      <c r="I688" s="245" t="s">
        <v>28</v>
      </c>
      <c r="J688" s="245" t="s">
        <v>327</v>
      </c>
      <c r="K688" s="245">
        <v>4660901</v>
      </c>
      <c r="L688" s="245">
        <v>40421289</v>
      </c>
      <c r="M688" s="245" t="s">
        <v>147</v>
      </c>
      <c r="N688" s="304">
        <v>4.5221</v>
      </c>
      <c r="O688" s="245">
        <v>11.25</v>
      </c>
      <c r="P688" s="264">
        <f t="shared" si="12"/>
        <v>50.873625</v>
      </c>
      <c r="Q688" s="210"/>
    </row>
    <row r="689" s="4" customFormat="1" ht="21" spans="1:17">
      <c r="A689" s="247" t="s">
        <v>13904</v>
      </c>
      <c r="B689" s="243" t="s">
        <v>11279</v>
      </c>
      <c r="C689" s="243" t="s">
        <v>13938</v>
      </c>
      <c r="D689" s="243" t="s">
        <v>13939</v>
      </c>
      <c r="E689" s="245" t="s">
        <v>137</v>
      </c>
      <c r="F689" s="245" t="s">
        <v>314</v>
      </c>
      <c r="G689" s="243" t="s">
        <v>13940</v>
      </c>
      <c r="H689" s="250" t="s">
        <v>367</v>
      </c>
      <c r="I689" s="245" t="s">
        <v>28</v>
      </c>
      <c r="J689" s="245" t="s">
        <v>310</v>
      </c>
      <c r="K689" s="245">
        <v>4661626</v>
      </c>
      <c r="L689" s="245">
        <v>40421588</v>
      </c>
      <c r="M689" s="245" t="s">
        <v>147</v>
      </c>
      <c r="N689" s="304">
        <v>72.3259</v>
      </c>
      <c r="O689" s="245">
        <v>11.25</v>
      </c>
      <c r="P689" s="264">
        <f t="shared" si="12"/>
        <v>813.666375</v>
      </c>
      <c r="Q689" s="210"/>
    </row>
    <row r="690" s="4" customFormat="1" ht="15" customHeight="1" spans="1:17">
      <c r="A690" s="247" t="s">
        <v>13904</v>
      </c>
      <c r="B690" s="243" t="s">
        <v>11279</v>
      </c>
      <c r="C690" s="243" t="s">
        <v>13938</v>
      </c>
      <c r="D690" s="243" t="s">
        <v>13939</v>
      </c>
      <c r="E690" s="245" t="s">
        <v>137</v>
      </c>
      <c r="F690" s="245" t="s">
        <v>314</v>
      </c>
      <c r="G690" s="243" t="s">
        <v>13941</v>
      </c>
      <c r="H690" s="250" t="s">
        <v>367</v>
      </c>
      <c r="I690" s="245" t="s">
        <v>28</v>
      </c>
      <c r="J690" s="245" t="s">
        <v>327</v>
      </c>
      <c r="K690" s="245">
        <v>4661473</v>
      </c>
      <c r="L690" s="245">
        <v>40421657</v>
      </c>
      <c r="M690" s="245" t="s">
        <v>147</v>
      </c>
      <c r="N690" s="304">
        <v>55.3679</v>
      </c>
      <c r="O690" s="245">
        <v>11.25</v>
      </c>
      <c r="P690" s="264">
        <f t="shared" si="12"/>
        <v>622.888875</v>
      </c>
      <c r="Q690" s="210"/>
    </row>
    <row r="691" s="4" customFormat="1" ht="15" customHeight="1" spans="1:17">
      <c r="A691" s="247" t="s">
        <v>13904</v>
      </c>
      <c r="B691" s="243" t="s">
        <v>11279</v>
      </c>
      <c r="C691" s="243"/>
      <c r="D691" s="243" t="s">
        <v>13939</v>
      </c>
      <c r="E691" s="245" t="s">
        <v>137</v>
      </c>
      <c r="F691" s="245" t="s">
        <v>314</v>
      </c>
      <c r="G691" s="243" t="s">
        <v>1107</v>
      </c>
      <c r="H691" s="250" t="s">
        <v>13474</v>
      </c>
      <c r="I691" s="245" t="s">
        <v>28</v>
      </c>
      <c r="J691" s="245" t="s">
        <v>310</v>
      </c>
      <c r="K691" s="245">
        <v>4661388</v>
      </c>
      <c r="L691" s="245">
        <v>40421271</v>
      </c>
      <c r="M691" s="245" t="s">
        <v>147</v>
      </c>
      <c r="N691" s="304">
        <v>6.0005</v>
      </c>
      <c r="O691" s="245">
        <v>11.25</v>
      </c>
      <c r="P691" s="264">
        <f t="shared" si="12"/>
        <v>67.505625</v>
      </c>
      <c r="Q691" s="210"/>
    </row>
    <row r="692" s="4" customFormat="1" ht="21" spans="1:17">
      <c r="A692" s="247" t="s">
        <v>13904</v>
      </c>
      <c r="B692" s="243" t="s">
        <v>11279</v>
      </c>
      <c r="C692" s="243" t="s">
        <v>13938</v>
      </c>
      <c r="D692" s="243" t="s">
        <v>13939</v>
      </c>
      <c r="E692" s="245" t="s">
        <v>137</v>
      </c>
      <c r="F692" s="245" t="s">
        <v>314</v>
      </c>
      <c r="G692" s="243" t="s">
        <v>13942</v>
      </c>
      <c r="H692" s="250" t="s">
        <v>13474</v>
      </c>
      <c r="I692" s="245" t="s">
        <v>28</v>
      </c>
      <c r="J692" s="245" t="s">
        <v>310</v>
      </c>
      <c r="K692" s="245">
        <v>4661338</v>
      </c>
      <c r="L692" s="245">
        <v>40421473</v>
      </c>
      <c r="M692" s="245" t="s">
        <v>147</v>
      </c>
      <c r="N692" s="304">
        <v>31.9743</v>
      </c>
      <c r="O692" s="245">
        <v>11.25</v>
      </c>
      <c r="P692" s="264">
        <f t="shared" si="12"/>
        <v>359.710875</v>
      </c>
      <c r="Q692" s="210"/>
    </row>
    <row r="693" s="4" customFormat="1" ht="21" spans="1:17">
      <c r="A693" s="247" t="s">
        <v>13904</v>
      </c>
      <c r="B693" s="243" t="s">
        <v>11279</v>
      </c>
      <c r="C693" s="243" t="s">
        <v>13938</v>
      </c>
      <c r="D693" s="243" t="s">
        <v>13939</v>
      </c>
      <c r="E693" s="245" t="s">
        <v>137</v>
      </c>
      <c r="F693" s="245" t="s">
        <v>314</v>
      </c>
      <c r="G693" s="243" t="s">
        <v>13943</v>
      </c>
      <c r="H693" s="250" t="s">
        <v>367</v>
      </c>
      <c r="I693" s="245" t="s">
        <v>28</v>
      </c>
      <c r="J693" s="245" t="s">
        <v>310</v>
      </c>
      <c r="K693" s="245">
        <v>4661338</v>
      </c>
      <c r="L693" s="245">
        <v>40421473</v>
      </c>
      <c r="M693" s="245" t="s">
        <v>147</v>
      </c>
      <c r="N693" s="304">
        <v>7.0761</v>
      </c>
      <c r="O693" s="245">
        <v>11.25</v>
      </c>
      <c r="P693" s="264">
        <f t="shared" si="12"/>
        <v>79.606125</v>
      </c>
      <c r="Q693" s="210"/>
    </row>
    <row r="694" s="4" customFormat="1" ht="21" spans="1:17">
      <c r="A694" s="247" t="s">
        <v>13904</v>
      </c>
      <c r="B694" s="243" t="s">
        <v>11279</v>
      </c>
      <c r="C694" s="243"/>
      <c r="D694" s="243" t="s">
        <v>13939</v>
      </c>
      <c r="E694" s="245" t="s">
        <v>137</v>
      </c>
      <c r="F694" s="245" t="s">
        <v>314</v>
      </c>
      <c r="G694" s="243" t="s">
        <v>1713</v>
      </c>
      <c r="H694" s="250" t="s">
        <v>367</v>
      </c>
      <c r="I694" s="245" t="s">
        <v>28</v>
      </c>
      <c r="J694" s="245" t="s">
        <v>310</v>
      </c>
      <c r="K694" s="245">
        <v>4661327</v>
      </c>
      <c r="L694" s="245">
        <v>40421715</v>
      </c>
      <c r="M694" s="245" t="s">
        <v>147</v>
      </c>
      <c r="N694" s="304">
        <v>1.434</v>
      </c>
      <c r="O694" s="245">
        <v>11.25</v>
      </c>
      <c r="P694" s="264">
        <f t="shared" si="12"/>
        <v>16.1325</v>
      </c>
      <c r="Q694" s="210"/>
    </row>
    <row r="695" s="4" customFormat="1" ht="15" customHeight="1" spans="1:17">
      <c r="A695" s="247" t="s">
        <v>13904</v>
      </c>
      <c r="B695" s="243" t="s">
        <v>11279</v>
      </c>
      <c r="C695" s="243"/>
      <c r="D695" s="243" t="s">
        <v>13939</v>
      </c>
      <c r="E695" s="245" t="s">
        <v>137</v>
      </c>
      <c r="F695" s="245" t="s">
        <v>314</v>
      </c>
      <c r="G695" s="243" t="s">
        <v>1341</v>
      </c>
      <c r="H695" s="250" t="s">
        <v>367</v>
      </c>
      <c r="I695" s="245" t="s">
        <v>28</v>
      </c>
      <c r="J695" s="245" t="s">
        <v>327</v>
      </c>
      <c r="K695" s="245">
        <v>4661264</v>
      </c>
      <c r="L695" s="245">
        <v>40421779</v>
      </c>
      <c r="M695" s="245" t="s">
        <v>147</v>
      </c>
      <c r="N695" s="304">
        <v>1.5513</v>
      </c>
      <c r="O695" s="245">
        <v>11.25</v>
      </c>
      <c r="P695" s="264">
        <f t="shared" ref="P695:P758" si="13">O695*N695</f>
        <v>17.452125</v>
      </c>
      <c r="Q695" s="210"/>
    </row>
    <row r="696" s="4" customFormat="1" ht="15" customHeight="1" spans="1:17">
      <c r="A696" s="247" t="s">
        <v>13904</v>
      </c>
      <c r="B696" s="243" t="s">
        <v>11279</v>
      </c>
      <c r="C696" s="243"/>
      <c r="D696" s="243" t="s">
        <v>13944</v>
      </c>
      <c r="E696" s="245" t="s">
        <v>137</v>
      </c>
      <c r="F696" s="245" t="s">
        <v>314</v>
      </c>
      <c r="G696" s="243" t="s">
        <v>13712</v>
      </c>
      <c r="H696" s="250" t="s">
        <v>1101</v>
      </c>
      <c r="I696" s="245" t="s">
        <v>28</v>
      </c>
      <c r="J696" s="245" t="s">
        <v>310</v>
      </c>
      <c r="K696" s="245">
        <v>4660547</v>
      </c>
      <c r="L696" s="245">
        <v>40421379</v>
      </c>
      <c r="M696" s="245" t="s">
        <v>147</v>
      </c>
      <c r="N696" s="304">
        <v>8.2571</v>
      </c>
      <c r="O696" s="245">
        <v>11.25</v>
      </c>
      <c r="P696" s="264">
        <f t="shared" si="13"/>
        <v>92.892375</v>
      </c>
      <c r="Q696" s="210"/>
    </row>
    <row r="697" s="4" customFormat="1" ht="15" customHeight="1" spans="1:17">
      <c r="A697" s="247" t="s">
        <v>13904</v>
      </c>
      <c r="B697" s="243" t="s">
        <v>11279</v>
      </c>
      <c r="C697" s="243"/>
      <c r="D697" s="243" t="s">
        <v>13944</v>
      </c>
      <c r="E697" s="245" t="s">
        <v>137</v>
      </c>
      <c r="F697" s="245" t="s">
        <v>314</v>
      </c>
      <c r="G697" s="243" t="s">
        <v>13945</v>
      </c>
      <c r="H697" s="250" t="s">
        <v>1101</v>
      </c>
      <c r="I697" s="245" t="s">
        <v>28</v>
      </c>
      <c r="J697" s="245" t="s">
        <v>310</v>
      </c>
      <c r="K697" s="245">
        <v>4660102</v>
      </c>
      <c r="L697" s="245">
        <v>40421033</v>
      </c>
      <c r="M697" s="245" t="s">
        <v>147</v>
      </c>
      <c r="N697" s="304">
        <v>2.3148</v>
      </c>
      <c r="O697" s="245">
        <v>11.25</v>
      </c>
      <c r="P697" s="264">
        <f t="shared" si="13"/>
        <v>26.0415</v>
      </c>
      <c r="Q697" s="210"/>
    </row>
    <row r="698" s="4" customFormat="1" ht="15" customHeight="1" spans="1:17">
      <c r="A698" s="247" t="s">
        <v>13904</v>
      </c>
      <c r="B698" s="243" t="s">
        <v>11279</v>
      </c>
      <c r="C698" s="243"/>
      <c r="D698" s="243" t="s">
        <v>13944</v>
      </c>
      <c r="E698" s="245" t="s">
        <v>137</v>
      </c>
      <c r="F698" s="243" t="s">
        <v>314</v>
      </c>
      <c r="G698" s="243" t="s">
        <v>13946</v>
      </c>
      <c r="H698" s="250" t="s">
        <v>13474</v>
      </c>
      <c r="I698" s="245" t="s">
        <v>28</v>
      </c>
      <c r="J698" s="245" t="s">
        <v>310</v>
      </c>
      <c r="K698" s="245">
        <v>4660358</v>
      </c>
      <c r="L698" s="245">
        <v>40421525</v>
      </c>
      <c r="M698" s="245" t="s">
        <v>147</v>
      </c>
      <c r="N698" s="304">
        <v>11.1717</v>
      </c>
      <c r="O698" s="245">
        <v>11.25</v>
      </c>
      <c r="P698" s="264">
        <f t="shared" si="13"/>
        <v>125.681625</v>
      </c>
      <c r="Q698" s="210"/>
    </row>
    <row r="699" s="4" customFormat="1" ht="21" spans="1:17">
      <c r="A699" s="247" t="s">
        <v>13904</v>
      </c>
      <c r="B699" s="243" t="s">
        <v>11279</v>
      </c>
      <c r="C699" s="243"/>
      <c r="D699" s="243" t="s">
        <v>13944</v>
      </c>
      <c r="E699" s="245" t="s">
        <v>137</v>
      </c>
      <c r="F699" s="243" t="s">
        <v>314</v>
      </c>
      <c r="G699" s="243" t="s">
        <v>13947</v>
      </c>
      <c r="H699" s="250" t="s">
        <v>13474</v>
      </c>
      <c r="I699" s="245" t="s">
        <v>28</v>
      </c>
      <c r="J699" s="245" t="s">
        <v>310</v>
      </c>
      <c r="K699" s="245">
        <v>4660095</v>
      </c>
      <c r="L699" s="245">
        <v>40421411</v>
      </c>
      <c r="M699" s="245" t="s">
        <v>147</v>
      </c>
      <c r="N699" s="304">
        <v>4.5931</v>
      </c>
      <c r="O699" s="245">
        <v>11.25</v>
      </c>
      <c r="P699" s="264">
        <f t="shared" si="13"/>
        <v>51.672375</v>
      </c>
      <c r="Q699" s="210"/>
    </row>
    <row r="700" s="4" customFormat="1" ht="21" spans="1:17">
      <c r="A700" s="247" t="s">
        <v>13904</v>
      </c>
      <c r="B700" s="243" t="s">
        <v>11279</v>
      </c>
      <c r="C700" s="243" t="s">
        <v>13948</v>
      </c>
      <c r="D700" s="243" t="s">
        <v>13949</v>
      </c>
      <c r="E700" s="245" t="s">
        <v>137</v>
      </c>
      <c r="F700" s="243" t="s">
        <v>314</v>
      </c>
      <c r="G700" s="243" t="s">
        <v>13950</v>
      </c>
      <c r="H700" s="250" t="s">
        <v>367</v>
      </c>
      <c r="I700" s="245" t="s">
        <v>28</v>
      </c>
      <c r="J700" s="245" t="s">
        <v>327</v>
      </c>
      <c r="K700" s="245">
        <v>4661536</v>
      </c>
      <c r="L700" s="245">
        <v>40422216</v>
      </c>
      <c r="M700" s="245" t="s">
        <v>147</v>
      </c>
      <c r="N700" s="304">
        <v>6.2861</v>
      </c>
      <c r="O700" s="245">
        <v>11.25</v>
      </c>
      <c r="P700" s="264">
        <f t="shared" si="13"/>
        <v>70.718625</v>
      </c>
      <c r="Q700" s="210"/>
    </row>
    <row r="701" s="4" customFormat="1" ht="21" spans="1:17">
      <c r="A701" s="247" t="s">
        <v>13904</v>
      </c>
      <c r="B701" s="243" t="s">
        <v>11279</v>
      </c>
      <c r="C701" s="243"/>
      <c r="D701" s="243" t="s">
        <v>13949</v>
      </c>
      <c r="E701" s="245" t="s">
        <v>137</v>
      </c>
      <c r="F701" s="243" t="s">
        <v>314</v>
      </c>
      <c r="G701" s="243" t="s">
        <v>13802</v>
      </c>
      <c r="H701" s="250" t="s">
        <v>367</v>
      </c>
      <c r="I701" s="245" t="s">
        <v>28</v>
      </c>
      <c r="J701" s="245" t="s">
        <v>327</v>
      </c>
      <c r="K701" s="245">
        <v>4661464</v>
      </c>
      <c r="L701" s="245">
        <v>40422697</v>
      </c>
      <c r="M701" s="245" t="s">
        <v>147</v>
      </c>
      <c r="N701" s="304">
        <v>6.0534</v>
      </c>
      <c r="O701" s="245">
        <v>11.25</v>
      </c>
      <c r="P701" s="264">
        <f t="shared" si="13"/>
        <v>68.10075</v>
      </c>
      <c r="Q701" s="210"/>
    </row>
    <row r="702" s="4" customFormat="1" ht="15" customHeight="1" spans="1:17">
      <c r="A702" s="247" t="s">
        <v>13904</v>
      </c>
      <c r="B702" s="243" t="s">
        <v>11279</v>
      </c>
      <c r="C702" s="245"/>
      <c r="D702" s="243" t="s">
        <v>13949</v>
      </c>
      <c r="E702" s="245" t="s">
        <v>137</v>
      </c>
      <c r="F702" s="243" t="s">
        <v>314</v>
      </c>
      <c r="G702" s="243" t="s">
        <v>13951</v>
      </c>
      <c r="H702" s="250" t="s">
        <v>367</v>
      </c>
      <c r="I702" s="245" t="s">
        <v>28</v>
      </c>
      <c r="J702" s="245" t="s">
        <v>327</v>
      </c>
      <c r="K702" s="245">
        <v>4661323</v>
      </c>
      <c r="L702" s="245">
        <v>40422065</v>
      </c>
      <c r="M702" s="245" t="s">
        <v>147</v>
      </c>
      <c r="N702" s="304">
        <v>8.7743</v>
      </c>
      <c r="O702" s="245">
        <v>11.25</v>
      </c>
      <c r="P702" s="264">
        <f t="shared" si="13"/>
        <v>98.710875</v>
      </c>
      <c r="Q702" s="210"/>
    </row>
    <row r="703" s="4" customFormat="1" ht="21" spans="1:17">
      <c r="A703" s="247" t="s">
        <v>13904</v>
      </c>
      <c r="B703" s="243" t="s">
        <v>11279</v>
      </c>
      <c r="C703" s="243" t="s">
        <v>13938</v>
      </c>
      <c r="D703" s="243" t="s">
        <v>13949</v>
      </c>
      <c r="E703" s="245" t="s">
        <v>137</v>
      </c>
      <c r="F703" s="243" t="s">
        <v>314</v>
      </c>
      <c r="G703" s="243" t="s">
        <v>13952</v>
      </c>
      <c r="H703" s="250" t="s">
        <v>13474</v>
      </c>
      <c r="I703" s="245" t="s">
        <v>28</v>
      </c>
      <c r="J703" s="245" t="s">
        <v>310</v>
      </c>
      <c r="K703" s="245">
        <v>4661215</v>
      </c>
      <c r="L703" s="245">
        <v>40422213</v>
      </c>
      <c r="M703" s="245" t="s">
        <v>147</v>
      </c>
      <c r="N703" s="304">
        <v>60.0645</v>
      </c>
      <c r="O703" s="245">
        <v>11.25</v>
      </c>
      <c r="P703" s="264">
        <f t="shared" si="13"/>
        <v>675.725625</v>
      </c>
      <c r="Q703" s="210"/>
    </row>
    <row r="704" s="4" customFormat="1" ht="21" spans="1:17">
      <c r="A704" s="247" t="s">
        <v>13904</v>
      </c>
      <c r="B704" s="243" t="s">
        <v>11279</v>
      </c>
      <c r="C704" s="243" t="s">
        <v>13938</v>
      </c>
      <c r="D704" s="243" t="s">
        <v>13949</v>
      </c>
      <c r="E704" s="245" t="s">
        <v>137</v>
      </c>
      <c r="F704" s="243" t="s">
        <v>314</v>
      </c>
      <c r="G704" s="243" t="s">
        <v>13953</v>
      </c>
      <c r="H704" s="250" t="s">
        <v>367</v>
      </c>
      <c r="I704" s="245" t="s">
        <v>28</v>
      </c>
      <c r="J704" s="245" t="s">
        <v>327</v>
      </c>
      <c r="K704" s="245">
        <v>4661124</v>
      </c>
      <c r="L704" s="245">
        <v>40422216</v>
      </c>
      <c r="M704" s="245" t="s">
        <v>147</v>
      </c>
      <c r="N704" s="304">
        <v>47.5542</v>
      </c>
      <c r="O704" s="245">
        <v>11.25</v>
      </c>
      <c r="P704" s="264">
        <f t="shared" si="13"/>
        <v>534.98475</v>
      </c>
      <c r="Q704" s="210"/>
    </row>
    <row r="705" s="4" customFormat="1" ht="21" spans="1:17">
      <c r="A705" s="247" t="s">
        <v>13904</v>
      </c>
      <c r="B705" s="243" t="s">
        <v>11279</v>
      </c>
      <c r="C705" s="243" t="s">
        <v>13938</v>
      </c>
      <c r="D705" s="243" t="s">
        <v>13949</v>
      </c>
      <c r="E705" s="245" t="s">
        <v>137</v>
      </c>
      <c r="F705" s="243" t="s">
        <v>314</v>
      </c>
      <c r="G705" s="243" t="s">
        <v>13954</v>
      </c>
      <c r="H705" s="250" t="s">
        <v>367</v>
      </c>
      <c r="I705" s="245" t="s">
        <v>28</v>
      </c>
      <c r="J705" s="245" t="s">
        <v>327</v>
      </c>
      <c r="K705" s="245">
        <v>4661136</v>
      </c>
      <c r="L705" s="245">
        <v>40422285</v>
      </c>
      <c r="M705" s="245" t="s">
        <v>147</v>
      </c>
      <c r="N705" s="304">
        <v>107.5448</v>
      </c>
      <c r="O705" s="245">
        <v>11.25</v>
      </c>
      <c r="P705" s="264">
        <f t="shared" si="13"/>
        <v>1209.879</v>
      </c>
      <c r="Q705" s="210"/>
    </row>
    <row r="706" s="4" customFormat="1" ht="21" spans="1:17">
      <c r="A706" s="247" t="s">
        <v>13904</v>
      </c>
      <c r="B706" s="243" t="s">
        <v>11279</v>
      </c>
      <c r="C706" s="243"/>
      <c r="D706" s="243" t="s">
        <v>13949</v>
      </c>
      <c r="E706" s="245" t="s">
        <v>137</v>
      </c>
      <c r="F706" s="243" t="s">
        <v>314</v>
      </c>
      <c r="G706" s="243" t="s">
        <v>13955</v>
      </c>
      <c r="H706" s="250" t="s">
        <v>367</v>
      </c>
      <c r="I706" s="245" t="s">
        <v>28</v>
      </c>
      <c r="J706" s="245" t="s">
        <v>327</v>
      </c>
      <c r="K706" s="245">
        <v>4661120</v>
      </c>
      <c r="L706" s="245">
        <v>40421844</v>
      </c>
      <c r="M706" s="245" t="s">
        <v>147</v>
      </c>
      <c r="N706" s="304">
        <v>6.2934</v>
      </c>
      <c r="O706" s="245">
        <v>11.25</v>
      </c>
      <c r="P706" s="264">
        <f t="shared" si="13"/>
        <v>70.80075</v>
      </c>
      <c r="Q706" s="210"/>
    </row>
    <row r="707" s="4" customFormat="1" ht="15" customHeight="1" spans="1:17">
      <c r="A707" s="247" t="s">
        <v>13904</v>
      </c>
      <c r="B707" s="243" t="s">
        <v>11279</v>
      </c>
      <c r="C707" s="243" t="s">
        <v>13938</v>
      </c>
      <c r="D707" s="243" t="s">
        <v>13949</v>
      </c>
      <c r="E707" s="245" t="s">
        <v>137</v>
      </c>
      <c r="F707" s="243" t="s">
        <v>314</v>
      </c>
      <c r="G707" s="243" t="s">
        <v>13956</v>
      </c>
      <c r="H707" s="250" t="s">
        <v>367</v>
      </c>
      <c r="I707" s="245" t="s">
        <v>28</v>
      </c>
      <c r="J707" s="245" t="s">
        <v>310</v>
      </c>
      <c r="K707" s="245">
        <v>4661107</v>
      </c>
      <c r="L707" s="245">
        <v>40422131</v>
      </c>
      <c r="M707" s="245" t="s">
        <v>147</v>
      </c>
      <c r="N707" s="304">
        <v>13.0636</v>
      </c>
      <c r="O707" s="245">
        <v>11.25</v>
      </c>
      <c r="P707" s="264">
        <f t="shared" si="13"/>
        <v>146.9655</v>
      </c>
      <c r="Q707" s="210"/>
    </row>
    <row r="708" s="4" customFormat="1" ht="21" spans="1:17">
      <c r="A708" s="247" t="s">
        <v>13904</v>
      </c>
      <c r="B708" s="243" t="s">
        <v>11279</v>
      </c>
      <c r="C708" s="243" t="s">
        <v>13938</v>
      </c>
      <c r="D708" s="243" t="s">
        <v>13949</v>
      </c>
      <c r="E708" s="245" t="s">
        <v>137</v>
      </c>
      <c r="F708" s="243" t="s">
        <v>314</v>
      </c>
      <c r="G708" s="243" t="s">
        <v>13957</v>
      </c>
      <c r="H708" s="250" t="s">
        <v>48</v>
      </c>
      <c r="I708" s="245" t="s">
        <v>28</v>
      </c>
      <c r="J708" s="245" t="s">
        <v>58</v>
      </c>
      <c r="K708" s="245">
        <v>4660892</v>
      </c>
      <c r="L708" s="245">
        <v>40421949</v>
      </c>
      <c r="M708" s="245" t="s">
        <v>147</v>
      </c>
      <c r="N708" s="304">
        <v>8.3428</v>
      </c>
      <c r="O708" s="245">
        <v>11.25</v>
      </c>
      <c r="P708" s="264">
        <f t="shared" si="13"/>
        <v>93.8565</v>
      </c>
      <c r="Q708" s="210"/>
    </row>
    <row r="709" s="4" customFormat="1" ht="21" spans="1:17">
      <c r="A709" s="247" t="s">
        <v>13904</v>
      </c>
      <c r="B709" s="243" t="s">
        <v>11279</v>
      </c>
      <c r="C709" s="243" t="s">
        <v>13938</v>
      </c>
      <c r="D709" s="243" t="s">
        <v>13949</v>
      </c>
      <c r="E709" s="245" t="s">
        <v>137</v>
      </c>
      <c r="F709" s="245" t="s">
        <v>314</v>
      </c>
      <c r="G709" s="243" t="s">
        <v>13958</v>
      </c>
      <c r="H709" s="250" t="s">
        <v>367</v>
      </c>
      <c r="I709" s="245" t="s">
        <v>28</v>
      </c>
      <c r="J709" s="245" t="s">
        <v>310</v>
      </c>
      <c r="K709" s="245">
        <v>4660797</v>
      </c>
      <c r="L709" s="245">
        <v>40421943</v>
      </c>
      <c r="M709" s="245" t="s">
        <v>147</v>
      </c>
      <c r="N709" s="304">
        <v>25.588</v>
      </c>
      <c r="O709" s="245">
        <v>11.25</v>
      </c>
      <c r="P709" s="264">
        <f t="shared" si="13"/>
        <v>287.865</v>
      </c>
      <c r="Q709" s="210"/>
    </row>
    <row r="710" s="4" customFormat="1" ht="21" spans="1:17">
      <c r="A710" s="247" t="s">
        <v>13904</v>
      </c>
      <c r="B710" s="243" t="s">
        <v>11279</v>
      </c>
      <c r="C710" s="243"/>
      <c r="D710" s="243" t="s">
        <v>13959</v>
      </c>
      <c r="E710" s="245" t="s">
        <v>137</v>
      </c>
      <c r="F710" s="245" t="s">
        <v>314</v>
      </c>
      <c r="G710" s="243" t="s">
        <v>1488</v>
      </c>
      <c r="H710" s="250" t="s">
        <v>367</v>
      </c>
      <c r="I710" s="245" t="s">
        <v>28</v>
      </c>
      <c r="J710" s="245" t="s">
        <v>327</v>
      </c>
      <c r="K710" s="245">
        <v>4661115</v>
      </c>
      <c r="L710" s="245">
        <v>40427274</v>
      </c>
      <c r="M710" s="245" t="s">
        <v>147</v>
      </c>
      <c r="N710" s="304">
        <v>8.2926</v>
      </c>
      <c r="O710" s="245">
        <v>11.25</v>
      </c>
      <c r="P710" s="264">
        <f t="shared" si="13"/>
        <v>93.29175</v>
      </c>
      <c r="Q710" s="210"/>
    </row>
    <row r="711" s="4" customFormat="1" ht="15" customHeight="1" spans="1:17">
      <c r="A711" s="247" t="s">
        <v>13904</v>
      </c>
      <c r="B711" s="243" t="s">
        <v>11279</v>
      </c>
      <c r="C711" s="243" t="s">
        <v>13960</v>
      </c>
      <c r="D711" s="243" t="s">
        <v>13959</v>
      </c>
      <c r="E711" s="245" t="s">
        <v>137</v>
      </c>
      <c r="F711" s="245" t="s">
        <v>314</v>
      </c>
      <c r="G711" s="243" t="s">
        <v>13961</v>
      </c>
      <c r="H711" s="250" t="s">
        <v>367</v>
      </c>
      <c r="I711" s="245" t="s">
        <v>28</v>
      </c>
      <c r="J711" s="245" t="s">
        <v>310</v>
      </c>
      <c r="K711" s="245">
        <v>4660841</v>
      </c>
      <c r="L711" s="245">
        <v>40427529</v>
      </c>
      <c r="M711" s="245" t="s">
        <v>147</v>
      </c>
      <c r="N711" s="304">
        <v>73.197</v>
      </c>
      <c r="O711" s="245">
        <v>11.25</v>
      </c>
      <c r="P711" s="264">
        <f t="shared" si="13"/>
        <v>823.46625</v>
      </c>
      <c r="Q711" s="210"/>
    </row>
    <row r="712" s="4" customFormat="1" ht="21" spans="1:17">
      <c r="A712" s="247" t="s">
        <v>13904</v>
      </c>
      <c r="B712" s="243" t="s">
        <v>11279</v>
      </c>
      <c r="C712" s="243" t="s">
        <v>13960</v>
      </c>
      <c r="D712" s="243" t="s">
        <v>13959</v>
      </c>
      <c r="E712" s="245" t="s">
        <v>137</v>
      </c>
      <c r="F712" s="243" t="s">
        <v>314</v>
      </c>
      <c r="G712" s="243" t="s">
        <v>13835</v>
      </c>
      <c r="H712" s="250" t="s">
        <v>1101</v>
      </c>
      <c r="I712" s="245" t="s">
        <v>28</v>
      </c>
      <c r="J712" s="245" t="s">
        <v>310</v>
      </c>
      <c r="K712" s="245">
        <v>4660890</v>
      </c>
      <c r="L712" s="245">
        <v>40427410</v>
      </c>
      <c r="M712" s="245" t="s">
        <v>147</v>
      </c>
      <c r="N712" s="304">
        <v>4.159</v>
      </c>
      <c r="O712" s="245">
        <v>11.25</v>
      </c>
      <c r="P712" s="264">
        <f t="shared" si="13"/>
        <v>46.78875</v>
      </c>
      <c r="Q712" s="210"/>
    </row>
    <row r="713" s="4" customFormat="1" ht="15" customHeight="1" spans="1:17">
      <c r="A713" s="247" t="s">
        <v>13904</v>
      </c>
      <c r="B713" s="243" t="s">
        <v>11279</v>
      </c>
      <c r="C713" s="243" t="s">
        <v>13962</v>
      </c>
      <c r="D713" s="243" t="s">
        <v>13963</v>
      </c>
      <c r="E713" s="245" t="s">
        <v>137</v>
      </c>
      <c r="F713" s="243" t="s">
        <v>314</v>
      </c>
      <c r="G713" s="243" t="s">
        <v>13964</v>
      </c>
      <c r="H713" s="250" t="s">
        <v>367</v>
      </c>
      <c r="I713" s="245" t="s">
        <v>28</v>
      </c>
      <c r="J713" s="245" t="s">
        <v>327</v>
      </c>
      <c r="K713" s="245">
        <v>4659970</v>
      </c>
      <c r="L713" s="245">
        <v>40427077</v>
      </c>
      <c r="M713" s="245" t="s">
        <v>147</v>
      </c>
      <c r="N713" s="304">
        <v>94.6717</v>
      </c>
      <c r="O713" s="245">
        <v>11.25</v>
      </c>
      <c r="P713" s="264">
        <f t="shared" si="13"/>
        <v>1065.056625</v>
      </c>
      <c r="Q713" s="210"/>
    </row>
    <row r="714" s="4" customFormat="1" ht="15" customHeight="1" spans="1:17">
      <c r="A714" s="247" t="s">
        <v>13904</v>
      </c>
      <c r="B714" s="243" t="s">
        <v>11279</v>
      </c>
      <c r="C714" s="243" t="s">
        <v>13962</v>
      </c>
      <c r="D714" s="243" t="s">
        <v>13963</v>
      </c>
      <c r="E714" s="245" t="s">
        <v>137</v>
      </c>
      <c r="F714" s="243" t="s">
        <v>314</v>
      </c>
      <c r="G714" s="243" t="s">
        <v>13965</v>
      </c>
      <c r="H714" s="250" t="s">
        <v>13474</v>
      </c>
      <c r="I714" s="245" t="s">
        <v>28</v>
      </c>
      <c r="J714" s="245" t="s">
        <v>310</v>
      </c>
      <c r="K714" s="245">
        <v>4659911</v>
      </c>
      <c r="L714" s="245">
        <v>40427564</v>
      </c>
      <c r="M714" s="245" t="s">
        <v>147</v>
      </c>
      <c r="N714" s="304">
        <v>64.444</v>
      </c>
      <c r="O714" s="245">
        <v>11.25</v>
      </c>
      <c r="P714" s="264">
        <f t="shared" si="13"/>
        <v>724.995</v>
      </c>
      <c r="Q714" s="210"/>
    </row>
    <row r="715" s="4" customFormat="1" ht="15" customHeight="1" spans="1:17">
      <c r="A715" s="247" t="s">
        <v>13904</v>
      </c>
      <c r="B715" s="243" t="s">
        <v>11279</v>
      </c>
      <c r="C715" s="243" t="s">
        <v>13962</v>
      </c>
      <c r="D715" s="243" t="s">
        <v>13963</v>
      </c>
      <c r="E715" s="245" t="s">
        <v>137</v>
      </c>
      <c r="F715" s="243" t="s">
        <v>314</v>
      </c>
      <c r="G715" s="243" t="s">
        <v>13966</v>
      </c>
      <c r="H715" s="250" t="s">
        <v>1101</v>
      </c>
      <c r="I715" s="245" t="s">
        <v>28</v>
      </c>
      <c r="J715" s="245" t="s">
        <v>327</v>
      </c>
      <c r="K715" s="245">
        <v>4659870</v>
      </c>
      <c r="L715" s="245">
        <v>40427085</v>
      </c>
      <c r="M715" s="245" t="s">
        <v>147</v>
      </c>
      <c r="N715" s="304">
        <v>9.0822</v>
      </c>
      <c r="O715" s="245">
        <v>11.25</v>
      </c>
      <c r="P715" s="264">
        <f t="shared" si="13"/>
        <v>102.17475</v>
      </c>
      <c r="Q715" s="210"/>
    </row>
    <row r="716" s="4" customFormat="1" ht="15" customHeight="1" spans="1:17">
      <c r="A716" s="247" t="s">
        <v>13904</v>
      </c>
      <c r="B716" s="243" t="s">
        <v>11279</v>
      </c>
      <c r="C716" s="243" t="s">
        <v>13962</v>
      </c>
      <c r="D716" s="243" t="s">
        <v>13963</v>
      </c>
      <c r="E716" s="245" t="s">
        <v>137</v>
      </c>
      <c r="F716" s="243" t="s">
        <v>314</v>
      </c>
      <c r="G716" s="243" t="s">
        <v>13967</v>
      </c>
      <c r="H716" s="250" t="s">
        <v>13474</v>
      </c>
      <c r="I716" s="245" t="s">
        <v>28</v>
      </c>
      <c r="J716" s="245" t="s">
        <v>310</v>
      </c>
      <c r="K716" s="245">
        <v>4659813</v>
      </c>
      <c r="L716" s="245">
        <v>40427444</v>
      </c>
      <c r="M716" s="245" t="s">
        <v>147</v>
      </c>
      <c r="N716" s="304">
        <v>49.5902</v>
      </c>
      <c r="O716" s="245">
        <v>11.25</v>
      </c>
      <c r="P716" s="264">
        <f t="shared" si="13"/>
        <v>557.88975</v>
      </c>
      <c r="Q716" s="210"/>
    </row>
    <row r="717" s="4" customFormat="1" ht="15" customHeight="1" spans="1:17">
      <c r="A717" s="247" t="s">
        <v>13904</v>
      </c>
      <c r="B717" s="243" t="s">
        <v>11279</v>
      </c>
      <c r="C717" s="243" t="s">
        <v>13962</v>
      </c>
      <c r="D717" s="243" t="s">
        <v>13963</v>
      </c>
      <c r="E717" s="245" t="s">
        <v>137</v>
      </c>
      <c r="F717" s="243" t="s">
        <v>314</v>
      </c>
      <c r="G717" s="243" t="s">
        <v>13968</v>
      </c>
      <c r="H717" s="250" t="s">
        <v>1101</v>
      </c>
      <c r="I717" s="245" t="s">
        <v>28</v>
      </c>
      <c r="J717" s="245" t="s">
        <v>327</v>
      </c>
      <c r="K717" s="245">
        <v>4659826</v>
      </c>
      <c r="L717" s="245">
        <v>40427326</v>
      </c>
      <c r="M717" s="245" t="s">
        <v>147</v>
      </c>
      <c r="N717" s="304">
        <v>27.6179</v>
      </c>
      <c r="O717" s="245">
        <v>11.25</v>
      </c>
      <c r="P717" s="264">
        <f t="shared" si="13"/>
        <v>310.701375</v>
      </c>
      <c r="Q717" s="210"/>
    </row>
    <row r="718" s="4" customFormat="1" ht="15" customHeight="1" spans="1:17">
      <c r="A718" s="247" t="s">
        <v>13904</v>
      </c>
      <c r="B718" s="243" t="s">
        <v>11279</v>
      </c>
      <c r="C718" s="243" t="s">
        <v>13962</v>
      </c>
      <c r="D718" s="243" t="s">
        <v>13969</v>
      </c>
      <c r="E718" s="245" t="s">
        <v>137</v>
      </c>
      <c r="F718" s="243" t="s">
        <v>314</v>
      </c>
      <c r="G718" s="243" t="s">
        <v>13970</v>
      </c>
      <c r="H718" s="250" t="s">
        <v>13474</v>
      </c>
      <c r="I718" s="245" t="s">
        <v>28</v>
      </c>
      <c r="J718" s="245" t="s">
        <v>310</v>
      </c>
      <c r="K718" s="245">
        <v>4659441</v>
      </c>
      <c r="L718" s="245">
        <v>40427597</v>
      </c>
      <c r="M718" s="245" t="s">
        <v>147</v>
      </c>
      <c r="N718" s="304">
        <v>38.5843</v>
      </c>
      <c r="O718" s="245">
        <v>11.25</v>
      </c>
      <c r="P718" s="264">
        <f t="shared" si="13"/>
        <v>434.073375</v>
      </c>
      <c r="Q718" s="210"/>
    </row>
    <row r="719" s="4" customFormat="1" ht="15" customHeight="1" spans="1:17">
      <c r="A719" s="247" t="s">
        <v>13904</v>
      </c>
      <c r="B719" s="243" t="s">
        <v>11279</v>
      </c>
      <c r="C719" s="243" t="s">
        <v>13962</v>
      </c>
      <c r="D719" s="243" t="s">
        <v>13969</v>
      </c>
      <c r="E719" s="245" t="s">
        <v>137</v>
      </c>
      <c r="F719" s="243" t="s">
        <v>314</v>
      </c>
      <c r="G719" s="243" t="s">
        <v>13971</v>
      </c>
      <c r="H719" s="250" t="s">
        <v>13474</v>
      </c>
      <c r="I719" s="245" t="s">
        <v>28</v>
      </c>
      <c r="J719" s="245" t="s">
        <v>310</v>
      </c>
      <c r="K719" s="245">
        <v>4659611</v>
      </c>
      <c r="L719" s="245">
        <v>40427420</v>
      </c>
      <c r="M719" s="245" t="s">
        <v>147</v>
      </c>
      <c r="N719" s="304">
        <v>123.8601</v>
      </c>
      <c r="O719" s="245">
        <v>11.25</v>
      </c>
      <c r="P719" s="264">
        <f t="shared" si="13"/>
        <v>1393.426125</v>
      </c>
      <c r="Q719" s="210"/>
    </row>
    <row r="720" s="4" customFormat="1" ht="21" spans="1:17">
      <c r="A720" s="247" t="s">
        <v>13904</v>
      </c>
      <c r="B720" s="243" t="s">
        <v>11279</v>
      </c>
      <c r="C720" s="243" t="s">
        <v>13962</v>
      </c>
      <c r="D720" s="243" t="s">
        <v>13969</v>
      </c>
      <c r="E720" s="245" t="s">
        <v>137</v>
      </c>
      <c r="F720" s="243" t="s">
        <v>314</v>
      </c>
      <c r="G720" s="243" t="s">
        <v>13972</v>
      </c>
      <c r="H720" s="250" t="s">
        <v>13474</v>
      </c>
      <c r="I720" s="245" t="s">
        <v>28</v>
      </c>
      <c r="J720" s="245" t="s">
        <v>310</v>
      </c>
      <c r="K720" s="245">
        <v>4659553</v>
      </c>
      <c r="L720" s="245">
        <v>40427321</v>
      </c>
      <c r="M720" s="245" t="s">
        <v>147</v>
      </c>
      <c r="N720" s="304">
        <v>41.7526</v>
      </c>
      <c r="O720" s="245">
        <v>11.25</v>
      </c>
      <c r="P720" s="264">
        <f t="shared" si="13"/>
        <v>469.71675</v>
      </c>
      <c r="Q720" s="210"/>
    </row>
    <row r="721" s="4" customFormat="1" ht="15" customHeight="1" spans="1:17">
      <c r="A721" s="247" t="s">
        <v>13904</v>
      </c>
      <c r="B721" s="243" t="s">
        <v>11279</v>
      </c>
      <c r="C721" s="243" t="s">
        <v>13962</v>
      </c>
      <c r="D721" s="243" t="s">
        <v>13969</v>
      </c>
      <c r="E721" s="245" t="s">
        <v>137</v>
      </c>
      <c r="F721" s="245" t="s">
        <v>314</v>
      </c>
      <c r="G721" s="243" t="s">
        <v>13973</v>
      </c>
      <c r="H721" s="250" t="s">
        <v>367</v>
      </c>
      <c r="I721" s="245" t="s">
        <v>28</v>
      </c>
      <c r="J721" s="245" t="s">
        <v>310</v>
      </c>
      <c r="K721" s="245">
        <v>4659230</v>
      </c>
      <c r="L721" s="245">
        <v>40427522</v>
      </c>
      <c r="M721" s="245" t="s">
        <v>147</v>
      </c>
      <c r="N721" s="304">
        <v>2.0008</v>
      </c>
      <c r="O721" s="245">
        <v>11.25</v>
      </c>
      <c r="P721" s="264">
        <f t="shared" si="13"/>
        <v>22.509</v>
      </c>
      <c r="Q721" s="210"/>
    </row>
    <row r="722" s="4" customFormat="1" ht="21" spans="1:17">
      <c r="A722" s="247" t="s">
        <v>13904</v>
      </c>
      <c r="B722" s="243" t="s">
        <v>11279</v>
      </c>
      <c r="C722" s="243"/>
      <c r="D722" s="243" t="s">
        <v>13974</v>
      </c>
      <c r="E722" s="245" t="s">
        <v>137</v>
      </c>
      <c r="F722" s="245" t="s">
        <v>314</v>
      </c>
      <c r="G722" s="243" t="s">
        <v>13842</v>
      </c>
      <c r="H722" s="250" t="s">
        <v>1101</v>
      </c>
      <c r="I722" s="245" t="s">
        <v>28</v>
      </c>
      <c r="J722" s="245" t="s">
        <v>555</v>
      </c>
      <c r="K722" s="245">
        <v>4661015</v>
      </c>
      <c r="L722" s="245">
        <v>40421357</v>
      </c>
      <c r="M722" s="245" t="s">
        <v>147</v>
      </c>
      <c r="N722" s="304">
        <v>0.5075</v>
      </c>
      <c r="O722" s="245">
        <v>11.25</v>
      </c>
      <c r="P722" s="264">
        <f t="shared" si="13"/>
        <v>5.709375</v>
      </c>
      <c r="Q722" s="210"/>
    </row>
    <row r="723" s="4" customFormat="1" ht="21" spans="1:17">
      <c r="A723" s="245" t="s">
        <v>4994</v>
      </c>
      <c r="B723" s="243" t="s">
        <v>13880</v>
      </c>
      <c r="C723" s="245" t="s">
        <v>13881</v>
      </c>
      <c r="D723" s="243" t="s">
        <v>13975</v>
      </c>
      <c r="E723" s="245" t="s">
        <v>137</v>
      </c>
      <c r="F723" s="245" t="s">
        <v>314</v>
      </c>
      <c r="G723" s="243" t="s">
        <v>392</v>
      </c>
      <c r="H723" s="250" t="s">
        <v>367</v>
      </c>
      <c r="I723" s="245" t="s">
        <v>28</v>
      </c>
      <c r="J723" s="245" t="s">
        <v>327</v>
      </c>
      <c r="K723" s="245">
        <v>4664414</v>
      </c>
      <c r="L723" s="245">
        <v>40425840</v>
      </c>
      <c r="M723" s="245" t="s">
        <v>147</v>
      </c>
      <c r="N723" s="304">
        <v>41.9049</v>
      </c>
      <c r="O723" s="245">
        <v>11.25</v>
      </c>
      <c r="P723" s="264">
        <f t="shared" si="13"/>
        <v>471.430125</v>
      </c>
      <c r="Q723" s="210"/>
    </row>
    <row r="724" s="4" customFormat="1" ht="21" customHeight="1" spans="1:17">
      <c r="A724" s="245" t="s">
        <v>4994</v>
      </c>
      <c r="B724" s="243" t="s">
        <v>13880</v>
      </c>
      <c r="C724" s="245" t="s">
        <v>13881</v>
      </c>
      <c r="D724" s="243" t="s">
        <v>13975</v>
      </c>
      <c r="E724" s="245" t="s">
        <v>137</v>
      </c>
      <c r="F724" s="245" t="s">
        <v>314</v>
      </c>
      <c r="G724" s="243" t="s">
        <v>1103</v>
      </c>
      <c r="H724" s="250" t="s">
        <v>367</v>
      </c>
      <c r="I724" s="245" t="s">
        <v>28</v>
      </c>
      <c r="J724" s="245" t="s">
        <v>327</v>
      </c>
      <c r="K724" s="245">
        <v>4664326</v>
      </c>
      <c r="L724" s="245">
        <v>40425725</v>
      </c>
      <c r="M724" s="245" t="s">
        <v>147</v>
      </c>
      <c r="N724" s="304">
        <v>43.3457</v>
      </c>
      <c r="O724" s="245">
        <v>11.25</v>
      </c>
      <c r="P724" s="264">
        <f t="shared" si="13"/>
        <v>487.639125</v>
      </c>
      <c r="Q724" s="210"/>
    </row>
    <row r="725" s="4" customFormat="1" ht="21" customHeight="1" spans="1:17">
      <c r="A725" s="245" t="s">
        <v>4994</v>
      </c>
      <c r="B725" s="243" t="s">
        <v>13880</v>
      </c>
      <c r="C725" s="245" t="s">
        <v>13881</v>
      </c>
      <c r="D725" s="243" t="s">
        <v>13975</v>
      </c>
      <c r="E725" s="245" t="s">
        <v>137</v>
      </c>
      <c r="F725" s="245" t="s">
        <v>314</v>
      </c>
      <c r="G725" s="243" t="s">
        <v>572</v>
      </c>
      <c r="H725" s="250" t="s">
        <v>367</v>
      </c>
      <c r="I725" s="245" t="s">
        <v>28</v>
      </c>
      <c r="J725" s="245" t="s">
        <v>327</v>
      </c>
      <c r="K725" s="245">
        <v>4664317</v>
      </c>
      <c r="L725" s="245">
        <v>40425152</v>
      </c>
      <c r="M725" s="245" t="s">
        <v>147</v>
      </c>
      <c r="N725" s="304">
        <v>22.1504</v>
      </c>
      <c r="O725" s="245">
        <v>11.25</v>
      </c>
      <c r="P725" s="264">
        <f t="shared" si="13"/>
        <v>249.192</v>
      </c>
      <c r="Q725" s="210"/>
    </row>
    <row r="726" s="4" customFormat="1" ht="21" customHeight="1" spans="1:17">
      <c r="A726" s="245" t="s">
        <v>4994</v>
      </c>
      <c r="B726" s="243" t="s">
        <v>13880</v>
      </c>
      <c r="C726" s="245" t="s">
        <v>13881</v>
      </c>
      <c r="D726" s="243" t="s">
        <v>13975</v>
      </c>
      <c r="E726" s="245" t="s">
        <v>137</v>
      </c>
      <c r="F726" s="245" t="s">
        <v>314</v>
      </c>
      <c r="G726" s="243" t="s">
        <v>396</v>
      </c>
      <c r="H726" s="250" t="s">
        <v>367</v>
      </c>
      <c r="I726" s="245" t="s">
        <v>28</v>
      </c>
      <c r="J726" s="245" t="s">
        <v>327</v>
      </c>
      <c r="K726" s="245">
        <v>4664257</v>
      </c>
      <c r="L726" s="245">
        <v>40425210</v>
      </c>
      <c r="M726" s="245" t="s">
        <v>147</v>
      </c>
      <c r="N726" s="304">
        <v>35.5892</v>
      </c>
      <c r="O726" s="245">
        <v>11.25</v>
      </c>
      <c r="P726" s="264">
        <f t="shared" si="13"/>
        <v>400.3785</v>
      </c>
      <c r="Q726" s="210"/>
    </row>
    <row r="727" s="4" customFormat="1" ht="21" customHeight="1" spans="1:17">
      <c r="A727" s="245" t="s">
        <v>4994</v>
      </c>
      <c r="B727" s="243" t="s">
        <v>13880</v>
      </c>
      <c r="C727" s="245" t="s">
        <v>13881</v>
      </c>
      <c r="D727" s="243" t="s">
        <v>13975</v>
      </c>
      <c r="E727" s="245" t="s">
        <v>137</v>
      </c>
      <c r="F727" s="245" t="s">
        <v>314</v>
      </c>
      <c r="G727" s="243" t="s">
        <v>498</v>
      </c>
      <c r="H727" s="250" t="s">
        <v>367</v>
      </c>
      <c r="I727" s="245" t="s">
        <v>28</v>
      </c>
      <c r="J727" s="245" t="s">
        <v>327</v>
      </c>
      <c r="K727" s="245">
        <v>4664241</v>
      </c>
      <c r="L727" s="245">
        <v>40425972</v>
      </c>
      <c r="M727" s="245" t="s">
        <v>147</v>
      </c>
      <c r="N727" s="304">
        <v>8.386</v>
      </c>
      <c r="O727" s="245">
        <v>11.25</v>
      </c>
      <c r="P727" s="264">
        <f t="shared" si="13"/>
        <v>94.3425</v>
      </c>
      <c r="Q727" s="210"/>
    </row>
    <row r="728" s="4" customFormat="1" ht="21" customHeight="1" spans="1:17">
      <c r="A728" s="245" t="s">
        <v>4994</v>
      </c>
      <c r="B728" s="243" t="s">
        <v>13880</v>
      </c>
      <c r="C728" s="245" t="s">
        <v>13881</v>
      </c>
      <c r="D728" s="243" t="s">
        <v>13975</v>
      </c>
      <c r="E728" s="245" t="s">
        <v>137</v>
      </c>
      <c r="F728" s="245" t="s">
        <v>314</v>
      </c>
      <c r="G728" s="243" t="s">
        <v>501</v>
      </c>
      <c r="H728" s="250" t="s">
        <v>367</v>
      </c>
      <c r="I728" s="245" t="s">
        <v>28</v>
      </c>
      <c r="J728" s="245" t="s">
        <v>327</v>
      </c>
      <c r="K728" s="245">
        <v>4664087</v>
      </c>
      <c r="L728" s="245">
        <v>40424813</v>
      </c>
      <c r="M728" s="245" t="s">
        <v>147</v>
      </c>
      <c r="N728" s="304">
        <v>235.7744</v>
      </c>
      <c r="O728" s="245">
        <v>11.25</v>
      </c>
      <c r="P728" s="264">
        <f t="shared" si="13"/>
        <v>2652.462</v>
      </c>
      <c r="Q728" s="210"/>
    </row>
    <row r="729" s="4" customFormat="1" ht="15" customHeight="1" spans="1:17">
      <c r="A729" s="245" t="s">
        <v>4994</v>
      </c>
      <c r="B729" s="243" t="s">
        <v>13880</v>
      </c>
      <c r="C729" s="245" t="s">
        <v>13881</v>
      </c>
      <c r="D729" s="243" t="s">
        <v>13975</v>
      </c>
      <c r="E729" s="245" t="s">
        <v>137</v>
      </c>
      <c r="F729" s="245" t="s">
        <v>314</v>
      </c>
      <c r="G729" s="243" t="s">
        <v>376</v>
      </c>
      <c r="H729" s="250" t="s">
        <v>367</v>
      </c>
      <c r="I729" s="245" t="s">
        <v>28</v>
      </c>
      <c r="J729" s="245" t="s">
        <v>327</v>
      </c>
      <c r="K729" s="245">
        <v>4664016</v>
      </c>
      <c r="L729" s="245">
        <v>40425566</v>
      </c>
      <c r="M729" s="245" t="s">
        <v>147</v>
      </c>
      <c r="N729" s="304">
        <v>129.4227</v>
      </c>
      <c r="O729" s="245">
        <v>11.25</v>
      </c>
      <c r="P729" s="264">
        <f t="shared" si="13"/>
        <v>1456.005375</v>
      </c>
      <c r="Q729" s="210"/>
    </row>
    <row r="730" s="4" customFormat="1" ht="10.5" spans="1:17">
      <c r="A730" s="245" t="s">
        <v>4994</v>
      </c>
      <c r="B730" s="243" t="s">
        <v>13880</v>
      </c>
      <c r="C730" s="245" t="s">
        <v>13881</v>
      </c>
      <c r="D730" s="243" t="s">
        <v>13975</v>
      </c>
      <c r="E730" s="245" t="s">
        <v>137</v>
      </c>
      <c r="F730" s="245" t="s">
        <v>314</v>
      </c>
      <c r="G730" s="243" t="s">
        <v>1411</v>
      </c>
      <c r="H730" s="250" t="s">
        <v>13474</v>
      </c>
      <c r="I730" s="245" t="s">
        <v>28</v>
      </c>
      <c r="J730" s="245" t="s">
        <v>327</v>
      </c>
      <c r="K730" s="245">
        <v>4664077</v>
      </c>
      <c r="L730" s="245">
        <v>40425082</v>
      </c>
      <c r="M730" s="245" t="s">
        <v>147</v>
      </c>
      <c r="N730" s="304">
        <v>14.5451</v>
      </c>
      <c r="O730" s="245">
        <v>11.25</v>
      </c>
      <c r="P730" s="264">
        <f t="shared" si="13"/>
        <v>163.632375</v>
      </c>
      <c r="Q730" s="210"/>
    </row>
    <row r="731" s="4" customFormat="1" ht="15" customHeight="1" spans="1:17">
      <c r="A731" s="245" t="s">
        <v>4994</v>
      </c>
      <c r="B731" s="243" t="s">
        <v>13880</v>
      </c>
      <c r="C731" s="245" t="s">
        <v>13881</v>
      </c>
      <c r="D731" s="243" t="s">
        <v>13975</v>
      </c>
      <c r="E731" s="245" t="s">
        <v>137</v>
      </c>
      <c r="F731" s="245" t="s">
        <v>314</v>
      </c>
      <c r="G731" s="243" t="s">
        <v>377</v>
      </c>
      <c r="H731" s="250" t="s">
        <v>367</v>
      </c>
      <c r="I731" s="245" t="s">
        <v>28</v>
      </c>
      <c r="J731" s="245" t="s">
        <v>327</v>
      </c>
      <c r="K731" s="245">
        <v>4664029</v>
      </c>
      <c r="L731" s="245">
        <v>40425788</v>
      </c>
      <c r="M731" s="245" t="s">
        <v>147</v>
      </c>
      <c r="N731" s="304">
        <v>143.59</v>
      </c>
      <c r="O731" s="245">
        <v>11.25</v>
      </c>
      <c r="P731" s="264">
        <f t="shared" si="13"/>
        <v>1615.3875</v>
      </c>
      <c r="Q731" s="210"/>
    </row>
    <row r="732" s="4" customFormat="1" ht="10.5" spans="1:17">
      <c r="A732" s="245" t="s">
        <v>4994</v>
      </c>
      <c r="B732" s="243" t="s">
        <v>13880</v>
      </c>
      <c r="C732" s="245" t="s">
        <v>13881</v>
      </c>
      <c r="D732" s="243" t="s">
        <v>13975</v>
      </c>
      <c r="E732" s="245" t="s">
        <v>137</v>
      </c>
      <c r="F732" s="245" t="s">
        <v>314</v>
      </c>
      <c r="G732" s="243" t="s">
        <v>503</v>
      </c>
      <c r="H732" s="250" t="s">
        <v>13474</v>
      </c>
      <c r="I732" s="245" t="s">
        <v>28</v>
      </c>
      <c r="J732" s="245" t="s">
        <v>327</v>
      </c>
      <c r="K732" s="245">
        <v>4663889</v>
      </c>
      <c r="L732" s="245">
        <v>40424999</v>
      </c>
      <c r="M732" s="245" t="s">
        <v>147</v>
      </c>
      <c r="N732" s="304">
        <v>46.2973</v>
      </c>
      <c r="O732" s="245">
        <v>11.25</v>
      </c>
      <c r="P732" s="264">
        <f t="shared" si="13"/>
        <v>520.844625</v>
      </c>
      <c r="Q732" s="210"/>
    </row>
    <row r="733" s="4" customFormat="1" ht="21" spans="1:17">
      <c r="A733" s="245" t="s">
        <v>4994</v>
      </c>
      <c r="B733" s="243" t="s">
        <v>13880</v>
      </c>
      <c r="C733" s="245" t="s">
        <v>13881</v>
      </c>
      <c r="D733" s="243" t="s">
        <v>13975</v>
      </c>
      <c r="E733" s="245" t="s">
        <v>137</v>
      </c>
      <c r="F733" s="245" t="s">
        <v>314</v>
      </c>
      <c r="G733" s="243" t="s">
        <v>504</v>
      </c>
      <c r="H733" s="250" t="s">
        <v>367</v>
      </c>
      <c r="I733" s="245" t="s">
        <v>28</v>
      </c>
      <c r="J733" s="245" t="s">
        <v>327</v>
      </c>
      <c r="K733" s="245">
        <v>4663828</v>
      </c>
      <c r="L733" s="245">
        <v>40425517</v>
      </c>
      <c r="M733" s="245" t="s">
        <v>147</v>
      </c>
      <c r="N733" s="304">
        <v>168.9493</v>
      </c>
      <c r="O733" s="245">
        <v>11.25</v>
      </c>
      <c r="P733" s="264">
        <f t="shared" si="13"/>
        <v>1900.679625</v>
      </c>
      <c r="Q733" s="210"/>
    </row>
    <row r="734" s="4" customFormat="1" ht="21" spans="1:17">
      <c r="A734" s="245" t="s">
        <v>4994</v>
      </c>
      <c r="B734" s="243" t="s">
        <v>13880</v>
      </c>
      <c r="C734" s="245" t="s">
        <v>13881</v>
      </c>
      <c r="D734" s="243" t="s">
        <v>13975</v>
      </c>
      <c r="E734" s="245" t="s">
        <v>137</v>
      </c>
      <c r="F734" s="245" t="s">
        <v>314</v>
      </c>
      <c r="G734" s="243" t="s">
        <v>1388</v>
      </c>
      <c r="H734" s="250" t="s">
        <v>367</v>
      </c>
      <c r="I734" s="245" t="s">
        <v>28</v>
      </c>
      <c r="J734" s="245" t="s">
        <v>327</v>
      </c>
      <c r="K734" s="245">
        <v>4663685</v>
      </c>
      <c r="L734" s="245">
        <v>40425478</v>
      </c>
      <c r="M734" s="245" t="s">
        <v>147</v>
      </c>
      <c r="N734" s="304">
        <v>233.2844</v>
      </c>
      <c r="O734" s="245">
        <v>11.25</v>
      </c>
      <c r="P734" s="264">
        <f t="shared" si="13"/>
        <v>2624.4495</v>
      </c>
      <c r="Q734" s="210"/>
    </row>
    <row r="735" s="4" customFormat="1" ht="15" customHeight="1" spans="1:17">
      <c r="A735" s="245" t="s">
        <v>4994</v>
      </c>
      <c r="B735" s="243" t="s">
        <v>13880</v>
      </c>
      <c r="C735" s="245" t="s">
        <v>13881</v>
      </c>
      <c r="D735" s="243" t="s">
        <v>13975</v>
      </c>
      <c r="E735" s="245" t="s">
        <v>137</v>
      </c>
      <c r="F735" s="245" t="s">
        <v>314</v>
      </c>
      <c r="G735" s="243" t="s">
        <v>409</v>
      </c>
      <c r="H735" s="250" t="s">
        <v>367</v>
      </c>
      <c r="I735" s="245" t="s">
        <v>28</v>
      </c>
      <c r="J735" s="245" t="s">
        <v>327</v>
      </c>
      <c r="K735" s="245">
        <v>4663662</v>
      </c>
      <c r="L735" s="245">
        <v>40424847</v>
      </c>
      <c r="M735" s="245" t="s">
        <v>147</v>
      </c>
      <c r="N735" s="304">
        <v>66.2457</v>
      </c>
      <c r="O735" s="245">
        <v>11.25</v>
      </c>
      <c r="P735" s="264">
        <f t="shared" si="13"/>
        <v>745.264125</v>
      </c>
      <c r="Q735" s="210"/>
    </row>
    <row r="736" s="4" customFormat="1" ht="10.5" spans="1:17">
      <c r="A736" s="245" t="s">
        <v>4994</v>
      </c>
      <c r="B736" s="243" t="s">
        <v>13880</v>
      </c>
      <c r="C736" s="245" t="s">
        <v>13881</v>
      </c>
      <c r="D736" s="243" t="s">
        <v>13975</v>
      </c>
      <c r="E736" s="245" t="s">
        <v>137</v>
      </c>
      <c r="F736" s="245" t="s">
        <v>314</v>
      </c>
      <c r="G736" s="243" t="s">
        <v>1182</v>
      </c>
      <c r="H736" s="247" t="s">
        <v>1101</v>
      </c>
      <c r="I736" s="245" t="s">
        <v>28</v>
      </c>
      <c r="J736" s="245" t="s">
        <v>327</v>
      </c>
      <c r="K736" s="245">
        <v>4663634</v>
      </c>
      <c r="L736" s="245">
        <v>40425317</v>
      </c>
      <c r="M736" s="245" t="s">
        <v>147</v>
      </c>
      <c r="N736" s="304">
        <v>13.1802</v>
      </c>
      <c r="O736" s="245">
        <v>11.25</v>
      </c>
      <c r="P736" s="264">
        <f t="shared" si="13"/>
        <v>148.27725</v>
      </c>
      <c r="Q736" s="210"/>
    </row>
    <row r="737" s="4" customFormat="1" ht="15" customHeight="1" spans="1:17">
      <c r="A737" s="245" t="s">
        <v>4994</v>
      </c>
      <c r="B737" s="243" t="s">
        <v>13880</v>
      </c>
      <c r="C737" s="245" t="s">
        <v>13881</v>
      </c>
      <c r="D737" s="243" t="s">
        <v>13975</v>
      </c>
      <c r="E737" s="245" t="s">
        <v>137</v>
      </c>
      <c r="F737" s="245" t="s">
        <v>314</v>
      </c>
      <c r="G737" s="243" t="s">
        <v>603</v>
      </c>
      <c r="H737" s="250" t="s">
        <v>367</v>
      </c>
      <c r="I737" s="245" t="s">
        <v>28</v>
      </c>
      <c r="J737" s="245" t="s">
        <v>327</v>
      </c>
      <c r="K737" s="245">
        <v>4663511</v>
      </c>
      <c r="L737" s="245">
        <v>40425039</v>
      </c>
      <c r="M737" s="245" t="s">
        <v>147</v>
      </c>
      <c r="N737" s="304">
        <v>149.3281</v>
      </c>
      <c r="O737" s="245">
        <v>11.25</v>
      </c>
      <c r="P737" s="264">
        <f t="shared" si="13"/>
        <v>1679.941125</v>
      </c>
      <c r="Q737" s="210"/>
    </row>
    <row r="738" s="4" customFormat="1" ht="15" customHeight="1" spans="1:17">
      <c r="A738" s="245" t="s">
        <v>13976</v>
      </c>
      <c r="B738" s="243" t="s">
        <v>13977</v>
      </c>
      <c r="C738" s="243" t="s">
        <v>13978</v>
      </c>
      <c r="D738" s="243" t="s">
        <v>13906</v>
      </c>
      <c r="E738" s="245" t="s">
        <v>137</v>
      </c>
      <c r="F738" s="245" t="s">
        <v>314</v>
      </c>
      <c r="G738" s="243" t="s">
        <v>525</v>
      </c>
      <c r="H738" s="250" t="s">
        <v>13474</v>
      </c>
      <c r="I738" s="245" t="s">
        <v>28</v>
      </c>
      <c r="J738" s="245" t="s">
        <v>310</v>
      </c>
      <c r="K738" s="245">
        <v>4663382</v>
      </c>
      <c r="L738" s="245">
        <v>40423490</v>
      </c>
      <c r="M738" s="245" t="s">
        <v>147</v>
      </c>
      <c r="N738" s="304">
        <v>80.6483</v>
      </c>
      <c r="O738" s="245">
        <v>11.25</v>
      </c>
      <c r="P738" s="264">
        <f t="shared" si="13"/>
        <v>907.293375</v>
      </c>
      <c r="Q738" s="210"/>
    </row>
    <row r="739" s="4" customFormat="1" ht="15" customHeight="1" spans="1:17">
      <c r="A739" s="245" t="s">
        <v>13976</v>
      </c>
      <c r="B739" s="243" t="s">
        <v>13977</v>
      </c>
      <c r="C739" s="243" t="s">
        <v>13978</v>
      </c>
      <c r="D739" s="243" t="s">
        <v>13906</v>
      </c>
      <c r="E739" s="245" t="s">
        <v>137</v>
      </c>
      <c r="F739" s="245" t="s">
        <v>314</v>
      </c>
      <c r="G739" s="243" t="s">
        <v>526</v>
      </c>
      <c r="H739" s="250" t="s">
        <v>13474</v>
      </c>
      <c r="I739" s="245" t="s">
        <v>28</v>
      </c>
      <c r="J739" s="245" t="s">
        <v>310</v>
      </c>
      <c r="K739" s="245">
        <v>4663363</v>
      </c>
      <c r="L739" s="245">
        <v>40423928</v>
      </c>
      <c r="M739" s="245" t="s">
        <v>147</v>
      </c>
      <c r="N739" s="304">
        <v>33.0715</v>
      </c>
      <c r="O739" s="245">
        <v>11.25</v>
      </c>
      <c r="P739" s="264">
        <f t="shared" si="13"/>
        <v>372.054375</v>
      </c>
      <c r="Q739" s="210"/>
    </row>
    <row r="740" s="4" customFormat="1" ht="10.5" spans="1:17">
      <c r="A740" s="245" t="s">
        <v>13976</v>
      </c>
      <c r="B740" s="243" t="s">
        <v>13977</v>
      </c>
      <c r="C740" s="243" t="s">
        <v>13978</v>
      </c>
      <c r="D740" s="243" t="s">
        <v>13906</v>
      </c>
      <c r="E740" s="245" t="s">
        <v>137</v>
      </c>
      <c r="F740" s="245" t="s">
        <v>314</v>
      </c>
      <c r="G740" s="243" t="s">
        <v>609</v>
      </c>
      <c r="H740" s="250" t="s">
        <v>13474</v>
      </c>
      <c r="I740" s="245" t="s">
        <v>28</v>
      </c>
      <c r="J740" s="245" t="s">
        <v>327</v>
      </c>
      <c r="K740" s="245">
        <v>4663216</v>
      </c>
      <c r="L740" s="245">
        <v>40423887</v>
      </c>
      <c r="M740" s="245" t="s">
        <v>147</v>
      </c>
      <c r="N740" s="304">
        <v>151.2521</v>
      </c>
      <c r="O740" s="245">
        <v>11.25</v>
      </c>
      <c r="P740" s="264">
        <f t="shared" si="13"/>
        <v>1701.586125</v>
      </c>
      <c r="Q740" s="210"/>
    </row>
    <row r="741" s="4" customFormat="1" ht="21" spans="1:17">
      <c r="A741" s="245" t="s">
        <v>13976</v>
      </c>
      <c r="B741" s="243" t="s">
        <v>13977</v>
      </c>
      <c r="C741" s="243" t="s">
        <v>13978</v>
      </c>
      <c r="D741" s="243" t="s">
        <v>13906</v>
      </c>
      <c r="E741" s="245" t="s">
        <v>137</v>
      </c>
      <c r="F741" s="245" t="s">
        <v>314</v>
      </c>
      <c r="G741" s="243" t="s">
        <v>453</v>
      </c>
      <c r="H741" s="250" t="s">
        <v>367</v>
      </c>
      <c r="I741" s="245" t="s">
        <v>28</v>
      </c>
      <c r="J741" s="245" t="s">
        <v>327</v>
      </c>
      <c r="K741" s="245">
        <v>4663189</v>
      </c>
      <c r="L741" s="245">
        <v>40423556</v>
      </c>
      <c r="M741" s="245" t="s">
        <v>147</v>
      </c>
      <c r="N741" s="304">
        <v>8.7731</v>
      </c>
      <c r="O741" s="245">
        <v>11.25</v>
      </c>
      <c r="P741" s="264">
        <f t="shared" si="13"/>
        <v>98.697375</v>
      </c>
      <c r="Q741" s="210"/>
    </row>
    <row r="742" s="4" customFormat="1" ht="15" customHeight="1" spans="1:17">
      <c r="A742" s="245" t="s">
        <v>13976</v>
      </c>
      <c r="B742" s="243" t="s">
        <v>13977</v>
      </c>
      <c r="C742" s="243" t="s">
        <v>13978</v>
      </c>
      <c r="D742" s="243" t="s">
        <v>13906</v>
      </c>
      <c r="E742" s="245" t="s">
        <v>137</v>
      </c>
      <c r="F742" s="245" t="s">
        <v>314</v>
      </c>
      <c r="G742" s="243" t="s">
        <v>692</v>
      </c>
      <c r="H742" s="250" t="s">
        <v>367</v>
      </c>
      <c r="I742" s="245" t="s">
        <v>28</v>
      </c>
      <c r="J742" s="245" t="s">
        <v>310</v>
      </c>
      <c r="K742" s="245">
        <v>4663121</v>
      </c>
      <c r="L742" s="245">
        <v>40423513</v>
      </c>
      <c r="M742" s="245" t="s">
        <v>147</v>
      </c>
      <c r="N742" s="304">
        <v>37.2177</v>
      </c>
      <c r="O742" s="245">
        <v>11.25</v>
      </c>
      <c r="P742" s="264">
        <f t="shared" si="13"/>
        <v>418.699125</v>
      </c>
      <c r="Q742" s="210"/>
    </row>
    <row r="743" s="4" customFormat="1" ht="10.5" spans="1:17">
      <c r="A743" s="245" t="s">
        <v>13976</v>
      </c>
      <c r="B743" s="243" t="s">
        <v>13977</v>
      </c>
      <c r="C743" s="243" t="s">
        <v>13978</v>
      </c>
      <c r="D743" s="243" t="s">
        <v>13906</v>
      </c>
      <c r="E743" s="245" t="s">
        <v>137</v>
      </c>
      <c r="F743" s="245" t="s">
        <v>314</v>
      </c>
      <c r="G743" s="243" t="s">
        <v>1360</v>
      </c>
      <c r="H743" s="250" t="s">
        <v>13474</v>
      </c>
      <c r="I743" s="245" t="s">
        <v>28</v>
      </c>
      <c r="J743" s="245" t="s">
        <v>310</v>
      </c>
      <c r="K743" s="245">
        <v>4663102</v>
      </c>
      <c r="L743" s="245">
        <v>40423786</v>
      </c>
      <c r="M743" s="245" t="s">
        <v>147</v>
      </c>
      <c r="N743" s="304">
        <v>47.1729</v>
      </c>
      <c r="O743" s="245">
        <v>11.25</v>
      </c>
      <c r="P743" s="264">
        <f t="shared" si="13"/>
        <v>530.695125</v>
      </c>
      <c r="Q743" s="210"/>
    </row>
    <row r="744" s="4" customFormat="1" ht="21" spans="1:17">
      <c r="A744" s="245" t="s">
        <v>13976</v>
      </c>
      <c r="B744" s="243" t="s">
        <v>13977</v>
      </c>
      <c r="C744" s="243" t="s">
        <v>13978</v>
      </c>
      <c r="D744" s="243" t="s">
        <v>13906</v>
      </c>
      <c r="E744" s="245" t="s">
        <v>137</v>
      </c>
      <c r="F744" s="245" t="s">
        <v>314</v>
      </c>
      <c r="G744" s="243" t="s">
        <v>1393</v>
      </c>
      <c r="H744" s="250" t="s">
        <v>367</v>
      </c>
      <c r="I744" s="245" t="s">
        <v>28</v>
      </c>
      <c r="J744" s="245" t="s">
        <v>327</v>
      </c>
      <c r="K744" s="245">
        <v>4662908</v>
      </c>
      <c r="L744" s="245">
        <v>40423960</v>
      </c>
      <c r="M744" s="245" t="s">
        <v>147</v>
      </c>
      <c r="N744" s="304">
        <v>117.3261</v>
      </c>
      <c r="O744" s="245">
        <v>11.25</v>
      </c>
      <c r="P744" s="264">
        <f t="shared" si="13"/>
        <v>1319.918625</v>
      </c>
      <c r="Q744" s="210"/>
    </row>
    <row r="745" s="4" customFormat="1" ht="21" spans="1:17">
      <c r="A745" s="245" t="s">
        <v>13976</v>
      </c>
      <c r="B745" s="243" t="s">
        <v>13977</v>
      </c>
      <c r="C745" s="243" t="s">
        <v>13978</v>
      </c>
      <c r="D745" s="243" t="s">
        <v>13906</v>
      </c>
      <c r="E745" s="245" t="s">
        <v>137</v>
      </c>
      <c r="F745" s="245" t="s">
        <v>314</v>
      </c>
      <c r="G745" s="243" t="s">
        <v>1438</v>
      </c>
      <c r="H745" s="250" t="s">
        <v>367</v>
      </c>
      <c r="I745" s="245" t="s">
        <v>28</v>
      </c>
      <c r="J745" s="245" t="s">
        <v>327</v>
      </c>
      <c r="K745" s="245">
        <v>4662754</v>
      </c>
      <c r="L745" s="245">
        <v>40423660</v>
      </c>
      <c r="M745" s="245" t="s">
        <v>147</v>
      </c>
      <c r="N745" s="304">
        <v>121.92</v>
      </c>
      <c r="O745" s="245">
        <v>11.25</v>
      </c>
      <c r="P745" s="264">
        <f t="shared" si="13"/>
        <v>1371.6</v>
      </c>
      <c r="Q745" s="210"/>
    </row>
    <row r="746" s="4" customFormat="1" ht="21" spans="1:17">
      <c r="A746" s="245" t="s">
        <v>13976</v>
      </c>
      <c r="B746" s="243" t="s">
        <v>13977</v>
      </c>
      <c r="C746" s="243" t="s">
        <v>13978</v>
      </c>
      <c r="D746" s="243" t="s">
        <v>13906</v>
      </c>
      <c r="E746" s="245" t="s">
        <v>137</v>
      </c>
      <c r="F746" s="245" t="s">
        <v>314</v>
      </c>
      <c r="G746" s="243" t="s">
        <v>13909</v>
      </c>
      <c r="H746" s="250" t="s">
        <v>367</v>
      </c>
      <c r="I746" s="245" t="s">
        <v>28</v>
      </c>
      <c r="J746" s="245" t="s">
        <v>310</v>
      </c>
      <c r="K746" s="245">
        <v>4662714</v>
      </c>
      <c r="L746" s="245">
        <v>40423399</v>
      </c>
      <c r="M746" s="245" t="s">
        <v>147</v>
      </c>
      <c r="N746" s="304">
        <v>27.4228</v>
      </c>
      <c r="O746" s="245">
        <v>11.25</v>
      </c>
      <c r="P746" s="264">
        <f t="shared" si="13"/>
        <v>308.5065</v>
      </c>
      <c r="Q746" s="210"/>
    </row>
    <row r="747" s="4" customFormat="1" ht="15" customHeight="1" spans="1:17">
      <c r="A747" s="245" t="s">
        <v>13976</v>
      </c>
      <c r="B747" s="243" t="s">
        <v>13977</v>
      </c>
      <c r="C747" s="243" t="s">
        <v>13978</v>
      </c>
      <c r="D747" s="243" t="s">
        <v>13906</v>
      </c>
      <c r="E747" s="245" t="s">
        <v>137</v>
      </c>
      <c r="F747" s="245" t="s">
        <v>314</v>
      </c>
      <c r="G747" s="243" t="s">
        <v>13271</v>
      </c>
      <c r="H747" s="250" t="s">
        <v>367</v>
      </c>
      <c r="I747" s="245" t="s">
        <v>28</v>
      </c>
      <c r="J747" s="245" t="s">
        <v>327</v>
      </c>
      <c r="K747" s="245">
        <v>4662592</v>
      </c>
      <c r="L747" s="245">
        <v>40423487</v>
      </c>
      <c r="M747" s="245" t="s">
        <v>147</v>
      </c>
      <c r="N747" s="304">
        <v>27.0629</v>
      </c>
      <c r="O747" s="245">
        <v>11.25</v>
      </c>
      <c r="P747" s="264">
        <f t="shared" si="13"/>
        <v>304.457625</v>
      </c>
      <c r="Q747" s="210"/>
    </row>
    <row r="748" s="4" customFormat="1" ht="15" customHeight="1" spans="1:17">
      <c r="A748" s="245" t="s">
        <v>4994</v>
      </c>
      <c r="B748" s="243" t="s">
        <v>13880</v>
      </c>
      <c r="C748" s="245" t="s">
        <v>13881</v>
      </c>
      <c r="D748" s="243" t="s">
        <v>13906</v>
      </c>
      <c r="E748" s="245" t="s">
        <v>137</v>
      </c>
      <c r="F748" s="245" t="s">
        <v>314</v>
      </c>
      <c r="G748" s="243" t="s">
        <v>373</v>
      </c>
      <c r="H748" s="247" t="s">
        <v>1101</v>
      </c>
      <c r="I748" s="245" t="s">
        <v>28</v>
      </c>
      <c r="J748" s="245" t="s">
        <v>327</v>
      </c>
      <c r="K748" s="245">
        <v>4664219</v>
      </c>
      <c r="L748" s="245">
        <v>40424524</v>
      </c>
      <c r="M748" s="245" t="s">
        <v>147</v>
      </c>
      <c r="N748" s="304">
        <v>7.2853</v>
      </c>
      <c r="O748" s="245">
        <v>11.25</v>
      </c>
      <c r="P748" s="264">
        <f t="shared" si="13"/>
        <v>81.959625</v>
      </c>
      <c r="Q748" s="210"/>
    </row>
    <row r="749" s="4" customFormat="1" ht="15" customHeight="1" spans="1:17">
      <c r="A749" s="245" t="s">
        <v>4994</v>
      </c>
      <c r="B749" s="243" t="s">
        <v>13880</v>
      </c>
      <c r="C749" s="245" t="s">
        <v>13881</v>
      </c>
      <c r="D749" s="243" t="s">
        <v>13906</v>
      </c>
      <c r="E749" s="245" t="s">
        <v>137</v>
      </c>
      <c r="F749" s="245" t="s">
        <v>314</v>
      </c>
      <c r="G749" s="243" t="s">
        <v>576</v>
      </c>
      <c r="H749" s="250" t="s">
        <v>13474</v>
      </c>
      <c r="I749" s="245" t="s">
        <v>28</v>
      </c>
      <c r="J749" s="245" t="s">
        <v>327</v>
      </c>
      <c r="K749" s="245">
        <v>4664174</v>
      </c>
      <c r="L749" s="245">
        <v>40424386</v>
      </c>
      <c r="M749" s="245" t="s">
        <v>147</v>
      </c>
      <c r="N749" s="304">
        <v>6.8233</v>
      </c>
      <c r="O749" s="245">
        <v>11.25</v>
      </c>
      <c r="P749" s="264">
        <f t="shared" si="13"/>
        <v>76.762125</v>
      </c>
      <c r="Q749" s="210"/>
    </row>
    <row r="750" s="4" customFormat="1" ht="15" customHeight="1" spans="1:17">
      <c r="A750" s="245" t="s">
        <v>4994</v>
      </c>
      <c r="B750" s="243" t="s">
        <v>13880</v>
      </c>
      <c r="C750" s="245" t="s">
        <v>13881</v>
      </c>
      <c r="D750" s="243" t="s">
        <v>13906</v>
      </c>
      <c r="E750" s="245" t="s">
        <v>137</v>
      </c>
      <c r="F750" s="245" t="s">
        <v>314</v>
      </c>
      <c r="G750" s="243" t="s">
        <v>375</v>
      </c>
      <c r="H750" s="250" t="s">
        <v>13474</v>
      </c>
      <c r="I750" s="245" t="s">
        <v>28</v>
      </c>
      <c r="J750" s="245" t="s">
        <v>327</v>
      </c>
      <c r="K750" s="245">
        <v>4664080</v>
      </c>
      <c r="L750" s="245">
        <v>40424507</v>
      </c>
      <c r="M750" s="245" t="s">
        <v>147</v>
      </c>
      <c r="N750" s="304">
        <v>15.837</v>
      </c>
      <c r="O750" s="245">
        <v>11.25</v>
      </c>
      <c r="P750" s="264">
        <f t="shared" si="13"/>
        <v>178.16625</v>
      </c>
      <c r="Q750" s="210"/>
    </row>
    <row r="751" s="4" customFormat="1" ht="10.5" spans="1:17">
      <c r="A751" s="245" t="s">
        <v>4994</v>
      </c>
      <c r="B751" s="243" t="s">
        <v>13880</v>
      </c>
      <c r="C751" s="245" t="s">
        <v>13881</v>
      </c>
      <c r="D751" s="243" t="s">
        <v>13906</v>
      </c>
      <c r="E751" s="245" t="s">
        <v>137</v>
      </c>
      <c r="F751" s="245" t="s">
        <v>314</v>
      </c>
      <c r="G751" s="243" t="s">
        <v>502</v>
      </c>
      <c r="H751" s="250" t="s">
        <v>13474</v>
      </c>
      <c r="I751" s="245" t="s">
        <v>28</v>
      </c>
      <c r="J751" s="245" t="s">
        <v>327</v>
      </c>
      <c r="K751" s="245">
        <v>4663995</v>
      </c>
      <c r="L751" s="245">
        <v>40424254</v>
      </c>
      <c r="M751" s="245" t="s">
        <v>147</v>
      </c>
      <c r="N751" s="304">
        <v>7.3895</v>
      </c>
      <c r="O751" s="245">
        <v>11.25</v>
      </c>
      <c r="P751" s="264">
        <f t="shared" si="13"/>
        <v>83.131875</v>
      </c>
      <c r="Q751" s="210"/>
    </row>
    <row r="752" s="4" customFormat="1" ht="15" customHeight="1" spans="1:17">
      <c r="A752" s="245" t="s">
        <v>4994</v>
      </c>
      <c r="B752" s="243" t="s">
        <v>13880</v>
      </c>
      <c r="C752" s="245" t="s">
        <v>13881</v>
      </c>
      <c r="D752" s="243" t="s">
        <v>13906</v>
      </c>
      <c r="E752" s="245" t="s">
        <v>137</v>
      </c>
      <c r="F752" s="245" t="s">
        <v>314</v>
      </c>
      <c r="G752" s="243" t="s">
        <v>1176</v>
      </c>
      <c r="H752" s="250" t="s">
        <v>367</v>
      </c>
      <c r="I752" s="245" t="s">
        <v>28</v>
      </c>
      <c r="J752" s="245" t="s">
        <v>310</v>
      </c>
      <c r="K752" s="245">
        <v>4663981</v>
      </c>
      <c r="L752" s="245">
        <v>40423962</v>
      </c>
      <c r="M752" s="245" t="s">
        <v>147</v>
      </c>
      <c r="N752" s="304">
        <v>15.4703</v>
      </c>
      <c r="O752" s="245">
        <v>11.25</v>
      </c>
      <c r="P752" s="264">
        <f t="shared" si="13"/>
        <v>174.040875</v>
      </c>
      <c r="Q752" s="210"/>
    </row>
    <row r="753" s="4" customFormat="1" ht="15" customHeight="1" spans="1:17">
      <c r="A753" s="245" t="s">
        <v>4994</v>
      </c>
      <c r="B753" s="243" t="s">
        <v>13880</v>
      </c>
      <c r="C753" s="245" t="s">
        <v>13881</v>
      </c>
      <c r="D753" s="243" t="s">
        <v>13906</v>
      </c>
      <c r="E753" s="245" t="s">
        <v>137</v>
      </c>
      <c r="F753" s="245" t="s">
        <v>314</v>
      </c>
      <c r="G753" s="243" t="s">
        <v>676</v>
      </c>
      <c r="H753" s="250" t="s">
        <v>13474</v>
      </c>
      <c r="I753" s="245" t="s">
        <v>28</v>
      </c>
      <c r="J753" s="245" t="s">
        <v>310</v>
      </c>
      <c r="K753" s="245">
        <v>4663897</v>
      </c>
      <c r="L753" s="245">
        <v>40423668</v>
      </c>
      <c r="M753" s="245" t="s">
        <v>147</v>
      </c>
      <c r="N753" s="304">
        <v>5.3847</v>
      </c>
      <c r="O753" s="245">
        <v>11.25</v>
      </c>
      <c r="P753" s="264">
        <f t="shared" si="13"/>
        <v>60.577875</v>
      </c>
      <c r="Q753" s="210"/>
    </row>
    <row r="754" s="4" customFormat="1" ht="10.5" spans="1:17">
      <c r="A754" s="245" t="s">
        <v>4994</v>
      </c>
      <c r="B754" s="243" t="s">
        <v>13880</v>
      </c>
      <c r="C754" s="245" t="s">
        <v>13881</v>
      </c>
      <c r="D754" s="243" t="s">
        <v>13906</v>
      </c>
      <c r="E754" s="245" t="s">
        <v>137</v>
      </c>
      <c r="F754" s="245" t="s">
        <v>314</v>
      </c>
      <c r="G754" s="243" t="s">
        <v>397</v>
      </c>
      <c r="H754" s="250" t="s">
        <v>48</v>
      </c>
      <c r="I754" s="245" t="s">
        <v>28</v>
      </c>
      <c r="J754" s="245" t="s">
        <v>29</v>
      </c>
      <c r="K754" s="245">
        <v>4663870</v>
      </c>
      <c r="L754" s="245">
        <v>40424264</v>
      </c>
      <c r="M754" s="245" t="s">
        <v>147</v>
      </c>
      <c r="N754" s="304">
        <v>23.4303</v>
      </c>
      <c r="O754" s="245">
        <v>11.25</v>
      </c>
      <c r="P754" s="264">
        <f t="shared" si="13"/>
        <v>263.590875</v>
      </c>
      <c r="Q754" s="210"/>
    </row>
    <row r="755" s="4" customFormat="1" ht="15" customHeight="1" spans="1:17">
      <c r="A755" s="245" t="s">
        <v>4994</v>
      </c>
      <c r="B755" s="243" t="s">
        <v>13880</v>
      </c>
      <c r="C755" s="245" t="s">
        <v>13881</v>
      </c>
      <c r="D755" s="243" t="s">
        <v>13906</v>
      </c>
      <c r="E755" s="245" t="s">
        <v>137</v>
      </c>
      <c r="F755" s="245" t="s">
        <v>314</v>
      </c>
      <c r="G755" s="243" t="s">
        <v>678</v>
      </c>
      <c r="H755" s="247" t="s">
        <v>367</v>
      </c>
      <c r="I755" s="245" t="s">
        <v>28</v>
      </c>
      <c r="J755" s="245" t="s">
        <v>327</v>
      </c>
      <c r="K755" s="245">
        <v>4663958</v>
      </c>
      <c r="L755" s="245">
        <v>40424411</v>
      </c>
      <c r="M755" s="245" t="s">
        <v>147</v>
      </c>
      <c r="N755" s="304">
        <v>441.8348</v>
      </c>
      <c r="O755" s="245">
        <v>11.25</v>
      </c>
      <c r="P755" s="264">
        <f t="shared" si="13"/>
        <v>4970.6415</v>
      </c>
      <c r="Q755" s="210"/>
    </row>
    <row r="756" s="4" customFormat="1" ht="10.5" spans="1:17">
      <c r="A756" s="245" t="s">
        <v>4994</v>
      </c>
      <c r="B756" s="243" t="s">
        <v>13880</v>
      </c>
      <c r="C756" s="245" t="s">
        <v>13881</v>
      </c>
      <c r="D756" s="243" t="s">
        <v>13906</v>
      </c>
      <c r="E756" s="245" t="s">
        <v>137</v>
      </c>
      <c r="F756" s="245" t="s">
        <v>314</v>
      </c>
      <c r="G756" s="243" t="s">
        <v>402</v>
      </c>
      <c r="H756" s="250" t="s">
        <v>13474</v>
      </c>
      <c r="I756" s="245" t="s">
        <v>28</v>
      </c>
      <c r="J756" s="245" t="s">
        <v>310</v>
      </c>
      <c r="K756" s="245">
        <v>4663784</v>
      </c>
      <c r="L756" s="245">
        <v>40423980</v>
      </c>
      <c r="M756" s="245" t="s">
        <v>147</v>
      </c>
      <c r="N756" s="304">
        <v>233.8995</v>
      </c>
      <c r="O756" s="245">
        <v>11.25</v>
      </c>
      <c r="P756" s="264">
        <f t="shared" si="13"/>
        <v>2631.369375</v>
      </c>
      <c r="Q756" s="210"/>
    </row>
    <row r="757" s="4" customFormat="1" ht="15" customHeight="1" spans="1:17">
      <c r="A757" s="245" t="s">
        <v>4994</v>
      </c>
      <c r="B757" s="243" t="s">
        <v>13880</v>
      </c>
      <c r="C757" s="245" t="s">
        <v>13881</v>
      </c>
      <c r="D757" s="243" t="s">
        <v>13906</v>
      </c>
      <c r="E757" s="245" t="s">
        <v>137</v>
      </c>
      <c r="F757" s="245" t="s">
        <v>314</v>
      </c>
      <c r="G757" s="243" t="s">
        <v>378</v>
      </c>
      <c r="H757" s="250" t="s">
        <v>367</v>
      </c>
      <c r="I757" s="245" t="s">
        <v>28</v>
      </c>
      <c r="J757" s="245" t="s">
        <v>327</v>
      </c>
      <c r="K757" s="245">
        <v>4663709</v>
      </c>
      <c r="L757" s="245">
        <v>40424739</v>
      </c>
      <c r="M757" s="245" t="s">
        <v>147</v>
      </c>
      <c r="N757" s="304">
        <v>33.7621</v>
      </c>
      <c r="O757" s="245">
        <v>11.25</v>
      </c>
      <c r="P757" s="264">
        <f t="shared" si="13"/>
        <v>379.823625</v>
      </c>
      <c r="Q757" s="210"/>
    </row>
    <row r="758" s="4" customFormat="1" ht="15" customHeight="1" spans="1:17">
      <c r="A758" s="245" t="s">
        <v>4994</v>
      </c>
      <c r="B758" s="243" t="s">
        <v>13880</v>
      </c>
      <c r="C758" s="245" t="s">
        <v>13881</v>
      </c>
      <c r="D758" s="243" t="s">
        <v>13906</v>
      </c>
      <c r="E758" s="245" t="s">
        <v>137</v>
      </c>
      <c r="F758" s="245" t="s">
        <v>314</v>
      </c>
      <c r="G758" s="243" t="s">
        <v>604</v>
      </c>
      <c r="H758" s="250" t="s">
        <v>13474</v>
      </c>
      <c r="I758" s="245" t="s">
        <v>28</v>
      </c>
      <c r="J758" s="245" t="s">
        <v>327</v>
      </c>
      <c r="K758" s="245">
        <v>4663465</v>
      </c>
      <c r="L758" s="245">
        <v>40424059</v>
      </c>
      <c r="M758" s="245" t="s">
        <v>147</v>
      </c>
      <c r="N758" s="304">
        <v>118.0117</v>
      </c>
      <c r="O758" s="245">
        <v>11.25</v>
      </c>
      <c r="P758" s="264">
        <f t="shared" si="13"/>
        <v>1327.631625</v>
      </c>
      <c r="Q758" s="210"/>
    </row>
    <row r="759" s="4" customFormat="1" ht="15" customHeight="1" spans="1:17">
      <c r="A759" s="245" t="s">
        <v>4994</v>
      </c>
      <c r="B759" s="243" t="s">
        <v>13880</v>
      </c>
      <c r="C759" s="245" t="s">
        <v>13881</v>
      </c>
      <c r="D759" s="243" t="s">
        <v>13906</v>
      </c>
      <c r="E759" s="245" t="s">
        <v>137</v>
      </c>
      <c r="F759" s="245" t="s">
        <v>314</v>
      </c>
      <c r="G759" s="243" t="s">
        <v>428</v>
      </c>
      <c r="H759" s="250" t="s">
        <v>48</v>
      </c>
      <c r="I759" s="245" t="s">
        <v>28</v>
      </c>
      <c r="J759" s="245" t="s">
        <v>29</v>
      </c>
      <c r="K759" s="245">
        <v>4663411</v>
      </c>
      <c r="L759" s="245">
        <v>40424514</v>
      </c>
      <c r="M759" s="245" t="s">
        <v>147</v>
      </c>
      <c r="N759" s="304">
        <v>13.7467</v>
      </c>
      <c r="O759" s="245">
        <v>11.25</v>
      </c>
      <c r="P759" s="264">
        <f t="shared" ref="P759:P822" si="14">O759*N759</f>
        <v>154.650375</v>
      </c>
      <c r="Q759" s="210"/>
    </row>
    <row r="760" s="4" customFormat="1" ht="15" customHeight="1" spans="1:17">
      <c r="A760" s="245" t="s">
        <v>4994</v>
      </c>
      <c r="B760" s="243" t="s">
        <v>13880</v>
      </c>
      <c r="C760" s="245" t="s">
        <v>13881</v>
      </c>
      <c r="D760" s="243" t="s">
        <v>13906</v>
      </c>
      <c r="E760" s="245" t="s">
        <v>137</v>
      </c>
      <c r="F760" s="245" t="s">
        <v>314</v>
      </c>
      <c r="G760" s="243" t="s">
        <v>521</v>
      </c>
      <c r="H760" s="247" t="s">
        <v>1101</v>
      </c>
      <c r="I760" s="245" t="s">
        <v>28</v>
      </c>
      <c r="J760" s="245" t="s">
        <v>29</v>
      </c>
      <c r="K760" s="245">
        <v>4663395</v>
      </c>
      <c r="L760" s="245">
        <v>40424494</v>
      </c>
      <c r="M760" s="245" t="s">
        <v>147</v>
      </c>
      <c r="N760" s="304">
        <v>6.6367</v>
      </c>
      <c r="O760" s="245">
        <v>11.25</v>
      </c>
      <c r="P760" s="264">
        <f t="shared" si="14"/>
        <v>74.662875</v>
      </c>
      <c r="Q760" s="210"/>
    </row>
    <row r="761" s="4" customFormat="1" ht="15" customHeight="1" spans="1:17">
      <c r="A761" s="245" t="s">
        <v>4994</v>
      </c>
      <c r="B761" s="243" t="s">
        <v>13880</v>
      </c>
      <c r="C761" s="245" t="s">
        <v>13881</v>
      </c>
      <c r="D761" s="243" t="s">
        <v>13906</v>
      </c>
      <c r="E761" s="245" t="s">
        <v>137</v>
      </c>
      <c r="F761" s="245" t="s">
        <v>314</v>
      </c>
      <c r="G761" s="243" t="s">
        <v>702</v>
      </c>
      <c r="H761" s="250" t="s">
        <v>13474</v>
      </c>
      <c r="I761" s="245" t="s">
        <v>28</v>
      </c>
      <c r="J761" s="245" t="s">
        <v>310</v>
      </c>
      <c r="K761" s="245">
        <v>4663387</v>
      </c>
      <c r="L761" s="245">
        <v>40423976</v>
      </c>
      <c r="M761" s="245" t="s">
        <v>147</v>
      </c>
      <c r="N761" s="304">
        <v>27.708</v>
      </c>
      <c r="O761" s="245">
        <v>11.25</v>
      </c>
      <c r="P761" s="264">
        <f t="shared" si="14"/>
        <v>311.715</v>
      </c>
      <c r="Q761" s="210"/>
    </row>
    <row r="762" s="4" customFormat="1" ht="15" customHeight="1" spans="1:17">
      <c r="A762" s="245" t="s">
        <v>4994</v>
      </c>
      <c r="B762" s="243" t="s">
        <v>13880</v>
      </c>
      <c r="C762" s="245" t="s">
        <v>13881</v>
      </c>
      <c r="D762" s="243" t="s">
        <v>13906</v>
      </c>
      <c r="E762" s="245" t="s">
        <v>137</v>
      </c>
      <c r="F762" s="245" t="s">
        <v>314</v>
      </c>
      <c r="G762" s="243" t="s">
        <v>609</v>
      </c>
      <c r="H762" s="250" t="s">
        <v>13474</v>
      </c>
      <c r="I762" s="245" t="s">
        <v>28</v>
      </c>
      <c r="J762" s="245" t="s">
        <v>327</v>
      </c>
      <c r="K762" s="245">
        <v>4663216</v>
      </c>
      <c r="L762" s="245">
        <v>40423887</v>
      </c>
      <c r="M762" s="245" t="s">
        <v>147</v>
      </c>
      <c r="N762" s="304">
        <v>1.7451</v>
      </c>
      <c r="O762" s="245">
        <v>11.25</v>
      </c>
      <c r="P762" s="264">
        <f t="shared" si="14"/>
        <v>19.632375</v>
      </c>
      <c r="Q762" s="210"/>
    </row>
    <row r="763" s="4" customFormat="1" ht="15" customHeight="1" spans="1:17">
      <c r="A763" s="245" t="s">
        <v>13979</v>
      </c>
      <c r="B763" s="243" t="s">
        <v>7220</v>
      </c>
      <c r="C763" s="243" t="s">
        <v>13980</v>
      </c>
      <c r="D763" s="243" t="s">
        <v>13922</v>
      </c>
      <c r="E763" s="245" t="s">
        <v>137</v>
      </c>
      <c r="F763" s="245" t="s">
        <v>314</v>
      </c>
      <c r="G763" s="243" t="s">
        <v>617</v>
      </c>
      <c r="H763" s="250" t="s">
        <v>1101</v>
      </c>
      <c r="I763" s="245" t="s">
        <v>28</v>
      </c>
      <c r="J763" s="245" t="s">
        <v>58</v>
      </c>
      <c r="K763" s="245">
        <v>4662725</v>
      </c>
      <c r="L763" s="245">
        <v>40421441</v>
      </c>
      <c r="M763" s="245" t="s">
        <v>147</v>
      </c>
      <c r="N763" s="304">
        <v>24.5535</v>
      </c>
      <c r="O763" s="245">
        <v>11.25</v>
      </c>
      <c r="P763" s="264">
        <f t="shared" si="14"/>
        <v>276.226875</v>
      </c>
      <c r="Q763" s="210"/>
    </row>
    <row r="764" s="4" customFormat="1" ht="10.5" spans="1:17">
      <c r="A764" s="245" t="s">
        <v>13979</v>
      </c>
      <c r="B764" s="243" t="s">
        <v>7220</v>
      </c>
      <c r="C764" s="243" t="s">
        <v>13980</v>
      </c>
      <c r="D764" s="243" t="s">
        <v>13922</v>
      </c>
      <c r="E764" s="245" t="s">
        <v>137</v>
      </c>
      <c r="F764" s="245" t="s">
        <v>314</v>
      </c>
      <c r="G764" s="243" t="s">
        <v>13981</v>
      </c>
      <c r="H764" s="250" t="s">
        <v>1101</v>
      </c>
      <c r="I764" s="245" t="s">
        <v>28</v>
      </c>
      <c r="J764" s="245" t="s">
        <v>58</v>
      </c>
      <c r="K764" s="245">
        <v>4662616</v>
      </c>
      <c r="L764" s="245">
        <v>40421486</v>
      </c>
      <c r="M764" s="245" t="s">
        <v>147</v>
      </c>
      <c r="N764" s="304">
        <v>1.5736</v>
      </c>
      <c r="O764" s="245">
        <v>11.25</v>
      </c>
      <c r="P764" s="264">
        <f t="shared" si="14"/>
        <v>17.703</v>
      </c>
      <c r="Q764" s="210"/>
    </row>
    <row r="765" s="4" customFormat="1" ht="21" spans="1:17">
      <c r="A765" s="245" t="s">
        <v>13979</v>
      </c>
      <c r="B765" s="243" t="s">
        <v>7220</v>
      </c>
      <c r="C765" s="243" t="s">
        <v>13980</v>
      </c>
      <c r="D765" s="243" t="s">
        <v>13922</v>
      </c>
      <c r="E765" s="245" t="s">
        <v>137</v>
      </c>
      <c r="F765" s="245" t="s">
        <v>314</v>
      </c>
      <c r="G765" s="243" t="s">
        <v>13927</v>
      </c>
      <c r="H765" s="250" t="s">
        <v>367</v>
      </c>
      <c r="I765" s="245" t="s">
        <v>28</v>
      </c>
      <c r="J765" s="245" t="s">
        <v>327</v>
      </c>
      <c r="K765" s="245">
        <v>4662248</v>
      </c>
      <c r="L765" s="245">
        <v>40421416</v>
      </c>
      <c r="M765" s="245" t="s">
        <v>147</v>
      </c>
      <c r="N765" s="304">
        <v>9.2711</v>
      </c>
      <c r="O765" s="245">
        <v>11.25</v>
      </c>
      <c r="P765" s="264">
        <f t="shared" si="14"/>
        <v>104.299875</v>
      </c>
      <c r="Q765" s="210"/>
    </row>
    <row r="766" s="4" customFormat="1" ht="21" spans="1:17">
      <c r="A766" s="245" t="s">
        <v>13982</v>
      </c>
      <c r="B766" s="243" t="s">
        <v>13983</v>
      </c>
      <c r="C766" s="243" t="s">
        <v>13984</v>
      </c>
      <c r="D766" s="243" t="s">
        <v>13939</v>
      </c>
      <c r="E766" s="245" t="s">
        <v>137</v>
      </c>
      <c r="F766" s="245" t="s">
        <v>314</v>
      </c>
      <c r="G766" s="243" t="s">
        <v>13940</v>
      </c>
      <c r="H766" s="250" t="s">
        <v>367</v>
      </c>
      <c r="I766" s="245" t="s">
        <v>28</v>
      </c>
      <c r="J766" s="245" t="s">
        <v>310</v>
      </c>
      <c r="K766" s="245">
        <v>4661626</v>
      </c>
      <c r="L766" s="245">
        <v>40421588</v>
      </c>
      <c r="M766" s="245" t="s">
        <v>147</v>
      </c>
      <c r="N766" s="304">
        <v>4.04</v>
      </c>
      <c r="O766" s="245">
        <v>11.25</v>
      </c>
      <c r="P766" s="264">
        <f t="shared" si="14"/>
        <v>45.45</v>
      </c>
      <c r="Q766" s="210"/>
    </row>
    <row r="767" s="4" customFormat="1" ht="21" spans="1:17">
      <c r="A767" s="245" t="s">
        <v>13982</v>
      </c>
      <c r="B767" s="243" t="s">
        <v>13983</v>
      </c>
      <c r="C767" s="243" t="s">
        <v>13984</v>
      </c>
      <c r="D767" s="243" t="s">
        <v>13939</v>
      </c>
      <c r="E767" s="245" t="s">
        <v>137</v>
      </c>
      <c r="F767" s="245" t="s">
        <v>314</v>
      </c>
      <c r="G767" s="243" t="s">
        <v>13941</v>
      </c>
      <c r="H767" s="250" t="s">
        <v>367</v>
      </c>
      <c r="I767" s="245" t="s">
        <v>28</v>
      </c>
      <c r="J767" s="245" t="s">
        <v>327</v>
      </c>
      <c r="K767" s="245">
        <v>4661473</v>
      </c>
      <c r="L767" s="245">
        <v>40421657</v>
      </c>
      <c r="M767" s="245" t="s">
        <v>147</v>
      </c>
      <c r="N767" s="304">
        <v>23.64</v>
      </c>
      <c r="O767" s="245">
        <v>11.25</v>
      </c>
      <c r="P767" s="264">
        <f t="shared" si="14"/>
        <v>265.95</v>
      </c>
      <c r="Q767" s="210"/>
    </row>
    <row r="768" s="4" customFormat="1" ht="21" spans="1:17">
      <c r="A768" s="245" t="s">
        <v>13982</v>
      </c>
      <c r="B768" s="243" t="s">
        <v>13983</v>
      </c>
      <c r="C768" s="243" t="s">
        <v>13984</v>
      </c>
      <c r="D768" s="243" t="s">
        <v>13939</v>
      </c>
      <c r="E768" s="245" t="s">
        <v>137</v>
      </c>
      <c r="F768" s="245" t="s">
        <v>314</v>
      </c>
      <c r="G768" s="243" t="s">
        <v>13985</v>
      </c>
      <c r="H768" s="250" t="s">
        <v>367</v>
      </c>
      <c r="I768" s="245" t="s">
        <v>28</v>
      </c>
      <c r="J768" s="245" t="s">
        <v>310</v>
      </c>
      <c r="K768" s="245">
        <v>4661434</v>
      </c>
      <c r="L768" s="245">
        <v>40421863</v>
      </c>
      <c r="M768" s="245" t="s">
        <v>147</v>
      </c>
      <c r="N768" s="304">
        <v>9.338</v>
      </c>
      <c r="O768" s="245">
        <v>11.25</v>
      </c>
      <c r="P768" s="264">
        <f t="shared" si="14"/>
        <v>105.0525</v>
      </c>
      <c r="Q768" s="210"/>
    </row>
    <row r="769" s="4" customFormat="1" ht="15" customHeight="1" spans="1:17">
      <c r="A769" s="245" t="s">
        <v>13982</v>
      </c>
      <c r="B769" s="243" t="s">
        <v>13983</v>
      </c>
      <c r="C769" s="243" t="s">
        <v>13984</v>
      </c>
      <c r="D769" s="243" t="s">
        <v>13939</v>
      </c>
      <c r="E769" s="245" t="s">
        <v>137</v>
      </c>
      <c r="F769" s="245" t="s">
        <v>314</v>
      </c>
      <c r="G769" s="243" t="s">
        <v>13942</v>
      </c>
      <c r="H769" s="250" t="s">
        <v>13474</v>
      </c>
      <c r="I769" s="245" t="s">
        <v>28</v>
      </c>
      <c r="J769" s="245" t="s">
        <v>310</v>
      </c>
      <c r="K769" s="245">
        <v>4661338</v>
      </c>
      <c r="L769" s="245">
        <v>40421473</v>
      </c>
      <c r="M769" s="245" t="s">
        <v>147</v>
      </c>
      <c r="N769" s="304">
        <v>113.3051</v>
      </c>
      <c r="O769" s="245">
        <v>11.25</v>
      </c>
      <c r="P769" s="264">
        <f t="shared" si="14"/>
        <v>1274.682375</v>
      </c>
      <c r="Q769" s="210"/>
    </row>
    <row r="770" s="4" customFormat="1" ht="21" spans="1:17">
      <c r="A770" s="245" t="s">
        <v>13982</v>
      </c>
      <c r="B770" s="243" t="s">
        <v>13983</v>
      </c>
      <c r="C770" s="243" t="s">
        <v>13984</v>
      </c>
      <c r="D770" s="243" t="s">
        <v>13939</v>
      </c>
      <c r="E770" s="245" t="s">
        <v>137</v>
      </c>
      <c r="F770" s="245" t="s">
        <v>314</v>
      </c>
      <c r="G770" s="243" t="s">
        <v>13943</v>
      </c>
      <c r="H770" s="250" t="s">
        <v>367</v>
      </c>
      <c r="I770" s="245" t="s">
        <v>28</v>
      </c>
      <c r="J770" s="245" t="s">
        <v>310</v>
      </c>
      <c r="K770" s="245">
        <v>4661338</v>
      </c>
      <c r="L770" s="245">
        <v>40421473</v>
      </c>
      <c r="M770" s="245" t="s">
        <v>147</v>
      </c>
      <c r="N770" s="304">
        <v>1.4133</v>
      </c>
      <c r="O770" s="245">
        <v>11.25</v>
      </c>
      <c r="P770" s="264">
        <f t="shared" si="14"/>
        <v>15.899625</v>
      </c>
      <c r="Q770" s="210"/>
    </row>
    <row r="771" s="4" customFormat="1" ht="21" spans="1:17">
      <c r="A771" s="245" t="s">
        <v>13982</v>
      </c>
      <c r="B771" s="243" t="s">
        <v>13983</v>
      </c>
      <c r="C771" s="243" t="s">
        <v>13984</v>
      </c>
      <c r="D771" s="243" t="s">
        <v>13939</v>
      </c>
      <c r="E771" s="245" t="s">
        <v>137</v>
      </c>
      <c r="F771" s="245" t="s">
        <v>314</v>
      </c>
      <c r="G771" s="243" t="s">
        <v>1713</v>
      </c>
      <c r="H771" s="250" t="s">
        <v>367</v>
      </c>
      <c r="I771" s="245" t="s">
        <v>28</v>
      </c>
      <c r="J771" s="245" t="s">
        <v>310</v>
      </c>
      <c r="K771" s="245">
        <v>4661327</v>
      </c>
      <c r="L771" s="245">
        <v>40421715</v>
      </c>
      <c r="M771" s="245" t="s">
        <v>147</v>
      </c>
      <c r="N771" s="304">
        <v>35.426</v>
      </c>
      <c r="O771" s="245">
        <v>11.25</v>
      </c>
      <c r="P771" s="264">
        <f t="shared" si="14"/>
        <v>398.5425</v>
      </c>
      <c r="Q771" s="210"/>
    </row>
    <row r="772" s="4" customFormat="1" ht="15" customHeight="1" spans="1:17">
      <c r="A772" s="245" t="s">
        <v>13982</v>
      </c>
      <c r="B772" s="243" t="s">
        <v>13983</v>
      </c>
      <c r="C772" s="243" t="s">
        <v>13984</v>
      </c>
      <c r="D772" s="243" t="s">
        <v>13939</v>
      </c>
      <c r="E772" s="245" t="s">
        <v>137</v>
      </c>
      <c r="F772" s="245" t="s">
        <v>314</v>
      </c>
      <c r="G772" s="243" t="s">
        <v>1585</v>
      </c>
      <c r="H772" s="250" t="s">
        <v>13474</v>
      </c>
      <c r="I772" s="245" t="s">
        <v>28</v>
      </c>
      <c r="J772" s="245" t="s">
        <v>310</v>
      </c>
      <c r="K772" s="245">
        <v>4661146</v>
      </c>
      <c r="L772" s="245">
        <v>40421652</v>
      </c>
      <c r="M772" s="245" t="s">
        <v>147</v>
      </c>
      <c r="N772" s="304">
        <v>45.1045</v>
      </c>
      <c r="O772" s="245">
        <v>11.25</v>
      </c>
      <c r="P772" s="264">
        <f t="shared" si="14"/>
        <v>507.425625</v>
      </c>
      <c r="Q772" s="210"/>
    </row>
    <row r="773" s="4" customFormat="1" ht="21" spans="1:17">
      <c r="A773" s="245" t="s">
        <v>13982</v>
      </c>
      <c r="B773" s="243" t="s">
        <v>13983</v>
      </c>
      <c r="C773" s="243" t="s">
        <v>13984</v>
      </c>
      <c r="D773" s="243" t="s">
        <v>13939</v>
      </c>
      <c r="E773" s="245" t="s">
        <v>137</v>
      </c>
      <c r="F773" s="245" t="s">
        <v>314</v>
      </c>
      <c r="G773" s="243" t="s">
        <v>1341</v>
      </c>
      <c r="H773" s="250" t="s">
        <v>367</v>
      </c>
      <c r="I773" s="245" t="s">
        <v>28</v>
      </c>
      <c r="J773" s="245" t="s">
        <v>327</v>
      </c>
      <c r="K773" s="245">
        <v>4661264</v>
      </c>
      <c r="L773" s="245">
        <v>40421779</v>
      </c>
      <c r="M773" s="245" t="s">
        <v>147</v>
      </c>
      <c r="N773" s="304">
        <v>6.5949</v>
      </c>
      <c r="O773" s="245">
        <v>11.25</v>
      </c>
      <c r="P773" s="264">
        <f t="shared" si="14"/>
        <v>74.192625</v>
      </c>
      <c r="Q773" s="210"/>
    </row>
    <row r="774" s="4" customFormat="1" ht="21" spans="1:17">
      <c r="A774" s="245" t="s">
        <v>13982</v>
      </c>
      <c r="B774" s="243" t="s">
        <v>13983</v>
      </c>
      <c r="C774" s="243" t="s">
        <v>13984</v>
      </c>
      <c r="D774" s="243" t="s">
        <v>13939</v>
      </c>
      <c r="E774" s="245" t="s">
        <v>137</v>
      </c>
      <c r="F774" s="245" t="s">
        <v>314</v>
      </c>
      <c r="G774" s="243" t="s">
        <v>13447</v>
      </c>
      <c r="H774" s="250" t="s">
        <v>367</v>
      </c>
      <c r="I774" s="245" t="s">
        <v>28</v>
      </c>
      <c r="J774" s="245" t="s">
        <v>327</v>
      </c>
      <c r="K774" s="245">
        <v>4661073</v>
      </c>
      <c r="L774" s="245">
        <v>40421394</v>
      </c>
      <c r="M774" s="245" t="s">
        <v>147</v>
      </c>
      <c r="N774" s="304">
        <v>9.1866</v>
      </c>
      <c r="O774" s="245">
        <v>11.25</v>
      </c>
      <c r="P774" s="264">
        <f t="shared" si="14"/>
        <v>103.34925</v>
      </c>
      <c r="Q774" s="210"/>
    </row>
    <row r="775" s="4" customFormat="1" ht="15" customHeight="1" spans="1:17">
      <c r="A775" s="245" t="s">
        <v>13982</v>
      </c>
      <c r="B775" s="243" t="s">
        <v>13983</v>
      </c>
      <c r="C775" s="243" t="s">
        <v>13984</v>
      </c>
      <c r="D775" s="243" t="s">
        <v>13944</v>
      </c>
      <c r="E775" s="245" t="s">
        <v>137</v>
      </c>
      <c r="F775" s="245" t="s">
        <v>314</v>
      </c>
      <c r="G775" s="243" t="s">
        <v>13946</v>
      </c>
      <c r="H775" s="250" t="s">
        <v>13474</v>
      </c>
      <c r="I775" s="245" t="s">
        <v>28</v>
      </c>
      <c r="J775" s="245" t="s">
        <v>310</v>
      </c>
      <c r="K775" s="245">
        <v>4660358</v>
      </c>
      <c r="L775" s="245">
        <v>40421525</v>
      </c>
      <c r="M775" s="245" t="s">
        <v>147</v>
      </c>
      <c r="N775" s="304">
        <v>176.9926</v>
      </c>
      <c r="O775" s="245">
        <v>11.25</v>
      </c>
      <c r="P775" s="264">
        <f t="shared" si="14"/>
        <v>1991.16675</v>
      </c>
      <c r="Q775" s="210"/>
    </row>
    <row r="776" s="4" customFormat="1" ht="15" customHeight="1" spans="1:17">
      <c r="A776" s="245" t="s">
        <v>13982</v>
      </c>
      <c r="B776" s="243" t="s">
        <v>13983</v>
      </c>
      <c r="C776" s="243" t="s">
        <v>13984</v>
      </c>
      <c r="D776" s="243" t="s">
        <v>13944</v>
      </c>
      <c r="E776" s="245" t="s">
        <v>137</v>
      </c>
      <c r="F776" s="245" t="s">
        <v>314</v>
      </c>
      <c r="G776" s="243" t="s">
        <v>13986</v>
      </c>
      <c r="H776" s="247" t="s">
        <v>1101</v>
      </c>
      <c r="I776" s="245" t="s">
        <v>28</v>
      </c>
      <c r="J776" s="245" t="s">
        <v>310</v>
      </c>
      <c r="K776" s="245">
        <v>4660288</v>
      </c>
      <c r="L776" s="245">
        <v>40421378</v>
      </c>
      <c r="M776" s="245" t="s">
        <v>147</v>
      </c>
      <c r="N776" s="304">
        <v>2.6068</v>
      </c>
      <c r="O776" s="245">
        <v>11.25</v>
      </c>
      <c r="P776" s="264">
        <f t="shared" si="14"/>
        <v>29.3265</v>
      </c>
      <c r="Q776" s="210"/>
    </row>
    <row r="777" s="4" customFormat="1" ht="15" customHeight="1" spans="1:17">
      <c r="A777" s="245" t="s">
        <v>13982</v>
      </c>
      <c r="B777" s="243" t="s">
        <v>13983</v>
      </c>
      <c r="C777" s="243" t="s">
        <v>13984</v>
      </c>
      <c r="D777" s="243" t="s">
        <v>13944</v>
      </c>
      <c r="E777" s="245" t="s">
        <v>137</v>
      </c>
      <c r="F777" s="245" t="s">
        <v>314</v>
      </c>
      <c r="G777" s="243" t="s">
        <v>13987</v>
      </c>
      <c r="H777" s="247" t="s">
        <v>1101</v>
      </c>
      <c r="I777" s="245" t="s">
        <v>28</v>
      </c>
      <c r="J777" s="245" t="s">
        <v>310</v>
      </c>
      <c r="K777" s="245">
        <v>4660231</v>
      </c>
      <c r="L777" s="245">
        <v>40421453</v>
      </c>
      <c r="M777" s="245" t="s">
        <v>147</v>
      </c>
      <c r="N777" s="304">
        <v>3.0556</v>
      </c>
      <c r="O777" s="245">
        <v>11.25</v>
      </c>
      <c r="P777" s="264">
        <f t="shared" si="14"/>
        <v>34.3755</v>
      </c>
      <c r="Q777" s="210"/>
    </row>
    <row r="778" s="4" customFormat="1" ht="15" customHeight="1" spans="1:17">
      <c r="A778" s="245" t="s">
        <v>13982</v>
      </c>
      <c r="B778" s="243" t="s">
        <v>13983</v>
      </c>
      <c r="C778" s="243" t="s">
        <v>13984</v>
      </c>
      <c r="D778" s="243" t="s">
        <v>13944</v>
      </c>
      <c r="E778" s="245" t="s">
        <v>137</v>
      </c>
      <c r="F778" s="245" t="s">
        <v>314</v>
      </c>
      <c r="G778" s="243" t="s">
        <v>1708</v>
      </c>
      <c r="H778" s="247" t="s">
        <v>1101</v>
      </c>
      <c r="I778" s="245" t="s">
        <v>28</v>
      </c>
      <c r="J778" s="245" t="s">
        <v>310</v>
      </c>
      <c r="K778" s="245">
        <v>4660133</v>
      </c>
      <c r="L778" s="245">
        <v>40421244</v>
      </c>
      <c r="M778" s="245" t="s">
        <v>147</v>
      </c>
      <c r="N778" s="304">
        <v>6.8362</v>
      </c>
      <c r="O778" s="245">
        <v>11.25</v>
      </c>
      <c r="P778" s="264">
        <f t="shared" si="14"/>
        <v>76.90725</v>
      </c>
      <c r="Q778" s="210"/>
    </row>
    <row r="779" s="4" customFormat="1" ht="10.5" spans="1:17">
      <c r="A779" s="245" t="s">
        <v>13982</v>
      </c>
      <c r="B779" s="243" t="s">
        <v>13983</v>
      </c>
      <c r="C779" s="243" t="s">
        <v>13984</v>
      </c>
      <c r="D779" s="243" t="s">
        <v>13944</v>
      </c>
      <c r="E779" s="245" t="s">
        <v>137</v>
      </c>
      <c r="F779" s="245" t="s">
        <v>314</v>
      </c>
      <c r="G779" s="243" t="s">
        <v>13947</v>
      </c>
      <c r="H779" s="250" t="s">
        <v>13474</v>
      </c>
      <c r="I779" s="245" t="s">
        <v>28</v>
      </c>
      <c r="J779" s="245" t="s">
        <v>310</v>
      </c>
      <c r="K779" s="245">
        <v>4660095</v>
      </c>
      <c r="L779" s="245">
        <v>40421411</v>
      </c>
      <c r="M779" s="245" t="s">
        <v>147</v>
      </c>
      <c r="N779" s="304">
        <v>18.8241</v>
      </c>
      <c r="O779" s="245">
        <v>11.25</v>
      </c>
      <c r="P779" s="264">
        <f t="shared" si="14"/>
        <v>211.771125</v>
      </c>
      <c r="Q779" s="210"/>
    </row>
    <row r="780" s="4" customFormat="1" ht="21" spans="1:17">
      <c r="A780" s="245" t="s">
        <v>13988</v>
      </c>
      <c r="B780" s="243" t="s">
        <v>3457</v>
      </c>
      <c r="C780" s="243" t="s">
        <v>13989</v>
      </c>
      <c r="D780" s="243" t="s">
        <v>13949</v>
      </c>
      <c r="E780" s="245" t="s">
        <v>137</v>
      </c>
      <c r="F780" s="245" t="s">
        <v>314</v>
      </c>
      <c r="G780" s="243" t="s">
        <v>13990</v>
      </c>
      <c r="H780" s="250" t="s">
        <v>367</v>
      </c>
      <c r="I780" s="245" t="s">
        <v>28</v>
      </c>
      <c r="J780" s="245" t="s">
        <v>310</v>
      </c>
      <c r="K780" s="245">
        <v>4661380</v>
      </c>
      <c r="L780" s="245">
        <v>40422166</v>
      </c>
      <c r="M780" s="245" t="s">
        <v>147</v>
      </c>
      <c r="N780" s="304">
        <v>50.2923</v>
      </c>
      <c r="O780" s="245">
        <v>11.25</v>
      </c>
      <c r="P780" s="264">
        <f t="shared" si="14"/>
        <v>565.788375</v>
      </c>
      <c r="Q780" s="210"/>
    </row>
    <row r="781" s="4" customFormat="1" ht="21" spans="1:17">
      <c r="A781" s="245" t="s">
        <v>13988</v>
      </c>
      <c r="B781" s="243" t="s">
        <v>3457</v>
      </c>
      <c r="C781" s="243" t="s">
        <v>13989</v>
      </c>
      <c r="D781" s="243" t="s">
        <v>13949</v>
      </c>
      <c r="E781" s="245" t="s">
        <v>137</v>
      </c>
      <c r="F781" s="245" t="s">
        <v>314</v>
      </c>
      <c r="G781" s="243" t="s">
        <v>13951</v>
      </c>
      <c r="H781" s="250" t="s">
        <v>367</v>
      </c>
      <c r="I781" s="245" t="s">
        <v>28</v>
      </c>
      <c r="J781" s="245" t="s">
        <v>327</v>
      </c>
      <c r="K781" s="245">
        <v>4661323</v>
      </c>
      <c r="L781" s="245">
        <v>40422065</v>
      </c>
      <c r="M781" s="245" t="s">
        <v>147</v>
      </c>
      <c r="N781" s="304">
        <v>130.2217</v>
      </c>
      <c r="O781" s="245">
        <v>11.25</v>
      </c>
      <c r="P781" s="264">
        <f t="shared" si="14"/>
        <v>1464.994125</v>
      </c>
      <c r="Q781" s="210"/>
    </row>
    <row r="782" s="4" customFormat="1" ht="21" spans="1:17">
      <c r="A782" s="245" t="s">
        <v>13988</v>
      </c>
      <c r="B782" s="243" t="s">
        <v>3457</v>
      </c>
      <c r="C782" s="243" t="s">
        <v>13989</v>
      </c>
      <c r="D782" s="243" t="s">
        <v>13949</v>
      </c>
      <c r="E782" s="245" t="s">
        <v>137</v>
      </c>
      <c r="F782" s="245" t="s">
        <v>314</v>
      </c>
      <c r="G782" s="243" t="s">
        <v>13950</v>
      </c>
      <c r="H782" s="250" t="s">
        <v>367</v>
      </c>
      <c r="I782" s="245" t="s">
        <v>28</v>
      </c>
      <c r="J782" s="245" t="s">
        <v>327</v>
      </c>
      <c r="K782" s="245">
        <v>4661536</v>
      </c>
      <c r="L782" s="245">
        <v>40422216</v>
      </c>
      <c r="M782" s="245" t="s">
        <v>147</v>
      </c>
      <c r="N782" s="304">
        <v>50.5362</v>
      </c>
      <c r="O782" s="245">
        <v>11.25</v>
      </c>
      <c r="P782" s="264">
        <f t="shared" si="14"/>
        <v>568.53225</v>
      </c>
      <c r="Q782" s="210"/>
    </row>
    <row r="783" s="4" customFormat="1" ht="21" spans="1:17">
      <c r="A783" s="245" t="s">
        <v>13982</v>
      </c>
      <c r="B783" s="243" t="s">
        <v>13983</v>
      </c>
      <c r="C783" s="245" t="s">
        <v>13984</v>
      </c>
      <c r="D783" s="243" t="s">
        <v>13949</v>
      </c>
      <c r="E783" s="245" t="s">
        <v>137</v>
      </c>
      <c r="F783" s="245" t="s">
        <v>314</v>
      </c>
      <c r="G783" s="243" t="s">
        <v>13951</v>
      </c>
      <c r="H783" s="250" t="s">
        <v>367</v>
      </c>
      <c r="I783" s="245" t="s">
        <v>28</v>
      </c>
      <c r="J783" s="245" t="s">
        <v>327</v>
      </c>
      <c r="K783" s="245">
        <v>4661323</v>
      </c>
      <c r="L783" s="245">
        <v>40422065</v>
      </c>
      <c r="M783" s="245" t="s">
        <v>147</v>
      </c>
      <c r="N783" s="304">
        <v>2.2838</v>
      </c>
      <c r="O783" s="245">
        <v>11.25</v>
      </c>
      <c r="P783" s="264">
        <f t="shared" si="14"/>
        <v>25.69275</v>
      </c>
      <c r="Q783" s="210"/>
    </row>
    <row r="784" s="4" customFormat="1" ht="21" spans="1:17">
      <c r="A784" s="245" t="s">
        <v>13982</v>
      </c>
      <c r="B784" s="243" t="s">
        <v>13983</v>
      </c>
      <c r="C784" s="245" t="s">
        <v>13984</v>
      </c>
      <c r="D784" s="243" t="s">
        <v>13949</v>
      </c>
      <c r="E784" s="245" t="s">
        <v>137</v>
      </c>
      <c r="F784" s="245" t="s">
        <v>314</v>
      </c>
      <c r="G784" s="243" t="s">
        <v>13955</v>
      </c>
      <c r="H784" s="250" t="s">
        <v>367</v>
      </c>
      <c r="I784" s="245" t="s">
        <v>28</v>
      </c>
      <c r="J784" s="245" t="s">
        <v>327</v>
      </c>
      <c r="K784" s="245">
        <v>4661120</v>
      </c>
      <c r="L784" s="245">
        <v>40421844</v>
      </c>
      <c r="M784" s="245" t="s">
        <v>147</v>
      </c>
      <c r="N784" s="304">
        <v>1.5003</v>
      </c>
      <c r="O784" s="245">
        <v>11.25</v>
      </c>
      <c r="P784" s="264">
        <f t="shared" si="14"/>
        <v>16.878375</v>
      </c>
      <c r="Q784" s="210"/>
    </row>
    <row r="785" s="4" customFormat="1" ht="15" customHeight="1" spans="1:17">
      <c r="A785" s="245" t="s">
        <v>13982</v>
      </c>
      <c r="B785" s="243" t="s">
        <v>13983</v>
      </c>
      <c r="C785" s="243" t="s">
        <v>13984</v>
      </c>
      <c r="D785" s="243" t="s">
        <v>13974</v>
      </c>
      <c r="E785" s="245" t="s">
        <v>137</v>
      </c>
      <c r="F785" s="245" t="s">
        <v>314</v>
      </c>
      <c r="G785" s="243" t="s">
        <v>13842</v>
      </c>
      <c r="H785" s="250" t="s">
        <v>1101</v>
      </c>
      <c r="I785" s="245" t="s">
        <v>28</v>
      </c>
      <c r="J785" s="245" t="s">
        <v>555</v>
      </c>
      <c r="K785" s="245">
        <v>4661015</v>
      </c>
      <c r="L785" s="245">
        <v>40421357</v>
      </c>
      <c r="M785" s="245" t="s">
        <v>147</v>
      </c>
      <c r="N785" s="304">
        <v>0.7034</v>
      </c>
      <c r="O785" s="245">
        <v>11.25</v>
      </c>
      <c r="P785" s="264">
        <f t="shared" si="14"/>
        <v>7.91325</v>
      </c>
      <c r="Q785" s="210"/>
    </row>
    <row r="786" s="4" customFormat="1" ht="15" customHeight="1" spans="1:17">
      <c r="A786" s="245" t="s">
        <v>13982</v>
      </c>
      <c r="B786" s="243" t="s">
        <v>13983</v>
      </c>
      <c r="C786" s="243" t="s">
        <v>13984</v>
      </c>
      <c r="D786" s="243" t="s">
        <v>13991</v>
      </c>
      <c r="E786" s="245" t="s">
        <v>137</v>
      </c>
      <c r="F786" s="245" t="s">
        <v>314</v>
      </c>
      <c r="G786" s="322">
        <v>1840</v>
      </c>
      <c r="H786" s="250" t="s">
        <v>13474</v>
      </c>
      <c r="I786" s="305" t="s">
        <v>28</v>
      </c>
      <c r="J786" s="305" t="s">
        <v>310</v>
      </c>
      <c r="K786" s="305">
        <v>40421206</v>
      </c>
      <c r="L786" s="305">
        <v>4660373</v>
      </c>
      <c r="M786" s="210" t="s">
        <v>147</v>
      </c>
      <c r="N786" s="323">
        <v>41.9619865634</v>
      </c>
      <c r="O786" s="245">
        <v>11.25</v>
      </c>
      <c r="P786" s="264">
        <f t="shared" si="14"/>
        <v>472.07234883825</v>
      </c>
      <c r="Q786" s="210"/>
    </row>
    <row r="787" s="4" customFormat="1" ht="15" customHeight="1" spans="1:17">
      <c r="A787" s="247" t="s">
        <v>13904</v>
      </c>
      <c r="B787" s="243" t="s">
        <v>11279</v>
      </c>
      <c r="C787" s="243" t="s">
        <v>13921</v>
      </c>
      <c r="D787" s="243" t="s">
        <v>13991</v>
      </c>
      <c r="E787" s="245" t="s">
        <v>137</v>
      </c>
      <c r="F787" s="245" t="s">
        <v>314</v>
      </c>
      <c r="G787" s="322">
        <v>1284</v>
      </c>
      <c r="H787" s="250" t="s">
        <v>13474</v>
      </c>
      <c r="I787" s="305" t="s">
        <v>28</v>
      </c>
      <c r="J787" s="305" t="s">
        <v>310</v>
      </c>
      <c r="K787" s="305">
        <v>40420702</v>
      </c>
      <c r="L787" s="305">
        <v>4661359</v>
      </c>
      <c r="M787" s="210" t="s">
        <v>147</v>
      </c>
      <c r="N787" s="323">
        <v>17.7487862919</v>
      </c>
      <c r="O787" s="245">
        <v>11.25</v>
      </c>
      <c r="P787" s="264">
        <f t="shared" si="14"/>
        <v>199.673845783875</v>
      </c>
      <c r="Q787" s="210"/>
    </row>
    <row r="788" s="4" customFormat="1" ht="15" customHeight="1" spans="1:17">
      <c r="A788" s="247" t="s">
        <v>13904</v>
      </c>
      <c r="B788" s="243" t="s">
        <v>11279</v>
      </c>
      <c r="C788" s="243"/>
      <c r="D788" s="243" t="s">
        <v>13991</v>
      </c>
      <c r="E788" s="245" t="s">
        <v>137</v>
      </c>
      <c r="F788" s="245" t="s">
        <v>314</v>
      </c>
      <c r="G788" s="322">
        <v>1770</v>
      </c>
      <c r="H788" s="250" t="s">
        <v>13474</v>
      </c>
      <c r="I788" s="305" t="s">
        <v>28</v>
      </c>
      <c r="J788" s="305" t="s">
        <v>310</v>
      </c>
      <c r="K788" s="305">
        <v>40421011</v>
      </c>
      <c r="L788" s="305">
        <v>4660504</v>
      </c>
      <c r="M788" s="210" t="s">
        <v>147</v>
      </c>
      <c r="N788" s="323">
        <v>15.9886876507999</v>
      </c>
      <c r="O788" s="245">
        <v>11.25</v>
      </c>
      <c r="P788" s="264">
        <f t="shared" si="14"/>
        <v>179.872736071499</v>
      </c>
      <c r="Q788" s="210"/>
    </row>
    <row r="789" s="4" customFormat="1" ht="15" customHeight="1" spans="1:17">
      <c r="A789" s="247" t="s">
        <v>13904</v>
      </c>
      <c r="B789" s="243" t="s">
        <v>11279</v>
      </c>
      <c r="C789" s="243"/>
      <c r="D789" s="243" t="s">
        <v>13991</v>
      </c>
      <c r="E789" s="245" t="s">
        <v>137</v>
      </c>
      <c r="F789" s="245" t="s">
        <v>314</v>
      </c>
      <c r="G789" s="322">
        <v>1622</v>
      </c>
      <c r="H789" s="250" t="s">
        <v>13474</v>
      </c>
      <c r="I789" s="305" t="s">
        <v>28</v>
      </c>
      <c r="J789" s="305" t="s">
        <v>310</v>
      </c>
      <c r="K789" s="305">
        <v>40421294</v>
      </c>
      <c r="L789" s="305">
        <v>4660763</v>
      </c>
      <c r="M789" s="210" t="s">
        <v>147</v>
      </c>
      <c r="N789" s="323">
        <v>8.55372045915</v>
      </c>
      <c r="O789" s="245">
        <v>11.25</v>
      </c>
      <c r="P789" s="264">
        <f t="shared" si="14"/>
        <v>96.2293551654375</v>
      </c>
      <c r="Q789" s="210"/>
    </row>
    <row r="790" s="4" customFormat="1" ht="15" customHeight="1" spans="1:17">
      <c r="A790" s="245" t="s">
        <v>13982</v>
      </c>
      <c r="B790" s="243" t="s">
        <v>13983</v>
      </c>
      <c r="C790" s="243" t="s">
        <v>13984</v>
      </c>
      <c r="D790" s="243" t="s">
        <v>13991</v>
      </c>
      <c r="E790" s="245" t="s">
        <v>137</v>
      </c>
      <c r="F790" s="245" t="s">
        <v>314</v>
      </c>
      <c r="G790" s="322">
        <v>1502</v>
      </c>
      <c r="H790" s="250" t="s">
        <v>13474</v>
      </c>
      <c r="I790" s="305" t="s">
        <v>28</v>
      </c>
      <c r="J790" s="305" t="s">
        <v>555</v>
      </c>
      <c r="K790" s="305">
        <v>40421469</v>
      </c>
      <c r="L790" s="305">
        <v>4660957</v>
      </c>
      <c r="M790" s="210" t="s">
        <v>147</v>
      </c>
      <c r="N790" s="323">
        <v>6.91314034803</v>
      </c>
      <c r="O790" s="245">
        <v>11.25</v>
      </c>
      <c r="P790" s="264">
        <f t="shared" si="14"/>
        <v>77.7728289153375</v>
      </c>
      <c r="Q790" s="210"/>
    </row>
    <row r="791" s="4" customFormat="1" ht="15" customHeight="1" spans="1:17">
      <c r="A791" s="245" t="s">
        <v>13982</v>
      </c>
      <c r="B791" s="243" t="s">
        <v>13983</v>
      </c>
      <c r="C791" s="243" t="s">
        <v>13984</v>
      </c>
      <c r="D791" s="243" t="s">
        <v>13991</v>
      </c>
      <c r="E791" s="245" t="s">
        <v>137</v>
      </c>
      <c r="F791" s="245" t="s">
        <v>314</v>
      </c>
      <c r="G791" s="322">
        <v>1888</v>
      </c>
      <c r="H791" s="250" t="s">
        <v>13474</v>
      </c>
      <c r="I791" s="305" t="s">
        <v>28</v>
      </c>
      <c r="J791" s="305" t="s">
        <v>310</v>
      </c>
      <c r="K791" s="305">
        <v>40421079</v>
      </c>
      <c r="L791" s="305">
        <v>4660229</v>
      </c>
      <c r="M791" s="210" t="s">
        <v>147</v>
      </c>
      <c r="N791" s="323">
        <v>69.5984766378</v>
      </c>
      <c r="O791" s="245">
        <v>11.25</v>
      </c>
      <c r="P791" s="264">
        <f t="shared" si="14"/>
        <v>782.98286217525</v>
      </c>
      <c r="Q791" s="210"/>
    </row>
    <row r="792" s="4" customFormat="1" ht="15" customHeight="1" spans="1:17">
      <c r="A792" s="245" t="s">
        <v>13982</v>
      </c>
      <c r="B792" s="243" t="s">
        <v>13983</v>
      </c>
      <c r="C792" s="243" t="s">
        <v>13984</v>
      </c>
      <c r="D792" s="243" t="s">
        <v>13991</v>
      </c>
      <c r="E792" s="245" t="s">
        <v>137</v>
      </c>
      <c r="F792" s="245" t="s">
        <v>314</v>
      </c>
      <c r="G792" s="322">
        <v>1569</v>
      </c>
      <c r="H792" s="250" t="s">
        <v>13474</v>
      </c>
      <c r="I792" s="305" t="s">
        <v>28</v>
      </c>
      <c r="J792" s="305" t="s">
        <v>310</v>
      </c>
      <c r="K792" s="305">
        <v>40421552</v>
      </c>
      <c r="L792" s="305">
        <v>4660841</v>
      </c>
      <c r="M792" s="210" t="s">
        <v>147</v>
      </c>
      <c r="N792" s="323">
        <v>57.5774339685</v>
      </c>
      <c r="O792" s="245">
        <v>11.25</v>
      </c>
      <c r="P792" s="264">
        <f t="shared" si="14"/>
        <v>647.746132145625</v>
      </c>
      <c r="Q792" s="210"/>
    </row>
    <row r="793" s="4" customFormat="1" ht="15" customHeight="1" spans="1:17">
      <c r="A793" s="247" t="s">
        <v>13904</v>
      </c>
      <c r="B793" s="243" t="s">
        <v>11279</v>
      </c>
      <c r="C793" s="243"/>
      <c r="D793" s="243" t="s">
        <v>13991</v>
      </c>
      <c r="E793" s="245" t="s">
        <v>137</v>
      </c>
      <c r="F793" s="245" t="s">
        <v>314</v>
      </c>
      <c r="G793" s="322">
        <v>1747</v>
      </c>
      <c r="H793" s="305" t="s">
        <v>1101</v>
      </c>
      <c r="I793" s="305" t="s">
        <v>28</v>
      </c>
      <c r="J793" s="305" t="s">
        <v>310</v>
      </c>
      <c r="K793" s="305">
        <v>40421296</v>
      </c>
      <c r="L793" s="305">
        <v>4660559</v>
      </c>
      <c r="M793" s="210" t="s">
        <v>147</v>
      </c>
      <c r="N793" s="323">
        <v>20.3136056119</v>
      </c>
      <c r="O793" s="245">
        <v>11.25</v>
      </c>
      <c r="P793" s="264">
        <f t="shared" si="14"/>
        <v>228.528063133875</v>
      </c>
      <c r="Q793" s="210"/>
    </row>
    <row r="794" s="4" customFormat="1" ht="15" customHeight="1" spans="1:17">
      <c r="A794" s="247" t="s">
        <v>13904</v>
      </c>
      <c r="B794" s="243" t="s">
        <v>11279</v>
      </c>
      <c r="C794" s="243"/>
      <c r="D794" s="243" t="s">
        <v>13991</v>
      </c>
      <c r="E794" s="245" t="s">
        <v>137</v>
      </c>
      <c r="F794" s="245" t="s">
        <v>314</v>
      </c>
      <c r="G794" s="322">
        <v>100</v>
      </c>
      <c r="H794" s="305" t="s">
        <v>1101</v>
      </c>
      <c r="I794" s="305" t="s">
        <v>28</v>
      </c>
      <c r="J794" s="305" t="s">
        <v>29</v>
      </c>
      <c r="K794" s="305">
        <v>40421377</v>
      </c>
      <c r="L794" s="305">
        <v>4663429</v>
      </c>
      <c r="M794" s="210" t="s">
        <v>147</v>
      </c>
      <c r="N794" s="323">
        <v>11.7536425058</v>
      </c>
      <c r="O794" s="245">
        <v>11.25</v>
      </c>
      <c r="P794" s="264">
        <f t="shared" si="14"/>
        <v>132.22847819025</v>
      </c>
      <c r="Q794" s="210"/>
    </row>
    <row r="795" s="4" customFormat="1" ht="15" customHeight="1" spans="1:17">
      <c r="A795" s="247" t="s">
        <v>13904</v>
      </c>
      <c r="B795" s="243" t="s">
        <v>11279</v>
      </c>
      <c r="C795" s="243"/>
      <c r="D795" s="243" t="s">
        <v>13991</v>
      </c>
      <c r="E795" s="245" t="s">
        <v>137</v>
      </c>
      <c r="F795" s="245" t="s">
        <v>314</v>
      </c>
      <c r="G795" s="322">
        <v>1781</v>
      </c>
      <c r="H795" s="305" t="s">
        <v>1101</v>
      </c>
      <c r="I795" s="305" t="s">
        <v>28</v>
      </c>
      <c r="J795" s="305" t="s">
        <v>310</v>
      </c>
      <c r="K795" s="305">
        <v>40421096</v>
      </c>
      <c r="L795" s="305">
        <v>4660464</v>
      </c>
      <c r="M795" s="210" t="s">
        <v>147</v>
      </c>
      <c r="N795" s="323">
        <v>1.22037891178</v>
      </c>
      <c r="O795" s="245">
        <v>11.25</v>
      </c>
      <c r="P795" s="264">
        <f t="shared" si="14"/>
        <v>13.729262757525</v>
      </c>
      <c r="Q795" s="210"/>
    </row>
    <row r="796" s="4" customFormat="1" ht="15" customHeight="1" spans="1:17">
      <c r="A796" s="247" t="s">
        <v>13904</v>
      </c>
      <c r="B796" s="243" t="s">
        <v>11279</v>
      </c>
      <c r="C796" s="243" t="s">
        <v>13992</v>
      </c>
      <c r="D796" s="243" t="s">
        <v>13991</v>
      </c>
      <c r="E796" s="245" t="s">
        <v>137</v>
      </c>
      <c r="F796" s="245" t="s">
        <v>314</v>
      </c>
      <c r="G796" s="322">
        <v>1918</v>
      </c>
      <c r="H796" s="305" t="s">
        <v>1101</v>
      </c>
      <c r="I796" s="305" t="s">
        <v>28</v>
      </c>
      <c r="J796" s="305" t="s">
        <v>327</v>
      </c>
      <c r="K796" s="305">
        <v>40426663</v>
      </c>
      <c r="L796" s="305">
        <v>4660122</v>
      </c>
      <c r="M796" s="210" t="s">
        <v>147</v>
      </c>
      <c r="N796" s="323">
        <v>1.34801199118</v>
      </c>
      <c r="O796" s="245">
        <v>11.25</v>
      </c>
      <c r="P796" s="264">
        <f t="shared" si="14"/>
        <v>15.165134900775</v>
      </c>
      <c r="Q796" s="210"/>
    </row>
    <row r="797" s="4" customFormat="1" ht="15" customHeight="1" spans="1:17">
      <c r="A797" s="247" t="s">
        <v>13904</v>
      </c>
      <c r="B797" s="243" t="s">
        <v>11279</v>
      </c>
      <c r="C797" s="243" t="s">
        <v>13992</v>
      </c>
      <c r="D797" s="243" t="s">
        <v>13991</v>
      </c>
      <c r="E797" s="245" t="s">
        <v>137</v>
      </c>
      <c r="F797" s="245" t="s">
        <v>314</v>
      </c>
      <c r="G797" s="322">
        <v>1889</v>
      </c>
      <c r="H797" s="305" t="s">
        <v>1101</v>
      </c>
      <c r="I797" s="305" t="s">
        <v>28</v>
      </c>
      <c r="J797" s="305" t="s">
        <v>327</v>
      </c>
      <c r="K797" s="305">
        <v>40426678</v>
      </c>
      <c r="L797" s="305">
        <v>4660246</v>
      </c>
      <c r="M797" s="210" t="s">
        <v>147</v>
      </c>
      <c r="N797" s="323">
        <v>2.70036399596</v>
      </c>
      <c r="O797" s="245">
        <v>11.25</v>
      </c>
      <c r="P797" s="264">
        <f t="shared" si="14"/>
        <v>30.37909495455</v>
      </c>
      <c r="Q797" s="210"/>
    </row>
    <row r="798" s="4" customFormat="1" ht="15" customHeight="1" spans="1:17">
      <c r="A798" s="247" t="s">
        <v>13904</v>
      </c>
      <c r="B798" s="243" t="s">
        <v>11279</v>
      </c>
      <c r="C798" s="243" t="s">
        <v>13992</v>
      </c>
      <c r="D798" s="243" t="s">
        <v>13991</v>
      </c>
      <c r="E798" s="245" t="s">
        <v>137</v>
      </c>
      <c r="F798" s="245" t="s">
        <v>314</v>
      </c>
      <c r="G798" s="322">
        <v>1914</v>
      </c>
      <c r="H798" s="305" t="s">
        <v>1101</v>
      </c>
      <c r="I798" s="305" t="s">
        <v>28</v>
      </c>
      <c r="J798" s="305" t="s">
        <v>327</v>
      </c>
      <c r="K798" s="305">
        <v>40426700</v>
      </c>
      <c r="L798" s="305">
        <v>4660172</v>
      </c>
      <c r="M798" s="210" t="s">
        <v>147</v>
      </c>
      <c r="N798" s="323">
        <v>37.1389909386</v>
      </c>
      <c r="O798" s="245">
        <v>11.25</v>
      </c>
      <c r="P798" s="264">
        <f t="shared" si="14"/>
        <v>417.81364805925</v>
      </c>
      <c r="Q798" s="210"/>
    </row>
    <row r="799" s="4" customFormat="1" ht="15" customHeight="1" spans="1:17">
      <c r="A799" s="247" t="s">
        <v>13904</v>
      </c>
      <c r="B799" s="243" t="s">
        <v>11279</v>
      </c>
      <c r="C799" s="243" t="s">
        <v>13992</v>
      </c>
      <c r="D799" s="243" t="s">
        <v>13991</v>
      </c>
      <c r="E799" s="245" t="s">
        <v>137</v>
      </c>
      <c r="F799" s="245" t="s">
        <v>314</v>
      </c>
      <c r="G799" s="322">
        <v>1913</v>
      </c>
      <c r="H799" s="305" t="s">
        <v>1101</v>
      </c>
      <c r="I799" s="305" t="s">
        <v>28</v>
      </c>
      <c r="J799" s="305" t="s">
        <v>327</v>
      </c>
      <c r="K799" s="305">
        <v>40426742</v>
      </c>
      <c r="L799" s="305">
        <v>4660165</v>
      </c>
      <c r="M799" s="210" t="s">
        <v>147</v>
      </c>
      <c r="N799" s="323">
        <v>4.46858606274</v>
      </c>
      <c r="O799" s="245">
        <v>11.25</v>
      </c>
      <c r="P799" s="264">
        <f t="shared" si="14"/>
        <v>50.271593205825</v>
      </c>
      <c r="Q799" s="210"/>
    </row>
    <row r="800" s="4" customFormat="1" ht="15" customHeight="1" spans="1:17">
      <c r="A800" s="247" t="s">
        <v>13904</v>
      </c>
      <c r="B800" s="243" t="s">
        <v>11279</v>
      </c>
      <c r="C800" s="272"/>
      <c r="D800" s="243" t="s">
        <v>13991</v>
      </c>
      <c r="E800" s="245" t="s">
        <v>137</v>
      </c>
      <c r="F800" s="245" t="s">
        <v>314</v>
      </c>
      <c r="G800" s="322">
        <v>1733</v>
      </c>
      <c r="H800" s="305" t="s">
        <v>1101</v>
      </c>
      <c r="I800" s="305" t="s">
        <v>28</v>
      </c>
      <c r="J800" s="305" t="s">
        <v>310</v>
      </c>
      <c r="K800" s="305">
        <v>40421067</v>
      </c>
      <c r="L800" s="305">
        <v>4660561</v>
      </c>
      <c r="M800" s="210" t="s">
        <v>147</v>
      </c>
      <c r="N800" s="323">
        <v>7.60470208605</v>
      </c>
      <c r="O800" s="245">
        <v>11.25</v>
      </c>
      <c r="P800" s="264">
        <f t="shared" si="14"/>
        <v>85.5528984680625</v>
      </c>
      <c r="Q800" s="210"/>
    </row>
    <row r="801" s="4" customFormat="1" ht="15" customHeight="1" spans="1:17">
      <c r="A801" s="247" t="s">
        <v>13904</v>
      </c>
      <c r="B801" s="243" t="s">
        <v>11279</v>
      </c>
      <c r="C801" s="243" t="s">
        <v>13930</v>
      </c>
      <c r="D801" s="243" t="s">
        <v>13991</v>
      </c>
      <c r="E801" s="245" t="s">
        <v>137</v>
      </c>
      <c r="F801" s="245" t="s">
        <v>314</v>
      </c>
      <c r="G801" s="322">
        <v>478</v>
      </c>
      <c r="H801" s="305" t="s">
        <v>1101</v>
      </c>
      <c r="I801" s="305" t="s">
        <v>28</v>
      </c>
      <c r="J801" s="305" t="s">
        <v>327</v>
      </c>
      <c r="K801" s="305">
        <v>40420813</v>
      </c>
      <c r="L801" s="305">
        <v>4662661</v>
      </c>
      <c r="M801" s="210" t="s">
        <v>147</v>
      </c>
      <c r="N801" s="323">
        <v>66.4521903713999</v>
      </c>
      <c r="O801" s="245">
        <v>11.25</v>
      </c>
      <c r="P801" s="264">
        <f t="shared" si="14"/>
        <v>747.587141678249</v>
      </c>
      <c r="Q801" s="210"/>
    </row>
    <row r="802" s="4" customFormat="1" ht="15" customHeight="1" spans="1:17">
      <c r="A802" s="247" t="s">
        <v>13904</v>
      </c>
      <c r="B802" s="243" t="s">
        <v>11279</v>
      </c>
      <c r="C802" s="243"/>
      <c r="D802" s="243" t="s">
        <v>13991</v>
      </c>
      <c r="E802" s="245" t="s">
        <v>137</v>
      </c>
      <c r="F802" s="245" t="s">
        <v>314</v>
      </c>
      <c r="G802" s="322">
        <v>1354</v>
      </c>
      <c r="H802" s="305" t="s">
        <v>1101</v>
      </c>
      <c r="I802" s="305" t="s">
        <v>28</v>
      </c>
      <c r="J802" s="305" t="s">
        <v>310</v>
      </c>
      <c r="K802" s="305">
        <v>40420678</v>
      </c>
      <c r="L802" s="305">
        <v>4661215</v>
      </c>
      <c r="M802" s="210" t="s">
        <v>147</v>
      </c>
      <c r="N802" s="323">
        <v>0.93074574413</v>
      </c>
      <c r="O802" s="245">
        <v>11.25</v>
      </c>
      <c r="P802" s="264">
        <f t="shared" si="14"/>
        <v>10.4708896214625</v>
      </c>
      <c r="Q802" s="210"/>
    </row>
    <row r="803" s="4" customFormat="1" ht="15" customHeight="1" spans="1:17">
      <c r="A803" s="247" t="s">
        <v>13904</v>
      </c>
      <c r="B803" s="243" t="s">
        <v>11279</v>
      </c>
      <c r="C803" s="243"/>
      <c r="D803" s="243" t="s">
        <v>13991</v>
      </c>
      <c r="E803" s="245" t="s">
        <v>137</v>
      </c>
      <c r="F803" s="245" t="s">
        <v>314</v>
      </c>
      <c r="G803" s="322">
        <v>89</v>
      </c>
      <c r="H803" s="305" t="s">
        <v>1101</v>
      </c>
      <c r="I803" s="305" t="s">
        <v>28</v>
      </c>
      <c r="J803" s="305" t="s">
        <v>29</v>
      </c>
      <c r="K803" s="305">
        <v>40421460</v>
      </c>
      <c r="L803" s="305">
        <v>4663454</v>
      </c>
      <c r="M803" s="210" t="s">
        <v>147</v>
      </c>
      <c r="N803" s="323">
        <v>6.56765539502</v>
      </c>
      <c r="O803" s="245">
        <v>11.25</v>
      </c>
      <c r="P803" s="264">
        <f t="shared" si="14"/>
        <v>73.886123193975</v>
      </c>
      <c r="Q803" s="210"/>
    </row>
    <row r="804" s="4" customFormat="1" ht="15" customHeight="1" spans="1:17">
      <c r="A804" s="247" t="s">
        <v>13904</v>
      </c>
      <c r="B804" s="243" t="s">
        <v>11279</v>
      </c>
      <c r="C804" s="243"/>
      <c r="D804" s="243" t="s">
        <v>13991</v>
      </c>
      <c r="E804" s="245" t="s">
        <v>137</v>
      </c>
      <c r="F804" s="245" t="s">
        <v>314</v>
      </c>
      <c r="G804" s="322">
        <v>1893</v>
      </c>
      <c r="H804" s="305" t="s">
        <v>1101</v>
      </c>
      <c r="I804" s="305" t="s">
        <v>28</v>
      </c>
      <c r="J804" s="305" t="s">
        <v>310</v>
      </c>
      <c r="K804" s="305">
        <v>40421067</v>
      </c>
      <c r="L804" s="305">
        <v>4660231</v>
      </c>
      <c r="M804" s="210" t="s">
        <v>147</v>
      </c>
      <c r="N804" s="323">
        <v>8.58006402046999</v>
      </c>
      <c r="O804" s="245">
        <v>11.25</v>
      </c>
      <c r="P804" s="264">
        <f t="shared" si="14"/>
        <v>96.5257202302874</v>
      </c>
      <c r="Q804" s="210"/>
    </row>
    <row r="805" s="4" customFormat="1" ht="21" spans="1:17">
      <c r="A805" s="247" t="s">
        <v>13904</v>
      </c>
      <c r="B805" s="243" t="s">
        <v>11279</v>
      </c>
      <c r="C805" s="243"/>
      <c r="D805" s="243" t="s">
        <v>13991</v>
      </c>
      <c r="E805" s="245" t="s">
        <v>137</v>
      </c>
      <c r="F805" s="245" t="s">
        <v>314</v>
      </c>
      <c r="G805" s="322">
        <v>1719</v>
      </c>
      <c r="H805" s="305" t="s">
        <v>367</v>
      </c>
      <c r="I805" s="305" t="s">
        <v>28</v>
      </c>
      <c r="J805" s="305" t="s">
        <v>310</v>
      </c>
      <c r="K805" s="305">
        <v>40426317</v>
      </c>
      <c r="L805" s="305">
        <v>4659836</v>
      </c>
      <c r="M805" s="210" t="s">
        <v>147</v>
      </c>
      <c r="N805" s="323">
        <v>1.50128327837</v>
      </c>
      <c r="O805" s="245">
        <v>11.25</v>
      </c>
      <c r="P805" s="264">
        <f t="shared" si="14"/>
        <v>16.8894368816625</v>
      </c>
      <c r="Q805" s="210"/>
    </row>
    <row r="806" s="4" customFormat="1" ht="15" customHeight="1" spans="1:17">
      <c r="A806" s="240"/>
      <c r="B806" s="281" t="s">
        <v>3</v>
      </c>
      <c r="C806" s="240"/>
      <c r="D806" s="240"/>
      <c r="E806" s="240"/>
      <c r="F806" s="240" t="s">
        <v>320</v>
      </c>
      <c r="G806" s="240"/>
      <c r="H806" s="279"/>
      <c r="I806" s="240"/>
      <c r="J806" s="240"/>
      <c r="K806" s="240"/>
      <c r="L806" s="240"/>
      <c r="M806" s="240"/>
      <c r="N806" s="309">
        <f>SUM(N807:N894)</f>
        <v>3105.11448607621</v>
      </c>
      <c r="O806" s="240">
        <v>11.25</v>
      </c>
      <c r="P806" s="264">
        <f t="shared" si="14"/>
        <v>34932.5379683574</v>
      </c>
      <c r="Q806" s="210"/>
    </row>
    <row r="807" s="4" customFormat="1" ht="15" customHeight="1" spans="1:17">
      <c r="A807" s="247" t="s">
        <v>13993</v>
      </c>
      <c r="B807" s="243" t="s">
        <v>13994</v>
      </c>
      <c r="C807" s="243" t="s">
        <v>13995</v>
      </c>
      <c r="D807" s="245" t="s">
        <v>13996</v>
      </c>
      <c r="E807" s="245" t="s">
        <v>137</v>
      </c>
      <c r="F807" s="245" t="s">
        <v>320</v>
      </c>
      <c r="G807" s="243" t="s">
        <v>661</v>
      </c>
      <c r="H807" s="247" t="s">
        <v>48</v>
      </c>
      <c r="I807" s="245" t="s">
        <v>28</v>
      </c>
      <c r="J807" s="245" t="s">
        <v>58</v>
      </c>
      <c r="K807" s="245">
        <v>4659411</v>
      </c>
      <c r="L807" s="245">
        <v>40426176</v>
      </c>
      <c r="M807" s="245" t="s">
        <v>147</v>
      </c>
      <c r="N807" s="304">
        <v>12.9499</v>
      </c>
      <c r="O807" s="245">
        <v>11.25</v>
      </c>
      <c r="P807" s="264">
        <f t="shared" si="14"/>
        <v>145.686375</v>
      </c>
      <c r="Q807" s="210"/>
    </row>
    <row r="808" s="4" customFormat="1" ht="15" customHeight="1" spans="1:17">
      <c r="A808" s="247" t="s">
        <v>13993</v>
      </c>
      <c r="B808" s="243" t="s">
        <v>13994</v>
      </c>
      <c r="C808" s="243" t="s">
        <v>13997</v>
      </c>
      <c r="D808" s="245" t="s">
        <v>13996</v>
      </c>
      <c r="E808" s="245" t="s">
        <v>137</v>
      </c>
      <c r="F808" s="245" t="s">
        <v>320</v>
      </c>
      <c r="G808" s="243" t="s">
        <v>1406</v>
      </c>
      <c r="H808" s="247" t="s">
        <v>1101</v>
      </c>
      <c r="I808" s="245" t="s">
        <v>28</v>
      </c>
      <c r="J808" s="245" t="s">
        <v>58</v>
      </c>
      <c r="K808" s="245">
        <v>4659294</v>
      </c>
      <c r="L808" s="245">
        <v>40425967</v>
      </c>
      <c r="M808" s="245" t="s">
        <v>147</v>
      </c>
      <c r="N808" s="304">
        <v>100.034</v>
      </c>
      <c r="O808" s="245">
        <v>11.25</v>
      </c>
      <c r="P808" s="264">
        <f t="shared" si="14"/>
        <v>1125.3825</v>
      </c>
      <c r="Q808" s="210"/>
    </row>
    <row r="809" s="4" customFormat="1" ht="15" customHeight="1" spans="1:17">
      <c r="A809" s="247" t="s">
        <v>13993</v>
      </c>
      <c r="B809" s="243" t="s">
        <v>13994</v>
      </c>
      <c r="C809" s="243" t="s">
        <v>13997</v>
      </c>
      <c r="D809" s="245" t="s">
        <v>13996</v>
      </c>
      <c r="E809" s="245" t="s">
        <v>137</v>
      </c>
      <c r="F809" s="245" t="s">
        <v>320</v>
      </c>
      <c r="G809" s="243" t="s">
        <v>365</v>
      </c>
      <c r="H809" s="250" t="s">
        <v>48</v>
      </c>
      <c r="I809" s="245" t="s">
        <v>28</v>
      </c>
      <c r="J809" s="245" t="s">
        <v>58</v>
      </c>
      <c r="K809" s="245">
        <v>4659138</v>
      </c>
      <c r="L809" s="245">
        <v>40425913</v>
      </c>
      <c r="M809" s="245" t="s">
        <v>147</v>
      </c>
      <c r="N809" s="304">
        <v>50.9312</v>
      </c>
      <c r="O809" s="245">
        <v>11.25</v>
      </c>
      <c r="P809" s="264">
        <f t="shared" si="14"/>
        <v>572.976</v>
      </c>
      <c r="Q809" s="210"/>
    </row>
    <row r="810" s="4" customFormat="1" ht="15" customHeight="1" spans="1:17">
      <c r="A810" s="247" t="s">
        <v>13993</v>
      </c>
      <c r="B810" s="243" t="s">
        <v>13994</v>
      </c>
      <c r="C810" s="243" t="s">
        <v>13997</v>
      </c>
      <c r="D810" s="245" t="s">
        <v>13996</v>
      </c>
      <c r="E810" s="245" t="s">
        <v>137</v>
      </c>
      <c r="F810" s="245" t="s">
        <v>320</v>
      </c>
      <c r="G810" s="243" t="s">
        <v>366</v>
      </c>
      <c r="H810" s="250" t="s">
        <v>1101</v>
      </c>
      <c r="I810" s="245" t="s">
        <v>28</v>
      </c>
      <c r="J810" s="245" t="s">
        <v>58</v>
      </c>
      <c r="K810" s="245">
        <v>4658960</v>
      </c>
      <c r="L810" s="245">
        <v>40426159</v>
      </c>
      <c r="M810" s="245" t="s">
        <v>147</v>
      </c>
      <c r="N810" s="304">
        <v>64.0914</v>
      </c>
      <c r="O810" s="245">
        <v>11.25</v>
      </c>
      <c r="P810" s="264">
        <f t="shared" si="14"/>
        <v>721.02825</v>
      </c>
      <c r="Q810" s="210"/>
    </row>
    <row r="811" s="4" customFormat="1" ht="15" customHeight="1" spans="1:17">
      <c r="A811" s="247" t="s">
        <v>13993</v>
      </c>
      <c r="B811" s="243" t="s">
        <v>13994</v>
      </c>
      <c r="C811" s="243" t="s">
        <v>13997</v>
      </c>
      <c r="D811" s="245" t="s">
        <v>13996</v>
      </c>
      <c r="E811" s="245" t="s">
        <v>137</v>
      </c>
      <c r="F811" s="245" t="s">
        <v>320</v>
      </c>
      <c r="G811" s="243" t="s">
        <v>1354</v>
      </c>
      <c r="H811" s="250" t="s">
        <v>1101</v>
      </c>
      <c r="I811" s="245" t="s">
        <v>28</v>
      </c>
      <c r="J811" s="245" t="s">
        <v>58</v>
      </c>
      <c r="K811" s="245">
        <v>4659134</v>
      </c>
      <c r="L811" s="245">
        <v>40425901</v>
      </c>
      <c r="M811" s="245" t="s">
        <v>147</v>
      </c>
      <c r="N811" s="304">
        <v>4.8876</v>
      </c>
      <c r="O811" s="245">
        <v>11.25</v>
      </c>
      <c r="P811" s="264">
        <f t="shared" si="14"/>
        <v>54.9855</v>
      </c>
      <c r="Q811" s="210"/>
    </row>
    <row r="812" s="4" customFormat="1" ht="15" customHeight="1" spans="1:17">
      <c r="A812" s="247" t="s">
        <v>13993</v>
      </c>
      <c r="B812" s="243" t="s">
        <v>13994</v>
      </c>
      <c r="C812" s="243" t="s">
        <v>13997</v>
      </c>
      <c r="D812" s="245" t="s">
        <v>13996</v>
      </c>
      <c r="E812" s="245" t="s">
        <v>137</v>
      </c>
      <c r="F812" s="245" t="s">
        <v>320</v>
      </c>
      <c r="G812" s="243" t="s">
        <v>13998</v>
      </c>
      <c r="H812" s="250" t="s">
        <v>48</v>
      </c>
      <c r="I812" s="245" t="s">
        <v>28</v>
      </c>
      <c r="J812" s="245" t="s">
        <v>58</v>
      </c>
      <c r="K812" s="245">
        <v>4659087</v>
      </c>
      <c r="L812" s="245">
        <v>40426252</v>
      </c>
      <c r="M812" s="245" t="s">
        <v>147</v>
      </c>
      <c r="N812" s="304">
        <v>18.7868</v>
      </c>
      <c r="O812" s="245">
        <v>11.25</v>
      </c>
      <c r="P812" s="264">
        <f t="shared" si="14"/>
        <v>211.3515</v>
      </c>
      <c r="Q812" s="210"/>
    </row>
    <row r="813" s="4" customFormat="1" ht="15" customHeight="1" spans="1:17">
      <c r="A813" s="247" t="s">
        <v>13993</v>
      </c>
      <c r="B813" s="243" t="s">
        <v>13994</v>
      </c>
      <c r="C813" s="243" t="s">
        <v>13997</v>
      </c>
      <c r="D813" s="245" t="s">
        <v>13996</v>
      </c>
      <c r="E813" s="245" t="s">
        <v>137</v>
      </c>
      <c r="F813" s="245" t="s">
        <v>320</v>
      </c>
      <c r="G813" s="243" t="s">
        <v>1629</v>
      </c>
      <c r="H813" s="250" t="s">
        <v>1101</v>
      </c>
      <c r="I813" s="245" t="s">
        <v>28</v>
      </c>
      <c r="J813" s="245" t="s">
        <v>58</v>
      </c>
      <c r="K813" s="245">
        <v>4659009</v>
      </c>
      <c r="L813" s="245">
        <v>40425994</v>
      </c>
      <c r="M813" s="245" t="s">
        <v>147</v>
      </c>
      <c r="N813" s="304">
        <v>13.93</v>
      </c>
      <c r="O813" s="245">
        <v>11.25</v>
      </c>
      <c r="P813" s="264">
        <f t="shared" si="14"/>
        <v>156.7125</v>
      </c>
      <c r="Q813" s="210"/>
    </row>
    <row r="814" s="4" customFormat="1" ht="21" spans="1:17">
      <c r="A814" s="247" t="s">
        <v>13993</v>
      </c>
      <c r="B814" s="243" t="s">
        <v>13994</v>
      </c>
      <c r="C814" s="243" t="s">
        <v>13997</v>
      </c>
      <c r="D814" s="245" t="s">
        <v>13996</v>
      </c>
      <c r="E814" s="245" t="s">
        <v>137</v>
      </c>
      <c r="F814" s="245" t="s">
        <v>320</v>
      </c>
      <c r="G814" s="243" t="s">
        <v>13783</v>
      </c>
      <c r="H814" s="250" t="s">
        <v>1101</v>
      </c>
      <c r="I814" s="245" t="s">
        <v>28</v>
      </c>
      <c r="J814" s="245" t="s">
        <v>58</v>
      </c>
      <c r="K814" s="245">
        <v>4658989</v>
      </c>
      <c r="L814" s="245">
        <v>40425839</v>
      </c>
      <c r="M814" s="245" t="s">
        <v>147</v>
      </c>
      <c r="N814" s="304">
        <v>6.1691</v>
      </c>
      <c r="O814" s="245">
        <v>11.25</v>
      </c>
      <c r="P814" s="264">
        <f t="shared" si="14"/>
        <v>69.402375</v>
      </c>
      <c r="Q814" s="210"/>
    </row>
    <row r="815" s="4" customFormat="1" ht="21" spans="1:17">
      <c r="A815" s="247" t="s">
        <v>13993</v>
      </c>
      <c r="B815" s="243" t="s">
        <v>13994</v>
      </c>
      <c r="C815" s="243" t="s">
        <v>13997</v>
      </c>
      <c r="D815" s="245" t="s">
        <v>13996</v>
      </c>
      <c r="E815" s="245" t="s">
        <v>137</v>
      </c>
      <c r="F815" s="245" t="s">
        <v>320</v>
      </c>
      <c r="G815" s="243" t="s">
        <v>1804</v>
      </c>
      <c r="H815" s="250" t="s">
        <v>367</v>
      </c>
      <c r="I815" s="245" t="s">
        <v>28</v>
      </c>
      <c r="J815" s="245" t="s">
        <v>327</v>
      </c>
      <c r="K815" s="245">
        <v>4659001</v>
      </c>
      <c r="L815" s="245">
        <v>40425714</v>
      </c>
      <c r="M815" s="245" t="s">
        <v>147</v>
      </c>
      <c r="N815" s="304">
        <v>56.9259</v>
      </c>
      <c r="O815" s="245">
        <v>11.25</v>
      </c>
      <c r="P815" s="264">
        <f t="shared" si="14"/>
        <v>640.416375</v>
      </c>
      <c r="Q815" s="210"/>
    </row>
    <row r="816" s="4" customFormat="1" ht="21" spans="1:17">
      <c r="A816" s="247" t="s">
        <v>13993</v>
      </c>
      <c r="B816" s="243" t="s">
        <v>13994</v>
      </c>
      <c r="C816" s="243" t="s">
        <v>13997</v>
      </c>
      <c r="D816" s="245" t="s">
        <v>13996</v>
      </c>
      <c r="E816" s="245" t="s">
        <v>137</v>
      </c>
      <c r="F816" s="245" t="s">
        <v>320</v>
      </c>
      <c r="G816" s="243" t="s">
        <v>13999</v>
      </c>
      <c r="H816" s="250" t="s">
        <v>367</v>
      </c>
      <c r="I816" s="245" t="s">
        <v>28</v>
      </c>
      <c r="J816" s="245" t="s">
        <v>327</v>
      </c>
      <c r="K816" s="245">
        <v>4658821</v>
      </c>
      <c r="L816" s="245">
        <v>40425877</v>
      </c>
      <c r="M816" s="245" t="s">
        <v>147</v>
      </c>
      <c r="N816" s="304">
        <v>12.8144</v>
      </c>
      <c r="O816" s="245">
        <v>11.25</v>
      </c>
      <c r="P816" s="264">
        <f t="shared" si="14"/>
        <v>144.162</v>
      </c>
      <c r="Q816" s="210"/>
    </row>
    <row r="817" s="4" customFormat="1" ht="15" customHeight="1" spans="1:17">
      <c r="A817" s="247" t="s">
        <v>13993</v>
      </c>
      <c r="B817" s="243" t="s">
        <v>13994</v>
      </c>
      <c r="C817" s="243" t="s">
        <v>13995</v>
      </c>
      <c r="D817" s="245" t="s">
        <v>14000</v>
      </c>
      <c r="E817" s="245" t="s">
        <v>137</v>
      </c>
      <c r="F817" s="245" t="s">
        <v>320</v>
      </c>
      <c r="G817" s="243" t="s">
        <v>1565</v>
      </c>
      <c r="H817" s="247" t="s">
        <v>1101</v>
      </c>
      <c r="I817" s="245" t="s">
        <v>28</v>
      </c>
      <c r="J817" s="245" t="s">
        <v>327</v>
      </c>
      <c r="K817" s="245">
        <v>4659792</v>
      </c>
      <c r="L817" s="245">
        <v>40427039</v>
      </c>
      <c r="M817" s="245" t="s">
        <v>147</v>
      </c>
      <c r="N817" s="304">
        <v>4.9604</v>
      </c>
      <c r="O817" s="245">
        <v>11.25</v>
      </c>
      <c r="P817" s="264">
        <f t="shared" si="14"/>
        <v>55.8045</v>
      </c>
      <c r="Q817" s="210"/>
    </row>
    <row r="818" s="4" customFormat="1" ht="15" customHeight="1" spans="1:17">
      <c r="A818" s="247" t="s">
        <v>13993</v>
      </c>
      <c r="B818" s="243" t="s">
        <v>13994</v>
      </c>
      <c r="C818" s="243" t="s">
        <v>13995</v>
      </c>
      <c r="D818" s="243" t="s">
        <v>14000</v>
      </c>
      <c r="E818" s="245" t="s">
        <v>137</v>
      </c>
      <c r="F818" s="245" t="s">
        <v>320</v>
      </c>
      <c r="G818" s="243" t="s">
        <v>605</v>
      </c>
      <c r="H818" s="247" t="s">
        <v>1101</v>
      </c>
      <c r="I818" s="245" t="s">
        <v>28</v>
      </c>
      <c r="J818" s="245" t="s">
        <v>310</v>
      </c>
      <c r="K818" s="245">
        <v>4659765</v>
      </c>
      <c r="L818" s="245">
        <v>40427098</v>
      </c>
      <c r="M818" s="245" t="s">
        <v>147</v>
      </c>
      <c r="N818" s="304">
        <v>5.3322</v>
      </c>
      <c r="O818" s="245">
        <v>11.25</v>
      </c>
      <c r="P818" s="264">
        <f t="shared" si="14"/>
        <v>59.98725</v>
      </c>
      <c r="Q818" s="210"/>
    </row>
    <row r="819" s="4" customFormat="1" ht="21" spans="1:17">
      <c r="A819" s="247" t="s">
        <v>13993</v>
      </c>
      <c r="B819" s="243" t="s">
        <v>13994</v>
      </c>
      <c r="C819" s="243" t="s">
        <v>13995</v>
      </c>
      <c r="D819" s="245" t="s">
        <v>14000</v>
      </c>
      <c r="E819" s="245" t="s">
        <v>137</v>
      </c>
      <c r="F819" s="245" t="s">
        <v>320</v>
      </c>
      <c r="G819" s="243" t="s">
        <v>608</v>
      </c>
      <c r="H819" s="247" t="s">
        <v>1101</v>
      </c>
      <c r="I819" s="245" t="s">
        <v>28</v>
      </c>
      <c r="J819" s="245" t="s">
        <v>327</v>
      </c>
      <c r="K819" s="245">
        <v>4659747</v>
      </c>
      <c r="L819" s="245">
        <v>40426720</v>
      </c>
      <c r="M819" s="245" t="s">
        <v>147</v>
      </c>
      <c r="N819" s="304">
        <v>10.9439</v>
      </c>
      <c r="O819" s="245">
        <v>11.25</v>
      </c>
      <c r="P819" s="264">
        <f t="shared" si="14"/>
        <v>123.118875</v>
      </c>
      <c r="Q819" s="210"/>
    </row>
    <row r="820" s="4" customFormat="1" ht="15" customHeight="1" spans="1:17">
      <c r="A820" s="247" t="s">
        <v>13993</v>
      </c>
      <c r="B820" s="243" t="s">
        <v>13994</v>
      </c>
      <c r="C820" s="243" t="s">
        <v>13995</v>
      </c>
      <c r="D820" s="245" t="s">
        <v>14000</v>
      </c>
      <c r="E820" s="245" t="s">
        <v>137</v>
      </c>
      <c r="F820" s="245" t="s">
        <v>320</v>
      </c>
      <c r="G820" s="243" t="s">
        <v>687</v>
      </c>
      <c r="H820" s="250" t="s">
        <v>367</v>
      </c>
      <c r="I820" s="245" t="s">
        <v>28</v>
      </c>
      <c r="J820" s="245" t="s">
        <v>327</v>
      </c>
      <c r="K820" s="245">
        <v>4659728</v>
      </c>
      <c r="L820" s="245">
        <v>40426573</v>
      </c>
      <c r="M820" s="245" t="s">
        <v>147</v>
      </c>
      <c r="N820" s="304">
        <v>210.7599</v>
      </c>
      <c r="O820" s="245">
        <v>11.25</v>
      </c>
      <c r="P820" s="264">
        <f t="shared" si="14"/>
        <v>2371.048875</v>
      </c>
      <c r="Q820" s="210"/>
    </row>
    <row r="821" s="4" customFormat="1" ht="15" customHeight="1" spans="1:17">
      <c r="A821" s="247" t="s">
        <v>13993</v>
      </c>
      <c r="B821" s="243" t="s">
        <v>13994</v>
      </c>
      <c r="C821" s="243" t="s">
        <v>13995</v>
      </c>
      <c r="D821" s="245" t="s">
        <v>14000</v>
      </c>
      <c r="E821" s="245" t="s">
        <v>137</v>
      </c>
      <c r="F821" s="245" t="s">
        <v>320</v>
      </c>
      <c r="G821" s="243" t="s">
        <v>447</v>
      </c>
      <c r="H821" s="247" t="s">
        <v>1101</v>
      </c>
      <c r="I821" s="245" t="s">
        <v>28</v>
      </c>
      <c r="J821" s="245" t="s">
        <v>327</v>
      </c>
      <c r="K821" s="245">
        <v>4659715</v>
      </c>
      <c r="L821" s="245">
        <v>40426788</v>
      </c>
      <c r="M821" s="245" t="s">
        <v>147</v>
      </c>
      <c r="N821" s="304">
        <v>6.1647</v>
      </c>
      <c r="O821" s="245">
        <v>11.25</v>
      </c>
      <c r="P821" s="264">
        <f t="shared" si="14"/>
        <v>69.352875</v>
      </c>
      <c r="Q821" s="210"/>
    </row>
    <row r="822" s="4" customFormat="1" ht="15" customHeight="1" spans="1:17">
      <c r="A822" s="247" t="s">
        <v>13993</v>
      </c>
      <c r="B822" s="243" t="s">
        <v>13994</v>
      </c>
      <c r="C822" s="243" t="s">
        <v>13995</v>
      </c>
      <c r="D822" s="245" t="s">
        <v>14000</v>
      </c>
      <c r="E822" s="245" t="s">
        <v>137</v>
      </c>
      <c r="F822" s="245" t="s">
        <v>320</v>
      </c>
      <c r="G822" s="243" t="s">
        <v>449</v>
      </c>
      <c r="H822" s="247" t="s">
        <v>1101</v>
      </c>
      <c r="I822" s="245" t="s">
        <v>28</v>
      </c>
      <c r="J822" s="245" t="s">
        <v>327</v>
      </c>
      <c r="K822" s="245">
        <v>4659680</v>
      </c>
      <c r="L822" s="245">
        <v>40426865</v>
      </c>
      <c r="M822" s="245" t="s">
        <v>147</v>
      </c>
      <c r="N822" s="304">
        <v>2.4416</v>
      </c>
      <c r="O822" s="245">
        <v>11.25</v>
      </c>
      <c r="P822" s="264">
        <f t="shared" si="14"/>
        <v>27.468</v>
      </c>
      <c r="Q822" s="210"/>
    </row>
    <row r="823" s="4" customFormat="1" ht="15" customHeight="1" spans="1:17">
      <c r="A823" s="247" t="s">
        <v>13993</v>
      </c>
      <c r="B823" s="243" t="s">
        <v>13994</v>
      </c>
      <c r="C823" s="243" t="s">
        <v>13995</v>
      </c>
      <c r="D823" s="245" t="s">
        <v>14000</v>
      </c>
      <c r="E823" s="245" t="s">
        <v>137</v>
      </c>
      <c r="F823" s="245" t="s">
        <v>320</v>
      </c>
      <c r="G823" s="243" t="s">
        <v>1428</v>
      </c>
      <c r="H823" s="247" t="s">
        <v>1101</v>
      </c>
      <c r="I823" s="245" t="s">
        <v>28</v>
      </c>
      <c r="J823" s="245" t="s">
        <v>327</v>
      </c>
      <c r="K823" s="245">
        <v>4659680</v>
      </c>
      <c r="L823" s="245">
        <v>40426414</v>
      </c>
      <c r="M823" s="245" t="s">
        <v>147</v>
      </c>
      <c r="N823" s="304">
        <v>8.3182</v>
      </c>
      <c r="O823" s="245">
        <v>11.25</v>
      </c>
      <c r="P823" s="264">
        <f t="shared" ref="P823:P886" si="15">O823*N823</f>
        <v>93.57975</v>
      </c>
      <c r="Q823" s="210"/>
    </row>
    <row r="824" s="4" customFormat="1" ht="21" spans="1:17">
      <c r="A824" s="247" t="s">
        <v>13993</v>
      </c>
      <c r="B824" s="243" t="s">
        <v>13994</v>
      </c>
      <c r="C824" s="243" t="s">
        <v>13995</v>
      </c>
      <c r="D824" s="245" t="s">
        <v>14000</v>
      </c>
      <c r="E824" s="245" t="s">
        <v>137</v>
      </c>
      <c r="F824" s="245" t="s">
        <v>320</v>
      </c>
      <c r="G824" s="243" t="s">
        <v>655</v>
      </c>
      <c r="H824" s="250" t="s">
        <v>13474</v>
      </c>
      <c r="I824" s="245" t="s">
        <v>28</v>
      </c>
      <c r="J824" s="245" t="s">
        <v>310</v>
      </c>
      <c r="K824" s="245">
        <v>4659667</v>
      </c>
      <c r="L824" s="245">
        <v>40427059</v>
      </c>
      <c r="M824" s="245" t="s">
        <v>147</v>
      </c>
      <c r="N824" s="304">
        <v>31.3047</v>
      </c>
      <c r="O824" s="245">
        <v>11.25</v>
      </c>
      <c r="P824" s="264">
        <f t="shared" si="15"/>
        <v>352.177875</v>
      </c>
      <c r="Q824" s="210"/>
    </row>
    <row r="825" s="4" customFormat="1" ht="15" customHeight="1" spans="1:17">
      <c r="A825" s="247" t="s">
        <v>13993</v>
      </c>
      <c r="B825" s="243" t="s">
        <v>13994</v>
      </c>
      <c r="C825" s="243" t="s">
        <v>13995</v>
      </c>
      <c r="D825" s="245" t="s">
        <v>14000</v>
      </c>
      <c r="E825" s="245" t="s">
        <v>137</v>
      </c>
      <c r="F825" s="245" t="s">
        <v>320</v>
      </c>
      <c r="G825" s="243" t="s">
        <v>356</v>
      </c>
      <c r="H825" s="250" t="s">
        <v>367</v>
      </c>
      <c r="I825" s="245" t="s">
        <v>28</v>
      </c>
      <c r="J825" s="245" t="s">
        <v>310</v>
      </c>
      <c r="K825" s="245">
        <v>4659596</v>
      </c>
      <c r="L825" s="245">
        <v>40427055</v>
      </c>
      <c r="M825" s="245" t="s">
        <v>147</v>
      </c>
      <c r="N825" s="304">
        <v>53.8355</v>
      </c>
      <c r="O825" s="245">
        <v>11.25</v>
      </c>
      <c r="P825" s="264">
        <f t="shared" si="15"/>
        <v>605.649375</v>
      </c>
      <c r="Q825" s="210"/>
    </row>
    <row r="826" s="4" customFormat="1" ht="15" customHeight="1" spans="1:17">
      <c r="A826" s="247" t="s">
        <v>13993</v>
      </c>
      <c r="B826" s="243" t="s">
        <v>13994</v>
      </c>
      <c r="C826" s="243" t="s">
        <v>13995</v>
      </c>
      <c r="D826" s="245" t="s">
        <v>14000</v>
      </c>
      <c r="E826" s="245" t="s">
        <v>137</v>
      </c>
      <c r="F826" s="245" t="s">
        <v>320</v>
      </c>
      <c r="G826" s="243" t="s">
        <v>1418</v>
      </c>
      <c r="H826" s="250" t="s">
        <v>13474</v>
      </c>
      <c r="I826" s="245" t="s">
        <v>28</v>
      </c>
      <c r="J826" s="245" t="s">
        <v>310</v>
      </c>
      <c r="K826" s="245">
        <v>4659496</v>
      </c>
      <c r="L826" s="245">
        <v>40427123</v>
      </c>
      <c r="M826" s="245" t="s">
        <v>147</v>
      </c>
      <c r="N826" s="304">
        <v>63.1659</v>
      </c>
      <c r="O826" s="245">
        <v>11.25</v>
      </c>
      <c r="P826" s="264">
        <f t="shared" si="15"/>
        <v>710.616375</v>
      </c>
      <c r="Q826" s="210"/>
    </row>
    <row r="827" s="4" customFormat="1" ht="15" customHeight="1" spans="1:17">
      <c r="A827" s="247" t="s">
        <v>13993</v>
      </c>
      <c r="B827" s="243" t="s">
        <v>13994</v>
      </c>
      <c r="C827" s="243" t="s">
        <v>13995</v>
      </c>
      <c r="D827" s="245" t="s">
        <v>14000</v>
      </c>
      <c r="E827" s="245" t="s">
        <v>137</v>
      </c>
      <c r="F827" s="245" t="s">
        <v>320</v>
      </c>
      <c r="G827" s="243" t="s">
        <v>1425</v>
      </c>
      <c r="H827" s="247" t="s">
        <v>1101</v>
      </c>
      <c r="I827" s="245" t="s">
        <v>28</v>
      </c>
      <c r="J827" s="245" t="s">
        <v>310</v>
      </c>
      <c r="K827" s="245">
        <v>4659146</v>
      </c>
      <c r="L827" s="245">
        <v>40427184</v>
      </c>
      <c r="M827" s="245" t="s">
        <v>147</v>
      </c>
      <c r="N827" s="304">
        <v>4.3361</v>
      </c>
      <c r="O827" s="245">
        <v>11.25</v>
      </c>
      <c r="P827" s="264">
        <f t="shared" si="15"/>
        <v>48.781125</v>
      </c>
      <c r="Q827" s="210"/>
    </row>
    <row r="828" s="4" customFormat="1" ht="15" customHeight="1" spans="1:17">
      <c r="A828" s="247" t="s">
        <v>13993</v>
      </c>
      <c r="B828" s="243" t="s">
        <v>13994</v>
      </c>
      <c r="C828" s="243" t="s">
        <v>13995</v>
      </c>
      <c r="D828" s="245" t="s">
        <v>14000</v>
      </c>
      <c r="E828" s="245" t="s">
        <v>137</v>
      </c>
      <c r="F828" s="245" t="s">
        <v>320</v>
      </c>
      <c r="G828" s="243" t="s">
        <v>13245</v>
      </c>
      <c r="H828" s="247" t="s">
        <v>1101</v>
      </c>
      <c r="I828" s="245" t="s">
        <v>28</v>
      </c>
      <c r="J828" s="245" t="s">
        <v>310</v>
      </c>
      <c r="K828" s="245">
        <v>4669370</v>
      </c>
      <c r="L828" s="245">
        <v>40427195</v>
      </c>
      <c r="M828" s="245" t="s">
        <v>147</v>
      </c>
      <c r="N828" s="304">
        <v>2.425</v>
      </c>
      <c r="O828" s="245">
        <v>11.25</v>
      </c>
      <c r="P828" s="264">
        <f t="shared" si="15"/>
        <v>27.28125</v>
      </c>
      <c r="Q828" s="210"/>
    </row>
    <row r="829" s="4" customFormat="1" ht="15" customHeight="1" spans="1:17">
      <c r="A829" s="247" t="s">
        <v>13993</v>
      </c>
      <c r="B829" s="243" t="s">
        <v>13994</v>
      </c>
      <c r="C829" s="243" t="s">
        <v>13995</v>
      </c>
      <c r="D829" s="245" t="s">
        <v>14000</v>
      </c>
      <c r="E829" s="245" t="s">
        <v>137</v>
      </c>
      <c r="F829" s="245" t="s">
        <v>320</v>
      </c>
      <c r="G829" s="243" t="s">
        <v>1351</v>
      </c>
      <c r="H829" s="247" t="s">
        <v>1101</v>
      </c>
      <c r="I829" s="245" t="s">
        <v>28</v>
      </c>
      <c r="J829" s="245" t="s">
        <v>310</v>
      </c>
      <c r="K829" s="245">
        <v>4659354</v>
      </c>
      <c r="L829" s="245">
        <v>40426609</v>
      </c>
      <c r="M829" s="245" t="s">
        <v>147</v>
      </c>
      <c r="N829" s="304">
        <v>8.654</v>
      </c>
      <c r="O829" s="245">
        <v>11.25</v>
      </c>
      <c r="P829" s="264">
        <f t="shared" si="15"/>
        <v>97.3575</v>
      </c>
      <c r="Q829" s="210"/>
    </row>
    <row r="830" s="4" customFormat="1" ht="15" customHeight="1" spans="1:17">
      <c r="A830" s="247" t="s">
        <v>13993</v>
      </c>
      <c r="B830" s="243" t="s">
        <v>13994</v>
      </c>
      <c r="C830" s="243" t="s">
        <v>13995</v>
      </c>
      <c r="D830" s="245" t="s">
        <v>14000</v>
      </c>
      <c r="E830" s="245" t="s">
        <v>137</v>
      </c>
      <c r="F830" s="245" t="s">
        <v>320</v>
      </c>
      <c r="G830" s="243" t="s">
        <v>665</v>
      </c>
      <c r="H830" s="247" t="s">
        <v>1101</v>
      </c>
      <c r="I830" s="245" t="s">
        <v>28</v>
      </c>
      <c r="J830" s="245" t="s">
        <v>58</v>
      </c>
      <c r="K830" s="245">
        <v>4659274</v>
      </c>
      <c r="L830" s="245">
        <v>40426483</v>
      </c>
      <c r="M830" s="245" t="s">
        <v>147</v>
      </c>
      <c r="N830" s="304">
        <v>172.2498</v>
      </c>
      <c r="O830" s="245">
        <v>11.25</v>
      </c>
      <c r="P830" s="264">
        <f t="shared" si="15"/>
        <v>1937.81025</v>
      </c>
      <c r="Q830" s="210"/>
    </row>
    <row r="831" s="4" customFormat="1" ht="15" customHeight="1" spans="1:17">
      <c r="A831" s="247" t="s">
        <v>13993</v>
      </c>
      <c r="B831" s="243" t="s">
        <v>13994</v>
      </c>
      <c r="C831" s="243" t="s">
        <v>13995</v>
      </c>
      <c r="D831" s="243" t="s">
        <v>14000</v>
      </c>
      <c r="E831" s="245" t="s">
        <v>137</v>
      </c>
      <c r="F831" s="245" t="s">
        <v>320</v>
      </c>
      <c r="G831" s="243" t="s">
        <v>1163</v>
      </c>
      <c r="H831" s="247" t="s">
        <v>1101</v>
      </c>
      <c r="I831" s="245" t="s">
        <v>28</v>
      </c>
      <c r="J831" s="245" t="s">
        <v>58</v>
      </c>
      <c r="K831" s="245">
        <v>4659252</v>
      </c>
      <c r="L831" s="245">
        <v>40426671</v>
      </c>
      <c r="M831" s="245" t="s">
        <v>147</v>
      </c>
      <c r="N831" s="304">
        <v>3.5044</v>
      </c>
      <c r="O831" s="245">
        <v>11.25</v>
      </c>
      <c r="P831" s="264">
        <f t="shared" si="15"/>
        <v>39.4245</v>
      </c>
      <c r="Q831" s="210"/>
    </row>
    <row r="832" s="4" customFormat="1" ht="15" customHeight="1" spans="1:17">
      <c r="A832" s="247" t="s">
        <v>13993</v>
      </c>
      <c r="B832" s="243" t="s">
        <v>13994</v>
      </c>
      <c r="C832" s="243" t="s">
        <v>13995</v>
      </c>
      <c r="D832" s="245" t="s">
        <v>14000</v>
      </c>
      <c r="E832" s="245" t="s">
        <v>137</v>
      </c>
      <c r="F832" s="245" t="s">
        <v>320</v>
      </c>
      <c r="G832" s="243" t="s">
        <v>669</v>
      </c>
      <c r="H832" s="247" t="s">
        <v>48</v>
      </c>
      <c r="I832" s="245" t="s">
        <v>28</v>
      </c>
      <c r="J832" s="245" t="s">
        <v>58</v>
      </c>
      <c r="K832" s="245">
        <v>4659250</v>
      </c>
      <c r="L832" s="245">
        <v>40426650</v>
      </c>
      <c r="M832" s="245" t="s">
        <v>147</v>
      </c>
      <c r="N832" s="304">
        <v>10.1308</v>
      </c>
      <c r="O832" s="245">
        <v>11.25</v>
      </c>
      <c r="P832" s="264">
        <f t="shared" si="15"/>
        <v>113.9715</v>
      </c>
      <c r="Q832" s="210"/>
    </row>
    <row r="833" s="4" customFormat="1" ht="21" spans="1:17">
      <c r="A833" s="247" t="s">
        <v>13993</v>
      </c>
      <c r="B833" s="243" t="s">
        <v>13994</v>
      </c>
      <c r="C833" s="243" t="s">
        <v>13995</v>
      </c>
      <c r="D833" s="245" t="s">
        <v>14000</v>
      </c>
      <c r="E833" s="245" t="s">
        <v>137</v>
      </c>
      <c r="F833" s="245" t="s">
        <v>320</v>
      </c>
      <c r="G833" s="243" t="s">
        <v>368</v>
      </c>
      <c r="H833" s="250" t="s">
        <v>1101</v>
      </c>
      <c r="I833" s="245" t="s">
        <v>28</v>
      </c>
      <c r="J833" s="245" t="s">
        <v>310</v>
      </c>
      <c r="K833" s="245">
        <v>4659212</v>
      </c>
      <c r="L833" s="245">
        <v>40427076</v>
      </c>
      <c r="M833" s="245" t="s">
        <v>147</v>
      </c>
      <c r="N833" s="304">
        <v>8.2586</v>
      </c>
      <c r="O833" s="245">
        <v>11.25</v>
      </c>
      <c r="P833" s="264">
        <f t="shared" si="15"/>
        <v>92.90925</v>
      </c>
      <c r="Q833" s="210"/>
    </row>
    <row r="834" s="4" customFormat="1" ht="15" customHeight="1" spans="1:17">
      <c r="A834" s="247" t="s">
        <v>13993</v>
      </c>
      <c r="B834" s="243" t="s">
        <v>13994</v>
      </c>
      <c r="C834" s="243" t="s">
        <v>13995</v>
      </c>
      <c r="D834" s="245" t="s">
        <v>14000</v>
      </c>
      <c r="E834" s="245" t="s">
        <v>137</v>
      </c>
      <c r="F834" s="245" t="s">
        <v>320</v>
      </c>
      <c r="G834" s="243" t="s">
        <v>610</v>
      </c>
      <c r="H834" s="250" t="s">
        <v>367</v>
      </c>
      <c r="I834" s="245" t="s">
        <v>28</v>
      </c>
      <c r="J834" s="245" t="s">
        <v>310</v>
      </c>
      <c r="K834" s="245">
        <v>4659182</v>
      </c>
      <c r="L834" s="245">
        <v>40426811</v>
      </c>
      <c r="M834" s="245" t="s">
        <v>147</v>
      </c>
      <c r="N834" s="304">
        <v>63.3687</v>
      </c>
      <c r="O834" s="245">
        <v>11.25</v>
      </c>
      <c r="P834" s="264">
        <f t="shared" si="15"/>
        <v>712.897875</v>
      </c>
      <c r="Q834" s="210"/>
    </row>
    <row r="835" s="4" customFormat="1" ht="15" customHeight="1" spans="1:17">
      <c r="A835" s="247" t="s">
        <v>13993</v>
      </c>
      <c r="B835" s="243" t="s">
        <v>13994</v>
      </c>
      <c r="C835" s="243" t="s">
        <v>13995</v>
      </c>
      <c r="D835" s="245" t="s">
        <v>14000</v>
      </c>
      <c r="E835" s="245" t="s">
        <v>137</v>
      </c>
      <c r="F835" s="245" t="s">
        <v>320</v>
      </c>
      <c r="G835" s="243" t="s">
        <v>1159</v>
      </c>
      <c r="H835" s="250" t="s">
        <v>13474</v>
      </c>
      <c r="I835" s="245" t="s">
        <v>28</v>
      </c>
      <c r="J835" s="245" t="s">
        <v>310</v>
      </c>
      <c r="K835" s="245">
        <v>4659087</v>
      </c>
      <c r="L835" s="245">
        <v>40427119</v>
      </c>
      <c r="M835" s="245" t="s">
        <v>147</v>
      </c>
      <c r="N835" s="304">
        <v>434.9097</v>
      </c>
      <c r="O835" s="245">
        <v>11.25</v>
      </c>
      <c r="P835" s="264">
        <f t="shared" si="15"/>
        <v>4892.734125</v>
      </c>
      <c r="Q835" s="210"/>
    </row>
    <row r="836" s="4" customFormat="1" ht="15" customHeight="1" spans="1:17">
      <c r="A836" s="247" t="s">
        <v>13993</v>
      </c>
      <c r="B836" s="243" t="s">
        <v>13994</v>
      </c>
      <c r="C836" s="243" t="s">
        <v>13995</v>
      </c>
      <c r="D836" s="245" t="s">
        <v>14000</v>
      </c>
      <c r="E836" s="245" t="s">
        <v>137</v>
      </c>
      <c r="F836" s="245" t="s">
        <v>320</v>
      </c>
      <c r="G836" s="243" t="s">
        <v>1165</v>
      </c>
      <c r="H836" s="250" t="s">
        <v>1101</v>
      </c>
      <c r="I836" s="245" t="s">
        <v>28</v>
      </c>
      <c r="J836" s="245" t="s">
        <v>310</v>
      </c>
      <c r="K836" s="245">
        <v>4659095</v>
      </c>
      <c r="L836" s="245">
        <v>40426587</v>
      </c>
      <c r="M836" s="245" t="s">
        <v>147</v>
      </c>
      <c r="N836" s="304">
        <v>13.3119</v>
      </c>
      <c r="O836" s="245">
        <v>11.25</v>
      </c>
      <c r="P836" s="264">
        <f t="shared" si="15"/>
        <v>149.758875</v>
      </c>
      <c r="Q836" s="210"/>
    </row>
    <row r="837" s="4" customFormat="1" ht="15" customHeight="1" spans="1:17">
      <c r="A837" s="247" t="s">
        <v>13993</v>
      </c>
      <c r="B837" s="243" t="s">
        <v>13994</v>
      </c>
      <c r="C837" s="243" t="s">
        <v>13995</v>
      </c>
      <c r="D837" s="245" t="s">
        <v>14000</v>
      </c>
      <c r="E837" s="245" t="s">
        <v>137</v>
      </c>
      <c r="F837" s="245" t="s">
        <v>320</v>
      </c>
      <c r="G837" s="243" t="s">
        <v>612</v>
      </c>
      <c r="H837" s="250" t="s">
        <v>1101</v>
      </c>
      <c r="I837" s="245" t="s">
        <v>28</v>
      </c>
      <c r="J837" s="245" t="s">
        <v>310</v>
      </c>
      <c r="K837" s="245">
        <v>4659041</v>
      </c>
      <c r="L837" s="245">
        <v>40426806</v>
      </c>
      <c r="M837" s="245" t="s">
        <v>147</v>
      </c>
      <c r="N837" s="304">
        <v>9.1091</v>
      </c>
      <c r="O837" s="245">
        <v>11.25</v>
      </c>
      <c r="P837" s="264">
        <f t="shared" si="15"/>
        <v>102.477375</v>
      </c>
      <c r="Q837" s="210"/>
    </row>
    <row r="838" s="4" customFormat="1" ht="15" customHeight="1" spans="1:17">
      <c r="A838" s="247" t="s">
        <v>13993</v>
      </c>
      <c r="B838" s="243" t="s">
        <v>13994</v>
      </c>
      <c r="C838" s="245" t="s">
        <v>13997</v>
      </c>
      <c r="D838" s="245" t="s">
        <v>14000</v>
      </c>
      <c r="E838" s="245" t="s">
        <v>137</v>
      </c>
      <c r="F838" s="245" t="s">
        <v>320</v>
      </c>
      <c r="G838" s="243" t="s">
        <v>1418</v>
      </c>
      <c r="H838" s="250" t="s">
        <v>13474</v>
      </c>
      <c r="I838" s="245" t="s">
        <v>28</v>
      </c>
      <c r="J838" s="245" t="s">
        <v>310</v>
      </c>
      <c r="K838" s="245">
        <v>4658728</v>
      </c>
      <c r="L838" s="245">
        <v>40426883</v>
      </c>
      <c r="M838" s="245" t="s">
        <v>147</v>
      </c>
      <c r="N838" s="304">
        <v>63.1053</v>
      </c>
      <c r="O838" s="245">
        <v>11.25</v>
      </c>
      <c r="P838" s="264">
        <f t="shared" si="15"/>
        <v>709.934625</v>
      </c>
      <c r="Q838" s="210"/>
    </row>
    <row r="839" s="4" customFormat="1" ht="21" spans="1:17">
      <c r="A839" s="247" t="s">
        <v>13993</v>
      </c>
      <c r="B839" s="243" t="s">
        <v>13994</v>
      </c>
      <c r="C839" s="245" t="s">
        <v>13997</v>
      </c>
      <c r="D839" s="243" t="s">
        <v>14001</v>
      </c>
      <c r="E839" s="245" t="s">
        <v>137</v>
      </c>
      <c r="F839" s="245" t="s">
        <v>320</v>
      </c>
      <c r="G839" s="243" t="s">
        <v>1560</v>
      </c>
      <c r="H839" s="250" t="s">
        <v>13474</v>
      </c>
      <c r="I839" s="245" t="s">
        <v>28</v>
      </c>
      <c r="J839" s="245" t="s">
        <v>327</v>
      </c>
      <c r="K839" s="245">
        <v>4658783</v>
      </c>
      <c r="L839" s="245">
        <v>40426476</v>
      </c>
      <c r="M839" s="245" t="s">
        <v>147</v>
      </c>
      <c r="N839" s="304">
        <v>41.1356</v>
      </c>
      <c r="O839" s="245">
        <v>11.25</v>
      </c>
      <c r="P839" s="264">
        <f t="shared" si="15"/>
        <v>462.7755</v>
      </c>
      <c r="Q839" s="210"/>
    </row>
    <row r="840" s="4" customFormat="1" ht="21" spans="1:17">
      <c r="A840" s="247" t="s">
        <v>13993</v>
      </c>
      <c r="B840" s="243" t="s">
        <v>13994</v>
      </c>
      <c r="C840" s="245" t="s">
        <v>13997</v>
      </c>
      <c r="D840" s="243" t="s">
        <v>14001</v>
      </c>
      <c r="E840" s="245" t="s">
        <v>137</v>
      </c>
      <c r="F840" s="245" t="s">
        <v>320</v>
      </c>
      <c r="G840" s="243" t="s">
        <v>14002</v>
      </c>
      <c r="H840" s="250" t="s">
        <v>367</v>
      </c>
      <c r="I840" s="245" t="s">
        <v>28</v>
      </c>
      <c r="J840" s="245" t="s">
        <v>327</v>
      </c>
      <c r="K840" s="245">
        <v>4658809</v>
      </c>
      <c r="L840" s="245">
        <v>40426260</v>
      </c>
      <c r="M840" s="245" t="s">
        <v>147</v>
      </c>
      <c r="N840" s="304">
        <v>91.7675</v>
      </c>
      <c r="O840" s="245">
        <v>11.25</v>
      </c>
      <c r="P840" s="264">
        <f t="shared" si="15"/>
        <v>1032.384375</v>
      </c>
      <c r="Q840" s="210"/>
    </row>
    <row r="841" s="4" customFormat="1" ht="15" customHeight="1" spans="1:17">
      <c r="A841" s="247" t="s">
        <v>13993</v>
      </c>
      <c r="B841" s="243" t="s">
        <v>13994</v>
      </c>
      <c r="C841" s="245" t="s">
        <v>13997</v>
      </c>
      <c r="D841" s="243" t="s">
        <v>14001</v>
      </c>
      <c r="E841" s="245" t="s">
        <v>137</v>
      </c>
      <c r="F841" s="245" t="s">
        <v>320</v>
      </c>
      <c r="G841" s="243" t="s">
        <v>1443</v>
      </c>
      <c r="H841" s="250" t="s">
        <v>367</v>
      </c>
      <c r="I841" s="245" t="s">
        <v>28</v>
      </c>
      <c r="J841" s="245" t="s">
        <v>327</v>
      </c>
      <c r="K841" s="245">
        <v>4658692</v>
      </c>
      <c r="L841" s="245">
        <v>40426501</v>
      </c>
      <c r="M841" s="245" t="s">
        <v>147</v>
      </c>
      <c r="N841" s="304">
        <v>56.3032</v>
      </c>
      <c r="O841" s="245">
        <v>11.25</v>
      </c>
      <c r="P841" s="264">
        <f t="shared" si="15"/>
        <v>633.411</v>
      </c>
      <c r="Q841" s="210"/>
    </row>
    <row r="842" s="4" customFormat="1" ht="15" customHeight="1" spans="1:17">
      <c r="A842" s="247" t="s">
        <v>13993</v>
      </c>
      <c r="B842" s="243" t="s">
        <v>13994</v>
      </c>
      <c r="C842" s="245" t="s">
        <v>13997</v>
      </c>
      <c r="D842" s="243" t="s">
        <v>14001</v>
      </c>
      <c r="E842" s="245" t="s">
        <v>137</v>
      </c>
      <c r="F842" s="245" t="s">
        <v>320</v>
      </c>
      <c r="G842" s="243" t="s">
        <v>1546</v>
      </c>
      <c r="H842" s="247" t="s">
        <v>48</v>
      </c>
      <c r="I842" s="245" t="s">
        <v>28</v>
      </c>
      <c r="J842" s="245" t="s">
        <v>29</v>
      </c>
      <c r="K842" s="245">
        <v>4658674</v>
      </c>
      <c r="L842" s="245">
        <v>40426030</v>
      </c>
      <c r="M842" s="245" t="s">
        <v>147</v>
      </c>
      <c r="N842" s="304">
        <v>18.2702</v>
      </c>
      <c r="O842" s="245">
        <v>11.25</v>
      </c>
      <c r="P842" s="264">
        <f t="shared" si="15"/>
        <v>205.53975</v>
      </c>
      <c r="Q842" s="210"/>
    </row>
    <row r="843" s="4" customFormat="1" ht="15" customHeight="1" spans="1:17">
      <c r="A843" s="247" t="s">
        <v>13993</v>
      </c>
      <c r="B843" s="243" t="s">
        <v>13994</v>
      </c>
      <c r="C843" s="243" t="s">
        <v>13997</v>
      </c>
      <c r="D843" s="243" t="s">
        <v>14001</v>
      </c>
      <c r="E843" s="245" t="s">
        <v>137</v>
      </c>
      <c r="F843" s="245" t="s">
        <v>320</v>
      </c>
      <c r="G843" s="243" t="s">
        <v>1735</v>
      </c>
      <c r="H843" s="247" t="s">
        <v>1101</v>
      </c>
      <c r="I843" s="245" t="s">
        <v>28</v>
      </c>
      <c r="J843" s="245" t="s">
        <v>327</v>
      </c>
      <c r="K843" s="245">
        <v>4658658</v>
      </c>
      <c r="L843" s="245">
        <v>40425897</v>
      </c>
      <c r="M843" s="245" t="s">
        <v>147</v>
      </c>
      <c r="N843" s="304">
        <v>2.6521</v>
      </c>
      <c r="O843" s="245">
        <v>11.25</v>
      </c>
      <c r="P843" s="264">
        <f t="shared" si="15"/>
        <v>29.836125</v>
      </c>
      <c r="Q843" s="210"/>
    </row>
    <row r="844" s="4" customFormat="1" ht="21" spans="1:17">
      <c r="A844" s="247" t="s">
        <v>13993</v>
      </c>
      <c r="B844" s="243" t="s">
        <v>13994</v>
      </c>
      <c r="C844" s="243" t="s">
        <v>13997</v>
      </c>
      <c r="D844" s="243" t="s">
        <v>14003</v>
      </c>
      <c r="E844" s="245" t="s">
        <v>137</v>
      </c>
      <c r="F844" s="245" t="s">
        <v>320</v>
      </c>
      <c r="G844" s="243" t="s">
        <v>14004</v>
      </c>
      <c r="H844" s="247" t="s">
        <v>1101</v>
      </c>
      <c r="I844" s="245" t="s">
        <v>28</v>
      </c>
      <c r="J844" s="245" t="s">
        <v>58</v>
      </c>
      <c r="K844" s="245">
        <v>4658096</v>
      </c>
      <c r="L844" s="245">
        <v>40426400</v>
      </c>
      <c r="M844" s="245" t="s">
        <v>147</v>
      </c>
      <c r="N844" s="304">
        <v>22.5926</v>
      </c>
      <c r="O844" s="245">
        <v>11.25</v>
      </c>
      <c r="P844" s="264">
        <f t="shared" si="15"/>
        <v>254.16675</v>
      </c>
      <c r="Q844" s="210"/>
    </row>
    <row r="845" s="4" customFormat="1" ht="21" spans="1:17">
      <c r="A845" s="247" t="s">
        <v>13993</v>
      </c>
      <c r="B845" s="243" t="s">
        <v>13994</v>
      </c>
      <c r="C845" s="243" t="s">
        <v>13997</v>
      </c>
      <c r="D845" s="243" t="s">
        <v>14003</v>
      </c>
      <c r="E845" s="245" t="s">
        <v>137</v>
      </c>
      <c r="F845" s="245" t="s">
        <v>320</v>
      </c>
      <c r="G845" s="243" t="s">
        <v>14005</v>
      </c>
      <c r="H845" s="250" t="s">
        <v>367</v>
      </c>
      <c r="I845" s="245" t="s">
        <v>28</v>
      </c>
      <c r="J845" s="245" t="s">
        <v>327</v>
      </c>
      <c r="K845" s="245">
        <v>4658472</v>
      </c>
      <c r="L845" s="245">
        <v>40426218</v>
      </c>
      <c r="M845" s="245" t="s">
        <v>147</v>
      </c>
      <c r="N845" s="304">
        <v>221.6735</v>
      </c>
      <c r="O845" s="245">
        <v>11.25</v>
      </c>
      <c r="P845" s="264">
        <f t="shared" si="15"/>
        <v>2493.826875</v>
      </c>
      <c r="Q845" s="210"/>
    </row>
    <row r="846" s="4" customFormat="1" ht="15" customHeight="1" spans="1:17">
      <c r="A846" s="247" t="s">
        <v>13993</v>
      </c>
      <c r="B846" s="243" t="s">
        <v>13994</v>
      </c>
      <c r="C846" s="243" t="s">
        <v>13997</v>
      </c>
      <c r="D846" s="243" t="s">
        <v>14003</v>
      </c>
      <c r="E846" s="245" t="s">
        <v>137</v>
      </c>
      <c r="F846" s="245" t="s">
        <v>320</v>
      </c>
      <c r="G846" s="243" t="s">
        <v>14006</v>
      </c>
      <c r="H846" s="250" t="s">
        <v>367</v>
      </c>
      <c r="I846" s="245" t="s">
        <v>28</v>
      </c>
      <c r="J846" s="245" t="s">
        <v>310</v>
      </c>
      <c r="K846" s="245">
        <v>4658210</v>
      </c>
      <c r="L846" s="245">
        <v>40426572</v>
      </c>
      <c r="M846" s="245" t="s">
        <v>147</v>
      </c>
      <c r="N846" s="304">
        <v>9.8482</v>
      </c>
      <c r="O846" s="245">
        <v>11.25</v>
      </c>
      <c r="P846" s="264">
        <f t="shared" si="15"/>
        <v>110.79225</v>
      </c>
      <c r="Q846" s="210"/>
    </row>
    <row r="847" s="4" customFormat="1" ht="21" spans="1:17">
      <c r="A847" s="247" t="s">
        <v>13993</v>
      </c>
      <c r="B847" s="243" t="s">
        <v>13994</v>
      </c>
      <c r="C847" s="243" t="s">
        <v>13997</v>
      </c>
      <c r="D847" s="243" t="s">
        <v>14003</v>
      </c>
      <c r="E847" s="245" t="s">
        <v>137</v>
      </c>
      <c r="F847" s="245" t="s">
        <v>320</v>
      </c>
      <c r="G847" s="243" t="s">
        <v>1124</v>
      </c>
      <c r="H847" s="247" t="s">
        <v>1101</v>
      </c>
      <c r="I847" s="245" t="s">
        <v>28</v>
      </c>
      <c r="J847" s="245" t="s">
        <v>29</v>
      </c>
      <c r="K847" s="245">
        <v>4658478</v>
      </c>
      <c r="L847" s="245">
        <v>40426503</v>
      </c>
      <c r="M847" s="245" t="s">
        <v>147</v>
      </c>
      <c r="N847" s="304">
        <v>27.7349</v>
      </c>
      <c r="O847" s="245">
        <v>11.25</v>
      </c>
      <c r="P847" s="264">
        <f t="shared" si="15"/>
        <v>312.017625</v>
      </c>
      <c r="Q847" s="210"/>
    </row>
    <row r="848" s="4" customFormat="1" ht="15" customHeight="1" spans="1:17">
      <c r="A848" s="247" t="s">
        <v>13993</v>
      </c>
      <c r="B848" s="243" t="s">
        <v>13994</v>
      </c>
      <c r="C848" s="243" t="s">
        <v>13997</v>
      </c>
      <c r="D848" s="243" t="s">
        <v>14003</v>
      </c>
      <c r="E848" s="245" t="s">
        <v>137</v>
      </c>
      <c r="F848" s="245" t="s">
        <v>320</v>
      </c>
      <c r="G848" s="243" t="s">
        <v>14007</v>
      </c>
      <c r="H848" s="250" t="s">
        <v>367</v>
      </c>
      <c r="I848" s="245" t="s">
        <v>28</v>
      </c>
      <c r="J848" s="245" t="s">
        <v>327</v>
      </c>
      <c r="K848" s="245">
        <v>4658242</v>
      </c>
      <c r="L848" s="245">
        <v>40426336</v>
      </c>
      <c r="M848" s="245" t="s">
        <v>147</v>
      </c>
      <c r="N848" s="304">
        <v>79.0091</v>
      </c>
      <c r="O848" s="245">
        <v>11.25</v>
      </c>
      <c r="P848" s="264">
        <f t="shared" si="15"/>
        <v>888.852375</v>
      </c>
      <c r="Q848" s="210"/>
    </row>
    <row r="849" s="4" customFormat="1" ht="15" customHeight="1" spans="1:17">
      <c r="A849" s="247" t="s">
        <v>13993</v>
      </c>
      <c r="B849" s="243" t="s">
        <v>13994</v>
      </c>
      <c r="C849" s="243" t="s">
        <v>13997</v>
      </c>
      <c r="D849" s="243" t="s">
        <v>14003</v>
      </c>
      <c r="E849" s="245" t="s">
        <v>137</v>
      </c>
      <c r="F849" s="245" t="s">
        <v>320</v>
      </c>
      <c r="G849" s="243" t="s">
        <v>14008</v>
      </c>
      <c r="H849" s="247" t="s">
        <v>1101</v>
      </c>
      <c r="I849" s="245" t="s">
        <v>28</v>
      </c>
      <c r="J849" s="245" t="s">
        <v>327</v>
      </c>
      <c r="K849" s="245">
        <v>4658172</v>
      </c>
      <c r="L849" s="245">
        <v>40426417</v>
      </c>
      <c r="M849" s="245" t="s">
        <v>147</v>
      </c>
      <c r="N849" s="304">
        <v>14.5636</v>
      </c>
      <c r="O849" s="245">
        <v>11.25</v>
      </c>
      <c r="P849" s="264">
        <f t="shared" si="15"/>
        <v>163.8405</v>
      </c>
      <c r="Q849" s="210"/>
    </row>
    <row r="850" s="4" customFormat="1" ht="21" spans="1:17">
      <c r="A850" s="247" t="s">
        <v>13993</v>
      </c>
      <c r="B850" s="243" t="s">
        <v>13994</v>
      </c>
      <c r="C850" s="245" t="s">
        <v>13997</v>
      </c>
      <c r="D850" s="243" t="s">
        <v>14009</v>
      </c>
      <c r="E850" s="245" t="s">
        <v>137</v>
      </c>
      <c r="F850" s="245" t="s">
        <v>320</v>
      </c>
      <c r="G850" s="243" t="s">
        <v>1127</v>
      </c>
      <c r="H850" s="250" t="s">
        <v>13474</v>
      </c>
      <c r="I850" s="245" t="s">
        <v>28</v>
      </c>
      <c r="J850" s="245" t="s">
        <v>310</v>
      </c>
      <c r="K850" s="245">
        <v>4658482</v>
      </c>
      <c r="L850" s="245">
        <v>40426820</v>
      </c>
      <c r="M850" s="245" t="s">
        <v>147</v>
      </c>
      <c r="N850" s="304">
        <v>27.6162</v>
      </c>
      <c r="O850" s="245">
        <v>11.25</v>
      </c>
      <c r="P850" s="264">
        <f t="shared" si="15"/>
        <v>310.68225</v>
      </c>
      <c r="Q850" s="210"/>
    </row>
    <row r="851" s="4" customFormat="1" ht="15" customHeight="1" spans="1:17">
      <c r="A851" s="247" t="s">
        <v>13993</v>
      </c>
      <c r="B851" s="243" t="s">
        <v>13994</v>
      </c>
      <c r="C851" s="245" t="s">
        <v>13997</v>
      </c>
      <c r="D851" s="243" t="s">
        <v>14009</v>
      </c>
      <c r="E851" s="245" t="s">
        <v>137</v>
      </c>
      <c r="F851" s="245" t="s">
        <v>320</v>
      </c>
      <c r="G851" s="243" t="s">
        <v>13622</v>
      </c>
      <c r="H851" s="250" t="s">
        <v>367</v>
      </c>
      <c r="I851" s="245" t="s">
        <v>28</v>
      </c>
      <c r="J851" s="245" t="s">
        <v>310</v>
      </c>
      <c r="K851" s="245">
        <v>4658463</v>
      </c>
      <c r="L851" s="245">
        <v>40426660</v>
      </c>
      <c r="M851" s="245" t="s">
        <v>147</v>
      </c>
      <c r="N851" s="304">
        <v>35.8114</v>
      </c>
      <c r="O851" s="245">
        <v>11.25</v>
      </c>
      <c r="P851" s="264">
        <f t="shared" si="15"/>
        <v>402.87825</v>
      </c>
      <c r="Q851" s="210"/>
    </row>
    <row r="852" s="4" customFormat="1" ht="15" customHeight="1" spans="1:17">
      <c r="A852" s="247" t="s">
        <v>13993</v>
      </c>
      <c r="B852" s="243" t="s">
        <v>13994</v>
      </c>
      <c r="C852" s="245" t="s">
        <v>13997</v>
      </c>
      <c r="D852" s="243" t="s">
        <v>14009</v>
      </c>
      <c r="E852" s="245" t="s">
        <v>137</v>
      </c>
      <c r="F852" s="245" t="s">
        <v>320</v>
      </c>
      <c r="G852" s="243" t="s">
        <v>1562</v>
      </c>
      <c r="H852" s="247" t="s">
        <v>1101</v>
      </c>
      <c r="I852" s="245" t="s">
        <v>28</v>
      </c>
      <c r="J852" s="245" t="s">
        <v>310</v>
      </c>
      <c r="K852" s="245">
        <v>4658383</v>
      </c>
      <c r="L852" s="245">
        <v>40426755</v>
      </c>
      <c r="M852" s="245" t="s">
        <v>147</v>
      </c>
      <c r="N852" s="304">
        <v>4.8712</v>
      </c>
      <c r="O852" s="245">
        <v>11.25</v>
      </c>
      <c r="P852" s="264">
        <f t="shared" si="15"/>
        <v>54.801</v>
      </c>
      <c r="Q852" s="210"/>
    </row>
    <row r="853" s="4" customFormat="1" ht="15" customHeight="1" spans="1:17">
      <c r="A853" s="247" t="s">
        <v>13993</v>
      </c>
      <c r="B853" s="243" t="s">
        <v>13994</v>
      </c>
      <c r="C853" s="245" t="s">
        <v>13997</v>
      </c>
      <c r="D853" s="243" t="s">
        <v>14009</v>
      </c>
      <c r="E853" s="245" t="s">
        <v>137</v>
      </c>
      <c r="F853" s="245" t="s">
        <v>320</v>
      </c>
      <c r="G853" s="243" t="s">
        <v>14010</v>
      </c>
      <c r="H853" s="250" t="s">
        <v>13474</v>
      </c>
      <c r="I853" s="245" t="s">
        <v>28</v>
      </c>
      <c r="J853" s="245" t="s">
        <v>29</v>
      </c>
      <c r="K853" s="245">
        <v>4658285</v>
      </c>
      <c r="L853" s="245">
        <v>40426715</v>
      </c>
      <c r="M853" s="245" t="s">
        <v>147</v>
      </c>
      <c r="N853" s="304">
        <v>10.5479</v>
      </c>
      <c r="O853" s="245">
        <v>11.25</v>
      </c>
      <c r="P853" s="264">
        <f t="shared" si="15"/>
        <v>118.663875</v>
      </c>
      <c r="Q853" s="210"/>
    </row>
    <row r="854" s="4" customFormat="1" ht="15" customHeight="1" spans="1:17">
      <c r="A854" s="247" t="s">
        <v>13993</v>
      </c>
      <c r="B854" s="243" t="s">
        <v>13994</v>
      </c>
      <c r="C854" s="245" t="s">
        <v>13997</v>
      </c>
      <c r="D854" s="243" t="s">
        <v>14009</v>
      </c>
      <c r="E854" s="245" t="s">
        <v>137</v>
      </c>
      <c r="F854" s="245" t="s">
        <v>320</v>
      </c>
      <c r="G854" s="243" t="s">
        <v>1809</v>
      </c>
      <c r="H854" s="250" t="s">
        <v>13474</v>
      </c>
      <c r="I854" s="245" t="s">
        <v>28</v>
      </c>
      <c r="J854" s="245" t="s">
        <v>310</v>
      </c>
      <c r="K854" s="245">
        <v>4658205</v>
      </c>
      <c r="L854" s="245">
        <v>40426648</v>
      </c>
      <c r="M854" s="245" t="s">
        <v>147</v>
      </c>
      <c r="N854" s="304">
        <v>36.2321</v>
      </c>
      <c r="O854" s="245">
        <v>11.25</v>
      </c>
      <c r="P854" s="264">
        <f t="shared" si="15"/>
        <v>407.611125</v>
      </c>
      <c r="Q854" s="210"/>
    </row>
    <row r="855" s="4" customFormat="1" ht="15" customHeight="1" spans="1:17">
      <c r="A855" s="247" t="s">
        <v>13993</v>
      </c>
      <c r="B855" s="243" t="s">
        <v>13994</v>
      </c>
      <c r="C855" s="245"/>
      <c r="D855" s="243" t="s">
        <v>14009</v>
      </c>
      <c r="E855" s="245" t="s">
        <v>137</v>
      </c>
      <c r="F855" s="245" t="s">
        <v>320</v>
      </c>
      <c r="G855" s="243" t="s">
        <v>14011</v>
      </c>
      <c r="H855" s="247" t="s">
        <v>1101</v>
      </c>
      <c r="I855" s="245" t="s">
        <v>28</v>
      </c>
      <c r="J855" s="245" t="s">
        <v>310</v>
      </c>
      <c r="K855" s="245">
        <v>4658215</v>
      </c>
      <c r="L855" s="245">
        <v>40426829</v>
      </c>
      <c r="M855" s="245" t="s">
        <v>147</v>
      </c>
      <c r="N855" s="304">
        <v>3.0404</v>
      </c>
      <c r="O855" s="245">
        <v>11.25</v>
      </c>
      <c r="P855" s="264">
        <f t="shared" si="15"/>
        <v>34.2045</v>
      </c>
      <c r="Q855" s="210"/>
    </row>
    <row r="856" s="4" customFormat="1" ht="15" customHeight="1" spans="1:17">
      <c r="A856" s="247" t="s">
        <v>13993</v>
      </c>
      <c r="B856" s="243" t="s">
        <v>13994</v>
      </c>
      <c r="C856" s="243" t="s">
        <v>13997</v>
      </c>
      <c r="D856" s="243" t="s">
        <v>14009</v>
      </c>
      <c r="E856" s="245" t="s">
        <v>137</v>
      </c>
      <c r="F856" s="245" t="s">
        <v>320</v>
      </c>
      <c r="G856" s="243" t="s">
        <v>1434</v>
      </c>
      <c r="H856" s="247" t="s">
        <v>1101</v>
      </c>
      <c r="I856" s="245" t="s">
        <v>28</v>
      </c>
      <c r="J856" s="245" t="s">
        <v>29</v>
      </c>
      <c r="K856" s="245">
        <v>4658177</v>
      </c>
      <c r="L856" s="245">
        <v>40426801</v>
      </c>
      <c r="M856" s="245" t="s">
        <v>147</v>
      </c>
      <c r="N856" s="304">
        <v>4.4308</v>
      </c>
      <c r="O856" s="245">
        <v>11.25</v>
      </c>
      <c r="P856" s="264">
        <f t="shared" si="15"/>
        <v>49.8465</v>
      </c>
      <c r="Q856" s="210"/>
    </row>
    <row r="857" s="4" customFormat="1" ht="15" customHeight="1" spans="1:17">
      <c r="A857" s="247" t="s">
        <v>13993</v>
      </c>
      <c r="B857" s="243" t="s">
        <v>13994</v>
      </c>
      <c r="C857" s="243" t="s">
        <v>13997</v>
      </c>
      <c r="D857" s="243" t="s">
        <v>14009</v>
      </c>
      <c r="E857" s="245" t="s">
        <v>137</v>
      </c>
      <c r="F857" s="245" t="s">
        <v>320</v>
      </c>
      <c r="G857" s="243" t="s">
        <v>1482</v>
      </c>
      <c r="H857" s="250" t="s">
        <v>13474</v>
      </c>
      <c r="I857" s="245" t="s">
        <v>28</v>
      </c>
      <c r="J857" s="245" t="s">
        <v>310</v>
      </c>
      <c r="K857" s="245">
        <v>4658046</v>
      </c>
      <c r="L857" s="245">
        <v>40426709</v>
      </c>
      <c r="M857" s="245" t="s">
        <v>147</v>
      </c>
      <c r="N857" s="304">
        <v>56.265</v>
      </c>
      <c r="O857" s="245">
        <v>11.25</v>
      </c>
      <c r="P857" s="264">
        <f t="shared" si="15"/>
        <v>632.98125</v>
      </c>
      <c r="Q857" s="210"/>
    </row>
    <row r="858" s="4" customFormat="1" ht="15" customHeight="1" spans="1:17">
      <c r="A858" s="247" t="s">
        <v>13993</v>
      </c>
      <c r="B858" s="243" t="s">
        <v>13994</v>
      </c>
      <c r="C858" s="245" t="s">
        <v>13997</v>
      </c>
      <c r="D858" s="243" t="s">
        <v>14012</v>
      </c>
      <c r="E858" s="245" t="s">
        <v>137</v>
      </c>
      <c r="F858" s="245" t="s">
        <v>320</v>
      </c>
      <c r="G858" s="243" t="s">
        <v>1583</v>
      </c>
      <c r="H858" s="247" t="s">
        <v>1101</v>
      </c>
      <c r="I858" s="245" t="s">
        <v>28</v>
      </c>
      <c r="J858" s="245" t="s">
        <v>58</v>
      </c>
      <c r="K858" s="245">
        <v>4657519</v>
      </c>
      <c r="L858" s="245">
        <v>40426498</v>
      </c>
      <c r="M858" s="245" t="s">
        <v>147</v>
      </c>
      <c r="N858" s="304">
        <v>6.2093</v>
      </c>
      <c r="O858" s="245">
        <v>11.25</v>
      </c>
      <c r="P858" s="264">
        <f t="shared" si="15"/>
        <v>69.854625</v>
      </c>
      <c r="Q858" s="210"/>
    </row>
    <row r="859" s="4" customFormat="1" ht="21" spans="1:17">
      <c r="A859" s="247" t="s">
        <v>13993</v>
      </c>
      <c r="B859" s="243" t="s">
        <v>13994</v>
      </c>
      <c r="C859" s="245" t="s">
        <v>13997</v>
      </c>
      <c r="D859" s="243" t="s">
        <v>14012</v>
      </c>
      <c r="E859" s="245" t="s">
        <v>137</v>
      </c>
      <c r="F859" s="245" t="s">
        <v>320</v>
      </c>
      <c r="G859" s="243" t="s">
        <v>1794</v>
      </c>
      <c r="H859" s="250" t="s">
        <v>48</v>
      </c>
      <c r="I859" s="245" t="s">
        <v>28</v>
      </c>
      <c r="J859" s="245" t="s">
        <v>58</v>
      </c>
      <c r="K859" s="245">
        <v>4657483</v>
      </c>
      <c r="L859" s="245">
        <v>40426328</v>
      </c>
      <c r="M859" s="245" t="s">
        <v>147</v>
      </c>
      <c r="N859" s="304">
        <v>11.4022</v>
      </c>
      <c r="O859" s="245">
        <v>11.25</v>
      </c>
      <c r="P859" s="264">
        <f t="shared" si="15"/>
        <v>128.27475</v>
      </c>
      <c r="Q859" s="210"/>
    </row>
    <row r="860" s="4" customFormat="1" ht="21" spans="1:17">
      <c r="A860" s="247" t="s">
        <v>13993</v>
      </c>
      <c r="B860" s="243" t="s">
        <v>13994</v>
      </c>
      <c r="C860" s="245" t="s">
        <v>13997</v>
      </c>
      <c r="D860" s="243" t="s">
        <v>14012</v>
      </c>
      <c r="E860" s="245" t="s">
        <v>137</v>
      </c>
      <c r="F860" s="245" t="s">
        <v>320</v>
      </c>
      <c r="G860" s="243" t="s">
        <v>14013</v>
      </c>
      <c r="H860" s="250" t="s">
        <v>367</v>
      </c>
      <c r="I860" s="245" t="s">
        <v>28</v>
      </c>
      <c r="J860" s="245" t="s">
        <v>327</v>
      </c>
      <c r="K860" s="245">
        <v>4657588</v>
      </c>
      <c r="L860" s="245">
        <v>40426381</v>
      </c>
      <c r="M860" s="245" t="s">
        <v>147</v>
      </c>
      <c r="N860" s="304">
        <v>1.7764</v>
      </c>
      <c r="O860" s="245">
        <v>11.25</v>
      </c>
      <c r="P860" s="264">
        <f t="shared" si="15"/>
        <v>19.9845</v>
      </c>
      <c r="Q860" s="210"/>
    </row>
    <row r="861" s="4" customFormat="1" ht="15" customHeight="1" spans="1:17">
      <c r="A861" s="247" t="s">
        <v>13993</v>
      </c>
      <c r="B861" s="243" t="s">
        <v>13994</v>
      </c>
      <c r="C861" s="245" t="s">
        <v>13997</v>
      </c>
      <c r="D861" s="243" t="s">
        <v>14012</v>
      </c>
      <c r="E861" s="245" t="s">
        <v>137</v>
      </c>
      <c r="F861" s="245" t="s">
        <v>320</v>
      </c>
      <c r="G861" s="243" t="s">
        <v>14014</v>
      </c>
      <c r="H861" s="250" t="s">
        <v>367</v>
      </c>
      <c r="I861" s="245" t="s">
        <v>28</v>
      </c>
      <c r="J861" s="245" t="s">
        <v>327</v>
      </c>
      <c r="K861" s="245">
        <v>4657537</v>
      </c>
      <c r="L861" s="245">
        <v>40426053</v>
      </c>
      <c r="M861" s="245" t="s">
        <v>147</v>
      </c>
      <c r="N861" s="304">
        <v>1.636</v>
      </c>
      <c r="O861" s="245">
        <v>11.25</v>
      </c>
      <c r="P861" s="264">
        <f t="shared" si="15"/>
        <v>18.405</v>
      </c>
      <c r="Q861" s="210"/>
    </row>
    <row r="862" s="4" customFormat="1" ht="15" customHeight="1" spans="1:17">
      <c r="A862" s="247" t="s">
        <v>13993</v>
      </c>
      <c r="B862" s="243" t="s">
        <v>13994</v>
      </c>
      <c r="C862" s="245" t="s">
        <v>13997</v>
      </c>
      <c r="D862" s="243" t="s">
        <v>14015</v>
      </c>
      <c r="E862" s="245" t="s">
        <v>137</v>
      </c>
      <c r="F862" s="245" t="s">
        <v>320</v>
      </c>
      <c r="G862" s="243" t="s">
        <v>14016</v>
      </c>
      <c r="H862" s="250" t="s">
        <v>13474</v>
      </c>
      <c r="I862" s="245" t="s">
        <v>28</v>
      </c>
      <c r="J862" s="245" t="s">
        <v>58</v>
      </c>
      <c r="K862" s="245">
        <v>4657584</v>
      </c>
      <c r="L862" s="245">
        <v>40426627</v>
      </c>
      <c r="M862" s="245" t="s">
        <v>147</v>
      </c>
      <c r="N862" s="304">
        <v>40.0749</v>
      </c>
      <c r="O862" s="245">
        <v>11.25</v>
      </c>
      <c r="P862" s="264">
        <f t="shared" si="15"/>
        <v>450.842625</v>
      </c>
      <c r="Q862" s="210"/>
    </row>
    <row r="863" s="4" customFormat="1" ht="15" customHeight="1" spans="1:17">
      <c r="A863" s="247" t="s">
        <v>13993</v>
      </c>
      <c r="B863" s="243" t="s">
        <v>13994</v>
      </c>
      <c r="C863" s="245" t="s">
        <v>13997</v>
      </c>
      <c r="D863" s="243" t="s">
        <v>14015</v>
      </c>
      <c r="E863" s="245" t="s">
        <v>137</v>
      </c>
      <c r="F863" s="245" t="s">
        <v>320</v>
      </c>
      <c r="G863" s="243" t="s">
        <v>14017</v>
      </c>
      <c r="H863" s="250" t="s">
        <v>48</v>
      </c>
      <c r="I863" s="245" t="s">
        <v>28</v>
      </c>
      <c r="J863" s="245" t="s">
        <v>58</v>
      </c>
      <c r="K863" s="245">
        <v>4657409</v>
      </c>
      <c r="L863" s="245">
        <v>40426712</v>
      </c>
      <c r="M863" s="245" t="s">
        <v>147</v>
      </c>
      <c r="N863" s="304">
        <v>68.8623</v>
      </c>
      <c r="O863" s="245">
        <v>11.25</v>
      </c>
      <c r="P863" s="264">
        <f t="shared" si="15"/>
        <v>774.700875</v>
      </c>
      <c r="Q863" s="210"/>
    </row>
    <row r="864" s="4" customFormat="1" ht="15" customHeight="1" spans="1:17">
      <c r="A864" s="247" t="s">
        <v>13993</v>
      </c>
      <c r="B864" s="243" t="s">
        <v>13994</v>
      </c>
      <c r="C864" s="245" t="s">
        <v>13997</v>
      </c>
      <c r="D864" s="243" t="s">
        <v>14015</v>
      </c>
      <c r="E864" s="245" t="s">
        <v>137</v>
      </c>
      <c r="F864" s="245" t="s">
        <v>320</v>
      </c>
      <c r="G864" s="243" t="s">
        <v>13666</v>
      </c>
      <c r="H864" s="250" t="s">
        <v>13474</v>
      </c>
      <c r="I864" s="245" t="s">
        <v>28</v>
      </c>
      <c r="J864" s="245" t="s">
        <v>58</v>
      </c>
      <c r="K864" s="245">
        <v>4657290</v>
      </c>
      <c r="L864" s="245">
        <v>40426495</v>
      </c>
      <c r="M864" s="245" t="s">
        <v>147</v>
      </c>
      <c r="N864" s="304">
        <v>33.0077</v>
      </c>
      <c r="O864" s="245">
        <v>11.25</v>
      </c>
      <c r="P864" s="264">
        <f t="shared" si="15"/>
        <v>371.336625</v>
      </c>
      <c r="Q864" s="210"/>
    </row>
    <row r="865" s="4" customFormat="1" ht="15" customHeight="1" spans="1:17">
      <c r="A865" s="247" t="s">
        <v>13993</v>
      </c>
      <c r="B865" s="243" t="s">
        <v>13994</v>
      </c>
      <c r="C865" s="243" t="s">
        <v>14018</v>
      </c>
      <c r="D865" s="243" t="s">
        <v>14019</v>
      </c>
      <c r="E865" s="245" t="s">
        <v>137</v>
      </c>
      <c r="F865" s="245" t="s">
        <v>320</v>
      </c>
      <c r="G865" s="243" t="s">
        <v>13566</v>
      </c>
      <c r="H865" s="250" t="s">
        <v>13474</v>
      </c>
      <c r="I865" s="245" t="s">
        <v>28</v>
      </c>
      <c r="J865" s="245" t="s">
        <v>327</v>
      </c>
      <c r="K865" s="245">
        <v>4655279</v>
      </c>
      <c r="L865" s="245">
        <v>40424428</v>
      </c>
      <c r="M865" s="245" t="s">
        <v>147</v>
      </c>
      <c r="N865" s="304">
        <v>1.4947</v>
      </c>
      <c r="O865" s="245">
        <v>11.25</v>
      </c>
      <c r="P865" s="264">
        <f t="shared" si="15"/>
        <v>16.815375</v>
      </c>
      <c r="Q865" s="210"/>
    </row>
    <row r="866" s="4" customFormat="1" ht="15" customHeight="1" spans="1:17">
      <c r="A866" s="247" t="s">
        <v>13993</v>
      </c>
      <c r="B866" s="243" t="s">
        <v>13994</v>
      </c>
      <c r="C866" s="243" t="s">
        <v>14018</v>
      </c>
      <c r="D866" s="243" t="s">
        <v>14019</v>
      </c>
      <c r="E866" s="245" t="s">
        <v>137</v>
      </c>
      <c r="F866" s="245" t="s">
        <v>320</v>
      </c>
      <c r="G866" s="243" t="s">
        <v>14020</v>
      </c>
      <c r="H866" s="247" t="s">
        <v>1101</v>
      </c>
      <c r="I866" s="245" t="s">
        <v>28</v>
      </c>
      <c r="J866" s="245" t="s">
        <v>58</v>
      </c>
      <c r="K866" s="245">
        <v>4655712</v>
      </c>
      <c r="L866" s="245">
        <v>40424012</v>
      </c>
      <c r="M866" s="245" t="s">
        <v>147</v>
      </c>
      <c r="N866" s="304">
        <v>16.4049</v>
      </c>
      <c r="O866" s="245">
        <v>11.25</v>
      </c>
      <c r="P866" s="264">
        <f t="shared" si="15"/>
        <v>184.555125</v>
      </c>
      <c r="Q866" s="210"/>
    </row>
    <row r="867" s="4" customFormat="1" ht="15" customHeight="1" spans="1:17">
      <c r="A867" s="247" t="s">
        <v>13993</v>
      </c>
      <c r="B867" s="243" t="s">
        <v>13994</v>
      </c>
      <c r="C867" s="243"/>
      <c r="D867" s="243" t="s">
        <v>14021</v>
      </c>
      <c r="E867" s="245" t="s">
        <v>137</v>
      </c>
      <c r="F867" s="245" t="s">
        <v>320</v>
      </c>
      <c r="G867" s="243" t="s">
        <v>1300</v>
      </c>
      <c r="H867" s="247" t="s">
        <v>48</v>
      </c>
      <c r="I867" s="245" t="s">
        <v>28</v>
      </c>
      <c r="J867" s="245" t="s">
        <v>58</v>
      </c>
      <c r="K867" s="245">
        <v>4659300</v>
      </c>
      <c r="L867" s="245">
        <v>40423881</v>
      </c>
      <c r="M867" s="245" t="s">
        <v>147</v>
      </c>
      <c r="N867" s="304">
        <v>0.5919</v>
      </c>
      <c r="O867" s="245">
        <v>11.25</v>
      </c>
      <c r="P867" s="264">
        <f t="shared" si="15"/>
        <v>6.658875</v>
      </c>
      <c r="Q867" s="210"/>
    </row>
    <row r="868" s="4" customFormat="1" ht="21" spans="1:17">
      <c r="A868" s="247" t="s">
        <v>13993</v>
      </c>
      <c r="B868" s="243" t="s">
        <v>13994</v>
      </c>
      <c r="C868" s="243" t="s">
        <v>1197</v>
      </c>
      <c r="D868" s="243" t="s">
        <v>14022</v>
      </c>
      <c r="E868" s="245" t="s">
        <v>137</v>
      </c>
      <c r="F868" s="245" t="s">
        <v>320</v>
      </c>
      <c r="G868" s="243" t="s">
        <v>14023</v>
      </c>
      <c r="H868" s="250" t="s">
        <v>13474</v>
      </c>
      <c r="I868" s="245" t="s">
        <v>28</v>
      </c>
      <c r="J868" s="245" t="s">
        <v>327</v>
      </c>
      <c r="K868" s="245">
        <v>4658983</v>
      </c>
      <c r="L868" s="245">
        <v>40422805</v>
      </c>
      <c r="M868" s="245" t="s">
        <v>147</v>
      </c>
      <c r="N868" s="304">
        <v>68.4453</v>
      </c>
      <c r="O868" s="245">
        <v>11.25</v>
      </c>
      <c r="P868" s="264">
        <f t="shared" si="15"/>
        <v>770.009625</v>
      </c>
      <c r="Q868" s="210"/>
    </row>
    <row r="869" s="4" customFormat="1" ht="15" customHeight="1" spans="1:17">
      <c r="A869" s="247" t="s">
        <v>13993</v>
      </c>
      <c r="B869" s="243" t="s">
        <v>13994</v>
      </c>
      <c r="C869" s="243" t="s">
        <v>1197</v>
      </c>
      <c r="D869" s="243" t="s">
        <v>14022</v>
      </c>
      <c r="E869" s="245" t="s">
        <v>137</v>
      </c>
      <c r="F869" s="245" t="s">
        <v>320</v>
      </c>
      <c r="G869" s="243" t="s">
        <v>1171</v>
      </c>
      <c r="H869" s="250" t="s">
        <v>367</v>
      </c>
      <c r="I869" s="245" t="s">
        <v>28</v>
      </c>
      <c r="J869" s="245" t="s">
        <v>327</v>
      </c>
      <c r="K869" s="210">
        <v>4659082</v>
      </c>
      <c r="L869" s="210">
        <v>40423165</v>
      </c>
      <c r="M869" s="245" t="s">
        <v>147</v>
      </c>
      <c r="N869" s="304">
        <v>68.7709</v>
      </c>
      <c r="O869" s="245">
        <v>11.25</v>
      </c>
      <c r="P869" s="264">
        <f t="shared" si="15"/>
        <v>773.672625</v>
      </c>
      <c r="Q869" s="210"/>
    </row>
    <row r="870" s="4" customFormat="1" ht="15" customHeight="1" spans="1:17">
      <c r="A870" s="247" t="s">
        <v>13993</v>
      </c>
      <c r="B870" s="243" t="s">
        <v>13994</v>
      </c>
      <c r="C870" s="243" t="s">
        <v>1197</v>
      </c>
      <c r="D870" s="243" t="s">
        <v>14022</v>
      </c>
      <c r="E870" s="245" t="s">
        <v>137</v>
      </c>
      <c r="F870" s="245" t="s">
        <v>320</v>
      </c>
      <c r="G870" s="243" t="s">
        <v>14024</v>
      </c>
      <c r="H870" s="250" t="s">
        <v>13474</v>
      </c>
      <c r="I870" s="245" t="s">
        <v>28</v>
      </c>
      <c r="J870" s="245" t="s">
        <v>327</v>
      </c>
      <c r="K870" s="210">
        <v>4659138</v>
      </c>
      <c r="L870" s="245">
        <v>40422687</v>
      </c>
      <c r="M870" s="245" t="s">
        <v>147</v>
      </c>
      <c r="N870" s="304">
        <v>25.2589</v>
      </c>
      <c r="O870" s="245">
        <v>11.25</v>
      </c>
      <c r="P870" s="264">
        <f t="shared" si="15"/>
        <v>284.162625</v>
      </c>
      <c r="Q870" s="210"/>
    </row>
    <row r="871" s="4" customFormat="1" ht="15" customHeight="1" spans="1:17">
      <c r="A871" s="247" t="s">
        <v>13993</v>
      </c>
      <c r="B871" s="243" t="s">
        <v>13994</v>
      </c>
      <c r="C871" s="243" t="s">
        <v>1197</v>
      </c>
      <c r="D871" s="243" t="s">
        <v>14022</v>
      </c>
      <c r="E871" s="245" t="s">
        <v>137</v>
      </c>
      <c r="F871" s="245" t="s">
        <v>320</v>
      </c>
      <c r="G871" s="243" t="s">
        <v>13919</v>
      </c>
      <c r="H871" s="250" t="s">
        <v>13474</v>
      </c>
      <c r="I871" s="245" t="s">
        <v>28</v>
      </c>
      <c r="J871" s="245" t="s">
        <v>327</v>
      </c>
      <c r="K871" s="245">
        <v>4658983</v>
      </c>
      <c r="L871" s="245">
        <v>40422805</v>
      </c>
      <c r="M871" s="245" t="s">
        <v>147</v>
      </c>
      <c r="N871" s="304">
        <v>30.9543</v>
      </c>
      <c r="O871" s="245">
        <v>11.25</v>
      </c>
      <c r="P871" s="264">
        <f t="shared" si="15"/>
        <v>348.235875</v>
      </c>
      <c r="Q871" s="210"/>
    </row>
    <row r="872" s="4" customFormat="1" ht="15" customHeight="1" spans="1:17">
      <c r="A872" s="247" t="s">
        <v>13993</v>
      </c>
      <c r="B872" s="243" t="s">
        <v>13994</v>
      </c>
      <c r="C872" s="243" t="s">
        <v>1197</v>
      </c>
      <c r="D872" s="243" t="s">
        <v>14022</v>
      </c>
      <c r="E872" s="245" t="s">
        <v>137</v>
      </c>
      <c r="F872" s="245" t="s">
        <v>320</v>
      </c>
      <c r="G872" s="243" t="s">
        <v>1319</v>
      </c>
      <c r="H872" s="250" t="s">
        <v>13474</v>
      </c>
      <c r="I872" s="245" t="s">
        <v>28</v>
      </c>
      <c r="J872" s="245" t="s">
        <v>327</v>
      </c>
      <c r="K872" s="245">
        <v>4659240</v>
      </c>
      <c r="L872" s="245">
        <v>40422982</v>
      </c>
      <c r="M872" s="245" t="s">
        <v>147</v>
      </c>
      <c r="N872" s="304">
        <v>55.3321</v>
      </c>
      <c r="O872" s="245">
        <v>11.25</v>
      </c>
      <c r="P872" s="264">
        <f t="shared" si="15"/>
        <v>622.486125</v>
      </c>
      <c r="Q872" s="210"/>
    </row>
    <row r="873" s="4" customFormat="1" ht="15" customHeight="1" spans="1:17">
      <c r="A873" s="245" t="s">
        <v>14025</v>
      </c>
      <c r="B873" s="243" t="s">
        <v>14026</v>
      </c>
      <c r="C873" s="243" t="s">
        <v>14027</v>
      </c>
      <c r="D873" s="243" t="s">
        <v>13996</v>
      </c>
      <c r="E873" s="245" t="s">
        <v>137</v>
      </c>
      <c r="F873" s="245" t="s">
        <v>320</v>
      </c>
      <c r="G873" s="243" t="s">
        <v>13998</v>
      </c>
      <c r="H873" s="250" t="s">
        <v>48</v>
      </c>
      <c r="I873" s="245" t="s">
        <v>28</v>
      </c>
      <c r="J873" s="245" t="s">
        <v>58</v>
      </c>
      <c r="K873" s="245">
        <v>4659087</v>
      </c>
      <c r="L873" s="245">
        <v>40426252</v>
      </c>
      <c r="M873" s="245" t="s">
        <v>147</v>
      </c>
      <c r="N873" s="304">
        <v>1.6742</v>
      </c>
      <c r="O873" s="245">
        <v>11.25</v>
      </c>
      <c r="P873" s="264">
        <f t="shared" si="15"/>
        <v>18.83475</v>
      </c>
      <c r="Q873" s="210"/>
    </row>
    <row r="874" s="4" customFormat="1" ht="15" customHeight="1" spans="1:17">
      <c r="A874" s="245" t="s">
        <v>14028</v>
      </c>
      <c r="B874" s="243" t="s">
        <v>14029</v>
      </c>
      <c r="C874" s="243" t="s">
        <v>14030</v>
      </c>
      <c r="D874" s="243" t="s">
        <v>13996</v>
      </c>
      <c r="E874" s="245" t="s">
        <v>137</v>
      </c>
      <c r="F874" s="245" t="s">
        <v>320</v>
      </c>
      <c r="G874" s="243" t="s">
        <v>661</v>
      </c>
      <c r="H874" s="247" t="s">
        <v>48</v>
      </c>
      <c r="I874" s="245" t="s">
        <v>28</v>
      </c>
      <c r="J874" s="245" t="s">
        <v>58</v>
      </c>
      <c r="K874" s="245">
        <v>4659411</v>
      </c>
      <c r="L874" s="245">
        <v>40426176</v>
      </c>
      <c r="M874" s="245" t="s">
        <v>147</v>
      </c>
      <c r="N874" s="304">
        <v>1.5155</v>
      </c>
      <c r="O874" s="245">
        <v>11.25</v>
      </c>
      <c r="P874" s="264">
        <f t="shared" si="15"/>
        <v>17.049375</v>
      </c>
      <c r="Q874" s="210"/>
    </row>
    <row r="875" s="4" customFormat="1" ht="15" customHeight="1" spans="1:17">
      <c r="A875" s="245" t="s">
        <v>14028</v>
      </c>
      <c r="B875" s="243" t="s">
        <v>14029</v>
      </c>
      <c r="C875" s="243" t="s">
        <v>14030</v>
      </c>
      <c r="D875" s="243" t="s">
        <v>13996</v>
      </c>
      <c r="E875" s="245" t="s">
        <v>137</v>
      </c>
      <c r="F875" s="245" t="s">
        <v>320</v>
      </c>
      <c r="G875" s="243" t="s">
        <v>13998</v>
      </c>
      <c r="H875" s="250" t="s">
        <v>48</v>
      </c>
      <c r="I875" s="245" t="s">
        <v>28</v>
      </c>
      <c r="J875" s="245" t="s">
        <v>58</v>
      </c>
      <c r="K875" s="245">
        <v>4659087</v>
      </c>
      <c r="L875" s="245">
        <v>40426252</v>
      </c>
      <c r="M875" s="245" t="s">
        <v>147</v>
      </c>
      <c r="N875" s="304">
        <v>3.6909</v>
      </c>
      <c r="O875" s="245">
        <v>11.25</v>
      </c>
      <c r="P875" s="264">
        <f t="shared" si="15"/>
        <v>41.522625</v>
      </c>
      <c r="Q875" s="210"/>
    </row>
    <row r="876" s="4" customFormat="1" ht="15" customHeight="1" spans="1:17">
      <c r="A876" s="324" t="s">
        <v>10151</v>
      </c>
      <c r="B876" s="307" t="s">
        <v>3</v>
      </c>
      <c r="C876" s="243" t="s">
        <v>14031</v>
      </c>
      <c r="D876" s="243" t="s">
        <v>14000</v>
      </c>
      <c r="E876" s="245" t="s">
        <v>137</v>
      </c>
      <c r="F876" s="245" t="s">
        <v>320</v>
      </c>
      <c r="G876" s="243" t="s">
        <v>1159</v>
      </c>
      <c r="H876" s="250" t="s">
        <v>13474</v>
      </c>
      <c r="I876" s="245" t="s">
        <v>28</v>
      </c>
      <c r="J876" s="245" t="s">
        <v>310</v>
      </c>
      <c r="K876" s="245">
        <v>4659087</v>
      </c>
      <c r="L876" s="245">
        <v>40427119</v>
      </c>
      <c r="M876" s="245" t="s">
        <v>147</v>
      </c>
      <c r="N876" s="304">
        <v>9.5348</v>
      </c>
      <c r="O876" s="245">
        <v>11.25</v>
      </c>
      <c r="P876" s="264">
        <f t="shared" si="15"/>
        <v>107.2665</v>
      </c>
      <c r="Q876" s="210"/>
    </row>
    <row r="877" s="4" customFormat="1" ht="10.5" spans="1:17">
      <c r="A877" s="324" t="s">
        <v>10151</v>
      </c>
      <c r="B877" s="307" t="s">
        <v>3</v>
      </c>
      <c r="C877" s="243" t="s">
        <v>14031</v>
      </c>
      <c r="D877" s="243" t="s">
        <v>14009</v>
      </c>
      <c r="E877" s="245" t="s">
        <v>137</v>
      </c>
      <c r="F877" s="245" t="s">
        <v>320</v>
      </c>
      <c r="G877" s="243" t="s">
        <v>1482</v>
      </c>
      <c r="H877" s="250" t="s">
        <v>13474</v>
      </c>
      <c r="I877" s="245" t="s">
        <v>28</v>
      </c>
      <c r="J877" s="245" t="s">
        <v>310</v>
      </c>
      <c r="K877" s="245">
        <v>4658046</v>
      </c>
      <c r="L877" s="245">
        <v>40426709</v>
      </c>
      <c r="M877" s="245" t="s">
        <v>147</v>
      </c>
      <c r="N877" s="304">
        <v>4.3848</v>
      </c>
      <c r="O877" s="245">
        <v>11.25</v>
      </c>
      <c r="P877" s="264">
        <f t="shared" si="15"/>
        <v>49.329</v>
      </c>
      <c r="Q877" s="329"/>
    </row>
    <row r="878" s="4" customFormat="1" ht="15" customHeight="1" spans="1:17">
      <c r="A878" s="324" t="s">
        <v>10151</v>
      </c>
      <c r="B878" s="307" t="s">
        <v>3</v>
      </c>
      <c r="C878" s="243" t="s">
        <v>14031</v>
      </c>
      <c r="D878" s="243" t="s">
        <v>14009</v>
      </c>
      <c r="E878" s="245" t="s">
        <v>137</v>
      </c>
      <c r="F878" s="245" t="s">
        <v>320</v>
      </c>
      <c r="G878" s="243" t="s">
        <v>13622</v>
      </c>
      <c r="H878" s="250" t="s">
        <v>367</v>
      </c>
      <c r="I878" s="245" t="s">
        <v>28</v>
      </c>
      <c r="J878" s="245" t="s">
        <v>310</v>
      </c>
      <c r="K878" s="245">
        <v>4658463</v>
      </c>
      <c r="L878" s="245">
        <v>40426660</v>
      </c>
      <c r="M878" s="245" t="s">
        <v>147</v>
      </c>
      <c r="N878" s="304">
        <v>0.5168</v>
      </c>
      <c r="O878" s="245">
        <v>11.25</v>
      </c>
      <c r="P878" s="264">
        <f t="shared" si="15"/>
        <v>5.814</v>
      </c>
      <c r="Q878" s="329"/>
    </row>
    <row r="879" s="4" customFormat="1" ht="15" customHeight="1" spans="1:17">
      <c r="A879" s="324" t="s">
        <v>10151</v>
      </c>
      <c r="B879" s="307" t="s">
        <v>3</v>
      </c>
      <c r="C879" s="243" t="s">
        <v>14031</v>
      </c>
      <c r="D879" s="243" t="s">
        <v>14009</v>
      </c>
      <c r="E879" s="245" t="s">
        <v>137</v>
      </c>
      <c r="F879" s="245" t="s">
        <v>320</v>
      </c>
      <c r="G879" s="243" t="s">
        <v>14011</v>
      </c>
      <c r="H879" s="247" t="s">
        <v>1101</v>
      </c>
      <c r="I879" s="245" t="s">
        <v>28</v>
      </c>
      <c r="J879" s="245" t="s">
        <v>310</v>
      </c>
      <c r="K879" s="245">
        <v>4658215</v>
      </c>
      <c r="L879" s="245">
        <v>40426829</v>
      </c>
      <c r="M879" s="245" t="s">
        <v>147</v>
      </c>
      <c r="N879" s="304">
        <v>1.3102</v>
      </c>
      <c r="O879" s="245">
        <v>11.25</v>
      </c>
      <c r="P879" s="264">
        <f t="shared" si="15"/>
        <v>14.73975</v>
      </c>
      <c r="Q879" s="329"/>
    </row>
    <row r="880" s="4" customFormat="1" ht="10.5" spans="1:17">
      <c r="A880" s="324" t="s">
        <v>10151</v>
      </c>
      <c r="B880" s="307" t="s">
        <v>3</v>
      </c>
      <c r="C880" s="243" t="s">
        <v>14031</v>
      </c>
      <c r="D880" s="243" t="s">
        <v>14009</v>
      </c>
      <c r="E880" s="245" t="s">
        <v>137</v>
      </c>
      <c r="F880" s="245" t="s">
        <v>320</v>
      </c>
      <c r="G880" s="243" t="s">
        <v>1434</v>
      </c>
      <c r="H880" s="247" t="s">
        <v>1101</v>
      </c>
      <c r="I880" s="245" t="s">
        <v>28</v>
      </c>
      <c r="J880" s="245" t="s">
        <v>29</v>
      </c>
      <c r="K880" s="245">
        <v>4658177</v>
      </c>
      <c r="L880" s="245">
        <v>40426801</v>
      </c>
      <c r="M880" s="245" t="s">
        <v>147</v>
      </c>
      <c r="N880" s="304">
        <v>1.5581</v>
      </c>
      <c r="O880" s="245">
        <v>11.25</v>
      </c>
      <c r="P880" s="264">
        <f t="shared" si="15"/>
        <v>17.528625</v>
      </c>
      <c r="Q880" s="329"/>
    </row>
    <row r="881" s="4" customFormat="1" ht="21" spans="1:17">
      <c r="A881" s="245" t="s">
        <v>14032</v>
      </c>
      <c r="B881" s="243" t="s">
        <v>7838</v>
      </c>
      <c r="C881" s="243" t="s">
        <v>14033</v>
      </c>
      <c r="D881" s="243" t="s">
        <v>14012</v>
      </c>
      <c r="E881" s="245" t="s">
        <v>137</v>
      </c>
      <c r="F881" s="245" t="s">
        <v>320</v>
      </c>
      <c r="G881" s="243" t="s">
        <v>14013</v>
      </c>
      <c r="H881" s="250" t="s">
        <v>367</v>
      </c>
      <c r="I881" s="245" t="s">
        <v>28</v>
      </c>
      <c r="J881" s="245" t="s">
        <v>327</v>
      </c>
      <c r="K881" s="245">
        <v>4657588</v>
      </c>
      <c r="L881" s="245">
        <v>40426381</v>
      </c>
      <c r="M881" s="245" t="s">
        <v>147</v>
      </c>
      <c r="N881" s="304">
        <v>10.7417</v>
      </c>
      <c r="O881" s="245">
        <v>11.25</v>
      </c>
      <c r="P881" s="264">
        <f t="shared" si="15"/>
        <v>120.844125</v>
      </c>
      <c r="Q881" s="329"/>
    </row>
    <row r="882" s="4" customFormat="1" ht="15" customHeight="1" spans="1:17">
      <c r="A882" s="245" t="s">
        <v>14032</v>
      </c>
      <c r="B882" s="243" t="s">
        <v>7838</v>
      </c>
      <c r="C882" s="243" t="s">
        <v>14033</v>
      </c>
      <c r="D882" s="245" t="s">
        <v>14012</v>
      </c>
      <c r="E882" s="245" t="s">
        <v>137</v>
      </c>
      <c r="F882" s="245" t="s">
        <v>320</v>
      </c>
      <c r="G882" s="243" t="s">
        <v>14014</v>
      </c>
      <c r="H882" s="250" t="s">
        <v>367</v>
      </c>
      <c r="I882" s="245" t="s">
        <v>28</v>
      </c>
      <c r="J882" s="245" t="s">
        <v>327</v>
      </c>
      <c r="K882" s="245">
        <v>4657537</v>
      </c>
      <c r="L882" s="245">
        <v>40426053</v>
      </c>
      <c r="M882" s="245" t="s">
        <v>147</v>
      </c>
      <c r="N882" s="304">
        <v>12.5835</v>
      </c>
      <c r="O882" s="245">
        <v>11.25</v>
      </c>
      <c r="P882" s="264">
        <f t="shared" si="15"/>
        <v>141.564375</v>
      </c>
      <c r="Q882" s="329"/>
    </row>
    <row r="883" s="4" customFormat="1" ht="10.5" spans="1:17">
      <c r="A883" s="245" t="s">
        <v>14032</v>
      </c>
      <c r="B883" s="243" t="s">
        <v>7838</v>
      </c>
      <c r="C883" s="243" t="s">
        <v>14033</v>
      </c>
      <c r="D883" s="245" t="s">
        <v>14012</v>
      </c>
      <c r="E883" s="245" t="s">
        <v>137</v>
      </c>
      <c r="F883" s="245" t="s">
        <v>320</v>
      </c>
      <c r="G883" s="243" t="s">
        <v>1794</v>
      </c>
      <c r="H883" s="247" t="s">
        <v>48</v>
      </c>
      <c r="I883" s="245" t="s">
        <v>28</v>
      </c>
      <c r="J883" s="245" t="s">
        <v>58</v>
      </c>
      <c r="K883" s="245">
        <v>4657483</v>
      </c>
      <c r="L883" s="245">
        <v>40426328</v>
      </c>
      <c r="M883" s="245" t="s">
        <v>147</v>
      </c>
      <c r="N883" s="304">
        <v>5.6228</v>
      </c>
      <c r="O883" s="245">
        <v>11.25</v>
      </c>
      <c r="P883" s="264">
        <f t="shared" si="15"/>
        <v>63.2565</v>
      </c>
      <c r="Q883" s="329"/>
    </row>
    <row r="884" s="4" customFormat="1" ht="15" customHeight="1" spans="1:17">
      <c r="A884" s="245" t="s">
        <v>14034</v>
      </c>
      <c r="B884" s="307" t="s">
        <v>3</v>
      </c>
      <c r="C884" s="243" t="s">
        <v>14035</v>
      </c>
      <c r="D884" s="245" t="s">
        <v>14012</v>
      </c>
      <c r="E884" s="245" t="s">
        <v>137</v>
      </c>
      <c r="F884" s="245" t="s">
        <v>320</v>
      </c>
      <c r="G884" s="243" t="s">
        <v>14014</v>
      </c>
      <c r="H884" s="250" t="s">
        <v>367</v>
      </c>
      <c r="I884" s="245" t="s">
        <v>28</v>
      </c>
      <c r="J884" s="245" t="s">
        <v>327</v>
      </c>
      <c r="K884" s="245">
        <v>4657537</v>
      </c>
      <c r="L884" s="245">
        <v>40426053</v>
      </c>
      <c r="M884" s="245" t="s">
        <v>147</v>
      </c>
      <c r="N884" s="304">
        <v>0.881</v>
      </c>
      <c r="O884" s="245">
        <v>11.25</v>
      </c>
      <c r="P884" s="264">
        <f t="shared" si="15"/>
        <v>9.91125</v>
      </c>
      <c r="Q884" s="329"/>
    </row>
    <row r="885" s="4" customFormat="1" ht="12" customHeight="1" spans="1:17">
      <c r="A885" s="245" t="s">
        <v>14036</v>
      </c>
      <c r="B885" s="243" t="s">
        <v>14037</v>
      </c>
      <c r="C885" s="243" t="s">
        <v>14038</v>
      </c>
      <c r="D885" s="243" t="s">
        <v>14012</v>
      </c>
      <c r="E885" s="245" t="s">
        <v>137</v>
      </c>
      <c r="F885" s="245" t="s">
        <v>320</v>
      </c>
      <c r="G885" s="243" t="s">
        <v>1794</v>
      </c>
      <c r="H885" s="247" t="s">
        <v>48</v>
      </c>
      <c r="I885" s="245" t="s">
        <v>28</v>
      </c>
      <c r="J885" s="245" t="s">
        <v>58</v>
      </c>
      <c r="K885" s="245">
        <v>4657483</v>
      </c>
      <c r="L885" s="245">
        <v>40426328</v>
      </c>
      <c r="M885" s="245" t="s">
        <v>147</v>
      </c>
      <c r="N885" s="304">
        <v>5.5125</v>
      </c>
      <c r="O885" s="245">
        <v>11.25</v>
      </c>
      <c r="P885" s="264">
        <f t="shared" si="15"/>
        <v>62.015625</v>
      </c>
      <c r="Q885" s="329"/>
    </row>
    <row r="886" s="4" customFormat="1" ht="21" spans="1:17">
      <c r="A886" s="245" t="s">
        <v>14039</v>
      </c>
      <c r="B886" s="243" t="s">
        <v>14040</v>
      </c>
      <c r="C886" s="243" t="s">
        <v>14041</v>
      </c>
      <c r="D886" s="243" t="s">
        <v>14012</v>
      </c>
      <c r="E886" s="245" t="s">
        <v>137</v>
      </c>
      <c r="F886" s="245" t="s">
        <v>320</v>
      </c>
      <c r="G886" s="243" t="s">
        <v>14042</v>
      </c>
      <c r="H886" s="250" t="s">
        <v>367</v>
      </c>
      <c r="I886" s="245" t="s">
        <v>28</v>
      </c>
      <c r="J886" s="245" t="s">
        <v>327</v>
      </c>
      <c r="K886" s="245">
        <v>4657718</v>
      </c>
      <c r="L886" s="245">
        <v>40426232</v>
      </c>
      <c r="M886" s="245" t="s">
        <v>147</v>
      </c>
      <c r="N886" s="304">
        <v>23.813</v>
      </c>
      <c r="O886" s="245">
        <v>11.25</v>
      </c>
      <c r="P886" s="264">
        <f t="shared" si="15"/>
        <v>267.89625</v>
      </c>
      <c r="Q886" s="329"/>
    </row>
    <row r="887" s="4" customFormat="1" ht="12" customHeight="1" spans="1:17">
      <c r="A887" s="245" t="s">
        <v>14036</v>
      </c>
      <c r="B887" s="243" t="s">
        <v>14037</v>
      </c>
      <c r="C887" s="243" t="s">
        <v>14038</v>
      </c>
      <c r="D887" s="243" t="s">
        <v>14015</v>
      </c>
      <c r="E887" s="245" t="s">
        <v>137</v>
      </c>
      <c r="F887" s="245" t="s">
        <v>320</v>
      </c>
      <c r="G887" s="243" t="s">
        <v>13666</v>
      </c>
      <c r="H887" s="250" t="s">
        <v>13474</v>
      </c>
      <c r="I887" s="245" t="s">
        <v>28</v>
      </c>
      <c r="J887" s="245" t="s">
        <v>58</v>
      </c>
      <c r="K887" s="245">
        <v>4657290</v>
      </c>
      <c r="L887" s="245">
        <v>40426495</v>
      </c>
      <c r="M887" s="245" t="s">
        <v>147</v>
      </c>
      <c r="N887" s="304">
        <v>60.7663</v>
      </c>
      <c r="O887" s="245">
        <v>11.25</v>
      </c>
      <c r="P887" s="264">
        <f t="shared" ref="P887:P894" si="16">O887*N887</f>
        <v>683.620875</v>
      </c>
      <c r="Q887" s="329"/>
    </row>
    <row r="888" s="4" customFormat="1" ht="12" customHeight="1" spans="1:17">
      <c r="A888" s="245" t="s">
        <v>14043</v>
      </c>
      <c r="B888" s="243" t="s">
        <v>14044</v>
      </c>
      <c r="C888" s="243" t="s">
        <v>14038</v>
      </c>
      <c r="D888" s="243" t="s">
        <v>14015</v>
      </c>
      <c r="E888" s="245" t="s">
        <v>137</v>
      </c>
      <c r="F888" s="245" t="s">
        <v>320</v>
      </c>
      <c r="G888" s="243" t="s">
        <v>13666</v>
      </c>
      <c r="H888" s="250" t="s">
        <v>13474</v>
      </c>
      <c r="I888" s="245" t="s">
        <v>28</v>
      </c>
      <c r="J888" s="245" t="s">
        <v>58</v>
      </c>
      <c r="K888" s="245">
        <v>4657290</v>
      </c>
      <c r="L888" s="245">
        <v>40426495</v>
      </c>
      <c r="M888" s="245" t="s">
        <v>147</v>
      </c>
      <c r="N888" s="304">
        <v>31.4207</v>
      </c>
      <c r="O888" s="245">
        <v>11.25</v>
      </c>
      <c r="P888" s="264">
        <f t="shared" si="16"/>
        <v>353.482875</v>
      </c>
      <c r="Q888" s="329"/>
    </row>
    <row r="889" s="4" customFormat="1" ht="15" customHeight="1" spans="1:17">
      <c r="A889" s="245" t="s">
        <v>14045</v>
      </c>
      <c r="B889" s="243" t="s">
        <v>14046</v>
      </c>
      <c r="C889" s="243" t="s">
        <v>14047</v>
      </c>
      <c r="D889" s="243" t="s">
        <v>14048</v>
      </c>
      <c r="E889" s="245" t="s">
        <v>137</v>
      </c>
      <c r="F889" s="245" t="s">
        <v>320</v>
      </c>
      <c r="G889" s="243" t="s">
        <v>14049</v>
      </c>
      <c r="H889" s="247" t="s">
        <v>48</v>
      </c>
      <c r="I889" s="245" t="s">
        <v>28</v>
      </c>
      <c r="J889" s="245" t="s">
        <v>58</v>
      </c>
      <c r="K889" s="245">
        <v>4658549</v>
      </c>
      <c r="L889" s="245">
        <v>40425016</v>
      </c>
      <c r="M889" s="245" t="s">
        <v>147</v>
      </c>
      <c r="N889" s="304">
        <v>80.7048</v>
      </c>
      <c r="O889" s="245">
        <v>11.25</v>
      </c>
      <c r="P889" s="264">
        <f t="shared" si="16"/>
        <v>907.929</v>
      </c>
      <c r="Q889" s="329"/>
    </row>
    <row r="890" s="4" customFormat="1" ht="15" customHeight="1" spans="1:17">
      <c r="A890" s="245" t="s">
        <v>13424</v>
      </c>
      <c r="B890" s="243" t="s">
        <v>4483</v>
      </c>
      <c r="C890" s="243" t="s">
        <v>13587</v>
      </c>
      <c r="D890" s="243" t="s">
        <v>14021</v>
      </c>
      <c r="E890" s="245" t="s">
        <v>137</v>
      </c>
      <c r="F890" s="245" t="s">
        <v>320</v>
      </c>
      <c r="G890" s="243" t="s">
        <v>1300</v>
      </c>
      <c r="H890" s="247" t="s">
        <v>48</v>
      </c>
      <c r="I890" s="245" t="s">
        <v>28</v>
      </c>
      <c r="J890" s="245" t="s">
        <v>58</v>
      </c>
      <c r="K890" s="245">
        <v>4659300</v>
      </c>
      <c r="L890" s="245">
        <v>40423881</v>
      </c>
      <c r="M890" s="245" t="s">
        <v>147</v>
      </c>
      <c r="N890" s="304">
        <v>0.1578</v>
      </c>
      <c r="O890" s="245">
        <v>11.25</v>
      </c>
      <c r="P890" s="264">
        <f t="shared" si="16"/>
        <v>1.77525</v>
      </c>
      <c r="Q890" s="329"/>
    </row>
    <row r="891" s="4" customFormat="1" ht="15" customHeight="1" spans="1:17">
      <c r="A891" s="245" t="s">
        <v>14050</v>
      </c>
      <c r="B891" s="243" t="s">
        <v>14051</v>
      </c>
      <c r="C891" s="243" t="s">
        <v>14052</v>
      </c>
      <c r="D891" s="243" t="s">
        <v>14022</v>
      </c>
      <c r="E891" s="245" t="s">
        <v>137</v>
      </c>
      <c r="F891" s="245" t="s">
        <v>320</v>
      </c>
      <c r="G891" s="243" t="s">
        <v>1319</v>
      </c>
      <c r="H891" s="250" t="s">
        <v>13474</v>
      </c>
      <c r="I891" s="245" t="s">
        <v>28</v>
      </c>
      <c r="J891" s="245" t="s">
        <v>327</v>
      </c>
      <c r="K891" s="245">
        <v>4659240</v>
      </c>
      <c r="L891" s="245">
        <v>40422982</v>
      </c>
      <c r="M891" s="245" t="s">
        <v>147</v>
      </c>
      <c r="N891" s="304">
        <v>2.9661</v>
      </c>
      <c r="O891" s="245">
        <v>11.25</v>
      </c>
      <c r="P891" s="264">
        <f t="shared" si="16"/>
        <v>33.368625</v>
      </c>
      <c r="Q891" s="329"/>
    </row>
    <row r="892" s="4" customFormat="1" ht="15" customHeight="1" spans="1:17">
      <c r="A892" s="247" t="s">
        <v>13993</v>
      </c>
      <c r="B892" s="243" t="s">
        <v>13994</v>
      </c>
      <c r="C892" s="243" t="s">
        <v>14018</v>
      </c>
      <c r="D892" s="243" t="s">
        <v>14053</v>
      </c>
      <c r="E892" s="245" t="s">
        <v>137</v>
      </c>
      <c r="F892" s="245" t="s">
        <v>320</v>
      </c>
      <c r="G892" s="322">
        <v>1519</v>
      </c>
      <c r="H892" s="305" t="s">
        <v>1101</v>
      </c>
      <c r="I892" s="305" t="s">
        <v>28</v>
      </c>
      <c r="J892" s="305" t="s">
        <v>58</v>
      </c>
      <c r="K892" s="305">
        <v>40424128</v>
      </c>
      <c r="L892" s="305">
        <v>4655780</v>
      </c>
      <c r="M892" s="210" t="s">
        <v>147</v>
      </c>
      <c r="N892" s="323">
        <v>111.224630379</v>
      </c>
      <c r="O892" s="245">
        <v>11.25</v>
      </c>
      <c r="P892" s="264">
        <f t="shared" si="16"/>
        <v>1251.27709176375</v>
      </c>
      <c r="Q892" s="210"/>
    </row>
    <row r="893" s="4" customFormat="1" ht="15" customHeight="1" spans="1:17">
      <c r="A893" s="247" t="s">
        <v>13993</v>
      </c>
      <c r="B893" s="243" t="s">
        <v>13994</v>
      </c>
      <c r="C893" s="243" t="s">
        <v>13995</v>
      </c>
      <c r="D893" s="243" t="s">
        <v>14053</v>
      </c>
      <c r="E893" s="245" t="s">
        <v>137</v>
      </c>
      <c r="F893" s="245" t="s">
        <v>320</v>
      </c>
      <c r="G893" s="322">
        <v>127</v>
      </c>
      <c r="H893" s="305" t="s">
        <v>367</v>
      </c>
      <c r="I893" s="305" t="s">
        <v>28</v>
      </c>
      <c r="J893" s="305" t="s">
        <v>327</v>
      </c>
      <c r="K893" s="305">
        <v>40423264</v>
      </c>
      <c r="L893" s="305">
        <v>4659019</v>
      </c>
      <c r="M893" s="210" t="s">
        <v>147</v>
      </c>
      <c r="N893" s="323">
        <v>5.77178962862</v>
      </c>
      <c r="O893" s="245">
        <v>11.25</v>
      </c>
      <c r="P893" s="264">
        <f t="shared" si="16"/>
        <v>64.932633321975</v>
      </c>
      <c r="Q893" s="210"/>
    </row>
    <row r="894" s="4" customFormat="1" ht="15" customHeight="1" spans="1:17">
      <c r="A894" s="247" t="s">
        <v>13993</v>
      </c>
      <c r="B894" s="243" t="s">
        <v>13994</v>
      </c>
      <c r="C894" s="243" t="s">
        <v>1197</v>
      </c>
      <c r="D894" s="243" t="s">
        <v>14053</v>
      </c>
      <c r="E894" s="245" t="s">
        <v>137</v>
      </c>
      <c r="F894" s="245" t="s">
        <v>320</v>
      </c>
      <c r="G894" s="322">
        <v>432</v>
      </c>
      <c r="H894" s="305" t="s">
        <v>367</v>
      </c>
      <c r="I894" s="305" t="s">
        <v>28</v>
      </c>
      <c r="J894" s="305" t="s">
        <v>327</v>
      </c>
      <c r="K894" s="305">
        <v>40421071</v>
      </c>
      <c r="L894" s="305">
        <v>4660584</v>
      </c>
      <c r="M894" s="210" t="s">
        <v>147</v>
      </c>
      <c r="N894" s="323">
        <v>2.06456606859</v>
      </c>
      <c r="O894" s="245">
        <v>11.25</v>
      </c>
      <c r="P894" s="264">
        <f t="shared" si="16"/>
        <v>23.2263682716375</v>
      </c>
      <c r="Q894" s="210"/>
    </row>
    <row r="895" s="4" customFormat="1" ht="15" customHeight="1" spans="2:17">
      <c r="B895" s="325" t="s">
        <v>3</v>
      </c>
      <c r="E895" s="326"/>
      <c r="H895" s="327"/>
      <c r="N895" s="328"/>
      <c r="Q895" s="272"/>
    </row>
    <row r="896" s="4" customFormat="1" ht="15" customHeight="1" spans="2:17">
      <c r="B896" s="325" t="s">
        <v>3</v>
      </c>
      <c r="E896" s="326"/>
      <c r="H896" s="327"/>
      <c r="N896" s="328"/>
      <c r="Q896" s="272"/>
    </row>
    <row r="897" s="4" customFormat="1" ht="15" customHeight="1" spans="2:17">
      <c r="B897" s="325" t="s">
        <v>3</v>
      </c>
      <c r="E897" s="326"/>
      <c r="H897" s="327"/>
      <c r="N897" s="328"/>
      <c r="Q897" s="272"/>
    </row>
    <row r="898" s="4" customFormat="1" ht="15" customHeight="1" spans="2:17">
      <c r="B898" s="325" t="s">
        <v>3</v>
      </c>
      <c r="E898" s="326"/>
      <c r="H898" s="327"/>
      <c r="N898" s="328"/>
      <c r="Q898" s="272"/>
    </row>
    <row r="899" s="4" customFormat="1" ht="15" customHeight="1" spans="2:17">
      <c r="B899" s="325" t="s">
        <v>3</v>
      </c>
      <c r="E899" s="326"/>
      <c r="H899" s="327"/>
      <c r="N899" s="328"/>
      <c r="Q899" s="272"/>
    </row>
    <row r="900" s="4" customFormat="1" ht="15" customHeight="1" spans="2:17">
      <c r="B900" s="325" t="s">
        <v>3</v>
      </c>
      <c r="E900" s="326"/>
      <c r="H900" s="327"/>
      <c r="N900" s="328"/>
      <c r="Q900" s="272"/>
    </row>
    <row r="901" s="4" customFormat="1" ht="15" customHeight="1" spans="2:17">
      <c r="B901" s="325" t="s">
        <v>3</v>
      </c>
      <c r="E901" s="326"/>
      <c r="H901" s="327"/>
      <c r="N901" s="328"/>
      <c r="Q901" s="272"/>
    </row>
    <row r="902" s="4" customFormat="1" ht="15" customHeight="1" spans="2:17">
      <c r="B902" s="325" t="s">
        <v>3</v>
      </c>
      <c r="E902" s="326"/>
      <c r="H902" s="327"/>
      <c r="N902" s="328"/>
      <c r="Q902" s="272"/>
    </row>
    <row r="903" s="4" customFormat="1" ht="10.5" spans="2:17">
      <c r="B903" s="325" t="s">
        <v>3</v>
      </c>
      <c r="E903" s="326"/>
      <c r="H903" s="327"/>
      <c r="N903" s="328"/>
      <c r="Q903" s="272"/>
    </row>
    <row r="904" s="4" customFormat="1" ht="10.5" spans="2:17">
      <c r="B904" s="325" t="s">
        <v>3</v>
      </c>
      <c r="E904" s="326"/>
      <c r="H904" s="327"/>
      <c r="N904" s="328"/>
      <c r="Q904" s="272"/>
    </row>
    <row r="905" spans="2:5">
      <c r="B905" s="325" t="s">
        <v>3</v>
      </c>
      <c r="C905" s="4"/>
      <c r="D905" s="4"/>
      <c r="E905" s="326"/>
    </row>
    <row r="906" spans="2:5">
      <c r="B906" s="325" t="s">
        <v>3</v>
      </c>
      <c r="C906" s="4"/>
      <c r="D906" s="4"/>
      <c r="E906" s="326"/>
    </row>
    <row r="907" spans="2:5">
      <c r="B907" s="325" t="s">
        <v>3</v>
      </c>
      <c r="C907" s="4"/>
      <c r="D907" s="4"/>
      <c r="E907" s="326"/>
    </row>
    <row r="908" spans="2:5">
      <c r="B908" s="325" t="s">
        <v>3</v>
      </c>
      <c r="C908" s="4"/>
      <c r="D908" s="4"/>
      <c r="E908" s="326"/>
    </row>
    <row r="909" spans="2:5">
      <c r="B909" s="325" t="s">
        <v>3</v>
      </c>
      <c r="C909" s="4"/>
      <c r="D909" s="4"/>
      <c r="E909" s="326"/>
    </row>
    <row r="910" spans="2:5">
      <c r="B910" s="325" t="s">
        <v>3</v>
      </c>
      <c r="C910" s="4"/>
      <c r="D910" s="4"/>
      <c r="E910" s="326"/>
    </row>
    <row r="911" spans="2:5">
      <c r="B911" s="325" t="s">
        <v>3</v>
      </c>
      <c r="C911" s="4"/>
      <c r="D911" s="4"/>
      <c r="E911" s="326"/>
    </row>
    <row r="912" spans="2:5">
      <c r="B912" s="325" t="s">
        <v>3</v>
      </c>
      <c r="C912" s="4"/>
      <c r="D912" s="4"/>
      <c r="E912" s="326"/>
    </row>
    <row r="913" spans="2:5">
      <c r="B913" s="325" t="s">
        <v>3</v>
      </c>
      <c r="C913" s="4"/>
      <c r="D913" s="4"/>
      <c r="E913" s="326"/>
    </row>
    <row r="914" spans="2:5">
      <c r="B914" s="325" t="s">
        <v>3</v>
      </c>
      <c r="C914" s="4"/>
      <c r="D914" s="4"/>
      <c r="E914" s="326"/>
    </row>
    <row r="915" spans="2:5">
      <c r="B915" s="325" t="s">
        <v>3</v>
      </c>
      <c r="C915" s="4"/>
      <c r="D915" s="4"/>
      <c r="E915" s="326"/>
    </row>
    <row r="916" spans="2:5">
      <c r="B916" s="325" t="s">
        <v>3</v>
      </c>
      <c r="C916" s="4"/>
      <c r="D916" s="4"/>
      <c r="E916" s="326"/>
    </row>
    <row r="917" s="1" customFormat="1" spans="2:14">
      <c r="B917" s="325" t="s">
        <v>3</v>
      </c>
      <c r="C917" s="4"/>
      <c r="D917" s="4"/>
      <c r="E917" s="326"/>
      <c r="F917" s="1"/>
      <c r="G917" s="1"/>
      <c r="H917" s="1"/>
      <c r="I917" s="1"/>
      <c r="J917" s="1"/>
      <c r="K917" s="1"/>
      <c r="L917" s="1"/>
      <c r="M917" s="1"/>
      <c r="N917" s="227"/>
    </row>
    <row r="918" s="1" customFormat="1" spans="2:14">
      <c r="B918" s="325" t="s">
        <v>3</v>
      </c>
      <c r="C918" s="4"/>
      <c r="D918" s="4"/>
      <c r="E918" s="326"/>
      <c r="F918" s="1"/>
      <c r="G918" s="1"/>
      <c r="H918" s="1"/>
      <c r="I918" s="1"/>
      <c r="J918" s="1"/>
      <c r="K918" s="1"/>
      <c r="L918" s="1"/>
      <c r="M918" s="1"/>
      <c r="N918" s="227"/>
    </row>
    <row r="919" s="1" customFormat="1" spans="2:14">
      <c r="B919" s="325" t="s">
        <v>3</v>
      </c>
      <c r="C919" s="4"/>
      <c r="D919" s="4"/>
      <c r="E919" s="326"/>
      <c r="F919" s="1"/>
      <c r="G919" s="1"/>
      <c r="H919" s="1"/>
      <c r="I919" s="1"/>
      <c r="J919" s="1"/>
      <c r="K919" s="1"/>
      <c r="L919" s="1"/>
      <c r="M919" s="1"/>
      <c r="N919" s="227"/>
    </row>
    <row r="920" s="1" customFormat="1" spans="2:14">
      <c r="B920" s="325" t="s">
        <v>3</v>
      </c>
      <c r="C920" s="4"/>
      <c r="D920" s="4"/>
      <c r="E920" s="326"/>
      <c r="F920" s="1"/>
      <c r="G920" s="1"/>
      <c r="H920" s="1"/>
      <c r="I920" s="1"/>
      <c r="J920" s="1"/>
      <c r="K920" s="1"/>
      <c r="L920" s="1"/>
      <c r="M920" s="1"/>
      <c r="N920" s="227"/>
    </row>
    <row r="921" s="1" customFormat="1" spans="2:14">
      <c r="B921" s="325" t="s">
        <v>3</v>
      </c>
      <c r="C921" s="4"/>
      <c r="D921" s="4"/>
      <c r="E921" s="326"/>
      <c r="F921" s="1"/>
      <c r="G921" s="1"/>
      <c r="H921" s="1"/>
      <c r="I921" s="1"/>
      <c r="J921" s="1"/>
      <c r="K921" s="1"/>
      <c r="L921" s="1"/>
      <c r="M921" s="1"/>
      <c r="N921" s="227"/>
    </row>
    <row r="922" s="1" customFormat="1" spans="2:14">
      <c r="B922" s="325" t="s">
        <v>3</v>
      </c>
      <c r="C922" s="4"/>
      <c r="D922" s="4"/>
      <c r="E922" s="326"/>
      <c r="F922" s="1"/>
      <c r="G922" s="1"/>
      <c r="H922" s="1"/>
      <c r="I922" s="1"/>
      <c r="J922" s="1"/>
      <c r="K922" s="1"/>
      <c r="L922" s="1"/>
      <c r="M922" s="1"/>
      <c r="N922" s="227"/>
    </row>
    <row r="923" s="1" customFormat="1" spans="2:14">
      <c r="B923" s="325" t="s">
        <v>3</v>
      </c>
      <c r="C923" s="4"/>
      <c r="D923" s="4"/>
      <c r="E923" s="326"/>
      <c r="F923" s="1"/>
      <c r="G923" s="1"/>
      <c r="H923" s="1"/>
      <c r="I923" s="1"/>
      <c r="J923" s="1"/>
      <c r="K923" s="1"/>
      <c r="L923" s="1"/>
      <c r="M923" s="1"/>
      <c r="N923" s="227"/>
    </row>
    <row r="924" s="1" customFormat="1" spans="2:14">
      <c r="B924" s="325" t="s">
        <v>3</v>
      </c>
      <c r="C924" s="4"/>
      <c r="D924" s="4"/>
      <c r="E924" s="326"/>
      <c r="F924" s="1"/>
      <c r="G924" s="1"/>
      <c r="H924" s="1"/>
      <c r="I924" s="1"/>
      <c r="J924" s="1"/>
      <c r="K924" s="1"/>
      <c r="L924" s="1"/>
      <c r="M924" s="1"/>
      <c r="N924" s="227"/>
    </row>
    <row r="925" s="1" customFormat="1" spans="2:14">
      <c r="B925" s="325" t="s">
        <v>3</v>
      </c>
      <c r="C925" s="4"/>
      <c r="D925" s="4"/>
      <c r="E925" s="326"/>
      <c r="F925" s="1"/>
      <c r="G925" s="1"/>
      <c r="H925" s="1"/>
      <c r="I925" s="1"/>
      <c r="J925" s="1"/>
      <c r="K925" s="1"/>
      <c r="L925" s="1"/>
      <c r="M925" s="1"/>
      <c r="N925" s="227"/>
    </row>
    <row r="926" s="1" customFormat="1" spans="2:14">
      <c r="B926" s="325" t="s">
        <v>3</v>
      </c>
      <c r="C926" s="4"/>
      <c r="D926" s="4"/>
      <c r="E926" s="326"/>
      <c r="F926" s="1"/>
      <c r="G926" s="1"/>
      <c r="H926" s="1"/>
      <c r="I926" s="1"/>
      <c r="J926" s="1"/>
      <c r="K926" s="1"/>
      <c r="L926" s="1"/>
      <c r="M926" s="1"/>
      <c r="N926" s="227"/>
    </row>
    <row r="927" s="1" customFormat="1" spans="2:14">
      <c r="B927" s="325" t="s">
        <v>3</v>
      </c>
      <c r="C927" s="4"/>
      <c r="D927" s="4"/>
      <c r="E927" s="326"/>
      <c r="F927" s="1"/>
      <c r="G927" s="1"/>
      <c r="H927" s="1"/>
      <c r="I927" s="1"/>
      <c r="J927" s="1"/>
      <c r="K927" s="1"/>
      <c r="L927" s="1"/>
      <c r="M927" s="1"/>
      <c r="N927" s="227"/>
    </row>
    <row r="928" s="1" customFormat="1" spans="2:14">
      <c r="B928" s="325" t="s">
        <v>3</v>
      </c>
      <c r="C928" s="4"/>
      <c r="D928" s="4"/>
      <c r="E928" s="326"/>
      <c r="F928" s="1"/>
      <c r="G928" s="1"/>
      <c r="H928" s="1"/>
      <c r="I928" s="1"/>
      <c r="J928" s="1"/>
      <c r="K928" s="1"/>
      <c r="L928" s="1"/>
      <c r="M928" s="1"/>
      <c r="N928" s="227"/>
    </row>
    <row r="929" s="1" customFormat="1" spans="2:14">
      <c r="B929" s="325" t="s">
        <v>3</v>
      </c>
      <c r="C929" s="4"/>
      <c r="D929" s="4"/>
      <c r="E929" s="326"/>
      <c r="F929" s="1"/>
      <c r="G929" s="1"/>
      <c r="H929" s="1"/>
      <c r="I929" s="1"/>
      <c r="J929" s="1"/>
      <c r="K929" s="1"/>
      <c r="L929" s="1"/>
      <c r="M929" s="1"/>
      <c r="N929" s="227"/>
    </row>
    <row r="930" s="1" customFormat="1" spans="2:14">
      <c r="B930" s="325" t="s">
        <v>3</v>
      </c>
      <c r="C930" s="4"/>
      <c r="D930" s="4"/>
      <c r="E930" s="326"/>
      <c r="F930" s="1"/>
      <c r="G930" s="1"/>
      <c r="H930" s="1"/>
      <c r="I930" s="1"/>
      <c r="J930" s="1"/>
      <c r="K930" s="1"/>
      <c r="L930" s="1"/>
      <c r="M930" s="1"/>
      <c r="N930" s="227"/>
    </row>
    <row r="931" s="1" customFormat="1" spans="2:14">
      <c r="B931" s="325" t="s">
        <v>3</v>
      </c>
      <c r="C931" s="4"/>
      <c r="D931" s="4"/>
      <c r="E931" s="326"/>
      <c r="F931" s="1"/>
      <c r="G931" s="1"/>
      <c r="H931" s="1"/>
      <c r="I931" s="1"/>
      <c r="J931" s="1"/>
      <c r="K931" s="1"/>
      <c r="L931" s="1"/>
      <c r="M931" s="1"/>
      <c r="N931" s="227"/>
    </row>
  </sheetData>
  <mergeCells count="18">
    <mergeCell ref="A1:D1"/>
    <mergeCell ref="A2:Q2"/>
    <mergeCell ref="K4:L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M4:M5"/>
    <mergeCell ref="N4:N5"/>
    <mergeCell ref="O4:O5"/>
    <mergeCell ref="P4:P5"/>
    <mergeCell ref="Q4:Q5"/>
  </mergeCells>
  <dataValidations count="1">
    <dataValidation type="list" allowBlank="1" showInputMessage="1" showErrorMessage="1" sqref="E25 E28 E31 E36 E39 E44 E47 E52 E55 E7:E22">
      <formula1>乡镇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842"/>
  <sheetViews>
    <sheetView workbookViewId="0">
      <selection activeCell="Z20" sqref="Z20"/>
    </sheetView>
  </sheetViews>
  <sheetFormatPr defaultColWidth="9" defaultRowHeight="14.25"/>
  <cols>
    <col min="1" max="1" width="10.375" style="1" customWidth="1"/>
    <col min="2" max="2" width="7.25" style="1" customWidth="1"/>
    <col min="3" max="3" width="4.625" style="186" customWidth="1"/>
    <col min="4" max="4" width="8.625" style="187" customWidth="1"/>
    <col min="5" max="5" width="6.875" style="1" customWidth="1"/>
    <col min="6" max="7" width="4.25" style="39" customWidth="1"/>
    <col min="8" max="8" width="5.75" style="39" customWidth="1"/>
    <col min="9" max="9" width="13.25" style="1" customWidth="1"/>
    <col min="10" max="10" width="7.5" style="1" customWidth="1"/>
    <col min="11" max="11" width="4.625" style="1" customWidth="1"/>
    <col min="12" max="12" width="3.125" style="1" customWidth="1"/>
    <col min="13" max="13" width="7" style="1" customWidth="1"/>
    <col min="14" max="14" width="6.75" style="1" customWidth="1"/>
    <col min="15" max="15" width="8.75" style="1" customWidth="1"/>
    <col min="16" max="16" width="8.625" style="39" customWidth="1"/>
    <col min="17" max="17" width="5.75" style="8" customWidth="1"/>
    <col min="18" max="18" width="16.75" style="188" customWidth="1"/>
    <col min="19" max="19" width="10.5" style="1"/>
    <col min="20" max="16384" width="9" style="1"/>
  </cols>
  <sheetData>
    <row r="1" spans="1:8">
      <c r="A1" s="6" t="s">
        <v>13211</v>
      </c>
      <c r="B1" s="6"/>
      <c r="C1" s="6"/>
      <c r="D1" s="189"/>
      <c r="F1" s="1"/>
      <c r="G1" s="1"/>
      <c r="H1" s="1"/>
    </row>
    <row r="2" s="1" customFormat="1" spans="1:18">
      <c r="A2" s="9" t="s">
        <v>1061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5" t="s">
        <v>3</v>
      </c>
    </row>
    <row r="3" s="1" customFormat="1" spans="1:18">
      <c r="A3" s="190" t="s">
        <v>14054</v>
      </c>
      <c r="B3" s="190"/>
      <c r="C3" s="190"/>
      <c r="D3" s="190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 t="s">
        <v>706</v>
      </c>
      <c r="Q3" s="13"/>
      <c r="R3" s="5" t="s">
        <v>3</v>
      </c>
    </row>
    <row r="4" s="1" customFormat="1" ht="21.75" customHeight="1" spans="1:18">
      <c r="A4" s="191" t="s">
        <v>1063</v>
      </c>
      <c r="B4" s="191" t="s">
        <v>1064</v>
      </c>
      <c r="C4" s="192" t="s">
        <v>6</v>
      </c>
      <c r="D4" s="193" t="s">
        <v>1065</v>
      </c>
      <c r="E4" s="191" t="s">
        <v>1066</v>
      </c>
      <c r="F4" s="191" t="s">
        <v>9</v>
      </c>
      <c r="G4" s="191" t="s">
        <v>10</v>
      </c>
      <c r="H4" s="191" t="s">
        <v>1067</v>
      </c>
      <c r="I4" s="191" t="s">
        <v>750</v>
      </c>
      <c r="J4" s="191" t="s">
        <v>13</v>
      </c>
      <c r="K4" s="191" t="s">
        <v>14</v>
      </c>
      <c r="L4" s="191" t="s">
        <v>15</v>
      </c>
      <c r="M4" s="191" t="s">
        <v>16</v>
      </c>
      <c r="N4" s="191"/>
      <c r="O4" s="191" t="s">
        <v>1068</v>
      </c>
      <c r="P4" s="213" t="s">
        <v>1069</v>
      </c>
      <c r="Q4" s="191" t="s">
        <v>1070</v>
      </c>
      <c r="R4" s="50" t="s">
        <v>3</v>
      </c>
    </row>
    <row r="5" s="1" customFormat="1" ht="12.95" customHeight="1" spans="1:18">
      <c r="A5" s="191"/>
      <c r="B5" s="191"/>
      <c r="C5" s="192"/>
      <c r="D5" s="193"/>
      <c r="E5" s="191"/>
      <c r="F5" s="191"/>
      <c r="G5" s="191"/>
      <c r="H5" s="191"/>
      <c r="I5" s="191"/>
      <c r="J5" s="191"/>
      <c r="K5" s="191"/>
      <c r="L5" s="191"/>
      <c r="M5" s="191" t="s">
        <v>346</v>
      </c>
      <c r="N5" s="191" t="s">
        <v>345</v>
      </c>
      <c r="O5" s="191"/>
      <c r="P5" s="213"/>
      <c r="Q5" s="191"/>
      <c r="R5" s="51"/>
    </row>
    <row r="6" s="2" customFormat="1" ht="10.5" customHeight="1" spans="1:18">
      <c r="A6" s="194" t="s">
        <v>14055</v>
      </c>
      <c r="B6" s="195"/>
      <c r="C6" s="196"/>
      <c r="D6" s="197">
        <f>D10+D11+D12+D13+D14+D15</f>
        <v>22215.55</v>
      </c>
      <c r="E6" s="195"/>
      <c r="F6" s="198"/>
      <c r="G6" s="198"/>
      <c r="H6" s="199"/>
      <c r="I6" s="195"/>
      <c r="J6" s="195"/>
      <c r="K6" s="195"/>
      <c r="L6" s="195"/>
      <c r="M6" s="195"/>
      <c r="N6" s="195"/>
      <c r="O6" s="195"/>
      <c r="P6" s="214">
        <f>P10+P11+P12+P13+P14+P15</f>
        <v>66646.65</v>
      </c>
      <c r="Q6" s="21"/>
      <c r="R6" s="27" t="s">
        <v>3</v>
      </c>
    </row>
    <row r="7" s="2" customFormat="1" ht="23.25" customHeight="1" spans="1:18">
      <c r="A7" s="194" t="s">
        <v>1072</v>
      </c>
      <c r="B7" s="195"/>
      <c r="C7" s="196"/>
      <c r="D7" s="200"/>
      <c r="E7" s="195"/>
      <c r="F7" s="198"/>
      <c r="G7" s="198"/>
      <c r="H7" s="199"/>
      <c r="I7" s="195"/>
      <c r="J7" s="195"/>
      <c r="K7" s="195"/>
      <c r="L7" s="195"/>
      <c r="M7" s="195"/>
      <c r="N7" s="195"/>
      <c r="O7" s="195"/>
      <c r="P7" s="49"/>
      <c r="Q7" s="21"/>
      <c r="R7" s="27" t="s">
        <v>3</v>
      </c>
    </row>
    <row r="8" s="2" customFormat="1" ht="12.95" customHeight="1" spans="1:18">
      <c r="A8" s="194" t="s">
        <v>1073</v>
      </c>
      <c r="B8" s="201"/>
      <c r="C8" s="196"/>
      <c r="D8" s="200"/>
      <c r="E8" s="201"/>
      <c r="F8" s="202"/>
      <c r="G8" s="202"/>
      <c r="H8" s="199"/>
      <c r="I8" s="201"/>
      <c r="J8" s="201"/>
      <c r="K8" s="201"/>
      <c r="L8" s="201"/>
      <c r="M8" s="201"/>
      <c r="N8" s="201"/>
      <c r="O8" s="201"/>
      <c r="P8" s="214"/>
      <c r="Q8" s="21"/>
      <c r="R8" s="27" t="s">
        <v>3</v>
      </c>
    </row>
    <row r="9" s="2" customFormat="1" ht="12.95" customHeight="1" spans="1:18">
      <c r="A9" s="203" t="s">
        <v>14056</v>
      </c>
      <c r="B9" s="201"/>
      <c r="C9" s="196"/>
      <c r="D9" s="200"/>
      <c r="E9" s="201"/>
      <c r="F9" s="202"/>
      <c r="G9" s="202"/>
      <c r="H9" s="199"/>
      <c r="I9" s="201"/>
      <c r="J9" s="201"/>
      <c r="K9" s="201"/>
      <c r="L9" s="201"/>
      <c r="M9" s="201"/>
      <c r="N9" s="201"/>
      <c r="O9" s="201"/>
      <c r="P9" s="214"/>
      <c r="Q9" s="21"/>
      <c r="R9" s="27" t="s">
        <v>3</v>
      </c>
    </row>
    <row r="10" s="2" customFormat="1" ht="12.95" customHeight="1" spans="1:18">
      <c r="A10" s="204" t="s">
        <v>261</v>
      </c>
      <c r="B10" s="201"/>
      <c r="C10" s="196"/>
      <c r="D10" s="205">
        <v>3603.44</v>
      </c>
      <c r="E10" s="206"/>
      <c r="F10" s="207"/>
      <c r="G10" s="207"/>
      <c r="H10" s="208"/>
      <c r="I10" s="206"/>
      <c r="J10" s="206"/>
      <c r="K10" s="206"/>
      <c r="L10" s="206"/>
      <c r="M10" s="206"/>
      <c r="N10" s="206"/>
      <c r="O10" s="206"/>
      <c r="P10" s="215">
        <f t="shared" ref="P10:P73" si="0">D10*3</f>
        <v>10810.32</v>
      </c>
      <c r="Q10" s="21"/>
      <c r="R10" s="27" t="s">
        <v>3</v>
      </c>
    </row>
    <row r="11" s="2" customFormat="1" ht="12.95" customHeight="1" spans="1:18">
      <c r="A11" s="204" t="s">
        <v>138</v>
      </c>
      <c r="B11" s="201"/>
      <c r="C11" s="196"/>
      <c r="D11" s="205">
        <v>1007.54</v>
      </c>
      <c r="E11" s="206"/>
      <c r="F11" s="207"/>
      <c r="G11" s="207"/>
      <c r="H11" s="208"/>
      <c r="I11" s="206"/>
      <c r="J11" s="206"/>
      <c r="K11" s="206"/>
      <c r="L11" s="206"/>
      <c r="M11" s="206"/>
      <c r="N11" s="206"/>
      <c r="O11" s="206"/>
      <c r="P11" s="215">
        <f t="shared" si="0"/>
        <v>3022.62</v>
      </c>
      <c r="Q11" s="21"/>
      <c r="R11" s="27" t="s">
        <v>3</v>
      </c>
    </row>
    <row r="12" s="2" customFormat="1" ht="12.95" customHeight="1" spans="1:18">
      <c r="A12" s="204" t="s">
        <v>13395</v>
      </c>
      <c r="B12" s="201"/>
      <c r="C12" s="196"/>
      <c r="D12" s="205">
        <v>2275.26</v>
      </c>
      <c r="E12" s="206"/>
      <c r="F12" s="207"/>
      <c r="G12" s="207"/>
      <c r="H12" s="208"/>
      <c r="I12" s="206"/>
      <c r="J12" s="206"/>
      <c r="K12" s="206"/>
      <c r="L12" s="206"/>
      <c r="M12" s="206"/>
      <c r="N12" s="206"/>
      <c r="O12" s="206"/>
      <c r="P12" s="215">
        <f t="shared" si="0"/>
        <v>6825.78</v>
      </c>
      <c r="Q12" s="21"/>
      <c r="R12" s="27" t="s">
        <v>3</v>
      </c>
    </row>
    <row r="13" s="2" customFormat="1" ht="12.95" customHeight="1" spans="1:18">
      <c r="A13" s="204" t="s">
        <v>13396</v>
      </c>
      <c r="B13" s="201"/>
      <c r="C13" s="196"/>
      <c r="D13" s="205">
        <v>3414.74</v>
      </c>
      <c r="E13" s="206"/>
      <c r="F13" s="207"/>
      <c r="G13" s="207"/>
      <c r="H13" s="208"/>
      <c r="I13" s="206"/>
      <c r="J13" s="206"/>
      <c r="K13" s="206"/>
      <c r="L13" s="206"/>
      <c r="M13" s="206"/>
      <c r="N13" s="206"/>
      <c r="O13" s="206"/>
      <c r="P13" s="215">
        <f t="shared" si="0"/>
        <v>10244.22</v>
      </c>
      <c r="Q13" s="21"/>
      <c r="R13" s="27" t="s">
        <v>3</v>
      </c>
    </row>
    <row r="14" s="2" customFormat="1" ht="12.95" customHeight="1" spans="1:18">
      <c r="A14" s="204" t="s">
        <v>314</v>
      </c>
      <c r="B14" s="201"/>
      <c r="C14" s="196"/>
      <c r="D14" s="205">
        <v>5108.51</v>
      </c>
      <c r="E14" s="206"/>
      <c r="F14" s="207"/>
      <c r="G14" s="207"/>
      <c r="H14" s="208"/>
      <c r="I14" s="216"/>
      <c r="J14" s="206"/>
      <c r="K14" s="206"/>
      <c r="L14" s="206"/>
      <c r="M14" s="206"/>
      <c r="N14" s="206"/>
      <c r="O14" s="206"/>
      <c r="P14" s="215">
        <f t="shared" si="0"/>
        <v>15325.53</v>
      </c>
      <c r="Q14" s="21"/>
      <c r="R14" s="27" t="s">
        <v>3</v>
      </c>
    </row>
    <row r="15" s="2" customFormat="1" ht="12.95" customHeight="1" spans="1:18">
      <c r="A15" s="204" t="s">
        <v>320</v>
      </c>
      <c r="B15" s="201"/>
      <c r="C15" s="196"/>
      <c r="D15" s="205">
        <v>6806.06</v>
      </c>
      <c r="E15" s="206"/>
      <c r="F15" s="207"/>
      <c r="G15" s="207"/>
      <c r="H15" s="208"/>
      <c r="I15" s="206"/>
      <c r="J15" s="206"/>
      <c r="K15" s="206"/>
      <c r="L15" s="206"/>
      <c r="M15" s="206"/>
      <c r="N15" s="206"/>
      <c r="O15" s="206"/>
      <c r="P15" s="215">
        <f t="shared" si="0"/>
        <v>20418.18</v>
      </c>
      <c r="Q15" s="21"/>
      <c r="R15" s="27" t="s">
        <v>3</v>
      </c>
    </row>
    <row r="16" s="2" customFormat="1" ht="12.95" customHeight="1" spans="1:18">
      <c r="A16" s="209" t="s">
        <v>137</v>
      </c>
      <c r="B16" s="210" t="s">
        <v>261</v>
      </c>
      <c r="C16" s="211">
        <v>1204</v>
      </c>
      <c r="D16" s="212">
        <v>8.44494207642</v>
      </c>
      <c r="E16" s="210" t="s">
        <v>261</v>
      </c>
      <c r="F16" s="210" t="s">
        <v>714</v>
      </c>
      <c r="G16" s="210" t="s">
        <v>1075</v>
      </c>
      <c r="H16" s="210" t="s">
        <v>716</v>
      </c>
      <c r="I16" s="210" t="s">
        <v>367</v>
      </c>
      <c r="J16" s="210" t="s">
        <v>28</v>
      </c>
      <c r="K16" s="210" t="s">
        <v>29</v>
      </c>
      <c r="L16" s="210"/>
      <c r="M16" s="210">
        <v>40425718</v>
      </c>
      <c r="N16" s="210">
        <v>4669359</v>
      </c>
      <c r="O16" s="210" t="s">
        <v>147</v>
      </c>
      <c r="P16" s="215">
        <f t="shared" si="0"/>
        <v>25.33482622926</v>
      </c>
      <c r="Q16" s="217" t="s">
        <v>14057</v>
      </c>
      <c r="R16" s="218" t="s">
        <v>731</v>
      </c>
    </row>
    <row r="17" s="2" customFormat="1" ht="12.95" customHeight="1" spans="1:18">
      <c r="A17" s="209" t="s">
        <v>137</v>
      </c>
      <c r="B17" s="210" t="s">
        <v>261</v>
      </c>
      <c r="C17" s="211">
        <v>2614</v>
      </c>
      <c r="D17" s="212">
        <v>1.50768181803</v>
      </c>
      <c r="E17" s="210" t="s">
        <v>261</v>
      </c>
      <c r="F17" s="210" t="s">
        <v>714</v>
      </c>
      <c r="G17" s="210" t="s">
        <v>1075</v>
      </c>
      <c r="H17" s="210" t="s">
        <v>716</v>
      </c>
      <c r="I17" s="210" t="s">
        <v>14058</v>
      </c>
      <c r="J17" s="210" t="s">
        <v>28</v>
      </c>
      <c r="K17" s="210" t="s">
        <v>310</v>
      </c>
      <c r="L17" s="210"/>
      <c r="M17" s="210">
        <v>40424515</v>
      </c>
      <c r="N17" s="210">
        <v>4665379</v>
      </c>
      <c r="O17" s="210" t="s">
        <v>147</v>
      </c>
      <c r="P17" s="215">
        <f t="shared" si="0"/>
        <v>4.52304545409</v>
      </c>
      <c r="Q17" s="217" t="s">
        <v>14057</v>
      </c>
      <c r="R17" s="218" t="s">
        <v>731</v>
      </c>
    </row>
    <row r="18" s="2" customFormat="1" ht="12.95" customHeight="1" spans="1:18">
      <c r="A18" s="209" t="s">
        <v>137</v>
      </c>
      <c r="B18" s="210" t="s">
        <v>261</v>
      </c>
      <c r="C18" s="211">
        <v>2591</v>
      </c>
      <c r="D18" s="212">
        <v>63.2912626478999</v>
      </c>
      <c r="E18" s="210" t="s">
        <v>261</v>
      </c>
      <c r="F18" s="210" t="s">
        <v>714</v>
      </c>
      <c r="G18" s="210" t="s">
        <v>1075</v>
      </c>
      <c r="H18" s="210" t="s">
        <v>716</v>
      </c>
      <c r="I18" s="210" t="s">
        <v>14058</v>
      </c>
      <c r="J18" s="210" t="s">
        <v>28</v>
      </c>
      <c r="K18" s="210" t="s">
        <v>310</v>
      </c>
      <c r="L18" s="210"/>
      <c r="M18" s="210">
        <v>40424710</v>
      </c>
      <c r="N18" s="210">
        <v>4665778</v>
      </c>
      <c r="O18" s="210" t="s">
        <v>147</v>
      </c>
      <c r="P18" s="215">
        <f t="shared" si="0"/>
        <v>189.8737879437</v>
      </c>
      <c r="Q18" s="217" t="s">
        <v>14057</v>
      </c>
      <c r="R18" s="218" t="s">
        <v>731</v>
      </c>
    </row>
    <row r="19" s="2" customFormat="1" ht="12.95" customHeight="1" spans="1:18">
      <c r="A19" s="209" t="s">
        <v>137</v>
      </c>
      <c r="B19" s="210" t="s">
        <v>261</v>
      </c>
      <c r="C19" s="211">
        <v>2615</v>
      </c>
      <c r="D19" s="212">
        <v>1.0240516851</v>
      </c>
      <c r="E19" s="210" t="s">
        <v>261</v>
      </c>
      <c r="F19" s="210" t="s">
        <v>714</v>
      </c>
      <c r="G19" s="210" t="s">
        <v>1075</v>
      </c>
      <c r="H19" s="210" t="s">
        <v>716</v>
      </c>
      <c r="I19" s="210" t="s">
        <v>14058</v>
      </c>
      <c r="J19" s="210" t="s">
        <v>28</v>
      </c>
      <c r="K19" s="210" t="s">
        <v>310</v>
      </c>
      <c r="L19" s="210"/>
      <c r="M19" s="210">
        <v>40424569</v>
      </c>
      <c r="N19" s="210">
        <v>4665259</v>
      </c>
      <c r="O19" s="210" t="s">
        <v>147</v>
      </c>
      <c r="P19" s="215">
        <f t="shared" si="0"/>
        <v>3.0721550553</v>
      </c>
      <c r="Q19" s="217" t="s">
        <v>14057</v>
      </c>
      <c r="R19" s="218" t="s">
        <v>731</v>
      </c>
    </row>
    <row r="20" s="2" customFormat="1" ht="12.95" customHeight="1" spans="1:18">
      <c r="A20" s="209" t="s">
        <v>137</v>
      </c>
      <c r="B20" s="210" t="s">
        <v>261</v>
      </c>
      <c r="C20" s="211">
        <v>1663</v>
      </c>
      <c r="D20" s="212">
        <v>10.894582023</v>
      </c>
      <c r="E20" s="210" t="s">
        <v>261</v>
      </c>
      <c r="F20" s="210" t="s">
        <v>714</v>
      </c>
      <c r="G20" s="210" t="s">
        <v>1075</v>
      </c>
      <c r="H20" s="210" t="s">
        <v>716</v>
      </c>
      <c r="I20" s="210" t="s">
        <v>14058</v>
      </c>
      <c r="J20" s="210" t="s">
        <v>28</v>
      </c>
      <c r="K20" s="210" t="s">
        <v>310</v>
      </c>
      <c r="L20" s="210"/>
      <c r="M20" s="210">
        <v>40427261</v>
      </c>
      <c r="N20" s="210">
        <v>4668390</v>
      </c>
      <c r="O20" s="210" t="s">
        <v>147</v>
      </c>
      <c r="P20" s="215">
        <f t="shared" si="0"/>
        <v>32.683746069</v>
      </c>
      <c r="Q20" s="217" t="s">
        <v>14057</v>
      </c>
      <c r="R20" s="218" t="s">
        <v>731</v>
      </c>
    </row>
    <row r="21" s="2" customFormat="1" ht="12.95" customHeight="1" spans="1:18">
      <c r="A21" s="209" t="s">
        <v>137</v>
      </c>
      <c r="B21" s="210" t="s">
        <v>261</v>
      </c>
      <c r="C21" s="211">
        <v>2612</v>
      </c>
      <c r="D21" s="212">
        <v>24.3548913945</v>
      </c>
      <c r="E21" s="210" t="s">
        <v>261</v>
      </c>
      <c r="F21" s="210" t="s">
        <v>714</v>
      </c>
      <c r="G21" s="210" t="s">
        <v>1075</v>
      </c>
      <c r="H21" s="210" t="s">
        <v>716</v>
      </c>
      <c r="I21" s="210" t="s">
        <v>14058</v>
      </c>
      <c r="J21" s="210" t="s">
        <v>28</v>
      </c>
      <c r="K21" s="210" t="s">
        <v>310</v>
      </c>
      <c r="L21" s="210"/>
      <c r="M21" s="210">
        <v>40424826</v>
      </c>
      <c r="N21" s="210">
        <v>4665446</v>
      </c>
      <c r="O21" s="210" t="s">
        <v>147</v>
      </c>
      <c r="P21" s="215">
        <f t="shared" si="0"/>
        <v>73.0646741835</v>
      </c>
      <c r="Q21" s="217" t="s">
        <v>14057</v>
      </c>
      <c r="R21" s="218" t="s">
        <v>731</v>
      </c>
    </row>
    <row r="22" s="2" customFormat="1" ht="12.95" customHeight="1" spans="1:18">
      <c r="A22" s="209" t="s">
        <v>137</v>
      </c>
      <c r="B22" s="210" t="s">
        <v>261</v>
      </c>
      <c r="C22" s="211">
        <v>2611</v>
      </c>
      <c r="D22" s="212">
        <v>7.47143567215</v>
      </c>
      <c r="E22" s="210" t="s">
        <v>261</v>
      </c>
      <c r="F22" s="210" t="s">
        <v>714</v>
      </c>
      <c r="G22" s="210" t="s">
        <v>1075</v>
      </c>
      <c r="H22" s="210" t="s">
        <v>716</v>
      </c>
      <c r="I22" s="210" t="s">
        <v>14058</v>
      </c>
      <c r="J22" s="210" t="s">
        <v>28</v>
      </c>
      <c r="K22" s="210" t="s">
        <v>310</v>
      </c>
      <c r="L22" s="210"/>
      <c r="M22" s="210">
        <v>40424293</v>
      </c>
      <c r="N22" s="210">
        <v>4665445</v>
      </c>
      <c r="O22" s="210" t="s">
        <v>147</v>
      </c>
      <c r="P22" s="215">
        <f t="shared" si="0"/>
        <v>22.41430701645</v>
      </c>
      <c r="Q22" s="217" t="s">
        <v>14057</v>
      </c>
      <c r="R22" s="218" t="s">
        <v>731</v>
      </c>
    </row>
    <row r="23" s="2" customFormat="1" ht="12.95" customHeight="1" spans="1:18">
      <c r="A23" s="209" t="s">
        <v>137</v>
      </c>
      <c r="B23" s="210" t="s">
        <v>261</v>
      </c>
      <c r="C23" s="211">
        <v>2173</v>
      </c>
      <c r="D23" s="212">
        <v>3.325855341</v>
      </c>
      <c r="E23" s="210" t="s">
        <v>261</v>
      </c>
      <c r="F23" s="210" t="s">
        <v>714</v>
      </c>
      <c r="G23" s="210" t="s">
        <v>1075</v>
      </c>
      <c r="H23" s="210" t="s">
        <v>716</v>
      </c>
      <c r="I23" s="210" t="s">
        <v>14058</v>
      </c>
      <c r="J23" s="210" t="s">
        <v>28</v>
      </c>
      <c r="K23" s="210" t="s">
        <v>29</v>
      </c>
      <c r="L23" s="210"/>
      <c r="M23" s="210">
        <v>40425681</v>
      </c>
      <c r="N23" s="210">
        <v>4667418</v>
      </c>
      <c r="O23" s="210" t="s">
        <v>147</v>
      </c>
      <c r="P23" s="215">
        <f t="shared" si="0"/>
        <v>9.977566023</v>
      </c>
      <c r="Q23" s="217" t="s">
        <v>14057</v>
      </c>
      <c r="R23" s="218" t="s">
        <v>731</v>
      </c>
    </row>
    <row r="24" s="2" customFormat="1" ht="12.95" customHeight="1" spans="1:18">
      <c r="A24" s="209" t="s">
        <v>137</v>
      </c>
      <c r="B24" s="210" t="s">
        <v>261</v>
      </c>
      <c r="C24" s="211">
        <v>1542</v>
      </c>
      <c r="D24" s="212">
        <v>35.1477544350999</v>
      </c>
      <c r="E24" s="210" t="s">
        <v>261</v>
      </c>
      <c r="F24" s="210" t="s">
        <v>714</v>
      </c>
      <c r="G24" s="210" t="s">
        <v>1075</v>
      </c>
      <c r="H24" s="210" t="s">
        <v>716</v>
      </c>
      <c r="I24" s="210" t="s">
        <v>14058</v>
      </c>
      <c r="J24" s="210" t="s">
        <v>28</v>
      </c>
      <c r="K24" s="210" t="s">
        <v>29</v>
      </c>
      <c r="L24" s="210"/>
      <c r="M24" s="210">
        <v>40429562</v>
      </c>
      <c r="N24" s="210">
        <v>4668658</v>
      </c>
      <c r="O24" s="210" t="s">
        <v>147</v>
      </c>
      <c r="P24" s="215">
        <f t="shared" si="0"/>
        <v>105.4432633053</v>
      </c>
      <c r="Q24" s="217" t="s">
        <v>14057</v>
      </c>
      <c r="R24" s="218" t="s">
        <v>731</v>
      </c>
    </row>
    <row r="25" s="2" customFormat="1" ht="12.95" customHeight="1" spans="1:18">
      <c r="A25" s="209" t="s">
        <v>137</v>
      </c>
      <c r="B25" s="210" t="s">
        <v>261</v>
      </c>
      <c r="C25" s="211">
        <v>1420</v>
      </c>
      <c r="D25" s="212">
        <v>15.0063356889</v>
      </c>
      <c r="E25" s="210" t="s">
        <v>261</v>
      </c>
      <c r="F25" s="210" t="s">
        <v>714</v>
      </c>
      <c r="G25" s="210" t="s">
        <v>1075</v>
      </c>
      <c r="H25" s="210" t="s">
        <v>716</v>
      </c>
      <c r="I25" s="210" t="s">
        <v>1101</v>
      </c>
      <c r="J25" s="210" t="s">
        <v>28</v>
      </c>
      <c r="K25" s="210" t="s">
        <v>327</v>
      </c>
      <c r="L25" s="210"/>
      <c r="M25" s="210">
        <v>40428832</v>
      </c>
      <c r="N25" s="210">
        <v>4668901</v>
      </c>
      <c r="O25" s="210" t="s">
        <v>147</v>
      </c>
      <c r="P25" s="215">
        <f t="shared" si="0"/>
        <v>45.0190070667</v>
      </c>
      <c r="Q25" s="217" t="s">
        <v>14057</v>
      </c>
      <c r="R25" s="218" t="s">
        <v>731</v>
      </c>
    </row>
    <row r="26" s="2" customFormat="1" ht="12.95" customHeight="1" spans="1:18">
      <c r="A26" s="209" t="s">
        <v>137</v>
      </c>
      <c r="B26" s="210" t="s">
        <v>261</v>
      </c>
      <c r="C26" s="211">
        <v>981</v>
      </c>
      <c r="D26" s="212">
        <v>1.14392262103</v>
      </c>
      <c r="E26" s="210" t="s">
        <v>261</v>
      </c>
      <c r="F26" s="210" t="s">
        <v>714</v>
      </c>
      <c r="G26" s="210" t="s">
        <v>1075</v>
      </c>
      <c r="H26" s="210" t="s">
        <v>716</v>
      </c>
      <c r="I26" s="210" t="s">
        <v>1101</v>
      </c>
      <c r="J26" s="210" t="s">
        <v>28</v>
      </c>
      <c r="K26" s="210" t="s">
        <v>29</v>
      </c>
      <c r="L26" s="210"/>
      <c r="M26" s="210">
        <v>40429356</v>
      </c>
      <c r="N26" s="210">
        <v>4669792</v>
      </c>
      <c r="O26" s="210" t="s">
        <v>147</v>
      </c>
      <c r="P26" s="215">
        <f t="shared" si="0"/>
        <v>3.43176786309</v>
      </c>
      <c r="Q26" s="217" t="s">
        <v>14057</v>
      </c>
      <c r="R26" s="218" t="s">
        <v>731</v>
      </c>
    </row>
    <row r="27" s="2" customFormat="1" ht="12.95" customHeight="1" spans="1:18">
      <c r="A27" s="209" t="s">
        <v>137</v>
      </c>
      <c r="B27" s="210" t="s">
        <v>261</v>
      </c>
      <c r="C27" s="211">
        <v>2431</v>
      </c>
      <c r="D27" s="212">
        <v>24.2338078066</v>
      </c>
      <c r="E27" s="210" t="s">
        <v>261</v>
      </c>
      <c r="F27" s="210" t="s">
        <v>714</v>
      </c>
      <c r="G27" s="210" t="s">
        <v>1075</v>
      </c>
      <c r="H27" s="210" t="s">
        <v>716</v>
      </c>
      <c r="I27" s="210" t="s">
        <v>48</v>
      </c>
      <c r="J27" s="210" t="s">
        <v>28</v>
      </c>
      <c r="K27" s="210" t="s">
        <v>29</v>
      </c>
      <c r="L27" s="210"/>
      <c r="M27" s="210">
        <v>40426092</v>
      </c>
      <c r="N27" s="210">
        <v>4666633</v>
      </c>
      <c r="O27" s="210" t="s">
        <v>147</v>
      </c>
      <c r="P27" s="215">
        <f t="shared" si="0"/>
        <v>72.7014234198</v>
      </c>
      <c r="Q27" s="217" t="s">
        <v>14057</v>
      </c>
      <c r="R27" s="218" t="s">
        <v>731</v>
      </c>
    </row>
    <row r="28" s="2" customFormat="1" ht="12.95" customHeight="1" spans="1:18">
      <c r="A28" s="209" t="s">
        <v>137</v>
      </c>
      <c r="B28" s="210" t="s">
        <v>261</v>
      </c>
      <c r="C28" s="211">
        <v>612</v>
      </c>
      <c r="D28" s="212">
        <v>33.7911505048</v>
      </c>
      <c r="E28" s="210" t="s">
        <v>261</v>
      </c>
      <c r="F28" s="210" t="s">
        <v>714</v>
      </c>
      <c r="G28" s="210" t="s">
        <v>1075</v>
      </c>
      <c r="H28" s="210" t="s">
        <v>716</v>
      </c>
      <c r="I28" s="210" t="s">
        <v>1101</v>
      </c>
      <c r="J28" s="210" t="s">
        <v>28</v>
      </c>
      <c r="K28" s="210" t="s">
        <v>327</v>
      </c>
      <c r="L28" s="210"/>
      <c r="M28" s="210">
        <v>40427728</v>
      </c>
      <c r="N28" s="210">
        <v>4670548</v>
      </c>
      <c r="O28" s="210" t="s">
        <v>147</v>
      </c>
      <c r="P28" s="215">
        <f t="shared" si="0"/>
        <v>101.3734515144</v>
      </c>
      <c r="Q28" s="217" t="s">
        <v>14057</v>
      </c>
      <c r="R28" s="218" t="s">
        <v>731</v>
      </c>
    </row>
    <row r="29" s="2" customFormat="1" ht="12.95" customHeight="1" spans="1:18">
      <c r="A29" s="209" t="s">
        <v>137</v>
      </c>
      <c r="B29" s="210" t="s">
        <v>261</v>
      </c>
      <c r="C29" s="211">
        <v>2152</v>
      </c>
      <c r="D29" s="212">
        <v>12.3815778745</v>
      </c>
      <c r="E29" s="210" t="s">
        <v>261</v>
      </c>
      <c r="F29" s="210" t="s">
        <v>714</v>
      </c>
      <c r="G29" s="210" t="s">
        <v>1075</v>
      </c>
      <c r="H29" s="210" t="s">
        <v>716</v>
      </c>
      <c r="I29" s="210" t="s">
        <v>1101</v>
      </c>
      <c r="J29" s="210" t="s">
        <v>28</v>
      </c>
      <c r="K29" s="210" t="s">
        <v>327</v>
      </c>
      <c r="L29" s="210"/>
      <c r="M29" s="210">
        <v>40426831</v>
      </c>
      <c r="N29" s="210">
        <v>4667492</v>
      </c>
      <c r="O29" s="210" t="s">
        <v>147</v>
      </c>
      <c r="P29" s="215">
        <f t="shared" si="0"/>
        <v>37.1447336235</v>
      </c>
      <c r="Q29" s="217" t="s">
        <v>14057</v>
      </c>
      <c r="R29" s="218" t="s">
        <v>731</v>
      </c>
    </row>
    <row r="30" s="2" customFormat="1" ht="12.95" customHeight="1" spans="1:18">
      <c r="A30" s="209" t="s">
        <v>137</v>
      </c>
      <c r="B30" s="210" t="s">
        <v>261</v>
      </c>
      <c r="C30" s="211">
        <v>1211</v>
      </c>
      <c r="D30" s="212">
        <v>6.54478713655</v>
      </c>
      <c r="E30" s="210" t="s">
        <v>261</v>
      </c>
      <c r="F30" s="210" t="s">
        <v>714</v>
      </c>
      <c r="G30" s="210" t="s">
        <v>1075</v>
      </c>
      <c r="H30" s="210" t="s">
        <v>716</v>
      </c>
      <c r="I30" s="210" t="s">
        <v>48</v>
      </c>
      <c r="J30" s="210" t="s">
        <v>28</v>
      </c>
      <c r="K30" s="210" t="s">
        <v>29</v>
      </c>
      <c r="L30" s="210"/>
      <c r="M30" s="210">
        <v>40429380</v>
      </c>
      <c r="N30" s="210">
        <v>4669342</v>
      </c>
      <c r="O30" s="210" t="s">
        <v>147</v>
      </c>
      <c r="P30" s="215">
        <f t="shared" si="0"/>
        <v>19.63436140965</v>
      </c>
      <c r="Q30" s="217" t="s">
        <v>14057</v>
      </c>
      <c r="R30" s="218" t="s">
        <v>731</v>
      </c>
    </row>
    <row r="31" s="2" customFormat="1" ht="12.95" customHeight="1" spans="1:18">
      <c r="A31" s="209" t="s">
        <v>137</v>
      </c>
      <c r="B31" s="210" t="s">
        <v>261</v>
      </c>
      <c r="C31" s="211">
        <v>1406</v>
      </c>
      <c r="D31" s="212">
        <v>45.5008309074</v>
      </c>
      <c r="E31" s="210" t="s">
        <v>261</v>
      </c>
      <c r="F31" s="210" t="s">
        <v>714</v>
      </c>
      <c r="G31" s="210" t="s">
        <v>1075</v>
      </c>
      <c r="H31" s="210" t="s">
        <v>716</v>
      </c>
      <c r="I31" s="210" t="s">
        <v>367</v>
      </c>
      <c r="J31" s="210" t="s">
        <v>28</v>
      </c>
      <c r="K31" s="210" t="s">
        <v>327</v>
      </c>
      <c r="L31" s="210"/>
      <c r="M31" s="210">
        <v>40428712</v>
      </c>
      <c r="N31" s="210">
        <v>4668940</v>
      </c>
      <c r="O31" s="210" t="s">
        <v>147</v>
      </c>
      <c r="P31" s="215">
        <f t="shared" si="0"/>
        <v>136.5024927222</v>
      </c>
      <c r="Q31" s="217" t="s">
        <v>14057</v>
      </c>
      <c r="R31" s="218" t="s">
        <v>731</v>
      </c>
    </row>
    <row r="32" s="2" customFormat="1" ht="12.95" customHeight="1" spans="1:18">
      <c r="A32" s="209" t="s">
        <v>137</v>
      </c>
      <c r="B32" s="210" t="s">
        <v>261</v>
      </c>
      <c r="C32" s="211">
        <v>2037</v>
      </c>
      <c r="D32" s="212">
        <v>1.72181081472</v>
      </c>
      <c r="E32" s="210" t="s">
        <v>261</v>
      </c>
      <c r="F32" s="210" t="s">
        <v>714</v>
      </c>
      <c r="G32" s="210" t="s">
        <v>1075</v>
      </c>
      <c r="H32" s="210" t="s">
        <v>716</v>
      </c>
      <c r="I32" s="210" t="s">
        <v>48</v>
      </c>
      <c r="J32" s="210" t="s">
        <v>28</v>
      </c>
      <c r="K32" s="210" t="s">
        <v>29</v>
      </c>
      <c r="L32" s="210"/>
      <c r="M32" s="210">
        <v>40424738</v>
      </c>
      <c r="N32" s="210">
        <v>4667674</v>
      </c>
      <c r="O32" s="210" t="s">
        <v>147</v>
      </c>
      <c r="P32" s="215">
        <f t="shared" si="0"/>
        <v>5.16543244416</v>
      </c>
      <c r="Q32" s="217" t="s">
        <v>14057</v>
      </c>
      <c r="R32" s="218" t="s">
        <v>731</v>
      </c>
    </row>
    <row r="33" s="2" customFormat="1" ht="12.95" customHeight="1" spans="1:18">
      <c r="A33" s="209" t="s">
        <v>137</v>
      </c>
      <c r="B33" s="210" t="s">
        <v>261</v>
      </c>
      <c r="C33" s="211">
        <v>1260</v>
      </c>
      <c r="D33" s="212">
        <v>76.7930578354999</v>
      </c>
      <c r="E33" s="210" t="s">
        <v>261</v>
      </c>
      <c r="F33" s="210" t="s">
        <v>714</v>
      </c>
      <c r="G33" s="210" t="s">
        <v>1075</v>
      </c>
      <c r="H33" s="210" t="s">
        <v>716</v>
      </c>
      <c r="I33" s="210" t="s">
        <v>1101</v>
      </c>
      <c r="J33" s="210" t="s">
        <v>28</v>
      </c>
      <c r="K33" s="210" t="s">
        <v>29</v>
      </c>
      <c r="L33" s="210"/>
      <c r="M33" s="210">
        <v>40426557</v>
      </c>
      <c r="N33" s="210">
        <v>4669211</v>
      </c>
      <c r="O33" s="210" t="s">
        <v>147</v>
      </c>
      <c r="P33" s="215">
        <f t="shared" si="0"/>
        <v>230.3791735065</v>
      </c>
      <c r="Q33" s="217" t="s">
        <v>14057</v>
      </c>
      <c r="R33" s="218" t="s">
        <v>731</v>
      </c>
    </row>
    <row r="34" s="2" customFormat="1" ht="12.95" customHeight="1" spans="1:18">
      <c r="A34" s="209" t="s">
        <v>137</v>
      </c>
      <c r="B34" s="210" t="s">
        <v>261</v>
      </c>
      <c r="C34" s="211">
        <v>1816</v>
      </c>
      <c r="D34" s="212">
        <v>4.12632288988</v>
      </c>
      <c r="E34" s="210" t="s">
        <v>261</v>
      </c>
      <c r="F34" s="210" t="s">
        <v>714</v>
      </c>
      <c r="G34" s="210" t="s">
        <v>1075</v>
      </c>
      <c r="H34" s="210" t="s">
        <v>716</v>
      </c>
      <c r="I34" s="210" t="s">
        <v>48</v>
      </c>
      <c r="J34" s="210" t="s">
        <v>28</v>
      </c>
      <c r="K34" s="210" t="s">
        <v>29</v>
      </c>
      <c r="L34" s="210"/>
      <c r="M34" s="210">
        <v>40424263</v>
      </c>
      <c r="N34" s="210">
        <v>4668115</v>
      </c>
      <c r="O34" s="210" t="s">
        <v>147</v>
      </c>
      <c r="P34" s="215">
        <f t="shared" si="0"/>
        <v>12.37896866964</v>
      </c>
      <c r="Q34" s="217" t="s">
        <v>14057</v>
      </c>
      <c r="R34" s="218" t="s">
        <v>731</v>
      </c>
    </row>
    <row r="35" s="2" customFormat="1" ht="12.95" customHeight="1" spans="1:18">
      <c r="A35" s="209" t="s">
        <v>137</v>
      </c>
      <c r="B35" s="210" t="s">
        <v>261</v>
      </c>
      <c r="C35" s="211">
        <v>2251</v>
      </c>
      <c r="D35" s="212">
        <v>2.68036127484</v>
      </c>
      <c r="E35" s="210" t="s">
        <v>261</v>
      </c>
      <c r="F35" s="210" t="s">
        <v>714</v>
      </c>
      <c r="G35" s="210" t="s">
        <v>1075</v>
      </c>
      <c r="H35" s="210" t="s">
        <v>716</v>
      </c>
      <c r="I35" s="210" t="s">
        <v>367</v>
      </c>
      <c r="J35" s="210" t="s">
        <v>28</v>
      </c>
      <c r="K35" s="210" t="s">
        <v>327</v>
      </c>
      <c r="L35" s="210"/>
      <c r="M35" s="210">
        <v>40427228</v>
      </c>
      <c r="N35" s="210">
        <v>4667256</v>
      </c>
      <c r="O35" s="210" t="s">
        <v>147</v>
      </c>
      <c r="P35" s="215">
        <f t="shared" si="0"/>
        <v>8.04108382452</v>
      </c>
      <c r="Q35" s="217" t="s">
        <v>14057</v>
      </c>
      <c r="R35" s="218" t="s">
        <v>731</v>
      </c>
    </row>
    <row r="36" s="2" customFormat="1" ht="12.95" customHeight="1" spans="1:18">
      <c r="A36" s="209" t="s">
        <v>137</v>
      </c>
      <c r="B36" s="210" t="s">
        <v>261</v>
      </c>
      <c r="C36" s="211">
        <v>1335</v>
      </c>
      <c r="D36" s="212">
        <v>8.81139730171</v>
      </c>
      <c r="E36" s="210" t="s">
        <v>261</v>
      </c>
      <c r="F36" s="210" t="s">
        <v>714</v>
      </c>
      <c r="G36" s="210" t="s">
        <v>1075</v>
      </c>
      <c r="H36" s="210" t="s">
        <v>716</v>
      </c>
      <c r="I36" s="210" t="s">
        <v>1101</v>
      </c>
      <c r="J36" s="210" t="s">
        <v>28</v>
      </c>
      <c r="K36" s="210" t="s">
        <v>29</v>
      </c>
      <c r="L36" s="210"/>
      <c r="M36" s="210">
        <v>40429502</v>
      </c>
      <c r="N36" s="210">
        <v>4669089</v>
      </c>
      <c r="O36" s="210" t="s">
        <v>147</v>
      </c>
      <c r="P36" s="215">
        <f t="shared" si="0"/>
        <v>26.43419190513</v>
      </c>
      <c r="Q36" s="217" t="s">
        <v>14057</v>
      </c>
      <c r="R36" s="218" t="s">
        <v>731</v>
      </c>
    </row>
    <row r="37" s="2" customFormat="1" ht="12.95" customHeight="1" spans="1:18">
      <c r="A37" s="209" t="s">
        <v>137</v>
      </c>
      <c r="B37" s="210" t="s">
        <v>261</v>
      </c>
      <c r="C37" s="211">
        <v>1657</v>
      </c>
      <c r="D37" s="212">
        <v>2.62194528432</v>
      </c>
      <c r="E37" s="210" t="s">
        <v>261</v>
      </c>
      <c r="F37" s="210" t="s">
        <v>714</v>
      </c>
      <c r="G37" s="210" t="s">
        <v>1075</v>
      </c>
      <c r="H37" s="210" t="s">
        <v>716</v>
      </c>
      <c r="I37" s="210" t="s">
        <v>367</v>
      </c>
      <c r="J37" s="210" t="s">
        <v>28</v>
      </c>
      <c r="K37" s="210" t="s">
        <v>327</v>
      </c>
      <c r="L37" s="210"/>
      <c r="M37" s="210">
        <v>40425172</v>
      </c>
      <c r="N37" s="210">
        <v>4668408</v>
      </c>
      <c r="O37" s="210" t="s">
        <v>147</v>
      </c>
      <c r="P37" s="215">
        <f t="shared" si="0"/>
        <v>7.86583585296</v>
      </c>
      <c r="Q37" s="217" t="s">
        <v>14057</v>
      </c>
      <c r="R37" s="218" t="s">
        <v>731</v>
      </c>
    </row>
    <row r="38" s="2" customFormat="1" ht="12.95" customHeight="1" spans="1:18">
      <c r="A38" s="209" t="s">
        <v>137</v>
      </c>
      <c r="B38" s="210" t="s">
        <v>261</v>
      </c>
      <c r="C38" s="211">
        <v>532</v>
      </c>
      <c r="D38" s="212">
        <v>55.7973331327999</v>
      </c>
      <c r="E38" s="210" t="s">
        <v>261</v>
      </c>
      <c r="F38" s="210" t="s">
        <v>714</v>
      </c>
      <c r="G38" s="210" t="s">
        <v>1075</v>
      </c>
      <c r="H38" s="210" t="s">
        <v>716</v>
      </c>
      <c r="I38" s="210" t="s">
        <v>367</v>
      </c>
      <c r="J38" s="210" t="s">
        <v>28</v>
      </c>
      <c r="K38" s="210" t="s">
        <v>327</v>
      </c>
      <c r="L38" s="210"/>
      <c r="M38" s="210">
        <v>40427657</v>
      </c>
      <c r="N38" s="210">
        <v>4670659</v>
      </c>
      <c r="O38" s="210" t="s">
        <v>147</v>
      </c>
      <c r="P38" s="215">
        <f t="shared" si="0"/>
        <v>167.3919993984</v>
      </c>
      <c r="Q38" s="217" t="s">
        <v>14057</v>
      </c>
      <c r="R38" s="218" t="s">
        <v>731</v>
      </c>
    </row>
    <row r="39" s="2" customFormat="1" ht="12.95" customHeight="1" spans="1:18">
      <c r="A39" s="209" t="s">
        <v>137</v>
      </c>
      <c r="B39" s="210" t="s">
        <v>261</v>
      </c>
      <c r="C39" s="211">
        <v>566</v>
      </c>
      <c r="D39" s="212">
        <v>99.4496461065999</v>
      </c>
      <c r="E39" s="210" t="s">
        <v>261</v>
      </c>
      <c r="F39" s="210" t="s">
        <v>714</v>
      </c>
      <c r="G39" s="210" t="s">
        <v>1075</v>
      </c>
      <c r="H39" s="210" t="s">
        <v>716</v>
      </c>
      <c r="I39" s="210" t="s">
        <v>367</v>
      </c>
      <c r="J39" s="210" t="s">
        <v>28</v>
      </c>
      <c r="K39" s="210" t="s">
        <v>327</v>
      </c>
      <c r="L39" s="210"/>
      <c r="M39" s="210">
        <v>40427943</v>
      </c>
      <c r="N39" s="210">
        <v>4670609</v>
      </c>
      <c r="O39" s="210" t="s">
        <v>147</v>
      </c>
      <c r="P39" s="215">
        <f t="shared" si="0"/>
        <v>298.3489383198</v>
      </c>
      <c r="Q39" s="217" t="s">
        <v>14057</v>
      </c>
      <c r="R39" s="218" t="s">
        <v>731</v>
      </c>
    </row>
    <row r="40" s="2" customFormat="1" ht="12.95" customHeight="1" spans="1:18">
      <c r="A40" s="209" t="s">
        <v>137</v>
      </c>
      <c r="B40" s="210" t="s">
        <v>261</v>
      </c>
      <c r="C40" s="211">
        <v>1151</v>
      </c>
      <c r="D40" s="212">
        <v>57.8917614152</v>
      </c>
      <c r="E40" s="210" t="s">
        <v>261</v>
      </c>
      <c r="F40" s="210" t="s">
        <v>714</v>
      </c>
      <c r="G40" s="210" t="s">
        <v>1075</v>
      </c>
      <c r="H40" s="210" t="s">
        <v>716</v>
      </c>
      <c r="I40" s="210" t="s">
        <v>1101</v>
      </c>
      <c r="J40" s="210" t="s">
        <v>28</v>
      </c>
      <c r="K40" s="210" t="s">
        <v>29</v>
      </c>
      <c r="L40" s="210"/>
      <c r="M40" s="210">
        <v>40424785</v>
      </c>
      <c r="N40" s="210">
        <v>4669440</v>
      </c>
      <c r="O40" s="210" t="s">
        <v>147</v>
      </c>
      <c r="P40" s="215">
        <f t="shared" si="0"/>
        <v>173.6752842456</v>
      </c>
      <c r="Q40" s="217" t="s">
        <v>14057</v>
      </c>
      <c r="R40" s="218" t="s">
        <v>731</v>
      </c>
    </row>
    <row r="41" s="2" customFormat="1" ht="12.95" customHeight="1" spans="1:18">
      <c r="A41" s="209" t="s">
        <v>137</v>
      </c>
      <c r="B41" s="210" t="s">
        <v>261</v>
      </c>
      <c r="C41" s="211">
        <v>2317</v>
      </c>
      <c r="D41" s="212">
        <v>30.083494575</v>
      </c>
      <c r="E41" s="210" t="s">
        <v>261</v>
      </c>
      <c r="F41" s="210" t="s">
        <v>714</v>
      </c>
      <c r="G41" s="210" t="s">
        <v>1075</v>
      </c>
      <c r="H41" s="210" t="s">
        <v>716</v>
      </c>
      <c r="I41" s="210" t="s">
        <v>48</v>
      </c>
      <c r="J41" s="210" t="s">
        <v>28</v>
      </c>
      <c r="K41" s="210" t="s">
        <v>58</v>
      </c>
      <c r="L41" s="210"/>
      <c r="M41" s="210">
        <v>40426298</v>
      </c>
      <c r="N41" s="210">
        <v>4667073</v>
      </c>
      <c r="O41" s="210" t="s">
        <v>147</v>
      </c>
      <c r="P41" s="215">
        <f t="shared" si="0"/>
        <v>90.250483725</v>
      </c>
      <c r="Q41" s="217" t="s">
        <v>14057</v>
      </c>
      <c r="R41" s="218" t="s">
        <v>731</v>
      </c>
    </row>
    <row r="42" s="2" customFormat="1" ht="12.95" customHeight="1" spans="1:18">
      <c r="A42" s="209" t="s">
        <v>137</v>
      </c>
      <c r="B42" s="210" t="s">
        <v>261</v>
      </c>
      <c r="C42" s="211">
        <v>2551</v>
      </c>
      <c r="D42" s="212">
        <v>10.0889284548</v>
      </c>
      <c r="E42" s="210" t="s">
        <v>261</v>
      </c>
      <c r="F42" s="210" t="s">
        <v>714</v>
      </c>
      <c r="G42" s="210" t="s">
        <v>1075</v>
      </c>
      <c r="H42" s="210" t="s">
        <v>716</v>
      </c>
      <c r="I42" s="210" t="s">
        <v>1101</v>
      </c>
      <c r="J42" s="210" t="s">
        <v>28</v>
      </c>
      <c r="K42" s="210" t="s">
        <v>310</v>
      </c>
      <c r="L42" s="210"/>
      <c r="M42" s="210">
        <v>40425958</v>
      </c>
      <c r="N42" s="210">
        <v>4666174</v>
      </c>
      <c r="O42" s="210" t="s">
        <v>147</v>
      </c>
      <c r="P42" s="215">
        <f t="shared" si="0"/>
        <v>30.2667853644</v>
      </c>
      <c r="Q42" s="217" t="s">
        <v>14057</v>
      </c>
      <c r="R42" s="218" t="s">
        <v>731</v>
      </c>
    </row>
    <row r="43" s="2" customFormat="1" ht="12.95" customHeight="1" spans="1:18">
      <c r="A43" s="209" t="s">
        <v>137</v>
      </c>
      <c r="B43" s="210" t="s">
        <v>261</v>
      </c>
      <c r="C43" s="211">
        <v>2260</v>
      </c>
      <c r="D43" s="212">
        <v>3.25729898691</v>
      </c>
      <c r="E43" s="210" t="s">
        <v>261</v>
      </c>
      <c r="F43" s="210" t="s">
        <v>714</v>
      </c>
      <c r="G43" s="210" t="s">
        <v>1075</v>
      </c>
      <c r="H43" s="210" t="s">
        <v>716</v>
      </c>
      <c r="I43" s="210" t="s">
        <v>1101</v>
      </c>
      <c r="J43" s="210" t="s">
        <v>28</v>
      </c>
      <c r="K43" s="210" t="s">
        <v>29</v>
      </c>
      <c r="L43" s="210"/>
      <c r="M43" s="210">
        <v>40424140</v>
      </c>
      <c r="N43" s="210">
        <v>4667210</v>
      </c>
      <c r="O43" s="210" t="s">
        <v>147</v>
      </c>
      <c r="P43" s="215">
        <f t="shared" si="0"/>
        <v>9.77189696073</v>
      </c>
      <c r="Q43" s="217" t="s">
        <v>14057</v>
      </c>
      <c r="R43" s="218" t="s">
        <v>731</v>
      </c>
    </row>
    <row r="44" s="2" customFormat="1" ht="12.95" customHeight="1" spans="1:18">
      <c r="A44" s="209" t="s">
        <v>137</v>
      </c>
      <c r="B44" s="210" t="s">
        <v>261</v>
      </c>
      <c r="C44" s="211">
        <v>2250</v>
      </c>
      <c r="D44" s="212">
        <v>12.9182865528</v>
      </c>
      <c r="E44" s="210" t="s">
        <v>261</v>
      </c>
      <c r="F44" s="210" t="s">
        <v>714</v>
      </c>
      <c r="G44" s="210" t="s">
        <v>1075</v>
      </c>
      <c r="H44" s="210" t="s">
        <v>716</v>
      </c>
      <c r="I44" s="210" t="s">
        <v>1101</v>
      </c>
      <c r="J44" s="210" t="s">
        <v>28</v>
      </c>
      <c r="K44" s="210" t="s">
        <v>29</v>
      </c>
      <c r="L44" s="210"/>
      <c r="M44" s="210">
        <v>40425230</v>
      </c>
      <c r="N44" s="210">
        <v>4667272</v>
      </c>
      <c r="O44" s="210" t="s">
        <v>147</v>
      </c>
      <c r="P44" s="215">
        <f t="shared" si="0"/>
        <v>38.7548596584</v>
      </c>
      <c r="Q44" s="217" t="s">
        <v>14057</v>
      </c>
      <c r="R44" s="218" t="s">
        <v>731</v>
      </c>
    </row>
    <row r="45" s="2" customFormat="1" ht="12.95" customHeight="1" spans="1:18">
      <c r="A45" s="209" t="s">
        <v>137</v>
      </c>
      <c r="B45" s="210" t="s">
        <v>261</v>
      </c>
      <c r="C45" s="211">
        <v>1033</v>
      </c>
      <c r="D45" s="212">
        <v>6.30199982325</v>
      </c>
      <c r="E45" s="210" t="s">
        <v>261</v>
      </c>
      <c r="F45" s="210" t="s">
        <v>714</v>
      </c>
      <c r="G45" s="210" t="s">
        <v>1075</v>
      </c>
      <c r="H45" s="210" t="s">
        <v>716</v>
      </c>
      <c r="I45" s="210" t="s">
        <v>1101</v>
      </c>
      <c r="J45" s="210" t="s">
        <v>28</v>
      </c>
      <c r="K45" s="210" t="s">
        <v>58</v>
      </c>
      <c r="L45" s="210"/>
      <c r="M45" s="210">
        <v>40427246</v>
      </c>
      <c r="N45" s="210">
        <v>4669679</v>
      </c>
      <c r="O45" s="210" t="s">
        <v>147</v>
      </c>
      <c r="P45" s="215">
        <f t="shared" si="0"/>
        <v>18.90599946975</v>
      </c>
      <c r="Q45" s="217" t="s">
        <v>14057</v>
      </c>
      <c r="R45" s="218" t="s">
        <v>731</v>
      </c>
    </row>
    <row r="46" s="2" customFormat="1" ht="12.95" customHeight="1" spans="1:18">
      <c r="A46" s="209" t="s">
        <v>137</v>
      </c>
      <c r="B46" s="210" t="s">
        <v>261</v>
      </c>
      <c r="C46" s="211">
        <v>2151</v>
      </c>
      <c r="D46" s="212">
        <v>0.928863026075</v>
      </c>
      <c r="E46" s="210" t="s">
        <v>261</v>
      </c>
      <c r="F46" s="210" t="s">
        <v>714</v>
      </c>
      <c r="G46" s="210" t="s">
        <v>1075</v>
      </c>
      <c r="H46" s="210" t="s">
        <v>716</v>
      </c>
      <c r="I46" s="210" t="s">
        <v>48</v>
      </c>
      <c r="J46" s="210" t="s">
        <v>28</v>
      </c>
      <c r="K46" s="210" t="s">
        <v>29</v>
      </c>
      <c r="L46" s="210"/>
      <c r="M46" s="210">
        <v>40425287</v>
      </c>
      <c r="N46" s="210">
        <v>4667477</v>
      </c>
      <c r="O46" s="210" t="s">
        <v>147</v>
      </c>
      <c r="P46" s="215">
        <f t="shared" si="0"/>
        <v>2.786589078225</v>
      </c>
      <c r="Q46" s="217" t="s">
        <v>14057</v>
      </c>
      <c r="R46" s="218" t="s">
        <v>731</v>
      </c>
    </row>
    <row r="47" s="2" customFormat="1" ht="12.95" customHeight="1" spans="1:18">
      <c r="A47" s="209" t="s">
        <v>137</v>
      </c>
      <c r="B47" s="210" t="s">
        <v>261</v>
      </c>
      <c r="C47" s="211">
        <v>2346</v>
      </c>
      <c r="D47" s="212">
        <v>13.2668201451</v>
      </c>
      <c r="E47" s="210" t="s">
        <v>261</v>
      </c>
      <c r="F47" s="210" t="s">
        <v>714</v>
      </c>
      <c r="G47" s="210" t="s">
        <v>1075</v>
      </c>
      <c r="H47" s="210" t="s">
        <v>716</v>
      </c>
      <c r="I47" s="210" t="s">
        <v>1101</v>
      </c>
      <c r="J47" s="210" t="s">
        <v>28</v>
      </c>
      <c r="K47" s="210" t="s">
        <v>29</v>
      </c>
      <c r="L47" s="210"/>
      <c r="M47" s="210">
        <v>40424481</v>
      </c>
      <c r="N47" s="210">
        <v>4666998</v>
      </c>
      <c r="O47" s="210" t="s">
        <v>147</v>
      </c>
      <c r="P47" s="215">
        <f t="shared" si="0"/>
        <v>39.8004604353</v>
      </c>
      <c r="Q47" s="217" t="s">
        <v>14057</v>
      </c>
      <c r="R47" s="218" t="s">
        <v>731</v>
      </c>
    </row>
    <row r="48" s="2" customFormat="1" ht="12.95" customHeight="1" spans="1:18">
      <c r="A48" s="209" t="s">
        <v>137</v>
      </c>
      <c r="B48" s="210" t="s">
        <v>261</v>
      </c>
      <c r="C48" s="211">
        <v>1476</v>
      </c>
      <c r="D48" s="212">
        <v>28.1272312502999</v>
      </c>
      <c r="E48" s="210" t="s">
        <v>261</v>
      </c>
      <c r="F48" s="210" t="s">
        <v>714</v>
      </c>
      <c r="G48" s="210" t="s">
        <v>1075</v>
      </c>
      <c r="H48" s="210" t="s">
        <v>716</v>
      </c>
      <c r="I48" s="210" t="s">
        <v>1101</v>
      </c>
      <c r="J48" s="210" t="s">
        <v>28</v>
      </c>
      <c r="K48" s="210" t="s">
        <v>327</v>
      </c>
      <c r="L48" s="210"/>
      <c r="M48" s="210">
        <v>40427035</v>
      </c>
      <c r="N48" s="210">
        <v>4668796</v>
      </c>
      <c r="O48" s="210" t="s">
        <v>147</v>
      </c>
      <c r="P48" s="215">
        <f t="shared" si="0"/>
        <v>84.3816937508997</v>
      </c>
      <c r="Q48" s="217" t="s">
        <v>14057</v>
      </c>
      <c r="R48" s="218" t="s">
        <v>731</v>
      </c>
    </row>
    <row r="49" s="2" customFormat="1" ht="12.95" customHeight="1" spans="1:18">
      <c r="A49" s="209" t="s">
        <v>137</v>
      </c>
      <c r="B49" s="210" t="s">
        <v>261</v>
      </c>
      <c r="C49" s="211">
        <v>2051</v>
      </c>
      <c r="D49" s="212">
        <v>8.22892773423999</v>
      </c>
      <c r="E49" s="210" t="s">
        <v>261</v>
      </c>
      <c r="F49" s="210" t="s">
        <v>714</v>
      </c>
      <c r="G49" s="210" t="s">
        <v>1075</v>
      </c>
      <c r="H49" s="210" t="s">
        <v>716</v>
      </c>
      <c r="I49" s="210" t="s">
        <v>367</v>
      </c>
      <c r="J49" s="210" t="s">
        <v>28</v>
      </c>
      <c r="K49" s="210" t="s">
        <v>49</v>
      </c>
      <c r="L49" s="210"/>
      <c r="M49" s="210">
        <v>40427334</v>
      </c>
      <c r="N49" s="210">
        <v>4667653</v>
      </c>
      <c r="O49" s="210" t="s">
        <v>147</v>
      </c>
      <c r="P49" s="215">
        <f t="shared" si="0"/>
        <v>24.68678320272</v>
      </c>
      <c r="Q49" s="217" t="s">
        <v>14057</v>
      </c>
      <c r="R49" s="218" t="s">
        <v>731</v>
      </c>
    </row>
    <row r="50" s="2" customFormat="1" ht="12.95" customHeight="1" spans="1:18">
      <c r="A50" s="209" t="s">
        <v>137</v>
      </c>
      <c r="B50" s="210" t="s">
        <v>261</v>
      </c>
      <c r="C50" s="211">
        <v>1083</v>
      </c>
      <c r="D50" s="212">
        <v>10.8573387331</v>
      </c>
      <c r="E50" s="210" t="s">
        <v>261</v>
      </c>
      <c r="F50" s="210" t="s">
        <v>714</v>
      </c>
      <c r="G50" s="210" t="s">
        <v>1075</v>
      </c>
      <c r="H50" s="210" t="s">
        <v>716</v>
      </c>
      <c r="I50" s="210" t="s">
        <v>48</v>
      </c>
      <c r="J50" s="210" t="s">
        <v>28</v>
      </c>
      <c r="K50" s="210" t="s">
        <v>58</v>
      </c>
      <c r="L50" s="210"/>
      <c r="M50" s="210">
        <v>40429278</v>
      </c>
      <c r="N50" s="210">
        <v>4669549</v>
      </c>
      <c r="O50" s="210" t="s">
        <v>147</v>
      </c>
      <c r="P50" s="215">
        <f t="shared" si="0"/>
        <v>32.5720161993</v>
      </c>
      <c r="Q50" s="217" t="s">
        <v>14057</v>
      </c>
      <c r="R50" s="218" t="s">
        <v>731</v>
      </c>
    </row>
    <row r="51" s="2" customFormat="1" ht="12.95" customHeight="1" spans="1:18">
      <c r="A51" s="209" t="s">
        <v>137</v>
      </c>
      <c r="B51" s="210" t="s">
        <v>261</v>
      </c>
      <c r="C51" s="211">
        <v>28</v>
      </c>
      <c r="D51" s="212">
        <v>1.98534008331</v>
      </c>
      <c r="E51" s="210" t="s">
        <v>261</v>
      </c>
      <c r="F51" s="210" t="s">
        <v>714</v>
      </c>
      <c r="G51" s="210" t="s">
        <v>1075</v>
      </c>
      <c r="H51" s="210" t="s">
        <v>716</v>
      </c>
      <c r="I51" s="210" t="s">
        <v>1101</v>
      </c>
      <c r="J51" s="210" t="s">
        <v>28</v>
      </c>
      <c r="K51" s="210" t="s">
        <v>29</v>
      </c>
      <c r="L51" s="210"/>
      <c r="M51" s="210">
        <v>40430199</v>
      </c>
      <c r="N51" s="210">
        <v>4671727</v>
      </c>
      <c r="O51" s="210" t="s">
        <v>147</v>
      </c>
      <c r="P51" s="215">
        <f t="shared" si="0"/>
        <v>5.95602024993</v>
      </c>
      <c r="Q51" s="217" t="s">
        <v>14057</v>
      </c>
      <c r="R51" s="218" t="s">
        <v>731</v>
      </c>
    </row>
    <row r="52" s="2" customFormat="1" ht="12.95" customHeight="1" spans="1:18">
      <c r="A52" s="209" t="s">
        <v>137</v>
      </c>
      <c r="B52" s="210" t="s">
        <v>261</v>
      </c>
      <c r="C52" s="211">
        <v>1704</v>
      </c>
      <c r="D52" s="212">
        <v>13.0173081266</v>
      </c>
      <c r="E52" s="210" t="s">
        <v>261</v>
      </c>
      <c r="F52" s="210" t="s">
        <v>714</v>
      </c>
      <c r="G52" s="210" t="s">
        <v>1075</v>
      </c>
      <c r="H52" s="210" t="s">
        <v>716</v>
      </c>
      <c r="I52" s="210" t="s">
        <v>1101</v>
      </c>
      <c r="J52" s="210" t="s">
        <v>28</v>
      </c>
      <c r="K52" s="210" t="s">
        <v>327</v>
      </c>
      <c r="L52" s="210"/>
      <c r="M52" s="210">
        <v>40428027</v>
      </c>
      <c r="N52" s="210">
        <v>4668314</v>
      </c>
      <c r="O52" s="210" t="s">
        <v>147</v>
      </c>
      <c r="P52" s="215">
        <f t="shared" si="0"/>
        <v>39.0519243798</v>
      </c>
      <c r="Q52" s="217" t="s">
        <v>14057</v>
      </c>
      <c r="R52" s="218" t="s">
        <v>731</v>
      </c>
    </row>
    <row r="53" s="2" customFormat="1" ht="12.95" customHeight="1" spans="1:18">
      <c r="A53" s="209" t="s">
        <v>137</v>
      </c>
      <c r="B53" s="210" t="s">
        <v>261</v>
      </c>
      <c r="C53" s="211">
        <v>1956</v>
      </c>
      <c r="D53" s="212">
        <v>0.883160906822</v>
      </c>
      <c r="E53" s="210" t="s">
        <v>261</v>
      </c>
      <c r="F53" s="210" t="s">
        <v>714</v>
      </c>
      <c r="G53" s="210" t="s">
        <v>1075</v>
      </c>
      <c r="H53" s="210" t="s">
        <v>716</v>
      </c>
      <c r="I53" s="210" t="s">
        <v>1101</v>
      </c>
      <c r="J53" s="210" t="s">
        <v>28</v>
      </c>
      <c r="K53" s="210" t="s">
        <v>29</v>
      </c>
      <c r="L53" s="210"/>
      <c r="M53" s="210">
        <v>40424224</v>
      </c>
      <c r="N53" s="210">
        <v>4667839</v>
      </c>
      <c r="O53" s="210" t="s">
        <v>147</v>
      </c>
      <c r="P53" s="215">
        <f t="shared" si="0"/>
        <v>2.649482720466</v>
      </c>
      <c r="Q53" s="217" t="s">
        <v>14057</v>
      </c>
      <c r="R53" s="218" t="s">
        <v>731</v>
      </c>
    </row>
    <row r="54" s="2" customFormat="1" ht="12.95" customHeight="1" spans="1:18">
      <c r="A54" s="209" t="s">
        <v>137</v>
      </c>
      <c r="B54" s="210" t="s">
        <v>261</v>
      </c>
      <c r="C54" s="211">
        <v>119</v>
      </c>
      <c r="D54" s="212">
        <v>18.1407232368</v>
      </c>
      <c r="E54" s="210" t="s">
        <v>261</v>
      </c>
      <c r="F54" s="210" t="s">
        <v>714</v>
      </c>
      <c r="G54" s="210" t="s">
        <v>1075</v>
      </c>
      <c r="H54" s="210" t="s">
        <v>716</v>
      </c>
      <c r="I54" s="210" t="s">
        <v>367</v>
      </c>
      <c r="J54" s="210" t="s">
        <v>28</v>
      </c>
      <c r="K54" s="210" t="s">
        <v>29</v>
      </c>
      <c r="L54" s="210"/>
      <c r="M54" s="210">
        <v>40430143</v>
      </c>
      <c r="N54" s="210">
        <v>4671403</v>
      </c>
      <c r="O54" s="210" t="s">
        <v>147</v>
      </c>
      <c r="P54" s="215">
        <f t="shared" si="0"/>
        <v>54.4221697104</v>
      </c>
      <c r="Q54" s="217" t="s">
        <v>14057</v>
      </c>
      <c r="R54" s="218" t="s">
        <v>731</v>
      </c>
    </row>
    <row r="55" s="2" customFormat="1" ht="12.95" customHeight="1" spans="1:18">
      <c r="A55" s="209" t="s">
        <v>137</v>
      </c>
      <c r="B55" s="210" t="s">
        <v>261</v>
      </c>
      <c r="C55" s="211">
        <v>1201</v>
      </c>
      <c r="D55" s="212">
        <v>20.1416695588999</v>
      </c>
      <c r="E55" s="210" t="s">
        <v>261</v>
      </c>
      <c r="F55" s="210" t="s">
        <v>714</v>
      </c>
      <c r="G55" s="210" t="s">
        <v>1075</v>
      </c>
      <c r="H55" s="210" t="s">
        <v>716</v>
      </c>
      <c r="I55" s="210" t="s">
        <v>48</v>
      </c>
      <c r="J55" s="210" t="s">
        <v>28</v>
      </c>
      <c r="K55" s="210" t="s">
        <v>29</v>
      </c>
      <c r="L55" s="210"/>
      <c r="M55" s="210">
        <v>40427003</v>
      </c>
      <c r="N55" s="210">
        <v>4669350</v>
      </c>
      <c r="O55" s="210" t="s">
        <v>147</v>
      </c>
      <c r="P55" s="215">
        <f t="shared" si="0"/>
        <v>60.4250086766997</v>
      </c>
      <c r="Q55" s="217" t="s">
        <v>14057</v>
      </c>
      <c r="R55" s="218" t="s">
        <v>731</v>
      </c>
    </row>
    <row r="56" s="2" customFormat="1" ht="12.95" customHeight="1" spans="1:18">
      <c r="A56" s="209" t="s">
        <v>137</v>
      </c>
      <c r="B56" s="210" t="s">
        <v>261</v>
      </c>
      <c r="C56" s="211">
        <v>1874</v>
      </c>
      <c r="D56" s="212">
        <v>23.781802367</v>
      </c>
      <c r="E56" s="210" t="s">
        <v>261</v>
      </c>
      <c r="F56" s="210" t="s">
        <v>714</v>
      </c>
      <c r="G56" s="210" t="s">
        <v>1075</v>
      </c>
      <c r="H56" s="210" t="s">
        <v>716</v>
      </c>
      <c r="I56" s="210" t="s">
        <v>1101</v>
      </c>
      <c r="J56" s="210" t="s">
        <v>28</v>
      </c>
      <c r="K56" s="210" t="s">
        <v>29</v>
      </c>
      <c r="L56" s="210"/>
      <c r="M56" s="210">
        <v>40423251</v>
      </c>
      <c r="N56" s="210">
        <v>4668028</v>
      </c>
      <c r="O56" s="210" t="s">
        <v>147</v>
      </c>
      <c r="P56" s="215">
        <f t="shared" si="0"/>
        <v>71.345407101</v>
      </c>
      <c r="Q56" s="217" t="s">
        <v>14057</v>
      </c>
      <c r="R56" s="218" t="s">
        <v>731</v>
      </c>
    </row>
    <row r="57" s="2" customFormat="1" ht="12.95" customHeight="1" spans="1:18">
      <c r="A57" s="209" t="s">
        <v>137</v>
      </c>
      <c r="B57" s="210" t="s">
        <v>261</v>
      </c>
      <c r="C57" s="211">
        <v>266</v>
      </c>
      <c r="D57" s="212">
        <v>8.44465192776</v>
      </c>
      <c r="E57" s="210" t="s">
        <v>261</v>
      </c>
      <c r="F57" s="210" t="s">
        <v>714</v>
      </c>
      <c r="G57" s="210" t="s">
        <v>1075</v>
      </c>
      <c r="H57" s="210" t="s">
        <v>716</v>
      </c>
      <c r="I57" s="210" t="s">
        <v>48</v>
      </c>
      <c r="J57" s="210" t="s">
        <v>28</v>
      </c>
      <c r="K57" s="210" t="s">
        <v>29</v>
      </c>
      <c r="L57" s="210"/>
      <c r="M57" s="210">
        <v>40430213</v>
      </c>
      <c r="N57" s="210">
        <v>4671070</v>
      </c>
      <c r="O57" s="210" t="s">
        <v>147</v>
      </c>
      <c r="P57" s="215">
        <f t="shared" si="0"/>
        <v>25.33395578328</v>
      </c>
      <c r="Q57" s="217" t="s">
        <v>14057</v>
      </c>
      <c r="R57" s="218" t="s">
        <v>731</v>
      </c>
    </row>
    <row r="58" s="2" customFormat="1" ht="12.95" customHeight="1" spans="1:18">
      <c r="A58" s="209" t="s">
        <v>137</v>
      </c>
      <c r="B58" s="210" t="s">
        <v>261</v>
      </c>
      <c r="C58" s="211">
        <v>1284</v>
      </c>
      <c r="D58" s="212">
        <v>43.4490207612999</v>
      </c>
      <c r="E58" s="210" t="s">
        <v>261</v>
      </c>
      <c r="F58" s="210" t="s">
        <v>714</v>
      </c>
      <c r="G58" s="210" t="s">
        <v>1075</v>
      </c>
      <c r="H58" s="210" t="s">
        <v>716</v>
      </c>
      <c r="I58" s="210" t="s">
        <v>1101</v>
      </c>
      <c r="J58" s="210" t="s">
        <v>28</v>
      </c>
      <c r="K58" s="210" t="s">
        <v>29</v>
      </c>
      <c r="L58" s="210"/>
      <c r="M58" s="210">
        <v>40429575</v>
      </c>
      <c r="N58" s="210">
        <v>4669218</v>
      </c>
      <c r="O58" s="210" t="s">
        <v>147</v>
      </c>
      <c r="P58" s="215">
        <f t="shared" si="0"/>
        <v>130.3470622839</v>
      </c>
      <c r="Q58" s="217" t="s">
        <v>14057</v>
      </c>
      <c r="R58" s="218" t="s">
        <v>731</v>
      </c>
    </row>
    <row r="59" s="2" customFormat="1" ht="12.95" customHeight="1" spans="1:18">
      <c r="A59" s="209" t="s">
        <v>137</v>
      </c>
      <c r="B59" s="210" t="s">
        <v>261</v>
      </c>
      <c r="C59" s="211">
        <v>510</v>
      </c>
      <c r="D59" s="212">
        <v>16.3682364384999</v>
      </c>
      <c r="E59" s="210" t="s">
        <v>261</v>
      </c>
      <c r="F59" s="210" t="s">
        <v>714</v>
      </c>
      <c r="G59" s="210" t="s">
        <v>1075</v>
      </c>
      <c r="H59" s="210" t="s">
        <v>716</v>
      </c>
      <c r="I59" s="210" t="s">
        <v>367</v>
      </c>
      <c r="J59" s="210" t="s">
        <v>28</v>
      </c>
      <c r="K59" s="210" t="s">
        <v>29</v>
      </c>
      <c r="L59" s="210"/>
      <c r="M59" s="210">
        <v>40427131</v>
      </c>
      <c r="N59" s="210">
        <v>4670642</v>
      </c>
      <c r="O59" s="210" t="s">
        <v>147</v>
      </c>
      <c r="P59" s="215">
        <f t="shared" si="0"/>
        <v>49.1047093154997</v>
      </c>
      <c r="Q59" s="217" t="s">
        <v>14057</v>
      </c>
      <c r="R59" s="218" t="s">
        <v>731</v>
      </c>
    </row>
    <row r="60" s="2" customFormat="1" ht="12.95" customHeight="1" spans="1:18">
      <c r="A60" s="209" t="s">
        <v>137</v>
      </c>
      <c r="B60" s="210" t="s">
        <v>261</v>
      </c>
      <c r="C60" s="211">
        <v>1960</v>
      </c>
      <c r="D60" s="212">
        <v>11.0876593572</v>
      </c>
      <c r="E60" s="210" t="s">
        <v>261</v>
      </c>
      <c r="F60" s="210" t="s">
        <v>714</v>
      </c>
      <c r="G60" s="210" t="s">
        <v>1075</v>
      </c>
      <c r="H60" s="210" t="s">
        <v>716</v>
      </c>
      <c r="I60" s="210" t="s">
        <v>1101</v>
      </c>
      <c r="J60" s="210" t="s">
        <v>28</v>
      </c>
      <c r="K60" s="210" t="s">
        <v>58</v>
      </c>
      <c r="L60" s="210"/>
      <c r="M60" s="210">
        <v>40425034</v>
      </c>
      <c r="N60" s="210">
        <v>4667815</v>
      </c>
      <c r="O60" s="210" t="s">
        <v>147</v>
      </c>
      <c r="P60" s="215">
        <f t="shared" si="0"/>
        <v>33.2629780716</v>
      </c>
      <c r="Q60" s="217" t="s">
        <v>14057</v>
      </c>
      <c r="R60" s="218" t="s">
        <v>731</v>
      </c>
    </row>
    <row r="61" s="2" customFormat="1" ht="12.95" customHeight="1" spans="1:18">
      <c r="A61" s="209" t="s">
        <v>137</v>
      </c>
      <c r="B61" s="210" t="s">
        <v>261</v>
      </c>
      <c r="C61" s="211">
        <v>2147</v>
      </c>
      <c r="D61" s="212">
        <v>23.0280467494</v>
      </c>
      <c r="E61" s="210" t="s">
        <v>261</v>
      </c>
      <c r="F61" s="210" t="s">
        <v>714</v>
      </c>
      <c r="G61" s="210" t="s">
        <v>1075</v>
      </c>
      <c r="H61" s="210" t="s">
        <v>716</v>
      </c>
      <c r="I61" s="210" t="s">
        <v>1101</v>
      </c>
      <c r="J61" s="210" t="s">
        <v>28</v>
      </c>
      <c r="K61" s="210" t="s">
        <v>29</v>
      </c>
      <c r="L61" s="210"/>
      <c r="M61" s="210">
        <v>40424454</v>
      </c>
      <c r="N61" s="210">
        <v>4667482</v>
      </c>
      <c r="O61" s="210" t="s">
        <v>147</v>
      </c>
      <c r="P61" s="215">
        <f t="shared" si="0"/>
        <v>69.0841402482</v>
      </c>
      <c r="Q61" s="217" t="s">
        <v>14057</v>
      </c>
      <c r="R61" s="218" t="s">
        <v>731</v>
      </c>
    </row>
    <row r="62" s="2" customFormat="1" ht="12.95" customHeight="1" spans="1:18">
      <c r="A62" s="209" t="s">
        <v>137</v>
      </c>
      <c r="B62" s="210" t="s">
        <v>261</v>
      </c>
      <c r="C62" s="211">
        <v>1325</v>
      </c>
      <c r="D62" s="212">
        <v>3.26167275703</v>
      </c>
      <c r="E62" s="210" t="s">
        <v>261</v>
      </c>
      <c r="F62" s="210" t="s">
        <v>714</v>
      </c>
      <c r="G62" s="210" t="s">
        <v>1075</v>
      </c>
      <c r="H62" s="210" t="s">
        <v>716</v>
      </c>
      <c r="I62" s="210" t="s">
        <v>1101</v>
      </c>
      <c r="J62" s="210" t="s">
        <v>28</v>
      </c>
      <c r="K62" s="210" t="s">
        <v>29</v>
      </c>
      <c r="L62" s="210"/>
      <c r="M62" s="210">
        <v>40426984</v>
      </c>
      <c r="N62" s="210">
        <v>4669093</v>
      </c>
      <c r="O62" s="210" t="s">
        <v>147</v>
      </c>
      <c r="P62" s="215">
        <f t="shared" si="0"/>
        <v>9.78501827109</v>
      </c>
      <c r="Q62" s="217" t="s">
        <v>14057</v>
      </c>
      <c r="R62" s="218" t="s">
        <v>731</v>
      </c>
    </row>
    <row r="63" s="2" customFormat="1" ht="12.95" customHeight="1" spans="1:18">
      <c r="A63" s="209" t="s">
        <v>137</v>
      </c>
      <c r="B63" s="210" t="s">
        <v>261</v>
      </c>
      <c r="C63" s="211">
        <v>2572</v>
      </c>
      <c r="D63" s="212">
        <v>79.9113641384</v>
      </c>
      <c r="E63" s="210" t="s">
        <v>261</v>
      </c>
      <c r="F63" s="210" t="s">
        <v>714</v>
      </c>
      <c r="G63" s="210" t="s">
        <v>1075</v>
      </c>
      <c r="H63" s="210" t="s">
        <v>716</v>
      </c>
      <c r="I63" s="210" t="s">
        <v>367</v>
      </c>
      <c r="J63" s="210" t="s">
        <v>28</v>
      </c>
      <c r="K63" s="210" t="s">
        <v>310</v>
      </c>
      <c r="L63" s="210"/>
      <c r="M63" s="210">
        <v>40425937</v>
      </c>
      <c r="N63" s="210">
        <v>4666061</v>
      </c>
      <c r="O63" s="210" t="s">
        <v>147</v>
      </c>
      <c r="P63" s="215">
        <f t="shared" si="0"/>
        <v>239.7340924152</v>
      </c>
      <c r="Q63" s="217" t="s">
        <v>14057</v>
      </c>
      <c r="R63" s="218" t="s">
        <v>731</v>
      </c>
    </row>
    <row r="64" s="2" customFormat="1" ht="12.95" customHeight="1" spans="1:18">
      <c r="A64" s="209" t="s">
        <v>137</v>
      </c>
      <c r="B64" s="210" t="s">
        <v>261</v>
      </c>
      <c r="C64" s="211">
        <v>2245</v>
      </c>
      <c r="D64" s="212">
        <v>54.5810411105</v>
      </c>
      <c r="E64" s="210" t="s">
        <v>261</v>
      </c>
      <c r="F64" s="210" t="s">
        <v>714</v>
      </c>
      <c r="G64" s="210" t="s">
        <v>1075</v>
      </c>
      <c r="H64" s="210" t="s">
        <v>716</v>
      </c>
      <c r="I64" s="210" t="s">
        <v>1101</v>
      </c>
      <c r="J64" s="210" t="s">
        <v>28</v>
      </c>
      <c r="K64" s="210" t="s">
        <v>29</v>
      </c>
      <c r="L64" s="210"/>
      <c r="M64" s="210">
        <v>40425920</v>
      </c>
      <c r="N64" s="210">
        <v>4667324</v>
      </c>
      <c r="O64" s="210" t="s">
        <v>147</v>
      </c>
      <c r="P64" s="215">
        <f t="shared" si="0"/>
        <v>163.7431233315</v>
      </c>
      <c r="Q64" s="217" t="s">
        <v>14057</v>
      </c>
      <c r="R64" s="218" t="s">
        <v>731</v>
      </c>
    </row>
    <row r="65" s="2" customFormat="1" ht="12.95" customHeight="1" spans="1:18">
      <c r="A65" s="209" t="s">
        <v>137</v>
      </c>
      <c r="B65" s="210" t="s">
        <v>261</v>
      </c>
      <c r="C65" s="211">
        <v>2434</v>
      </c>
      <c r="D65" s="212">
        <v>61.7639464497</v>
      </c>
      <c r="E65" s="210" t="s">
        <v>261</v>
      </c>
      <c r="F65" s="210" t="s">
        <v>714</v>
      </c>
      <c r="G65" s="210" t="s">
        <v>1075</v>
      </c>
      <c r="H65" s="210" t="s">
        <v>716</v>
      </c>
      <c r="I65" s="210" t="s">
        <v>1101</v>
      </c>
      <c r="J65" s="210" t="s">
        <v>28</v>
      </c>
      <c r="K65" s="210" t="s">
        <v>29</v>
      </c>
      <c r="L65" s="210"/>
      <c r="M65" s="210">
        <v>40423545</v>
      </c>
      <c r="N65" s="210">
        <v>4666630</v>
      </c>
      <c r="O65" s="210" t="s">
        <v>147</v>
      </c>
      <c r="P65" s="215">
        <f t="shared" si="0"/>
        <v>185.2918393491</v>
      </c>
      <c r="Q65" s="217" t="s">
        <v>14057</v>
      </c>
      <c r="R65" s="218" t="s">
        <v>731</v>
      </c>
    </row>
    <row r="66" s="2" customFormat="1" ht="12.95" customHeight="1" spans="1:18">
      <c r="A66" s="209" t="s">
        <v>137</v>
      </c>
      <c r="B66" s="210" t="s">
        <v>261</v>
      </c>
      <c r="C66" s="211">
        <v>1611</v>
      </c>
      <c r="D66" s="212">
        <v>1.65243385097</v>
      </c>
      <c r="E66" s="210" t="s">
        <v>261</v>
      </c>
      <c r="F66" s="210" t="s">
        <v>714</v>
      </c>
      <c r="G66" s="210" t="s">
        <v>1075</v>
      </c>
      <c r="H66" s="210" t="s">
        <v>716</v>
      </c>
      <c r="I66" s="210" t="s">
        <v>1101</v>
      </c>
      <c r="J66" s="210" t="s">
        <v>28</v>
      </c>
      <c r="K66" s="210" t="s">
        <v>327</v>
      </c>
      <c r="L66" s="210"/>
      <c r="M66" s="210">
        <v>40425532</v>
      </c>
      <c r="N66" s="210">
        <v>4668491</v>
      </c>
      <c r="O66" s="210" t="s">
        <v>147</v>
      </c>
      <c r="P66" s="215">
        <f t="shared" si="0"/>
        <v>4.95730155291</v>
      </c>
      <c r="Q66" s="217" t="s">
        <v>14057</v>
      </c>
      <c r="R66" s="218" t="s">
        <v>731</v>
      </c>
    </row>
    <row r="67" s="2" customFormat="1" ht="12.95" customHeight="1" spans="1:18">
      <c r="A67" s="209" t="s">
        <v>137</v>
      </c>
      <c r="B67" s="210" t="s">
        <v>261</v>
      </c>
      <c r="C67" s="211">
        <v>1717</v>
      </c>
      <c r="D67" s="212">
        <v>8.55058838825</v>
      </c>
      <c r="E67" s="210" t="s">
        <v>261</v>
      </c>
      <c r="F67" s="210" t="s">
        <v>714</v>
      </c>
      <c r="G67" s="210" t="s">
        <v>1075</v>
      </c>
      <c r="H67" s="210" t="s">
        <v>716</v>
      </c>
      <c r="I67" s="210" t="s">
        <v>1101</v>
      </c>
      <c r="J67" s="210" t="s">
        <v>28</v>
      </c>
      <c r="K67" s="210" t="s">
        <v>29</v>
      </c>
      <c r="L67" s="210"/>
      <c r="M67" s="210">
        <v>40424510</v>
      </c>
      <c r="N67" s="210">
        <v>4668276</v>
      </c>
      <c r="O67" s="210" t="s">
        <v>147</v>
      </c>
      <c r="P67" s="215">
        <f t="shared" si="0"/>
        <v>25.65176516475</v>
      </c>
      <c r="Q67" s="217" t="s">
        <v>14057</v>
      </c>
      <c r="R67" s="218" t="s">
        <v>731</v>
      </c>
    </row>
    <row r="68" s="2" customFormat="1" ht="12.95" customHeight="1" spans="1:18">
      <c r="A68" s="209" t="s">
        <v>137</v>
      </c>
      <c r="B68" s="210" t="s">
        <v>261</v>
      </c>
      <c r="C68" s="211">
        <v>2558</v>
      </c>
      <c r="D68" s="212">
        <v>15.7646871548</v>
      </c>
      <c r="E68" s="210" t="s">
        <v>261</v>
      </c>
      <c r="F68" s="210" t="s">
        <v>714</v>
      </c>
      <c r="G68" s="210" t="s">
        <v>1075</v>
      </c>
      <c r="H68" s="210" t="s">
        <v>716</v>
      </c>
      <c r="I68" s="210" t="s">
        <v>1101</v>
      </c>
      <c r="J68" s="210" t="s">
        <v>28</v>
      </c>
      <c r="K68" s="210" t="s">
        <v>58</v>
      </c>
      <c r="L68" s="210"/>
      <c r="M68" s="210">
        <v>40424449</v>
      </c>
      <c r="N68" s="210">
        <v>4666130</v>
      </c>
      <c r="O68" s="210" t="s">
        <v>147</v>
      </c>
      <c r="P68" s="215">
        <f t="shared" si="0"/>
        <v>47.2940614644</v>
      </c>
      <c r="Q68" s="217" t="s">
        <v>14057</v>
      </c>
      <c r="R68" s="218" t="s">
        <v>731</v>
      </c>
    </row>
    <row r="69" s="2" customFormat="1" ht="12.95" customHeight="1" spans="1:18">
      <c r="A69" s="209" t="s">
        <v>137</v>
      </c>
      <c r="B69" s="210" t="s">
        <v>261</v>
      </c>
      <c r="C69" s="211">
        <v>1028</v>
      </c>
      <c r="D69" s="212">
        <v>7.2326232921</v>
      </c>
      <c r="E69" s="210" t="s">
        <v>261</v>
      </c>
      <c r="F69" s="210" t="s">
        <v>714</v>
      </c>
      <c r="G69" s="210" t="s">
        <v>1075</v>
      </c>
      <c r="H69" s="210" t="s">
        <v>716</v>
      </c>
      <c r="I69" s="210" t="s">
        <v>367</v>
      </c>
      <c r="J69" s="210" t="s">
        <v>28</v>
      </c>
      <c r="K69" s="210" t="s">
        <v>327</v>
      </c>
      <c r="L69" s="210"/>
      <c r="M69" s="210">
        <v>40427870</v>
      </c>
      <c r="N69" s="210">
        <v>4669690</v>
      </c>
      <c r="O69" s="210" t="s">
        <v>147</v>
      </c>
      <c r="P69" s="215">
        <f t="shared" si="0"/>
        <v>21.6978698763</v>
      </c>
      <c r="Q69" s="217" t="s">
        <v>14057</v>
      </c>
      <c r="R69" s="218" t="s">
        <v>731</v>
      </c>
    </row>
    <row r="70" s="2" customFormat="1" ht="12.95" customHeight="1" spans="1:18">
      <c r="A70" s="209" t="s">
        <v>137</v>
      </c>
      <c r="B70" s="210" t="s">
        <v>261</v>
      </c>
      <c r="C70" s="211">
        <v>1590</v>
      </c>
      <c r="D70" s="212">
        <v>2.34536341541</v>
      </c>
      <c r="E70" s="210" t="s">
        <v>261</v>
      </c>
      <c r="F70" s="210" t="s">
        <v>714</v>
      </c>
      <c r="G70" s="210" t="s">
        <v>1075</v>
      </c>
      <c r="H70" s="210" t="s">
        <v>716</v>
      </c>
      <c r="I70" s="210" t="s">
        <v>1101</v>
      </c>
      <c r="J70" s="210" t="s">
        <v>28</v>
      </c>
      <c r="K70" s="210" t="s">
        <v>327</v>
      </c>
      <c r="L70" s="210"/>
      <c r="M70" s="210">
        <v>40425325</v>
      </c>
      <c r="N70" s="210">
        <v>4668536</v>
      </c>
      <c r="O70" s="210" t="s">
        <v>147</v>
      </c>
      <c r="P70" s="215">
        <f t="shared" si="0"/>
        <v>7.03609024623</v>
      </c>
      <c r="Q70" s="217" t="s">
        <v>14057</v>
      </c>
      <c r="R70" s="218" t="s">
        <v>731</v>
      </c>
    </row>
    <row r="71" s="2" customFormat="1" ht="12.95" customHeight="1" spans="1:18">
      <c r="A71" s="209" t="s">
        <v>137</v>
      </c>
      <c r="B71" s="210" t="s">
        <v>261</v>
      </c>
      <c r="C71" s="211">
        <v>1530</v>
      </c>
      <c r="D71" s="212">
        <v>7.4494822464</v>
      </c>
      <c r="E71" s="210" t="s">
        <v>261</v>
      </c>
      <c r="F71" s="210" t="s">
        <v>714</v>
      </c>
      <c r="G71" s="210" t="s">
        <v>1075</v>
      </c>
      <c r="H71" s="210" t="s">
        <v>716</v>
      </c>
      <c r="I71" s="210" t="s">
        <v>1101</v>
      </c>
      <c r="J71" s="210" t="s">
        <v>28</v>
      </c>
      <c r="K71" s="210" t="s">
        <v>29</v>
      </c>
      <c r="L71" s="210"/>
      <c r="M71" s="210">
        <v>40426560</v>
      </c>
      <c r="N71" s="210">
        <v>4668650</v>
      </c>
      <c r="O71" s="210" t="s">
        <v>147</v>
      </c>
      <c r="P71" s="215">
        <f t="shared" si="0"/>
        <v>22.3484467392</v>
      </c>
      <c r="Q71" s="217" t="s">
        <v>14057</v>
      </c>
      <c r="R71" s="218" t="s">
        <v>731</v>
      </c>
    </row>
    <row r="72" s="2" customFormat="1" ht="12.95" customHeight="1" spans="1:18">
      <c r="A72" s="209" t="s">
        <v>137</v>
      </c>
      <c r="B72" s="210" t="s">
        <v>261</v>
      </c>
      <c r="C72" s="211">
        <v>2065</v>
      </c>
      <c r="D72" s="212">
        <v>6.14896670404</v>
      </c>
      <c r="E72" s="210" t="s">
        <v>261</v>
      </c>
      <c r="F72" s="210" t="s">
        <v>714</v>
      </c>
      <c r="G72" s="210" t="s">
        <v>1075</v>
      </c>
      <c r="H72" s="210" t="s">
        <v>716</v>
      </c>
      <c r="I72" s="210" t="s">
        <v>48</v>
      </c>
      <c r="J72" s="210" t="s">
        <v>28</v>
      </c>
      <c r="K72" s="210" t="s">
        <v>29</v>
      </c>
      <c r="L72" s="210"/>
      <c r="M72" s="210">
        <v>40424449</v>
      </c>
      <c r="N72" s="210">
        <v>4667627</v>
      </c>
      <c r="O72" s="210" t="s">
        <v>147</v>
      </c>
      <c r="P72" s="215">
        <f t="shared" si="0"/>
        <v>18.44690011212</v>
      </c>
      <c r="Q72" s="217" t="s">
        <v>14057</v>
      </c>
      <c r="R72" s="218" t="s">
        <v>731</v>
      </c>
    </row>
    <row r="73" s="2" customFormat="1" ht="12.95" customHeight="1" spans="1:18">
      <c r="A73" s="209" t="s">
        <v>137</v>
      </c>
      <c r="B73" s="210" t="s">
        <v>261</v>
      </c>
      <c r="C73" s="211">
        <v>1219</v>
      </c>
      <c r="D73" s="212">
        <v>35.3580835037</v>
      </c>
      <c r="E73" s="210" t="s">
        <v>261</v>
      </c>
      <c r="F73" s="210" t="s">
        <v>714</v>
      </c>
      <c r="G73" s="210" t="s">
        <v>1075</v>
      </c>
      <c r="H73" s="210" t="s">
        <v>716</v>
      </c>
      <c r="I73" s="210" t="s">
        <v>1101</v>
      </c>
      <c r="J73" s="210" t="s">
        <v>28</v>
      </c>
      <c r="K73" s="210" t="s">
        <v>29</v>
      </c>
      <c r="L73" s="210"/>
      <c r="M73" s="210">
        <v>40424923</v>
      </c>
      <c r="N73" s="210">
        <v>4669340</v>
      </c>
      <c r="O73" s="210" t="s">
        <v>147</v>
      </c>
      <c r="P73" s="215">
        <f t="shared" si="0"/>
        <v>106.0742505111</v>
      </c>
      <c r="Q73" s="217" t="s">
        <v>14057</v>
      </c>
      <c r="R73" s="218" t="s">
        <v>731</v>
      </c>
    </row>
    <row r="74" s="2" customFormat="1" ht="12.95" customHeight="1" spans="1:18">
      <c r="A74" s="209" t="s">
        <v>137</v>
      </c>
      <c r="B74" s="210" t="s">
        <v>261</v>
      </c>
      <c r="C74" s="211">
        <v>1217</v>
      </c>
      <c r="D74" s="212">
        <v>3.08351389185</v>
      </c>
      <c r="E74" s="210" t="s">
        <v>261</v>
      </c>
      <c r="F74" s="210" t="s">
        <v>714</v>
      </c>
      <c r="G74" s="210" t="s">
        <v>1075</v>
      </c>
      <c r="H74" s="210" t="s">
        <v>716</v>
      </c>
      <c r="I74" s="210" t="s">
        <v>1101</v>
      </c>
      <c r="J74" s="210" t="s">
        <v>28</v>
      </c>
      <c r="K74" s="210" t="s">
        <v>29</v>
      </c>
      <c r="L74" s="210"/>
      <c r="M74" s="210">
        <v>40427608</v>
      </c>
      <c r="N74" s="210">
        <v>4669338</v>
      </c>
      <c r="O74" s="210" t="s">
        <v>147</v>
      </c>
      <c r="P74" s="215">
        <f t="shared" ref="P74:P137" si="1">D74*3</f>
        <v>9.25054167555</v>
      </c>
      <c r="Q74" s="217" t="s">
        <v>14057</v>
      </c>
      <c r="R74" s="218" t="s">
        <v>731</v>
      </c>
    </row>
    <row r="75" s="2" customFormat="1" ht="12.95" customHeight="1" spans="1:18">
      <c r="A75" s="209" t="s">
        <v>137</v>
      </c>
      <c r="B75" s="210" t="s">
        <v>261</v>
      </c>
      <c r="C75" s="211">
        <v>1992</v>
      </c>
      <c r="D75" s="212">
        <v>1.62814495368</v>
      </c>
      <c r="E75" s="210" t="s">
        <v>261</v>
      </c>
      <c r="F75" s="210" t="s">
        <v>714</v>
      </c>
      <c r="G75" s="210" t="s">
        <v>1075</v>
      </c>
      <c r="H75" s="210" t="s">
        <v>716</v>
      </c>
      <c r="I75" s="210" t="s">
        <v>1101</v>
      </c>
      <c r="J75" s="210" t="s">
        <v>28</v>
      </c>
      <c r="K75" s="210" t="s">
        <v>327</v>
      </c>
      <c r="L75" s="210"/>
      <c r="M75" s="210">
        <v>40426744</v>
      </c>
      <c r="N75" s="210">
        <v>4667750</v>
      </c>
      <c r="O75" s="210" t="s">
        <v>147</v>
      </c>
      <c r="P75" s="215">
        <f t="shared" si="1"/>
        <v>4.88443486104</v>
      </c>
      <c r="Q75" s="217" t="s">
        <v>14057</v>
      </c>
      <c r="R75" s="218" t="s">
        <v>731</v>
      </c>
    </row>
    <row r="76" s="2" customFormat="1" ht="12.95" customHeight="1" spans="1:18">
      <c r="A76" s="209" t="s">
        <v>137</v>
      </c>
      <c r="B76" s="210" t="s">
        <v>261</v>
      </c>
      <c r="C76" s="211">
        <v>652</v>
      </c>
      <c r="D76" s="212">
        <v>19.8781206990999</v>
      </c>
      <c r="E76" s="210" t="s">
        <v>261</v>
      </c>
      <c r="F76" s="210" t="s">
        <v>714</v>
      </c>
      <c r="G76" s="210" t="s">
        <v>1075</v>
      </c>
      <c r="H76" s="210" t="s">
        <v>716</v>
      </c>
      <c r="I76" s="210" t="s">
        <v>367</v>
      </c>
      <c r="J76" s="210" t="s">
        <v>28</v>
      </c>
      <c r="K76" s="210" t="s">
        <v>327</v>
      </c>
      <c r="L76" s="210"/>
      <c r="M76" s="210">
        <v>40428651</v>
      </c>
      <c r="N76" s="210">
        <v>4670484</v>
      </c>
      <c r="O76" s="210" t="s">
        <v>147</v>
      </c>
      <c r="P76" s="215">
        <f t="shared" si="1"/>
        <v>59.6343620972997</v>
      </c>
      <c r="Q76" s="217" t="s">
        <v>14057</v>
      </c>
      <c r="R76" s="218" t="s">
        <v>731</v>
      </c>
    </row>
    <row r="77" s="2" customFormat="1" ht="12.95" customHeight="1" spans="1:18">
      <c r="A77" s="209" t="s">
        <v>137</v>
      </c>
      <c r="B77" s="210" t="s">
        <v>261</v>
      </c>
      <c r="C77" s="211">
        <v>411</v>
      </c>
      <c r="D77" s="212">
        <v>60.1026765657</v>
      </c>
      <c r="E77" s="210" t="s">
        <v>261</v>
      </c>
      <c r="F77" s="210" t="s">
        <v>714</v>
      </c>
      <c r="G77" s="210" t="s">
        <v>1075</v>
      </c>
      <c r="H77" s="210" t="s">
        <v>716</v>
      </c>
      <c r="I77" s="210" t="s">
        <v>367</v>
      </c>
      <c r="J77" s="210" t="s">
        <v>28</v>
      </c>
      <c r="K77" s="210" t="s">
        <v>327</v>
      </c>
      <c r="L77" s="210"/>
      <c r="M77" s="210">
        <v>40427469</v>
      </c>
      <c r="N77" s="210">
        <v>4670804</v>
      </c>
      <c r="O77" s="210" t="s">
        <v>147</v>
      </c>
      <c r="P77" s="215">
        <f t="shared" si="1"/>
        <v>180.3080296971</v>
      </c>
      <c r="Q77" s="217" t="s">
        <v>14057</v>
      </c>
      <c r="R77" s="218" t="s">
        <v>731</v>
      </c>
    </row>
    <row r="78" s="2" customFormat="1" ht="12.95" customHeight="1" spans="1:18">
      <c r="A78" s="209" t="s">
        <v>137</v>
      </c>
      <c r="B78" s="210" t="s">
        <v>261</v>
      </c>
      <c r="C78" s="211">
        <v>391</v>
      </c>
      <c r="D78" s="212">
        <v>11.3125953568999</v>
      </c>
      <c r="E78" s="210" t="s">
        <v>261</v>
      </c>
      <c r="F78" s="210" t="s">
        <v>714</v>
      </c>
      <c r="G78" s="210" t="s">
        <v>1075</v>
      </c>
      <c r="H78" s="210" t="s">
        <v>716</v>
      </c>
      <c r="I78" s="210" t="s">
        <v>367</v>
      </c>
      <c r="J78" s="210" t="s">
        <v>28</v>
      </c>
      <c r="K78" s="210" t="s">
        <v>327</v>
      </c>
      <c r="L78" s="210"/>
      <c r="M78" s="210">
        <v>40427255</v>
      </c>
      <c r="N78" s="210">
        <v>4670820</v>
      </c>
      <c r="O78" s="210" t="s">
        <v>147</v>
      </c>
      <c r="P78" s="215">
        <f t="shared" si="1"/>
        <v>33.9377860706997</v>
      </c>
      <c r="Q78" s="217" t="s">
        <v>14057</v>
      </c>
      <c r="R78" s="218" t="s">
        <v>731</v>
      </c>
    </row>
    <row r="79" s="2" customFormat="1" ht="12.95" customHeight="1" spans="1:18">
      <c r="A79" s="209" t="s">
        <v>137</v>
      </c>
      <c r="B79" s="210" t="s">
        <v>261</v>
      </c>
      <c r="C79" s="211">
        <v>2137</v>
      </c>
      <c r="D79" s="212">
        <v>6.29404573573</v>
      </c>
      <c r="E79" s="210" t="s">
        <v>261</v>
      </c>
      <c r="F79" s="210" t="s">
        <v>714</v>
      </c>
      <c r="G79" s="210" t="s">
        <v>1075</v>
      </c>
      <c r="H79" s="210" t="s">
        <v>716</v>
      </c>
      <c r="I79" s="210" t="s">
        <v>367</v>
      </c>
      <c r="J79" s="210" t="s">
        <v>28</v>
      </c>
      <c r="K79" s="210" t="s">
        <v>49</v>
      </c>
      <c r="L79" s="210"/>
      <c r="M79" s="210">
        <v>40424924</v>
      </c>
      <c r="N79" s="210">
        <v>4667503</v>
      </c>
      <c r="O79" s="210" t="s">
        <v>147</v>
      </c>
      <c r="P79" s="215">
        <f t="shared" si="1"/>
        <v>18.88213720719</v>
      </c>
      <c r="Q79" s="217" t="s">
        <v>14057</v>
      </c>
      <c r="R79" s="218" t="s">
        <v>731</v>
      </c>
    </row>
    <row r="80" s="2" customFormat="1" ht="12.95" customHeight="1" spans="1:18">
      <c r="A80" s="209" t="s">
        <v>137</v>
      </c>
      <c r="B80" s="210" t="s">
        <v>261</v>
      </c>
      <c r="C80" s="211">
        <v>1168</v>
      </c>
      <c r="D80" s="212">
        <v>0.622895418939</v>
      </c>
      <c r="E80" s="210" t="s">
        <v>261</v>
      </c>
      <c r="F80" s="210" t="s">
        <v>714</v>
      </c>
      <c r="G80" s="210" t="s">
        <v>1075</v>
      </c>
      <c r="H80" s="210" t="s">
        <v>716</v>
      </c>
      <c r="I80" s="210" t="s">
        <v>1101</v>
      </c>
      <c r="J80" s="210" t="s">
        <v>28</v>
      </c>
      <c r="K80" s="210" t="s">
        <v>29</v>
      </c>
      <c r="L80" s="210"/>
      <c r="M80" s="210">
        <v>40427759</v>
      </c>
      <c r="N80" s="210">
        <v>4669396</v>
      </c>
      <c r="O80" s="210" t="s">
        <v>147</v>
      </c>
      <c r="P80" s="215">
        <f t="shared" si="1"/>
        <v>1.868686256817</v>
      </c>
      <c r="Q80" s="217" t="s">
        <v>14057</v>
      </c>
      <c r="R80" s="218" t="s">
        <v>731</v>
      </c>
    </row>
    <row r="81" s="2" customFormat="1" ht="12.95" customHeight="1" spans="1:18">
      <c r="A81" s="209" t="s">
        <v>137</v>
      </c>
      <c r="B81" s="210" t="s">
        <v>261</v>
      </c>
      <c r="C81" s="211">
        <v>2495</v>
      </c>
      <c r="D81" s="212">
        <v>3.19493214037</v>
      </c>
      <c r="E81" s="210" t="s">
        <v>261</v>
      </c>
      <c r="F81" s="210" t="s">
        <v>714</v>
      </c>
      <c r="G81" s="210" t="s">
        <v>1075</v>
      </c>
      <c r="H81" s="210" t="s">
        <v>716</v>
      </c>
      <c r="I81" s="210" t="s">
        <v>1101</v>
      </c>
      <c r="J81" s="210" t="s">
        <v>28</v>
      </c>
      <c r="K81" s="210" t="s">
        <v>29</v>
      </c>
      <c r="L81" s="210"/>
      <c r="M81" s="210">
        <v>40424020</v>
      </c>
      <c r="N81" s="210">
        <v>4666415</v>
      </c>
      <c r="O81" s="210" t="s">
        <v>147</v>
      </c>
      <c r="P81" s="215">
        <f t="shared" si="1"/>
        <v>9.58479642111</v>
      </c>
      <c r="Q81" s="217" t="s">
        <v>14057</v>
      </c>
      <c r="R81" s="218" t="s">
        <v>731</v>
      </c>
    </row>
    <row r="82" s="2" customFormat="1" ht="12.95" customHeight="1" spans="1:18">
      <c r="A82" s="209" t="s">
        <v>137</v>
      </c>
      <c r="B82" s="210" t="s">
        <v>261</v>
      </c>
      <c r="C82" s="211">
        <v>2194</v>
      </c>
      <c r="D82" s="212">
        <v>1.09570026125</v>
      </c>
      <c r="E82" s="210" t="s">
        <v>261</v>
      </c>
      <c r="F82" s="210" t="s">
        <v>714</v>
      </c>
      <c r="G82" s="210" t="s">
        <v>1075</v>
      </c>
      <c r="H82" s="210" t="s">
        <v>716</v>
      </c>
      <c r="I82" s="210" t="s">
        <v>1101</v>
      </c>
      <c r="J82" s="210" t="s">
        <v>28</v>
      </c>
      <c r="K82" s="210" t="s">
        <v>58</v>
      </c>
      <c r="L82" s="210"/>
      <c r="M82" s="210">
        <v>40424272</v>
      </c>
      <c r="N82" s="210">
        <v>4667381</v>
      </c>
      <c r="O82" s="210" t="s">
        <v>147</v>
      </c>
      <c r="P82" s="215">
        <f t="shared" si="1"/>
        <v>3.28710078375</v>
      </c>
      <c r="Q82" s="217" t="s">
        <v>14057</v>
      </c>
      <c r="R82" s="218" t="s">
        <v>731</v>
      </c>
    </row>
    <row r="83" s="2" customFormat="1" ht="12.95" customHeight="1" spans="1:18">
      <c r="A83" s="209" t="s">
        <v>137</v>
      </c>
      <c r="B83" s="210" t="s">
        <v>261</v>
      </c>
      <c r="C83" s="211">
        <v>2163</v>
      </c>
      <c r="D83" s="212">
        <v>29.4092610408</v>
      </c>
      <c r="E83" s="210" t="s">
        <v>261</v>
      </c>
      <c r="F83" s="210" t="s">
        <v>714</v>
      </c>
      <c r="G83" s="210" t="s">
        <v>1075</v>
      </c>
      <c r="H83" s="210" t="s">
        <v>716</v>
      </c>
      <c r="I83" s="210" t="s">
        <v>367</v>
      </c>
      <c r="J83" s="210" t="s">
        <v>28</v>
      </c>
      <c r="K83" s="210" t="s">
        <v>310</v>
      </c>
      <c r="L83" s="210"/>
      <c r="M83" s="210">
        <v>40427610</v>
      </c>
      <c r="N83" s="210">
        <v>4667443</v>
      </c>
      <c r="O83" s="210" t="s">
        <v>147</v>
      </c>
      <c r="P83" s="215">
        <f t="shared" si="1"/>
        <v>88.2277831224</v>
      </c>
      <c r="Q83" s="217" t="s">
        <v>14057</v>
      </c>
      <c r="R83" s="218" t="s">
        <v>731</v>
      </c>
    </row>
    <row r="84" s="2" customFormat="1" ht="12.95" customHeight="1" spans="1:18">
      <c r="A84" s="209" t="s">
        <v>137</v>
      </c>
      <c r="B84" s="210" t="s">
        <v>261</v>
      </c>
      <c r="C84" s="211">
        <v>2575</v>
      </c>
      <c r="D84" s="212">
        <v>53.0348234352</v>
      </c>
      <c r="E84" s="210" t="s">
        <v>261</v>
      </c>
      <c r="F84" s="210" t="s">
        <v>714</v>
      </c>
      <c r="G84" s="210" t="s">
        <v>1075</v>
      </c>
      <c r="H84" s="210" t="s">
        <v>716</v>
      </c>
      <c r="I84" s="210" t="s">
        <v>1101</v>
      </c>
      <c r="J84" s="210" t="s">
        <v>28</v>
      </c>
      <c r="K84" s="210" t="s">
        <v>58</v>
      </c>
      <c r="L84" s="210"/>
      <c r="M84" s="210">
        <v>40424260</v>
      </c>
      <c r="N84" s="210">
        <v>4666048</v>
      </c>
      <c r="O84" s="210" t="s">
        <v>147</v>
      </c>
      <c r="P84" s="215">
        <f t="shared" si="1"/>
        <v>159.1044703056</v>
      </c>
      <c r="Q84" s="217" t="s">
        <v>14057</v>
      </c>
      <c r="R84" s="218" t="s">
        <v>731</v>
      </c>
    </row>
    <row r="85" s="2" customFormat="1" ht="12.95" customHeight="1" spans="1:18">
      <c r="A85" s="209" t="s">
        <v>137</v>
      </c>
      <c r="B85" s="210" t="s">
        <v>261</v>
      </c>
      <c r="C85" s="211">
        <v>2425</v>
      </c>
      <c r="D85" s="212">
        <v>32.8892861058999</v>
      </c>
      <c r="E85" s="210" t="s">
        <v>261</v>
      </c>
      <c r="F85" s="210" t="s">
        <v>714</v>
      </c>
      <c r="G85" s="210" t="s">
        <v>1075</v>
      </c>
      <c r="H85" s="210" t="s">
        <v>716</v>
      </c>
      <c r="I85" s="210" t="s">
        <v>48</v>
      </c>
      <c r="J85" s="210" t="s">
        <v>28</v>
      </c>
      <c r="K85" s="210" t="s">
        <v>58</v>
      </c>
      <c r="L85" s="210"/>
      <c r="M85" s="210">
        <v>40426421</v>
      </c>
      <c r="N85" s="210">
        <v>4666727</v>
      </c>
      <c r="O85" s="210" t="s">
        <v>147</v>
      </c>
      <c r="P85" s="215">
        <f t="shared" si="1"/>
        <v>98.6678583176997</v>
      </c>
      <c r="Q85" s="217" t="s">
        <v>14057</v>
      </c>
      <c r="R85" s="218" t="s">
        <v>731</v>
      </c>
    </row>
    <row r="86" s="2" customFormat="1" ht="12.95" customHeight="1" spans="1:18">
      <c r="A86" s="209" t="s">
        <v>137</v>
      </c>
      <c r="B86" s="210" t="s">
        <v>261</v>
      </c>
      <c r="C86" s="211">
        <v>2372</v>
      </c>
      <c r="D86" s="212">
        <v>9.36087018657</v>
      </c>
      <c r="E86" s="210" t="s">
        <v>261</v>
      </c>
      <c r="F86" s="210" t="s">
        <v>714</v>
      </c>
      <c r="G86" s="210" t="s">
        <v>1075</v>
      </c>
      <c r="H86" s="210" t="s">
        <v>716</v>
      </c>
      <c r="I86" s="210" t="s">
        <v>48</v>
      </c>
      <c r="J86" s="210" t="s">
        <v>28</v>
      </c>
      <c r="K86" s="210" t="s">
        <v>58</v>
      </c>
      <c r="L86" s="210"/>
      <c r="M86" s="210">
        <v>40426977</v>
      </c>
      <c r="N86" s="210">
        <v>4666906</v>
      </c>
      <c r="O86" s="210" t="s">
        <v>147</v>
      </c>
      <c r="P86" s="215">
        <f t="shared" si="1"/>
        <v>28.08261055971</v>
      </c>
      <c r="Q86" s="217" t="s">
        <v>14057</v>
      </c>
      <c r="R86" s="218" t="s">
        <v>731</v>
      </c>
    </row>
    <row r="87" s="2" customFormat="1" ht="12.95" customHeight="1" spans="1:18">
      <c r="A87" s="209" t="s">
        <v>137</v>
      </c>
      <c r="B87" s="210" t="s">
        <v>261</v>
      </c>
      <c r="C87" s="211">
        <v>1426</v>
      </c>
      <c r="D87" s="212">
        <v>14.3851238767</v>
      </c>
      <c r="E87" s="210" t="s">
        <v>261</v>
      </c>
      <c r="F87" s="210" t="s">
        <v>714</v>
      </c>
      <c r="G87" s="210" t="s">
        <v>1075</v>
      </c>
      <c r="H87" s="210" t="s">
        <v>716</v>
      </c>
      <c r="I87" s="210" t="s">
        <v>1101</v>
      </c>
      <c r="J87" s="210" t="s">
        <v>28</v>
      </c>
      <c r="K87" s="210" t="s">
        <v>29</v>
      </c>
      <c r="L87" s="210"/>
      <c r="M87" s="210">
        <v>40426816</v>
      </c>
      <c r="N87" s="210">
        <v>4668888</v>
      </c>
      <c r="O87" s="210" t="s">
        <v>147</v>
      </c>
      <c r="P87" s="215">
        <f t="shared" si="1"/>
        <v>43.1553716301</v>
      </c>
      <c r="Q87" s="217" t="s">
        <v>14057</v>
      </c>
      <c r="R87" s="218" t="s">
        <v>731</v>
      </c>
    </row>
    <row r="88" s="2" customFormat="1" ht="12.95" customHeight="1" spans="1:18">
      <c r="A88" s="209" t="s">
        <v>137</v>
      </c>
      <c r="B88" s="210" t="s">
        <v>261</v>
      </c>
      <c r="C88" s="211">
        <v>940</v>
      </c>
      <c r="D88" s="212">
        <v>23.2351334230999</v>
      </c>
      <c r="E88" s="210" t="s">
        <v>261</v>
      </c>
      <c r="F88" s="210" t="s">
        <v>714</v>
      </c>
      <c r="G88" s="210" t="s">
        <v>1075</v>
      </c>
      <c r="H88" s="210" t="s">
        <v>716</v>
      </c>
      <c r="I88" s="210" t="s">
        <v>1101</v>
      </c>
      <c r="J88" s="210" t="s">
        <v>28</v>
      </c>
      <c r="K88" s="210" t="s">
        <v>29</v>
      </c>
      <c r="L88" s="210"/>
      <c r="M88" s="210">
        <v>40428171</v>
      </c>
      <c r="N88" s="210">
        <v>4669926</v>
      </c>
      <c r="O88" s="210" t="s">
        <v>147</v>
      </c>
      <c r="P88" s="215">
        <f t="shared" si="1"/>
        <v>69.7054002692997</v>
      </c>
      <c r="Q88" s="217" t="s">
        <v>14057</v>
      </c>
      <c r="R88" s="218" t="s">
        <v>731</v>
      </c>
    </row>
    <row r="89" s="2" customFormat="1" ht="12.95" customHeight="1" spans="1:18">
      <c r="A89" s="209" t="s">
        <v>137</v>
      </c>
      <c r="B89" s="210" t="s">
        <v>261</v>
      </c>
      <c r="C89" s="211">
        <v>97</v>
      </c>
      <c r="D89" s="212">
        <v>8.80788335251</v>
      </c>
      <c r="E89" s="210" t="s">
        <v>261</v>
      </c>
      <c r="F89" s="210" t="s">
        <v>714</v>
      </c>
      <c r="G89" s="210" t="s">
        <v>1075</v>
      </c>
      <c r="H89" s="210" t="s">
        <v>716</v>
      </c>
      <c r="I89" s="210" t="s">
        <v>48</v>
      </c>
      <c r="J89" s="210" t="s">
        <v>28</v>
      </c>
      <c r="K89" s="210" t="s">
        <v>49</v>
      </c>
      <c r="L89" s="210"/>
      <c r="M89" s="210">
        <v>40429654</v>
      </c>
      <c r="N89" s="210">
        <v>4671472</v>
      </c>
      <c r="O89" s="210" t="s">
        <v>147</v>
      </c>
      <c r="P89" s="215">
        <f t="shared" si="1"/>
        <v>26.42365005753</v>
      </c>
      <c r="Q89" s="217" t="s">
        <v>14057</v>
      </c>
      <c r="R89" s="218" t="s">
        <v>731</v>
      </c>
    </row>
    <row r="90" s="2" customFormat="1" ht="12.95" customHeight="1" spans="1:18">
      <c r="A90" s="209" t="s">
        <v>137</v>
      </c>
      <c r="B90" s="210" t="s">
        <v>261</v>
      </c>
      <c r="C90" s="211">
        <v>2315</v>
      </c>
      <c r="D90" s="212">
        <v>2.87217325377</v>
      </c>
      <c r="E90" s="210" t="s">
        <v>261</v>
      </c>
      <c r="F90" s="210" t="s">
        <v>714</v>
      </c>
      <c r="G90" s="210" t="s">
        <v>1075</v>
      </c>
      <c r="H90" s="210" t="s">
        <v>716</v>
      </c>
      <c r="I90" s="210" t="s">
        <v>367</v>
      </c>
      <c r="J90" s="210" t="s">
        <v>28</v>
      </c>
      <c r="K90" s="210" t="s">
        <v>327</v>
      </c>
      <c r="L90" s="210"/>
      <c r="M90" s="210">
        <v>40426004</v>
      </c>
      <c r="N90" s="210">
        <v>4667082</v>
      </c>
      <c r="O90" s="210" t="s">
        <v>147</v>
      </c>
      <c r="P90" s="215">
        <f t="shared" si="1"/>
        <v>8.61651976131</v>
      </c>
      <c r="Q90" s="217" t="s">
        <v>14057</v>
      </c>
      <c r="R90" s="218" t="s">
        <v>731</v>
      </c>
    </row>
    <row r="91" s="2" customFormat="1" ht="12.95" customHeight="1" spans="1:18">
      <c r="A91" s="209" t="s">
        <v>137</v>
      </c>
      <c r="B91" s="210" t="s">
        <v>261</v>
      </c>
      <c r="C91" s="211">
        <v>1999</v>
      </c>
      <c r="D91" s="212">
        <v>4.10770376868</v>
      </c>
      <c r="E91" s="210" t="s">
        <v>261</v>
      </c>
      <c r="F91" s="210" t="s">
        <v>714</v>
      </c>
      <c r="G91" s="210" t="s">
        <v>1075</v>
      </c>
      <c r="H91" s="210" t="s">
        <v>716</v>
      </c>
      <c r="I91" s="210" t="s">
        <v>1101</v>
      </c>
      <c r="J91" s="210" t="s">
        <v>28</v>
      </c>
      <c r="K91" s="210" t="s">
        <v>29</v>
      </c>
      <c r="L91" s="210"/>
      <c r="M91" s="210">
        <v>40424137</v>
      </c>
      <c r="N91" s="210">
        <v>4667729</v>
      </c>
      <c r="O91" s="210" t="s">
        <v>147</v>
      </c>
      <c r="P91" s="215">
        <f t="shared" si="1"/>
        <v>12.32311130604</v>
      </c>
      <c r="Q91" s="217" t="s">
        <v>14057</v>
      </c>
      <c r="R91" s="218" t="s">
        <v>731</v>
      </c>
    </row>
    <row r="92" s="2" customFormat="1" ht="12.95" customHeight="1" spans="1:18">
      <c r="A92" s="209" t="s">
        <v>137</v>
      </c>
      <c r="B92" s="210" t="s">
        <v>261</v>
      </c>
      <c r="C92" s="211">
        <v>380</v>
      </c>
      <c r="D92" s="212">
        <v>13.4141781152</v>
      </c>
      <c r="E92" s="210" t="s">
        <v>261</v>
      </c>
      <c r="F92" s="210" t="s">
        <v>714</v>
      </c>
      <c r="G92" s="210" t="s">
        <v>1075</v>
      </c>
      <c r="H92" s="210" t="s">
        <v>716</v>
      </c>
      <c r="I92" s="210" t="s">
        <v>367</v>
      </c>
      <c r="J92" s="210" t="s">
        <v>28</v>
      </c>
      <c r="K92" s="210" t="s">
        <v>327</v>
      </c>
      <c r="L92" s="210"/>
      <c r="M92" s="210">
        <v>40427955</v>
      </c>
      <c r="N92" s="210">
        <v>4670841</v>
      </c>
      <c r="O92" s="210" t="s">
        <v>147</v>
      </c>
      <c r="P92" s="215">
        <f t="shared" si="1"/>
        <v>40.2425343456</v>
      </c>
      <c r="Q92" s="217" t="s">
        <v>14057</v>
      </c>
      <c r="R92" s="218" t="s">
        <v>731</v>
      </c>
    </row>
    <row r="93" s="2" customFormat="1" ht="12.95" customHeight="1" spans="1:18">
      <c r="A93" s="209" t="s">
        <v>137</v>
      </c>
      <c r="B93" s="210" t="s">
        <v>261</v>
      </c>
      <c r="C93" s="211">
        <v>1553</v>
      </c>
      <c r="D93" s="212">
        <v>15.2937341168</v>
      </c>
      <c r="E93" s="210" t="s">
        <v>261</v>
      </c>
      <c r="F93" s="210" t="s">
        <v>714</v>
      </c>
      <c r="G93" s="210" t="s">
        <v>1075</v>
      </c>
      <c r="H93" s="210" t="s">
        <v>716</v>
      </c>
      <c r="I93" s="210" t="s">
        <v>1101</v>
      </c>
      <c r="J93" s="210" t="s">
        <v>28</v>
      </c>
      <c r="K93" s="210" t="s">
        <v>58</v>
      </c>
      <c r="L93" s="210"/>
      <c r="M93" s="210">
        <v>40427933</v>
      </c>
      <c r="N93" s="210">
        <v>4668596</v>
      </c>
      <c r="O93" s="210" t="s">
        <v>147</v>
      </c>
      <c r="P93" s="215">
        <f t="shared" si="1"/>
        <v>45.8812023504</v>
      </c>
      <c r="Q93" s="217" t="s">
        <v>14057</v>
      </c>
      <c r="R93" s="218" t="s">
        <v>731</v>
      </c>
    </row>
    <row r="94" s="2" customFormat="1" ht="12.95" customHeight="1" spans="1:18">
      <c r="A94" s="209" t="s">
        <v>137</v>
      </c>
      <c r="B94" s="210" t="s">
        <v>261</v>
      </c>
      <c r="C94" s="211">
        <v>514</v>
      </c>
      <c r="D94" s="212">
        <v>5.31861438947</v>
      </c>
      <c r="E94" s="210" t="s">
        <v>261</v>
      </c>
      <c r="F94" s="210" t="s">
        <v>714</v>
      </c>
      <c r="G94" s="210" t="s">
        <v>1075</v>
      </c>
      <c r="H94" s="210" t="s">
        <v>716</v>
      </c>
      <c r="I94" s="210" t="s">
        <v>1101</v>
      </c>
      <c r="J94" s="210" t="s">
        <v>28</v>
      </c>
      <c r="K94" s="210" t="s">
        <v>327</v>
      </c>
      <c r="L94" s="210"/>
      <c r="M94" s="210">
        <v>40427643</v>
      </c>
      <c r="N94" s="210">
        <v>4670646</v>
      </c>
      <c r="O94" s="210" t="s">
        <v>147</v>
      </c>
      <c r="P94" s="215">
        <f t="shared" si="1"/>
        <v>15.95584316841</v>
      </c>
      <c r="Q94" s="217" t="s">
        <v>14057</v>
      </c>
      <c r="R94" s="218" t="s">
        <v>731</v>
      </c>
    </row>
    <row r="95" s="2" customFormat="1" ht="12.95" customHeight="1" spans="1:18">
      <c r="A95" s="209" t="s">
        <v>137</v>
      </c>
      <c r="B95" s="210" t="s">
        <v>261</v>
      </c>
      <c r="C95" s="211">
        <v>2032</v>
      </c>
      <c r="D95" s="212">
        <v>24.7107090995</v>
      </c>
      <c r="E95" s="210" t="s">
        <v>261</v>
      </c>
      <c r="F95" s="210" t="s">
        <v>714</v>
      </c>
      <c r="G95" s="210" t="s">
        <v>1075</v>
      </c>
      <c r="H95" s="210" t="s">
        <v>716</v>
      </c>
      <c r="I95" s="210" t="s">
        <v>48</v>
      </c>
      <c r="J95" s="210" t="s">
        <v>28</v>
      </c>
      <c r="K95" s="210" t="s">
        <v>29</v>
      </c>
      <c r="L95" s="210"/>
      <c r="M95" s="210">
        <v>40424839</v>
      </c>
      <c r="N95" s="210">
        <v>4667686</v>
      </c>
      <c r="O95" s="210" t="s">
        <v>147</v>
      </c>
      <c r="P95" s="215">
        <f t="shared" si="1"/>
        <v>74.1321272985</v>
      </c>
      <c r="Q95" s="217" t="s">
        <v>14057</v>
      </c>
      <c r="R95" s="218" t="s">
        <v>731</v>
      </c>
    </row>
    <row r="96" s="2" customFormat="1" ht="12.95" customHeight="1" spans="1:18">
      <c r="A96" s="209" t="s">
        <v>137</v>
      </c>
      <c r="B96" s="210" t="s">
        <v>261</v>
      </c>
      <c r="C96" s="211">
        <v>2207</v>
      </c>
      <c r="D96" s="212">
        <v>8.81000798154</v>
      </c>
      <c r="E96" s="210" t="s">
        <v>261</v>
      </c>
      <c r="F96" s="210" t="s">
        <v>714</v>
      </c>
      <c r="G96" s="210" t="s">
        <v>1075</v>
      </c>
      <c r="H96" s="210" t="s">
        <v>716</v>
      </c>
      <c r="I96" s="210" t="s">
        <v>367</v>
      </c>
      <c r="J96" s="210" t="s">
        <v>28</v>
      </c>
      <c r="K96" s="210" t="s">
        <v>327</v>
      </c>
      <c r="L96" s="210"/>
      <c r="M96" s="210">
        <v>40427028</v>
      </c>
      <c r="N96" s="210">
        <v>4667358</v>
      </c>
      <c r="O96" s="210" t="s">
        <v>147</v>
      </c>
      <c r="P96" s="215">
        <f t="shared" si="1"/>
        <v>26.43002394462</v>
      </c>
      <c r="Q96" s="217" t="s">
        <v>14057</v>
      </c>
      <c r="R96" s="218" t="s">
        <v>731</v>
      </c>
    </row>
    <row r="97" s="2" customFormat="1" ht="12.95" customHeight="1" spans="1:18">
      <c r="A97" s="209" t="s">
        <v>137</v>
      </c>
      <c r="B97" s="210" t="s">
        <v>261</v>
      </c>
      <c r="C97" s="211">
        <v>1300</v>
      </c>
      <c r="D97" s="212">
        <v>7.96693811099</v>
      </c>
      <c r="E97" s="210" t="s">
        <v>261</v>
      </c>
      <c r="F97" s="210" t="s">
        <v>714</v>
      </c>
      <c r="G97" s="210" t="s">
        <v>1075</v>
      </c>
      <c r="H97" s="210" t="s">
        <v>716</v>
      </c>
      <c r="I97" s="210" t="s">
        <v>48</v>
      </c>
      <c r="J97" s="210" t="s">
        <v>28</v>
      </c>
      <c r="K97" s="210" t="s">
        <v>29</v>
      </c>
      <c r="L97" s="210"/>
      <c r="M97" s="210">
        <v>40429217</v>
      </c>
      <c r="N97" s="210">
        <v>4669184</v>
      </c>
      <c r="O97" s="210" t="s">
        <v>147</v>
      </c>
      <c r="P97" s="215">
        <f t="shared" si="1"/>
        <v>23.90081433297</v>
      </c>
      <c r="Q97" s="217" t="s">
        <v>14057</v>
      </c>
      <c r="R97" s="218" t="s">
        <v>731</v>
      </c>
    </row>
    <row r="98" s="2" customFormat="1" ht="12.95" customHeight="1" spans="1:18">
      <c r="A98" s="209" t="s">
        <v>137</v>
      </c>
      <c r="B98" s="210" t="s">
        <v>261</v>
      </c>
      <c r="C98" s="211">
        <v>2347</v>
      </c>
      <c r="D98" s="212">
        <v>115.556835867</v>
      </c>
      <c r="E98" s="210" t="s">
        <v>261</v>
      </c>
      <c r="F98" s="210" t="s">
        <v>714</v>
      </c>
      <c r="G98" s="210" t="s">
        <v>1075</v>
      </c>
      <c r="H98" s="210" t="s">
        <v>716</v>
      </c>
      <c r="I98" s="210" t="s">
        <v>1101</v>
      </c>
      <c r="J98" s="210" t="s">
        <v>28</v>
      </c>
      <c r="K98" s="210" t="s">
        <v>58</v>
      </c>
      <c r="L98" s="210"/>
      <c r="M98" s="210">
        <v>40425419</v>
      </c>
      <c r="N98" s="210">
        <v>4667016</v>
      </c>
      <c r="O98" s="210" t="s">
        <v>147</v>
      </c>
      <c r="P98" s="215">
        <f t="shared" si="1"/>
        <v>346.670507601</v>
      </c>
      <c r="Q98" s="217" t="s">
        <v>14057</v>
      </c>
      <c r="R98" s="218" t="s">
        <v>731</v>
      </c>
    </row>
    <row r="99" s="2" customFormat="1" ht="12.95" customHeight="1" spans="1:18">
      <c r="A99" s="209" t="s">
        <v>137</v>
      </c>
      <c r="B99" s="210" t="s">
        <v>261</v>
      </c>
      <c r="C99" s="211">
        <v>1953</v>
      </c>
      <c r="D99" s="212">
        <v>29.1659604419</v>
      </c>
      <c r="E99" s="210" t="s">
        <v>261</v>
      </c>
      <c r="F99" s="210" t="s">
        <v>714</v>
      </c>
      <c r="G99" s="210" t="s">
        <v>1075</v>
      </c>
      <c r="H99" s="210" t="s">
        <v>716</v>
      </c>
      <c r="I99" s="210" t="s">
        <v>48</v>
      </c>
      <c r="J99" s="210" t="s">
        <v>28</v>
      </c>
      <c r="K99" s="210" t="s">
        <v>29</v>
      </c>
      <c r="L99" s="210"/>
      <c r="M99" s="210">
        <v>40425269</v>
      </c>
      <c r="N99" s="210">
        <v>4667839</v>
      </c>
      <c r="O99" s="210" t="s">
        <v>147</v>
      </c>
      <c r="P99" s="215">
        <f t="shared" si="1"/>
        <v>87.4978813257</v>
      </c>
      <c r="Q99" s="217" t="s">
        <v>14057</v>
      </c>
      <c r="R99" s="218" t="s">
        <v>731</v>
      </c>
    </row>
    <row r="100" s="2" customFormat="1" ht="12.95" customHeight="1" spans="1:18">
      <c r="A100" s="209" t="s">
        <v>137</v>
      </c>
      <c r="B100" s="210" t="s">
        <v>261</v>
      </c>
      <c r="C100" s="211">
        <v>989</v>
      </c>
      <c r="D100" s="212">
        <v>16.0313002289</v>
      </c>
      <c r="E100" s="210" t="s">
        <v>261</v>
      </c>
      <c r="F100" s="210" t="s">
        <v>714</v>
      </c>
      <c r="G100" s="210" t="s">
        <v>1075</v>
      </c>
      <c r="H100" s="210" t="s">
        <v>716</v>
      </c>
      <c r="I100" s="210" t="s">
        <v>1101</v>
      </c>
      <c r="J100" s="210" t="s">
        <v>28</v>
      </c>
      <c r="K100" s="210" t="s">
        <v>29</v>
      </c>
      <c r="L100" s="210"/>
      <c r="M100" s="210">
        <v>40428644</v>
      </c>
      <c r="N100" s="210">
        <v>4669758</v>
      </c>
      <c r="O100" s="210" t="s">
        <v>147</v>
      </c>
      <c r="P100" s="215">
        <f t="shared" si="1"/>
        <v>48.0939006867</v>
      </c>
      <c r="Q100" s="217" t="s">
        <v>14057</v>
      </c>
      <c r="R100" s="218" t="s">
        <v>731</v>
      </c>
    </row>
    <row r="101" s="2" customFormat="1" ht="12.95" customHeight="1" spans="1:18">
      <c r="A101" s="209" t="s">
        <v>137</v>
      </c>
      <c r="B101" s="210" t="s">
        <v>261</v>
      </c>
      <c r="C101" s="211">
        <v>2385</v>
      </c>
      <c r="D101" s="212">
        <v>24.9961315193</v>
      </c>
      <c r="E101" s="210" t="s">
        <v>261</v>
      </c>
      <c r="F101" s="210" t="s">
        <v>714</v>
      </c>
      <c r="G101" s="210" t="s">
        <v>1075</v>
      </c>
      <c r="H101" s="210" t="s">
        <v>716</v>
      </c>
      <c r="I101" s="210" t="s">
        <v>1101</v>
      </c>
      <c r="J101" s="210" t="s">
        <v>28</v>
      </c>
      <c r="K101" s="210" t="s">
        <v>58</v>
      </c>
      <c r="L101" s="210"/>
      <c r="M101" s="210">
        <v>40425891</v>
      </c>
      <c r="N101" s="210">
        <v>4666911</v>
      </c>
      <c r="O101" s="210" t="s">
        <v>147</v>
      </c>
      <c r="P101" s="215">
        <f t="shared" si="1"/>
        <v>74.9883945579</v>
      </c>
      <c r="Q101" s="217" t="s">
        <v>14057</v>
      </c>
      <c r="R101" s="218" t="s">
        <v>731</v>
      </c>
    </row>
    <row r="102" s="2" customFormat="1" ht="12.95" customHeight="1" spans="1:18">
      <c r="A102" s="209" t="s">
        <v>137</v>
      </c>
      <c r="B102" s="210" t="s">
        <v>261</v>
      </c>
      <c r="C102" s="211">
        <v>2400</v>
      </c>
      <c r="D102" s="212">
        <v>2.85114237762</v>
      </c>
      <c r="E102" s="210" t="s">
        <v>261</v>
      </c>
      <c r="F102" s="210" t="s">
        <v>714</v>
      </c>
      <c r="G102" s="210" t="s">
        <v>1075</v>
      </c>
      <c r="H102" s="210" t="s">
        <v>716</v>
      </c>
      <c r="I102" s="210" t="s">
        <v>1101</v>
      </c>
      <c r="J102" s="210" t="s">
        <v>28</v>
      </c>
      <c r="K102" s="210" t="s">
        <v>58</v>
      </c>
      <c r="L102" s="210"/>
      <c r="M102" s="210">
        <v>40424127</v>
      </c>
      <c r="N102" s="210">
        <v>4666790</v>
      </c>
      <c r="O102" s="210" t="s">
        <v>147</v>
      </c>
      <c r="P102" s="215">
        <f t="shared" si="1"/>
        <v>8.55342713286</v>
      </c>
      <c r="Q102" s="217" t="s">
        <v>14057</v>
      </c>
      <c r="R102" s="218" t="s">
        <v>731</v>
      </c>
    </row>
    <row r="103" s="2" customFormat="1" ht="12.95" customHeight="1" spans="1:18">
      <c r="A103" s="209" t="s">
        <v>137</v>
      </c>
      <c r="B103" s="210" t="s">
        <v>261</v>
      </c>
      <c r="C103" s="211">
        <v>1164</v>
      </c>
      <c r="D103" s="212">
        <v>3.00782061191</v>
      </c>
      <c r="E103" s="210" t="s">
        <v>261</v>
      </c>
      <c r="F103" s="210" t="s">
        <v>714</v>
      </c>
      <c r="G103" s="210" t="s">
        <v>1075</v>
      </c>
      <c r="H103" s="210" t="s">
        <v>716</v>
      </c>
      <c r="I103" s="210" t="s">
        <v>48</v>
      </c>
      <c r="J103" s="210" t="s">
        <v>28</v>
      </c>
      <c r="K103" s="210" t="s">
        <v>29</v>
      </c>
      <c r="L103" s="210"/>
      <c r="M103" s="210">
        <v>40427129</v>
      </c>
      <c r="N103" s="210">
        <v>4669402</v>
      </c>
      <c r="O103" s="210" t="s">
        <v>147</v>
      </c>
      <c r="P103" s="215">
        <f t="shared" si="1"/>
        <v>9.02346183573</v>
      </c>
      <c r="Q103" s="217" t="s">
        <v>14057</v>
      </c>
      <c r="R103" s="218" t="s">
        <v>731</v>
      </c>
    </row>
    <row r="104" s="2" customFormat="1" ht="12.95" customHeight="1" spans="1:18">
      <c r="A104" s="209" t="s">
        <v>137</v>
      </c>
      <c r="B104" s="210" t="s">
        <v>261</v>
      </c>
      <c r="C104" s="211">
        <v>1262</v>
      </c>
      <c r="D104" s="212">
        <v>3.13165175143</v>
      </c>
      <c r="E104" s="210" t="s">
        <v>261</v>
      </c>
      <c r="F104" s="210" t="s">
        <v>714</v>
      </c>
      <c r="G104" s="210" t="s">
        <v>1075</v>
      </c>
      <c r="H104" s="210" t="s">
        <v>716</v>
      </c>
      <c r="I104" s="210" t="s">
        <v>48</v>
      </c>
      <c r="J104" s="210" t="s">
        <v>28</v>
      </c>
      <c r="K104" s="210" t="s">
        <v>29</v>
      </c>
      <c r="L104" s="210"/>
      <c r="M104" s="210">
        <v>40429286</v>
      </c>
      <c r="N104" s="210">
        <v>4669258</v>
      </c>
      <c r="O104" s="210" t="s">
        <v>147</v>
      </c>
      <c r="P104" s="215">
        <f t="shared" si="1"/>
        <v>9.39495525429</v>
      </c>
      <c r="Q104" s="217" t="s">
        <v>14057</v>
      </c>
      <c r="R104" s="218" t="s">
        <v>731</v>
      </c>
    </row>
    <row r="105" s="2" customFormat="1" ht="12.95" customHeight="1" spans="1:18">
      <c r="A105" s="209" t="s">
        <v>137</v>
      </c>
      <c r="B105" s="210" t="s">
        <v>261</v>
      </c>
      <c r="C105" s="211">
        <v>2119</v>
      </c>
      <c r="D105" s="212">
        <v>1.79393211883</v>
      </c>
      <c r="E105" s="210" t="s">
        <v>261</v>
      </c>
      <c r="F105" s="210" t="s">
        <v>714</v>
      </c>
      <c r="G105" s="210" t="s">
        <v>1075</v>
      </c>
      <c r="H105" s="210" t="s">
        <v>716</v>
      </c>
      <c r="I105" s="210" t="s">
        <v>48</v>
      </c>
      <c r="J105" s="210" t="s">
        <v>28</v>
      </c>
      <c r="K105" s="210" t="s">
        <v>29</v>
      </c>
      <c r="L105" s="210"/>
      <c r="M105" s="210">
        <v>40424364</v>
      </c>
      <c r="N105" s="210">
        <v>4667539</v>
      </c>
      <c r="O105" s="210" t="s">
        <v>147</v>
      </c>
      <c r="P105" s="215">
        <f t="shared" si="1"/>
        <v>5.38179635649</v>
      </c>
      <c r="Q105" s="217" t="s">
        <v>14057</v>
      </c>
      <c r="R105" s="218" t="s">
        <v>731</v>
      </c>
    </row>
    <row r="106" s="2" customFormat="1" ht="12.95" customHeight="1" spans="1:18">
      <c r="A106" s="209" t="s">
        <v>137</v>
      </c>
      <c r="B106" s="210" t="s">
        <v>261</v>
      </c>
      <c r="C106" s="211">
        <v>2101</v>
      </c>
      <c r="D106" s="212">
        <v>7.81361519185</v>
      </c>
      <c r="E106" s="210" t="s">
        <v>261</v>
      </c>
      <c r="F106" s="210" t="s">
        <v>714</v>
      </c>
      <c r="G106" s="210" t="s">
        <v>1075</v>
      </c>
      <c r="H106" s="210" t="s">
        <v>716</v>
      </c>
      <c r="I106" s="210" t="s">
        <v>48</v>
      </c>
      <c r="J106" s="210" t="s">
        <v>28</v>
      </c>
      <c r="K106" s="210" t="s">
        <v>29</v>
      </c>
      <c r="L106" s="210"/>
      <c r="M106" s="210">
        <v>40425231</v>
      </c>
      <c r="N106" s="210">
        <v>4667574</v>
      </c>
      <c r="O106" s="210" t="s">
        <v>147</v>
      </c>
      <c r="P106" s="215">
        <f t="shared" si="1"/>
        <v>23.44084557555</v>
      </c>
      <c r="Q106" s="217" t="s">
        <v>14057</v>
      </c>
      <c r="R106" s="218" t="s">
        <v>731</v>
      </c>
    </row>
    <row r="107" s="2" customFormat="1" ht="12.95" customHeight="1" spans="1:18">
      <c r="A107" s="209" t="s">
        <v>137</v>
      </c>
      <c r="B107" s="210" t="s">
        <v>261</v>
      </c>
      <c r="C107" s="211">
        <v>1377</v>
      </c>
      <c r="D107" s="212">
        <v>1.81226768751</v>
      </c>
      <c r="E107" s="210" t="s">
        <v>261</v>
      </c>
      <c r="F107" s="210" t="s">
        <v>714</v>
      </c>
      <c r="G107" s="210" t="s">
        <v>1075</v>
      </c>
      <c r="H107" s="210" t="s">
        <v>716</v>
      </c>
      <c r="I107" s="210" t="s">
        <v>1101</v>
      </c>
      <c r="J107" s="210" t="s">
        <v>28</v>
      </c>
      <c r="K107" s="210" t="s">
        <v>327</v>
      </c>
      <c r="L107" s="210"/>
      <c r="M107" s="210">
        <v>40426928</v>
      </c>
      <c r="N107" s="210">
        <v>4668996</v>
      </c>
      <c r="O107" s="210" t="s">
        <v>147</v>
      </c>
      <c r="P107" s="215">
        <f t="shared" si="1"/>
        <v>5.43680306253</v>
      </c>
      <c r="Q107" s="217" t="s">
        <v>14057</v>
      </c>
      <c r="R107" s="218" t="s">
        <v>731</v>
      </c>
    </row>
    <row r="108" s="2" customFormat="1" ht="12.95" customHeight="1" spans="1:18">
      <c r="A108" s="209" t="s">
        <v>137</v>
      </c>
      <c r="B108" s="210" t="s">
        <v>261</v>
      </c>
      <c r="C108" s="211">
        <v>1195</v>
      </c>
      <c r="D108" s="212">
        <v>9.60944941976</v>
      </c>
      <c r="E108" s="210" t="s">
        <v>261</v>
      </c>
      <c r="F108" s="210" t="s">
        <v>714</v>
      </c>
      <c r="G108" s="210" t="s">
        <v>1075</v>
      </c>
      <c r="H108" s="210" t="s">
        <v>716</v>
      </c>
      <c r="I108" s="210" t="s">
        <v>48</v>
      </c>
      <c r="J108" s="210" t="s">
        <v>28</v>
      </c>
      <c r="K108" s="210" t="s">
        <v>29</v>
      </c>
      <c r="L108" s="210"/>
      <c r="M108" s="210">
        <v>40426739</v>
      </c>
      <c r="N108" s="210">
        <v>4669353</v>
      </c>
      <c r="O108" s="210" t="s">
        <v>147</v>
      </c>
      <c r="P108" s="215">
        <f t="shared" si="1"/>
        <v>28.82834825928</v>
      </c>
      <c r="Q108" s="217" t="s">
        <v>14057</v>
      </c>
      <c r="R108" s="218" t="s">
        <v>731</v>
      </c>
    </row>
    <row r="109" s="2" customFormat="1" ht="12.95" customHeight="1" spans="1:18">
      <c r="A109" s="209" t="s">
        <v>137</v>
      </c>
      <c r="B109" s="210" t="s">
        <v>261</v>
      </c>
      <c r="C109" s="211">
        <v>2564</v>
      </c>
      <c r="D109" s="212">
        <v>1.4873690093</v>
      </c>
      <c r="E109" s="210" t="s">
        <v>261</v>
      </c>
      <c r="F109" s="210" t="s">
        <v>714</v>
      </c>
      <c r="G109" s="210" t="s">
        <v>1075</v>
      </c>
      <c r="H109" s="210" t="s">
        <v>716</v>
      </c>
      <c r="I109" s="210" t="s">
        <v>1101</v>
      </c>
      <c r="J109" s="210" t="s">
        <v>28</v>
      </c>
      <c r="K109" s="210" t="s">
        <v>58</v>
      </c>
      <c r="L109" s="210"/>
      <c r="M109" s="210">
        <v>40424766</v>
      </c>
      <c r="N109" s="210">
        <v>4666115</v>
      </c>
      <c r="O109" s="210" t="s">
        <v>147</v>
      </c>
      <c r="P109" s="215">
        <f t="shared" si="1"/>
        <v>4.4621070279</v>
      </c>
      <c r="Q109" s="217" t="s">
        <v>14057</v>
      </c>
      <c r="R109" s="218" t="s">
        <v>731</v>
      </c>
    </row>
    <row r="110" s="2" customFormat="1" ht="12.95" customHeight="1" spans="1:18">
      <c r="A110" s="209" t="s">
        <v>137</v>
      </c>
      <c r="B110" s="210" t="s">
        <v>261</v>
      </c>
      <c r="C110" s="211">
        <v>1943</v>
      </c>
      <c r="D110" s="212">
        <v>17.4042028010999</v>
      </c>
      <c r="E110" s="210" t="s">
        <v>261</v>
      </c>
      <c r="F110" s="210" t="s">
        <v>714</v>
      </c>
      <c r="G110" s="210" t="s">
        <v>1075</v>
      </c>
      <c r="H110" s="210" t="s">
        <v>716</v>
      </c>
      <c r="I110" s="210" t="s">
        <v>1101</v>
      </c>
      <c r="J110" s="210" t="s">
        <v>28</v>
      </c>
      <c r="K110" s="210" t="s">
        <v>310</v>
      </c>
      <c r="L110" s="210"/>
      <c r="M110" s="210">
        <v>40427825</v>
      </c>
      <c r="N110" s="210">
        <v>4667849</v>
      </c>
      <c r="O110" s="210" t="s">
        <v>147</v>
      </c>
      <c r="P110" s="215">
        <f t="shared" si="1"/>
        <v>52.2126084032997</v>
      </c>
      <c r="Q110" s="217" t="s">
        <v>14057</v>
      </c>
      <c r="R110" s="218" t="s">
        <v>731</v>
      </c>
    </row>
    <row r="111" s="2" customFormat="1" ht="12.95" customHeight="1" spans="1:18">
      <c r="A111" s="209" t="s">
        <v>137</v>
      </c>
      <c r="B111" s="210" t="s">
        <v>261</v>
      </c>
      <c r="C111" s="211">
        <v>1388</v>
      </c>
      <c r="D111" s="212">
        <v>99.5075453364</v>
      </c>
      <c r="E111" s="210" t="s">
        <v>261</v>
      </c>
      <c r="F111" s="210" t="s">
        <v>714</v>
      </c>
      <c r="G111" s="210" t="s">
        <v>1075</v>
      </c>
      <c r="H111" s="210" t="s">
        <v>716</v>
      </c>
      <c r="I111" s="210" t="s">
        <v>367</v>
      </c>
      <c r="J111" s="210" t="s">
        <v>28</v>
      </c>
      <c r="K111" s="210" t="s">
        <v>327</v>
      </c>
      <c r="L111" s="210"/>
      <c r="M111" s="210">
        <v>40427115</v>
      </c>
      <c r="N111" s="210">
        <v>4668910</v>
      </c>
      <c r="O111" s="210" t="s">
        <v>147</v>
      </c>
      <c r="P111" s="215">
        <f t="shared" si="1"/>
        <v>298.5226360092</v>
      </c>
      <c r="Q111" s="217" t="s">
        <v>14057</v>
      </c>
      <c r="R111" s="218" t="s">
        <v>731</v>
      </c>
    </row>
    <row r="112" s="2" customFormat="1" ht="12.95" customHeight="1" spans="1:18">
      <c r="A112" s="209" t="s">
        <v>137</v>
      </c>
      <c r="B112" s="210" t="s">
        <v>261</v>
      </c>
      <c r="C112" s="211">
        <v>2243</v>
      </c>
      <c r="D112" s="212">
        <v>3.74303179602</v>
      </c>
      <c r="E112" s="210" t="s">
        <v>261</v>
      </c>
      <c r="F112" s="210" t="s">
        <v>714</v>
      </c>
      <c r="G112" s="210" t="s">
        <v>1075</v>
      </c>
      <c r="H112" s="210" t="s">
        <v>716</v>
      </c>
      <c r="I112" s="210" t="s">
        <v>1101</v>
      </c>
      <c r="J112" s="210" t="s">
        <v>28</v>
      </c>
      <c r="K112" s="210" t="s">
        <v>29</v>
      </c>
      <c r="L112" s="210"/>
      <c r="M112" s="210">
        <v>40424107</v>
      </c>
      <c r="N112" s="210">
        <v>4667280</v>
      </c>
      <c r="O112" s="210" t="s">
        <v>147</v>
      </c>
      <c r="P112" s="215">
        <f t="shared" si="1"/>
        <v>11.22909538806</v>
      </c>
      <c r="Q112" s="217" t="s">
        <v>14057</v>
      </c>
      <c r="R112" s="218" t="s">
        <v>731</v>
      </c>
    </row>
    <row r="113" s="2" customFormat="1" ht="12.95" customHeight="1" spans="1:18">
      <c r="A113" s="209" t="s">
        <v>137</v>
      </c>
      <c r="B113" s="210" t="s">
        <v>261</v>
      </c>
      <c r="C113" s="211">
        <v>2447</v>
      </c>
      <c r="D113" s="212">
        <v>33.1240253531</v>
      </c>
      <c r="E113" s="210" t="s">
        <v>261</v>
      </c>
      <c r="F113" s="210" t="s">
        <v>714</v>
      </c>
      <c r="G113" s="210" t="s">
        <v>1075</v>
      </c>
      <c r="H113" s="210" t="s">
        <v>716</v>
      </c>
      <c r="I113" s="210" t="s">
        <v>1101</v>
      </c>
      <c r="J113" s="210" t="s">
        <v>28</v>
      </c>
      <c r="K113" s="210" t="s">
        <v>29</v>
      </c>
      <c r="L113" s="210"/>
      <c r="M113" s="210">
        <v>40424126</v>
      </c>
      <c r="N113" s="210">
        <v>4666582</v>
      </c>
      <c r="O113" s="210" t="s">
        <v>147</v>
      </c>
      <c r="P113" s="215">
        <f t="shared" si="1"/>
        <v>99.3720760593</v>
      </c>
      <c r="Q113" s="217" t="s">
        <v>14057</v>
      </c>
      <c r="R113" s="218" t="s">
        <v>731</v>
      </c>
    </row>
    <row r="114" s="2" customFormat="1" ht="12.95" customHeight="1" spans="1:18">
      <c r="A114" s="209" t="s">
        <v>137</v>
      </c>
      <c r="B114" s="210" t="s">
        <v>261</v>
      </c>
      <c r="C114" s="211">
        <v>2068</v>
      </c>
      <c r="D114" s="212">
        <v>21.5146123244</v>
      </c>
      <c r="E114" s="210" t="s">
        <v>261</v>
      </c>
      <c r="F114" s="210" t="s">
        <v>714</v>
      </c>
      <c r="G114" s="210" t="s">
        <v>1075</v>
      </c>
      <c r="H114" s="210" t="s">
        <v>716</v>
      </c>
      <c r="I114" s="210" t="s">
        <v>367</v>
      </c>
      <c r="J114" s="210" t="s">
        <v>28</v>
      </c>
      <c r="K114" s="210" t="s">
        <v>310</v>
      </c>
      <c r="L114" s="210"/>
      <c r="M114" s="210">
        <v>40427595</v>
      </c>
      <c r="N114" s="210">
        <v>4667630</v>
      </c>
      <c r="O114" s="210" t="s">
        <v>147</v>
      </c>
      <c r="P114" s="215">
        <f t="shared" si="1"/>
        <v>64.5438369732</v>
      </c>
      <c r="Q114" s="217" t="s">
        <v>14057</v>
      </c>
      <c r="R114" s="218" t="s">
        <v>731</v>
      </c>
    </row>
    <row r="115" s="2" customFormat="1" ht="12.95" customHeight="1" spans="1:18">
      <c r="A115" s="209" t="s">
        <v>137</v>
      </c>
      <c r="B115" s="210" t="s">
        <v>261</v>
      </c>
      <c r="C115" s="211">
        <v>154</v>
      </c>
      <c r="D115" s="212">
        <v>91.5563286028999</v>
      </c>
      <c r="E115" s="210" t="s">
        <v>261</v>
      </c>
      <c r="F115" s="210" t="s">
        <v>714</v>
      </c>
      <c r="G115" s="210" t="s">
        <v>1075</v>
      </c>
      <c r="H115" s="210" t="s">
        <v>716</v>
      </c>
      <c r="I115" s="210" t="s">
        <v>48</v>
      </c>
      <c r="J115" s="210" t="s">
        <v>28</v>
      </c>
      <c r="K115" s="210" t="s">
        <v>29</v>
      </c>
      <c r="L115" s="210"/>
      <c r="M115" s="210">
        <v>40429562</v>
      </c>
      <c r="N115" s="210">
        <v>4671287</v>
      </c>
      <c r="O115" s="210" t="s">
        <v>147</v>
      </c>
      <c r="P115" s="215">
        <f t="shared" si="1"/>
        <v>274.6689858087</v>
      </c>
      <c r="Q115" s="217" t="s">
        <v>14057</v>
      </c>
      <c r="R115" s="218" t="s">
        <v>731</v>
      </c>
    </row>
    <row r="116" s="2" customFormat="1" ht="12.95" customHeight="1" spans="1:18">
      <c r="A116" s="209" t="s">
        <v>137</v>
      </c>
      <c r="B116" s="210" t="s">
        <v>261</v>
      </c>
      <c r="C116" s="211">
        <v>1200</v>
      </c>
      <c r="D116" s="212">
        <v>3.50122162315</v>
      </c>
      <c r="E116" s="210" t="s">
        <v>261</v>
      </c>
      <c r="F116" s="210" t="s">
        <v>714</v>
      </c>
      <c r="G116" s="210" t="s">
        <v>1075</v>
      </c>
      <c r="H116" s="210" t="s">
        <v>716</v>
      </c>
      <c r="I116" s="210" t="s">
        <v>1101</v>
      </c>
      <c r="J116" s="210" t="s">
        <v>28</v>
      </c>
      <c r="K116" s="210" t="s">
        <v>29</v>
      </c>
      <c r="L116" s="210"/>
      <c r="M116" s="210">
        <v>40427710</v>
      </c>
      <c r="N116" s="210">
        <v>4669352</v>
      </c>
      <c r="O116" s="210" t="s">
        <v>147</v>
      </c>
      <c r="P116" s="215">
        <f t="shared" si="1"/>
        <v>10.50366486945</v>
      </c>
      <c r="Q116" s="217" t="s">
        <v>14057</v>
      </c>
      <c r="R116" s="218" t="s">
        <v>731</v>
      </c>
    </row>
    <row r="117" s="2" customFormat="1" ht="12.95" customHeight="1" spans="1:18">
      <c r="A117" s="209" t="s">
        <v>137</v>
      </c>
      <c r="B117" s="210" t="s">
        <v>261</v>
      </c>
      <c r="C117" s="211">
        <v>2246</v>
      </c>
      <c r="D117" s="212">
        <v>40.258244707</v>
      </c>
      <c r="E117" s="210" t="s">
        <v>261</v>
      </c>
      <c r="F117" s="210" t="s">
        <v>714</v>
      </c>
      <c r="G117" s="210" t="s">
        <v>1075</v>
      </c>
      <c r="H117" s="210" t="s">
        <v>716</v>
      </c>
      <c r="I117" s="210" t="s">
        <v>1101</v>
      </c>
      <c r="J117" s="210" t="s">
        <v>28</v>
      </c>
      <c r="K117" s="210" t="s">
        <v>29</v>
      </c>
      <c r="L117" s="210"/>
      <c r="M117" s="210">
        <v>40425586</v>
      </c>
      <c r="N117" s="210">
        <v>4667247</v>
      </c>
      <c r="O117" s="210" t="s">
        <v>147</v>
      </c>
      <c r="P117" s="215">
        <f t="shared" si="1"/>
        <v>120.774734121</v>
      </c>
      <c r="Q117" s="217" t="s">
        <v>14057</v>
      </c>
      <c r="R117" s="218" t="s">
        <v>731</v>
      </c>
    </row>
    <row r="118" s="2" customFormat="1" ht="12.95" customHeight="1" spans="1:18">
      <c r="A118" s="209" t="s">
        <v>137</v>
      </c>
      <c r="B118" s="210" t="s">
        <v>261</v>
      </c>
      <c r="C118" s="211">
        <v>1193</v>
      </c>
      <c r="D118" s="212">
        <v>15.6541975592</v>
      </c>
      <c r="E118" s="210" t="s">
        <v>261</v>
      </c>
      <c r="F118" s="210" t="s">
        <v>714</v>
      </c>
      <c r="G118" s="210" t="s">
        <v>1075</v>
      </c>
      <c r="H118" s="210" t="s">
        <v>716</v>
      </c>
      <c r="I118" s="210" t="s">
        <v>1101</v>
      </c>
      <c r="J118" s="210" t="s">
        <v>28</v>
      </c>
      <c r="K118" s="210" t="s">
        <v>58</v>
      </c>
      <c r="L118" s="210"/>
      <c r="M118" s="210">
        <v>40428908</v>
      </c>
      <c r="N118" s="210">
        <v>4669400</v>
      </c>
      <c r="O118" s="210" t="s">
        <v>147</v>
      </c>
      <c r="P118" s="215">
        <f t="shared" si="1"/>
        <v>46.9625926776</v>
      </c>
      <c r="Q118" s="217" t="s">
        <v>14057</v>
      </c>
      <c r="R118" s="218" t="s">
        <v>731</v>
      </c>
    </row>
    <row r="119" s="2" customFormat="1" ht="12.95" customHeight="1" spans="1:18">
      <c r="A119" s="209" t="s">
        <v>137</v>
      </c>
      <c r="B119" s="210" t="s">
        <v>261</v>
      </c>
      <c r="C119" s="211">
        <v>1451</v>
      </c>
      <c r="D119" s="212">
        <v>11.1012105037</v>
      </c>
      <c r="E119" s="210" t="s">
        <v>261</v>
      </c>
      <c r="F119" s="210" t="s">
        <v>714</v>
      </c>
      <c r="G119" s="210" t="s">
        <v>1075</v>
      </c>
      <c r="H119" s="210" t="s">
        <v>716</v>
      </c>
      <c r="I119" s="210" t="s">
        <v>367</v>
      </c>
      <c r="J119" s="210" t="s">
        <v>28</v>
      </c>
      <c r="K119" s="210" t="s">
        <v>327</v>
      </c>
      <c r="L119" s="210"/>
      <c r="M119" s="210">
        <v>40428567</v>
      </c>
      <c r="N119" s="210">
        <v>4668848</v>
      </c>
      <c r="O119" s="210" t="s">
        <v>147</v>
      </c>
      <c r="P119" s="215">
        <f t="shared" si="1"/>
        <v>33.3036315111</v>
      </c>
      <c r="Q119" s="217" t="s">
        <v>14057</v>
      </c>
      <c r="R119" s="218" t="s">
        <v>731</v>
      </c>
    </row>
    <row r="120" s="4" customFormat="1" ht="12.95" customHeight="1" spans="1:18">
      <c r="A120" s="209" t="s">
        <v>137</v>
      </c>
      <c r="B120" s="210" t="s">
        <v>261</v>
      </c>
      <c r="C120" s="211">
        <v>2427</v>
      </c>
      <c r="D120" s="212">
        <v>25.5949088389999</v>
      </c>
      <c r="E120" s="210" t="s">
        <v>261</v>
      </c>
      <c r="F120" s="210" t="s">
        <v>714</v>
      </c>
      <c r="G120" s="210" t="s">
        <v>1075</v>
      </c>
      <c r="H120" s="210" t="s">
        <v>716</v>
      </c>
      <c r="I120" s="210" t="s">
        <v>367</v>
      </c>
      <c r="J120" s="210" t="s">
        <v>28</v>
      </c>
      <c r="K120" s="210" t="s">
        <v>327</v>
      </c>
      <c r="L120" s="210"/>
      <c r="M120" s="210">
        <v>40426523</v>
      </c>
      <c r="N120" s="210">
        <v>4666678</v>
      </c>
      <c r="O120" s="210" t="s">
        <v>147</v>
      </c>
      <c r="P120" s="215">
        <f t="shared" si="1"/>
        <v>76.7847265169997</v>
      </c>
      <c r="Q120" s="217" t="s">
        <v>14057</v>
      </c>
      <c r="R120" s="218" t="s">
        <v>731</v>
      </c>
    </row>
    <row r="121" s="4" customFormat="1" ht="12.95" customHeight="1" spans="1:18">
      <c r="A121" s="209" t="s">
        <v>137</v>
      </c>
      <c r="B121" s="210" t="s">
        <v>261</v>
      </c>
      <c r="C121" s="211">
        <v>2325</v>
      </c>
      <c r="D121" s="212">
        <v>31.1272395270999</v>
      </c>
      <c r="E121" s="210" t="s">
        <v>261</v>
      </c>
      <c r="F121" s="210" t="s">
        <v>714</v>
      </c>
      <c r="G121" s="210" t="s">
        <v>1075</v>
      </c>
      <c r="H121" s="210" t="s">
        <v>716</v>
      </c>
      <c r="I121" s="210" t="s">
        <v>1101</v>
      </c>
      <c r="J121" s="210" t="s">
        <v>28</v>
      </c>
      <c r="K121" s="210" t="s">
        <v>58</v>
      </c>
      <c r="L121" s="210"/>
      <c r="M121" s="210">
        <v>40424161</v>
      </c>
      <c r="N121" s="210">
        <v>4667020</v>
      </c>
      <c r="O121" s="210" t="s">
        <v>147</v>
      </c>
      <c r="P121" s="215">
        <f t="shared" si="1"/>
        <v>93.3817185812997</v>
      </c>
      <c r="Q121" s="217" t="s">
        <v>14057</v>
      </c>
      <c r="R121" s="218" t="s">
        <v>731</v>
      </c>
    </row>
    <row r="122" s="4" customFormat="1" ht="12.95" customHeight="1" spans="1:18">
      <c r="A122" s="209" t="s">
        <v>137</v>
      </c>
      <c r="B122" s="210" t="s">
        <v>261</v>
      </c>
      <c r="C122" s="211">
        <v>2180</v>
      </c>
      <c r="D122" s="212">
        <v>139.811733817999</v>
      </c>
      <c r="E122" s="210" t="s">
        <v>261</v>
      </c>
      <c r="F122" s="210" t="s">
        <v>714</v>
      </c>
      <c r="G122" s="210" t="s">
        <v>1075</v>
      </c>
      <c r="H122" s="210" t="s">
        <v>716</v>
      </c>
      <c r="I122" s="210" t="s">
        <v>1101</v>
      </c>
      <c r="J122" s="210" t="s">
        <v>28</v>
      </c>
      <c r="K122" s="210" t="s">
        <v>58</v>
      </c>
      <c r="L122" s="210"/>
      <c r="M122" s="210">
        <v>40426752</v>
      </c>
      <c r="N122" s="210">
        <v>4667379</v>
      </c>
      <c r="O122" s="210" t="s">
        <v>147</v>
      </c>
      <c r="P122" s="215">
        <f t="shared" si="1"/>
        <v>419.435201453997</v>
      </c>
      <c r="Q122" s="217" t="s">
        <v>14057</v>
      </c>
      <c r="R122" s="218" t="s">
        <v>731</v>
      </c>
    </row>
    <row r="123" s="4" customFormat="1" ht="12.95" customHeight="1" spans="1:18">
      <c r="A123" s="209" t="s">
        <v>137</v>
      </c>
      <c r="B123" s="210" t="s">
        <v>261</v>
      </c>
      <c r="C123" s="211">
        <v>1977</v>
      </c>
      <c r="D123" s="212">
        <v>10.6838664801</v>
      </c>
      <c r="E123" s="210" t="s">
        <v>261</v>
      </c>
      <c r="F123" s="210" t="s">
        <v>714</v>
      </c>
      <c r="G123" s="210" t="s">
        <v>1075</v>
      </c>
      <c r="H123" s="210" t="s">
        <v>716</v>
      </c>
      <c r="I123" s="210" t="s">
        <v>1101</v>
      </c>
      <c r="J123" s="210" t="s">
        <v>28</v>
      </c>
      <c r="K123" s="210" t="s">
        <v>29</v>
      </c>
      <c r="L123" s="210"/>
      <c r="M123" s="210">
        <v>40423412</v>
      </c>
      <c r="N123" s="210">
        <v>4667791</v>
      </c>
      <c r="O123" s="210" t="s">
        <v>147</v>
      </c>
      <c r="P123" s="215">
        <f t="shared" si="1"/>
        <v>32.0515994403</v>
      </c>
      <c r="Q123" s="217" t="s">
        <v>14057</v>
      </c>
      <c r="R123" s="218" t="s">
        <v>731</v>
      </c>
    </row>
    <row r="124" s="4" customFormat="1" ht="12.95" customHeight="1" spans="1:18">
      <c r="A124" s="209" t="s">
        <v>137</v>
      </c>
      <c r="B124" s="210" t="s">
        <v>261</v>
      </c>
      <c r="C124" s="211">
        <v>2276</v>
      </c>
      <c r="D124" s="212">
        <v>14.2109635688</v>
      </c>
      <c r="E124" s="210" t="s">
        <v>261</v>
      </c>
      <c r="F124" s="210" t="s">
        <v>714</v>
      </c>
      <c r="G124" s="210" t="s">
        <v>1075</v>
      </c>
      <c r="H124" s="210" t="s">
        <v>716</v>
      </c>
      <c r="I124" s="210" t="s">
        <v>48</v>
      </c>
      <c r="J124" s="210" t="s">
        <v>28</v>
      </c>
      <c r="K124" s="210" t="s">
        <v>58</v>
      </c>
      <c r="L124" s="210"/>
      <c r="M124" s="210">
        <v>40427039</v>
      </c>
      <c r="N124" s="210">
        <v>4667177</v>
      </c>
      <c r="O124" s="210" t="s">
        <v>147</v>
      </c>
      <c r="P124" s="215">
        <f t="shared" si="1"/>
        <v>42.6328907064</v>
      </c>
      <c r="Q124" s="217" t="s">
        <v>14057</v>
      </c>
      <c r="R124" s="218" t="s">
        <v>731</v>
      </c>
    </row>
    <row r="125" s="4" customFormat="1" ht="12.95" customHeight="1" spans="1:18">
      <c r="A125" s="209" t="s">
        <v>137</v>
      </c>
      <c r="B125" s="210" t="s">
        <v>261</v>
      </c>
      <c r="C125" s="211">
        <v>2007</v>
      </c>
      <c r="D125" s="212">
        <v>31.8616483526</v>
      </c>
      <c r="E125" s="210" t="s">
        <v>261</v>
      </c>
      <c r="F125" s="210" t="s">
        <v>714</v>
      </c>
      <c r="G125" s="210" t="s">
        <v>1075</v>
      </c>
      <c r="H125" s="210" t="s">
        <v>716</v>
      </c>
      <c r="I125" s="210" t="s">
        <v>367</v>
      </c>
      <c r="J125" s="210" t="s">
        <v>28</v>
      </c>
      <c r="K125" s="210" t="s">
        <v>327</v>
      </c>
      <c r="L125" s="210"/>
      <c r="M125" s="210">
        <v>40424910</v>
      </c>
      <c r="N125" s="210">
        <v>4667774</v>
      </c>
      <c r="O125" s="210" t="s">
        <v>147</v>
      </c>
      <c r="P125" s="215">
        <f t="shared" si="1"/>
        <v>95.5849450578</v>
      </c>
      <c r="Q125" s="217" t="s">
        <v>14057</v>
      </c>
      <c r="R125" s="218" t="s">
        <v>731</v>
      </c>
    </row>
    <row r="126" s="2" customFormat="1" ht="12.95" customHeight="1" spans="1:18">
      <c r="A126" s="209" t="s">
        <v>137</v>
      </c>
      <c r="B126" s="210" t="s">
        <v>261</v>
      </c>
      <c r="C126" s="211">
        <v>2162</v>
      </c>
      <c r="D126" s="212">
        <v>6.99069695778</v>
      </c>
      <c r="E126" s="210" t="s">
        <v>261</v>
      </c>
      <c r="F126" s="210" t="s">
        <v>714</v>
      </c>
      <c r="G126" s="210" t="s">
        <v>1075</v>
      </c>
      <c r="H126" s="210" t="s">
        <v>716</v>
      </c>
      <c r="I126" s="210" t="s">
        <v>367</v>
      </c>
      <c r="J126" s="210" t="s">
        <v>28</v>
      </c>
      <c r="K126" s="210" t="s">
        <v>327</v>
      </c>
      <c r="L126" s="210"/>
      <c r="M126" s="210">
        <v>40426953</v>
      </c>
      <c r="N126" s="210">
        <v>4667458</v>
      </c>
      <c r="O126" s="210" t="s">
        <v>147</v>
      </c>
      <c r="P126" s="215">
        <f t="shared" si="1"/>
        <v>20.97209087334</v>
      </c>
      <c r="Q126" s="217" t="s">
        <v>14057</v>
      </c>
      <c r="R126" s="218" t="s">
        <v>731</v>
      </c>
    </row>
    <row r="127" s="2" customFormat="1" ht="12.95" customHeight="1" spans="1:18">
      <c r="A127" s="209" t="s">
        <v>137</v>
      </c>
      <c r="B127" s="210" t="s">
        <v>261</v>
      </c>
      <c r="C127" s="211">
        <v>1612</v>
      </c>
      <c r="D127" s="212">
        <v>9.96107337127</v>
      </c>
      <c r="E127" s="210" t="s">
        <v>261</v>
      </c>
      <c r="F127" s="210" t="s">
        <v>714</v>
      </c>
      <c r="G127" s="210" t="s">
        <v>1075</v>
      </c>
      <c r="H127" s="210" t="s">
        <v>716</v>
      </c>
      <c r="I127" s="210" t="s">
        <v>367</v>
      </c>
      <c r="J127" s="210" t="s">
        <v>28</v>
      </c>
      <c r="K127" s="210" t="s">
        <v>327</v>
      </c>
      <c r="L127" s="210"/>
      <c r="M127" s="210">
        <v>40428045</v>
      </c>
      <c r="N127" s="210">
        <v>4668493</v>
      </c>
      <c r="O127" s="210" t="s">
        <v>147</v>
      </c>
      <c r="P127" s="215">
        <f t="shared" si="1"/>
        <v>29.88322011381</v>
      </c>
      <c r="Q127" s="217" t="s">
        <v>14057</v>
      </c>
      <c r="R127" s="218" t="s">
        <v>731</v>
      </c>
    </row>
    <row r="128" s="2" customFormat="1" ht="12.95" customHeight="1" spans="1:18">
      <c r="A128" s="209" t="s">
        <v>137</v>
      </c>
      <c r="B128" s="210" t="s">
        <v>261</v>
      </c>
      <c r="C128" s="211">
        <v>2312</v>
      </c>
      <c r="D128" s="212">
        <v>11.2860194482999</v>
      </c>
      <c r="E128" s="210" t="s">
        <v>261</v>
      </c>
      <c r="F128" s="210" t="s">
        <v>714</v>
      </c>
      <c r="G128" s="210" t="s">
        <v>1075</v>
      </c>
      <c r="H128" s="210" t="s">
        <v>716</v>
      </c>
      <c r="I128" s="210" t="s">
        <v>48</v>
      </c>
      <c r="J128" s="210" t="s">
        <v>28</v>
      </c>
      <c r="K128" s="210" t="s">
        <v>58</v>
      </c>
      <c r="L128" s="210"/>
      <c r="M128" s="210">
        <v>40426919</v>
      </c>
      <c r="N128" s="210">
        <v>4667100</v>
      </c>
      <c r="O128" s="210" t="s">
        <v>147</v>
      </c>
      <c r="P128" s="215">
        <f t="shared" si="1"/>
        <v>33.8580583448997</v>
      </c>
      <c r="Q128" s="217" t="s">
        <v>14057</v>
      </c>
      <c r="R128" s="218" t="s">
        <v>731</v>
      </c>
    </row>
    <row r="129" s="2" customFormat="1" ht="12.95" customHeight="1" spans="1:18">
      <c r="A129" s="209" t="s">
        <v>137</v>
      </c>
      <c r="B129" s="210" t="s">
        <v>261</v>
      </c>
      <c r="C129" s="211">
        <v>1199</v>
      </c>
      <c r="D129" s="212">
        <v>5.06210536704</v>
      </c>
      <c r="E129" s="210" t="s">
        <v>261</v>
      </c>
      <c r="F129" s="210" t="s">
        <v>714</v>
      </c>
      <c r="G129" s="210" t="s">
        <v>1075</v>
      </c>
      <c r="H129" s="210" t="s">
        <v>716</v>
      </c>
      <c r="I129" s="210" t="s">
        <v>1101</v>
      </c>
      <c r="J129" s="210" t="s">
        <v>28</v>
      </c>
      <c r="K129" s="210" t="s">
        <v>58</v>
      </c>
      <c r="L129" s="210"/>
      <c r="M129" s="210">
        <v>40427893</v>
      </c>
      <c r="N129" s="210">
        <v>4669356</v>
      </c>
      <c r="O129" s="210" t="s">
        <v>147</v>
      </c>
      <c r="P129" s="215">
        <f t="shared" si="1"/>
        <v>15.18631610112</v>
      </c>
      <c r="Q129" s="217" t="s">
        <v>14057</v>
      </c>
      <c r="R129" s="218" t="s">
        <v>731</v>
      </c>
    </row>
    <row r="130" s="2" customFormat="1" ht="12.95" customHeight="1" spans="1:18">
      <c r="A130" s="209" t="s">
        <v>137</v>
      </c>
      <c r="B130" s="210" t="s">
        <v>261</v>
      </c>
      <c r="C130" s="211">
        <v>565</v>
      </c>
      <c r="D130" s="212">
        <v>7.79347767458</v>
      </c>
      <c r="E130" s="210" t="s">
        <v>261</v>
      </c>
      <c r="F130" s="210" t="s">
        <v>714</v>
      </c>
      <c r="G130" s="210" t="s">
        <v>1075</v>
      </c>
      <c r="H130" s="210" t="s">
        <v>716</v>
      </c>
      <c r="I130" s="210" t="s">
        <v>1101</v>
      </c>
      <c r="J130" s="210" t="s">
        <v>28</v>
      </c>
      <c r="K130" s="210" t="s">
        <v>29</v>
      </c>
      <c r="L130" s="210"/>
      <c r="M130" s="210">
        <v>40428114</v>
      </c>
      <c r="N130" s="210">
        <v>4670618</v>
      </c>
      <c r="O130" s="210" t="s">
        <v>147</v>
      </c>
      <c r="P130" s="215">
        <f t="shared" si="1"/>
        <v>23.38043302374</v>
      </c>
      <c r="Q130" s="217" t="s">
        <v>14057</v>
      </c>
      <c r="R130" s="218" t="s">
        <v>731</v>
      </c>
    </row>
    <row r="131" s="2" customFormat="1" ht="12.95" customHeight="1" spans="1:18">
      <c r="A131" s="209" t="s">
        <v>137</v>
      </c>
      <c r="B131" s="210" t="s">
        <v>261</v>
      </c>
      <c r="C131" s="211">
        <v>299</v>
      </c>
      <c r="D131" s="212">
        <v>13.2569856198</v>
      </c>
      <c r="E131" s="210" t="s">
        <v>261</v>
      </c>
      <c r="F131" s="210" t="s">
        <v>714</v>
      </c>
      <c r="G131" s="210" t="s">
        <v>1075</v>
      </c>
      <c r="H131" s="210" t="s">
        <v>716</v>
      </c>
      <c r="I131" s="210" t="s">
        <v>48</v>
      </c>
      <c r="J131" s="210" t="s">
        <v>28</v>
      </c>
      <c r="K131" s="210" t="s">
        <v>29</v>
      </c>
      <c r="L131" s="210"/>
      <c r="M131" s="210">
        <v>40430147</v>
      </c>
      <c r="N131" s="210">
        <v>4671016</v>
      </c>
      <c r="O131" s="210" t="s">
        <v>147</v>
      </c>
      <c r="P131" s="215">
        <f t="shared" si="1"/>
        <v>39.7709568594</v>
      </c>
      <c r="Q131" s="217" t="s">
        <v>14057</v>
      </c>
      <c r="R131" s="218" t="s">
        <v>731</v>
      </c>
    </row>
    <row r="132" s="2" customFormat="1" ht="12.95" customHeight="1" spans="1:18">
      <c r="A132" s="209" t="s">
        <v>137</v>
      </c>
      <c r="B132" s="210" t="s">
        <v>261</v>
      </c>
      <c r="C132" s="211">
        <v>905</v>
      </c>
      <c r="D132" s="212">
        <v>66.8087476383</v>
      </c>
      <c r="E132" s="210" t="s">
        <v>261</v>
      </c>
      <c r="F132" s="210" t="s">
        <v>714</v>
      </c>
      <c r="G132" s="210" t="s">
        <v>1075</v>
      </c>
      <c r="H132" s="210" t="s">
        <v>716</v>
      </c>
      <c r="I132" s="210" t="s">
        <v>367</v>
      </c>
      <c r="J132" s="210" t="s">
        <v>28</v>
      </c>
      <c r="K132" s="210" t="s">
        <v>327</v>
      </c>
      <c r="L132" s="210"/>
      <c r="M132" s="210">
        <v>40427694</v>
      </c>
      <c r="N132" s="210">
        <v>4670013</v>
      </c>
      <c r="O132" s="210" t="s">
        <v>147</v>
      </c>
      <c r="P132" s="215">
        <f t="shared" si="1"/>
        <v>200.4262429149</v>
      </c>
      <c r="Q132" s="217" t="s">
        <v>14057</v>
      </c>
      <c r="R132" s="218" t="s">
        <v>731</v>
      </c>
    </row>
    <row r="133" s="2" customFormat="1" ht="12.95" customHeight="1" spans="1:18">
      <c r="A133" s="209" t="s">
        <v>137</v>
      </c>
      <c r="B133" s="210" t="s">
        <v>261</v>
      </c>
      <c r="C133" s="211">
        <v>2258</v>
      </c>
      <c r="D133" s="212">
        <v>70.5703566903</v>
      </c>
      <c r="E133" s="210" t="s">
        <v>261</v>
      </c>
      <c r="F133" s="210" t="s">
        <v>714</v>
      </c>
      <c r="G133" s="210" t="s">
        <v>1075</v>
      </c>
      <c r="H133" s="210" t="s">
        <v>716</v>
      </c>
      <c r="I133" s="210" t="s">
        <v>1101</v>
      </c>
      <c r="J133" s="210" t="s">
        <v>28</v>
      </c>
      <c r="K133" s="210" t="s">
        <v>29</v>
      </c>
      <c r="L133" s="210"/>
      <c r="M133" s="210">
        <v>40425858</v>
      </c>
      <c r="N133" s="210">
        <v>4667262</v>
      </c>
      <c r="O133" s="210" t="s">
        <v>147</v>
      </c>
      <c r="P133" s="215">
        <f t="shared" si="1"/>
        <v>211.7110700709</v>
      </c>
      <c r="Q133" s="217" t="s">
        <v>14057</v>
      </c>
      <c r="R133" s="218" t="s">
        <v>731</v>
      </c>
    </row>
    <row r="134" s="185" customFormat="1" ht="12.95" customHeight="1" spans="1:18">
      <c r="A134" s="209" t="s">
        <v>137</v>
      </c>
      <c r="B134" s="210" t="s">
        <v>261</v>
      </c>
      <c r="C134" s="211">
        <v>2377</v>
      </c>
      <c r="D134" s="212">
        <v>120.331435834</v>
      </c>
      <c r="E134" s="210" t="s">
        <v>261</v>
      </c>
      <c r="F134" s="210" t="s">
        <v>714</v>
      </c>
      <c r="G134" s="210" t="s">
        <v>1075</v>
      </c>
      <c r="H134" s="210" t="s">
        <v>716</v>
      </c>
      <c r="I134" s="210" t="s">
        <v>1101</v>
      </c>
      <c r="J134" s="210" t="s">
        <v>28</v>
      </c>
      <c r="K134" s="210" t="s">
        <v>58</v>
      </c>
      <c r="L134" s="210"/>
      <c r="M134" s="210">
        <v>40424621</v>
      </c>
      <c r="N134" s="210">
        <v>4667038</v>
      </c>
      <c r="O134" s="210" t="s">
        <v>147</v>
      </c>
      <c r="P134" s="215">
        <f t="shared" si="1"/>
        <v>360.994307502</v>
      </c>
      <c r="Q134" s="217" t="s">
        <v>14057</v>
      </c>
      <c r="R134" s="218" t="s">
        <v>731</v>
      </c>
    </row>
    <row r="135" s="185" customFormat="1" ht="12.95" customHeight="1" spans="1:18">
      <c r="A135" s="209" t="s">
        <v>137</v>
      </c>
      <c r="B135" s="210" t="s">
        <v>261</v>
      </c>
      <c r="C135" s="211">
        <v>2143</v>
      </c>
      <c r="D135" s="212">
        <v>1.80825208853</v>
      </c>
      <c r="E135" s="210" t="s">
        <v>261</v>
      </c>
      <c r="F135" s="210" t="s">
        <v>714</v>
      </c>
      <c r="G135" s="210" t="s">
        <v>1075</v>
      </c>
      <c r="H135" s="210" t="s">
        <v>716</v>
      </c>
      <c r="I135" s="210" t="s">
        <v>48</v>
      </c>
      <c r="J135" s="210" t="s">
        <v>28</v>
      </c>
      <c r="K135" s="210" t="s">
        <v>58</v>
      </c>
      <c r="L135" s="210"/>
      <c r="M135" s="210">
        <v>40426579</v>
      </c>
      <c r="N135" s="210">
        <v>4667487</v>
      </c>
      <c r="O135" s="210" t="s">
        <v>147</v>
      </c>
      <c r="P135" s="215">
        <f t="shared" si="1"/>
        <v>5.42475626559</v>
      </c>
      <c r="Q135" s="217" t="s">
        <v>14057</v>
      </c>
      <c r="R135" s="218" t="s">
        <v>731</v>
      </c>
    </row>
    <row r="136" s="185" customFormat="1" ht="12.95" customHeight="1" spans="1:18">
      <c r="A136" s="209" t="s">
        <v>137</v>
      </c>
      <c r="B136" s="210" t="s">
        <v>261</v>
      </c>
      <c r="C136" s="211">
        <v>1314</v>
      </c>
      <c r="D136" s="212">
        <v>4.40827813616</v>
      </c>
      <c r="E136" s="210" t="s">
        <v>261</v>
      </c>
      <c r="F136" s="210" t="s">
        <v>714</v>
      </c>
      <c r="G136" s="210" t="s">
        <v>1075</v>
      </c>
      <c r="H136" s="210" t="s">
        <v>716</v>
      </c>
      <c r="I136" s="210" t="s">
        <v>48</v>
      </c>
      <c r="J136" s="210" t="s">
        <v>28</v>
      </c>
      <c r="K136" s="210" t="s">
        <v>29</v>
      </c>
      <c r="L136" s="210"/>
      <c r="M136" s="210">
        <v>40426940</v>
      </c>
      <c r="N136" s="210">
        <v>4669118</v>
      </c>
      <c r="O136" s="210" t="s">
        <v>147</v>
      </c>
      <c r="P136" s="215">
        <f t="shared" si="1"/>
        <v>13.22483440848</v>
      </c>
      <c r="Q136" s="217" t="s">
        <v>14057</v>
      </c>
      <c r="R136" s="218" t="s">
        <v>731</v>
      </c>
    </row>
    <row r="137" s="185" customFormat="1" ht="12.95" customHeight="1" spans="1:18">
      <c r="A137" s="209" t="s">
        <v>137</v>
      </c>
      <c r="B137" s="210" t="s">
        <v>261</v>
      </c>
      <c r="C137" s="211">
        <v>2476</v>
      </c>
      <c r="D137" s="212">
        <v>110.631169150999</v>
      </c>
      <c r="E137" s="210" t="s">
        <v>261</v>
      </c>
      <c r="F137" s="210" t="s">
        <v>714</v>
      </c>
      <c r="G137" s="210" t="s">
        <v>1075</v>
      </c>
      <c r="H137" s="210" t="s">
        <v>716</v>
      </c>
      <c r="I137" s="210" t="s">
        <v>367</v>
      </c>
      <c r="J137" s="210" t="s">
        <v>28</v>
      </c>
      <c r="K137" s="210" t="s">
        <v>310</v>
      </c>
      <c r="L137" s="210"/>
      <c r="M137" s="210">
        <v>40426669</v>
      </c>
      <c r="N137" s="210">
        <v>4666508</v>
      </c>
      <c r="O137" s="210" t="s">
        <v>147</v>
      </c>
      <c r="P137" s="215">
        <f t="shared" si="1"/>
        <v>331.893507452997</v>
      </c>
      <c r="Q137" s="217" t="s">
        <v>14057</v>
      </c>
      <c r="R137" s="218" t="s">
        <v>731</v>
      </c>
    </row>
    <row r="138" s="2" customFormat="1" ht="12.95" customHeight="1" spans="1:18">
      <c r="A138" s="209" t="s">
        <v>137</v>
      </c>
      <c r="B138" s="210" t="s">
        <v>261</v>
      </c>
      <c r="C138" s="211">
        <v>2349</v>
      </c>
      <c r="D138" s="212">
        <v>9.88207962906</v>
      </c>
      <c r="E138" s="210" t="s">
        <v>261</v>
      </c>
      <c r="F138" s="210" t="s">
        <v>714</v>
      </c>
      <c r="G138" s="210" t="s">
        <v>1075</v>
      </c>
      <c r="H138" s="210" t="s">
        <v>716</v>
      </c>
      <c r="I138" s="210" t="s">
        <v>48</v>
      </c>
      <c r="J138" s="210" t="s">
        <v>28</v>
      </c>
      <c r="K138" s="210" t="s">
        <v>29</v>
      </c>
      <c r="L138" s="210"/>
      <c r="M138" s="210">
        <v>40426172</v>
      </c>
      <c r="N138" s="210">
        <v>4667006</v>
      </c>
      <c r="O138" s="210" t="s">
        <v>147</v>
      </c>
      <c r="P138" s="215">
        <f t="shared" ref="P138:P201" si="2">D138*3</f>
        <v>29.64623888718</v>
      </c>
      <c r="Q138" s="217" t="s">
        <v>14057</v>
      </c>
      <c r="R138" s="218" t="s">
        <v>731</v>
      </c>
    </row>
    <row r="139" s="2" customFormat="1" ht="12.95" customHeight="1" spans="1:18">
      <c r="A139" s="209" t="s">
        <v>137</v>
      </c>
      <c r="B139" s="210" t="s">
        <v>261</v>
      </c>
      <c r="C139" s="211">
        <v>2108</v>
      </c>
      <c r="D139" s="212">
        <v>2.53838011558</v>
      </c>
      <c r="E139" s="210" t="s">
        <v>261</v>
      </c>
      <c r="F139" s="210" t="s">
        <v>714</v>
      </c>
      <c r="G139" s="210" t="s">
        <v>1075</v>
      </c>
      <c r="H139" s="210" t="s">
        <v>716</v>
      </c>
      <c r="I139" s="210" t="s">
        <v>1101</v>
      </c>
      <c r="J139" s="210" t="s">
        <v>28</v>
      </c>
      <c r="K139" s="210" t="s">
        <v>286</v>
      </c>
      <c r="L139" s="210"/>
      <c r="M139" s="210">
        <v>40425431</v>
      </c>
      <c r="N139" s="210">
        <v>4667564</v>
      </c>
      <c r="O139" s="210" t="s">
        <v>147</v>
      </c>
      <c r="P139" s="215">
        <f t="shared" si="2"/>
        <v>7.61514034674</v>
      </c>
      <c r="Q139" s="217" t="s">
        <v>14057</v>
      </c>
      <c r="R139" s="218" t="s">
        <v>731</v>
      </c>
    </row>
    <row r="140" s="2" customFormat="1" ht="12.95" customHeight="1" spans="1:18">
      <c r="A140" s="209" t="s">
        <v>137</v>
      </c>
      <c r="B140" s="210" t="s">
        <v>261</v>
      </c>
      <c r="C140" s="211">
        <v>1873</v>
      </c>
      <c r="D140" s="212">
        <v>23.821236067</v>
      </c>
      <c r="E140" s="210" t="s">
        <v>261</v>
      </c>
      <c r="F140" s="210" t="s">
        <v>714</v>
      </c>
      <c r="G140" s="210" t="s">
        <v>1075</v>
      </c>
      <c r="H140" s="210" t="s">
        <v>716</v>
      </c>
      <c r="I140" s="210" t="s">
        <v>1101</v>
      </c>
      <c r="J140" s="210" t="s">
        <v>28</v>
      </c>
      <c r="K140" s="210" t="s">
        <v>29</v>
      </c>
      <c r="L140" s="210"/>
      <c r="M140" s="210">
        <v>40427321</v>
      </c>
      <c r="N140" s="210">
        <v>4668033</v>
      </c>
      <c r="O140" s="210" t="s">
        <v>147</v>
      </c>
      <c r="P140" s="215">
        <f t="shared" si="2"/>
        <v>71.463708201</v>
      </c>
      <c r="Q140" s="217" t="s">
        <v>14057</v>
      </c>
      <c r="R140" s="218" t="s">
        <v>731</v>
      </c>
    </row>
    <row r="141" s="2" customFormat="1" ht="12.95" customHeight="1" spans="1:18">
      <c r="A141" s="209" t="s">
        <v>137</v>
      </c>
      <c r="B141" s="210" t="s">
        <v>261</v>
      </c>
      <c r="C141" s="211">
        <v>2235</v>
      </c>
      <c r="D141" s="212">
        <v>7.87970268756</v>
      </c>
      <c r="E141" s="210" t="s">
        <v>261</v>
      </c>
      <c r="F141" s="210" t="s">
        <v>714</v>
      </c>
      <c r="G141" s="210" t="s">
        <v>1075</v>
      </c>
      <c r="H141" s="210" t="s">
        <v>716</v>
      </c>
      <c r="I141" s="210" t="s">
        <v>367</v>
      </c>
      <c r="J141" s="210" t="s">
        <v>28</v>
      </c>
      <c r="K141" s="210" t="s">
        <v>327</v>
      </c>
      <c r="L141" s="210"/>
      <c r="M141" s="210">
        <v>40427124</v>
      </c>
      <c r="N141" s="210">
        <v>4667276</v>
      </c>
      <c r="O141" s="210" t="s">
        <v>147</v>
      </c>
      <c r="P141" s="215">
        <f t="shared" si="2"/>
        <v>23.63910806268</v>
      </c>
      <c r="Q141" s="217" t="s">
        <v>14057</v>
      </c>
      <c r="R141" s="218" t="s">
        <v>731</v>
      </c>
    </row>
    <row r="142" s="2" customFormat="1" ht="12.95" customHeight="1" spans="1:18">
      <c r="A142" s="209" t="s">
        <v>137</v>
      </c>
      <c r="B142" s="210" t="s">
        <v>261</v>
      </c>
      <c r="C142" s="211">
        <v>2046</v>
      </c>
      <c r="D142" s="212">
        <v>3.39119663145</v>
      </c>
      <c r="E142" s="210" t="s">
        <v>261</v>
      </c>
      <c r="F142" s="210" t="s">
        <v>714</v>
      </c>
      <c r="G142" s="210" t="s">
        <v>1075</v>
      </c>
      <c r="H142" s="210" t="s">
        <v>716</v>
      </c>
      <c r="I142" s="210" t="s">
        <v>48</v>
      </c>
      <c r="J142" s="210" t="s">
        <v>28</v>
      </c>
      <c r="K142" s="210" t="s">
        <v>29</v>
      </c>
      <c r="L142" s="210"/>
      <c r="M142" s="210">
        <v>40424440</v>
      </c>
      <c r="N142" s="210">
        <v>4667669</v>
      </c>
      <c r="O142" s="210" t="s">
        <v>147</v>
      </c>
      <c r="P142" s="215">
        <f t="shared" si="2"/>
        <v>10.17358989435</v>
      </c>
      <c r="Q142" s="217" t="s">
        <v>14057</v>
      </c>
      <c r="R142" s="218" t="s">
        <v>731</v>
      </c>
    </row>
    <row r="143" s="2" customFormat="1" ht="12.95" customHeight="1" spans="1:18">
      <c r="A143" s="209" t="s">
        <v>137</v>
      </c>
      <c r="B143" s="210" t="s">
        <v>261</v>
      </c>
      <c r="C143" s="211">
        <v>2018</v>
      </c>
      <c r="D143" s="212">
        <v>3.92180738979</v>
      </c>
      <c r="E143" s="210" t="s">
        <v>261</v>
      </c>
      <c r="F143" s="210" t="s">
        <v>714</v>
      </c>
      <c r="G143" s="210" t="s">
        <v>1075</v>
      </c>
      <c r="H143" s="210" t="s">
        <v>716</v>
      </c>
      <c r="I143" s="210" t="s">
        <v>1101</v>
      </c>
      <c r="J143" s="210" t="s">
        <v>28</v>
      </c>
      <c r="K143" s="210" t="s">
        <v>29</v>
      </c>
      <c r="L143" s="210"/>
      <c r="M143" s="210">
        <v>40423279</v>
      </c>
      <c r="N143" s="210">
        <v>4667704</v>
      </c>
      <c r="O143" s="210" t="s">
        <v>147</v>
      </c>
      <c r="P143" s="215">
        <f t="shared" si="2"/>
        <v>11.76542216937</v>
      </c>
      <c r="Q143" s="217" t="s">
        <v>14057</v>
      </c>
      <c r="R143" s="218" t="s">
        <v>731</v>
      </c>
    </row>
    <row r="144" s="2" customFormat="1" ht="12.95" customHeight="1" spans="1:18">
      <c r="A144" s="209" t="s">
        <v>137</v>
      </c>
      <c r="B144" s="210" t="s">
        <v>261</v>
      </c>
      <c r="C144" s="211">
        <v>1930</v>
      </c>
      <c r="D144" s="212">
        <v>38.1613656267999</v>
      </c>
      <c r="E144" s="210" t="s">
        <v>261</v>
      </c>
      <c r="F144" s="210" t="s">
        <v>714</v>
      </c>
      <c r="G144" s="210" t="s">
        <v>1075</v>
      </c>
      <c r="H144" s="210" t="s">
        <v>716</v>
      </c>
      <c r="I144" s="210" t="s">
        <v>48</v>
      </c>
      <c r="J144" s="210" t="s">
        <v>28</v>
      </c>
      <c r="K144" s="210" t="s">
        <v>29</v>
      </c>
      <c r="L144" s="210"/>
      <c r="M144" s="210">
        <v>40423355</v>
      </c>
      <c r="N144" s="210">
        <v>4667857</v>
      </c>
      <c r="O144" s="210" t="s">
        <v>147</v>
      </c>
      <c r="P144" s="215">
        <f t="shared" si="2"/>
        <v>114.4840968804</v>
      </c>
      <c r="Q144" s="217" t="s">
        <v>14057</v>
      </c>
      <c r="R144" s="218" t="s">
        <v>731</v>
      </c>
    </row>
    <row r="145" s="2" customFormat="1" ht="12.95" customHeight="1" spans="1:18">
      <c r="A145" s="209" t="s">
        <v>137</v>
      </c>
      <c r="B145" s="210" t="s">
        <v>261</v>
      </c>
      <c r="C145" s="211">
        <v>375</v>
      </c>
      <c r="D145" s="212">
        <v>3.99657876414</v>
      </c>
      <c r="E145" s="210" t="s">
        <v>261</v>
      </c>
      <c r="F145" s="210" t="s">
        <v>714</v>
      </c>
      <c r="G145" s="210" t="s">
        <v>1075</v>
      </c>
      <c r="H145" s="210" t="s">
        <v>716</v>
      </c>
      <c r="I145" s="210" t="s">
        <v>367</v>
      </c>
      <c r="J145" s="210" t="s">
        <v>28</v>
      </c>
      <c r="K145" s="210" t="s">
        <v>327</v>
      </c>
      <c r="L145" s="210"/>
      <c r="M145" s="210">
        <v>40427683</v>
      </c>
      <c r="N145" s="210">
        <v>4670851</v>
      </c>
      <c r="O145" s="210" t="s">
        <v>147</v>
      </c>
      <c r="P145" s="215">
        <f t="shared" si="2"/>
        <v>11.98973629242</v>
      </c>
      <c r="Q145" s="217" t="s">
        <v>14057</v>
      </c>
      <c r="R145" s="218" t="s">
        <v>731</v>
      </c>
    </row>
    <row r="146" s="2" customFormat="1" ht="12.95" customHeight="1" spans="1:18">
      <c r="A146" s="209" t="s">
        <v>137</v>
      </c>
      <c r="B146" s="210" t="s">
        <v>261</v>
      </c>
      <c r="C146" s="211">
        <v>1371</v>
      </c>
      <c r="D146" s="212">
        <v>21.5862290214999</v>
      </c>
      <c r="E146" s="210" t="s">
        <v>261</v>
      </c>
      <c r="F146" s="210" t="s">
        <v>714</v>
      </c>
      <c r="G146" s="210" t="s">
        <v>1075</v>
      </c>
      <c r="H146" s="210" t="s">
        <v>716</v>
      </c>
      <c r="I146" s="210" t="s">
        <v>1101</v>
      </c>
      <c r="J146" s="210" t="s">
        <v>28</v>
      </c>
      <c r="K146" s="210" t="s">
        <v>29</v>
      </c>
      <c r="L146" s="210"/>
      <c r="M146" s="210">
        <v>40429022</v>
      </c>
      <c r="N146" s="210">
        <v>4669017</v>
      </c>
      <c r="O146" s="210" t="s">
        <v>147</v>
      </c>
      <c r="P146" s="215">
        <f t="shared" si="2"/>
        <v>64.7586870644997</v>
      </c>
      <c r="Q146" s="217" t="s">
        <v>14057</v>
      </c>
      <c r="R146" s="218" t="s">
        <v>731</v>
      </c>
    </row>
    <row r="147" s="2" customFormat="1" ht="12.95" customHeight="1" spans="1:18">
      <c r="A147" s="209" t="s">
        <v>137</v>
      </c>
      <c r="B147" s="210" t="s">
        <v>261</v>
      </c>
      <c r="C147" s="211">
        <v>1524</v>
      </c>
      <c r="D147" s="212">
        <v>34.2566803181999</v>
      </c>
      <c r="E147" s="210" t="s">
        <v>261</v>
      </c>
      <c r="F147" s="210" t="s">
        <v>714</v>
      </c>
      <c r="G147" s="210" t="s">
        <v>1075</v>
      </c>
      <c r="H147" s="210" t="s">
        <v>716</v>
      </c>
      <c r="I147" s="210" t="s">
        <v>1101</v>
      </c>
      <c r="J147" s="210" t="s">
        <v>28</v>
      </c>
      <c r="K147" s="210" t="s">
        <v>29</v>
      </c>
      <c r="L147" s="210"/>
      <c r="M147" s="210">
        <v>40423897</v>
      </c>
      <c r="N147" s="210">
        <v>4668665</v>
      </c>
      <c r="O147" s="210" t="s">
        <v>147</v>
      </c>
      <c r="P147" s="215">
        <f t="shared" si="2"/>
        <v>102.7700409546</v>
      </c>
      <c r="Q147" s="217" t="s">
        <v>14057</v>
      </c>
      <c r="R147" s="218" t="s">
        <v>731</v>
      </c>
    </row>
    <row r="148" s="2" customFormat="1" ht="12.95" customHeight="1" spans="1:18">
      <c r="A148" s="209" t="s">
        <v>137</v>
      </c>
      <c r="B148" s="210" t="s">
        <v>261</v>
      </c>
      <c r="C148" s="211">
        <v>1544</v>
      </c>
      <c r="D148" s="212">
        <v>5.00403396069</v>
      </c>
      <c r="E148" s="210" t="s">
        <v>261</v>
      </c>
      <c r="F148" s="210" t="s">
        <v>714</v>
      </c>
      <c r="G148" s="210" t="s">
        <v>1075</v>
      </c>
      <c r="H148" s="210" t="s">
        <v>716</v>
      </c>
      <c r="I148" s="210" t="s">
        <v>1101</v>
      </c>
      <c r="J148" s="210" t="s">
        <v>28</v>
      </c>
      <c r="K148" s="210" t="s">
        <v>29</v>
      </c>
      <c r="L148" s="210"/>
      <c r="M148" s="210">
        <v>40425997</v>
      </c>
      <c r="N148" s="210">
        <v>4668621</v>
      </c>
      <c r="O148" s="210" t="s">
        <v>147</v>
      </c>
      <c r="P148" s="215">
        <f t="shared" si="2"/>
        <v>15.01210188207</v>
      </c>
      <c r="Q148" s="217" t="s">
        <v>14057</v>
      </c>
      <c r="R148" s="218" t="s">
        <v>731</v>
      </c>
    </row>
    <row r="149" s="2" customFormat="1" ht="12.95" customHeight="1" spans="1:18">
      <c r="A149" s="209" t="s">
        <v>137</v>
      </c>
      <c r="B149" s="210" t="s">
        <v>261</v>
      </c>
      <c r="C149" s="211">
        <v>1139</v>
      </c>
      <c r="D149" s="212">
        <v>6.61898631949</v>
      </c>
      <c r="E149" s="210" t="s">
        <v>261</v>
      </c>
      <c r="F149" s="210" t="s">
        <v>714</v>
      </c>
      <c r="G149" s="210" t="s">
        <v>1075</v>
      </c>
      <c r="H149" s="210" t="s">
        <v>716</v>
      </c>
      <c r="I149" s="210" t="s">
        <v>48</v>
      </c>
      <c r="J149" s="210" t="s">
        <v>28</v>
      </c>
      <c r="K149" s="210" t="s">
        <v>29</v>
      </c>
      <c r="L149" s="210"/>
      <c r="M149" s="210">
        <v>40427224</v>
      </c>
      <c r="N149" s="210">
        <v>4669442</v>
      </c>
      <c r="O149" s="210" t="s">
        <v>147</v>
      </c>
      <c r="P149" s="215">
        <f t="shared" si="2"/>
        <v>19.85695895847</v>
      </c>
      <c r="Q149" s="217" t="s">
        <v>14057</v>
      </c>
      <c r="R149" s="218" t="s">
        <v>731</v>
      </c>
    </row>
    <row r="150" s="2" customFormat="1" ht="12.95" customHeight="1" spans="1:18">
      <c r="A150" s="209" t="s">
        <v>137</v>
      </c>
      <c r="B150" s="210" t="s">
        <v>261</v>
      </c>
      <c r="C150" s="211">
        <v>1491</v>
      </c>
      <c r="D150" s="212">
        <v>2.92088310676</v>
      </c>
      <c r="E150" s="210" t="s">
        <v>261</v>
      </c>
      <c r="F150" s="210" t="s">
        <v>714</v>
      </c>
      <c r="G150" s="210" t="s">
        <v>1075</v>
      </c>
      <c r="H150" s="210" t="s">
        <v>716</v>
      </c>
      <c r="I150" s="210" t="s">
        <v>367</v>
      </c>
      <c r="J150" s="210" t="s">
        <v>28</v>
      </c>
      <c r="K150" s="210" t="s">
        <v>327</v>
      </c>
      <c r="L150" s="210"/>
      <c r="M150" s="210">
        <v>40428621</v>
      </c>
      <c r="N150" s="210">
        <v>4668749</v>
      </c>
      <c r="O150" s="210" t="s">
        <v>147</v>
      </c>
      <c r="P150" s="215">
        <f t="shared" si="2"/>
        <v>8.76264932028</v>
      </c>
      <c r="Q150" s="217" t="s">
        <v>14057</v>
      </c>
      <c r="R150" s="218" t="s">
        <v>731</v>
      </c>
    </row>
    <row r="151" s="2" customFormat="1" ht="12.95" customHeight="1" spans="1:18">
      <c r="A151" s="209" t="s">
        <v>137</v>
      </c>
      <c r="B151" s="210" t="s">
        <v>261</v>
      </c>
      <c r="C151" s="211">
        <v>1827</v>
      </c>
      <c r="D151" s="212">
        <v>104.04412005</v>
      </c>
      <c r="E151" s="210" t="s">
        <v>261</v>
      </c>
      <c r="F151" s="210" t="s">
        <v>714</v>
      </c>
      <c r="G151" s="210" t="s">
        <v>1075</v>
      </c>
      <c r="H151" s="210" t="s">
        <v>716</v>
      </c>
      <c r="I151" s="210" t="s">
        <v>48</v>
      </c>
      <c r="J151" s="210" t="s">
        <v>28</v>
      </c>
      <c r="K151" s="210" t="s">
        <v>29</v>
      </c>
      <c r="L151" s="210"/>
      <c r="M151" s="210">
        <v>40423908</v>
      </c>
      <c r="N151" s="210">
        <v>4668107</v>
      </c>
      <c r="O151" s="210" t="s">
        <v>147</v>
      </c>
      <c r="P151" s="215">
        <f t="shared" si="2"/>
        <v>312.13236015</v>
      </c>
      <c r="Q151" s="217" t="s">
        <v>14057</v>
      </c>
      <c r="R151" s="218" t="s">
        <v>731</v>
      </c>
    </row>
    <row r="152" s="2" customFormat="1" ht="12.95" customHeight="1" spans="1:18">
      <c r="A152" s="209" t="s">
        <v>137</v>
      </c>
      <c r="B152" s="210" t="s">
        <v>261</v>
      </c>
      <c r="C152" s="211">
        <v>2394</v>
      </c>
      <c r="D152" s="212">
        <v>8.42174308465999</v>
      </c>
      <c r="E152" s="210" t="s">
        <v>261</v>
      </c>
      <c r="F152" s="210" t="s">
        <v>714</v>
      </c>
      <c r="G152" s="210" t="s">
        <v>1075</v>
      </c>
      <c r="H152" s="210" t="s">
        <v>716</v>
      </c>
      <c r="I152" s="210" t="s">
        <v>48</v>
      </c>
      <c r="J152" s="210" t="s">
        <v>28</v>
      </c>
      <c r="K152" s="210" t="s">
        <v>58</v>
      </c>
      <c r="L152" s="210"/>
      <c r="M152" s="210">
        <v>40426863</v>
      </c>
      <c r="N152" s="210">
        <v>4666800</v>
      </c>
      <c r="O152" s="210" t="s">
        <v>147</v>
      </c>
      <c r="P152" s="215">
        <f t="shared" si="2"/>
        <v>25.26522925398</v>
      </c>
      <c r="Q152" s="217" t="s">
        <v>14057</v>
      </c>
      <c r="R152" s="218" t="s">
        <v>731</v>
      </c>
    </row>
    <row r="153" s="2" customFormat="1" ht="12.95" customHeight="1" spans="1:18">
      <c r="A153" s="209" t="s">
        <v>137</v>
      </c>
      <c r="B153" s="210" t="s">
        <v>261</v>
      </c>
      <c r="C153" s="211">
        <v>2215</v>
      </c>
      <c r="D153" s="212">
        <v>9.07898925515</v>
      </c>
      <c r="E153" s="210" t="s">
        <v>261</v>
      </c>
      <c r="F153" s="210" t="s">
        <v>714</v>
      </c>
      <c r="G153" s="210" t="s">
        <v>1075</v>
      </c>
      <c r="H153" s="210" t="s">
        <v>716</v>
      </c>
      <c r="I153" s="210" t="s">
        <v>1101</v>
      </c>
      <c r="J153" s="210" t="s">
        <v>28</v>
      </c>
      <c r="K153" s="210" t="s">
        <v>58</v>
      </c>
      <c r="L153" s="210"/>
      <c r="M153" s="210">
        <v>40426635</v>
      </c>
      <c r="N153" s="210">
        <v>4667327</v>
      </c>
      <c r="O153" s="210" t="s">
        <v>147</v>
      </c>
      <c r="P153" s="215">
        <f t="shared" si="2"/>
        <v>27.23696776545</v>
      </c>
      <c r="Q153" s="217" t="s">
        <v>14057</v>
      </c>
      <c r="R153" s="218" t="s">
        <v>731</v>
      </c>
    </row>
    <row r="154" s="2" customFormat="1" ht="12.95" customHeight="1" spans="1:18">
      <c r="A154" s="209" t="s">
        <v>137</v>
      </c>
      <c r="B154" s="210" t="s">
        <v>261</v>
      </c>
      <c r="C154" s="211">
        <v>1935</v>
      </c>
      <c r="D154" s="212">
        <v>49.7324589313999</v>
      </c>
      <c r="E154" s="210" t="s">
        <v>261</v>
      </c>
      <c r="F154" s="210" t="s">
        <v>714</v>
      </c>
      <c r="G154" s="210" t="s">
        <v>1075</v>
      </c>
      <c r="H154" s="210" t="s">
        <v>716</v>
      </c>
      <c r="I154" s="210" t="s">
        <v>1101</v>
      </c>
      <c r="J154" s="210" t="s">
        <v>28</v>
      </c>
      <c r="K154" s="210" t="s">
        <v>58</v>
      </c>
      <c r="L154" s="210"/>
      <c r="M154" s="210">
        <v>40424890</v>
      </c>
      <c r="N154" s="210">
        <v>4667892</v>
      </c>
      <c r="O154" s="210" t="s">
        <v>147</v>
      </c>
      <c r="P154" s="215">
        <f t="shared" si="2"/>
        <v>149.1973767942</v>
      </c>
      <c r="Q154" s="217" t="s">
        <v>14057</v>
      </c>
      <c r="R154" s="218" t="s">
        <v>731</v>
      </c>
    </row>
    <row r="155" s="2" customFormat="1" ht="12.95" customHeight="1" spans="1:18">
      <c r="A155" s="209" t="s">
        <v>137</v>
      </c>
      <c r="B155" s="210" t="s">
        <v>261</v>
      </c>
      <c r="C155" s="211">
        <v>361</v>
      </c>
      <c r="D155" s="212">
        <v>8.93014783525</v>
      </c>
      <c r="E155" s="210" t="s">
        <v>261</v>
      </c>
      <c r="F155" s="210" t="s">
        <v>714</v>
      </c>
      <c r="G155" s="210" t="s">
        <v>1075</v>
      </c>
      <c r="H155" s="210" t="s">
        <v>716</v>
      </c>
      <c r="I155" s="210" t="s">
        <v>367</v>
      </c>
      <c r="J155" s="210" t="s">
        <v>28</v>
      </c>
      <c r="K155" s="210" t="s">
        <v>29</v>
      </c>
      <c r="L155" s="210"/>
      <c r="M155" s="210">
        <v>40430536</v>
      </c>
      <c r="N155" s="210">
        <v>4670880</v>
      </c>
      <c r="O155" s="210" t="s">
        <v>147</v>
      </c>
      <c r="P155" s="215">
        <f t="shared" si="2"/>
        <v>26.79044350575</v>
      </c>
      <c r="Q155" s="217" t="s">
        <v>14057</v>
      </c>
      <c r="R155" s="218" t="s">
        <v>731</v>
      </c>
    </row>
    <row r="156" s="2" customFormat="1" ht="12.95" customHeight="1" spans="1:18">
      <c r="A156" s="209" t="s">
        <v>137</v>
      </c>
      <c r="B156" s="210" t="s">
        <v>261</v>
      </c>
      <c r="C156" s="211">
        <v>1074</v>
      </c>
      <c r="D156" s="212">
        <v>15.9216038574999</v>
      </c>
      <c r="E156" s="210" t="s">
        <v>261</v>
      </c>
      <c r="F156" s="210" t="s">
        <v>714</v>
      </c>
      <c r="G156" s="210" t="s">
        <v>1075</v>
      </c>
      <c r="H156" s="210" t="s">
        <v>716</v>
      </c>
      <c r="I156" s="210" t="s">
        <v>48</v>
      </c>
      <c r="J156" s="210" t="s">
        <v>28</v>
      </c>
      <c r="K156" s="210" t="s">
        <v>58</v>
      </c>
      <c r="L156" s="210"/>
      <c r="M156" s="210">
        <v>40429224</v>
      </c>
      <c r="N156" s="210">
        <v>4669558</v>
      </c>
      <c r="O156" s="210" t="s">
        <v>147</v>
      </c>
      <c r="P156" s="215">
        <f t="shared" si="2"/>
        <v>47.7648115724997</v>
      </c>
      <c r="Q156" s="217" t="s">
        <v>14057</v>
      </c>
      <c r="R156" s="218" t="s">
        <v>731</v>
      </c>
    </row>
    <row r="157" s="2" customFormat="1" ht="12.95" customHeight="1" spans="1:18">
      <c r="A157" s="209" t="s">
        <v>137</v>
      </c>
      <c r="B157" s="210" t="s">
        <v>261</v>
      </c>
      <c r="C157" s="211">
        <v>1187</v>
      </c>
      <c r="D157" s="212">
        <v>24.1908993591</v>
      </c>
      <c r="E157" s="210" t="s">
        <v>261</v>
      </c>
      <c r="F157" s="210" t="s">
        <v>714</v>
      </c>
      <c r="G157" s="210" t="s">
        <v>1075</v>
      </c>
      <c r="H157" s="210" t="s">
        <v>716</v>
      </c>
      <c r="I157" s="210" t="s">
        <v>1101</v>
      </c>
      <c r="J157" s="210" t="s">
        <v>28</v>
      </c>
      <c r="K157" s="210" t="s">
        <v>58</v>
      </c>
      <c r="L157" s="210"/>
      <c r="M157" s="210">
        <v>40428576</v>
      </c>
      <c r="N157" s="210">
        <v>4669378</v>
      </c>
      <c r="O157" s="210" t="s">
        <v>147</v>
      </c>
      <c r="P157" s="215">
        <f t="shared" si="2"/>
        <v>72.5726980773</v>
      </c>
      <c r="Q157" s="217" t="s">
        <v>14057</v>
      </c>
      <c r="R157" s="218" t="s">
        <v>731</v>
      </c>
    </row>
    <row r="158" s="2" customFormat="1" ht="12.95" customHeight="1" spans="1:18">
      <c r="A158" s="209" t="s">
        <v>137</v>
      </c>
      <c r="B158" s="210" t="s">
        <v>261</v>
      </c>
      <c r="C158" s="211">
        <v>1982</v>
      </c>
      <c r="D158" s="212">
        <v>6.94089470601</v>
      </c>
      <c r="E158" s="210" t="s">
        <v>261</v>
      </c>
      <c r="F158" s="210" t="s">
        <v>714</v>
      </c>
      <c r="G158" s="210" t="s">
        <v>1075</v>
      </c>
      <c r="H158" s="210" t="s">
        <v>716</v>
      </c>
      <c r="I158" s="210" t="s">
        <v>1101</v>
      </c>
      <c r="J158" s="210" t="s">
        <v>28</v>
      </c>
      <c r="K158" s="210" t="s">
        <v>29</v>
      </c>
      <c r="L158" s="210"/>
      <c r="M158" s="210">
        <v>40424134</v>
      </c>
      <c r="N158" s="210">
        <v>4667755</v>
      </c>
      <c r="O158" s="210" t="s">
        <v>147</v>
      </c>
      <c r="P158" s="215">
        <f t="shared" si="2"/>
        <v>20.82268411803</v>
      </c>
      <c r="Q158" s="217" t="s">
        <v>14057</v>
      </c>
      <c r="R158" s="218" t="s">
        <v>731</v>
      </c>
    </row>
    <row r="159" s="2" customFormat="1" ht="12.95" customHeight="1" spans="1:18">
      <c r="A159" s="209" t="s">
        <v>137</v>
      </c>
      <c r="B159" s="210" t="s">
        <v>261</v>
      </c>
      <c r="C159" s="211">
        <v>2340</v>
      </c>
      <c r="D159" s="212">
        <v>38.3107226647</v>
      </c>
      <c r="E159" s="210" t="s">
        <v>261</v>
      </c>
      <c r="F159" s="210" t="s">
        <v>714</v>
      </c>
      <c r="G159" s="210" t="s">
        <v>1075</v>
      </c>
      <c r="H159" s="210" t="s">
        <v>716</v>
      </c>
      <c r="I159" s="210" t="s">
        <v>1101</v>
      </c>
      <c r="J159" s="210" t="s">
        <v>28</v>
      </c>
      <c r="K159" s="210" t="s">
        <v>29</v>
      </c>
      <c r="L159" s="210"/>
      <c r="M159" s="210">
        <v>40424044</v>
      </c>
      <c r="N159" s="210">
        <v>4666984</v>
      </c>
      <c r="O159" s="210" t="s">
        <v>147</v>
      </c>
      <c r="P159" s="215">
        <f t="shared" si="2"/>
        <v>114.9321679941</v>
      </c>
      <c r="Q159" s="217" t="s">
        <v>14057</v>
      </c>
      <c r="R159" s="218" t="s">
        <v>731</v>
      </c>
    </row>
    <row r="160" s="2" customFormat="1" ht="12.95" customHeight="1" spans="1:18">
      <c r="A160" s="209" t="s">
        <v>137</v>
      </c>
      <c r="B160" s="210" t="s">
        <v>261</v>
      </c>
      <c r="C160" s="211">
        <v>1482</v>
      </c>
      <c r="D160" s="212">
        <v>38.2712479854</v>
      </c>
      <c r="E160" s="210" t="s">
        <v>261</v>
      </c>
      <c r="F160" s="210" t="s">
        <v>714</v>
      </c>
      <c r="G160" s="210" t="s">
        <v>1075</v>
      </c>
      <c r="H160" s="210" t="s">
        <v>716</v>
      </c>
      <c r="I160" s="210" t="s">
        <v>367</v>
      </c>
      <c r="J160" s="210" t="s">
        <v>28</v>
      </c>
      <c r="K160" s="210" t="s">
        <v>327</v>
      </c>
      <c r="L160" s="210"/>
      <c r="M160" s="210">
        <v>40428476</v>
      </c>
      <c r="N160" s="210">
        <v>4668771</v>
      </c>
      <c r="O160" s="210" t="s">
        <v>147</v>
      </c>
      <c r="P160" s="215">
        <f t="shared" si="2"/>
        <v>114.8137439562</v>
      </c>
      <c r="Q160" s="217" t="s">
        <v>14057</v>
      </c>
      <c r="R160" s="218" t="s">
        <v>731</v>
      </c>
    </row>
    <row r="161" s="2" customFormat="1" ht="12.95" customHeight="1" spans="1:18">
      <c r="A161" s="209" t="s">
        <v>137</v>
      </c>
      <c r="B161" s="210" t="s">
        <v>261</v>
      </c>
      <c r="C161" s="211" t="s">
        <v>1658</v>
      </c>
      <c r="D161" s="212">
        <v>6.33954943568</v>
      </c>
      <c r="E161" s="210" t="s">
        <v>261</v>
      </c>
      <c r="F161" s="210" t="s">
        <v>714</v>
      </c>
      <c r="G161" s="210" t="s">
        <v>1075</v>
      </c>
      <c r="H161" s="210" t="s">
        <v>716</v>
      </c>
      <c r="I161" s="210" t="s">
        <v>1101</v>
      </c>
      <c r="J161" s="210" t="s">
        <v>28</v>
      </c>
      <c r="K161" s="210" t="s">
        <v>58</v>
      </c>
      <c r="L161" s="210"/>
      <c r="M161" s="210">
        <v>40424305</v>
      </c>
      <c r="N161" s="210">
        <v>4667351</v>
      </c>
      <c r="O161" s="210" t="s">
        <v>147</v>
      </c>
      <c r="P161" s="215">
        <f t="shared" si="2"/>
        <v>19.01864830704</v>
      </c>
      <c r="Q161" s="217" t="s">
        <v>14057</v>
      </c>
      <c r="R161" s="218" t="s">
        <v>731</v>
      </c>
    </row>
    <row r="162" s="2" customFormat="1" ht="12.95" customHeight="1" spans="1:18">
      <c r="A162" s="209" t="s">
        <v>137</v>
      </c>
      <c r="B162" s="210" t="s">
        <v>261</v>
      </c>
      <c r="C162" s="211">
        <v>2381</v>
      </c>
      <c r="D162" s="212">
        <v>12.677458763</v>
      </c>
      <c r="E162" s="210" t="s">
        <v>261</v>
      </c>
      <c r="F162" s="210" t="s">
        <v>714</v>
      </c>
      <c r="G162" s="210" t="s">
        <v>1075</v>
      </c>
      <c r="H162" s="210" t="s">
        <v>716</v>
      </c>
      <c r="I162" s="210" t="s">
        <v>48</v>
      </c>
      <c r="J162" s="210" t="s">
        <v>28</v>
      </c>
      <c r="K162" s="210" t="s">
        <v>29</v>
      </c>
      <c r="L162" s="210"/>
      <c r="M162" s="210">
        <v>40426281</v>
      </c>
      <c r="N162" s="210">
        <v>4666896</v>
      </c>
      <c r="O162" s="210" t="s">
        <v>147</v>
      </c>
      <c r="P162" s="215">
        <f t="shared" si="2"/>
        <v>38.032376289</v>
      </c>
      <c r="Q162" s="217" t="s">
        <v>14057</v>
      </c>
      <c r="R162" s="218" t="s">
        <v>731</v>
      </c>
    </row>
    <row r="163" s="2" customFormat="1" ht="12.95" customHeight="1" spans="1:18">
      <c r="A163" s="209" t="s">
        <v>137</v>
      </c>
      <c r="B163" s="210" t="s">
        <v>261</v>
      </c>
      <c r="C163" s="211">
        <v>1589</v>
      </c>
      <c r="D163" s="212">
        <v>5.51621095527</v>
      </c>
      <c r="E163" s="210" t="s">
        <v>261</v>
      </c>
      <c r="F163" s="210" t="s">
        <v>714</v>
      </c>
      <c r="G163" s="210" t="s">
        <v>1075</v>
      </c>
      <c r="H163" s="210" t="s">
        <v>716</v>
      </c>
      <c r="I163" s="210" t="s">
        <v>1101</v>
      </c>
      <c r="J163" s="210" t="s">
        <v>28</v>
      </c>
      <c r="K163" s="210" t="s">
        <v>29</v>
      </c>
      <c r="L163" s="210"/>
      <c r="M163" s="210">
        <v>40426335</v>
      </c>
      <c r="N163" s="210">
        <v>4668537</v>
      </c>
      <c r="O163" s="210" t="s">
        <v>147</v>
      </c>
      <c r="P163" s="215">
        <f t="shared" si="2"/>
        <v>16.54863286581</v>
      </c>
      <c r="Q163" s="217" t="s">
        <v>14057</v>
      </c>
      <c r="R163" s="218" t="s">
        <v>731</v>
      </c>
    </row>
    <row r="164" s="2" customFormat="1" ht="12.95" customHeight="1" spans="1:18">
      <c r="A164" s="209" t="s">
        <v>137</v>
      </c>
      <c r="B164" s="210" t="s">
        <v>261</v>
      </c>
      <c r="C164" s="211">
        <v>2198</v>
      </c>
      <c r="D164" s="212">
        <v>46.316022676</v>
      </c>
      <c r="E164" s="210" t="s">
        <v>261</v>
      </c>
      <c r="F164" s="210" t="s">
        <v>714</v>
      </c>
      <c r="G164" s="210" t="s">
        <v>1075</v>
      </c>
      <c r="H164" s="210" t="s">
        <v>716</v>
      </c>
      <c r="I164" s="210" t="s">
        <v>48</v>
      </c>
      <c r="J164" s="210" t="s">
        <v>28</v>
      </c>
      <c r="K164" s="210" t="s">
        <v>29</v>
      </c>
      <c r="L164" s="210"/>
      <c r="M164" s="210">
        <v>40425207</v>
      </c>
      <c r="N164" s="210">
        <v>4667368</v>
      </c>
      <c r="O164" s="210" t="s">
        <v>147</v>
      </c>
      <c r="P164" s="215">
        <f t="shared" si="2"/>
        <v>138.948068028</v>
      </c>
      <c r="Q164" s="217" t="s">
        <v>14057</v>
      </c>
      <c r="R164" s="218" t="s">
        <v>731</v>
      </c>
    </row>
    <row r="165" s="2" customFormat="1" ht="12.95" customHeight="1" spans="1:18">
      <c r="A165" s="209" t="s">
        <v>137</v>
      </c>
      <c r="B165" s="210" t="s">
        <v>261</v>
      </c>
      <c r="C165" s="211">
        <v>1037</v>
      </c>
      <c r="D165" s="212">
        <v>42.0496586574999</v>
      </c>
      <c r="E165" s="210" t="s">
        <v>261</v>
      </c>
      <c r="F165" s="210" t="s">
        <v>714</v>
      </c>
      <c r="G165" s="210" t="s">
        <v>1075</v>
      </c>
      <c r="H165" s="210" t="s">
        <v>716</v>
      </c>
      <c r="I165" s="210" t="s">
        <v>367</v>
      </c>
      <c r="J165" s="210" t="s">
        <v>28</v>
      </c>
      <c r="K165" s="210" t="s">
        <v>327</v>
      </c>
      <c r="L165" s="210"/>
      <c r="M165" s="210">
        <v>40428141</v>
      </c>
      <c r="N165" s="210">
        <v>4669659</v>
      </c>
      <c r="O165" s="210" t="s">
        <v>147</v>
      </c>
      <c r="P165" s="215">
        <f t="shared" si="2"/>
        <v>126.1489759725</v>
      </c>
      <c r="Q165" s="217" t="s">
        <v>14057</v>
      </c>
      <c r="R165" s="218" t="s">
        <v>731</v>
      </c>
    </row>
    <row r="166" s="2" customFormat="1" ht="12.95" customHeight="1" spans="1:18">
      <c r="A166" s="209" t="s">
        <v>137</v>
      </c>
      <c r="B166" s="210" t="s">
        <v>261</v>
      </c>
      <c r="C166" s="211">
        <v>1637</v>
      </c>
      <c r="D166" s="212">
        <v>1.44043888522</v>
      </c>
      <c r="E166" s="210" t="s">
        <v>261</v>
      </c>
      <c r="F166" s="210" t="s">
        <v>714</v>
      </c>
      <c r="G166" s="210" t="s">
        <v>1075</v>
      </c>
      <c r="H166" s="210" t="s">
        <v>716</v>
      </c>
      <c r="I166" s="210" t="s">
        <v>1101</v>
      </c>
      <c r="J166" s="210" t="s">
        <v>28</v>
      </c>
      <c r="K166" s="210" t="s">
        <v>29</v>
      </c>
      <c r="L166" s="210"/>
      <c r="M166" s="210">
        <v>40423918</v>
      </c>
      <c r="N166" s="210">
        <v>4668434</v>
      </c>
      <c r="O166" s="210" t="s">
        <v>147</v>
      </c>
      <c r="P166" s="215">
        <f t="shared" si="2"/>
        <v>4.32131665566</v>
      </c>
      <c r="Q166" s="217" t="s">
        <v>14057</v>
      </c>
      <c r="R166" s="218" t="s">
        <v>731</v>
      </c>
    </row>
    <row r="167" s="2" customFormat="1" ht="12.95" customHeight="1" spans="1:18">
      <c r="A167" s="209" t="s">
        <v>137</v>
      </c>
      <c r="B167" s="210" t="s">
        <v>261</v>
      </c>
      <c r="C167" s="211">
        <v>1189</v>
      </c>
      <c r="D167" s="212">
        <v>1.81905345275</v>
      </c>
      <c r="E167" s="210" t="s">
        <v>261</v>
      </c>
      <c r="F167" s="210" t="s">
        <v>714</v>
      </c>
      <c r="G167" s="210" t="s">
        <v>1075</v>
      </c>
      <c r="H167" s="210" t="s">
        <v>716</v>
      </c>
      <c r="I167" s="210" t="s">
        <v>48</v>
      </c>
      <c r="J167" s="210" t="s">
        <v>28</v>
      </c>
      <c r="K167" s="210" t="s">
        <v>29</v>
      </c>
      <c r="L167" s="210"/>
      <c r="M167" s="210">
        <v>40427823</v>
      </c>
      <c r="N167" s="210">
        <v>4669371</v>
      </c>
      <c r="O167" s="210" t="s">
        <v>147</v>
      </c>
      <c r="P167" s="215">
        <f t="shared" si="2"/>
        <v>5.45716035825</v>
      </c>
      <c r="Q167" s="217" t="s">
        <v>14057</v>
      </c>
      <c r="R167" s="218" t="s">
        <v>731</v>
      </c>
    </row>
    <row r="168" s="2" customFormat="1" ht="12.95" customHeight="1" spans="1:18">
      <c r="A168" s="209" t="s">
        <v>137</v>
      </c>
      <c r="B168" s="210" t="s">
        <v>261</v>
      </c>
      <c r="C168" s="211">
        <v>405</v>
      </c>
      <c r="D168" s="212">
        <v>6.55108297085</v>
      </c>
      <c r="E168" s="210" t="s">
        <v>261</v>
      </c>
      <c r="F168" s="210" t="s">
        <v>714</v>
      </c>
      <c r="G168" s="210" t="s">
        <v>1075</v>
      </c>
      <c r="H168" s="210" t="s">
        <v>716</v>
      </c>
      <c r="I168" s="210" t="s">
        <v>367</v>
      </c>
      <c r="J168" s="210" t="s">
        <v>28</v>
      </c>
      <c r="K168" s="210" t="s">
        <v>327</v>
      </c>
      <c r="L168" s="210"/>
      <c r="M168" s="210">
        <v>40428311</v>
      </c>
      <c r="N168" s="210">
        <v>4670796</v>
      </c>
      <c r="O168" s="210" t="s">
        <v>147</v>
      </c>
      <c r="P168" s="215">
        <f t="shared" si="2"/>
        <v>19.65324891255</v>
      </c>
      <c r="Q168" s="217" t="s">
        <v>14057</v>
      </c>
      <c r="R168" s="218" t="s">
        <v>731</v>
      </c>
    </row>
    <row r="169" s="2" customFormat="1" ht="12.95" customHeight="1" spans="1:18">
      <c r="A169" s="209" t="s">
        <v>137</v>
      </c>
      <c r="B169" s="210" t="s">
        <v>261</v>
      </c>
      <c r="C169" s="211">
        <v>2552</v>
      </c>
      <c r="D169" s="212">
        <v>18.5250721853</v>
      </c>
      <c r="E169" s="210" t="s">
        <v>261</v>
      </c>
      <c r="F169" s="210" t="s">
        <v>714</v>
      </c>
      <c r="G169" s="210" t="s">
        <v>1075</v>
      </c>
      <c r="H169" s="210" t="s">
        <v>716</v>
      </c>
      <c r="I169" s="210" t="s">
        <v>1101</v>
      </c>
      <c r="J169" s="210" t="s">
        <v>28</v>
      </c>
      <c r="K169" s="210" t="s">
        <v>29</v>
      </c>
      <c r="L169" s="210"/>
      <c r="M169" s="210">
        <v>40424237</v>
      </c>
      <c r="N169" s="210">
        <v>4666198</v>
      </c>
      <c r="O169" s="210" t="s">
        <v>147</v>
      </c>
      <c r="P169" s="215">
        <f t="shared" si="2"/>
        <v>55.5752165559</v>
      </c>
      <c r="Q169" s="217" t="s">
        <v>14057</v>
      </c>
      <c r="R169" s="218" t="s">
        <v>731</v>
      </c>
    </row>
    <row r="170" s="2" customFormat="1" ht="12.95" customHeight="1" spans="1:18">
      <c r="A170" s="209" t="s">
        <v>137</v>
      </c>
      <c r="B170" s="210" t="s">
        <v>261</v>
      </c>
      <c r="C170" s="211">
        <v>2233</v>
      </c>
      <c r="D170" s="212">
        <v>2.80386814637</v>
      </c>
      <c r="E170" s="210" t="s">
        <v>261</v>
      </c>
      <c r="F170" s="210" t="s">
        <v>714</v>
      </c>
      <c r="G170" s="210" t="s">
        <v>1075</v>
      </c>
      <c r="H170" s="210" t="s">
        <v>716</v>
      </c>
      <c r="I170" s="210" t="s">
        <v>1101</v>
      </c>
      <c r="J170" s="210" t="s">
        <v>28</v>
      </c>
      <c r="K170" s="210" t="s">
        <v>58</v>
      </c>
      <c r="L170" s="210"/>
      <c r="M170" s="210">
        <v>40424191</v>
      </c>
      <c r="N170" s="210">
        <v>4667289</v>
      </c>
      <c r="O170" s="210" t="s">
        <v>147</v>
      </c>
      <c r="P170" s="215">
        <f t="shared" si="2"/>
        <v>8.41160443911</v>
      </c>
      <c r="Q170" s="217" t="s">
        <v>14057</v>
      </c>
      <c r="R170" s="218" t="s">
        <v>731</v>
      </c>
    </row>
    <row r="171" s="2" customFormat="1" ht="12.95" customHeight="1" spans="1:18">
      <c r="A171" s="209" t="s">
        <v>137</v>
      </c>
      <c r="B171" s="210" t="s">
        <v>261</v>
      </c>
      <c r="C171" s="211">
        <v>2456</v>
      </c>
      <c r="D171" s="212">
        <v>9.27657712956</v>
      </c>
      <c r="E171" s="210" t="s">
        <v>261</v>
      </c>
      <c r="F171" s="210" t="s">
        <v>714</v>
      </c>
      <c r="G171" s="210" t="s">
        <v>1075</v>
      </c>
      <c r="H171" s="210" t="s">
        <v>716</v>
      </c>
      <c r="I171" s="210" t="s">
        <v>1101</v>
      </c>
      <c r="J171" s="210" t="s">
        <v>28</v>
      </c>
      <c r="K171" s="210" t="s">
        <v>29</v>
      </c>
      <c r="L171" s="210"/>
      <c r="M171" s="210">
        <v>40424670</v>
      </c>
      <c r="N171" s="210">
        <v>4666547</v>
      </c>
      <c r="O171" s="210" t="s">
        <v>147</v>
      </c>
      <c r="P171" s="215">
        <f t="shared" si="2"/>
        <v>27.82973138868</v>
      </c>
      <c r="Q171" s="217" t="s">
        <v>14057</v>
      </c>
      <c r="R171" s="218" t="s">
        <v>731</v>
      </c>
    </row>
    <row r="172" s="2" customFormat="1" ht="12.95" customHeight="1" spans="1:18">
      <c r="A172" s="209" t="s">
        <v>137</v>
      </c>
      <c r="B172" s="210" t="s">
        <v>261</v>
      </c>
      <c r="C172" s="211">
        <v>1330</v>
      </c>
      <c r="D172" s="212">
        <v>8.36440004364</v>
      </c>
      <c r="E172" s="210" t="s">
        <v>261</v>
      </c>
      <c r="F172" s="210" t="s">
        <v>714</v>
      </c>
      <c r="G172" s="210" t="s">
        <v>1075</v>
      </c>
      <c r="H172" s="210" t="s">
        <v>716</v>
      </c>
      <c r="I172" s="210" t="s">
        <v>48</v>
      </c>
      <c r="J172" s="210" t="s">
        <v>28</v>
      </c>
      <c r="K172" s="210" t="s">
        <v>29</v>
      </c>
      <c r="L172" s="210"/>
      <c r="M172" s="210">
        <v>40429109</v>
      </c>
      <c r="N172" s="210">
        <v>4669081</v>
      </c>
      <c r="O172" s="210" t="s">
        <v>147</v>
      </c>
      <c r="P172" s="215">
        <f t="shared" si="2"/>
        <v>25.09320013092</v>
      </c>
      <c r="Q172" s="217" t="s">
        <v>14057</v>
      </c>
      <c r="R172" s="218" t="s">
        <v>731</v>
      </c>
    </row>
    <row r="173" s="2" customFormat="1" ht="12.95" customHeight="1" spans="1:18">
      <c r="A173" s="209" t="s">
        <v>137</v>
      </c>
      <c r="B173" s="210" t="s">
        <v>261</v>
      </c>
      <c r="C173" s="211">
        <v>2014</v>
      </c>
      <c r="D173" s="212">
        <v>2.33592398009</v>
      </c>
      <c r="E173" s="210" t="s">
        <v>261</v>
      </c>
      <c r="F173" s="210" t="s">
        <v>714</v>
      </c>
      <c r="G173" s="210" t="s">
        <v>1075</v>
      </c>
      <c r="H173" s="210" t="s">
        <v>716</v>
      </c>
      <c r="I173" s="210" t="s">
        <v>367</v>
      </c>
      <c r="J173" s="210" t="s">
        <v>28</v>
      </c>
      <c r="K173" s="210" t="s">
        <v>327</v>
      </c>
      <c r="L173" s="210"/>
      <c r="M173" s="210">
        <v>40426777</v>
      </c>
      <c r="N173" s="210">
        <v>4667712</v>
      </c>
      <c r="O173" s="210" t="s">
        <v>147</v>
      </c>
      <c r="P173" s="215">
        <f t="shared" si="2"/>
        <v>7.00777194027</v>
      </c>
      <c r="Q173" s="217" t="s">
        <v>14057</v>
      </c>
      <c r="R173" s="218" t="s">
        <v>731</v>
      </c>
    </row>
    <row r="174" s="2" customFormat="1" ht="12.95" customHeight="1" spans="1:18">
      <c r="A174" s="209" t="s">
        <v>137</v>
      </c>
      <c r="B174" s="210" t="s">
        <v>261</v>
      </c>
      <c r="C174" s="211">
        <v>2062</v>
      </c>
      <c r="D174" s="212">
        <v>147.743963748</v>
      </c>
      <c r="E174" s="210" t="s">
        <v>261</v>
      </c>
      <c r="F174" s="210" t="s">
        <v>714</v>
      </c>
      <c r="G174" s="210" t="s">
        <v>1075</v>
      </c>
      <c r="H174" s="210" t="s">
        <v>716</v>
      </c>
      <c r="I174" s="210" t="s">
        <v>1101</v>
      </c>
      <c r="J174" s="210" t="s">
        <v>28</v>
      </c>
      <c r="K174" s="210" t="s">
        <v>58</v>
      </c>
      <c r="L174" s="210"/>
      <c r="M174" s="210">
        <v>40426497</v>
      </c>
      <c r="N174" s="210">
        <v>4667693</v>
      </c>
      <c r="O174" s="210" t="s">
        <v>147</v>
      </c>
      <c r="P174" s="215">
        <f t="shared" si="2"/>
        <v>443.231891244</v>
      </c>
      <c r="Q174" s="217" t="s">
        <v>14057</v>
      </c>
      <c r="R174" s="218" t="s">
        <v>731</v>
      </c>
    </row>
    <row r="175" s="2" customFormat="1" ht="12.95" customHeight="1" spans="1:18">
      <c r="A175" s="209" t="s">
        <v>137</v>
      </c>
      <c r="B175" s="210" t="s">
        <v>261</v>
      </c>
      <c r="C175" s="211">
        <v>2442</v>
      </c>
      <c r="D175" s="212">
        <v>4.7451808636</v>
      </c>
      <c r="E175" s="210" t="s">
        <v>261</v>
      </c>
      <c r="F175" s="210" t="s">
        <v>714</v>
      </c>
      <c r="G175" s="210" t="s">
        <v>1075</v>
      </c>
      <c r="H175" s="210" t="s">
        <v>716</v>
      </c>
      <c r="I175" s="210" t="s">
        <v>1101</v>
      </c>
      <c r="J175" s="210" t="s">
        <v>28</v>
      </c>
      <c r="K175" s="210" t="s">
        <v>58</v>
      </c>
      <c r="L175" s="210"/>
      <c r="M175" s="210">
        <v>40424166</v>
      </c>
      <c r="N175" s="210">
        <v>4666612</v>
      </c>
      <c r="O175" s="210" t="s">
        <v>147</v>
      </c>
      <c r="P175" s="215">
        <f t="shared" si="2"/>
        <v>14.2355425908</v>
      </c>
      <c r="Q175" s="217" t="s">
        <v>14057</v>
      </c>
      <c r="R175" s="218" t="s">
        <v>731</v>
      </c>
    </row>
    <row r="176" s="2" customFormat="1" ht="12.95" customHeight="1" spans="1:18">
      <c r="A176" s="209" t="s">
        <v>137</v>
      </c>
      <c r="B176" s="210" t="s">
        <v>261</v>
      </c>
      <c r="C176" s="211">
        <v>1036</v>
      </c>
      <c r="D176" s="212">
        <v>4.25439689165</v>
      </c>
      <c r="E176" s="210" t="s">
        <v>261</v>
      </c>
      <c r="F176" s="210" t="s">
        <v>714</v>
      </c>
      <c r="G176" s="210" t="s">
        <v>1075</v>
      </c>
      <c r="H176" s="210" t="s">
        <v>716</v>
      </c>
      <c r="I176" s="210" t="s">
        <v>1101</v>
      </c>
      <c r="J176" s="210" t="s">
        <v>28</v>
      </c>
      <c r="K176" s="210" t="s">
        <v>327</v>
      </c>
      <c r="L176" s="210"/>
      <c r="M176" s="210">
        <v>40427647</v>
      </c>
      <c r="N176" s="210">
        <v>4669673</v>
      </c>
      <c r="O176" s="210" t="s">
        <v>147</v>
      </c>
      <c r="P176" s="215">
        <f t="shared" si="2"/>
        <v>12.76319067495</v>
      </c>
      <c r="Q176" s="217" t="s">
        <v>14057</v>
      </c>
      <c r="R176" s="218" t="s">
        <v>731</v>
      </c>
    </row>
    <row r="177" s="2" customFormat="1" ht="12.95" customHeight="1" spans="1:18">
      <c r="A177" s="209" t="s">
        <v>137</v>
      </c>
      <c r="B177" s="210" t="s">
        <v>261</v>
      </c>
      <c r="C177" s="211">
        <v>2291</v>
      </c>
      <c r="D177" s="212">
        <v>8.54524178582999</v>
      </c>
      <c r="E177" s="210" t="s">
        <v>261</v>
      </c>
      <c r="F177" s="210" t="s">
        <v>714</v>
      </c>
      <c r="G177" s="210" t="s">
        <v>1075</v>
      </c>
      <c r="H177" s="210" t="s">
        <v>716</v>
      </c>
      <c r="I177" s="210" t="s">
        <v>1101</v>
      </c>
      <c r="J177" s="210" t="s">
        <v>28</v>
      </c>
      <c r="K177" s="210" t="s">
        <v>58</v>
      </c>
      <c r="L177" s="210"/>
      <c r="M177" s="210">
        <v>40425141</v>
      </c>
      <c r="N177" s="210">
        <v>4667151</v>
      </c>
      <c r="O177" s="210" t="s">
        <v>147</v>
      </c>
      <c r="P177" s="215">
        <f t="shared" si="2"/>
        <v>25.63572535749</v>
      </c>
      <c r="Q177" s="217" t="s">
        <v>14057</v>
      </c>
      <c r="R177" s="218" t="s">
        <v>731</v>
      </c>
    </row>
    <row r="178" s="2" customFormat="1" ht="12.95" customHeight="1" spans="1:18">
      <c r="A178" s="209" t="s">
        <v>137</v>
      </c>
      <c r="B178" s="210" t="s">
        <v>261</v>
      </c>
      <c r="C178" s="211">
        <v>2306</v>
      </c>
      <c r="D178" s="212">
        <v>11.5313499746999</v>
      </c>
      <c r="E178" s="210" t="s">
        <v>261</v>
      </c>
      <c r="F178" s="210" t="s">
        <v>714</v>
      </c>
      <c r="G178" s="210" t="s">
        <v>1075</v>
      </c>
      <c r="H178" s="210" t="s">
        <v>716</v>
      </c>
      <c r="I178" s="210" t="s">
        <v>1101</v>
      </c>
      <c r="J178" s="210" t="s">
        <v>28</v>
      </c>
      <c r="K178" s="210" t="s">
        <v>58</v>
      </c>
      <c r="L178" s="210"/>
      <c r="M178" s="210">
        <v>40427044</v>
      </c>
      <c r="N178" s="210">
        <v>4667093</v>
      </c>
      <c r="O178" s="210" t="s">
        <v>147</v>
      </c>
      <c r="P178" s="215">
        <f t="shared" si="2"/>
        <v>34.5940499240997</v>
      </c>
      <c r="Q178" s="217" t="s">
        <v>14057</v>
      </c>
      <c r="R178" s="218" t="s">
        <v>731</v>
      </c>
    </row>
    <row r="179" s="2" customFormat="1" ht="12.95" customHeight="1" spans="1:18">
      <c r="A179" s="209" t="s">
        <v>137</v>
      </c>
      <c r="B179" s="210" t="s">
        <v>261</v>
      </c>
      <c r="C179" s="211">
        <v>2541</v>
      </c>
      <c r="D179" s="212">
        <v>4.7669235861</v>
      </c>
      <c r="E179" s="210" t="s">
        <v>261</v>
      </c>
      <c r="F179" s="210" t="s">
        <v>714</v>
      </c>
      <c r="G179" s="210" t="s">
        <v>1075</v>
      </c>
      <c r="H179" s="210" t="s">
        <v>716</v>
      </c>
      <c r="I179" s="210" t="s">
        <v>1101</v>
      </c>
      <c r="J179" s="210" t="s">
        <v>28</v>
      </c>
      <c r="K179" s="210" t="s">
        <v>58</v>
      </c>
      <c r="L179" s="210"/>
      <c r="M179" s="210">
        <v>40424785</v>
      </c>
      <c r="N179" s="210">
        <v>4666188</v>
      </c>
      <c r="O179" s="210" t="s">
        <v>147</v>
      </c>
      <c r="P179" s="215">
        <f t="shared" si="2"/>
        <v>14.3007707583</v>
      </c>
      <c r="Q179" s="217" t="s">
        <v>14057</v>
      </c>
      <c r="R179" s="218" t="s">
        <v>731</v>
      </c>
    </row>
    <row r="180" s="2" customFormat="1" ht="12.95" customHeight="1" spans="1:18">
      <c r="A180" s="209" t="s">
        <v>137</v>
      </c>
      <c r="B180" s="210" t="s">
        <v>138</v>
      </c>
      <c r="C180" s="211">
        <v>1644</v>
      </c>
      <c r="D180" s="212">
        <v>22.6449790188</v>
      </c>
      <c r="E180" s="210" t="s">
        <v>138</v>
      </c>
      <c r="F180" s="210" t="s">
        <v>714</v>
      </c>
      <c r="G180" s="210" t="s">
        <v>1075</v>
      </c>
      <c r="H180" s="210" t="s">
        <v>716</v>
      </c>
      <c r="I180" s="210" t="s">
        <v>14058</v>
      </c>
      <c r="J180" s="210" t="s">
        <v>28</v>
      </c>
      <c r="K180" s="210" t="s">
        <v>327</v>
      </c>
      <c r="L180" s="210"/>
      <c r="M180" s="210">
        <v>40428939</v>
      </c>
      <c r="N180" s="210">
        <v>4668026</v>
      </c>
      <c r="O180" s="210" t="s">
        <v>147</v>
      </c>
      <c r="P180" s="215">
        <f t="shared" si="2"/>
        <v>67.9349370564</v>
      </c>
      <c r="Q180" s="217" t="s">
        <v>14057</v>
      </c>
      <c r="R180" s="218" t="s">
        <v>731</v>
      </c>
    </row>
    <row r="181" s="2" customFormat="1" ht="12.95" customHeight="1" spans="1:18">
      <c r="A181" s="209" t="s">
        <v>137</v>
      </c>
      <c r="B181" s="210" t="s">
        <v>138</v>
      </c>
      <c r="C181" s="211">
        <v>1635</v>
      </c>
      <c r="D181" s="212">
        <v>7.67468605569</v>
      </c>
      <c r="E181" s="210" t="s">
        <v>138</v>
      </c>
      <c r="F181" s="210" t="s">
        <v>714</v>
      </c>
      <c r="G181" s="210" t="s">
        <v>1075</v>
      </c>
      <c r="H181" s="210" t="s">
        <v>716</v>
      </c>
      <c r="I181" s="210" t="s">
        <v>14058</v>
      </c>
      <c r="J181" s="210" t="s">
        <v>28</v>
      </c>
      <c r="K181" s="210" t="s">
        <v>310</v>
      </c>
      <c r="L181" s="210"/>
      <c r="M181" s="210">
        <v>40430647</v>
      </c>
      <c r="N181" s="210">
        <v>4668069</v>
      </c>
      <c r="O181" s="210" t="s">
        <v>147</v>
      </c>
      <c r="P181" s="215">
        <f t="shared" si="2"/>
        <v>23.02405816707</v>
      </c>
      <c r="Q181" s="217" t="s">
        <v>14057</v>
      </c>
      <c r="R181" s="218" t="s">
        <v>731</v>
      </c>
    </row>
    <row r="182" s="2" customFormat="1" ht="12.95" customHeight="1" spans="1:18">
      <c r="A182" s="209" t="s">
        <v>137</v>
      </c>
      <c r="B182" s="210" t="s">
        <v>138</v>
      </c>
      <c r="C182" s="211">
        <v>1703</v>
      </c>
      <c r="D182" s="212">
        <v>14.6542826934</v>
      </c>
      <c r="E182" s="210" t="s">
        <v>138</v>
      </c>
      <c r="F182" s="210" t="s">
        <v>714</v>
      </c>
      <c r="G182" s="210" t="s">
        <v>1075</v>
      </c>
      <c r="H182" s="210" t="s">
        <v>716</v>
      </c>
      <c r="I182" s="210" t="s">
        <v>14058</v>
      </c>
      <c r="J182" s="210" t="s">
        <v>28</v>
      </c>
      <c r="K182" s="210" t="s">
        <v>327</v>
      </c>
      <c r="L182" s="210"/>
      <c r="M182" s="210">
        <v>40428271</v>
      </c>
      <c r="N182" s="210">
        <v>4667140</v>
      </c>
      <c r="O182" s="210" t="s">
        <v>147</v>
      </c>
      <c r="P182" s="215">
        <f t="shared" si="2"/>
        <v>43.9628480802</v>
      </c>
      <c r="Q182" s="217" t="s">
        <v>14057</v>
      </c>
      <c r="R182" s="218" t="s">
        <v>731</v>
      </c>
    </row>
    <row r="183" s="2" customFormat="1" ht="12.95" customHeight="1" spans="1:18">
      <c r="A183" s="209" t="s">
        <v>137</v>
      </c>
      <c r="B183" s="210" t="s">
        <v>138</v>
      </c>
      <c r="C183" s="211">
        <v>1689</v>
      </c>
      <c r="D183" s="212">
        <v>26.3091870151</v>
      </c>
      <c r="E183" s="210" t="s">
        <v>138</v>
      </c>
      <c r="F183" s="210" t="s">
        <v>714</v>
      </c>
      <c r="G183" s="210" t="s">
        <v>1075</v>
      </c>
      <c r="H183" s="210" t="s">
        <v>716</v>
      </c>
      <c r="I183" s="210" t="s">
        <v>14058</v>
      </c>
      <c r="J183" s="210" t="s">
        <v>28</v>
      </c>
      <c r="K183" s="210" t="s">
        <v>327</v>
      </c>
      <c r="L183" s="210"/>
      <c r="M183" s="210">
        <v>40428302</v>
      </c>
      <c r="N183" s="210">
        <v>4667543</v>
      </c>
      <c r="O183" s="210" t="s">
        <v>147</v>
      </c>
      <c r="P183" s="215">
        <f t="shared" si="2"/>
        <v>78.9275610453</v>
      </c>
      <c r="Q183" s="217" t="s">
        <v>14057</v>
      </c>
      <c r="R183" s="218" t="s">
        <v>731</v>
      </c>
    </row>
    <row r="184" s="2" customFormat="1" ht="12.95" customHeight="1" spans="1:18">
      <c r="A184" s="209" t="s">
        <v>137</v>
      </c>
      <c r="B184" s="210" t="s">
        <v>138</v>
      </c>
      <c r="C184" s="211">
        <v>696</v>
      </c>
      <c r="D184" s="212">
        <v>2.09838828785</v>
      </c>
      <c r="E184" s="210" t="s">
        <v>138</v>
      </c>
      <c r="F184" s="210" t="s">
        <v>714</v>
      </c>
      <c r="G184" s="210" t="s">
        <v>1075</v>
      </c>
      <c r="H184" s="210" t="s">
        <v>716</v>
      </c>
      <c r="I184" s="210" t="s">
        <v>48</v>
      </c>
      <c r="J184" s="210" t="s">
        <v>28</v>
      </c>
      <c r="K184" s="210" t="s">
        <v>29</v>
      </c>
      <c r="L184" s="210"/>
      <c r="M184" s="210">
        <v>40436847</v>
      </c>
      <c r="N184" s="210">
        <v>4670197</v>
      </c>
      <c r="O184" s="210" t="s">
        <v>147</v>
      </c>
      <c r="P184" s="215">
        <f t="shared" si="2"/>
        <v>6.29516486355</v>
      </c>
      <c r="Q184" s="217" t="s">
        <v>14057</v>
      </c>
      <c r="R184" s="218" t="s">
        <v>731</v>
      </c>
    </row>
    <row r="185" s="2" customFormat="1" ht="12.95" customHeight="1" spans="1:18">
      <c r="A185" s="209" t="s">
        <v>137</v>
      </c>
      <c r="B185" s="210" t="s">
        <v>138</v>
      </c>
      <c r="C185" s="211">
        <v>1286</v>
      </c>
      <c r="D185" s="212">
        <v>25.4126356007</v>
      </c>
      <c r="E185" s="210" t="s">
        <v>138</v>
      </c>
      <c r="F185" s="210" t="s">
        <v>714</v>
      </c>
      <c r="G185" s="210" t="s">
        <v>1075</v>
      </c>
      <c r="H185" s="210" t="s">
        <v>716</v>
      </c>
      <c r="I185" s="210" t="s">
        <v>367</v>
      </c>
      <c r="J185" s="210" t="s">
        <v>28</v>
      </c>
      <c r="K185" s="210" t="s">
        <v>49</v>
      </c>
      <c r="L185" s="210"/>
      <c r="M185" s="210">
        <v>40431530</v>
      </c>
      <c r="N185" s="210">
        <v>4669141</v>
      </c>
      <c r="O185" s="210" t="s">
        <v>147</v>
      </c>
      <c r="P185" s="215">
        <f t="shared" si="2"/>
        <v>76.2379068021</v>
      </c>
      <c r="Q185" s="217" t="s">
        <v>14057</v>
      </c>
      <c r="R185" s="218" t="s">
        <v>731</v>
      </c>
    </row>
    <row r="186" s="2" customFormat="1" ht="12.95" customHeight="1" spans="1:18">
      <c r="A186" s="209" t="s">
        <v>137</v>
      </c>
      <c r="B186" s="210" t="s">
        <v>138</v>
      </c>
      <c r="C186" s="211">
        <v>771</v>
      </c>
      <c r="D186" s="212">
        <v>6.45907159808</v>
      </c>
      <c r="E186" s="210" t="s">
        <v>138</v>
      </c>
      <c r="F186" s="210" t="s">
        <v>714</v>
      </c>
      <c r="G186" s="210" t="s">
        <v>1075</v>
      </c>
      <c r="H186" s="210" t="s">
        <v>716</v>
      </c>
      <c r="I186" s="210" t="s">
        <v>1101</v>
      </c>
      <c r="J186" s="210" t="s">
        <v>28</v>
      </c>
      <c r="K186" s="210" t="s">
        <v>29</v>
      </c>
      <c r="L186" s="210"/>
      <c r="M186" s="210">
        <v>40433683</v>
      </c>
      <c r="N186" s="210">
        <v>4670068</v>
      </c>
      <c r="O186" s="210" t="s">
        <v>147</v>
      </c>
      <c r="P186" s="215">
        <f t="shared" si="2"/>
        <v>19.37721479424</v>
      </c>
      <c r="Q186" s="217" t="s">
        <v>14057</v>
      </c>
      <c r="R186" s="218" t="s">
        <v>731</v>
      </c>
    </row>
    <row r="187" s="2" customFormat="1" ht="12.95" customHeight="1" spans="1:18">
      <c r="A187" s="209" t="s">
        <v>137</v>
      </c>
      <c r="B187" s="210" t="s">
        <v>138</v>
      </c>
      <c r="C187" s="211">
        <v>1515</v>
      </c>
      <c r="D187" s="212">
        <v>11.3773703078</v>
      </c>
      <c r="E187" s="210" t="s">
        <v>138</v>
      </c>
      <c r="F187" s="210" t="s">
        <v>714</v>
      </c>
      <c r="G187" s="210" t="s">
        <v>1075</v>
      </c>
      <c r="H187" s="210" t="s">
        <v>716</v>
      </c>
      <c r="I187" s="210" t="s">
        <v>48</v>
      </c>
      <c r="J187" s="210" t="s">
        <v>28</v>
      </c>
      <c r="K187" s="210" t="s">
        <v>29</v>
      </c>
      <c r="L187" s="210"/>
      <c r="M187" s="210">
        <v>40435769</v>
      </c>
      <c r="N187" s="210">
        <v>4668596</v>
      </c>
      <c r="O187" s="210" t="s">
        <v>147</v>
      </c>
      <c r="P187" s="215">
        <f t="shared" si="2"/>
        <v>34.1321109234</v>
      </c>
      <c r="Q187" s="217" t="s">
        <v>14057</v>
      </c>
      <c r="R187" s="218" t="s">
        <v>731</v>
      </c>
    </row>
    <row r="188" s="2" customFormat="1" ht="12.95" customHeight="1" spans="1:18">
      <c r="A188" s="209" t="s">
        <v>137</v>
      </c>
      <c r="B188" s="210" t="s">
        <v>138</v>
      </c>
      <c r="C188" s="211">
        <v>457</v>
      </c>
      <c r="D188" s="212">
        <v>13.6802832258</v>
      </c>
      <c r="E188" s="210" t="s">
        <v>138</v>
      </c>
      <c r="F188" s="210" t="s">
        <v>714</v>
      </c>
      <c r="G188" s="210" t="s">
        <v>1075</v>
      </c>
      <c r="H188" s="210" t="s">
        <v>716</v>
      </c>
      <c r="I188" s="210" t="s">
        <v>1101</v>
      </c>
      <c r="J188" s="210" t="s">
        <v>28</v>
      </c>
      <c r="K188" s="210" t="s">
        <v>29</v>
      </c>
      <c r="L188" s="210"/>
      <c r="M188" s="210">
        <v>40433917</v>
      </c>
      <c r="N188" s="210">
        <v>4670838</v>
      </c>
      <c r="O188" s="210" t="s">
        <v>147</v>
      </c>
      <c r="P188" s="215">
        <f t="shared" si="2"/>
        <v>41.0408496774</v>
      </c>
      <c r="Q188" s="217" t="s">
        <v>14057</v>
      </c>
      <c r="R188" s="218" t="s">
        <v>731</v>
      </c>
    </row>
    <row r="189" s="2" customFormat="1" ht="12.95" customHeight="1" spans="1:18">
      <c r="A189" s="209" t="s">
        <v>137</v>
      </c>
      <c r="B189" s="210" t="s">
        <v>138</v>
      </c>
      <c r="C189" s="211">
        <v>1339</v>
      </c>
      <c r="D189" s="212">
        <v>8.02752820789</v>
      </c>
      <c r="E189" s="210" t="s">
        <v>138</v>
      </c>
      <c r="F189" s="210" t="s">
        <v>714</v>
      </c>
      <c r="G189" s="210" t="s">
        <v>1075</v>
      </c>
      <c r="H189" s="210" t="s">
        <v>716</v>
      </c>
      <c r="I189" s="210" t="s">
        <v>48</v>
      </c>
      <c r="J189" s="210" t="s">
        <v>28</v>
      </c>
      <c r="K189" s="210" t="s">
        <v>29</v>
      </c>
      <c r="L189" s="210"/>
      <c r="M189" s="210">
        <v>40435411</v>
      </c>
      <c r="N189" s="210">
        <v>4669046</v>
      </c>
      <c r="O189" s="210" t="s">
        <v>147</v>
      </c>
      <c r="P189" s="215">
        <f t="shared" si="2"/>
        <v>24.08258462367</v>
      </c>
      <c r="Q189" s="217" t="s">
        <v>14057</v>
      </c>
      <c r="R189" s="218" t="s">
        <v>731</v>
      </c>
    </row>
    <row r="190" s="2" customFormat="1" ht="12.95" customHeight="1" spans="1:18">
      <c r="A190" s="209" t="s">
        <v>137</v>
      </c>
      <c r="B190" s="210" t="s">
        <v>138</v>
      </c>
      <c r="C190" s="211">
        <v>1455</v>
      </c>
      <c r="D190" s="212">
        <v>29.2344607875</v>
      </c>
      <c r="E190" s="210" t="s">
        <v>138</v>
      </c>
      <c r="F190" s="210" t="s">
        <v>714</v>
      </c>
      <c r="G190" s="210" t="s">
        <v>1075</v>
      </c>
      <c r="H190" s="210" t="s">
        <v>716</v>
      </c>
      <c r="I190" s="210" t="s">
        <v>1101</v>
      </c>
      <c r="J190" s="210" t="s">
        <v>28</v>
      </c>
      <c r="K190" s="210" t="s">
        <v>29</v>
      </c>
      <c r="L190" s="210"/>
      <c r="M190" s="210">
        <v>40435745</v>
      </c>
      <c r="N190" s="210">
        <v>4668752</v>
      </c>
      <c r="O190" s="210" t="s">
        <v>147</v>
      </c>
      <c r="P190" s="215">
        <f t="shared" si="2"/>
        <v>87.7033823625</v>
      </c>
      <c r="Q190" s="217" t="s">
        <v>14057</v>
      </c>
      <c r="R190" s="218" t="s">
        <v>731</v>
      </c>
    </row>
    <row r="191" s="1" customFormat="1" ht="12.95" customHeight="1" spans="1:18">
      <c r="A191" s="209" t="s">
        <v>137</v>
      </c>
      <c r="B191" s="210" t="s">
        <v>138</v>
      </c>
      <c r="C191" s="211">
        <v>1551</v>
      </c>
      <c r="D191" s="212">
        <v>72.847298296</v>
      </c>
      <c r="E191" s="210" t="s">
        <v>138</v>
      </c>
      <c r="F191" s="210" t="s">
        <v>714</v>
      </c>
      <c r="G191" s="210" t="s">
        <v>1075</v>
      </c>
      <c r="H191" s="210" t="s">
        <v>716</v>
      </c>
      <c r="I191" s="210" t="s">
        <v>1101</v>
      </c>
      <c r="J191" s="210" t="s">
        <v>28</v>
      </c>
      <c r="K191" s="210" t="s">
        <v>58</v>
      </c>
      <c r="L191" s="210"/>
      <c r="M191" s="210">
        <v>40435412</v>
      </c>
      <c r="N191" s="210">
        <v>4668437</v>
      </c>
      <c r="O191" s="210" t="s">
        <v>147</v>
      </c>
      <c r="P191" s="215">
        <f t="shared" si="2"/>
        <v>218.541894888</v>
      </c>
      <c r="Q191" s="217" t="s">
        <v>14057</v>
      </c>
      <c r="R191" s="218" t="s">
        <v>731</v>
      </c>
    </row>
    <row r="192" s="1" customFormat="1" ht="12.95" customHeight="1" spans="1:18">
      <c r="A192" s="209" t="s">
        <v>137</v>
      </c>
      <c r="B192" s="210" t="s">
        <v>138</v>
      </c>
      <c r="C192" s="211">
        <v>1529</v>
      </c>
      <c r="D192" s="212">
        <v>4.82401087128</v>
      </c>
      <c r="E192" s="210" t="s">
        <v>138</v>
      </c>
      <c r="F192" s="210" t="s">
        <v>714</v>
      </c>
      <c r="G192" s="210" t="s">
        <v>1075</v>
      </c>
      <c r="H192" s="210" t="s">
        <v>716</v>
      </c>
      <c r="I192" s="210" t="s">
        <v>48</v>
      </c>
      <c r="J192" s="210" t="s">
        <v>28</v>
      </c>
      <c r="K192" s="210" t="s">
        <v>58</v>
      </c>
      <c r="L192" s="210"/>
      <c r="M192" s="210">
        <v>40435255</v>
      </c>
      <c r="N192" s="210">
        <v>4668518</v>
      </c>
      <c r="O192" s="210" t="s">
        <v>147</v>
      </c>
      <c r="P192" s="215">
        <f t="shared" si="2"/>
        <v>14.47203261384</v>
      </c>
      <c r="Q192" s="217" t="s">
        <v>14057</v>
      </c>
      <c r="R192" s="218" t="s">
        <v>731</v>
      </c>
    </row>
    <row r="193" s="1" customFormat="1" ht="12.95" customHeight="1" spans="1:18">
      <c r="A193" s="209" t="s">
        <v>137</v>
      </c>
      <c r="B193" s="210" t="s">
        <v>138</v>
      </c>
      <c r="C193" s="211">
        <v>1673</v>
      </c>
      <c r="D193" s="212">
        <v>8.87724538464</v>
      </c>
      <c r="E193" s="210" t="s">
        <v>138</v>
      </c>
      <c r="F193" s="210" t="s">
        <v>714</v>
      </c>
      <c r="G193" s="210" t="s">
        <v>1075</v>
      </c>
      <c r="H193" s="210" t="s">
        <v>716</v>
      </c>
      <c r="I193" s="210" t="s">
        <v>367</v>
      </c>
      <c r="J193" s="210" t="s">
        <v>28</v>
      </c>
      <c r="K193" s="210" t="s">
        <v>327</v>
      </c>
      <c r="L193" s="210"/>
      <c r="M193" s="210">
        <v>40428668</v>
      </c>
      <c r="N193" s="210">
        <v>4667755</v>
      </c>
      <c r="O193" s="210" t="s">
        <v>147</v>
      </c>
      <c r="P193" s="215">
        <f t="shared" si="2"/>
        <v>26.63173615392</v>
      </c>
      <c r="Q193" s="217" t="s">
        <v>14057</v>
      </c>
      <c r="R193" s="218" t="s">
        <v>731</v>
      </c>
    </row>
    <row r="194" s="1" customFormat="1" ht="12.95" customHeight="1" spans="1:18">
      <c r="A194" s="209" t="s">
        <v>137</v>
      </c>
      <c r="B194" s="210" t="s">
        <v>138</v>
      </c>
      <c r="C194" s="211">
        <v>1590</v>
      </c>
      <c r="D194" s="212">
        <v>2.29045771542</v>
      </c>
      <c r="E194" s="210" t="s">
        <v>138</v>
      </c>
      <c r="F194" s="210" t="s">
        <v>714</v>
      </c>
      <c r="G194" s="210" t="s">
        <v>1075</v>
      </c>
      <c r="H194" s="210" t="s">
        <v>716</v>
      </c>
      <c r="I194" s="210" t="s">
        <v>48</v>
      </c>
      <c r="J194" s="210" t="s">
        <v>28</v>
      </c>
      <c r="K194" s="210" t="s">
        <v>58</v>
      </c>
      <c r="L194" s="210"/>
      <c r="M194" s="210">
        <v>40435667</v>
      </c>
      <c r="N194" s="210">
        <v>4668267</v>
      </c>
      <c r="O194" s="210" t="s">
        <v>147</v>
      </c>
      <c r="P194" s="215">
        <f t="shared" si="2"/>
        <v>6.87137314626</v>
      </c>
      <c r="Q194" s="217" t="s">
        <v>14057</v>
      </c>
      <c r="R194" s="218" t="s">
        <v>731</v>
      </c>
    </row>
    <row r="195" s="1" customFormat="1" ht="12.95" customHeight="1" spans="1:18">
      <c r="A195" s="209" t="s">
        <v>137</v>
      </c>
      <c r="B195" s="210" t="s">
        <v>138</v>
      </c>
      <c r="C195" s="211">
        <v>1593</v>
      </c>
      <c r="D195" s="212">
        <v>20.9474445942</v>
      </c>
      <c r="E195" s="210" t="s">
        <v>138</v>
      </c>
      <c r="F195" s="210" t="s">
        <v>714</v>
      </c>
      <c r="G195" s="210" t="s">
        <v>1075</v>
      </c>
      <c r="H195" s="210" t="s">
        <v>716</v>
      </c>
      <c r="I195" s="210" t="s">
        <v>1101</v>
      </c>
      <c r="J195" s="210" t="s">
        <v>28</v>
      </c>
      <c r="K195" s="210" t="s">
        <v>29</v>
      </c>
      <c r="L195" s="210"/>
      <c r="M195" s="210">
        <v>40435871</v>
      </c>
      <c r="N195" s="210">
        <v>4668177</v>
      </c>
      <c r="O195" s="210" t="s">
        <v>147</v>
      </c>
      <c r="P195" s="215">
        <f t="shared" si="2"/>
        <v>62.8423337826</v>
      </c>
      <c r="Q195" s="217" t="s">
        <v>14057</v>
      </c>
      <c r="R195" s="218" t="s">
        <v>731</v>
      </c>
    </row>
    <row r="196" s="1" customFormat="1" ht="12.95" customHeight="1" spans="1:18">
      <c r="A196" s="209" t="s">
        <v>137</v>
      </c>
      <c r="B196" s="210" t="s">
        <v>138</v>
      </c>
      <c r="C196" s="211">
        <v>1261</v>
      </c>
      <c r="D196" s="212">
        <v>4.34633316975</v>
      </c>
      <c r="E196" s="210" t="s">
        <v>138</v>
      </c>
      <c r="F196" s="210" t="s">
        <v>714</v>
      </c>
      <c r="G196" s="210" t="s">
        <v>1075</v>
      </c>
      <c r="H196" s="210" t="s">
        <v>716</v>
      </c>
      <c r="I196" s="210" t="s">
        <v>1101</v>
      </c>
      <c r="J196" s="210" t="s">
        <v>28</v>
      </c>
      <c r="K196" s="210" t="s">
        <v>29</v>
      </c>
      <c r="L196" s="210"/>
      <c r="M196" s="210">
        <v>40434885</v>
      </c>
      <c r="N196" s="210">
        <v>4669216</v>
      </c>
      <c r="O196" s="210" t="s">
        <v>147</v>
      </c>
      <c r="P196" s="215">
        <f t="shared" si="2"/>
        <v>13.03899950925</v>
      </c>
      <c r="Q196" s="217" t="s">
        <v>14057</v>
      </c>
      <c r="R196" s="218" t="s">
        <v>731</v>
      </c>
    </row>
    <row r="197" s="1" customFormat="1" ht="12.95" customHeight="1" spans="1:18">
      <c r="A197" s="209" t="s">
        <v>137</v>
      </c>
      <c r="B197" s="210" t="s">
        <v>138</v>
      </c>
      <c r="C197" s="211">
        <v>1525</v>
      </c>
      <c r="D197" s="212">
        <v>2.54551596656</v>
      </c>
      <c r="E197" s="210" t="s">
        <v>138</v>
      </c>
      <c r="F197" s="210" t="s">
        <v>714</v>
      </c>
      <c r="G197" s="210" t="s">
        <v>1075</v>
      </c>
      <c r="H197" s="210" t="s">
        <v>716</v>
      </c>
      <c r="I197" s="210" t="s">
        <v>1101</v>
      </c>
      <c r="J197" s="210" t="s">
        <v>28</v>
      </c>
      <c r="K197" s="210" t="s">
        <v>58</v>
      </c>
      <c r="L197" s="210"/>
      <c r="M197" s="210">
        <v>40435269</v>
      </c>
      <c r="N197" s="210">
        <v>4668545</v>
      </c>
      <c r="O197" s="210" t="s">
        <v>147</v>
      </c>
      <c r="P197" s="215">
        <f t="shared" si="2"/>
        <v>7.63654789968</v>
      </c>
      <c r="Q197" s="217" t="s">
        <v>14057</v>
      </c>
      <c r="R197" s="218" t="s">
        <v>731</v>
      </c>
    </row>
    <row r="198" s="1" customFormat="1" ht="12.95" customHeight="1" spans="1:18">
      <c r="A198" s="209" t="s">
        <v>137</v>
      </c>
      <c r="B198" s="210" t="s">
        <v>138</v>
      </c>
      <c r="C198" s="211">
        <v>579</v>
      </c>
      <c r="D198" s="212">
        <v>2.97189753</v>
      </c>
      <c r="E198" s="210" t="s">
        <v>138</v>
      </c>
      <c r="F198" s="210" t="s">
        <v>714</v>
      </c>
      <c r="G198" s="210" t="s">
        <v>1075</v>
      </c>
      <c r="H198" s="210" t="s">
        <v>716</v>
      </c>
      <c r="I198" s="210" t="s">
        <v>367</v>
      </c>
      <c r="J198" s="210" t="s">
        <v>28</v>
      </c>
      <c r="K198" s="210" t="s">
        <v>29</v>
      </c>
      <c r="L198" s="210"/>
      <c r="M198" s="210">
        <v>40436587</v>
      </c>
      <c r="N198" s="210">
        <v>4670482</v>
      </c>
      <c r="O198" s="210" t="s">
        <v>147</v>
      </c>
      <c r="P198" s="215">
        <f t="shared" si="2"/>
        <v>8.91569259</v>
      </c>
      <c r="Q198" s="217" t="s">
        <v>14057</v>
      </c>
      <c r="R198" s="218" t="s">
        <v>731</v>
      </c>
    </row>
    <row r="199" s="1" customFormat="1" ht="12.95" customHeight="1" spans="1:18">
      <c r="A199" s="209" t="s">
        <v>137</v>
      </c>
      <c r="B199" s="210" t="s">
        <v>138</v>
      </c>
      <c r="C199" s="211">
        <v>612</v>
      </c>
      <c r="D199" s="212">
        <v>6.78497928582</v>
      </c>
      <c r="E199" s="210" t="s">
        <v>138</v>
      </c>
      <c r="F199" s="210" t="s">
        <v>714</v>
      </c>
      <c r="G199" s="210" t="s">
        <v>1075</v>
      </c>
      <c r="H199" s="210" t="s">
        <v>716</v>
      </c>
      <c r="I199" s="210" t="s">
        <v>1101</v>
      </c>
      <c r="J199" s="210" t="s">
        <v>28</v>
      </c>
      <c r="K199" s="210" t="s">
        <v>29</v>
      </c>
      <c r="L199" s="210"/>
      <c r="M199" s="210">
        <v>40435796</v>
      </c>
      <c r="N199" s="210">
        <v>4670386</v>
      </c>
      <c r="O199" s="210" t="s">
        <v>147</v>
      </c>
      <c r="P199" s="215">
        <f t="shared" si="2"/>
        <v>20.35493785746</v>
      </c>
      <c r="Q199" s="217" t="s">
        <v>14057</v>
      </c>
      <c r="R199" s="218" t="s">
        <v>731</v>
      </c>
    </row>
    <row r="200" s="1" customFormat="1" ht="12.95" customHeight="1" spans="1:18">
      <c r="A200" s="209" t="s">
        <v>137</v>
      </c>
      <c r="B200" s="210" t="s">
        <v>138</v>
      </c>
      <c r="C200" s="211">
        <v>426</v>
      </c>
      <c r="D200" s="212">
        <v>9.92586720807</v>
      </c>
      <c r="E200" s="210" t="s">
        <v>138</v>
      </c>
      <c r="F200" s="210" t="s">
        <v>714</v>
      </c>
      <c r="G200" s="210" t="s">
        <v>1075</v>
      </c>
      <c r="H200" s="210" t="s">
        <v>716</v>
      </c>
      <c r="I200" s="210" t="s">
        <v>1101</v>
      </c>
      <c r="J200" s="210" t="s">
        <v>28</v>
      </c>
      <c r="K200" s="210" t="s">
        <v>29</v>
      </c>
      <c r="L200" s="210"/>
      <c r="M200" s="210">
        <v>40435882</v>
      </c>
      <c r="N200" s="210">
        <v>4670842</v>
      </c>
      <c r="O200" s="210" t="s">
        <v>147</v>
      </c>
      <c r="P200" s="215">
        <f t="shared" si="2"/>
        <v>29.77760162421</v>
      </c>
      <c r="Q200" s="217" t="s">
        <v>14057</v>
      </c>
      <c r="R200" s="218" t="s">
        <v>731</v>
      </c>
    </row>
    <row r="201" s="1" customFormat="1" ht="12.95" customHeight="1" spans="1:18">
      <c r="A201" s="209" t="s">
        <v>137</v>
      </c>
      <c r="B201" s="210" t="s">
        <v>138</v>
      </c>
      <c r="C201" s="211">
        <v>1459</v>
      </c>
      <c r="D201" s="212">
        <v>4.37070817972</v>
      </c>
      <c r="E201" s="210" t="s">
        <v>138</v>
      </c>
      <c r="F201" s="210" t="s">
        <v>714</v>
      </c>
      <c r="G201" s="210" t="s">
        <v>1075</v>
      </c>
      <c r="H201" s="210" t="s">
        <v>716</v>
      </c>
      <c r="I201" s="210" t="s">
        <v>48</v>
      </c>
      <c r="J201" s="210" t="s">
        <v>28</v>
      </c>
      <c r="K201" s="210" t="s">
        <v>29</v>
      </c>
      <c r="L201" s="210"/>
      <c r="M201" s="210">
        <v>40435476</v>
      </c>
      <c r="N201" s="210">
        <v>4668745</v>
      </c>
      <c r="O201" s="210" t="s">
        <v>147</v>
      </c>
      <c r="P201" s="215">
        <f t="shared" si="2"/>
        <v>13.11212453916</v>
      </c>
      <c r="Q201" s="217" t="s">
        <v>14057</v>
      </c>
      <c r="R201" s="218" t="s">
        <v>731</v>
      </c>
    </row>
    <row r="202" s="1" customFormat="1" ht="12.95" customHeight="1" spans="1:18">
      <c r="A202" s="209" t="s">
        <v>137</v>
      </c>
      <c r="B202" s="210" t="s">
        <v>138</v>
      </c>
      <c r="C202" s="211">
        <v>1278</v>
      </c>
      <c r="D202" s="212">
        <v>3.39834001762</v>
      </c>
      <c r="E202" s="210" t="s">
        <v>138</v>
      </c>
      <c r="F202" s="210" t="s">
        <v>714</v>
      </c>
      <c r="G202" s="210" t="s">
        <v>1075</v>
      </c>
      <c r="H202" s="210" t="s">
        <v>716</v>
      </c>
      <c r="I202" s="210" t="s">
        <v>1101</v>
      </c>
      <c r="J202" s="210" t="s">
        <v>28</v>
      </c>
      <c r="K202" s="210" t="s">
        <v>29</v>
      </c>
      <c r="L202" s="210"/>
      <c r="M202" s="210">
        <v>40435060</v>
      </c>
      <c r="N202" s="210">
        <v>4669203</v>
      </c>
      <c r="O202" s="210" t="s">
        <v>147</v>
      </c>
      <c r="P202" s="215">
        <f t="shared" ref="P202:P265" si="3">D202*3</f>
        <v>10.19502005286</v>
      </c>
      <c r="Q202" s="217" t="s">
        <v>14057</v>
      </c>
      <c r="R202" s="218" t="s">
        <v>731</v>
      </c>
    </row>
    <row r="203" s="1" customFormat="1" ht="12.95" customHeight="1" spans="1:18">
      <c r="A203" s="209" t="s">
        <v>137</v>
      </c>
      <c r="B203" s="210" t="s">
        <v>138</v>
      </c>
      <c r="C203" s="211">
        <v>1511</v>
      </c>
      <c r="D203" s="212">
        <v>88.1335231829999</v>
      </c>
      <c r="E203" s="210" t="s">
        <v>138</v>
      </c>
      <c r="F203" s="210" t="s">
        <v>714</v>
      </c>
      <c r="G203" s="210" t="s">
        <v>1075</v>
      </c>
      <c r="H203" s="210" t="s">
        <v>716</v>
      </c>
      <c r="I203" s="210" t="s">
        <v>1101</v>
      </c>
      <c r="J203" s="210" t="s">
        <v>28</v>
      </c>
      <c r="K203" s="210" t="s">
        <v>29</v>
      </c>
      <c r="L203" s="210"/>
      <c r="M203" s="210">
        <v>40435453</v>
      </c>
      <c r="N203" s="210">
        <v>4668572</v>
      </c>
      <c r="O203" s="210" t="s">
        <v>147</v>
      </c>
      <c r="P203" s="215">
        <f t="shared" si="3"/>
        <v>264.400569549</v>
      </c>
      <c r="Q203" s="217" t="s">
        <v>14057</v>
      </c>
      <c r="R203" s="218" t="s">
        <v>731</v>
      </c>
    </row>
    <row r="204" s="1" customFormat="1" ht="12.95" customHeight="1" spans="1:18">
      <c r="A204" s="209" t="s">
        <v>137</v>
      </c>
      <c r="B204" s="210" t="s">
        <v>138</v>
      </c>
      <c r="C204" s="211">
        <v>1588</v>
      </c>
      <c r="D204" s="212">
        <v>8.57311515497</v>
      </c>
      <c r="E204" s="210" t="s">
        <v>138</v>
      </c>
      <c r="F204" s="210" t="s">
        <v>714</v>
      </c>
      <c r="G204" s="210" t="s">
        <v>1075</v>
      </c>
      <c r="H204" s="210" t="s">
        <v>716</v>
      </c>
      <c r="I204" s="210" t="s">
        <v>48</v>
      </c>
      <c r="J204" s="210" t="s">
        <v>28</v>
      </c>
      <c r="K204" s="210" t="s">
        <v>58</v>
      </c>
      <c r="L204" s="210"/>
      <c r="M204" s="210">
        <v>40435477</v>
      </c>
      <c r="N204" s="210">
        <v>4668272</v>
      </c>
      <c r="O204" s="210" t="s">
        <v>147</v>
      </c>
      <c r="P204" s="215">
        <f t="shared" si="3"/>
        <v>25.71934546491</v>
      </c>
      <c r="Q204" s="217" t="s">
        <v>14057</v>
      </c>
      <c r="R204" s="218" t="s">
        <v>731</v>
      </c>
    </row>
    <row r="205" s="1" customFormat="1" ht="12.95" customHeight="1" spans="1:18">
      <c r="A205" s="209" t="s">
        <v>137</v>
      </c>
      <c r="B205" s="210" t="s">
        <v>138</v>
      </c>
      <c r="C205" s="211">
        <v>872</v>
      </c>
      <c r="D205" s="212">
        <v>2.60966017209</v>
      </c>
      <c r="E205" s="210" t="s">
        <v>138</v>
      </c>
      <c r="F205" s="210" t="s">
        <v>714</v>
      </c>
      <c r="G205" s="210" t="s">
        <v>1075</v>
      </c>
      <c r="H205" s="210" t="s">
        <v>716</v>
      </c>
      <c r="I205" s="210" t="s">
        <v>48</v>
      </c>
      <c r="J205" s="210" t="s">
        <v>28</v>
      </c>
      <c r="K205" s="210" t="s">
        <v>29</v>
      </c>
      <c r="L205" s="210"/>
      <c r="M205" s="210">
        <v>40436172</v>
      </c>
      <c r="N205" s="210">
        <v>4669909</v>
      </c>
      <c r="O205" s="210" t="s">
        <v>147</v>
      </c>
      <c r="P205" s="215">
        <f t="shared" si="3"/>
        <v>7.82898051627</v>
      </c>
      <c r="Q205" s="217" t="s">
        <v>14057</v>
      </c>
      <c r="R205" s="218" t="s">
        <v>731</v>
      </c>
    </row>
    <row r="206" s="1" customFormat="1" ht="12.95" customHeight="1" spans="1:18">
      <c r="A206" s="209" t="s">
        <v>137</v>
      </c>
      <c r="B206" s="210" t="s">
        <v>138</v>
      </c>
      <c r="C206" s="211">
        <v>679</v>
      </c>
      <c r="D206" s="212">
        <v>6.73684265459</v>
      </c>
      <c r="E206" s="210" t="s">
        <v>138</v>
      </c>
      <c r="F206" s="210" t="s">
        <v>714</v>
      </c>
      <c r="G206" s="210" t="s">
        <v>1075</v>
      </c>
      <c r="H206" s="210" t="s">
        <v>716</v>
      </c>
      <c r="I206" s="210" t="s">
        <v>48</v>
      </c>
      <c r="J206" s="210" t="s">
        <v>28</v>
      </c>
      <c r="K206" s="210" t="s">
        <v>29</v>
      </c>
      <c r="L206" s="210"/>
      <c r="M206" s="210">
        <v>40435232</v>
      </c>
      <c r="N206" s="210">
        <v>4670247</v>
      </c>
      <c r="O206" s="210" t="s">
        <v>147</v>
      </c>
      <c r="P206" s="215">
        <f t="shared" si="3"/>
        <v>20.21052796377</v>
      </c>
      <c r="Q206" s="217" t="s">
        <v>14057</v>
      </c>
      <c r="R206" s="218" t="s">
        <v>731</v>
      </c>
    </row>
    <row r="207" s="1" customFormat="1" ht="12.95" customHeight="1" spans="1:18">
      <c r="A207" s="209" t="s">
        <v>137</v>
      </c>
      <c r="B207" s="210" t="s">
        <v>138</v>
      </c>
      <c r="C207" s="211">
        <v>1398</v>
      </c>
      <c r="D207" s="212">
        <v>8.77354405536</v>
      </c>
      <c r="E207" s="210" t="s">
        <v>138</v>
      </c>
      <c r="F207" s="210" t="s">
        <v>714</v>
      </c>
      <c r="G207" s="210" t="s">
        <v>1075</v>
      </c>
      <c r="H207" s="210" t="s">
        <v>716</v>
      </c>
      <c r="I207" s="210" t="s">
        <v>48</v>
      </c>
      <c r="J207" s="210" t="s">
        <v>28</v>
      </c>
      <c r="K207" s="210" t="s">
        <v>29</v>
      </c>
      <c r="L207" s="210"/>
      <c r="M207" s="210">
        <v>40435507</v>
      </c>
      <c r="N207" s="210">
        <v>4668922</v>
      </c>
      <c r="O207" s="210" t="s">
        <v>147</v>
      </c>
      <c r="P207" s="215">
        <f t="shared" si="3"/>
        <v>26.32063216608</v>
      </c>
      <c r="Q207" s="217" t="s">
        <v>14057</v>
      </c>
      <c r="R207" s="218" t="s">
        <v>731</v>
      </c>
    </row>
    <row r="208" s="1" customFormat="1" ht="12.95" customHeight="1" spans="1:18">
      <c r="A208" s="209" t="s">
        <v>137</v>
      </c>
      <c r="B208" s="210" t="s">
        <v>138</v>
      </c>
      <c r="C208" s="211">
        <v>1478</v>
      </c>
      <c r="D208" s="212">
        <v>19.5588048209999</v>
      </c>
      <c r="E208" s="210" t="s">
        <v>138</v>
      </c>
      <c r="F208" s="210" t="s">
        <v>714</v>
      </c>
      <c r="G208" s="210" t="s">
        <v>1075</v>
      </c>
      <c r="H208" s="210" t="s">
        <v>716</v>
      </c>
      <c r="I208" s="210" t="s">
        <v>48</v>
      </c>
      <c r="J208" s="210" t="s">
        <v>28</v>
      </c>
      <c r="K208" s="210" t="s">
        <v>58</v>
      </c>
      <c r="L208" s="210"/>
      <c r="M208" s="210">
        <v>40435078</v>
      </c>
      <c r="N208" s="210">
        <v>4668704</v>
      </c>
      <c r="O208" s="210" t="s">
        <v>147</v>
      </c>
      <c r="P208" s="215">
        <f t="shared" si="3"/>
        <v>58.6764144629997</v>
      </c>
      <c r="Q208" s="217" t="s">
        <v>14057</v>
      </c>
      <c r="R208" s="218" t="s">
        <v>731</v>
      </c>
    </row>
    <row r="209" s="1" customFormat="1" ht="12.95" customHeight="1" spans="1:18">
      <c r="A209" s="209" t="s">
        <v>137</v>
      </c>
      <c r="B209" s="210" t="s">
        <v>138</v>
      </c>
      <c r="C209" s="211">
        <v>962</v>
      </c>
      <c r="D209" s="212">
        <v>6.31898900839</v>
      </c>
      <c r="E209" s="210" t="s">
        <v>138</v>
      </c>
      <c r="F209" s="210" t="s">
        <v>714</v>
      </c>
      <c r="G209" s="210" t="s">
        <v>1075</v>
      </c>
      <c r="H209" s="210" t="s">
        <v>716</v>
      </c>
      <c r="I209" s="210" t="s">
        <v>1101</v>
      </c>
      <c r="J209" s="210" t="s">
        <v>28</v>
      </c>
      <c r="K209" s="210" t="s">
        <v>29</v>
      </c>
      <c r="L209" s="210"/>
      <c r="M209" s="210">
        <v>40434182</v>
      </c>
      <c r="N209" s="210">
        <v>4669772</v>
      </c>
      <c r="O209" s="210" t="s">
        <v>147</v>
      </c>
      <c r="P209" s="215">
        <f t="shared" si="3"/>
        <v>18.95696702517</v>
      </c>
      <c r="Q209" s="217" t="s">
        <v>14057</v>
      </c>
      <c r="R209" s="218" t="s">
        <v>731</v>
      </c>
    </row>
    <row r="210" s="1" customFormat="1" ht="12.95" customHeight="1" spans="1:18">
      <c r="A210" s="209" t="s">
        <v>137</v>
      </c>
      <c r="B210" s="210" t="s">
        <v>138</v>
      </c>
      <c r="C210" s="211">
        <v>1492</v>
      </c>
      <c r="D210" s="212">
        <v>12.8726648048999</v>
      </c>
      <c r="E210" s="210" t="s">
        <v>138</v>
      </c>
      <c r="F210" s="210" t="s">
        <v>714</v>
      </c>
      <c r="G210" s="210" t="s">
        <v>1075</v>
      </c>
      <c r="H210" s="210" t="s">
        <v>716</v>
      </c>
      <c r="I210" s="210" t="s">
        <v>1101</v>
      </c>
      <c r="J210" s="210" t="s">
        <v>28</v>
      </c>
      <c r="K210" s="210" t="s">
        <v>29</v>
      </c>
      <c r="L210" s="210"/>
      <c r="M210" s="210">
        <v>40435882</v>
      </c>
      <c r="N210" s="210">
        <v>4668623</v>
      </c>
      <c r="O210" s="210" t="s">
        <v>147</v>
      </c>
      <c r="P210" s="215">
        <f t="shared" si="3"/>
        <v>38.6179944146997</v>
      </c>
      <c r="Q210" s="217" t="s">
        <v>14057</v>
      </c>
      <c r="R210" s="218" t="s">
        <v>731</v>
      </c>
    </row>
    <row r="211" s="1" customFormat="1" ht="12.95" customHeight="1" spans="1:18">
      <c r="A211" s="209" t="s">
        <v>137</v>
      </c>
      <c r="B211" s="210" t="s">
        <v>138</v>
      </c>
      <c r="C211" s="211">
        <v>1327</v>
      </c>
      <c r="D211" s="212">
        <v>79.3173066893999</v>
      </c>
      <c r="E211" s="210" t="s">
        <v>138</v>
      </c>
      <c r="F211" s="210" t="s">
        <v>714</v>
      </c>
      <c r="G211" s="210" t="s">
        <v>1075</v>
      </c>
      <c r="H211" s="210" t="s">
        <v>716</v>
      </c>
      <c r="I211" s="210" t="s">
        <v>1101</v>
      </c>
      <c r="J211" s="210" t="s">
        <v>28</v>
      </c>
      <c r="K211" s="210" t="s">
        <v>29</v>
      </c>
      <c r="L211" s="210"/>
      <c r="M211" s="210">
        <v>40435352</v>
      </c>
      <c r="N211" s="210">
        <v>4669070</v>
      </c>
      <c r="O211" s="210" t="s">
        <v>147</v>
      </c>
      <c r="P211" s="215">
        <f t="shared" si="3"/>
        <v>237.9519200682</v>
      </c>
      <c r="Q211" s="217" t="s">
        <v>14057</v>
      </c>
      <c r="R211" s="218" t="s">
        <v>731</v>
      </c>
    </row>
    <row r="212" s="1" customFormat="1" spans="1:18">
      <c r="A212" s="209" t="s">
        <v>137</v>
      </c>
      <c r="B212" s="210" t="s">
        <v>138</v>
      </c>
      <c r="C212" s="211">
        <v>1675</v>
      </c>
      <c r="D212" s="212">
        <v>0.960056951881</v>
      </c>
      <c r="E212" s="210" t="s">
        <v>138</v>
      </c>
      <c r="F212" s="210" t="s">
        <v>714</v>
      </c>
      <c r="G212" s="210" t="s">
        <v>1075</v>
      </c>
      <c r="H212" s="210" t="s">
        <v>716</v>
      </c>
      <c r="I212" s="210" t="s">
        <v>367</v>
      </c>
      <c r="J212" s="210" t="s">
        <v>28</v>
      </c>
      <c r="K212" s="210" t="s">
        <v>327</v>
      </c>
      <c r="L212" s="210"/>
      <c r="M212" s="210">
        <v>40428708</v>
      </c>
      <c r="N212" s="210">
        <v>4667741</v>
      </c>
      <c r="O212" s="210" t="s">
        <v>147</v>
      </c>
      <c r="P212" s="215">
        <f t="shared" si="3"/>
        <v>2.880170855643</v>
      </c>
      <c r="Q212" s="217" t="s">
        <v>14057</v>
      </c>
      <c r="R212" s="218" t="s">
        <v>731</v>
      </c>
    </row>
    <row r="213" s="1" customFormat="1" spans="1:18">
      <c r="A213" s="209" t="s">
        <v>137</v>
      </c>
      <c r="B213" s="210" t="s">
        <v>138</v>
      </c>
      <c r="C213" s="211">
        <v>534</v>
      </c>
      <c r="D213" s="212">
        <v>4.37448878552</v>
      </c>
      <c r="E213" s="210" t="s">
        <v>138</v>
      </c>
      <c r="F213" s="210" t="s">
        <v>714</v>
      </c>
      <c r="G213" s="210" t="s">
        <v>1075</v>
      </c>
      <c r="H213" s="210" t="s">
        <v>716</v>
      </c>
      <c r="I213" s="210" t="s">
        <v>48</v>
      </c>
      <c r="J213" s="210" t="s">
        <v>28</v>
      </c>
      <c r="K213" s="210" t="s">
        <v>29</v>
      </c>
      <c r="L213" s="210"/>
      <c r="M213" s="210">
        <v>40435521</v>
      </c>
      <c r="N213" s="210">
        <v>4670620</v>
      </c>
      <c r="O213" s="210" t="s">
        <v>147</v>
      </c>
      <c r="P213" s="215">
        <f t="shared" si="3"/>
        <v>13.12346635656</v>
      </c>
      <c r="Q213" s="217" t="s">
        <v>14057</v>
      </c>
      <c r="R213" s="218" t="s">
        <v>731</v>
      </c>
    </row>
    <row r="214" s="1" customFormat="1" spans="1:18">
      <c r="A214" s="209" t="s">
        <v>137</v>
      </c>
      <c r="B214" s="210" t="s">
        <v>138</v>
      </c>
      <c r="C214" s="211">
        <v>704</v>
      </c>
      <c r="D214" s="212">
        <v>2.94354682772</v>
      </c>
      <c r="E214" s="210" t="s">
        <v>138</v>
      </c>
      <c r="F214" s="210" t="s">
        <v>714</v>
      </c>
      <c r="G214" s="210" t="s">
        <v>1075</v>
      </c>
      <c r="H214" s="210" t="s">
        <v>716</v>
      </c>
      <c r="I214" s="210" t="s">
        <v>48</v>
      </c>
      <c r="J214" s="210" t="s">
        <v>28</v>
      </c>
      <c r="K214" s="210" t="s">
        <v>140</v>
      </c>
      <c r="L214" s="210"/>
      <c r="M214" s="210">
        <v>40431287</v>
      </c>
      <c r="N214" s="210">
        <v>4670170</v>
      </c>
      <c r="O214" s="210" t="s">
        <v>147</v>
      </c>
      <c r="P214" s="215">
        <f t="shared" si="3"/>
        <v>8.83064048316</v>
      </c>
      <c r="Q214" s="217" t="s">
        <v>14057</v>
      </c>
      <c r="R214" s="218" t="s">
        <v>731</v>
      </c>
    </row>
    <row r="215" s="1" customFormat="1" spans="1:18">
      <c r="A215" s="209" t="s">
        <v>137</v>
      </c>
      <c r="B215" s="210" t="s">
        <v>138</v>
      </c>
      <c r="C215" s="211">
        <v>1602</v>
      </c>
      <c r="D215" s="212">
        <v>15.1289825976</v>
      </c>
      <c r="E215" s="210" t="s">
        <v>138</v>
      </c>
      <c r="F215" s="210" t="s">
        <v>714</v>
      </c>
      <c r="G215" s="210" t="s">
        <v>1075</v>
      </c>
      <c r="H215" s="210" t="s">
        <v>716</v>
      </c>
      <c r="I215" s="210" t="s">
        <v>1101</v>
      </c>
      <c r="J215" s="210" t="s">
        <v>28</v>
      </c>
      <c r="K215" s="210" t="s">
        <v>58</v>
      </c>
      <c r="L215" s="210"/>
      <c r="M215" s="210">
        <v>40435656</v>
      </c>
      <c r="N215" s="210">
        <v>4668213</v>
      </c>
      <c r="O215" s="210" t="s">
        <v>147</v>
      </c>
      <c r="P215" s="215">
        <f t="shared" si="3"/>
        <v>45.3869477928</v>
      </c>
      <c r="Q215" s="217" t="s">
        <v>14057</v>
      </c>
      <c r="R215" s="218" t="s">
        <v>731</v>
      </c>
    </row>
    <row r="216" s="1" customFormat="1" spans="1:18">
      <c r="A216" s="209" t="s">
        <v>137</v>
      </c>
      <c r="B216" s="210" t="s">
        <v>138</v>
      </c>
      <c r="C216" s="211">
        <v>1307</v>
      </c>
      <c r="D216" s="212">
        <v>58.5685285531</v>
      </c>
      <c r="E216" s="210" t="s">
        <v>138</v>
      </c>
      <c r="F216" s="210" t="s">
        <v>714</v>
      </c>
      <c r="G216" s="210" t="s">
        <v>1075</v>
      </c>
      <c r="H216" s="210" t="s">
        <v>716</v>
      </c>
      <c r="I216" s="210" t="s">
        <v>367</v>
      </c>
      <c r="J216" s="210" t="s">
        <v>28</v>
      </c>
      <c r="K216" s="210" t="s">
        <v>49</v>
      </c>
      <c r="L216" s="210"/>
      <c r="M216" s="210">
        <v>40431382</v>
      </c>
      <c r="N216" s="210">
        <v>4669159</v>
      </c>
      <c r="O216" s="210" t="s">
        <v>147</v>
      </c>
      <c r="P216" s="215">
        <f t="shared" si="3"/>
        <v>175.7055856593</v>
      </c>
      <c r="Q216" s="217" t="s">
        <v>14057</v>
      </c>
      <c r="R216" s="218" t="s">
        <v>731</v>
      </c>
    </row>
    <row r="217" s="1" customFormat="1" spans="1:18">
      <c r="A217" s="209" t="s">
        <v>137</v>
      </c>
      <c r="B217" s="210" t="s">
        <v>138</v>
      </c>
      <c r="C217" s="211">
        <v>597</v>
      </c>
      <c r="D217" s="212">
        <v>3.06547893681</v>
      </c>
      <c r="E217" s="210" t="s">
        <v>138</v>
      </c>
      <c r="F217" s="210" t="s">
        <v>714</v>
      </c>
      <c r="G217" s="210" t="s">
        <v>1075</v>
      </c>
      <c r="H217" s="210" t="s">
        <v>716</v>
      </c>
      <c r="I217" s="210" t="s">
        <v>48</v>
      </c>
      <c r="J217" s="210" t="s">
        <v>28</v>
      </c>
      <c r="K217" s="210" t="s">
        <v>29</v>
      </c>
      <c r="L217" s="210"/>
      <c r="M217" s="210">
        <v>40432325</v>
      </c>
      <c r="N217" s="210">
        <v>4670430</v>
      </c>
      <c r="O217" s="210" t="s">
        <v>147</v>
      </c>
      <c r="P217" s="215">
        <f t="shared" si="3"/>
        <v>9.19643681043</v>
      </c>
      <c r="Q217" s="217" t="s">
        <v>14057</v>
      </c>
      <c r="R217" s="218" t="s">
        <v>731</v>
      </c>
    </row>
    <row r="218" s="1" customFormat="1" spans="1:18">
      <c r="A218" s="209" t="s">
        <v>137</v>
      </c>
      <c r="B218" s="210" t="s">
        <v>138</v>
      </c>
      <c r="C218" s="211">
        <v>1596</v>
      </c>
      <c r="D218" s="212">
        <v>49.6722434981999</v>
      </c>
      <c r="E218" s="210" t="s">
        <v>138</v>
      </c>
      <c r="F218" s="210" t="s">
        <v>714</v>
      </c>
      <c r="G218" s="210" t="s">
        <v>1075</v>
      </c>
      <c r="H218" s="210" t="s">
        <v>716</v>
      </c>
      <c r="I218" s="210" t="s">
        <v>1101</v>
      </c>
      <c r="J218" s="210" t="s">
        <v>28</v>
      </c>
      <c r="K218" s="210" t="s">
        <v>58</v>
      </c>
      <c r="L218" s="210"/>
      <c r="M218" s="210">
        <v>40435765</v>
      </c>
      <c r="N218" s="210">
        <v>4668198</v>
      </c>
      <c r="O218" s="210" t="s">
        <v>147</v>
      </c>
      <c r="P218" s="215">
        <f t="shared" si="3"/>
        <v>149.0167304946</v>
      </c>
      <c r="Q218" s="217" t="s">
        <v>14057</v>
      </c>
      <c r="R218" s="218" t="s">
        <v>731</v>
      </c>
    </row>
    <row r="219" s="1" customFormat="1" spans="1:18">
      <c r="A219" s="209" t="s">
        <v>137</v>
      </c>
      <c r="B219" s="210" t="s">
        <v>138</v>
      </c>
      <c r="C219" s="211">
        <v>911</v>
      </c>
      <c r="D219" s="212">
        <v>10.2057922568</v>
      </c>
      <c r="E219" s="210" t="s">
        <v>138</v>
      </c>
      <c r="F219" s="210" t="s">
        <v>714</v>
      </c>
      <c r="G219" s="210" t="s">
        <v>1075</v>
      </c>
      <c r="H219" s="210" t="s">
        <v>716</v>
      </c>
      <c r="I219" s="210" t="s">
        <v>1101</v>
      </c>
      <c r="J219" s="210" t="s">
        <v>28</v>
      </c>
      <c r="K219" s="210" t="s">
        <v>29</v>
      </c>
      <c r="L219" s="210"/>
      <c r="M219" s="210">
        <v>40433950</v>
      </c>
      <c r="N219" s="210">
        <v>4669854</v>
      </c>
      <c r="O219" s="210" t="s">
        <v>147</v>
      </c>
      <c r="P219" s="215">
        <f t="shared" si="3"/>
        <v>30.6173767704</v>
      </c>
      <c r="Q219" s="217" t="s">
        <v>14057</v>
      </c>
      <c r="R219" s="218" t="s">
        <v>731</v>
      </c>
    </row>
    <row r="220" s="1" customFormat="1" spans="1:18">
      <c r="A220" s="209" t="s">
        <v>137</v>
      </c>
      <c r="B220" s="210" t="s">
        <v>138</v>
      </c>
      <c r="C220" s="211">
        <v>667</v>
      </c>
      <c r="D220" s="212">
        <v>2.46852051413</v>
      </c>
      <c r="E220" s="210" t="s">
        <v>138</v>
      </c>
      <c r="F220" s="210" t="s">
        <v>714</v>
      </c>
      <c r="G220" s="210" t="s">
        <v>1075</v>
      </c>
      <c r="H220" s="210" t="s">
        <v>716</v>
      </c>
      <c r="I220" s="210" t="s">
        <v>1101</v>
      </c>
      <c r="J220" s="210" t="s">
        <v>28</v>
      </c>
      <c r="K220" s="210" t="s">
        <v>29</v>
      </c>
      <c r="L220" s="210"/>
      <c r="M220" s="210">
        <v>40433576</v>
      </c>
      <c r="N220" s="210">
        <v>4670264</v>
      </c>
      <c r="O220" s="210" t="s">
        <v>147</v>
      </c>
      <c r="P220" s="215">
        <f t="shared" si="3"/>
        <v>7.40556154239</v>
      </c>
      <c r="Q220" s="217" t="s">
        <v>14057</v>
      </c>
      <c r="R220" s="218" t="s">
        <v>731</v>
      </c>
    </row>
    <row r="221" s="1" customFormat="1" spans="1:18">
      <c r="A221" s="209" t="s">
        <v>137</v>
      </c>
      <c r="B221" s="210" t="s">
        <v>138</v>
      </c>
      <c r="C221" s="211">
        <v>1467</v>
      </c>
      <c r="D221" s="212">
        <v>49.6994669621999</v>
      </c>
      <c r="E221" s="210" t="s">
        <v>138</v>
      </c>
      <c r="F221" s="210" t="s">
        <v>714</v>
      </c>
      <c r="G221" s="210" t="s">
        <v>1075</v>
      </c>
      <c r="H221" s="210" t="s">
        <v>716</v>
      </c>
      <c r="I221" s="210" t="s">
        <v>48</v>
      </c>
      <c r="J221" s="210" t="s">
        <v>28</v>
      </c>
      <c r="K221" s="210" t="s">
        <v>58</v>
      </c>
      <c r="L221" s="210"/>
      <c r="M221" s="210">
        <v>40435174</v>
      </c>
      <c r="N221" s="210">
        <v>4668747</v>
      </c>
      <c r="O221" s="210" t="s">
        <v>147</v>
      </c>
      <c r="P221" s="215">
        <f t="shared" si="3"/>
        <v>149.0984008866</v>
      </c>
      <c r="Q221" s="217" t="s">
        <v>14057</v>
      </c>
      <c r="R221" s="218" t="s">
        <v>731</v>
      </c>
    </row>
    <row r="222" s="1" customFormat="1" spans="1:18">
      <c r="A222" s="209" t="s">
        <v>137</v>
      </c>
      <c r="B222" s="210" t="s">
        <v>138</v>
      </c>
      <c r="C222" s="211">
        <v>739</v>
      </c>
      <c r="D222" s="212">
        <v>36.7751260563999</v>
      </c>
      <c r="E222" s="210" t="s">
        <v>138</v>
      </c>
      <c r="F222" s="210" t="s">
        <v>714</v>
      </c>
      <c r="G222" s="210" t="s">
        <v>1075</v>
      </c>
      <c r="H222" s="210" t="s">
        <v>716</v>
      </c>
      <c r="I222" s="210" t="s">
        <v>48</v>
      </c>
      <c r="J222" s="210" t="s">
        <v>28</v>
      </c>
      <c r="K222" s="210" t="s">
        <v>140</v>
      </c>
      <c r="L222" s="210"/>
      <c r="M222" s="210">
        <v>40431012</v>
      </c>
      <c r="N222" s="210">
        <v>4670144</v>
      </c>
      <c r="O222" s="210" t="s">
        <v>147</v>
      </c>
      <c r="P222" s="215">
        <f t="shared" si="3"/>
        <v>110.3253781692</v>
      </c>
      <c r="Q222" s="217" t="s">
        <v>14057</v>
      </c>
      <c r="R222" s="218" t="s">
        <v>731</v>
      </c>
    </row>
    <row r="223" s="1" customFormat="1" spans="1:18">
      <c r="A223" s="209" t="s">
        <v>137</v>
      </c>
      <c r="B223" s="210" t="s">
        <v>138</v>
      </c>
      <c r="C223" s="211">
        <v>1456</v>
      </c>
      <c r="D223" s="212">
        <v>5.87106033336</v>
      </c>
      <c r="E223" s="210" t="s">
        <v>138</v>
      </c>
      <c r="F223" s="210" t="s">
        <v>714</v>
      </c>
      <c r="G223" s="210" t="s">
        <v>1075</v>
      </c>
      <c r="H223" s="210" t="s">
        <v>716</v>
      </c>
      <c r="I223" s="210" t="s">
        <v>48</v>
      </c>
      <c r="J223" s="210" t="s">
        <v>28</v>
      </c>
      <c r="K223" s="210" t="s">
        <v>29</v>
      </c>
      <c r="L223" s="210"/>
      <c r="M223" s="210">
        <v>40435542</v>
      </c>
      <c r="N223" s="210">
        <v>4668749</v>
      </c>
      <c r="O223" s="210" t="s">
        <v>147</v>
      </c>
      <c r="P223" s="215">
        <f t="shared" si="3"/>
        <v>17.61318100008</v>
      </c>
      <c r="Q223" s="217" t="s">
        <v>14057</v>
      </c>
      <c r="R223" s="218" t="s">
        <v>731</v>
      </c>
    </row>
    <row r="224" s="1" customFormat="1" spans="1:18">
      <c r="A224" s="209" t="s">
        <v>137</v>
      </c>
      <c r="B224" s="210" t="s">
        <v>138</v>
      </c>
      <c r="C224" s="211">
        <v>358</v>
      </c>
      <c r="D224" s="212">
        <v>29.1666601185</v>
      </c>
      <c r="E224" s="210" t="s">
        <v>138</v>
      </c>
      <c r="F224" s="210" t="s">
        <v>714</v>
      </c>
      <c r="G224" s="210" t="s">
        <v>1075</v>
      </c>
      <c r="H224" s="210" t="s">
        <v>716</v>
      </c>
      <c r="I224" s="210" t="s">
        <v>1101</v>
      </c>
      <c r="J224" s="210" t="s">
        <v>28</v>
      </c>
      <c r="K224" s="210" t="s">
        <v>29</v>
      </c>
      <c r="L224" s="210"/>
      <c r="M224" s="210">
        <v>40434612</v>
      </c>
      <c r="N224" s="210">
        <v>4671233</v>
      </c>
      <c r="O224" s="210" t="s">
        <v>147</v>
      </c>
      <c r="P224" s="215">
        <f t="shared" si="3"/>
        <v>87.4999803555</v>
      </c>
      <c r="Q224" s="217" t="s">
        <v>14057</v>
      </c>
      <c r="R224" s="218" t="s">
        <v>731</v>
      </c>
    </row>
    <row r="225" s="1" customFormat="1" spans="1:18">
      <c r="A225" s="209" t="s">
        <v>137</v>
      </c>
      <c r="B225" s="210" t="s">
        <v>138</v>
      </c>
      <c r="C225" s="211">
        <v>862</v>
      </c>
      <c r="D225" s="212">
        <v>40.3981930046</v>
      </c>
      <c r="E225" s="210" t="s">
        <v>138</v>
      </c>
      <c r="F225" s="210" t="s">
        <v>714</v>
      </c>
      <c r="G225" s="210" t="s">
        <v>1075</v>
      </c>
      <c r="H225" s="210" t="s">
        <v>716</v>
      </c>
      <c r="I225" s="210" t="s">
        <v>1101</v>
      </c>
      <c r="J225" s="210" t="s">
        <v>28</v>
      </c>
      <c r="K225" s="210" t="s">
        <v>29</v>
      </c>
      <c r="L225" s="210"/>
      <c r="M225" s="210">
        <v>40436055</v>
      </c>
      <c r="N225" s="210">
        <v>4669926</v>
      </c>
      <c r="O225" s="210" t="s">
        <v>147</v>
      </c>
      <c r="P225" s="215">
        <f t="shared" si="3"/>
        <v>121.1945790138</v>
      </c>
      <c r="Q225" s="217" t="s">
        <v>14057</v>
      </c>
      <c r="R225" s="218" t="s">
        <v>731</v>
      </c>
    </row>
    <row r="226" s="1" customFormat="1" spans="1:18">
      <c r="A226" s="209" t="s">
        <v>137</v>
      </c>
      <c r="B226" s="210" t="s">
        <v>138</v>
      </c>
      <c r="C226" s="211">
        <v>822</v>
      </c>
      <c r="D226" s="212">
        <v>6.90491647884</v>
      </c>
      <c r="E226" s="210" t="s">
        <v>138</v>
      </c>
      <c r="F226" s="210" t="s">
        <v>714</v>
      </c>
      <c r="G226" s="210" t="s">
        <v>1075</v>
      </c>
      <c r="H226" s="210" t="s">
        <v>716</v>
      </c>
      <c r="I226" s="210" t="s">
        <v>1101</v>
      </c>
      <c r="J226" s="210" t="s">
        <v>28</v>
      </c>
      <c r="K226" s="210" t="s">
        <v>29</v>
      </c>
      <c r="L226" s="210"/>
      <c r="M226" s="210">
        <v>40435528</v>
      </c>
      <c r="N226" s="210">
        <v>4669987</v>
      </c>
      <c r="O226" s="210" t="s">
        <v>147</v>
      </c>
      <c r="P226" s="215">
        <f t="shared" si="3"/>
        <v>20.71474943652</v>
      </c>
      <c r="Q226" s="217" t="s">
        <v>14057</v>
      </c>
      <c r="R226" s="218" t="s">
        <v>731</v>
      </c>
    </row>
    <row r="227" s="1" customFormat="1" spans="1:18">
      <c r="A227" s="209" t="s">
        <v>137</v>
      </c>
      <c r="B227" s="210" t="s">
        <v>138</v>
      </c>
      <c r="C227" s="211">
        <v>1338</v>
      </c>
      <c r="D227" s="212">
        <v>16.4628074005999</v>
      </c>
      <c r="E227" s="210" t="s">
        <v>138</v>
      </c>
      <c r="F227" s="210" t="s">
        <v>714</v>
      </c>
      <c r="G227" s="210" t="s">
        <v>1075</v>
      </c>
      <c r="H227" s="210" t="s">
        <v>716</v>
      </c>
      <c r="I227" s="210" t="s">
        <v>367</v>
      </c>
      <c r="J227" s="210" t="s">
        <v>28</v>
      </c>
      <c r="K227" s="210" t="s">
        <v>49</v>
      </c>
      <c r="L227" s="210"/>
      <c r="M227" s="210">
        <v>40431475</v>
      </c>
      <c r="N227" s="210">
        <v>4669050</v>
      </c>
      <c r="O227" s="210" t="s">
        <v>147</v>
      </c>
      <c r="P227" s="215">
        <f t="shared" si="3"/>
        <v>49.3884222017997</v>
      </c>
      <c r="Q227" s="217" t="s">
        <v>14057</v>
      </c>
      <c r="R227" s="218" t="s">
        <v>731</v>
      </c>
    </row>
    <row r="228" s="1" customFormat="1" spans="1:18">
      <c r="A228" s="209" t="s">
        <v>137</v>
      </c>
      <c r="B228" s="210" t="s">
        <v>138</v>
      </c>
      <c r="C228" s="211">
        <v>494</v>
      </c>
      <c r="D228" s="212">
        <v>10.8286825787</v>
      </c>
      <c r="E228" s="210" t="s">
        <v>138</v>
      </c>
      <c r="F228" s="210" t="s">
        <v>714</v>
      </c>
      <c r="G228" s="210" t="s">
        <v>1075</v>
      </c>
      <c r="H228" s="210" t="s">
        <v>716</v>
      </c>
      <c r="I228" s="210" t="s">
        <v>1101</v>
      </c>
      <c r="J228" s="210" t="s">
        <v>28</v>
      </c>
      <c r="K228" s="210" t="s">
        <v>29</v>
      </c>
      <c r="L228" s="210"/>
      <c r="M228" s="210">
        <v>40434584</v>
      </c>
      <c r="N228" s="210">
        <v>4670726</v>
      </c>
      <c r="O228" s="210" t="s">
        <v>147</v>
      </c>
      <c r="P228" s="215">
        <f t="shared" si="3"/>
        <v>32.4860477361</v>
      </c>
      <c r="Q228" s="217" t="s">
        <v>14057</v>
      </c>
      <c r="R228" s="218" t="s">
        <v>731</v>
      </c>
    </row>
    <row r="229" s="1" customFormat="1" spans="1:18">
      <c r="A229" s="209" t="s">
        <v>137</v>
      </c>
      <c r="B229" s="210" t="s">
        <v>138</v>
      </c>
      <c r="C229" s="211">
        <v>1547</v>
      </c>
      <c r="D229" s="212">
        <v>3.10546427023</v>
      </c>
      <c r="E229" s="210" t="s">
        <v>138</v>
      </c>
      <c r="F229" s="210" t="s">
        <v>714</v>
      </c>
      <c r="G229" s="210" t="s">
        <v>1075</v>
      </c>
      <c r="H229" s="210" t="s">
        <v>716</v>
      </c>
      <c r="I229" s="210" t="s">
        <v>48</v>
      </c>
      <c r="J229" s="210" t="s">
        <v>28</v>
      </c>
      <c r="K229" s="210" t="s">
        <v>58</v>
      </c>
      <c r="L229" s="210"/>
      <c r="M229" s="210">
        <v>40435307</v>
      </c>
      <c r="N229" s="210">
        <v>4668460</v>
      </c>
      <c r="O229" s="210" t="s">
        <v>147</v>
      </c>
      <c r="P229" s="215">
        <f t="shared" si="3"/>
        <v>9.31639281069</v>
      </c>
      <c r="Q229" s="217" t="s">
        <v>14057</v>
      </c>
      <c r="R229" s="218" t="s">
        <v>731</v>
      </c>
    </row>
    <row r="230" s="1" customFormat="1" spans="1:18">
      <c r="A230" s="209" t="s">
        <v>137</v>
      </c>
      <c r="B230" s="210" t="s">
        <v>138</v>
      </c>
      <c r="C230" s="211">
        <v>1281</v>
      </c>
      <c r="D230" s="212">
        <v>8.54318837403</v>
      </c>
      <c r="E230" s="210" t="s">
        <v>138</v>
      </c>
      <c r="F230" s="210" t="s">
        <v>714</v>
      </c>
      <c r="G230" s="210" t="s">
        <v>1075</v>
      </c>
      <c r="H230" s="210" t="s">
        <v>716</v>
      </c>
      <c r="I230" s="210" t="s">
        <v>1101</v>
      </c>
      <c r="J230" s="210" t="s">
        <v>28</v>
      </c>
      <c r="K230" s="210" t="s">
        <v>49</v>
      </c>
      <c r="L230" s="210"/>
      <c r="M230" s="210">
        <v>40431224</v>
      </c>
      <c r="N230" s="210">
        <v>4669134</v>
      </c>
      <c r="O230" s="210" t="s">
        <v>147</v>
      </c>
      <c r="P230" s="215">
        <f t="shared" si="3"/>
        <v>25.62956512209</v>
      </c>
      <c r="Q230" s="217" t="s">
        <v>14057</v>
      </c>
      <c r="R230" s="218" t="s">
        <v>731</v>
      </c>
    </row>
    <row r="231" s="1" customFormat="1" spans="1:18">
      <c r="A231" s="209" t="s">
        <v>137</v>
      </c>
      <c r="B231" s="210" t="s">
        <v>138</v>
      </c>
      <c r="C231" s="211">
        <v>1439</v>
      </c>
      <c r="D231" s="212">
        <v>16.1241970692</v>
      </c>
      <c r="E231" s="210" t="s">
        <v>138</v>
      </c>
      <c r="F231" s="210" t="s">
        <v>714</v>
      </c>
      <c r="G231" s="210" t="s">
        <v>1075</v>
      </c>
      <c r="H231" s="210" t="s">
        <v>716</v>
      </c>
      <c r="I231" s="210" t="s">
        <v>1101</v>
      </c>
      <c r="J231" s="210" t="s">
        <v>28</v>
      </c>
      <c r="K231" s="210" t="s">
        <v>58</v>
      </c>
      <c r="L231" s="210"/>
      <c r="M231" s="210">
        <v>40435125</v>
      </c>
      <c r="N231" s="210">
        <v>4668831</v>
      </c>
      <c r="O231" s="210" t="s">
        <v>147</v>
      </c>
      <c r="P231" s="215">
        <f t="shared" si="3"/>
        <v>48.3725912076</v>
      </c>
      <c r="Q231" s="217" t="s">
        <v>14057</v>
      </c>
      <c r="R231" s="218" t="s">
        <v>731</v>
      </c>
    </row>
    <row r="232" s="1" customFormat="1" spans="1:18">
      <c r="A232" s="209" t="s">
        <v>137</v>
      </c>
      <c r="B232" s="210" t="s">
        <v>138</v>
      </c>
      <c r="C232" s="211">
        <v>583</v>
      </c>
      <c r="D232" s="212">
        <v>10.8270609854999</v>
      </c>
      <c r="E232" s="210" t="s">
        <v>138</v>
      </c>
      <c r="F232" s="210" t="s">
        <v>714</v>
      </c>
      <c r="G232" s="210" t="s">
        <v>1075</v>
      </c>
      <c r="H232" s="210" t="s">
        <v>716</v>
      </c>
      <c r="I232" s="210" t="s">
        <v>48</v>
      </c>
      <c r="J232" s="210" t="s">
        <v>28</v>
      </c>
      <c r="K232" s="210" t="s">
        <v>29</v>
      </c>
      <c r="L232" s="210"/>
      <c r="M232" s="210">
        <v>40432128</v>
      </c>
      <c r="N232" s="210">
        <v>4670445</v>
      </c>
      <c r="O232" s="210" t="s">
        <v>147</v>
      </c>
      <c r="P232" s="215">
        <f t="shared" si="3"/>
        <v>32.4811829564997</v>
      </c>
      <c r="Q232" s="217" t="s">
        <v>14057</v>
      </c>
      <c r="R232" s="218" t="s">
        <v>731</v>
      </c>
    </row>
    <row r="233" s="1" customFormat="1" spans="1:18">
      <c r="A233" s="209" t="s">
        <v>137</v>
      </c>
      <c r="B233" s="210" t="s">
        <v>138</v>
      </c>
      <c r="C233" s="211">
        <v>535</v>
      </c>
      <c r="D233" s="212">
        <v>5.40427614536</v>
      </c>
      <c r="E233" s="210" t="s">
        <v>138</v>
      </c>
      <c r="F233" s="210" t="s">
        <v>714</v>
      </c>
      <c r="G233" s="210" t="s">
        <v>1075</v>
      </c>
      <c r="H233" s="210" t="s">
        <v>716</v>
      </c>
      <c r="I233" s="210" t="s">
        <v>1101</v>
      </c>
      <c r="J233" s="210" t="s">
        <v>28</v>
      </c>
      <c r="K233" s="210" t="s">
        <v>29</v>
      </c>
      <c r="L233" s="210"/>
      <c r="M233" s="210">
        <v>40431948</v>
      </c>
      <c r="N233" s="210">
        <v>4670615</v>
      </c>
      <c r="O233" s="210" t="s">
        <v>147</v>
      </c>
      <c r="P233" s="215">
        <f t="shared" si="3"/>
        <v>16.21282843608</v>
      </c>
      <c r="Q233" s="217" t="s">
        <v>14057</v>
      </c>
      <c r="R233" s="218" t="s">
        <v>731</v>
      </c>
    </row>
    <row r="234" s="1" customFormat="1" spans="1:18">
      <c r="A234" s="209" t="s">
        <v>137</v>
      </c>
      <c r="B234" s="210" t="s">
        <v>138</v>
      </c>
      <c r="C234" s="211">
        <v>1553</v>
      </c>
      <c r="D234" s="212">
        <v>52.2399249882</v>
      </c>
      <c r="E234" s="210" t="s">
        <v>138</v>
      </c>
      <c r="F234" s="210" t="s">
        <v>714</v>
      </c>
      <c r="G234" s="210" t="s">
        <v>1075</v>
      </c>
      <c r="H234" s="210" t="s">
        <v>716</v>
      </c>
      <c r="I234" s="210" t="s">
        <v>1101</v>
      </c>
      <c r="J234" s="210" t="s">
        <v>28</v>
      </c>
      <c r="K234" s="210" t="s">
        <v>29</v>
      </c>
      <c r="L234" s="210"/>
      <c r="M234" s="210">
        <v>40435733</v>
      </c>
      <c r="N234" s="210">
        <v>4668454</v>
      </c>
      <c r="O234" s="210" t="s">
        <v>147</v>
      </c>
      <c r="P234" s="215">
        <f t="shared" si="3"/>
        <v>156.7197749646</v>
      </c>
      <c r="Q234" s="217" t="s">
        <v>14057</v>
      </c>
      <c r="R234" s="218" t="s">
        <v>731</v>
      </c>
    </row>
    <row r="235" s="1" customFormat="1" spans="1:18">
      <c r="A235" s="209" t="s">
        <v>137</v>
      </c>
      <c r="B235" s="210" t="s">
        <v>138</v>
      </c>
      <c r="C235" s="211">
        <v>1414</v>
      </c>
      <c r="D235" s="212">
        <v>15.5019800576</v>
      </c>
      <c r="E235" s="210" t="s">
        <v>138</v>
      </c>
      <c r="F235" s="210" t="s">
        <v>714</v>
      </c>
      <c r="G235" s="210" t="s">
        <v>1075</v>
      </c>
      <c r="H235" s="210" t="s">
        <v>716</v>
      </c>
      <c r="I235" s="210" t="s">
        <v>1101</v>
      </c>
      <c r="J235" s="210" t="s">
        <v>28</v>
      </c>
      <c r="K235" s="210" t="s">
        <v>29</v>
      </c>
      <c r="L235" s="210"/>
      <c r="M235" s="210">
        <v>40435568</v>
      </c>
      <c r="N235" s="210">
        <v>4668880</v>
      </c>
      <c r="O235" s="210" t="s">
        <v>147</v>
      </c>
      <c r="P235" s="215">
        <f t="shared" si="3"/>
        <v>46.5059401728</v>
      </c>
      <c r="Q235" s="217" t="s">
        <v>14057</v>
      </c>
      <c r="R235" s="218" t="s">
        <v>731</v>
      </c>
    </row>
    <row r="236" s="1" customFormat="1" spans="1:18">
      <c r="A236" s="209" t="s">
        <v>137</v>
      </c>
      <c r="B236" s="210" t="s">
        <v>138</v>
      </c>
      <c r="C236" s="211">
        <v>1464</v>
      </c>
      <c r="D236" s="212">
        <v>6.06315522717</v>
      </c>
      <c r="E236" s="210" t="s">
        <v>138</v>
      </c>
      <c r="F236" s="210" t="s">
        <v>714</v>
      </c>
      <c r="G236" s="210" t="s">
        <v>1075</v>
      </c>
      <c r="H236" s="210" t="s">
        <v>716</v>
      </c>
      <c r="I236" s="210" t="s">
        <v>1101</v>
      </c>
      <c r="J236" s="210" t="s">
        <v>28</v>
      </c>
      <c r="K236" s="210" t="s">
        <v>29</v>
      </c>
      <c r="L236" s="210"/>
      <c r="M236" s="210">
        <v>40434700</v>
      </c>
      <c r="N236" s="210">
        <v>4668705</v>
      </c>
      <c r="O236" s="210" t="s">
        <v>147</v>
      </c>
      <c r="P236" s="215">
        <f t="shared" si="3"/>
        <v>18.18946568151</v>
      </c>
      <c r="Q236" s="217" t="s">
        <v>14057</v>
      </c>
      <c r="R236" s="218" t="s">
        <v>731</v>
      </c>
    </row>
    <row r="237" s="1" customFormat="1" spans="1:18">
      <c r="A237" s="209" t="s">
        <v>137</v>
      </c>
      <c r="B237" s="210" t="s">
        <v>138</v>
      </c>
      <c r="C237" s="211">
        <v>1318</v>
      </c>
      <c r="D237" s="212">
        <v>1.63500115833</v>
      </c>
      <c r="E237" s="210" t="s">
        <v>138</v>
      </c>
      <c r="F237" s="210" t="s">
        <v>714</v>
      </c>
      <c r="G237" s="210" t="s">
        <v>1075</v>
      </c>
      <c r="H237" s="210" t="s">
        <v>716</v>
      </c>
      <c r="I237" s="210" t="s">
        <v>1101</v>
      </c>
      <c r="J237" s="210" t="s">
        <v>28</v>
      </c>
      <c r="K237" s="210" t="s">
        <v>29</v>
      </c>
      <c r="L237" s="210"/>
      <c r="M237" s="210">
        <v>40431700</v>
      </c>
      <c r="N237" s="210">
        <v>4669093</v>
      </c>
      <c r="O237" s="210" t="s">
        <v>147</v>
      </c>
      <c r="P237" s="215">
        <f t="shared" si="3"/>
        <v>4.90500347499</v>
      </c>
      <c r="Q237" s="217" t="s">
        <v>14057</v>
      </c>
      <c r="R237" s="218" t="s">
        <v>731</v>
      </c>
    </row>
    <row r="238" s="1" customFormat="1" spans="1:18">
      <c r="A238" s="209" t="s">
        <v>137</v>
      </c>
      <c r="B238" s="210" t="s">
        <v>144</v>
      </c>
      <c r="C238" s="211">
        <v>94</v>
      </c>
      <c r="D238" s="212">
        <v>5.05586360429</v>
      </c>
      <c r="E238" s="210" t="s">
        <v>144</v>
      </c>
      <c r="F238" s="210" t="s">
        <v>714</v>
      </c>
      <c r="G238" s="210" t="s">
        <v>1075</v>
      </c>
      <c r="H238" s="210" t="s">
        <v>716</v>
      </c>
      <c r="I238" s="210" t="s">
        <v>1101</v>
      </c>
      <c r="J238" s="210" t="s">
        <v>28</v>
      </c>
      <c r="K238" s="210" t="s">
        <v>29</v>
      </c>
      <c r="L238" s="210"/>
      <c r="M238" s="210">
        <v>40432171</v>
      </c>
      <c r="N238" s="210">
        <v>4669398</v>
      </c>
      <c r="O238" s="210" t="s">
        <v>147</v>
      </c>
      <c r="P238" s="215">
        <f t="shared" si="3"/>
        <v>15.16759081287</v>
      </c>
      <c r="Q238" s="217" t="s">
        <v>14057</v>
      </c>
      <c r="R238" s="218" t="s">
        <v>731</v>
      </c>
    </row>
    <row r="239" s="1" customFormat="1" spans="1:18">
      <c r="A239" s="209" t="s">
        <v>137</v>
      </c>
      <c r="B239" s="210" t="s">
        <v>144</v>
      </c>
      <c r="C239" s="211">
        <v>1204</v>
      </c>
      <c r="D239" s="212">
        <v>24.1044245645999</v>
      </c>
      <c r="E239" s="210" t="s">
        <v>144</v>
      </c>
      <c r="F239" s="210" t="s">
        <v>714</v>
      </c>
      <c r="G239" s="210" t="s">
        <v>1075</v>
      </c>
      <c r="H239" s="210" t="s">
        <v>716</v>
      </c>
      <c r="I239" s="210" t="s">
        <v>14058</v>
      </c>
      <c r="J239" s="210" t="s">
        <v>28</v>
      </c>
      <c r="K239" s="210" t="s">
        <v>58</v>
      </c>
      <c r="L239" s="210"/>
      <c r="M239" s="210">
        <v>40430405</v>
      </c>
      <c r="N239" s="210">
        <v>4666667</v>
      </c>
      <c r="O239" s="210" t="s">
        <v>147</v>
      </c>
      <c r="P239" s="215">
        <f t="shared" si="3"/>
        <v>72.3132736937997</v>
      </c>
      <c r="Q239" s="217" t="s">
        <v>14057</v>
      </c>
      <c r="R239" s="218" t="s">
        <v>731</v>
      </c>
    </row>
    <row r="240" s="1" customFormat="1" spans="1:18">
      <c r="A240" s="209" t="s">
        <v>137</v>
      </c>
      <c r="B240" s="210" t="s">
        <v>144</v>
      </c>
      <c r="C240" s="211">
        <v>942</v>
      </c>
      <c r="D240" s="212">
        <v>3.25362928663</v>
      </c>
      <c r="E240" s="210" t="s">
        <v>144</v>
      </c>
      <c r="F240" s="210" t="s">
        <v>714</v>
      </c>
      <c r="G240" s="210" t="s">
        <v>1075</v>
      </c>
      <c r="H240" s="210" t="s">
        <v>716</v>
      </c>
      <c r="I240" s="210" t="s">
        <v>1101</v>
      </c>
      <c r="J240" s="210" t="s">
        <v>28</v>
      </c>
      <c r="K240" s="210" t="s">
        <v>29</v>
      </c>
      <c r="L240" s="210"/>
      <c r="M240" s="210">
        <v>40435229</v>
      </c>
      <c r="N240" s="210">
        <v>4667231</v>
      </c>
      <c r="O240" s="210" t="s">
        <v>147</v>
      </c>
      <c r="P240" s="215">
        <f t="shared" si="3"/>
        <v>9.76088785989</v>
      </c>
      <c r="Q240" s="217" t="s">
        <v>14057</v>
      </c>
      <c r="R240" s="218" t="s">
        <v>731</v>
      </c>
    </row>
    <row r="241" s="1" customFormat="1" spans="1:18">
      <c r="A241" s="209" t="s">
        <v>137</v>
      </c>
      <c r="B241" s="210" t="s">
        <v>144</v>
      </c>
      <c r="C241" s="211">
        <v>653</v>
      </c>
      <c r="D241" s="212">
        <v>9.71809374867999</v>
      </c>
      <c r="E241" s="210" t="s">
        <v>144</v>
      </c>
      <c r="F241" s="210" t="s">
        <v>714</v>
      </c>
      <c r="G241" s="210" t="s">
        <v>1075</v>
      </c>
      <c r="H241" s="210" t="s">
        <v>716</v>
      </c>
      <c r="I241" s="210" t="s">
        <v>48</v>
      </c>
      <c r="J241" s="210" t="s">
        <v>28</v>
      </c>
      <c r="K241" s="210" t="s">
        <v>29</v>
      </c>
      <c r="L241" s="210"/>
      <c r="M241" s="210">
        <v>40432933</v>
      </c>
      <c r="N241" s="210">
        <v>4667683</v>
      </c>
      <c r="O241" s="210" t="s">
        <v>147</v>
      </c>
      <c r="P241" s="215">
        <f t="shared" si="3"/>
        <v>29.15428124604</v>
      </c>
      <c r="Q241" s="217" t="s">
        <v>14057</v>
      </c>
      <c r="R241" s="218" t="s">
        <v>731</v>
      </c>
    </row>
    <row r="242" s="1" customFormat="1" spans="1:18">
      <c r="A242" s="209" t="s">
        <v>137</v>
      </c>
      <c r="B242" s="210" t="s">
        <v>144</v>
      </c>
      <c r="C242" s="211">
        <v>1717</v>
      </c>
      <c r="D242" s="212">
        <v>34.5603975573</v>
      </c>
      <c r="E242" s="210" t="s">
        <v>144</v>
      </c>
      <c r="F242" s="210" t="s">
        <v>714</v>
      </c>
      <c r="G242" s="210" t="s">
        <v>1075</v>
      </c>
      <c r="H242" s="210" t="s">
        <v>716</v>
      </c>
      <c r="I242" s="210" t="s">
        <v>48</v>
      </c>
      <c r="J242" s="210" t="s">
        <v>28</v>
      </c>
      <c r="K242" s="210" t="s">
        <v>58</v>
      </c>
      <c r="L242" s="210"/>
      <c r="M242" s="210">
        <v>40434362</v>
      </c>
      <c r="N242" s="210">
        <v>4665153</v>
      </c>
      <c r="O242" s="210" t="s">
        <v>147</v>
      </c>
      <c r="P242" s="215">
        <f t="shared" si="3"/>
        <v>103.6811926719</v>
      </c>
      <c r="Q242" s="217" t="s">
        <v>14057</v>
      </c>
      <c r="R242" s="218" t="s">
        <v>731</v>
      </c>
    </row>
    <row r="243" s="1" customFormat="1" spans="1:18">
      <c r="A243" s="209" t="s">
        <v>137</v>
      </c>
      <c r="B243" s="210" t="s">
        <v>144</v>
      </c>
      <c r="C243" s="211">
        <v>1568</v>
      </c>
      <c r="D243" s="212">
        <v>122.490851172</v>
      </c>
      <c r="E243" s="210" t="s">
        <v>144</v>
      </c>
      <c r="F243" s="210" t="s">
        <v>714</v>
      </c>
      <c r="G243" s="210" t="s">
        <v>1075</v>
      </c>
      <c r="H243" s="210" t="s">
        <v>716</v>
      </c>
      <c r="I243" s="210" t="s">
        <v>48</v>
      </c>
      <c r="J243" s="210" t="s">
        <v>28</v>
      </c>
      <c r="K243" s="210" t="s">
        <v>29</v>
      </c>
      <c r="L243" s="210"/>
      <c r="M243" s="210">
        <v>40434329</v>
      </c>
      <c r="N243" s="210">
        <v>4665965</v>
      </c>
      <c r="O243" s="210" t="s">
        <v>147</v>
      </c>
      <c r="P243" s="215">
        <f t="shared" si="3"/>
        <v>367.472553516</v>
      </c>
      <c r="Q243" s="217" t="s">
        <v>14057</v>
      </c>
      <c r="R243" s="218" t="s">
        <v>731</v>
      </c>
    </row>
    <row r="244" s="1" customFormat="1" spans="1:18">
      <c r="A244" s="209" t="s">
        <v>137</v>
      </c>
      <c r="B244" s="210" t="s">
        <v>144</v>
      </c>
      <c r="C244" s="211">
        <v>540</v>
      </c>
      <c r="D244" s="212">
        <v>1.95834383585</v>
      </c>
      <c r="E244" s="210" t="s">
        <v>144</v>
      </c>
      <c r="F244" s="210" t="s">
        <v>714</v>
      </c>
      <c r="G244" s="210" t="s">
        <v>1075</v>
      </c>
      <c r="H244" s="210" t="s">
        <v>716</v>
      </c>
      <c r="I244" s="210" t="s">
        <v>1101</v>
      </c>
      <c r="J244" s="210" t="s">
        <v>28</v>
      </c>
      <c r="K244" s="210" t="s">
        <v>29</v>
      </c>
      <c r="L244" s="210"/>
      <c r="M244" s="210">
        <v>40433359</v>
      </c>
      <c r="N244" s="210">
        <v>4667942</v>
      </c>
      <c r="O244" s="210" t="s">
        <v>147</v>
      </c>
      <c r="P244" s="215">
        <f t="shared" si="3"/>
        <v>5.87503150755</v>
      </c>
      <c r="Q244" s="217" t="s">
        <v>14057</v>
      </c>
      <c r="R244" s="218" t="s">
        <v>731</v>
      </c>
    </row>
    <row r="245" s="1" customFormat="1" spans="1:18">
      <c r="A245" s="209" t="s">
        <v>137</v>
      </c>
      <c r="B245" s="210" t="s">
        <v>144</v>
      </c>
      <c r="C245" s="211">
        <v>171</v>
      </c>
      <c r="D245" s="212">
        <v>5.16216445566</v>
      </c>
      <c r="E245" s="210" t="s">
        <v>144</v>
      </c>
      <c r="F245" s="210" t="s">
        <v>714</v>
      </c>
      <c r="G245" s="210" t="s">
        <v>1075</v>
      </c>
      <c r="H245" s="210" t="s">
        <v>716</v>
      </c>
      <c r="I245" s="210" t="s">
        <v>48</v>
      </c>
      <c r="J245" s="210" t="s">
        <v>28</v>
      </c>
      <c r="K245" s="210" t="s">
        <v>29</v>
      </c>
      <c r="L245" s="210"/>
      <c r="M245" s="210">
        <v>40433136</v>
      </c>
      <c r="N245" s="210">
        <v>4668940</v>
      </c>
      <c r="O245" s="210" t="s">
        <v>147</v>
      </c>
      <c r="P245" s="215">
        <f t="shared" si="3"/>
        <v>15.48649336698</v>
      </c>
      <c r="Q245" s="217" t="s">
        <v>14057</v>
      </c>
      <c r="R245" s="218" t="s">
        <v>731</v>
      </c>
    </row>
    <row r="246" s="1" customFormat="1" spans="1:18">
      <c r="A246" s="209" t="s">
        <v>137</v>
      </c>
      <c r="B246" s="210" t="s">
        <v>144</v>
      </c>
      <c r="C246" s="211">
        <v>300</v>
      </c>
      <c r="D246" s="212">
        <v>0.210130293957</v>
      </c>
      <c r="E246" s="210" t="s">
        <v>144</v>
      </c>
      <c r="F246" s="210" t="s">
        <v>714</v>
      </c>
      <c r="G246" s="210" t="s">
        <v>1075</v>
      </c>
      <c r="H246" s="210" t="s">
        <v>716</v>
      </c>
      <c r="I246" s="210" t="s">
        <v>1101</v>
      </c>
      <c r="J246" s="210" t="s">
        <v>28</v>
      </c>
      <c r="K246" s="210" t="s">
        <v>29</v>
      </c>
      <c r="L246" s="210"/>
      <c r="M246" s="210">
        <v>40432556</v>
      </c>
      <c r="N246" s="210">
        <v>4668723</v>
      </c>
      <c r="O246" s="210" t="s">
        <v>147</v>
      </c>
      <c r="P246" s="215">
        <f t="shared" si="3"/>
        <v>0.630390881871</v>
      </c>
      <c r="Q246" s="217" t="s">
        <v>14057</v>
      </c>
      <c r="R246" s="218" t="s">
        <v>731</v>
      </c>
    </row>
    <row r="247" s="1" customFormat="1" spans="1:18">
      <c r="A247" s="209" t="s">
        <v>137</v>
      </c>
      <c r="B247" s="210" t="s">
        <v>144</v>
      </c>
      <c r="C247" s="211">
        <v>711</v>
      </c>
      <c r="D247" s="212">
        <v>41.0621457976999</v>
      </c>
      <c r="E247" s="210" t="s">
        <v>144</v>
      </c>
      <c r="F247" s="210" t="s">
        <v>714</v>
      </c>
      <c r="G247" s="210" t="s">
        <v>1075</v>
      </c>
      <c r="H247" s="210" t="s">
        <v>716</v>
      </c>
      <c r="I247" s="210" t="s">
        <v>1101</v>
      </c>
      <c r="J247" s="210" t="s">
        <v>28</v>
      </c>
      <c r="K247" s="210" t="s">
        <v>58</v>
      </c>
      <c r="L247" s="210"/>
      <c r="M247" s="210">
        <v>40434279</v>
      </c>
      <c r="N247" s="210">
        <v>4667585</v>
      </c>
      <c r="O247" s="210" t="s">
        <v>147</v>
      </c>
      <c r="P247" s="215">
        <f t="shared" si="3"/>
        <v>123.1864373931</v>
      </c>
      <c r="Q247" s="217" t="s">
        <v>14057</v>
      </c>
      <c r="R247" s="218" t="s">
        <v>731</v>
      </c>
    </row>
    <row r="248" s="1" customFormat="1" spans="1:18">
      <c r="A248" s="209" t="s">
        <v>137</v>
      </c>
      <c r="B248" s="210" t="s">
        <v>144</v>
      </c>
      <c r="C248" s="211">
        <v>908</v>
      </c>
      <c r="D248" s="212">
        <v>2.44270395954</v>
      </c>
      <c r="E248" s="210" t="s">
        <v>144</v>
      </c>
      <c r="F248" s="210" t="s">
        <v>714</v>
      </c>
      <c r="G248" s="210" t="s">
        <v>1075</v>
      </c>
      <c r="H248" s="210" t="s">
        <v>716</v>
      </c>
      <c r="I248" s="210" t="s">
        <v>1101</v>
      </c>
      <c r="J248" s="210" t="s">
        <v>28</v>
      </c>
      <c r="K248" s="210" t="s">
        <v>29</v>
      </c>
      <c r="L248" s="210"/>
      <c r="M248" s="210">
        <v>40433962</v>
      </c>
      <c r="N248" s="210">
        <v>4667290</v>
      </c>
      <c r="O248" s="210" t="s">
        <v>147</v>
      </c>
      <c r="P248" s="215">
        <f t="shared" si="3"/>
        <v>7.32811187862</v>
      </c>
      <c r="Q248" s="217" t="s">
        <v>14057</v>
      </c>
      <c r="R248" s="218" t="s">
        <v>731</v>
      </c>
    </row>
    <row r="249" s="1" customFormat="1" spans="1:18">
      <c r="A249" s="209" t="s">
        <v>137</v>
      </c>
      <c r="B249" s="210" t="s">
        <v>144</v>
      </c>
      <c r="C249" s="211">
        <v>802</v>
      </c>
      <c r="D249" s="212">
        <v>19.7454050828</v>
      </c>
      <c r="E249" s="210" t="s">
        <v>144</v>
      </c>
      <c r="F249" s="210" t="s">
        <v>714</v>
      </c>
      <c r="G249" s="210" t="s">
        <v>1075</v>
      </c>
      <c r="H249" s="210" t="s">
        <v>716</v>
      </c>
      <c r="I249" s="210" t="s">
        <v>1101</v>
      </c>
      <c r="J249" s="210" t="s">
        <v>28</v>
      </c>
      <c r="K249" s="210" t="s">
        <v>58</v>
      </c>
      <c r="L249" s="210"/>
      <c r="M249" s="210">
        <v>40430585</v>
      </c>
      <c r="N249" s="210">
        <v>4667449</v>
      </c>
      <c r="O249" s="210" t="s">
        <v>147</v>
      </c>
      <c r="P249" s="215">
        <f t="shared" si="3"/>
        <v>59.2362152484</v>
      </c>
      <c r="Q249" s="217" t="s">
        <v>14057</v>
      </c>
      <c r="R249" s="218" t="s">
        <v>731</v>
      </c>
    </row>
    <row r="250" s="1" customFormat="1" spans="1:18">
      <c r="A250" s="209" t="s">
        <v>137</v>
      </c>
      <c r="B250" s="210" t="s">
        <v>144</v>
      </c>
      <c r="C250" s="211">
        <v>1581</v>
      </c>
      <c r="D250" s="212">
        <v>9.51618275292</v>
      </c>
      <c r="E250" s="210" t="s">
        <v>144</v>
      </c>
      <c r="F250" s="210" t="s">
        <v>714</v>
      </c>
      <c r="G250" s="210" t="s">
        <v>1075</v>
      </c>
      <c r="H250" s="210" t="s">
        <v>716</v>
      </c>
      <c r="I250" s="210" t="s">
        <v>48</v>
      </c>
      <c r="J250" s="210" t="s">
        <v>28</v>
      </c>
      <c r="K250" s="210" t="s">
        <v>29</v>
      </c>
      <c r="L250" s="210"/>
      <c r="M250" s="210">
        <v>40433928</v>
      </c>
      <c r="N250" s="210">
        <v>4665917</v>
      </c>
      <c r="O250" s="210" t="s">
        <v>147</v>
      </c>
      <c r="P250" s="215">
        <f t="shared" si="3"/>
        <v>28.54854825876</v>
      </c>
      <c r="Q250" s="217" t="s">
        <v>14057</v>
      </c>
      <c r="R250" s="218" t="s">
        <v>731</v>
      </c>
    </row>
    <row r="251" s="1" customFormat="1" spans="1:18">
      <c r="A251" s="209" t="s">
        <v>137</v>
      </c>
      <c r="B251" s="210" t="s">
        <v>144</v>
      </c>
      <c r="C251" s="211">
        <v>109</v>
      </c>
      <c r="D251" s="212">
        <v>7.89172114451</v>
      </c>
      <c r="E251" s="210" t="s">
        <v>144</v>
      </c>
      <c r="F251" s="210" t="s">
        <v>714</v>
      </c>
      <c r="G251" s="210" t="s">
        <v>1075</v>
      </c>
      <c r="H251" s="210" t="s">
        <v>716</v>
      </c>
      <c r="I251" s="210" t="s">
        <v>367</v>
      </c>
      <c r="J251" s="210" t="s">
        <v>28</v>
      </c>
      <c r="K251" s="210" t="s">
        <v>29</v>
      </c>
      <c r="L251" s="210"/>
      <c r="M251" s="210">
        <v>40432286</v>
      </c>
      <c r="N251" s="210">
        <v>4669281</v>
      </c>
      <c r="O251" s="210" t="s">
        <v>147</v>
      </c>
      <c r="P251" s="215">
        <f t="shared" si="3"/>
        <v>23.67516343353</v>
      </c>
      <c r="Q251" s="217" t="s">
        <v>14057</v>
      </c>
      <c r="R251" s="218" t="s">
        <v>731</v>
      </c>
    </row>
    <row r="252" s="1" customFormat="1" spans="1:18">
      <c r="A252" s="209" t="s">
        <v>137</v>
      </c>
      <c r="B252" s="210" t="s">
        <v>144</v>
      </c>
      <c r="C252" s="211">
        <v>307</v>
      </c>
      <c r="D252" s="212">
        <v>106.52627</v>
      </c>
      <c r="E252" s="210" t="s">
        <v>144</v>
      </c>
      <c r="F252" s="210" t="s">
        <v>714</v>
      </c>
      <c r="G252" s="210" t="s">
        <v>1075</v>
      </c>
      <c r="H252" s="210" t="s">
        <v>716</v>
      </c>
      <c r="I252" s="210" t="s">
        <v>1101</v>
      </c>
      <c r="J252" s="210" t="s">
        <v>28</v>
      </c>
      <c r="K252" s="210" t="s">
        <v>555</v>
      </c>
      <c r="L252" s="210"/>
      <c r="M252" s="210">
        <v>40432005</v>
      </c>
      <c r="N252" s="210">
        <v>4668623</v>
      </c>
      <c r="O252" s="210" t="s">
        <v>147</v>
      </c>
      <c r="P252" s="215">
        <f t="shared" si="3"/>
        <v>319.57881</v>
      </c>
      <c r="Q252" s="217" t="s">
        <v>14057</v>
      </c>
      <c r="R252" s="218" t="s">
        <v>731</v>
      </c>
    </row>
    <row r="253" s="1" customFormat="1" spans="1:18">
      <c r="A253" s="209" t="s">
        <v>137</v>
      </c>
      <c r="B253" s="210" t="s">
        <v>144</v>
      </c>
      <c r="C253" s="211">
        <v>1413</v>
      </c>
      <c r="D253" s="212">
        <v>0.611249782052</v>
      </c>
      <c r="E253" s="210" t="s">
        <v>144</v>
      </c>
      <c r="F253" s="210" t="s">
        <v>714</v>
      </c>
      <c r="G253" s="210" t="s">
        <v>1075</v>
      </c>
      <c r="H253" s="210" t="s">
        <v>716</v>
      </c>
      <c r="I253" s="210" t="s">
        <v>1101</v>
      </c>
      <c r="J253" s="210" t="s">
        <v>28</v>
      </c>
      <c r="K253" s="210" t="s">
        <v>58</v>
      </c>
      <c r="L253" s="210"/>
      <c r="M253" s="210">
        <v>40434692</v>
      </c>
      <c r="N253" s="210">
        <v>4666308</v>
      </c>
      <c r="O253" s="210" t="s">
        <v>147</v>
      </c>
      <c r="P253" s="215">
        <f t="shared" si="3"/>
        <v>1.833749346156</v>
      </c>
      <c r="Q253" s="217" t="s">
        <v>14057</v>
      </c>
      <c r="R253" s="218" t="s">
        <v>731</v>
      </c>
    </row>
    <row r="254" s="1" customFormat="1" spans="1:18">
      <c r="A254" s="209" t="s">
        <v>137</v>
      </c>
      <c r="B254" s="210" t="s">
        <v>144</v>
      </c>
      <c r="C254" s="211">
        <v>1624</v>
      </c>
      <c r="D254" s="212">
        <v>6.5211805539</v>
      </c>
      <c r="E254" s="210" t="s">
        <v>144</v>
      </c>
      <c r="F254" s="210" t="s">
        <v>714</v>
      </c>
      <c r="G254" s="210" t="s">
        <v>1075</v>
      </c>
      <c r="H254" s="210" t="s">
        <v>716</v>
      </c>
      <c r="I254" s="210" t="s">
        <v>48</v>
      </c>
      <c r="J254" s="210" t="s">
        <v>28</v>
      </c>
      <c r="K254" s="210" t="s">
        <v>29</v>
      </c>
      <c r="L254" s="210"/>
      <c r="M254" s="210">
        <v>40434163</v>
      </c>
      <c r="N254" s="210">
        <v>4665719</v>
      </c>
      <c r="O254" s="210" t="s">
        <v>147</v>
      </c>
      <c r="P254" s="215">
        <f t="shared" si="3"/>
        <v>19.5635416617</v>
      </c>
      <c r="Q254" s="217" t="s">
        <v>14057</v>
      </c>
      <c r="R254" s="218" t="s">
        <v>731</v>
      </c>
    </row>
    <row r="255" s="1" customFormat="1" spans="1:18">
      <c r="A255" s="209" t="s">
        <v>137</v>
      </c>
      <c r="B255" s="210" t="s">
        <v>144</v>
      </c>
      <c r="C255" s="211">
        <v>733</v>
      </c>
      <c r="D255" s="212">
        <v>7.6518743544</v>
      </c>
      <c r="E255" s="210" t="s">
        <v>144</v>
      </c>
      <c r="F255" s="210" t="s">
        <v>714</v>
      </c>
      <c r="G255" s="210" t="s">
        <v>1075</v>
      </c>
      <c r="H255" s="210" t="s">
        <v>716</v>
      </c>
      <c r="I255" s="210" t="s">
        <v>48</v>
      </c>
      <c r="J255" s="210" t="s">
        <v>28</v>
      </c>
      <c r="K255" s="210" t="s">
        <v>29</v>
      </c>
      <c r="L255" s="210"/>
      <c r="M255" s="210">
        <v>40433762</v>
      </c>
      <c r="N255" s="210">
        <v>4667531</v>
      </c>
      <c r="O255" s="210" t="s">
        <v>147</v>
      </c>
      <c r="P255" s="215">
        <f t="shared" si="3"/>
        <v>22.9556230632</v>
      </c>
      <c r="Q255" s="217" t="s">
        <v>14057</v>
      </c>
      <c r="R255" s="218" t="s">
        <v>731</v>
      </c>
    </row>
    <row r="256" s="1" customFormat="1" spans="1:18">
      <c r="A256" s="209" t="s">
        <v>137</v>
      </c>
      <c r="B256" s="210" t="s">
        <v>144</v>
      </c>
      <c r="C256" s="211">
        <v>452</v>
      </c>
      <c r="D256" s="212">
        <v>8.65129643749999</v>
      </c>
      <c r="E256" s="210" t="s">
        <v>144</v>
      </c>
      <c r="F256" s="210" t="s">
        <v>714</v>
      </c>
      <c r="G256" s="210" t="s">
        <v>1075</v>
      </c>
      <c r="H256" s="210" t="s">
        <v>716</v>
      </c>
      <c r="I256" s="210" t="s">
        <v>1101</v>
      </c>
      <c r="J256" s="210" t="s">
        <v>28</v>
      </c>
      <c r="K256" s="210" t="s">
        <v>29</v>
      </c>
      <c r="L256" s="210"/>
      <c r="M256" s="210">
        <v>40433341</v>
      </c>
      <c r="N256" s="210">
        <v>4668254</v>
      </c>
      <c r="O256" s="210" t="s">
        <v>147</v>
      </c>
      <c r="P256" s="215">
        <f t="shared" si="3"/>
        <v>25.9538893125</v>
      </c>
      <c r="Q256" s="217" t="s">
        <v>14057</v>
      </c>
      <c r="R256" s="218" t="s">
        <v>731</v>
      </c>
    </row>
    <row r="257" s="1" customFormat="1" spans="1:18">
      <c r="A257" s="209" t="s">
        <v>137</v>
      </c>
      <c r="B257" s="210" t="s">
        <v>144</v>
      </c>
      <c r="C257" s="211">
        <v>1699</v>
      </c>
      <c r="D257" s="212">
        <v>13.5600737253</v>
      </c>
      <c r="E257" s="210" t="s">
        <v>144</v>
      </c>
      <c r="F257" s="210" t="s">
        <v>714</v>
      </c>
      <c r="G257" s="210" t="s">
        <v>1075</v>
      </c>
      <c r="H257" s="210" t="s">
        <v>716</v>
      </c>
      <c r="I257" s="210" t="s">
        <v>1101</v>
      </c>
      <c r="J257" s="210" t="s">
        <v>28</v>
      </c>
      <c r="K257" s="210" t="s">
        <v>58</v>
      </c>
      <c r="L257" s="210"/>
      <c r="M257" s="210">
        <v>40434432</v>
      </c>
      <c r="N257" s="210">
        <v>4665253</v>
      </c>
      <c r="O257" s="210" t="s">
        <v>147</v>
      </c>
      <c r="P257" s="215">
        <f t="shared" si="3"/>
        <v>40.6802211759</v>
      </c>
      <c r="Q257" s="217" t="s">
        <v>14057</v>
      </c>
      <c r="R257" s="218" t="s">
        <v>731</v>
      </c>
    </row>
    <row r="258" s="1" customFormat="1" spans="1:18">
      <c r="A258" s="209" t="s">
        <v>137</v>
      </c>
      <c r="B258" s="210" t="s">
        <v>144</v>
      </c>
      <c r="C258" s="211">
        <v>1354</v>
      </c>
      <c r="D258" s="212">
        <v>85.8095784022</v>
      </c>
      <c r="E258" s="210" t="s">
        <v>144</v>
      </c>
      <c r="F258" s="210" t="s">
        <v>714</v>
      </c>
      <c r="G258" s="210" t="s">
        <v>1075</v>
      </c>
      <c r="H258" s="210" t="s">
        <v>716</v>
      </c>
      <c r="I258" s="210" t="s">
        <v>48</v>
      </c>
      <c r="J258" s="210" t="s">
        <v>28</v>
      </c>
      <c r="K258" s="210" t="s">
        <v>29</v>
      </c>
      <c r="L258" s="210"/>
      <c r="M258" s="210">
        <v>40434251</v>
      </c>
      <c r="N258" s="210">
        <v>4666380</v>
      </c>
      <c r="O258" s="210" t="s">
        <v>147</v>
      </c>
      <c r="P258" s="215">
        <f t="shared" si="3"/>
        <v>257.4287352066</v>
      </c>
      <c r="Q258" s="217" t="s">
        <v>14057</v>
      </c>
      <c r="R258" s="218" t="s">
        <v>731</v>
      </c>
    </row>
    <row r="259" s="1" customFormat="1" spans="1:18">
      <c r="A259" s="209" t="s">
        <v>137</v>
      </c>
      <c r="B259" s="210" t="s">
        <v>144</v>
      </c>
      <c r="C259" s="211">
        <v>240</v>
      </c>
      <c r="D259" s="212">
        <v>22.6999106226</v>
      </c>
      <c r="E259" s="210" t="s">
        <v>144</v>
      </c>
      <c r="F259" s="210" t="s">
        <v>714</v>
      </c>
      <c r="G259" s="210" t="s">
        <v>1075</v>
      </c>
      <c r="H259" s="210" t="s">
        <v>716</v>
      </c>
      <c r="I259" s="210" t="s">
        <v>1101</v>
      </c>
      <c r="J259" s="210" t="s">
        <v>28</v>
      </c>
      <c r="K259" s="210" t="s">
        <v>555</v>
      </c>
      <c r="L259" s="210"/>
      <c r="M259" s="210">
        <v>40432298</v>
      </c>
      <c r="N259" s="210">
        <v>4668737</v>
      </c>
      <c r="O259" s="210" t="s">
        <v>147</v>
      </c>
      <c r="P259" s="215">
        <f t="shared" si="3"/>
        <v>68.0997318678</v>
      </c>
      <c r="Q259" s="217" t="s">
        <v>14057</v>
      </c>
      <c r="R259" s="218" t="s">
        <v>731</v>
      </c>
    </row>
    <row r="260" s="1" customFormat="1" spans="1:18">
      <c r="A260" s="209" t="s">
        <v>137</v>
      </c>
      <c r="B260" s="210" t="s">
        <v>144</v>
      </c>
      <c r="C260" s="211">
        <v>233</v>
      </c>
      <c r="D260" s="212">
        <v>4.9408917438</v>
      </c>
      <c r="E260" s="210" t="s">
        <v>144</v>
      </c>
      <c r="F260" s="210" t="s">
        <v>714</v>
      </c>
      <c r="G260" s="210" t="s">
        <v>1075</v>
      </c>
      <c r="H260" s="210" t="s">
        <v>716</v>
      </c>
      <c r="I260" s="210" t="s">
        <v>48</v>
      </c>
      <c r="J260" s="210" t="s">
        <v>28</v>
      </c>
      <c r="K260" s="210" t="s">
        <v>555</v>
      </c>
      <c r="L260" s="210"/>
      <c r="M260" s="210">
        <v>40431860</v>
      </c>
      <c r="N260" s="210">
        <v>4668760</v>
      </c>
      <c r="O260" s="210" t="s">
        <v>147</v>
      </c>
      <c r="P260" s="215">
        <f t="shared" si="3"/>
        <v>14.8226752314</v>
      </c>
      <c r="Q260" s="217" t="s">
        <v>14057</v>
      </c>
      <c r="R260" s="218" t="s">
        <v>731</v>
      </c>
    </row>
    <row r="261" s="1" customFormat="1" spans="1:18">
      <c r="A261" s="209" t="s">
        <v>137</v>
      </c>
      <c r="B261" s="210" t="s">
        <v>144</v>
      </c>
      <c r="C261" s="211">
        <v>146</v>
      </c>
      <c r="D261" s="212">
        <v>0.941321542846</v>
      </c>
      <c r="E261" s="210" t="s">
        <v>144</v>
      </c>
      <c r="F261" s="210" t="s">
        <v>714</v>
      </c>
      <c r="G261" s="210" t="s">
        <v>1075</v>
      </c>
      <c r="H261" s="210" t="s">
        <v>716</v>
      </c>
      <c r="I261" s="210" t="s">
        <v>48</v>
      </c>
      <c r="J261" s="210" t="s">
        <v>28</v>
      </c>
      <c r="K261" s="210" t="s">
        <v>29</v>
      </c>
      <c r="L261" s="210"/>
      <c r="M261" s="210">
        <v>40433207</v>
      </c>
      <c r="N261" s="210">
        <v>4669023</v>
      </c>
      <c r="O261" s="210" t="s">
        <v>147</v>
      </c>
      <c r="P261" s="215">
        <f t="shared" si="3"/>
        <v>2.823964628538</v>
      </c>
      <c r="Q261" s="217" t="s">
        <v>14057</v>
      </c>
      <c r="R261" s="218" t="s">
        <v>731</v>
      </c>
    </row>
    <row r="262" s="1" customFormat="1" spans="1:18">
      <c r="A262" s="209" t="s">
        <v>137</v>
      </c>
      <c r="B262" s="210" t="s">
        <v>144</v>
      </c>
      <c r="C262" s="211">
        <v>1151</v>
      </c>
      <c r="D262" s="212">
        <v>8.53131940503</v>
      </c>
      <c r="E262" s="210" t="s">
        <v>144</v>
      </c>
      <c r="F262" s="210" t="s">
        <v>714</v>
      </c>
      <c r="G262" s="210" t="s">
        <v>1075</v>
      </c>
      <c r="H262" s="210" t="s">
        <v>716</v>
      </c>
      <c r="I262" s="210" t="s">
        <v>48</v>
      </c>
      <c r="J262" s="210" t="s">
        <v>28</v>
      </c>
      <c r="K262" s="210" t="s">
        <v>58</v>
      </c>
      <c r="L262" s="210"/>
      <c r="M262" s="210">
        <v>40435367</v>
      </c>
      <c r="N262" s="210">
        <v>4666759</v>
      </c>
      <c r="O262" s="210" t="s">
        <v>147</v>
      </c>
      <c r="P262" s="215">
        <f t="shared" si="3"/>
        <v>25.59395821509</v>
      </c>
      <c r="Q262" s="217" t="s">
        <v>14057</v>
      </c>
      <c r="R262" s="218" t="s">
        <v>731</v>
      </c>
    </row>
    <row r="263" s="1" customFormat="1" spans="1:18">
      <c r="A263" s="209" t="s">
        <v>137</v>
      </c>
      <c r="B263" s="210" t="s">
        <v>144</v>
      </c>
      <c r="C263" s="211">
        <v>437</v>
      </c>
      <c r="D263" s="212">
        <v>12.3993559658</v>
      </c>
      <c r="E263" s="210" t="s">
        <v>144</v>
      </c>
      <c r="F263" s="210" t="s">
        <v>714</v>
      </c>
      <c r="G263" s="210" t="s">
        <v>1075</v>
      </c>
      <c r="H263" s="210" t="s">
        <v>716</v>
      </c>
      <c r="I263" s="210" t="s">
        <v>1101</v>
      </c>
      <c r="J263" s="210" t="s">
        <v>28</v>
      </c>
      <c r="K263" s="210" t="s">
        <v>29</v>
      </c>
      <c r="L263" s="210"/>
      <c r="M263" s="210">
        <v>40432693</v>
      </c>
      <c r="N263" s="210">
        <v>4668282</v>
      </c>
      <c r="O263" s="210" t="s">
        <v>147</v>
      </c>
      <c r="P263" s="215">
        <f t="shared" si="3"/>
        <v>37.1980678974</v>
      </c>
      <c r="Q263" s="217" t="s">
        <v>14057</v>
      </c>
      <c r="R263" s="218" t="s">
        <v>731</v>
      </c>
    </row>
    <row r="264" s="1" customFormat="1" spans="1:18">
      <c r="A264" s="209" t="s">
        <v>137</v>
      </c>
      <c r="B264" s="210" t="s">
        <v>144</v>
      </c>
      <c r="C264" s="211">
        <v>723</v>
      </c>
      <c r="D264" s="212">
        <v>7.82410753587</v>
      </c>
      <c r="E264" s="210" t="s">
        <v>144</v>
      </c>
      <c r="F264" s="210" t="s">
        <v>714</v>
      </c>
      <c r="G264" s="210" t="s">
        <v>1075</v>
      </c>
      <c r="H264" s="210" t="s">
        <v>716</v>
      </c>
      <c r="I264" s="210" t="s">
        <v>48</v>
      </c>
      <c r="J264" s="210" t="s">
        <v>28</v>
      </c>
      <c r="K264" s="210" t="s">
        <v>29</v>
      </c>
      <c r="L264" s="210"/>
      <c r="M264" s="210">
        <v>40433567</v>
      </c>
      <c r="N264" s="210">
        <v>4667574</v>
      </c>
      <c r="O264" s="210" t="s">
        <v>147</v>
      </c>
      <c r="P264" s="215">
        <f t="shared" si="3"/>
        <v>23.47232260761</v>
      </c>
      <c r="Q264" s="217" t="s">
        <v>14057</v>
      </c>
      <c r="R264" s="218" t="s">
        <v>731</v>
      </c>
    </row>
    <row r="265" s="1" customFormat="1" spans="1:18">
      <c r="A265" s="209" t="s">
        <v>137</v>
      </c>
      <c r="B265" s="210" t="s">
        <v>144</v>
      </c>
      <c r="C265" s="211">
        <v>563</v>
      </c>
      <c r="D265" s="212">
        <v>3.55849851067</v>
      </c>
      <c r="E265" s="210" t="s">
        <v>144</v>
      </c>
      <c r="F265" s="210" t="s">
        <v>714</v>
      </c>
      <c r="G265" s="210" t="s">
        <v>1075</v>
      </c>
      <c r="H265" s="210" t="s">
        <v>716</v>
      </c>
      <c r="I265" s="210" t="s">
        <v>1101</v>
      </c>
      <c r="J265" s="210" t="s">
        <v>28</v>
      </c>
      <c r="K265" s="210" t="s">
        <v>29</v>
      </c>
      <c r="L265" s="210"/>
      <c r="M265" s="210">
        <v>40433403</v>
      </c>
      <c r="N265" s="210">
        <v>4667897</v>
      </c>
      <c r="O265" s="210" t="s">
        <v>147</v>
      </c>
      <c r="P265" s="215">
        <f t="shared" si="3"/>
        <v>10.67549553201</v>
      </c>
      <c r="Q265" s="217" t="s">
        <v>14057</v>
      </c>
      <c r="R265" s="218" t="s">
        <v>731</v>
      </c>
    </row>
    <row r="266" s="1" customFormat="1" spans="1:18">
      <c r="A266" s="209" t="s">
        <v>137</v>
      </c>
      <c r="B266" s="210" t="s">
        <v>144</v>
      </c>
      <c r="C266" s="211">
        <v>1620</v>
      </c>
      <c r="D266" s="212">
        <v>6.3831433311</v>
      </c>
      <c r="E266" s="210" t="s">
        <v>144</v>
      </c>
      <c r="F266" s="210" t="s">
        <v>714</v>
      </c>
      <c r="G266" s="210" t="s">
        <v>1075</v>
      </c>
      <c r="H266" s="210" t="s">
        <v>716</v>
      </c>
      <c r="I266" s="210" t="s">
        <v>1101</v>
      </c>
      <c r="J266" s="210" t="s">
        <v>28</v>
      </c>
      <c r="K266" s="210" t="s">
        <v>29</v>
      </c>
      <c r="L266" s="210"/>
      <c r="M266" s="210">
        <v>40432841</v>
      </c>
      <c r="N266" s="210">
        <v>4665736</v>
      </c>
      <c r="O266" s="210" t="s">
        <v>147</v>
      </c>
      <c r="P266" s="215">
        <f t="shared" ref="P266:P329" si="4">D266*3</f>
        <v>19.1494299933</v>
      </c>
      <c r="Q266" s="217" t="s">
        <v>14057</v>
      </c>
      <c r="R266" s="218" t="s">
        <v>731</v>
      </c>
    </row>
    <row r="267" s="1" customFormat="1" spans="1:18">
      <c r="A267" s="209" t="s">
        <v>137</v>
      </c>
      <c r="B267" s="210" t="s">
        <v>144</v>
      </c>
      <c r="C267" s="211">
        <v>411</v>
      </c>
      <c r="D267" s="212">
        <v>3.52297210005</v>
      </c>
      <c r="E267" s="210" t="s">
        <v>144</v>
      </c>
      <c r="F267" s="210" t="s">
        <v>714</v>
      </c>
      <c r="G267" s="210" t="s">
        <v>1075</v>
      </c>
      <c r="H267" s="210" t="s">
        <v>716</v>
      </c>
      <c r="I267" s="210" t="s">
        <v>1101</v>
      </c>
      <c r="J267" s="210" t="s">
        <v>28</v>
      </c>
      <c r="K267" s="210" t="s">
        <v>29</v>
      </c>
      <c r="L267" s="210"/>
      <c r="M267" s="210">
        <v>40433284</v>
      </c>
      <c r="N267" s="210">
        <v>4668366</v>
      </c>
      <c r="O267" s="210" t="s">
        <v>147</v>
      </c>
      <c r="P267" s="215">
        <f t="shared" si="4"/>
        <v>10.56891630015</v>
      </c>
      <c r="Q267" s="217" t="s">
        <v>14057</v>
      </c>
      <c r="R267" s="218" t="s">
        <v>731</v>
      </c>
    </row>
    <row r="268" s="1" customFormat="1" spans="1:18">
      <c r="A268" s="209" t="s">
        <v>137</v>
      </c>
      <c r="B268" s="210" t="s">
        <v>144</v>
      </c>
      <c r="C268" s="211">
        <v>881</v>
      </c>
      <c r="D268" s="212">
        <v>18.3548527473</v>
      </c>
      <c r="E268" s="210" t="s">
        <v>144</v>
      </c>
      <c r="F268" s="210" t="s">
        <v>714</v>
      </c>
      <c r="G268" s="210" t="s">
        <v>1075</v>
      </c>
      <c r="H268" s="210" t="s">
        <v>716</v>
      </c>
      <c r="I268" s="210" t="s">
        <v>48</v>
      </c>
      <c r="J268" s="210" t="s">
        <v>28</v>
      </c>
      <c r="K268" s="210" t="s">
        <v>29</v>
      </c>
      <c r="L268" s="210"/>
      <c r="M268" s="210">
        <v>40435062</v>
      </c>
      <c r="N268" s="210">
        <v>4667341</v>
      </c>
      <c r="O268" s="210" t="s">
        <v>147</v>
      </c>
      <c r="P268" s="215">
        <f t="shared" si="4"/>
        <v>55.0645582419</v>
      </c>
      <c r="Q268" s="217" t="s">
        <v>14057</v>
      </c>
      <c r="R268" s="218" t="s">
        <v>731</v>
      </c>
    </row>
    <row r="269" s="1" customFormat="1" spans="1:18">
      <c r="A269" s="209" t="s">
        <v>137</v>
      </c>
      <c r="B269" s="210" t="s">
        <v>144</v>
      </c>
      <c r="C269" s="211">
        <v>693</v>
      </c>
      <c r="D269" s="212">
        <v>1.44156467574</v>
      </c>
      <c r="E269" s="210" t="s">
        <v>144</v>
      </c>
      <c r="F269" s="210" t="s">
        <v>714</v>
      </c>
      <c r="G269" s="210" t="s">
        <v>1075</v>
      </c>
      <c r="H269" s="210" t="s">
        <v>716</v>
      </c>
      <c r="I269" s="210" t="s">
        <v>1101</v>
      </c>
      <c r="J269" s="210" t="s">
        <v>28</v>
      </c>
      <c r="K269" s="210" t="s">
        <v>58</v>
      </c>
      <c r="L269" s="210"/>
      <c r="M269" s="210">
        <v>40434492</v>
      </c>
      <c r="N269" s="210">
        <v>4667602</v>
      </c>
      <c r="O269" s="210" t="s">
        <v>147</v>
      </c>
      <c r="P269" s="215">
        <f t="shared" si="4"/>
        <v>4.32469402722</v>
      </c>
      <c r="Q269" s="217" t="s">
        <v>14057</v>
      </c>
      <c r="R269" s="218" t="s">
        <v>731</v>
      </c>
    </row>
    <row r="270" s="1" customFormat="1" spans="1:18">
      <c r="A270" s="209" t="s">
        <v>137</v>
      </c>
      <c r="B270" s="210" t="s">
        <v>144</v>
      </c>
      <c r="C270" s="211">
        <v>48</v>
      </c>
      <c r="D270" s="212">
        <v>2.84874094293</v>
      </c>
      <c r="E270" s="210" t="s">
        <v>144</v>
      </c>
      <c r="F270" s="210" t="s">
        <v>714</v>
      </c>
      <c r="G270" s="210" t="s">
        <v>1075</v>
      </c>
      <c r="H270" s="210" t="s">
        <v>716</v>
      </c>
      <c r="I270" s="210" t="s">
        <v>1101</v>
      </c>
      <c r="J270" s="210" t="s">
        <v>28</v>
      </c>
      <c r="K270" s="210" t="s">
        <v>58</v>
      </c>
      <c r="L270" s="210"/>
      <c r="M270" s="210">
        <v>40433851</v>
      </c>
      <c r="N270" s="210">
        <v>4669644</v>
      </c>
      <c r="O270" s="210" t="s">
        <v>147</v>
      </c>
      <c r="P270" s="215">
        <f t="shared" si="4"/>
        <v>8.54622282879</v>
      </c>
      <c r="Q270" s="217" t="s">
        <v>14057</v>
      </c>
      <c r="R270" s="218" t="s">
        <v>731</v>
      </c>
    </row>
    <row r="271" s="1" customFormat="1" spans="1:18">
      <c r="A271" s="209" t="s">
        <v>137</v>
      </c>
      <c r="B271" s="210" t="s">
        <v>144</v>
      </c>
      <c r="C271" s="211">
        <v>1694</v>
      </c>
      <c r="D271" s="212">
        <v>34.931721885</v>
      </c>
      <c r="E271" s="210" t="s">
        <v>144</v>
      </c>
      <c r="F271" s="210" t="s">
        <v>714</v>
      </c>
      <c r="G271" s="210" t="s">
        <v>1075</v>
      </c>
      <c r="H271" s="210" t="s">
        <v>716</v>
      </c>
      <c r="I271" s="210" t="s">
        <v>48</v>
      </c>
      <c r="J271" s="210" t="s">
        <v>28</v>
      </c>
      <c r="K271" s="210" t="s">
        <v>58</v>
      </c>
      <c r="L271" s="210"/>
      <c r="M271" s="210">
        <v>40433424</v>
      </c>
      <c r="N271" s="210">
        <v>4665284</v>
      </c>
      <c r="O271" s="210" t="s">
        <v>147</v>
      </c>
      <c r="P271" s="215">
        <f t="shared" si="4"/>
        <v>104.795165655</v>
      </c>
      <c r="Q271" s="217" t="s">
        <v>14057</v>
      </c>
      <c r="R271" s="218" t="s">
        <v>731</v>
      </c>
    </row>
    <row r="272" s="1" customFormat="1" spans="1:18">
      <c r="A272" s="209" t="s">
        <v>137</v>
      </c>
      <c r="B272" s="210" t="s">
        <v>144</v>
      </c>
      <c r="C272" s="211">
        <v>1105</v>
      </c>
      <c r="D272" s="212">
        <v>1.99558662564</v>
      </c>
      <c r="E272" s="210" t="s">
        <v>144</v>
      </c>
      <c r="F272" s="210" t="s">
        <v>714</v>
      </c>
      <c r="G272" s="210" t="s">
        <v>1075</v>
      </c>
      <c r="H272" s="210" t="s">
        <v>716</v>
      </c>
      <c r="I272" s="210" t="s">
        <v>48</v>
      </c>
      <c r="J272" s="210" t="s">
        <v>28</v>
      </c>
      <c r="K272" s="210" t="s">
        <v>29</v>
      </c>
      <c r="L272" s="210"/>
      <c r="M272" s="210">
        <v>40433992</v>
      </c>
      <c r="N272" s="210">
        <v>4666828</v>
      </c>
      <c r="O272" s="210" t="s">
        <v>147</v>
      </c>
      <c r="P272" s="215">
        <f t="shared" si="4"/>
        <v>5.98675987692</v>
      </c>
      <c r="Q272" s="217" t="s">
        <v>14057</v>
      </c>
      <c r="R272" s="218" t="s">
        <v>731</v>
      </c>
    </row>
    <row r="273" s="1" customFormat="1" spans="1:18">
      <c r="A273" s="209" t="s">
        <v>137</v>
      </c>
      <c r="B273" s="210" t="s">
        <v>144</v>
      </c>
      <c r="C273" s="211">
        <v>1673</v>
      </c>
      <c r="D273" s="212">
        <v>8.18618994967999</v>
      </c>
      <c r="E273" s="210" t="s">
        <v>144</v>
      </c>
      <c r="F273" s="210" t="s">
        <v>714</v>
      </c>
      <c r="G273" s="210" t="s">
        <v>1075</v>
      </c>
      <c r="H273" s="210" t="s">
        <v>716</v>
      </c>
      <c r="I273" s="210" t="s">
        <v>48</v>
      </c>
      <c r="J273" s="210" t="s">
        <v>28</v>
      </c>
      <c r="K273" s="210" t="s">
        <v>58</v>
      </c>
      <c r="L273" s="210"/>
      <c r="M273" s="210">
        <v>40433333</v>
      </c>
      <c r="N273" s="210">
        <v>4665411</v>
      </c>
      <c r="O273" s="210" t="s">
        <v>147</v>
      </c>
      <c r="P273" s="215">
        <f t="shared" si="4"/>
        <v>24.55856984904</v>
      </c>
      <c r="Q273" s="217" t="s">
        <v>14057</v>
      </c>
      <c r="R273" s="218" t="s">
        <v>731</v>
      </c>
    </row>
    <row r="274" s="1" customFormat="1" spans="1:18">
      <c r="A274" s="209" t="s">
        <v>137</v>
      </c>
      <c r="B274" s="210" t="s">
        <v>144</v>
      </c>
      <c r="C274" s="211">
        <v>374</v>
      </c>
      <c r="D274" s="212">
        <v>16.6541544566</v>
      </c>
      <c r="E274" s="210" t="s">
        <v>144</v>
      </c>
      <c r="F274" s="210" t="s">
        <v>714</v>
      </c>
      <c r="G274" s="210" t="s">
        <v>1075</v>
      </c>
      <c r="H274" s="210" t="s">
        <v>716</v>
      </c>
      <c r="I274" s="210" t="s">
        <v>1101</v>
      </c>
      <c r="J274" s="210" t="s">
        <v>28</v>
      </c>
      <c r="K274" s="210" t="s">
        <v>555</v>
      </c>
      <c r="L274" s="210"/>
      <c r="M274" s="210">
        <v>40432301</v>
      </c>
      <c r="N274" s="210">
        <v>4668463</v>
      </c>
      <c r="O274" s="210" t="s">
        <v>147</v>
      </c>
      <c r="P274" s="215">
        <f t="shared" si="4"/>
        <v>49.9624633698</v>
      </c>
      <c r="Q274" s="217" t="s">
        <v>14057</v>
      </c>
      <c r="R274" s="218" t="s">
        <v>731</v>
      </c>
    </row>
    <row r="275" s="1" customFormat="1" spans="1:18">
      <c r="A275" s="209" t="s">
        <v>137</v>
      </c>
      <c r="B275" s="210" t="s">
        <v>144</v>
      </c>
      <c r="C275" s="211">
        <v>449</v>
      </c>
      <c r="D275" s="212">
        <v>5.64234173346</v>
      </c>
      <c r="E275" s="210" t="s">
        <v>144</v>
      </c>
      <c r="F275" s="210" t="s">
        <v>714</v>
      </c>
      <c r="G275" s="210" t="s">
        <v>1075</v>
      </c>
      <c r="H275" s="210" t="s">
        <v>716</v>
      </c>
      <c r="I275" s="210" t="s">
        <v>1101</v>
      </c>
      <c r="J275" s="210" t="s">
        <v>28</v>
      </c>
      <c r="K275" s="210" t="s">
        <v>29</v>
      </c>
      <c r="L275" s="210"/>
      <c r="M275" s="210">
        <v>40434470</v>
      </c>
      <c r="N275" s="210">
        <v>4668243</v>
      </c>
      <c r="O275" s="210" t="s">
        <v>147</v>
      </c>
      <c r="P275" s="215">
        <f t="shared" si="4"/>
        <v>16.92702520038</v>
      </c>
      <c r="Q275" s="217" t="s">
        <v>14057</v>
      </c>
      <c r="R275" s="218" t="s">
        <v>731</v>
      </c>
    </row>
    <row r="276" s="1" customFormat="1" spans="1:18">
      <c r="A276" s="209" t="s">
        <v>137</v>
      </c>
      <c r="B276" s="210" t="s">
        <v>144</v>
      </c>
      <c r="C276" s="211">
        <v>350</v>
      </c>
      <c r="D276" s="212">
        <v>8.6937840739</v>
      </c>
      <c r="E276" s="210" t="s">
        <v>144</v>
      </c>
      <c r="F276" s="210" t="s">
        <v>714</v>
      </c>
      <c r="G276" s="210" t="s">
        <v>1075</v>
      </c>
      <c r="H276" s="210" t="s">
        <v>716</v>
      </c>
      <c r="I276" s="210" t="s">
        <v>48</v>
      </c>
      <c r="J276" s="210" t="s">
        <v>28</v>
      </c>
      <c r="K276" s="210" t="s">
        <v>29</v>
      </c>
      <c r="L276" s="210"/>
      <c r="M276" s="210">
        <v>40432328</v>
      </c>
      <c r="N276" s="210">
        <v>4668538</v>
      </c>
      <c r="O276" s="210" t="s">
        <v>147</v>
      </c>
      <c r="P276" s="215">
        <f t="shared" si="4"/>
        <v>26.0813522217</v>
      </c>
      <c r="Q276" s="217" t="s">
        <v>14057</v>
      </c>
      <c r="R276" s="218" t="s">
        <v>731</v>
      </c>
    </row>
    <row r="277" s="1" customFormat="1" spans="1:18">
      <c r="A277" s="209" t="s">
        <v>137</v>
      </c>
      <c r="B277" s="210" t="s">
        <v>144</v>
      </c>
      <c r="C277" s="211">
        <v>249</v>
      </c>
      <c r="D277" s="212">
        <v>3.46862304813</v>
      </c>
      <c r="E277" s="210" t="s">
        <v>144</v>
      </c>
      <c r="F277" s="210" t="s">
        <v>714</v>
      </c>
      <c r="G277" s="210" t="s">
        <v>1075</v>
      </c>
      <c r="H277" s="210" t="s">
        <v>716</v>
      </c>
      <c r="I277" s="210" t="s">
        <v>1101</v>
      </c>
      <c r="J277" s="210" t="s">
        <v>28</v>
      </c>
      <c r="K277" s="210" t="s">
        <v>29</v>
      </c>
      <c r="L277" s="210"/>
      <c r="M277" s="210">
        <v>40433574</v>
      </c>
      <c r="N277" s="210">
        <v>4668737</v>
      </c>
      <c r="O277" s="210" t="s">
        <v>147</v>
      </c>
      <c r="P277" s="215">
        <f t="shared" si="4"/>
        <v>10.40586914439</v>
      </c>
      <c r="Q277" s="217" t="s">
        <v>14057</v>
      </c>
      <c r="R277" s="218" t="s">
        <v>731</v>
      </c>
    </row>
    <row r="278" s="1" customFormat="1" spans="1:18">
      <c r="A278" s="209" t="s">
        <v>137</v>
      </c>
      <c r="B278" s="210" t="s">
        <v>144</v>
      </c>
      <c r="C278" s="211">
        <v>1588</v>
      </c>
      <c r="D278" s="212">
        <v>52.9479577295999</v>
      </c>
      <c r="E278" s="210" t="s">
        <v>144</v>
      </c>
      <c r="F278" s="210" t="s">
        <v>714</v>
      </c>
      <c r="G278" s="210" t="s">
        <v>1075</v>
      </c>
      <c r="H278" s="210" t="s">
        <v>716</v>
      </c>
      <c r="I278" s="210" t="s">
        <v>1101</v>
      </c>
      <c r="J278" s="210" t="s">
        <v>28</v>
      </c>
      <c r="K278" s="210" t="s">
        <v>29</v>
      </c>
      <c r="L278" s="210"/>
      <c r="M278" s="210">
        <v>40432965</v>
      </c>
      <c r="N278" s="210">
        <v>4665873</v>
      </c>
      <c r="O278" s="210" t="s">
        <v>147</v>
      </c>
      <c r="P278" s="215">
        <f t="shared" si="4"/>
        <v>158.8438731888</v>
      </c>
      <c r="Q278" s="217" t="s">
        <v>14057</v>
      </c>
      <c r="R278" s="218" t="s">
        <v>731</v>
      </c>
    </row>
    <row r="279" s="1" customFormat="1" spans="1:18">
      <c r="A279" s="209" t="s">
        <v>137</v>
      </c>
      <c r="B279" s="210" t="s">
        <v>144</v>
      </c>
      <c r="C279" s="211">
        <v>1645</v>
      </c>
      <c r="D279" s="212">
        <v>38.9638451734</v>
      </c>
      <c r="E279" s="210" t="s">
        <v>144</v>
      </c>
      <c r="F279" s="210" t="s">
        <v>714</v>
      </c>
      <c r="G279" s="210" t="s">
        <v>1075</v>
      </c>
      <c r="H279" s="210" t="s">
        <v>716</v>
      </c>
      <c r="I279" s="210" t="s">
        <v>48</v>
      </c>
      <c r="J279" s="210" t="s">
        <v>28</v>
      </c>
      <c r="K279" s="210" t="s">
        <v>29</v>
      </c>
      <c r="L279" s="210"/>
      <c r="M279" s="210">
        <v>40434445</v>
      </c>
      <c r="N279" s="210">
        <v>4665662</v>
      </c>
      <c r="O279" s="210" t="s">
        <v>147</v>
      </c>
      <c r="P279" s="215">
        <f t="shared" si="4"/>
        <v>116.8915355202</v>
      </c>
      <c r="Q279" s="217" t="s">
        <v>14057</v>
      </c>
      <c r="R279" s="218" t="s">
        <v>731</v>
      </c>
    </row>
    <row r="280" s="1" customFormat="1" spans="1:18">
      <c r="A280" s="209" t="s">
        <v>137</v>
      </c>
      <c r="B280" s="210" t="s">
        <v>144</v>
      </c>
      <c r="C280" s="211">
        <v>1628</v>
      </c>
      <c r="D280" s="212">
        <v>110.794403246</v>
      </c>
      <c r="E280" s="210" t="s">
        <v>144</v>
      </c>
      <c r="F280" s="210" t="s">
        <v>714</v>
      </c>
      <c r="G280" s="210" t="s">
        <v>1075</v>
      </c>
      <c r="H280" s="210" t="s">
        <v>716</v>
      </c>
      <c r="I280" s="210" t="s">
        <v>48</v>
      </c>
      <c r="J280" s="210" t="s">
        <v>28</v>
      </c>
      <c r="K280" s="210" t="s">
        <v>58</v>
      </c>
      <c r="L280" s="210"/>
      <c r="M280" s="210">
        <v>40433983</v>
      </c>
      <c r="N280" s="210">
        <v>4665617</v>
      </c>
      <c r="O280" s="210" t="s">
        <v>147</v>
      </c>
      <c r="P280" s="215">
        <f t="shared" si="4"/>
        <v>332.383209738</v>
      </c>
      <c r="Q280" s="217" t="s">
        <v>14057</v>
      </c>
      <c r="R280" s="218" t="s">
        <v>731</v>
      </c>
    </row>
    <row r="281" s="1" customFormat="1" spans="1:18">
      <c r="A281" s="209" t="s">
        <v>137</v>
      </c>
      <c r="B281" s="210" t="s">
        <v>144</v>
      </c>
      <c r="C281" s="211">
        <v>1593</v>
      </c>
      <c r="D281" s="212">
        <v>32.4221673346999</v>
      </c>
      <c r="E281" s="210" t="s">
        <v>144</v>
      </c>
      <c r="F281" s="210" t="s">
        <v>714</v>
      </c>
      <c r="G281" s="210" t="s">
        <v>1075</v>
      </c>
      <c r="H281" s="210" t="s">
        <v>716</v>
      </c>
      <c r="I281" s="210" t="s">
        <v>48</v>
      </c>
      <c r="J281" s="210" t="s">
        <v>28</v>
      </c>
      <c r="K281" s="210" t="s">
        <v>29</v>
      </c>
      <c r="L281" s="210"/>
      <c r="M281" s="210">
        <v>40433092</v>
      </c>
      <c r="N281" s="210">
        <v>4665850</v>
      </c>
      <c r="O281" s="210" t="s">
        <v>147</v>
      </c>
      <c r="P281" s="215">
        <f t="shared" si="4"/>
        <v>97.2665020040997</v>
      </c>
      <c r="Q281" s="217" t="s">
        <v>14057</v>
      </c>
      <c r="R281" s="218" t="s">
        <v>731</v>
      </c>
    </row>
    <row r="282" s="1" customFormat="1" spans="1:18">
      <c r="A282" s="209" t="s">
        <v>137</v>
      </c>
      <c r="B282" s="210" t="s">
        <v>144</v>
      </c>
      <c r="C282" s="211">
        <v>95</v>
      </c>
      <c r="D282" s="212">
        <v>9.72294020912</v>
      </c>
      <c r="E282" s="210" t="s">
        <v>144</v>
      </c>
      <c r="F282" s="210" t="s">
        <v>714</v>
      </c>
      <c r="G282" s="210" t="s">
        <v>1075</v>
      </c>
      <c r="H282" s="210" t="s">
        <v>716</v>
      </c>
      <c r="I282" s="210" t="s">
        <v>1101</v>
      </c>
      <c r="J282" s="210" t="s">
        <v>28</v>
      </c>
      <c r="K282" s="210" t="s">
        <v>29</v>
      </c>
      <c r="L282" s="210"/>
      <c r="M282" s="210">
        <v>40433455</v>
      </c>
      <c r="N282" s="210">
        <v>4669428</v>
      </c>
      <c r="O282" s="210" t="s">
        <v>147</v>
      </c>
      <c r="P282" s="215">
        <f t="shared" si="4"/>
        <v>29.16882062736</v>
      </c>
      <c r="Q282" s="217" t="s">
        <v>14057</v>
      </c>
      <c r="R282" s="218" t="s">
        <v>731</v>
      </c>
    </row>
    <row r="283" s="1" customFormat="1" spans="1:18">
      <c r="A283" s="209" t="s">
        <v>137</v>
      </c>
      <c r="B283" s="210" t="s">
        <v>144</v>
      </c>
      <c r="C283" s="211">
        <v>436</v>
      </c>
      <c r="D283" s="212">
        <v>6.4464225236</v>
      </c>
      <c r="E283" s="210" t="s">
        <v>144</v>
      </c>
      <c r="F283" s="210" t="s">
        <v>714</v>
      </c>
      <c r="G283" s="210" t="s">
        <v>1075</v>
      </c>
      <c r="H283" s="210" t="s">
        <v>716</v>
      </c>
      <c r="I283" s="210" t="s">
        <v>1101</v>
      </c>
      <c r="J283" s="210" t="s">
        <v>28</v>
      </c>
      <c r="K283" s="210" t="s">
        <v>29</v>
      </c>
      <c r="L283" s="210"/>
      <c r="M283" s="210">
        <v>40432959</v>
      </c>
      <c r="N283" s="210">
        <v>4668216</v>
      </c>
      <c r="O283" s="210" t="s">
        <v>147</v>
      </c>
      <c r="P283" s="215">
        <f t="shared" si="4"/>
        <v>19.3392675708</v>
      </c>
      <c r="Q283" s="217" t="s">
        <v>14057</v>
      </c>
      <c r="R283" s="218" t="s">
        <v>731</v>
      </c>
    </row>
    <row r="284" s="1" customFormat="1" spans="1:18">
      <c r="A284" s="209" t="s">
        <v>137</v>
      </c>
      <c r="B284" s="210" t="s">
        <v>144</v>
      </c>
      <c r="C284" s="211">
        <v>904</v>
      </c>
      <c r="D284" s="212">
        <v>52.9166303709999</v>
      </c>
      <c r="E284" s="210" t="s">
        <v>144</v>
      </c>
      <c r="F284" s="210" t="s">
        <v>714</v>
      </c>
      <c r="G284" s="210" t="s">
        <v>1075</v>
      </c>
      <c r="H284" s="210" t="s">
        <v>716</v>
      </c>
      <c r="I284" s="210" t="s">
        <v>1101</v>
      </c>
      <c r="J284" s="210" t="s">
        <v>28</v>
      </c>
      <c r="K284" s="210" t="s">
        <v>58</v>
      </c>
      <c r="L284" s="210"/>
      <c r="M284" s="210">
        <v>40430641</v>
      </c>
      <c r="N284" s="210">
        <v>4667295</v>
      </c>
      <c r="O284" s="210" t="s">
        <v>147</v>
      </c>
      <c r="P284" s="215">
        <f t="shared" si="4"/>
        <v>158.749891113</v>
      </c>
      <c r="Q284" s="217" t="s">
        <v>14057</v>
      </c>
      <c r="R284" s="218" t="s">
        <v>731</v>
      </c>
    </row>
    <row r="285" s="1" customFormat="1" spans="1:18">
      <c r="A285" s="209" t="s">
        <v>137</v>
      </c>
      <c r="B285" s="210" t="s">
        <v>144</v>
      </c>
      <c r="C285" s="211">
        <v>205</v>
      </c>
      <c r="D285" s="212">
        <v>6.85169729148</v>
      </c>
      <c r="E285" s="210" t="s">
        <v>144</v>
      </c>
      <c r="F285" s="210" t="s">
        <v>714</v>
      </c>
      <c r="G285" s="210" t="s">
        <v>1075</v>
      </c>
      <c r="H285" s="210" t="s">
        <v>716</v>
      </c>
      <c r="I285" s="210" t="s">
        <v>48</v>
      </c>
      <c r="J285" s="210" t="s">
        <v>28</v>
      </c>
      <c r="K285" s="210" t="s">
        <v>29</v>
      </c>
      <c r="L285" s="210"/>
      <c r="M285" s="210">
        <v>40432588</v>
      </c>
      <c r="N285" s="210">
        <v>4668831</v>
      </c>
      <c r="O285" s="210" t="s">
        <v>147</v>
      </c>
      <c r="P285" s="215">
        <f t="shared" si="4"/>
        <v>20.55509187444</v>
      </c>
      <c r="Q285" s="217" t="s">
        <v>14057</v>
      </c>
      <c r="R285" s="218" t="s">
        <v>731</v>
      </c>
    </row>
    <row r="286" s="1" customFormat="1" spans="1:18">
      <c r="A286" s="209" t="s">
        <v>137</v>
      </c>
      <c r="B286" s="210" t="s">
        <v>144</v>
      </c>
      <c r="C286" s="211">
        <v>1417</v>
      </c>
      <c r="D286" s="212">
        <v>1.5701269857</v>
      </c>
      <c r="E286" s="210" t="s">
        <v>144</v>
      </c>
      <c r="F286" s="210" t="s">
        <v>714</v>
      </c>
      <c r="G286" s="210" t="s">
        <v>1075</v>
      </c>
      <c r="H286" s="210" t="s">
        <v>716</v>
      </c>
      <c r="I286" s="210" t="s">
        <v>1101</v>
      </c>
      <c r="J286" s="210" t="s">
        <v>28</v>
      </c>
      <c r="K286" s="210" t="s">
        <v>58</v>
      </c>
      <c r="L286" s="210"/>
      <c r="M286" s="210">
        <v>40434729</v>
      </c>
      <c r="N286" s="210">
        <v>4666295</v>
      </c>
      <c r="O286" s="210" t="s">
        <v>147</v>
      </c>
      <c r="P286" s="215">
        <f t="shared" si="4"/>
        <v>4.7103809571</v>
      </c>
      <c r="Q286" s="217" t="s">
        <v>14057</v>
      </c>
      <c r="R286" s="218" t="s">
        <v>731</v>
      </c>
    </row>
    <row r="287" s="1" customFormat="1" spans="1:18">
      <c r="A287" s="209" t="s">
        <v>137</v>
      </c>
      <c r="B287" s="210" t="s">
        <v>144</v>
      </c>
      <c r="C287" s="211">
        <v>949</v>
      </c>
      <c r="D287" s="212">
        <v>6.29978343424</v>
      </c>
      <c r="E287" s="210" t="s">
        <v>144</v>
      </c>
      <c r="F287" s="210" t="s">
        <v>714</v>
      </c>
      <c r="G287" s="210" t="s">
        <v>1075</v>
      </c>
      <c r="H287" s="210" t="s">
        <v>716</v>
      </c>
      <c r="I287" s="210" t="s">
        <v>367</v>
      </c>
      <c r="J287" s="210" t="s">
        <v>28</v>
      </c>
      <c r="K287" s="210" t="s">
        <v>327</v>
      </c>
      <c r="L287" s="210"/>
      <c r="M287" s="210">
        <v>40435666</v>
      </c>
      <c r="N287" s="210">
        <v>4667214</v>
      </c>
      <c r="O287" s="210" t="s">
        <v>147</v>
      </c>
      <c r="P287" s="215">
        <f t="shared" si="4"/>
        <v>18.89935030272</v>
      </c>
      <c r="Q287" s="217" t="s">
        <v>14057</v>
      </c>
      <c r="R287" s="218" t="s">
        <v>731</v>
      </c>
    </row>
    <row r="288" s="1" customFormat="1" spans="1:18">
      <c r="A288" s="209" t="s">
        <v>137</v>
      </c>
      <c r="B288" s="210" t="s">
        <v>144</v>
      </c>
      <c r="C288" s="211">
        <v>1376</v>
      </c>
      <c r="D288" s="212">
        <v>10.0096221908</v>
      </c>
      <c r="E288" s="210" t="s">
        <v>144</v>
      </c>
      <c r="F288" s="210" t="s">
        <v>714</v>
      </c>
      <c r="G288" s="210" t="s">
        <v>1075</v>
      </c>
      <c r="H288" s="210" t="s">
        <v>716</v>
      </c>
      <c r="I288" s="210" t="s">
        <v>1101</v>
      </c>
      <c r="J288" s="210" t="s">
        <v>28</v>
      </c>
      <c r="K288" s="210" t="s">
        <v>58</v>
      </c>
      <c r="L288" s="210"/>
      <c r="M288" s="210">
        <v>40434677</v>
      </c>
      <c r="N288" s="210">
        <v>4666384</v>
      </c>
      <c r="O288" s="210" t="s">
        <v>147</v>
      </c>
      <c r="P288" s="215">
        <f t="shared" si="4"/>
        <v>30.0288665724</v>
      </c>
      <c r="Q288" s="217" t="s">
        <v>14057</v>
      </c>
      <c r="R288" s="218" t="s">
        <v>731</v>
      </c>
    </row>
    <row r="289" s="1" customFormat="1" spans="1:18">
      <c r="A289" s="209" t="s">
        <v>137</v>
      </c>
      <c r="B289" s="210" t="s">
        <v>144</v>
      </c>
      <c r="C289" s="211">
        <v>416</v>
      </c>
      <c r="D289" s="212">
        <v>1.21150986765</v>
      </c>
      <c r="E289" s="210" t="s">
        <v>144</v>
      </c>
      <c r="F289" s="210" t="s">
        <v>714</v>
      </c>
      <c r="G289" s="210" t="s">
        <v>1075</v>
      </c>
      <c r="H289" s="210" t="s">
        <v>716</v>
      </c>
      <c r="I289" s="210" t="s">
        <v>1101</v>
      </c>
      <c r="J289" s="210" t="s">
        <v>28</v>
      </c>
      <c r="K289" s="210" t="s">
        <v>29</v>
      </c>
      <c r="L289" s="210"/>
      <c r="M289" s="210">
        <v>40431796</v>
      </c>
      <c r="N289" s="210">
        <v>4668346</v>
      </c>
      <c r="O289" s="210" t="s">
        <v>147</v>
      </c>
      <c r="P289" s="215">
        <f t="shared" si="4"/>
        <v>3.63452960295</v>
      </c>
      <c r="Q289" s="217" t="s">
        <v>14057</v>
      </c>
      <c r="R289" s="218" t="s">
        <v>731</v>
      </c>
    </row>
    <row r="290" s="1" customFormat="1" spans="1:18">
      <c r="A290" s="209" t="s">
        <v>137</v>
      </c>
      <c r="B290" s="210" t="s">
        <v>144</v>
      </c>
      <c r="C290" s="211">
        <v>1530</v>
      </c>
      <c r="D290" s="212">
        <v>6.06814275956</v>
      </c>
      <c r="E290" s="210" t="s">
        <v>144</v>
      </c>
      <c r="F290" s="210" t="s">
        <v>714</v>
      </c>
      <c r="G290" s="210" t="s">
        <v>1075</v>
      </c>
      <c r="H290" s="210" t="s">
        <v>716</v>
      </c>
      <c r="I290" s="210" t="s">
        <v>1101</v>
      </c>
      <c r="J290" s="210" t="s">
        <v>28</v>
      </c>
      <c r="K290" s="210" t="s">
        <v>29</v>
      </c>
      <c r="L290" s="210"/>
      <c r="M290" s="210">
        <v>40433923</v>
      </c>
      <c r="N290" s="210">
        <v>4666072</v>
      </c>
      <c r="O290" s="210" t="s">
        <v>147</v>
      </c>
      <c r="P290" s="215">
        <f t="shared" si="4"/>
        <v>18.20442827868</v>
      </c>
      <c r="Q290" s="217" t="s">
        <v>14057</v>
      </c>
      <c r="R290" s="218" t="s">
        <v>731</v>
      </c>
    </row>
    <row r="291" s="1" customFormat="1" spans="1:18">
      <c r="A291" s="209" t="s">
        <v>137</v>
      </c>
      <c r="B291" s="210" t="s">
        <v>144</v>
      </c>
      <c r="C291" s="211">
        <v>863</v>
      </c>
      <c r="D291" s="212">
        <v>34.455659314</v>
      </c>
      <c r="E291" s="210" t="s">
        <v>144</v>
      </c>
      <c r="F291" s="210" t="s">
        <v>714</v>
      </c>
      <c r="G291" s="210" t="s">
        <v>1075</v>
      </c>
      <c r="H291" s="210" t="s">
        <v>716</v>
      </c>
      <c r="I291" s="210" t="s">
        <v>1101</v>
      </c>
      <c r="J291" s="210" t="s">
        <v>28</v>
      </c>
      <c r="K291" s="210" t="s">
        <v>58</v>
      </c>
      <c r="L291" s="210"/>
      <c r="M291" s="210">
        <v>40430365</v>
      </c>
      <c r="N291" s="210">
        <v>4667385</v>
      </c>
      <c r="O291" s="210" t="s">
        <v>147</v>
      </c>
      <c r="P291" s="215">
        <f t="shared" si="4"/>
        <v>103.366977942</v>
      </c>
      <c r="Q291" s="217" t="s">
        <v>14057</v>
      </c>
      <c r="R291" s="218" t="s">
        <v>731</v>
      </c>
    </row>
    <row r="292" s="1" customFormat="1" spans="1:18">
      <c r="A292" s="209" t="s">
        <v>137</v>
      </c>
      <c r="B292" s="210" t="s">
        <v>144</v>
      </c>
      <c r="C292" s="211">
        <v>846</v>
      </c>
      <c r="D292" s="212">
        <v>37.0057350678</v>
      </c>
      <c r="E292" s="210" t="s">
        <v>144</v>
      </c>
      <c r="F292" s="210" t="s">
        <v>714</v>
      </c>
      <c r="G292" s="210" t="s">
        <v>1075</v>
      </c>
      <c r="H292" s="210" t="s">
        <v>716</v>
      </c>
      <c r="I292" s="210" t="s">
        <v>1101</v>
      </c>
      <c r="J292" s="210" t="s">
        <v>28</v>
      </c>
      <c r="K292" s="210" t="s">
        <v>58</v>
      </c>
      <c r="L292" s="210"/>
      <c r="M292" s="210">
        <v>40430829</v>
      </c>
      <c r="N292" s="210">
        <v>4667413</v>
      </c>
      <c r="O292" s="210" t="s">
        <v>147</v>
      </c>
      <c r="P292" s="215">
        <f t="shared" si="4"/>
        <v>111.0172052034</v>
      </c>
      <c r="Q292" s="217" t="s">
        <v>14057</v>
      </c>
      <c r="R292" s="218" t="s">
        <v>731</v>
      </c>
    </row>
    <row r="293" s="1" customFormat="1" spans="1:18">
      <c r="A293" s="209" t="s">
        <v>137</v>
      </c>
      <c r="B293" s="210" t="s">
        <v>144</v>
      </c>
      <c r="C293" s="211">
        <v>1681</v>
      </c>
      <c r="D293" s="212">
        <v>23.8116176447999</v>
      </c>
      <c r="E293" s="210" t="s">
        <v>144</v>
      </c>
      <c r="F293" s="210" t="s">
        <v>714</v>
      </c>
      <c r="G293" s="210" t="s">
        <v>1075</v>
      </c>
      <c r="H293" s="210" t="s">
        <v>716</v>
      </c>
      <c r="I293" s="210" t="s">
        <v>48</v>
      </c>
      <c r="J293" s="210" t="s">
        <v>28</v>
      </c>
      <c r="K293" s="210" t="s">
        <v>58</v>
      </c>
      <c r="L293" s="210"/>
      <c r="M293" s="210">
        <v>40434680</v>
      </c>
      <c r="N293" s="210">
        <v>4665340</v>
      </c>
      <c r="O293" s="210" t="s">
        <v>147</v>
      </c>
      <c r="P293" s="215">
        <f t="shared" si="4"/>
        <v>71.4348529343997</v>
      </c>
      <c r="Q293" s="217" t="s">
        <v>14057</v>
      </c>
      <c r="R293" s="218" t="s">
        <v>731</v>
      </c>
    </row>
    <row r="294" s="1" customFormat="1" spans="1:18">
      <c r="A294" s="209" t="s">
        <v>137</v>
      </c>
      <c r="B294" s="210" t="s">
        <v>144</v>
      </c>
      <c r="C294" s="211">
        <v>1179</v>
      </c>
      <c r="D294" s="212">
        <v>23.1773806311999</v>
      </c>
      <c r="E294" s="210" t="s">
        <v>144</v>
      </c>
      <c r="F294" s="210" t="s">
        <v>714</v>
      </c>
      <c r="G294" s="210" t="s">
        <v>1075</v>
      </c>
      <c r="H294" s="210" t="s">
        <v>716</v>
      </c>
      <c r="I294" s="210" t="s">
        <v>48</v>
      </c>
      <c r="J294" s="210" t="s">
        <v>28</v>
      </c>
      <c r="K294" s="210" t="s">
        <v>29</v>
      </c>
      <c r="L294" s="210"/>
      <c r="M294" s="210">
        <v>40430627</v>
      </c>
      <c r="N294" s="210">
        <v>4666736</v>
      </c>
      <c r="O294" s="210" t="s">
        <v>147</v>
      </c>
      <c r="P294" s="215">
        <f t="shared" si="4"/>
        <v>69.5321418935997</v>
      </c>
      <c r="Q294" s="217" t="s">
        <v>14057</v>
      </c>
      <c r="R294" s="218" t="s">
        <v>731</v>
      </c>
    </row>
    <row r="295" s="1" customFormat="1" spans="1:18">
      <c r="A295" s="209" t="s">
        <v>137</v>
      </c>
      <c r="B295" s="210" t="s">
        <v>144</v>
      </c>
      <c r="C295" s="211">
        <v>1661</v>
      </c>
      <c r="D295" s="212">
        <v>3.64028783793</v>
      </c>
      <c r="E295" s="210" t="s">
        <v>144</v>
      </c>
      <c r="F295" s="210" t="s">
        <v>714</v>
      </c>
      <c r="G295" s="210" t="s">
        <v>1075</v>
      </c>
      <c r="H295" s="210" t="s">
        <v>716</v>
      </c>
      <c r="I295" s="210" t="s">
        <v>48</v>
      </c>
      <c r="J295" s="210" t="s">
        <v>28</v>
      </c>
      <c r="K295" s="210" t="s">
        <v>58</v>
      </c>
      <c r="L295" s="210"/>
      <c r="M295" s="210">
        <v>40434157</v>
      </c>
      <c r="N295" s="210">
        <v>4665480</v>
      </c>
      <c r="O295" s="210" t="s">
        <v>147</v>
      </c>
      <c r="P295" s="215">
        <f t="shared" si="4"/>
        <v>10.92086351379</v>
      </c>
      <c r="Q295" s="217" t="s">
        <v>14057</v>
      </c>
      <c r="R295" s="218" t="s">
        <v>731</v>
      </c>
    </row>
    <row r="296" s="1" customFormat="1" spans="1:18">
      <c r="A296" s="209" t="s">
        <v>137</v>
      </c>
      <c r="B296" s="210" t="s">
        <v>144</v>
      </c>
      <c r="C296" s="211">
        <v>1222</v>
      </c>
      <c r="D296" s="212">
        <v>27.8473385763999</v>
      </c>
      <c r="E296" s="210" t="s">
        <v>144</v>
      </c>
      <c r="F296" s="210" t="s">
        <v>714</v>
      </c>
      <c r="G296" s="210" t="s">
        <v>1075</v>
      </c>
      <c r="H296" s="210" t="s">
        <v>716</v>
      </c>
      <c r="I296" s="210" t="s">
        <v>48</v>
      </c>
      <c r="J296" s="210" t="s">
        <v>28</v>
      </c>
      <c r="K296" s="210" t="s">
        <v>29</v>
      </c>
      <c r="L296" s="210"/>
      <c r="M296" s="210">
        <v>40434423</v>
      </c>
      <c r="N296" s="210">
        <v>4666690</v>
      </c>
      <c r="O296" s="210" t="s">
        <v>147</v>
      </c>
      <c r="P296" s="215">
        <f t="shared" si="4"/>
        <v>83.5420157291997</v>
      </c>
      <c r="Q296" s="217" t="s">
        <v>14057</v>
      </c>
      <c r="R296" s="218" t="s">
        <v>731</v>
      </c>
    </row>
    <row r="297" s="1" customFormat="1" spans="1:18">
      <c r="A297" s="209" t="s">
        <v>137</v>
      </c>
      <c r="B297" s="210" t="s">
        <v>144</v>
      </c>
      <c r="C297" s="211">
        <v>593</v>
      </c>
      <c r="D297" s="212">
        <v>6.81334096404</v>
      </c>
      <c r="E297" s="210" t="s">
        <v>144</v>
      </c>
      <c r="F297" s="210" t="s">
        <v>714</v>
      </c>
      <c r="G297" s="210" t="s">
        <v>1075</v>
      </c>
      <c r="H297" s="210" t="s">
        <v>716</v>
      </c>
      <c r="I297" s="210" t="s">
        <v>1101</v>
      </c>
      <c r="J297" s="210" t="s">
        <v>28</v>
      </c>
      <c r="K297" s="210" t="s">
        <v>29</v>
      </c>
      <c r="L297" s="210"/>
      <c r="M297" s="210">
        <v>40432970</v>
      </c>
      <c r="N297" s="210">
        <v>4667799</v>
      </c>
      <c r="O297" s="210" t="s">
        <v>147</v>
      </c>
      <c r="P297" s="215">
        <f t="shared" si="4"/>
        <v>20.44002289212</v>
      </c>
      <c r="Q297" s="217" t="s">
        <v>14057</v>
      </c>
      <c r="R297" s="218" t="s">
        <v>731</v>
      </c>
    </row>
    <row r="298" s="1" customFormat="1" spans="1:18">
      <c r="A298" s="209" t="s">
        <v>137</v>
      </c>
      <c r="B298" s="210" t="s">
        <v>144</v>
      </c>
      <c r="C298" s="211">
        <v>1639</v>
      </c>
      <c r="D298" s="212">
        <v>22.5267420602999</v>
      </c>
      <c r="E298" s="210" t="s">
        <v>144</v>
      </c>
      <c r="F298" s="210" t="s">
        <v>714</v>
      </c>
      <c r="G298" s="210" t="s">
        <v>1075</v>
      </c>
      <c r="H298" s="210" t="s">
        <v>716</v>
      </c>
      <c r="I298" s="210" t="s">
        <v>1101</v>
      </c>
      <c r="J298" s="210" t="s">
        <v>28</v>
      </c>
      <c r="K298" s="210" t="s">
        <v>58</v>
      </c>
      <c r="L298" s="210"/>
      <c r="M298" s="210">
        <v>40433427</v>
      </c>
      <c r="N298" s="210">
        <v>4665661</v>
      </c>
      <c r="O298" s="210" t="s">
        <v>147</v>
      </c>
      <c r="P298" s="215">
        <f t="shared" si="4"/>
        <v>67.5802261808997</v>
      </c>
      <c r="Q298" s="217" t="s">
        <v>14057</v>
      </c>
      <c r="R298" s="218" t="s">
        <v>731</v>
      </c>
    </row>
    <row r="299" s="1" customFormat="1" spans="1:18">
      <c r="A299" s="209" t="s">
        <v>137</v>
      </c>
      <c r="B299" s="210" t="s">
        <v>144</v>
      </c>
      <c r="C299" s="211">
        <v>1643</v>
      </c>
      <c r="D299" s="212">
        <v>16.185403764</v>
      </c>
      <c r="E299" s="210" t="s">
        <v>144</v>
      </c>
      <c r="F299" s="210" t="s">
        <v>714</v>
      </c>
      <c r="G299" s="210" t="s">
        <v>1075</v>
      </c>
      <c r="H299" s="210" t="s">
        <v>716</v>
      </c>
      <c r="I299" s="210" t="s">
        <v>1101</v>
      </c>
      <c r="J299" s="210" t="s">
        <v>28</v>
      </c>
      <c r="K299" s="210" t="s">
        <v>58</v>
      </c>
      <c r="L299" s="210"/>
      <c r="M299" s="210">
        <v>40434023</v>
      </c>
      <c r="N299" s="210">
        <v>4665640</v>
      </c>
      <c r="O299" s="210" t="s">
        <v>147</v>
      </c>
      <c r="P299" s="215">
        <f t="shared" si="4"/>
        <v>48.556211292</v>
      </c>
      <c r="Q299" s="217" t="s">
        <v>14057</v>
      </c>
      <c r="R299" s="218" t="s">
        <v>731</v>
      </c>
    </row>
    <row r="300" s="1" customFormat="1" spans="1:18">
      <c r="A300" s="209" t="s">
        <v>137</v>
      </c>
      <c r="B300" s="210" t="s">
        <v>144</v>
      </c>
      <c r="C300" s="211">
        <v>843</v>
      </c>
      <c r="D300" s="212">
        <v>14.8386855477</v>
      </c>
      <c r="E300" s="210" t="s">
        <v>144</v>
      </c>
      <c r="F300" s="210" t="s">
        <v>714</v>
      </c>
      <c r="G300" s="210" t="s">
        <v>1075</v>
      </c>
      <c r="H300" s="210" t="s">
        <v>716</v>
      </c>
      <c r="I300" s="210" t="s">
        <v>1101</v>
      </c>
      <c r="J300" s="210" t="s">
        <v>28</v>
      </c>
      <c r="K300" s="210" t="s">
        <v>58</v>
      </c>
      <c r="L300" s="210"/>
      <c r="M300" s="210">
        <v>40432365</v>
      </c>
      <c r="N300" s="210">
        <v>4667378</v>
      </c>
      <c r="O300" s="210" t="s">
        <v>147</v>
      </c>
      <c r="P300" s="215">
        <f t="shared" si="4"/>
        <v>44.5160566431</v>
      </c>
      <c r="Q300" s="217" t="s">
        <v>14057</v>
      </c>
      <c r="R300" s="218" t="s">
        <v>731</v>
      </c>
    </row>
    <row r="301" s="1" customFormat="1" spans="1:18">
      <c r="A301" s="209" t="s">
        <v>137</v>
      </c>
      <c r="B301" s="210" t="s">
        <v>144</v>
      </c>
      <c r="C301" s="211">
        <v>1617</v>
      </c>
      <c r="D301" s="212">
        <v>80.7994610917999</v>
      </c>
      <c r="E301" s="210" t="s">
        <v>144</v>
      </c>
      <c r="F301" s="210" t="s">
        <v>714</v>
      </c>
      <c r="G301" s="210" t="s">
        <v>1075</v>
      </c>
      <c r="H301" s="210" t="s">
        <v>716</v>
      </c>
      <c r="I301" s="210" t="s">
        <v>48</v>
      </c>
      <c r="J301" s="210" t="s">
        <v>28</v>
      </c>
      <c r="K301" s="210" t="s">
        <v>58</v>
      </c>
      <c r="L301" s="210"/>
      <c r="M301" s="210">
        <v>40433347</v>
      </c>
      <c r="N301" s="210">
        <v>4665674</v>
      </c>
      <c r="O301" s="210" t="s">
        <v>147</v>
      </c>
      <c r="P301" s="215">
        <f t="shared" si="4"/>
        <v>242.3983832754</v>
      </c>
      <c r="Q301" s="217" t="s">
        <v>14057</v>
      </c>
      <c r="R301" s="218" t="s">
        <v>731</v>
      </c>
    </row>
    <row r="302" s="1" customFormat="1" spans="1:18">
      <c r="A302" s="209" t="s">
        <v>137</v>
      </c>
      <c r="B302" s="210" t="s">
        <v>144</v>
      </c>
      <c r="C302" s="211">
        <v>1682</v>
      </c>
      <c r="D302" s="212">
        <v>8.48122010945</v>
      </c>
      <c r="E302" s="210" t="s">
        <v>144</v>
      </c>
      <c r="F302" s="210" t="s">
        <v>714</v>
      </c>
      <c r="G302" s="210" t="s">
        <v>1075</v>
      </c>
      <c r="H302" s="210" t="s">
        <v>716</v>
      </c>
      <c r="I302" s="210" t="s">
        <v>1101</v>
      </c>
      <c r="J302" s="210" t="s">
        <v>28</v>
      </c>
      <c r="K302" s="210" t="s">
        <v>58</v>
      </c>
      <c r="L302" s="210"/>
      <c r="M302" s="210">
        <v>40434044</v>
      </c>
      <c r="N302" s="210">
        <v>4665324</v>
      </c>
      <c r="O302" s="210" t="s">
        <v>147</v>
      </c>
      <c r="P302" s="215">
        <f t="shared" si="4"/>
        <v>25.44366032835</v>
      </c>
      <c r="Q302" s="217" t="s">
        <v>14057</v>
      </c>
      <c r="R302" s="218" t="s">
        <v>731</v>
      </c>
    </row>
    <row r="303" s="1" customFormat="1" spans="1:18">
      <c r="A303" s="209" t="s">
        <v>137</v>
      </c>
      <c r="B303" s="210" t="s">
        <v>144</v>
      </c>
      <c r="C303" s="211">
        <v>1288</v>
      </c>
      <c r="D303" s="212">
        <v>12.9605927296</v>
      </c>
      <c r="E303" s="210" t="s">
        <v>144</v>
      </c>
      <c r="F303" s="210" t="s">
        <v>714</v>
      </c>
      <c r="G303" s="210" t="s">
        <v>1075</v>
      </c>
      <c r="H303" s="210" t="s">
        <v>716</v>
      </c>
      <c r="I303" s="210" t="s">
        <v>48</v>
      </c>
      <c r="J303" s="210" t="s">
        <v>28</v>
      </c>
      <c r="K303" s="210" t="s">
        <v>29</v>
      </c>
      <c r="L303" s="210"/>
      <c r="M303" s="210">
        <v>40434401</v>
      </c>
      <c r="N303" s="210">
        <v>4666574</v>
      </c>
      <c r="O303" s="210" t="s">
        <v>147</v>
      </c>
      <c r="P303" s="215">
        <f t="shared" si="4"/>
        <v>38.8817781888</v>
      </c>
      <c r="Q303" s="217" t="s">
        <v>14057</v>
      </c>
      <c r="R303" s="218" t="s">
        <v>731</v>
      </c>
    </row>
    <row r="304" s="1" customFormat="1" spans="1:18">
      <c r="A304" s="209" t="s">
        <v>137</v>
      </c>
      <c r="B304" s="210" t="s">
        <v>144</v>
      </c>
      <c r="C304" s="211">
        <v>962</v>
      </c>
      <c r="D304" s="212">
        <v>16.9654274721999</v>
      </c>
      <c r="E304" s="210" t="s">
        <v>144</v>
      </c>
      <c r="F304" s="210" t="s">
        <v>714</v>
      </c>
      <c r="G304" s="210" t="s">
        <v>1075</v>
      </c>
      <c r="H304" s="210" t="s">
        <v>716</v>
      </c>
      <c r="I304" s="210" t="s">
        <v>48</v>
      </c>
      <c r="J304" s="210" t="s">
        <v>28</v>
      </c>
      <c r="K304" s="210" t="s">
        <v>58</v>
      </c>
      <c r="L304" s="210"/>
      <c r="M304" s="210">
        <v>40432102</v>
      </c>
      <c r="N304" s="210">
        <v>4667193</v>
      </c>
      <c r="O304" s="210" t="s">
        <v>147</v>
      </c>
      <c r="P304" s="215">
        <f t="shared" si="4"/>
        <v>50.8962824165997</v>
      </c>
      <c r="Q304" s="217" t="s">
        <v>14057</v>
      </c>
      <c r="R304" s="218" t="s">
        <v>731</v>
      </c>
    </row>
    <row r="305" s="1" customFormat="1" spans="1:18">
      <c r="A305" s="209" t="s">
        <v>137</v>
      </c>
      <c r="B305" s="210" t="s">
        <v>144</v>
      </c>
      <c r="C305" s="211">
        <v>183</v>
      </c>
      <c r="D305" s="212">
        <v>91.4347763364</v>
      </c>
      <c r="E305" s="210" t="s">
        <v>144</v>
      </c>
      <c r="F305" s="210" t="s">
        <v>714</v>
      </c>
      <c r="G305" s="210" t="s">
        <v>1075</v>
      </c>
      <c r="H305" s="210" t="s">
        <v>716</v>
      </c>
      <c r="I305" s="210" t="s">
        <v>1101</v>
      </c>
      <c r="J305" s="210" t="s">
        <v>28</v>
      </c>
      <c r="K305" s="210" t="s">
        <v>555</v>
      </c>
      <c r="L305" s="210"/>
      <c r="M305" s="210">
        <v>40432121</v>
      </c>
      <c r="N305" s="210">
        <v>4668898</v>
      </c>
      <c r="O305" s="210" t="s">
        <v>147</v>
      </c>
      <c r="P305" s="215">
        <f t="shared" si="4"/>
        <v>274.3043290092</v>
      </c>
      <c r="Q305" s="217" t="s">
        <v>14057</v>
      </c>
      <c r="R305" s="218" t="s">
        <v>731</v>
      </c>
    </row>
    <row r="306" s="1" customFormat="1" spans="1:18">
      <c r="A306" s="209" t="s">
        <v>137</v>
      </c>
      <c r="B306" s="210" t="s">
        <v>144</v>
      </c>
      <c r="C306" s="211">
        <v>1481</v>
      </c>
      <c r="D306" s="212">
        <v>19.2795015210999</v>
      </c>
      <c r="E306" s="210" t="s">
        <v>144</v>
      </c>
      <c r="F306" s="210" t="s">
        <v>714</v>
      </c>
      <c r="G306" s="210" t="s">
        <v>1075</v>
      </c>
      <c r="H306" s="210" t="s">
        <v>716</v>
      </c>
      <c r="I306" s="210" t="s">
        <v>48</v>
      </c>
      <c r="J306" s="210" t="s">
        <v>28</v>
      </c>
      <c r="K306" s="210" t="s">
        <v>29</v>
      </c>
      <c r="L306" s="210"/>
      <c r="M306" s="210">
        <v>40433927</v>
      </c>
      <c r="N306" s="210">
        <v>4666154</v>
      </c>
      <c r="O306" s="210" t="s">
        <v>147</v>
      </c>
      <c r="P306" s="215">
        <f t="shared" si="4"/>
        <v>57.8385045632997</v>
      </c>
      <c r="Q306" s="217" t="s">
        <v>14057</v>
      </c>
      <c r="R306" s="218" t="s">
        <v>731</v>
      </c>
    </row>
    <row r="307" s="1" customFormat="1" spans="1:18">
      <c r="A307" s="209" t="s">
        <v>137</v>
      </c>
      <c r="B307" s="210" t="s">
        <v>144</v>
      </c>
      <c r="C307" s="211">
        <v>1642</v>
      </c>
      <c r="D307" s="212">
        <v>35.1603521748</v>
      </c>
      <c r="E307" s="210" t="s">
        <v>144</v>
      </c>
      <c r="F307" s="210" t="s">
        <v>714</v>
      </c>
      <c r="G307" s="210" t="s">
        <v>1075</v>
      </c>
      <c r="H307" s="210" t="s">
        <v>716</v>
      </c>
      <c r="I307" s="210" t="s">
        <v>1101</v>
      </c>
      <c r="J307" s="210" t="s">
        <v>28</v>
      </c>
      <c r="K307" s="210" t="s">
        <v>58</v>
      </c>
      <c r="L307" s="210"/>
      <c r="M307" s="210">
        <v>40433121</v>
      </c>
      <c r="N307" s="210">
        <v>4665627</v>
      </c>
      <c r="O307" s="210" t="s">
        <v>147</v>
      </c>
      <c r="P307" s="215">
        <f t="shared" si="4"/>
        <v>105.4810565244</v>
      </c>
      <c r="Q307" s="217" t="s">
        <v>14057</v>
      </c>
      <c r="R307" s="218" t="s">
        <v>731</v>
      </c>
    </row>
    <row r="308" s="1" customFormat="1" spans="1:18">
      <c r="A308" s="209" t="s">
        <v>137</v>
      </c>
      <c r="B308" s="210" t="s">
        <v>144</v>
      </c>
      <c r="C308" s="211">
        <v>865</v>
      </c>
      <c r="D308" s="212">
        <v>4.51718027</v>
      </c>
      <c r="E308" s="210" t="s">
        <v>144</v>
      </c>
      <c r="F308" s="210" t="s">
        <v>714</v>
      </c>
      <c r="G308" s="210" t="s">
        <v>1075</v>
      </c>
      <c r="H308" s="210" t="s">
        <v>716</v>
      </c>
      <c r="I308" s="210" t="s">
        <v>1101</v>
      </c>
      <c r="J308" s="210" t="s">
        <v>28</v>
      </c>
      <c r="K308" s="210" t="s">
        <v>29</v>
      </c>
      <c r="L308" s="210"/>
      <c r="M308" s="210">
        <v>40433941</v>
      </c>
      <c r="N308" s="210">
        <v>4667347</v>
      </c>
      <c r="O308" s="210" t="s">
        <v>147</v>
      </c>
      <c r="P308" s="215">
        <f t="shared" si="4"/>
        <v>13.55154081</v>
      </c>
      <c r="Q308" s="217" t="s">
        <v>14057</v>
      </c>
      <c r="R308" s="218" t="s">
        <v>731</v>
      </c>
    </row>
    <row r="309" s="1" customFormat="1" spans="1:18">
      <c r="A309" s="209" t="s">
        <v>137</v>
      </c>
      <c r="B309" s="210" t="s">
        <v>144</v>
      </c>
      <c r="C309" s="211">
        <v>1684</v>
      </c>
      <c r="D309" s="212">
        <v>12.7246141354</v>
      </c>
      <c r="E309" s="210" t="s">
        <v>144</v>
      </c>
      <c r="F309" s="210" t="s">
        <v>714</v>
      </c>
      <c r="G309" s="210" t="s">
        <v>1075</v>
      </c>
      <c r="H309" s="210" t="s">
        <v>716</v>
      </c>
      <c r="I309" s="210" t="s">
        <v>1101</v>
      </c>
      <c r="J309" s="210" t="s">
        <v>28</v>
      </c>
      <c r="K309" s="210" t="s">
        <v>58</v>
      </c>
      <c r="L309" s="210"/>
      <c r="M309" s="210">
        <v>40433377</v>
      </c>
      <c r="N309" s="210">
        <v>4665339</v>
      </c>
      <c r="O309" s="210" t="s">
        <v>147</v>
      </c>
      <c r="P309" s="215">
        <f t="shared" si="4"/>
        <v>38.1738424062</v>
      </c>
      <c r="Q309" s="217" t="s">
        <v>14057</v>
      </c>
      <c r="R309" s="218" t="s">
        <v>731</v>
      </c>
    </row>
    <row r="310" s="1" customFormat="1" spans="1:18">
      <c r="A310" s="209" t="s">
        <v>137</v>
      </c>
      <c r="B310" s="210" t="s">
        <v>144</v>
      </c>
      <c r="C310" s="211">
        <v>1454</v>
      </c>
      <c r="D310" s="212">
        <v>8.98605208191</v>
      </c>
      <c r="E310" s="210" t="s">
        <v>144</v>
      </c>
      <c r="F310" s="210" t="s">
        <v>714</v>
      </c>
      <c r="G310" s="210" t="s">
        <v>1075</v>
      </c>
      <c r="H310" s="210" t="s">
        <v>716</v>
      </c>
      <c r="I310" s="210" t="s">
        <v>48</v>
      </c>
      <c r="J310" s="210" t="s">
        <v>28</v>
      </c>
      <c r="K310" s="210" t="s">
        <v>58</v>
      </c>
      <c r="L310" s="210"/>
      <c r="M310" s="210">
        <v>40434329</v>
      </c>
      <c r="N310" s="210">
        <v>4666229</v>
      </c>
      <c r="O310" s="210" t="s">
        <v>147</v>
      </c>
      <c r="P310" s="215">
        <f t="shared" si="4"/>
        <v>26.95815624573</v>
      </c>
      <c r="Q310" s="217" t="s">
        <v>14057</v>
      </c>
      <c r="R310" s="218" t="s">
        <v>731</v>
      </c>
    </row>
    <row r="311" s="1" customFormat="1" spans="1:18">
      <c r="A311" s="209" t="s">
        <v>137</v>
      </c>
      <c r="B311" s="210" t="s">
        <v>144</v>
      </c>
      <c r="C311" s="211">
        <v>300</v>
      </c>
      <c r="D311" s="212">
        <v>19.0735055076999</v>
      </c>
      <c r="E311" s="210" t="s">
        <v>144</v>
      </c>
      <c r="F311" s="210" t="s">
        <v>714</v>
      </c>
      <c r="G311" s="210" t="s">
        <v>1075</v>
      </c>
      <c r="H311" s="210" t="s">
        <v>716</v>
      </c>
      <c r="I311" s="210" t="s">
        <v>1101</v>
      </c>
      <c r="J311" s="210" t="s">
        <v>28</v>
      </c>
      <c r="K311" s="210" t="s">
        <v>29</v>
      </c>
      <c r="L311" s="210"/>
      <c r="M311" s="210">
        <v>40432369</v>
      </c>
      <c r="N311" s="210">
        <v>4668638</v>
      </c>
      <c r="O311" s="210" t="s">
        <v>147</v>
      </c>
      <c r="P311" s="215">
        <f t="shared" si="4"/>
        <v>57.2205165230997</v>
      </c>
      <c r="Q311" s="217" t="s">
        <v>14057</v>
      </c>
      <c r="R311" s="218" t="s">
        <v>731</v>
      </c>
    </row>
    <row r="312" s="1" customFormat="1" spans="1:18">
      <c r="A312" s="209" t="s">
        <v>137</v>
      </c>
      <c r="B312" s="210" t="s">
        <v>144</v>
      </c>
      <c r="C312" s="211">
        <v>418</v>
      </c>
      <c r="D312" s="212">
        <v>7.66328247612</v>
      </c>
      <c r="E312" s="210" t="s">
        <v>144</v>
      </c>
      <c r="F312" s="210" t="s">
        <v>714</v>
      </c>
      <c r="G312" s="210" t="s">
        <v>1075</v>
      </c>
      <c r="H312" s="210" t="s">
        <v>716</v>
      </c>
      <c r="I312" s="210" t="s">
        <v>48</v>
      </c>
      <c r="J312" s="210" t="s">
        <v>28</v>
      </c>
      <c r="K312" s="210" t="s">
        <v>29</v>
      </c>
      <c r="L312" s="210"/>
      <c r="M312" s="210">
        <v>40433525</v>
      </c>
      <c r="N312" s="210">
        <v>4668319</v>
      </c>
      <c r="O312" s="210" t="s">
        <v>147</v>
      </c>
      <c r="P312" s="215">
        <f t="shared" si="4"/>
        <v>22.98984742836</v>
      </c>
      <c r="Q312" s="217" t="s">
        <v>14057</v>
      </c>
      <c r="R312" s="218" t="s">
        <v>731</v>
      </c>
    </row>
    <row r="313" s="1" customFormat="1" spans="1:18">
      <c r="A313" s="209" t="s">
        <v>137</v>
      </c>
      <c r="B313" s="210" t="s">
        <v>144</v>
      </c>
      <c r="C313" s="211">
        <v>662</v>
      </c>
      <c r="D313" s="212">
        <v>1.12221785156</v>
      </c>
      <c r="E313" s="210" t="s">
        <v>144</v>
      </c>
      <c r="F313" s="210" t="s">
        <v>714</v>
      </c>
      <c r="G313" s="210" t="s">
        <v>1075</v>
      </c>
      <c r="H313" s="210" t="s">
        <v>716</v>
      </c>
      <c r="I313" s="210" t="s">
        <v>367</v>
      </c>
      <c r="J313" s="210" t="s">
        <v>28</v>
      </c>
      <c r="K313" s="210" t="s">
        <v>29</v>
      </c>
      <c r="L313" s="210"/>
      <c r="M313" s="210">
        <v>40435085</v>
      </c>
      <c r="N313" s="210">
        <v>4667675</v>
      </c>
      <c r="O313" s="210" t="s">
        <v>147</v>
      </c>
      <c r="P313" s="215">
        <f t="shared" si="4"/>
        <v>3.36665355468</v>
      </c>
      <c r="Q313" s="217" t="s">
        <v>14057</v>
      </c>
      <c r="R313" s="218" t="s">
        <v>731</v>
      </c>
    </row>
    <row r="314" s="1" customFormat="1" spans="1:18">
      <c r="A314" s="209" t="s">
        <v>137</v>
      </c>
      <c r="B314" s="210" t="s">
        <v>144</v>
      </c>
      <c r="C314" s="211">
        <v>1408</v>
      </c>
      <c r="D314" s="212">
        <v>54.1292283371999</v>
      </c>
      <c r="E314" s="210" t="s">
        <v>144</v>
      </c>
      <c r="F314" s="210" t="s">
        <v>714</v>
      </c>
      <c r="G314" s="210" t="s">
        <v>1075</v>
      </c>
      <c r="H314" s="210" t="s">
        <v>716</v>
      </c>
      <c r="I314" s="210" t="s">
        <v>48</v>
      </c>
      <c r="J314" s="210" t="s">
        <v>28</v>
      </c>
      <c r="K314" s="210" t="s">
        <v>29</v>
      </c>
      <c r="L314" s="210"/>
      <c r="M314" s="210">
        <v>40433373</v>
      </c>
      <c r="N314" s="210">
        <v>4666313</v>
      </c>
      <c r="O314" s="210" t="s">
        <v>147</v>
      </c>
      <c r="P314" s="215">
        <f t="shared" si="4"/>
        <v>162.3876850116</v>
      </c>
      <c r="Q314" s="217" t="s">
        <v>14057</v>
      </c>
      <c r="R314" s="218" t="s">
        <v>731</v>
      </c>
    </row>
    <row r="315" s="1" customFormat="1" spans="1:18">
      <c r="A315" s="209" t="s">
        <v>137</v>
      </c>
      <c r="B315" s="210" t="s">
        <v>144</v>
      </c>
      <c r="C315" s="211">
        <v>1189</v>
      </c>
      <c r="D315" s="212">
        <v>9.33467415528</v>
      </c>
      <c r="E315" s="210" t="s">
        <v>144</v>
      </c>
      <c r="F315" s="210" t="s">
        <v>714</v>
      </c>
      <c r="G315" s="210" t="s">
        <v>1075</v>
      </c>
      <c r="H315" s="210" t="s">
        <v>716</v>
      </c>
      <c r="I315" s="210" t="s">
        <v>48</v>
      </c>
      <c r="J315" s="210" t="s">
        <v>28</v>
      </c>
      <c r="K315" s="210" t="s">
        <v>29</v>
      </c>
      <c r="L315" s="210"/>
      <c r="M315" s="210">
        <v>40434416</v>
      </c>
      <c r="N315" s="210">
        <v>4666714</v>
      </c>
      <c r="O315" s="210" t="s">
        <v>147</v>
      </c>
      <c r="P315" s="215">
        <f t="shared" si="4"/>
        <v>28.00402246584</v>
      </c>
      <c r="Q315" s="217" t="s">
        <v>14057</v>
      </c>
      <c r="R315" s="218" t="s">
        <v>731</v>
      </c>
    </row>
    <row r="316" s="1" customFormat="1" spans="1:18">
      <c r="A316" s="209" t="s">
        <v>137</v>
      </c>
      <c r="B316" s="210" t="s">
        <v>144</v>
      </c>
      <c r="C316" s="211">
        <v>1720</v>
      </c>
      <c r="D316" s="212">
        <v>5.11214996784</v>
      </c>
      <c r="E316" s="210" t="s">
        <v>144</v>
      </c>
      <c r="F316" s="210" t="s">
        <v>714</v>
      </c>
      <c r="G316" s="210" t="s">
        <v>1075</v>
      </c>
      <c r="H316" s="210" t="s">
        <v>716</v>
      </c>
      <c r="I316" s="210" t="s">
        <v>48</v>
      </c>
      <c r="J316" s="210" t="s">
        <v>28</v>
      </c>
      <c r="K316" s="210" t="s">
        <v>58</v>
      </c>
      <c r="L316" s="210"/>
      <c r="M316" s="210">
        <v>40433574</v>
      </c>
      <c r="N316" s="210">
        <v>4665075</v>
      </c>
      <c r="O316" s="210" t="s">
        <v>147</v>
      </c>
      <c r="P316" s="215">
        <f t="shared" si="4"/>
        <v>15.33644990352</v>
      </c>
      <c r="Q316" s="217" t="s">
        <v>14057</v>
      </c>
      <c r="R316" s="218" t="s">
        <v>731</v>
      </c>
    </row>
    <row r="317" s="1" customFormat="1" spans="1:18">
      <c r="A317" s="209" t="s">
        <v>137</v>
      </c>
      <c r="B317" s="210" t="s">
        <v>144</v>
      </c>
      <c r="C317" s="211">
        <v>1459</v>
      </c>
      <c r="D317" s="212">
        <v>59.1085270259999</v>
      </c>
      <c r="E317" s="210" t="s">
        <v>144</v>
      </c>
      <c r="F317" s="210" t="s">
        <v>714</v>
      </c>
      <c r="G317" s="210" t="s">
        <v>1075</v>
      </c>
      <c r="H317" s="210" t="s">
        <v>716</v>
      </c>
      <c r="I317" s="210" t="s">
        <v>48</v>
      </c>
      <c r="J317" s="210" t="s">
        <v>28</v>
      </c>
      <c r="K317" s="210" t="s">
        <v>29</v>
      </c>
      <c r="L317" s="210"/>
      <c r="M317" s="210">
        <v>40433990</v>
      </c>
      <c r="N317" s="210">
        <v>4666192</v>
      </c>
      <c r="O317" s="210" t="s">
        <v>147</v>
      </c>
      <c r="P317" s="215">
        <f t="shared" si="4"/>
        <v>177.325581078</v>
      </c>
      <c r="Q317" s="217" t="s">
        <v>14057</v>
      </c>
      <c r="R317" s="218" t="s">
        <v>731</v>
      </c>
    </row>
    <row r="318" s="1" customFormat="1" spans="1:18">
      <c r="A318" s="209" t="s">
        <v>137</v>
      </c>
      <c r="B318" s="210" t="s">
        <v>144</v>
      </c>
      <c r="C318" s="211">
        <v>1608</v>
      </c>
      <c r="D318" s="212">
        <v>9.4169718383</v>
      </c>
      <c r="E318" s="210" t="s">
        <v>144</v>
      </c>
      <c r="F318" s="210" t="s">
        <v>714</v>
      </c>
      <c r="G318" s="210" t="s">
        <v>1075</v>
      </c>
      <c r="H318" s="210" t="s">
        <v>716</v>
      </c>
      <c r="I318" s="210" t="s">
        <v>48</v>
      </c>
      <c r="J318" s="210" t="s">
        <v>28</v>
      </c>
      <c r="K318" s="210" t="s">
        <v>58</v>
      </c>
      <c r="L318" s="210"/>
      <c r="M318" s="210">
        <v>40433557</v>
      </c>
      <c r="N318" s="210">
        <v>4665798</v>
      </c>
      <c r="O318" s="210" t="s">
        <v>147</v>
      </c>
      <c r="P318" s="215">
        <f t="shared" si="4"/>
        <v>28.2509155149</v>
      </c>
      <c r="Q318" s="217" t="s">
        <v>14057</v>
      </c>
      <c r="R318" s="218" t="s">
        <v>731</v>
      </c>
    </row>
    <row r="319" s="1" customFormat="1" spans="1:18">
      <c r="A319" s="209" t="s">
        <v>137</v>
      </c>
      <c r="B319" s="210" t="s">
        <v>144</v>
      </c>
      <c r="C319" s="211">
        <v>1000</v>
      </c>
      <c r="D319" s="212">
        <v>3.97928310895</v>
      </c>
      <c r="E319" s="210" t="s">
        <v>144</v>
      </c>
      <c r="F319" s="210" t="s">
        <v>714</v>
      </c>
      <c r="G319" s="210" t="s">
        <v>1075</v>
      </c>
      <c r="H319" s="210" t="s">
        <v>716</v>
      </c>
      <c r="I319" s="210" t="s">
        <v>367</v>
      </c>
      <c r="J319" s="210" t="s">
        <v>28</v>
      </c>
      <c r="K319" s="210" t="s">
        <v>49</v>
      </c>
      <c r="L319" s="210"/>
      <c r="M319" s="210">
        <v>40435213</v>
      </c>
      <c r="N319" s="210">
        <v>4667105</v>
      </c>
      <c r="O319" s="210" t="s">
        <v>147</v>
      </c>
      <c r="P319" s="215">
        <f t="shared" si="4"/>
        <v>11.93784932685</v>
      </c>
      <c r="Q319" s="217" t="s">
        <v>14057</v>
      </c>
      <c r="R319" s="218" t="s">
        <v>731</v>
      </c>
    </row>
    <row r="320" s="1" customFormat="1" spans="1:18">
      <c r="A320" s="209" t="s">
        <v>137</v>
      </c>
      <c r="B320" s="210" t="s">
        <v>144</v>
      </c>
      <c r="C320" s="211">
        <v>621</v>
      </c>
      <c r="D320" s="212">
        <v>58.3468492088</v>
      </c>
      <c r="E320" s="210" t="s">
        <v>144</v>
      </c>
      <c r="F320" s="210" t="s">
        <v>714</v>
      </c>
      <c r="G320" s="210" t="s">
        <v>1075</v>
      </c>
      <c r="H320" s="210" t="s">
        <v>716</v>
      </c>
      <c r="I320" s="210" t="s">
        <v>48</v>
      </c>
      <c r="J320" s="210" t="s">
        <v>28</v>
      </c>
      <c r="K320" s="210" t="s">
        <v>29</v>
      </c>
      <c r="L320" s="210"/>
      <c r="M320" s="210">
        <v>40435143</v>
      </c>
      <c r="N320" s="210">
        <v>4667777</v>
      </c>
      <c r="O320" s="210" t="s">
        <v>147</v>
      </c>
      <c r="P320" s="215">
        <f t="shared" si="4"/>
        <v>175.0405476264</v>
      </c>
      <c r="Q320" s="217" t="s">
        <v>14057</v>
      </c>
      <c r="R320" s="218" t="s">
        <v>731</v>
      </c>
    </row>
    <row r="321" s="1" customFormat="1" spans="1:18">
      <c r="A321" s="209" t="s">
        <v>137</v>
      </c>
      <c r="B321" s="210" t="s">
        <v>144</v>
      </c>
      <c r="C321" s="211">
        <v>604</v>
      </c>
      <c r="D321" s="212">
        <v>2.1027777435</v>
      </c>
      <c r="E321" s="210" t="s">
        <v>144</v>
      </c>
      <c r="F321" s="210" t="s">
        <v>714</v>
      </c>
      <c r="G321" s="210" t="s">
        <v>1075</v>
      </c>
      <c r="H321" s="210" t="s">
        <v>716</v>
      </c>
      <c r="I321" s="210" t="s">
        <v>48</v>
      </c>
      <c r="J321" s="210" t="s">
        <v>28</v>
      </c>
      <c r="K321" s="210" t="s">
        <v>29</v>
      </c>
      <c r="L321" s="210"/>
      <c r="M321" s="210">
        <v>40432864</v>
      </c>
      <c r="N321" s="210">
        <v>4667778</v>
      </c>
      <c r="O321" s="210" t="s">
        <v>147</v>
      </c>
      <c r="P321" s="215">
        <f t="shared" si="4"/>
        <v>6.3083332305</v>
      </c>
      <c r="Q321" s="217" t="s">
        <v>14057</v>
      </c>
      <c r="R321" s="218" t="s">
        <v>731</v>
      </c>
    </row>
    <row r="322" s="1" customFormat="1" spans="1:18">
      <c r="A322" s="209" t="s">
        <v>137</v>
      </c>
      <c r="B322" s="210" t="s">
        <v>144</v>
      </c>
      <c r="C322" s="211">
        <v>451</v>
      </c>
      <c r="D322" s="212">
        <v>4.12871259018</v>
      </c>
      <c r="E322" s="210" t="s">
        <v>144</v>
      </c>
      <c r="F322" s="210" t="s">
        <v>714</v>
      </c>
      <c r="G322" s="210" t="s">
        <v>1075</v>
      </c>
      <c r="H322" s="210" t="s">
        <v>716</v>
      </c>
      <c r="I322" s="210" t="s">
        <v>48</v>
      </c>
      <c r="J322" s="210" t="s">
        <v>28</v>
      </c>
      <c r="K322" s="210" t="s">
        <v>29</v>
      </c>
      <c r="L322" s="210"/>
      <c r="M322" s="210">
        <v>40434522</v>
      </c>
      <c r="N322" s="210">
        <v>4668226</v>
      </c>
      <c r="O322" s="210" t="s">
        <v>147</v>
      </c>
      <c r="P322" s="215">
        <f t="shared" si="4"/>
        <v>12.38613777054</v>
      </c>
      <c r="Q322" s="217" t="s">
        <v>14057</v>
      </c>
      <c r="R322" s="218" t="s">
        <v>731</v>
      </c>
    </row>
    <row r="323" s="1" customFormat="1" spans="1:18">
      <c r="A323" s="209" t="s">
        <v>137</v>
      </c>
      <c r="B323" s="210" t="s">
        <v>144</v>
      </c>
      <c r="C323" s="211">
        <v>898</v>
      </c>
      <c r="D323" s="212">
        <v>23.2911817381</v>
      </c>
      <c r="E323" s="210" t="s">
        <v>144</v>
      </c>
      <c r="F323" s="210" t="s">
        <v>714</v>
      </c>
      <c r="G323" s="210" t="s">
        <v>1075</v>
      </c>
      <c r="H323" s="210" t="s">
        <v>716</v>
      </c>
      <c r="I323" s="210" t="s">
        <v>1101</v>
      </c>
      <c r="J323" s="210" t="s">
        <v>28</v>
      </c>
      <c r="K323" s="210" t="s">
        <v>58</v>
      </c>
      <c r="L323" s="210"/>
      <c r="M323" s="210">
        <v>40430258</v>
      </c>
      <c r="N323" s="210">
        <v>4667310</v>
      </c>
      <c r="O323" s="210" t="s">
        <v>147</v>
      </c>
      <c r="P323" s="215">
        <f t="shared" si="4"/>
        <v>69.8735452143</v>
      </c>
      <c r="Q323" s="217" t="s">
        <v>14057</v>
      </c>
      <c r="R323" s="218" t="s">
        <v>731</v>
      </c>
    </row>
    <row r="324" s="1" customFormat="1" spans="1:18">
      <c r="A324" s="209" t="s">
        <v>137</v>
      </c>
      <c r="B324" s="210" t="s">
        <v>144</v>
      </c>
      <c r="C324" s="211">
        <v>485</v>
      </c>
      <c r="D324" s="212">
        <v>5.18116210212</v>
      </c>
      <c r="E324" s="210" t="s">
        <v>144</v>
      </c>
      <c r="F324" s="210" t="s">
        <v>714</v>
      </c>
      <c r="G324" s="210" t="s">
        <v>1075</v>
      </c>
      <c r="H324" s="210" t="s">
        <v>716</v>
      </c>
      <c r="I324" s="210" t="s">
        <v>1101</v>
      </c>
      <c r="J324" s="210" t="s">
        <v>28</v>
      </c>
      <c r="K324" s="210" t="s">
        <v>29</v>
      </c>
      <c r="L324" s="210"/>
      <c r="M324" s="210">
        <v>40432719</v>
      </c>
      <c r="N324" s="210">
        <v>4668047</v>
      </c>
      <c r="O324" s="210" t="s">
        <v>147</v>
      </c>
      <c r="P324" s="215">
        <f t="shared" si="4"/>
        <v>15.54348630636</v>
      </c>
      <c r="Q324" s="217" t="s">
        <v>14057</v>
      </c>
      <c r="R324" s="218" t="s">
        <v>731</v>
      </c>
    </row>
    <row r="325" s="1" customFormat="1" spans="1:18">
      <c r="A325" s="209" t="s">
        <v>137</v>
      </c>
      <c r="B325" s="210" t="s">
        <v>144</v>
      </c>
      <c r="C325" s="211">
        <v>1727</v>
      </c>
      <c r="D325" s="212">
        <v>1.77193763624</v>
      </c>
      <c r="E325" s="210" t="s">
        <v>144</v>
      </c>
      <c r="F325" s="210" t="s">
        <v>714</v>
      </c>
      <c r="G325" s="210" t="s">
        <v>1075</v>
      </c>
      <c r="H325" s="210" t="s">
        <v>716</v>
      </c>
      <c r="I325" s="210" t="s">
        <v>1101</v>
      </c>
      <c r="J325" s="210" t="s">
        <v>28</v>
      </c>
      <c r="K325" s="210" t="s">
        <v>58</v>
      </c>
      <c r="L325" s="210"/>
      <c r="M325" s="210">
        <v>40433555</v>
      </c>
      <c r="N325" s="210">
        <v>4664902</v>
      </c>
      <c r="O325" s="210" t="s">
        <v>147</v>
      </c>
      <c r="P325" s="215">
        <f t="shared" si="4"/>
        <v>5.31581290872</v>
      </c>
      <c r="Q325" s="217" t="s">
        <v>14057</v>
      </c>
      <c r="R325" s="218" t="s">
        <v>731</v>
      </c>
    </row>
    <row r="326" s="1" customFormat="1" spans="1:18">
      <c r="A326" s="209" t="s">
        <v>137</v>
      </c>
      <c r="B326" s="210" t="s">
        <v>144</v>
      </c>
      <c r="C326" s="211">
        <v>494</v>
      </c>
      <c r="D326" s="212">
        <v>8.17621974467999</v>
      </c>
      <c r="E326" s="210" t="s">
        <v>144</v>
      </c>
      <c r="F326" s="210" t="s">
        <v>714</v>
      </c>
      <c r="G326" s="210" t="s">
        <v>1075</v>
      </c>
      <c r="H326" s="210" t="s">
        <v>716</v>
      </c>
      <c r="I326" s="210" t="s">
        <v>1101</v>
      </c>
      <c r="J326" s="210" t="s">
        <v>28</v>
      </c>
      <c r="K326" s="210" t="s">
        <v>29</v>
      </c>
      <c r="L326" s="210"/>
      <c r="M326" s="210">
        <v>40433156</v>
      </c>
      <c r="N326" s="210">
        <v>4668038</v>
      </c>
      <c r="O326" s="210" t="s">
        <v>147</v>
      </c>
      <c r="P326" s="215">
        <f t="shared" si="4"/>
        <v>24.52865923404</v>
      </c>
      <c r="Q326" s="217" t="s">
        <v>14057</v>
      </c>
      <c r="R326" s="218" t="s">
        <v>731</v>
      </c>
    </row>
    <row r="327" s="1" customFormat="1" spans="1:18">
      <c r="A327" s="209" t="s">
        <v>137</v>
      </c>
      <c r="B327" s="210" t="s">
        <v>144</v>
      </c>
      <c r="C327" s="211">
        <v>915</v>
      </c>
      <c r="D327" s="212">
        <v>11.6309965465</v>
      </c>
      <c r="E327" s="210" t="s">
        <v>144</v>
      </c>
      <c r="F327" s="210" t="s">
        <v>714</v>
      </c>
      <c r="G327" s="210" t="s">
        <v>1075</v>
      </c>
      <c r="H327" s="210" t="s">
        <v>716</v>
      </c>
      <c r="I327" s="210" t="s">
        <v>48</v>
      </c>
      <c r="J327" s="210" t="s">
        <v>28</v>
      </c>
      <c r="K327" s="210" t="s">
        <v>58</v>
      </c>
      <c r="L327" s="210"/>
      <c r="M327" s="210">
        <v>40432368</v>
      </c>
      <c r="N327" s="210">
        <v>4667285</v>
      </c>
      <c r="O327" s="210" t="s">
        <v>147</v>
      </c>
      <c r="P327" s="215">
        <f t="shared" si="4"/>
        <v>34.8929896395</v>
      </c>
      <c r="Q327" s="217" t="s">
        <v>14057</v>
      </c>
      <c r="R327" s="218" t="s">
        <v>731</v>
      </c>
    </row>
    <row r="328" s="1" customFormat="1" spans="1:18">
      <c r="A328" s="209" t="s">
        <v>137</v>
      </c>
      <c r="B328" s="210" t="s">
        <v>144</v>
      </c>
      <c r="C328" s="211">
        <v>18</v>
      </c>
      <c r="D328" s="212">
        <v>1.48003550417</v>
      </c>
      <c r="E328" s="210" t="s">
        <v>144</v>
      </c>
      <c r="F328" s="210" t="s">
        <v>714</v>
      </c>
      <c r="G328" s="210" t="s">
        <v>1075</v>
      </c>
      <c r="H328" s="210" t="s">
        <v>716</v>
      </c>
      <c r="I328" s="210" t="s">
        <v>1101</v>
      </c>
      <c r="J328" s="210" t="s">
        <v>28</v>
      </c>
      <c r="K328" s="210" t="s">
        <v>736</v>
      </c>
      <c r="L328" s="210"/>
      <c r="M328" s="210">
        <v>40432949</v>
      </c>
      <c r="N328" s="210">
        <v>4670027</v>
      </c>
      <c r="O328" s="210" t="s">
        <v>147</v>
      </c>
      <c r="P328" s="215">
        <f t="shared" si="4"/>
        <v>4.44010651251</v>
      </c>
      <c r="Q328" s="217" t="s">
        <v>14057</v>
      </c>
      <c r="R328" s="218" t="s">
        <v>731</v>
      </c>
    </row>
    <row r="329" s="1" customFormat="1" spans="1:18">
      <c r="A329" s="209" t="s">
        <v>137</v>
      </c>
      <c r="B329" s="210" t="s">
        <v>144</v>
      </c>
      <c r="C329" s="211">
        <v>1591</v>
      </c>
      <c r="D329" s="212">
        <v>14.7315026596</v>
      </c>
      <c r="E329" s="210" t="s">
        <v>144</v>
      </c>
      <c r="F329" s="210" t="s">
        <v>714</v>
      </c>
      <c r="G329" s="210" t="s">
        <v>1075</v>
      </c>
      <c r="H329" s="210" t="s">
        <v>716</v>
      </c>
      <c r="I329" s="210" t="s">
        <v>48</v>
      </c>
      <c r="J329" s="210" t="s">
        <v>28</v>
      </c>
      <c r="K329" s="210" t="s">
        <v>29</v>
      </c>
      <c r="L329" s="210"/>
      <c r="M329" s="210">
        <v>40433761</v>
      </c>
      <c r="N329" s="210">
        <v>4665863</v>
      </c>
      <c r="O329" s="210" t="s">
        <v>147</v>
      </c>
      <c r="P329" s="215">
        <f t="shared" si="4"/>
        <v>44.1945079788</v>
      </c>
      <c r="Q329" s="217" t="s">
        <v>14057</v>
      </c>
      <c r="R329" s="218" t="s">
        <v>731</v>
      </c>
    </row>
    <row r="330" s="1" customFormat="1" spans="1:18">
      <c r="A330" s="209" t="s">
        <v>137</v>
      </c>
      <c r="B330" s="210" t="s">
        <v>144</v>
      </c>
      <c r="C330" s="211">
        <v>383</v>
      </c>
      <c r="D330" s="212">
        <v>18.0248665374999</v>
      </c>
      <c r="E330" s="210" t="s">
        <v>144</v>
      </c>
      <c r="F330" s="210" t="s">
        <v>714</v>
      </c>
      <c r="G330" s="210" t="s">
        <v>1075</v>
      </c>
      <c r="H330" s="210" t="s">
        <v>716</v>
      </c>
      <c r="I330" s="210" t="s">
        <v>1101</v>
      </c>
      <c r="J330" s="210" t="s">
        <v>28</v>
      </c>
      <c r="K330" s="210" t="s">
        <v>555</v>
      </c>
      <c r="L330" s="210"/>
      <c r="M330" s="210">
        <v>40431876</v>
      </c>
      <c r="N330" s="210">
        <v>4668442</v>
      </c>
      <c r="O330" s="210" t="s">
        <v>147</v>
      </c>
      <c r="P330" s="215">
        <f t="shared" ref="P330:P393" si="5">D330*3</f>
        <v>54.0745996124997</v>
      </c>
      <c r="Q330" s="217" t="s">
        <v>14057</v>
      </c>
      <c r="R330" s="218" t="s">
        <v>731</v>
      </c>
    </row>
    <row r="331" s="1" customFormat="1" spans="1:18">
      <c r="A331" s="209" t="s">
        <v>137</v>
      </c>
      <c r="B331" s="210" t="s">
        <v>144</v>
      </c>
      <c r="C331" s="211">
        <v>764</v>
      </c>
      <c r="D331" s="212">
        <v>24.0392674657999</v>
      </c>
      <c r="E331" s="210" t="s">
        <v>144</v>
      </c>
      <c r="F331" s="210" t="s">
        <v>714</v>
      </c>
      <c r="G331" s="210" t="s">
        <v>1075</v>
      </c>
      <c r="H331" s="210" t="s">
        <v>716</v>
      </c>
      <c r="I331" s="210" t="s">
        <v>1101</v>
      </c>
      <c r="J331" s="210" t="s">
        <v>28</v>
      </c>
      <c r="K331" s="210" t="s">
        <v>58</v>
      </c>
      <c r="L331" s="210"/>
      <c r="M331" s="210">
        <v>40432442</v>
      </c>
      <c r="N331" s="210">
        <v>4667490</v>
      </c>
      <c r="O331" s="210" t="s">
        <v>147</v>
      </c>
      <c r="P331" s="215">
        <f t="shared" si="5"/>
        <v>72.1178023973997</v>
      </c>
      <c r="Q331" s="217" t="s">
        <v>14057</v>
      </c>
      <c r="R331" s="218" t="s">
        <v>731</v>
      </c>
    </row>
    <row r="332" s="1" customFormat="1" spans="1:18">
      <c r="A332" s="209" t="s">
        <v>137</v>
      </c>
      <c r="B332" s="210" t="s">
        <v>144</v>
      </c>
      <c r="C332" s="211">
        <v>822</v>
      </c>
      <c r="D332" s="212">
        <v>65.6464722358</v>
      </c>
      <c r="E332" s="210" t="s">
        <v>144</v>
      </c>
      <c r="F332" s="210" t="s">
        <v>714</v>
      </c>
      <c r="G332" s="210" t="s">
        <v>1075</v>
      </c>
      <c r="H332" s="210" t="s">
        <v>716</v>
      </c>
      <c r="I332" s="210" t="s">
        <v>1101</v>
      </c>
      <c r="J332" s="210" t="s">
        <v>28</v>
      </c>
      <c r="K332" s="210" t="s">
        <v>58</v>
      </c>
      <c r="L332" s="210"/>
      <c r="M332" s="210">
        <v>40434132</v>
      </c>
      <c r="N332" s="210">
        <v>4667406</v>
      </c>
      <c r="O332" s="210" t="s">
        <v>147</v>
      </c>
      <c r="P332" s="215">
        <f t="shared" si="5"/>
        <v>196.9394167074</v>
      </c>
      <c r="Q332" s="217" t="s">
        <v>14057</v>
      </c>
      <c r="R332" s="218" t="s">
        <v>731</v>
      </c>
    </row>
    <row r="333" s="1" customFormat="1" spans="1:18">
      <c r="A333" s="209" t="s">
        <v>137</v>
      </c>
      <c r="B333" s="210" t="s">
        <v>144</v>
      </c>
      <c r="C333" s="211">
        <v>444</v>
      </c>
      <c r="D333" s="212">
        <v>13.2648919428</v>
      </c>
      <c r="E333" s="210" t="s">
        <v>144</v>
      </c>
      <c r="F333" s="210" t="s">
        <v>714</v>
      </c>
      <c r="G333" s="210" t="s">
        <v>1075</v>
      </c>
      <c r="H333" s="210" t="s">
        <v>716</v>
      </c>
      <c r="I333" s="210" t="s">
        <v>48</v>
      </c>
      <c r="J333" s="210" t="s">
        <v>28</v>
      </c>
      <c r="K333" s="210" t="s">
        <v>29</v>
      </c>
      <c r="L333" s="210"/>
      <c r="M333" s="210">
        <v>40434266</v>
      </c>
      <c r="N333" s="210">
        <v>4668263</v>
      </c>
      <c r="O333" s="210" t="s">
        <v>147</v>
      </c>
      <c r="P333" s="215">
        <f t="shared" si="5"/>
        <v>39.7946758284</v>
      </c>
      <c r="Q333" s="217" t="s">
        <v>14057</v>
      </c>
      <c r="R333" s="218" t="s">
        <v>731</v>
      </c>
    </row>
    <row r="334" s="1" customFormat="1" spans="1:18">
      <c r="A334" s="209" t="s">
        <v>137</v>
      </c>
      <c r="B334" s="210" t="s">
        <v>144</v>
      </c>
      <c r="C334" s="211">
        <v>1355</v>
      </c>
      <c r="D334" s="212">
        <v>14.8472732521</v>
      </c>
      <c r="E334" s="210" t="s">
        <v>144</v>
      </c>
      <c r="F334" s="210" t="s">
        <v>714</v>
      </c>
      <c r="G334" s="210" t="s">
        <v>1075</v>
      </c>
      <c r="H334" s="210" t="s">
        <v>716</v>
      </c>
      <c r="I334" s="210" t="s">
        <v>48</v>
      </c>
      <c r="J334" s="210" t="s">
        <v>28</v>
      </c>
      <c r="K334" s="210" t="s">
        <v>58</v>
      </c>
      <c r="L334" s="210"/>
      <c r="M334" s="210">
        <v>40434928</v>
      </c>
      <c r="N334" s="210">
        <v>4666414</v>
      </c>
      <c r="O334" s="210" t="s">
        <v>147</v>
      </c>
      <c r="P334" s="215">
        <f t="shared" si="5"/>
        <v>44.5418197563</v>
      </c>
      <c r="Q334" s="217" t="s">
        <v>14057</v>
      </c>
      <c r="R334" s="218" t="s">
        <v>731</v>
      </c>
    </row>
    <row r="335" s="1" customFormat="1" spans="1:18">
      <c r="A335" s="209" t="s">
        <v>137</v>
      </c>
      <c r="B335" s="210" t="s">
        <v>144</v>
      </c>
      <c r="C335" s="211">
        <v>1384</v>
      </c>
      <c r="D335" s="212">
        <v>14.3164094658</v>
      </c>
      <c r="E335" s="210" t="s">
        <v>144</v>
      </c>
      <c r="F335" s="210" t="s">
        <v>714</v>
      </c>
      <c r="G335" s="210" t="s">
        <v>1075</v>
      </c>
      <c r="H335" s="210" t="s">
        <v>716</v>
      </c>
      <c r="I335" s="210" t="s">
        <v>48</v>
      </c>
      <c r="J335" s="210" t="s">
        <v>28</v>
      </c>
      <c r="K335" s="210" t="s">
        <v>58</v>
      </c>
      <c r="L335" s="210"/>
      <c r="M335" s="210">
        <v>40435237</v>
      </c>
      <c r="N335" s="210">
        <v>4666358</v>
      </c>
      <c r="O335" s="210" t="s">
        <v>147</v>
      </c>
      <c r="P335" s="215">
        <f t="shared" si="5"/>
        <v>42.9492283974</v>
      </c>
      <c r="Q335" s="217" t="s">
        <v>14057</v>
      </c>
      <c r="R335" s="218" t="s">
        <v>731</v>
      </c>
    </row>
    <row r="336" s="1" customFormat="1" spans="1:18">
      <c r="A336" s="209" t="s">
        <v>137</v>
      </c>
      <c r="B336" s="210" t="s">
        <v>144</v>
      </c>
      <c r="C336" s="211">
        <v>1434</v>
      </c>
      <c r="D336" s="212">
        <v>15.4309885669</v>
      </c>
      <c r="E336" s="210" t="s">
        <v>144</v>
      </c>
      <c r="F336" s="210" t="s">
        <v>714</v>
      </c>
      <c r="G336" s="210" t="s">
        <v>1075</v>
      </c>
      <c r="H336" s="210" t="s">
        <v>716</v>
      </c>
      <c r="I336" s="210" t="s">
        <v>1101</v>
      </c>
      <c r="J336" s="210" t="s">
        <v>28</v>
      </c>
      <c r="K336" s="210" t="s">
        <v>29</v>
      </c>
      <c r="L336" s="210"/>
      <c r="M336" s="210">
        <v>40434029</v>
      </c>
      <c r="N336" s="210">
        <v>4666257</v>
      </c>
      <c r="O336" s="210" t="s">
        <v>147</v>
      </c>
      <c r="P336" s="215">
        <f t="shared" si="5"/>
        <v>46.2929657007</v>
      </c>
      <c r="Q336" s="217" t="s">
        <v>14057</v>
      </c>
      <c r="R336" s="218" t="s">
        <v>731</v>
      </c>
    </row>
    <row r="337" s="1" customFormat="1" spans="1:18">
      <c r="A337" s="209" t="s">
        <v>137</v>
      </c>
      <c r="B337" s="210" t="s">
        <v>144</v>
      </c>
      <c r="C337" s="211">
        <v>1650</v>
      </c>
      <c r="D337" s="212">
        <v>1.10366340031</v>
      </c>
      <c r="E337" s="210" t="s">
        <v>144</v>
      </c>
      <c r="F337" s="210" t="s">
        <v>714</v>
      </c>
      <c r="G337" s="210" t="s">
        <v>1075</v>
      </c>
      <c r="H337" s="210" t="s">
        <v>716</v>
      </c>
      <c r="I337" s="210" t="s">
        <v>48</v>
      </c>
      <c r="J337" s="210" t="s">
        <v>28</v>
      </c>
      <c r="K337" s="210" t="s">
        <v>29</v>
      </c>
      <c r="L337" s="210"/>
      <c r="M337" s="210">
        <v>40433056</v>
      </c>
      <c r="N337" s="210">
        <v>4665569</v>
      </c>
      <c r="O337" s="210" t="s">
        <v>147</v>
      </c>
      <c r="P337" s="215">
        <f t="shared" si="5"/>
        <v>3.31099020093</v>
      </c>
      <c r="Q337" s="217" t="s">
        <v>14057</v>
      </c>
      <c r="R337" s="218" t="s">
        <v>731</v>
      </c>
    </row>
    <row r="338" s="1" customFormat="1" spans="1:18">
      <c r="A338" s="209" t="s">
        <v>137</v>
      </c>
      <c r="B338" s="210" t="s">
        <v>144</v>
      </c>
      <c r="C338" s="211">
        <v>1001</v>
      </c>
      <c r="D338" s="212">
        <v>37.5030684461999</v>
      </c>
      <c r="E338" s="210" t="s">
        <v>144</v>
      </c>
      <c r="F338" s="210" t="s">
        <v>714</v>
      </c>
      <c r="G338" s="210" t="s">
        <v>1075</v>
      </c>
      <c r="H338" s="210" t="s">
        <v>716</v>
      </c>
      <c r="I338" s="210" t="s">
        <v>48</v>
      </c>
      <c r="J338" s="210" t="s">
        <v>28</v>
      </c>
      <c r="K338" s="210" t="s">
        <v>58</v>
      </c>
      <c r="L338" s="210"/>
      <c r="M338" s="210">
        <v>40432706</v>
      </c>
      <c r="N338" s="210">
        <v>4667186</v>
      </c>
      <c r="O338" s="210" t="s">
        <v>147</v>
      </c>
      <c r="P338" s="215">
        <f t="shared" si="5"/>
        <v>112.5092053386</v>
      </c>
      <c r="Q338" s="217" t="s">
        <v>14057</v>
      </c>
      <c r="R338" s="218" t="s">
        <v>731</v>
      </c>
    </row>
    <row r="339" s="1" customFormat="1" spans="1:18">
      <c r="A339" s="209" t="s">
        <v>137</v>
      </c>
      <c r="B339" s="210" t="s">
        <v>144</v>
      </c>
      <c r="C339" s="211">
        <v>1427</v>
      </c>
      <c r="D339" s="212">
        <v>14.3165456551</v>
      </c>
      <c r="E339" s="210" t="s">
        <v>144</v>
      </c>
      <c r="F339" s="210" t="s">
        <v>714</v>
      </c>
      <c r="G339" s="210" t="s">
        <v>1075</v>
      </c>
      <c r="H339" s="210" t="s">
        <v>716</v>
      </c>
      <c r="I339" s="210" t="s">
        <v>48</v>
      </c>
      <c r="J339" s="210" t="s">
        <v>28</v>
      </c>
      <c r="K339" s="210" t="s">
        <v>29</v>
      </c>
      <c r="L339" s="210"/>
      <c r="M339" s="210">
        <v>40434112</v>
      </c>
      <c r="N339" s="210">
        <v>4666258</v>
      </c>
      <c r="O339" s="210" t="s">
        <v>147</v>
      </c>
      <c r="P339" s="215">
        <f t="shared" si="5"/>
        <v>42.9496369653</v>
      </c>
      <c r="Q339" s="217" t="s">
        <v>14057</v>
      </c>
      <c r="R339" s="218" t="s">
        <v>731</v>
      </c>
    </row>
    <row r="340" s="1" customFormat="1" spans="1:18">
      <c r="A340" s="209" t="s">
        <v>137</v>
      </c>
      <c r="B340" s="210" t="s">
        <v>144</v>
      </c>
      <c r="C340" s="211">
        <v>641</v>
      </c>
      <c r="D340" s="212">
        <v>14.3134514465</v>
      </c>
      <c r="E340" s="210" t="s">
        <v>144</v>
      </c>
      <c r="F340" s="210" t="s">
        <v>714</v>
      </c>
      <c r="G340" s="210" t="s">
        <v>1075</v>
      </c>
      <c r="H340" s="210" t="s">
        <v>716</v>
      </c>
      <c r="I340" s="210" t="s">
        <v>48</v>
      </c>
      <c r="J340" s="210" t="s">
        <v>28</v>
      </c>
      <c r="K340" s="210" t="s">
        <v>29</v>
      </c>
      <c r="L340" s="210"/>
      <c r="M340" s="210">
        <v>40433517</v>
      </c>
      <c r="N340" s="210">
        <v>4667729</v>
      </c>
      <c r="O340" s="210" t="s">
        <v>147</v>
      </c>
      <c r="P340" s="215">
        <f t="shared" si="5"/>
        <v>42.9403543395</v>
      </c>
      <c r="Q340" s="217" t="s">
        <v>14057</v>
      </c>
      <c r="R340" s="218" t="s">
        <v>731</v>
      </c>
    </row>
    <row r="341" s="1" customFormat="1" spans="1:18">
      <c r="A341" s="209" t="s">
        <v>137</v>
      </c>
      <c r="B341" s="210" t="s">
        <v>144</v>
      </c>
      <c r="C341" s="211">
        <v>1708</v>
      </c>
      <c r="D341" s="212">
        <v>4.28502237813</v>
      </c>
      <c r="E341" s="210" t="s">
        <v>144</v>
      </c>
      <c r="F341" s="210" t="s">
        <v>714</v>
      </c>
      <c r="G341" s="210" t="s">
        <v>1075</v>
      </c>
      <c r="H341" s="210" t="s">
        <v>716</v>
      </c>
      <c r="I341" s="210" t="s">
        <v>1101</v>
      </c>
      <c r="J341" s="210" t="s">
        <v>28</v>
      </c>
      <c r="K341" s="210" t="s">
        <v>58</v>
      </c>
      <c r="L341" s="210"/>
      <c r="M341" s="210">
        <v>40433593</v>
      </c>
      <c r="N341" s="210">
        <v>4665142</v>
      </c>
      <c r="O341" s="210" t="s">
        <v>147</v>
      </c>
      <c r="P341" s="215">
        <f t="shared" si="5"/>
        <v>12.85506713439</v>
      </c>
      <c r="Q341" s="217" t="s">
        <v>14057</v>
      </c>
      <c r="R341" s="218" t="s">
        <v>731</v>
      </c>
    </row>
    <row r="342" s="1" customFormat="1" spans="1:18">
      <c r="A342" s="209" t="s">
        <v>137</v>
      </c>
      <c r="B342" s="210" t="s">
        <v>144</v>
      </c>
      <c r="C342" s="211">
        <v>1683</v>
      </c>
      <c r="D342" s="212">
        <v>10.3237765238999</v>
      </c>
      <c r="E342" s="210" t="s">
        <v>144</v>
      </c>
      <c r="F342" s="210" t="s">
        <v>714</v>
      </c>
      <c r="G342" s="210" t="s">
        <v>1075</v>
      </c>
      <c r="H342" s="210" t="s">
        <v>716</v>
      </c>
      <c r="I342" s="210" t="s">
        <v>367</v>
      </c>
      <c r="J342" s="210" t="s">
        <v>28</v>
      </c>
      <c r="K342" s="210" t="s">
        <v>310</v>
      </c>
      <c r="L342" s="210"/>
      <c r="M342" s="210">
        <v>40432968</v>
      </c>
      <c r="N342" s="210">
        <v>4665337</v>
      </c>
      <c r="O342" s="210" t="s">
        <v>147</v>
      </c>
      <c r="P342" s="215">
        <f t="shared" si="5"/>
        <v>30.9713295716997</v>
      </c>
      <c r="Q342" s="217" t="s">
        <v>14057</v>
      </c>
      <c r="R342" s="218" t="s">
        <v>731</v>
      </c>
    </row>
    <row r="343" s="1" customFormat="1" spans="1:18">
      <c r="A343" s="209" t="s">
        <v>137</v>
      </c>
      <c r="B343" s="210" t="s">
        <v>144</v>
      </c>
      <c r="C343" s="211">
        <v>532</v>
      </c>
      <c r="D343" s="212">
        <v>14.0827120913999</v>
      </c>
      <c r="E343" s="210" t="s">
        <v>144</v>
      </c>
      <c r="F343" s="210" t="s">
        <v>714</v>
      </c>
      <c r="G343" s="210" t="s">
        <v>1075</v>
      </c>
      <c r="H343" s="210" t="s">
        <v>716</v>
      </c>
      <c r="I343" s="210" t="s">
        <v>1101</v>
      </c>
      <c r="J343" s="210" t="s">
        <v>28</v>
      </c>
      <c r="K343" s="210" t="s">
        <v>29</v>
      </c>
      <c r="L343" s="210"/>
      <c r="M343" s="210">
        <v>40433192</v>
      </c>
      <c r="N343" s="210">
        <v>4667947</v>
      </c>
      <c r="O343" s="210" t="s">
        <v>147</v>
      </c>
      <c r="P343" s="215">
        <f t="shared" si="5"/>
        <v>42.2481362741997</v>
      </c>
      <c r="Q343" s="217" t="s">
        <v>14057</v>
      </c>
      <c r="R343" s="218" t="s">
        <v>731</v>
      </c>
    </row>
    <row r="344" s="1" customFormat="1" spans="1:18">
      <c r="A344" s="209" t="s">
        <v>137</v>
      </c>
      <c r="B344" s="210" t="s">
        <v>144</v>
      </c>
      <c r="C344" s="211">
        <v>1612</v>
      </c>
      <c r="D344" s="212">
        <v>32.0920814015</v>
      </c>
      <c r="E344" s="210" t="s">
        <v>144</v>
      </c>
      <c r="F344" s="210" t="s">
        <v>714</v>
      </c>
      <c r="G344" s="210" t="s">
        <v>1075</v>
      </c>
      <c r="H344" s="210" t="s">
        <v>716</v>
      </c>
      <c r="I344" s="210" t="s">
        <v>48</v>
      </c>
      <c r="J344" s="210" t="s">
        <v>28</v>
      </c>
      <c r="K344" s="210" t="s">
        <v>29</v>
      </c>
      <c r="L344" s="210"/>
      <c r="M344" s="210">
        <v>40432900</v>
      </c>
      <c r="N344" s="210">
        <v>4665769</v>
      </c>
      <c r="O344" s="210" t="s">
        <v>147</v>
      </c>
      <c r="P344" s="215">
        <f t="shared" si="5"/>
        <v>96.2762442045</v>
      </c>
      <c r="Q344" s="217" t="s">
        <v>14057</v>
      </c>
      <c r="R344" s="218" t="s">
        <v>731</v>
      </c>
    </row>
    <row r="345" s="1" customFormat="1" spans="1:18">
      <c r="A345" s="209" t="s">
        <v>137</v>
      </c>
      <c r="B345" s="210" t="s">
        <v>144</v>
      </c>
      <c r="C345" s="211">
        <v>412</v>
      </c>
      <c r="D345" s="212">
        <v>6.12456142074</v>
      </c>
      <c r="E345" s="210" t="s">
        <v>144</v>
      </c>
      <c r="F345" s="210" t="s">
        <v>714</v>
      </c>
      <c r="G345" s="210" t="s">
        <v>1075</v>
      </c>
      <c r="H345" s="210" t="s">
        <v>716</v>
      </c>
      <c r="I345" s="210" t="s">
        <v>1101</v>
      </c>
      <c r="J345" s="210" t="s">
        <v>28</v>
      </c>
      <c r="K345" s="210" t="s">
        <v>29</v>
      </c>
      <c r="L345" s="210"/>
      <c r="M345" s="210">
        <v>40432600</v>
      </c>
      <c r="N345" s="210">
        <v>4668360</v>
      </c>
      <c r="O345" s="210" t="s">
        <v>147</v>
      </c>
      <c r="P345" s="215">
        <f t="shared" si="5"/>
        <v>18.37368426222</v>
      </c>
      <c r="Q345" s="217" t="s">
        <v>14057</v>
      </c>
      <c r="R345" s="218" t="s">
        <v>731</v>
      </c>
    </row>
    <row r="346" s="1" customFormat="1" spans="1:18">
      <c r="A346" s="209" t="s">
        <v>137</v>
      </c>
      <c r="B346" s="210" t="s">
        <v>144</v>
      </c>
      <c r="C346" s="211">
        <v>1318</v>
      </c>
      <c r="D346" s="212">
        <v>18.0622809607999</v>
      </c>
      <c r="E346" s="210" t="s">
        <v>144</v>
      </c>
      <c r="F346" s="210" t="s">
        <v>714</v>
      </c>
      <c r="G346" s="210" t="s">
        <v>1075</v>
      </c>
      <c r="H346" s="210" t="s">
        <v>716</v>
      </c>
      <c r="I346" s="210" t="s">
        <v>48</v>
      </c>
      <c r="J346" s="210" t="s">
        <v>28</v>
      </c>
      <c r="K346" s="210" t="s">
        <v>58</v>
      </c>
      <c r="L346" s="210"/>
      <c r="M346" s="210">
        <v>40434625</v>
      </c>
      <c r="N346" s="210">
        <v>4666477</v>
      </c>
      <c r="O346" s="210" t="s">
        <v>147</v>
      </c>
      <c r="P346" s="215">
        <f t="shared" si="5"/>
        <v>54.1868428823997</v>
      </c>
      <c r="Q346" s="217" t="s">
        <v>14057</v>
      </c>
      <c r="R346" s="218" t="s">
        <v>731</v>
      </c>
    </row>
    <row r="347" s="1" customFormat="1" spans="1:18">
      <c r="A347" s="209" t="s">
        <v>137</v>
      </c>
      <c r="B347" s="210" t="s">
        <v>144</v>
      </c>
      <c r="C347" s="211">
        <v>1659</v>
      </c>
      <c r="D347" s="212">
        <v>3.6550282542</v>
      </c>
      <c r="E347" s="210" t="s">
        <v>144</v>
      </c>
      <c r="F347" s="210" t="s">
        <v>714</v>
      </c>
      <c r="G347" s="210" t="s">
        <v>1075</v>
      </c>
      <c r="H347" s="210" t="s">
        <v>716</v>
      </c>
      <c r="I347" s="210" t="s">
        <v>1101</v>
      </c>
      <c r="J347" s="210" t="s">
        <v>28</v>
      </c>
      <c r="K347" s="210" t="s">
        <v>58</v>
      </c>
      <c r="L347" s="210"/>
      <c r="M347" s="210">
        <v>40433254</v>
      </c>
      <c r="N347" s="210">
        <v>4665488</v>
      </c>
      <c r="O347" s="210" t="s">
        <v>147</v>
      </c>
      <c r="P347" s="215">
        <f t="shared" si="5"/>
        <v>10.9650847626</v>
      </c>
      <c r="Q347" s="217" t="s">
        <v>14057</v>
      </c>
      <c r="R347" s="218" t="s">
        <v>731</v>
      </c>
    </row>
    <row r="348" s="1" customFormat="1" spans="1:18">
      <c r="A348" s="209" t="s">
        <v>137</v>
      </c>
      <c r="B348" s="210" t="s">
        <v>144</v>
      </c>
      <c r="C348" s="211">
        <v>1314</v>
      </c>
      <c r="D348" s="212">
        <v>3.45815165319</v>
      </c>
      <c r="E348" s="210" t="s">
        <v>144</v>
      </c>
      <c r="F348" s="210" t="s">
        <v>714</v>
      </c>
      <c r="G348" s="210" t="s">
        <v>1075</v>
      </c>
      <c r="H348" s="210" t="s">
        <v>716</v>
      </c>
      <c r="I348" s="210" t="s">
        <v>48</v>
      </c>
      <c r="J348" s="210" t="s">
        <v>28</v>
      </c>
      <c r="K348" s="210" t="s">
        <v>58</v>
      </c>
      <c r="L348" s="210"/>
      <c r="M348" s="210">
        <v>40435260</v>
      </c>
      <c r="N348" s="210">
        <v>4666480</v>
      </c>
      <c r="O348" s="210" t="s">
        <v>147</v>
      </c>
      <c r="P348" s="215">
        <f t="shared" si="5"/>
        <v>10.37445495957</v>
      </c>
      <c r="Q348" s="217" t="s">
        <v>14057</v>
      </c>
      <c r="R348" s="218" t="s">
        <v>731</v>
      </c>
    </row>
    <row r="349" s="1" customFormat="1" spans="1:18">
      <c r="A349" s="209" t="s">
        <v>137</v>
      </c>
      <c r="B349" s="210" t="s">
        <v>144</v>
      </c>
      <c r="C349" s="211">
        <v>1556</v>
      </c>
      <c r="D349" s="212">
        <v>34.4642875157</v>
      </c>
      <c r="E349" s="210" t="s">
        <v>144</v>
      </c>
      <c r="F349" s="210" t="s">
        <v>714</v>
      </c>
      <c r="G349" s="210" t="s">
        <v>1075</v>
      </c>
      <c r="H349" s="210" t="s">
        <v>716</v>
      </c>
      <c r="I349" s="210" t="s">
        <v>48</v>
      </c>
      <c r="J349" s="210" t="s">
        <v>28</v>
      </c>
      <c r="K349" s="210" t="s">
        <v>58</v>
      </c>
      <c r="L349" s="210"/>
      <c r="M349" s="210">
        <v>40434616</v>
      </c>
      <c r="N349" s="210">
        <v>4666020</v>
      </c>
      <c r="O349" s="210" t="s">
        <v>147</v>
      </c>
      <c r="P349" s="215">
        <f t="shared" si="5"/>
        <v>103.3928625471</v>
      </c>
      <c r="Q349" s="217" t="s">
        <v>14057</v>
      </c>
      <c r="R349" s="218" t="s">
        <v>731</v>
      </c>
    </row>
    <row r="350" s="1" customFormat="1" spans="1:18">
      <c r="A350" s="209" t="s">
        <v>137</v>
      </c>
      <c r="B350" s="210" t="s">
        <v>144</v>
      </c>
      <c r="C350" s="211">
        <v>757</v>
      </c>
      <c r="D350" s="212">
        <v>2.50318100358</v>
      </c>
      <c r="E350" s="210" t="s">
        <v>144</v>
      </c>
      <c r="F350" s="210" t="s">
        <v>714</v>
      </c>
      <c r="G350" s="210" t="s">
        <v>1075</v>
      </c>
      <c r="H350" s="210" t="s">
        <v>716</v>
      </c>
      <c r="I350" s="210" t="s">
        <v>48</v>
      </c>
      <c r="J350" s="210" t="s">
        <v>28</v>
      </c>
      <c r="K350" s="210" t="s">
        <v>29</v>
      </c>
      <c r="L350" s="210"/>
      <c r="M350" s="210">
        <v>40433539</v>
      </c>
      <c r="N350" s="210">
        <v>4667509</v>
      </c>
      <c r="O350" s="210" t="s">
        <v>147</v>
      </c>
      <c r="P350" s="215">
        <f t="shared" si="5"/>
        <v>7.50954301074</v>
      </c>
      <c r="Q350" s="217" t="s">
        <v>14057</v>
      </c>
      <c r="R350" s="218" t="s">
        <v>731</v>
      </c>
    </row>
    <row r="351" s="1" customFormat="1" spans="1:18">
      <c r="A351" s="209" t="s">
        <v>137</v>
      </c>
      <c r="B351" s="210" t="s">
        <v>144</v>
      </c>
      <c r="C351" s="211">
        <v>1631</v>
      </c>
      <c r="D351" s="212">
        <v>16.5207268539</v>
      </c>
      <c r="E351" s="210" t="s">
        <v>144</v>
      </c>
      <c r="F351" s="210" t="s">
        <v>714</v>
      </c>
      <c r="G351" s="210" t="s">
        <v>1075</v>
      </c>
      <c r="H351" s="210" t="s">
        <v>716</v>
      </c>
      <c r="I351" s="210" t="s">
        <v>48</v>
      </c>
      <c r="J351" s="210" t="s">
        <v>28</v>
      </c>
      <c r="K351" s="210" t="s">
        <v>29</v>
      </c>
      <c r="L351" s="210"/>
      <c r="M351" s="210">
        <v>40432729</v>
      </c>
      <c r="N351" s="210">
        <v>4665708</v>
      </c>
      <c r="O351" s="210" t="s">
        <v>147</v>
      </c>
      <c r="P351" s="215">
        <f t="shared" si="5"/>
        <v>49.5621805617</v>
      </c>
      <c r="Q351" s="217" t="s">
        <v>14057</v>
      </c>
      <c r="R351" s="218" t="s">
        <v>731</v>
      </c>
    </row>
    <row r="352" s="1" customFormat="1" spans="1:18">
      <c r="A352" s="209" t="s">
        <v>137</v>
      </c>
      <c r="B352" s="210" t="s">
        <v>144</v>
      </c>
      <c r="C352" s="211">
        <v>1657</v>
      </c>
      <c r="D352" s="212">
        <v>6.22779524517</v>
      </c>
      <c r="E352" s="210" t="s">
        <v>144</v>
      </c>
      <c r="F352" s="210" t="s">
        <v>714</v>
      </c>
      <c r="G352" s="210" t="s">
        <v>1075</v>
      </c>
      <c r="H352" s="210" t="s">
        <v>716</v>
      </c>
      <c r="I352" s="210" t="s">
        <v>48</v>
      </c>
      <c r="J352" s="210" t="s">
        <v>28</v>
      </c>
      <c r="K352" s="210" t="s">
        <v>58</v>
      </c>
      <c r="L352" s="210"/>
      <c r="M352" s="210">
        <v>40433327</v>
      </c>
      <c r="N352" s="210">
        <v>4665509</v>
      </c>
      <c r="O352" s="210" t="s">
        <v>147</v>
      </c>
      <c r="P352" s="215">
        <f t="shared" si="5"/>
        <v>18.68338573551</v>
      </c>
      <c r="Q352" s="217" t="s">
        <v>14057</v>
      </c>
      <c r="R352" s="218" t="s">
        <v>731</v>
      </c>
    </row>
    <row r="353" s="1" customFormat="1" spans="1:18">
      <c r="A353" s="209" t="s">
        <v>137</v>
      </c>
      <c r="B353" s="210" t="s">
        <v>144</v>
      </c>
      <c r="C353" s="211">
        <v>581</v>
      </c>
      <c r="D353" s="212">
        <v>21.8219528955</v>
      </c>
      <c r="E353" s="210" t="s">
        <v>144</v>
      </c>
      <c r="F353" s="210" t="s">
        <v>714</v>
      </c>
      <c r="G353" s="210" t="s">
        <v>1075</v>
      </c>
      <c r="H353" s="210" t="s">
        <v>716</v>
      </c>
      <c r="I353" s="210" t="s">
        <v>1101</v>
      </c>
      <c r="J353" s="210" t="s">
        <v>28</v>
      </c>
      <c r="K353" s="210" t="s">
        <v>29</v>
      </c>
      <c r="L353" s="210"/>
      <c r="M353" s="210">
        <v>40433281</v>
      </c>
      <c r="N353" s="210">
        <v>4667840</v>
      </c>
      <c r="O353" s="210" t="s">
        <v>147</v>
      </c>
      <c r="P353" s="215">
        <f t="shared" si="5"/>
        <v>65.4658586865</v>
      </c>
      <c r="Q353" s="217" t="s">
        <v>14057</v>
      </c>
      <c r="R353" s="218" t="s">
        <v>731</v>
      </c>
    </row>
    <row r="354" s="1" customFormat="1" spans="1:18">
      <c r="A354" s="209" t="s">
        <v>137</v>
      </c>
      <c r="B354" s="210" t="s">
        <v>144</v>
      </c>
      <c r="C354" s="211">
        <v>1690</v>
      </c>
      <c r="D354" s="212">
        <v>31.5996993237</v>
      </c>
      <c r="E354" s="210" t="s">
        <v>144</v>
      </c>
      <c r="F354" s="210" t="s">
        <v>714</v>
      </c>
      <c r="G354" s="210" t="s">
        <v>1075</v>
      </c>
      <c r="H354" s="210" t="s">
        <v>716</v>
      </c>
      <c r="I354" s="210" t="s">
        <v>48</v>
      </c>
      <c r="J354" s="210" t="s">
        <v>28</v>
      </c>
      <c r="K354" s="210" t="s">
        <v>58</v>
      </c>
      <c r="L354" s="210"/>
      <c r="M354" s="210">
        <v>40433900</v>
      </c>
      <c r="N354" s="210">
        <v>4665293</v>
      </c>
      <c r="O354" s="210" t="s">
        <v>147</v>
      </c>
      <c r="P354" s="215">
        <f t="shared" si="5"/>
        <v>94.7990979711</v>
      </c>
      <c r="Q354" s="217" t="s">
        <v>14057</v>
      </c>
      <c r="R354" s="218" t="s">
        <v>731</v>
      </c>
    </row>
    <row r="355" s="1" customFormat="1" spans="1:18">
      <c r="A355" s="209" t="s">
        <v>137</v>
      </c>
      <c r="B355" s="210" t="s">
        <v>144</v>
      </c>
      <c r="C355" s="211">
        <v>1510</v>
      </c>
      <c r="D355" s="212">
        <v>10.0930241488</v>
      </c>
      <c r="E355" s="210" t="s">
        <v>144</v>
      </c>
      <c r="F355" s="210" t="s">
        <v>714</v>
      </c>
      <c r="G355" s="210" t="s">
        <v>1075</v>
      </c>
      <c r="H355" s="210" t="s">
        <v>716</v>
      </c>
      <c r="I355" s="210" t="s">
        <v>48</v>
      </c>
      <c r="J355" s="210" t="s">
        <v>28</v>
      </c>
      <c r="K355" s="210" t="s">
        <v>29</v>
      </c>
      <c r="L355" s="210"/>
      <c r="M355" s="210">
        <v>40433422</v>
      </c>
      <c r="N355" s="210">
        <v>4666132</v>
      </c>
      <c r="O355" s="210" t="s">
        <v>147</v>
      </c>
      <c r="P355" s="215">
        <f t="shared" si="5"/>
        <v>30.2790724464</v>
      </c>
      <c r="Q355" s="217" t="s">
        <v>14057</v>
      </c>
      <c r="R355" s="218" t="s">
        <v>731</v>
      </c>
    </row>
    <row r="356" s="1" customFormat="1" spans="1:18">
      <c r="A356" s="209" t="s">
        <v>137</v>
      </c>
      <c r="B356" s="210" t="s">
        <v>276</v>
      </c>
      <c r="C356" s="211">
        <v>615</v>
      </c>
      <c r="D356" s="212">
        <v>28.4973764932</v>
      </c>
      <c r="E356" s="210" t="s">
        <v>276</v>
      </c>
      <c r="F356" s="210" t="s">
        <v>714</v>
      </c>
      <c r="G356" s="210" t="s">
        <v>1075</v>
      </c>
      <c r="H356" s="210" t="s">
        <v>716</v>
      </c>
      <c r="I356" s="210" t="s">
        <v>14058</v>
      </c>
      <c r="J356" s="210" t="s">
        <v>28</v>
      </c>
      <c r="K356" s="210" t="s">
        <v>310</v>
      </c>
      <c r="L356" s="210"/>
      <c r="M356" s="210">
        <v>40424392</v>
      </c>
      <c r="N356" s="210">
        <v>4664662</v>
      </c>
      <c r="O356" s="210" t="s">
        <v>147</v>
      </c>
      <c r="P356" s="215">
        <f t="shared" si="5"/>
        <v>85.4921294796</v>
      </c>
      <c r="Q356" s="217" t="s">
        <v>14057</v>
      </c>
      <c r="R356" s="218" t="s">
        <v>731</v>
      </c>
    </row>
    <row r="357" s="1" customFormat="1" spans="1:18">
      <c r="A357" s="209" t="s">
        <v>137</v>
      </c>
      <c r="B357" s="210" t="s">
        <v>276</v>
      </c>
      <c r="C357" s="211">
        <v>1159</v>
      </c>
      <c r="D357" s="212">
        <v>40.7101834691999</v>
      </c>
      <c r="E357" s="210" t="s">
        <v>276</v>
      </c>
      <c r="F357" s="210" t="s">
        <v>714</v>
      </c>
      <c r="G357" s="210" t="s">
        <v>1075</v>
      </c>
      <c r="H357" s="210" t="s">
        <v>716</v>
      </c>
      <c r="I357" s="210" t="s">
        <v>14058</v>
      </c>
      <c r="J357" s="210" t="s">
        <v>28</v>
      </c>
      <c r="K357" s="210" t="s">
        <v>310</v>
      </c>
      <c r="L357" s="210"/>
      <c r="M357" s="210">
        <v>40430106</v>
      </c>
      <c r="N357" s="210">
        <v>4663544</v>
      </c>
      <c r="O357" s="210" t="s">
        <v>147</v>
      </c>
      <c r="P357" s="215">
        <f t="shared" si="5"/>
        <v>122.1305504076</v>
      </c>
      <c r="Q357" s="217" t="s">
        <v>14057</v>
      </c>
      <c r="R357" s="218" t="s">
        <v>731</v>
      </c>
    </row>
    <row r="358" s="1" customFormat="1" spans="1:18">
      <c r="A358" s="209" t="s">
        <v>137</v>
      </c>
      <c r="B358" s="210" t="s">
        <v>276</v>
      </c>
      <c r="C358" s="211">
        <v>1259</v>
      </c>
      <c r="D358" s="212">
        <v>37.8977222142</v>
      </c>
      <c r="E358" s="210" t="s">
        <v>276</v>
      </c>
      <c r="F358" s="210" t="s">
        <v>714</v>
      </c>
      <c r="G358" s="210" t="s">
        <v>1075</v>
      </c>
      <c r="H358" s="210" t="s">
        <v>716</v>
      </c>
      <c r="I358" s="210" t="s">
        <v>14058</v>
      </c>
      <c r="J358" s="210" t="s">
        <v>28</v>
      </c>
      <c r="K358" s="210" t="s">
        <v>310</v>
      </c>
      <c r="L358" s="210"/>
      <c r="M358" s="210">
        <v>40430121</v>
      </c>
      <c r="N358" s="210">
        <v>4663223</v>
      </c>
      <c r="O358" s="210" t="s">
        <v>147</v>
      </c>
      <c r="P358" s="215">
        <f t="shared" si="5"/>
        <v>113.6931666426</v>
      </c>
      <c r="Q358" s="217" t="s">
        <v>14057</v>
      </c>
      <c r="R358" s="218" t="s">
        <v>731</v>
      </c>
    </row>
    <row r="359" s="1" customFormat="1" spans="1:18">
      <c r="A359" s="209" t="s">
        <v>137</v>
      </c>
      <c r="B359" s="210" t="s">
        <v>276</v>
      </c>
      <c r="C359" s="211">
        <v>978</v>
      </c>
      <c r="D359" s="212">
        <v>14.0049722814</v>
      </c>
      <c r="E359" s="210" t="s">
        <v>276</v>
      </c>
      <c r="F359" s="210" t="s">
        <v>714</v>
      </c>
      <c r="G359" s="210" t="s">
        <v>1075</v>
      </c>
      <c r="H359" s="210" t="s">
        <v>716</v>
      </c>
      <c r="I359" s="210" t="s">
        <v>14058</v>
      </c>
      <c r="J359" s="210" t="s">
        <v>28</v>
      </c>
      <c r="K359" s="210" t="s">
        <v>327</v>
      </c>
      <c r="L359" s="210"/>
      <c r="M359" s="210">
        <v>40429355</v>
      </c>
      <c r="N359" s="210">
        <v>4663948</v>
      </c>
      <c r="O359" s="210" t="s">
        <v>147</v>
      </c>
      <c r="P359" s="215">
        <f t="shared" si="5"/>
        <v>42.0149168442</v>
      </c>
      <c r="Q359" s="217" t="s">
        <v>14057</v>
      </c>
      <c r="R359" s="218" t="s">
        <v>731</v>
      </c>
    </row>
    <row r="360" s="1" customFormat="1" spans="1:18">
      <c r="A360" s="209" t="s">
        <v>137</v>
      </c>
      <c r="B360" s="210" t="s">
        <v>276</v>
      </c>
      <c r="C360" s="211">
        <v>463</v>
      </c>
      <c r="D360" s="212">
        <v>115.033753562</v>
      </c>
      <c r="E360" s="210" t="s">
        <v>276</v>
      </c>
      <c r="F360" s="210" t="s">
        <v>714</v>
      </c>
      <c r="G360" s="210" t="s">
        <v>1075</v>
      </c>
      <c r="H360" s="210" t="s">
        <v>716</v>
      </c>
      <c r="I360" s="210" t="s">
        <v>14058</v>
      </c>
      <c r="J360" s="210" t="s">
        <v>28</v>
      </c>
      <c r="K360" s="210" t="s">
        <v>327</v>
      </c>
      <c r="L360" s="210"/>
      <c r="M360" s="210">
        <v>40428521</v>
      </c>
      <c r="N360" s="210">
        <v>4664903</v>
      </c>
      <c r="O360" s="210" t="s">
        <v>147</v>
      </c>
      <c r="P360" s="215">
        <f t="shared" si="5"/>
        <v>345.101260686</v>
      </c>
      <c r="Q360" s="217" t="s">
        <v>14057</v>
      </c>
      <c r="R360" s="218" t="s">
        <v>731</v>
      </c>
    </row>
    <row r="361" s="1" customFormat="1" spans="1:18">
      <c r="A361" s="209" t="s">
        <v>137</v>
      </c>
      <c r="B361" s="210" t="s">
        <v>276</v>
      </c>
      <c r="C361" s="211">
        <v>297</v>
      </c>
      <c r="D361" s="212">
        <v>106.614631246</v>
      </c>
      <c r="E361" s="210" t="s">
        <v>276</v>
      </c>
      <c r="F361" s="210" t="s">
        <v>714</v>
      </c>
      <c r="G361" s="210" t="s">
        <v>1075</v>
      </c>
      <c r="H361" s="210" t="s">
        <v>716</v>
      </c>
      <c r="I361" s="210" t="s">
        <v>14058</v>
      </c>
      <c r="J361" s="210" t="s">
        <v>28</v>
      </c>
      <c r="K361" s="210" t="s">
        <v>29</v>
      </c>
      <c r="L361" s="210"/>
      <c r="M361" s="210">
        <v>40428086</v>
      </c>
      <c r="N361" s="210">
        <v>4665256</v>
      </c>
      <c r="O361" s="210" t="s">
        <v>147</v>
      </c>
      <c r="P361" s="215">
        <f t="shared" si="5"/>
        <v>319.843893738</v>
      </c>
      <c r="Q361" s="217" t="s">
        <v>14057</v>
      </c>
      <c r="R361" s="218" t="s">
        <v>731</v>
      </c>
    </row>
    <row r="362" s="1" customFormat="1" spans="1:18">
      <c r="A362" s="209" t="s">
        <v>137</v>
      </c>
      <c r="B362" s="210" t="s">
        <v>276</v>
      </c>
      <c r="C362" s="211">
        <v>1051</v>
      </c>
      <c r="D362" s="212">
        <v>18.2115361514999</v>
      </c>
      <c r="E362" s="210" t="s">
        <v>276</v>
      </c>
      <c r="F362" s="210" t="s">
        <v>714</v>
      </c>
      <c r="G362" s="210" t="s">
        <v>1075</v>
      </c>
      <c r="H362" s="210" t="s">
        <v>716</v>
      </c>
      <c r="I362" s="210" t="s">
        <v>14058</v>
      </c>
      <c r="J362" s="210" t="s">
        <v>28</v>
      </c>
      <c r="K362" s="210" t="s">
        <v>327</v>
      </c>
      <c r="L362" s="210"/>
      <c r="M362" s="210">
        <v>40429599</v>
      </c>
      <c r="N362" s="210">
        <v>4663776</v>
      </c>
      <c r="O362" s="210" t="s">
        <v>147</v>
      </c>
      <c r="P362" s="215">
        <f t="shared" si="5"/>
        <v>54.6346084544997</v>
      </c>
      <c r="Q362" s="217" t="s">
        <v>14057</v>
      </c>
      <c r="R362" s="218" t="s">
        <v>731</v>
      </c>
    </row>
    <row r="363" s="1" customFormat="1" spans="1:18">
      <c r="A363" s="209" t="s">
        <v>137</v>
      </c>
      <c r="B363" s="210" t="s">
        <v>276</v>
      </c>
      <c r="C363" s="211">
        <v>938</v>
      </c>
      <c r="D363" s="212">
        <v>10.3021690278</v>
      </c>
      <c r="E363" s="210" t="s">
        <v>276</v>
      </c>
      <c r="F363" s="210" t="s">
        <v>714</v>
      </c>
      <c r="G363" s="210" t="s">
        <v>1075</v>
      </c>
      <c r="H363" s="210" t="s">
        <v>716</v>
      </c>
      <c r="I363" s="210" t="s">
        <v>14058</v>
      </c>
      <c r="J363" s="210" t="s">
        <v>28</v>
      </c>
      <c r="K363" s="210" t="s">
        <v>310</v>
      </c>
      <c r="L363" s="210"/>
      <c r="M363" s="210">
        <v>40429961</v>
      </c>
      <c r="N363" s="210">
        <v>4664044</v>
      </c>
      <c r="O363" s="210" t="s">
        <v>147</v>
      </c>
      <c r="P363" s="215">
        <f t="shared" si="5"/>
        <v>30.9065070834</v>
      </c>
      <c r="Q363" s="217" t="s">
        <v>14057</v>
      </c>
      <c r="R363" s="218" t="s">
        <v>731</v>
      </c>
    </row>
    <row r="364" s="1" customFormat="1" spans="1:18">
      <c r="A364" s="209" t="s">
        <v>137</v>
      </c>
      <c r="B364" s="210" t="s">
        <v>276</v>
      </c>
      <c r="C364" s="211">
        <v>1591</v>
      </c>
      <c r="D364" s="212">
        <v>17.1574017181999</v>
      </c>
      <c r="E364" s="210" t="s">
        <v>276</v>
      </c>
      <c r="F364" s="210" t="s">
        <v>714</v>
      </c>
      <c r="G364" s="210" t="s">
        <v>1075</v>
      </c>
      <c r="H364" s="210" t="s">
        <v>716</v>
      </c>
      <c r="I364" s="210" t="s">
        <v>14058</v>
      </c>
      <c r="J364" s="210" t="s">
        <v>28</v>
      </c>
      <c r="K364" s="210" t="s">
        <v>49</v>
      </c>
      <c r="L364" s="210"/>
      <c r="M364" s="210">
        <v>40429005</v>
      </c>
      <c r="N364" s="210">
        <v>4661482</v>
      </c>
      <c r="O364" s="210" t="s">
        <v>147</v>
      </c>
      <c r="P364" s="215">
        <f t="shared" si="5"/>
        <v>51.4722051545997</v>
      </c>
      <c r="Q364" s="217" t="s">
        <v>14057</v>
      </c>
      <c r="R364" s="218" t="s">
        <v>731</v>
      </c>
    </row>
    <row r="365" s="1" customFormat="1" spans="1:18">
      <c r="A365" s="209" t="s">
        <v>137</v>
      </c>
      <c r="B365" s="210" t="s">
        <v>276</v>
      </c>
      <c r="C365" s="211">
        <v>484</v>
      </c>
      <c r="D365" s="212">
        <v>37.2305897330999</v>
      </c>
      <c r="E365" s="210" t="s">
        <v>276</v>
      </c>
      <c r="F365" s="210" t="s">
        <v>714</v>
      </c>
      <c r="G365" s="210" t="s">
        <v>1075</v>
      </c>
      <c r="H365" s="210" t="s">
        <v>716</v>
      </c>
      <c r="I365" s="210" t="s">
        <v>14058</v>
      </c>
      <c r="J365" s="210" t="s">
        <v>28</v>
      </c>
      <c r="K365" s="210" t="s">
        <v>327</v>
      </c>
      <c r="L365" s="210"/>
      <c r="M365" s="210">
        <v>40428280</v>
      </c>
      <c r="N365" s="210">
        <v>4664921</v>
      </c>
      <c r="O365" s="210" t="s">
        <v>147</v>
      </c>
      <c r="P365" s="215">
        <f t="shared" si="5"/>
        <v>111.6917691993</v>
      </c>
      <c r="Q365" s="217" t="s">
        <v>14057</v>
      </c>
      <c r="R365" s="218" t="s">
        <v>731</v>
      </c>
    </row>
    <row r="366" s="1" customFormat="1" spans="1:18">
      <c r="A366" s="209" t="s">
        <v>137</v>
      </c>
      <c r="B366" s="210" t="s">
        <v>276</v>
      </c>
      <c r="C366" s="211">
        <v>521</v>
      </c>
      <c r="D366" s="212">
        <v>27.8349494090999</v>
      </c>
      <c r="E366" s="210" t="s">
        <v>276</v>
      </c>
      <c r="F366" s="210" t="s">
        <v>714</v>
      </c>
      <c r="G366" s="210" t="s">
        <v>1075</v>
      </c>
      <c r="H366" s="210" t="s">
        <v>716</v>
      </c>
      <c r="I366" s="210" t="s">
        <v>14058</v>
      </c>
      <c r="J366" s="210" t="s">
        <v>28</v>
      </c>
      <c r="K366" s="210" t="s">
        <v>327</v>
      </c>
      <c r="L366" s="210"/>
      <c r="M366" s="210">
        <v>40426627</v>
      </c>
      <c r="N366" s="210">
        <v>4664876</v>
      </c>
      <c r="O366" s="210" t="s">
        <v>147</v>
      </c>
      <c r="P366" s="215">
        <f t="shared" si="5"/>
        <v>83.5048482272997</v>
      </c>
      <c r="Q366" s="217" t="s">
        <v>14057</v>
      </c>
      <c r="R366" s="218" t="s">
        <v>731</v>
      </c>
    </row>
    <row r="367" s="1" customFormat="1" spans="1:18">
      <c r="A367" s="209" t="s">
        <v>137</v>
      </c>
      <c r="B367" s="210" t="s">
        <v>276</v>
      </c>
      <c r="C367" s="211">
        <v>1012</v>
      </c>
      <c r="D367" s="212">
        <v>69.9592506828</v>
      </c>
      <c r="E367" s="210" t="s">
        <v>276</v>
      </c>
      <c r="F367" s="210" t="s">
        <v>714</v>
      </c>
      <c r="G367" s="210" t="s">
        <v>1075</v>
      </c>
      <c r="H367" s="210" t="s">
        <v>716</v>
      </c>
      <c r="I367" s="210" t="s">
        <v>14058</v>
      </c>
      <c r="J367" s="210" t="s">
        <v>28</v>
      </c>
      <c r="K367" s="210" t="s">
        <v>327</v>
      </c>
      <c r="L367" s="210"/>
      <c r="M367" s="210">
        <v>40427122</v>
      </c>
      <c r="N367" s="210">
        <v>4663885</v>
      </c>
      <c r="O367" s="210" t="s">
        <v>147</v>
      </c>
      <c r="P367" s="215">
        <f t="shared" si="5"/>
        <v>209.8777520484</v>
      </c>
      <c r="Q367" s="217" t="s">
        <v>14057</v>
      </c>
      <c r="R367" s="218" t="s">
        <v>731</v>
      </c>
    </row>
    <row r="368" s="1" customFormat="1" spans="1:18">
      <c r="A368" s="209" t="s">
        <v>137</v>
      </c>
      <c r="B368" s="210" t="s">
        <v>276</v>
      </c>
      <c r="C368" s="211">
        <v>918</v>
      </c>
      <c r="D368" s="212">
        <v>32.8532502202</v>
      </c>
      <c r="E368" s="210" t="s">
        <v>276</v>
      </c>
      <c r="F368" s="210" t="s">
        <v>714</v>
      </c>
      <c r="G368" s="210" t="s">
        <v>1075</v>
      </c>
      <c r="H368" s="210" t="s">
        <v>716</v>
      </c>
      <c r="I368" s="210" t="s">
        <v>14058</v>
      </c>
      <c r="J368" s="210" t="s">
        <v>28</v>
      </c>
      <c r="K368" s="210" t="s">
        <v>327</v>
      </c>
      <c r="L368" s="210"/>
      <c r="M368" s="210">
        <v>40429696</v>
      </c>
      <c r="N368" s="210">
        <v>4664076</v>
      </c>
      <c r="O368" s="210" t="s">
        <v>147</v>
      </c>
      <c r="P368" s="215">
        <f t="shared" si="5"/>
        <v>98.5597506606</v>
      </c>
      <c r="Q368" s="217" t="s">
        <v>14057</v>
      </c>
      <c r="R368" s="218" t="s">
        <v>731</v>
      </c>
    </row>
    <row r="369" s="1" customFormat="1" spans="1:18">
      <c r="A369" s="209" t="s">
        <v>137</v>
      </c>
      <c r="B369" s="210" t="s">
        <v>276</v>
      </c>
      <c r="C369" s="211">
        <v>1300</v>
      </c>
      <c r="D369" s="212">
        <v>13.3361913188999</v>
      </c>
      <c r="E369" s="210" t="s">
        <v>276</v>
      </c>
      <c r="F369" s="210" t="s">
        <v>714</v>
      </c>
      <c r="G369" s="210" t="s">
        <v>1075</v>
      </c>
      <c r="H369" s="210" t="s">
        <v>716</v>
      </c>
      <c r="I369" s="210" t="s">
        <v>14058</v>
      </c>
      <c r="J369" s="210" t="s">
        <v>28</v>
      </c>
      <c r="K369" s="210" t="s">
        <v>327</v>
      </c>
      <c r="L369" s="210"/>
      <c r="M369" s="210">
        <v>40430113</v>
      </c>
      <c r="N369" s="210">
        <v>4663109</v>
      </c>
      <c r="O369" s="210" t="s">
        <v>147</v>
      </c>
      <c r="P369" s="215">
        <f t="shared" si="5"/>
        <v>40.0085739566997</v>
      </c>
      <c r="Q369" s="217" t="s">
        <v>14057</v>
      </c>
      <c r="R369" s="218" t="s">
        <v>731</v>
      </c>
    </row>
    <row r="370" s="1" customFormat="1" spans="1:18">
      <c r="A370" s="209" t="s">
        <v>137</v>
      </c>
      <c r="B370" s="210" t="s">
        <v>276</v>
      </c>
      <c r="C370" s="211">
        <v>658</v>
      </c>
      <c r="D370" s="212">
        <v>39.5378130074999</v>
      </c>
      <c r="E370" s="210" t="s">
        <v>276</v>
      </c>
      <c r="F370" s="210" t="s">
        <v>714</v>
      </c>
      <c r="G370" s="210" t="s">
        <v>1075</v>
      </c>
      <c r="H370" s="210" t="s">
        <v>716</v>
      </c>
      <c r="I370" s="210" t="s">
        <v>14058</v>
      </c>
      <c r="J370" s="210" t="s">
        <v>28</v>
      </c>
      <c r="K370" s="210" t="s">
        <v>327</v>
      </c>
      <c r="L370" s="210"/>
      <c r="M370" s="210">
        <v>40427025</v>
      </c>
      <c r="N370" s="210">
        <v>4664577</v>
      </c>
      <c r="O370" s="210" t="s">
        <v>147</v>
      </c>
      <c r="P370" s="215">
        <f t="shared" si="5"/>
        <v>118.6134390225</v>
      </c>
      <c r="Q370" s="217" t="s">
        <v>14057</v>
      </c>
      <c r="R370" s="218" t="s">
        <v>731</v>
      </c>
    </row>
    <row r="371" s="1" customFormat="1" spans="1:18">
      <c r="A371" s="209" t="s">
        <v>137</v>
      </c>
      <c r="B371" s="210" t="s">
        <v>276</v>
      </c>
      <c r="C371" s="211">
        <v>100</v>
      </c>
      <c r="D371" s="212">
        <v>9.22743213785</v>
      </c>
      <c r="E371" s="210" t="s">
        <v>276</v>
      </c>
      <c r="F371" s="210" t="s">
        <v>714</v>
      </c>
      <c r="G371" s="210" t="s">
        <v>1075</v>
      </c>
      <c r="H371" s="210" t="s">
        <v>716</v>
      </c>
      <c r="I371" s="210" t="s">
        <v>48</v>
      </c>
      <c r="J371" s="210" t="s">
        <v>28</v>
      </c>
      <c r="K371" s="210" t="s">
        <v>58</v>
      </c>
      <c r="L371" s="210"/>
      <c r="M371" s="210">
        <v>40429840</v>
      </c>
      <c r="N371" s="210">
        <v>4665761</v>
      </c>
      <c r="O371" s="210" t="s">
        <v>147</v>
      </c>
      <c r="P371" s="215">
        <f t="shared" si="5"/>
        <v>27.68229641355</v>
      </c>
      <c r="Q371" s="217" t="s">
        <v>14057</v>
      </c>
      <c r="R371" s="218" t="s">
        <v>731</v>
      </c>
    </row>
    <row r="372" s="1" customFormat="1" spans="1:18">
      <c r="A372" s="209" t="s">
        <v>137</v>
      </c>
      <c r="B372" s="210" t="s">
        <v>276</v>
      </c>
      <c r="C372" s="211">
        <v>1508</v>
      </c>
      <c r="D372" s="212">
        <v>117.914272104</v>
      </c>
      <c r="E372" s="210" t="s">
        <v>276</v>
      </c>
      <c r="F372" s="210" t="s">
        <v>714</v>
      </c>
      <c r="G372" s="210" t="s">
        <v>1075</v>
      </c>
      <c r="H372" s="210" t="s">
        <v>716</v>
      </c>
      <c r="I372" s="210" t="s">
        <v>367</v>
      </c>
      <c r="J372" s="210" t="s">
        <v>28</v>
      </c>
      <c r="K372" s="210" t="s">
        <v>327</v>
      </c>
      <c r="L372" s="210"/>
      <c r="M372" s="210">
        <v>40427376</v>
      </c>
      <c r="N372" s="210">
        <v>4662179</v>
      </c>
      <c r="O372" s="210" t="s">
        <v>147</v>
      </c>
      <c r="P372" s="215">
        <f t="shared" si="5"/>
        <v>353.742816312</v>
      </c>
      <c r="Q372" s="217" t="s">
        <v>14057</v>
      </c>
      <c r="R372" s="218" t="s">
        <v>731</v>
      </c>
    </row>
    <row r="373" s="1" customFormat="1" spans="1:18">
      <c r="A373" s="209" t="s">
        <v>137</v>
      </c>
      <c r="B373" s="210" t="s">
        <v>276</v>
      </c>
      <c r="C373" s="211">
        <v>1260</v>
      </c>
      <c r="D373" s="212">
        <v>47.7212129831</v>
      </c>
      <c r="E373" s="210" t="s">
        <v>276</v>
      </c>
      <c r="F373" s="210" t="s">
        <v>714</v>
      </c>
      <c r="G373" s="210" t="s">
        <v>1075</v>
      </c>
      <c r="H373" s="210" t="s">
        <v>716</v>
      </c>
      <c r="I373" s="210" t="s">
        <v>1101</v>
      </c>
      <c r="J373" s="210" t="s">
        <v>28</v>
      </c>
      <c r="K373" s="210" t="s">
        <v>58</v>
      </c>
      <c r="L373" s="210"/>
      <c r="M373" s="210">
        <v>40430753</v>
      </c>
      <c r="N373" s="210">
        <v>4663211</v>
      </c>
      <c r="O373" s="210" t="s">
        <v>147</v>
      </c>
      <c r="P373" s="215">
        <f t="shared" si="5"/>
        <v>143.1636389493</v>
      </c>
      <c r="Q373" s="217" t="s">
        <v>14057</v>
      </c>
      <c r="R373" s="218" t="s">
        <v>731</v>
      </c>
    </row>
    <row r="374" s="1" customFormat="1" spans="1:18">
      <c r="A374" s="209" t="s">
        <v>137</v>
      </c>
      <c r="B374" s="210" t="s">
        <v>276</v>
      </c>
      <c r="C374" s="211">
        <v>1045</v>
      </c>
      <c r="D374" s="212">
        <v>86.8056083626999</v>
      </c>
      <c r="E374" s="210" t="s">
        <v>276</v>
      </c>
      <c r="F374" s="210" t="s">
        <v>714</v>
      </c>
      <c r="G374" s="210" t="s">
        <v>1075</v>
      </c>
      <c r="H374" s="210" t="s">
        <v>716</v>
      </c>
      <c r="I374" s="210" t="s">
        <v>1101</v>
      </c>
      <c r="J374" s="210" t="s">
        <v>28</v>
      </c>
      <c r="K374" s="210" t="s">
        <v>58</v>
      </c>
      <c r="L374" s="210"/>
      <c r="M374" s="210">
        <v>40431639</v>
      </c>
      <c r="N374" s="210">
        <v>4663793</v>
      </c>
      <c r="O374" s="210" t="s">
        <v>147</v>
      </c>
      <c r="P374" s="215">
        <f t="shared" si="5"/>
        <v>260.4168250881</v>
      </c>
      <c r="Q374" s="217" t="s">
        <v>14057</v>
      </c>
      <c r="R374" s="218" t="s">
        <v>731</v>
      </c>
    </row>
    <row r="375" s="1" customFormat="1" spans="1:18">
      <c r="A375" s="209" t="s">
        <v>137</v>
      </c>
      <c r="B375" s="210" t="s">
        <v>276</v>
      </c>
      <c r="C375" s="211">
        <v>680</v>
      </c>
      <c r="D375" s="212">
        <v>15.3862300420999</v>
      </c>
      <c r="E375" s="210" t="s">
        <v>276</v>
      </c>
      <c r="F375" s="210" t="s">
        <v>714</v>
      </c>
      <c r="G375" s="210" t="s">
        <v>1075</v>
      </c>
      <c r="H375" s="210" t="s">
        <v>716</v>
      </c>
      <c r="I375" s="210" t="s">
        <v>1101</v>
      </c>
      <c r="J375" s="210" t="s">
        <v>28</v>
      </c>
      <c r="K375" s="210" t="s">
        <v>327</v>
      </c>
      <c r="L375" s="210"/>
      <c r="M375" s="210">
        <v>40431574</v>
      </c>
      <c r="N375" s="210">
        <v>4664516</v>
      </c>
      <c r="O375" s="210" t="s">
        <v>147</v>
      </c>
      <c r="P375" s="215">
        <f t="shared" si="5"/>
        <v>46.1586901262997</v>
      </c>
      <c r="Q375" s="217" t="s">
        <v>14057</v>
      </c>
      <c r="R375" s="218" t="s">
        <v>731</v>
      </c>
    </row>
    <row r="376" s="1" customFormat="1" spans="1:18">
      <c r="A376" s="209" t="s">
        <v>137</v>
      </c>
      <c r="B376" s="210" t="s">
        <v>276</v>
      </c>
      <c r="C376" s="211">
        <v>928</v>
      </c>
      <c r="D376" s="212">
        <v>21.3707080758</v>
      </c>
      <c r="E376" s="210" t="s">
        <v>276</v>
      </c>
      <c r="F376" s="210" t="s">
        <v>714</v>
      </c>
      <c r="G376" s="210" t="s">
        <v>1075</v>
      </c>
      <c r="H376" s="210" t="s">
        <v>716</v>
      </c>
      <c r="I376" s="210" t="s">
        <v>367</v>
      </c>
      <c r="J376" s="210" t="s">
        <v>28</v>
      </c>
      <c r="K376" s="210" t="s">
        <v>327</v>
      </c>
      <c r="L376" s="210"/>
      <c r="M376" s="210">
        <v>40429878</v>
      </c>
      <c r="N376" s="210">
        <v>4664032</v>
      </c>
      <c r="O376" s="210" t="s">
        <v>147</v>
      </c>
      <c r="P376" s="215">
        <f t="shared" si="5"/>
        <v>64.1121242274</v>
      </c>
      <c r="Q376" s="217" t="s">
        <v>14057</v>
      </c>
      <c r="R376" s="218" t="s">
        <v>731</v>
      </c>
    </row>
    <row r="377" s="1" customFormat="1" spans="1:18">
      <c r="A377" s="209" t="s">
        <v>137</v>
      </c>
      <c r="B377" s="210" t="s">
        <v>276</v>
      </c>
      <c r="C377" s="211">
        <v>225</v>
      </c>
      <c r="D377" s="212">
        <v>5.18896670301</v>
      </c>
      <c r="E377" s="210" t="s">
        <v>276</v>
      </c>
      <c r="F377" s="210" t="s">
        <v>714</v>
      </c>
      <c r="G377" s="210" t="s">
        <v>1075</v>
      </c>
      <c r="H377" s="210" t="s">
        <v>716</v>
      </c>
      <c r="I377" s="210" t="s">
        <v>1101</v>
      </c>
      <c r="J377" s="210" t="s">
        <v>28</v>
      </c>
      <c r="K377" s="210" t="s">
        <v>29</v>
      </c>
      <c r="L377" s="210"/>
      <c r="M377" s="210">
        <v>40428036</v>
      </c>
      <c r="N377" s="210">
        <v>4665410</v>
      </c>
      <c r="O377" s="210" t="s">
        <v>147</v>
      </c>
      <c r="P377" s="215">
        <f t="shared" si="5"/>
        <v>15.56690010903</v>
      </c>
      <c r="Q377" s="217" t="s">
        <v>14057</v>
      </c>
      <c r="R377" s="218" t="s">
        <v>731</v>
      </c>
    </row>
    <row r="378" s="1" customFormat="1" spans="1:18">
      <c r="A378" s="209" t="s">
        <v>137</v>
      </c>
      <c r="B378" s="210" t="s">
        <v>276</v>
      </c>
      <c r="C378" s="211">
        <v>296</v>
      </c>
      <c r="D378" s="212">
        <v>3.28550890314</v>
      </c>
      <c r="E378" s="210" t="s">
        <v>276</v>
      </c>
      <c r="F378" s="210" t="s">
        <v>714</v>
      </c>
      <c r="G378" s="210" t="s">
        <v>1075</v>
      </c>
      <c r="H378" s="210" t="s">
        <v>716</v>
      </c>
      <c r="I378" s="210" t="s">
        <v>48</v>
      </c>
      <c r="J378" s="210" t="s">
        <v>28</v>
      </c>
      <c r="K378" s="210" t="s">
        <v>29</v>
      </c>
      <c r="L378" s="210"/>
      <c r="M378" s="210">
        <v>40428369</v>
      </c>
      <c r="N378" s="210">
        <v>4665250</v>
      </c>
      <c r="O378" s="210" t="s">
        <v>147</v>
      </c>
      <c r="P378" s="215">
        <f t="shared" si="5"/>
        <v>9.85652670942</v>
      </c>
      <c r="Q378" s="217" t="s">
        <v>14057</v>
      </c>
      <c r="R378" s="218" t="s">
        <v>731</v>
      </c>
    </row>
    <row r="379" s="1" customFormat="1" spans="1:18">
      <c r="A379" s="209" t="s">
        <v>137</v>
      </c>
      <c r="B379" s="210" t="s">
        <v>276</v>
      </c>
      <c r="C379" s="211">
        <v>1485</v>
      </c>
      <c r="D379" s="212">
        <v>2.12083999155</v>
      </c>
      <c r="E379" s="210" t="s">
        <v>276</v>
      </c>
      <c r="F379" s="210" t="s">
        <v>714</v>
      </c>
      <c r="G379" s="210" t="s">
        <v>1075</v>
      </c>
      <c r="H379" s="210" t="s">
        <v>716</v>
      </c>
      <c r="I379" s="210" t="s">
        <v>48</v>
      </c>
      <c r="J379" s="210" t="s">
        <v>28</v>
      </c>
      <c r="K379" s="210" t="s">
        <v>29</v>
      </c>
      <c r="L379" s="210"/>
      <c r="M379" s="210">
        <v>40428227</v>
      </c>
      <c r="N379" s="210">
        <v>4662424</v>
      </c>
      <c r="O379" s="210" t="s">
        <v>147</v>
      </c>
      <c r="P379" s="215">
        <f t="shared" si="5"/>
        <v>6.36251997465</v>
      </c>
      <c r="Q379" s="217" t="s">
        <v>14057</v>
      </c>
      <c r="R379" s="218" t="s">
        <v>731</v>
      </c>
    </row>
    <row r="380" s="1" customFormat="1" spans="1:18">
      <c r="A380" s="209" t="s">
        <v>137</v>
      </c>
      <c r="B380" s="210" t="s">
        <v>276</v>
      </c>
      <c r="C380" s="211">
        <v>224</v>
      </c>
      <c r="D380" s="212">
        <v>84.8355029247999</v>
      </c>
      <c r="E380" s="210" t="s">
        <v>276</v>
      </c>
      <c r="F380" s="210" t="s">
        <v>714</v>
      </c>
      <c r="G380" s="210" t="s">
        <v>1075</v>
      </c>
      <c r="H380" s="210" t="s">
        <v>716</v>
      </c>
      <c r="I380" s="210" t="s">
        <v>48</v>
      </c>
      <c r="J380" s="210" t="s">
        <v>28</v>
      </c>
      <c r="K380" s="210" t="s">
        <v>58</v>
      </c>
      <c r="L380" s="210"/>
      <c r="M380" s="210">
        <v>40429513</v>
      </c>
      <c r="N380" s="210">
        <v>4665435</v>
      </c>
      <c r="O380" s="210" t="s">
        <v>147</v>
      </c>
      <c r="P380" s="215">
        <f t="shared" si="5"/>
        <v>254.5065087744</v>
      </c>
      <c r="Q380" s="215" t="s">
        <v>14059</v>
      </c>
      <c r="R380" s="219" t="s">
        <v>14060</v>
      </c>
    </row>
    <row r="381" s="1" customFormat="1" spans="1:18">
      <c r="A381" s="209" t="s">
        <v>137</v>
      </c>
      <c r="B381" s="210" t="s">
        <v>276</v>
      </c>
      <c r="C381" s="211">
        <v>164</v>
      </c>
      <c r="D381" s="212">
        <v>4.24938214132</v>
      </c>
      <c r="E381" s="210" t="s">
        <v>276</v>
      </c>
      <c r="F381" s="210" t="s">
        <v>714</v>
      </c>
      <c r="G381" s="210" t="s">
        <v>1075</v>
      </c>
      <c r="H381" s="210" t="s">
        <v>716</v>
      </c>
      <c r="I381" s="210" t="s">
        <v>48</v>
      </c>
      <c r="J381" s="210" t="s">
        <v>28</v>
      </c>
      <c r="K381" s="210" t="s">
        <v>29</v>
      </c>
      <c r="L381" s="210"/>
      <c r="M381" s="210">
        <v>40428109</v>
      </c>
      <c r="N381" s="210">
        <v>4665569</v>
      </c>
      <c r="O381" s="210" t="s">
        <v>147</v>
      </c>
      <c r="P381" s="215">
        <f t="shared" si="5"/>
        <v>12.74814642396</v>
      </c>
      <c r="Q381" s="215" t="s">
        <v>14059</v>
      </c>
      <c r="R381" s="219" t="s">
        <v>14060</v>
      </c>
    </row>
    <row r="382" s="1" customFormat="1" spans="1:18">
      <c r="A382" s="209" t="s">
        <v>137</v>
      </c>
      <c r="B382" s="210" t="s">
        <v>276</v>
      </c>
      <c r="C382" s="211">
        <v>1131</v>
      </c>
      <c r="D382" s="212">
        <v>79.3597465311</v>
      </c>
      <c r="E382" s="210" t="s">
        <v>276</v>
      </c>
      <c r="F382" s="210" t="s">
        <v>714</v>
      </c>
      <c r="G382" s="210" t="s">
        <v>1075</v>
      </c>
      <c r="H382" s="210" t="s">
        <v>716</v>
      </c>
      <c r="I382" s="210" t="s">
        <v>367</v>
      </c>
      <c r="J382" s="210" t="s">
        <v>28</v>
      </c>
      <c r="K382" s="210" t="s">
        <v>327</v>
      </c>
      <c r="L382" s="210"/>
      <c r="M382" s="210">
        <v>40429184</v>
      </c>
      <c r="N382" s="210">
        <v>4663579</v>
      </c>
      <c r="O382" s="210" t="s">
        <v>147</v>
      </c>
      <c r="P382" s="215">
        <f t="shared" si="5"/>
        <v>238.0792395933</v>
      </c>
      <c r="Q382" s="215" t="s">
        <v>14059</v>
      </c>
      <c r="R382" s="219" t="s">
        <v>14060</v>
      </c>
    </row>
    <row r="383" s="1" customFormat="1" spans="1:18">
      <c r="A383" s="209" t="s">
        <v>137</v>
      </c>
      <c r="B383" s="210" t="s">
        <v>276</v>
      </c>
      <c r="C383" s="211">
        <v>257</v>
      </c>
      <c r="D383" s="212">
        <v>90.0064557569999</v>
      </c>
      <c r="E383" s="210" t="s">
        <v>276</v>
      </c>
      <c r="F383" s="210" t="s">
        <v>714</v>
      </c>
      <c r="G383" s="210" t="s">
        <v>1075</v>
      </c>
      <c r="H383" s="210" t="s">
        <v>716</v>
      </c>
      <c r="I383" s="210" t="s">
        <v>48</v>
      </c>
      <c r="J383" s="210" t="s">
        <v>28</v>
      </c>
      <c r="K383" s="210" t="s">
        <v>29</v>
      </c>
      <c r="L383" s="210"/>
      <c r="M383" s="210">
        <v>40428218</v>
      </c>
      <c r="N383" s="210">
        <v>4665360</v>
      </c>
      <c r="O383" s="210" t="s">
        <v>147</v>
      </c>
      <c r="P383" s="215">
        <f t="shared" si="5"/>
        <v>270.019367271</v>
      </c>
      <c r="Q383" s="215" t="s">
        <v>14059</v>
      </c>
      <c r="R383" s="219" t="s">
        <v>14060</v>
      </c>
    </row>
    <row r="384" s="1" customFormat="1" spans="1:18">
      <c r="A384" s="209" t="s">
        <v>137</v>
      </c>
      <c r="B384" s="210" t="s">
        <v>276</v>
      </c>
      <c r="C384" s="211">
        <v>914</v>
      </c>
      <c r="D384" s="212">
        <v>22.9431909314</v>
      </c>
      <c r="E384" s="210" t="s">
        <v>276</v>
      </c>
      <c r="F384" s="210" t="s">
        <v>714</v>
      </c>
      <c r="G384" s="210" t="s">
        <v>1075</v>
      </c>
      <c r="H384" s="210" t="s">
        <v>716</v>
      </c>
      <c r="I384" s="210" t="s">
        <v>367</v>
      </c>
      <c r="J384" s="210" t="s">
        <v>28</v>
      </c>
      <c r="K384" s="210" t="s">
        <v>327</v>
      </c>
      <c r="L384" s="210"/>
      <c r="M384" s="210">
        <v>40430034</v>
      </c>
      <c r="N384" s="210">
        <v>4664104</v>
      </c>
      <c r="O384" s="210" t="s">
        <v>147</v>
      </c>
      <c r="P384" s="215">
        <f t="shared" si="5"/>
        <v>68.8295727942</v>
      </c>
      <c r="Q384" s="215" t="s">
        <v>14059</v>
      </c>
      <c r="R384" s="219" t="s">
        <v>14060</v>
      </c>
    </row>
    <row r="385" s="1" customFormat="1" spans="1:18">
      <c r="A385" s="209" t="s">
        <v>137</v>
      </c>
      <c r="B385" s="210" t="s">
        <v>276</v>
      </c>
      <c r="C385" s="211">
        <v>1593</v>
      </c>
      <c r="D385" s="212">
        <v>43.8240543081999</v>
      </c>
      <c r="E385" s="210" t="s">
        <v>276</v>
      </c>
      <c r="F385" s="210" t="s">
        <v>714</v>
      </c>
      <c r="G385" s="210" t="s">
        <v>1075</v>
      </c>
      <c r="H385" s="210" t="s">
        <v>716</v>
      </c>
      <c r="I385" s="210" t="s">
        <v>48</v>
      </c>
      <c r="J385" s="210" t="s">
        <v>28</v>
      </c>
      <c r="K385" s="210" t="s">
        <v>58</v>
      </c>
      <c r="L385" s="210"/>
      <c r="M385" s="210">
        <v>40428037</v>
      </c>
      <c r="N385" s="210">
        <v>4661368</v>
      </c>
      <c r="O385" s="210" t="s">
        <v>147</v>
      </c>
      <c r="P385" s="215">
        <f t="shared" si="5"/>
        <v>131.4721629246</v>
      </c>
      <c r="Q385" s="217" t="s">
        <v>14057</v>
      </c>
      <c r="R385" s="218" t="s">
        <v>731</v>
      </c>
    </row>
    <row r="386" s="1" customFormat="1" spans="1:18">
      <c r="A386" s="209" t="s">
        <v>137</v>
      </c>
      <c r="B386" s="210" t="s">
        <v>276</v>
      </c>
      <c r="C386" s="211">
        <v>1608</v>
      </c>
      <c r="D386" s="212">
        <v>31.4810381100999</v>
      </c>
      <c r="E386" s="210" t="s">
        <v>276</v>
      </c>
      <c r="F386" s="210" t="s">
        <v>714</v>
      </c>
      <c r="G386" s="210" t="s">
        <v>1075</v>
      </c>
      <c r="H386" s="210" t="s">
        <v>716</v>
      </c>
      <c r="I386" s="210" t="s">
        <v>1101</v>
      </c>
      <c r="J386" s="210" t="s">
        <v>28</v>
      </c>
      <c r="K386" s="210" t="s">
        <v>58</v>
      </c>
      <c r="L386" s="210"/>
      <c r="M386" s="210">
        <v>40427564</v>
      </c>
      <c r="N386" s="210">
        <v>4661235</v>
      </c>
      <c r="O386" s="210" t="s">
        <v>147</v>
      </c>
      <c r="P386" s="215">
        <f t="shared" si="5"/>
        <v>94.4431143302997</v>
      </c>
      <c r="Q386" s="215" t="s">
        <v>14059</v>
      </c>
      <c r="R386" s="219" t="s">
        <v>14060</v>
      </c>
    </row>
    <row r="387" s="1" customFormat="1" spans="1:18">
      <c r="A387" s="209" t="s">
        <v>137</v>
      </c>
      <c r="B387" s="210" t="s">
        <v>276</v>
      </c>
      <c r="C387" s="211">
        <v>97</v>
      </c>
      <c r="D387" s="212">
        <v>2.23595117777</v>
      </c>
      <c r="E387" s="210" t="s">
        <v>276</v>
      </c>
      <c r="F387" s="210" t="s">
        <v>714</v>
      </c>
      <c r="G387" s="210" t="s">
        <v>1075</v>
      </c>
      <c r="H387" s="210" t="s">
        <v>716</v>
      </c>
      <c r="I387" s="210" t="s">
        <v>48</v>
      </c>
      <c r="J387" s="210" t="s">
        <v>28</v>
      </c>
      <c r="K387" s="210" t="s">
        <v>29</v>
      </c>
      <c r="L387" s="210"/>
      <c r="M387" s="210">
        <v>40431172</v>
      </c>
      <c r="N387" s="210">
        <v>4665798</v>
      </c>
      <c r="O387" s="210" t="s">
        <v>147</v>
      </c>
      <c r="P387" s="215">
        <f t="shared" si="5"/>
        <v>6.70785353331</v>
      </c>
      <c r="Q387" s="215" t="s">
        <v>14059</v>
      </c>
      <c r="R387" s="219" t="s">
        <v>14060</v>
      </c>
    </row>
    <row r="388" s="1" customFormat="1" spans="1:18">
      <c r="A388" s="209" t="s">
        <v>137</v>
      </c>
      <c r="B388" s="210" t="s">
        <v>276</v>
      </c>
      <c r="C388" s="211">
        <v>1026</v>
      </c>
      <c r="D388" s="212">
        <v>40.0428761554</v>
      </c>
      <c r="E388" s="210" t="s">
        <v>276</v>
      </c>
      <c r="F388" s="210" t="s">
        <v>714</v>
      </c>
      <c r="G388" s="210" t="s">
        <v>1075</v>
      </c>
      <c r="H388" s="210" t="s">
        <v>716</v>
      </c>
      <c r="I388" s="210" t="s">
        <v>367</v>
      </c>
      <c r="J388" s="210" t="s">
        <v>28</v>
      </c>
      <c r="K388" s="210" t="s">
        <v>327</v>
      </c>
      <c r="L388" s="210"/>
      <c r="M388" s="210">
        <v>40429341</v>
      </c>
      <c r="N388" s="210">
        <v>4663844</v>
      </c>
      <c r="O388" s="210" t="s">
        <v>147</v>
      </c>
      <c r="P388" s="215">
        <f t="shared" si="5"/>
        <v>120.1286284662</v>
      </c>
      <c r="Q388" s="215" t="s">
        <v>14059</v>
      </c>
      <c r="R388" s="219" t="s">
        <v>14060</v>
      </c>
    </row>
    <row r="389" s="1" customFormat="1" spans="1:18">
      <c r="A389" s="209" t="s">
        <v>137</v>
      </c>
      <c r="B389" s="210" t="s">
        <v>276</v>
      </c>
      <c r="C389" s="211">
        <v>1576</v>
      </c>
      <c r="D389" s="212">
        <v>1.18698769827</v>
      </c>
      <c r="E389" s="210" t="s">
        <v>276</v>
      </c>
      <c r="F389" s="210" t="s">
        <v>714</v>
      </c>
      <c r="G389" s="210" t="s">
        <v>1075</v>
      </c>
      <c r="H389" s="210" t="s">
        <v>716</v>
      </c>
      <c r="I389" s="210" t="s">
        <v>367</v>
      </c>
      <c r="J389" s="210" t="s">
        <v>28</v>
      </c>
      <c r="K389" s="210" t="s">
        <v>310</v>
      </c>
      <c r="L389" s="210"/>
      <c r="M389" s="210">
        <v>40427212</v>
      </c>
      <c r="N389" s="210">
        <v>4661651</v>
      </c>
      <c r="O389" s="210" t="s">
        <v>147</v>
      </c>
      <c r="P389" s="215">
        <f t="shared" si="5"/>
        <v>3.56096309481</v>
      </c>
      <c r="Q389" s="217" t="s">
        <v>14057</v>
      </c>
      <c r="R389" s="218" t="s">
        <v>731</v>
      </c>
    </row>
    <row r="390" s="1" customFormat="1" spans="1:18">
      <c r="A390" s="209" t="s">
        <v>137</v>
      </c>
      <c r="B390" s="210" t="s">
        <v>276</v>
      </c>
      <c r="C390" s="211">
        <v>770</v>
      </c>
      <c r="D390" s="212">
        <v>9.72292321215</v>
      </c>
      <c r="E390" s="210" t="s">
        <v>276</v>
      </c>
      <c r="F390" s="210" t="s">
        <v>714</v>
      </c>
      <c r="G390" s="210" t="s">
        <v>1075</v>
      </c>
      <c r="H390" s="210" t="s">
        <v>716</v>
      </c>
      <c r="I390" s="210" t="s">
        <v>1101</v>
      </c>
      <c r="J390" s="210" t="s">
        <v>28</v>
      </c>
      <c r="K390" s="210" t="s">
        <v>327</v>
      </c>
      <c r="L390" s="210"/>
      <c r="M390" s="210">
        <v>40432697</v>
      </c>
      <c r="N390" s="210">
        <v>4664375</v>
      </c>
      <c r="O390" s="210" t="s">
        <v>147</v>
      </c>
      <c r="P390" s="215">
        <f t="shared" si="5"/>
        <v>29.16876963645</v>
      </c>
      <c r="Q390" s="215" t="s">
        <v>14059</v>
      </c>
      <c r="R390" s="219" t="s">
        <v>14060</v>
      </c>
    </row>
    <row r="391" s="1" customFormat="1" spans="1:18">
      <c r="A391" s="209" t="s">
        <v>137</v>
      </c>
      <c r="B391" s="210" t="s">
        <v>276</v>
      </c>
      <c r="C391" s="211">
        <v>1399</v>
      </c>
      <c r="D391" s="212">
        <v>12.9669277356</v>
      </c>
      <c r="E391" s="210" t="s">
        <v>276</v>
      </c>
      <c r="F391" s="210" t="s">
        <v>714</v>
      </c>
      <c r="G391" s="210" t="s">
        <v>1075</v>
      </c>
      <c r="H391" s="210" t="s">
        <v>716</v>
      </c>
      <c r="I391" s="210" t="s">
        <v>1101</v>
      </c>
      <c r="J391" s="210" t="s">
        <v>28</v>
      </c>
      <c r="K391" s="210" t="s">
        <v>29</v>
      </c>
      <c r="L391" s="210"/>
      <c r="M391" s="210">
        <v>40426897</v>
      </c>
      <c r="N391" s="210">
        <v>4662767</v>
      </c>
      <c r="O391" s="210" t="s">
        <v>147</v>
      </c>
      <c r="P391" s="215">
        <f t="shared" si="5"/>
        <v>38.9007832068</v>
      </c>
      <c r="Q391" s="215" t="s">
        <v>14059</v>
      </c>
      <c r="R391" s="219" t="s">
        <v>14060</v>
      </c>
    </row>
    <row r="392" s="1" customFormat="1" spans="1:18">
      <c r="A392" s="209" t="s">
        <v>137</v>
      </c>
      <c r="B392" s="210" t="s">
        <v>276</v>
      </c>
      <c r="C392" s="211">
        <v>1076</v>
      </c>
      <c r="D392" s="212">
        <v>23.3353193375</v>
      </c>
      <c r="E392" s="210" t="s">
        <v>276</v>
      </c>
      <c r="F392" s="210" t="s">
        <v>714</v>
      </c>
      <c r="G392" s="210" t="s">
        <v>1075</v>
      </c>
      <c r="H392" s="210" t="s">
        <v>716</v>
      </c>
      <c r="I392" s="210" t="s">
        <v>367</v>
      </c>
      <c r="J392" s="210" t="s">
        <v>28</v>
      </c>
      <c r="K392" s="210" t="s">
        <v>29</v>
      </c>
      <c r="L392" s="210"/>
      <c r="M392" s="210">
        <v>40431115</v>
      </c>
      <c r="N392" s="210">
        <v>4663725</v>
      </c>
      <c r="O392" s="210" t="s">
        <v>147</v>
      </c>
      <c r="P392" s="215">
        <f t="shared" si="5"/>
        <v>70.0059580125</v>
      </c>
      <c r="Q392" s="215" t="s">
        <v>14059</v>
      </c>
      <c r="R392" s="219" t="s">
        <v>14060</v>
      </c>
    </row>
    <row r="393" s="1" customFormat="1" spans="1:18">
      <c r="A393" s="209" t="s">
        <v>137</v>
      </c>
      <c r="B393" s="210" t="s">
        <v>276</v>
      </c>
      <c r="C393" s="211">
        <v>1289</v>
      </c>
      <c r="D393" s="212">
        <v>149.3545229</v>
      </c>
      <c r="E393" s="210" t="s">
        <v>276</v>
      </c>
      <c r="F393" s="210" t="s">
        <v>714</v>
      </c>
      <c r="G393" s="210" t="s">
        <v>1075</v>
      </c>
      <c r="H393" s="210" t="s">
        <v>716</v>
      </c>
      <c r="I393" s="210" t="s">
        <v>367</v>
      </c>
      <c r="J393" s="210" t="s">
        <v>28</v>
      </c>
      <c r="K393" s="210" t="s">
        <v>327</v>
      </c>
      <c r="L393" s="210"/>
      <c r="M393" s="210">
        <v>40428956</v>
      </c>
      <c r="N393" s="210">
        <v>4663116</v>
      </c>
      <c r="O393" s="210" t="s">
        <v>147</v>
      </c>
      <c r="P393" s="215">
        <f t="shared" si="5"/>
        <v>448.0635687</v>
      </c>
      <c r="Q393" s="215" t="s">
        <v>14059</v>
      </c>
      <c r="R393" s="219" t="s">
        <v>14060</v>
      </c>
    </row>
    <row r="394" s="1" customFormat="1" spans="1:18">
      <c r="A394" s="209" t="s">
        <v>137</v>
      </c>
      <c r="B394" s="210" t="s">
        <v>276</v>
      </c>
      <c r="C394" s="211">
        <v>1060</v>
      </c>
      <c r="D394" s="212">
        <v>4.80936407679</v>
      </c>
      <c r="E394" s="210" t="s">
        <v>276</v>
      </c>
      <c r="F394" s="210" t="s">
        <v>714</v>
      </c>
      <c r="G394" s="210" t="s">
        <v>1075</v>
      </c>
      <c r="H394" s="210" t="s">
        <v>716</v>
      </c>
      <c r="I394" s="210" t="s">
        <v>367</v>
      </c>
      <c r="J394" s="210" t="s">
        <v>28</v>
      </c>
      <c r="K394" s="210" t="s">
        <v>327</v>
      </c>
      <c r="L394" s="210"/>
      <c r="M394" s="210">
        <v>40430610</v>
      </c>
      <c r="N394" s="210">
        <v>4663769</v>
      </c>
      <c r="O394" s="210" t="s">
        <v>147</v>
      </c>
      <c r="P394" s="215">
        <f t="shared" ref="P394:P457" si="6">D394*3</f>
        <v>14.42809223037</v>
      </c>
      <c r="Q394" s="215" t="s">
        <v>14059</v>
      </c>
      <c r="R394" s="219" t="s">
        <v>14060</v>
      </c>
    </row>
    <row r="395" s="1" customFormat="1" spans="1:18">
      <c r="A395" s="209" t="s">
        <v>137</v>
      </c>
      <c r="B395" s="210" t="s">
        <v>276</v>
      </c>
      <c r="C395" s="211">
        <v>847</v>
      </c>
      <c r="D395" s="212">
        <v>12.7450828257</v>
      </c>
      <c r="E395" s="210" t="s">
        <v>276</v>
      </c>
      <c r="F395" s="210" t="s">
        <v>714</v>
      </c>
      <c r="G395" s="210" t="s">
        <v>1075</v>
      </c>
      <c r="H395" s="210" t="s">
        <v>716</v>
      </c>
      <c r="I395" s="210" t="s">
        <v>1101</v>
      </c>
      <c r="J395" s="210" t="s">
        <v>28</v>
      </c>
      <c r="K395" s="210" t="s">
        <v>327</v>
      </c>
      <c r="L395" s="210"/>
      <c r="M395" s="210">
        <v>40432944</v>
      </c>
      <c r="N395" s="210">
        <v>4664248</v>
      </c>
      <c r="O395" s="210" t="s">
        <v>147</v>
      </c>
      <c r="P395" s="215">
        <f t="shared" si="6"/>
        <v>38.2352484771</v>
      </c>
      <c r="Q395" s="215" t="s">
        <v>14059</v>
      </c>
      <c r="R395" s="219" t="s">
        <v>14060</v>
      </c>
    </row>
    <row r="396" s="1" customFormat="1" spans="1:18">
      <c r="A396" s="209" t="s">
        <v>137</v>
      </c>
      <c r="B396" s="210" t="s">
        <v>276</v>
      </c>
      <c r="C396" s="211">
        <v>1616</v>
      </c>
      <c r="D396" s="212">
        <v>26.378160048</v>
      </c>
      <c r="E396" s="210" t="s">
        <v>276</v>
      </c>
      <c r="F396" s="210" t="s">
        <v>714</v>
      </c>
      <c r="G396" s="210" t="s">
        <v>1075</v>
      </c>
      <c r="H396" s="210" t="s">
        <v>716</v>
      </c>
      <c r="I396" s="210" t="s">
        <v>48</v>
      </c>
      <c r="J396" s="210" t="s">
        <v>28</v>
      </c>
      <c r="K396" s="210" t="s">
        <v>58</v>
      </c>
      <c r="L396" s="210"/>
      <c r="M396" s="210">
        <v>40428141</v>
      </c>
      <c r="N396" s="210">
        <v>4661157</v>
      </c>
      <c r="O396" s="210" t="s">
        <v>147</v>
      </c>
      <c r="P396" s="215">
        <f t="shared" si="6"/>
        <v>79.134480144</v>
      </c>
      <c r="Q396" s="215" t="s">
        <v>14059</v>
      </c>
      <c r="R396" s="219" t="s">
        <v>14060</v>
      </c>
    </row>
    <row r="397" s="1" customFormat="1" spans="1:18">
      <c r="A397" s="209" t="s">
        <v>137</v>
      </c>
      <c r="B397" s="210" t="s">
        <v>276</v>
      </c>
      <c r="C397" s="211">
        <v>1319</v>
      </c>
      <c r="D397" s="212">
        <v>0.220731082312</v>
      </c>
      <c r="E397" s="210" t="s">
        <v>276</v>
      </c>
      <c r="F397" s="210" t="s">
        <v>714</v>
      </c>
      <c r="G397" s="210" t="s">
        <v>1075</v>
      </c>
      <c r="H397" s="210" t="s">
        <v>716</v>
      </c>
      <c r="I397" s="210" t="s">
        <v>367</v>
      </c>
      <c r="J397" s="210" t="s">
        <v>28</v>
      </c>
      <c r="K397" s="210" t="s">
        <v>327</v>
      </c>
      <c r="L397" s="210"/>
      <c r="M397" s="210">
        <v>40429264</v>
      </c>
      <c r="N397" s="210">
        <v>4663419</v>
      </c>
      <c r="O397" s="210" t="s">
        <v>147</v>
      </c>
      <c r="P397" s="215">
        <f t="shared" si="6"/>
        <v>0.662193246936</v>
      </c>
      <c r="Q397" s="215" t="s">
        <v>14059</v>
      </c>
      <c r="R397" s="219" t="s">
        <v>14060</v>
      </c>
    </row>
    <row r="398" s="1" customFormat="1" spans="1:18">
      <c r="A398" s="209" t="s">
        <v>137</v>
      </c>
      <c r="B398" s="210" t="s">
        <v>276</v>
      </c>
      <c r="C398" s="211">
        <v>1583</v>
      </c>
      <c r="D398" s="212">
        <v>3.06860339667</v>
      </c>
      <c r="E398" s="210" t="s">
        <v>276</v>
      </c>
      <c r="F398" s="210" t="s">
        <v>714</v>
      </c>
      <c r="G398" s="210" t="s">
        <v>1075</v>
      </c>
      <c r="H398" s="210" t="s">
        <v>716</v>
      </c>
      <c r="I398" s="210" t="s">
        <v>1101</v>
      </c>
      <c r="J398" s="210" t="s">
        <v>28</v>
      </c>
      <c r="K398" s="210" t="s">
        <v>327</v>
      </c>
      <c r="L398" s="210"/>
      <c r="M398" s="210">
        <v>40427455</v>
      </c>
      <c r="N398" s="210">
        <v>4661585</v>
      </c>
      <c r="O398" s="210" t="s">
        <v>147</v>
      </c>
      <c r="P398" s="215">
        <f t="shared" si="6"/>
        <v>9.20581019001</v>
      </c>
      <c r="Q398" s="215" t="s">
        <v>14059</v>
      </c>
      <c r="R398" s="219" t="s">
        <v>14060</v>
      </c>
    </row>
    <row r="399" s="1" customFormat="1" spans="1:18">
      <c r="A399" s="209" t="s">
        <v>137</v>
      </c>
      <c r="B399" s="210" t="s">
        <v>276</v>
      </c>
      <c r="C399" s="211">
        <v>1573</v>
      </c>
      <c r="D399" s="212">
        <v>4.25711389974</v>
      </c>
      <c r="E399" s="210" t="s">
        <v>276</v>
      </c>
      <c r="F399" s="210" t="s">
        <v>714</v>
      </c>
      <c r="G399" s="210" t="s">
        <v>1075</v>
      </c>
      <c r="H399" s="210" t="s">
        <v>716</v>
      </c>
      <c r="I399" s="210" t="s">
        <v>48</v>
      </c>
      <c r="J399" s="210" t="s">
        <v>28</v>
      </c>
      <c r="K399" s="210" t="s">
        <v>58</v>
      </c>
      <c r="L399" s="210"/>
      <c r="M399" s="210">
        <v>40427168</v>
      </c>
      <c r="N399" s="210">
        <v>4661677</v>
      </c>
      <c r="O399" s="210" t="s">
        <v>147</v>
      </c>
      <c r="P399" s="215">
        <f t="shared" si="6"/>
        <v>12.77134169922</v>
      </c>
      <c r="Q399" s="215" t="s">
        <v>14059</v>
      </c>
      <c r="R399" s="219" t="s">
        <v>14060</v>
      </c>
    </row>
    <row r="400" s="1" customFormat="1" spans="1:18">
      <c r="A400" s="209" t="s">
        <v>137</v>
      </c>
      <c r="B400" s="210" t="s">
        <v>276</v>
      </c>
      <c r="C400" s="211">
        <v>613</v>
      </c>
      <c r="D400" s="212">
        <v>9.41321157654</v>
      </c>
      <c r="E400" s="210" t="s">
        <v>276</v>
      </c>
      <c r="F400" s="210" t="s">
        <v>714</v>
      </c>
      <c r="G400" s="210" t="s">
        <v>1075</v>
      </c>
      <c r="H400" s="210" t="s">
        <v>716</v>
      </c>
      <c r="I400" s="210" t="s">
        <v>1101</v>
      </c>
      <c r="J400" s="210" t="s">
        <v>28</v>
      </c>
      <c r="K400" s="210" t="s">
        <v>58</v>
      </c>
      <c r="L400" s="210"/>
      <c r="M400" s="210">
        <v>40427128</v>
      </c>
      <c r="N400" s="210">
        <v>4664655</v>
      </c>
      <c r="O400" s="210" t="s">
        <v>147</v>
      </c>
      <c r="P400" s="215">
        <f t="shared" si="6"/>
        <v>28.23963472962</v>
      </c>
      <c r="Q400" s="215" t="s">
        <v>14059</v>
      </c>
      <c r="R400" s="219" t="s">
        <v>14060</v>
      </c>
    </row>
    <row r="401" s="1" customFormat="1" spans="1:18">
      <c r="A401" s="209" t="s">
        <v>137</v>
      </c>
      <c r="B401" s="210" t="s">
        <v>276</v>
      </c>
      <c r="C401" s="211">
        <v>555</v>
      </c>
      <c r="D401" s="212">
        <v>21.0802681535999</v>
      </c>
      <c r="E401" s="210" t="s">
        <v>276</v>
      </c>
      <c r="F401" s="210" t="s">
        <v>714</v>
      </c>
      <c r="G401" s="210" t="s">
        <v>1075</v>
      </c>
      <c r="H401" s="210" t="s">
        <v>716</v>
      </c>
      <c r="I401" s="210" t="s">
        <v>367</v>
      </c>
      <c r="J401" s="210" t="s">
        <v>28</v>
      </c>
      <c r="K401" s="210" t="s">
        <v>327</v>
      </c>
      <c r="L401" s="210"/>
      <c r="M401" s="210">
        <v>40431926</v>
      </c>
      <c r="N401" s="210">
        <v>4664764</v>
      </c>
      <c r="O401" s="210" t="s">
        <v>147</v>
      </c>
      <c r="P401" s="215">
        <f t="shared" si="6"/>
        <v>63.2408044607997</v>
      </c>
      <c r="Q401" s="215" t="s">
        <v>14059</v>
      </c>
      <c r="R401" s="219" t="s">
        <v>14060</v>
      </c>
    </row>
    <row r="402" s="1" customFormat="1" spans="1:18">
      <c r="A402" s="209" t="s">
        <v>137</v>
      </c>
      <c r="B402" s="210" t="s">
        <v>276</v>
      </c>
      <c r="C402" s="211">
        <v>1544</v>
      </c>
      <c r="D402" s="212">
        <v>27.3133629091999</v>
      </c>
      <c r="E402" s="210" t="s">
        <v>276</v>
      </c>
      <c r="F402" s="210" t="s">
        <v>714</v>
      </c>
      <c r="G402" s="210" t="s">
        <v>1075</v>
      </c>
      <c r="H402" s="210" t="s">
        <v>716</v>
      </c>
      <c r="I402" s="210" t="s">
        <v>1101</v>
      </c>
      <c r="J402" s="210" t="s">
        <v>28</v>
      </c>
      <c r="K402" s="210" t="s">
        <v>58</v>
      </c>
      <c r="L402" s="210"/>
      <c r="M402" s="210">
        <v>40429228</v>
      </c>
      <c r="N402" s="210">
        <v>4661906</v>
      </c>
      <c r="O402" s="210" t="s">
        <v>147</v>
      </c>
      <c r="P402" s="215">
        <f t="shared" si="6"/>
        <v>81.9400887275997</v>
      </c>
      <c r="Q402" s="215" t="s">
        <v>14059</v>
      </c>
      <c r="R402" s="219" t="s">
        <v>14060</v>
      </c>
    </row>
    <row r="403" s="1" customFormat="1" spans="1:18">
      <c r="A403" s="209" t="s">
        <v>137</v>
      </c>
      <c r="B403" s="210" t="s">
        <v>276</v>
      </c>
      <c r="C403" s="211">
        <v>599</v>
      </c>
      <c r="D403" s="212">
        <v>12.2094103916</v>
      </c>
      <c r="E403" s="210" t="s">
        <v>276</v>
      </c>
      <c r="F403" s="210" t="s">
        <v>714</v>
      </c>
      <c r="G403" s="210" t="s">
        <v>1075</v>
      </c>
      <c r="H403" s="210" t="s">
        <v>716</v>
      </c>
      <c r="I403" s="210" t="s">
        <v>367</v>
      </c>
      <c r="J403" s="210" t="s">
        <v>28</v>
      </c>
      <c r="K403" s="210" t="s">
        <v>327</v>
      </c>
      <c r="L403" s="210"/>
      <c r="M403" s="210">
        <v>40431620</v>
      </c>
      <c r="N403" s="210">
        <v>4664688</v>
      </c>
      <c r="O403" s="210" t="s">
        <v>147</v>
      </c>
      <c r="P403" s="215">
        <f t="shared" si="6"/>
        <v>36.6282311748</v>
      </c>
      <c r="Q403" s="215" t="s">
        <v>14059</v>
      </c>
      <c r="R403" s="219" t="s">
        <v>14060</v>
      </c>
    </row>
    <row r="404" s="1" customFormat="1" spans="1:18">
      <c r="A404" s="209" t="s">
        <v>137</v>
      </c>
      <c r="B404" s="210" t="s">
        <v>276</v>
      </c>
      <c r="C404" s="211">
        <v>1352</v>
      </c>
      <c r="D404" s="212">
        <v>5.05666457953</v>
      </c>
      <c r="E404" s="210" t="s">
        <v>276</v>
      </c>
      <c r="F404" s="210" t="s">
        <v>714</v>
      </c>
      <c r="G404" s="210" t="s">
        <v>1075</v>
      </c>
      <c r="H404" s="210" t="s">
        <v>716</v>
      </c>
      <c r="I404" s="210" t="s">
        <v>1101</v>
      </c>
      <c r="J404" s="210" t="s">
        <v>28</v>
      </c>
      <c r="K404" s="210" t="s">
        <v>327</v>
      </c>
      <c r="L404" s="210"/>
      <c r="M404" s="210">
        <v>40428782</v>
      </c>
      <c r="N404" s="210">
        <v>4662945</v>
      </c>
      <c r="O404" s="210" t="s">
        <v>147</v>
      </c>
      <c r="P404" s="215">
        <f t="shared" si="6"/>
        <v>15.16999373859</v>
      </c>
      <c r="Q404" s="215" t="s">
        <v>14059</v>
      </c>
      <c r="R404" s="219" t="s">
        <v>14060</v>
      </c>
    </row>
    <row r="405" s="1" customFormat="1" spans="1:18">
      <c r="A405" s="209" t="s">
        <v>137</v>
      </c>
      <c r="B405" s="210" t="s">
        <v>276</v>
      </c>
      <c r="C405" s="211">
        <v>253</v>
      </c>
      <c r="D405" s="212">
        <v>76.7994835474</v>
      </c>
      <c r="E405" s="210" t="s">
        <v>276</v>
      </c>
      <c r="F405" s="210" t="s">
        <v>714</v>
      </c>
      <c r="G405" s="210" t="s">
        <v>1075</v>
      </c>
      <c r="H405" s="210" t="s">
        <v>716</v>
      </c>
      <c r="I405" s="210" t="s">
        <v>367</v>
      </c>
      <c r="J405" s="210" t="s">
        <v>28</v>
      </c>
      <c r="K405" s="210" t="s">
        <v>327</v>
      </c>
      <c r="L405" s="210"/>
      <c r="M405" s="210">
        <v>40429276</v>
      </c>
      <c r="N405" s="210">
        <v>4665379</v>
      </c>
      <c r="O405" s="210" t="s">
        <v>147</v>
      </c>
      <c r="P405" s="215">
        <f t="shared" si="6"/>
        <v>230.3984506422</v>
      </c>
      <c r="Q405" s="215" t="s">
        <v>14059</v>
      </c>
      <c r="R405" s="219" t="s">
        <v>14060</v>
      </c>
    </row>
    <row r="406" s="1" customFormat="1" spans="1:18">
      <c r="A406" s="209" t="s">
        <v>137</v>
      </c>
      <c r="B406" s="210" t="s">
        <v>276</v>
      </c>
      <c r="C406" s="211">
        <v>163</v>
      </c>
      <c r="D406" s="212">
        <v>176.800478212999</v>
      </c>
      <c r="E406" s="210" t="s">
        <v>276</v>
      </c>
      <c r="F406" s="210" t="s">
        <v>714</v>
      </c>
      <c r="G406" s="210" t="s">
        <v>1075</v>
      </c>
      <c r="H406" s="210" t="s">
        <v>716</v>
      </c>
      <c r="I406" s="210" t="s">
        <v>367</v>
      </c>
      <c r="J406" s="210" t="s">
        <v>28</v>
      </c>
      <c r="K406" s="210" t="s">
        <v>327</v>
      </c>
      <c r="L406" s="210"/>
      <c r="M406" s="210">
        <v>40428832</v>
      </c>
      <c r="N406" s="210">
        <v>4665558</v>
      </c>
      <c r="O406" s="210" t="s">
        <v>147</v>
      </c>
      <c r="P406" s="215">
        <f t="shared" si="6"/>
        <v>530.401434638997</v>
      </c>
      <c r="Q406" s="215" t="s">
        <v>14059</v>
      </c>
      <c r="R406" s="219" t="s">
        <v>14060</v>
      </c>
    </row>
    <row r="407" s="1" customFormat="1" spans="1:18">
      <c r="A407" s="209" t="s">
        <v>137</v>
      </c>
      <c r="B407" s="210" t="s">
        <v>276</v>
      </c>
      <c r="C407" s="211">
        <v>1130</v>
      </c>
      <c r="D407" s="212">
        <v>6.34766282137</v>
      </c>
      <c r="E407" s="210" t="s">
        <v>276</v>
      </c>
      <c r="F407" s="210" t="s">
        <v>714</v>
      </c>
      <c r="G407" s="210" t="s">
        <v>1075</v>
      </c>
      <c r="H407" s="210" t="s">
        <v>716</v>
      </c>
      <c r="I407" s="210" t="s">
        <v>48</v>
      </c>
      <c r="J407" s="210" t="s">
        <v>28</v>
      </c>
      <c r="K407" s="210" t="s">
        <v>58</v>
      </c>
      <c r="L407" s="210"/>
      <c r="M407" s="210">
        <v>40430828</v>
      </c>
      <c r="N407" s="210">
        <v>4663594</v>
      </c>
      <c r="O407" s="210" t="s">
        <v>147</v>
      </c>
      <c r="P407" s="215">
        <f t="shared" si="6"/>
        <v>19.04298846411</v>
      </c>
      <c r="Q407" s="215" t="s">
        <v>14059</v>
      </c>
      <c r="R407" s="219" t="s">
        <v>14060</v>
      </c>
    </row>
    <row r="408" s="1" customFormat="1" spans="1:18">
      <c r="A408" s="209" t="s">
        <v>137</v>
      </c>
      <c r="B408" s="210" t="s">
        <v>276</v>
      </c>
      <c r="C408" s="211">
        <v>1390</v>
      </c>
      <c r="D408" s="212">
        <v>1.08115890287</v>
      </c>
      <c r="E408" s="210" t="s">
        <v>276</v>
      </c>
      <c r="F408" s="210" t="s">
        <v>714</v>
      </c>
      <c r="G408" s="210" t="s">
        <v>1075</v>
      </c>
      <c r="H408" s="210" t="s">
        <v>716</v>
      </c>
      <c r="I408" s="210" t="s">
        <v>48</v>
      </c>
      <c r="J408" s="210" t="s">
        <v>28</v>
      </c>
      <c r="K408" s="210" t="s">
        <v>29</v>
      </c>
      <c r="L408" s="210"/>
      <c r="M408" s="210">
        <v>40426557</v>
      </c>
      <c r="N408" s="210">
        <v>4662805</v>
      </c>
      <c r="O408" s="210" t="s">
        <v>147</v>
      </c>
      <c r="P408" s="215">
        <f t="shared" si="6"/>
        <v>3.24347670861</v>
      </c>
      <c r="Q408" s="215" t="s">
        <v>14059</v>
      </c>
      <c r="R408" s="219" t="s">
        <v>14060</v>
      </c>
    </row>
    <row r="409" s="1" customFormat="1" spans="1:18">
      <c r="A409" s="209" t="s">
        <v>137</v>
      </c>
      <c r="B409" s="210" t="s">
        <v>276</v>
      </c>
      <c r="C409" s="211">
        <v>1471</v>
      </c>
      <c r="D409" s="212">
        <v>7.57067320167</v>
      </c>
      <c r="E409" s="210" t="s">
        <v>276</v>
      </c>
      <c r="F409" s="210" t="s">
        <v>714</v>
      </c>
      <c r="G409" s="210" t="s">
        <v>1075</v>
      </c>
      <c r="H409" s="210" t="s">
        <v>716</v>
      </c>
      <c r="I409" s="210" t="s">
        <v>1101</v>
      </c>
      <c r="J409" s="210" t="s">
        <v>28</v>
      </c>
      <c r="K409" s="210" t="s">
        <v>327</v>
      </c>
      <c r="L409" s="210"/>
      <c r="M409" s="210">
        <v>40428026</v>
      </c>
      <c r="N409" s="210">
        <v>4662393</v>
      </c>
      <c r="O409" s="210" t="s">
        <v>147</v>
      </c>
      <c r="P409" s="215">
        <f t="shared" si="6"/>
        <v>22.71201960501</v>
      </c>
      <c r="Q409" s="215" t="s">
        <v>14059</v>
      </c>
      <c r="R409" s="219" t="s">
        <v>14060</v>
      </c>
    </row>
    <row r="410" s="1" customFormat="1" spans="1:18">
      <c r="A410" s="209" t="s">
        <v>137</v>
      </c>
      <c r="B410" s="210" t="s">
        <v>276</v>
      </c>
      <c r="C410" s="211">
        <v>1441</v>
      </c>
      <c r="D410" s="212">
        <v>9.96274854133</v>
      </c>
      <c r="E410" s="210" t="s">
        <v>276</v>
      </c>
      <c r="F410" s="210" t="s">
        <v>714</v>
      </c>
      <c r="G410" s="210" t="s">
        <v>1075</v>
      </c>
      <c r="H410" s="210" t="s">
        <v>716</v>
      </c>
      <c r="I410" s="210" t="s">
        <v>48</v>
      </c>
      <c r="J410" s="210" t="s">
        <v>28</v>
      </c>
      <c r="K410" s="210" t="s">
        <v>29</v>
      </c>
      <c r="L410" s="210"/>
      <c r="M410" s="210">
        <v>40426777</v>
      </c>
      <c r="N410" s="210">
        <v>4662559</v>
      </c>
      <c r="O410" s="210" t="s">
        <v>147</v>
      </c>
      <c r="P410" s="215">
        <f t="shared" si="6"/>
        <v>29.88824562399</v>
      </c>
      <c r="Q410" s="215" t="s">
        <v>14059</v>
      </c>
      <c r="R410" s="219" t="s">
        <v>14060</v>
      </c>
    </row>
    <row r="411" s="1" customFormat="1" spans="1:18">
      <c r="A411" s="209" t="s">
        <v>137</v>
      </c>
      <c r="B411" s="210" t="s">
        <v>276</v>
      </c>
      <c r="C411" s="211">
        <v>1287</v>
      </c>
      <c r="D411" s="212">
        <v>10.7197031538999</v>
      </c>
      <c r="E411" s="210" t="s">
        <v>276</v>
      </c>
      <c r="F411" s="210" t="s">
        <v>714</v>
      </c>
      <c r="G411" s="210" t="s">
        <v>1075</v>
      </c>
      <c r="H411" s="210" t="s">
        <v>716</v>
      </c>
      <c r="I411" s="210" t="s">
        <v>367</v>
      </c>
      <c r="J411" s="210" t="s">
        <v>28</v>
      </c>
      <c r="K411" s="210" t="s">
        <v>327</v>
      </c>
      <c r="L411" s="210"/>
      <c r="M411" s="210">
        <v>40430307</v>
      </c>
      <c r="N411" s="210">
        <v>4663170</v>
      </c>
      <c r="O411" s="210" t="s">
        <v>147</v>
      </c>
      <c r="P411" s="215">
        <f t="shared" si="6"/>
        <v>32.1591094616997</v>
      </c>
      <c r="Q411" s="215" t="s">
        <v>14059</v>
      </c>
      <c r="R411" s="219" t="s">
        <v>14060</v>
      </c>
    </row>
    <row r="412" s="1" customFormat="1" spans="1:18">
      <c r="A412" s="209" t="s">
        <v>137</v>
      </c>
      <c r="B412" s="210" t="s">
        <v>276</v>
      </c>
      <c r="C412" s="211">
        <v>1385</v>
      </c>
      <c r="D412" s="212">
        <v>68.5245212584</v>
      </c>
      <c r="E412" s="210" t="s">
        <v>276</v>
      </c>
      <c r="F412" s="210" t="s">
        <v>714</v>
      </c>
      <c r="G412" s="210" t="s">
        <v>1075</v>
      </c>
      <c r="H412" s="210" t="s">
        <v>716</v>
      </c>
      <c r="I412" s="210" t="s">
        <v>367</v>
      </c>
      <c r="J412" s="210" t="s">
        <v>28</v>
      </c>
      <c r="K412" s="210" t="s">
        <v>327</v>
      </c>
      <c r="L412" s="210"/>
      <c r="M412" s="210">
        <v>40428772</v>
      </c>
      <c r="N412" s="210">
        <v>4662877</v>
      </c>
      <c r="O412" s="210" t="s">
        <v>147</v>
      </c>
      <c r="P412" s="215">
        <f t="shared" si="6"/>
        <v>205.5735637752</v>
      </c>
      <c r="Q412" s="215" t="s">
        <v>14059</v>
      </c>
      <c r="R412" s="219" t="s">
        <v>14060</v>
      </c>
    </row>
    <row r="413" s="1" customFormat="1" spans="1:18">
      <c r="A413" s="209" t="s">
        <v>137</v>
      </c>
      <c r="B413" s="210" t="s">
        <v>276</v>
      </c>
      <c r="C413" s="211">
        <v>1152</v>
      </c>
      <c r="D413" s="212">
        <v>9.99565804721999</v>
      </c>
      <c r="E413" s="210" t="s">
        <v>276</v>
      </c>
      <c r="F413" s="210" t="s">
        <v>714</v>
      </c>
      <c r="G413" s="210" t="s">
        <v>1075</v>
      </c>
      <c r="H413" s="210" t="s">
        <v>716</v>
      </c>
      <c r="I413" s="210" t="s">
        <v>48</v>
      </c>
      <c r="J413" s="210" t="s">
        <v>28</v>
      </c>
      <c r="K413" s="210" t="s">
        <v>29</v>
      </c>
      <c r="L413" s="210"/>
      <c r="M413" s="210">
        <v>40427266</v>
      </c>
      <c r="N413" s="210">
        <v>4663531</v>
      </c>
      <c r="O413" s="210" t="s">
        <v>147</v>
      </c>
      <c r="P413" s="215">
        <f t="shared" si="6"/>
        <v>29.98697414166</v>
      </c>
      <c r="Q413" s="215" t="s">
        <v>14059</v>
      </c>
      <c r="R413" s="219" t="s">
        <v>14060</v>
      </c>
    </row>
    <row r="414" s="1" customFormat="1" spans="1:18">
      <c r="A414" s="209" t="s">
        <v>137</v>
      </c>
      <c r="B414" s="210" t="s">
        <v>276</v>
      </c>
      <c r="C414" s="211">
        <v>107</v>
      </c>
      <c r="D414" s="212">
        <v>12.1326120473</v>
      </c>
      <c r="E414" s="210" t="s">
        <v>276</v>
      </c>
      <c r="F414" s="210" t="s">
        <v>714</v>
      </c>
      <c r="G414" s="210" t="s">
        <v>1075</v>
      </c>
      <c r="H414" s="210" t="s">
        <v>716</v>
      </c>
      <c r="I414" s="210" t="s">
        <v>367</v>
      </c>
      <c r="J414" s="210" t="s">
        <v>28</v>
      </c>
      <c r="K414" s="210" t="s">
        <v>327</v>
      </c>
      <c r="L414" s="210"/>
      <c r="M414" s="210">
        <v>40429438</v>
      </c>
      <c r="N414" s="210">
        <v>4665753</v>
      </c>
      <c r="O414" s="210" t="s">
        <v>147</v>
      </c>
      <c r="P414" s="215">
        <f t="shared" si="6"/>
        <v>36.3978361419</v>
      </c>
      <c r="Q414" s="215" t="s">
        <v>14059</v>
      </c>
      <c r="R414" s="219" t="s">
        <v>14060</v>
      </c>
    </row>
    <row r="415" s="1" customFormat="1" spans="1:18">
      <c r="A415" s="209" t="s">
        <v>137</v>
      </c>
      <c r="B415" s="210" t="s">
        <v>276</v>
      </c>
      <c r="C415" s="211">
        <v>1604</v>
      </c>
      <c r="D415" s="212">
        <v>6.75112890336</v>
      </c>
      <c r="E415" s="210" t="s">
        <v>276</v>
      </c>
      <c r="F415" s="210" t="s">
        <v>714</v>
      </c>
      <c r="G415" s="210" t="s">
        <v>1075</v>
      </c>
      <c r="H415" s="210" t="s">
        <v>716</v>
      </c>
      <c r="I415" s="210" t="s">
        <v>367</v>
      </c>
      <c r="J415" s="210" t="s">
        <v>28</v>
      </c>
      <c r="K415" s="210" t="s">
        <v>327</v>
      </c>
      <c r="L415" s="210"/>
      <c r="M415" s="210">
        <v>40428310</v>
      </c>
      <c r="N415" s="210">
        <v>4661311</v>
      </c>
      <c r="O415" s="210" t="s">
        <v>147</v>
      </c>
      <c r="P415" s="215">
        <f t="shared" si="6"/>
        <v>20.25338671008</v>
      </c>
      <c r="Q415" s="215" t="s">
        <v>14059</v>
      </c>
      <c r="R415" s="219" t="s">
        <v>14060</v>
      </c>
    </row>
    <row r="416" s="1" customFormat="1" spans="1:18">
      <c r="A416" s="209" t="s">
        <v>137</v>
      </c>
      <c r="B416" s="210" t="s">
        <v>276</v>
      </c>
      <c r="C416" s="211">
        <v>1019</v>
      </c>
      <c r="D416" s="212">
        <v>7.51187530701</v>
      </c>
      <c r="E416" s="210" t="s">
        <v>276</v>
      </c>
      <c r="F416" s="210" t="s">
        <v>714</v>
      </c>
      <c r="G416" s="210" t="s">
        <v>1075</v>
      </c>
      <c r="H416" s="210" t="s">
        <v>716</v>
      </c>
      <c r="I416" s="210" t="s">
        <v>1101</v>
      </c>
      <c r="J416" s="210" t="s">
        <v>28</v>
      </c>
      <c r="K416" s="210" t="s">
        <v>58</v>
      </c>
      <c r="L416" s="210"/>
      <c r="M416" s="210">
        <v>40431845</v>
      </c>
      <c r="N416" s="210">
        <v>4663846</v>
      </c>
      <c r="O416" s="210" t="s">
        <v>147</v>
      </c>
      <c r="P416" s="215">
        <f t="shared" si="6"/>
        <v>22.53562592103</v>
      </c>
      <c r="Q416" s="215" t="s">
        <v>14059</v>
      </c>
      <c r="R416" s="219" t="s">
        <v>14060</v>
      </c>
    </row>
    <row r="417" s="1" customFormat="1" spans="1:18">
      <c r="A417" s="209" t="s">
        <v>137</v>
      </c>
      <c r="B417" s="210" t="s">
        <v>276</v>
      </c>
      <c r="C417" s="211">
        <v>1598</v>
      </c>
      <c r="D417" s="212">
        <v>8.80122133083</v>
      </c>
      <c r="E417" s="210" t="s">
        <v>276</v>
      </c>
      <c r="F417" s="210" t="s">
        <v>714</v>
      </c>
      <c r="G417" s="210" t="s">
        <v>1075</v>
      </c>
      <c r="H417" s="210" t="s">
        <v>716</v>
      </c>
      <c r="I417" s="210" t="s">
        <v>367</v>
      </c>
      <c r="J417" s="210" t="s">
        <v>28</v>
      </c>
      <c r="K417" s="210" t="s">
        <v>327</v>
      </c>
      <c r="L417" s="210"/>
      <c r="M417" s="210">
        <v>40428277</v>
      </c>
      <c r="N417" s="210">
        <v>4661405</v>
      </c>
      <c r="O417" s="210" t="s">
        <v>147</v>
      </c>
      <c r="P417" s="215">
        <f t="shared" si="6"/>
        <v>26.40366399249</v>
      </c>
      <c r="Q417" s="215" t="s">
        <v>14059</v>
      </c>
      <c r="R417" s="219" t="s">
        <v>14060</v>
      </c>
    </row>
    <row r="418" s="1" customFormat="1" spans="1:18">
      <c r="A418" s="209" t="s">
        <v>137</v>
      </c>
      <c r="B418" s="210" t="s">
        <v>276</v>
      </c>
      <c r="C418" s="211">
        <v>1114</v>
      </c>
      <c r="D418" s="212">
        <v>187.718421275999</v>
      </c>
      <c r="E418" s="210" t="s">
        <v>276</v>
      </c>
      <c r="F418" s="210" t="s">
        <v>714</v>
      </c>
      <c r="G418" s="210" t="s">
        <v>1075</v>
      </c>
      <c r="H418" s="210" t="s">
        <v>716</v>
      </c>
      <c r="I418" s="210" t="s">
        <v>1101</v>
      </c>
      <c r="J418" s="210" t="s">
        <v>28</v>
      </c>
      <c r="K418" s="210" t="s">
        <v>58</v>
      </c>
      <c r="L418" s="210"/>
      <c r="M418" s="210">
        <v>40429344</v>
      </c>
      <c r="N418" s="210">
        <v>4663666</v>
      </c>
      <c r="O418" s="210" t="s">
        <v>147</v>
      </c>
      <c r="P418" s="215">
        <f t="shared" si="6"/>
        <v>563.155263827997</v>
      </c>
      <c r="Q418" s="215" t="s">
        <v>14059</v>
      </c>
      <c r="R418" s="219" t="s">
        <v>14060</v>
      </c>
    </row>
    <row r="419" s="1" customFormat="1" spans="1:18">
      <c r="A419" s="209" t="s">
        <v>137</v>
      </c>
      <c r="B419" s="210" t="s">
        <v>276</v>
      </c>
      <c r="C419" s="211">
        <v>140</v>
      </c>
      <c r="D419" s="212">
        <v>91.4381097346</v>
      </c>
      <c r="E419" s="210" t="s">
        <v>276</v>
      </c>
      <c r="F419" s="210" t="s">
        <v>714</v>
      </c>
      <c r="G419" s="210" t="s">
        <v>1075</v>
      </c>
      <c r="H419" s="210" t="s">
        <v>716</v>
      </c>
      <c r="I419" s="210" t="s">
        <v>48</v>
      </c>
      <c r="J419" s="210" t="s">
        <v>28</v>
      </c>
      <c r="K419" s="210" t="s">
        <v>58</v>
      </c>
      <c r="L419" s="210"/>
      <c r="M419" s="210">
        <v>40427914</v>
      </c>
      <c r="N419" s="210">
        <v>4665638</v>
      </c>
      <c r="O419" s="210" t="s">
        <v>147</v>
      </c>
      <c r="P419" s="215">
        <f t="shared" si="6"/>
        <v>274.3143292038</v>
      </c>
      <c r="Q419" s="215" t="s">
        <v>14059</v>
      </c>
      <c r="R419" s="219" t="s">
        <v>14060</v>
      </c>
    </row>
    <row r="420" s="1" customFormat="1" spans="1:18">
      <c r="A420" s="209" t="s">
        <v>137</v>
      </c>
      <c r="B420" s="210" t="s">
        <v>276</v>
      </c>
      <c r="C420" s="211">
        <v>1529</v>
      </c>
      <c r="D420" s="212">
        <v>7.27296120136</v>
      </c>
      <c r="E420" s="210" t="s">
        <v>276</v>
      </c>
      <c r="F420" s="210" t="s">
        <v>714</v>
      </c>
      <c r="G420" s="210" t="s">
        <v>1075</v>
      </c>
      <c r="H420" s="210" t="s">
        <v>716</v>
      </c>
      <c r="I420" s="210" t="s">
        <v>1101</v>
      </c>
      <c r="J420" s="210" t="s">
        <v>28</v>
      </c>
      <c r="K420" s="210" t="s">
        <v>49</v>
      </c>
      <c r="L420" s="210"/>
      <c r="M420" s="210">
        <v>40428310</v>
      </c>
      <c r="N420" s="210">
        <v>4662005</v>
      </c>
      <c r="O420" s="210" t="s">
        <v>147</v>
      </c>
      <c r="P420" s="215">
        <f t="shared" si="6"/>
        <v>21.81888360408</v>
      </c>
      <c r="Q420" s="215" t="s">
        <v>14059</v>
      </c>
      <c r="R420" s="219" t="s">
        <v>14060</v>
      </c>
    </row>
    <row r="421" s="1" customFormat="1" spans="1:18">
      <c r="A421" s="209" t="s">
        <v>137</v>
      </c>
      <c r="B421" s="210" t="s">
        <v>276</v>
      </c>
      <c r="C421" s="211">
        <v>79</v>
      </c>
      <c r="D421" s="212">
        <v>11.7454646395</v>
      </c>
      <c r="E421" s="210" t="s">
        <v>276</v>
      </c>
      <c r="F421" s="210" t="s">
        <v>714</v>
      </c>
      <c r="G421" s="210" t="s">
        <v>1075</v>
      </c>
      <c r="H421" s="210" t="s">
        <v>716</v>
      </c>
      <c r="I421" s="210" t="s">
        <v>1101</v>
      </c>
      <c r="J421" s="210" t="s">
        <v>28</v>
      </c>
      <c r="K421" s="210" t="s">
        <v>29</v>
      </c>
      <c r="L421" s="210"/>
      <c r="M421" s="210">
        <v>40431338</v>
      </c>
      <c r="N421" s="210">
        <v>4665857</v>
      </c>
      <c r="O421" s="210" t="s">
        <v>147</v>
      </c>
      <c r="P421" s="215">
        <f t="shared" si="6"/>
        <v>35.2363939185</v>
      </c>
      <c r="Q421" s="215" t="s">
        <v>14059</v>
      </c>
      <c r="R421" s="219" t="s">
        <v>14060</v>
      </c>
    </row>
    <row r="422" s="1" customFormat="1" spans="1:18">
      <c r="A422" s="209" t="s">
        <v>137</v>
      </c>
      <c r="B422" s="210" t="s">
        <v>276</v>
      </c>
      <c r="C422" s="211">
        <v>1585</v>
      </c>
      <c r="D422" s="212">
        <v>87.9157254587999</v>
      </c>
      <c r="E422" s="210" t="s">
        <v>276</v>
      </c>
      <c r="F422" s="210" t="s">
        <v>714</v>
      </c>
      <c r="G422" s="210" t="s">
        <v>1075</v>
      </c>
      <c r="H422" s="210" t="s">
        <v>716</v>
      </c>
      <c r="I422" s="210" t="s">
        <v>48</v>
      </c>
      <c r="J422" s="210" t="s">
        <v>28</v>
      </c>
      <c r="K422" s="210" t="s">
        <v>58</v>
      </c>
      <c r="L422" s="210"/>
      <c r="M422" s="210">
        <v>40427625</v>
      </c>
      <c r="N422" s="210">
        <v>4661516</v>
      </c>
      <c r="O422" s="210" t="s">
        <v>147</v>
      </c>
      <c r="P422" s="215">
        <f t="shared" si="6"/>
        <v>263.7471763764</v>
      </c>
      <c r="Q422" s="215" t="s">
        <v>14059</v>
      </c>
      <c r="R422" s="219" t="s">
        <v>14060</v>
      </c>
    </row>
    <row r="423" s="1" customFormat="1" spans="1:18">
      <c r="A423" s="209" t="s">
        <v>137</v>
      </c>
      <c r="B423" s="210" t="s">
        <v>276</v>
      </c>
      <c r="C423" s="211">
        <v>1384</v>
      </c>
      <c r="D423" s="212">
        <v>22.7873668145999</v>
      </c>
      <c r="E423" s="210" t="s">
        <v>276</v>
      </c>
      <c r="F423" s="210" t="s">
        <v>714</v>
      </c>
      <c r="G423" s="210" t="s">
        <v>1075</v>
      </c>
      <c r="H423" s="210" t="s">
        <v>716</v>
      </c>
      <c r="I423" s="210" t="s">
        <v>1101</v>
      </c>
      <c r="J423" s="210" t="s">
        <v>28</v>
      </c>
      <c r="K423" s="210" t="s">
        <v>327</v>
      </c>
      <c r="L423" s="210"/>
      <c r="M423" s="210">
        <v>40426803</v>
      </c>
      <c r="N423" s="210">
        <v>4662830</v>
      </c>
      <c r="O423" s="210" t="s">
        <v>147</v>
      </c>
      <c r="P423" s="215">
        <f t="shared" si="6"/>
        <v>68.3621004437997</v>
      </c>
      <c r="Q423" s="215" t="s">
        <v>14059</v>
      </c>
      <c r="R423" s="219" t="s">
        <v>14060</v>
      </c>
    </row>
    <row r="424" s="1" customFormat="1" spans="1:18">
      <c r="A424" s="209" t="s">
        <v>137</v>
      </c>
      <c r="B424" s="210" t="s">
        <v>276</v>
      </c>
      <c r="C424" s="211">
        <v>114</v>
      </c>
      <c r="D424" s="212">
        <v>99.4728433776</v>
      </c>
      <c r="E424" s="210" t="s">
        <v>276</v>
      </c>
      <c r="F424" s="210" t="s">
        <v>714</v>
      </c>
      <c r="G424" s="210" t="s">
        <v>1075</v>
      </c>
      <c r="H424" s="210" t="s">
        <v>716</v>
      </c>
      <c r="I424" s="210" t="s">
        <v>367</v>
      </c>
      <c r="J424" s="210" t="s">
        <v>28</v>
      </c>
      <c r="K424" s="210" t="s">
        <v>327</v>
      </c>
      <c r="L424" s="210"/>
      <c r="M424" s="210">
        <v>40428985</v>
      </c>
      <c r="N424" s="210">
        <v>4665731</v>
      </c>
      <c r="O424" s="210" t="s">
        <v>147</v>
      </c>
      <c r="P424" s="215">
        <f t="shared" si="6"/>
        <v>298.4185301328</v>
      </c>
      <c r="Q424" s="215" t="s">
        <v>14059</v>
      </c>
      <c r="R424" s="219" t="s">
        <v>14060</v>
      </c>
    </row>
    <row r="425" s="1" customFormat="1" spans="1:18">
      <c r="A425" s="209" t="s">
        <v>137</v>
      </c>
      <c r="B425" s="210" t="s">
        <v>276</v>
      </c>
      <c r="C425" s="211">
        <v>940</v>
      </c>
      <c r="D425" s="212">
        <v>16.1832018443</v>
      </c>
      <c r="E425" s="210" t="s">
        <v>276</v>
      </c>
      <c r="F425" s="210" t="s">
        <v>714</v>
      </c>
      <c r="G425" s="210" t="s">
        <v>1075</v>
      </c>
      <c r="H425" s="210" t="s">
        <v>716</v>
      </c>
      <c r="I425" s="210" t="s">
        <v>1101</v>
      </c>
      <c r="J425" s="210" t="s">
        <v>28</v>
      </c>
      <c r="K425" s="210" t="s">
        <v>327</v>
      </c>
      <c r="L425" s="210"/>
      <c r="M425" s="210">
        <v>40432673</v>
      </c>
      <c r="N425" s="210">
        <v>4664017</v>
      </c>
      <c r="O425" s="210" t="s">
        <v>147</v>
      </c>
      <c r="P425" s="215">
        <f t="shared" si="6"/>
        <v>48.5496055329</v>
      </c>
      <c r="Q425" s="215" t="s">
        <v>14059</v>
      </c>
      <c r="R425" s="219" t="s">
        <v>14060</v>
      </c>
    </row>
    <row r="426" s="1" customFormat="1" spans="1:18">
      <c r="A426" s="209" t="s">
        <v>137</v>
      </c>
      <c r="B426" s="210" t="s">
        <v>276</v>
      </c>
      <c r="C426" s="211">
        <v>1393</v>
      </c>
      <c r="D426" s="212">
        <v>29.999066842</v>
      </c>
      <c r="E426" s="210" t="s">
        <v>276</v>
      </c>
      <c r="F426" s="210" t="s">
        <v>714</v>
      </c>
      <c r="G426" s="210" t="s">
        <v>1075</v>
      </c>
      <c r="H426" s="210" t="s">
        <v>716</v>
      </c>
      <c r="I426" s="210" t="s">
        <v>1101</v>
      </c>
      <c r="J426" s="210" t="s">
        <v>28</v>
      </c>
      <c r="K426" s="210" t="s">
        <v>327</v>
      </c>
      <c r="L426" s="210"/>
      <c r="M426" s="210">
        <v>40426859</v>
      </c>
      <c r="N426" s="210">
        <v>4662803</v>
      </c>
      <c r="O426" s="210" t="s">
        <v>147</v>
      </c>
      <c r="P426" s="215">
        <f t="shared" si="6"/>
        <v>89.997200526</v>
      </c>
      <c r="Q426" s="215" t="s">
        <v>14059</v>
      </c>
      <c r="R426" s="219" t="s">
        <v>14060</v>
      </c>
    </row>
    <row r="427" s="1" customFormat="1" spans="1:18">
      <c r="A427" s="209" t="s">
        <v>137</v>
      </c>
      <c r="B427" s="210" t="s">
        <v>276</v>
      </c>
      <c r="C427" s="211">
        <v>158</v>
      </c>
      <c r="D427" s="212">
        <v>8.76323034916</v>
      </c>
      <c r="E427" s="210" t="s">
        <v>276</v>
      </c>
      <c r="F427" s="210" t="s">
        <v>714</v>
      </c>
      <c r="G427" s="210" t="s">
        <v>1075</v>
      </c>
      <c r="H427" s="210" t="s">
        <v>716</v>
      </c>
      <c r="I427" s="210" t="s">
        <v>367</v>
      </c>
      <c r="J427" s="210" t="s">
        <v>28</v>
      </c>
      <c r="K427" s="210" t="s">
        <v>327</v>
      </c>
      <c r="L427" s="210"/>
      <c r="M427" s="210">
        <v>40429349</v>
      </c>
      <c r="N427" s="210">
        <v>4665559</v>
      </c>
      <c r="O427" s="210" t="s">
        <v>147</v>
      </c>
      <c r="P427" s="215">
        <f t="shared" si="6"/>
        <v>26.28969104748</v>
      </c>
      <c r="Q427" s="215" t="s">
        <v>14059</v>
      </c>
      <c r="R427" s="219" t="s">
        <v>14060</v>
      </c>
    </row>
    <row r="428" s="1" customFormat="1" spans="1:18">
      <c r="A428" s="209" t="s">
        <v>137</v>
      </c>
      <c r="B428" s="210" t="s">
        <v>276</v>
      </c>
      <c r="C428" s="211">
        <v>543</v>
      </c>
      <c r="D428" s="212">
        <v>18.6494959005</v>
      </c>
      <c r="E428" s="210" t="s">
        <v>276</v>
      </c>
      <c r="F428" s="210" t="s">
        <v>714</v>
      </c>
      <c r="G428" s="210" t="s">
        <v>1075</v>
      </c>
      <c r="H428" s="210" t="s">
        <v>716</v>
      </c>
      <c r="I428" s="210" t="s">
        <v>1101</v>
      </c>
      <c r="J428" s="210" t="s">
        <v>28</v>
      </c>
      <c r="K428" s="210" t="s">
        <v>58</v>
      </c>
      <c r="L428" s="210"/>
      <c r="M428" s="210">
        <v>40432250</v>
      </c>
      <c r="N428" s="210">
        <v>4664822</v>
      </c>
      <c r="O428" s="210" t="s">
        <v>147</v>
      </c>
      <c r="P428" s="215">
        <f t="shared" si="6"/>
        <v>55.9484877015</v>
      </c>
      <c r="Q428" s="215" t="s">
        <v>14059</v>
      </c>
      <c r="R428" s="219" t="s">
        <v>14060</v>
      </c>
    </row>
    <row r="429" s="1" customFormat="1" spans="1:18">
      <c r="A429" s="209" t="s">
        <v>137</v>
      </c>
      <c r="B429" s="210" t="s">
        <v>276</v>
      </c>
      <c r="C429" s="211">
        <v>863</v>
      </c>
      <c r="D429" s="212">
        <v>6.86777721555</v>
      </c>
      <c r="E429" s="210" t="s">
        <v>276</v>
      </c>
      <c r="F429" s="210" t="s">
        <v>714</v>
      </c>
      <c r="G429" s="210" t="s">
        <v>1075</v>
      </c>
      <c r="H429" s="210" t="s">
        <v>716</v>
      </c>
      <c r="I429" s="210" t="s">
        <v>367</v>
      </c>
      <c r="J429" s="210" t="s">
        <v>28</v>
      </c>
      <c r="K429" s="210" t="s">
        <v>29</v>
      </c>
      <c r="L429" s="210"/>
      <c r="M429" s="210">
        <v>40430928</v>
      </c>
      <c r="N429" s="210">
        <v>4664209</v>
      </c>
      <c r="O429" s="210" t="s">
        <v>147</v>
      </c>
      <c r="P429" s="215">
        <f t="shared" si="6"/>
        <v>20.60333164665</v>
      </c>
      <c r="Q429" s="215" t="s">
        <v>14059</v>
      </c>
      <c r="R429" s="219" t="s">
        <v>14060</v>
      </c>
    </row>
    <row r="430" s="1" customFormat="1" spans="1:18">
      <c r="A430" s="209" t="s">
        <v>137</v>
      </c>
      <c r="B430" s="210" t="s">
        <v>276</v>
      </c>
      <c r="C430" s="211">
        <v>1034</v>
      </c>
      <c r="D430" s="212">
        <v>8.35307782858</v>
      </c>
      <c r="E430" s="210" t="s">
        <v>276</v>
      </c>
      <c r="F430" s="210" t="s">
        <v>714</v>
      </c>
      <c r="G430" s="210" t="s">
        <v>1075</v>
      </c>
      <c r="H430" s="210" t="s">
        <v>716</v>
      </c>
      <c r="I430" s="210" t="s">
        <v>1101</v>
      </c>
      <c r="J430" s="210" t="s">
        <v>28</v>
      </c>
      <c r="K430" s="210" t="s">
        <v>29</v>
      </c>
      <c r="L430" s="210"/>
      <c r="M430" s="210">
        <v>40428895</v>
      </c>
      <c r="N430" s="210">
        <v>4663825</v>
      </c>
      <c r="O430" s="210" t="s">
        <v>147</v>
      </c>
      <c r="P430" s="215">
        <f t="shared" si="6"/>
        <v>25.05923348574</v>
      </c>
      <c r="Q430" s="215" t="s">
        <v>14059</v>
      </c>
      <c r="R430" s="219" t="s">
        <v>14060</v>
      </c>
    </row>
    <row r="431" s="1" customFormat="1" spans="1:18">
      <c r="A431" s="209" t="s">
        <v>137</v>
      </c>
      <c r="B431" s="210" t="s">
        <v>276</v>
      </c>
      <c r="C431" s="211">
        <v>1599</v>
      </c>
      <c r="D431" s="212">
        <v>78.0278317515</v>
      </c>
      <c r="E431" s="210" t="s">
        <v>276</v>
      </c>
      <c r="F431" s="210" t="s">
        <v>714</v>
      </c>
      <c r="G431" s="210" t="s">
        <v>1075</v>
      </c>
      <c r="H431" s="210" t="s">
        <v>716</v>
      </c>
      <c r="I431" s="210" t="s">
        <v>1101</v>
      </c>
      <c r="J431" s="210" t="s">
        <v>28</v>
      </c>
      <c r="K431" s="210" t="s">
        <v>58</v>
      </c>
      <c r="L431" s="210"/>
      <c r="M431" s="210">
        <v>40427515</v>
      </c>
      <c r="N431" s="210">
        <v>4661401</v>
      </c>
      <c r="O431" s="210" t="s">
        <v>147</v>
      </c>
      <c r="P431" s="215">
        <f t="shared" si="6"/>
        <v>234.0834952545</v>
      </c>
      <c r="Q431" s="215" t="s">
        <v>14059</v>
      </c>
      <c r="R431" s="219" t="s">
        <v>14060</v>
      </c>
    </row>
    <row r="432" s="1" customFormat="1" spans="1:18">
      <c r="A432" s="209" t="s">
        <v>137</v>
      </c>
      <c r="B432" s="210" t="s">
        <v>276</v>
      </c>
      <c r="C432" s="211">
        <v>1319</v>
      </c>
      <c r="D432" s="212">
        <v>2.58144203619</v>
      </c>
      <c r="E432" s="210" t="s">
        <v>276</v>
      </c>
      <c r="F432" s="210" t="s">
        <v>714</v>
      </c>
      <c r="G432" s="210" t="s">
        <v>1075</v>
      </c>
      <c r="H432" s="210" t="s">
        <v>716</v>
      </c>
      <c r="I432" s="210" t="s">
        <v>367</v>
      </c>
      <c r="J432" s="210" t="s">
        <v>28</v>
      </c>
      <c r="K432" s="210" t="s">
        <v>327</v>
      </c>
      <c r="L432" s="210"/>
      <c r="M432" s="210">
        <v>40429228</v>
      </c>
      <c r="N432" s="210">
        <v>4663425</v>
      </c>
      <c r="O432" s="210" t="s">
        <v>147</v>
      </c>
      <c r="P432" s="215">
        <f t="shared" si="6"/>
        <v>7.74432610857</v>
      </c>
      <c r="Q432" s="215" t="s">
        <v>14059</v>
      </c>
      <c r="R432" s="219" t="s">
        <v>14060</v>
      </c>
    </row>
    <row r="433" s="1" customFormat="1" spans="1:18">
      <c r="A433" s="209" t="s">
        <v>137</v>
      </c>
      <c r="B433" s="210" t="s">
        <v>276</v>
      </c>
      <c r="C433" s="211">
        <v>966</v>
      </c>
      <c r="D433" s="212">
        <v>16.8226589287</v>
      </c>
      <c r="E433" s="210" t="s">
        <v>276</v>
      </c>
      <c r="F433" s="210" t="s">
        <v>714</v>
      </c>
      <c r="G433" s="210" t="s">
        <v>1075</v>
      </c>
      <c r="H433" s="210" t="s">
        <v>716</v>
      </c>
      <c r="I433" s="210" t="s">
        <v>1101</v>
      </c>
      <c r="J433" s="210" t="s">
        <v>28</v>
      </c>
      <c r="K433" s="210" t="s">
        <v>327</v>
      </c>
      <c r="L433" s="210"/>
      <c r="M433" s="210">
        <v>40432179</v>
      </c>
      <c r="N433" s="210">
        <v>4663961</v>
      </c>
      <c r="O433" s="210" t="s">
        <v>147</v>
      </c>
      <c r="P433" s="215">
        <f t="shared" si="6"/>
        <v>50.4679767861</v>
      </c>
      <c r="Q433" s="215" t="s">
        <v>14059</v>
      </c>
      <c r="R433" s="219" t="s">
        <v>14060</v>
      </c>
    </row>
    <row r="434" s="1" customFormat="1" spans="1:18">
      <c r="A434" s="209" t="s">
        <v>137</v>
      </c>
      <c r="B434" s="210" t="s">
        <v>276</v>
      </c>
      <c r="C434" s="211">
        <v>748</v>
      </c>
      <c r="D434" s="212">
        <v>103.192314063</v>
      </c>
      <c r="E434" s="210" t="s">
        <v>276</v>
      </c>
      <c r="F434" s="210" t="s">
        <v>714</v>
      </c>
      <c r="G434" s="210" t="s">
        <v>1075</v>
      </c>
      <c r="H434" s="210" t="s">
        <v>716</v>
      </c>
      <c r="I434" s="210" t="s">
        <v>367</v>
      </c>
      <c r="J434" s="210" t="s">
        <v>28</v>
      </c>
      <c r="K434" s="210" t="s">
        <v>327</v>
      </c>
      <c r="L434" s="210"/>
      <c r="M434" s="210">
        <v>40431762</v>
      </c>
      <c r="N434" s="210">
        <v>4664402</v>
      </c>
      <c r="O434" s="210" t="s">
        <v>147</v>
      </c>
      <c r="P434" s="215">
        <f t="shared" si="6"/>
        <v>309.576942189</v>
      </c>
      <c r="Q434" s="215" t="s">
        <v>14059</v>
      </c>
      <c r="R434" s="219" t="s">
        <v>14060</v>
      </c>
    </row>
    <row r="435" s="1" customFormat="1" spans="1:18">
      <c r="A435" s="209" t="s">
        <v>137</v>
      </c>
      <c r="B435" s="210" t="s">
        <v>276</v>
      </c>
      <c r="C435" s="211">
        <v>137</v>
      </c>
      <c r="D435" s="212">
        <v>2.00224175277</v>
      </c>
      <c r="E435" s="210" t="s">
        <v>276</v>
      </c>
      <c r="F435" s="210" t="s">
        <v>714</v>
      </c>
      <c r="G435" s="210" t="s">
        <v>1075</v>
      </c>
      <c r="H435" s="210" t="s">
        <v>716</v>
      </c>
      <c r="I435" s="210" t="s">
        <v>1101</v>
      </c>
      <c r="J435" s="210" t="s">
        <v>28</v>
      </c>
      <c r="K435" s="210" t="s">
        <v>327</v>
      </c>
      <c r="L435" s="210"/>
      <c r="M435" s="210">
        <v>40429065</v>
      </c>
      <c r="N435" s="210">
        <v>4665627</v>
      </c>
      <c r="O435" s="210" t="s">
        <v>147</v>
      </c>
      <c r="P435" s="215">
        <f t="shared" si="6"/>
        <v>6.00672525831</v>
      </c>
      <c r="Q435" s="215" t="s">
        <v>14059</v>
      </c>
      <c r="R435" s="219" t="s">
        <v>14060</v>
      </c>
    </row>
    <row r="436" s="1" customFormat="1" spans="1:18">
      <c r="A436" s="209" t="s">
        <v>137</v>
      </c>
      <c r="B436" s="210" t="s">
        <v>276</v>
      </c>
      <c r="C436" s="211">
        <v>856</v>
      </c>
      <c r="D436" s="212">
        <v>14.9157357496</v>
      </c>
      <c r="E436" s="210" t="s">
        <v>276</v>
      </c>
      <c r="F436" s="210" t="s">
        <v>714</v>
      </c>
      <c r="G436" s="210" t="s">
        <v>1075</v>
      </c>
      <c r="H436" s="210" t="s">
        <v>716</v>
      </c>
      <c r="I436" s="210" t="s">
        <v>367</v>
      </c>
      <c r="J436" s="210" t="s">
        <v>28</v>
      </c>
      <c r="K436" s="210" t="s">
        <v>327</v>
      </c>
      <c r="L436" s="210"/>
      <c r="M436" s="210">
        <v>40427040</v>
      </c>
      <c r="N436" s="210">
        <v>4664244</v>
      </c>
      <c r="O436" s="210" t="s">
        <v>147</v>
      </c>
      <c r="P436" s="215">
        <f t="shared" si="6"/>
        <v>44.7472072488</v>
      </c>
      <c r="Q436" s="215" t="s">
        <v>14059</v>
      </c>
      <c r="R436" s="219" t="s">
        <v>14060</v>
      </c>
    </row>
    <row r="437" s="1" customFormat="1" spans="1:18">
      <c r="A437" s="209" t="s">
        <v>137</v>
      </c>
      <c r="B437" s="210" t="s">
        <v>276</v>
      </c>
      <c r="C437" s="211">
        <v>1207</v>
      </c>
      <c r="D437" s="212">
        <v>20.759085586</v>
      </c>
      <c r="E437" s="210" t="s">
        <v>276</v>
      </c>
      <c r="F437" s="210" t="s">
        <v>714</v>
      </c>
      <c r="G437" s="210" t="s">
        <v>1075</v>
      </c>
      <c r="H437" s="210" t="s">
        <v>716</v>
      </c>
      <c r="I437" s="210" t="s">
        <v>1101</v>
      </c>
      <c r="J437" s="210" t="s">
        <v>28</v>
      </c>
      <c r="K437" s="210" t="s">
        <v>327</v>
      </c>
      <c r="L437" s="210"/>
      <c r="M437" s="210">
        <v>40428923</v>
      </c>
      <c r="N437" s="210">
        <v>4663387</v>
      </c>
      <c r="O437" s="210" t="s">
        <v>147</v>
      </c>
      <c r="P437" s="215">
        <f t="shared" si="6"/>
        <v>62.277256758</v>
      </c>
      <c r="Q437" s="215" t="s">
        <v>14059</v>
      </c>
      <c r="R437" s="219" t="s">
        <v>14060</v>
      </c>
    </row>
    <row r="438" s="1" customFormat="1" spans="1:18">
      <c r="A438" s="209" t="s">
        <v>137</v>
      </c>
      <c r="B438" s="210" t="s">
        <v>276</v>
      </c>
      <c r="C438" s="211">
        <v>631</v>
      </c>
      <c r="D438" s="212">
        <v>16.8423312768</v>
      </c>
      <c r="E438" s="210" t="s">
        <v>276</v>
      </c>
      <c r="F438" s="210" t="s">
        <v>714</v>
      </c>
      <c r="G438" s="210" t="s">
        <v>1075</v>
      </c>
      <c r="H438" s="210" t="s">
        <v>716</v>
      </c>
      <c r="I438" s="210" t="s">
        <v>48</v>
      </c>
      <c r="J438" s="210" t="s">
        <v>28</v>
      </c>
      <c r="K438" s="210" t="s">
        <v>58</v>
      </c>
      <c r="L438" s="210"/>
      <c r="M438" s="210">
        <v>40432306</v>
      </c>
      <c r="N438" s="210">
        <v>4664638</v>
      </c>
      <c r="O438" s="210" t="s">
        <v>147</v>
      </c>
      <c r="P438" s="215">
        <f t="shared" si="6"/>
        <v>50.5269938304</v>
      </c>
      <c r="Q438" s="215" t="s">
        <v>14059</v>
      </c>
      <c r="R438" s="219" t="s">
        <v>14060</v>
      </c>
    </row>
    <row r="439" s="1" customFormat="1" spans="1:18">
      <c r="A439" s="209" t="s">
        <v>137</v>
      </c>
      <c r="B439" s="210" t="s">
        <v>276</v>
      </c>
      <c r="C439" s="211">
        <v>1383</v>
      </c>
      <c r="D439" s="212">
        <v>21.5197248035999</v>
      </c>
      <c r="E439" s="210" t="s">
        <v>276</v>
      </c>
      <c r="F439" s="210" t="s">
        <v>714</v>
      </c>
      <c r="G439" s="210" t="s">
        <v>1075</v>
      </c>
      <c r="H439" s="210" t="s">
        <v>716</v>
      </c>
      <c r="I439" s="210" t="s">
        <v>367</v>
      </c>
      <c r="J439" s="210" t="s">
        <v>28</v>
      </c>
      <c r="K439" s="210" t="s">
        <v>310</v>
      </c>
      <c r="L439" s="210"/>
      <c r="M439" s="210">
        <v>40429129</v>
      </c>
      <c r="N439" s="210">
        <v>4662838</v>
      </c>
      <c r="O439" s="210" t="s">
        <v>147</v>
      </c>
      <c r="P439" s="215">
        <f t="shared" si="6"/>
        <v>64.5591744107997</v>
      </c>
      <c r="Q439" s="215" t="s">
        <v>14059</v>
      </c>
      <c r="R439" s="219" t="s">
        <v>14060</v>
      </c>
    </row>
    <row r="440" s="1" customFormat="1" spans="1:18">
      <c r="A440" s="209" t="s">
        <v>137</v>
      </c>
      <c r="B440" s="210" t="s">
        <v>276</v>
      </c>
      <c r="C440" s="211">
        <v>1516</v>
      </c>
      <c r="D440" s="212">
        <v>38.2678256379999</v>
      </c>
      <c r="E440" s="210" t="s">
        <v>276</v>
      </c>
      <c r="F440" s="210" t="s">
        <v>714</v>
      </c>
      <c r="G440" s="210" t="s">
        <v>1075</v>
      </c>
      <c r="H440" s="210" t="s">
        <v>716</v>
      </c>
      <c r="I440" s="210" t="s">
        <v>1101</v>
      </c>
      <c r="J440" s="210" t="s">
        <v>28</v>
      </c>
      <c r="K440" s="210" t="s">
        <v>327</v>
      </c>
      <c r="L440" s="210"/>
      <c r="M440" s="210">
        <v>40428274</v>
      </c>
      <c r="N440" s="210">
        <v>4662125</v>
      </c>
      <c r="O440" s="210" t="s">
        <v>147</v>
      </c>
      <c r="P440" s="215">
        <f t="shared" si="6"/>
        <v>114.803476914</v>
      </c>
      <c r="Q440" s="215" t="s">
        <v>14059</v>
      </c>
      <c r="R440" s="219" t="s">
        <v>14060</v>
      </c>
    </row>
    <row r="441" s="1" customFormat="1" spans="1:18">
      <c r="A441" s="209" t="s">
        <v>137</v>
      </c>
      <c r="B441" s="210" t="s">
        <v>276</v>
      </c>
      <c r="C441" s="211">
        <v>1328</v>
      </c>
      <c r="D441" s="212">
        <v>18.3580569912</v>
      </c>
      <c r="E441" s="210" t="s">
        <v>276</v>
      </c>
      <c r="F441" s="210" t="s">
        <v>714</v>
      </c>
      <c r="G441" s="210" t="s">
        <v>1075</v>
      </c>
      <c r="H441" s="210" t="s">
        <v>716</v>
      </c>
      <c r="I441" s="210" t="s">
        <v>1101</v>
      </c>
      <c r="J441" s="210" t="s">
        <v>28</v>
      </c>
      <c r="K441" s="210" t="s">
        <v>327</v>
      </c>
      <c r="L441" s="210"/>
      <c r="M441" s="210">
        <v>40427125</v>
      </c>
      <c r="N441" s="210">
        <v>4663015</v>
      </c>
      <c r="O441" s="210" t="s">
        <v>147</v>
      </c>
      <c r="P441" s="215">
        <f t="shared" si="6"/>
        <v>55.0741709736</v>
      </c>
      <c r="Q441" s="215" t="s">
        <v>14059</v>
      </c>
      <c r="R441" s="219" t="s">
        <v>14060</v>
      </c>
    </row>
    <row r="442" s="1" customFormat="1" spans="1:18">
      <c r="A442" s="209" t="s">
        <v>137</v>
      </c>
      <c r="B442" s="210" t="s">
        <v>276</v>
      </c>
      <c r="C442" s="211">
        <v>360</v>
      </c>
      <c r="D442" s="212">
        <v>3.34081598548</v>
      </c>
      <c r="E442" s="210" t="s">
        <v>276</v>
      </c>
      <c r="F442" s="210" t="s">
        <v>714</v>
      </c>
      <c r="G442" s="210" t="s">
        <v>1075</v>
      </c>
      <c r="H442" s="210" t="s">
        <v>716</v>
      </c>
      <c r="I442" s="210" t="s">
        <v>367</v>
      </c>
      <c r="J442" s="210" t="s">
        <v>28</v>
      </c>
      <c r="K442" s="210" t="s">
        <v>327</v>
      </c>
      <c r="L442" s="210"/>
      <c r="M442" s="210">
        <v>40430279</v>
      </c>
      <c r="N442" s="210">
        <v>4665109</v>
      </c>
      <c r="O442" s="210" t="s">
        <v>147</v>
      </c>
      <c r="P442" s="215">
        <f t="shared" si="6"/>
        <v>10.02244795644</v>
      </c>
      <c r="Q442" s="215" t="s">
        <v>14059</v>
      </c>
      <c r="R442" s="219" t="s">
        <v>14060</v>
      </c>
    </row>
    <row r="443" s="1" customFormat="1" spans="1:18">
      <c r="A443" s="209" t="s">
        <v>137</v>
      </c>
      <c r="B443" s="210" t="s">
        <v>276</v>
      </c>
      <c r="C443" s="211">
        <v>252</v>
      </c>
      <c r="D443" s="212">
        <v>2.76192120309</v>
      </c>
      <c r="E443" s="210" t="s">
        <v>276</v>
      </c>
      <c r="F443" s="210" t="s">
        <v>714</v>
      </c>
      <c r="G443" s="210" t="s">
        <v>1075</v>
      </c>
      <c r="H443" s="210" t="s">
        <v>716</v>
      </c>
      <c r="I443" s="210" t="s">
        <v>1101</v>
      </c>
      <c r="J443" s="210" t="s">
        <v>28</v>
      </c>
      <c r="K443" s="210" t="s">
        <v>29</v>
      </c>
      <c r="L443" s="210"/>
      <c r="M443" s="210">
        <v>40428044</v>
      </c>
      <c r="N443" s="210">
        <v>4665345</v>
      </c>
      <c r="O443" s="210" t="s">
        <v>147</v>
      </c>
      <c r="P443" s="215">
        <f t="shared" si="6"/>
        <v>8.28576360927</v>
      </c>
      <c r="Q443" s="215" t="s">
        <v>14059</v>
      </c>
      <c r="R443" s="219" t="s">
        <v>14060</v>
      </c>
    </row>
    <row r="444" s="1" customFormat="1" spans="1:18">
      <c r="A444" s="209" t="s">
        <v>137</v>
      </c>
      <c r="B444" s="210" t="s">
        <v>276</v>
      </c>
      <c r="C444" s="211">
        <v>828</v>
      </c>
      <c r="D444" s="212">
        <v>13.389400351</v>
      </c>
      <c r="E444" s="210" t="s">
        <v>276</v>
      </c>
      <c r="F444" s="210" t="s">
        <v>714</v>
      </c>
      <c r="G444" s="210" t="s">
        <v>1075</v>
      </c>
      <c r="H444" s="210" t="s">
        <v>716</v>
      </c>
      <c r="I444" s="210" t="s">
        <v>48</v>
      </c>
      <c r="J444" s="210" t="s">
        <v>28</v>
      </c>
      <c r="K444" s="210" t="s">
        <v>58</v>
      </c>
      <c r="L444" s="210"/>
      <c r="M444" s="210">
        <v>40427278</v>
      </c>
      <c r="N444" s="210">
        <v>4664304</v>
      </c>
      <c r="O444" s="210" t="s">
        <v>147</v>
      </c>
      <c r="P444" s="215">
        <f t="shared" si="6"/>
        <v>40.168201053</v>
      </c>
      <c r="Q444" s="215" t="s">
        <v>14059</v>
      </c>
      <c r="R444" s="219" t="s">
        <v>14060</v>
      </c>
    </row>
    <row r="445" s="1" customFormat="1" spans="1:18">
      <c r="A445" s="209" t="s">
        <v>137</v>
      </c>
      <c r="B445" s="210" t="s">
        <v>276</v>
      </c>
      <c r="C445" s="211">
        <v>185</v>
      </c>
      <c r="D445" s="212">
        <v>6.82285243449</v>
      </c>
      <c r="E445" s="210" t="s">
        <v>276</v>
      </c>
      <c r="F445" s="210" t="s">
        <v>714</v>
      </c>
      <c r="G445" s="210" t="s">
        <v>1075</v>
      </c>
      <c r="H445" s="210" t="s">
        <v>716</v>
      </c>
      <c r="I445" s="210" t="s">
        <v>367</v>
      </c>
      <c r="J445" s="210" t="s">
        <v>28</v>
      </c>
      <c r="K445" s="210" t="s">
        <v>327</v>
      </c>
      <c r="L445" s="210"/>
      <c r="M445" s="210">
        <v>40429075</v>
      </c>
      <c r="N445" s="210">
        <v>4665488</v>
      </c>
      <c r="O445" s="210" t="s">
        <v>147</v>
      </c>
      <c r="P445" s="215">
        <f t="shared" si="6"/>
        <v>20.46855730347</v>
      </c>
      <c r="Q445" s="215" t="s">
        <v>14059</v>
      </c>
      <c r="R445" s="219" t="s">
        <v>14060</v>
      </c>
    </row>
    <row r="446" s="1" customFormat="1" spans="1:18">
      <c r="A446" s="209" t="s">
        <v>137</v>
      </c>
      <c r="B446" s="210" t="s">
        <v>276</v>
      </c>
      <c r="C446" s="211">
        <v>1169</v>
      </c>
      <c r="D446" s="212">
        <v>5.64696848819</v>
      </c>
      <c r="E446" s="210" t="s">
        <v>276</v>
      </c>
      <c r="F446" s="210" t="s">
        <v>714</v>
      </c>
      <c r="G446" s="210" t="s">
        <v>1075</v>
      </c>
      <c r="H446" s="210" t="s">
        <v>716</v>
      </c>
      <c r="I446" s="210" t="s">
        <v>1101</v>
      </c>
      <c r="J446" s="210" t="s">
        <v>28</v>
      </c>
      <c r="K446" s="210" t="s">
        <v>29</v>
      </c>
      <c r="L446" s="210"/>
      <c r="M446" s="210">
        <v>40428933</v>
      </c>
      <c r="N446" s="210">
        <v>4663480</v>
      </c>
      <c r="O446" s="210" t="s">
        <v>147</v>
      </c>
      <c r="P446" s="215">
        <f t="shared" si="6"/>
        <v>16.94090546457</v>
      </c>
      <c r="Q446" s="215" t="s">
        <v>14059</v>
      </c>
      <c r="R446" s="219" t="s">
        <v>14060</v>
      </c>
    </row>
    <row r="447" s="1" customFormat="1" spans="1:18">
      <c r="A447" s="209" t="s">
        <v>137</v>
      </c>
      <c r="B447" s="210" t="s">
        <v>276</v>
      </c>
      <c r="C447" s="211">
        <v>1208</v>
      </c>
      <c r="D447" s="212">
        <v>132.440137529999</v>
      </c>
      <c r="E447" s="210" t="s">
        <v>276</v>
      </c>
      <c r="F447" s="210" t="s">
        <v>714</v>
      </c>
      <c r="G447" s="210" t="s">
        <v>1075</v>
      </c>
      <c r="H447" s="210" t="s">
        <v>716</v>
      </c>
      <c r="I447" s="210" t="s">
        <v>1101</v>
      </c>
      <c r="J447" s="210" t="s">
        <v>28</v>
      </c>
      <c r="K447" s="210" t="s">
        <v>310</v>
      </c>
      <c r="L447" s="210"/>
      <c r="M447" s="210">
        <v>40427030</v>
      </c>
      <c r="N447" s="210">
        <v>4663380</v>
      </c>
      <c r="O447" s="210" t="s">
        <v>147</v>
      </c>
      <c r="P447" s="215">
        <f t="shared" si="6"/>
        <v>397.320412589997</v>
      </c>
      <c r="Q447" s="215" t="s">
        <v>14059</v>
      </c>
      <c r="R447" s="219" t="s">
        <v>14060</v>
      </c>
    </row>
    <row r="448" s="1" customFormat="1" spans="1:18">
      <c r="A448" s="209" t="s">
        <v>137</v>
      </c>
      <c r="B448" s="210" t="s">
        <v>276</v>
      </c>
      <c r="C448" s="211">
        <v>1247</v>
      </c>
      <c r="D448" s="212">
        <v>24.0087163845</v>
      </c>
      <c r="E448" s="210" t="s">
        <v>276</v>
      </c>
      <c r="F448" s="210" t="s">
        <v>714</v>
      </c>
      <c r="G448" s="210" t="s">
        <v>1075</v>
      </c>
      <c r="H448" s="210" t="s">
        <v>716</v>
      </c>
      <c r="I448" s="210" t="s">
        <v>367</v>
      </c>
      <c r="J448" s="210" t="s">
        <v>28</v>
      </c>
      <c r="K448" s="210" t="s">
        <v>310</v>
      </c>
      <c r="L448" s="210"/>
      <c r="M448" s="210">
        <v>40427347</v>
      </c>
      <c r="N448" s="210">
        <v>4663267</v>
      </c>
      <c r="O448" s="210" t="s">
        <v>147</v>
      </c>
      <c r="P448" s="215">
        <f t="shared" si="6"/>
        <v>72.0261491535</v>
      </c>
      <c r="Q448" s="215" t="s">
        <v>14059</v>
      </c>
      <c r="R448" s="219" t="s">
        <v>14060</v>
      </c>
    </row>
    <row r="449" s="1" customFormat="1" spans="1:18">
      <c r="A449" s="209" t="s">
        <v>137</v>
      </c>
      <c r="B449" s="210" t="s">
        <v>276</v>
      </c>
      <c r="C449" s="211">
        <v>1588</v>
      </c>
      <c r="D449" s="212">
        <v>112.742669887999</v>
      </c>
      <c r="E449" s="210" t="s">
        <v>276</v>
      </c>
      <c r="F449" s="210" t="s">
        <v>714</v>
      </c>
      <c r="G449" s="210" t="s">
        <v>1075</v>
      </c>
      <c r="H449" s="210" t="s">
        <v>716</v>
      </c>
      <c r="I449" s="210" t="s">
        <v>367</v>
      </c>
      <c r="J449" s="210" t="s">
        <v>28</v>
      </c>
      <c r="K449" s="210" t="s">
        <v>327</v>
      </c>
      <c r="L449" s="210"/>
      <c r="M449" s="210">
        <v>40427481</v>
      </c>
      <c r="N449" s="210">
        <v>4661610</v>
      </c>
      <c r="O449" s="210" t="s">
        <v>147</v>
      </c>
      <c r="P449" s="215">
        <f t="shared" si="6"/>
        <v>338.228009663997</v>
      </c>
      <c r="Q449" s="215" t="s">
        <v>14059</v>
      </c>
      <c r="R449" s="219" t="s">
        <v>14060</v>
      </c>
    </row>
    <row r="450" s="1" customFormat="1" spans="1:18">
      <c r="A450" s="209" t="s">
        <v>137</v>
      </c>
      <c r="B450" s="210" t="s">
        <v>276</v>
      </c>
      <c r="C450" s="211">
        <v>152</v>
      </c>
      <c r="D450" s="212">
        <v>11.3460106166999</v>
      </c>
      <c r="E450" s="210" t="s">
        <v>276</v>
      </c>
      <c r="F450" s="210" t="s">
        <v>714</v>
      </c>
      <c r="G450" s="210" t="s">
        <v>1075</v>
      </c>
      <c r="H450" s="210" t="s">
        <v>716</v>
      </c>
      <c r="I450" s="210" t="s">
        <v>1101</v>
      </c>
      <c r="J450" s="210" t="s">
        <v>28</v>
      </c>
      <c r="K450" s="210" t="s">
        <v>327</v>
      </c>
      <c r="L450" s="210"/>
      <c r="M450" s="210">
        <v>40428918</v>
      </c>
      <c r="N450" s="210">
        <v>4665578</v>
      </c>
      <c r="O450" s="210" t="s">
        <v>147</v>
      </c>
      <c r="P450" s="215">
        <f t="shared" si="6"/>
        <v>34.0380318500997</v>
      </c>
      <c r="Q450" s="215" t="s">
        <v>14059</v>
      </c>
      <c r="R450" s="219" t="s">
        <v>14060</v>
      </c>
    </row>
    <row r="451" s="1" customFormat="1" spans="1:18">
      <c r="A451" s="209" t="s">
        <v>137</v>
      </c>
      <c r="B451" s="210" t="s">
        <v>276</v>
      </c>
      <c r="C451" s="211">
        <v>169</v>
      </c>
      <c r="D451" s="212">
        <v>83.4970793155</v>
      </c>
      <c r="E451" s="210" t="s">
        <v>276</v>
      </c>
      <c r="F451" s="210" t="s">
        <v>714</v>
      </c>
      <c r="G451" s="210" t="s">
        <v>1075</v>
      </c>
      <c r="H451" s="210" t="s">
        <v>716</v>
      </c>
      <c r="I451" s="210" t="s">
        <v>1101</v>
      </c>
      <c r="J451" s="210" t="s">
        <v>28</v>
      </c>
      <c r="K451" s="210" t="s">
        <v>29</v>
      </c>
      <c r="L451" s="210"/>
      <c r="M451" s="210">
        <v>40428128</v>
      </c>
      <c r="N451" s="210">
        <v>4665555</v>
      </c>
      <c r="O451" s="210" t="s">
        <v>147</v>
      </c>
      <c r="P451" s="215">
        <f t="shared" si="6"/>
        <v>250.4912379465</v>
      </c>
      <c r="Q451" s="215" t="s">
        <v>14059</v>
      </c>
      <c r="R451" s="219" t="s">
        <v>14060</v>
      </c>
    </row>
    <row r="452" s="1" customFormat="1" spans="1:18">
      <c r="A452" s="209" t="s">
        <v>137</v>
      </c>
      <c r="B452" s="210" t="s">
        <v>276</v>
      </c>
      <c r="C452" s="211">
        <v>594</v>
      </c>
      <c r="D452" s="212">
        <v>44.9908419507999</v>
      </c>
      <c r="E452" s="210" t="s">
        <v>276</v>
      </c>
      <c r="F452" s="210" t="s">
        <v>714</v>
      </c>
      <c r="G452" s="210" t="s">
        <v>1075</v>
      </c>
      <c r="H452" s="210" t="s">
        <v>716</v>
      </c>
      <c r="I452" s="210" t="s">
        <v>1101</v>
      </c>
      <c r="J452" s="210" t="s">
        <v>28</v>
      </c>
      <c r="K452" s="210" t="s">
        <v>327</v>
      </c>
      <c r="L452" s="210"/>
      <c r="M452" s="210">
        <v>40431614</v>
      </c>
      <c r="N452" s="210">
        <v>4664750</v>
      </c>
      <c r="O452" s="210" t="s">
        <v>147</v>
      </c>
      <c r="P452" s="215">
        <f t="shared" si="6"/>
        <v>134.9725258524</v>
      </c>
      <c r="Q452" s="215" t="s">
        <v>14059</v>
      </c>
      <c r="R452" s="219" t="s">
        <v>14060</v>
      </c>
    </row>
    <row r="453" s="1" customFormat="1" spans="1:18">
      <c r="A453" s="209" t="s">
        <v>137</v>
      </c>
      <c r="B453" s="210" t="s">
        <v>314</v>
      </c>
      <c r="C453" s="211">
        <v>1651</v>
      </c>
      <c r="D453" s="212">
        <v>5.04307061385</v>
      </c>
      <c r="E453" s="210" t="s">
        <v>314</v>
      </c>
      <c r="F453" s="210" t="s">
        <v>714</v>
      </c>
      <c r="G453" s="210" t="s">
        <v>1075</v>
      </c>
      <c r="H453" s="210" t="s">
        <v>716</v>
      </c>
      <c r="I453" s="210" t="s">
        <v>14058</v>
      </c>
      <c r="J453" s="210" t="s">
        <v>28</v>
      </c>
      <c r="K453" s="210" t="s">
        <v>310</v>
      </c>
      <c r="L453" s="210"/>
      <c r="M453" s="210">
        <v>40423144</v>
      </c>
      <c r="N453" s="210">
        <v>4660724</v>
      </c>
      <c r="O453" s="210" t="s">
        <v>147</v>
      </c>
      <c r="P453" s="215">
        <f t="shared" si="6"/>
        <v>15.12921184155</v>
      </c>
      <c r="Q453" s="215" t="s">
        <v>14059</v>
      </c>
      <c r="R453" s="219" t="s">
        <v>14060</v>
      </c>
    </row>
    <row r="454" s="1" customFormat="1" spans="1:18">
      <c r="A454" s="209" t="s">
        <v>137</v>
      </c>
      <c r="B454" s="210" t="s">
        <v>314</v>
      </c>
      <c r="C454" s="211">
        <v>77</v>
      </c>
      <c r="D454" s="212">
        <v>103.686655665999</v>
      </c>
      <c r="E454" s="210" t="s">
        <v>314</v>
      </c>
      <c r="F454" s="210" t="s">
        <v>714</v>
      </c>
      <c r="G454" s="210" t="s">
        <v>1075</v>
      </c>
      <c r="H454" s="210" t="s">
        <v>716</v>
      </c>
      <c r="I454" s="210" t="s">
        <v>14058</v>
      </c>
      <c r="J454" s="210" t="s">
        <v>28</v>
      </c>
      <c r="K454" s="210" t="s">
        <v>310</v>
      </c>
      <c r="L454" s="210"/>
      <c r="M454" s="210">
        <v>40423396</v>
      </c>
      <c r="N454" s="210">
        <v>4663501</v>
      </c>
      <c r="O454" s="210" t="s">
        <v>147</v>
      </c>
      <c r="P454" s="215">
        <f t="shared" si="6"/>
        <v>311.059966997997</v>
      </c>
      <c r="Q454" s="215" t="s">
        <v>14059</v>
      </c>
      <c r="R454" s="219" t="s">
        <v>14060</v>
      </c>
    </row>
    <row r="455" s="1" customFormat="1" spans="1:18">
      <c r="A455" s="209" t="s">
        <v>137</v>
      </c>
      <c r="B455" s="210" t="s">
        <v>314</v>
      </c>
      <c r="C455" s="211">
        <v>1270</v>
      </c>
      <c r="D455" s="212">
        <v>9.91829493881</v>
      </c>
      <c r="E455" s="210" t="s">
        <v>314</v>
      </c>
      <c r="F455" s="210" t="s">
        <v>714</v>
      </c>
      <c r="G455" s="210" t="s">
        <v>1075</v>
      </c>
      <c r="H455" s="210" t="s">
        <v>716</v>
      </c>
      <c r="I455" s="210" t="s">
        <v>14058</v>
      </c>
      <c r="J455" s="210" t="s">
        <v>28</v>
      </c>
      <c r="K455" s="210" t="s">
        <v>310</v>
      </c>
      <c r="L455" s="210"/>
      <c r="M455" s="210">
        <v>40426800</v>
      </c>
      <c r="N455" s="210">
        <v>4661371</v>
      </c>
      <c r="O455" s="210" t="s">
        <v>147</v>
      </c>
      <c r="P455" s="215">
        <f t="shared" si="6"/>
        <v>29.75488481643</v>
      </c>
      <c r="Q455" s="215" t="s">
        <v>14059</v>
      </c>
      <c r="R455" s="219" t="s">
        <v>14060</v>
      </c>
    </row>
    <row r="456" s="1" customFormat="1" spans="1:18">
      <c r="A456" s="209" t="s">
        <v>137</v>
      </c>
      <c r="B456" s="210" t="s">
        <v>314</v>
      </c>
      <c r="C456" s="211">
        <v>73</v>
      </c>
      <c r="D456" s="212">
        <v>124.869147334</v>
      </c>
      <c r="E456" s="210" t="s">
        <v>314</v>
      </c>
      <c r="F456" s="210" t="s">
        <v>714</v>
      </c>
      <c r="G456" s="210" t="s">
        <v>1075</v>
      </c>
      <c r="H456" s="210" t="s">
        <v>716</v>
      </c>
      <c r="I456" s="210" t="s">
        <v>14058</v>
      </c>
      <c r="J456" s="210" t="s">
        <v>28</v>
      </c>
      <c r="K456" s="210" t="s">
        <v>327</v>
      </c>
      <c r="L456" s="210"/>
      <c r="M456" s="210">
        <v>40424348</v>
      </c>
      <c r="N456" s="210">
        <v>4663450</v>
      </c>
      <c r="O456" s="210" t="s">
        <v>147</v>
      </c>
      <c r="P456" s="215">
        <f t="shared" si="6"/>
        <v>374.607442002</v>
      </c>
      <c r="Q456" s="215" t="s">
        <v>14059</v>
      </c>
      <c r="R456" s="219" t="s">
        <v>14060</v>
      </c>
    </row>
    <row r="457" s="1" customFormat="1" spans="1:18">
      <c r="A457" s="209" t="s">
        <v>137</v>
      </c>
      <c r="B457" s="210" t="s">
        <v>314</v>
      </c>
      <c r="C457" s="211">
        <v>310</v>
      </c>
      <c r="D457" s="212">
        <v>240.508255432</v>
      </c>
      <c r="E457" s="210" t="s">
        <v>314</v>
      </c>
      <c r="F457" s="210" t="s">
        <v>714</v>
      </c>
      <c r="G457" s="210" t="s">
        <v>1075</v>
      </c>
      <c r="H457" s="210" t="s">
        <v>716</v>
      </c>
      <c r="I457" s="210" t="s">
        <v>14058</v>
      </c>
      <c r="J457" s="210" t="s">
        <v>28</v>
      </c>
      <c r="K457" s="210" t="s">
        <v>327</v>
      </c>
      <c r="L457" s="210"/>
      <c r="M457" s="210">
        <v>40424388</v>
      </c>
      <c r="N457" s="210">
        <v>4663023</v>
      </c>
      <c r="O457" s="210" t="s">
        <v>147</v>
      </c>
      <c r="P457" s="215">
        <f t="shared" si="6"/>
        <v>721.524766296</v>
      </c>
      <c r="Q457" s="215" t="s">
        <v>14059</v>
      </c>
      <c r="R457" s="219" t="s">
        <v>14060</v>
      </c>
    </row>
    <row r="458" s="1" customFormat="1" spans="1:18">
      <c r="A458" s="209" t="s">
        <v>137</v>
      </c>
      <c r="B458" s="210" t="s">
        <v>314</v>
      </c>
      <c r="C458" s="211">
        <v>1339</v>
      </c>
      <c r="D458" s="212">
        <v>7.94799370971</v>
      </c>
      <c r="E458" s="210" t="s">
        <v>314</v>
      </c>
      <c r="F458" s="210" t="s">
        <v>714</v>
      </c>
      <c r="G458" s="210" t="s">
        <v>1075</v>
      </c>
      <c r="H458" s="210" t="s">
        <v>716</v>
      </c>
      <c r="I458" s="210" t="s">
        <v>14058</v>
      </c>
      <c r="J458" s="210" t="s">
        <v>28</v>
      </c>
      <c r="K458" s="210" t="s">
        <v>327</v>
      </c>
      <c r="L458" s="210"/>
      <c r="M458" s="210">
        <v>40426096</v>
      </c>
      <c r="N458" s="210">
        <v>4661235</v>
      </c>
      <c r="O458" s="210" t="s">
        <v>147</v>
      </c>
      <c r="P458" s="215">
        <f t="shared" ref="P458:P521" si="7">D458*3</f>
        <v>23.84398112913</v>
      </c>
      <c r="Q458" s="215" t="s">
        <v>14059</v>
      </c>
      <c r="R458" s="219" t="s">
        <v>14060</v>
      </c>
    </row>
    <row r="459" s="1" customFormat="1" spans="1:18">
      <c r="A459" s="209" t="s">
        <v>137</v>
      </c>
      <c r="B459" s="210" t="s">
        <v>314</v>
      </c>
      <c r="C459" s="211">
        <v>168</v>
      </c>
      <c r="D459" s="212">
        <v>26.5787123582999</v>
      </c>
      <c r="E459" s="210" t="s">
        <v>314</v>
      </c>
      <c r="F459" s="210" t="s">
        <v>714</v>
      </c>
      <c r="G459" s="210" t="s">
        <v>1075</v>
      </c>
      <c r="H459" s="210" t="s">
        <v>716</v>
      </c>
      <c r="I459" s="210" t="s">
        <v>14058</v>
      </c>
      <c r="J459" s="210" t="s">
        <v>28</v>
      </c>
      <c r="K459" s="210" t="s">
        <v>327</v>
      </c>
      <c r="L459" s="210"/>
      <c r="M459" s="210">
        <v>40424186</v>
      </c>
      <c r="N459" s="210">
        <v>4663244</v>
      </c>
      <c r="O459" s="210" t="s">
        <v>147</v>
      </c>
      <c r="P459" s="215">
        <f t="shared" si="7"/>
        <v>79.7361370748997</v>
      </c>
      <c r="Q459" s="215" t="s">
        <v>14059</v>
      </c>
      <c r="R459" s="219" t="s">
        <v>14060</v>
      </c>
    </row>
    <row r="460" s="1" customFormat="1" spans="1:18">
      <c r="A460" s="209" t="s">
        <v>137</v>
      </c>
      <c r="B460" s="210" t="s">
        <v>314</v>
      </c>
      <c r="C460" s="211">
        <v>1326</v>
      </c>
      <c r="D460" s="212">
        <v>11.2316921381</v>
      </c>
      <c r="E460" s="210" t="s">
        <v>314</v>
      </c>
      <c r="F460" s="210" t="s">
        <v>714</v>
      </c>
      <c r="G460" s="210" t="s">
        <v>1075</v>
      </c>
      <c r="H460" s="210" t="s">
        <v>716</v>
      </c>
      <c r="I460" s="210" t="s">
        <v>14058</v>
      </c>
      <c r="J460" s="210" t="s">
        <v>28</v>
      </c>
      <c r="K460" s="210" t="s">
        <v>310</v>
      </c>
      <c r="L460" s="210"/>
      <c r="M460" s="210">
        <v>40422201</v>
      </c>
      <c r="N460" s="210">
        <v>4661249</v>
      </c>
      <c r="O460" s="210" t="s">
        <v>147</v>
      </c>
      <c r="P460" s="215">
        <f t="shared" si="7"/>
        <v>33.6950764143</v>
      </c>
      <c r="Q460" s="215" t="s">
        <v>14059</v>
      </c>
      <c r="R460" s="219" t="s">
        <v>14060</v>
      </c>
    </row>
    <row r="461" s="1" customFormat="1" spans="1:18">
      <c r="A461" s="209" t="s">
        <v>137</v>
      </c>
      <c r="B461" s="210" t="s">
        <v>314</v>
      </c>
      <c r="C461" s="211">
        <v>65</v>
      </c>
      <c r="D461" s="212">
        <v>4.05550190625</v>
      </c>
      <c r="E461" s="210" t="s">
        <v>314</v>
      </c>
      <c r="F461" s="210" t="s">
        <v>714</v>
      </c>
      <c r="G461" s="210" t="s">
        <v>1075</v>
      </c>
      <c r="H461" s="210" t="s">
        <v>716</v>
      </c>
      <c r="I461" s="210" t="s">
        <v>14058</v>
      </c>
      <c r="J461" s="210" t="s">
        <v>28</v>
      </c>
      <c r="K461" s="210" t="s">
        <v>310</v>
      </c>
      <c r="L461" s="210"/>
      <c r="M461" s="210">
        <v>40420997</v>
      </c>
      <c r="N461" s="210">
        <v>4663581</v>
      </c>
      <c r="O461" s="210" t="s">
        <v>147</v>
      </c>
      <c r="P461" s="215">
        <f t="shared" si="7"/>
        <v>12.16650571875</v>
      </c>
      <c r="Q461" s="215" t="s">
        <v>14059</v>
      </c>
      <c r="R461" s="219" t="s">
        <v>14060</v>
      </c>
    </row>
    <row r="462" s="1" customFormat="1" spans="1:18">
      <c r="A462" s="209" t="s">
        <v>137</v>
      </c>
      <c r="B462" s="210" t="s">
        <v>314</v>
      </c>
      <c r="C462" s="211">
        <v>1319</v>
      </c>
      <c r="D462" s="212">
        <v>12.5791824698999</v>
      </c>
      <c r="E462" s="210" t="s">
        <v>314</v>
      </c>
      <c r="F462" s="210" t="s">
        <v>714</v>
      </c>
      <c r="G462" s="210" t="s">
        <v>1075</v>
      </c>
      <c r="H462" s="210" t="s">
        <v>716</v>
      </c>
      <c r="I462" s="210" t="s">
        <v>14058</v>
      </c>
      <c r="J462" s="210" t="s">
        <v>28</v>
      </c>
      <c r="K462" s="210" t="s">
        <v>310</v>
      </c>
      <c r="L462" s="210"/>
      <c r="M462" s="210">
        <v>40420402</v>
      </c>
      <c r="N462" s="210">
        <v>4661296</v>
      </c>
      <c r="O462" s="210" t="s">
        <v>147</v>
      </c>
      <c r="P462" s="215">
        <f t="shared" si="7"/>
        <v>37.7375474096997</v>
      </c>
      <c r="Q462" s="215" t="s">
        <v>14059</v>
      </c>
      <c r="R462" s="219" t="s">
        <v>14060</v>
      </c>
    </row>
    <row r="463" s="1" customFormat="1" spans="1:18">
      <c r="A463" s="209" t="s">
        <v>137</v>
      </c>
      <c r="B463" s="210" t="s">
        <v>314</v>
      </c>
      <c r="C463" s="211">
        <v>659</v>
      </c>
      <c r="D463" s="212">
        <v>7.75984450137</v>
      </c>
      <c r="E463" s="210" t="s">
        <v>314</v>
      </c>
      <c r="F463" s="210" t="s">
        <v>714</v>
      </c>
      <c r="G463" s="210" t="s">
        <v>1075</v>
      </c>
      <c r="H463" s="210" t="s">
        <v>716</v>
      </c>
      <c r="I463" s="210" t="s">
        <v>14058</v>
      </c>
      <c r="J463" s="210" t="s">
        <v>28</v>
      </c>
      <c r="K463" s="210" t="s">
        <v>327</v>
      </c>
      <c r="L463" s="210"/>
      <c r="M463" s="210">
        <v>40423666</v>
      </c>
      <c r="N463" s="210">
        <v>4662316</v>
      </c>
      <c r="O463" s="210" t="s">
        <v>147</v>
      </c>
      <c r="P463" s="215">
        <f t="shared" si="7"/>
        <v>23.27953350411</v>
      </c>
      <c r="Q463" s="215" t="s">
        <v>14059</v>
      </c>
      <c r="R463" s="219" t="s">
        <v>14060</v>
      </c>
    </row>
    <row r="464" s="1" customFormat="1" spans="1:18">
      <c r="A464" s="209" t="s">
        <v>137</v>
      </c>
      <c r="B464" s="210" t="s">
        <v>314</v>
      </c>
      <c r="C464" s="211">
        <v>773</v>
      </c>
      <c r="D464" s="212">
        <v>23.9318901629999</v>
      </c>
      <c r="E464" s="210" t="s">
        <v>314</v>
      </c>
      <c r="F464" s="210" t="s">
        <v>714</v>
      </c>
      <c r="G464" s="210" t="s">
        <v>1075</v>
      </c>
      <c r="H464" s="210" t="s">
        <v>716</v>
      </c>
      <c r="I464" s="210" t="s">
        <v>14058</v>
      </c>
      <c r="J464" s="210" t="s">
        <v>28</v>
      </c>
      <c r="K464" s="210" t="s">
        <v>327</v>
      </c>
      <c r="L464" s="210"/>
      <c r="M464" s="210">
        <v>40423666</v>
      </c>
      <c r="N464" s="210">
        <v>4662136</v>
      </c>
      <c r="O464" s="210" t="s">
        <v>147</v>
      </c>
      <c r="P464" s="215">
        <f t="shared" si="7"/>
        <v>71.7956704889997</v>
      </c>
      <c r="Q464" s="215" t="s">
        <v>14059</v>
      </c>
      <c r="R464" s="219" t="s">
        <v>14060</v>
      </c>
    </row>
    <row r="465" s="1" customFormat="1" spans="1:18">
      <c r="A465" s="209" t="s">
        <v>137</v>
      </c>
      <c r="B465" s="210" t="s">
        <v>314</v>
      </c>
      <c r="C465" s="211">
        <v>1838</v>
      </c>
      <c r="D465" s="212">
        <v>85.6945494504</v>
      </c>
      <c r="E465" s="210" t="s">
        <v>314</v>
      </c>
      <c r="F465" s="210" t="s">
        <v>714</v>
      </c>
      <c r="G465" s="210" t="s">
        <v>1075</v>
      </c>
      <c r="H465" s="210" t="s">
        <v>716</v>
      </c>
      <c r="I465" s="210" t="s">
        <v>14058</v>
      </c>
      <c r="J465" s="210" t="s">
        <v>28</v>
      </c>
      <c r="K465" s="210" t="s">
        <v>310</v>
      </c>
      <c r="L465" s="210"/>
      <c r="M465" s="210">
        <v>40421881</v>
      </c>
      <c r="N465" s="210">
        <v>4660330</v>
      </c>
      <c r="O465" s="210" t="s">
        <v>147</v>
      </c>
      <c r="P465" s="215">
        <f t="shared" si="7"/>
        <v>257.0836483512</v>
      </c>
      <c r="Q465" s="215" t="s">
        <v>14059</v>
      </c>
      <c r="R465" s="219" t="s">
        <v>14060</v>
      </c>
    </row>
    <row r="466" s="1" customFormat="1" spans="1:18">
      <c r="A466" s="209" t="s">
        <v>137</v>
      </c>
      <c r="B466" s="210" t="s">
        <v>314</v>
      </c>
      <c r="C466" s="211">
        <v>1201</v>
      </c>
      <c r="D466" s="212">
        <v>125.28345684</v>
      </c>
      <c r="E466" s="210" t="s">
        <v>314</v>
      </c>
      <c r="F466" s="210" t="s">
        <v>714</v>
      </c>
      <c r="G466" s="210" t="s">
        <v>1075</v>
      </c>
      <c r="H466" s="210" t="s">
        <v>716</v>
      </c>
      <c r="I466" s="210" t="s">
        <v>14058</v>
      </c>
      <c r="J466" s="210" t="s">
        <v>28</v>
      </c>
      <c r="K466" s="210" t="s">
        <v>310</v>
      </c>
      <c r="L466" s="210"/>
      <c r="M466" s="210">
        <v>40426244</v>
      </c>
      <c r="N466" s="210">
        <v>4661453</v>
      </c>
      <c r="O466" s="210" t="s">
        <v>147</v>
      </c>
      <c r="P466" s="215">
        <f t="shared" si="7"/>
        <v>375.85037052</v>
      </c>
      <c r="Q466" s="215" t="s">
        <v>14059</v>
      </c>
      <c r="R466" s="219" t="s">
        <v>14060</v>
      </c>
    </row>
    <row r="467" s="1" customFormat="1" spans="1:18">
      <c r="A467" s="209" t="s">
        <v>137</v>
      </c>
      <c r="B467" s="210" t="s">
        <v>314</v>
      </c>
      <c r="C467" s="211">
        <v>358</v>
      </c>
      <c r="D467" s="212">
        <v>15.3005465241</v>
      </c>
      <c r="E467" s="210" t="s">
        <v>314</v>
      </c>
      <c r="F467" s="210" t="s">
        <v>714</v>
      </c>
      <c r="G467" s="210" t="s">
        <v>1075</v>
      </c>
      <c r="H467" s="210" t="s">
        <v>716</v>
      </c>
      <c r="I467" s="210" t="s">
        <v>14058</v>
      </c>
      <c r="J467" s="210" t="s">
        <v>28</v>
      </c>
      <c r="K467" s="210" t="s">
        <v>327</v>
      </c>
      <c r="L467" s="210"/>
      <c r="M467" s="210">
        <v>40424318</v>
      </c>
      <c r="N467" s="210">
        <v>4662876</v>
      </c>
      <c r="O467" s="210" t="s">
        <v>147</v>
      </c>
      <c r="P467" s="215">
        <f t="shared" si="7"/>
        <v>45.9016395723</v>
      </c>
      <c r="Q467" s="215" t="s">
        <v>14059</v>
      </c>
      <c r="R467" s="219" t="s">
        <v>14060</v>
      </c>
    </row>
    <row r="468" s="1" customFormat="1" spans="1:18">
      <c r="A468" s="209" t="s">
        <v>137</v>
      </c>
      <c r="B468" s="210" t="s">
        <v>314</v>
      </c>
      <c r="C468" s="211">
        <v>1342</v>
      </c>
      <c r="D468" s="212">
        <v>5.55924337408</v>
      </c>
      <c r="E468" s="210" t="s">
        <v>314</v>
      </c>
      <c r="F468" s="210" t="s">
        <v>714</v>
      </c>
      <c r="G468" s="210" t="s">
        <v>1075</v>
      </c>
      <c r="H468" s="210" t="s">
        <v>716</v>
      </c>
      <c r="I468" s="210" t="s">
        <v>14058</v>
      </c>
      <c r="J468" s="210" t="s">
        <v>28</v>
      </c>
      <c r="K468" s="210" t="s">
        <v>310</v>
      </c>
      <c r="L468" s="210"/>
      <c r="M468" s="210">
        <v>40422421</v>
      </c>
      <c r="N468" s="210">
        <v>4661411</v>
      </c>
      <c r="O468" s="210" t="s">
        <v>147</v>
      </c>
      <c r="P468" s="215">
        <f t="shared" si="7"/>
        <v>16.67773012224</v>
      </c>
      <c r="Q468" s="215" t="s">
        <v>14059</v>
      </c>
      <c r="R468" s="219" t="s">
        <v>14060</v>
      </c>
    </row>
    <row r="469" s="1" customFormat="1" spans="1:18">
      <c r="A469" s="209" t="s">
        <v>137</v>
      </c>
      <c r="B469" s="210" t="s">
        <v>314</v>
      </c>
      <c r="C469" s="211">
        <v>1341</v>
      </c>
      <c r="D469" s="212">
        <v>24.5195389253999</v>
      </c>
      <c r="E469" s="210" t="s">
        <v>314</v>
      </c>
      <c r="F469" s="210" t="s">
        <v>714</v>
      </c>
      <c r="G469" s="210" t="s">
        <v>1075</v>
      </c>
      <c r="H469" s="210" t="s">
        <v>716</v>
      </c>
      <c r="I469" s="210" t="s">
        <v>14058</v>
      </c>
      <c r="J469" s="210" t="s">
        <v>28</v>
      </c>
      <c r="K469" s="210" t="s">
        <v>310</v>
      </c>
      <c r="L469" s="210"/>
      <c r="M469" s="210">
        <v>40426970</v>
      </c>
      <c r="N469" s="210">
        <v>4661261</v>
      </c>
      <c r="O469" s="210" t="s">
        <v>147</v>
      </c>
      <c r="P469" s="215">
        <f t="shared" si="7"/>
        <v>73.5586167761997</v>
      </c>
      <c r="Q469" s="215" t="s">
        <v>14059</v>
      </c>
      <c r="R469" s="219" t="s">
        <v>14060</v>
      </c>
    </row>
    <row r="470" s="1" customFormat="1" spans="1:18">
      <c r="A470" s="209" t="s">
        <v>137</v>
      </c>
      <c r="B470" s="210" t="s">
        <v>314</v>
      </c>
      <c r="C470" s="211">
        <v>1418</v>
      </c>
      <c r="D470" s="212">
        <v>3.01730138078</v>
      </c>
      <c r="E470" s="210" t="s">
        <v>314</v>
      </c>
      <c r="F470" s="210" t="s">
        <v>714</v>
      </c>
      <c r="G470" s="210" t="s">
        <v>1075</v>
      </c>
      <c r="H470" s="210" t="s">
        <v>716</v>
      </c>
      <c r="I470" s="210" t="s">
        <v>1101</v>
      </c>
      <c r="J470" s="210" t="s">
        <v>28</v>
      </c>
      <c r="K470" s="210" t="s">
        <v>58</v>
      </c>
      <c r="L470" s="210"/>
      <c r="M470" s="210">
        <v>40423075</v>
      </c>
      <c r="N470" s="210">
        <v>4661122</v>
      </c>
      <c r="O470" s="210" t="s">
        <v>147</v>
      </c>
      <c r="P470" s="215">
        <f t="shared" si="7"/>
        <v>9.05190414234</v>
      </c>
      <c r="Q470" s="215" t="s">
        <v>14059</v>
      </c>
      <c r="R470" s="219" t="s">
        <v>14060</v>
      </c>
    </row>
    <row r="471" s="1" customFormat="1" spans="1:18">
      <c r="A471" s="209" t="s">
        <v>137</v>
      </c>
      <c r="B471" s="210" t="s">
        <v>314</v>
      </c>
      <c r="C471" s="211">
        <v>389</v>
      </c>
      <c r="D471" s="212">
        <v>40.8403290373</v>
      </c>
      <c r="E471" s="210" t="s">
        <v>314</v>
      </c>
      <c r="F471" s="210" t="s">
        <v>714</v>
      </c>
      <c r="G471" s="210" t="s">
        <v>1075</v>
      </c>
      <c r="H471" s="210" t="s">
        <v>716</v>
      </c>
      <c r="I471" s="210" t="s">
        <v>14058</v>
      </c>
      <c r="J471" s="210" t="s">
        <v>28</v>
      </c>
      <c r="K471" s="210" t="s">
        <v>327</v>
      </c>
      <c r="L471" s="210"/>
      <c r="M471" s="210">
        <v>40424791</v>
      </c>
      <c r="N471" s="210">
        <v>4662798</v>
      </c>
      <c r="O471" s="210" t="s">
        <v>147</v>
      </c>
      <c r="P471" s="215">
        <f t="shared" si="7"/>
        <v>122.5209871119</v>
      </c>
      <c r="Q471" s="215" t="s">
        <v>14059</v>
      </c>
      <c r="R471" s="219" t="s">
        <v>14060</v>
      </c>
    </row>
    <row r="472" s="1" customFormat="1" spans="1:18">
      <c r="A472" s="209" t="s">
        <v>137</v>
      </c>
      <c r="B472" s="210" t="s">
        <v>314</v>
      </c>
      <c r="C472" s="211">
        <v>1151</v>
      </c>
      <c r="D472" s="212">
        <v>15.0107358756</v>
      </c>
      <c r="E472" s="210" t="s">
        <v>314</v>
      </c>
      <c r="F472" s="210" t="s">
        <v>714</v>
      </c>
      <c r="G472" s="210" t="s">
        <v>1075</v>
      </c>
      <c r="H472" s="210" t="s">
        <v>716</v>
      </c>
      <c r="I472" s="210" t="s">
        <v>14058</v>
      </c>
      <c r="J472" s="210" t="s">
        <v>28</v>
      </c>
      <c r="K472" s="210" t="s">
        <v>327</v>
      </c>
      <c r="L472" s="210"/>
      <c r="M472" s="210">
        <v>40426376</v>
      </c>
      <c r="N472" s="210">
        <v>4661571</v>
      </c>
      <c r="O472" s="210" t="s">
        <v>147</v>
      </c>
      <c r="P472" s="215">
        <f t="shared" si="7"/>
        <v>45.0322076268</v>
      </c>
      <c r="Q472" s="215" t="s">
        <v>14059</v>
      </c>
      <c r="R472" s="219" t="s">
        <v>14060</v>
      </c>
    </row>
    <row r="473" s="1" customFormat="1" spans="1:18">
      <c r="A473" s="209" t="s">
        <v>137</v>
      </c>
      <c r="B473" s="210" t="s">
        <v>314</v>
      </c>
      <c r="C473" s="211">
        <v>1921</v>
      </c>
      <c r="D473" s="212">
        <v>7.50798716926</v>
      </c>
      <c r="E473" s="210" t="s">
        <v>314</v>
      </c>
      <c r="F473" s="210" t="s">
        <v>714</v>
      </c>
      <c r="G473" s="210" t="s">
        <v>1075</v>
      </c>
      <c r="H473" s="210" t="s">
        <v>716</v>
      </c>
      <c r="I473" s="210" t="s">
        <v>14058</v>
      </c>
      <c r="J473" s="210" t="s">
        <v>28</v>
      </c>
      <c r="K473" s="210" t="s">
        <v>310</v>
      </c>
      <c r="L473" s="210"/>
      <c r="M473" s="210">
        <v>40421736</v>
      </c>
      <c r="N473" s="210">
        <v>4660116</v>
      </c>
      <c r="O473" s="210" t="s">
        <v>147</v>
      </c>
      <c r="P473" s="215">
        <f t="shared" si="7"/>
        <v>22.52396150778</v>
      </c>
      <c r="Q473" s="215" t="s">
        <v>14059</v>
      </c>
      <c r="R473" s="219" t="s">
        <v>14060</v>
      </c>
    </row>
    <row r="474" s="1" customFormat="1" spans="1:18">
      <c r="A474" s="209" t="s">
        <v>137</v>
      </c>
      <c r="B474" s="210" t="s">
        <v>314</v>
      </c>
      <c r="C474" s="211">
        <v>898</v>
      </c>
      <c r="D474" s="212">
        <v>37.3135312925</v>
      </c>
      <c r="E474" s="210" t="s">
        <v>314</v>
      </c>
      <c r="F474" s="210" t="s">
        <v>714</v>
      </c>
      <c r="G474" s="210" t="s">
        <v>1075</v>
      </c>
      <c r="H474" s="210" t="s">
        <v>716</v>
      </c>
      <c r="I474" s="210" t="s">
        <v>14058</v>
      </c>
      <c r="J474" s="210" t="s">
        <v>28</v>
      </c>
      <c r="K474" s="210" t="s">
        <v>327</v>
      </c>
      <c r="L474" s="210"/>
      <c r="M474" s="210">
        <v>40423529</v>
      </c>
      <c r="N474" s="210">
        <v>4661933</v>
      </c>
      <c r="O474" s="210" t="s">
        <v>147</v>
      </c>
      <c r="P474" s="215">
        <f t="shared" si="7"/>
        <v>111.9405938775</v>
      </c>
      <c r="Q474" s="215" t="s">
        <v>14059</v>
      </c>
      <c r="R474" s="219" t="s">
        <v>14060</v>
      </c>
    </row>
    <row r="475" s="1" customFormat="1" spans="1:18">
      <c r="A475" s="209" t="s">
        <v>137</v>
      </c>
      <c r="B475" s="210" t="s">
        <v>314</v>
      </c>
      <c r="C475" s="211">
        <v>1880</v>
      </c>
      <c r="D475" s="212">
        <v>43.4676967512999</v>
      </c>
      <c r="E475" s="210" t="s">
        <v>314</v>
      </c>
      <c r="F475" s="210" t="s">
        <v>714</v>
      </c>
      <c r="G475" s="210" t="s">
        <v>1075</v>
      </c>
      <c r="H475" s="210" t="s">
        <v>716</v>
      </c>
      <c r="I475" s="210" t="s">
        <v>14058</v>
      </c>
      <c r="J475" s="210" t="s">
        <v>28</v>
      </c>
      <c r="K475" s="210" t="s">
        <v>327</v>
      </c>
      <c r="L475" s="210"/>
      <c r="M475" s="210">
        <v>40423446</v>
      </c>
      <c r="N475" s="210">
        <v>4660267</v>
      </c>
      <c r="O475" s="210" t="s">
        <v>147</v>
      </c>
      <c r="P475" s="215">
        <f t="shared" si="7"/>
        <v>130.4030902539</v>
      </c>
      <c r="Q475" s="215" t="s">
        <v>14059</v>
      </c>
      <c r="R475" s="219" t="s">
        <v>14060</v>
      </c>
    </row>
    <row r="476" s="1" customFormat="1" spans="1:18">
      <c r="A476" s="209" t="s">
        <v>137</v>
      </c>
      <c r="B476" s="210" t="s">
        <v>314</v>
      </c>
      <c r="C476" s="211">
        <v>1079</v>
      </c>
      <c r="D476" s="212">
        <v>14.3242291924</v>
      </c>
      <c r="E476" s="210" t="s">
        <v>314</v>
      </c>
      <c r="F476" s="210" t="s">
        <v>714</v>
      </c>
      <c r="G476" s="210" t="s">
        <v>1075</v>
      </c>
      <c r="H476" s="210" t="s">
        <v>716</v>
      </c>
      <c r="I476" s="210" t="s">
        <v>14058</v>
      </c>
      <c r="J476" s="210" t="s">
        <v>28</v>
      </c>
      <c r="K476" s="210" t="s">
        <v>327</v>
      </c>
      <c r="L476" s="210"/>
      <c r="M476" s="210">
        <v>40423999</v>
      </c>
      <c r="N476" s="210">
        <v>4661640</v>
      </c>
      <c r="O476" s="210" t="s">
        <v>147</v>
      </c>
      <c r="P476" s="215">
        <f t="shared" si="7"/>
        <v>42.9726875772</v>
      </c>
      <c r="Q476" s="215" t="s">
        <v>14059</v>
      </c>
      <c r="R476" s="219" t="s">
        <v>14060</v>
      </c>
    </row>
    <row r="477" s="1" customFormat="1" spans="1:18">
      <c r="A477" s="209" t="s">
        <v>137</v>
      </c>
      <c r="B477" s="210" t="s">
        <v>314</v>
      </c>
      <c r="C477" s="211">
        <v>1298</v>
      </c>
      <c r="D477" s="212">
        <v>7.92776724009</v>
      </c>
      <c r="E477" s="210" t="s">
        <v>314</v>
      </c>
      <c r="F477" s="210" t="s">
        <v>714</v>
      </c>
      <c r="G477" s="210" t="s">
        <v>1075</v>
      </c>
      <c r="H477" s="210" t="s">
        <v>716</v>
      </c>
      <c r="I477" s="210" t="s">
        <v>14058</v>
      </c>
      <c r="J477" s="210" t="s">
        <v>28</v>
      </c>
      <c r="K477" s="210" t="s">
        <v>327</v>
      </c>
      <c r="L477" s="210"/>
      <c r="M477" s="210">
        <v>40424119</v>
      </c>
      <c r="N477" s="210">
        <v>4661308</v>
      </c>
      <c r="O477" s="210" t="s">
        <v>147</v>
      </c>
      <c r="P477" s="215">
        <f t="shared" si="7"/>
        <v>23.78330172027</v>
      </c>
      <c r="Q477" s="215" t="s">
        <v>14059</v>
      </c>
      <c r="R477" s="219" t="s">
        <v>14060</v>
      </c>
    </row>
    <row r="478" s="1" customFormat="1" spans="1:18">
      <c r="A478" s="209" t="s">
        <v>137</v>
      </c>
      <c r="B478" s="210" t="s">
        <v>314</v>
      </c>
      <c r="C478" s="211">
        <v>1268</v>
      </c>
      <c r="D478" s="212">
        <v>46.3974198100999</v>
      </c>
      <c r="E478" s="210" t="s">
        <v>314</v>
      </c>
      <c r="F478" s="210" t="s">
        <v>714</v>
      </c>
      <c r="G478" s="210" t="s">
        <v>1075</v>
      </c>
      <c r="H478" s="210" t="s">
        <v>716</v>
      </c>
      <c r="I478" s="210" t="s">
        <v>14058</v>
      </c>
      <c r="J478" s="210" t="s">
        <v>28</v>
      </c>
      <c r="K478" s="210" t="s">
        <v>58</v>
      </c>
      <c r="L478" s="210"/>
      <c r="M478" s="210">
        <v>40424098</v>
      </c>
      <c r="N478" s="210">
        <v>4661378</v>
      </c>
      <c r="O478" s="210" t="s">
        <v>147</v>
      </c>
      <c r="P478" s="215">
        <f t="shared" si="7"/>
        <v>139.1922594303</v>
      </c>
      <c r="Q478" s="215" t="s">
        <v>14059</v>
      </c>
      <c r="R478" s="219" t="s">
        <v>14060</v>
      </c>
    </row>
    <row r="479" s="1" customFormat="1" spans="1:18">
      <c r="A479" s="209" t="s">
        <v>137</v>
      </c>
      <c r="B479" s="210" t="s">
        <v>314</v>
      </c>
      <c r="C479" s="211">
        <v>439</v>
      </c>
      <c r="D479" s="212">
        <v>14.9017411836</v>
      </c>
      <c r="E479" s="210" t="s">
        <v>314</v>
      </c>
      <c r="F479" s="210" t="s">
        <v>714</v>
      </c>
      <c r="G479" s="210" t="s">
        <v>1075</v>
      </c>
      <c r="H479" s="210" t="s">
        <v>716</v>
      </c>
      <c r="I479" s="210" t="s">
        <v>14058</v>
      </c>
      <c r="J479" s="210" t="s">
        <v>28</v>
      </c>
      <c r="K479" s="210" t="s">
        <v>327</v>
      </c>
      <c r="L479" s="210"/>
      <c r="M479" s="210">
        <v>40424722</v>
      </c>
      <c r="N479" s="210">
        <v>4662709</v>
      </c>
      <c r="O479" s="210" t="s">
        <v>147</v>
      </c>
      <c r="P479" s="215">
        <f t="shared" si="7"/>
        <v>44.7052235508</v>
      </c>
      <c r="Q479" s="215" t="s">
        <v>14059</v>
      </c>
      <c r="R479" s="219" t="s">
        <v>14060</v>
      </c>
    </row>
    <row r="480" s="1" customFormat="1" spans="1:18">
      <c r="A480" s="209" t="s">
        <v>137</v>
      </c>
      <c r="B480" s="210" t="s">
        <v>314</v>
      </c>
      <c r="C480" s="211">
        <v>1139</v>
      </c>
      <c r="D480" s="212">
        <v>46.6673695512999</v>
      </c>
      <c r="E480" s="210" t="s">
        <v>314</v>
      </c>
      <c r="F480" s="210" t="s">
        <v>714</v>
      </c>
      <c r="G480" s="210" t="s">
        <v>1075</v>
      </c>
      <c r="H480" s="210" t="s">
        <v>716</v>
      </c>
      <c r="I480" s="210" t="s">
        <v>14058</v>
      </c>
      <c r="J480" s="210" t="s">
        <v>28</v>
      </c>
      <c r="K480" s="210" t="s">
        <v>555</v>
      </c>
      <c r="L480" s="210"/>
      <c r="M480" s="210">
        <v>40426991</v>
      </c>
      <c r="N480" s="210">
        <v>4661567</v>
      </c>
      <c r="O480" s="210" t="s">
        <v>147</v>
      </c>
      <c r="P480" s="215">
        <f t="shared" si="7"/>
        <v>140.0021086539</v>
      </c>
      <c r="Q480" s="215" t="s">
        <v>14059</v>
      </c>
      <c r="R480" s="219" t="s">
        <v>14060</v>
      </c>
    </row>
    <row r="481" s="1" customFormat="1" spans="1:18">
      <c r="A481" s="209" t="s">
        <v>137</v>
      </c>
      <c r="B481" s="210" t="s">
        <v>314</v>
      </c>
      <c r="C481" s="211">
        <v>1723</v>
      </c>
      <c r="D481" s="212">
        <v>8.07960493827999</v>
      </c>
      <c r="E481" s="210" t="s">
        <v>314</v>
      </c>
      <c r="F481" s="210" t="s">
        <v>714</v>
      </c>
      <c r="G481" s="210" t="s">
        <v>1075</v>
      </c>
      <c r="H481" s="210" t="s">
        <v>716</v>
      </c>
      <c r="I481" s="210" t="s">
        <v>14058</v>
      </c>
      <c r="J481" s="210" t="s">
        <v>28</v>
      </c>
      <c r="K481" s="210" t="s">
        <v>310</v>
      </c>
      <c r="L481" s="210"/>
      <c r="M481" s="210">
        <v>40421611</v>
      </c>
      <c r="N481" s="210">
        <v>4660594</v>
      </c>
      <c r="O481" s="210" t="s">
        <v>147</v>
      </c>
      <c r="P481" s="215">
        <f t="shared" si="7"/>
        <v>24.23881481484</v>
      </c>
      <c r="Q481" s="215" t="s">
        <v>14059</v>
      </c>
      <c r="R481" s="219" t="s">
        <v>14060</v>
      </c>
    </row>
    <row r="482" s="1" customFormat="1" spans="1:18">
      <c r="A482" s="209" t="s">
        <v>137</v>
      </c>
      <c r="B482" s="210" t="s">
        <v>314</v>
      </c>
      <c r="C482" s="211">
        <v>992</v>
      </c>
      <c r="D482" s="212">
        <v>86.1166107027</v>
      </c>
      <c r="E482" s="210" t="s">
        <v>314</v>
      </c>
      <c r="F482" s="210" t="s">
        <v>714</v>
      </c>
      <c r="G482" s="210" t="s">
        <v>1075</v>
      </c>
      <c r="H482" s="210" t="s">
        <v>716</v>
      </c>
      <c r="I482" s="210" t="s">
        <v>14058</v>
      </c>
      <c r="J482" s="210" t="s">
        <v>28</v>
      </c>
      <c r="K482" s="210" t="s">
        <v>58</v>
      </c>
      <c r="L482" s="210"/>
      <c r="M482" s="210">
        <v>40424042</v>
      </c>
      <c r="N482" s="210">
        <v>4661777</v>
      </c>
      <c r="O482" s="210" t="s">
        <v>147</v>
      </c>
      <c r="P482" s="215">
        <f t="shared" si="7"/>
        <v>258.3498321081</v>
      </c>
      <c r="Q482" s="215" t="s">
        <v>14059</v>
      </c>
      <c r="R482" s="219" t="s">
        <v>14060</v>
      </c>
    </row>
    <row r="483" s="1" customFormat="1" spans="1:18">
      <c r="A483" s="209" t="s">
        <v>137</v>
      </c>
      <c r="B483" s="210" t="s">
        <v>314</v>
      </c>
      <c r="C483" s="211">
        <v>1032</v>
      </c>
      <c r="D483" s="212">
        <v>44.0011052911999</v>
      </c>
      <c r="E483" s="210" t="s">
        <v>314</v>
      </c>
      <c r="F483" s="210" t="s">
        <v>714</v>
      </c>
      <c r="G483" s="210" t="s">
        <v>1075</v>
      </c>
      <c r="H483" s="210" t="s">
        <v>716</v>
      </c>
      <c r="I483" s="210" t="s">
        <v>48</v>
      </c>
      <c r="J483" s="210" t="s">
        <v>28</v>
      </c>
      <c r="K483" s="210" t="s">
        <v>29</v>
      </c>
      <c r="L483" s="210"/>
      <c r="M483" s="210">
        <v>40420341</v>
      </c>
      <c r="N483" s="210">
        <v>4661750</v>
      </c>
      <c r="O483" s="210" t="s">
        <v>147</v>
      </c>
      <c r="P483" s="215">
        <f t="shared" si="7"/>
        <v>132.0033158736</v>
      </c>
      <c r="Q483" s="215" t="s">
        <v>14059</v>
      </c>
      <c r="R483" s="219" t="s">
        <v>14060</v>
      </c>
    </row>
    <row r="484" s="1" customFormat="1" spans="1:18">
      <c r="A484" s="209" t="s">
        <v>137</v>
      </c>
      <c r="B484" s="210" t="s">
        <v>314</v>
      </c>
      <c r="C484" s="211">
        <v>1021</v>
      </c>
      <c r="D484" s="212">
        <v>9.41226610584</v>
      </c>
      <c r="E484" s="210" t="s">
        <v>314</v>
      </c>
      <c r="F484" s="210" t="s">
        <v>714</v>
      </c>
      <c r="G484" s="210" t="s">
        <v>1075</v>
      </c>
      <c r="H484" s="210" t="s">
        <v>716</v>
      </c>
      <c r="I484" s="210" t="s">
        <v>1101</v>
      </c>
      <c r="J484" s="210" t="s">
        <v>28</v>
      </c>
      <c r="K484" s="210" t="s">
        <v>58</v>
      </c>
      <c r="L484" s="210"/>
      <c r="M484" s="210">
        <v>40424790</v>
      </c>
      <c r="N484" s="210">
        <v>4661722</v>
      </c>
      <c r="O484" s="210" t="s">
        <v>147</v>
      </c>
      <c r="P484" s="215">
        <f t="shared" si="7"/>
        <v>28.23679831752</v>
      </c>
      <c r="Q484" s="215" t="s">
        <v>14059</v>
      </c>
      <c r="R484" s="219" t="s">
        <v>14060</v>
      </c>
    </row>
    <row r="485" s="1" customFormat="1" spans="1:18">
      <c r="A485" s="209" t="s">
        <v>137</v>
      </c>
      <c r="B485" s="210" t="s">
        <v>314</v>
      </c>
      <c r="C485" s="211">
        <v>1905</v>
      </c>
      <c r="D485" s="212">
        <v>41.5219352725</v>
      </c>
      <c r="E485" s="210" t="s">
        <v>314</v>
      </c>
      <c r="F485" s="210" t="s">
        <v>714</v>
      </c>
      <c r="G485" s="210" t="s">
        <v>1075</v>
      </c>
      <c r="H485" s="210" t="s">
        <v>716</v>
      </c>
      <c r="I485" s="210" t="s">
        <v>48</v>
      </c>
      <c r="J485" s="210" t="s">
        <v>28</v>
      </c>
      <c r="K485" s="210" t="s">
        <v>29</v>
      </c>
      <c r="L485" s="210"/>
      <c r="M485" s="210">
        <v>40426303</v>
      </c>
      <c r="N485" s="210">
        <v>4660193</v>
      </c>
      <c r="O485" s="210" t="s">
        <v>147</v>
      </c>
      <c r="P485" s="215">
        <f t="shared" si="7"/>
        <v>124.5658058175</v>
      </c>
      <c r="Q485" s="215" t="s">
        <v>14059</v>
      </c>
      <c r="R485" s="219" t="s">
        <v>14060</v>
      </c>
    </row>
    <row r="486" s="1" customFormat="1" spans="1:18">
      <c r="A486" s="209" t="s">
        <v>137</v>
      </c>
      <c r="B486" s="210" t="s">
        <v>314</v>
      </c>
      <c r="C486" s="211">
        <v>642</v>
      </c>
      <c r="D486" s="212">
        <v>91.4766822698999</v>
      </c>
      <c r="E486" s="210" t="s">
        <v>314</v>
      </c>
      <c r="F486" s="210" t="s">
        <v>714</v>
      </c>
      <c r="G486" s="210" t="s">
        <v>1075</v>
      </c>
      <c r="H486" s="210" t="s">
        <v>716</v>
      </c>
      <c r="I486" s="210" t="s">
        <v>1101</v>
      </c>
      <c r="J486" s="210" t="s">
        <v>28</v>
      </c>
      <c r="K486" s="210" t="s">
        <v>327</v>
      </c>
      <c r="L486" s="210"/>
      <c r="M486" s="210">
        <v>40421772</v>
      </c>
      <c r="N486" s="210">
        <v>4662361</v>
      </c>
      <c r="O486" s="210" t="s">
        <v>147</v>
      </c>
      <c r="P486" s="215">
        <f t="shared" si="7"/>
        <v>274.4300468097</v>
      </c>
      <c r="Q486" s="215" t="s">
        <v>14059</v>
      </c>
      <c r="R486" s="219" t="s">
        <v>14060</v>
      </c>
    </row>
    <row r="487" s="1" customFormat="1" spans="1:18">
      <c r="A487" s="209" t="s">
        <v>137</v>
      </c>
      <c r="B487" s="210" t="s">
        <v>314</v>
      </c>
      <c r="C487" s="211">
        <v>694</v>
      </c>
      <c r="D487" s="212">
        <v>41.9136549882</v>
      </c>
      <c r="E487" s="210" t="s">
        <v>314</v>
      </c>
      <c r="F487" s="210" t="s">
        <v>714</v>
      </c>
      <c r="G487" s="210" t="s">
        <v>1075</v>
      </c>
      <c r="H487" s="210" t="s">
        <v>716</v>
      </c>
      <c r="I487" s="210" t="s">
        <v>367</v>
      </c>
      <c r="J487" s="210" t="s">
        <v>28</v>
      </c>
      <c r="K487" s="210" t="s">
        <v>327</v>
      </c>
      <c r="L487" s="210"/>
      <c r="M487" s="210">
        <v>40423874</v>
      </c>
      <c r="N487" s="210">
        <v>4662287</v>
      </c>
      <c r="O487" s="210" t="s">
        <v>147</v>
      </c>
      <c r="P487" s="215">
        <f t="shared" si="7"/>
        <v>125.7409649646</v>
      </c>
      <c r="Q487" s="215" t="s">
        <v>14059</v>
      </c>
      <c r="R487" s="219" t="s">
        <v>14060</v>
      </c>
    </row>
    <row r="488" s="1" customFormat="1" spans="1:18">
      <c r="A488" s="209" t="s">
        <v>137</v>
      </c>
      <c r="B488" s="210" t="s">
        <v>314</v>
      </c>
      <c r="C488" s="211">
        <v>1078</v>
      </c>
      <c r="D488" s="212">
        <v>29.330342591</v>
      </c>
      <c r="E488" s="210" t="s">
        <v>314</v>
      </c>
      <c r="F488" s="210" t="s">
        <v>714</v>
      </c>
      <c r="G488" s="210" t="s">
        <v>1075</v>
      </c>
      <c r="H488" s="210" t="s">
        <v>716</v>
      </c>
      <c r="I488" s="210" t="s">
        <v>367</v>
      </c>
      <c r="J488" s="210" t="s">
        <v>28</v>
      </c>
      <c r="K488" s="210" t="s">
        <v>327</v>
      </c>
      <c r="L488" s="210"/>
      <c r="M488" s="210">
        <v>40422000</v>
      </c>
      <c r="N488" s="210">
        <v>4661650</v>
      </c>
      <c r="O488" s="210" t="s">
        <v>147</v>
      </c>
      <c r="P488" s="215">
        <f t="shared" si="7"/>
        <v>87.991027773</v>
      </c>
      <c r="Q488" s="215" t="s">
        <v>14059</v>
      </c>
      <c r="R488" s="219" t="s">
        <v>14060</v>
      </c>
    </row>
    <row r="489" s="1" customFormat="1" spans="1:18">
      <c r="A489" s="209" t="s">
        <v>137</v>
      </c>
      <c r="B489" s="210" t="s">
        <v>314</v>
      </c>
      <c r="C489" s="211">
        <v>646</v>
      </c>
      <c r="D489" s="212">
        <v>2.25878434959</v>
      </c>
      <c r="E489" s="210" t="s">
        <v>314</v>
      </c>
      <c r="F489" s="210" t="s">
        <v>714</v>
      </c>
      <c r="G489" s="210" t="s">
        <v>1075</v>
      </c>
      <c r="H489" s="210" t="s">
        <v>716</v>
      </c>
      <c r="I489" s="210" t="s">
        <v>1101</v>
      </c>
      <c r="J489" s="210" t="s">
        <v>28</v>
      </c>
      <c r="K489" s="210" t="s">
        <v>29</v>
      </c>
      <c r="L489" s="210"/>
      <c r="M489" s="210">
        <v>40420690</v>
      </c>
      <c r="N489" s="210">
        <v>4662336</v>
      </c>
      <c r="O489" s="210" t="s">
        <v>147</v>
      </c>
      <c r="P489" s="215">
        <f t="shared" si="7"/>
        <v>6.77635304877</v>
      </c>
      <c r="Q489" s="215" t="s">
        <v>14059</v>
      </c>
      <c r="R489" s="219" t="s">
        <v>14060</v>
      </c>
    </row>
    <row r="490" s="1" customFormat="1" spans="1:18">
      <c r="A490" s="209" t="s">
        <v>137</v>
      </c>
      <c r="B490" s="210" t="s">
        <v>314</v>
      </c>
      <c r="C490" s="211">
        <v>1825</v>
      </c>
      <c r="D490" s="212">
        <v>100.339847601</v>
      </c>
      <c r="E490" s="210" t="s">
        <v>314</v>
      </c>
      <c r="F490" s="210" t="s">
        <v>714</v>
      </c>
      <c r="G490" s="210" t="s">
        <v>1075</v>
      </c>
      <c r="H490" s="210" t="s">
        <v>716</v>
      </c>
      <c r="I490" s="210" t="s">
        <v>367</v>
      </c>
      <c r="J490" s="210" t="s">
        <v>28</v>
      </c>
      <c r="K490" s="210" t="s">
        <v>327</v>
      </c>
      <c r="L490" s="210"/>
      <c r="M490" s="210">
        <v>40423718</v>
      </c>
      <c r="N490" s="210">
        <v>4660378</v>
      </c>
      <c r="O490" s="210" t="s">
        <v>147</v>
      </c>
      <c r="P490" s="215">
        <f t="shared" si="7"/>
        <v>301.019542803</v>
      </c>
      <c r="Q490" s="215" t="s">
        <v>14059</v>
      </c>
      <c r="R490" s="219" t="s">
        <v>14060</v>
      </c>
    </row>
    <row r="491" s="1" customFormat="1" spans="1:18">
      <c r="A491" s="209" t="s">
        <v>137</v>
      </c>
      <c r="B491" s="210" t="s">
        <v>314</v>
      </c>
      <c r="C491" s="211">
        <v>1132</v>
      </c>
      <c r="D491" s="212">
        <v>1.80056931029</v>
      </c>
      <c r="E491" s="210" t="s">
        <v>314</v>
      </c>
      <c r="F491" s="210" t="s">
        <v>714</v>
      </c>
      <c r="G491" s="210" t="s">
        <v>1075</v>
      </c>
      <c r="H491" s="210" t="s">
        <v>716</v>
      </c>
      <c r="I491" s="210" t="s">
        <v>1101</v>
      </c>
      <c r="J491" s="210" t="s">
        <v>28</v>
      </c>
      <c r="K491" s="210" t="s">
        <v>310</v>
      </c>
      <c r="L491" s="210"/>
      <c r="M491" s="210">
        <v>40426218</v>
      </c>
      <c r="N491" s="210">
        <v>4661573</v>
      </c>
      <c r="O491" s="210" t="s">
        <v>147</v>
      </c>
      <c r="P491" s="215">
        <f t="shared" si="7"/>
        <v>5.40170793087</v>
      </c>
      <c r="Q491" s="215" t="s">
        <v>14059</v>
      </c>
      <c r="R491" s="219" t="s">
        <v>14060</v>
      </c>
    </row>
    <row r="492" s="1" customFormat="1" spans="1:18">
      <c r="A492" s="209" t="s">
        <v>137</v>
      </c>
      <c r="B492" s="210" t="s">
        <v>314</v>
      </c>
      <c r="C492" s="211">
        <v>1598</v>
      </c>
      <c r="D492" s="212">
        <v>13.8956737595999</v>
      </c>
      <c r="E492" s="210" t="s">
        <v>314</v>
      </c>
      <c r="F492" s="210" t="s">
        <v>714</v>
      </c>
      <c r="G492" s="210" t="s">
        <v>1075</v>
      </c>
      <c r="H492" s="210" t="s">
        <v>716</v>
      </c>
      <c r="I492" s="210" t="s">
        <v>1101</v>
      </c>
      <c r="J492" s="210" t="s">
        <v>28</v>
      </c>
      <c r="K492" s="210" t="s">
        <v>327</v>
      </c>
      <c r="L492" s="210"/>
      <c r="M492" s="210">
        <v>40426591</v>
      </c>
      <c r="N492" s="210">
        <v>4660814</v>
      </c>
      <c r="O492" s="210" t="s">
        <v>147</v>
      </c>
      <c r="P492" s="215">
        <f t="shared" si="7"/>
        <v>41.6870212787997</v>
      </c>
      <c r="Q492" s="215" t="s">
        <v>14059</v>
      </c>
      <c r="R492" s="219" t="s">
        <v>14060</v>
      </c>
    </row>
    <row r="493" s="1" customFormat="1" spans="1:18">
      <c r="A493" s="209" t="s">
        <v>137</v>
      </c>
      <c r="B493" s="210" t="s">
        <v>314</v>
      </c>
      <c r="C493" s="211">
        <v>1294</v>
      </c>
      <c r="D493" s="212">
        <v>69.2066158266</v>
      </c>
      <c r="E493" s="210" t="s">
        <v>314</v>
      </c>
      <c r="F493" s="210" t="s">
        <v>714</v>
      </c>
      <c r="G493" s="210" t="s">
        <v>1075</v>
      </c>
      <c r="H493" s="210" t="s">
        <v>716</v>
      </c>
      <c r="I493" s="210" t="s">
        <v>367</v>
      </c>
      <c r="J493" s="210" t="s">
        <v>28</v>
      </c>
      <c r="K493" s="210" t="s">
        <v>327</v>
      </c>
      <c r="L493" s="210"/>
      <c r="M493" s="210">
        <v>40425022</v>
      </c>
      <c r="N493" s="210">
        <v>4661267</v>
      </c>
      <c r="O493" s="210" t="s">
        <v>147</v>
      </c>
      <c r="P493" s="215">
        <f t="shared" si="7"/>
        <v>207.6198474798</v>
      </c>
      <c r="Q493" s="215" t="s">
        <v>14059</v>
      </c>
      <c r="R493" s="219" t="s">
        <v>14060</v>
      </c>
    </row>
    <row r="494" s="1" customFormat="1" spans="1:18">
      <c r="A494" s="209" t="s">
        <v>137</v>
      </c>
      <c r="B494" s="210" t="s">
        <v>314</v>
      </c>
      <c r="C494" s="211">
        <v>777</v>
      </c>
      <c r="D494" s="212">
        <v>1.55761189317</v>
      </c>
      <c r="E494" s="210" t="s">
        <v>314</v>
      </c>
      <c r="F494" s="210" t="s">
        <v>714</v>
      </c>
      <c r="G494" s="210" t="s">
        <v>1075</v>
      </c>
      <c r="H494" s="210" t="s">
        <v>716</v>
      </c>
      <c r="I494" s="210" t="s">
        <v>1101</v>
      </c>
      <c r="J494" s="210" t="s">
        <v>28</v>
      </c>
      <c r="K494" s="210" t="s">
        <v>29</v>
      </c>
      <c r="L494" s="210"/>
      <c r="M494" s="210">
        <v>40421349</v>
      </c>
      <c r="N494" s="210">
        <v>4662131</v>
      </c>
      <c r="O494" s="210" t="s">
        <v>147</v>
      </c>
      <c r="P494" s="215">
        <f t="shared" si="7"/>
        <v>4.67283567951</v>
      </c>
      <c r="Q494" s="215" t="s">
        <v>14059</v>
      </c>
      <c r="R494" s="219" t="s">
        <v>14060</v>
      </c>
    </row>
    <row r="495" s="1" customFormat="1" spans="1:18">
      <c r="A495" s="209" t="s">
        <v>137</v>
      </c>
      <c r="B495" s="210" t="s">
        <v>314</v>
      </c>
      <c r="C495" s="211">
        <v>1711</v>
      </c>
      <c r="D495" s="212">
        <v>75.0875059824</v>
      </c>
      <c r="E495" s="210" t="s">
        <v>314</v>
      </c>
      <c r="F495" s="210" t="s">
        <v>714</v>
      </c>
      <c r="G495" s="210" t="s">
        <v>1075</v>
      </c>
      <c r="H495" s="210" t="s">
        <v>716</v>
      </c>
      <c r="I495" s="210" t="s">
        <v>1101</v>
      </c>
      <c r="J495" s="210" t="s">
        <v>28</v>
      </c>
      <c r="K495" s="210" t="s">
        <v>327</v>
      </c>
      <c r="L495" s="210"/>
      <c r="M495" s="210">
        <v>40423699</v>
      </c>
      <c r="N495" s="210">
        <v>4660571</v>
      </c>
      <c r="O495" s="210" t="s">
        <v>147</v>
      </c>
      <c r="P495" s="215">
        <f t="shared" si="7"/>
        <v>225.2625179472</v>
      </c>
      <c r="Q495" s="215" t="s">
        <v>14059</v>
      </c>
      <c r="R495" s="219" t="s">
        <v>14060</v>
      </c>
    </row>
    <row r="496" s="1" customFormat="1" spans="1:18">
      <c r="A496" s="209" t="s">
        <v>137</v>
      </c>
      <c r="B496" s="210" t="s">
        <v>314</v>
      </c>
      <c r="C496" s="211">
        <v>1020</v>
      </c>
      <c r="D496" s="212">
        <v>76.3468472686</v>
      </c>
      <c r="E496" s="210" t="s">
        <v>314</v>
      </c>
      <c r="F496" s="210" t="s">
        <v>714</v>
      </c>
      <c r="G496" s="210" t="s">
        <v>1075</v>
      </c>
      <c r="H496" s="210" t="s">
        <v>716</v>
      </c>
      <c r="I496" s="210" t="s">
        <v>48</v>
      </c>
      <c r="J496" s="210" t="s">
        <v>28</v>
      </c>
      <c r="K496" s="210" t="s">
        <v>555</v>
      </c>
      <c r="L496" s="210"/>
      <c r="M496" s="210">
        <v>40425412</v>
      </c>
      <c r="N496" s="210">
        <v>4661725</v>
      </c>
      <c r="O496" s="210" t="s">
        <v>147</v>
      </c>
      <c r="P496" s="215">
        <f t="shared" si="7"/>
        <v>229.0405418058</v>
      </c>
      <c r="Q496" s="215" t="s">
        <v>14059</v>
      </c>
      <c r="R496" s="219" t="s">
        <v>14060</v>
      </c>
    </row>
    <row r="497" s="1" customFormat="1" spans="1:18">
      <c r="A497" s="209" t="s">
        <v>137</v>
      </c>
      <c r="B497" s="210" t="s">
        <v>314</v>
      </c>
      <c r="C497" s="211">
        <v>721</v>
      </c>
      <c r="D497" s="212">
        <v>23.3080627611</v>
      </c>
      <c r="E497" s="210" t="s">
        <v>314</v>
      </c>
      <c r="F497" s="210" t="s">
        <v>714</v>
      </c>
      <c r="G497" s="210" t="s">
        <v>1075</v>
      </c>
      <c r="H497" s="210" t="s">
        <v>716</v>
      </c>
      <c r="I497" s="210" t="s">
        <v>1101</v>
      </c>
      <c r="J497" s="210" t="s">
        <v>28</v>
      </c>
      <c r="K497" s="210" t="s">
        <v>29</v>
      </c>
      <c r="L497" s="210"/>
      <c r="M497" s="210">
        <v>40420802</v>
      </c>
      <c r="N497" s="210">
        <v>4662256</v>
      </c>
      <c r="O497" s="210" t="s">
        <v>147</v>
      </c>
      <c r="P497" s="215">
        <f t="shared" si="7"/>
        <v>69.9241882833</v>
      </c>
      <c r="Q497" s="215" t="s">
        <v>14059</v>
      </c>
      <c r="R497" s="219" t="s">
        <v>14060</v>
      </c>
    </row>
    <row r="498" s="1" customFormat="1" spans="1:18">
      <c r="A498" s="209" t="s">
        <v>137</v>
      </c>
      <c r="B498" s="210" t="s">
        <v>314</v>
      </c>
      <c r="C498" s="211">
        <v>401</v>
      </c>
      <c r="D498" s="212">
        <v>22.5749280580999</v>
      </c>
      <c r="E498" s="210" t="s">
        <v>314</v>
      </c>
      <c r="F498" s="210" t="s">
        <v>714</v>
      </c>
      <c r="G498" s="210" t="s">
        <v>1075</v>
      </c>
      <c r="H498" s="210" t="s">
        <v>716</v>
      </c>
      <c r="I498" s="210" t="s">
        <v>367</v>
      </c>
      <c r="J498" s="210" t="s">
        <v>28</v>
      </c>
      <c r="K498" s="210" t="s">
        <v>327</v>
      </c>
      <c r="L498" s="210"/>
      <c r="M498" s="210">
        <v>40421040</v>
      </c>
      <c r="N498" s="210">
        <v>4662796</v>
      </c>
      <c r="O498" s="210" t="s">
        <v>147</v>
      </c>
      <c r="P498" s="215">
        <f t="shared" si="7"/>
        <v>67.7247841742997</v>
      </c>
      <c r="Q498" s="215" t="s">
        <v>14059</v>
      </c>
      <c r="R498" s="219" t="s">
        <v>14060</v>
      </c>
    </row>
    <row r="499" s="1" customFormat="1" spans="1:18">
      <c r="A499" s="209" t="s">
        <v>137</v>
      </c>
      <c r="B499" s="210" t="s">
        <v>314</v>
      </c>
      <c r="C499" s="211">
        <v>1144</v>
      </c>
      <c r="D499" s="212">
        <v>21.2633148371999</v>
      </c>
      <c r="E499" s="210" t="s">
        <v>314</v>
      </c>
      <c r="F499" s="210" t="s">
        <v>714</v>
      </c>
      <c r="G499" s="210" t="s">
        <v>1075</v>
      </c>
      <c r="H499" s="210" t="s">
        <v>716</v>
      </c>
      <c r="I499" s="210" t="s">
        <v>367</v>
      </c>
      <c r="J499" s="210" t="s">
        <v>28</v>
      </c>
      <c r="K499" s="210" t="s">
        <v>310</v>
      </c>
      <c r="L499" s="210"/>
      <c r="M499" s="210">
        <v>40427095</v>
      </c>
      <c r="N499" s="210">
        <v>4661572</v>
      </c>
      <c r="O499" s="210" t="s">
        <v>147</v>
      </c>
      <c r="P499" s="215">
        <f t="shared" si="7"/>
        <v>63.7899445115997</v>
      </c>
      <c r="Q499" s="215" t="s">
        <v>14059</v>
      </c>
      <c r="R499" s="219" t="s">
        <v>14060</v>
      </c>
    </row>
    <row r="500" s="1" customFormat="1" spans="1:18">
      <c r="A500" s="209" t="s">
        <v>137</v>
      </c>
      <c r="B500" s="210" t="s">
        <v>314</v>
      </c>
      <c r="C500" s="211">
        <v>883</v>
      </c>
      <c r="D500" s="212">
        <v>26.7753915380999</v>
      </c>
      <c r="E500" s="210" t="s">
        <v>314</v>
      </c>
      <c r="F500" s="210" t="s">
        <v>714</v>
      </c>
      <c r="G500" s="210" t="s">
        <v>1075</v>
      </c>
      <c r="H500" s="210" t="s">
        <v>716</v>
      </c>
      <c r="I500" s="210" t="s">
        <v>367</v>
      </c>
      <c r="J500" s="210" t="s">
        <v>28</v>
      </c>
      <c r="K500" s="210" t="s">
        <v>327</v>
      </c>
      <c r="L500" s="210"/>
      <c r="M500" s="210">
        <v>40422788</v>
      </c>
      <c r="N500" s="210">
        <v>4661921</v>
      </c>
      <c r="O500" s="210" t="s">
        <v>147</v>
      </c>
      <c r="P500" s="215">
        <f t="shared" si="7"/>
        <v>80.3261746142997</v>
      </c>
      <c r="Q500" s="215" t="s">
        <v>14059</v>
      </c>
      <c r="R500" s="219" t="s">
        <v>14060</v>
      </c>
    </row>
    <row r="501" s="1" customFormat="1" spans="1:18">
      <c r="A501" s="209" t="s">
        <v>137</v>
      </c>
      <c r="B501" s="210" t="s">
        <v>314</v>
      </c>
      <c r="C501" s="211">
        <v>1191</v>
      </c>
      <c r="D501" s="212">
        <v>1.50200458805</v>
      </c>
      <c r="E501" s="210" t="s">
        <v>314</v>
      </c>
      <c r="F501" s="210" t="s">
        <v>714</v>
      </c>
      <c r="G501" s="210" t="s">
        <v>1075</v>
      </c>
      <c r="H501" s="210" t="s">
        <v>716</v>
      </c>
      <c r="I501" s="210" t="s">
        <v>1101</v>
      </c>
      <c r="J501" s="210" t="s">
        <v>28</v>
      </c>
      <c r="K501" s="210" t="s">
        <v>555</v>
      </c>
      <c r="L501" s="210"/>
      <c r="M501" s="210">
        <v>40425298</v>
      </c>
      <c r="N501" s="210">
        <v>4661495</v>
      </c>
      <c r="O501" s="210" t="s">
        <v>147</v>
      </c>
      <c r="P501" s="215">
        <f t="shared" si="7"/>
        <v>4.50601376415</v>
      </c>
      <c r="Q501" s="215" t="s">
        <v>14059</v>
      </c>
      <c r="R501" s="219" t="s">
        <v>14060</v>
      </c>
    </row>
    <row r="502" s="1" customFormat="1" spans="1:18">
      <c r="A502" s="209" t="s">
        <v>137</v>
      </c>
      <c r="B502" s="210" t="s">
        <v>314</v>
      </c>
      <c r="C502" s="211">
        <v>483</v>
      </c>
      <c r="D502" s="212">
        <v>249.722767446</v>
      </c>
      <c r="E502" s="210" t="s">
        <v>314</v>
      </c>
      <c r="F502" s="210" t="s">
        <v>714</v>
      </c>
      <c r="G502" s="210" t="s">
        <v>1075</v>
      </c>
      <c r="H502" s="210" t="s">
        <v>716</v>
      </c>
      <c r="I502" s="210" t="s">
        <v>367</v>
      </c>
      <c r="J502" s="210" t="s">
        <v>28</v>
      </c>
      <c r="K502" s="210" t="s">
        <v>327</v>
      </c>
      <c r="L502" s="210"/>
      <c r="M502" s="210">
        <v>40425868</v>
      </c>
      <c r="N502" s="210">
        <v>4662599</v>
      </c>
      <c r="O502" s="210" t="s">
        <v>147</v>
      </c>
      <c r="P502" s="215">
        <f t="shared" si="7"/>
        <v>749.168302338</v>
      </c>
      <c r="Q502" s="215" t="s">
        <v>14059</v>
      </c>
      <c r="R502" s="219" t="s">
        <v>14060</v>
      </c>
    </row>
    <row r="503" s="1" customFormat="1" spans="1:18">
      <c r="A503" s="209" t="s">
        <v>137</v>
      </c>
      <c r="B503" s="210" t="s">
        <v>314</v>
      </c>
      <c r="C503" s="211">
        <v>1793</v>
      </c>
      <c r="D503" s="212">
        <v>4.58743309662</v>
      </c>
      <c r="E503" s="210" t="s">
        <v>314</v>
      </c>
      <c r="F503" s="210" t="s">
        <v>714</v>
      </c>
      <c r="G503" s="210" t="s">
        <v>1075</v>
      </c>
      <c r="H503" s="210" t="s">
        <v>716</v>
      </c>
      <c r="I503" s="210" t="s">
        <v>367</v>
      </c>
      <c r="J503" s="210" t="s">
        <v>28</v>
      </c>
      <c r="K503" s="210" t="s">
        <v>327</v>
      </c>
      <c r="L503" s="210"/>
      <c r="M503" s="210">
        <v>40426250</v>
      </c>
      <c r="N503" s="210">
        <v>4660471</v>
      </c>
      <c r="O503" s="210" t="s">
        <v>147</v>
      </c>
      <c r="P503" s="215">
        <f t="shared" si="7"/>
        <v>13.76229928986</v>
      </c>
      <c r="Q503" s="215" t="s">
        <v>14059</v>
      </c>
      <c r="R503" s="219" t="s">
        <v>14060</v>
      </c>
    </row>
    <row r="504" s="1" customFormat="1" spans="1:18">
      <c r="A504" s="209" t="s">
        <v>137</v>
      </c>
      <c r="B504" s="210" t="s">
        <v>314</v>
      </c>
      <c r="C504" s="211">
        <v>1721</v>
      </c>
      <c r="D504" s="212">
        <v>16.4382275464999</v>
      </c>
      <c r="E504" s="210" t="s">
        <v>314</v>
      </c>
      <c r="F504" s="210" t="s">
        <v>714</v>
      </c>
      <c r="G504" s="210" t="s">
        <v>1075</v>
      </c>
      <c r="H504" s="210" t="s">
        <v>716</v>
      </c>
      <c r="I504" s="210" t="s">
        <v>367</v>
      </c>
      <c r="J504" s="210" t="s">
        <v>28</v>
      </c>
      <c r="K504" s="210" t="s">
        <v>327</v>
      </c>
      <c r="L504" s="210"/>
      <c r="M504" s="210">
        <v>40423566</v>
      </c>
      <c r="N504" s="210">
        <v>4660565</v>
      </c>
      <c r="O504" s="210" t="s">
        <v>147</v>
      </c>
      <c r="P504" s="215">
        <f t="shared" si="7"/>
        <v>49.3146826394997</v>
      </c>
      <c r="Q504" s="215" t="s">
        <v>14059</v>
      </c>
      <c r="R504" s="219" t="s">
        <v>14060</v>
      </c>
    </row>
    <row r="505" s="1" customFormat="1" spans="1:18">
      <c r="A505" s="209" t="s">
        <v>137</v>
      </c>
      <c r="B505" s="210" t="s">
        <v>314</v>
      </c>
      <c r="C505" s="211">
        <v>128</v>
      </c>
      <c r="D505" s="212">
        <v>95.4409150476</v>
      </c>
      <c r="E505" s="210" t="s">
        <v>314</v>
      </c>
      <c r="F505" s="210" t="s">
        <v>714</v>
      </c>
      <c r="G505" s="210" t="s">
        <v>1075</v>
      </c>
      <c r="H505" s="210" t="s">
        <v>716</v>
      </c>
      <c r="I505" s="210" t="s">
        <v>367</v>
      </c>
      <c r="J505" s="210" t="s">
        <v>28</v>
      </c>
      <c r="K505" s="210" t="s">
        <v>327</v>
      </c>
      <c r="L505" s="210"/>
      <c r="M505" s="210">
        <v>40425300</v>
      </c>
      <c r="N505" s="210">
        <v>4663343</v>
      </c>
      <c r="O505" s="210" t="s">
        <v>147</v>
      </c>
      <c r="P505" s="215">
        <f t="shared" si="7"/>
        <v>286.3227451428</v>
      </c>
      <c r="Q505" s="220" t="s">
        <v>33</v>
      </c>
      <c r="R505" s="221" t="s">
        <v>34</v>
      </c>
    </row>
    <row r="506" s="1" customFormat="1" spans="1:18">
      <c r="A506" s="209" t="s">
        <v>137</v>
      </c>
      <c r="B506" s="210" t="s">
        <v>314</v>
      </c>
      <c r="C506" s="211">
        <v>1878</v>
      </c>
      <c r="D506" s="212">
        <v>28.1726349264</v>
      </c>
      <c r="E506" s="210" t="s">
        <v>314</v>
      </c>
      <c r="F506" s="210" t="s">
        <v>714</v>
      </c>
      <c r="G506" s="210" t="s">
        <v>1075</v>
      </c>
      <c r="H506" s="210" t="s">
        <v>716</v>
      </c>
      <c r="I506" s="210" t="s">
        <v>367</v>
      </c>
      <c r="J506" s="210" t="s">
        <v>28</v>
      </c>
      <c r="K506" s="210" t="s">
        <v>327</v>
      </c>
      <c r="L506" s="210"/>
      <c r="M506" s="210">
        <v>40426574</v>
      </c>
      <c r="N506" s="210">
        <v>4660230</v>
      </c>
      <c r="O506" s="210" t="s">
        <v>147</v>
      </c>
      <c r="P506" s="215">
        <f t="shared" si="7"/>
        <v>84.5179047792</v>
      </c>
      <c r="Q506" s="215" t="s">
        <v>14059</v>
      </c>
      <c r="R506" s="219" t="s">
        <v>14060</v>
      </c>
    </row>
    <row r="507" s="1" customFormat="1" spans="1:18">
      <c r="A507" s="209" t="s">
        <v>137</v>
      </c>
      <c r="B507" s="210" t="s">
        <v>314</v>
      </c>
      <c r="C507" s="211">
        <v>1925</v>
      </c>
      <c r="D507" s="212">
        <v>2.18838830553</v>
      </c>
      <c r="E507" s="210" t="s">
        <v>314</v>
      </c>
      <c r="F507" s="210" t="s">
        <v>714</v>
      </c>
      <c r="G507" s="210" t="s">
        <v>1075</v>
      </c>
      <c r="H507" s="210" t="s">
        <v>716</v>
      </c>
      <c r="I507" s="210" t="s">
        <v>1101</v>
      </c>
      <c r="J507" s="210" t="s">
        <v>28</v>
      </c>
      <c r="K507" s="210" t="s">
        <v>555</v>
      </c>
      <c r="L507" s="210"/>
      <c r="M507" s="210">
        <v>40421103</v>
      </c>
      <c r="N507" s="210">
        <v>4660087</v>
      </c>
      <c r="O507" s="210" t="s">
        <v>147</v>
      </c>
      <c r="P507" s="215">
        <f t="shared" si="7"/>
        <v>6.56516491659</v>
      </c>
      <c r="Q507" s="215" t="s">
        <v>14059</v>
      </c>
      <c r="R507" s="219" t="s">
        <v>14060</v>
      </c>
    </row>
    <row r="508" s="1" customFormat="1" spans="1:18">
      <c r="A508" s="209" t="s">
        <v>137</v>
      </c>
      <c r="B508" s="210" t="s">
        <v>314</v>
      </c>
      <c r="C508" s="211">
        <v>333</v>
      </c>
      <c r="D508" s="212">
        <v>19.2654643619999</v>
      </c>
      <c r="E508" s="210" t="s">
        <v>314</v>
      </c>
      <c r="F508" s="210" t="s">
        <v>714</v>
      </c>
      <c r="G508" s="210" t="s">
        <v>1075</v>
      </c>
      <c r="H508" s="210" t="s">
        <v>716</v>
      </c>
      <c r="I508" s="210" t="s">
        <v>1101</v>
      </c>
      <c r="J508" s="210" t="s">
        <v>28</v>
      </c>
      <c r="K508" s="210" t="s">
        <v>29</v>
      </c>
      <c r="L508" s="210"/>
      <c r="M508" s="210">
        <v>40426472</v>
      </c>
      <c r="N508" s="210">
        <v>4662961</v>
      </c>
      <c r="O508" s="210" t="s">
        <v>147</v>
      </c>
      <c r="P508" s="215">
        <f t="shared" si="7"/>
        <v>57.7963930859997</v>
      </c>
      <c r="Q508" s="215" t="s">
        <v>14059</v>
      </c>
      <c r="R508" s="219" t="s">
        <v>14060</v>
      </c>
    </row>
    <row r="509" s="1" customFormat="1" spans="1:18">
      <c r="A509" s="209" t="s">
        <v>137</v>
      </c>
      <c r="B509" s="210" t="s">
        <v>314</v>
      </c>
      <c r="C509" s="211">
        <v>1163</v>
      </c>
      <c r="D509" s="212">
        <v>5.44436811103</v>
      </c>
      <c r="E509" s="210" t="s">
        <v>314</v>
      </c>
      <c r="F509" s="210" t="s">
        <v>714</v>
      </c>
      <c r="G509" s="210" t="s">
        <v>1075</v>
      </c>
      <c r="H509" s="210" t="s">
        <v>716</v>
      </c>
      <c r="I509" s="210" t="s">
        <v>367</v>
      </c>
      <c r="J509" s="210" t="s">
        <v>28</v>
      </c>
      <c r="K509" s="210" t="s">
        <v>327</v>
      </c>
      <c r="L509" s="210"/>
      <c r="M509" s="210">
        <v>40425158</v>
      </c>
      <c r="N509" s="210">
        <v>4661543</v>
      </c>
      <c r="O509" s="210" t="s">
        <v>147</v>
      </c>
      <c r="P509" s="215">
        <f t="shared" si="7"/>
        <v>16.33310433309</v>
      </c>
      <c r="Q509" s="220" t="s">
        <v>33</v>
      </c>
      <c r="R509" s="221" t="s">
        <v>34</v>
      </c>
    </row>
    <row r="510" s="1" customFormat="1" spans="1:18">
      <c r="A510" s="209" t="s">
        <v>137</v>
      </c>
      <c r="B510" s="210" t="s">
        <v>314</v>
      </c>
      <c r="C510" s="211">
        <v>601</v>
      </c>
      <c r="D510" s="212">
        <v>6.25301967218</v>
      </c>
      <c r="E510" s="210" t="s">
        <v>314</v>
      </c>
      <c r="F510" s="210" t="s">
        <v>714</v>
      </c>
      <c r="G510" s="210" t="s">
        <v>1075</v>
      </c>
      <c r="H510" s="210" t="s">
        <v>716</v>
      </c>
      <c r="I510" s="210" t="s">
        <v>367</v>
      </c>
      <c r="J510" s="210" t="s">
        <v>28</v>
      </c>
      <c r="K510" s="210" t="s">
        <v>327</v>
      </c>
      <c r="L510" s="210"/>
      <c r="M510" s="210">
        <v>40426017</v>
      </c>
      <c r="N510" s="210">
        <v>4662435</v>
      </c>
      <c r="O510" s="210" t="s">
        <v>147</v>
      </c>
      <c r="P510" s="215">
        <f t="shared" si="7"/>
        <v>18.75905901654</v>
      </c>
      <c r="Q510" s="220" t="s">
        <v>33</v>
      </c>
      <c r="R510" s="221" t="s">
        <v>34</v>
      </c>
    </row>
    <row r="511" s="1" customFormat="1" spans="1:18">
      <c r="A511" s="209" t="s">
        <v>137</v>
      </c>
      <c r="B511" s="210" t="s">
        <v>314</v>
      </c>
      <c r="C511" s="211">
        <v>1895</v>
      </c>
      <c r="D511" s="212">
        <v>100.106333777</v>
      </c>
      <c r="E511" s="210" t="s">
        <v>314</v>
      </c>
      <c r="F511" s="210" t="s">
        <v>714</v>
      </c>
      <c r="G511" s="210" t="s">
        <v>1075</v>
      </c>
      <c r="H511" s="210" t="s">
        <v>716</v>
      </c>
      <c r="I511" s="210" t="s">
        <v>367</v>
      </c>
      <c r="J511" s="210" t="s">
        <v>28</v>
      </c>
      <c r="K511" s="210" t="s">
        <v>327</v>
      </c>
      <c r="L511" s="210"/>
      <c r="M511" s="210">
        <v>40423879</v>
      </c>
      <c r="N511" s="210">
        <v>4660217</v>
      </c>
      <c r="O511" s="210" t="s">
        <v>147</v>
      </c>
      <c r="P511" s="215">
        <f t="shared" si="7"/>
        <v>300.319001331</v>
      </c>
      <c r="Q511" s="220" t="s">
        <v>33</v>
      </c>
      <c r="R511" s="221" t="s">
        <v>34</v>
      </c>
    </row>
    <row r="512" s="1" customFormat="1" spans="1:18">
      <c r="A512" s="209" t="s">
        <v>137</v>
      </c>
      <c r="B512" s="210" t="s">
        <v>314</v>
      </c>
      <c r="C512" s="211">
        <v>489</v>
      </c>
      <c r="D512" s="212">
        <v>9.21502821138</v>
      </c>
      <c r="E512" s="210" t="s">
        <v>314</v>
      </c>
      <c r="F512" s="210" t="s">
        <v>714</v>
      </c>
      <c r="G512" s="210" t="s">
        <v>1075</v>
      </c>
      <c r="H512" s="210" t="s">
        <v>716</v>
      </c>
      <c r="I512" s="210" t="s">
        <v>1101</v>
      </c>
      <c r="J512" s="210" t="s">
        <v>28</v>
      </c>
      <c r="K512" s="210" t="s">
        <v>29</v>
      </c>
      <c r="L512" s="210"/>
      <c r="M512" s="210">
        <v>40426082</v>
      </c>
      <c r="N512" s="210">
        <v>4662592</v>
      </c>
      <c r="O512" s="210" t="s">
        <v>147</v>
      </c>
      <c r="P512" s="215">
        <f t="shared" si="7"/>
        <v>27.64508463414</v>
      </c>
      <c r="Q512" s="220" t="s">
        <v>33</v>
      </c>
      <c r="R512" s="221" t="s">
        <v>34</v>
      </c>
    </row>
    <row r="513" s="1" customFormat="1" spans="1:18">
      <c r="A513" s="209" t="s">
        <v>137</v>
      </c>
      <c r="B513" s="210" t="s">
        <v>314</v>
      </c>
      <c r="C513" s="211">
        <v>409</v>
      </c>
      <c r="D513" s="212">
        <v>24.7060382744999</v>
      </c>
      <c r="E513" s="210" t="s">
        <v>314</v>
      </c>
      <c r="F513" s="210" t="s">
        <v>714</v>
      </c>
      <c r="G513" s="210" t="s">
        <v>1075</v>
      </c>
      <c r="H513" s="210" t="s">
        <v>716</v>
      </c>
      <c r="I513" s="210" t="s">
        <v>367</v>
      </c>
      <c r="J513" s="210" t="s">
        <v>28</v>
      </c>
      <c r="K513" s="210" t="s">
        <v>327</v>
      </c>
      <c r="L513" s="210"/>
      <c r="M513" s="210">
        <v>40425362</v>
      </c>
      <c r="N513" s="210">
        <v>4662767</v>
      </c>
      <c r="O513" s="210" t="s">
        <v>147</v>
      </c>
      <c r="P513" s="215">
        <f t="shared" si="7"/>
        <v>74.1181148234997</v>
      </c>
      <c r="Q513" s="220" t="s">
        <v>33</v>
      </c>
      <c r="R513" s="221" t="s">
        <v>34</v>
      </c>
    </row>
    <row r="514" s="1" customFormat="1" spans="1:18">
      <c r="A514" s="209" t="s">
        <v>137</v>
      </c>
      <c r="B514" s="210" t="s">
        <v>314</v>
      </c>
      <c r="C514" s="211">
        <v>1647</v>
      </c>
      <c r="D514" s="212">
        <v>5.76109744121</v>
      </c>
      <c r="E514" s="210" t="s">
        <v>314</v>
      </c>
      <c r="F514" s="210" t="s">
        <v>714</v>
      </c>
      <c r="G514" s="210" t="s">
        <v>1075</v>
      </c>
      <c r="H514" s="210" t="s">
        <v>716</v>
      </c>
      <c r="I514" s="210" t="s">
        <v>367</v>
      </c>
      <c r="J514" s="210" t="s">
        <v>28</v>
      </c>
      <c r="K514" s="210" t="s">
        <v>327</v>
      </c>
      <c r="L514" s="210"/>
      <c r="M514" s="210">
        <v>40423649</v>
      </c>
      <c r="N514" s="210">
        <v>4660729</v>
      </c>
      <c r="O514" s="210" t="s">
        <v>147</v>
      </c>
      <c r="P514" s="215">
        <f t="shared" si="7"/>
        <v>17.28329232363</v>
      </c>
      <c r="Q514" s="220" t="s">
        <v>33</v>
      </c>
      <c r="R514" s="221" t="s">
        <v>34</v>
      </c>
    </row>
    <row r="515" s="1" customFormat="1" spans="1:18">
      <c r="A515" s="209" t="s">
        <v>137</v>
      </c>
      <c r="B515" s="210" t="s">
        <v>314</v>
      </c>
      <c r="C515" s="211">
        <v>1178</v>
      </c>
      <c r="D515" s="212">
        <v>78.630842516</v>
      </c>
      <c r="E515" s="210" t="s">
        <v>314</v>
      </c>
      <c r="F515" s="210" t="s">
        <v>714</v>
      </c>
      <c r="G515" s="210" t="s">
        <v>1075</v>
      </c>
      <c r="H515" s="210" t="s">
        <v>716</v>
      </c>
      <c r="I515" s="210" t="s">
        <v>367</v>
      </c>
      <c r="J515" s="210" t="s">
        <v>28</v>
      </c>
      <c r="K515" s="210" t="s">
        <v>327</v>
      </c>
      <c r="L515" s="210"/>
      <c r="M515" s="210">
        <v>40426463</v>
      </c>
      <c r="N515" s="210">
        <v>4661474</v>
      </c>
      <c r="O515" s="210" t="s">
        <v>147</v>
      </c>
      <c r="P515" s="215">
        <f t="shared" si="7"/>
        <v>235.892527548</v>
      </c>
      <c r="Q515" s="220" t="s">
        <v>33</v>
      </c>
      <c r="R515" s="221" t="s">
        <v>34</v>
      </c>
    </row>
    <row r="516" s="1" customFormat="1" spans="1:18">
      <c r="A516" s="209" t="s">
        <v>137</v>
      </c>
      <c r="B516" s="210" t="s">
        <v>314</v>
      </c>
      <c r="C516" s="211">
        <v>1857</v>
      </c>
      <c r="D516" s="212">
        <v>7.80935976039</v>
      </c>
      <c r="E516" s="210" t="s">
        <v>314</v>
      </c>
      <c r="F516" s="210" t="s">
        <v>714</v>
      </c>
      <c r="G516" s="210" t="s">
        <v>1075</v>
      </c>
      <c r="H516" s="210" t="s">
        <v>716</v>
      </c>
      <c r="I516" s="210" t="s">
        <v>367</v>
      </c>
      <c r="J516" s="210" t="s">
        <v>28</v>
      </c>
      <c r="K516" s="210" t="s">
        <v>310</v>
      </c>
      <c r="L516" s="210"/>
      <c r="M516" s="210">
        <v>40421694</v>
      </c>
      <c r="N516" s="210">
        <v>4660376</v>
      </c>
      <c r="O516" s="210" t="s">
        <v>147</v>
      </c>
      <c r="P516" s="215">
        <f t="shared" si="7"/>
        <v>23.42807928117</v>
      </c>
      <c r="Q516" s="220" t="s">
        <v>33</v>
      </c>
      <c r="R516" s="221" t="s">
        <v>34</v>
      </c>
    </row>
    <row r="517" s="1" customFormat="1" spans="1:18">
      <c r="A517" s="209" t="s">
        <v>137</v>
      </c>
      <c r="B517" s="210" t="s">
        <v>314</v>
      </c>
      <c r="C517" s="211">
        <v>59</v>
      </c>
      <c r="D517" s="212">
        <v>8.10816129114</v>
      </c>
      <c r="E517" s="210" t="s">
        <v>314</v>
      </c>
      <c r="F517" s="210" t="s">
        <v>714</v>
      </c>
      <c r="G517" s="210" t="s">
        <v>1075</v>
      </c>
      <c r="H517" s="210" t="s">
        <v>716</v>
      </c>
      <c r="I517" s="210" t="s">
        <v>1101</v>
      </c>
      <c r="J517" s="210" t="s">
        <v>28</v>
      </c>
      <c r="K517" s="210" t="s">
        <v>327</v>
      </c>
      <c r="L517" s="210"/>
      <c r="M517" s="210">
        <v>40425244</v>
      </c>
      <c r="N517" s="210">
        <v>4663613</v>
      </c>
      <c r="O517" s="210" t="s">
        <v>147</v>
      </c>
      <c r="P517" s="215">
        <f t="shared" si="7"/>
        <v>24.32448387342</v>
      </c>
      <c r="Q517" s="220" t="s">
        <v>33</v>
      </c>
      <c r="R517" s="221" t="s">
        <v>34</v>
      </c>
    </row>
    <row r="518" s="1" customFormat="1" spans="1:18">
      <c r="A518" s="209" t="s">
        <v>137</v>
      </c>
      <c r="B518" s="210" t="s">
        <v>314</v>
      </c>
      <c r="C518" s="211">
        <v>1293</v>
      </c>
      <c r="D518" s="212">
        <v>19.5263899314</v>
      </c>
      <c r="E518" s="210" t="s">
        <v>314</v>
      </c>
      <c r="F518" s="210" t="s">
        <v>714</v>
      </c>
      <c r="G518" s="210" t="s">
        <v>1075</v>
      </c>
      <c r="H518" s="210" t="s">
        <v>716</v>
      </c>
      <c r="I518" s="210" t="s">
        <v>1101</v>
      </c>
      <c r="J518" s="210" t="s">
        <v>28</v>
      </c>
      <c r="K518" s="210" t="s">
        <v>327</v>
      </c>
      <c r="L518" s="210"/>
      <c r="M518" s="210">
        <v>40424979</v>
      </c>
      <c r="N518" s="210">
        <v>4661370</v>
      </c>
      <c r="O518" s="210" t="s">
        <v>147</v>
      </c>
      <c r="P518" s="215">
        <f t="shared" si="7"/>
        <v>58.5791697942</v>
      </c>
      <c r="Q518" s="220" t="s">
        <v>33</v>
      </c>
      <c r="R518" s="221" t="s">
        <v>34</v>
      </c>
    </row>
    <row r="519" s="1" customFormat="1" spans="1:18">
      <c r="A519" s="209" t="s">
        <v>137</v>
      </c>
      <c r="B519" s="210" t="s">
        <v>314</v>
      </c>
      <c r="C519" s="211">
        <v>686</v>
      </c>
      <c r="D519" s="212">
        <v>12.9378742515</v>
      </c>
      <c r="E519" s="210" t="s">
        <v>314</v>
      </c>
      <c r="F519" s="210" t="s">
        <v>714</v>
      </c>
      <c r="G519" s="210" t="s">
        <v>1075</v>
      </c>
      <c r="H519" s="210" t="s">
        <v>716</v>
      </c>
      <c r="I519" s="210" t="s">
        <v>367</v>
      </c>
      <c r="J519" s="210" t="s">
        <v>28</v>
      </c>
      <c r="K519" s="210" t="s">
        <v>327</v>
      </c>
      <c r="L519" s="210"/>
      <c r="M519" s="210">
        <v>40421287</v>
      </c>
      <c r="N519" s="210">
        <v>4662287</v>
      </c>
      <c r="O519" s="210" t="s">
        <v>147</v>
      </c>
      <c r="P519" s="215">
        <f t="shared" si="7"/>
        <v>38.8136227545</v>
      </c>
      <c r="Q519" s="220" t="s">
        <v>33</v>
      </c>
      <c r="R519" s="221" t="s">
        <v>34</v>
      </c>
    </row>
    <row r="520" s="1" customFormat="1" spans="1:18">
      <c r="A520" s="209" t="s">
        <v>137</v>
      </c>
      <c r="B520" s="210" t="s">
        <v>314</v>
      </c>
      <c r="C520" s="211">
        <v>981</v>
      </c>
      <c r="D520" s="212">
        <v>18.3126481227</v>
      </c>
      <c r="E520" s="210" t="s">
        <v>314</v>
      </c>
      <c r="F520" s="210" t="s">
        <v>714</v>
      </c>
      <c r="G520" s="210" t="s">
        <v>1075</v>
      </c>
      <c r="H520" s="210" t="s">
        <v>716</v>
      </c>
      <c r="I520" s="210" t="s">
        <v>48</v>
      </c>
      <c r="J520" s="210" t="s">
        <v>28</v>
      </c>
      <c r="K520" s="210" t="s">
        <v>58</v>
      </c>
      <c r="L520" s="210"/>
      <c r="M520" s="210">
        <v>40424724</v>
      </c>
      <c r="N520" s="210">
        <v>4661790</v>
      </c>
      <c r="O520" s="210" t="s">
        <v>147</v>
      </c>
      <c r="P520" s="215">
        <f t="shared" si="7"/>
        <v>54.9379443681</v>
      </c>
      <c r="Q520" s="220" t="s">
        <v>33</v>
      </c>
      <c r="R520" s="221" t="s">
        <v>34</v>
      </c>
    </row>
    <row r="521" s="1" customFormat="1" spans="1:18">
      <c r="A521" s="209" t="s">
        <v>137</v>
      </c>
      <c r="B521" s="210" t="s">
        <v>314</v>
      </c>
      <c r="C521" s="211">
        <v>1260</v>
      </c>
      <c r="D521" s="212">
        <v>6.19888252058</v>
      </c>
      <c r="E521" s="210" t="s">
        <v>314</v>
      </c>
      <c r="F521" s="210" t="s">
        <v>714</v>
      </c>
      <c r="G521" s="210" t="s">
        <v>1075</v>
      </c>
      <c r="H521" s="210" t="s">
        <v>716</v>
      </c>
      <c r="I521" s="210" t="s">
        <v>48</v>
      </c>
      <c r="J521" s="210" t="s">
        <v>28</v>
      </c>
      <c r="K521" s="210" t="s">
        <v>555</v>
      </c>
      <c r="L521" s="210"/>
      <c r="M521" s="210">
        <v>40425162</v>
      </c>
      <c r="N521" s="210">
        <v>4661403</v>
      </c>
      <c r="O521" s="210" t="s">
        <v>147</v>
      </c>
      <c r="P521" s="215">
        <f t="shared" si="7"/>
        <v>18.59664756174</v>
      </c>
      <c r="Q521" s="220" t="s">
        <v>33</v>
      </c>
      <c r="R521" s="221" t="s">
        <v>34</v>
      </c>
    </row>
    <row r="522" s="1" customFormat="1" spans="1:18">
      <c r="A522" s="209" t="s">
        <v>137</v>
      </c>
      <c r="B522" s="210" t="s">
        <v>314</v>
      </c>
      <c r="C522" s="211">
        <v>1540</v>
      </c>
      <c r="D522" s="212">
        <v>2.08224141367</v>
      </c>
      <c r="E522" s="210" t="s">
        <v>314</v>
      </c>
      <c r="F522" s="210" t="s">
        <v>714</v>
      </c>
      <c r="G522" s="210" t="s">
        <v>1075</v>
      </c>
      <c r="H522" s="210" t="s">
        <v>716</v>
      </c>
      <c r="I522" s="210" t="s">
        <v>1101</v>
      </c>
      <c r="J522" s="210" t="s">
        <v>28</v>
      </c>
      <c r="K522" s="210" t="s">
        <v>327</v>
      </c>
      <c r="L522" s="210"/>
      <c r="M522" s="210">
        <v>40422983</v>
      </c>
      <c r="N522" s="210">
        <v>4660903</v>
      </c>
      <c r="O522" s="210" t="s">
        <v>147</v>
      </c>
      <c r="P522" s="215">
        <f t="shared" ref="P522:P585" si="8">D522*3</f>
        <v>6.24672424101</v>
      </c>
      <c r="Q522" s="220" t="s">
        <v>33</v>
      </c>
      <c r="R522" s="221" t="s">
        <v>34</v>
      </c>
    </row>
    <row r="523" s="1" customFormat="1" spans="1:18">
      <c r="A523" s="209" t="s">
        <v>137</v>
      </c>
      <c r="B523" s="210" t="s">
        <v>314</v>
      </c>
      <c r="C523" s="211">
        <v>1039</v>
      </c>
      <c r="D523" s="212">
        <v>139.587345564</v>
      </c>
      <c r="E523" s="210" t="s">
        <v>314</v>
      </c>
      <c r="F523" s="210" t="s">
        <v>714</v>
      </c>
      <c r="G523" s="210" t="s">
        <v>1075</v>
      </c>
      <c r="H523" s="210" t="s">
        <v>716</v>
      </c>
      <c r="I523" s="210" t="s">
        <v>48</v>
      </c>
      <c r="J523" s="210" t="s">
        <v>28</v>
      </c>
      <c r="K523" s="210" t="s">
        <v>736</v>
      </c>
      <c r="L523" s="210"/>
      <c r="M523" s="210">
        <v>40423631</v>
      </c>
      <c r="N523" s="210">
        <v>4661679</v>
      </c>
      <c r="O523" s="210" t="s">
        <v>147</v>
      </c>
      <c r="P523" s="215">
        <f t="shared" si="8"/>
        <v>418.762036692</v>
      </c>
      <c r="Q523" s="220" t="s">
        <v>33</v>
      </c>
      <c r="R523" s="221" t="s">
        <v>34</v>
      </c>
    </row>
    <row r="524" s="1" customFormat="1" spans="1:18">
      <c r="A524" s="209" t="s">
        <v>137</v>
      </c>
      <c r="B524" s="210" t="s">
        <v>314</v>
      </c>
      <c r="C524" s="211">
        <v>906</v>
      </c>
      <c r="D524" s="212">
        <v>8.38925879195</v>
      </c>
      <c r="E524" s="210" t="s">
        <v>314</v>
      </c>
      <c r="F524" s="210" t="s">
        <v>714</v>
      </c>
      <c r="G524" s="210" t="s">
        <v>1075</v>
      </c>
      <c r="H524" s="210" t="s">
        <v>716</v>
      </c>
      <c r="I524" s="210" t="s">
        <v>367</v>
      </c>
      <c r="J524" s="210" t="s">
        <v>28</v>
      </c>
      <c r="K524" s="210" t="s">
        <v>327</v>
      </c>
      <c r="L524" s="210"/>
      <c r="M524" s="210">
        <v>40420650</v>
      </c>
      <c r="N524" s="210">
        <v>4661909</v>
      </c>
      <c r="O524" s="210" t="s">
        <v>147</v>
      </c>
      <c r="P524" s="215">
        <f t="shared" si="8"/>
        <v>25.16777637585</v>
      </c>
      <c r="Q524" s="220" t="s">
        <v>33</v>
      </c>
      <c r="R524" s="221" t="s">
        <v>34</v>
      </c>
    </row>
    <row r="525" s="1" customFormat="1" spans="1:18">
      <c r="A525" s="209" t="s">
        <v>137</v>
      </c>
      <c r="B525" s="210" t="s">
        <v>314</v>
      </c>
      <c r="C525" s="211">
        <v>1041</v>
      </c>
      <c r="D525" s="212">
        <v>26.9222270781</v>
      </c>
      <c r="E525" s="210" t="s">
        <v>314</v>
      </c>
      <c r="F525" s="210" t="s">
        <v>714</v>
      </c>
      <c r="G525" s="210" t="s">
        <v>1075</v>
      </c>
      <c r="H525" s="210" t="s">
        <v>716</v>
      </c>
      <c r="I525" s="210" t="s">
        <v>1101</v>
      </c>
      <c r="J525" s="210" t="s">
        <v>28</v>
      </c>
      <c r="K525" s="210" t="s">
        <v>555</v>
      </c>
      <c r="L525" s="210"/>
      <c r="M525" s="210">
        <v>40425323</v>
      </c>
      <c r="N525" s="210">
        <v>4661704</v>
      </c>
      <c r="O525" s="210" t="s">
        <v>147</v>
      </c>
      <c r="P525" s="215">
        <f t="shared" si="8"/>
        <v>80.7666812343</v>
      </c>
      <c r="Q525" s="220" t="s">
        <v>33</v>
      </c>
      <c r="R525" s="221" t="s">
        <v>34</v>
      </c>
    </row>
    <row r="526" s="1" customFormat="1" spans="1:18">
      <c r="A526" s="209" t="s">
        <v>137</v>
      </c>
      <c r="B526" s="210" t="s">
        <v>314</v>
      </c>
      <c r="C526" s="211">
        <v>1011</v>
      </c>
      <c r="D526" s="212">
        <v>16.4121325608</v>
      </c>
      <c r="E526" s="210" t="s">
        <v>314</v>
      </c>
      <c r="F526" s="210" t="s">
        <v>714</v>
      </c>
      <c r="G526" s="210" t="s">
        <v>1075</v>
      </c>
      <c r="H526" s="210" t="s">
        <v>716</v>
      </c>
      <c r="I526" s="210" t="s">
        <v>1101</v>
      </c>
      <c r="J526" s="210" t="s">
        <v>28</v>
      </c>
      <c r="K526" s="210" t="s">
        <v>555</v>
      </c>
      <c r="L526" s="210"/>
      <c r="M526" s="210">
        <v>40427062</v>
      </c>
      <c r="N526" s="210">
        <v>4661757</v>
      </c>
      <c r="O526" s="210" t="s">
        <v>147</v>
      </c>
      <c r="P526" s="215">
        <f t="shared" si="8"/>
        <v>49.2363976824</v>
      </c>
      <c r="Q526" s="220" t="s">
        <v>33</v>
      </c>
      <c r="R526" s="221" t="s">
        <v>34</v>
      </c>
    </row>
    <row r="527" s="1" customFormat="1" spans="1:18">
      <c r="A527" s="209" t="s">
        <v>137</v>
      </c>
      <c r="B527" s="210" t="s">
        <v>314</v>
      </c>
      <c r="C527" s="211">
        <v>352</v>
      </c>
      <c r="D527" s="212">
        <v>140.745138551</v>
      </c>
      <c r="E527" s="210" t="s">
        <v>314</v>
      </c>
      <c r="F527" s="210" t="s">
        <v>714</v>
      </c>
      <c r="G527" s="210" t="s">
        <v>1075</v>
      </c>
      <c r="H527" s="210" t="s">
        <v>716</v>
      </c>
      <c r="I527" s="210" t="s">
        <v>367</v>
      </c>
      <c r="J527" s="210" t="s">
        <v>28</v>
      </c>
      <c r="K527" s="210" t="s">
        <v>327</v>
      </c>
      <c r="L527" s="210"/>
      <c r="M527" s="210">
        <v>40425556</v>
      </c>
      <c r="N527" s="210">
        <v>4662921</v>
      </c>
      <c r="O527" s="210" t="s">
        <v>147</v>
      </c>
      <c r="P527" s="215">
        <f t="shared" si="8"/>
        <v>422.235415653</v>
      </c>
      <c r="Q527" s="220" t="s">
        <v>33</v>
      </c>
      <c r="R527" s="221" t="s">
        <v>34</v>
      </c>
    </row>
    <row r="528" s="1" customFormat="1" spans="1:18">
      <c r="A528" s="209" t="s">
        <v>137</v>
      </c>
      <c r="B528" s="210" t="s">
        <v>314</v>
      </c>
      <c r="C528" s="211">
        <v>176</v>
      </c>
      <c r="D528" s="212">
        <v>18.0990934599</v>
      </c>
      <c r="E528" s="210" t="s">
        <v>314</v>
      </c>
      <c r="F528" s="210" t="s">
        <v>714</v>
      </c>
      <c r="G528" s="210" t="s">
        <v>1075</v>
      </c>
      <c r="H528" s="210" t="s">
        <v>716</v>
      </c>
      <c r="I528" s="210" t="s">
        <v>367</v>
      </c>
      <c r="J528" s="210" t="s">
        <v>28</v>
      </c>
      <c r="K528" s="210" t="s">
        <v>327</v>
      </c>
      <c r="L528" s="210"/>
      <c r="M528" s="210">
        <v>40424946</v>
      </c>
      <c r="N528" s="210">
        <v>4663280</v>
      </c>
      <c r="O528" s="210" t="s">
        <v>147</v>
      </c>
      <c r="P528" s="215">
        <f t="shared" si="8"/>
        <v>54.2972803797</v>
      </c>
      <c r="Q528" s="220" t="s">
        <v>33</v>
      </c>
      <c r="R528" s="221" t="s">
        <v>34</v>
      </c>
    </row>
    <row r="529" s="1" customFormat="1" spans="1:18">
      <c r="A529" s="209" t="s">
        <v>137</v>
      </c>
      <c r="B529" s="210" t="s">
        <v>314</v>
      </c>
      <c r="C529" s="211">
        <v>866</v>
      </c>
      <c r="D529" s="212">
        <v>3.75095915472</v>
      </c>
      <c r="E529" s="210" t="s">
        <v>314</v>
      </c>
      <c r="F529" s="210" t="s">
        <v>714</v>
      </c>
      <c r="G529" s="210" t="s">
        <v>1075</v>
      </c>
      <c r="H529" s="210" t="s">
        <v>716</v>
      </c>
      <c r="I529" s="210" t="s">
        <v>48</v>
      </c>
      <c r="J529" s="210" t="s">
        <v>28</v>
      </c>
      <c r="K529" s="210" t="s">
        <v>58</v>
      </c>
      <c r="L529" s="210"/>
      <c r="M529" s="210">
        <v>40421869</v>
      </c>
      <c r="N529" s="210">
        <v>4661970</v>
      </c>
      <c r="O529" s="210" t="s">
        <v>147</v>
      </c>
      <c r="P529" s="215">
        <f t="shared" si="8"/>
        <v>11.25287746416</v>
      </c>
      <c r="Q529" s="220" t="s">
        <v>33</v>
      </c>
      <c r="R529" s="221" t="s">
        <v>34</v>
      </c>
    </row>
    <row r="530" s="1" customFormat="1" spans="1:18">
      <c r="A530" s="209" t="s">
        <v>137</v>
      </c>
      <c r="B530" s="210" t="s">
        <v>314</v>
      </c>
      <c r="C530" s="211">
        <v>1718</v>
      </c>
      <c r="D530" s="212">
        <v>9.85429744208</v>
      </c>
      <c r="E530" s="210" t="s">
        <v>314</v>
      </c>
      <c r="F530" s="210" t="s">
        <v>714</v>
      </c>
      <c r="G530" s="210" t="s">
        <v>1075</v>
      </c>
      <c r="H530" s="210" t="s">
        <v>716</v>
      </c>
      <c r="I530" s="210" t="s">
        <v>367</v>
      </c>
      <c r="J530" s="210" t="s">
        <v>28</v>
      </c>
      <c r="K530" s="210" t="s">
        <v>327</v>
      </c>
      <c r="L530" s="210"/>
      <c r="M530" s="210">
        <v>40426171</v>
      </c>
      <c r="N530" s="210">
        <v>4660588</v>
      </c>
      <c r="O530" s="210" t="s">
        <v>147</v>
      </c>
      <c r="P530" s="215">
        <f t="shared" si="8"/>
        <v>29.56289232624</v>
      </c>
      <c r="Q530" s="220" t="s">
        <v>33</v>
      </c>
      <c r="R530" s="221" t="s">
        <v>34</v>
      </c>
    </row>
    <row r="531" s="1" customFormat="1" spans="1:18">
      <c r="A531" s="209" t="s">
        <v>137</v>
      </c>
      <c r="B531" s="210" t="s">
        <v>314</v>
      </c>
      <c r="C531" s="211">
        <v>1641</v>
      </c>
      <c r="D531" s="212">
        <v>63.7637875699</v>
      </c>
      <c r="E531" s="210" t="s">
        <v>314</v>
      </c>
      <c r="F531" s="210" t="s">
        <v>714</v>
      </c>
      <c r="G531" s="210" t="s">
        <v>1075</v>
      </c>
      <c r="H531" s="210" t="s">
        <v>716</v>
      </c>
      <c r="I531" s="210" t="s">
        <v>367</v>
      </c>
      <c r="J531" s="210" t="s">
        <v>28</v>
      </c>
      <c r="K531" s="210" t="s">
        <v>327</v>
      </c>
      <c r="L531" s="210"/>
      <c r="M531" s="210">
        <v>40423517</v>
      </c>
      <c r="N531" s="210">
        <v>4660784</v>
      </c>
      <c r="O531" s="210" t="s">
        <v>147</v>
      </c>
      <c r="P531" s="215">
        <f t="shared" si="8"/>
        <v>191.2913627097</v>
      </c>
      <c r="Q531" s="220" t="s">
        <v>33</v>
      </c>
      <c r="R531" s="221" t="s">
        <v>34</v>
      </c>
    </row>
    <row r="532" s="1" customFormat="1" spans="1:18">
      <c r="A532" s="209" t="s">
        <v>137</v>
      </c>
      <c r="B532" s="210" t="s">
        <v>314</v>
      </c>
      <c r="C532" s="211">
        <v>339</v>
      </c>
      <c r="D532" s="212">
        <v>16.0430266181</v>
      </c>
      <c r="E532" s="210" t="s">
        <v>314</v>
      </c>
      <c r="F532" s="210" t="s">
        <v>714</v>
      </c>
      <c r="G532" s="210" t="s">
        <v>1075</v>
      </c>
      <c r="H532" s="210" t="s">
        <v>716</v>
      </c>
      <c r="I532" s="210" t="s">
        <v>48</v>
      </c>
      <c r="J532" s="210" t="s">
        <v>28</v>
      </c>
      <c r="K532" s="210" t="s">
        <v>29</v>
      </c>
      <c r="L532" s="210"/>
      <c r="M532" s="210">
        <v>40426558</v>
      </c>
      <c r="N532" s="210">
        <v>4662962</v>
      </c>
      <c r="O532" s="210" t="s">
        <v>147</v>
      </c>
      <c r="P532" s="215">
        <f t="shared" si="8"/>
        <v>48.1290798543</v>
      </c>
      <c r="Q532" s="220" t="s">
        <v>33</v>
      </c>
      <c r="R532" s="221" t="s">
        <v>34</v>
      </c>
    </row>
    <row r="533" s="1" customFormat="1" spans="1:18">
      <c r="A533" s="209" t="s">
        <v>137</v>
      </c>
      <c r="B533" s="210" t="s">
        <v>314</v>
      </c>
      <c r="C533" s="211">
        <v>291</v>
      </c>
      <c r="D533" s="212">
        <v>2.71740328832</v>
      </c>
      <c r="E533" s="210" t="s">
        <v>314</v>
      </c>
      <c r="F533" s="210" t="s">
        <v>714</v>
      </c>
      <c r="G533" s="210" t="s">
        <v>1075</v>
      </c>
      <c r="H533" s="210" t="s">
        <v>716</v>
      </c>
      <c r="I533" s="210" t="s">
        <v>367</v>
      </c>
      <c r="J533" s="210" t="s">
        <v>28</v>
      </c>
      <c r="K533" s="210" t="s">
        <v>327</v>
      </c>
      <c r="L533" s="210"/>
      <c r="M533" s="210">
        <v>40424697</v>
      </c>
      <c r="N533" s="210">
        <v>4663032</v>
      </c>
      <c r="O533" s="210" t="s">
        <v>147</v>
      </c>
      <c r="P533" s="215">
        <f t="shared" si="8"/>
        <v>8.15220986496</v>
      </c>
      <c r="Q533" s="220" t="s">
        <v>33</v>
      </c>
      <c r="R533" s="221" t="s">
        <v>34</v>
      </c>
    </row>
    <row r="534" s="1" customFormat="1" spans="1:18">
      <c r="A534" s="209" t="s">
        <v>137</v>
      </c>
      <c r="B534" s="210" t="s">
        <v>314</v>
      </c>
      <c r="C534" s="211">
        <v>833</v>
      </c>
      <c r="D534" s="212">
        <v>2.51761583543</v>
      </c>
      <c r="E534" s="210" t="s">
        <v>314</v>
      </c>
      <c r="F534" s="210" t="s">
        <v>714</v>
      </c>
      <c r="G534" s="210" t="s">
        <v>1075</v>
      </c>
      <c r="H534" s="210" t="s">
        <v>716</v>
      </c>
      <c r="I534" s="210" t="s">
        <v>367</v>
      </c>
      <c r="J534" s="210" t="s">
        <v>28</v>
      </c>
      <c r="K534" s="210" t="s">
        <v>327</v>
      </c>
      <c r="L534" s="210"/>
      <c r="M534" s="210">
        <v>40420932</v>
      </c>
      <c r="N534" s="210">
        <v>4662315</v>
      </c>
      <c r="O534" s="210" t="s">
        <v>147</v>
      </c>
      <c r="P534" s="215">
        <f t="shared" si="8"/>
        <v>7.55284750629</v>
      </c>
      <c r="Q534" s="220" t="s">
        <v>33</v>
      </c>
      <c r="R534" s="221" t="s">
        <v>34</v>
      </c>
    </row>
    <row r="535" s="1" customFormat="1" spans="1:18">
      <c r="A535" s="209" t="s">
        <v>137</v>
      </c>
      <c r="B535" s="210" t="s">
        <v>314</v>
      </c>
      <c r="C535" s="211">
        <v>1185</v>
      </c>
      <c r="D535" s="212">
        <v>16.1304608453999</v>
      </c>
      <c r="E535" s="210" t="s">
        <v>314</v>
      </c>
      <c r="F535" s="210" t="s">
        <v>714</v>
      </c>
      <c r="G535" s="210" t="s">
        <v>1075</v>
      </c>
      <c r="H535" s="210" t="s">
        <v>716</v>
      </c>
      <c r="I535" s="210" t="s">
        <v>1101</v>
      </c>
      <c r="J535" s="210" t="s">
        <v>28</v>
      </c>
      <c r="K535" s="210" t="s">
        <v>327</v>
      </c>
      <c r="L535" s="210"/>
      <c r="M535" s="210">
        <v>40424346</v>
      </c>
      <c r="N535" s="210">
        <v>4661524</v>
      </c>
      <c r="O535" s="210" t="s">
        <v>147</v>
      </c>
      <c r="P535" s="215">
        <f t="shared" si="8"/>
        <v>48.3913825361997</v>
      </c>
      <c r="Q535" s="220" t="s">
        <v>33</v>
      </c>
      <c r="R535" s="221" t="s">
        <v>34</v>
      </c>
    </row>
    <row r="536" s="1" customFormat="1" spans="1:18">
      <c r="A536" s="209" t="s">
        <v>137</v>
      </c>
      <c r="B536" s="210" t="s">
        <v>314</v>
      </c>
      <c r="C536" s="211">
        <v>1373</v>
      </c>
      <c r="D536" s="212">
        <v>1.41409942743</v>
      </c>
      <c r="E536" s="210" t="s">
        <v>314</v>
      </c>
      <c r="F536" s="210" t="s">
        <v>714</v>
      </c>
      <c r="G536" s="210" t="s">
        <v>1075</v>
      </c>
      <c r="H536" s="210" t="s">
        <v>716</v>
      </c>
      <c r="I536" s="210" t="s">
        <v>367</v>
      </c>
      <c r="J536" s="210" t="s">
        <v>28</v>
      </c>
      <c r="K536" s="210" t="s">
        <v>327</v>
      </c>
      <c r="L536" s="210"/>
      <c r="M536" s="210">
        <v>40422616</v>
      </c>
      <c r="N536" s="210">
        <v>4661377</v>
      </c>
      <c r="O536" s="210" t="s">
        <v>147</v>
      </c>
      <c r="P536" s="215">
        <f t="shared" si="8"/>
        <v>4.24229828229</v>
      </c>
      <c r="Q536" s="220" t="s">
        <v>33</v>
      </c>
      <c r="R536" s="221" t="s">
        <v>34</v>
      </c>
    </row>
    <row r="537" s="1" customFormat="1" spans="1:18">
      <c r="A537" s="209" t="s">
        <v>137</v>
      </c>
      <c r="B537" s="210" t="s">
        <v>314</v>
      </c>
      <c r="C537" s="211">
        <v>69</v>
      </c>
      <c r="D537" s="212">
        <v>46.3907401035</v>
      </c>
      <c r="E537" s="210" t="s">
        <v>314</v>
      </c>
      <c r="F537" s="210" t="s">
        <v>714</v>
      </c>
      <c r="G537" s="210" t="s">
        <v>1075</v>
      </c>
      <c r="H537" s="210" t="s">
        <v>716</v>
      </c>
      <c r="I537" s="210" t="s">
        <v>367</v>
      </c>
      <c r="J537" s="210" t="s">
        <v>28</v>
      </c>
      <c r="K537" s="210" t="s">
        <v>327</v>
      </c>
      <c r="L537" s="210"/>
      <c r="M537" s="210">
        <v>40425210</v>
      </c>
      <c r="N537" s="210">
        <v>4663598</v>
      </c>
      <c r="O537" s="210" t="s">
        <v>147</v>
      </c>
      <c r="P537" s="215">
        <f t="shared" si="8"/>
        <v>139.1722203105</v>
      </c>
      <c r="Q537" s="220" t="s">
        <v>33</v>
      </c>
      <c r="R537" s="221" t="s">
        <v>34</v>
      </c>
    </row>
    <row r="538" s="1" customFormat="1" spans="1:18">
      <c r="A538" s="209" t="s">
        <v>137</v>
      </c>
      <c r="B538" s="210" t="s">
        <v>314</v>
      </c>
      <c r="C538" s="211">
        <v>592</v>
      </c>
      <c r="D538" s="212">
        <v>10.5355724328</v>
      </c>
      <c r="E538" s="210" t="s">
        <v>314</v>
      </c>
      <c r="F538" s="210" t="s">
        <v>714</v>
      </c>
      <c r="G538" s="210" t="s">
        <v>1075</v>
      </c>
      <c r="H538" s="210" t="s">
        <v>716</v>
      </c>
      <c r="I538" s="210" t="s">
        <v>367</v>
      </c>
      <c r="J538" s="210" t="s">
        <v>28</v>
      </c>
      <c r="K538" s="210" t="s">
        <v>327</v>
      </c>
      <c r="L538" s="210"/>
      <c r="M538" s="210">
        <v>40423576</v>
      </c>
      <c r="N538" s="210">
        <v>4662431</v>
      </c>
      <c r="O538" s="210" t="s">
        <v>147</v>
      </c>
      <c r="P538" s="215">
        <f t="shared" si="8"/>
        <v>31.6067172984</v>
      </c>
      <c r="Q538" s="220" t="s">
        <v>33</v>
      </c>
      <c r="R538" s="221" t="s">
        <v>34</v>
      </c>
    </row>
    <row r="539" s="1" customFormat="1" spans="1:18">
      <c r="A539" s="209" t="s">
        <v>137</v>
      </c>
      <c r="B539" s="210" t="s">
        <v>314</v>
      </c>
      <c r="C539" s="211">
        <v>1957</v>
      </c>
      <c r="D539" s="212">
        <v>32.634430295</v>
      </c>
      <c r="E539" s="210" t="s">
        <v>314</v>
      </c>
      <c r="F539" s="210" t="s">
        <v>714</v>
      </c>
      <c r="G539" s="210" t="s">
        <v>1075</v>
      </c>
      <c r="H539" s="210" t="s">
        <v>716</v>
      </c>
      <c r="I539" s="210" t="s">
        <v>367</v>
      </c>
      <c r="J539" s="210" t="s">
        <v>28</v>
      </c>
      <c r="K539" s="210" t="s">
        <v>327</v>
      </c>
      <c r="L539" s="210"/>
      <c r="M539" s="210">
        <v>40426725</v>
      </c>
      <c r="N539" s="210">
        <v>4659878</v>
      </c>
      <c r="O539" s="210" t="s">
        <v>147</v>
      </c>
      <c r="P539" s="215">
        <f t="shared" si="8"/>
        <v>97.903290885</v>
      </c>
      <c r="Q539" s="220" t="s">
        <v>33</v>
      </c>
      <c r="R539" s="221" t="s">
        <v>34</v>
      </c>
    </row>
    <row r="540" s="1" customFormat="1" spans="1:18">
      <c r="A540" s="209" t="s">
        <v>137</v>
      </c>
      <c r="B540" s="210" t="s">
        <v>314</v>
      </c>
      <c r="C540" s="211">
        <v>1605</v>
      </c>
      <c r="D540" s="212">
        <v>1.75006827213</v>
      </c>
      <c r="E540" s="210" t="s">
        <v>314</v>
      </c>
      <c r="F540" s="210" t="s">
        <v>714</v>
      </c>
      <c r="G540" s="210" t="s">
        <v>1075</v>
      </c>
      <c r="H540" s="210" t="s">
        <v>716</v>
      </c>
      <c r="I540" s="210" t="s">
        <v>1101</v>
      </c>
      <c r="J540" s="210" t="s">
        <v>28</v>
      </c>
      <c r="K540" s="210" t="s">
        <v>327</v>
      </c>
      <c r="L540" s="210"/>
      <c r="M540" s="210">
        <v>40422882</v>
      </c>
      <c r="N540" s="210">
        <v>4660798</v>
      </c>
      <c r="O540" s="210" t="s">
        <v>147</v>
      </c>
      <c r="P540" s="215">
        <f t="shared" si="8"/>
        <v>5.25020481639</v>
      </c>
      <c r="Q540" s="220" t="s">
        <v>33</v>
      </c>
      <c r="R540" s="221" t="s">
        <v>34</v>
      </c>
    </row>
    <row r="541" s="1" customFormat="1" spans="1:18">
      <c r="A541" s="209" t="s">
        <v>137</v>
      </c>
      <c r="B541" s="210" t="s">
        <v>314</v>
      </c>
      <c r="C541" s="211">
        <v>1513</v>
      </c>
      <c r="D541" s="212">
        <v>3.07708410632</v>
      </c>
      <c r="E541" s="210" t="s">
        <v>314</v>
      </c>
      <c r="F541" s="210" t="s">
        <v>714</v>
      </c>
      <c r="G541" s="210" t="s">
        <v>1075</v>
      </c>
      <c r="H541" s="210" t="s">
        <v>716</v>
      </c>
      <c r="I541" s="210" t="s">
        <v>1101</v>
      </c>
      <c r="J541" s="210" t="s">
        <v>28</v>
      </c>
      <c r="K541" s="210" t="s">
        <v>327</v>
      </c>
      <c r="L541" s="210"/>
      <c r="M541" s="210">
        <v>40423077</v>
      </c>
      <c r="N541" s="210">
        <v>4660930</v>
      </c>
      <c r="O541" s="210" t="s">
        <v>147</v>
      </c>
      <c r="P541" s="215">
        <f t="shared" si="8"/>
        <v>9.23125231896</v>
      </c>
      <c r="Q541" s="220" t="s">
        <v>33</v>
      </c>
      <c r="R541" s="221" t="s">
        <v>34</v>
      </c>
    </row>
    <row r="542" s="1" customFormat="1" spans="1:18">
      <c r="A542" s="209" t="s">
        <v>137</v>
      </c>
      <c r="B542" s="210" t="s">
        <v>314</v>
      </c>
      <c r="C542" s="211">
        <v>774</v>
      </c>
      <c r="D542" s="212">
        <v>2.18618579445</v>
      </c>
      <c r="E542" s="210" t="s">
        <v>314</v>
      </c>
      <c r="F542" s="210" t="s">
        <v>714</v>
      </c>
      <c r="G542" s="210" t="s">
        <v>1075</v>
      </c>
      <c r="H542" s="210" t="s">
        <v>716</v>
      </c>
      <c r="I542" s="210" t="s">
        <v>1101</v>
      </c>
      <c r="J542" s="210" t="s">
        <v>28</v>
      </c>
      <c r="K542" s="210" t="s">
        <v>29</v>
      </c>
      <c r="L542" s="210"/>
      <c r="M542" s="210">
        <v>40421379</v>
      </c>
      <c r="N542" s="210">
        <v>4662140</v>
      </c>
      <c r="O542" s="210" t="s">
        <v>147</v>
      </c>
      <c r="P542" s="215">
        <f t="shared" si="8"/>
        <v>6.55855738335</v>
      </c>
      <c r="Q542" s="220" t="s">
        <v>33</v>
      </c>
      <c r="R542" s="221" t="s">
        <v>34</v>
      </c>
    </row>
    <row r="543" s="1" customFormat="1" spans="1:18">
      <c r="A543" s="209" t="s">
        <v>137</v>
      </c>
      <c r="B543" s="210" t="s">
        <v>314</v>
      </c>
      <c r="C543" s="211">
        <v>1002</v>
      </c>
      <c r="D543" s="212">
        <v>33.5208862002999</v>
      </c>
      <c r="E543" s="210" t="s">
        <v>314</v>
      </c>
      <c r="F543" s="210" t="s">
        <v>714</v>
      </c>
      <c r="G543" s="210" t="s">
        <v>1075</v>
      </c>
      <c r="H543" s="210" t="s">
        <v>716</v>
      </c>
      <c r="I543" s="210" t="s">
        <v>48</v>
      </c>
      <c r="J543" s="210" t="s">
        <v>28</v>
      </c>
      <c r="K543" s="210" t="s">
        <v>58</v>
      </c>
      <c r="L543" s="210"/>
      <c r="M543" s="210">
        <v>40424885</v>
      </c>
      <c r="N543" s="210">
        <v>4661727</v>
      </c>
      <c r="O543" s="210" t="s">
        <v>147</v>
      </c>
      <c r="P543" s="215">
        <f t="shared" si="8"/>
        <v>100.5626586009</v>
      </c>
      <c r="Q543" s="220" t="s">
        <v>33</v>
      </c>
      <c r="R543" s="221" t="s">
        <v>34</v>
      </c>
    </row>
    <row r="544" s="1" customFormat="1" spans="1:18">
      <c r="A544" s="209" t="s">
        <v>137</v>
      </c>
      <c r="B544" s="210" t="s">
        <v>314</v>
      </c>
      <c r="C544" s="211">
        <v>1195</v>
      </c>
      <c r="D544" s="212">
        <v>18.7525379862999</v>
      </c>
      <c r="E544" s="210" t="s">
        <v>314</v>
      </c>
      <c r="F544" s="210" t="s">
        <v>714</v>
      </c>
      <c r="G544" s="210" t="s">
        <v>1075</v>
      </c>
      <c r="H544" s="210" t="s">
        <v>716</v>
      </c>
      <c r="I544" s="210" t="s">
        <v>48</v>
      </c>
      <c r="J544" s="210" t="s">
        <v>28</v>
      </c>
      <c r="K544" s="210" t="s">
        <v>555</v>
      </c>
      <c r="L544" s="210"/>
      <c r="M544" s="210">
        <v>40426741</v>
      </c>
      <c r="N544" s="210">
        <v>4661479</v>
      </c>
      <c r="O544" s="210" t="s">
        <v>147</v>
      </c>
      <c r="P544" s="215">
        <f t="shared" si="8"/>
        <v>56.2576139588997</v>
      </c>
      <c r="Q544" s="220" t="s">
        <v>33</v>
      </c>
      <c r="R544" s="221" t="s">
        <v>34</v>
      </c>
    </row>
    <row r="545" s="1" customFormat="1" spans="1:18">
      <c r="A545" s="209" t="s">
        <v>137</v>
      </c>
      <c r="B545" s="210" t="s">
        <v>314</v>
      </c>
      <c r="C545" s="211">
        <v>1266</v>
      </c>
      <c r="D545" s="212">
        <v>111.48275768</v>
      </c>
      <c r="E545" s="210" t="s">
        <v>314</v>
      </c>
      <c r="F545" s="210" t="s">
        <v>714</v>
      </c>
      <c r="G545" s="210" t="s">
        <v>1075</v>
      </c>
      <c r="H545" s="210" t="s">
        <v>716</v>
      </c>
      <c r="I545" s="210" t="s">
        <v>367</v>
      </c>
      <c r="J545" s="210" t="s">
        <v>28</v>
      </c>
      <c r="K545" s="210" t="s">
        <v>310</v>
      </c>
      <c r="L545" s="210"/>
      <c r="M545" s="210">
        <v>40427198</v>
      </c>
      <c r="N545" s="210">
        <v>4661406</v>
      </c>
      <c r="O545" s="210" t="s">
        <v>147</v>
      </c>
      <c r="P545" s="215">
        <f t="shared" si="8"/>
        <v>334.44827304</v>
      </c>
      <c r="Q545" s="220" t="s">
        <v>33</v>
      </c>
      <c r="R545" s="221" t="s">
        <v>34</v>
      </c>
    </row>
    <row r="546" s="1" customFormat="1" spans="1:18">
      <c r="A546" s="209" t="s">
        <v>137</v>
      </c>
      <c r="B546" s="210" t="s">
        <v>314</v>
      </c>
      <c r="C546" s="211">
        <v>1695</v>
      </c>
      <c r="D546" s="212">
        <v>119.393353961</v>
      </c>
      <c r="E546" s="210" t="s">
        <v>314</v>
      </c>
      <c r="F546" s="210" t="s">
        <v>714</v>
      </c>
      <c r="G546" s="210" t="s">
        <v>1075</v>
      </c>
      <c r="H546" s="210" t="s">
        <v>716</v>
      </c>
      <c r="I546" s="210" t="s">
        <v>367</v>
      </c>
      <c r="J546" s="210" t="s">
        <v>28</v>
      </c>
      <c r="K546" s="210" t="s">
        <v>310</v>
      </c>
      <c r="L546" s="210"/>
      <c r="M546" s="210">
        <v>40423355</v>
      </c>
      <c r="N546" s="210">
        <v>4660670</v>
      </c>
      <c r="O546" s="210" t="s">
        <v>147</v>
      </c>
      <c r="P546" s="215">
        <f t="shared" si="8"/>
        <v>358.180061883</v>
      </c>
      <c r="Q546" s="220" t="s">
        <v>33</v>
      </c>
      <c r="R546" s="221" t="s">
        <v>34</v>
      </c>
    </row>
    <row r="547" s="1" customFormat="1" spans="1:18">
      <c r="A547" s="209" t="s">
        <v>137</v>
      </c>
      <c r="B547" s="210" t="s">
        <v>314</v>
      </c>
      <c r="C547" s="211">
        <v>933</v>
      </c>
      <c r="D547" s="212">
        <v>13.977623027</v>
      </c>
      <c r="E547" s="210" t="s">
        <v>314</v>
      </c>
      <c r="F547" s="210" t="s">
        <v>714</v>
      </c>
      <c r="G547" s="210" t="s">
        <v>1075</v>
      </c>
      <c r="H547" s="210" t="s">
        <v>716</v>
      </c>
      <c r="I547" s="210" t="s">
        <v>1101</v>
      </c>
      <c r="J547" s="210" t="s">
        <v>28</v>
      </c>
      <c r="K547" s="210" t="s">
        <v>555</v>
      </c>
      <c r="L547" s="210"/>
      <c r="M547" s="210">
        <v>40427057</v>
      </c>
      <c r="N547" s="210">
        <v>4661851</v>
      </c>
      <c r="O547" s="210" t="s">
        <v>147</v>
      </c>
      <c r="P547" s="215">
        <f t="shared" si="8"/>
        <v>41.932869081</v>
      </c>
      <c r="Q547" s="220" t="s">
        <v>33</v>
      </c>
      <c r="R547" s="221" t="s">
        <v>34</v>
      </c>
    </row>
    <row r="548" s="1" customFormat="1" spans="1:18">
      <c r="A548" s="209" t="s">
        <v>137</v>
      </c>
      <c r="B548" s="210" t="s">
        <v>314</v>
      </c>
      <c r="C548" s="211">
        <v>917</v>
      </c>
      <c r="D548" s="212">
        <v>109.340584750999</v>
      </c>
      <c r="E548" s="210" t="s">
        <v>314</v>
      </c>
      <c r="F548" s="210" t="s">
        <v>714</v>
      </c>
      <c r="G548" s="210" t="s">
        <v>1075</v>
      </c>
      <c r="H548" s="210" t="s">
        <v>716</v>
      </c>
      <c r="I548" s="210" t="s">
        <v>48</v>
      </c>
      <c r="J548" s="210" t="s">
        <v>28</v>
      </c>
      <c r="K548" s="210" t="s">
        <v>555</v>
      </c>
      <c r="L548" s="210"/>
      <c r="M548" s="210">
        <v>40426917</v>
      </c>
      <c r="N548" s="210">
        <v>4661886</v>
      </c>
      <c r="O548" s="210" t="s">
        <v>147</v>
      </c>
      <c r="P548" s="215">
        <f t="shared" si="8"/>
        <v>328.021754252997</v>
      </c>
      <c r="Q548" s="220" t="s">
        <v>33</v>
      </c>
      <c r="R548" s="221" t="s">
        <v>34</v>
      </c>
    </row>
    <row r="549" s="1" customFormat="1" spans="1:18">
      <c r="A549" s="209" t="s">
        <v>137</v>
      </c>
      <c r="B549" s="210" t="s">
        <v>314</v>
      </c>
      <c r="C549" s="211">
        <v>200</v>
      </c>
      <c r="D549" s="212">
        <v>20.4548420148</v>
      </c>
      <c r="E549" s="210" t="s">
        <v>314</v>
      </c>
      <c r="F549" s="210" t="s">
        <v>714</v>
      </c>
      <c r="G549" s="210" t="s">
        <v>1075</v>
      </c>
      <c r="H549" s="210" t="s">
        <v>716</v>
      </c>
      <c r="I549" s="210" t="s">
        <v>367</v>
      </c>
      <c r="J549" s="210" t="s">
        <v>28</v>
      </c>
      <c r="K549" s="210" t="s">
        <v>327</v>
      </c>
      <c r="L549" s="210"/>
      <c r="M549" s="210">
        <v>40424652</v>
      </c>
      <c r="N549" s="210">
        <v>4663192</v>
      </c>
      <c r="O549" s="210" t="s">
        <v>147</v>
      </c>
      <c r="P549" s="215">
        <f t="shared" si="8"/>
        <v>61.3645260444</v>
      </c>
      <c r="Q549" s="220" t="s">
        <v>33</v>
      </c>
      <c r="R549" s="221" t="s">
        <v>34</v>
      </c>
    </row>
    <row r="550" s="1" customFormat="1" spans="1:18">
      <c r="A550" s="209" t="s">
        <v>137</v>
      </c>
      <c r="B550" s="210" t="s">
        <v>314</v>
      </c>
      <c r="C550" s="211">
        <v>1962</v>
      </c>
      <c r="D550" s="212">
        <v>8.99955361322</v>
      </c>
      <c r="E550" s="210" t="s">
        <v>314</v>
      </c>
      <c r="F550" s="210" t="s">
        <v>714</v>
      </c>
      <c r="G550" s="210" t="s">
        <v>1075</v>
      </c>
      <c r="H550" s="210" t="s">
        <v>716</v>
      </c>
      <c r="I550" s="210" t="s">
        <v>1101</v>
      </c>
      <c r="J550" s="210" t="s">
        <v>28</v>
      </c>
      <c r="K550" s="210" t="s">
        <v>327</v>
      </c>
      <c r="L550" s="210"/>
      <c r="M550" s="210">
        <v>40426959</v>
      </c>
      <c r="N550" s="210">
        <v>4659815</v>
      </c>
      <c r="O550" s="210" t="s">
        <v>147</v>
      </c>
      <c r="P550" s="215">
        <f t="shared" si="8"/>
        <v>26.99866083966</v>
      </c>
      <c r="Q550" s="220" t="s">
        <v>33</v>
      </c>
      <c r="R550" s="221" t="s">
        <v>34</v>
      </c>
    </row>
    <row r="551" s="1" customFormat="1" spans="1:18">
      <c r="A551" s="209" t="s">
        <v>137</v>
      </c>
      <c r="B551" s="210" t="s">
        <v>314</v>
      </c>
      <c r="C551" s="211">
        <v>1544</v>
      </c>
      <c r="D551" s="212">
        <v>6.2527663385</v>
      </c>
      <c r="E551" s="210" t="s">
        <v>314</v>
      </c>
      <c r="F551" s="210" t="s">
        <v>714</v>
      </c>
      <c r="G551" s="210" t="s">
        <v>1075</v>
      </c>
      <c r="H551" s="210" t="s">
        <v>716</v>
      </c>
      <c r="I551" s="210" t="s">
        <v>1101</v>
      </c>
      <c r="J551" s="210" t="s">
        <v>28</v>
      </c>
      <c r="K551" s="210" t="s">
        <v>327</v>
      </c>
      <c r="L551" s="210"/>
      <c r="M551" s="210">
        <v>40423271</v>
      </c>
      <c r="N551" s="210">
        <v>4660895</v>
      </c>
      <c r="O551" s="210" t="s">
        <v>147</v>
      </c>
      <c r="P551" s="215">
        <f t="shared" si="8"/>
        <v>18.7582990155</v>
      </c>
      <c r="Q551" s="220" t="s">
        <v>33</v>
      </c>
      <c r="R551" s="221" t="s">
        <v>34</v>
      </c>
    </row>
    <row r="552" s="1" customFormat="1" spans="1:18">
      <c r="A552" s="209" t="s">
        <v>137</v>
      </c>
      <c r="B552" s="210" t="s">
        <v>314</v>
      </c>
      <c r="C552" s="211">
        <v>1343</v>
      </c>
      <c r="D552" s="212">
        <v>31.6212855345999</v>
      </c>
      <c r="E552" s="210" t="s">
        <v>314</v>
      </c>
      <c r="F552" s="210" t="s">
        <v>714</v>
      </c>
      <c r="G552" s="210" t="s">
        <v>1075</v>
      </c>
      <c r="H552" s="210" t="s">
        <v>716</v>
      </c>
      <c r="I552" s="210" t="s">
        <v>48</v>
      </c>
      <c r="J552" s="210" t="s">
        <v>28</v>
      </c>
      <c r="K552" s="210" t="s">
        <v>58</v>
      </c>
      <c r="L552" s="210"/>
      <c r="M552" s="210">
        <v>40423927</v>
      </c>
      <c r="N552" s="210">
        <v>4661232</v>
      </c>
      <c r="O552" s="210" t="s">
        <v>147</v>
      </c>
      <c r="P552" s="215">
        <f t="shared" si="8"/>
        <v>94.8638566037997</v>
      </c>
      <c r="Q552" s="220" t="s">
        <v>33</v>
      </c>
      <c r="R552" s="221" t="s">
        <v>34</v>
      </c>
    </row>
    <row r="553" s="1" customFormat="1" spans="1:18">
      <c r="A553" s="209" t="s">
        <v>137</v>
      </c>
      <c r="B553" s="210" t="s">
        <v>314</v>
      </c>
      <c r="C553" s="211">
        <v>1103</v>
      </c>
      <c r="D553" s="212">
        <v>3.43642038288</v>
      </c>
      <c r="E553" s="210" t="s">
        <v>314</v>
      </c>
      <c r="F553" s="210" t="s">
        <v>714</v>
      </c>
      <c r="G553" s="210" t="s">
        <v>1075</v>
      </c>
      <c r="H553" s="210" t="s">
        <v>716</v>
      </c>
      <c r="I553" s="210" t="s">
        <v>1101</v>
      </c>
      <c r="J553" s="210" t="s">
        <v>28</v>
      </c>
      <c r="K553" s="210" t="s">
        <v>327</v>
      </c>
      <c r="L553" s="210"/>
      <c r="M553" s="210">
        <v>40426227</v>
      </c>
      <c r="N553" s="210">
        <v>4661606</v>
      </c>
      <c r="O553" s="210" t="s">
        <v>147</v>
      </c>
      <c r="P553" s="215">
        <f t="shared" si="8"/>
        <v>10.30926114864</v>
      </c>
      <c r="Q553" s="220" t="s">
        <v>33</v>
      </c>
      <c r="R553" s="221" t="s">
        <v>34</v>
      </c>
    </row>
    <row r="554" s="1" customFormat="1" spans="1:18">
      <c r="A554" s="209" t="s">
        <v>137</v>
      </c>
      <c r="B554" s="210" t="s">
        <v>314</v>
      </c>
      <c r="C554" s="211">
        <v>1731</v>
      </c>
      <c r="D554" s="212">
        <v>14.8639120398</v>
      </c>
      <c r="E554" s="210" t="s">
        <v>314</v>
      </c>
      <c r="F554" s="210" t="s">
        <v>714</v>
      </c>
      <c r="G554" s="210" t="s">
        <v>1075</v>
      </c>
      <c r="H554" s="210" t="s">
        <v>716</v>
      </c>
      <c r="I554" s="210" t="s">
        <v>367</v>
      </c>
      <c r="J554" s="210" t="s">
        <v>28</v>
      </c>
      <c r="K554" s="210" t="s">
        <v>327</v>
      </c>
      <c r="L554" s="210"/>
      <c r="M554" s="210">
        <v>40423193</v>
      </c>
      <c r="N554" s="210">
        <v>4660592</v>
      </c>
      <c r="O554" s="210" t="s">
        <v>147</v>
      </c>
      <c r="P554" s="215">
        <f t="shared" si="8"/>
        <v>44.5917361194</v>
      </c>
      <c r="Q554" s="220" t="s">
        <v>33</v>
      </c>
      <c r="R554" s="221" t="s">
        <v>34</v>
      </c>
    </row>
    <row r="555" s="1" customFormat="1" spans="1:18">
      <c r="A555" s="209" t="s">
        <v>137</v>
      </c>
      <c r="B555" s="210" t="s">
        <v>314</v>
      </c>
      <c r="C555" s="211">
        <v>1251</v>
      </c>
      <c r="D555" s="212">
        <v>4.04530112893</v>
      </c>
      <c r="E555" s="210" t="s">
        <v>314</v>
      </c>
      <c r="F555" s="210" t="s">
        <v>714</v>
      </c>
      <c r="G555" s="210" t="s">
        <v>1075</v>
      </c>
      <c r="H555" s="210" t="s">
        <v>716</v>
      </c>
      <c r="I555" s="210" t="s">
        <v>1101</v>
      </c>
      <c r="J555" s="210" t="s">
        <v>28</v>
      </c>
      <c r="K555" s="210" t="s">
        <v>555</v>
      </c>
      <c r="L555" s="210"/>
      <c r="M555" s="210">
        <v>40425282</v>
      </c>
      <c r="N555" s="210">
        <v>4661414</v>
      </c>
      <c r="O555" s="210" t="s">
        <v>147</v>
      </c>
      <c r="P555" s="215">
        <f t="shared" si="8"/>
        <v>12.13590338679</v>
      </c>
      <c r="Q555" s="220" t="s">
        <v>33</v>
      </c>
      <c r="R555" s="221" t="s">
        <v>34</v>
      </c>
    </row>
    <row r="556" s="1" customFormat="1" spans="1:18">
      <c r="A556" s="209" t="s">
        <v>137</v>
      </c>
      <c r="B556" s="210" t="s">
        <v>314</v>
      </c>
      <c r="C556" s="211">
        <v>1025</v>
      </c>
      <c r="D556" s="212">
        <v>11.8836455045</v>
      </c>
      <c r="E556" s="210" t="s">
        <v>314</v>
      </c>
      <c r="F556" s="210" t="s">
        <v>714</v>
      </c>
      <c r="G556" s="210" t="s">
        <v>1075</v>
      </c>
      <c r="H556" s="210" t="s">
        <v>716</v>
      </c>
      <c r="I556" s="210" t="s">
        <v>1101</v>
      </c>
      <c r="J556" s="210" t="s">
        <v>28</v>
      </c>
      <c r="K556" s="210" t="s">
        <v>310</v>
      </c>
      <c r="L556" s="210"/>
      <c r="M556" s="210">
        <v>40421800</v>
      </c>
      <c r="N556" s="210">
        <v>4661718</v>
      </c>
      <c r="O556" s="210" t="s">
        <v>147</v>
      </c>
      <c r="P556" s="215">
        <f t="shared" si="8"/>
        <v>35.6509365135</v>
      </c>
      <c r="Q556" s="220" t="s">
        <v>33</v>
      </c>
      <c r="R556" s="221" t="s">
        <v>34</v>
      </c>
    </row>
    <row r="557" s="1" customFormat="1" spans="1:18">
      <c r="A557" s="209" t="s">
        <v>137</v>
      </c>
      <c r="B557" s="210" t="s">
        <v>314</v>
      </c>
      <c r="C557" s="211">
        <v>908</v>
      </c>
      <c r="D557" s="212">
        <v>1.88996843676</v>
      </c>
      <c r="E557" s="210" t="s">
        <v>314</v>
      </c>
      <c r="F557" s="210" t="s">
        <v>714</v>
      </c>
      <c r="G557" s="210" t="s">
        <v>1075</v>
      </c>
      <c r="H557" s="210" t="s">
        <v>716</v>
      </c>
      <c r="I557" s="210" t="s">
        <v>1101</v>
      </c>
      <c r="J557" s="210" t="s">
        <v>28</v>
      </c>
      <c r="K557" s="210" t="s">
        <v>29</v>
      </c>
      <c r="L557" s="210"/>
      <c r="M557" s="210">
        <v>40420304</v>
      </c>
      <c r="N557" s="210">
        <v>4661892</v>
      </c>
      <c r="O557" s="210" t="s">
        <v>147</v>
      </c>
      <c r="P557" s="215">
        <f t="shared" si="8"/>
        <v>5.66990531028</v>
      </c>
      <c r="Q557" s="220" t="s">
        <v>33</v>
      </c>
      <c r="R557" s="221" t="s">
        <v>34</v>
      </c>
    </row>
    <row r="558" s="1" customFormat="1" spans="1:18">
      <c r="A558" s="209" t="s">
        <v>137</v>
      </c>
      <c r="B558" s="210" t="s">
        <v>314</v>
      </c>
      <c r="C558" s="211">
        <v>1478</v>
      </c>
      <c r="D558" s="212">
        <v>3.40763272761</v>
      </c>
      <c r="E558" s="210" t="s">
        <v>314</v>
      </c>
      <c r="F558" s="210" t="s">
        <v>714</v>
      </c>
      <c r="G558" s="210" t="s">
        <v>1075</v>
      </c>
      <c r="H558" s="210" t="s">
        <v>716</v>
      </c>
      <c r="I558" s="210" t="s">
        <v>1101</v>
      </c>
      <c r="J558" s="210" t="s">
        <v>28</v>
      </c>
      <c r="K558" s="210" t="s">
        <v>29</v>
      </c>
      <c r="L558" s="210"/>
      <c r="M558" s="210">
        <v>40422311</v>
      </c>
      <c r="N558" s="210">
        <v>4661006</v>
      </c>
      <c r="O558" s="210" t="s">
        <v>147</v>
      </c>
      <c r="P558" s="215">
        <f t="shared" si="8"/>
        <v>10.22289818283</v>
      </c>
      <c r="Q558" s="220" t="s">
        <v>33</v>
      </c>
      <c r="R558" s="221" t="s">
        <v>34</v>
      </c>
    </row>
    <row r="559" s="1" customFormat="1" spans="1:18">
      <c r="A559" s="209" t="s">
        <v>137</v>
      </c>
      <c r="B559" s="210" t="s">
        <v>314</v>
      </c>
      <c r="C559" s="211">
        <v>965</v>
      </c>
      <c r="D559" s="212">
        <v>1.88525811085</v>
      </c>
      <c r="E559" s="210" t="s">
        <v>314</v>
      </c>
      <c r="F559" s="210" t="s">
        <v>714</v>
      </c>
      <c r="G559" s="210" t="s">
        <v>1075</v>
      </c>
      <c r="H559" s="210" t="s">
        <v>716</v>
      </c>
      <c r="I559" s="210" t="s">
        <v>1101</v>
      </c>
      <c r="J559" s="210" t="s">
        <v>28</v>
      </c>
      <c r="K559" s="210" t="s">
        <v>29</v>
      </c>
      <c r="L559" s="210"/>
      <c r="M559" s="210">
        <v>40423228</v>
      </c>
      <c r="N559" s="210">
        <v>4661812</v>
      </c>
      <c r="O559" s="210" t="s">
        <v>147</v>
      </c>
      <c r="P559" s="215">
        <f t="shared" si="8"/>
        <v>5.65577433255</v>
      </c>
      <c r="Q559" s="220" t="s">
        <v>33</v>
      </c>
      <c r="R559" s="221" t="s">
        <v>34</v>
      </c>
    </row>
    <row r="560" s="1" customFormat="1" spans="1:18">
      <c r="A560" s="209" t="s">
        <v>137</v>
      </c>
      <c r="B560" s="210" t="s">
        <v>314</v>
      </c>
      <c r="C560" s="211">
        <v>1713</v>
      </c>
      <c r="D560" s="212">
        <v>50.4728368697999</v>
      </c>
      <c r="E560" s="210" t="s">
        <v>314</v>
      </c>
      <c r="F560" s="210" t="s">
        <v>714</v>
      </c>
      <c r="G560" s="210" t="s">
        <v>1075</v>
      </c>
      <c r="H560" s="210" t="s">
        <v>716</v>
      </c>
      <c r="I560" s="210" t="s">
        <v>367</v>
      </c>
      <c r="J560" s="210" t="s">
        <v>28</v>
      </c>
      <c r="K560" s="210" t="s">
        <v>327</v>
      </c>
      <c r="L560" s="210"/>
      <c r="M560" s="210">
        <v>40423915</v>
      </c>
      <c r="N560" s="210">
        <v>4660609</v>
      </c>
      <c r="O560" s="210" t="s">
        <v>147</v>
      </c>
      <c r="P560" s="215">
        <f t="shared" si="8"/>
        <v>151.4185106094</v>
      </c>
      <c r="Q560" s="220" t="s">
        <v>33</v>
      </c>
      <c r="R560" s="221" t="s">
        <v>34</v>
      </c>
    </row>
    <row r="561" s="1" customFormat="1" spans="1:18">
      <c r="A561" s="209" t="s">
        <v>137</v>
      </c>
      <c r="B561" s="210" t="s">
        <v>314</v>
      </c>
      <c r="C561" s="211">
        <v>875</v>
      </c>
      <c r="D561" s="212">
        <v>221.482483548999</v>
      </c>
      <c r="E561" s="210" t="s">
        <v>314</v>
      </c>
      <c r="F561" s="210" t="s">
        <v>714</v>
      </c>
      <c r="G561" s="210" t="s">
        <v>1075</v>
      </c>
      <c r="H561" s="210" t="s">
        <v>716</v>
      </c>
      <c r="I561" s="210" t="s">
        <v>367</v>
      </c>
      <c r="J561" s="210" t="s">
        <v>28</v>
      </c>
      <c r="K561" s="210" t="s">
        <v>327</v>
      </c>
      <c r="L561" s="210"/>
      <c r="M561" s="210">
        <v>40423795</v>
      </c>
      <c r="N561" s="210">
        <v>4661956</v>
      </c>
      <c r="O561" s="210" t="s">
        <v>147</v>
      </c>
      <c r="P561" s="215">
        <f t="shared" si="8"/>
        <v>664.447450646997</v>
      </c>
      <c r="Q561" s="220" t="s">
        <v>33</v>
      </c>
      <c r="R561" s="221" t="s">
        <v>34</v>
      </c>
    </row>
    <row r="562" s="1" customFormat="1" spans="1:18">
      <c r="A562" s="209" t="s">
        <v>137</v>
      </c>
      <c r="B562" s="210" t="s">
        <v>314</v>
      </c>
      <c r="C562" s="211">
        <v>704</v>
      </c>
      <c r="D562" s="212">
        <v>2.21434196136</v>
      </c>
      <c r="E562" s="210" t="s">
        <v>314</v>
      </c>
      <c r="F562" s="210" t="s">
        <v>714</v>
      </c>
      <c r="G562" s="210" t="s">
        <v>1075</v>
      </c>
      <c r="H562" s="210" t="s">
        <v>716</v>
      </c>
      <c r="I562" s="210" t="s">
        <v>367</v>
      </c>
      <c r="J562" s="210" t="s">
        <v>28</v>
      </c>
      <c r="K562" s="210" t="s">
        <v>327</v>
      </c>
      <c r="L562" s="210"/>
      <c r="M562" s="210">
        <v>40421380</v>
      </c>
      <c r="N562" s="210">
        <v>4662137</v>
      </c>
      <c r="O562" s="210" t="s">
        <v>147</v>
      </c>
      <c r="P562" s="215">
        <f t="shared" si="8"/>
        <v>6.64302588408</v>
      </c>
      <c r="Q562" s="220" t="s">
        <v>33</v>
      </c>
      <c r="R562" s="221" t="s">
        <v>34</v>
      </c>
    </row>
    <row r="563" s="1" customFormat="1" spans="1:18">
      <c r="A563" s="209" t="s">
        <v>137</v>
      </c>
      <c r="B563" s="210" t="s">
        <v>314</v>
      </c>
      <c r="C563" s="211">
        <v>1257</v>
      </c>
      <c r="D563" s="212">
        <v>15.5781696234</v>
      </c>
      <c r="E563" s="210" t="s">
        <v>314</v>
      </c>
      <c r="F563" s="210" t="s">
        <v>714</v>
      </c>
      <c r="G563" s="210" t="s">
        <v>1075</v>
      </c>
      <c r="H563" s="210" t="s">
        <v>716</v>
      </c>
      <c r="I563" s="210" t="s">
        <v>1101</v>
      </c>
      <c r="J563" s="210" t="s">
        <v>28</v>
      </c>
      <c r="K563" s="210" t="s">
        <v>555</v>
      </c>
      <c r="L563" s="210"/>
      <c r="M563" s="210">
        <v>40426866</v>
      </c>
      <c r="N563" s="210">
        <v>4661412</v>
      </c>
      <c r="O563" s="210" t="s">
        <v>147</v>
      </c>
      <c r="P563" s="215">
        <f t="shared" si="8"/>
        <v>46.7345088702</v>
      </c>
      <c r="Q563" s="220" t="s">
        <v>33</v>
      </c>
      <c r="R563" s="221" t="s">
        <v>34</v>
      </c>
    </row>
    <row r="564" s="1" customFormat="1" spans="1:18">
      <c r="A564" s="209" t="s">
        <v>137</v>
      </c>
      <c r="B564" s="210" t="s">
        <v>314</v>
      </c>
      <c r="C564" s="211">
        <v>555</v>
      </c>
      <c r="D564" s="212">
        <v>21.163877368</v>
      </c>
      <c r="E564" s="210" t="s">
        <v>314</v>
      </c>
      <c r="F564" s="210" t="s">
        <v>714</v>
      </c>
      <c r="G564" s="210" t="s">
        <v>1075</v>
      </c>
      <c r="H564" s="210" t="s">
        <v>716</v>
      </c>
      <c r="I564" s="210" t="s">
        <v>367</v>
      </c>
      <c r="J564" s="210" t="s">
        <v>28</v>
      </c>
      <c r="K564" s="210" t="s">
        <v>327</v>
      </c>
      <c r="L564" s="210"/>
      <c r="M564" s="210">
        <v>40424024</v>
      </c>
      <c r="N564" s="210">
        <v>4662473</v>
      </c>
      <c r="O564" s="210" t="s">
        <v>147</v>
      </c>
      <c r="P564" s="215">
        <f t="shared" si="8"/>
        <v>63.491632104</v>
      </c>
      <c r="Q564" s="220" t="s">
        <v>33</v>
      </c>
      <c r="R564" s="221" t="s">
        <v>34</v>
      </c>
    </row>
    <row r="565" s="1" customFormat="1" spans="1:18">
      <c r="A565" s="209" t="s">
        <v>137</v>
      </c>
      <c r="B565" s="210" t="s">
        <v>314</v>
      </c>
      <c r="C565" s="211">
        <v>852</v>
      </c>
      <c r="D565" s="212">
        <v>14.9889937294</v>
      </c>
      <c r="E565" s="210" t="s">
        <v>314</v>
      </c>
      <c r="F565" s="210" t="s">
        <v>714</v>
      </c>
      <c r="G565" s="210" t="s">
        <v>1075</v>
      </c>
      <c r="H565" s="210" t="s">
        <v>716</v>
      </c>
      <c r="I565" s="210" t="s">
        <v>1101</v>
      </c>
      <c r="J565" s="210" t="s">
        <v>28</v>
      </c>
      <c r="K565" s="210" t="s">
        <v>327</v>
      </c>
      <c r="L565" s="210"/>
      <c r="M565" s="210">
        <v>40420529</v>
      </c>
      <c r="N565" s="210">
        <v>4662002</v>
      </c>
      <c r="O565" s="210" t="s">
        <v>147</v>
      </c>
      <c r="P565" s="215">
        <f t="shared" si="8"/>
        <v>44.9669811882</v>
      </c>
      <c r="Q565" s="220" t="s">
        <v>33</v>
      </c>
      <c r="R565" s="221" t="s">
        <v>34</v>
      </c>
    </row>
    <row r="566" s="1" customFormat="1" spans="1:18">
      <c r="A566" s="209" t="s">
        <v>137</v>
      </c>
      <c r="B566" s="210" t="s">
        <v>314</v>
      </c>
      <c r="C566" s="211">
        <v>707</v>
      </c>
      <c r="D566" s="212">
        <v>12.7651512747</v>
      </c>
      <c r="E566" s="210" t="s">
        <v>314</v>
      </c>
      <c r="F566" s="210" t="s">
        <v>714</v>
      </c>
      <c r="G566" s="210" t="s">
        <v>1075</v>
      </c>
      <c r="H566" s="210" t="s">
        <v>716</v>
      </c>
      <c r="I566" s="210" t="s">
        <v>48</v>
      </c>
      <c r="J566" s="210" t="s">
        <v>28</v>
      </c>
      <c r="K566" s="210" t="s">
        <v>29</v>
      </c>
      <c r="L566" s="210"/>
      <c r="M566" s="210">
        <v>40420591</v>
      </c>
      <c r="N566" s="210">
        <v>4662243</v>
      </c>
      <c r="O566" s="210" t="s">
        <v>147</v>
      </c>
      <c r="P566" s="215">
        <f t="shared" si="8"/>
        <v>38.2954538241</v>
      </c>
      <c r="Q566" s="220" t="s">
        <v>33</v>
      </c>
      <c r="R566" s="221" t="s">
        <v>34</v>
      </c>
    </row>
    <row r="567" s="1" customFormat="1" spans="1:18">
      <c r="A567" s="209" t="s">
        <v>137</v>
      </c>
      <c r="B567" s="210" t="s">
        <v>314</v>
      </c>
      <c r="C567" s="211">
        <v>1022</v>
      </c>
      <c r="D567" s="212">
        <v>8.88161166032</v>
      </c>
      <c r="E567" s="210" t="s">
        <v>314</v>
      </c>
      <c r="F567" s="210" t="s">
        <v>714</v>
      </c>
      <c r="G567" s="210" t="s">
        <v>1075</v>
      </c>
      <c r="H567" s="210" t="s">
        <v>716</v>
      </c>
      <c r="I567" s="210" t="s">
        <v>1101</v>
      </c>
      <c r="J567" s="210" t="s">
        <v>28</v>
      </c>
      <c r="K567" s="210" t="s">
        <v>327</v>
      </c>
      <c r="L567" s="210"/>
      <c r="M567" s="210">
        <v>40426419</v>
      </c>
      <c r="N567" s="210">
        <v>4661719</v>
      </c>
      <c r="O567" s="210" t="s">
        <v>147</v>
      </c>
      <c r="P567" s="215">
        <f t="shared" si="8"/>
        <v>26.64483498096</v>
      </c>
      <c r="Q567" s="220" t="s">
        <v>33</v>
      </c>
      <c r="R567" s="221" t="s">
        <v>34</v>
      </c>
    </row>
    <row r="568" s="1" customFormat="1" spans="1:18">
      <c r="A568" s="209" t="s">
        <v>137</v>
      </c>
      <c r="B568" s="210" t="s">
        <v>314</v>
      </c>
      <c r="C568" s="211">
        <v>835</v>
      </c>
      <c r="D568" s="212">
        <v>1.02028792197</v>
      </c>
      <c r="E568" s="210" t="s">
        <v>314</v>
      </c>
      <c r="F568" s="210" t="s">
        <v>714</v>
      </c>
      <c r="G568" s="210" t="s">
        <v>1075</v>
      </c>
      <c r="H568" s="210" t="s">
        <v>716</v>
      </c>
      <c r="I568" s="210" t="s">
        <v>1101</v>
      </c>
      <c r="J568" s="210" t="s">
        <v>28</v>
      </c>
      <c r="K568" s="210" t="s">
        <v>29</v>
      </c>
      <c r="L568" s="210"/>
      <c r="M568" s="210">
        <v>40420383</v>
      </c>
      <c r="N568" s="210">
        <v>4662024</v>
      </c>
      <c r="O568" s="210" t="s">
        <v>147</v>
      </c>
      <c r="P568" s="215">
        <f t="shared" si="8"/>
        <v>3.06086376591</v>
      </c>
      <c r="Q568" s="220" t="s">
        <v>33</v>
      </c>
      <c r="R568" s="221" t="s">
        <v>34</v>
      </c>
    </row>
    <row r="569" s="1" customFormat="1" spans="1:18">
      <c r="A569" s="209" t="s">
        <v>137</v>
      </c>
      <c r="B569" s="210" t="s">
        <v>314</v>
      </c>
      <c r="C569" s="211">
        <v>952</v>
      </c>
      <c r="D569" s="212">
        <v>92.1252474834</v>
      </c>
      <c r="E569" s="210" t="s">
        <v>314</v>
      </c>
      <c r="F569" s="210" t="s">
        <v>714</v>
      </c>
      <c r="G569" s="210" t="s">
        <v>1075</v>
      </c>
      <c r="H569" s="210" t="s">
        <v>716</v>
      </c>
      <c r="I569" s="210" t="s">
        <v>367</v>
      </c>
      <c r="J569" s="210" t="s">
        <v>28</v>
      </c>
      <c r="K569" s="210" t="s">
        <v>327</v>
      </c>
      <c r="L569" s="210"/>
      <c r="M569" s="210">
        <v>40421187</v>
      </c>
      <c r="N569" s="210">
        <v>4661830</v>
      </c>
      <c r="O569" s="210" t="s">
        <v>147</v>
      </c>
      <c r="P569" s="215">
        <f t="shared" si="8"/>
        <v>276.3757424502</v>
      </c>
      <c r="Q569" s="220" t="s">
        <v>33</v>
      </c>
      <c r="R569" s="221" t="s">
        <v>34</v>
      </c>
    </row>
    <row r="570" s="1" customFormat="1" spans="1:18">
      <c r="A570" s="209" t="s">
        <v>137</v>
      </c>
      <c r="B570" s="210" t="s">
        <v>314</v>
      </c>
      <c r="C570" s="211">
        <v>1763</v>
      </c>
      <c r="D570" s="212">
        <v>43.6422915702</v>
      </c>
      <c r="E570" s="210" t="s">
        <v>314</v>
      </c>
      <c r="F570" s="210" t="s">
        <v>714</v>
      </c>
      <c r="G570" s="210" t="s">
        <v>1075</v>
      </c>
      <c r="H570" s="210" t="s">
        <v>716</v>
      </c>
      <c r="I570" s="210" t="s">
        <v>367</v>
      </c>
      <c r="J570" s="210" t="s">
        <v>28</v>
      </c>
      <c r="K570" s="210" t="s">
        <v>327</v>
      </c>
      <c r="L570" s="210"/>
      <c r="M570" s="210">
        <v>40426330</v>
      </c>
      <c r="N570" s="210">
        <v>4660534</v>
      </c>
      <c r="O570" s="210" t="s">
        <v>147</v>
      </c>
      <c r="P570" s="215">
        <f t="shared" si="8"/>
        <v>130.9268747106</v>
      </c>
      <c r="Q570" s="220" t="s">
        <v>33</v>
      </c>
      <c r="R570" s="221" t="s">
        <v>34</v>
      </c>
    </row>
    <row r="571" s="1" customFormat="1" spans="1:18">
      <c r="A571" s="209" t="s">
        <v>137</v>
      </c>
      <c r="B571" s="210" t="s">
        <v>314</v>
      </c>
      <c r="C571" s="211">
        <v>1273</v>
      </c>
      <c r="D571" s="212">
        <v>255.728050066</v>
      </c>
      <c r="E571" s="210" t="s">
        <v>314</v>
      </c>
      <c r="F571" s="210" t="s">
        <v>714</v>
      </c>
      <c r="G571" s="210" t="s">
        <v>1075</v>
      </c>
      <c r="H571" s="210" t="s">
        <v>716</v>
      </c>
      <c r="I571" s="210" t="s">
        <v>367</v>
      </c>
      <c r="J571" s="210" t="s">
        <v>28</v>
      </c>
      <c r="K571" s="210" t="s">
        <v>327</v>
      </c>
      <c r="L571" s="210"/>
      <c r="M571" s="210">
        <v>40424251</v>
      </c>
      <c r="N571" s="210">
        <v>4661335</v>
      </c>
      <c r="O571" s="210" t="s">
        <v>147</v>
      </c>
      <c r="P571" s="215">
        <f t="shared" si="8"/>
        <v>767.184150198</v>
      </c>
      <c r="Q571" s="220" t="s">
        <v>33</v>
      </c>
      <c r="R571" s="221" t="s">
        <v>34</v>
      </c>
    </row>
    <row r="572" s="1" customFormat="1" spans="1:18">
      <c r="A572" s="209" t="s">
        <v>137</v>
      </c>
      <c r="B572" s="210" t="s">
        <v>314</v>
      </c>
      <c r="C572" s="211">
        <v>1181</v>
      </c>
      <c r="D572" s="212">
        <v>1.50483651021</v>
      </c>
      <c r="E572" s="210" t="s">
        <v>314</v>
      </c>
      <c r="F572" s="210" t="s">
        <v>714</v>
      </c>
      <c r="G572" s="210" t="s">
        <v>1075</v>
      </c>
      <c r="H572" s="210" t="s">
        <v>716</v>
      </c>
      <c r="I572" s="210" t="s">
        <v>1101</v>
      </c>
      <c r="J572" s="210" t="s">
        <v>28</v>
      </c>
      <c r="K572" s="210" t="s">
        <v>555</v>
      </c>
      <c r="L572" s="210"/>
      <c r="M572" s="210">
        <v>40425374</v>
      </c>
      <c r="N572" s="210">
        <v>4661519</v>
      </c>
      <c r="O572" s="210" t="s">
        <v>147</v>
      </c>
      <c r="P572" s="215">
        <f t="shared" si="8"/>
        <v>4.51450953063</v>
      </c>
      <c r="Q572" s="220" t="s">
        <v>33</v>
      </c>
      <c r="R572" s="221" t="s">
        <v>34</v>
      </c>
    </row>
    <row r="573" s="1" customFormat="1" spans="1:18">
      <c r="A573" s="209" t="s">
        <v>137</v>
      </c>
      <c r="B573" s="210" t="s">
        <v>314</v>
      </c>
      <c r="C573" s="211">
        <v>916</v>
      </c>
      <c r="D573" s="212">
        <v>7.64941338656</v>
      </c>
      <c r="E573" s="210" t="s">
        <v>314</v>
      </c>
      <c r="F573" s="210" t="s">
        <v>714</v>
      </c>
      <c r="G573" s="210" t="s">
        <v>1075</v>
      </c>
      <c r="H573" s="210" t="s">
        <v>716</v>
      </c>
      <c r="I573" s="210" t="s">
        <v>48</v>
      </c>
      <c r="J573" s="210" t="s">
        <v>28</v>
      </c>
      <c r="K573" s="210" t="s">
        <v>58</v>
      </c>
      <c r="L573" s="210"/>
      <c r="M573" s="210">
        <v>40424039</v>
      </c>
      <c r="N573" s="210">
        <v>4661898</v>
      </c>
      <c r="O573" s="210" t="s">
        <v>147</v>
      </c>
      <c r="P573" s="215">
        <f t="shared" si="8"/>
        <v>22.94824015968</v>
      </c>
      <c r="Q573" s="220" t="s">
        <v>33</v>
      </c>
      <c r="R573" s="221" t="s">
        <v>34</v>
      </c>
    </row>
    <row r="574" s="1" customFormat="1" spans="1:18">
      <c r="A574" s="209" t="s">
        <v>137</v>
      </c>
      <c r="B574" s="210" t="s">
        <v>314</v>
      </c>
      <c r="C574" s="211">
        <v>1203</v>
      </c>
      <c r="D574" s="212">
        <v>3.52845928878</v>
      </c>
      <c r="E574" s="210" t="s">
        <v>314</v>
      </c>
      <c r="F574" s="210" t="s">
        <v>714</v>
      </c>
      <c r="G574" s="210" t="s">
        <v>1075</v>
      </c>
      <c r="H574" s="210" t="s">
        <v>716</v>
      </c>
      <c r="I574" s="210" t="s">
        <v>48</v>
      </c>
      <c r="J574" s="210" t="s">
        <v>28</v>
      </c>
      <c r="K574" s="210" t="s">
        <v>555</v>
      </c>
      <c r="L574" s="210"/>
      <c r="M574" s="210">
        <v>40425265</v>
      </c>
      <c r="N574" s="210">
        <v>4661476</v>
      </c>
      <c r="O574" s="210" t="s">
        <v>147</v>
      </c>
      <c r="P574" s="215">
        <f t="shared" si="8"/>
        <v>10.58537786634</v>
      </c>
      <c r="Q574" s="220" t="s">
        <v>33</v>
      </c>
      <c r="R574" s="221" t="s">
        <v>34</v>
      </c>
    </row>
    <row r="575" s="1" customFormat="1" spans="1:18">
      <c r="A575" s="209" t="s">
        <v>137</v>
      </c>
      <c r="B575" s="210" t="s">
        <v>314</v>
      </c>
      <c r="C575" s="211">
        <v>749</v>
      </c>
      <c r="D575" s="212">
        <v>56.4707319377</v>
      </c>
      <c r="E575" s="210" t="s">
        <v>314</v>
      </c>
      <c r="F575" s="210" t="s">
        <v>714</v>
      </c>
      <c r="G575" s="210" t="s">
        <v>1075</v>
      </c>
      <c r="H575" s="210" t="s">
        <v>716</v>
      </c>
      <c r="I575" s="210" t="s">
        <v>1101</v>
      </c>
      <c r="J575" s="210" t="s">
        <v>28</v>
      </c>
      <c r="K575" s="210" t="s">
        <v>327</v>
      </c>
      <c r="L575" s="210"/>
      <c r="M575" s="210">
        <v>40421730</v>
      </c>
      <c r="N575" s="210">
        <v>4662172</v>
      </c>
      <c r="O575" s="210" t="s">
        <v>147</v>
      </c>
      <c r="P575" s="215">
        <f t="shared" si="8"/>
        <v>169.4121958131</v>
      </c>
      <c r="Q575" s="220" t="s">
        <v>33</v>
      </c>
      <c r="R575" s="221" t="s">
        <v>34</v>
      </c>
    </row>
    <row r="576" s="1" customFormat="1" spans="1:18">
      <c r="A576" s="209" t="s">
        <v>137</v>
      </c>
      <c r="B576" s="210" t="s">
        <v>314</v>
      </c>
      <c r="C576" s="211">
        <v>1901</v>
      </c>
      <c r="D576" s="212">
        <v>36.8832246831</v>
      </c>
      <c r="E576" s="210" t="s">
        <v>314</v>
      </c>
      <c r="F576" s="210" t="s">
        <v>714</v>
      </c>
      <c r="G576" s="210" t="s">
        <v>1075</v>
      </c>
      <c r="H576" s="210" t="s">
        <v>716</v>
      </c>
      <c r="I576" s="210" t="s">
        <v>367</v>
      </c>
      <c r="J576" s="210" t="s">
        <v>28</v>
      </c>
      <c r="K576" s="210" t="s">
        <v>327</v>
      </c>
      <c r="L576" s="210"/>
      <c r="M576" s="210">
        <v>40426477</v>
      </c>
      <c r="N576" s="210">
        <v>4660179</v>
      </c>
      <c r="O576" s="210" t="s">
        <v>147</v>
      </c>
      <c r="P576" s="215">
        <f t="shared" si="8"/>
        <v>110.6496740493</v>
      </c>
      <c r="Q576" s="220" t="s">
        <v>33</v>
      </c>
      <c r="R576" s="221" t="s">
        <v>34</v>
      </c>
    </row>
    <row r="577" s="1" customFormat="1" spans="1:18">
      <c r="A577" s="209" t="s">
        <v>137</v>
      </c>
      <c r="B577" s="210" t="s">
        <v>314</v>
      </c>
      <c r="C577" s="211">
        <v>364</v>
      </c>
      <c r="D577" s="212">
        <v>24.6780518067</v>
      </c>
      <c r="E577" s="210" t="s">
        <v>314</v>
      </c>
      <c r="F577" s="210" t="s">
        <v>714</v>
      </c>
      <c r="G577" s="210" t="s">
        <v>1075</v>
      </c>
      <c r="H577" s="210" t="s">
        <v>716</v>
      </c>
      <c r="I577" s="210" t="s">
        <v>367</v>
      </c>
      <c r="J577" s="210" t="s">
        <v>28</v>
      </c>
      <c r="K577" s="210" t="s">
        <v>327</v>
      </c>
      <c r="L577" s="210"/>
      <c r="M577" s="210">
        <v>40425055</v>
      </c>
      <c r="N577" s="210">
        <v>4662855</v>
      </c>
      <c r="O577" s="210" t="s">
        <v>147</v>
      </c>
      <c r="P577" s="215">
        <f t="shared" si="8"/>
        <v>74.0341554201</v>
      </c>
      <c r="Q577" s="220" t="s">
        <v>33</v>
      </c>
      <c r="R577" s="221" t="s">
        <v>34</v>
      </c>
    </row>
    <row r="578" s="1" customFormat="1" spans="1:18">
      <c r="A578" s="209" t="s">
        <v>137</v>
      </c>
      <c r="B578" s="210" t="s">
        <v>314</v>
      </c>
      <c r="C578" s="211">
        <v>865</v>
      </c>
      <c r="D578" s="212">
        <v>7.94107116995</v>
      </c>
      <c r="E578" s="210" t="s">
        <v>314</v>
      </c>
      <c r="F578" s="210" t="s">
        <v>714</v>
      </c>
      <c r="G578" s="210" t="s">
        <v>1075</v>
      </c>
      <c r="H578" s="210" t="s">
        <v>716</v>
      </c>
      <c r="I578" s="210" t="s">
        <v>367</v>
      </c>
      <c r="J578" s="210" t="s">
        <v>28</v>
      </c>
      <c r="K578" s="210" t="s">
        <v>327</v>
      </c>
      <c r="L578" s="210"/>
      <c r="M578" s="210">
        <v>40421303</v>
      </c>
      <c r="N578" s="210">
        <v>4661972</v>
      </c>
      <c r="O578" s="210" t="s">
        <v>147</v>
      </c>
      <c r="P578" s="215">
        <f t="shared" si="8"/>
        <v>23.82321350985</v>
      </c>
      <c r="Q578" s="220" t="s">
        <v>33</v>
      </c>
      <c r="R578" s="221" t="s">
        <v>34</v>
      </c>
    </row>
    <row r="579" s="1" customFormat="1" spans="1:18">
      <c r="A579" s="209" t="s">
        <v>137</v>
      </c>
      <c r="B579" s="210" t="s">
        <v>314</v>
      </c>
      <c r="C579" s="211">
        <v>1112</v>
      </c>
      <c r="D579" s="212">
        <v>20.396954693</v>
      </c>
      <c r="E579" s="210" t="s">
        <v>314</v>
      </c>
      <c r="F579" s="210" t="s">
        <v>714</v>
      </c>
      <c r="G579" s="210" t="s">
        <v>1075</v>
      </c>
      <c r="H579" s="210" t="s">
        <v>716</v>
      </c>
      <c r="I579" s="210" t="s">
        <v>367</v>
      </c>
      <c r="J579" s="210" t="s">
        <v>28</v>
      </c>
      <c r="K579" s="210" t="s">
        <v>310</v>
      </c>
      <c r="L579" s="210"/>
      <c r="M579" s="210">
        <v>40421230</v>
      </c>
      <c r="N579" s="210">
        <v>4661605</v>
      </c>
      <c r="O579" s="210" t="s">
        <v>147</v>
      </c>
      <c r="P579" s="215">
        <f t="shared" si="8"/>
        <v>61.190864079</v>
      </c>
      <c r="Q579" s="220" t="s">
        <v>33</v>
      </c>
      <c r="R579" s="221" t="s">
        <v>34</v>
      </c>
    </row>
    <row r="580" s="1" customFormat="1" spans="1:18">
      <c r="A580" s="209" t="s">
        <v>137</v>
      </c>
      <c r="B580" s="210" t="s">
        <v>314</v>
      </c>
      <c r="C580" s="211">
        <v>1261</v>
      </c>
      <c r="D580" s="212">
        <v>4.74948261328</v>
      </c>
      <c r="E580" s="210" t="s">
        <v>314</v>
      </c>
      <c r="F580" s="210" t="s">
        <v>714</v>
      </c>
      <c r="G580" s="210" t="s">
        <v>1075</v>
      </c>
      <c r="H580" s="210" t="s">
        <v>716</v>
      </c>
      <c r="I580" s="210" t="s">
        <v>367</v>
      </c>
      <c r="J580" s="210" t="s">
        <v>28</v>
      </c>
      <c r="K580" s="210" t="s">
        <v>327</v>
      </c>
      <c r="L580" s="210"/>
      <c r="M580" s="210">
        <v>40425106</v>
      </c>
      <c r="N580" s="210">
        <v>4661393</v>
      </c>
      <c r="O580" s="210" t="s">
        <v>147</v>
      </c>
      <c r="P580" s="215">
        <f t="shared" si="8"/>
        <v>14.24844783984</v>
      </c>
      <c r="Q580" s="220" t="s">
        <v>33</v>
      </c>
      <c r="R580" s="221" t="s">
        <v>34</v>
      </c>
    </row>
    <row r="581" s="1" customFormat="1" spans="1:18">
      <c r="A581" s="209" t="s">
        <v>137</v>
      </c>
      <c r="B581" s="210" t="s">
        <v>314</v>
      </c>
      <c r="C581" s="211">
        <v>1175</v>
      </c>
      <c r="D581" s="212">
        <v>63.3306577577</v>
      </c>
      <c r="E581" s="210" t="s">
        <v>314</v>
      </c>
      <c r="F581" s="210" t="s">
        <v>714</v>
      </c>
      <c r="G581" s="210" t="s">
        <v>1075</v>
      </c>
      <c r="H581" s="210" t="s">
        <v>716</v>
      </c>
      <c r="I581" s="210" t="s">
        <v>367</v>
      </c>
      <c r="J581" s="210" t="s">
        <v>28</v>
      </c>
      <c r="K581" s="210" t="s">
        <v>327</v>
      </c>
      <c r="L581" s="210"/>
      <c r="M581" s="210">
        <v>40423737</v>
      </c>
      <c r="N581" s="210">
        <v>4661465</v>
      </c>
      <c r="O581" s="210" t="s">
        <v>147</v>
      </c>
      <c r="P581" s="215">
        <f t="shared" si="8"/>
        <v>189.9919732731</v>
      </c>
      <c r="Q581" s="220" t="s">
        <v>33</v>
      </c>
      <c r="R581" s="221" t="s">
        <v>34</v>
      </c>
    </row>
    <row r="582" s="1" customFormat="1" spans="1:18">
      <c r="A582" s="209" t="s">
        <v>137</v>
      </c>
      <c r="B582" s="210" t="s">
        <v>314</v>
      </c>
      <c r="C582" s="211">
        <v>150</v>
      </c>
      <c r="D582" s="212">
        <v>0.986246869797</v>
      </c>
      <c r="E582" s="210" t="s">
        <v>314</v>
      </c>
      <c r="F582" s="210" t="s">
        <v>714</v>
      </c>
      <c r="G582" s="210" t="s">
        <v>1075</v>
      </c>
      <c r="H582" s="210" t="s">
        <v>716</v>
      </c>
      <c r="I582" s="210" t="s">
        <v>48</v>
      </c>
      <c r="J582" s="210" t="s">
        <v>28</v>
      </c>
      <c r="K582" s="210" t="s">
        <v>29</v>
      </c>
      <c r="L582" s="210"/>
      <c r="M582" s="210">
        <v>40421781</v>
      </c>
      <c r="N582" s="210">
        <v>4663308</v>
      </c>
      <c r="O582" s="210" t="s">
        <v>147</v>
      </c>
      <c r="P582" s="215">
        <f t="shared" si="8"/>
        <v>2.958740609391</v>
      </c>
      <c r="Q582" s="220" t="s">
        <v>33</v>
      </c>
      <c r="R582" s="221" t="s">
        <v>34</v>
      </c>
    </row>
    <row r="583" s="1" customFormat="1" spans="1:18">
      <c r="A583" s="209" t="s">
        <v>137</v>
      </c>
      <c r="B583" s="210" t="s">
        <v>314</v>
      </c>
      <c r="C583" s="211">
        <v>912</v>
      </c>
      <c r="D583" s="212">
        <v>30.8098851616999</v>
      </c>
      <c r="E583" s="210" t="s">
        <v>314</v>
      </c>
      <c r="F583" s="210" t="s">
        <v>714</v>
      </c>
      <c r="G583" s="210" t="s">
        <v>1075</v>
      </c>
      <c r="H583" s="210" t="s">
        <v>716</v>
      </c>
      <c r="I583" s="210" t="s">
        <v>1101</v>
      </c>
      <c r="J583" s="210" t="s">
        <v>28</v>
      </c>
      <c r="K583" s="210" t="s">
        <v>58</v>
      </c>
      <c r="L583" s="210"/>
      <c r="M583" s="210">
        <v>40424925</v>
      </c>
      <c r="N583" s="210">
        <v>4661898</v>
      </c>
      <c r="O583" s="210" t="s">
        <v>147</v>
      </c>
      <c r="P583" s="215">
        <f t="shared" si="8"/>
        <v>92.4296554850997</v>
      </c>
      <c r="Q583" s="220" t="s">
        <v>33</v>
      </c>
      <c r="R583" s="221" t="s">
        <v>34</v>
      </c>
    </row>
    <row r="584" s="1" customFormat="1" spans="1:18">
      <c r="A584" s="209" t="s">
        <v>137</v>
      </c>
      <c r="B584" s="210" t="s">
        <v>314</v>
      </c>
      <c r="C584" s="211">
        <v>626</v>
      </c>
      <c r="D584" s="212">
        <v>10.1492784315</v>
      </c>
      <c r="E584" s="210" t="s">
        <v>314</v>
      </c>
      <c r="F584" s="210" t="s">
        <v>714</v>
      </c>
      <c r="G584" s="210" t="s">
        <v>1075</v>
      </c>
      <c r="H584" s="210" t="s">
        <v>716</v>
      </c>
      <c r="I584" s="210" t="s">
        <v>1101</v>
      </c>
      <c r="J584" s="210" t="s">
        <v>28</v>
      </c>
      <c r="K584" s="210" t="s">
        <v>327</v>
      </c>
      <c r="L584" s="210"/>
      <c r="M584" s="210">
        <v>40425958</v>
      </c>
      <c r="N584" s="210">
        <v>4662360</v>
      </c>
      <c r="O584" s="210" t="s">
        <v>147</v>
      </c>
      <c r="P584" s="215">
        <f t="shared" si="8"/>
        <v>30.4478352945</v>
      </c>
      <c r="Q584" s="220" t="s">
        <v>33</v>
      </c>
      <c r="R584" s="221" t="s">
        <v>34</v>
      </c>
    </row>
    <row r="585" s="1" customFormat="1" spans="1:18">
      <c r="A585" s="209" t="s">
        <v>137</v>
      </c>
      <c r="B585" s="210" t="s">
        <v>314</v>
      </c>
      <c r="C585" s="211">
        <v>1425</v>
      </c>
      <c r="D585" s="212">
        <v>54.9757809743</v>
      </c>
      <c r="E585" s="210" t="s">
        <v>314</v>
      </c>
      <c r="F585" s="210" t="s">
        <v>714</v>
      </c>
      <c r="G585" s="210" t="s">
        <v>1075</v>
      </c>
      <c r="H585" s="210" t="s">
        <v>716</v>
      </c>
      <c r="I585" s="210" t="s">
        <v>367</v>
      </c>
      <c r="J585" s="210" t="s">
        <v>28</v>
      </c>
      <c r="K585" s="210" t="s">
        <v>327</v>
      </c>
      <c r="L585" s="210"/>
      <c r="M585" s="210">
        <v>40424325</v>
      </c>
      <c r="N585" s="210">
        <v>4661090</v>
      </c>
      <c r="O585" s="210" t="s">
        <v>147</v>
      </c>
      <c r="P585" s="215">
        <f t="shared" si="8"/>
        <v>164.9273429229</v>
      </c>
      <c r="Q585" s="220" t="s">
        <v>33</v>
      </c>
      <c r="R585" s="221" t="s">
        <v>34</v>
      </c>
    </row>
    <row r="586" s="1" customFormat="1" spans="1:18">
      <c r="A586" s="209" t="s">
        <v>137</v>
      </c>
      <c r="B586" s="210" t="s">
        <v>314</v>
      </c>
      <c r="C586" s="211">
        <v>1095</v>
      </c>
      <c r="D586" s="212">
        <v>0.867602490107</v>
      </c>
      <c r="E586" s="210" t="s">
        <v>314</v>
      </c>
      <c r="F586" s="210" t="s">
        <v>714</v>
      </c>
      <c r="G586" s="210" t="s">
        <v>1075</v>
      </c>
      <c r="H586" s="210" t="s">
        <v>716</v>
      </c>
      <c r="I586" s="210" t="s">
        <v>1101</v>
      </c>
      <c r="J586" s="210" t="s">
        <v>28</v>
      </c>
      <c r="K586" s="210" t="s">
        <v>29</v>
      </c>
      <c r="L586" s="210"/>
      <c r="M586" s="210">
        <v>40420231</v>
      </c>
      <c r="N586" s="210">
        <v>4661627</v>
      </c>
      <c r="O586" s="210" t="s">
        <v>147</v>
      </c>
      <c r="P586" s="215">
        <f t="shared" ref="P586:P649" si="9">D586*3</f>
        <v>2.602807470321</v>
      </c>
      <c r="Q586" s="220" t="s">
        <v>33</v>
      </c>
      <c r="R586" s="221" t="s">
        <v>34</v>
      </c>
    </row>
    <row r="587" s="1" customFormat="1" spans="1:18">
      <c r="A587" s="209" t="s">
        <v>137</v>
      </c>
      <c r="B587" s="210" t="s">
        <v>314</v>
      </c>
      <c r="C587" s="211">
        <v>443</v>
      </c>
      <c r="D587" s="212">
        <v>18.86377304</v>
      </c>
      <c r="E587" s="210" t="s">
        <v>314</v>
      </c>
      <c r="F587" s="210" t="s">
        <v>714</v>
      </c>
      <c r="G587" s="210" t="s">
        <v>1075</v>
      </c>
      <c r="H587" s="210" t="s">
        <v>716</v>
      </c>
      <c r="I587" s="210" t="s">
        <v>1101</v>
      </c>
      <c r="J587" s="210" t="s">
        <v>28</v>
      </c>
      <c r="K587" s="210" t="s">
        <v>327</v>
      </c>
      <c r="L587" s="210"/>
      <c r="M587" s="210">
        <v>40421704</v>
      </c>
      <c r="N587" s="210">
        <v>4662689</v>
      </c>
      <c r="O587" s="210" t="s">
        <v>147</v>
      </c>
      <c r="P587" s="215">
        <f t="shared" si="9"/>
        <v>56.59131912</v>
      </c>
      <c r="Q587" s="220" t="s">
        <v>33</v>
      </c>
      <c r="R587" s="221" t="s">
        <v>34</v>
      </c>
    </row>
    <row r="588" s="1" customFormat="1" spans="1:18">
      <c r="A588" s="209" t="s">
        <v>137</v>
      </c>
      <c r="B588" s="210" t="s">
        <v>314</v>
      </c>
      <c r="C588" s="211">
        <v>1162</v>
      </c>
      <c r="D588" s="212">
        <v>16.2811082696999</v>
      </c>
      <c r="E588" s="210" t="s">
        <v>314</v>
      </c>
      <c r="F588" s="210" t="s">
        <v>714</v>
      </c>
      <c r="G588" s="210" t="s">
        <v>1075</v>
      </c>
      <c r="H588" s="210" t="s">
        <v>716</v>
      </c>
      <c r="I588" s="210" t="s">
        <v>367</v>
      </c>
      <c r="J588" s="210" t="s">
        <v>28</v>
      </c>
      <c r="K588" s="210" t="s">
        <v>327</v>
      </c>
      <c r="L588" s="210"/>
      <c r="M588" s="210">
        <v>40423989</v>
      </c>
      <c r="N588" s="210">
        <v>4661499</v>
      </c>
      <c r="O588" s="210" t="s">
        <v>147</v>
      </c>
      <c r="P588" s="215">
        <f t="shared" si="9"/>
        <v>48.8433248090997</v>
      </c>
      <c r="Q588" s="220" t="s">
        <v>33</v>
      </c>
      <c r="R588" s="221" t="s">
        <v>34</v>
      </c>
    </row>
    <row r="589" s="1" customFormat="1" spans="1:18">
      <c r="A589" s="209" t="s">
        <v>137</v>
      </c>
      <c r="B589" s="210" t="s">
        <v>314</v>
      </c>
      <c r="C589" s="211">
        <v>1616</v>
      </c>
      <c r="D589" s="212">
        <v>30.291706585</v>
      </c>
      <c r="E589" s="210" t="s">
        <v>314</v>
      </c>
      <c r="F589" s="210" t="s">
        <v>714</v>
      </c>
      <c r="G589" s="210" t="s">
        <v>1075</v>
      </c>
      <c r="H589" s="210" t="s">
        <v>716</v>
      </c>
      <c r="I589" s="210" t="s">
        <v>367</v>
      </c>
      <c r="J589" s="210" t="s">
        <v>28</v>
      </c>
      <c r="K589" s="210" t="s">
        <v>327</v>
      </c>
      <c r="L589" s="210"/>
      <c r="M589" s="210">
        <v>40426309</v>
      </c>
      <c r="N589" s="210">
        <v>4660760</v>
      </c>
      <c r="O589" s="210" t="s">
        <v>147</v>
      </c>
      <c r="P589" s="215">
        <f t="shared" si="9"/>
        <v>90.875119755</v>
      </c>
      <c r="Q589" s="220" t="s">
        <v>33</v>
      </c>
      <c r="R589" s="221" t="s">
        <v>34</v>
      </c>
    </row>
    <row r="590" s="1" customFormat="1" spans="1:18">
      <c r="A590" s="209" t="s">
        <v>137</v>
      </c>
      <c r="B590" s="210" t="s">
        <v>314</v>
      </c>
      <c r="C590" s="211">
        <v>971</v>
      </c>
      <c r="D590" s="212">
        <v>34.6847625102999</v>
      </c>
      <c r="E590" s="210" t="s">
        <v>314</v>
      </c>
      <c r="F590" s="210" t="s">
        <v>714</v>
      </c>
      <c r="G590" s="210" t="s">
        <v>1075</v>
      </c>
      <c r="H590" s="210" t="s">
        <v>716</v>
      </c>
      <c r="I590" s="210" t="s">
        <v>367</v>
      </c>
      <c r="J590" s="210" t="s">
        <v>28</v>
      </c>
      <c r="K590" s="210" t="s">
        <v>310</v>
      </c>
      <c r="L590" s="210"/>
      <c r="M590" s="210">
        <v>40421683</v>
      </c>
      <c r="N590" s="210">
        <v>4661812</v>
      </c>
      <c r="O590" s="210" t="s">
        <v>147</v>
      </c>
      <c r="P590" s="215">
        <f t="shared" si="9"/>
        <v>104.0542875309</v>
      </c>
      <c r="Q590" s="220" t="s">
        <v>33</v>
      </c>
      <c r="R590" s="221" t="s">
        <v>34</v>
      </c>
    </row>
    <row r="591" s="1" customFormat="1" spans="1:18">
      <c r="A591" s="209" t="s">
        <v>137</v>
      </c>
      <c r="B591" s="210" t="s">
        <v>314</v>
      </c>
      <c r="C591" s="211">
        <v>1197</v>
      </c>
      <c r="D591" s="212">
        <v>31.0665587055</v>
      </c>
      <c r="E591" s="210" t="s">
        <v>314</v>
      </c>
      <c r="F591" s="210" t="s">
        <v>714</v>
      </c>
      <c r="G591" s="210" t="s">
        <v>1075</v>
      </c>
      <c r="H591" s="210" t="s">
        <v>716</v>
      </c>
      <c r="I591" s="210" t="s">
        <v>1101</v>
      </c>
      <c r="J591" s="210" t="s">
        <v>28</v>
      </c>
      <c r="K591" s="210" t="s">
        <v>310</v>
      </c>
      <c r="L591" s="210"/>
      <c r="M591" s="210">
        <v>40427054</v>
      </c>
      <c r="N591" s="210">
        <v>4661474</v>
      </c>
      <c r="O591" s="210" t="s">
        <v>147</v>
      </c>
      <c r="P591" s="215">
        <f t="shared" si="9"/>
        <v>93.1996761165</v>
      </c>
      <c r="Q591" s="220" t="s">
        <v>33</v>
      </c>
      <c r="R591" s="221" t="s">
        <v>34</v>
      </c>
    </row>
    <row r="592" s="1" customFormat="1" spans="1:18">
      <c r="A592" s="209" t="s">
        <v>137</v>
      </c>
      <c r="B592" s="210" t="s">
        <v>314</v>
      </c>
      <c r="C592" s="211">
        <v>1683</v>
      </c>
      <c r="D592" s="212">
        <v>9.41119011246</v>
      </c>
      <c r="E592" s="210" t="s">
        <v>314</v>
      </c>
      <c r="F592" s="210" t="s">
        <v>714</v>
      </c>
      <c r="G592" s="210" t="s">
        <v>1075</v>
      </c>
      <c r="H592" s="210" t="s">
        <v>716</v>
      </c>
      <c r="I592" s="210" t="s">
        <v>48</v>
      </c>
      <c r="J592" s="210" t="s">
        <v>28</v>
      </c>
      <c r="K592" s="210" t="s">
        <v>29</v>
      </c>
      <c r="L592" s="210"/>
      <c r="M592" s="210">
        <v>40424104</v>
      </c>
      <c r="N592" s="210">
        <v>4660651</v>
      </c>
      <c r="O592" s="210" t="s">
        <v>147</v>
      </c>
      <c r="P592" s="215">
        <f t="shared" si="9"/>
        <v>28.23357033738</v>
      </c>
      <c r="Q592" s="220" t="s">
        <v>33</v>
      </c>
      <c r="R592" s="221" t="s">
        <v>34</v>
      </c>
    </row>
    <row r="593" s="1" customFormat="1" spans="1:18">
      <c r="A593" s="209" t="s">
        <v>137</v>
      </c>
      <c r="B593" s="210" t="s">
        <v>314</v>
      </c>
      <c r="C593" s="211">
        <v>1850</v>
      </c>
      <c r="D593" s="212">
        <v>22.1899104121</v>
      </c>
      <c r="E593" s="210" t="s">
        <v>314</v>
      </c>
      <c r="F593" s="210" t="s">
        <v>714</v>
      </c>
      <c r="G593" s="210" t="s">
        <v>1075</v>
      </c>
      <c r="H593" s="210" t="s">
        <v>716</v>
      </c>
      <c r="I593" s="210" t="s">
        <v>1101</v>
      </c>
      <c r="J593" s="210" t="s">
        <v>28</v>
      </c>
      <c r="K593" s="210" t="s">
        <v>327</v>
      </c>
      <c r="L593" s="210"/>
      <c r="M593" s="210">
        <v>40426495</v>
      </c>
      <c r="N593" s="210">
        <v>4660382</v>
      </c>
      <c r="O593" s="210" t="s">
        <v>147</v>
      </c>
      <c r="P593" s="215">
        <f t="shared" si="9"/>
        <v>66.5697312363</v>
      </c>
      <c r="Q593" s="220" t="s">
        <v>33</v>
      </c>
      <c r="R593" s="221" t="s">
        <v>34</v>
      </c>
    </row>
    <row r="594" s="1" customFormat="1" spans="1:18">
      <c r="A594" s="209" t="s">
        <v>137</v>
      </c>
      <c r="B594" s="210" t="s">
        <v>314</v>
      </c>
      <c r="C594" s="211">
        <v>1067</v>
      </c>
      <c r="D594" s="212">
        <v>3.44501630094</v>
      </c>
      <c r="E594" s="210" t="s">
        <v>314</v>
      </c>
      <c r="F594" s="210" t="s">
        <v>714</v>
      </c>
      <c r="G594" s="210" t="s">
        <v>1075</v>
      </c>
      <c r="H594" s="210" t="s">
        <v>716</v>
      </c>
      <c r="I594" s="210" t="s">
        <v>367</v>
      </c>
      <c r="J594" s="210" t="s">
        <v>28</v>
      </c>
      <c r="K594" s="210" t="s">
        <v>310</v>
      </c>
      <c r="L594" s="210"/>
      <c r="M594" s="210">
        <v>40421407</v>
      </c>
      <c r="N594" s="210">
        <v>4661713</v>
      </c>
      <c r="O594" s="210" t="s">
        <v>147</v>
      </c>
      <c r="P594" s="215">
        <f t="shared" si="9"/>
        <v>10.33504890282</v>
      </c>
      <c r="Q594" s="220" t="s">
        <v>33</v>
      </c>
      <c r="R594" s="221" t="s">
        <v>34</v>
      </c>
    </row>
    <row r="595" s="1" customFormat="1" spans="1:18">
      <c r="A595" s="209" t="s">
        <v>137</v>
      </c>
      <c r="B595" s="210" t="s">
        <v>314</v>
      </c>
      <c r="C595" s="211">
        <v>1017</v>
      </c>
      <c r="D595" s="212">
        <v>47.2711017455999</v>
      </c>
      <c r="E595" s="210" t="s">
        <v>314</v>
      </c>
      <c r="F595" s="210" t="s">
        <v>714</v>
      </c>
      <c r="G595" s="210" t="s">
        <v>1075</v>
      </c>
      <c r="H595" s="210" t="s">
        <v>716</v>
      </c>
      <c r="I595" s="210" t="s">
        <v>367</v>
      </c>
      <c r="J595" s="210" t="s">
        <v>28</v>
      </c>
      <c r="K595" s="210" t="s">
        <v>310</v>
      </c>
      <c r="L595" s="210"/>
      <c r="M595" s="210">
        <v>40421031</v>
      </c>
      <c r="N595" s="210">
        <v>4661736</v>
      </c>
      <c r="O595" s="210" t="s">
        <v>147</v>
      </c>
      <c r="P595" s="215">
        <f t="shared" si="9"/>
        <v>141.8133052368</v>
      </c>
      <c r="Q595" s="220" t="s">
        <v>33</v>
      </c>
      <c r="R595" s="221" t="s">
        <v>34</v>
      </c>
    </row>
    <row r="596" s="1" customFormat="1" spans="1:18">
      <c r="A596" s="209" t="s">
        <v>137</v>
      </c>
      <c r="B596" s="210" t="s">
        <v>314</v>
      </c>
      <c r="C596" s="211">
        <v>1859</v>
      </c>
      <c r="D596" s="212">
        <v>13.7106390728999</v>
      </c>
      <c r="E596" s="210" t="s">
        <v>314</v>
      </c>
      <c r="F596" s="210" t="s">
        <v>714</v>
      </c>
      <c r="G596" s="210" t="s">
        <v>1075</v>
      </c>
      <c r="H596" s="210" t="s">
        <v>716</v>
      </c>
      <c r="I596" s="210" t="s">
        <v>367</v>
      </c>
      <c r="J596" s="210" t="s">
        <v>28</v>
      </c>
      <c r="K596" s="210" t="s">
        <v>327</v>
      </c>
      <c r="L596" s="210"/>
      <c r="M596" s="210">
        <v>40423085</v>
      </c>
      <c r="N596" s="210">
        <v>4660370</v>
      </c>
      <c r="O596" s="210" t="s">
        <v>147</v>
      </c>
      <c r="P596" s="215">
        <f t="shared" si="9"/>
        <v>41.1319172186997</v>
      </c>
      <c r="Q596" s="220" t="s">
        <v>33</v>
      </c>
      <c r="R596" s="221" t="s">
        <v>34</v>
      </c>
    </row>
    <row r="597" s="1" customFormat="1" spans="1:18">
      <c r="A597" s="209" t="s">
        <v>137</v>
      </c>
      <c r="B597" s="210" t="s">
        <v>314</v>
      </c>
      <c r="C597" s="211">
        <v>1167</v>
      </c>
      <c r="D597" s="212">
        <v>10.9952266194</v>
      </c>
      <c r="E597" s="210" t="s">
        <v>314</v>
      </c>
      <c r="F597" s="210" t="s">
        <v>714</v>
      </c>
      <c r="G597" s="210" t="s">
        <v>1075</v>
      </c>
      <c r="H597" s="210" t="s">
        <v>716</v>
      </c>
      <c r="I597" s="210" t="s">
        <v>48</v>
      </c>
      <c r="J597" s="210" t="s">
        <v>28</v>
      </c>
      <c r="K597" s="210" t="s">
        <v>58</v>
      </c>
      <c r="L597" s="210"/>
      <c r="M597" s="210">
        <v>40423998</v>
      </c>
      <c r="N597" s="210">
        <v>4661532</v>
      </c>
      <c r="O597" s="210" t="s">
        <v>147</v>
      </c>
      <c r="P597" s="215">
        <f t="shared" si="9"/>
        <v>32.9856798582</v>
      </c>
      <c r="Q597" s="220" t="s">
        <v>33</v>
      </c>
      <c r="R597" s="221" t="s">
        <v>34</v>
      </c>
    </row>
    <row r="598" s="1" customFormat="1" spans="1:18">
      <c r="A598" s="209" t="s">
        <v>137</v>
      </c>
      <c r="B598" s="210" t="s">
        <v>314</v>
      </c>
      <c r="C598" s="211">
        <v>781</v>
      </c>
      <c r="D598" s="212">
        <v>13.2237577649</v>
      </c>
      <c r="E598" s="210" t="s">
        <v>314</v>
      </c>
      <c r="F598" s="210" t="s">
        <v>714</v>
      </c>
      <c r="G598" s="210" t="s">
        <v>1075</v>
      </c>
      <c r="H598" s="210" t="s">
        <v>716</v>
      </c>
      <c r="I598" s="210" t="s">
        <v>1101</v>
      </c>
      <c r="J598" s="210" t="s">
        <v>28</v>
      </c>
      <c r="K598" s="210" t="s">
        <v>29</v>
      </c>
      <c r="L598" s="210"/>
      <c r="M598" s="210">
        <v>40421287</v>
      </c>
      <c r="N598" s="210">
        <v>4662120</v>
      </c>
      <c r="O598" s="210" t="s">
        <v>147</v>
      </c>
      <c r="P598" s="215">
        <f t="shared" si="9"/>
        <v>39.6712732947</v>
      </c>
      <c r="Q598" s="220" t="s">
        <v>33</v>
      </c>
      <c r="R598" s="221" t="s">
        <v>34</v>
      </c>
    </row>
    <row r="599" s="1" customFormat="1" spans="1:18">
      <c r="A599" s="209" t="s">
        <v>137</v>
      </c>
      <c r="B599" s="210" t="s">
        <v>314</v>
      </c>
      <c r="C599" s="211">
        <v>1752</v>
      </c>
      <c r="D599" s="212">
        <v>6.09142165964</v>
      </c>
      <c r="E599" s="210" t="s">
        <v>314</v>
      </c>
      <c r="F599" s="210" t="s">
        <v>714</v>
      </c>
      <c r="G599" s="210" t="s">
        <v>1075</v>
      </c>
      <c r="H599" s="210" t="s">
        <v>716</v>
      </c>
      <c r="I599" s="210" t="s">
        <v>367</v>
      </c>
      <c r="J599" s="210" t="s">
        <v>28</v>
      </c>
      <c r="K599" s="210" t="s">
        <v>310</v>
      </c>
      <c r="L599" s="210"/>
      <c r="M599" s="210">
        <v>40421735</v>
      </c>
      <c r="N599" s="210">
        <v>4660526</v>
      </c>
      <c r="O599" s="210" t="s">
        <v>147</v>
      </c>
      <c r="P599" s="215">
        <f t="shared" si="9"/>
        <v>18.27426497892</v>
      </c>
      <c r="Q599" s="220" t="s">
        <v>33</v>
      </c>
      <c r="R599" s="221" t="s">
        <v>34</v>
      </c>
    </row>
    <row r="600" s="1" customFormat="1" spans="1:18">
      <c r="A600" s="209" t="s">
        <v>137</v>
      </c>
      <c r="B600" s="210" t="s">
        <v>314</v>
      </c>
      <c r="C600" s="211">
        <v>379</v>
      </c>
      <c r="D600" s="212">
        <v>3.43232127024</v>
      </c>
      <c r="E600" s="210" t="s">
        <v>314</v>
      </c>
      <c r="F600" s="210" t="s">
        <v>714</v>
      </c>
      <c r="G600" s="210" t="s">
        <v>1075</v>
      </c>
      <c r="H600" s="210" t="s">
        <v>716</v>
      </c>
      <c r="I600" s="210" t="s">
        <v>1101</v>
      </c>
      <c r="J600" s="210" t="s">
        <v>28</v>
      </c>
      <c r="K600" s="210" t="s">
        <v>327</v>
      </c>
      <c r="L600" s="210"/>
      <c r="M600" s="210">
        <v>40425069</v>
      </c>
      <c r="N600" s="210">
        <v>4662835</v>
      </c>
      <c r="O600" s="210" t="s">
        <v>147</v>
      </c>
      <c r="P600" s="215">
        <f t="shared" si="9"/>
        <v>10.29696381072</v>
      </c>
      <c r="Q600" s="220" t="s">
        <v>33</v>
      </c>
      <c r="R600" s="221" t="s">
        <v>34</v>
      </c>
    </row>
    <row r="601" s="1" customFormat="1" spans="1:18">
      <c r="A601" s="209" t="s">
        <v>137</v>
      </c>
      <c r="B601" s="210" t="s">
        <v>314</v>
      </c>
      <c r="C601" s="211">
        <v>632</v>
      </c>
      <c r="D601" s="212">
        <v>2.88105691893</v>
      </c>
      <c r="E601" s="210" t="s">
        <v>314</v>
      </c>
      <c r="F601" s="210" t="s">
        <v>714</v>
      </c>
      <c r="G601" s="210" t="s">
        <v>1075</v>
      </c>
      <c r="H601" s="210" t="s">
        <v>716</v>
      </c>
      <c r="I601" s="210" t="s">
        <v>48</v>
      </c>
      <c r="J601" s="210" t="s">
        <v>28</v>
      </c>
      <c r="K601" s="210" t="s">
        <v>29</v>
      </c>
      <c r="L601" s="210"/>
      <c r="M601" s="210">
        <v>40420822</v>
      </c>
      <c r="N601" s="210">
        <v>4662362</v>
      </c>
      <c r="O601" s="210" t="s">
        <v>147</v>
      </c>
      <c r="P601" s="215">
        <f t="shared" si="9"/>
        <v>8.64317075679</v>
      </c>
      <c r="Q601" s="220" t="s">
        <v>33</v>
      </c>
      <c r="R601" s="221" t="s">
        <v>34</v>
      </c>
    </row>
    <row r="602" s="1" customFormat="1" spans="1:18">
      <c r="A602" s="209" t="s">
        <v>137</v>
      </c>
      <c r="B602" s="210" t="s">
        <v>314</v>
      </c>
      <c r="C602" s="211">
        <v>560</v>
      </c>
      <c r="D602" s="212">
        <v>34.3948972346999</v>
      </c>
      <c r="E602" s="210" t="s">
        <v>314</v>
      </c>
      <c r="F602" s="210" t="s">
        <v>714</v>
      </c>
      <c r="G602" s="210" t="s">
        <v>1075</v>
      </c>
      <c r="H602" s="210" t="s">
        <v>716</v>
      </c>
      <c r="I602" s="210" t="s">
        <v>367</v>
      </c>
      <c r="J602" s="210" t="s">
        <v>28</v>
      </c>
      <c r="K602" s="210" t="s">
        <v>327</v>
      </c>
      <c r="L602" s="210"/>
      <c r="M602" s="210">
        <v>40421203</v>
      </c>
      <c r="N602" s="210">
        <v>4662476</v>
      </c>
      <c r="O602" s="210" t="s">
        <v>147</v>
      </c>
      <c r="P602" s="215">
        <f t="shared" si="9"/>
        <v>103.1846917041</v>
      </c>
      <c r="Q602" s="220" t="s">
        <v>33</v>
      </c>
      <c r="R602" s="221" t="s">
        <v>34</v>
      </c>
    </row>
    <row r="603" s="1" customFormat="1" spans="1:18">
      <c r="A603" s="209" t="s">
        <v>137</v>
      </c>
      <c r="B603" s="210" t="s">
        <v>314</v>
      </c>
      <c r="C603" s="211">
        <v>1245</v>
      </c>
      <c r="D603" s="212">
        <v>0.880017891999</v>
      </c>
      <c r="E603" s="210" t="s">
        <v>314</v>
      </c>
      <c r="F603" s="210" t="s">
        <v>714</v>
      </c>
      <c r="G603" s="210" t="s">
        <v>1075</v>
      </c>
      <c r="H603" s="210" t="s">
        <v>716</v>
      </c>
      <c r="I603" s="210" t="s">
        <v>1101</v>
      </c>
      <c r="J603" s="210" t="s">
        <v>28</v>
      </c>
      <c r="K603" s="210" t="s">
        <v>310</v>
      </c>
      <c r="L603" s="210"/>
      <c r="M603" s="210">
        <v>40420513</v>
      </c>
      <c r="N603" s="210">
        <v>4661422</v>
      </c>
      <c r="O603" s="210" t="s">
        <v>147</v>
      </c>
      <c r="P603" s="215">
        <f t="shared" si="9"/>
        <v>2.640053675997</v>
      </c>
      <c r="Q603" s="220" t="s">
        <v>33</v>
      </c>
      <c r="R603" s="221" t="s">
        <v>34</v>
      </c>
    </row>
    <row r="604" s="1" customFormat="1" spans="1:18">
      <c r="A604" s="209" t="s">
        <v>137</v>
      </c>
      <c r="B604" s="210" t="s">
        <v>314</v>
      </c>
      <c r="C604" s="211">
        <v>1035</v>
      </c>
      <c r="D604" s="212">
        <v>2.18879083254</v>
      </c>
      <c r="E604" s="210" t="s">
        <v>314</v>
      </c>
      <c r="F604" s="210" t="s">
        <v>714</v>
      </c>
      <c r="G604" s="210" t="s">
        <v>1075</v>
      </c>
      <c r="H604" s="210" t="s">
        <v>716</v>
      </c>
      <c r="I604" s="210" t="s">
        <v>1101</v>
      </c>
      <c r="J604" s="210" t="s">
        <v>28</v>
      </c>
      <c r="K604" s="210" t="s">
        <v>29</v>
      </c>
      <c r="L604" s="210"/>
      <c r="M604" s="210">
        <v>40420240</v>
      </c>
      <c r="N604" s="210">
        <v>4661699</v>
      </c>
      <c r="O604" s="210" t="s">
        <v>147</v>
      </c>
      <c r="P604" s="215">
        <f t="shared" si="9"/>
        <v>6.56637249762</v>
      </c>
      <c r="Q604" s="220" t="s">
        <v>33</v>
      </c>
      <c r="R604" s="221" t="s">
        <v>34</v>
      </c>
    </row>
    <row r="605" s="1" customFormat="1" spans="1:18">
      <c r="A605" s="209" t="s">
        <v>137</v>
      </c>
      <c r="B605" s="210" t="s">
        <v>314</v>
      </c>
      <c r="C605" s="211">
        <v>1206</v>
      </c>
      <c r="D605" s="212">
        <v>1.12870224178</v>
      </c>
      <c r="E605" s="210" t="s">
        <v>314</v>
      </c>
      <c r="F605" s="210" t="s">
        <v>714</v>
      </c>
      <c r="G605" s="210" t="s">
        <v>1075</v>
      </c>
      <c r="H605" s="210" t="s">
        <v>716</v>
      </c>
      <c r="I605" s="210" t="s">
        <v>1101</v>
      </c>
      <c r="J605" s="210" t="s">
        <v>28</v>
      </c>
      <c r="K605" s="210" t="s">
        <v>555</v>
      </c>
      <c r="L605" s="210"/>
      <c r="M605" s="210">
        <v>40425435</v>
      </c>
      <c r="N605" s="210">
        <v>4661477</v>
      </c>
      <c r="O605" s="210" t="s">
        <v>147</v>
      </c>
      <c r="P605" s="215">
        <f t="shared" si="9"/>
        <v>3.38610672534</v>
      </c>
      <c r="Q605" s="220" t="s">
        <v>33</v>
      </c>
      <c r="R605" s="221" t="s">
        <v>34</v>
      </c>
    </row>
    <row r="606" s="1" customFormat="1" spans="1:18">
      <c r="A606" s="209" t="s">
        <v>137</v>
      </c>
      <c r="B606" s="210" t="s">
        <v>314</v>
      </c>
      <c r="C606" s="211">
        <v>1815</v>
      </c>
      <c r="D606" s="212">
        <v>21.31944027</v>
      </c>
      <c r="E606" s="210" t="s">
        <v>314</v>
      </c>
      <c r="F606" s="210" t="s">
        <v>714</v>
      </c>
      <c r="G606" s="210" t="s">
        <v>1075</v>
      </c>
      <c r="H606" s="210" t="s">
        <v>716</v>
      </c>
      <c r="I606" s="210" t="s">
        <v>367</v>
      </c>
      <c r="J606" s="210" t="s">
        <v>28</v>
      </c>
      <c r="K606" s="210" t="s">
        <v>327</v>
      </c>
      <c r="L606" s="210"/>
      <c r="M606" s="210">
        <v>40423591</v>
      </c>
      <c r="N606" s="210">
        <v>4660394</v>
      </c>
      <c r="O606" s="210" t="s">
        <v>147</v>
      </c>
      <c r="P606" s="215">
        <f t="shared" si="9"/>
        <v>63.95832081</v>
      </c>
      <c r="Q606" s="220" t="s">
        <v>33</v>
      </c>
      <c r="R606" s="221" t="s">
        <v>34</v>
      </c>
    </row>
    <row r="607" s="1" customFormat="1" spans="1:18">
      <c r="A607" s="209" t="s">
        <v>137</v>
      </c>
      <c r="B607" s="210" t="s">
        <v>314</v>
      </c>
      <c r="C607" s="211">
        <v>1649</v>
      </c>
      <c r="D607" s="212">
        <v>21.1170390829</v>
      </c>
      <c r="E607" s="210" t="s">
        <v>314</v>
      </c>
      <c r="F607" s="210" t="s">
        <v>714</v>
      </c>
      <c r="G607" s="210" t="s">
        <v>1075</v>
      </c>
      <c r="H607" s="210" t="s">
        <v>716</v>
      </c>
      <c r="I607" s="210" t="s">
        <v>367</v>
      </c>
      <c r="J607" s="210" t="s">
        <v>28</v>
      </c>
      <c r="K607" s="210" t="s">
        <v>327</v>
      </c>
      <c r="L607" s="210"/>
      <c r="M607" s="210">
        <v>40423804</v>
      </c>
      <c r="N607" s="210">
        <v>4660746</v>
      </c>
      <c r="O607" s="210" t="s">
        <v>147</v>
      </c>
      <c r="P607" s="215">
        <f t="shared" si="9"/>
        <v>63.3511172487</v>
      </c>
      <c r="Q607" s="220" t="s">
        <v>33</v>
      </c>
      <c r="R607" s="221" t="s">
        <v>34</v>
      </c>
    </row>
    <row r="608" s="1" customFormat="1" spans="1:19">
      <c r="A608" s="209" t="s">
        <v>137</v>
      </c>
      <c r="B608" s="210" t="s">
        <v>320</v>
      </c>
      <c r="C608" s="211">
        <v>561</v>
      </c>
      <c r="D608" s="212">
        <v>22.7027122207999</v>
      </c>
      <c r="E608" s="210" t="s">
        <v>320</v>
      </c>
      <c r="F608" s="210" t="s">
        <v>714</v>
      </c>
      <c r="G608" s="210" t="s">
        <v>1075</v>
      </c>
      <c r="H608" s="210" t="s">
        <v>716</v>
      </c>
      <c r="I608" s="210" t="s">
        <v>14058</v>
      </c>
      <c r="J608" s="210" t="s">
        <v>28</v>
      </c>
      <c r="K608" s="210" t="s">
        <v>327</v>
      </c>
      <c r="L608" s="210"/>
      <c r="M608" s="210">
        <v>40422663</v>
      </c>
      <c r="N608" s="210">
        <v>4658642</v>
      </c>
      <c r="O608" s="210" t="s">
        <v>147</v>
      </c>
      <c r="P608" s="215">
        <f t="shared" si="9"/>
        <v>68.1081366623997</v>
      </c>
      <c r="Q608" s="220" t="s">
        <v>33</v>
      </c>
      <c r="R608" s="221" t="s">
        <v>34</v>
      </c>
      <c r="S608" s="222"/>
    </row>
    <row r="609" s="1" customFormat="1" spans="1:18">
      <c r="A609" s="209" t="s">
        <v>137</v>
      </c>
      <c r="B609" s="210" t="s">
        <v>320</v>
      </c>
      <c r="C609" s="211">
        <v>560</v>
      </c>
      <c r="D609" s="212">
        <v>15.060225723</v>
      </c>
      <c r="E609" s="210" t="s">
        <v>320</v>
      </c>
      <c r="F609" s="210" t="s">
        <v>714</v>
      </c>
      <c r="G609" s="210" t="s">
        <v>1075</v>
      </c>
      <c r="H609" s="210" t="s">
        <v>716</v>
      </c>
      <c r="I609" s="210" t="s">
        <v>14058</v>
      </c>
      <c r="J609" s="210" t="s">
        <v>28</v>
      </c>
      <c r="K609" s="210" t="s">
        <v>310</v>
      </c>
      <c r="L609" s="210"/>
      <c r="M609" s="210">
        <v>40426880</v>
      </c>
      <c r="N609" s="210">
        <v>4658655</v>
      </c>
      <c r="O609" s="210" t="s">
        <v>147</v>
      </c>
      <c r="P609" s="215">
        <f t="shared" si="9"/>
        <v>45.180677169</v>
      </c>
      <c r="Q609" s="220" t="s">
        <v>33</v>
      </c>
      <c r="R609" s="221" t="s">
        <v>34</v>
      </c>
    </row>
    <row r="610" s="1" customFormat="1" spans="1:18">
      <c r="A610" s="209" t="s">
        <v>137</v>
      </c>
      <c r="B610" s="210" t="s">
        <v>320</v>
      </c>
      <c r="C610" s="211">
        <v>205</v>
      </c>
      <c r="D610" s="212">
        <v>27.6813699602</v>
      </c>
      <c r="E610" s="210" t="s">
        <v>320</v>
      </c>
      <c r="F610" s="210" t="s">
        <v>714</v>
      </c>
      <c r="G610" s="210" t="s">
        <v>1075</v>
      </c>
      <c r="H610" s="210" t="s">
        <v>716</v>
      </c>
      <c r="I610" s="210" t="s">
        <v>14058</v>
      </c>
      <c r="J610" s="210" t="s">
        <v>28</v>
      </c>
      <c r="K610" s="210" t="s">
        <v>555</v>
      </c>
      <c r="L610" s="210"/>
      <c r="M610" s="210">
        <v>40423153</v>
      </c>
      <c r="N610" s="210">
        <v>4659654</v>
      </c>
      <c r="O610" s="210" t="s">
        <v>147</v>
      </c>
      <c r="P610" s="215">
        <f t="shared" si="9"/>
        <v>83.0441098806</v>
      </c>
      <c r="Q610" s="220" t="s">
        <v>33</v>
      </c>
      <c r="R610" s="221" t="s">
        <v>34</v>
      </c>
    </row>
    <row r="611" s="1" customFormat="1" spans="1:18">
      <c r="A611" s="209" t="s">
        <v>137</v>
      </c>
      <c r="B611" s="210" t="s">
        <v>320</v>
      </c>
      <c r="C611" s="211">
        <v>258</v>
      </c>
      <c r="D611" s="212">
        <v>196.21288593</v>
      </c>
      <c r="E611" s="210" t="s">
        <v>320</v>
      </c>
      <c r="F611" s="210" t="s">
        <v>714</v>
      </c>
      <c r="G611" s="210" t="s">
        <v>1075</v>
      </c>
      <c r="H611" s="210" t="s">
        <v>716</v>
      </c>
      <c r="I611" s="210" t="s">
        <v>14058</v>
      </c>
      <c r="J611" s="210" t="s">
        <v>28</v>
      </c>
      <c r="K611" s="210" t="s">
        <v>310</v>
      </c>
      <c r="L611" s="210"/>
      <c r="M611" s="210">
        <v>40422357</v>
      </c>
      <c r="N611" s="210">
        <v>4659481</v>
      </c>
      <c r="O611" s="210" t="s">
        <v>147</v>
      </c>
      <c r="P611" s="215">
        <f t="shared" si="9"/>
        <v>588.63865779</v>
      </c>
      <c r="Q611" s="220" t="s">
        <v>33</v>
      </c>
      <c r="R611" s="221" t="s">
        <v>34</v>
      </c>
    </row>
    <row r="612" s="1" customFormat="1" spans="1:18">
      <c r="A612" s="209" t="s">
        <v>137</v>
      </c>
      <c r="B612" s="210" t="s">
        <v>320</v>
      </c>
      <c r="C612" s="211">
        <v>1446</v>
      </c>
      <c r="D612" s="212">
        <v>7.95217064533</v>
      </c>
      <c r="E612" s="210" t="s">
        <v>320</v>
      </c>
      <c r="F612" s="210" t="s">
        <v>714</v>
      </c>
      <c r="G612" s="210" t="s">
        <v>1075</v>
      </c>
      <c r="H612" s="210" t="s">
        <v>716</v>
      </c>
      <c r="I612" s="210" t="s">
        <v>14058</v>
      </c>
      <c r="J612" s="210" t="s">
        <v>28</v>
      </c>
      <c r="K612" s="210" t="s">
        <v>58</v>
      </c>
      <c r="L612" s="210"/>
      <c r="M612" s="210">
        <v>40424605</v>
      </c>
      <c r="N612" s="210">
        <v>4656124</v>
      </c>
      <c r="O612" s="210" t="s">
        <v>147</v>
      </c>
      <c r="P612" s="215">
        <f t="shared" si="9"/>
        <v>23.85651193599</v>
      </c>
      <c r="Q612" s="220" t="s">
        <v>33</v>
      </c>
      <c r="R612" s="221" t="s">
        <v>34</v>
      </c>
    </row>
    <row r="613" s="1" customFormat="1" spans="1:18">
      <c r="A613" s="209" t="s">
        <v>137</v>
      </c>
      <c r="B613" s="210" t="s">
        <v>320</v>
      </c>
      <c r="C613" s="211">
        <v>679</v>
      </c>
      <c r="D613" s="212">
        <v>24.1729615518</v>
      </c>
      <c r="E613" s="210" t="s">
        <v>320</v>
      </c>
      <c r="F613" s="210" t="s">
        <v>714</v>
      </c>
      <c r="G613" s="210" t="s">
        <v>1075</v>
      </c>
      <c r="H613" s="210" t="s">
        <v>716</v>
      </c>
      <c r="I613" s="210" t="s">
        <v>14058</v>
      </c>
      <c r="J613" s="210" t="s">
        <v>28</v>
      </c>
      <c r="K613" s="210" t="s">
        <v>327</v>
      </c>
      <c r="L613" s="210"/>
      <c r="M613" s="210">
        <v>40422435</v>
      </c>
      <c r="N613" s="210">
        <v>4658377</v>
      </c>
      <c r="O613" s="210" t="s">
        <v>147</v>
      </c>
      <c r="P613" s="215">
        <f t="shared" si="9"/>
        <v>72.5188846554</v>
      </c>
      <c r="Q613" s="220" t="s">
        <v>33</v>
      </c>
      <c r="R613" s="221" t="s">
        <v>34</v>
      </c>
    </row>
    <row r="614" s="1" customFormat="1" spans="1:18">
      <c r="A614" s="209" t="s">
        <v>137</v>
      </c>
      <c r="B614" s="210" t="s">
        <v>320</v>
      </c>
      <c r="C614" s="211">
        <v>484</v>
      </c>
      <c r="D614" s="212">
        <v>58.261909682</v>
      </c>
      <c r="E614" s="210" t="s">
        <v>320</v>
      </c>
      <c r="F614" s="210" t="s">
        <v>714</v>
      </c>
      <c r="G614" s="210" t="s">
        <v>1075</v>
      </c>
      <c r="H614" s="210" t="s">
        <v>716</v>
      </c>
      <c r="I614" s="210" t="s">
        <v>14058</v>
      </c>
      <c r="J614" s="210" t="s">
        <v>28</v>
      </c>
      <c r="K614" s="210" t="s">
        <v>310</v>
      </c>
      <c r="L614" s="210"/>
      <c r="M614" s="210">
        <v>40422374</v>
      </c>
      <c r="N614" s="210">
        <v>4658852</v>
      </c>
      <c r="O614" s="210" t="s">
        <v>147</v>
      </c>
      <c r="P614" s="215">
        <f t="shared" si="9"/>
        <v>174.785729046</v>
      </c>
      <c r="Q614" s="220" t="s">
        <v>33</v>
      </c>
      <c r="R614" s="221" t="s">
        <v>34</v>
      </c>
    </row>
    <row r="615" s="1" customFormat="1" spans="1:18">
      <c r="A615" s="209" t="s">
        <v>137</v>
      </c>
      <c r="B615" s="210" t="s">
        <v>320</v>
      </c>
      <c r="C615" s="211">
        <v>739</v>
      </c>
      <c r="D615" s="212">
        <v>75.9461624687999</v>
      </c>
      <c r="E615" s="210" t="s">
        <v>320</v>
      </c>
      <c r="F615" s="210" t="s">
        <v>714</v>
      </c>
      <c r="G615" s="210" t="s">
        <v>1075</v>
      </c>
      <c r="H615" s="210" t="s">
        <v>716</v>
      </c>
      <c r="I615" s="210" t="s">
        <v>14058</v>
      </c>
      <c r="J615" s="210" t="s">
        <v>28</v>
      </c>
      <c r="K615" s="210" t="s">
        <v>327</v>
      </c>
      <c r="L615" s="210"/>
      <c r="M615" s="210">
        <v>40422491</v>
      </c>
      <c r="N615" s="210">
        <v>4658169</v>
      </c>
      <c r="O615" s="210" t="s">
        <v>147</v>
      </c>
      <c r="P615" s="215">
        <f t="shared" si="9"/>
        <v>227.8384874064</v>
      </c>
      <c r="Q615" s="220" t="s">
        <v>33</v>
      </c>
      <c r="R615" s="221" t="s">
        <v>34</v>
      </c>
    </row>
    <row r="616" s="1" customFormat="1" spans="1:18">
      <c r="A616" s="209" t="s">
        <v>137</v>
      </c>
      <c r="B616" s="210" t="s">
        <v>320</v>
      </c>
      <c r="C616" s="211">
        <v>1328</v>
      </c>
      <c r="D616" s="212">
        <v>39.3035254982999</v>
      </c>
      <c r="E616" s="210" t="s">
        <v>320</v>
      </c>
      <c r="F616" s="210" t="s">
        <v>714</v>
      </c>
      <c r="G616" s="210" t="s">
        <v>1075</v>
      </c>
      <c r="H616" s="210" t="s">
        <v>716</v>
      </c>
      <c r="I616" s="210" t="s">
        <v>14058</v>
      </c>
      <c r="J616" s="210" t="s">
        <v>28</v>
      </c>
      <c r="K616" s="210" t="s">
        <v>555</v>
      </c>
      <c r="L616" s="210"/>
      <c r="M616" s="210">
        <v>40424499</v>
      </c>
      <c r="N616" s="210">
        <v>4656485</v>
      </c>
      <c r="O616" s="210" t="s">
        <v>147</v>
      </c>
      <c r="P616" s="215">
        <f t="shared" si="9"/>
        <v>117.9105764949</v>
      </c>
      <c r="Q616" s="220" t="s">
        <v>33</v>
      </c>
      <c r="R616" s="221" t="s">
        <v>34</v>
      </c>
    </row>
    <row r="617" s="1" customFormat="1" spans="1:18">
      <c r="A617" s="209" t="s">
        <v>137</v>
      </c>
      <c r="B617" s="210" t="s">
        <v>320</v>
      </c>
      <c r="C617" s="211">
        <v>189</v>
      </c>
      <c r="D617" s="212">
        <v>92.9385045187</v>
      </c>
      <c r="E617" s="210" t="s">
        <v>320</v>
      </c>
      <c r="F617" s="210" t="s">
        <v>714</v>
      </c>
      <c r="G617" s="210" t="s">
        <v>1075</v>
      </c>
      <c r="H617" s="210" t="s">
        <v>716</v>
      </c>
      <c r="I617" s="210" t="s">
        <v>14058</v>
      </c>
      <c r="J617" s="210" t="s">
        <v>28</v>
      </c>
      <c r="K617" s="210" t="s">
        <v>49</v>
      </c>
      <c r="L617" s="210"/>
      <c r="M617" s="210">
        <v>40422685</v>
      </c>
      <c r="N617" s="210">
        <v>4659680</v>
      </c>
      <c r="O617" s="210" t="s">
        <v>147</v>
      </c>
      <c r="P617" s="215">
        <f t="shared" si="9"/>
        <v>278.8155135561</v>
      </c>
      <c r="Q617" s="220" t="s">
        <v>33</v>
      </c>
      <c r="R617" s="221" t="s">
        <v>34</v>
      </c>
    </row>
    <row r="618" s="1" customFormat="1" spans="1:18">
      <c r="A618" s="209" t="s">
        <v>137</v>
      </c>
      <c r="B618" s="210" t="s">
        <v>320</v>
      </c>
      <c r="C618" s="211">
        <v>643</v>
      </c>
      <c r="D618" s="212">
        <v>103.412249720999</v>
      </c>
      <c r="E618" s="210" t="s">
        <v>320</v>
      </c>
      <c r="F618" s="210" t="s">
        <v>714</v>
      </c>
      <c r="G618" s="210" t="s">
        <v>1075</v>
      </c>
      <c r="H618" s="210" t="s">
        <v>716</v>
      </c>
      <c r="I618" s="210" t="s">
        <v>14058</v>
      </c>
      <c r="J618" s="210" t="s">
        <v>28</v>
      </c>
      <c r="K618" s="210" t="s">
        <v>310</v>
      </c>
      <c r="L618" s="210"/>
      <c r="M618" s="210">
        <v>40422477</v>
      </c>
      <c r="N618" s="210">
        <v>4658435</v>
      </c>
      <c r="O618" s="210" t="s">
        <v>147</v>
      </c>
      <c r="P618" s="215">
        <f t="shared" si="9"/>
        <v>310.236749162997</v>
      </c>
      <c r="Q618" s="220" t="s">
        <v>33</v>
      </c>
      <c r="R618" s="221" t="s">
        <v>34</v>
      </c>
    </row>
    <row r="619" s="1" customFormat="1" spans="1:18">
      <c r="A619" s="209" t="s">
        <v>137</v>
      </c>
      <c r="B619" s="210" t="s">
        <v>320</v>
      </c>
      <c r="C619" s="211">
        <v>307</v>
      </c>
      <c r="D619" s="212">
        <v>12.2607851091</v>
      </c>
      <c r="E619" s="210" t="s">
        <v>320</v>
      </c>
      <c r="F619" s="210" t="s">
        <v>714</v>
      </c>
      <c r="G619" s="210" t="s">
        <v>1075</v>
      </c>
      <c r="H619" s="210" t="s">
        <v>716</v>
      </c>
      <c r="I619" s="210" t="s">
        <v>14058</v>
      </c>
      <c r="J619" s="210" t="s">
        <v>28</v>
      </c>
      <c r="K619" s="210" t="s">
        <v>327</v>
      </c>
      <c r="L619" s="210"/>
      <c r="M619" s="210">
        <v>40422437</v>
      </c>
      <c r="N619" s="210">
        <v>4659371</v>
      </c>
      <c r="O619" s="210" t="s">
        <v>147</v>
      </c>
      <c r="P619" s="215">
        <f t="shared" si="9"/>
        <v>36.7823553273</v>
      </c>
      <c r="Q619" s="220" t="s">
        <v>33</v>
      </c>
      <c r="R619" s="221" t="s">
        <v>34</v>
      </c>
    </row>
    <row r="620" s="1" customFormat="1" spans="1:18">
      <c r="A620" s="209" t="s">
        <v>137</v>
      </c>
      <c r="B620" s="210" t="s">
        <v>320</v>
      </c>
      <c r="C620" s="211">
        <v>300</v>
      </c>
      <c r="D620" s="212">
        <v>14.9569986048</v>
      </c>
      <c r="E620" s="210" t="s">
        <v>320</v>
      </c>
      <c r="F620" s="210" t="s">
        <v>714</v>
      </c>
      <c r="G620" s="210" t="s">
        <v>1075</v>
      </c>
      <c r="H620" s="210" t="s">
        <v>716</v>
      </c>
      <c r="I620" s="210" t="s">
        <v>14058</v>
      </c>
      <c r="J620" s="210" t="s">
        <v>28</v>
      </c>
      <c r="K620" s="210" t="s">
        <v>327</v>
      </c>
      <c r="L620" s="210"/>
      <c r="M620" s="210">
        <v>40422876</v>
      </c>
      <c r="N620" s="210">
        <v>4659392</v>
      </c>
      <c r="O620" s="210" t="s">
        <v>147</v>
      </c>
      <c r="P620" s="215">
        <f t="shared" si="9"/>
        <v>44.8709958144</v>
      </c>
      <c r="Q620" s="220" t="s">
        <v>33</v>
      </c>
      <c r="R620" s="221" t="s">
        <v>34</v>
      </c>
    </row>
    <row r="621" s="1" customFormat="1" spans="1:18">
      <c r="A621" s="209" t="s">
        <v>137</v>
      </c>
      <c r="B621" s="210" t="s">
        <v>320</v>
      </c>
      <c r="C621" s="211">
        <v>1428</v>
      </c>
      <c r="D621" s="212">
        <v>4.34741486189</v>
      </c>
      <c r="E621" s="210" t="s">
        <v>320</v>
      </c>
      <c r="F621" s="210" t="s">
        <v>714</v>
      </c>
      <c r="G621" s="210" t="s">
        <v>1075</v>
      </c>
      <c r="H621" s="210" t="s">
        <v>716</v>
      </c>
      <c r="I621" s="210" t="s">
        <v>14058</v>
      </c>
      <c r="J621" s="210" t="s">
        <v>28</v>
      </c>
      <c r="K621" s="210" t="s">
        <v>310</v>
      </c>
      <c r="L621" s="210"/>
      <c r="M621" s="210">
        <v>40425672</v>
      </c>
      <c r="N621" s="210">
        <v>4656156</v>
      </c>
      <c r="O621" s="210" t="s">
        <v>147</v>
      </c>
      <c r="P621" s="215">
        <f t="shared" si="9"/>
        <v>13.04224458567</v>
      </c>
      <c r="Q621" s="220" t="s">
        <v>33</v>
      </c>
      <c r="R621" s="221" t="s">
        <v>34</v>
      </c>
    </row>
    <row r="622" s="1" customFormat="1" spans="1:18">
      <c r="A622" s="209" t="s">
        <v>137</v>
      </c>
      <c r="B622" s="210" t="s">
        <v>320</v>
      </c>
      <c r="C622" s="211">
        <v>193</v>
      </c>
      <c r="D622" s="212">
        <v>32.3575665716999</v>
      </c>
      <c r="E622" s="210" t="s">
        <v>320</v>
      </c>
      <c r="F622" s="210" t="s">
        <v>714</v>
      </c>
      <c r="G622" s="210" t="s">
        <v>1075</v>
      </c>
      <c r="H622" s="210" t="s">
        <v>716</v>
      </c>
      <c r="I622" s="210" t="s">
        <v>14058</v>
      </c>
      <c r="J622" s="210" t="s">
        <v>28</v>
      </c>
      <c r="K622" s="210" t="s">
        <v>555</v>
      </c>
      <c r="L622" s="210"/>
      <c r="M622" s="210">
        <v>40422967</v>
      </c>
      <c r="N622" s="210">
        <v>4659651</v>
      </c>
      <c r="O622" s="210" t="s">
        <v>147</v>
      </c>
      <c r="P622" s="215">
        <f t="shared" si="9"/>
        <v>97.0726997150997</v>
      </c>
      <c r="Q622" s="220" t="s">
        <v>33</v>
      </c>
      <c r="R622" s="221" t="s">
        <v>34</v>
      </c>
    </row>
    <row r="623" s="1" customFormat="1" spans="1:18">
      <c r="A623" s="209" t="s">
        <v>137</v>
      </c>
      <c r="B623" s="210" t="s">
        <v>320</v>
      </c>
      <c r="C623" s="211">
        <v>1400</v>
      </c>
      <c r="D623" s="212">
        <v>54.7283022012</v>
      </c>
      <c r="E623" s="210" t="s">
        <v>320</v>
      </c>
      <c r="F623" s="210" t="s">
        <v>714</v>
      </c>
      <c r="G623" s="210" t="s">
        <v>1075</v>
      </c>
      <c r="H623" s="210" t="s">
        <v>716</v>
      </c>
      <c r="I623" s="210" t="s">
        <v>14058</v>
      </c>
      <c r="J623" s="210" t="s">
        <v>28</v>
      </c>
      <c r="K623" s="210" t="s">
        <v>58</v>
      </c>
      <c r="L623" s="210"/>
      <c r="M623" s="210">
        <v>40425572</v>
      </c>
      <c r="N623" s="210">
        <v>4656259</v>
      </c>
      <c r="O623" s="210" t="s">
        <v>147</v>
      </c>
      <c r="P623" s="215">
        <f t="shared" si="9"/>
        <v>164.1849066036</v>
      </c>
      <c r="Q623" s="220" t="s">
        <v>33</v>
      </c>
      <c r="R623" s="221" t="s">
        <v>34</v>
      </c>
    </row>
    <row r="624" s="1" customFormat="1" spans="1:18">
      <c r="A624" s="209" t="s">
        <v>137</v>
      </c>
      <c r="B624" s="210" t="s">
        <v>320</v>
      </c>
      <c r="C624" s="211">
        <v>1475</v>
      </c>
      <c r="D624" s="212">
        <v>62.3602095541</v>
      </c>
      <c r="E624" s="210" t="s">
        <v>320</v>
      </c>
      <c r="F624" s="210" t="s">
        <v>714</v>
      </c>
      <c r="G624" s="210" t="s">
        <v>1075</v>
      </c>
      <c r="H624" s="210" t="s">
        <v>716</v>
      </c>
      <c r="I624" s="210" t="s">
        <v>14058</v>
      </c>
      <c r="J624" s="210" t="s">
        <v>28</v>
      </c>
      <c r="K624" s="210" t="s">
        <v>58</v>
      </c>
      <c r="L624" s="210"/>
      <c r="M624" s="210">
        <v>40424510</v>
      </c>
      <c r="N624" s="210">
        <v>4655965</v>
      </c>
      <c r="O624" s="210" t="s">
        <v>147</v>
      </c>
      <c r="P624" s="215">
        <f t="shared" si="9"/>
        <v>187.0806286623</v>
      </c>
      <c r="Q624" s="220" t="s">
        <v>33</v>
      </c>
      <c r="R624" s="221" t="s">
        <v>34</v>
      </c>
    </row>
    <row r="625" s="1" customFormat="1" spans="1:18">
      <c r="A625" s="209" t="s">
        <v>137</v>
      </c>
      <c r="B625" s="210" t="s">
        <v>320</v>
      </c>
      <c r="C625" s="211">
        <v>646</v>
      </c>
      <c r="D625" s="212">
        <v>15.8765392565999</v>
      </c>
      <c r="E625" s="210" t="s">
        <v>320</v>
      </c>
      <c r="F625" s="210" t="s">
        <v>714</v>
      </c>
      <c r="G625" s="210" t="s">
        <v>1075</v>
      </c>
      <c r="H625" s="210" t="s">
        <v>716</v>
      </c>
      <c r="I625" s="210" t="s">
        <v>14058</v>
      </c>
      <c r="J625" s="210" t="s">
        <v>28</v>
      </c>
      <c r="K625" s="210" t="s">
        <v>93</v>
      </c>
      <c r="L625" s="210"/>
      <c r="M625" s="210">
        <v>40422845</v>
      </c>
      <c r="N625" s="210">
        <v>4658426</v>
      </c>
      <c r="O625" s="210" t="s">
        <v>147</v>
      </c>
      <c r="P625" s="215">
        <f t="shared" si="9"/>
        <v>47.6296177697997</v>
      </c>
      <c r="Q625" s="220" t="s">
        <v>33</v>
      </c>
      <c r="R625" s="221" t="s">
        <v>34</v>
      </c>
    </row>
    <row r="626" s="1" customFormat="1" spans="1:18">
      <c r="A626" s="209" t="s">
        <v>137</v>
      </c>
      <c r="B626" s="210" t="s">
        <v>320</v>
      </c>
      <c r="C626" s="211">
        <v>1584</v>
      </c>
      <c r="D626" s="212">
        <v>15.9038923601</v>
      </c>
      <c r="E626" s="210" t="s">
        <v>320</v>
      </c>
      <c r="F626" s="210" t="s">
        <v>714</v>
      </c>
      <c r="G626" s="210" t="s">
        <v>1075</v>
      </c>
      <c r="H626" s="210" t="s">
        <v>716</v>
      </c>
      <c r="I626" s="210" t="s">
        <v>14058</v>
      </c>
      <c r="J626" s="210" t="s">
        <v>28</v>
      </c>
      <c r="K626" s="210" t="s">
        <v>310</v>
      </c>
      <c r="L626" s="210"/>
      <c r="M626" s="210">
        <v>40424377</v>
      </c>
      <c r="N626" s="210">
        <v>4655345</v>
      </c>
      <c r="O626" s="210" t="s">
        <v>147</v>
      </c>
      <c r="P626" s="215">
        <f t="shared" si="9"/>
        <v>47.7116770803</v>
      </c>
      <c r="Q626" s="220" t="s">
        <v>33</v>
      </c>
      <c r="R626" s="221" t="s">
        <v>34</v>
      </c>
    </row>
    <row r="627" s="1" customFormat="1" spans="1:18">
      <c r="A627" s="209" t="s">
        <v>137</v>
      </c>
      <c r="B627" s="210" t="s">
        <v>320</v>
      </c>
      <c r="C627" s="211">
        <v>211</v>
      </c>
      <c r="D627" s="212">
        <v>67.4592784459999</v>
      </c>
      <c r="E627" s="210" t="s">
        <v>320</v>
      </c>
      <c r="F627" s="210" t="s">
        <v>714</v>
      </c>
      <c r="G627" s="210" t="s">
        <v>1075</v>
      </c>
      <c r="H627" s="210" t="s">
        <v>716</v>
      </c>
      <c r="I627" s="210" t="s">
        <v>14058</v>
      </c>
      <c r="J627" s="210" t="s">
        <v>28</v>
      </c>
      <c r="K627" s="210" t="s">
        <v>49</v>
      </c>
      <c r="L627" s="210"/>
      <c r="M627" s="210">
        <v>40423409</v>
      </c>
      <c r="N627" s="210">
        <v>4659614</v>
      </c>
      <c r="O627" s="210" t="s">
        <v>147</v>
      </c>
      <c r="P627" s="215">
        <f t="shared" si="9"/>
        <v>202.377835338</v>
      </c>
      <c r="Q627" s="220" t="s">
        <v>33</v>
      </c>
      <c r="R627" s="221" t="s">
        <v>34</v>
      </c>
    </row>
    <row r="628" s="1" customFormat="1" spans="1:18">
      <c r="A628" s="209" t="s">
        <v>137</v>
      </c>
      <c r="B628" s="210" t="s">
        <v>320</v>
      </c>
      <c r="C628" s="211">
        <v>1336</v>
      </c>
      <c r="D628" s="212">
        <v>9.08822746933</v>
      </c>
      <c r="E628" s="210" t="s">
        <v>320</v>
      </c>
      <c r="F628" s="210" t="s">
        <v>714</v>
      </c>
      <c r="G628" s="210" t="s">
        <v>1075</v>
      </c>
      <c r="H628" s="210" t="s">
        <v>716</v>
      </c>
      <c r="I628" s="210" t="s">
        <v>14058</v>
      </c>
      <c r="J628" s="210" t="s">
        <v>28</v>
      </c>
      <c r="K628" s="210" t="s">
        <v>310</v>
      </c>
      <c r="L628" s="210"/>
      <c r="M628" s="210">
        <v>40424594</v>
      </c>
      <c r="N628" s="210">
        <v>4656447</v>
      </c>
      <c r="O628" s="210" t="s">
        <v>147</v>
      </c>
      <c r="P628" s="215">
        <f t="shared" si="9"/>
        <v>27.26468240799</v>
      </c>
      <c r="Q628" s="220" t="s">
        <v>33</v>
      </c>
      <c r="R628" s="221" t="s">
        <v>34</v>
      </c>
    </row>
    <row r="629" s="1" customFormat="1" spans="1:18">
      <c r="A629" s="209" t="s">
        <v>137</v>
      </c>
      <c r="B629" s="210" t="s">
        <v>320</v>
      </c>
      <c r="C629" s="211">
        <v>822</v>
      </c>
      <c r="D629" s="212">
        <v>223.973510275</v>
      </c>
      <c r="E629" s="210" t="s">
        <v>320</v>
      </c>
      <c r="F629" s="210" t="s">
        <v>714</v>
      </c>
      <c r="G629" s="210" t="s">
        <v>1075</v>
      </c>
      <c r="H629" s="210" t="s">
        <v>716</v>
      </c>
      <c r="I629" s="210" t="s">
        <v>14058</v>
      </c>
      <c r="J629" s="210" t="s">
        <v>28</v>
      </c>
      <c r="K629" s="210" t="s">
        <v>310</v>
      </c>
      <c r="L629" s="210"/>
      <c r="M629" s="210">
        <v>40422278</v>
      </c>
      <c r="N629" s="210">
        <v>4657918</v>
      </c>
      <c r="O629" s="210" t="s">
        <v>147</v>
      </c>
      <c r="P629" s="215">
        <f t="shared" si="9"/>
        <v>671.920530825</v>
      </c>
      <c r="Q629" s="220" t="s">
        <v>33</v>
      </c>
      <c r="R629" s="221" t="s">
        <v>34</v>
      </c>
    </row>
    <row r="630" s="1" customFormat="1" spans="1:18">
      <c r="A630" s="209" t="s">
        <v>137</v>
      </c>
      <c r="B630" s="210" t="s">
        <v>320</v>
      </c>
      <c r="C630" s="211">
        <v>142</v>
      </c>
      <c r="D630" s="212">
        <v>97.0832256154999</v>
      </c>
      <c r="E630" s="210" t="s">
        <v>320</v>
      </c>
      <c r="F630" s="210" t="s">
        <v>714</v>
      </c>
      <c r="G630" s="210" t="s">
        <v>1075</v>
      </c>
      <c r="H630" s="210" t="s">
        <v>716</v>
      </c>
      <c r="I630" s="210" t="s">
        <v>14058</v>
      </c>
      <c r="J630" s="210" t="s">
        <v>28</v>
      </c>
      <c r="K630" s="210" t="s">
        <v>555</v>
      </c>
      <c r="L630" s="210"/>
      <c r="M630" s="210">
        <v>40422920</v>
      </c>
      <c r="N630" s="210">
        <v>4659810</v>
      </c>
      <c r="O630" s="210" t="s">
        <v>147</v>
      </c>
      <c r="P630" s="215">
        <f t="shared" si="9"/>
        <v>291.2496768465</v>
      </c>
      <c r="Q630" s="220" t="s">
        <v>33</v>
      </c>
      <c r="R630" s="221" t="s">
        <v>34</v>
      </c>
    </row>
    <row r="631" s="1" customFormat="1" spans="1:18">
      <c r="A631" s="209" t="s">
        <v>137</v>
      </c>
      <c r="B631" s="210" t="s">
        <v>320</v>
      </c>
      <c r="C631" s="211">
        <v>1562</v>
      </c>
      <c r="D631" s="212">
        <v>41.5177769873999</v>
      </c>
      <c r="E631" s="210" t="s">
        <v>320</v>
      </c>
      <c r="F631" s="210" t="s">
        <v>714</v>
      </c>
      <c r="G631" s="210" t="s">
        <v>1075</v>
      </c>
      <c r="H631" s="210" t="s">
        <v>716</v>
      </c>
      <c r="I631" s="210" t="s">
        <v>14058</v>
      </c>
      <c r="J631" s="210" t="s">
        <v>28</v>
      </c>
      <c r="K631" s="210" t="s">
        <v>58</v>
      </c>
      <c r="L631" s="210"/>
      <c r="M631" s="210">
        <v>40424291</v>
      </c>
      <c r="N631" s="210">
        <v>4655496</v>
      </c>
      <c r="O631" s="210" t="s">
        <v>147</v>
      </c>
      <c r="P631" s="215">
        <f t="shared" si="9"/>
        <v>124.5533309622</v>
      </c>
      <c r="Q631" s="220" t="s">
        <v>33</v>
      </c>
      <c r="R631" s="221" t="s">
        <v>34</v>
      </c>
    </row>
    <row r="632" s="1" customFormat="1" spans="1:18">
      <c r="A632" s="209" t="s">
        <v>137</v>
      </c>
      <c r="B632" s="210" t="s">
        <v>320</v>
      </c>
      <c r="C632" s="211">
        <v>1586</v>
      </c>
      <c r="D632" s="212">
        <v>9.54603004178</v>
      </c>
      <c r="E632" s="210" t="s">
        <v>320</v>
      </c>
      <c r="F632" s="210" t="s">
        <v>714</v>
      </c>
      <c r="G632" s="210" t="s">
        <v>1075</v>
      </c>
      <c r="H632" s="210" t="s">
        <v>716</v>
      </c>
      <c r="I632" s="210" t="s">
        <v>14058</v>
      </c>
      <c r="J632" s="210" t="s">
        <v>28</v>
      </c>
      <c r="K632" s="210" t="s">
        <v>310</v>
      </c>
      <c r="L632" s="210"/>
      <c r="M632" s="210">
        <v>40424492</v>
      </c>
      <c r="N632" s="210">
        <v>4655309</v>
      </c>
      <c r="O632" s="210" t="s">
        <v>147</v>
      </c>
      <c r="P632" s="215">
        <f t="shared" si="9"/>
        <v>28.63809012534</v>
      </c>
      <c r="Q632" s="220" t="s">
        <v>33</v>
      </c>
      <c r="R632" s="221" t="s">
        <v>34</v>
      </c>
    </row>
    <row r="633" s="1" customFormat="1" spans="1:18">
      <c r="A633" s="209" t="s">
        <v>137</v>
      </c>
      <c r="B633" s="210" t="s">
        <v>320</v>
      </c>
      <c r="C633" s="211">
        <v>1575</v>
      </c>
      <c r="D633" s="212">
        <v>13.6874862053</v>
      </c>
      <c r="E633" s="210" t="s">
        <v>320</v>
      </c>
      <c r="F633" s="210" t="s">
        <v>714</v>
      </c>
      <c r="G633" s="210" t="s">
        <v>1075</v>
      </c>
      <c r="H633" s="210" t="s">
        <v>716</v>
      </c>
      <c r="I633" s="210" t="s">
        <v>14058</v>
      </c>
      <c r="J633" s="210" t="s">
        <v>28</v>
      </c>
      <c r="K633" s="210" t="s">
        <v>49</v>
      </c>
      <c r="L633" s="210"/>
      <c r="M633" s="210">
        <v>40423873</v>
      </c>
      <c r="N633" s="210">
        <v>4655432</v>
      </c>
      <c r="O633" s="210" t="s">
        <v>147</v>
      </c>
      <c r="P633" s="215">
        <f t="shared" si="9"/>
        <v>41.0624586159</v>
      </c>
      <c r="Q633" s="220" t="s">
        <v>33</v>
      </c>
      <c r="R633" s="221" t="s">
        <v>34</v>
      </c>
    </row>
    <row r="634" s="1" customFormat="1" spans="1:18">
      <c r="A634" s="209" t="s">
        <v>137</v>
      </c>
      <c r="B634" s="210" t="s">
        <v>320</v>
      </c>
      <c r="C634" s="211">
        <v>630</v>
      </c>
      <c r="D634" s="212">
        <v>7.59468087424</v>
      </c>
      <c r="E634" s="210" t="s">
        <v>320</v>
      </c>
      <c r="F634" s="210" t="s">
        <v>714</v>
      </c>
      <c r="G634" s="210" t="s">
        <v>1075</v>
      </c>
      <c r="H634" s="210" t="s">
        <v>716</v>
      </c>
      <c r="I634" s="210" t="s">
        <v>14058</v>
      </c>
      <c r="J634" s="210" t="s">
        <v>28</v>
      </c>
      <c r="K634" s="210" t="s">
        <v>310</v>
      </c>
      <c r="L634" s="210"/>
      <c r="M634" s="210">
        <v>40426879</v>
      </c>
      <c r="N634" s="210">
        <v>4658470</v>
      </c>
      <c r="O634" s="210" t="s">
        <v>147</v>
      </c>
      <c r="P634" s="215">
        <f t="shared" si="9"/>
        <v>22.78404262272</v>
      </c>
      <c r="Q634" s="220" t="s">
        <v>33</v>
      </c>
      <c r="R634" s="221" t="s">
        <v>34</v>
      </c>
    </row>
    <row r="635" s="1" customFormat="1" spans="1:18">
      <c r="A635" s="209" t="s">
        <v>137</v>
      </c>
      <c r="B635" s="210" t="s">
        <v>320</v>
      </c>
      <c r="C635" s="211">
        <v>1576</v>
      </c>
      <c r="D635" s="212">
        <v>19.9489554017</v>
      </c>
      <c r="E635" s="210" t="s">
        <v>320</v>
      </c>
      <c r="F635" s="210" t="s">
        <v>714</v>
      </c>
      <c r="G635" s="210" t="s">
        <v>1075</v>
      </c>
      <c r="H635" s="210" t="s">
        <v>716</v>
      </c>
      <c r="I635" s="210" t="s">
        <v>14058</v>
      </c>
      <c r="J635" s="210" t="s">
        <v>28</v>
      </c>
      <c r="K635" s="210" t="s">
        <v>310</v>
      </c>
      <c r="L635" s="210"/>
      <c r="M635" s="210">
        <v>40423998</v>
      </c>
      <c r="N635" s="210">
        <v>4655423</v>
      </c>
      <c r="O635" s="210" t="s">
        <v>147</v>
      </c>
      <c r="P635" s="215">
        <f t="shared" si="9"/>
        <v>59.8468662051</v>
      </c>
      <c r="Q635" s="220" t="s">
        <v>33</v>
      </c>
      <c r="R635" s="221" t="s">
        <v>34</v>
      </c>
    </row>
    <row r="636" s="1" customFormat="1" spans="1:18">
      <c r="A636" s="209" t="s">
        <v>137</v>
      </c>
      <c r="B636" s="210" t="s">
        <v>320</v>
      </c>
      <c r="C636" s="211">
        <v>233</v>
      </c>
      <c r="D636" s="212">
        <v>23.3854993423999</v>
      </c>
      <c r="E636" s="210" t="s">
        <v>320</v>
      </c>
      <c r="F636" s="210" t="s">
        <v>714</v>
      </c>
      <c r="G636" s="210" t="s">
        <v>1075</v>
      </c>
      <c r="H636" s="210" t="s">
        <v>716</v>
      </c>
      <c r="I636" s="210" t="s">
        <v>14058</v>
      </c>
      <c r="J636" s="210" t="s">
        <v>28</v>
      </c>
      <c r="K636" s="210" t="s">
        <v>736</v>
      </c>
      <c r="L636" s="210"/>
      <c r="M636" s="210">
        <v>40425147</v>
      </c>
      <c r="N636" s="210">
        <v>4659498</v>
      </c>
      <c r="O636" s="210" t="s">
        <v>147</v>
      </c>
      <c r="P636" s="215">
        <f t="shared" si="9"/>
        <v>70.1564980271997</v>
      </c>
      <c r="Q636" s="220" t="s">
        <v>33</v>
      </c>
      <c r="R636" s="221" t="s">
        <v>34</v>
      </c>
    </row>
    <row r="637" s="1" customFormat="1" spans="1:18">
      <c r="A637" s="209" t="s">
        <v>137</v>
      </c>
      <c r="B637" s="210" t="s">
        <v>320</v>
      </c>
      <c r="C637" s="211">
        <v>1565</v>
      </c>
      <c r="D637" s="212">
        <v>92.1463059087</v>
      </c>
      <c r="E637" s="210" t="s">
        <v>320</v>
      </c>
      <c r="F637" s="210" t="s">
        <v>714</v>
      </c>
      <c r="G637" s="210" t="s">
        <v>1075</v>
      </c>
      <c r="H637" s="210" t="s">
        <v>716</v>
      </c>
      <c r="I637" s="210" t="s">
        <v>14058</v>
      </c>
      <c r="J637" s="210" t="s">
        <v>28</v>
      </c>
      <c r="K637" s="210" t="s">
        <v>327</v>
      </c>
      <c r="L637" s="210"/>
      <c r="M637" s="210">
        <v>40424062</v>
      </c>
      <c r="N637" s="210">
        <v>4655516</v>
      </c>
      <c r="O637" s="210" t="s">
        <v>147</v>
      </c>
      <c r="P637" s="215">
        <f t="shared" si="9"/>
        <v>276.4389177261</v>
      </c>
      <c r="Q637" s="220" t="s">
        <v>33</v>
      </c>
      <c r="R637" s="221" t="s">
        <v>34</v>
      </c>
    </row>
    <row r="638" s="1" customFormat="1" spans="1:18">
      <c r="A638" s="209" t="s">
        <v>137</v>
      </c>
      <c r="B638" s="210" t="s">
        <v>320</v>
      </c>
      <c r="C638" s="211">
        <v>1330</v>
      </c>
      <c r="D638" s="212">
        <v>15.1198827467</v>
      </c>
      <c r="E638" s="210" t="s">
        <v>320</v>
      </c>
      <c r="F638" s="210" t="s">
        <v>714</v>
      </c>
      <c r="G638" s="210" t="s">
        <v>1075</v>
      </c>
      <c r="H638" s="210" t="s">
        <v>716</v>
      </c>
      <c r="I638" s="210" t="s">
        <v>14058</v>
      </c>
      <c r="J638" s="210" t="s">
        <v>28</v>
      </c>
      <c r="K638" s="210" t="s">
        <v>58</v>
      </c>
      <c r="L638" s="210"/>
      <c r="M638" s="210">
        <v>40425941</v>
      </c>
      <c r="N638" s="210">
        <v>4656488</v>
      </c>
      <c r="O638" s="210" t="s">
        <v>147</v>
      </c>
      <c r="P638" s="215">
        <f t="shared" si="9"/>
        <v>45.3596482401</v>
      </c>
      <c r="Q638" s="220" t="s">
        <v>33</v>
      </c>
      <c r="R638" s="221" t="s">
        <v>34</v>
      </c>
    </row>
    <row r="639" s="1" customFormat="1" spans="1:18">
      <c r="A639" s="209" t="s">
        <v>137</v>
      </c>
      <c r="B639" s="210" t="s">
        <v>320</v>
      </c>
      <c r="C639" s="211">
        <v>1345</v>
      </c>
      <c r="D639" s="212">
        <v>2.81610167463</v>
      </c>
      <c r="E639" s="210" t="s">
        <v>320</v>
      </c>
      <c r="F639" s="210" t="s">
        <v>714</v>
      </c>
      <c r="G639" s="210" t="s">
        <v>1075</v>
      </c>
      <c r="H639" s="210" t="s">
        <v>716</v>
      </c>
      <c r="I639" s="210" t="s">
        <v>14058</v>
      </c>
      <c r="J639" s="210" t="s">
        <v>28</v>
      </c>
      <c r="K639" s="210" t="s">
        <v>58</v>
      </c>
      <c r="L639" s="210"/>
      <c r="M639" s="210">
        <v>40425587</v>
      </c>
      <c r="N639" s="210">
        <v>4656432</v>
      </c>
      <c r="O639" s="210" t="s">
        <v>147</v>
      </c>
      <c r="P639" s="215">
        <f t="shared" si="9"/>
        <v>8.44830502389</v>
      </c>
      <c r="Q639" s="220" t="s">
        <v>33</v>
      </c>
      <c r="R639" s="221" t="s">
        <v>34</v>
      </c>
    </row>
    <row r="640" s="1" customFormat="1" spans="1:18">
      <c r="A640" s="209" t="s">
        <v>137</v>
      </c>
      <c r="B640" s="210" t="s">
        <v>320</v>
      </c>
      <c r="C640" s="211">
        <v>1588</v>
      </c>
      <c r="D640" s="212">
        <v>4.76966350803</v>
      </c>
      <c r="E640" s="210" t="s">
        <v>320</v>
      </c>
      <c r="F640" s="210" t="s">
        <v>714</v>
      </c>
      <c r="G640" s="210" t="s">
        <v>1075</v>
      </c>
      <c r="H640" s="210" t="s">
        <v>716</v>
      </c>
      <c r="I640" s="210" t="s">
        <v>14058</v>
      </c>
      <c r="J640" s="210" t="s">
        <v>28</v>
      </c>
      <c r="K640" s="210" t="s">
        <v>310</v>
      </c>
      <c r="L640" s="210"/>
      <c r="M640" s="210">
        <v>40424348</v>
      </c>
      <c r="N640" s="210">
        <v>4655295</v>
      </c>
      <c r="O640" s="210" t="s">
        <v>147</v>
      </c>
      <c r="P640" s="215">
        <f t="shared" si="9"/>
        <v>14.30899052409</v>
      </c>
      <c r="Q640" s="220" t="s">
        <v>33</v>
      </c>
      <c r="R640" s="221" t="s">
        <v>34</v>
      </c>
    </row>
    <row r="641" s="1" customFormat="1" spans="1:18">
      <c r="A641" s="209" t="s">
        <v>137</v>
      </c>
      <c r="B641" s="210" t="s">
        <v>320</v>
      </c>
      <c r="C641" s="211">
        <v>1383</v>
      </c>
      <c r="D641" s="212">
        <v>32.2590229304</v>
      </c>
      <c r="E641" s="210" t="s">
        <v>320</v>
      </c>
      <c r="F641" s="210" t="s">
        <v>714</v>
      </c>
      <c r="G641" s="210" t="s">
        <v>1075</v>
      </c>
      <c r="H641" s="210" t="s">
        <v>716</v>
      </c>
      <c r="I641" s="210" t="s">
        <v>14058</v>
      </c>
      <c r="J641" s="210" t="s">
        <v>28</v>
      </c>
      <c r="K641" s="210" t="s">
        <v>58</v>
      </c>
      <c r="L641" s="210"/>
      <c r="M641" s="210">
        <v>40425756</v>
      </c>
      <c r="N641" s="210">
        <v>4656334</v>
      </c>
      <c r="O641" s="210" t="s">
        <v>147</v>
      </c>
      <c r="P641" s="215">
        <f t="shared" si="9"/>
        <v>96.7770687912</v>
      </c>
      <c r="Q641" s="220" t="s">
        <v>33</v>
      </c>
      <c r="R641" s="221" t="s">
        <v>34</v>
      </c>
    </row>
    <row r="642" s="1" customFormat="1" spans="1:18">
      <c r="A642" s="209" t="s">
        <v>137</v>
      </c>
      <c r="B642" s="210" t="s">
        <v>320</v>
      </c>
      <c r="C642" s="211">
        <v>1325</v>
      </c>
      <c r="D642" s="212">
        <v>15.5538899035</v>
      </c>
      <c r="E642" s="210" t="s">
        <v>320</v>
      </c>
      <c r="F642" s="210" t="s">
        <v>714</v>
      </c>
      <c r="G642" s="210" t="s">
        <v>1075</v>
      </c>
      <c r="H642" s="210" t="s">
        <v>716</v>
      </c>
      <c r="I642" s="210" t="s">
        <v>14058</v>
      </c>
      <c r="J642" s="210" t="s">
        <v>28</v>
      </c>
      <c r="K642" s="210" t="s">
        <v>58</v>
      </c>
      <c r="L642" s="210"/>
      <c r="M642" s="210">
        <v>40425665</v>
      </c>
      <c r="N642" s="210">
        <v>4656505</v>
      </c>
      <c r="O642" s="210" t="s">
        <v>147</v>
      </c>
      <c r="P642" s="215">
        <f t="shared" si="9"/>
        <v>46.6616697105</v>
      </c>
      <c r="Q642" s="220" t="s">
        <v>33</v>
      </c>
      <c r="R642" s="221" t="s">
        <v>34</v>
      </c>
    </row>
    <row r="643" s="1" customFormat="1" spans="1:18">
      <c r="A643" s="209" t="s">
        <v>137</v>
      </c>
      <c r="B643" s="210" t="s">
        <v>320</v>
      </c>
      <c r="C643" s="211">
        <v>1521</v>
      </c>
      <c r="D643" s="212">
        <v>4.13270187066</v>
      </c>
      <c r="E643" s="210" t="s">
        <v>320</v>
      </c>
      <c r="F643" s="210" t="s">
        <v>714</v>
      </c>
      <c r="G643" s="210" t="s">
        <v>1075</v>
      </c>
      <c r="H643" s="210" t="s">
        <v>716</v>
      </c>
      <c r="I643" s="210" t="s">
        <v>14058</v>
      </c>
      <c r="J643" s="210" t="s">
        <v>28</v>
      </c>
      <c r="K643" s="210" t="s">
        <v>58</v>
      </c>
      <c r="L643" s="210"/>
      <c r="M643" s="210">
        <v>40424088</v>
      </c>
      <c r="N643" s="210">
        <v>4655958</v>
      </c>
      <c r="O643" s="210" t="s">
        <v>147</v>
      </c>
      <c r="P643" s="215">
        <f t="shared" si="9"/>
        <v>12.39810561198</v>
      </c>
      <c r="Q643" s="220" t="s">
        <v>33</v>
      </c>
      <c r="R643" s="221" t="s">
        <v>34</v>
      </c>
    </row>
    <row r="644" s="1" customFormat="1" spans="1:18">
      <c r="A644" s="209" t="s">
        <v>137</v>
      </c>
      <c r="B644" s="210" t="s">
        <v>320</v>
      </c>
      <c r="C644" s="211">
        <v>232</v>
      </c>
      <c r="D644" s="212">
        <v>8.11875746328</v>
      </c>
      <c r="E644" s="210" t="s">
        <v>320</v>
      </c>
      <c r="F644" s="210" t="s">
        <v>714</v>
      </c>
      <c r="G644" s="210" t="s">
        <v>1075</v>
      </c>
      <c r="H644" s="210" t="s">
        <v>716</v>
      </c>
      <c r="I644" s="210" t="s">
        <v>14058</v>
      </c>
      <c r="J644" s="210" t="s">
        <v>28</v>
      </c>
      <c r="K644" s="210" t="s">
        <v>327</v>
      </c>
      <c r="L644" s="210"/>
      <c r="M644" s="210">
        <v>40423858</v>
      </c>
      <c r="N644" s="210">
        <v>4659565</v>
      </c>
      <c r="O644" s="210" t="s">
        <v>147</v>
      </c>
      <c r="P644" s="215">
        <f t="shared" si="9"/>
        <v>24.35627238984</v>
      </c>
      <c r="Q644" s="220" t="s">
        <v>33</v>
      </c>
      <c r="R644" s="221" t="s">
        <v>34</v>
      </c>
    </row>
    <row r="645" s="1" customFormat="1" spans="1:18">
      <c r="A645" s="209" t="s">
        <v>137</v>
      </c>
      <c r="B645" s="210" t="s">
        <v>320</v>
      </c>
      <c r="C645" s="211">
        <v>92</v>
      </c>
      <c r="D645" s="212">
        <v>74.8660699873999</v>
      </c>
      <c r="E645" s="210" t="s">
        <v>320</v>
      </c>
      <c r="F645" s="210" t="s">
        <v>714</v>
      </c>
      <c r="G645" s="210" t="s">
        <v>1075</v>
      </c>
      <c r="H645" s="210" t="s">
        <v>716</v>
      </c>
      <c r="I645" s="210" t="s">
        <v>14058</v>
      </c>
      <c r="J645" s="210" t="s">
        <v>28</v>
      </c>
      <c r="K645" s="210" t="s">
        <v>310</v>
      </c>
      <c r="L645" s="210"/>
      <c r="M645" s="210">
        <v>40422295</v>
      </c>
      <c r="N645" s="210">
        <v>4659964</v>
      </c>
      <c r="O645" s="210" t="s">
        <v>147</v>
      </c>
      <c r="P645" s="215">
        <f t="shared" si="9"/>
        <v>224.5982099622</v>
      </c>
      <c r="Q645" s="220" t="s">
        <v>33</v>
      </c>
      <c r="R645" s="221" t="s">
        <v>34</v>
      </c>
    </row>
    <row r="646" s="1" customFormat="1" spans="1:18">
      <c r="A646" s="209" t="s">
        <v>137</v>
      </c>
      <c r="B646" s="210" t="s">
        <v>320</v>
      </c>
      <c r="C646" s="211">
        <v>1344</v>
      </c>
      <c r="D646" s="212">
        <v>4.14502314941</v>
      </c>
      <c r="E646" s="210" t="s">
        <v>320</v>
      </c>
      <c r="F646" s="210" t="s">
        <v>714</v>
      </c>
      <c r="G646" s="210" t="s">
        <v>1075</v>
      </c>
      <c r="H646" s="210" t="s">
        <v>716</v>
      </c>
      <c r="I646" s="210" t="s">
        <v>14058</v>
      </c>
      <c r="J646" s="210" t="s">
        <v>28</v>
      </c>
      <c r="K646" s="210" t="s">
        <v>310</v>
      </c>
      <c r="L646" s="210"/>
      <c r="M646" s="210">
        <v>40425568</v>
      </c>
      <c r="N646" s="210">
        <v>4656436</v>
      </c>
      <c r="O646" s="210" t="s">
        <v>147</v>
      </c>
      <c r="P646" s="215">
        <f t="shared" si="9"/>
        <v>12.43506944823</v>
      </c>
      <c r="Q646" s="220" t="s">
        <v>33</v>
      </c>
      <c r="R646" s="221" t="s">
        <v>34</v>
      </c>
    </row>
    <row r="647" s="1" customFormat="1" spans="1:18">
      <c r="A647" s="209" t="s">
        <v>137</v>
      </c>
      <c r="B647" s="210" t="s">
        <v>320</v>
      </c>
      <c r="C647" s="211">
        <v>552</v>
      </c>
      <c r="D647" s="212">
        <v>25.6729662629</v>
      </c>
      <c r="E647" s="210" t="s">
        <v>320</v>
      </c>
      <c r="F647" s="210" t="s">
        <v>714</v>
      </c>
      <c r="G647" s="210" t="s">
        <v>1075</v>
      </c>
      <c r="H647" s="210" t="s">
        <v>716</v>
      </c>
      <c r="I647" s="210" t="s">
        <v>14058</v>
      </c>
      <c r="J647" s="210" t="s">
        <v>28</v>
      </c>
      <c r="K647" s="210" t="s">
        <v>310</v>
      </c>
      <c r="L647" s="210"/>
      <c r="M647" s="210">
        <v>40422480</v>
      </c>
      <c r="N647" s="210">
        <v>4658666</v>
      </c>
      <c r="O647" s="210" t="s">
        <v>147</v>
      </c>
      <c r="P647" s="215">
        <f t="shared" si="9"/>
        <v>77.0188987887</v>
      </c>
      <c r="Q647" s="220" t="s">
        <v>33</v>
      </c>
      <c r="R647" s="221" t="s">
        <v>34</v>
      </c>
    </row>
    <row r="648" s="1" customFormat="1" spans="1:18">
      <c r="A648" s="209" t="s">
        <v>137</v>
      </c>
      <c r="B648" s="210" t="s">
        <v>320</v>
      </c>
      <c r="C648" s="211">
        <v>1115</v>
      </c>
      <c r="D648" s="212">
        <v>1.81336057149</v>
      </c>
      <c r="E648" s="210" t="s">
        <v>320</v>
      </c>
      <c r="F648" s="210" t="s">
        <v>714</v>
      </c>
      <c r="G648" s="210" t="s">
        <v>1075</v>
      </c>
      <c r="H648" s="210" t="s">
        <v>716</v>
      </c>
      <c r="I648" s="210" t="s">
        <v>14058</v>
      </c>
      <c r="J648" s="210" t="s">
        <v>28</v>
      </c>
      <c r="K648" s="210" t="s">
        <v>310</v>
      </c>
      <c r="L648" s="210"/>
      <c r="M648" s="210">
        <v>40426396</v>
      </c>
      <c r="N648" s="210">
        <v>4657075</v>
      </c>
      <c r="O648" s="210" t="s">
        <v>147</v>
      </c>
      <c r="P648" s="215">
        <f t="shared" si="9"/>
        <v>5.44008171447</v>
      </c>
      <c r="Q648" s="220" t="s">
        <v>33</v>
      </c>
      <c r="R648" s="221" t="s">
        <v>34</v>
      </c>
    </row>
    <row r="649" s="1" customFormat="1" spans="1:18">
      <c r="A649" s="209" t="s">
        <v>137</v>
      </c>
      <c r="B649" s="210" t="s">
        <v>320</v>
      </c>
      <c r="C649" s="211">
        <v>1284</v>
      </c>
      <c r="D649" s="212">
        <v>24.5398482276</v>
      </c>
      <c r="E649" s="210" t="s">
        <v>320</v>
      </c>
      <c r="F649" s="210" t="s">
        <v>714</v>
      </c>
      <c r="G649" s="210" t="s">
        <v>1075</v>
      </c>
      <c r="H649" s="210" t="s">
        <v>716</v>
      </c>
      <c r="I649" s="210" t="s">
        <v>14058</v>
      </c>
      <c r="J649" s="210" t="s">
        <v>28</v>
      </c>
      <c r="K649" s="210" t="s">
        <v>58</v>
      </c>
      <c r="L649" s="210"/>
      <c r="M649" s="210">
        <v>40425200</v>
      </c>
      <c r="N649" s="210">
        <v>4656633</v>
      </c>
      <c r="O649" s="210" t="s">
        <v>147</v>
      </c>
      <c r="P649" s="215">
        <f t="shared" si="9"/>
        <v>73.6195446828</v>
      </c>
      <c r="Q649" s="220" t="s">
        <v>33</v>
      </c>
      <c r="R649" s="221" t="s">
        <v>34</v>
      </c>
    </row>
    <row r="650" s="1" customFormat="1" spans="1:18">
      <c r="A650" s="209" t="s">
        <v>137</v>
      </c>
      <c r="B650" s="210" t="s">
        <v>320</v>
      </c>
      <c r="C650" s="211">
        <v>897</v>
      </c>
      <c r="D650" s="212">
        <v>38.8849557488999</v>
      </c>
      <c r="E650" s="210" t="s">
        <v>320</v>
      </c>
      <c r="F650" s="210" t="s">
        <v>714</v>
      </c>
      <c r="G650" s="210" t="s">
        <v>1075</v>
      </c>
      <c r="H650" s="210" t="s">
        <v>716</v>
      </c>
      <c r="I650" s="210" t="s">
        <v>14058</v>
      </c>
      <c r="J650" s="210" t="s">
        <v>28</v>
      </c>
      <c r="K650" s="210" t="s">
        <v>327</v>
      </c>
      <c r="L650" s="210"/>
      <c r="M650" s="210">
        <v>40422224</v>
      </c>
      <c r="N650" s="210">
        <v>4657710</v>
      </c>
      <c r="O650" s="210" t="s">
        <v>147</v>
      </c>
      <c r="P650" s="215">
        <f t="shared" ref="P650:P713" si="10">D650*3</f>
        <v>116.6548672467</v>
      </c>
      <c r="Q650" s="220" t="s">
        <v>33</v>
      </c>
      <c r="R650" s="221" t="s">
        <v>34</v>
      </c>
    </row>
    <row r="651" s="1" customFormat="1" spans="1:18">
      <c r="A651" s="209" t="s">
        <v>137</v>
      </c>
      <c r="B651" s="210" t="s">
        <v>320</v>
      </c>
      <c r="C651" s="211">
        <v>220</v>
      </c>
      <c r="D651" s="212">
        <v>111.563797716</v>
      </c>
      <c r="E651" s="210" t="s">
        <v>320</v>
      </c>
      <c r="F651" s="210" t="s">
        <v>714</v>
      </c>
      <c r="G651" s="210" t="s">
        <v>1075</v>
      </c>
      <c r="H651" s="210" t="s">
        <v>716</v>
      </c>
      <c r="I651" s="210" t="s">
        <v>14058</v>
      </c>
      <c r="J651" s="210" t="s">
        <v>28</v>
      </c>
      <c r="K651" s="210" t="s">
        <v>58</v>
      </c>
      <c r="L651" s="210"/>
      <c r="M651" s="210">
        <v>40425113</v>
      </c>
      <c r="N651" s="210">
        <v>4659620</v>
      </c>
      <c r="O651" s="210" t="s">
        <v>147</v>
      </c>
      <c r="P651" s="215">
        <f t="shared" si="10"/>
        <v>334.691393148</v>
      </c>
      <c r="Q651" s="215" t="s">
        <v>398</v>
      </c>
      <c r="R651" s="219" t="s">
        <v>399</v>
      </c>
    </row>
    <row r="652" s="1" customFormat="1" spans="1:18">
      <c r="A652" s="209" t="s">
        <v>137</v>
      </c>
      <c r="B652" s="210" t="s">
        <v>320</v>
      </c>
      <c r="C652" s="211">
        <v>934</v>
      </c>
      <c r="D652" s="212">
        <v>13.3044253465</v>
      </c>
      <c r="E652" s="210" t="s">
        <v>320</v>
      </c>
      <c r="F652" s="210" t="s">
        <v>714</v>
      </c>
      <c r="G652" s="210" t="s">
        <v>1075</v>
      </c>
      <c r="H652" s="210" t="s">
        <v>716</v>
      </c>
      <c r="I652" s="210" t="s">
        <v>14058</v>
      </c>
      <c r="J652" s="210" t="s">
        <v>28</v>
      </c>
      <c r="K652" s="210" t="s">
        <v>327</v>
      </c>
      <c r="L652" s="210"/>
      <c r="M652" s="210">
        <v>40422411</v>
      </c>
      <c r="N652" s="210">
        <v>4657607</v>
      </c>
      <c r="O652" s="210" t="s">
        <v>147</v>
      </c>
      <c r="P652" s="215">
        <f t="shared" si="10"/>
        <v>39.9132760395</v>
      </c>
      <c r="Q652" s="215" t="s">
        <v>398</v>
      </c>
      <c r="R652" s="219" t="s">
        <v>399</v>
      </c>
    </row>
    <row r="653" s="1" customFormat="1" spans="1:18">
      <c r="A653" s="209" t="s">
        <v>137</v>
      </c>
      <c r="B653" s="210" t="s">
        <v>320</v>
      </c>
      <c r="C653" s="211">
        <v>1570</v>
      </c>
      <c r="D653" s="212">
        <v>28.7289829889999</v>
      </c>
      <c r="E653" s="210" t="s">
        <v>320</v>
      </c>
      <c r="F653" s="210" t="s">
        <v>714</v>
      </c>
      <c r="G653" s="210" t="s">
        <v>1075</v>
      </c>
      <c r="H653" s="210" t="s">
        <v>716</v>
      </c>
      <c r="I653" s="210" t="s">
        <v>14058</v>
      </c>
      <c r="J653" s="210" t="s">
        <v>28</v>
      </c>
      <c r="K653" s="210" t="s">
        <v>58</v>
      </c>
      <c r="L653" s="210"/>
      <c r="M653" s="210">
        <v>40424506</v>
      </c>
      <c r="N653" s="210">
        <v>4655495</v>
      </c>
      <c r="O653" s="210" t="s">
        <v>147</v>
      </c>
      <c r="P653" s="215">
        <f t="shared" si="10"/>
        <v>86.1869489669997</v>
      </c>
      <c r="Q653" s="215" t="s">
        <v>398</v>
      </c>
      <c r="R653" s="219" t="s">
        <v>399</v>
      </c>
    </row>
    <row r="654" s="1" customFormat="1" spans="1:18">
      <c r="A654" s="209" t="s">
        <v>137</v>
      </c>
      <c r="B654" s="210" t="s">
        <v>320</v>
      </c>
      <c r="C654" s="211">
        <v>1521</v>
      </c>
      <c r="D654" s="212">
        <v>45.4347537051</v>
      </c>
      <c r="E654" s="210" t="s">
        <v>320</v>
      </c>
      <c r="F654" s="210" t="s">
        <v>714</v>
      </c>
      <c r="G654" s="210" t="s">
        <v>1075</v>
      </c>
      <c r="H654" s="210" t="s">
        <v>716</v>
      </c>
      <c r="I654" s="210" t="s">
        <v>14058</v>
      </c>
      <c r="J654" s="210" t="s">
        <v>28</v>
      </c>
      <c r="K654" s="210" t="s">
        <v>58</v>
      </c>
      <c r="L654" s="210"/>
      <c r="M654" s="210">
        <v>40424252</v>
      </c>
      <c r="N654" s="210">
        <v>4655798</v>
      </c>
      <c r="O654" s="210" t="s">
        <v>147</v>
      </c>
      <c r="P654" s="215">
        <f t="shared" si="10"/>
        <v>136.3042611153</v>
      </c>
      <c r="Q654" s="220" t="s">
        <v>33</v>
      </c>
      <c r="R654" s="221" t="s">
        <v>34</v>
      </c>
    </row>
    <row r="655" s="1" customFormat="1" spans="1:18">
      <c r="A655" s="209" t="s">
        <v>137</v>
      </c>
      <c r="B655" s="210" t="s">
        <v>320</v>
      </c>
      <c r="C655" s="211">
        <v>1068</v>
      </c>
      <c r="D655" s="212">
        <v>2.60468870439</v>
      </c>
      <c r="E655" s="210" t="s">
        <v>320</v>
      </c>
      <c r="F655" s="210" t="s">
        <v>714</v>
      </c>
      <c r="G655" s="210" t="s">
        <v>1075</v>
      </c>
      <c r="H655" s="210" t="s">
        <v>716</v>
      </c>
      <c r="I655" s="210" t="s">
        <v>14058</v>
      </c>
      <c r="J655" s="210" t="s">
        <v>28</v>
      </c>
      <c r="K655" s="210" t="s">
        <v>310</v>
      </c>
      <c r="L655" s="210"/>
      <c r="M655" s="210">
        <v>40426756</v>
      </c>
      <c r="N655" s="210">
        <v>4657235</v>
      </c>
      <c r="O655" s="210" t="s">
        <v>147</v>
      </c>
      <c r="P655" s="215">
        <f t="shared" si="10"/>
        <v>7.81406611317</v>
      </c>
      <c r="Q655" s="215" t="s">
        <v>398</v>
      </c>
      <c r="R655" s="219" t="s">
        <v>399</v>
      </c>
    </row>
    <row r="656" s="1" customFormat="1" spans="1:18">
      <c r="A656" s="209" t="s">
        <v>137</v>
      </c>
      <c r="B656" s="210" t="s">
        <v>320</v>
      </c>
      <c r="C656" s="211">
        <v>1300</v>
      </c>
      <c r="D656" s="212">
        <v>42.3646902611</v>
      </c>
      <c r="E656" s="210" t="s">
        <v>320</v>
      </c>
      <c r="F656" s="210" t="s">
        <v>714</v>
      </c>
      <c r="G656" s="210" t="s">
        <v>1075</v>
      </c>
      <c r="H656" s="210" t="s">
        <v>716</v>
      </c>
      <c r="I656" s="210" t="s">
        <v>14058</v>
      </c>
      <c r="J656" s="210" t="s">
        <v>28</v>
      </c>
      <c r="K656" s="210" t="s">
        <v>58</v>
      </c>
      <c r="L656" s="210"/>
      <c r="M656" s="210">
        <v>40424602</v>
      </c>
      <c r="N656" s="210">
        <v>4656596</v>
      </c>
      <c r="O656" s="210" t="s">
        <v>147</v>
      </c>
      <c r="P656" s="215">
        <f t="shared" si="10"/>
        <v>127.0940707833</v>
      </c>
      <c r="Q656" s="215" t="s">
        <v>398</v>
      </c>
      <c r="R656" s="219" t="s">
        <v>399</v>
      </c>
    </row>
    <row r="657" s="1" customFormat="1" spans="1:18">
      <c r="A657" s="209" t="s">
        <v>137</v>
      </c>
      <c r="B657" s="210" t="s">
        <v>320</v>
      </c>
      <c r="C657" s="211">
        <v>145</v>
      </c>
      <c r="D657" s="212">
        <v>9.80264439601</v>
      </c>
      <c r="E657" s="210" t="s">
        <v>320</v>
      </c>
      <c r="F657" s="210" t="s">
        <v>714</v>
      </c>
      <c r="G657" s="210" t="s">
        <v>1075</v>
      </c>
      <c r="H657" s="210" t="s">
        <v>716</v>
      </c>
      <c r="I657" s="210" t="s">
        <v>14058</v>
      </c>
      <c r="J657" s="210" t="s">
        <v>28</v>
      </c>
      <c r="K657" s="210" t="s">
        <v>555</v>
      </c>
      <c r="L657" s="210"/>
      <c r="M657" s="210">
        <v>40422423</v>
      </c>
      <c r="N657" s="210">
        <v>4659751</v>
      </c>
      <c r="O657" s="210" t="s">
        <v>147</v>
      </c>
      <c r="P657" s="215">
        <f t="shared" si="10"/>
        <v>29.40793318803</v>
      </c>
      <c r="Q657" s="215" t="s">
        <v>398</v>
      </c>
      <c r="R657" s="219" t="s">
        <v>399</v>
      </c>
    </row>
    <row r="658" s="1" customFormat="1" spans="1:18">
      <c r="A658" s="209" t="s">
        <v>137</v>
      </c>
      <c r="B658" s="210" t="s">
        <v>320</v>
      </c>
      <c r="C658" s="211">
        <v>1436</v>
      </c>
      <c r="D658" s="212">
        <v>57.2173138644999</v>
      </c>
      <c r="E658" s="210" t="s">
        <v>320</v>
      </c>
      <c r="F658" s="210" t="s">
        <v>714</v>
      </c>
      <c r="G658" s="210" t="s">
        <v>1075</v>
      </c>
      <c r="H658" s="210" t="s">
        <v>716</v>
      </c>
      <c r="I658" s="210" t="s">
        <v>14058</v>
      </c>
      <c r="J658" s="210" t="s">
        <v>28</v>
      </c>
      <c r="K658" s="210" t="s">
        <v>327</v>
      </c>
      <c r="L658" s="210"/>
      <c r="M658" s="210">
        <v>40424484</v>
      </c>
      <c r="N658" s="210">
        <v>4656140</v>
      </c>
      <c r="O658" s="210" t="s">
        <v>147</v>
      </c>
      <c r="P658" s="215">
        <f t="shared" si="10"/>
        <v>171.6519415935</v>
      </c>
      <c r="Q658" s="215" t="s">
        <v>398</v>
      </c>
      <c r="R658" s="219" t="s">
        <v>399</v>
      </c>
    </row>
    <row r="659" s="1" customFormat="1" spans="1:18">
      <c r="A659" s="209" t="s">
        <v>137</v>
      </c>
      <c r="B659" s="210" t="s">
        <v>320</v>
      </c>
      <c r="C659" s="211">
        <v>252</v>
      </c>
      <c r="D659" s="212">
        <v>72.5403770360999</v>
      </c>
      <c r="E659" s="210" t="s">
        <v>320</v>
      </c>
      <c r="F659" s="210" t="s">
        <v>714</v>
      </c>
      <c r="G659" s="210" t="s">
        <v>1075</v>
      </c>
      <c r="H659" s="210" t="s">
        <v>716</v>
      </c>
      <c r="I659" s="210" t="s">
        <v>14058</v>
      </c>
      <c r="J659" s="210" t="s">
        <v>28</v>
      </c>
      <c r="K659" s="210" t="s">
        <v>310</v>
      </c>
      <c r="L659" s="210"/>
      <c r="M659" s="210">
        <v>40422886</v>
      </c>
      <c r="N659" s="210">
        <v>4659480</v>
      </c>
      <c r="O659" s="210" t="s">
        <v>147</v>
      </c>
      <c r="P659" s="215">
        <f t="shared" si="10"/>
        <v>217.6211311083</v>
      </c>
      <c r="Q659" s="215" t="s">
        <v>398</v>
      </c>
      <c r="R659" s="219" t="s">
        <v>399</v>
      </c>
    </row>
    <row r="660" s="1" customFormat="1" spans="1:18">
      <c r="A660" s="209" t="s">
        <v>137</v>
      </c>
      <c r="B660" s="210" t="s">
        <v>320</v>
      </c>
      <c r="C660" s="211">
        <v>1568</v>
      </c>
      <c r="D660" s="212">
        <v>24.6515313047</v>
      </c>
      <c r="E660" s="210" t="s">
        <v>320</v>
      </c>
      <c r="F660" s="210" t="s">
        <v>714</v>
      </c>
      <c r="G660" s="210" t="s">
        <v>1075</v>
      </c>
      <c r="H660" s="210" t="s">
        <v>716</v>
      </c>
      <c r="I660" s="210" t="s">
        <v>14058</v>
      </c>
      <c r="J660" s="210" t="s">
        <v>28</v>
      </c>
      <c r="K660" s="210" t="s">
        <v>58</v>
      </c>
      <c r="L660" s="210"/>
      <c r="M660" s="210">
        <v>40424414</v>
      </c>
      <c r="N660" s="210">
        <v>4655463</v>
      </c>
      <c r="O660" s="210" t="s">
        <v>147</v>
      </c>
      <c r="P660" s="215">
        <f t="shared" si="10"/>
        <v>73.9545939141</v>
      </c>
      <c r="Q660" s="215" t="s">
        <v>398</v>
      </c>
      <c r="R660" s="219" t="s">
        <v>399</v>
      </c>
    </row>
    <row r="661" s="1" customFormat="1" spans="1:18">
      <c r="A661" s="209" t="s">
        <v>137</v>
      </c>
      <c r="B661" s="210" t="s">
        <v>320</v>
      </c>
      <c r="C661" s="211">
        <v>244</v>
      </c>
      <c r="D661" s="212">
        <v>59.0532885272999</v>
      </c>
      <c r="E661" s="210" t="s">
        <v>320</v>
      </c>
      <c r="F661" s="210" t="s">
        <v>714</v>
      </c>
      <c r="G661" s="210" t="s">
        <v>1075</v>
      </c>
      <c r="H661" s="210" t="s">
        <v>716</v>
      </c>
      <c r="I661" s="210" t="s">
        <v>14058</v>
      </c>
      <c r="J661" s="210" t="s">
        <v>28</v>
      </c>
      <c r="K661" s="210" t="s">
        <v>555</v>
      </c>
      <c r="L661" s="210"/>
      <c r="M661" s="210">
        <v>40423119</v>
      </c>
      <c r="N661" s="210">
        <v>4659524</v>
      </c>
      <c r="O661" s="210" t="s">
        <v>147</v>
      </c>
      <c r="P661" s="215">
        <f t="shared" si="10"/>
        <v>177.1598655819</v>
      </c>
      <c r="Q661" s="215" t="s">
        <v>398</v>
      </c>
      <c r="R661" s="219" t="s">
        <v>399</v>
      </c>
    </row>
    <row r="662" s="1" customFormat="1" spans="1:18">
      <c r="A662" s="209" t="s">
        <v>137</v>
      </c>
      <c r="B662" s="210" t="s">
        <v>320</v>
      </c>
      <c r="C662" s="211">
        <v>1308</v>
      </c>
      <c r="D662" s="212">
        <v>11.0775650984999</v>
      </c>
      <c r="E662" s="210" t="s">
        <v>320</v>
      </c>
      <c r="F662" s="210" t="s">
        <v>714</v>
      </c>
      <c r="G662" s="210" t="s">
        <v>1075</v>
      </c>
      <c r="H662" s="210" t="s">
        <v>716</v>
      </c>
      <c r="I662" s="210" t="s">
        <v>14058</v>
      </c>
      <c r="J662" s="210" t="s">
        <v>28</v>
      </c>
      <c r="K662" s="210" t="s">
        <v>58</v>
      </c>
      <c r="L662" s="210"/>
      <c r="M662" s="210">
        <v>40425726</v>
      </c>
      <c r="N662" s="210">
        <v>4656557</v>
      </c>
      <c r="O662" s="210" t="s">
        <v>147</v>
      </c>
      <c r="P662" s="215">
        <f t="shared" si="10"/>
        <v>33.2326952954997</v>
      </c>
      <c r="Q662" s="215" t="s">
        <v>398</v>
      </c>
      <c r="R662" s="219" t="s">
        <v>399</v>
      </c>
    </row>
    <row r="663" s="1" customFormat="1" spans="1:18">
      <c r="A663" s="209" t="s">
        <v>137</v>
      </c>
      <c r="B663" s="210" t="s">
        <v>320</v>
      </c>
      <c r="C663" s="211">
        <v>752</v>
      </c>
      <c r="D663" s="212">
        <v>35.5588765916999</v>
      </c>
      <c r="E663" s="210" t="s">
        <v>320</v>
      </c>
      <c r="F663" s="210" t="s">
        <v>714</v>
      </c>
      <c r="G663" s="210" t="s">
        <v>1075</v>
      </c>
      <c r="H663" s="210" t="s">
        <v>716</v>
      </c>
      <c r="I663" s="210" t="s">
        <v>48</v>
      </c>
      <c r="J663" s="210" t="s">
        <v>28</v>
      </c>
      <c r="K663" s="210" t="s">
        <v>58</v>
      </c>
      <c r="L663" s="210"/>
      <c r="M663" s="210">
        <v>40423199</v>
      </c>
      <c r="N663" s="210">
        <v>4658128</v>
      </c>
      <c r="O663" s="210" t="s">
        <v>147</v>
      </c>
      <c r="P663" s="215">
        <f t="shared" si="10"/>
        <v>106.6766297751</v>
      </c>
      <c r="Q663" s="215" t="s">
        <v>398</v>
      </c>
      <c r="R663" s="219" t="s">
        <v>399</v>
      </c>
    </row>
    <row r="664" s="1" customFormat="1" spans="1:18">
      <c r="A664" s="209" t="s">
        <v>137</v>
      </c>
      <c r="B664" s="210" t="s">
        <v>320</v>
      </c>
      <c r="C664" s="211">
        <v>1420</v>
      </c>
      <c r="D664" s="212">
        <v>1.4683504228</v>
      </c>
      <c r="E664" s="210" t="s">
        <v>320</v>
      </c>
      <c r="F664" s="210" t="s">
        <v>714</v>
      </c>
      <c r="G664" s="210" t="s">
        <v>1075</v>
      </c>
      <c r="H664" s="210" t="s">
        <v>716</v>
      </c>
      <c r="I664" s="210" t="s">
        <v>48</v>
      </c>
      <c r="J664" s="210" t="s">
        <v>28</v>
      </c>
      <c r="K664" s="210" t="s">
        <v>555</v>
      </c>
      <c r="L664" s="210"/>
      <c r="M664" s="210">
        <v>40424168</v>
      </c>
      <c r="N664" s="210">
        <v>4656107</v>
      </c>
      <c r="O664" s="210" t="s">
        <v>147</v>
      </c>
      <c r="P664" s="215">
        <f t="shared" si="10"/>
        <v>4.4050512684</v>
      </c>
      <c r="Q664" s="215" t="s">
        <v>398</v>
      </c>
      <c r="R664" s="219" t="s">
        <v>399</v>
      </c>
    </row>
    <row r="665" s="1" customFormat="1" spans="1:18">
      <c r="A665" s="209" t="s">
        <v>137</v>
      </c>
      <c r="B665" s="210" t="s">
        <v>320</v>
      </c>
      <c r="C665" s="211">
        <v>129</v>
      </c>
      <c r="D665" s="212">
        <v>1.51391804699</v>
      </c>
      <c r="E665" s="210" t="s">
        <v>320</v>
      </c>
      <c r="F665" s="210" t="s">
        <v>714</v>
      </c>
      <c r="G665" s="210" t="s">
        <v>1075</v>
      </c>
      <c r="H665" s="210" t="s">
        <v>716</v>
      </c>
      <c r="I665" s="210" t="s">
        <v>1101</v>
      </c>
      <c r="J665" s="210" t="s">
        <v>28</v>
      </c>
      <c r="K665" s="210" t="s">
        <v>58</v>
      </c>
      <c r="L665" s="210"/>
      <c r="M665" s="210">
        <v>40424186</v>
      </c>
      <c r="N665" s="210">
        <v>4659828</v>
      </c>
      <c r="O665" s="210" t="s">
        <v>147</v>
      </c>
      <c r="P665" s="215">
        <f t="shared" si="10"/>
        <v>4.54175414097</v>
      </c>
      <c r="Q665" s="215" t="s">
        <v>398</v>
      </c>
      <c r="R665" s="219" t="s">
        <v>399</v>
      </c>
    </row>
    <row r="666" s="1" customFormat="1" spans="1:18">
      <c r="A666" s="209" t="s">
        <v>137</v>
      </c>
      <c r="B666" s="210" t="s">
        <v>320</v>
      </c>
      <c r="C666" s="211">
        <v>1314</v>
      </c>
      <c r="D666" s="212">
        <v>39.1278886469999</v>
      </c>
      <c r="E666" s="210" t="s">
        <v>320</v>
      </c>
      <c r="F666" s="210" t="s">
        <v>714</v>
      </c>
      <c r="G666" s="210" t="s">
        <v>1075</v>
      </c>
      <c r="H666" s="210" t="s">
        <v>716</v>
      </c>
      <c r="I666" s="210" t="s">
        <v>48</v>
      </c>
      <c r="J666" s="210" t="s">
        <v>28</v>
      </c>
      <c r="K666" s="210" t="s">
        <v>49</v>
      </c>
      <c r="L666" s="210"/>
      <c r="M666" s="210">
        <v>40423560</v>
      </c>
      <c r="N666" s="210">
        <v>4656548</v>
      </c>
      <c r="O666" s="210" t="s">
        <v>147</v>
      </c>
      <c r="P666" s="215">
        <f t="shared" si="10"/>
        <v>117.383665941</v>
      </c>
      <c r="Q666" s="215" t="s">
        <v>398</v>
      </c>
      <c r="R666" s="219" t="s">
        <v>399</v>
      </c>
    </row>
    <row r="667" s="1" customFormat="1" spans="1:18">
      <c r="A667" s="209" t="s">
        <v>137</v>
      </c>
      <c r="B667" s="210" t="s">
        <v>320</v>
      </c>
      <c r="C667" s="211">
        <v>741</v>
      </c>
      <c r="D667" s="212">
        <v>39.0661643250999</v>
      </c>
      <c r="E667" s="210" t="s">
        <v>320</v>
      </c>
      <c r="F667" s="210" t="s">
        <v>714</v>
      </c>
      <c r="G667" s="210" t="s">
        <v>1075</v>
      </c>
      <c r="H667" s="210" t="s">
        <v>716</v>
      </c>
      <c r="I667" s="210" t="s">
        <v>48</v>
      </c>
      <c r="J667" s="210" t="s">
        <v>28</v>
      </c>
      <c r="K667" s="210" t="s">
        <v>58</v>
      </c>
      <c r="L667" s="210"/>
      <c r="M667" s="210">
        <v>40423564</v>
      </c>
      <c r="N667" s="210">
        <v>4658182</v>
      </c>
      <c r="O667" s="210" t="s">
        <v>147</v>
      </c>
      <c r="P667" s="215">
        <f t="shared" si="10"/>
        <v>117.1984929753</v>
      </c>
      <c r="Q667" s="215" t="s">
        <v>398</v>
      </c>
      <c r="R667" s="219" t="s">
        <v>399</v>
      </c>
    </row>
    <row r="668" s="1" customFormat="1" spans="1:18">
      <c r="A668" s="209" t="s">
        <v>137</v>
      </c>
      <c r="B668" s="210" t="s">
        <v>320</v>
      </c>
      <c r="C668" s="211">
        <v>221</v>
      </c>
      <c r="D668" s="212">
        <v>6.25620057595</v>
      </c>
      <c r="E668" s="210" t="s">
        <v>320</v>
      </c>
      <c r="F668" s="210" t="s">
        <v>714</v>
      </c>
      <c r="G668" s="210" t="s">
        <v>1075</v>
      </c>
      <c r="H668" s="210" t="s">
        <v>716</v>
      </c>
      <c r="I668" s="210" t="s">
        <v>1101</v>
      </c>
      <c r="J668" s="210" t="s">
        <v>28</v>
      </c>
      <c r="K668" s="210" t="s">
        <v>736</v>
      </c>
      <c r="L668" s="210"/>
      <c r="M668" s="210">
        <v>40425335</v>
      </c>
      <c r="N668" s="210">
        <v>4659593</v>
      </c>
      <c r="O668" s="210" t="s">
        <v>147</v>
      </c>
      <c r="P668" s="215">
        <f t="shared" si="10"/>
        <v>18.76860172785</v>
      </c>
      <c r="Q668" s="215" t="s">
        <v>398</v>
      </c>
      <c r="R668" s="219" t="s">
        <v>399</v>
      </c>
    </row>
    <row r="669" s="1" customFormat="1" spans="1:18">
      <c r="A669" s="209" t="s">
        <v>137</v>
      </c>
      <c r="B669" s="210" t="s">
        <v>320</v>
      </c>
      <c r="C669" s="211">
        <v>1302</v>
      </c>
      <c r="D669" s="212">
        <v>9.98151553972999</v>
      </c>
      <c r="E669" s="210" t="s">
        <v>320</v>
      </c>
      <c r="F669" s="210" t="s">
        <v>714</v>
      </c>
      <c r="G669" s="210" t="s">
        <v>1075</v>
      </c>
      <c r="H669" s="210" t="s">
        <v>716</v>
      </c>
      <c r="I669" s="210" t="s">
        <v>48</v>
      </c>
      <c r="J669" s="210" t="s">
        <v>28</v>
      </c>
      <c r="K669" s="210" t="s">
        <v>49</v>
      </c>
      <c r="L669" s="210"/>
      <c r="M669" s="210">
        <v>40423669</v>
      </c>
      <c r="N669" s="210">
        <v>4656587</v>
      </c>
      <c r="O669" s="210" t="s">
        <v>147</v>
      </c>
      <c r="P669" s="215">
        <f t="shared" si="10"/>
        <v>29.94454661919</v>
      </c>
      <c r="Q669" s="215" t="s">
        <v>398</v>
      </c>
      <c r="R669" s="219" t="s">
        <v>399</v>
      </c>
    </row>
    <row r="670" s="1" customFormat="1" spans="1:18">
      <c r="A670" s="209" t="s">
        <v>137</v>
      </c>
      <c r="B670" s="210" t="s">
        <v>320</v>
      </c>
      <c r="C670" s="211">
        <v>496</v>
      </c>
      <c r="D670" s="212">
        <v>2.96172289054</v>
      </c>
      <c r="E670" s="210" t="s">
        <v>320</v>
      </c>
      <c r="F670" s="210" t="s">
        <v>714</v>
      </c>
      <c r="G670" s="210" t="s">
        <v>1075</v>
      </c>
      <c r="H670" s="210" t="s">
        <v>716</v>
      </c>
      <c r="I670" s="210" t="s">
        <v>367</v>
      </c>
      <c r="J670" s="210" t="s">
        <v>28</v>
      </c>
      <c r="K670" s="210" t="s">
        <v>310</v>
      </c>
      <c r="L670" s="210"/>
      <c r="M670" s="210">
        <v>40422607</v>
      </c>
      <c r="N670" s="210">
        <v>4658839</v>
      </c>
      <c r="O670" s="210" t="s">
        <v>147</v>
      </c>
      <c r="P670" s="215">
        <f t="shared" si="10"/>
        <v>8.88516867162</v>
      </c>
      <c r="Q670" s="215" t="s">
        <v>398</v>
      </c>
      <c r="R670" s="219" t="s">
        <v>399</v>
      </c>
    </row>
    <row r="671" s="1" customFormat="1" spans="1:18">
      <c r="A671" s="209" t="s">
        <v>137</v>
      </c>
      <c r="B671" s="210" t="s">
        <v>320</v>
      </c>
      <c r="C671" s="211">
        <v>1323</v>
      </c>
      <c r="D671" s="212">
        <v>107.111228939</v>
      </c>
      <c r="E671" s="210" t="s">
        <v>320</v>
      </c>
      <c r="F671" s="210" t="s">
        <v>714</v>
      </c>
      <c r="G671" s="210" t="s">
        <v>1075</v>
      </c>
      <c r="H671" s="210" t="s">
        <v>716</v>
      </c>
      <c r="I671" s="210" t="s">
        <v>48</v>
      </c>
      <c r="J671" s="210" t="s">
        <v>28</v>
      </c>
      <c r="K671" s="210" t="s">
        <v>555</v>
      </c>
      <c r="L671" s="210"/>
      <c r="M671" s="210">
        <v>40424248</v>
      </c>
      <c r="N671" s="210">
        <v>4656514</v>
      </c>
      <c r="O671" s="210" t="s">
        <v>147</v>
      </c>
      <c r="P671" s="215">
        <f t="shared" si="10"/>
        <v>321.333686817</v>
      </c>
      <c r="Q671" s="215" t="s">
        <v>398</v>
      </c>
      <c r="R671" s="219" t="s">
        <v>399</v>
      </c>
    </row>
    <row r="672" s="1" customFormat="1" spans="1:18">
      <c r="A672" s="209" t="s">
        <v>137</v>
      </c>
      <c r="B672" s="210" t="s">
        <v>320</v>
      </c>
      <c r="C672" s="211">
        <v>1218</v>
      </c>
      <c r="D672" s="212">
        <v>9.17094676994</v>
      </c>
      <c r="E672" s="210" t="s">
        <v>320</v>
      </c>
      <c r="F672" s="210" t="s">
        <v>714</v>
      </c>
      <c r="G672" s="210" t="s">
        <v>1075</v>
      </c>
      <c r="H672" s="210" t="s">
        <v>716</v>
      </c>
      <c r="I672" s="210" t="s">
        <v>367</v>
      </c>
      <c r="J672" s="210" t="s">
        <v>28</v>
      </c>
      <c r="K672" s="210" t="s">
        <v>49</v>
      </c>
      <c r="L672" s="210"/>
      <c r="M672" s="210">
        <v>40424128</v>
      </c>
      <c r="N672" s="210">
        <v>4656746</v>
      </c>
      <c r="O672" s="210" t="s">
        <v>147</v>
      </c>
      <c r="P672" s="215">
        <f t="shared" si="10"/>
        <v>27.51284030982</v>
      </c>
      <c r="Q672" s="215" t="s">
        <v>398</v>
      </c>
      <c r="R672" s="219" t="s">
        <v>399</v>
      </c>
    </row>
    <row r="673" s="1" customFormat="1" spans="1:18">
      <c r="A673" s="209" t="s">
        <v>137</v>
      </c>
      <c r="B673" s="210" t="s">
        <v>320</v>
      </c>
      <c r="C673" s="211">
        <v>480</v>
      </c>
      <c r="D673" s="212">
        <v>87.7529597031</v>
      </c>
      <c r="E673" s="210" t="s">
        <v>320</v>
      </c>
      <c r="F673" s="210" t="s">
        <v>714</v>
      </c>
      <c r="G673" s="210" t="s">
        <v>1075</v>
      </c>
      <c r="H673" s="210" t="s">
        <v>716</v>
      </c>
      <c r="I673" s="210" t="s">
        <v>48</v>
      </c>
      <c r="J673" s="210" t="s">
        <v>28</v>
      </c>
      <c r="K673" s="210" t="s">
        <v>58</v>
      </c>
      <c r="L673" s="210"/>
      <c r="M673" s="210">
        <v>40425055</v>
      </c>
      <c r="N673" s="210">
        <v>4658799</v>
      </c>
      <c r="O673" s="210" t="s">
        <v>147</v>
      </c>
      <c r="P673" s="215">
        <f t="shared" si="10"/>
        <v>263.2588791093</v>
      </c>
      <c r="Q673" s="215" t="s">
        <v>398</v>
      </c>
      <c r="R673" s="219" t="s">
        <v>399</v>
      </c>
    </row>
    <row r="674" s="1" customFormat="1" spans="1:18">
      <c r="A674" s="209" t="s">
        <v>137</v>
      </c>
      <c r="B674" s="210" t="s">
        <v>320</v>
      </c>
      <c r="C674" s="211">
        <v>1540</v>
      </c>
      <c r="D674" s="212">
        <v>2.86521041633</v>
      </c>
      <c r="E674" s="210" t="s">
        <v>320</v>
      </c>
      <c r="F674" s="210" t="s">
        <v>714</v>
      </c>
      <c r="G674" s="210" t="s">
        <v>1075</v>
      </c>
      <c r="H674" s="210" t="s">
        <v>716</v>
      </c>
      <c r="I674" s="210" t="s">
        <v>1101</v>
      </c>
      <c r="J674" s="210" t="s">
        <v>28</v>
      </c>
      <c r="K674" s="210" t="s">
        <v>58</v>
      </c>
      <c r="L674" s="210"/>
      <c r="M674" s="210">
        <v>40424330</v>
      </c>
      <c r="N674" s="210">
        <v>4655649</v>
      </c>
      <c r="O674" s="210" t="s">
        <v>147</v>
      </c>
      <c r="P674" s="215">
        <f t="shared" si="10"/>
        <v>8.59563124899</v>
      </c>
      <c r="Q674" s="215" t="s">
        <v>398</v>
      </c>
      <c r="R674" s="219" t="s">
        <v>399</v>
      </c>
    </row>
    <row r="675" s="1" customFormat="1" spans="1:18">
      <c r="A675" s="209" t="s">
        <v>137</v>
      </c>
      <c r="B675" s="210" t="s">
        <v>320</v>
      </c>
      <c r="C675" s="211">
        <v>1397</v>
      </c>
      <c r="D675" s="212">
        <v>6.19605055766</v>
      </c>
      <c r="E675" s="210" t="s">
        <v>320</v>
      </c>
      <c r="F675" s="210" t="s">
        <v>714</v>
      </c>
      <c r="G675" s="210" t="s">
        <v>1075</v>
      </c>
      <c r="H675" s="210" t="s">
        <v>716</v>
      </c>
      <c r="I675" s="210" t="s">
        <v>1101</v>
      </c>
      <c r="J675" s="210" t="s">
        <v>28</v>
      </c>
      <c r="K675" s="210" t="s">
        <v>555</v>
      </c>
      <c r="L675" s="210"/>
      <c r="M675" s="210">
        <v>40424258</v>
      </c>
      <c r="N675" s="210">
        <v>4656267</v>
      </c>
      <c r="O675" s="210" t="s">
        <v>147</v>
      </c>
      <c r="P675" s="215">
        <f t="shared" si="10"/>
        <v>18.58815167298</v>
      </c>
      <c r="Q675" s="215" t="s">
        <v>398</v>
      </c>
      <c r="R675" s="219" t="s">
        <v>399</v>
      </c>
    </row>
    <row r="676" s="1" customFormat="1" spans="1:18">
      <c r="A676" s="209" t="s">
        <v>137</v>
      </c>
      <c r="B676" s="210" t="s">
        <v>320</v>
      </c>
      <c r="C676" s="211">
        <v>1299</v>
      </c>
      <c r="D676" s="212">
        <v>40.7602999177999</v>
      </c>
      <c r="E676" s="210" t="s">
        <v>320</v>
      </c>
      <c r="F676" s="210" t="s">
        <v>714</v>
      </c>
      <c r="G676" s="210" t="s">
        <v>1075</v>
      </c>
      <c r="H676" s="210" t="s">
        <v>716</v>
      </c>
      <c r="I676" s="210" t="s">
        <v>1101</v>
      </c>
      <c r="J676" s="210" t="s">
        <v>28</v>
      </c>
      <c r="K676" s="210" t="s">
        <v>555</v>
      </c>
      <c r="L676" s="210"/>
      <c r="M676" s="210">
        <v>40424365</v>
      </c>
      <c r="N676" s="210">
        <v>4656604</v>
      </c>
      <c r="O676" s="210" t="s">
        <v>147</v>
      </c>
      <c r="P676" s="215">
        <f t="shared" si="10"/>
        <v>122.2808997534</v>
      </c>
      <c r="Q676" s="215" t="s">
        <v>398</v>
      </c>
      <c r="R676" s="219" t="s">
        <v>399</v>
      </c>
    </row>
    <row r="677" s="1" customFormat="1" spans="1:18">
      <c r="A677" s="209" t="s">
        <v>137</v>
      </c>
      <c r="B677" s="210" t="s">
        <v>320</v>
      </c>
      <c r="C677" s="211">
        <v>272</v>
      </c>
      <c r="D677" s="212">
        <v>14.5921514433</v>
      </c>
      <c r="E677" s="210" t="s">
        <v>320</v>
      </c>
      <c r="F677" s="210" t="s">
        <v>714</v>
      </c>
      <c r="G677" s="210" t="s">
        <v>1075</v>
      </c>
      <c r="H677" s="210" t="s">
        <v>716</v>
      </c>
      <c r="I677" s="210" t="s">
        <v>367</v>
      </c>
      <c r="J677" s="210" t="s">
        <v>28</v>
      </c>
      <c r="K677" s="210" t="s">
        <v>49</v>
      </c>
      <c r="L677" s="210"/>
      <c r="M677" s="210">
        <v>40423374</v>
      </c>
      <c r="N677" s="210">
        <v>4659446</v>
      </c>
      <c r="O677" s="210" t="s">
        <v>147</v>
      </c>
      <c r="P677" s="215">
        <f t="shared" si="10"/>
        <v>43.7764543299</v>
      </c>
      <c r="Q677" s="215" t="s">
        <v>398</v>
      </c>
      <c r="R677" s="219" t="s">
        <v>399</v>
      </c>
    </row>
    <row r="678" s="1" customFormat="1" spans="1:18">
      <c r="A678" s="209" t="s">
        <v>137</v>
      </c>
      <c r="B678" s="210" t="s">
        <v>320</v>
      </c>
      <c r="C678" s="211">
        <v>995</v>
      </c>
      <c r="D678" s="212">
        <v>5.69801627919</v>
      </c>
      <c r="E678" s="210" t="s">
        <v>320</v>
      </c>
      <c r="F678" s="210" t="s">
        <v>714</v>
      </c>
      <c r="G678" s="210" t="s">
        <v>1075</v>
      </c>
      <c r="H678" s="210" t="s">
        <v>716</v>
      </c>
      <c r="I678" s="210" t="s">
        <v>367</v>
      </c>
      <c r="J678" s="210" t="s">
        <v>28</v>
      </c>
      <c r="K678" s="210" t="s">
        <v>327</v>
      </c>
      <c r="L678" s="210"/>
      <c r="M678" s="210">
        <v>40423010</v>
      </c>
      <c r="N678" s="210">
        <v>4657439</v>
      </c>
      <c r="O678" s="210" t="s">
        <v>147</v>
      </c>
      <c r="P678" s="215">
        <f t="shared" si="10"/>
        <v>17.09404883757</v>
      </c>
      <c r="Q678" s="215" t="s">
        <v>398</v>
      </c>
      <c r="R678" s="219" t="s">
        <v>399</v>
      </c>
    </row>
    <row r="679" s="1" customFormat="1" spans="1:18">
      <c r="A679" s="209" t="s">
        <v>137</v>
      </c>
      <c r="B679" s="210" t="s">
        <v>320</v>
      </c>
      <c r="C679" s="211">
        <v>632</v>
      </c>
      <c r="D679" s="212">
        <v>2.26063546909</v>
      </c>
      <c r="E679" s="210" t="s">
        <v>320</v>
      </c>
      <c r="F679" s="210" t="s">
        <v>714</v>
      </c>
      <c r="G679" s="210" t="s">
        <v>1075</v>
      </c>
      <c r="H679" s="210" t="s">
        <v>716</v>
      </c>
      <c r="I679" s="210" t="s">
        <v>367</v>
      </c>
      <c r="J679" s="210" t="s">
        <v>28</v>
      </c>
      <c r="K679" s="210" t="s">
        <v>310</v>
      </c>
      <c r="L679" s="210"/>
      <c r="M679" s="210">
        <v>40422567</v>
      </c>
      <c r="N679" s="210">
        <v>4658471</v>
      </c>
      <c r="O679" s="210" t="s">
        <v>147</v>
      </c>
      <c r="P679" s="215">
        <f t="shared" si="10"/>
        <v>6.78190640727</v>
      </c>
      <c r="Q679" s="215" t="s">
        <v>398</v>
      </c>
      <c r="R679" s="219" t="s">
        <v>399</v>
      </c>
    </row>
    <row r="680" s="1" customFormat="1" spans="1:18">
      <c r="A680" s="209" t="s">
        <v>137</v>
      </c>
      <c r="B680" s="210" t="s">
        <v>320</v>
      </c>
      <c r="C680" s="211">
        <v>1063</v>
      </c>
      <c r="D680" s="212">
        <v>14.6209129769</v>
      </c>
      <c r="E680" s="210" t="s">
        <v>320</v>
      </c>
      <c r="F680" s="210" t="s">
        <v>714</v>
      </c>
      <c r="G680" s="210" t="s">
        <v>1075</v>
      </c>
      <c r="H680" s="210" t="s">
        <v>716</v>
      </c>
      <c r="I680" s="210" t="s">
        <v>48</v>
      </c>
      <c r="J680" s="210" t="s">
        <v>28</v>
      </c>
      <c r="K680" s="210" t="s">
        <v>58</v>
      </c>
      <c r="L680" s="210"/>
      <c r="M680" s="210">
        <v>40424995</v>
      </c>
      <c r="N680" s="210">
        <v>4657263</v>
      </c>
      <c r="O680" s="210" t="s">
        <v>147</v>
      </c>
      <c r="P680" s="215">
        <f t="shared" si="10"/>
        <v>43.8627389307</v>
      </c>
      <c r="Q680" s="215" t="s">
        <v>398</v>
      </c>
      <c r="R680" s="219" t="s">
        <v>399</v>
      </c>
    </row>
    <row r="681" s="1" customFormat="1" spans="1:18">
      <c r="A681" s="209" t="s">
        <v>137</v>
      </c>
      <c r="B681" s="210" t="s">
        <v>320</v>
      </c>
      <c r="C681" s="211">
        <v>805</v>
      </c>
      <c r="D681" s="212">
        <v>6.29287986272</v>
      </c>
      <c r="E681" s="210" t="s">
        <v>320</v>
      </c>
      <c r="F681" s="210" t="s">
        <v>714</v>
      </c>
      <c r="G681" s="210" t="s">
        <v>1075</v>
      </c>
      <c r="H681" s="210" t="s">
        <v>716</v>
      </c>
      <c r="I681" s="210" t="s">
        <v>1101</v>
      </c>
      <c r="J681" s="210" t="s">
        <v>28</v>
      </c>
      <c r="K681" s="210" t="s">
        <v>58</v>
      </c>
      <c r="L681" s="210"/>
      <c r="M681" s="210">
        <v>40424805</v>
      </c>
      <c r="N681" s="210">
        <v>4657971</v>
      </c>
      <c r="O681" s="210" t="s">
        <v>147</v>
      </c>
      <c r="P681" s="215">
        <f t="shared" si="10"/>
        <v>18.87863958816</v>
      </c>
      <c r="Q681" s="215" t="s">
        <v>398</v>
      </c>
      <c r="R681" s="219" t="s">
        <v>399</v>
      </c>
    </row>
    <row r="682" s="1" customFormat="1" spans="1:18">
      <c r="A682" s="209" t="s">
        <v>137</v>
      </c>
      <c r="B682" s="210" t="s">
        <v>320</v>
      </c>
      <c r="C682" s="211">
        <v>157</v>
      </c>
      <c r="D682" s="212">
        <v>11.9764157594</v>
      </c>
      <c r="E682" s="210" t="s">
        <v>320</v>
      </c>
      <c r="F682" s="210" t="s">
        <v>714</v>
      </c>
      <c r="G682" s="210" t="s">
        <v>1075</v>
      </c>
      <c r="H682" s="210" t="s">
        <v>716</v>
      </c>
      <c r="I682" s="210" t="s">
        <v>48</v>
      </c>
      <c r="J682" s="210" t="s">
        <v>28</v>
      </c>
      <c r="K682" s="210" t="s">
        <v>29</v>
      </c>
      <c r="L682" s="210"/>
      <c r="M682" s="210">
        <v>40422386</v>
      </c>
      <c r="N682" s="210">
        <v>4659788</v>
      </c>
      <c r="O682" s="210" t="s">
        <v>147</v>
      </c>
      <c r="P682" s="215">
        <f t="shared" si="10"/>
        <v>35.9292472782</v>
      </c>
      <c r="Q682" s="215" t="s">
        <v>398</v>
      </c>
      <c r="R682" s="219" t="s">
        <v>399</v>
      </c>
    </row>
    <row r="683" s="1" customFormat="1" spans="1:18">
      <c r="A683" s="209" t="s">
        <v>137</v>
      </c>
      <c r="B683" s="210" t="s">
        <v>320</v>
      </c>
      <c r="C683" s="211">
        <v>705</v>
      </c>
      <c r="D683" s="212">
        <v>86.4877487722999</v>
      </c>
      <c r="E683" s="210" t="s">
        <v>320</v>
      </c>
      <c r="F683" s="210" t="s">
        <v>714</v>
      </c>
      <c r="G683" s="210" t="s">
        <v>1075</v>
      </c>
      <c r="H683" s="210" t="s">
        <v>716</v>
      </c>
      <c r="I683" s="210" t="s">
        <v>367</v>
      </c>
      <c r="J683" s="210" t="s">
        <v>28</v>
      </c>
      <c r="K683" s="210" t="s">
        <v>327</v>
      </c>
      <c r="L683" s="210"/>
      <c r="M683" s="210">
        <v>40422521</v>
      </c>
      <c r="N683" s="210">
        <v>4658306</v>
      </c>
      <c r="O683" s="210" t="s">
        <v>147</v>
      </c>
      <c r="P683" s="215">
        <f t="shared" si="10"/>
        <v>259.4632463169</v>
      </c>
      <c r="Q683" s="215" t="s">
        <v>398</v>
      </c>
      <c r="R683" s="219" t="s">
        <v>399</v>
      </c>
    </row>
    <row r="684" s="1" customFormat="1" spans="1:18">
      <c r="A684" s="209" t="s">
        <v>137</v>
      </c>
      <c r="B684" s="210" t="s">
        <v>320</v>
      </c>
      <c r="C684" s="211">
        <v>654</v>
      </c>
      <c r="D684" s="212">
        <v>3.14592567915</v>
      </c>
      <c r="E684" s="210" t="s">
        <v>320</v>
      </c>
      <c r="F684" s="210" t="s">
        <v>714</v>
      </c>
      <c r="G684" s="210" t="s">
        <v>1075</v>
      </c>
      <c r="H684" s="210" t="s">
        <v>716</v>
      </c>
      <c r="I684" s="210" t="s">
        <v>367</v>
      </c>
      <c r="J684" s="210" t="s">
        <v>28</v>
      </c>
      <c r="K684" s="210" t="s">
        <v>93</v>
      </c>
      <c r="L684" s="210"/>
      <c r="M684" s="210">
        <v>40423466</v>
      </c>
      <c r="N684" s="210">
        <v>4658424</v>
      </c>
      <c r="O684" s="210" t="s">
        <v>147</v>
      </c>
      <c r="P684" s="215">
        <f t="shared" si="10"/>
        <v>9.43777703745</v>
      </c>
      <c r="Q684" s="215" t="s">
        <v>398</v>
      </c>
      <c r="R684" s="219" t="s">
        <v>399</v>
      </c>
    </row>
    <row r="685" s="1" customFormat="1" spans="1:18">
      <c r="A685" s="209" t="s">
        <v>137</v>
      </c>
      <c r="B685" s="210" t="s">
        <v>320</v>
      </c>
      <c r="C685" s="211">
        <v>146</v>
      </c>
      <c r="D685" s="212">
        <v>8.82403773138</v>
      </c>
      <c r="E685" s="210" t="s">
        <v>320</v>
      </c>
      <c r="F685" s="210" t="s">
        <v>714</v>
      </c>
      <c r="G685" s="210" t="s">
        <v>1075</v>
      </c>
      <c r="H685" s="210" t="s">
        <v>716</v>
      </c>
      <c r="I685" s="210" t="s">
        <v>48</v>
      </c>
      <c r="J685" s="210" t="s">
        <v>28</v>
      </c>
      <c r="K685" s="210" t="s">
        <v>555</v>
      </c>
      <c r="L685" s="210"/>
      <c r="M685" s="210">
        <v>40422414</v>
      </c>
      <c r="N685" s="210">
        <v>4659767</v>
      </c>
      <c r="O685" s="210" t="s">
        <v>147</v>
      </c>
      <c r="P685" s="215">
        <f t="shared" si="10"/>
        <v>26.47211319414</v>
      </c>
      <c r="Q685" s="215" t="s">
        <v>398</v>
      </c>
      <c r="R685" s="219" t="s">
        <v>399</v>
      </c>
    </row>
    <row r="686" s="1" customFormat="1" spans="1:18">
      <c r="A686" s="209" t="s">
        <v>137</v>
      </c>
      <c r="B686" s="210" t="s">
        <v>320</v>
      </c>
      <c r="C686" s="211">
        <v>1403</v>
      </c>
      <c r="D686" s="212">
        <v>16.3097386182</v>
      </c>
      <c r="E686" s="210" t="s">
        <v>320</v>
      </c>
      <c r="F686" s="210" t="s">
        <v>714</v>
      </c>
      <c r="G686" s="210" t="s">
        <v>1075</v>
      </c>
      <c r="H686" s="210" t="s">
        <v>716</v>
      </c>
      <c r="I686" s="210" t="s">
        <v>48</v>
      </c>
      <c r="J686" s="210" t="s">
        <v>28</v>
      </c>
      <c r="K686" s="210" t="s">
        <v>49</v>
      </c>
      <c r="L686" s="210"/>
      <c r="M686" s="210">
        <v>40423226</v>
      </c>
      <c r="N686" s="210">
        <v>4656271</v>
      </c>
      <c r="O686" s="210" t="s">
        <v>147</v>
      </c>
      <c r="P686" s="215">
        <f t="shared" si="10"/>
        <v>48.9292158546</v>
      </c>
      <c r="Q686" s="215" t="s">
        <v>398</v>
      </c>
      <c r="R686" s="219" t="s">
        <v>399</v>
      </c>
    </row>
    <row r="687" s="1" customFormat="1" spans="1:18">
      <c r="A687" s="209" t="s">
        <v>137</v>
      </c>
      <c r="B687" s="210" t="s">
        <v>320</v>
      </c>
      <c r="C687" s="211">
        <v>1260</v>
      </c>
      <c r="D687" s="212">
        <v>54.1340929424</v>
      </c>
      <c r="E687" s="210" t="s">
        <v>320</v>
      </c>
      <c r="F687" s="210" t="s">
        <v>714</v>
      </c>
      <c r="G687" s="210" t="s">
        <v>1075</v>
      </c>
      <c r="H687" s="210" t="s">
        <v>716</v>
      </c>
      <c r="I687" s="210" t="s">
        <v>367</v>
      </c>
      <c r="J687" s="210" t="s">
        <v>28</v>
      </c>
      <c r="K687" s="210" t="s">
        <v>49</v>
      </c>
      <c r="L687" s="210"/>
      <c r="M687" s="210">
        <v>40423509</v>
      </c>
      <c r="N687" s="210">
        <v>4656718</v>
      </c>
      <c r="O687" s="210" t="s">
        <v>147</v>
      </c>
      <c r="P687" s="215">
        <f t="shared" si="10"/>
        <v>162.4022788272</v>
      </c>
      <c r="Q687" s="215" t="s">
        <v>398</v>
      </c>
      <c r="R687" s="219" t="s">
        <v>399</v>
      </c>
    </row>
    <row r="688" s="1" customFormat="1" spans="1:18">
      <c r="A688" s="209" t="s">
        <v>137</v>
      </c>
      <c r="B688" s="210" t="s">
        <v>320</v>
      </c>
      <c r="C688" s="211">
        <v>1316</v>
      </c>
      <c r="D688" s="212">
        <v>2.09961249646</v>
      </c>
      <c r="E688" s="210" t="s">
        <v>320</v>
      </c>
      <c r="F688" s="210" t="s">
        <v>714</v>
      </c>
      <c r="G688" s="210" t="s">
        <v>1075</v>
      </c>
      <c r="H688" s="210" t="s">
        <v>716</v>
      </c>
      <c r="I688" s="210" t="s">
        <v>1101</v>
      </c>
      <c r="J688" s="210" t="s">
        <v>28</v>
      </c>
      <c r="K688" s="210" t="s">
        <v>310</v>
      </c>
      <c r="L688" s="210"/>
      <c r="M688" s="210">
        <v>40422817</v>
      </c>
      <c r="N688" s="210">
        <v>4656539</v>
      </c>
      <c r="O688" s="210" t="s">
        <v>147</v>
      </c>
      <c r="P688" s="215">
        <f t="shared" si="10"/>
        <v>6.29883748938</v>
      </c>
      <c r="Q688" s="215" t="s">
        <v>398</v>
      </c>
      <c r="R688" s="219" t="s">
        <v>399</v>
      </c>
    </row>
    <row r="689" s="1" customFormat="1" spans="1:18">
      <c r="A689" s="209" t="s">
        <v>137</v>
      </c>
      <c r="B689" s="210" t="s">
        <v>320</v>
      </c>
      <c r="C689" s="211">
        <v>267</v>
      </c>
      <c r="D689" s="212">
        <v>38.5178984627999</v>
      </c>
      <c r="E689" s="210" t="s">
        <v>320</v>
      </c>
      <c r="F689" s="210" t="s">
        <v>714</v>
      </c>
      <c r="G689" s="210" t="s">
        <v>1075</v>
      </c>
      <c r="H689" s="210" t="s">
        <v>716</v>
      </c>
      <c r="I689" s="210" t="s">
        <v>1101</v>
      </c>
      <c r="J689" s="210" t="s">
        <v>28</v>
      </c>
      <c r="K689" s="210" t="s">
        <v>327</v>
      </c>
      <c r="L689" s="210"/>
      <c r="M689" s="210">
        <v>40423545</v>
      </c>
      <c r="N689" s="210">
        <v>4659468</v>
      </c>
      <c r="O689" s="210" t="s">
        <v>147</v>
      </c>
      <c r="P689" s="215">
        <f t="shared" si="10"/>
        <v>115.5536953884</v>
      </c>
      <c r="Q689" s="215" t="s">
        <v>398</v>
      </c>
      <c r="R689" s="219" t="s">
        <v>399</v>
      </c>
    </row>
    <row r="690" s="1" customFormat="1" spans="1:18">
      <c r="A690" s="209" t="s">
        <v>137</v>
      </c>
      <c r="B690" s="210" t="s">
        <v>320</v>
      </c>
      <c r="C690" s="211">
        <v>1143</v>
      </c>
      <c r="D690" s="212">
        <v>23.476672347</v>
      </c>
      <c r="E690" s="210" t="s">
        <v>320</v>
      </c>
      <c r="F690" s="210" t="s">
        <v>714</v>
      </c>
      <c r="G690" s="210" t="s">
        <v>1075</v>
      </c>
      <c r="H690" s="210" t="s">
        <v>716</v>
      </c>
      <c r="I690" s="210" t="s">
        <v>367</v>
      </c>
      <c r="J690" s="210" t="s">
        <v>28</v>
      </c>
      <c r="K690" s="210" t="s">
        <v>327</v>
      </c>
      <c r="L690" s="210"/>
      <c r="M690" s="210">
        <v>40425323</v>
      </c>
      <c r="N690" s="210">
        <v>4656974</v>
      </c>
      <c r="O690" s="210" t="s">
        <v>147</v>
      </c>
      <c r="P690" s="215">
        <f t="shared" si="10"/>
        <v>70.430017041</v>
      </c>
      <c r="Q690" s="215" t="s">
        <v>398</v>
      </c>
      <c r="R690" s="219" t="s">
        <v>399</v>
      </c>
    </row>
    <row r="691" s="1" customFormat="1" spans="1:18">
      <c r="A691" s="209" t="s">
        <v>137</v>
      </c>
      <c r="B691" s="210" t="s">
        <v>320</v>
      </c>
      <c r="C691" s="211">
        <v>1113</v>
      </c>
      <c r="D691" s="212">
        <v>3.12258748029</v>
      </c>
      <c r="E691" s="210" t="s">
        <v>320</v>
      </c>
      <c r="F691" s="210" t="s">
        <v>714</v>
      </c>
      <c r="G691" s="210" t="s">
        <v>1075</v>
      </c>
      <c r="H691" s="210" t="s">
        <v>716</v>
      </c>
      <c r="I691" s="210" t="s">
        <v>1101</v>
      </c>
      <c r="J691" s="210" t="s">
        <v>28</v>
      </c>
      <c r="K691" s="210" t="s">
        <v>327</v>
      </c>
      <c r="L691" s="210"/>
      <c r="M691" s="210">
        <v>40422791</v>
      </c>
      <c r="N691" s="210">
        <v>4657081</v>
      </c>
      <c r="O691" s="210" t="s">
        <v>147</v>
      </c>
      <c r="P691" s="215">
        <f t="shared" si="10"/>
        <v>9.36776244087</v>
      </c>
      <c r="Q691" s="215" t="s">
        <v>398</v>
      </c>
      <c r="R691" s="219" t="s">
        <v>399</v>
      </c>
    </row>
    <row r="692" s="1" customFormat="1" spans="1:18">
      <c r="A692" s="209" t="s">
        <v>137</v>
      </c>
      <c r="B692" s="210" t="s">
        <v>320</v>
      </c>
      <c r="C692" s="211">
        <v>1218</v>
      </c>
      <c r="D692" s="212">
        <v>1.12978902535</v>
      </c>
      <c r="E692" s="210" t="s">
        <v>320</v>
      </c>
      <c r="F692" s="210" t="s">
        <v>714</v>
      </c>
      <c r="G692" s="210" t="s">
        <v>1075</v>
      </c>
      <c r="H692" s="210" t="s">
        <v>716</v>
      </c>
      <c r="I692" s="210" t="s">
        <v>367</v>
      </c>
      <c r="J692" s="210" t="s">
        <v>28</v>
      </c>
      <c r="K692" s="210" t="s">
        <v>49</v>
      </c>
      <c r="L692" s="210"/>
      <c r="M692" s="210">
        <v>40424091</v>
      </c>
      <c r="N692" s="210">
        <v>4656834</v>
      </c>
      <c r="O692" s="210" t="s">
        <v>147</v>
      </c>
      <c r="P692" s="215">
        <f t="shared" si="10"/>
        <v>3.38936707605</v>
      </c>
      <c r="Q692" s="215" t="s">
        <v>398</v>
      </c>
      <c r="R692" s="219" t="s">
        <v>399</v>
      </c>
    </row>
    <row r="693" s="1" customFormat="1" spans="1:18">
      <c r="A693" s="209" t="s">
        <v>137</v>
      </c>
      <c r="B693" s="210" t="s">
        <v>320</v>
      </c>
      <c r="C693" s="211">
        <v>1430</v>
      </c>
      <c r="D693" s="212">
        <v>12.4455822492999</v>
      </c>
      <c r="E693" s="210" t="s">
        <v>320</v>
      </c>
      <c r="F693" s="210" t="s">
        <v>714</v>
      </c>
      <c r="G693" s="210" t="s">
        <v>1075</v>
      </c>
      <c r="H693" s="210" t="s">
        <v>716</v>
      </c>
      <c r="I693" s="210" t="s">
        <v>48</v>
      </c>
      <c r="J693" s="210" t="s">
        <v>28</v>
      </c>
      <c r="K693" s="210" t="s">
        <v>58</v>
      </c>
      <c r="L693" s="210"/>
      <c r="M693" s="210">
        <v>40425353</v>
      </c>
      <c r="N693" s="210">
        <v>4656159</v>
      </c>
      <c r="O693" s="210" t="s">
        <v>147</v>
      </c>
      <c r="P693" s="215">
        <f t="shared" si="10"/>
        <v>37.3367467478997</v>
      </c>
      <c r="Q693" s="215" t="s">
        <v>398</v>
      </c>
      <c r="R693" s="219" t="s">
        <v>399</v>
      </c>
    </row>
    <row r="694" s="1" customFormat="1" spans="1:18">
      <c r="A694" s="209" t="s">
        <v>137</v>
      </c>
      <c r="B694" s="210" t="s">
        <v>320</v>
      </c>
      <c r="C694" s="211">
        <v>305</v>
      </c>
      <c r="D694" s="212">
        <v>37.7998236668</v>
      </c>
      <c r="E694" s="210" t="s">
        <v>320</v>
      </c>
      <c r="F694" s="210" t="s">
        <v>714</v>
      </c>
      <c r="G694" s="210" t="s">
        <v>1075</v>
      </c>
      <c r="H694" s="210" t="s">
        <v>716</v>
      </c>
      <c r="I694" s="210" t="s">
        <v>48</v>
      </c>
      <c r="J694" s="210" t="s">
        <v>28</v>
      </c>
      <c r="K694" s="210" t="s">
        <v>29</v>
      </c>
      <c r="L694" s="210"/>
      <c r="M694" s="210">
        <v>40424383</v>
      </c>
      <c r="N694" s="210">
        <v>4659343</v>
      </c>
      <c r="O694" s="210" t="s">
        <v>147</v>
      </c>
      <c r="P694" s="215">
        <f t="shared" si="10"/>
        <v>113.3994710004</v>
      </c>
      <c r="Q694" s="215" t="s">
        <v>398</v>
      </c>
      <c r="R694" s="219" t="s">
        <v>399</v>
      </c>
    </row>
    <row r="695" s="1" customFormat="1" spans="1:18">
      <c r="A695" s="209" t="s">
        <v>137</v>
      </c>
      <c r="B695" s="210" t="s">
        <v>320</v>
      </c>
      <c r="C695" s="211">
        <v>136</v>
      </c>
      <c r="D695" s="212">
        <v>140.981781066</v>
      </c>
      <c r="E695" s="210" t="s">
        <v>320</v>
      </c>
      <c r="F695" s="210" t="s">
        <v>714</v>
      </c>
      <c r="G695" s="210" t="s">
        <v>1075</v>
      </c>
      <c r="H695" s="210" t="s">
        <v>716</v>
      </c>
      <c r="I695" s="210" t="s">
        <v>1101</v>
      </c>
      <c r="J695" s="210" t="s">
        <v>28</v>
      </c>
      <c r="K695" s="210" t="s">
        <v>58</v>
      </c>
      <c r="L695" s="210"/>
      <c r="M695" s="210">
        <v>40425194</v>
      </c>
      <c r="N695" s="210">
        <v>4659893</v>
      </c>
      <c r="O695" s="210" t="s">
        <v>147</v>
      </c>
      <c r="P695" s="215">
        <f t="shared" si="10"/>
        <v>422.945343198</v>
      </c>
      <c r="Q695" s="215" t="s">
        <v>398</v>
      </c>
      <c r="R695" s="219" t="s">
        <v>399</v>
      </c>
    </row>
    <row r="696" s="1" customFormat="1" spans="1:18">
      <c r="A696" s="209" t="s">
        <v>137</v>
      </c>
      <c r="B696" s="210" t="s">
        <v>320</v>
      </c>
      <c r="C696" s="211">
        <v>1193</v>
      </c>
      <c r="D696" s="212">
        <v>23.8089525277999</v>
      </c>
      <c r="E696" s="210" t="s">
        <v>320</v>
      </c>
      <c r="F696" s="210" t="s">
        <v>714</v>
      </c>
      <c r="G696" s="210" t="s">
        <v>1075</v>
      </c>
      <c r="H696" s="210" t="s">
        <v>716</v>
      </c>
      <c r="I696" s="210" t="s">
        <v>1101</v>
      </c>
      <c r="J696" s="210" t="s">
        <v>28</v>
      </c>
      <c r="K696" s="210" t="s">
        <v>58</v>
      </c>
      <c r="L696" s="210"/>
      <c r="M696" s="210">
        <v>40424685</v>
      </c>
      <c r="N696" s="210">
        <v>4656860</v>
      </c>
      <c r="O696" s="210" t="s">
        <v>147</v>
      </c>
      <c r="P696" s="215">
        <f t="shared" si="10"/>
        <v>71.4268575833997</v>
      </c>
      <c r="Q696" s="215" t="s">
        <v>398</v>
      </c>
      <c r="R696" s="219" t="s">
        <v>399</v>
      </c>
    </row>
    <row r="697" s="1" customFormat="1" spans="1:18">
      <c r="A697" s="209" t="s">
        <v>137</v>
      </c>
      <c r="B697" s="210" t="s">
        <v>320</v>
      </c>
      <c r="C697" s="211">
        <v>1504</v>
      </c>
      <c r="D697" s="212">
        <v>2.25465501198</v>
      </c>
      <c r="E697" s="210" t="s">
        <v>320</v>
      </c>
      <c r="F697" s="210" t="s">
        <v>714</v>
      </c>
      <c r="G697" s="210" t="s">
        <v>1075</v>
      </c>
      <c r="H697" s="210" t="s">
        <v>716</v>
      </c>
      <c r="I697" s="210" t="s">
        <v>1101</v>
      </c>
      <c r="J697" s="210" t="s">
        <v>28</v>
      </c>
      <c r="K697" s="210" t="s">
        <v>58</v>
      </c>
      <c r="L697" s="210"/>
      <c r="M697" s="210">
        <v>40424711</v>
      </c>
      <c r="N697" s="210">
        <v>4655866</v>
      </c>
      <c r="O697" s="210" t="s">
        <v>147</v>
      </c>
      <c r="P697" s="215">
        <f t="shared" si="10"/>
        <v>6.76396503594</v>
      </c>
      <c r="Q697" s="215" t="s">
        <v>398</v>
      </c>
      <c r="R697" s="219" t="s">
        <v>399</v>
      </c>
    </row>
    <row r="698" s="1" customFormat="1" spans="1:18">
      <c r="A698" s="209" t="s">
        <v>137</v>
      </c>
      <c r="B698" s="210" t="s">
        <v>320</v>
      </c>
      <c r="C698" s="211">
        <v>1307</v>
      </c>
      <c r="D698" s="212">
        <v>24.3130461161999</v>
      </c>
      <c r="E698" s="210" t="s">
        <v>320</v>
      </c>
      <c r="F698" s="210" t="s">
        <v>714</v>
      </c>
      <c r="G698" s="210" t="s">
        <v>1075</v>
      </c>
      <c r="H698" s="210" t="s">
        <v>716</v>
      </c>
      <c r="I698" s="210" t="s">
        <v>48</v>
      </c>
      <c r="J698" s="210" t="s">
        <v>28</v>
      </c>
      <c r="K698" s="210" t="s">
        <v>58</v>
      </c>
      <c r="L698" s="210"/>
      <c r="M698" s="210">
        <v>40425259</v>
      </c>
      <c r="N698" s="210">
        <v>4656544</v>
      </c>
      <c r="O698" s="210" t="s">
        <v>147</v>
      </c>
      <c r="P698" s="215">
        <f t="shared" si="10"/>
        <v>72.9391383485997</v>
      </c>
      <c r="Q698" s="215" t="s">
        <v>398</v>
      </c>
      <c r="R698" s="219" t="s">
        <v>399</v>
      </c>
    </row>
    <row r="699" s="1" customFormat="1" spans="1:18">
      <c r="A699" s="209" t="s">
        <v>137</v>
      </c>
      <c r="B699" s="210" t="s">
        <v>320</v>
      </c>
      <c r="C699" s="211">
        <v>1218</v>
      </c>
      <c r="D699" s="212">
        <v>0.391860343236</v>
      </c>
      <c r="E699" s="210" t="s">
        <v>320</v>
      </c>
      <c r="F699" s="210" t="s">
        <v>714</v>
      </c>
      <c r="G699" s="210" t="s">
        <v>1075</v>
      </c>
      <c r="H699" s="210" t="s">
        <v>716</v>
      </c>
      <c r="I699" s="210" t="s">
        <v>367</v>
      </c>
      <c r="J699" s="210" t="s">
        <v>28</v>
      </c>
      <c r="K699" s="210" t="s">
        <v>49</v>
      </c>
      <c r="L699" s="210"/>
      <c r="M699" s="210">
        <v>40424075</v>
      </c>
      <c r="N699" s="210">
        <v>4656761</v>
      </c>
      <c r="O699" s="210" t="s">
        <v>147</v>
      </c>
      <c r="P699" s="215">
        <f t="shared" si="10"/>
        <v>1.175581029708</v>
      </c>
      <c r="Q699" s="215" t="s">
        <v>398</v>
      </c>
      <c r="R699" s="219" t="s">
        <v>399</v>
      </c>
    </row>
    <row r="700" s="1" customFormat="1" spans="1:18">
      <c r="A700" s="209" t="s">
        <v>137</v>
      </c>
      <c r="B700" s="210" t="s">
        <v>320</v>
      </c>
      <c r="C700" s="211">
        <v>669</v>
      </c>
      <c r="D700" s="212">
        <v>6.73220139863</v>
      </c>
      <c r="E700" s="210" t="s">
        <v>320</v>
      </c>
      <c r="F700" s="210" t="s">
        <v>714</v>
      </c>
      <c r="G700" s="210" t="s">
        <v>1075</v>
      </c>
      <c r="H700" s="210" t="s">
        <v>716</v>
      </c>
      <c r="I700" s="210" t="s">
        <v>367</v>
      </c>
      <c r="J700" s="210" t="s">
        <v>28</v>
      </c>
      <c r="K700" s="210" t="s">
        <v>327</v>
      </c>
      <c r="L700" s="210"/>
      <c r="M700" s="210">
        <v>40423960</v>
      </c>
      <c r="N700" s="210">
        <v>4658396</v>
      </c>
      <c r="O700" s="210" t="s">
        <v>147</v>
      </c>
      <c r="P700" s="215">
        <f t="shared" si="10"/>
        <v>20.19660419589</v>
      </c>
      <c r="Q700" s="215" t="s">
        <v>398</v>
      </c>
      <c r="R700" s="219" t="s">
        <v>399</v>
      </c>
    </row>
    <row r="701" s="1" customFormat="1" spans="1:18">
      <c r="A701" s="209" t="s">
        <v>137</v>
      </c>
      <c r="B701" s="210" t="s">
        <v>320</v>
      </c>
      <c r="C701" s="211">
        <v>1241</v>
      </c>
      <c r="D701" s="212">
        <v>0.0843900572414</v>
      </c>
      <c r="E701" s="210" t="s">
        <v>320</v>
      </c>
      <c r="F701" s="210" t="s">
        <v>714</v>
      </c>
      <c r="G701" s="210" t="s">
        <v>1075</v>
      </c>
      <c r="H701" s="210" t="s">
        <v>716</v>
      </c>
      <c r="I701" s="210" t="s">
        <v>1101</v>
      </c>
      <c r="J701" s="210" t="s">
        <v>28</v>
      </c>
      <c r="K701" s="210" t="s">
        <v>49</v>
      </c>
      <c r="L701" s="210"/>
      <c r="M701" s="210">
        <v>40424053</v>
      </c>
      <c r="N701" s="210">
        <v>4656750</v>
      </c>
      <c r="O701" s="210" t="s">
        <v>147</v>
      </c>
      <c r="P701" s="215">
        <f t="shared" si="10"/>
        <v>0.2531701717242</v>
      </c>
      <c r="Q701" s="215" t="s">
        <v>398</v>
      </c>
      <c r="R701" s="219" t="s">
        <v>399</v>
      </c>
    </row>
    <row r="702" s="1" customFormat="1" spans="1:18">
      <c r="A702" s="209" t="s">
        <v>137</v>
      </c>
      <c r="B702" s="210" t="s">
        <v>320</v>
      </c>
      <c r="C702" s="211">
        <v>1583</v>
      </c>
      <c r="D702" s="212">
        <v>29.0283312406999</v>
      </c>
      <c r="E702" s="210" t="s">
        <v>320</v>
      </c>
      <c r="F702" s="210" t="s">
        <v>714</v>
      </c>
      <c r="G702" s="210" t="s">
        <v>1075</v>
      </c>
      <c r="H702" s="210" t="s">
        <v>716</v>
      </c>
      <c r="I702" s="210" t="s">
        <v>367</v>
      </c>
      <c r="J702" s="210" t="s">
        <v>28</v>
      </c>
      <c r="K702" s="210" t="s">
        <v>49</v>
      </c>
      <c r="L702" s="210"/>
      <c r="M702" s="210">
        <v>40423800</v>
      </c>
      <c r="N702" s="210">
        <v>4655377</v>
      </c>
      <c r="O702" s="210" t="s">
        <v>147</v>
      </c>
      <c r="P702" s="215">
        <f t="shared" si="10"/>
        <v>87.0849937220997</v>
      </c>
      <c r="Q702" s="215" t="s">
        <v>398</v>
      </c>
      <c r="R702" s="219" t="s">
        <v>399</v>
      </c>
    </row>
    <row r="703" s="1" customFormat="1" spans="1:18">
      <c r="A703" s="209" t="s">
        <v>137</v>
      </c>
      <c r="B703" s="210" t="s">
        <v>320</v>
      </c>
      <c r="C703" s="211">
        <v>1134</v>
      </c>
      <c r="D703" s="212">
        <v>7.63347387207</v>
      </c>
      <c r="E703" s="210" t="s">
        <v>320</v>
      </c>
      <c r="F703" s="210" t="s">
        <v>714</v>
      </c>
      <c r="G703" s="210" t="s">
        <v>1075</v>
      </c>
      <c r="H703" s="210" t="s">
        <v>716</v>
      </c>
      <c r="I703" s="210" t="s">
        <v>1101</v>
      </c>
      <c r="J703" s="210" t="s">
        <v>28</v>
      </c>
      <c r="K703" s="210" t="s">
        <v>58</v>
      </c>
      <c r="L703" s="210"/>
      <c r="M703" s="210">
        <v>40424700</v>
      </c>
      <c r="N703" s="210">
        <v>4657021</v>
      </c>
      <c r="O703" s="210" t="s">
        <v>147</v>
      </c>
      <c r="P703" s="215">
        <f t="shared" si="10"/>
        <v>22.90042161621</v>
      </c>
      <c r="Q703" s="215" t="s">
        <v>398</v>
      </c>
      <c r="R703" s="219" t="s">
        <v>399</v>
      </c>
    </row>
    <row r="704" s="1" customFormat="1" spans="1:18">
      <c r="A704" s="209" t="s">
        <v>137</v>
      </c>
      <c r="B704" s="210" t="s">
        <v>320</v>
      </c>
      <c r="C704" s="211">
        <v>1200</v>
      </c>
      <c r="D704" s="212">
        <v>0.289847062581</v>
      </c>
      <c r="E704" s="210" t="s">
        <v>320</v>
      </c>
      <c r="F704" s="210" t="s">
        <v>714</v>
      </c>
      <c r="G704" s="210" t="s">
        <v>1075</v>
      </c>
      <c r="H704" s="210" t="s">
        <v>716</v>
      </c>
      <c r="I704" s="210" t="s">
        <v>1101</v>
      </c>
      <c r="J704" s="210" t="s">
        <v>28</v>
      </c>
      <c r="K704" s="210" t="s">
        <v>49</v>
      </c>
      <c r="L704" s="210"/>
      <c r="M704" s="210">
        <v>40424049</v>
      </c>
      <c r="N704" s="210">
        <v>4656882</v>
      </c>
      <c r="O704" s="210" t="s">
        <v>147</v>
      </c>
      <c r="P704" s="215">
        <f t="shared" si="10"/>
        <v>0.869541187743</v>
      </c>
      <c r="Q704" s="215" t="s">
        <v>398</v>
      </c>
      <c r="R704" s="219" t="s">
        <v>399</v>
      </c>
    </row>
    <row r="705" s="1" customFormat="1" spans="1:18">
      <c r="A705" s="209" t="s">
        <v>137</v>
      </c>
      <c r="B705" s="210" t="s">
        <v>320</v>
      </c>
      <c r="C705" s="211">
        <v>1416</v>
      </c>
      <c r="D705" s="212">
        <v>11.9650959069</v>
      </c>
      <c r="E705" s="210" t="s">
        <v>320</v>
      </c>
      <c r="F705" s="210" t="s">
        <v>714</v>
      </c>
      <c r="G705" s="210" t="s">
        <v>1075</v>
      </c>
      <c r="H705" s="210" t="s">
        <v>716</v>
      </c>
      <c r="I705" s="210" t="s">
        <v>48</v>
      </c>
      <c r="J705" s="210" t="s">
        <v>28</v>
      </c>
      <c r="K705" s="210" t="s">
        <v>58</v>
      </c>
      <c r="L705" s="210"/>
      <c r="M705" s="210">
        <v>40424122</v>
      </c>
      <c r="N705" s="210">
        <v>4656198</v>
      </c>
      <c r="O705" s="210" t="s">
        <v>147</v>
      </c>
      <c r="P705" s="215">
        <f t="shared" si="10"/>
        <v>35.8952877207</v>
      </c>
      <c r="Q705" s="215" t="s">
        <v>398</v>
      </c>
      <c r="R705" s="219" t="s">
        <v>399</v>
      </c>
    </row>
    <row r="706" s="1" customFormat="1" spans="1:18">
      <c r="A706" s="209" t="s">
        <v>137</v>
      </c>
      <c r="B706" s="210" t="s">
        <v>320</v>
      </c>
      <c r="C706" s="211">
        <v>1356</v>
      </c>
      <c r="D706" s="212">
        <v>6.916337464</v>
      </c>
      <c r="E706" s="210" t="s">
        <v>320</v>
      </c>
      <c r="F706" s="210" t="s">
        <v>714</v>
      </c>
      <c r="G706" s="210" t="s">
        <v>1075</v>
      </c>
      <c r="H706" s="210" t="s">
        <v>716</v>
      </c>
      <c r="I706" s="210" t="s">
        <v>1101</v>
      </c>
      <c r="J706" s="210" t="s">
        <v>28</v>
      </c>
      <c r="K706" s="210" t="s">
        <v>555</v>
      </c>
      <c r="L706" s="210"/>
      <c r="M706" s="210">
        <v>40424309</v>
      </c>
      <c r="N706" s="210">
        <v>4656418</v>
      </c>
      <c r="O706" s="210" t="s">
        <v>147</v>
      </c>
      <c r="P706" s="215">
        <f t="shared" si="10"/>
        <v>20.749012392</v>
      </c>
      <c r="Q706" s="215" t="s">
        <v>398</v>
      </c>
      <c r="R706" s="219" t="s">
        <v>399</v>
      </c>
    </row>
    <row r="707" s="1" customFormat="1" spans="1:18">
      <c r="A707" s="209" t="s">
        <v>137</v>
      </c>
      <c r="B707" s="210" t="s">
        <v>320</v>
      </c>
      <c r="C707" s="211">
        <v>459</v>
      </c>
      <c r="D707" s="212">
        <v>6.07972729935</v>
      </c>
      <c r="E707" s="210" t="s">
        <v>320</v>
      </c>
      <c r="F707" s="210" t="s">
        <v>714</v>
      </c>
      <c r="G707" s="210" t="s">
        <v>1075</v>
      </c>
      <c r="H707" s="210" t="s">
        <v>716</v>
      </c>
      <c r="I707" s="210" t="s">
        <v>1101</v>
      </c>
      <c r="J707" s="210" t="s">
        <v>28</v>
      </c>
      <c r="K707" s="210" t="s">
        <v>310</v>
      </c>
      <c r="L707" s="210"/>
      <c r="M707" s="210">
        <v>40421879</v>
      </c>
      <c r="N707" s="210">
        <v>4658950</v>
      </c>
      <c r="O707" s="210" t="s">
        <v>147</v>
      </c>
      <c r="P707" s="215">
        <f t="shared" si="10"/>
        <v>18.23918189805</v>
      </c>
      <c r="Q707" s="215" t="s">
        <v>398</v>
      </c>
      <c r="R707" s="219" t="s">
        <v>399</v>
      </c>
    </row>
    <row r="708" s="1" customFormat="1" spans="1:18">
      <c r="A708" s="209" t="s">
        <v>137</v>
      </c>
      <c r="B708" s="210" t="s">
        <v>320</v>
      </c>
      <c r="C708" s="211">
        <v>376</v>
      </c>
      <c r="D708" s="212">
        <v>37.7591083446</v>
      </c>
      <c r="E708" s="210" t="s">
        <v>320</v>
      </c>
      <c r="F708" s="210" t="s">
        <v>714</v>
      </c>
      <c r="G708" s="210" t="s">
        <v>1075</v>
      </c>
      <c r="H708" s="210" t="s">
        <v>716</v>
      </c>
      <c r="I708" s="210" t="s">
        <v>48</v>
      </c>
      <c r="J708" s="210" t="s">
        <v>28</v>
      </c>
      <c r="K708" s="210" t="s">
        <v>58</v>
      </c>
      <c r="L708" s="210"/>
      <c r="M708" s="210">
        <v>40426349</v>
      </c>
      <c r="N708" s="210">
        <v>4659171</v>
      </c>
      <c r="O708" s="210" t="s">
        <v>147</v>
      </c>
      <c r="P708" s="215">
        <f t="shared" si="10"/>
        <v>113.2773250338</v>
      </c>
      <c r="Q708" s="215" t="s">
        <v>398</v>
      </c>
      <c r="R708" s="219" t="s">
        <v>399</v>
      </c>
    </row>
    <row r="709" s="1" customFormat="1" spans="1:18">
      <c r="A709" s="209" t="s">
        <v>137</v>
      </c>
      <c r="B709" s="210" t="s">
        <v>320</v>
      </c>
      <c r="C709" s="211">
        <v>1063</v>
      </c>
      <c r="D709" s="212">
        <v>0.191441930696</v>
      </c>
      <c r="E709" s="210" t="s">
        <v>320</v>
      </c>
      <c r="F709" s="210" t="s">
        <v>714</v>
      </c>
      <c r="G709" s="210" t="s">
        <v>1075</v>
      </c>
      <c r="H709" s="210" t="s">
        <v>716</v>
      </c>
      <c r="I709" s="210" t="s">
        <v>48</v>
      </c>
      <c r="J709" s="210" t="s">
        <v>28</v>
      </c>
      <c r="K709" s="210" t="s">
        <v>58</v>
      </c>
      <c r="L709" s="210"/>
      <c r="M709" s="210">
        <v>40425172</v>
      </c>
      <c r="N709" s="210">
        <v>4657291</v>
      </c>
      <c r="O709" s="210" t="s">
        <v>147</v>
      </c>
      <c r="P709" s="215">
        <f t="shared" si="10"/>
        <v>0.574325792088</v>
      </c>
      <c r="Q709" s="215" t="s">
        <v>398</v>
      </c>
      <c r="R709" s="219" t="s">
        <v>399</v>
      </c>
    </row>
    <row r="710" s="1" customFormat="1" spans="1:18">
      <c r="A710" s="209" t="s">
        <v>137</v>
      </c>
      <c r="B710" s="210" t="s">
        <v>320</v>
      </c>
      <c r="C710" s="211">
        <v>1249</v>
      </c>
      <c r="D710" s="212">
        <v>5.40132328758</v>
      </c>
      <c r="E710" s="210" t="s">
        <v>320</v>
      </c>
      <c r="F710" s="210" t="s">
        <v>714</v>
      </c>
      <c r="G710" s="210" t="s">
        <v>1075</v>
      </c>
      <c r="H710" s="210" t="s">
        <v>716</v>
      </c>
      <c r="I710" s="210" t="s">
        <v>1101</v>
      </c>
      <c r="J710" s="210" t="s">
        <v>28</v>
      </c>
      <c r="K710" s="210" t="s">
        <v>555</v>
      </c>
      <c r="L710" s="210"/>
      <c r="M710" s="210">
        <v>40424223</v>
      </c>
      <c r="N710" s="210">
        <v>4656727</v>
      </c>
      <c r="O710" s="210" t="s">
        <v>147</v>
      </c>
      <c r="P710" s="215">
        <f t="shared" si="10"/>
        <v>16.20396986274</v>
      </c>
      <c r="Q710" s="215" t="s">
        <v>398</v>
      </c>
      <c r="R710" s="219" t="s">
        <v>399</v>
      </c>
    </row>
    <row r="711" s="1" customFormat="1" spans="1:18">
      <c r="A711" s="209" t="s">
        <v>137</v>
      </c>
      <c r="B711" s="210" t="s">
        <v>320</v>
      </c>
      <c r="C711" s="211">
        <v>1276</v>
      </c>
      <c r="D711" s="212">
        <v>1.24712499627</v>
      </c>
      <c r="E711" s="210" t="s">
        <v>320</v>
      </c>
      <c r="F711" s="210" t="s">
        <v>714</v>
      </c>
      <c r="G711" s="210" t="s">
        <v>1075</v>
      </c>
      <c r="H711" s="210" t="s">
        <v>716</v>
      </c>
      <c r="I711" s="210" t="s">
        <v>367</v>
      </c>
      <c r="J711" s="210" t="s">
        <v>28</v>
      </c>
      <c r="K711" s="210" t="s">
        <v>49</v>
      </c>
      <c r="L711" s="210"/>
      <c r="M711" s="210">
        <v>40423245</v>
      </c>
      <c r="N711" s="210">
        <v>4656647</v>
      </c>
      <c r="O711" s="210" t="s">
        <v>147</v>
      </c>
      <c r="P711" s="215">
        <f t="shared" si="10"/>
        <v>3.74137498881</v>
      </c>
      <c r="Q711" s="215" t="s">
        <v>398</v>
      </c>
      <c r="R711" s="219" t="s">
        <v>399</v>
      </c>
    </row>
    <row r="712" s="1" customFormat="1" spans="1:18">
      <c r="A712" s="209" t="s">
        <v>137</v>
      </c>
      <c r="B712" s="210" t="s">
        <v>320</v>
      </c>
      <c r="C712" s="211">
        <v>111</v>
      </c>
      <c r="D712" s="212">
        <v>7.269954108</v>
      </c>
      <c r="E712" s="210" t="s">
        <v>320</v>
      </c>
      <c r="F712" s="210" t="s">
        <v>714</v>
      </c>
      <c r="G712" s="210" t="s">
        <v>1075</v>
      </c>
      <c r="H712" s="210" t="s">
        <v>716</v>
      </c>
      <c r="I712" s="210" t="s">
        <v>1101</v>
      </c>
      <c r="J712" s="210" t="s">
        <v>28</v>
      </c>
      <c r="K712" s="210" t="s">
        <v>555</v>
      </c>
      <c r="L712" s="210"/>
      <c r="M712" s="210">
        <v>40422828</v>
      </c>
      <c r="N712" s="210">
        <v>4659886</v>
      </c>
      <c r="O712" s="210" t="s">
        <v>147</v>
      </c>
      <c r="P712" s="215">
        <f t="shared" si="10"/>
        <v>21.809862324</v>
      </c>
      <c r="Q712" s="215" t="s">
        <v>398</v>
      </c>
      <c r="R712" s="219" t="s">
        <v>399</v>
      </c>
    </row>
    <row r="713" s="1" customFormat="1" spans="1:18">
      <c r="A713" s="209" t="s">
        <v>137</v>
      </c>
      <c r="B713" s="210" t="s">
        <v>320</v>
      </c>
      <c r="C713" s="211">
        <v>1129</v>
      </c>
      <c r="D713" s="212">
        <v>5.83471594911</v>
      </c>
      <c r="E713" s="210" t="s">
        <v>320</v>
      </c>
      <c r="F713" s="210" t="s">
        <v>714</v>
      </c>
      <c r="G713" s="210" t="s">
        <v>1075</v>
      </c>
      <c r="H713" s="210" t="s">
        <v>716</v>
      </c>
      <c r="I713" s="210" t="s">
        <v>367</v>
      </c>
      <c r="J713" s="210" t="s">
        <v>28</v>
      </c>
      <c r="K713" s="210" t="s">
        <v>49</v>
      </c>
      <c r="L713" s="210"/>
      <c r="M713" s="210">
        <v>40423133</v>
      </c>
      <c r="N713" s="210">
        <v>4657027</v>
      </c>
      <c r="O713" s="210" t="s">
        <v>147</v>
      </c>
      <c r="P713" s="215">
        <f t="shared" si="10"/>
        <v>17.50414784733</v>
      </c>
      <c r="Q713" s="215" t="s">
        <v>398</v>
      </c>
      <c r="R713" s="219" t="s">
        <v>399</v>
      </c>
    </row>
    <row r="714" s="1" customFormat="1" spans="1:18">
      <c r="A714" s="209" t="s">
        <v>137</v>
      </c>
      <c r="B714" s="210" t="s">
        <v>320</v>
      </c>
      <c r="C714" s="211">
        <v>367</v>
      </c>
      <c r="D714" s="212">
        <v>19.5437044309999</v>
      </c>
      <c r="E714" s="210" t="s">
        <v>320</v>
      </c>
      <c r="F714" s="210" t="s">
        <v>714</v>
      </c>
      <c r="G714" s="210" t="s">
        <v>1075</v>
      </c>
      <c r="H714" s="210" t="s">
        <v>716</v>
      </c>
      <c r="I714" s="210" t="s">
        <v>1101</v>
      </c>
      <c r="J714" s="210" t="s">
        <v>28</v>
      </c>
      <c r="K714" s="210" t="s">
        <v>736</v>
      </c>
      <c r="L714" s="210"/>
      <c r="M714" s="210">
        <v>40425152</v>
      </c>
      <c r="N714" s="210">
        <v>4659184</v>
      </c>
      <c r="O714" s="210" t="s">
        <v>147</v>
      </c>
      <c r="P714" s="215">
        <f t="shared" ref="P714:P777" si="11">D714*3</f>
        <v>58.6311132929997</v>
      </c>
      <c r="Q714" s="215" t="s">
        <v>398</v>
      </c>
      <c r="R714" s="219" t="s">
        <v>399</v>
      </c>
    </row>
    <row r="715" s="1" customFormat="1" spans="1:18">
      <c r="A715" s="209" t="s">
        <v>137</v>
      </c>
      <c r="B715" s="210" t="s">
        <v>320</v>
      </c>
      <c r="C715" s="211">
        <v>778</v>
      </c>
      <c r="D715" s="212">
        <v>12.6388067157999</v>
      </c>
      <c r="E715" s="210" t="s">
        <v>320</v>
      </c>
      <c r="F715" s="210" t="s">
        <v>714</v>
      </c>
      <c r="G715" s="210" t="s">
        <v>1075</v>
      </c>
      <c r="H715" s="210" t="s">
        <v>716</v>
      </c>
      <c r="I715" s="210" t="s">
        <v>367</v>
      </c>
      <c r="J715" s="210" t="s">
        <v>28</v>
      </c>
      <c r="K715" s="210" t="s">
        <v>49</v>
      </c>
      <c r="L715" s="210"/>
      <c r="M715" s="210">
        <v>40426328</v>
      </c>
      <c r="N715" s="210">
        <v>4658018</v>
      </c>
      <c r="O715" s="210" t="s">
        <v>147</v>
      </c>
      <c r="P715" s="215">
        <f t="shared" si="11"/>
        <v>37.9164201473997</v>
      </c>
      <c r="Q715" s="215" t="s">
        <v>398</v>
      </c>
      <c r="R715" s="219" t="s">
        <v>399</v>
      </c>
    </row>
    <row r="716" s="1" customFormat="1" spans="1:18">
      <c r="A716" s="209" t="s">
        <v>137</v>
      </c>
      <c r="B716" s="210" t="s">
        <v>320</v>
      </c>
      <c r="C716" s="211">
        <v>1184</v>
      </c>
      <c r="D716" s="212">
        <v>4.40806823234</v>
      </c>
      <c r="E716" s="210" t="s">
        <v>320</v>
      </c>
      <c r="F716" s="210" t="s">
        <v>714</v>
      </c>
      <c r="G716" s="210" t="s">
        <v>1075</v>
      </c>
      <c r="H716" s="210" t="s">
        <v>716</v>
      </c>
      <c r="I716" s="210" t="s">
        <v>367</v>
      </c>
      <c r="J716" s="210" t="s">
        <v>28</v>
      </c>
      <c r="K716" s="210" t="s">
        <v>49</v>
      </c>
      <c r="L716" s="210"/>
      <c r="M716" s="210">
        <v>40422756</v>
      </c>
      <c r="N716" s="210">
        <v>4656879</v>
      </c>
      <c r="O716" s="210" t="s">
        <v>147</v>
      </c>
      <c r="P716" s="215">
        <f t="shared" si="11"/>
        <v>13.22420469702</v>
      </c>
      <c r="Q716" s="215" t="s">
        <v>398</v>
      </c>
      <c r="R716" s="219" t="s">
        <v>399</v>
      </c>
    </row>
    <row r="717" s="1" customFormat="1" spans="1:18">
      <c r="A717" s="209" t="s">
        <v>137</v>
      </c>
      <c r="B717" s="210" t="s">
        <v>320</v>
      </c>
      <c r="C717" s="211">
        <v>192</v>
      </c>
      <c r="D717" s="212">
        <v>30.9232912915999</v>
      </c>
      <c r="E717" s="210" t="s">
        <v>320</v>
      </c>
      <c r="F717" s="210" t="s">
        <v>714</v>
      </c>
      <c r="G717" s="210" t="s">
        <v>1075</v>
      </c>
      <c r="H717" s="210" t="s">
        <v>716</v>
      </c>
      <c r="I717" s="210" t="s">
        <v>48</v>
      </c>
      <c r="J717" s="210" t="s">
        <v>28</v>
      </c>
      <c r="K717" s="210" t="s">
        <v>29</v>
      </c>
      <c r="L717" s="210"/>
      <c r="M717" s="210">
        <v>40423833</v>
      </c>
      <c r="N717" s="210">
        <v>4659660</v>
      </c>
      <c r="O717" s="210" t="s">
        <v>147</v>
      </c>
      <c r="P717" s="215">
        <f t="shared" si="11"/>
        <v>92.7698738747997</v>
      </c>
      <c r="Q717" s="215" t="s">
        <v>398</v>
      </c>
      <c r="R717" s="219" t="s">
        <v>399</v>
      </c>
    </row>
    <row r="718" s="1" customFormat="1" spans="1:18">
      <c r="A718" s="209" t="s">
        <v>137</v>
      </c>
      <c r="B718" s="210" t="s">
        <v>320</v>
      </c>
      <c r="C718" s="211">
        <v>173</v>
      </c>
      <c r="D718" s="212">
        <v>37.4616142528999</v>
      </c>
      <c r="E718" s="210" t="s">
        <v>320</v>
      </c>
      <c r="F718" s="210" t="s">
        <v>714</v>
      </c>
      <c r="G718" s="210" t="s">
        <v>1075</v>
      </c>
      <c r="H718" s="210" t="s">
        <v>716</v>
      </c>
      <c r="I718" s="210" t="s">
        <v>1101</v>
      </c>
      <c r="J718" s="210" t="s">
        <v>28</v>
      </c>
      <c r="K718" s="210" t="s">
        <v>736</v>
      </c>
      <c r="L718" s="210"/>
      <c r="M718" s="210">
        <v>40425501</v>
      </c>
      <c r="N718" s="210">
        <v>4659721</v>
      </c>
      <c r="O718" s="210" t="s">
        <v>147</v>
      </c>
      <c r="P718" s="215">
        <f t="shared" si="11"/>
        <v>112.3848427587</v>
      </c>
      <c r="Q718" s="215" t="s">
        <v>398</v>
      </c>
      <c r="R718" s="219" t="s">
        <v>399</v>
      </c>
    </row>
    <row r="719" s="1" customFormat="1" spans="1:18">
      <c r="A719" s="209" t="s">
        <v>137</v>
      </c>
      <c r="B719" s="210" t="s">
        <v>320</v>
      </c>
      <c r="C719" s="211">
        <v>224</v>
      </c>
      <c r="D719" s="212">
        <v>5.25537086631</v>
      </c>
      <c r="E719" s="210" t="s">
        <v>320</v>
      </c>
      <c r="F719" s="210" t="s">
        <v>714</v>
      </c>
      <c r="G719" s="210" t="s">
        <v>1075</v>
      </c>
      <c r="H719" s="210" t="s">
        <v>716</v>
      </c>
      <c r="I719" s="210" t="s">
        <v>367</v>
      </c>
      <c r="J719" s="210" t="s">
        <v>28</v>
      </c>
      <c r="K719" s="210" t="s">
        <v>49</v>
      </c>
      <c r="L719" s="210"/>
      <c r="M719" s="210">
        <v>40424355</v>
      </c>
      <c r="N719" s="210">
        <v>4659598</v>
      </c>
      <c r="O719" s="210" t="s">
        <v>147</v>
      </c>
      <c r="P719" s="215">
        <f t="shared" si="11"/>
        <v>15.76611259893</v>
      </c>
      <c r="Q719" s="215" t="s">
        <v>398</v>
      </c>
      <c r="R719" s="219" t="s">
        <v>399</v>
      </c>
    </row>
    <row r="720" s="1" customFormat="1" spans="1:18">
      <c r="A720" s="209" t="s">
        <v>137</v>
      </c>
      <c r="B720" s="210" t="s">
        <v>320</v>
      </c>
      <c r="C720" s="211">
        <v>331</v>
      </c>
      <c r="D720" s="212">
        <v>16.5450817386</v>
      </c>
      <c r="E720" s="210" t="s">
        <v>320</v>
      </c>
      <c r="F720" s="210" t="s">
        <v>714</v>
      </c>
      <c r="G720" s="210" t="s">
        <v>1075</v>
      </c>
      <c r="H720" s="210" t="s">
        <v>716</v>
      </c>
      <c r="I720" s="210" t="s">
        <v>1101</v>
      </c>
      <c r="J720" s="210" t="s">
        <v>28</v>
      </c>
      <c r="K720" s="210" t="s">
        <v>58</v>
      </c>
      <c r="L720" s="210"/>
      <c r="M720" s="210">
        <v>40426223</v>
      </c>
      <c r="N720" s="210">
        <v>4659282</v>
      </c>
      <c r="O720" s="210" t="s">
        <v>147</v>
      </c>
      <c r="P720" s="215">
        <f t="shared" si="11"/>
        <v>49.6352452158</v>
      </c>
      <c r="Q720" s="215" t="s">
        <v>398</v>
      </c>
      <c r="R720" s="219" t="s">
        <v>399</v>
      </c>
    </row>
    <row r="721" s="1" customFormat="1" spans="1:18">
      <c r="A721" s="209" t="s">
        <v>137</v>
      </c>
      <c r="B721" s="210" t="s">
        <v>320</v>
      </c>
      <c r="C721" s="211">
        <v>117</v>
      </c>
      <c r="D721" s="212">
        <v>178.192053934999</v>
      </c>
      <c r="E721" s="210" t="s">
        <v>320</v>
      </c>
      <c r="F721" s="210" t="s">
        <v>714</v>
      </c>
      <c r="G721" s="210" t="s">
        <v>1075</v>
      </c>
      <c r="H721" s="210" t="s">
        <v>716</v>
      </c>
      <c r="I721" s="210" t="s">
        <v>367</v>
      </c>
      <c r="J721" s="210" t="s">
        <v>28</v>
      </c>
      <c r="K721" s="210" t="s">
        <v>327</v>
      </c>
      <c r="L721" s="210"/>
      <c r="M721" s="210">
        <v>40423684</v>
      </c>
      <c r="N721" s="210">
        <v>4659850</v>
      </c>
      <c r="O721" s="210" t="s">
        <v>147</v>
      </c>
      <c r="P721" s="215">
        <f t="shared" si="11"/>
        <v>534.576161804997</v>
      </c>
      <c r="Q721" s="215" t="s">
        <v>398</v>
      </c>
      <c r="R721" s="219" t="s">
        <v>399</v>
      </c>
    </row>
    <row r="722" s="1" customFormat="1" spans="1:18">
      <c r="A722" s="209" t="s">
        <v>137</v>
      </c>
      <c r="B722" s="210" t="s">
        <v>320</v>
      </c>
      <c r="C722" s="211">
        <v>1128</v>
      </c>
      <c r="D722" s="212">
        <v>10.4308478118</v>
      </c>
      <c r="E722" s="210" t="s">
        <v>320</v>
      </c>
      <c r="F722" s="210" t="s">
        <v>714</v>
      </c>
      <c r="G722" s="210" t="s">
        <v>1075</v>
      </c>
      <c r="H722" s="210" t="s">
        <v>716</v>
      </c>
      <c r="I722" s="210" t="s">
        <v>1101</v>
      </c>
      <c r="J722" s="210" t="s">
        <v>28</v>
      </c>
      <c r="K722" s="210" t="s">
        <v>58</v>
      </c>
      <c r="L722" s="210"/>
      <c r="M722" s="210">
        <v>40424881</v>
      </c>
      <c r="N722" s="210">
        <v>4657045</v>
      </c>
      <c r="O722" s="210" t="s">
        <v>147</v>
      </c>
      <c r="P722" s="215">
        <f t="shared" si="11"/>
        <v>31.2925434354</v>
      </c>
      <c r="Q722" s="215" t="s">
        <v>398</v>
      </c>
      <c r="R722" s="219" t="s">
        <v>399</v>
      </c>
    </row>
    <row r="723" s="1" customFormat="1" spans="1:18">
      <c r="A723" s="209" t="s">
        <v>137</v>
      </c>
      <c r="B723" s="210" t="s">
        <v>320</v>
      </c>
      <c r="C723" s="211">
        <v>1043</v>
      </c>
      <c r="D723" s="212">
        <v>7.57160838655</v>
      </c>
      <c r="E723" s="210" t="s">
        <v>320</v>
      </c>
      <c r="F723" s="210" t="s">
        <v>714</v>
      </c>
      <c r="G723" s="210" t="s">
        <v>1075</v>
      </c>
      <c r="H723" s="210" t="s">
        <v>716</v>
      </c>
      <c r="I723" s="210" t="s">
        <v>48</v>
      </c>
      <c r="J723" s="210" t="s">
        <v>28</v>
      </c>
      <c r="K723" s="210" t="s">
        <v>555</v>
      </c>
      <c r="L723" s="210"/>
      <c r="M723" s="210">
        <v>40422423</v>
      </c>
      <c r="N723" s="210">
        <v>4657325</v>
      </c>
      <c r="O723" s="210" t="s">
        <v>147</v>
      </c>
      <c r="P723" s="215">
        <f t="shared" si="11"/>
        <v>22.71482515965</v>
      </c>
      <c r="Q723" s="215" t="s">
        <v>398</v>
      </c>
      <c r="R723" s="219" t="s">
        <v>399</v>
      </c>
    </row>
    <row r="724" s="1" customFormat="1" spans="1:18">
      <c r="A724" s="209" t="s">
        <v>137</v>
      </c>
      <c r="B724" s="210" t="s">
        <v>320</v>
      </c>
      <c r="C724" s="211">
        <v>179</v>
      </c>
      <c r="D724" s="212">
        <v>12.17226385</v>
      </c>
      <c r="E724" s="210" t="s">
        <v>320</v>
      </c>
      <c r="F724" s="210" t="s">
        <v>714</v>
      </c>
      <c r="G724" s="210" t="s">
        <v>1075</v>
      </c>
      <c r="H724" s="210" t="s">
        <v>716</v>
      </c>
      <c r="I724" s="210" t="s">
        <v>367</v>
      </c>
      <c r="J724" s="210" t="s">
        <v>28</v>
      </c>
      <c r="K724" s="210" t="s">
        <v>49</v>
      </c>
      <c r="L724" s="210"/>
      <c r="M724" s="210">
        <v>40423618</v>
      </c>
      <c r="N724" s="210">
        <v>4659731</v>
      </c>
      <c r="O724" s="210" t="s">
        <v>147</v>
      </c>
      <c r="P724" s="215">
        <f t="shared" si="11"/>
        <v>36.51679155</v>
      </c>
      <c r="Q724" s="215" t="s">
        <v>398</v>
      </c>
      <c r="R724" s="219" t="s">
        <v>399</v>
      </c>
    </row>
    <row r="725" s="1" customFormat="1" spans="1:18">
      <c r="A725" s="209" t="s">
        <v>137</v>
      </c>
      <c r="B725" s="210" t="s">
        <v>320</v>
      </c>
      <c r="C725" s="211">
        <v>134</v>
      </c>
      <c r="D725" s="212">
        <v>32.1949636164999</v>
      </c>
      <c r="E725" s="210" t="s">
        <v>320</v>
      </c>
      <c r="F725" s="210" t="s">
        <v>714</v>
      </c>
      <c r="G725" s="210" t="s">
        <v>1075</v>
      </c>
      <c r="H725" s="210" t="s">
        <v>716</v>
      </c>
      <c r="I725" s="210" t="s">
        <v>48</v>
      </c>
      <c r="J725" s="210" t="s">
        <v>28</v>
      </c>
      <c r="K725" s="210" t="s">
        <v>555</v>
      </c>
      <c r="L725" s="210"/>
      <c r="M725" s="210">
        <v>40422642</v>
      </c>
      <c r="N725" s="210">
        <v>4659829</v>
      </c>
      <c r="O725" s="210" t="s">
        <v>147</v>
      </c>
      <c r="P725" s="215">
        <f t="shared" si="11"/>
        <v>96.5848908494997</v>
      </c>
      <c r="Q725" s="215" t="s">
        <v>398</v>
      </c>
      <c r="R725" s="219" t="s">
        <v>399</v>
      </c>
    </row>
    <row r="726" s="1" customFormat="1" spans="1:18">
      <c r="A726" s="209" t="s">
        <v>137</v>
      </c>
      <c r="B726" s="210" t="s">
        <v>320</v>
      </c>
      <c r="C726" s="211">
        <v>466</v>
      </c>
      <c r="D726" s="212">
        <v>123.088172625</v>
      </c>
      <c r="E726" s="210" t="s">
        <v>320</v>
      </c>
      <c r="F726" s="210" t="s">
        <v>714</v>
      </c>
      <c r="G726" s="210" t="s">
        <v>1075</v>
      </c>
      <c r="H726" s="210" t="s">
        <v>716</v>
      </c>
      <c r="I726" s="210" t="s">
        <v>1101</v>
      </c>
      <c r="J726" s="210" t="s">
        <v>28</v>
      </c>
      <c r="K726" s="210" t="s">
        <v>310</v>
      </c>
      <c r="L726" s="210"/>
      <c r="M726" s="210">
        <v>40422087</v>
      </c>
      <c r="N726" s="210">
        <v>4658917</v>
      </c>
      <c r="O726" s="210" t="s">
        <v>147</v>
      </c>
      <c r="P726" s="215">
        <f t="shared" si="11"/>
        <v>369.264517875</v>
      </c>
      <c r="Q726" s="215" t="s">
        <v>398</v>
      </c>
      <c r="R726" s="219" t="s">
        <v>399</v>
      </c>
    </row>
    <row r="727" s="1" customFormat="1" spans="1:18">
      <c r="A727" s="209" t="s">
        <v>137</v>
      </c>
      <c r="B727" s="210" t="s">
        <v>320</v>
      </c>
      <c r="C727" s="211">
        <v>1357</v>
      </c>
      <c r="D727" s="212">
        <v>92.4779116441</v>
      </c>
      <c r="E727" s="210" t="s">
        <v>320</v>
      </c>
      <c r="F727" s="210" t="s">
        <v>714</v>
      </c>
      <c r="G727" s="210" t="s">
        <v>1075</v>
      </c>
      <c r="H727" s="210" t="s">
        <v>716</v>
      </c>
      <c r="I727" s="210" t="s">
        <v>1101</v>
      </c>
      <c r="J727" s="210" t="s">
        <v>28</v>
      </c>
      <c r="K727" s="210" t="s">
        <v>49</v>
      </c>
      <c r="L727" s="210"/>
      <c r="M727" s="210">
        <v>40423365</v>
      </c>
      <c r="N727" s="210">
        <v>4656400</v>
      </c>
      <c r="O727" s="210" t="s">
        <v>147</v>
      </c>
      <c r="P727" s="215">
        <f t="shared" si="11"/>
        <v>277.4337349323</v>
      </c>
      <c r="Q727" s="215" t="s">
        <v>398</v>
      </c>
      <c r="R727" s="219" t="s">
        <v>399</v>
      </c>
    </row>
    <row r="728" s="1" customFormat="1" spans="1:18">
      <c r="A728" s="209" t="s">
        <v>137</v>
      </c>
      <c r="B728" s="210" t="s">
        <v>320</v>
      </c>
      <c r="C728" s="211">
        <v>619</v>
      </c>
      <c r="D728" s="212">
        <v>4.89002722803</v>
      </c>
      <c r="E728" s="210" t="s">
        <v>320</v>
      </c>
      <c r="F728" s="210" t="s">
        <v>714</v>
      </c>
      <c r="G728" s="210" t="s">
        <v>1075</v>
      </c>
      <c r="H728" s="210" t="s">
        <v>716</v>
      </c>
      <c r="I728" s="210" t="s">
        <v>367</v>
      </c>
      <c r="J728" s="210" t="s">
        <v>28</v>
      </c>
      <c r="K728" s="210" t="s">
        <v>327</v>
      </c>
      <c r="L728" s="210"/>
      <c r="M728" s="210">
        <v>40422605</v>
      </c>
      <c r="N728" s="210">
        <v>4658501</v>
      </c>
      <c r="O728" s="210" t="s">
        <v>147</v>
      </c>
      <c r="P728" s="215">
        <f t="shared" si="11"/>
        <v>14.67008168409</v>
      </c>
      <c r="Q728" s="215" t="s">
        <v>398</v>
      </c>
      <c r="R728" s="219" t="s">
        <v>399</v>
      </c>
    </row>
    <row r="729" s="1" customFormat="1" spans="1:18">
      <c r="A729" s="209" t="s">
        <v>137</v>
      </c>
      <c r="B729" s="210" t="s">
        <v>320</v>
      </c>
      <c r="C729" s="211">
        <v>1420</v>
      </c>
      <c r="D729" s="212">
        <v>27.4926514805</v>
      </c>
      <c r="E729" s="210" t="s">
        <v>320</v>
      </c>
      <c r="F729" s="210" t="s">
        <v>714</v>
      </c>
      <c r="G729" s="210" t="s">
        <v>1075</v>
      </c>
      <c r="H729" s="210" t="s">
        <v>716</v>
      </c>
      <c r="I729" s="210" t="s">
        <v>48</v>
      </c>
      <c r="J729" s="210" t="s">
        <v>28</v>
      </c>
      <c r="K729" s="210" t="s">
        <v>555</v>
      </c>
      <c r="L729" s="210"/>
      <c r="M729" s="210">
        <v>40424197</v>
      </c>
      <c r="N729" s="210">
        <v>4656182</v>
      </c>
      <c r="O729" s="210" t="s">
        <v>147</v>
      </c>
      <c r="P729" s="215">
        <f t="shared" si="11"/>
        <v>82.4779544415</v>
      </c>
      <c r="Q729" s="215" t="s">
        <v>398</v>
      </c>
      <c r="R729" s="219" t="s">
        <v>399</v>
      </c>
    </row>
    <row r="730" s="1" customFormat="1" spans="1:18">
      <c r="A730" s="209" t="s">
        <v>137</v>
      </c>
      <c r="B730" s="210" t="s">
        <v>320</v>
      </c>
      <c r="C730" s="211">
        <v>1494</v>
      </c>
      <c r="D730" s="212">
        <v>7.30470884107</v>
      </c>
      <c r="E730" s="210" t="s">
        <v>320</v>
      </c>
      <c r="F730" s="210" t="s">
        <v>714</v>
      </c>
      <c r="G730" s="210" t="s">
        <v>1075</v>
      </c>
      <c r="H730" s="210" t="s">
        <v>716</v>
      </c>
      <c r="I730" s="210" t="s">
        <v>1101</v>
      </c>
      <c r="J730" s="210" t="s">
        <v>28</v>
      </c>
      <c r="K730" s="210" t="s">
        <v>327</v>
      </c>
      <c r="L730" s="210"/>
      <c r="M730" s="210">
        <v>40425251</v>
      </c>
      <c r="N730" s="210">
        <v>4655920</v>
      </c>
      <c r="O730" s="210" t="s">
        <v>147</v>
      </c>
      <c r="P730" s="215">
        <f t="shared" si="11"/>
        <v>21.91412652321</v>
      </c>
      <c r="Q730" s="215" t="s">
        <v>398</v>
      </c>
      <c r="R730" s="219" t="s">
        <v>399</v>
      </c>
    </row>
    <row r="731" s="1" customFormat="1" spans="1:18">
      <c r="A731" s="209" t="s">
        <v>137</v>
      </c>
      <c r="B731" s="210" t="s">
        <v>320</v>
      </c>
      <c r="C731" s="211">
        <v>445</v>
      </c>
      <c r="D731" s="212">
        <v>42.2600013671</v>
      </c>
      <c r="E731" s="210" t="s">
        <v>320</v>
      </c>
      <c r="F731" s="210" t="s">
        <v>714</v>
      </c>
      <c r="G731" s="210" t="s">
        <v>1075</v>
      </c>
      <c r="H731" s="210" t="s">
        <v>716</v>
      </c>
      <c r="I731" s="210" t="s">
        <v>1101</v>
      </c>
      <c r="J731" s="210" t="s">
        <v>28</v>
      </c>
      <c r="K731" s="210" t="s">
        <v>310</v>
      </c>
      <c r="L731" s="210"/>
      <c r="M731" s="210">
        <v>40426544</v>
      </c>
      <c r="N731" s="210">
        <v>4658977</v>
      </c>
      <c r="O731" s="210" t="s">
        <v>147</v>
      </c>
      <c r="P731" s="215">
        <f t="shared" si="11"/>
        <v>126.7800041013</v>
      </c>
      <c r="Q731" s="215" t="s">
        <v>398</v>
      </c>
      <c r="R731" s="219" t="s">
        <v>399</v>
      </c>
    </row>
    <row r="732" s="1" customFormat="1" spans="1:18">
      <c r="A732" s="209" t="s">
        <v>137</v>
      </c>
      <c r="B732" s="210" t="s">
        <v>320</v>
      </c>
      <c r="C732" s="211">
        <v>661</v>
      </c>
      <c r="D732" s="212">
        <v>20.439415829</v>
      </c>
      <c r="E732" s="210" t="s">
        <v>320</v>
      </c>
      <c r="F732" s="210" t="s">
        <v>714</v>
      </c>
      <c r="G732" s="210" t="s">
        <v>1075</v>
      </c>
      <c r="H732" s="210" t="s">
        <v>716</v>
      </c>
      <c r="I732" s="210" t="s">
        <v>367</v>
      </c>
      <c r="J732" s="210" t="s">
        <v>28</v>
      </c>
      <c r="K732" s="210" t="s">
        <v>93</v>
      </c>
      <c r="L732" s="210"/>
      <c r="M732" s="210">
        <v>40423380</v>
      </c>
      <c r="N732" s="210">
        <v>4658420</v>
      </c>
      <c r="O732" s="210" t="s">
        <v>147</v>
      </c>
      <c r="P732" s="215">
        <f t="shared" si="11"/>
        <v>61.318247487</v>
      </c>
      <c r="Q732" s="215" t="s">
        <v>398</v>
      </c>
      <c r="R732" s="219" t="s">
        <v>399</v>
      </c>
    </row>
    <row r="733" s="1" customFormat="1" spans="1:18">
      <c r="A733" s="209" t="s">
        <v>137</v>
      </c>
      <c r="B733" s="210" t="s">
        <v>320</v>
      </c>
      <c r="C733" s="211">
        <v>600</v>
      </c>
      <c r="D733" s="212">
        <v>17.7337643800999</v>
      </c>
      <c r="E733" s="210" t="s">
        <v>320</v>
      </c>
      <c r="F733" s="210" t="s">
        <v>714</v>
      </c>
      <c r="G733" s="210" t="s">
        <v>1075</v>
      </c>
      <c r="H733" s="210" t="s">
        <v>716</v>
      </c>
      <c r="I733" s="210" t="s">
        <v>48</v>
      </c>
      <c r="J733" s="210" t="s">
        <v>28</v>
      </c>
      <c r="K733" s="210" t="s">
        <v>58</v>
      </c>
      <c r="L733" s="210"/>
      <c r="M733" s="210">
        <v>40424725</v>
      </c>
      <c r="N733" s="210">
        <v>4658550</v>
      </c>
      <c r="O733" s="210" t="s">
        <v>147</v>
      </c>
      <c r="P733" s="215">
        <f t="shared" si="11"/>
        <v>53.2012931402997</v>
      </c>
      <c r="Q733" s="215" t="s">
        <v>398</v>
      </c>
      <c r="R733" s="219" t="s">
        <v>399</v>
      </c>
    </row>
    <row r="734" s="1" customFormat="1" spans="1:18">
      <c r="A734" s="209" t="s">
        <v>137</v>
      </c>
      <c r="B734" s="210" t="s">
        <v>320</v>
      </c>
      <c r="C734" s="211">
        <v>174</v>
      </c>
      <c r="D734" s="212">
        <v>21.9950052581999</v>
      </c>
      <c r="E734" s="210" t="s">
        <v>320</v>
      </c>
      <c r="F734" s="210" t="s">
        <v>714</v>
      </c>
      <c r="G734" s="210" t="s">
        <v>1075</v>
      </c>
      <c r="H734" s="210" t="s">
        <v>716</v>
      </c>
      <c r="I734" s="210" t="s">
        <v>48</v>
      </c>
      <c r="J734" s="210" t="s">
        <v>28</v>
      </c>
      <c r="K734" s="210" t="s">
        <v>555</v>
      </c>
      <c r="L734" s="210"/>
      <c r="M734" s="210">
        <v>40423081</v>
      </c>
      <c r="N734" s="210">
        <v>4659715</v>
      </c>
      <c r="O734" s="210" t="s">
        <v>147</v>
      </c>
      <c r="P734" s="215">
        <f t="shared" si="11"/>
        <v>65.9850157745997</v>
      </c>
      <c r="Q734" s="215" t="s">
        <v>398</v>
      </c>
      <c r="R734" s="219" t="s">
        <v>399</v>
      </c>
    </row>
    <row r="735" s="1" customFormat="1" spans="1:18">
      <c r="A735" s="209" t="s">
        <v>137</v>
      </c>
      <c r="B735" s="210" t="s">
        <v>320</v>
      </c>
      <c r="C735" s="211">
        <v>36</v>
      </c>
      <c r="D735" s="212">
        <v>34.0639516852</v>
      </c>
      <c r="E735" s="210" t="s">
        <v>320</v>
      </c>
      <c r="F735" s="210" t="s">
        <v>714</v>
      </c>
      <c r="G735" s="210" t="s">
        <v>1075</v>
      </c>
      <c r="H735" s="210" t="s">
        <v>716</v>
      </c>
      <c r="I735" s="210" t="s">
        <v>367</v>
      </c>
      <c r="J735" s="210" t="s">
        <v>28</v>
      </c>
      <c r="K735" s="210" t="s">
        <v>327</v>
      </c>
      <c r="L735" s="210"/>
      <c r="M735" s="210">
        <v>40423117</v>
      </c>
      <c r="N735" s="210">
        <v>4660224</v>
      </c>
      <c r="O735" s="210" t="s">
        <v>147</v>
      </c>
      <c r="P735" s="215">
        <f t="shared" si="11"/>
        <v>102.1918550556</v>
      </c>
      <c r="Q735" s="215" t="s">
        <v>398</v>
      </c>
      <c r="R735" s="219" t="s">
        <v>399</v>
      </c>
    </row>
    <row r="736" s="1" customFormat="1" spans="1:18">
      <c r="A736" s="209" t="s">
        <v>137</v>
      </c>
      <c r="B736" s="210" t="s">
        <v>320</v>
      </c>
      <c r="C736" s="211">
        <v>1372</v>
      </c>
      <c r="D736" s="212">
        <v>35.9287512081</v>
      </c>
      <c r="E736" s="210" t="s">
        <v>320</v>
      </c>
      <c r="F736" s="210" t="s">
        <v>714</v>
      </c>
      <c r="G736" s="210" t="s">
        <v>1075</v>
      </c>
      <c r="H736" s="210" t="s">
        <v>716</v>
      </c>
      <c r="I736" s="210" t="s">
        <v>48</v>
      </c>
      <c r="J736" s="210" t="s">
        <v>28</v>
      </c>
      <c r="K736" s="210" t="s">
        <v>555</v>
      </c>
      <c r="L736" s="210"/>
      <c r="M736" s="210">
        <v>40424088</v>
      </c>
      <c r="N736" s="210">
        <v>4656354</v>
      </c>
      <c r="O736" s="210" t="s">
        <v>147</v>
      </c>
      <c r="P736" s="215">
        <f t="shared" si="11"/>
        <v>107.7862536243</v>
      </c>
      <c r="Q736" s="215" t="s">
        <v>398</v>
      </c>
      <c r="R736" s="219" t="s">
        <v>399</v>
      </c>
    </row>
    <row r="737" s="1" customFormat="1" spans="1:18">
      <c r="A737" s="209" t="s">
        <v>137</v>
      </c>
      <c r="B737" s="210" t="s">
        <v>320</v>
      </c>
      <c r="C737" s="211">
        <v>1479</v>
      </c>
      <c r="D737" s="212">
        <v>10.4285991881</v>
      </c>
      <c r="E737" s="210" t="s">
        <v>320</v>
      </c>
      <c r="F737" s="210" t="s">
        <v>714</v>
      </c>
      <c r="G737" s="210" t="s">
        <v>1075</v>
      </c>
      <c r="H737" s="210" t="s">
        <v>716</v>
      </c>
      <c r="I737" s="210" t="s">
        <v>48</v>
      </c>
      <c r="J737" s="210" t="s">
        <v>28</v>
      </c>
      <c r="K737" s="210" t="s">
        <v>29</v>
      </c>
      <c r="L737" s="210"/>
      <c r="M737" s="210">
        <v>40423869</v>
      </c>
      <c r="N737" s="210">
        <v>4655980</v>
      </c>
      <c r="O737" s="210" t="s">
        <v>147</v>
      </c>
      <c r="P737" s="215">
        <f t="shared" si="11"/>
        <v>31.2857975643</v>
      </c>
      <c r="Q737" s="215" t="s">
        <v>398</v>
      </c>
      <c r="R737" s="219" t="s">
        <v>399</v>
      </c>
    </row>
    <row r="738" s="1" customFormat="1" spans="1:18">
      <c r="A738" s="209" t="s">
        <v>137</v>
      </c>
      <c r="B738" s="210" t="s">
        <v>320</v>
      </c>
      <c r="C738" s="211">
        <v>1442</v>
      </c>
      <c r="D738" s="212">
        <v>16.5230375107999</v>
      </c>
      <c r="E738" s="210" t="s">
        <v>320</v>
      </c>
      <c r="F738" s="210" t="s">
        <v>714</v>
      </c>
      <c r="G738" s="210" t="s">
        <v>1075</v>
      </c>
      <c r="H738" s="210" t="s">
        <v>716</v>
      </c>
      <c r="I738" s="210" t="s">
        <v>48</v>
      </c>
      <c r="J738" s="210" t="s">
        <v>28</v>
      </c>
      <c r="K738" s="210" t="s">
        <v>29</v>
      </c>
      <c r="L738" s="210"/>
      <c r="M738" s="210">
        <v>40423680</v>
      </c>
      <c r="N738" s="210">
        <v>4656112</v>
      </c>
      <c r="O738" s="210" t="s">
        <v>147</v>
      </c>
      <c r="P738" s="215">
        <f t="shared" si="11"/>
        <v>49.5691125323997</v>
      </c>
      <c r="Q738" s="215" t="s">
        <v>398</v>
      </c>
      <c r="R738" s="219" t="s">
        <v>399</v>
      </c>
    </row>
    <row r="739" s="1" customFormat="1" spans="1:18">
      <c r="A739" s="209" t="s">
        <v>137</v>
      </c>
      <c r="B739" s="210" t="s">
        <v>320</v>
      </c>
      <c r="C739" s="211">
        <v>1381</v>
      </c>
      <c r="D739" s="212">
        <v>1.85560907799</v>
      </c>
      <c r="E739" s="210" t="s">
        <v>320</v>
      </c>
      <c r="F739" s="210" t="s">
        <v>714</v>
      </c>
      <c r="G739" s="210" t="s">
        <v>1075</v>
      </c>
      <c r="H739" s="210" t="s">
        <v>716</v>
      </c>
      <c r="I739" s="210" t="s">
        <v>1101</v>
      </c>
      <c r="J739" s="210" t="s">
        <v>28</v>
      </c>
      <c r="K739" s="210" t="s">
        <v>555</v>
      </c>
      <c r="L739" s="210"/>
      <c r="M739" s="210">
        <v>40424233</v>
      </c>
      <c r="N739" s="210">
        <v>4656337</v>
      </c>
      <c r="O739" s="210" t="s">
        <v>147</v>
      </c>
      <c r="P739" s="215">
        <f t="shared" si="11"/>
        <v>5.56682723397</v>
      </c>
      <c r="Q739" s="215" t="s">
        <v>398</v>
      </c>
      <c r="R739" s="219" t="s">
        <v>399</v>
      </c>
    </row>
    <row r="740" s="1" customFormat="1" spans="1:18">
      <c r="A740" s="209" t="s">
        <v>137</v>
      </c>
      <c r="B740" s="210" t="s">
        <v>320</v>
      </c>
      <c r="C740" s="211">
        <v>1559</v>
      </c>
      <c r="D740" s="212">
        <v>9.56248596572</v>
      </c>
      <c r="E740" s="210" t="s">
        <v>320</v>
      </c>
      <c r="F740" s="210" t="s">
        <v>714</v>
      </c>
      <c r="G740" s="210" t="s">
        <v>1075</v>
      </c>
      <c r="H740" s="210" t="s">
        <v>716</v>
      </c>
      <c r="I740" s="210" t="s">
        <v>367</v>
      </c>
      <c r="J740" s="210" t="s">
        <v>28</v>
      </c>
      <c r="K740" s="210" t="s">
        <v>49</v>
      </c>
      <c r="L740" s="210"/>
      <c r="M740" s="210">
        <v>40423810</v>
      </c>
      <c r="N740" s="210">
        <v>4655529</v>
      </c>
      <c r="O740" s="210" t="s">
        <v>147</v>
      </c>
      <c r="P740" s="215">
        <f t="shared" si="11"/>
        <v>28.68745789716</v>
      </c>
      <c r="Q740" s="215" t="s">
        <v>398</v>
      </c>
      <c r="R740" s="219" t="s">
        <v>399</v>
      </c>
    </row>
    <row r="741" s="1" customFormat="1" spans="1:18">
      <c r="A741" s="209" t="s">
        <v>137</v>
      </c>
      <c r="B741" s="210" t="s">
        <v>320</v>
      </c>
      <c r="C741" s="211">
        <v>240</v>
      </c>
      <c r="D741" s="212">
        <v>21.6844759493999</v>
      </c>
      <c r="E741" s="210" t="s">
        <v>320</v>
      </c>
      <c r="F741" s="210" t="s">
        <v>714</v>
      </c>
      <c r="G741" s="210" t="s">
        <v>1075</v>
      </c>
      <c r="H741" s="210" t="s">
        <v>716</v>
      </c>
      <c r="I741" s="210" t="s">
        <v>1101</v>
      </c>
      <c r="J741" s="210" t="s">
        <v>28</v>
      </c>
      <c r="K741" s="210" t="s">
        <v>29</v>
      </c>
      <c r="L741" s="210"/>
      <c r="M741" s="210">
        <v>40424013</v>
      </c>
      <c r="N741" s="210">
        <v>4659527</v>
      </c>
      <c r="O741" s="210" t="s">
        <v>147</v>
      </c>
      <c r="P741" s="215">
        <f t="shared" si="11"/>
        <v>65.0534278481997</v>
      </c>
      <c r="Q741" s="215" t="s">
        <v>398</v>
      </c>
      <c r="R741" s="219" t="s">
        <v>399</v>
      </c>
    </row>
    <row r="742" s="1" customFormat="1" spans="1:18">
      <c r="A742" s="209" t="s">
        <v>137</v>
      </c>
      <c r="B742" s="210" t="s">
        <v>320</v>
      </c>
      <c r="C742" s="211">
        <v>1369</v>
      </c>
      <c r="D742" s="212">
        <v>3.17647827298</v>
      </c>
      <c r="E742" s="210" t="s">
        <v>320</v>
      </c>
      <c r="F742" s="210" t="s">
        <v>714</v>
      </c>
      <c r="G742" s="210" t="s">
        <v>1075</v>
      </c>
      <c r="H742" s="210" t="s">
        <v>716</v>
      </c>
      <c r="I742" s="210" t="s">
        <v>48</v>
      </c>
      <c r="J742" s="210" t="s">
        <v>28</v>
      </c>
      <c r="K742" s="210" t="s">
        <v>49</v>
      </c>
      <c r="L742" s="210"/>
      <c r="M742" s="210">
        <v>40423179</v>
      </c>
      <c r="N742" s="210">
        <v>4656383</v>
      </c>
      <c r="O742" s="210" t="s">
        <v>147</v>
      </c>
      <c r="P742" s="215">
        <f t="shared" si="11"/>
        <v>9.52943481894</v>
      </c>
      <c r="Q742" s="215" t="s">
        <v>398</v>
      </c>
      <c r="R742" s="219" t="s">
        <v>399</v>
      </c>
    </row>
    <row r="743" s="1" customFormat="1" spans="1:18">
      <c r="A743" s="209" t="s">
        <v>137</v>
      </c>
      <c r="B743" s="210" t="s">
        <v>320</v>
      </c>
      <c r="C743" s="211">
        <v>977</v>
      </c>
      <c r="D743" s="212">
        <v>16.2390605325</v>
      </c>
      <c r="E743" s="210" t="s">
        <v>320</v>
      </c>
      <c r="F743" s="210" t="s">
        <v>714</v>
      </c>
      <c r="G743" s="210" t="s">
        <v>1075</v>
      </c>
      <c r="H743" s="210" t="s">
        <v>716</v>
      </c>
      <c r="I743" s="210" t="s">
        <v>48</v>
      </c>
      <c r="J743" s="210" t="s">
        <v>28</v>
      </c>
      <c r="K743" s="210" t="s">
        <v>58</v>
      </c>
      <c r="L743" s="210"/>
      <c r="M743" s="210">
        <v>40423321</v>
      </c>
      <c r="N743" s="210">
        <v>4657509</v>
      </c>
      <c r="O743" s="210" t="s">
        <v>147</v>
      </c>
      <c r="P743" s="215">
        <f t="shared" si="11"/>
        <v>48.7171815975</v>
      </c>
      <c r="Q743" s="215" t="s">
        <v>398</v>
      </c>
      <c r="R743" s="219" t="s">
        <v>399</v>
      </c>
    </row>
    <row r="744" s="1" customFormat="1" spans="1:18">
      <c r="A744" s="209" t="s">
        <v>137</v>
      </c>
      <c r="B744" s="210" t="s">
        <v>320</v>
      </c>
      <c r="C744" s="211">
        <v>1522</v>
      </c>
      <c r="D744" s="212">
        <v>3.36993261902</v>
      </c>
      <c r="E744" s="210" t="s">
        <v>320</v>
      </c>
      <c r="F744" s="210" t="s">
        <v>714</v>
      </c>
      <c r="G744" s="210" t="s">
        <v>1075</v>
      </c>
      <c r="H744" s="210" t="s">
        <v>716</v>
      </c>
      <c r="I744" s="210" t="s">
        <v>1101</v>
      </c>
      <c r="J744" s="210" t="s">
        <v>28</v>
      </c>
      <c r="K744" s="210" t="s">
        <v>58</v>
      </c>
      <c r="L744" s="210"/>
      <c r="M744" s="210">
        <v>40424640</v>
      </c>
      <c r="N744" s="210">
        <v>4655742</v>
      </c>
      <c r="O744" s="210" t="s">
        <v>147</v>
      </c>
      <c r="P744" s="215">
        <f t="shared" si="11"/>
        <v>10.10979785706</v>
      </c>
      <c r="Q744" s="215" t="s">
        <v>398</v>
      </c>
      <c r="R744" s="219" t="s">
        <v>399</v>
      </c>
    </row>
    <row r="745" s="1" customFormat="1" spans="1:18">
      <c r="A745" s="209" t="s">
        <v>137</v>
      </c>
      <c r="B745" s="210" t="s">
        <v>320</v>
      </c>
      <c r="C745" s="211">
        <v>41</v>
      </c>
      <c r="D745" s="212">
        <v>17.5178242198</v>
      </c>
      <c r="E745" s="210" t="s">
        <v>320</v>
      </c>
      <c r="F745" s="210" t="s">
        <v>714</v>
      </c>
      <c r="G745" s="210" t="s">
        <v>1075</v>
      </c>
      <c r="H745" s="210" t="s">
        <v>716</v>
      </c>
      <c r="I745" s="210" t="s">
        <v>367</v>
      </c>
      <c r="J745" s="210" t="s">
        <v>28</v>
      </c>
      <c r="K745" s="210" t="s">
        <v>327</v>
      </c>
      <c r="L745" s="210"/>
      <c r="M745" s="210">
        <v>40422941</v>
      </c>
      <c r="N745" s="210">
        <v>4660199</v>
      </c>
      <c r="O745" s="210" t="s">
        <v>147</v>
      </c>
      <c r="P745" s="215">
        <f t="shared" si="11"/>
        <v>52.5534726594</v>
      </c>
      <c r="Q745" s="215" t="s">
        <v>398</v>
      </c>
      <c r="R745" s="219" t="s">
        <v>399</v>
      </c>
    </row>
    <row r="746" s="1" customFormat="1" spans="1:18">
      <c r="A746" s="209" t="s">
        <v>137</v>
      </c>
      <c r="B746" s="210" t="s">
        <v>320</v>
      </c>
      <c r="C746" s="211">
        <v>231</v>
      </c>
      <c r="D746" s="212">
        <v>23.4668192363</v>
      </c>
      <c r="E746" s="210" t="s">
        <v>320</v>
      </c>
      <c r="F746" s="210" t="s">
        <v>714</v>
      </c>
      <c r="G746" s="210" t="s">
        <v>1075</v>
      </c>
      <c r="H746" s="210" t="s">
        <v>716</v>
      </c>
      <c r="I746" s="210" t="s">
        <v>48</v>
      </c>
      <c r="J746" s="210" t="s">
        <v>28</v>
      </c>
      <c r="K746" s="210" t="s">
        <v>58</v>
      </c>
      <c r="L746" s="210"/>
      <c r="M746" s="210">
        <v>40426271</v>
      </c>
      <c r="N746" s="210">
        <v>4659565</v>
      </c>
      <c r="O746" s="210" t="s">
        <v>147</v>
      </c>
      <c r="P746" s="215">
        <f t="shared" si="11"/>
        <v>70.4004577089</v>
      </c>
      <c r="Q746" s="215" t="s">
        <v>398</v>
      </c>
      <c r="R746" s="219" t="s">
        <v>399</v>
      </c>
    </row>
    <row r="747" s="1" customFormat="1" spans="1:18">
      <c r="A747" s="209" t="s">
        <v>137</v>
      </c>
      <c r="B747" s="210" t="s">
        <v>320</v>
      </c>
      <c r="C747" s="211">
        <v>397</v>
      </c>
      <c r="D747" s="212">
        <v>12.6304523032</v>
      </c>
      <c r="E747" s="210" t="s">
        <v>320</v>
      </c>
      <c r="F747" s="210" t="s">
        <v>714</v>
      </c>
      <c r="G747" s="210" t="s">
        <v>1075</v>
      </c>
      <c r="H747" s="210" t="s">
        <v>716</v>
      </c>
      <c r="I747" s="210" t="s">
        <v>367</v>
      </c>
      <c r="J747" s="210" t="s">
        <v>28</v>
      </c>
      <c r="K747" s="210" t="s">
        <v>49</v>
      </c>
      <c r="L747" s="210"/>
      <c r="M747" s="210">
        <v>40424111</v>
      </c>
      <c r="N747" s="210">
        <v>4659100</v>
      </c>
      <c r="O747" s="210" t="s">
        <v>147</v>
      </c>
      <c r="P747" s="215">
        <f t="shared" si="11"/>
        <v>37.8913569096</v>
      </c>
      <c r="Q747" s="215" t="s">
        <v>398</v>
      </c>
      <c r="R747" s="219" t="s">
        <v>399</v>
      </c>
    </row>
    <row r="748" s="1" customFormat="1" spans="1:18">
      <c r="A748" s="209" t="s">
        <v>137</v>
      </c>
      <c r="B748" s="210" t="s">
        <v>320</v>
      </c>
      <c r="C748" s="211">
        <v>1318</v>
      </c>
      <c r="D748" s="212">
        <v>24.6728343089</v>
      </c>
      <c r="E748" s="210" t="s">
        <v>320</v>
      </c>
      <c r="F748" s="210" t="s">
        <v>714</v>
      </c>
      <c r="G748" s="210" t="s">
        <v>1075</v>
      </c>
      <c r="H748" s="210" t="s">
        <v>716</v>
      </c>
      <c r="I748" s="210" t="s">
        <v>1101</v>
      </c>
      <c r="J748" s="210" t="s">
        <v>28</v>
      </c>
      <c r="K748" s="210" t="s">
        <v>327</v>
      </c>
      <c r="L748" s="210"/>
      <c r="M748" s="210">
        <v>40422918</v>
      </c>
      <c r="N748" s="210">
        <v>4656526</v>
      </c>
      <c r="O748" s="210" t="s">
        <v>147</v>
      </c>
      <c r="P748" s="215">
        <f t="shared" si="11"/>
        <v>74.0185029267</v>
      </c>
      <c r="Q748" s="215" t="s">
        <v>398</v>
      </c>
      <c r="R748" s="219" t="s">
        <v>399</v>
      </c>
    </row>
    <row r="749" s="1" customFormat="1" spans="1:18">
      <c r="A749" s="209" t="s">
        <v>137</v>
      </c>
      <c r="B749" s="210" t="s">
        <v>320</v>
      </c>
      <c r="C749" s="211">
        <v>676</v>
      </c>
      <c r="D749" s="212">
        <v>4.97675277937</v>
      </c>
      <c r="E749" s="210" t="s">
        <v>320</v>
      </c>
      <c r="F749" s="210" t="s">
        <v>714</v>
      </c>
      <c r="G749" s="210" t="s">
        <v>1075</v>
      </c>
      <c r="H749" s="210" t="s">
        <v>716</v>
      </c>
      <c r="I749" s="210" t="s">
        <v>48</v>
      </c>
      <c r="J749" s="210" t="s">
        <v>28</v>
      </c>
      <c r="K749" s="210" t="s">
        <v>58</v>
      </c>
      <c r="L749" s="210"/>
      <c r="M749" s="210">
        <v>40423855</v>
      </c>
      <c r="N749" s="210">
        <v>4658370</v>
      </c>
      <c r="O749" s="210" t="s">
        <v>147</v>
      </c>
      <c r="P749" s="215">
        <f t="shared" si="11"/>
        <v>14.93025833811</v>
      </c>
      <c r="Q749" s="215" t="s">
        <v>398</v>
      </c>
      <c r="R749" s="219" t="s">
        <v>399</v>
      </c>
    </row>
    <row r="750" s="1" customFormat="1" spans="1:18">
      <c r="A750" s="209" t="s">
        <v>137</v>
      </c>
      <c r="B750" s="210" t="s">
        <v>320</v>
      </c>
      <c r="C750" s="211">
        <v>9</v>
      </c>
      <c r="D750" s="212">
        <v>51.0799140923</v>
      </c>
      <c r="E750" s="210" t="s">
        <v>320</v>
      </c>
      <c r="F750" s="210" t="s">
        <v>714</v>
      </c>
      <c r="G750" s="210" t="s">
        <v>1075</v>
      </c>
      <c r="H750" s="210" t="s">
        <v>716</v>
      </c>
      <c r="I750" s="210" t="s">
        <v>367</v>
      </c>
      <c r="J750" s="210" t="s">
        <v>28</v>
      </c>
      <c r="K750" s="210" t="s">
        <v>327</v>
      </c>
      <c r="L750" s="210"/>
      <c r="M750" s="210">
        <v>40425428</v>
      </c>
      <c r="N750" s="210">
        <v>4660469</v>
      </c>
      <c r="O750" s="210" t="s">
        <v>147</v>
      </c>
      <c r="P750" s="215">
        <f t="shared" si="11"/>
        <v>153.2397422769</v>
      </c>
      <c r="Q750" s="215" t="s">
        <v>398</v>
      </c>
      <c r="R750" s="219" t="s">
        <v>399</v>
      </c>
    </row>
    <row r="751" s="1" customFormat="1" spans="1:18">
      <c r="A751" s="209" t="s">
        <v>137</v>
      </c>
      <c r="B751" s="210" t="s">
        <v>320</v>
      </c>
      <c r="C751" s="211">
        <v>1458</v>
      </c>
      <c r="D751" s="212">
        <v>130.361867958999</v>
      </c>
      <c r="E751" s="210" t="s">
        <v>320</v>
      </c>
      <c r="F751" s="210" t="s">
        <v>714</v>
      </c>
      <c r="G751" s="210" t="s">
        <v>1075</v>
      </c>
      <c r="H751" s="210" t="s">
        <v>716</v>
      </c>
      <c r="I751" s="210" t="s">
        <v>367</v>
      </c>
      <c r="J751" s="210" t="s">
        <v>28</v>
      </c>
      <c r="K751" s="210" t="s">
        <v>327</v>
      </c>
      <c r="L751" s="210"/>
      <c r="M751" s="210">
        <v>40425082</v>
      </c>
      <c r="N751" s="210">
        <v>4656043</v>
      </c>
      <c r="O751" s="210" t="s">
        <v>147</v>
      </c>
      <c r="P751" s="215">
        <f t="shared" si="11"/>
        <v>391.085603876997</v>
      </c>
      <c r="Q751" s="215" t="s">
        <v>398</v>
      </c>
      <c r="R751" s="219" t="s">
        <v>399</v>
      </c>
    </row>
    <row r="752" s="1" customFormat="1" spans="1:18">
      <c r="A752" s="209" t="s">
        <v>137</v>
      </c>
      <c r="B752" s="210" t="s">
        <v>320</v>
      </c>
      <c r="C752" s="211">
        <v>1255</v>
      </c>
      <c r="D752" s="212">
        <v>3.75662119797</v>
      </c>
      <c r="E752" s="210" t="s">
        <v>320</v>
      </c>
      <c r="F752" s="210" t="s">
        <v>714</v>
      </c>
      <c r="G752" s="210" t="s">
        <v>1075</v>
      </c>
      <c r="H752" s="210" t="s">
        <v>716</v>
      </c>
      <c r="I752" s="210" t="s">
        <v>1101</v>
      </c>
      <c r="J752" s="210" t="s">
        <v>28</v>
      </c>
      <c r="K752" s="210" t="s">
        <v>555</v>
      </c>
      <c r="L752" s="210"/>
      <c r="M752" s="210">
        <v>40424330</v>
      </c>
      <c r="N752" s="210">
        <v>4656713</v>
      </c>
      <c r="O752" s="210" t="s">
        <v>147</v>
      </c>
      <c r="P752" s="215">
        <f t="shared" si="11"/>
        <v>11.26986359391</v>
      </c>
      <c r="Q752" s="215" t="s">
        <v>398</v>
      </c>
      <c r="R752" s="219" t="s">
        <v>399</v>
      </c>
    </row>
    <row r="753" s="1" customFormat="1" spans="1:18">
      <c r="A753" s="209" t="s">
        <v>137</v>
      </c>
      <c r="B753" s="210" t="s">
        <v>320</v>
      </c>
      <c r="C753" s="211">
        <v>516</v>
      </c>
      <c r="D753" s="212">
        <v>73.9186632890999</v>
      </c>
      <c r="E753" s="210" t="s">
        <v>320</v>
      </c>
      <c r="F753" s="210" t="s">
        <v>714</v>
      </c>
      <c r="G753" s="210" t="s">
        <v>1075</v>
      </c>
      <c r="H753" s="210" t="s">
        <v>716</v>
      </c>
      <c r="I753" s="210" t="s">
        <v>367</v>
      </c>
      <c r="J753" s="210" t="s">
        <v>28</v>
      </c>
      <c r="K753" s="210" t="s">
        <v>327</v>
      </c>
      <c r="L753" s="210"/>
      <c r="M753" s="210">
        <v>40422912</v>
      </c>
      <c r="N753" s="210">
        <v>4658758</v>
      </c>
      <c r="O753" s="210" t="s">
        <v>147</v>
      </c>
      <c r="P753" s="215">
        <f t="shared" si="11"/>
        <v>221.7559898673</v>
      </c>
      <c r="Q753" s="215" t="s">
        <v>398</v>
      </c>
      <c r="R753" s="219" t="s">
        <v>399</v>
      </c>
    </row>
    <row r="754" s="1" customFormat="1" spans="1:18">
      <c r="A754" s="209" t="s">
        <v>137</v>
      </c>
      <c r="B754" s="210" t="s">
        <v>320</v>
      </c>
      <c r="C754" s="211">
        <v>323</v>
      </c>
      <c r="D754" s="212">
        <v>1.16549681907</v>
      </c>
      <c r="E754" s="210" t="s">
        <v>320</v>
      </c>
      <c r="F754" s="210" t="s">
        <v>714</v>
      </c>
      <c r="G754" s="210" t="s">
        <v>1075</v>
      </c>
      <c r="H754" s="210" t="s">
        <v>716</v>
      </c>
      <c r="I754" s="210" t="s">
        <v>367</v>
      </c>
      <c r="J754" s="210" t="s">
        <v>28</v>
      </c>
      <c r="K754" s="210" t="s">
        <v>29</v>
      </c>
      <c r="L754" s="210"/>
      <c r="M754" s="210">
        <v>40423937</v>
      </c>
      <c r="N754" s="210">
        <v>4659317</v>
      </c>
      <c r="O754" s="210" t="s">
        <v>147</v>
      </c>
      <c r="P754" s="215">
        <f t="shared" si="11"/>
        <v>3.49649045721</v>
      </c>
      <c r="Q754" s="215" t="s">
        <v>398</v>
      </c>
      <c r="R754" s="219" t="s">
        <v>399</v>
      </c>
    </row>
    <row r="755" s="1" customFormat="1" spans="1:18">
      <c r="A755" s="209" t="s">
        <v>137</v>
      </c>
      <c r="B755" s="210" t="s">
        <v>320</v>
      </c>
      <c r="C755" s="211">
        <v>541</v>
      </c>
      <c r="D755" s="212">
        <v>3.43648294885</v>
      </c>
      <c r="E755" s="210" t="s">
        <v>320</v>
      </c>
      <c r="F755" s="210" t="s">
        <v>714</v>
      </c>
      <c r="G755" s="210" t="s">
        <v>1075</v>
      </c>
      <c r="H755" s="210" t="s">
        <v>716</v>
      </c>
      <c r="I755" s="210" t="s">
        <v>367</v>
      </c>
      <c r="J755" s="210" t="s">
        <v>28</v>
      </c>
      <c r="K755" s="210" t="s">
        <v>327</v>
      </c>
      <c r="L755" s="210"/>
      <c r="M755" s="210">
        <v>40425809</v>
      </c>
      <c r="N755" s="210">
        <v>4658692</v>
      </c>
      <c r="O755" s="210" t="s">
        <v>147</v>
      </c>
      <c r="P755" s="215">
        <f t="shared" si="11"/>
        <v>10.30944884655</v>
      </c>
      <c r="Q755" s="215" t="s">
        <v>398</v>
      </c>
      <c r="R755" s="219" t="s">
        <v>399</v>
      </c>
    </row>
    <row r="756" s="1" customFormat="1" spans="1:18">
      <c r="A756" s="209" t="s">
        <v>137</v>
      </c>
      <c r="B756" s="210" t="s">
        <v>320</v>
      </c>
      <c r="C756" s="211">
        <v>1298</v>
      </c>
      <c r="D756" s="212">
        <v>0.603370342302</v>
      </c>
      <c r="E756" s="210" t="s">
        <v>320</v>
      </c>
      <c r="F756" s="210" t="s">
        <v>714</v>
      </c>
      <c r="G756" s="210" t="s">
        <v>1075</v>
      </c>
      <c r="H756" s="210" t="s">
        <v>716</v>
      </c>
      <c r="I756" s="210" t="s">
        <v>48</v>
      </c>
      <c r="J756" s="210" t="s">
        <v>28</v>
      </c>
      <c r="K756" s="210" t="s">
        <v>555</v>
      </c>
      <c r="L756" s="210"/>
      <c r="M756" s="210">
        <v>40424223</v>
      </c>
      <c r="N756" s="210">
        <v>4656595</v>
      </c>
      <c r="O756" s="210" t="s">
        <v>147</v>
      </c>
      <c r="P756" s="215">
        <f t="shared" si="11"/>
        <v>1.810111026906</v>
      </c>
      <c r="Q756" s="215" t="s">
        <v>398</v>
      </c>
      <c r="R756" s="219" t="s">
        <v>399</v>
      </c>
    </row>
    <row r="757" s="1" customFormat="1" spans="1:18">
      <c r="A757" s="209" t="s">
        <v>137</v>
      </c>
      <c r="B757" s="210" t="s">
        <v>320</v>
      </c>
      <c r="C757" s="211">
        <v>551</v>
      </c>
      <c r="D757" s="212">
        <v>65.9490870444</v>
      </c>
      <c r="E757" s="210" t="s">
        <v>320</v>
      </c>
      <c r="F757" s="210" t="s">
        <v>714</v>
      </c>
      <c r="G757" s="210" t="s">
        <v>1075</v>
      </c>
      <c r="H757" s="210" t="s">
        <v>716</v>
      </c>
      <c r="I757" s="210" t="s">
        <v>367</v>
      </c>
      <c r="J757" s="210" t="s">
        <v>28</v>
      </c>
      <c r="K757" s="210" t="s">
        <v>327</v>
      </c>
      <c r="L757" s="210"/>
      <c r="M757" s="210">
        <v>40423526</v>
      </c>
      <c r="N757" s="210">
        <v>4658668</v>
      </c>
      <c r="O757" s="210" t="s">
        <v>147</v>
      </c>
      <c r="P757" s="215">
        <f t="shared" si="11"/>
        <v>197.8472611332</v>
      </c>
      <c r="Q757" s="215" t="s">
        <v>398</v>
      </c>
      <c r="R757" s="219" t="s">
        <v>399</v>
      </c>
    </row>
    <row r="758" s="1" customFormat="1" spans="1:18">
      <c r="A758" s="209" t="s">
        <v>137</v>
      </c>
      <c r="B758" s="210" t="s">
        <v>320</v>
      </c>
      <c r="C758" s="211">
        <v>555</v>
      </c>
      <c r="D758" s="212">
        <v>1.72410639306</v>
      </c>
      <c r="E758" s="210" t="s">
        <v>320</v>
      </c>
      <c r="F758" s="210" t="s">
        <v>714</v>
      </c>
      <c r="G758" s="210" t="s">
        <v>1075</v>
      </c>
      <c r="H758" s="210" t="s">
        <v>716</v>
      </c>
      <c r="I758" s="210" t="s">
        <v>367</v>
      </c>
      <c r="J758" s="210" t="s">
        <v>28</v>
      </c>
      <c r="K758" s="210" t="s">
        <v>327</v>
      </c>
      <c r="L758" s="210"/>
      <c r="M758" s="210">
        <v>40425851</v>
      </c>
      <c r="N758" s="210">
        <v>4658665</v>
      </c>
      <c r="O758" s="210" t="s">
        <v>147</v>
      </c>
      <c r="P758" s="215">
        <f t="shared" si="11"/>
        <v>5.17231917918</v>
      </c>
      <c r="Q758" s="215" t="s">
        <v>398</v>
      </c>
      <c r="R758" s="219" t="s">
        <v>399</v>
      </c>
    </row>
    <row r="759" s="1" customFormat="1" spans="1:18">
      <c r="A759" s="209" t="s">
        <v>137</v>
      </c>
      <c r="B759" s="210" t="s">
        <v>320</v>
      </c>
      <c r="C759" s="211">
        <v>81</v>
      </c>
      <c r="D759" s="212">
        <v>6.27599601951</v>
      </c>
      <c r="E759" s="210" t="s">
        <v>320</v>
      </c>
      <c r="F759" s="210" t="s">
        <v>714</v>
      </c>
      <c r="G759" s="210" t="s">
        <v>1075</v>
      </c>
      <c r="H759" s="210" t="s">
        <v>716</v>
      </c>
      <c r="I759" s="210" t="s">
        <v>1101</v>
      </c>
      <c r="J759" s="210" t="s">
        <v>28</v>
      </c>
      <c r="K759" s="210" t="s">
        <v>327</v>
      </c>
      <c r="L759" s="210"/>
      <c r="M759" s="210">
        <v>40423202</v>
      </c>
      <c r="N759" s="210">
        <v>4660032</v>
      </c>
      <c r="O759" s="210" t="s">
        <v>147</v>
      </c>
      <c r="P759" s="215">
        <f t="shared" si="11"/>
        <v>18.82798805853</v>
      </c>
      <c r="Q759" s="215" t="s">
        <v>398</v>
      </c>
      <c r="R759" s="219" t="s">
        <v>399</v>
      </c>
    </row>
    <row r="760" s="1" customFormat="1" spans="1:18">
      <c r="A760" s="209" t="s">
        <v>137</v>
      </c>
      <c r="B760" s="210" t="s">
        <v>320</v>
      </c>
      <c r="C760" s="211">
        <v>69</v>
      </c>
      <c r="D760" s="212">
        <v>83.9015119638</v>
      </c>
      <c r="E760" s="210" t="s">
        <v>320</v>
      </c>
      <c r="F760" s="210" t="s">
        <v>714</v>
      </c>
      <c r="G760" s="210" t="s">
        <v>1075</v>
      </c>
      <c r="H760" s="210" t="s">
        <v>716</v>
      </c>
      <c r="I760" s="210" t="s">
        <v>367</v>
      </c>
      <c r="J760" s="210" t="s">
        <v>28</v>
      </c>
      <c r="K760" s="210" t="s">
        <v>310</v>
      </c>
      <c r="L760" s="210"/>
      <c r="M760" s="210">
        <v>40422763</v>
      </c>
      <c r="N760" s="210">
        <v>4660072</v>
      </c>
      <c r="O760" s="210" t="s">
        <v>147</v>
      </c>
      <c r="P760" s="215">
        <f t="shared" si="11"/>
        <v>251.7045358914</v>
      </c>
      <c r="Q760" s="215" t="s">
        <v>398</v>
      </c>
      <c r="R760" s="219" t="s">
        <v>399</v>
      </c>
    </row>
    <row r="761" s="1" customFormat="1" spans="1:18">
      <c r="A761" s="209" t="s">
        <v>137</v>
      </c>
      <c r="B761" s="210" t="s">
        <v>320</v>
      </c>
      <c r="C761" s="211">
        <v>1282</v>
      </c>
      <c r="D761" s="212">
        <v>0.445341536244</v>
      </c>
      <c r="E761" s="210" t="s">
        <v>320</v>
      </c>
      <c r="F761" s="210" t="s">
        <v>714</v>
      </c>
      <c r="G761" s="210" t="s">
        <v>1075</v>
      </c>
      <c r="H761" s="210" t="s">
        <v>716</v>
      </c>
      <c r="I761" s="210" t="s">
        <v>48</v>
      </c>
      <c r="J761" s="210" t="s">
        <v>28</v>
      </c>
      <c r="K761" s="210" t="s">
        <v>49</v>
      </c>
      <c r="L761" s="210"/>
      <c r="M761" s="210">
        <v>40423794</v>
      </c>
      <c r="N761" s="210">
        <v>4656836</v>
      </c>
      <c r="O761" s="210" t="s">
        <v>147</v>
      </c>
      <c r="P761" s="215">
        <f t="shared" si="11"/>
        <v>1.336024608732</v>
      </c>
      <c r="Q761" s="215" t="s">
        <v>398</v>
      </c>
      <c r="R761" s="219" t="s">
        <v>399</v>
      </c>
    </row>
    <row r="762" s="1" customFormat="1" spans="1:18">
      <c r="A762" s="209" t="s">
        <v>137</v>
      </c>
      <c r="B762" s="210" t="s">
        <v>320</v>
      </c>
      <c r="C762" s="211">
        <v>82</v>
      </c>
      <c r="D762" s="212">
        <v>0.743565668392</v>
      </c>
      <c r="E762" s="210" t="s">
        <v>320</v>
      </c>
      <c r="F762" s="210" t="s">
        <v>714</v>
      </c>
      <c r="G762" s="210" t="s">
        <v>1075</v>
      </c>
      <c r="H762" s="210" t="s">
        <v>716</v>
      </c>
      <c r="I762" s="210" t="s">
        <v>1101</v>
      </c>
      <c r="J762" s="210" t="s">
        <v>28</v>
      </c>
      <c r="K762" s="210" t="s">
        <v>327</v>
      </c>
      <c r="L762" s="210"/>
      <c r="M762" s="210">
        <v>40423653</v>
      </c>
      <c r="N762" s="210">
        <v>4660034</v>
      </c>
      <c r="O762" s="210" t="s">
        <v>147</v>
      </c>
      <c r="P762" s="215">
        <f t="shared" si="11"/>
        <v>2.230697005176</v>
      </c>
      <c r="Q762" s="215" t="s">
        <v>398</v>
      </c>
      <c r="R762" s="219" t="s">
        <v>399</v>
      </c>
    </row>
    <row r="763" s="1" customFormat="1" spans="1:18">
      <c r="A763" s="209" t="s">
        <v>137</v>
      </c>
      <c r="B763" s="210" t="s">
        <v>320</v>
      </c>
      <c r="C763" s="211">
        <v>289</v>
      </c>
      <c r="D763" s="212">
        <v>14.1859236866</v>
      </c>
      <c r="E763" s="210" t="s">
        <v>320</v>
      </c>
      <c r="F763" s="210" t="s">
        <v>714</v>
      </c>
      <c r="G763" s="210" t="s">
        <v>1075</v>
      </c>
      <c r="H763" s="210" t="s">
        <v>716</v>
      </c>
      <c r="I763" s="210" t="s">
        <v>1101</v>
      </c>
      <c r="J763" s="210" t="s">
        <v>28</v>
      </c>
      <c r="K763" s="210" t="s">
        <v>29</v>
      </c>
      <c r="L763" s="210"/>
      <c r="M763" s="210">
        <v>40424265</v>
      </c>
      <c r="N763" s="210">
        <v>4659417</v>
      </c>
      <c r="O763" s="210" t="s">
        <v>147</v>
      </c>
      <c r="P763" s="215">
        <f t="shared" si="11"/>
        <v>42.5577710598</v>
      </c>
      <c r="Q763" s="215" t="s">
        <v>398</v>
      </c>
      <c r="R763" s="219" t="s">
        <v>399</v>
      </c>
    </row>
    <row r="764" s="1" customFormat="1" spans="1:18">
      <c r="A764" s="209" t="s">
        <v>137</v>
      </c>
      <c r="B764" s="210" t="s">
        <v>320</v>
      </c>
      <c r="C764" s="211">
        <v>1213</v>
      </c>
      <c r="D764" s="212">
        <v>0.487185482741</v>
      </c>
      <c r="E764" s="210" t="s">
        <v>320</v>
      </c>
      <c r="F764" s="210" t="s">
        <v>714</v>
      </c>
      <c r="G764" s="210" t="s">
        <v>1075</v>
      </c>
      <c r="H764" s="210" t="s">
        <v>716</v>
      </c>
      <c r="I764" s="210" t="s">
        <v>1101</v>
      </c>
      <c r="J764" s="210" t="s">
        <v>28</v>
      </c>
      <c r="K764" s="210" t="s">
        <v>49</v>
      </c>
      <c r="L764" s="210"/>
      <c r="M764" s="210">
        <v>40423913</v>
      </c>
      <c r="N764" s="210">
        <v>4656870</v>
      </c>
      <c r="O764" s="210" t="s">
        <v>147</v>
      </c>
      <c r="P764" s="215">
        <f t="shared" si="11"/>
        <v>1.461556448223</v>
      </c>
      <c r="Q764" s="215" t="s">
        <v>398</v>
      </c>
      <c r="R764" s="219" t="s">
        <v>399</v>
      </c>
    </row>
    <row r="765" s="1" customFormat="1" spans="1:18">
      <c r="A765" s="209" t="s">
        <v>137</v>
      </c>
      <c r="B765" s="210" t="s">
        <v>320</v>
      </c>
      <c r="C765" s="211">
        <v>1056</v>
      </c>
      <c r="D765" s="212">
        <v>192.624642555</v>
      </c>
      <c r="E765" s="210" t="s">
        <v>320</v>
      </c>
      <c r="F765" s="210" t="s">
        <v>714</v>
      </c>
      <c r="G765" s="210" t="s">
        <v>1075</v>
      </c>
      <c r="H765" s="210" t="s">
        <v>716</v>
      </c>
      <c r="I765" s="210" t="s">
        <v>367</v>
      </c>
      <c r="J765" s="210" t="s">
        <v>28</v>
      </c>
      <c r="K765" s="210" t="s">
        <v>327</v>
      </c>
      <c r="L765" s="210"/>
      <c r="M765" s="210">
        <v>40422580</v>
      </c>
      <c r="N765" s="210">
        <v>4657367</v>
      </c>
      <c r="O765" s="210" t="s">
        <v>147</v>
      </c>
      <c r="P765" s="215">
        <f t="shared" si="11"/>
        <v>577.873927665</v>
      </c>
      <c r="Q765" s="215" t="s">
        <v>398</v>
      </c>
      <c r="R765" s="219" t="s">
        <v>399</v>
      </c>
    </row>
    <row r="766" s="1" customFormat="1" spans="1:18">
      <c r="A766" s="209" t="s">
        <v>137</v>
      </c>
      <c r="B766" s="210" t="s">
        <v>320</v>
      </c>
      <c r="C766" s="211">
        <v>433</v>
      </c>
      <c r="D766" s="212">
        <v>32.1500642311999</v>
      </c>
      <c r="E766" s="210" t="s">
        <v>320</v>
      </c>
      <c r="F766" s="210" t="s">
        <v>714</v>
      </c>
      <c r="G766" s="210" t="s">
        <v>1075</v>
      </c>
      <c r="H766" s="210" t="s">
        <v>716</v>
      </c>
      <c r="I766" s="210" t="s">
        <v>1101</v>
      </c>
      <c r="J766" s="210" t="s">
        <v>28</v>
      </c>
      <c r="K766" s="210" t="s">
        <v>58</v>
      </c>
      <c r="L766" s="210"/>
      <c r="M766" s="210">
        <v>40425113</v>
      </c>
      <c r="N766" s="210">
        <v>4659036</v>
      </c>
      <c r="O766" s="210" t="s">
        <v>147</v>
      </c>
      <c r="P766" s="215">
        <f t="shared" si="11"/>
        <v>96.4501926935997</v>
      </c>
      <c r="Q766" s="215" t="s">
        <v>398</v>
      </c>
      <c r="R766" s="219" t="s">
        <v>399</v>
      </c>
    </row>
    <row r="767" s="1" customFormat="1" spans="1:18">
      <c r="A767" s="209" t="s">
        <v>137</v>
      </c>
      <c r="B767" s="210" t="s">
        <v>320</v>
      </c>
      <c r="C767" s="211">
        <v>260</v>
      </c>
      <c r="D767" s="212">
        <v>64.6963879597</v>
      </c>
      <c r="E767" s="210" t="s">
        <v>320</v>
      </c>
      <c r="F767" s="210" t="s">
        <v>714</v>
      </c>
      <c r="G767" s="210" t="s">
        <v>1075</v>
      </c>
      <c r="H767" s="210" t="s">
        <v>716</v>
      </c>
      <c r="I767" s="210" t="s">
        <v>367</v>
      </c>
      <c r="J767" s="210" t="s">
        <v>28</v>
      </c>
      <c r="K767" s="210" t="s">
        <v>310</v>
      </c>
      <c r="L767" s="210"/>
      <c r="M767" s="210">
        <v>40422113</v>
      </c>
      <c r="N767" s="210">
        <v>4659483</v>
      </c>
      <c r="O767" s="210" t="s">
        <v>147</v>
      </c>
      <c r="P767" s="215">
        <f t="shared" si="11"/>
        <v>194.0891638791</v>
      </c>
      <c r="Q767" s="215" t="s">
        <v>398</v>
      </c>
      <c r="R767" s="219" t="s">
        <v>399</v>
      </c>
    </row>
    <row r="768" s="1" customFormat="1" spans="1:18">
      <c r="A768" s="209" t="s">
        <v>137</v>
      </c>
      <c r="B768" s="210" t="s">
        <v>320</v>
      </c>
      <c r="C768" s="211">
        <v>1038</v>
      </c>
      <c r="D768" s="212">
        <v>12.4366736681999</v>
      </c>
      <c r="E768" s="210" t="s">
        <v>320</v>
      </c>
      <c r="F768" s="210" t="s">
        <v>714</v>
      </c>
      <c r="G768" s="210" t="s">
        <v>1075</v>
      </c>
      <c r="H768" s="210" t="s">
        <v>716</v>
      </c>
      <c r="I768" s="210" t="s">
        <v>367</v>
      </c>
      <c r="J768" s="210" t="s">
        <v>28</v>
      </c>
      <c r="K768" s="210" t="s">
        <v>327</v>
      </c>
      <c r="L768" s="210"/>
      <c r="M768" s="210">
        <v>40422988</v>
      </c>
      <c r="N768" s="210">
        <v>4657321</v>
      </c>
      <c r="O768" s="210" t="s">
        <v>147</v>
      </c>
      <c r="P768" s="215">
        <f t="shared" si="11"/>
        <v>37.3100210045997</v>
      </c>
      <c r="Q768" s="215" t="s">
        <v>398</v>
      </c>
      <c r="R768" s="219" t="s">
        <v>399</v>
      </c>
    </row>
    <row r="769" s="1" customFormat="1" spans="1:18">
      <c r="A769" s="209" t="s">
        <v>137</v>
      </c>
      <c r="B769" s="210" t="s">
        <v>320</v>
      </c>
      <c r="C769" s="211">
        <v>1015</v>
      </c>
      <c r="D769" s="212">
        <v>16.9545783975</v>
      </c>
      <c r="E769" s="210" t="s">
        <v>320</v>
      </c>
      <c r="F769" s="210" t="s">
        <v>714</v>
      </c>
      <c r="G769" s="210" t="s">
        <v>1075</v>
      </c>
      <c r="H769" s="210" t="s">
        <v>716</v>
      </c>
      <c r="I769" s="210" t="s">
        <v>367</v>
      </c>
      <c r="J769" s="210" t="s">
        <v>28</v>
      </c>
      <c r="K769" s="210" t="s">
        <v>327</v>
      </c>
      <c r="L769" s="210"/>
      <c r="M769" s="210">
        <v>40422956</v>
      </c>
      <c r="N769" s="210">
        <v>4657393</v>
      </c>
      <c r="O769" s="210" t="s">
        <v>147</v>
      </c>
      <c r="P769" s="215">
        <f t="shared" si="11"/>
        <v>50.8637351925</v>
      </c>
      <c r="Q769" s="215" t="s">
        <v>398</v>
      </c>
      <c r="R769" s="219" t="s">
        <v>399</v>
      </c>
    </row>
    <row r="770" s="1" customFormat="1" spans="1:18">
      <c r="A770" s="209" t="s">
        <v>137</v>
      </c>
      <c r="B770" s="210" t="s">
        <v>320</v>
      </c>
      <c r="C770" s="211">
        <v>1491</v>
      </c>
      <c r="D770" s="212">
        <v>5.26835392191</v>
      </c>
      <c r="E770" s="210" t="s">
        <v>320</v>
      </c>
      <c r="F770" s="210" t="s">
        <v>714</v>
      </c>
      <c r="G770" s="210" t="s">
        <v>1075</v>
      </c>
      <c r="H770" s="210" t="s">
        <v>716</v>
      </c>
      <c r="I770" s="210" t="s">
        <v>48</v>
      </c>
      <c r="J770" s="210" t="s">
        <v>28</v>
      </c>
      <c r="K770" s="210" t="s">
        <v>58</v>
      </c>
      <c r="L770" s="210"/>
      <c r="M770" s="210">
        <v>40424321</v>
      </c>
      <c r="N770" s="210">
        <v>4655925</v>
      </c>
      <c r="O770" s="210" t="s">
        <v>147</v>
      </c>
      <c r="P770" s="215">
        <f t="shared" si="11"/>
        <v>15.80506176573</v>
      </c>
      <c r="Q770" s="215" t="s">
        <v>398</v>
      </c>
      <c r="R770" s="219" t="s">
        <v>399</v>
      </c>
    </row>
    <row r="771" s="1" customFormat="1" spans="1:18">
      <c r="A771" s="209" t="s">
        <v>137</v>
      </c>
      <c r="B771" s="210" t="s">
        <v>320</v>
      </c>
      <c r="C771" s="211">
        <v>1306</v>
      </c>
      <c r="D771" s="212">
        <v>15.1026074887</v>
      </c>
      <c r="E771" s="210" t="s">
        <v>320</v>
      </c>
      <c r="F771" s="210" t="s">
        <v>714</v>
      </c>
      <c r="G771" s="210" t="s">
        <v>1075</v>
      </c>
      <c r="H771" s="210" t="s">
        <v>716</v>
      </c>
      <c r="I771" s="210" t="s">
        <v>1101</v>
      </c>
      <c r="J771" s="210" t="s">
        <v>28</v>
      </c>
      <c r="K771" s="210" t="s">
        <v>327</v>
      </c>
      <c r="L771" s="210"/>
      <c r="M771" s="210">
        <v>40423216</v>
      </c>
      <c r="N771" s="210">
        <v>4656575</v>
      </c>
      <c r="O771" s="210" t="s">
        <v>147</v>
      </c>
      <c r="P771" s="215">
        <f t="shared" si="11"/>
        <v>45.3078224661</v>
      </c>
      <c r="Q771" s="215" t="s">
        <v>398</v>
      </c>
      <c r="R771" s="219" t="s">
        <v>399</v>
      </c>
    </row>
    <row r="772" s="1" customFormat="1" spans="1:18">
      <c r="A772" s="209" t="s">
        <v>137</v>
      </c>
      <c r="B772" s="210" t="s">
        <v>320</v>
      </c>
      <c r="C772" s="211">
        <v>378</v>
      </c>
      <c r="D772" s="212">
        <v>3.68234339892</v>
      </c>
      <c r="E772" s="210" t="s">
        <v>320</v>
      </c>
      <c r="F772" s="210" t="s">
        <v>714</v>
      </c>
      <c r="G772" s="210" t="s">
        <v>1075</v>
      </c>
      <c r="H772" s="210" t="s">
        <v>716</v>
      </c>
      <c r="I772" s="210" t="s">
        <v>1101</v>
      </c>
      <c r="J772" s="210" t="s">
        <v>28</v>
      </c>
      <c r="K772" s="210" t="s">
        <v>58</v>
      </c>
      <c r="L772" s="210"/>
      <c r="M772" s="210">
        <v>40426173</v>
      </c>
      <c r="N772" s="210">
        <v>4659154</v>
      </c>
      <c r="O772" s="210" t="s">
        <v>147</v>
      </c>
      <c r="P772" s="215">
        <f t="shared" si="11"/>
        <v>11.04703019676</v>
      </c>
      <c r="Q772" s="215" t="s">
        <v>398</v>
      </c>
      <c r="R772" s="219" t="s">
        <v>399</v>
      </c>
    </row>
    <row r="773" s="1" customFormat="1" spans="1:18">
      <c r="A773" s="209" t="s">
        <v>137</v>
      </c>
      <c r="B773" s="210" t="s">
        <v>320</v>
      </c>
      <c r="C773" s="211">
        <v>277</v>
      </c>
      <c r="D773" s="212">
        <v>4.94272883329</v>
      </c>
      <c r="E773" s="210" t="s">
        <v>320</v>
      </c>
      <c r="F773" s="210" t="s">
        <v>714</v>
      </c>
      <c r="G773" s="210" t="s">
        <v>1075</v>
      </c>
      <c r="H773" s="210" t="s">
        <v>716</v>
      </c>
      <c r="I773" s="210" t="s">
        <v>1101</v>
      </c>
      <c r="J773" s="210" t="s">
        <v>28</v>
      </c>
      <c r="K773" s="210" t="s">
        <v>29</v>
      </c>
      <c r="L773" s="210"/>
      <c r="M773" s="210">
        <v>40424155</v>
      </c>
      <c r="N773" s="210">
        <v>4659430</v>
      </c>
      <c r="O773" s="210" t="s">
        <v>147</v>
      </c>
      <c r="P773" s="215">
        <f t="shared" si="11"/>
        <v>14.82818649987</v>
      </c>
      <c r="Q773" s="215" t="s">
        <v>398</v>
      </c>
      <c r="R773" s="219" t="s">
        <v>399</v>
      </c>
    </row>
    <row r="774" s="1" customFormat="1" spans="1:18">
      <c r="A774" s="209" t="s">
        <v>137</v>
      </c>
      <c r="B774" s="210" t="s">
        <v>320</v>
      </c>
      <c r="C774" s="211">
        <v>339</v>
      </c>
      <c r="D774" s="212">
        <v>22.8534801135</v>
      </c>
      <c r="E774" s="210" t="s">
        <v>320</v>
      </c>
      <c r="F774" s="210" t="s">
        <v>714</v>
      </c>
      <c r="G774" s="210" t="s">
        <v>1075</v>
      </c>
      <c r="H774" s="210" t="s">
        <v>716</v>
      </c>
      <c r="I774" s="210" t="s">
        <v>48</v>
      </c>
      <c r="J774" s="210" t="s">
        <v>28</v>
      </c>
      <c r="K774" s="210" t="s">
        <v>58</v>
      </c>
      <c r="L774" s="210"/>
      <c r="M774" s="210">
        <v>40425767</v>
      </c>
      <c r="N774" s="210">
        <v>4659284</v>
      </c>
      <c r="O774" s="210" t="s">
        <v>147</v>
      </c>
      <c r="P774" s="215">
        <f t="shared" si="11"/>
        <v>68.5604403405</v>
      </c>
      <c r="Q774" s="215" t="s">
        <v>398</v>
      </c>
      <c r="R774" s="219" t="s">
        <v>399</v>
      </c>
    </row>
    <row r="775" s="1" customFormat="1" spans="1:18">
      <c r="A775" s="209" t="s">
        <v>137</v>
      </c>
      <c r="B775" s="210" t="s">
        <v>320</v>
      </c>
      <c r="C775" s="211">
        <v>361</v>
      </c>
      <c r="D775" s="212">
        <v>1.27799204101</v>
      </c>
      <c r="E775" s="210" t="s">
        <v>320</v>
      </c>
      <c r="F775" s="210" t="s">
        <v>714</v>
      </c>
      <c r="G775" s="210" t="s">
        <v>1075</v>
      </c>
      <c r="H775" s="210" t="s">
        <v>716</v>
      </c>
      <c r="I775" s="210" t="s">
        <v>48</v>
      </c>
      <c r="J775" s="210" t="s">
        <v>28</v>
      </c>
      <c r="K775" s="210" t="s">
        <v>736</v>
      </c>
      <c r="L775" s="210"/>
      <c r="M775" s="210">
        <v>40425039</v>
      </c>
      <c r="N775" s="210">
        <v>4659198</v>
      </c>
      <c r="O775" s="210" t="s">
        <v>147</v>
      </c>
      <c r="P775" s="215">
        <f t="shared" si="11"/>
        <v>3.83397612303</v>
      </c>
      <c r="Q775" s="215" t="s">
        <v>398</v>
      </c>
      <c r="R775" s="219" t="s">
        <v>399</v>
      </c>
    </row>
    <row r="776" s="1" customFormat="1" spans="1:18">
      <c r="A776" s="209" t="s">
        <v>137</v>
      </c>
      <c r="B776" s="210" t="s">
        <v>320</v>
      </c>
      <c r="C776" s="211">
        <v>1382</v>
      </c>
      <c r="D776" s="212">
        <v>86.7964723957999</v>
      </c>
      <c r="E776" s="210" t="s">
        <v>320</v>
      </c>
      <c r="F776" s="210" t="s">
        <v>714</v>
      </c>
      <c r="G776" s="210" t="s">
        <v>1075</v>
      </c>
      <c r="H776" s="210" t="s">
        <v>716</v>
      </c>
      <c r="I776" s="210" t="s">
        <v>48</v>
      </c>
      <c r="J776" s="210" t="s">
        <v>28</v>
      </c>
      <c r="K776" s="210" t="s">
        <v>58</v>
      </c>
      <c r="L776" s="210"/>
      <c r="M776" s="210">
        <v>40425374</v>
      </c>
      <c r="N776" s="210">
        <v>4656309</v>
      </c>
      <c r="O776" s="210" t="s">
        <v>147</v>
      </c>
      <c r="P776" s="215">
        <f t="shared" si="11"/>
        <v>260.3894171874</v>
      </c>
      <c r="Q776" s="215" t="s">
        <v>398</v>
      </c>
      <c r="R776" s="219" t="s">
        <v>399</v>
      </c>
    </row>
    <row r="777" s="1" customFormat="1" spans="1:18">
      <c r="A777" s="209" t="s">
        <v>137</v>
      </c>
      <c r="B777" s="210" t="s">
        <v>320</v>
      </c>
      <c r="C777" s="211">
        <v>382</v>
      </c>
      <c r="D777" s="212">
        <v>16.2608378492</v>
      </c>
      <c r="E777" s="210" t="s">
        <v>320</v>
      </c>
      <c r="F777" s="210" t="s">
        <v>714</v>
      </c>
      <c r="G777" s="210" t="s">
        <v>1075</v>
      </c>
      <c r="H777" s="210" t="s">
        <v>716</v>
      </c>
      <c r="I777" s="210" t="s">
        <v>367</v>
      </c>
      <c r="J777" s="210" t="s">
        <v>28</v>
      </c>
      <c r="K777" s="210" t="s">
        <v>29</v>
      </c>
      <c r="L777" s="210"/>
      <c r="M777" s="210">
        <v>40424246</v>
      </c>
      <c r="N777" s="210">
        <v>4659164</v>
      </c>
      <c r="O777" s="210" t="s">
        <v>147</v>
      </c>
      <c r="P777" s="215">
        <f t="shared" si="11"/>
        <v>48.7825135476</v>
      </c>
      <c r="Q777" s="215" t="s">
        <v>398</v>
      </c>
      <c r="R777" s="219" t="s">
        <v>399</v>
      </c>
    </row>
    <row r="778" s="1" customFormat="1" spans="1:18">
      <c r="A778" s="209" t="s">
        <v>137</v>
      </c>
      <c r="B778" s="210" t="s">
        <v>320</v>
      </c>
      <c r="C778" s="211">
        <v>413</v>
      </c>
      <c r="D778" s="212">
        <v>43.9329030437</v>
      </c>
      <c r="E778" s="210" t="s">
        <v>320</v>
      </c>
      <c r="F778" s="210" t="s">
        <v>714</v>
      </c>
      <c r="G778" s="210" t="s">
        <v>1075</v>
      </c>
      <c r="H778" s="210" t="s">
        <v>716</v>
      </c>
      <c r="I778" s="210" t="s">
        <v>1101</v>
      </c>
      <c r="J778" s="210" t="s">
        <v>28</v>
      </c>
      <c r="K778" s="210" t="s">
        <v>58</v>
      </c>
      <c r="L778" s="210"/>
      <c r="M778" s="210">
        <v>40426409</v>
      </c>
      <c r="N778" s="210">
        <v>4659086</v>
      </c>
      <c r="O778" s="210" t="s">
        <v>147</v>
      </c>
      <c r="P778" s="215">
        <f t="shared" ref="P778:P841" si="12">D778*3</f>
        <v>131.7987091311</v>
      </c>
      <c r="Q778" s="215" t="s">
        <v>398</v>
      </c>
      <c r="R778" s="219" t="s">
        <v>399</v>
      </c>
    </row>
    <row r="779" s="1" customFormat="1" spans="1:18">
      <c r="A779" s="209" t="s">
        <v>137</v>
      </c>
      <c r="B779" s="210" t="s">
        <v>320</v>
      </c>
      <c r="C779" s="211">
        <v>1453</v>
      </c>
      <c r="D779" s="212">
        <v>10.1542949242</v>
      </c>
      <c r="E779" s="210" t="s">
        <v>320</v>
      </c>
      <c r="F779" s="210" t="s">
        <v>714</v>
      </c>
      <c r="G779" s="210" t="s">
        <v>1075</v>
      </c>
      <c r="H779" s="210" t="s">
        <v>716</v>
      </c>
      <c r="I779" s="210" t="s">
        <v>1101</v>
      </c>
      <c r="J779" s="210" t="s">
        <v>28</v>
      </c>
      <c r="K779" s="210" t="s">
        <v>327</v>
      </c>
      <c r="L779" s="210"/>
      <c r="M779" s="210">
        <v>40425081</v>
      </c>
      <c r="N779" s="210">
        <v>4656083</v>
      </c>
      <c r="O779" s="210" t="s">
        <v>147</v>
      </c>
      <c r="P779" s="215">
        <f t="shared" si="12"/>
        <v>30.4628847726</v>
      </c>
      <c r="Q779" s="215" t="s">
        <v>398</v>
      </c>
      <c r="R779" s="219" t="s">
        <v>399</v>
      </c>
    </row>
    <row r="780" s="1" customFormat="1" spans="1:18">
      <c r="A780" s="209" t="s">
        <v>137</v>
      </c>
      <c r="B780" s="210" t="s">
        <v>320</v>
      </c>
      <c r="C780" s="211">
        <v>1319</v>
      </c>
      <c r="D780" s="212">
        <v>24.3941097071999</v>
      </c>
      <c r="E780" s="210" t="s">
        <v>320</v>
      </c>
      <c r="F780" s="210" t="s">
        <v>714</v>
      </c>
      <c r="G780" s="210" t="s">
        <v>1075</v>
      </c>
      <c r="H780" s="210" t="s">
        <v>716</v>
      </c>
      <c r="I780" s="210" t="s">
        <v>48</v>
      </c>
      <c r="J780" s="210" t="s">
        <v>28</v>
      </c>
      <c r="K780" s="210" t="s">
        <v>58</v>
      </c>
      <c r="L780" s="210"/>
      <c r="M780" s="210">
        <v>40425831</v>
      </c>
      <c r="N780" s="210">
        <v>4656516</v>
      </c>
      <c r="O780" s="210" t="s">
        <v>147</v>
      </c>
      <c r="P780" s="215">
        <f t="shared" si="12"/>
        <v>73.1823291215997</v>
      </c>
      <c r="Q780" s="215" t="s">
        <v>398</v>
      </c>
      <c r="R780" s="219" t="s">
        <v>399</v>
      </c>
    </row>
    <row r="781" s="1" customFormat="1" spans="1:18">
      <c r="A781" s="209" t="s">
        <v>137</v>
      </c>
      <c r="B781" s="210" t="s">
        <v>320</v>
      </c>
      <c r="C781" s="211">
        <v>230</v>
      </c>
      <c r="D781" s="212">
        <v>26.9367225615</v>
      </c>
      <c r="E781" s="210" t="s">
        <v>320</v>
      </c>
      <c r="F781" s="210" t="s">
        <v>714</v>
      </c>
      <c r="G781" s="210" t="s">
        <v>1075</v>
      </c>
      <c r="H781" s="210" t="s">
        <v>716</v>
      </c>
      <c r="I781" s="210" t="s">
        <v>367</v>
      </c>
      <c r="J781" s="210" t="s">
        <v>28</v>
      </c>
      <c r="K781" s="210" t="s">
        <v>310</v>
      </c>
      <c r="L781" s="210"/>
      <c r="M781" s="210">
        <v>40422555</v>
      </c>
      <c r="N781" s="210">
        <v>4659552</v>
      </c>
      <c r="O781" s="210" t="s">
        <v>147</v>
      </c>
      <c r="P781" s="215">
        <f t="shared" si="12"/>
        <v>80.8101676845</v>
      </c>
      <c r="Q781" s="215" t="s">
        <v>398</v>
      </c>
      <c r="R781" s="219" t="s">
        <v>399</v>
      </c>
    </row>
    <row r="782" s="1" customFormat="1" spans="1:18">
      <c r="A782" s="209" t="s">
        <v>137</v>
      </c>
      <c r="B782" s="210" t="s">
        <v>320</v>
      </c>
      <c r="C782" s="211">
        <v>1353</v>
      </c>
      <c r="D782" s="212">
        <v>87.0850578961999</v>
      </c>
      <c r="E782" s="210" t="s">
        <v>320</v>
      </c>
      <c r="F782" s="210" t="s">
        <v>714</v>
      </c>
      <c r="G782" s="210" t="s">
        <v>1075</v>
      </c>
      <c r="H782" s="210" t="s">
        <v>716</v>
      </c>
      <c r="I782" s="210" t="s">
        <v>48</v>
      </c>
      <c r="J782" s="210" t="s">
        <v>28</v>
      </c>
      <c r="K782" s="210" t="s">
        <v>58</v>
      </c>
      <c r="L782" s="210"/>
      <c r="M782" s="210">
        <v>40425729</v>
      </c>
      <c r="N782" s="210">
        <v>4656397</v>
      </c>
      <c r="O782" s="210" t="s">
        <v>147</v>
      </c>
      <c r="P782" s="215">
        <f t="shared" si="12"/>
        <v>261.2551736886</v>
      </c>
      <c r="Q782" s="215" t="s">
        <v>398</v>
      </c>
      <c r="R782" s="219" t="s">
        <v>399</v>
      </c>
    </row>
    <row r="783" s="1" customFormat="1" spans="1:18">
      <c r="A783" s="209" t="s">
        <v>137</v>
      </c>
      <c r="B783" s="210" t="s">
        <v>320</v>
      </c>
      <c r="C783" s="211">
        <v>788</v>
      </c>
      <c r="D783" s="212">
        <v>10.8194660856</v>
      </c>
      <c r="E783" s="210" t="s">
        <v>320</v>
      </c>
      <c r="F783" s="210" t="s">
        <v>714</v>
      </c>
      <c r="G783" s="210" t="s">
        <v>1075</v>
      </c>
      <c r="H783" s="210" t="s">
        <v>716</v>
      </c>
      <c r="I783" s="210" t="s">
        <v>1101</v>
      </c>
      <c r="J783" s="210" t="s">
        <v>28</v>
      </c>
      <c r="K783" s="210" t="s">
        <v>58</v>
      </c>
      <c r="L783" s="210"/>
      <c r="M783" s="210">
        <v>40424645</v>
      </c>
      <c r="N783" s="210">
        <v>4658031</v>
      </c>
      <c r="O783" s="210" t="s">
        <v>147</v>
      </c>
      <c r="P783" s="215">
        <f t="shared" si="12"/>
        <v>32.4583982568</v>
      </c>
      <c r="Q783" s="215" t="s">
        <v>398</v>
      </c>
      <c r="R783" s="219" t="s">
        <v>399</v>
      </c>
    </row>
    <row r="784" s="1" customFormat="1" spans="1:18">
      <c r="A784" s="209" t="s">
        <v>137</v>
      </c>
      <c r="B784" s="210" t="s">
        <v>320</v>
      </c>
      <c r="C784" s="211">
        <v>481</v>
      </c>
      <c r="D784" s="212">
        <v>27.8548288148</v>
      </c>
      <c r="E784" s="210" t="s">
        <v>320</v>
      </c>
      <c r="F784" s="210" t="s">
        <v>714</v>
      </c>
      <c r="G784" s="210" t="s">
        <v>1075</v>
      </c>
      <c r="H784" s="210" t="s">
        <v>716</v>
      </c>
      <c r="I784" s="210" t="s">
        <v>48</v>
      </c>
      <c r="J784" s="210" t="s">
        <v>28</v>
      </c>
      <c r="K784" s="210" t="s">
        <v>58</v>
      </c>
      <c r="L784" s="210"/>
      <c r="M784" s="210">
        <v>40424806</v>
      </c>
      <c r="N784" s="210">
        <v>4658855</v>
      </c>
      <c r="O784" s="210" t="s">
        <v>147</v>
      </c>
      <c r="P784" s="215">
        <f t="shared" si="12"/>
        <v>83.5644864444</v>
      </c>
      <c r="Q784" s="215" t="s">
        <v>398</v>
      </c>
      <c r="R784" s="219" t="s">
        <v>399</v>
      </c>
    </row>
    <row r="785" s="1" customFormat="1" spans="1:18">
      <c r="A785" s="209" t="s">
        <v>137</v>
      </c>
      <c r="B785" s="210" t="s">
        <v>320</v>
      </c>
      <c r="C785" s="211">
        <v>264</v>
      </c>
      <c r="D785" s="212">
        <v>18.0140953456</v>
      </c>
      <c r="E785" s="210" t="s">
        <v>320</v>
      </c>
      <c r="F785" s="210" t="s">
        <v>714</v>
      </c>
      <c r="G785" s="210" t="s">
        <v>1075</v>
      </c>
      <c r="H785" s="210" t="s">
        <v>716</v>
      </c>
      <c r="I785" s="210" t="s">
        <v>367</v>
      </c>
      <c r="J785" s="210" t="s">
        <v>28</v>
      </c>
      <c r="K785" s="210" t="s">
        <v>310</v>
      </c>
      <c r="L785" s="210"/>
      <c r="M785" s="210">
        <v>40422290</v>
      </c>
      <c r="N785" s="210">
        <v>4659446</v>
      </c>
      <c r="O785" s="210" t="s">
        <v>147</v>
      </c>
      <c r="P785" s="215">
        <f t="shared" si="12"/>
        <v>54.0422860368</v>
      </c>
      <c r="Q785" s="215" t="s">
        <v>398</v>
      </c>
      <c r="R785" s="219" t="s">
        <v>399</v>
      </c>
    </row>
    <row r="786" s="1" customFormat="1" spans="1:18">
      <c r="A786" s="209" t="s">
        <v>137</v>
      </c>
      <c r="B786" s="210" t="s">
        <v>320</v>
      </c>
      <c r="C786" s="211">
        <v>74</v>
      </c>
      <c r="D786" s="212">
        <v>14.7974125443</v>
      </c>
      <c r="E786" s="210" t="s">
        <v>320</v>
      </c>
      <c r="F786" s="210" t="s">
        <v>714</v>
      </c>
      <c r="G786" s="210" t="s">
        <v>1075</v>
      </c>
      <c r="H786" s="210" t="s">
        <v>716</v>
      </c>
      <c r="I786" s="210" t="s">
        <v>1101</v>
      </c>
      <c r="J786" s="210" t="s">
        <v>28</v>
      </c>
      <c r="K786" s="210" t="s">
        <v>327</v>
      </c>
      <c r="L786" s="210"/>
      <c r="M786" s="210">
        <v>40423473</v>
      </c>
      <c r="N786" s="210">
        <v>4660055</v>
      </c>
      <c r="O786" s="210" t="s">
        <v>147</v>
      </c>
      <c r="P786" s="215">
        <f t="shared" si="12"/>
        <v>44.3922376329</v>
      </c>
      <c r="Q786" s="215" t="s">
        <v>398</v>
      </c>
      <c r="R786" s="219" t="s">
        <v>399</v>
      </c>
    </row>
    <row r="787" s="1" customFormat="1" spans="1:18">
      <c r="A787" s="209" t="s">
        <v>137</v>
      </c>
      <c r="B787" s="210" t="s">
        <v>320</v>
      </c>
      <c r="C787" s="211">
        <v>1495</v>
      </c>
      <c r="D787" s="212">
        <v>3.77405308349</v>
      </c>
      <c r="E787" s="210" t="s">
        <v>320</v>
      </c>
      <c r="F787" s="210" t="s">
        <v>714</v>
      </c>
      <c r="G787" s="210" t="s">
        <v>1075</v>
      </c>
      <c r="H787" s="210" t="s">
        <v>716</v>
      </c>
      <c r="I787" s="210" t="s">
        <v>1101</v>
      </c>
      <c r="J787" s="210" t="s">
        <v>28</v>
      </c>
      <c r="K787" s="210" t="s">
        <v>58</v>
      </c>
      <c r="L787" s="210"/>
      <c r="M787" s="210">
        <v>40424768</v>
      </c>
      <c r="N787" s="210">
        <v>4655935</v>
      </c>
      <c r="O787" s="210" t="s">
        <v>147</v>
      </c>
      <c r="P787" s="215">
        <f t="shared" si="12"/>
        <v>11.32215925047</v>
      </c>
      <c r="Q787" s="215" t="s">
        <v>398</v>
      </c>
      <c r="R787" s="219" t="s">
        <v>399</v>
      </c>
    </row>
    <row r="788" s="1" customFormat="1" spans="1:18">
      <c r="A788" s="209" t="s">
        <v>137</v>
      </c>
      <c r="B788" s="210" t="s">
        <v>320</v>
      </c>
      <c r="C788" s="211">
        <v>1455</v>
      </c>
      <c r="D788" s="212">
        <v>11.9178856199</v>
      </c>
      <c r="E788" s="210" t="s">
        <v>320</v>
      </c>
      <c r="F788" s="210" t="s">
        <v>714</v>
      </c>
      <c r="G788" s="210" t="s">
        <v>1075</v>
      </c>
      <c r="H788" s="210" t="s">
        <v>716</v>
      </c>
      <c r="I788" s="210" t="s">
        <v>1101</v>
      </c>
      <c r="J788" s="210" t="s">
        <v>28</v>
      </c>
      <c r="K788" s="210" t="s">
        <v>29</v>
      </c>
      <c r="L788" s="210"/>
      <c r="M788" s="210">
        <v>40423970</v>
      </c>
      <c r="N788" s="210">
        <v>4656091</v>
      </c>
      <c r="O788" s="210" t="s">
        <v>147</v>
      </c>
      <c r="P788" s="215">
        <f t="shared" si="12"/>
        <v>35.7536568597</v>
      </c>
      <c r="Q788" s="215" t="s">
        <v>398</v>
      </c>
      <c r="R788" s="219" t="s">
        <v>399</v>
      </c>
    </row>
    <row r="789" s="1" customFormat="1" spans="1:18">
      <c r="A789" s="209" t="s">
        <v>137</v>
      </c>
      <c r="B789" s="210" t="s">
        <v>320</v>
      </c>
      <c r="C789" s="211">
        <v>1311</v>
      </c>
      <c r="D789" s="212">
        <v>1.30544012243</v>
      </c>
      <c r="E789" s="210" t="s">
        <v>320</v>
      </c>
      <c r="F789" s="210" t="s">
        <v>714</v>
      </c>
      <c r="G789" s="210" t="s">
        <v>1075</v>
      </c>
      <c r="H789" s="210" t="s">
        <v>716</v>
      </c>
      <c r="I789" s="210" t="s">
        <v>1101</v>
      </c>
      <c r="J789" s="210" t="s">
        <v>28</v>
      </c>
      <c r="K789" s="210" t="s">
        <v>58</v>
      </c>
      <c r="L789" s="210"/>
      <c r="M789" s="210">
        <v>40424971</v>
      </c>
      <c r="N789" s="210">
        <v>4656553</v>
      </c>
      <c r="O789" s="210" t="s">
        <v>147</v>
      </c>
      <c r="P789" s="215">
        <f t="shared" si="12"/>
        <v>3.91632036729</v>
      </c>
      <c r="Q789" s="215" t="s">
        <v>398</v>
      </c>
      <c r="R789" s="219" t="s">
        <v>399</v>
      </c>
    </row>
    <row r="790" s="1" customFormat="1" spans="1:18">
      <c r="A790" s="209" t="s">
        <v>137</v>
      </c>
      <c r="B790" s="210" t="s">
        <v>320</v>
      </c>
      <c r="C790" s="211">
        <v>358</v>
      </c>
      <c r="D790" s="212">
        <v>1.95720524904</v>
      </c>
      <c r="E790" s="210" t="s">
        <v>320</v>
      </c>
      <c r="F790" s="210" t="s">
        <v>714</v>
      </c>
      <c r="G790" s="210" t="s">
        <v>1075</v>
      </c>
      <c r="H790" s="210" t="s">
        <v>716</v>
      </c>
      <c r="I790" s="210" t="s">
        <v>48</v>
      </c>
      <c r="J790" s="210" t="s">
        <v>28</v>
      </c>
      <c r="K790" s="210" t="s">
        <v>58</v>
      </c>
      <c r="L790" s="210"/>
      <c r="M790" s="210">
        <v>40425002</v>
      </c>
      <c r="N790" s="210">
        <v>4659206</v>
      </c>
      <c r="O790" s="210" t="s">
        <v>147</v>
      </c>
      <c r="P790" s="215">
        <f t="shared" si="12"/>
        <v>5.87161574712</v>
      </c>
      <c r="Q790" s="215" t="s">
        <v>398</v>
      </c>
      <c r="R790" s="219" t="s">
        <v>399</v>
      </c>
    </row>
    <row r="791" s="1" customFormat="1" spans="1:18">
      <c r="A791" s="209" t="s">
        <v>137</v>
      </c>
      <c r="B791" s="210" t="s">
        <v>320</v>
      </c>
      <c r="C791" s="211">
        <v>771</v>
      </c>
      <c r="D791" s="212">
        <v>274.460725932999</v>
      </c>
      <c r="E791" s="210" t="s">
        <v>320</v>
      </c>
      <c r="F791" s="210" t="s">
        <v>714</v>
      </c>
      <c r="G791" s="210" t="s">
        <v>1075</v>
      </c>
      <c r="H791" s="210" t="s">
        <v>716</v>
      </c>
      <c r="I791" s="210" t="s">
        <v>48</v>
      </c>
      <c r="J791" s="210" t="s">
        <v>28</v>
      </c>
      <c r="K791" s="210" t="s">
        <v>58</v>
      </c>
      <c r="L791" s="210"/>
      <c r="M791" s="210">
        <v>40424857</v>
      </c>
      <c r="N791" s="210">
        <v>4658041</v>
      </c>
      <c r="O791" s="210" t="s">
        <v>147</v>
      </c>
      <c r="P791" s="215">
        <f t="shared" si="12"/>
        <v>823.382177798997</v>
      </c>
      <c r="Q791" s="215" t="s">
        <v>398</v>
      </c>
      <c r="R791" s="219" t="s">
        <v>399</v>
      </c>
    </row>
    <row r="792" s="1" customFormat="1" spans="1:18">
      <c r="A792" s="209" t="s">
        <v>137</v>
      </c>
      <c r="B792" s="210" t="s">
        <v>320</v>
      </c>
      <c r="C792" s="211">
        <v>304</v>
      </c>
      <c r="D792" s="212">
        <v>9.44429138553</v>
      </c>
      <c r="E792" s="210" t="s">
        <v>320</v>
      </c>
      <c r="F792" s="210" t="s">
        <v>714</v>
      </c>
      <c r="G792" s="210" t="s">
        <v>1075</v>
      </c>
      <c r="H792" s="210" t="s">
        <v>716</v>
      </c>
      <c r="I792" s="210" t="s">
        <v>1101</v>
      </c>
      <c r="J792" s="210" t="s">
        <v>28</v>
      </c>
      <c r="K792" s="210" t="s">
        <v>736</v>
      </c>
      <c r="L792" s="210"/>
      <c r="M792" s="210">
        <v>40425307</v>
      </c>
      <c r="N792" s="210">
        <v>4659405</v>
      </c>
      <c r="O792" s="210" t="s">
        <v>147</v>
      </c>
      <c r="P792" s="215">
        <f t="shared" si="12"/>
        <v>28.33287415659</v>
      </c>
      <c r="Q792" s="215" t="s">
        <v>398</v>
      </c>
      <c r="R792" s="219" t="s">
        <v>399</v>
      </c>
    </row>
    <row r="793" s="1" customFormat="1" spans="1:18">
      <c r="A793" s="209" t="s">
        <v>137</v>
      </c>
      <c r="B793" s="210" t="s">
        <v>320</v>
      </c>
      <c r="C793" s="211">
        <v>703</v>
      </c>
      <c r="D793" s="212">
        <v>3.58404334107</v>
      </c>
      <c r="E793" s="210" t="s">
        <v>320</v>
      </c>
      <c r="F793" s="210" t="s">
        <v>714</v>
      </c>
      <c r="G793" s="210" t="s">
        <v>1075</v>
      </c>
      <c r="H793" s="210" t="s">
        <v>716</v>
      </c>
      <c r="I793" s="210" t="s">
        <v>367</v>
      </c>
      <c r="J793" s="210" t="s">
        <v>28</v>
      </c>
      <c r="K793" s="210" t="s">
        <v>327</v>
      </c>
      <c r="L793" s="210"/>
      <c r="M793" s="210">
        <v>40422339</v>
      </c>
      <c r="N793" s="210">
        <v>4658283</v>
      </c>
      <c r="O793" s="210" t="s">
        <v>147</v>
      </c>
      <c r="P793" s="215">
        <f t="shared" si="12"/>
        <v>10.75213002321</v>
      </c>
      <c r="Q793" s="215" t="s">
        <v>398</v>
      </c>
      <c r="R793" s="219" t="s">
        <v>399</v>
      </c>
    </row>
    <row r="794" s="1" customFormat="1" spans="1:18">
      <c r="A794" s="209" t="s">
        <v>137</v>
      </c>
      <c r="B794" s="210" t="s">
        <v>320</v>
      </c>
      <c r="C794" s="211">
        <v>106</v>
      </c>
      <c r="D794" s="212">
        <v>54.344888576</v>
      </c>
      <c r="E794" s="210" t="s">
        <v>320</v>
      </c>
      <c r="F794" s="210" t="s">
        <v>714</v>
      </c>
      <c r="G794" s="210" t="s">
        <v>1075</v>
      </c>
      <c r="H794" s="210" t="s">
        <v>716</v>
      </c>
      <c r="I794" s="210" t="s">
        <v>48</v>
      </c>
      <c r="J794" s="210" t="s">
        <v>28</v>
      </c>
      <c r="K794" s="210" t="s">
        <v>29</v>
      </c>
      <c r="L794" s="210"/>
      <c r="M794" s="210">
        <v>40422921</v>
      </c>
      <c r="N794" s="210">
        <v>4659921</v>
      </c>
      <c r="O794" s="210" t="s">
        <v>147</v>
      </c>
      <c r="P794" s="215">
        <f t="shared" si="12"/>
        <v>163.034665728</v>
      </c>
      <c r="Q794" s="215" t="s">
        <v>398</v>
      </c>
      <c r="R794" s="219" t="s">
        <v>399</v>
      </c>
    </row>
    <row r="795" s="1" customFormat="1" spans="1:18">
      <c r="A795" s="209" t="s">
        <v>137</v>
      </c>
      <c r="B795" s="210" t="s">
        <v>320</v>
      </c>
      <c r="C795" s="211">
        <v>1487</v>
      </c>
      <c r="D795" s="212">
        <v>3.49529857086</v>
      </c>
      <c r="E795" s="210" t="s">
        <v>320</v>
      </c>
      <c r="F795" s="210" t="s">
        <v>714</v>
      </c>
      <c r="G795" s="210" t="s">
        <v>1075</v>
      </c>
      <c r="H795" s="210" t="s">
        <v>716</v>
      </c>
      <c r="I795" s="210" t="s">
        <v>367</v>
      </c>
      <c r="J795" s="210" t="s">
        <v>28</v>
      </c>
      <c r="K795" s="210" t="s">
        <v>327</v>
      </c>
      <c r="L795" s="210"/>
      <c r="M795" s="210">
        <v>40423739</v>
      </c>
      <c r="N795" s="210">
        <v>4655950</v>
      </c>
      <c r="O795" s="210" t="s">
        <v>147</v>
      </c>
      <c r="P795" s="215">
        <f t="shared" si="12"/>
        <v>10.48589571258</v>
      </c>
      <c r="Q795" s="215" t="s">
        <v>398</v>
      </c>
      <c r="R795" s="219" t="s">
        <v>399</v>
      </c>
    </row>
    <row r="796" s="1" customFormat="1" spans="1:18">
      <c r="A796" s="209" t="s">
        <v>137</v>
      </c>
      <c r="B796" s="210" t="s">
        <v>320</v>
      </c>
      <c r="C796" s="211">
        <v>1224</v>
      </c>
      <c r="D796" s="212">
        <v>0.460801460961</v>
      </c>
      <c r="E796" s="210" t="s">
        <v>320</v>
      </c>
      <c r="F796" s="210" t="s">
        <v>714</v>
      </c>
      <c r="G796" s="210" t="s">
        <v>1075</v>
      </c>
      <c r="H796" s="210" t="s">
        <v>716</v>
      </c>
      <c r="I796" s="210" t="s">
        <v>1101</v>
      </c>
      <c r="J796" s="210" t="s">
        <v>28</v>
      </c>
      <c r="K796" s="210" t="s">
        <v>49</v>
      </c>
      <c r="L796" s="210"/>
      <c r="M796" s="210">
        <v>40423874</v>
      </c>
      <c r="N796" s="210">
        <v>4656842</v>
      </c>
      <c r="O796" s="210" t="s">
        <v>147</v>
      </c>
      <c r="P796" s="215">
        <f t="shared" si="12"/>
        <v>1.382404382883</v>
      </c>
      <c r="Q796" s="215" t="s">
        <v>398</v>
      </c>
      <c r="R796" s="219" t="s">
        <v>399</v>
      </c>
    </row>
    <row r="797" s="1" customFormat="1" spans="1:18">
      <c r="A797" s="209" t="s">
        <v>137</v>
      </c>
      <c r="B797" s="210" t="s">
        <v>320</v>
      </c>
      <c r="C797" s="211">
        <v>849</v>
      </c>
      <c r="D797" s="212">
        <v>3.27571402542</v>
      </c>
      <c r="E797" s="210" t="s">
        <v>320</v>
      </c>
      <c r="F797" s="210" t="s">
        <v>714</v>
      </c>
      <c r="G797" s="210" t="s">
        <v>1075</v>
      </c>
      <c r="H797" s="210" t="s">
        <v>716</v>
      </c>
      <c r="I797" s="210" t="s">
        <v>367</v>
      </c>
      <c r="J797" s="210" t="s">
        <v>28</v>
      </c>
      <c r="K797" s="210" t="s">
        <v>49</v>
      </c>
      <c r="L797" s="210"/>
      <c r="M797" s="210">
        <v>40423116</v>
      </c>
      <c r="N797" s="210">
        <v>4657859</v>
      </c>
      <c r="O797" s="210" t="s">
        <v>147</v>
      </c>
      <c r="P797" s="215">
        <f t="shared" si="12"/>
        <v>9.82714207626</v>
      </c>
      <c r="Q797" s="215" t="s">
        <v>398</v>
      </c>
      <c r="R797" s="219" t="s">
        <v>399</v>
      </c>
    </row>
    <row r="798" s="1" customFormat="1" spans="1:18">
      <c r="A798" s="209" t="s">
        <v>137</v>
      </c>
      <c r="B798" s="210" t="s">
        <v>320</v>
      </c>
      <c r="C798" s="211">
        <v>126</v>
      </c>
      <c r="D798" s="212">
        <v>8.57802629151</v>
      </c>
      <c r="E798" s="210" t="s">
        <v>320</v>
      </c>
      <c r="F798" s="210" t="s">
        <v>714</v>
      </c>
      <c r="G798" s="210" t="s">
        <v>1075</v>
      </c>
      <c r="H798" s="210" t="s">
        <v>716</v>
      </c>
      <c r="I798" s="210" t="s">
        <v>367</v>
      </c>
      <c r="J798" s="210" t="s">
        <v>28</v>
      </c>
      <c r="K798" s="210" t="s">
        <v>49</v>
      </c>
      <c r="L798" s="210"/>
      <c r="M798" s="210">
        <v>40423319</v>
      </c>
      <c r="N798" s="210">
        <v>4659859</v>
      </c>
      <c r="O798" s="210" t="s">
        <v>147</v>
      </c>
      <c r="P798" s="215">
        <f t="shared" si="12"/>
        <v>25.73407887453</v>
      </c>
      <c r="Q798" s="215" t="s">
        <v>398</v>
      </c>
      <c r="R798" s="219" t="s">
        <v>399</v>
      </c>
    </row>
    <row r="799" s="1" customFormat="1" spans="1:18">
      <c r="A799" s="209" t="s">
        <v>137</v>
      </c>
      <c r="B799" s="210" t="s">
        <v>320</v>
      </c>
      <c r="C799" s="211">
        <v>1200</v>
      </c>
      <c r="D799" s="212">
        <v>8.66326026042</v>
      </c>
      <c r="E799" s="210" t="s">
        <v>320</v>
      </c>
      <c r="F799" s="210" t="s">
        <v>714</v>
      </c>
      <c r="G799" s="210" t="s">
        <v>1075</v>
      </c>
      <c r="H799" s="210" t="s">
        <v>716</v>
      </c>
      <c r="I799" s="210" t="s">
        <v>1101</v>
      </c>
      <c r="J799" s="210" t="s">
        <v>28</v>
      </c>
      <c r="K799" s="210" t="s">
        <v>49</v>
      </c>
      <c r="L799" s="210"/>
      <c r="M799" s="210">
        <v>40424209</v>
      </c>
      <c r="N799" s="210">
        <v>4656824</v>
      </c>
      <c r="O799" s="210" t="s">
        <v>147</v>
      </c>
      <c r="P799" s="215">
        <f t="shared" si="12"/>
        <v>25.98978078126</v>
      </c>
      <c r="Q799" s="215" t="s">
        <v>398</v>
      </c>
      <c r="R799" s="219" t="s">
        <v>399</v>
      </c>
    </row>
    <row r="800" s="1" customFormat="1" spans="1:18">
      <c r="A800" s="209" t="s">
        <v>137</v>
      </c>
      <c r="B800" s="210" t="s">
        <v>320</v>
      </c>
      <c r="C800" s="211">
        <v>282</v>
      </c>
      <c r="D800" s="212">
        <v>146.272066005</v>
      </c>
      <c r="E800" s="210" t="s">
        <v>320</v>
      </c>
      <c r="F800" s="210" t="s">
        <v>714</v>
      </c>
      <c r="G800" s="210" t="s">
        <v>1075</v>
      </c>
      <c r="H800" s="210" t="s">
        <v>716</v>
      </c>
      <c r="I800" s="210" t="s">
        <v>1101</v>
      </c>
      <c r="J800" s="210" t="s">
        <v>28</v>
      </c>
      <c r="K800" s="210" t="s">
        <v>58</v>
      </c>
      <c r="L800" s="210"/>
      <c r="M800" s="210">
        <v>40426717</v>
      </c>
      <c r="N800" s="210">
        <v>4659469</v>
      </c>
      <c r="O800" s="210" t="s">
        <v>147</v>
      </c>
      <c r="P800" s="215">
        <f t="shared" si="12"/>
        <v>438.816198015</v>
      </c>
      <c r="Q800" s="215" t="s">
        <v>398</v>
      </c>
      <c r="R800" s="219" t="s">
        <v>399</v>
      </c>
    </row>
    <row r="801" s="1" customFormat="1" spans="1:18">
      <c r="A801" s="209" t="s">
        <v>137</v>
      </c>
      <c r="B801" s="210" t="s">
        <v>320</v>
      </c>
      <c r="C801" s="211">
        <v>1146</v>
      </c>
      <c r="D801" s="212">
        <v>10.6063755332</v>
      </c>
      <c r="E801" s="210" t="s">
        <v>320</v>
      </c>
      <c r="F801" s="210" t="s">
        <v>714</v>
      </c>
      <c r="G801" s="210" t="s">
        <v>1075</v>
      </c>
      <c r="H801" s="210" t="s">
        <v>716</v>
      </c>
      <c r="I801" s="210" t="s">
        <v>1101</v>
      </c>
      <c r="J801" s="210" t="s">
        <v>28</v>
      </c>
      <c r="K801" s="210" t="s">
        <v>327</v>
      </c>
      <c r="L801" s="210"/>
      <c r="M801" s="210">
        <v>40422726</v>
      </c>
      <c r="N801" s="210">
        <v>4656976</v>
      </c>
      <c r="O801" s="210" t="s">
        <v>147</v>
      </c>
      <c r="P801" s="215">
        <f t="shared" si="12"/>
        <v>31.8191265996</v>
      </c>
      <c r="Q801" s="215" t="s">
        <v>398</v>
      </c>
      <c r="R801" s="219" t="s">
        <v>399</v>
      </c>
    </row>
    <row r="802" s="1" customFormat="1" spans="1:18">
      <c r="A802" s="209" t="s">
        <v>137</v>
      </c>
      <c r="B802" s="210" t="s">
        <v>320</v>
      </c>
      <c r="C802" s="211">
        <v>1488</v>
      </c>
      <c r="D802" s="212">
        <v>9.15656421606</v>
      </c>
      <c r="E802" s="210" t="s">
        <v>320</v>
      </c>
      <c r="F802" s="210" t="s">
        <v>714</v>
      </c>
      <c r="G802" s="210" t="s">
        <v>1075</v>
      </c>
      <c r="H802" s="210" t="s">
        <v>716</v>
      </c>
      <c r="I802" s="210" t="s">
        <v>367</v>
      </c>
      <c r="J802" s="210" t="s">
        <v>28</v>
      </c>
      <c r="K802" s="210" t="s">
        <v>327</v>
      </c>
      <c r="L802" s="210"/>
      <c r="M802" s="210">
        <v>40423294</v>
      </c>
      <c r="N802" s="210">
        <v>4655952</v>
      </c>
      <c r="O802" s="210" t="s">
        <v>147</v>
      </c>
      <c r="P802" s="215">
        <f t="shared" si="12"/>
        <v>27.46969264818</v>
      </c>
      <c r="Q802" s="215" t="s">
        <v>398</v>
      </c>
      <c r="R802" s="219" t="s">
        <v>399</v>
      </c>
    </row>
    <row r="803" s="1" customFormat="1" spans="1:18">
      <c r="A803" s="209" t="s">
        <v>137</v>
      </c>
      <c r="B803" s="210" t="s">
        <v>320</v>
      </c>
      <c r="C803" s="211">
        <v>737</v>
      </c>
      <c r="D803" s="212">
        <v>13.0005700686</v>
      </c>
      <c r="E803" s="210" t="s">
        <v>320</v>
      </c>
      <c r="F803" s="210" t="s">
        <v>714</v>
      </c>
      <c r="G803" s="210" t="s">
        <v>1075</v>
      </c>
      <c r="H803" s="210" t="s">
        <v>716</v>
      </c>
      <c r="I803" s="210" t="s">
        <v>367</v>
      </c>
      <c r="J803" s="210" t="s">
        <v>28</v>
      </c>
      <c r="K803" s="210" t="s">
        <v>327</v>
      </c>
      <c r="L803" s="210"/>
      <c r="M803" s="210">
        <v>40423656</v>
      </c>
      <c r="N803" s="210">
        <v>4658206</v>
      </c>
      <c r="O803" s="210" t="s">
        <v>147</v>
      </c>
      <c r="P803" s="215">
        <f t="shared" si="12"/>
        <v>39.0017102058</v>
      </c>
      <c r="Q803" s="215" t="s">
        <v>398</v>
      </c>
      <c r="R803" s="219" t="s">
        <v>399</v>
      </c>
    </row>
    <row r="804" s="1" customFormat="1" spans="1:18">
      <c r="A804" s="209" t="s">
        <v>137</v>
      </c>
      <c r="B804" s="210" t="s">
        <v>320</v>
      </c>
      <c r="C804" s="211">
        <v>416</v>
      </c>
      <c r="D804" s="212">
        <v>3.93594333103</v>
      </c>
      <c r="E804" s="210" t="s">
        <v>320</v>
      </c>
      <c r="F804" s="210" t="s">
        <v>714</v>
      </c>
      <c r="G804" s="210" t="s">
        <v>1075</v>
      </c>
      <c r="H804" s="210" t="s">
        <v>716</v>
      </c>
      <c r="I804" s="210" t="s">
        <v>48</v>
      </c>
      <c r="J804" s="210" t="s">
        <v>28</v>
      </c>
      <c r="K804" s="210" t="s">
        <v>29</v>
      </c>
      <c r="L804" s="210"/>
      <c r="M804" s="210">
        <v>40425560</v>
      </c>
      <c r="N804" s="210">
        <v>4659071</v>
      </c>
      <c r="O804" s="210" t="s">
        <v>147</v>
      </c>
      <c r="P804" s="215">
        <f t="shared" si="12"/>
        <v>11.80782999309</v>
      </c>
      <c r="Q804" s="215" t="s">
        <v>398</v>
      </c>
      <c r="R804" s="219" t="s">
        <v>399</v>
      </c>
    </row>
    <row r="805" s="1" customFormat="1" spans="1:18">
      <c r="A805" s="209" t="s">
        <v>137</v>
      </c>
      <c r="B805" s="210" t="s">
        <v>320</v>
      </c>
      <c r="C805" s="211">
        <v>1236</v>
      </c>
      <c r="D805" s="212">
        <v>39.2765283084</v>
      </c>
      <c r="E805" s="210" t="s">
        <v>320</v>
      </c>
      <c r="F805" s="210" t="s">
        <v>714</v>
      </c>
      <c r="G805" s="210" t="s">
        <v>1075</v>
      </c>
      <c r="H805" s="210" t="s">
        <v>716</v>
      </c>
      <c r="I805" s="210" t="s">
        <v>1101</v>
      </c>
      <c r="J805" s="210" t="s">
        <v>28</v>
      </c>
      <c r="K805" s="210" t="s">
        <v>58</v>
      </c>
      <c r="L805" s="210"/>
      <c r="M805" s="210">
        <v>40424474</v>
      </c>
      <c r="N805" s="210">
        <v>4656787</v>
      </c>
      <c r="O805" s="210" t="s">
        <v>147</v>
      </c>
      <c r="P805" s="215">
        <f t="shared" si="12"/>
        <v>117.8295849252</v>
      </c>
      <c r="Q805" s="215" t="s">
        <v>398</v>
      </c>
      <c r="R805" s="219" t="s">
        <v>399</v>
      </c>
    </row>
    <row r="806" s="1" customFormat="1" spans="1:18">
      <c r="A806" s="209" t="s">
        <v>137</v>
      </c>
      <c r="B806" s="210" t="s">
        <v>320</v>
      </c>
      <c r="C806" s="211">
        <v>1313</v>
      </c>
      <c r="D806" s="212">
        <v>1.04237656102</v>
      </c>
      <c r="E806" s="210" t="s">
        <v>320</v>
      </c>
      <c r="F806" s="210" t="s">
        <v>714</v>
      </c>
      <c r="G806" s="210" t="s">
        <v>1075</v>
      </c>
      <c r="H806" s="210" t="s">
        <v>716</v>
      </c>
      <c r="I806" s="210" t="s">
        <v>1101</v>
      </c>
      <c r="J806" s="210" t="s">
        <v>28</v>
      </c>
      <c r="K806" s="210" t="s">
        <v>327</v>
      </c>
      <c r="L806" s="210"/>
      <c r="M806" s="210">
        <v>40423111</v>
      </c>
      <c r="N806" s="210">
        <v>4656542</v>
      </c>
      <c r="O806" s="210" t="s">
        <v>147</v>
      </c>
      <c r="P806" s="215">
        <f t="shared" si="12"/>
        <v>3.12712968306</v>
      </c>
      <c r="Q806" s="215" t="s">
        <v>398</v>
      </c>
      <c r="R806" s="219" t="s">
        <v>399</v>
      </c>
    </row>
    <row r="807" s="1" customFormat="1" spans="1:18">
      <c r="A807" s="209" t="s">
        <v>137</v>
      </c>
      <c r="B807" s="210" t="s">
        <v>320</v>
      </c>
      <c r="C807" s="211">
        <v>903</v>
      </c>
      <c r="D807" s="212">
        <v>100.846042741</v>
      </c>
      <c r="E807" s="210" t="s">
        <v>320</v>
      </c>
      <c r="F807" s="210" t="s">
        <v>714</v>
      </c>
      <c r="G807" s="210" t="s">
        <v>1075</v>
      </c>
      <c r="H807" s="210" t="s">
        <v>716</v>
      </c>
      <c r="I807" s="210" t="s">
        <v>367</v>
      </c>
      <c r="J807" s="210" t="s">
        <v>28</v>
      </c>
      <c r="K807" s="210" t="s">
        <v>327</v>
      </c>
      <c r="L807" s="210"/>
      <c r="M807" s="210">
        <v>40422589</v>
      </c>
      <c r="N807" s="210">
        <v>4657699</v>
      </c>
      <c r="O807" s="210" t="s">
        <v>147</v>
      </c>
      <c r="P807" s="215">
        <f t="shared" si="12"/>
        <v>302.538128223</v>
      </c>
      <c r="Q807" s="215" t="s">
        <v>398</v>
      </c>
      <c r="R807" s="219" t="s">
        <v>399</v>
      </c>
    </row>
    <row r="808" s="1" customFormat="1" spans="1:18">
      <c r="A808" s="209" t="s">
        <v>137</v>
      </c>
      <c r="B808" s="210" t="s">
        <v>320</v>
      </c>
      <c r="C808" s="211">
        <v>1268</v>
      </c>
      <c r="D808" s="212">
        <v>1.18860716992</v>
      </c>
      <c r="E808" s="210" t="s">
        <v>320</v>
      </c>
      <c r="F808" s="210" t="s">
        <v>714</v>
      </c>
      <c r="G808" s="210" t="s">
        <v>1075</v>
      </c>
      <c r="H808" s="210" t="s">
        <v>716</v>
      </c>
      <c r="I808" s="210" t="s">
        <v>1101</v>
      </c>
      <c r="J808" s="210" t="s">
        <v>28</v>
      </c>
      <c r="K808" s="210" t="s">
        <v>49</v>
      </c>
      <c r="L808" s="210"/>
      <c r="M808" s="210">
        <v>40423284</v>
      </c>
      <c r="N808" s="210">
        <v>4656678</v>
      </c>
      <c r="O808" s="210" t="s">
        <v>147</v>
      </c>
      <c r="P808" s="215">
        <f t="shared" si="12"/>
        <v>3.56582150976</v>
      </c>
      <c r="Q808" s="215" t="s">
        <v>398</v>
      </c>
      <c r="R808" s="219" t="s">
        <v>399</v>
      </c>
    </row>
    <row r="809" s="1" customFormat="1" spans="1:18">
      <c r="A809" s="209" t="s">
        <v>137</v>
      </c>
      <c r="B809" s="210" t="s">
        <v>320</v>
      </c>
      <c r="C809" s="211">
        <v>1406</v>
      </c>
      <c r="D809" s="212">
        <v>61.1083635663</v>
      </c>
      <c r="E809" s="210" t="s">
        <v>320</v>
      </c>
      <c r="F809" s="210" t="s">
        <v>714</v>
      </c>
      <c r="G809" s="210" t="s">
        <v>1075</v>
      </c>
      <c r="H809" s="210" t="s">
        <v>716</v>
      </c>
      <c r="I809" s="210" t="s">
        <v>1101</v>
      </c>
      <c r="J809" s="210" t="s">
        <v>28</v>
      </c>
      <c r="K809" s="210" t="s">
        <v>58</v>
      </c>
      <c r="L809" s="210"/>
      <c r="M809" s="210">
        <v>40425311</v>
      </c>
      <c r="N809" s="210">
        <v>4656268</v>
      </c>
      <c r="O809" s="210" t="s">
        <v>147</v>
      </c>
      <c r="P809" s="215">
        <f t="shared" si="12"/>
        <v>183.3250906989</v>
      </c>
      <c r="Q809" s="215" t="s">
        <v>398</v>
      </c>
      <c r="R809" s="219" t="s">
        <v>399</v>
      </c>
    </row>
    <row r="810" s="1" customFormat="1" spans="1:18">
      <c r="A810" s="209" t="s">
        <v>137</v>
      </c>
      <c r="B810" s="210" t="s">
        <v>320</v>
      </c>
      <c r="C810" s="211">
        <v>1081</v>
      </c>
      <c r="D810" s="212">
        <v>14.8636958855</v>
      </c>
      <c r="E810" s="210" t="s">
        <v>320</v>
      </c>
      <c r="F810" s="210" t="s">
        <v>714</v>
      </c>
      <c r="G810" s="210" t="s">
        <v>1075</v>
      </c>
      <c r="H810" s="210" t="s">
        <v>716</v>
      </c>
      <c r="I810" s="210" t="s">
        <v>367</v>
      </c>
      <c r="J810" s="210" t="s">
        <v>28</v>
      </c>
      <c r="K810" s="210" t="s">
        <v>327</v>
      </c>
      <c r="L810" s="210"/>
      <c r="M810" s="210">
        <v>40422900</v>
      </c>
      <c r="N810" s="210">
        <v>4657198</v>
      </c>
      <c r="O810" s="210" t="s">
        <v>147</v>
      </c>
      <c r="P810" s="215">
        <f t="shared" si="12"/>
        <v>44.5910876565</v>
      </c>
      <c r="Q810" s="215" t="s">
        <v>398</v>
      </c>
      <c r="R810" s="219" t="s">
        <v>399</v>
      </c>
    </row>
    <row r="811" s="1" customFormat="1" spans="1:18">
      <c r="A811" s="209" t="s">
        <v>137</v>
      </c>
      <c r="B811" s="210" t="s">
        <v>320</v>
      </c>
      <c r="C811" s="211">
        <v>1026</v>
      </c>
      <c r="D811" s="212">
        <v>15.9488463218</v>
      </c>
      <c r="E811" s="210" t="s">
        <v>320</v>
      </c>
      <c r="F811" s="210" t="s">
        <v>714</v>
      </c>
      <c r="G811" s="210" t="s">
        <v>1075</v>
      </c>
      <c r="H811" s="210" t="s">
        <v>716</v>
      </c>
      <c r="I811" s="210" t="s">
        <v>367</v>
      </c>
      <c r="J811" s="210" t="s">
        <v>28</v>
      </c>
      <c r="K811" s="210" t="s">
        <v>327</v>
      </c>
      <c r="L811" s="210"/>
      <c r="M811" s="210">
        <v>40423113</v>
      </c>
      <c r="N811" s="210">
        <v>4657379</v>
      </c>
      <c r="O811" s="210" t="s">
        <v>147</v>
      </c>
      <c r="P811" s="215">
        <f t="shared" si="12"/>
        <v>47.8465389654</v>
      </c>
      <c r="Q811" s="215" t="s">
        <v>398</v>
      </c>
      <c r="R811" s="219" t="s">
        <v>399</v>
      </c>
    </row>
    <row r="812" s="1" customFormat="1" spans="1:18">
      <c r="A812" s="209" t="s">
        <v>137</v>
      </c>
      <c r="B812" s="210" t="s">
        <v>320</v>
      </c>
      <c r="C812" s="211">
        <v>1213</v>
      </c>
      <c r="D812" s="212">
        <v>0.31053352591</v>
      </c>
      <c r="E812" s="210" t="s">
        <v>320</v>
      </c>
      <c r="F812" s="210" t="s">
        <v>714</v>
      </c>
      <c r="G812" s="210" t="s">
        <v>1075</v>
      </c>
      <c r="H812" s="210" t="s">
        <v>716</v>
      </c>
      <c r="I812" s="210" t="s">
        <v>1101</v>
      </c>
      <c r="J812" s="210" t="s">
        <v>28</v>
      </c>
      <c r="K812" s="210" t="s">
        <v>49</v>
      </c>
      <c r="L812" s="210"/>
      <c r="M812" s="210">
        <v>40423964</v>
      </c>
      <c r="N812" s="210">
        <v>4656832</v>
      </c>
      <c r="O812" s="210" t="s">
        <v>147</v>
      </c>
      <c r="P812" s="215">
        <f t="shared" si="12"/>
        <v>0.93160057773</v>
      </c>
      <c r="Q812" s="215" t="s">
        <v>398</v>
      </c>
      <c r="R812" s="219" t="s">
        <v>399</v>
      </c>
    </row>
    <row r="813" s="1" customFormat="1" spans="1:18">
      <c r="A813" s="209" t="s">
        <v>137</v>
      </c>
      <c r="B813" s="210" t="s">
        <v>320</v>
      </c>
      <c r="C813" s="211">
        <v>1253</v>
      </c>
      <c r="D813" s="212">
        <v>7.56162666132</v>
      </c>
      <c r="E813" s="210" t="s">
        <v>320</v>
      </c>
      <c r="F813" s="210" t="s">
        <v>714</v>
      </c>
      <c r="G813" s="210" t="s">
        <v>1075</v>
      </c>
      <c r="H813" s="210" t="s">
        <v>716</v>
      </c>
      <c r="I813" s="210" t="s">
        <v>367</v>
      </c>
      <c r="J813" s="210" t="s">
        <v>28</v>
      </c>
      <c r="K813" s="210" t="s">
        <v>49</v>
      </c>
      <c r="L813" s="210"/>
      <c r="M813" s="210">
        <v>40425914</v>
      </c>
      <c r="N813" s="210">
        <v>4656702</v>
      </c>
      <c r="O813" s="210" t="s">
        <v>147</v>
      </c>
      <c r="P813" s="215">
        <f t="shared" si="12"/>
        <v>22.68487998396</v>
      </c>
      <c r="Q813" s="215" t="s">
        <v>398</v>
      </c>
      <c r="R813" s="219" t="s">
        <v>399</v>
      </c>
    </row>
    <row r="814" s="1" customFormat="1" spans="1:18">
      <c r="A814" s="209" t="s">
        <v>137</v>
      </c>
      <c r="B814" s="210" t="s">
        <v>320</v>
      </c>
      <c r="C814" s="211">
        <v>1213</v>
      </c>
      <c r="D814" s="212">
        <v>6.58548862269</v>
      </c>
      <c r="E814" s="210" t="s">
        <v>320</v>
      </c>
      <c r="F814" s="210" t="s">
        <v>714</v>
      </c>
      <c r="G814" s="210" t="s">
        <v>1075</v>
      </c>
      <c r="H814" s="210" t="s">
        <v>716</v>
      </c>
      <c r="I814" s="210" t="s">
        <v>1101</v>
      </c>
      <c r="J814" s="210" t="s">
        <v>28</v>
      </c>
      <c r="K814" s="210" t="s">
        <v>49</v>
      </c>
      <c r="L814" s="210"/>
      <c r="M814" s="210">
        <v>40423977</v>
      </c>
      <c r="N814" s="210">
        <v>4656802</v>
      </c>
      <c r="O814" s="210" t="s">
        <v>147</v>
      </c>
      <c r="P814" s="215">
        <f t="shared" si="12"/>
        <v>19.75646586807</v>
      </c>
      <c r="Q814" s="215" t="s">
        <v>398</v>
      </c>
      <c r="R814" s="219" t="s">
        <v>399</v>
      </c>
    </row>
    <row r="815" s="1" customFormat="1" spans="1:18">
      <c r="A815" s="209" t="s">
        <v>137</v>
      </c>
      <c r="B815" s="210" t="s">
        <v>320</v>
      </c>
      <c r="C815" s="211">
        <v>1580</v>
      </c>
      <c r="D815" s="212">
        <v>0.774688585552</v>
      </c>
      <c r="E815" s="210" t="s">
        <v>320</v>
      </c>
      <c r="F815" s="210" t="s">
        <v>714</v>
      </c>
      <c r="G815" s="210" t="s">
        <v>1075</v>
      </c>
      <c r="H815" s="210" t="s">
        <v>716</v>
      </c>
      <c r="I815" s="210" t="s">
        <v>367</v>
      </c>
      <c r="J815" s="210" t="s">
        <v>28</v>
      </c>
      <c r="K815" s="210" t="s">
        <v>327</v>
      </c>
      <c r="L815" s="210"/>
      <c r="M815" s="210">
        <v>40424187</v>
      </c>
      <c r="N815" s="210">
        <v>4655385</v>
      </c>
      <c r="O815" s="210" t="s">
        <v>147</v>
      </c>
      <c r="P815" s="215">
        <f t="shared" si="12"/>
        <v>2.324065756656</v>
      </c>
      <c r="Q815" s="215" t="s">
        <v>398</v>
      </c>
      <c r="R815" s="219" t="s">
        <v>399</v>
      </c>
    </row>
    <row r="816" s="1" customFormat="1" spans="1:18">
      <c r="A816" s="209" t="s">
        <v>137</v>
      </c>
      <c r="B816" s="210" t="s">
        <v>320</v>
      </c>
      <c r="C816" s="211">
        <v>940</v>
      </c>
      <c r="D816" s="212">
        <v>39.441947249</v>
      </c>
      <c r="E816" s="210" t="s">
        <v>320</v>
      </c>
      <c r="F816" s="210" t="s">
        <v>714</v>
      </c>
      <c r="G816" s="210" t="s">
        <v>1075</v>
      </c>
      <c r="H816" s="210" t="s">
        <v>716</v>
      </c>
      <c r="I816" s="210" t="s">
        <v>48</v>
      </c>
      <c r="J816" s="210" t="s">
        <v>28</v>
      </c>
      <c r="K816" s="210" t="s">
        <v>58</v>
      </c>
      <c r="L816" s="210"/>
      <c r="M816" s="210">
        <v>40422897</v>
      </c>
      <c r="N816" s="210">
        <v>4657606</v>
      </c>
      <c r="O816" s="210" t="s">
        <v>147</v>
      </c>
      <c r="P816" s="215">
        <f t="shared" si="12"/>
        <v>118.325841747</v>
      </c>
      <c r="Q816" s="215" t="s">
        <v>398</v>
      </c>
      <c r="R816" s="219" t="s">
        <v>399</v>
      </c>
    </row>
    <row r="817" s="1" customFormat="1" spans="1:18">
      <c r="A817" s="209" t="s">
        <v>137</v>
      </c>
      <c r="B817" s="210" t="s">
        <v>320</v>
      </c>
      <c r="C817" s="211">
        <v>1175</v>
      </c>
      <c r="D817" s="212">
        <v>0.599664052242</v>
      </c>
      <c r="E817" s="210" t="s">
        <v>320</v>
      </c>
      <c r="F817" s="210" t="s">
        <v>714</v>
      </c>
      <c r="G817" s="210" t="s">
        <v>1075</v>
      </c>
      <c r="H817" s="210" t="s">
        <v>716</v>
      </c>
      <c r="I817" s="210" t="s">
        <v>48</v>
      </c>
      <c r="J817" s="210" t="s">
        <v>28</v>
      </c>
      <c r="K817" s="210" t="s">
        <v>49</v>
      </c>
      <c r="L817" s="210"/>
      <c r="M817" s="210">
        <v>40423734</v>
      </c>
      <c r="N817" s="210">
        <v>4656947</v>
      </c>
      <c r="O817" s="210" t="s">
        <v>147</v>
      </c>
      <c r="P817" s="215">
        <f t="shared" si="12"/>
        <v>1.798992156726</v>
      </c>
      <c r="Q817" s="215" t="s">
        <v>398</v>
      </c>
      <c r="R817" s="219" t="s">
        <v>399</v>
      </c>
    </row>
    <row r="818" s="1" customFormat="1" spans="1:18">
      <c r="A818" s="209" t="s">
        <v>137</v>
      </c>
      <c r="B818" s="210" t="s">
        <v>320</v>
      </c>
      <c r="C818" s="211">
        <v>813</v>
      </c>
      <c r="D818" s="212">
        <v>9.42423103457</v>
      </c>
      <c r="E818" s="210" t="s">
        <v>320</v>
      </c>
      <c r="F818" s="210" t="s">
        <v>714</v>
      </c>
      <c r="G818" s="210" t="s">
        <v>1075</v>
      </c>
      <c r="H818" s="210" t="s">
        <v>716</v>
      </c>
      <c r="I818" s="210" t="s">
        <v>48</v>
      </c>
      <c r="J818" s="210" t="s">
        <v>28</v>
      </c>
      <c r="K818" s="210" t="s">
        <v>58</v>
      </c>
      <c r="L818" s="210"/>
      <c r="M818" s="210">
        <v>40423253</v>
      </c>
      <c r="N818" s="210">
        <v>4657960</v>
      </c>
      <c r="O818" s="210" t="s">
        <v>147</v>
      </c>
      <c r="P818" s="215">
        <f t="shared" si="12"/>
        <v>28.27269310371</v>
      </c>
      <c r="Q818" s="215" t="s">
        <v>398</v>
      </c>
      <c r="R818" s="219" t="s">
        <v>399</v>
      </c>
    </row>
    <row r="819" s="1" customFormat="1" spans="1:18">
      <c r="A819" s="209" t="s">
        <v>137</v>
      </c>
      <c r="B819" s="210" t="s">
        <v>320</v>
      </c>
      <c r="C819" s="211">
        <v>1110</v>
      </c>
      <c r="D819" s="212">
        <v>8.69330038787</v>
      </c>
      <c r="E819" s="210" t="s">
        <v>320</v>
      </c>
      <c r="F819" s="210" t="s">
        <v>714</v>
      </c>
      <c r="G819" s="210" t="s">
        <v>1075</v>
      </c>
      <c r="H819" s="210" t="s">
        <v>716</v>
      </c>
      <c r="I819" s="210" t="s">
        <v>367</v>
      </c>
      <c r="J819" s="210" t="s">
        <v>28</v>
      </c>
      <c r="K819" s="210" t="s">
        <v>29</v>
      </c>
      <c r="L819" s="210"/>
      <c r="M819" s="210">
        <v>40425482</v>
      </c>
      <c r="N819" s="210">
        <v>4657100</v>
      </c>
      <c r="O819" s="210" t="s">
        <v>147</v>
      </c>
      <c r="P819" s="215">
        <f t="shared" si="12"/>
        <v>26.07990116361</v>
      </c>
      <c r="Q819" s="215" t="s">
        <v>398</v>
      </c>
      <c r="R819" s="219" t="s">
        <v>399</v>
      </c>
    </row>
    <row r="820" s="1" customFormat="1" spans="1:18">
      <c r="A820" s="209" t="s">
        <v>137</v>
      </c>
      <c r="B820" s="210" t="s">
        <v>320</v>
      </c>
      <c r="C820" s="211">
        <v>1362</v>
      </c>
      <c r="D820" s="212">
        <v>4.23241187894</v>
      </c>
      <c r="E820" s="210" t="s">
        <v>320</v>
      </c>
      <c r="F820" s="210" t="s">
        <v>714</v>
      </c>
      <c r="G820" s="210" t="s">
        <v>1075</v>
      </c>
      <c r="H820" s="210" t="s">
        <v>716</v>
      </c>
      <c r="I820" s="210" t="s">
        <v>367</v>
      </c>
      <c r="J820" s="210" t="s">
        <v>28</v>
      </c>
      <c r="K820" s="210" t="s">
        <v>49</v>
      </c>
      <c r="L820" s="210"/>
      <c r="M820" s="210">
        <v>40423171</v>
      </c>
      <c r="N820" s="210">
        <v>4656406</v>
      </c>
      <c r="O820" s="210" t="s">
        <v>147</v>
      </c>
      <c r="P820" s="215">
        <f t="shared" si="12"/>
        <v>12.69723563682</v>
      </c>
      <c r="Q820" s="215" t="s">
        <v>398</v>
      </c>
      <c r="R820" s="219" t="s">
        <v>399</v>
      </c>
    </row>
    <row r="821" s="1" customFormat="1" spans="1:18">
      <c r="A821" s="209" t="s">
        <v>137</v>
      </c>
      <c r="B821" s="210" t="s">
        <v>320</v>
      </c>
      <c r="C821" s="211">
        <v>1241</v>
      </c>
      <c r="D821" s="212">
        <v>9.5409951609</v>
      </c>
      <c r="E821" s="210" t="s">
        <v>320</v>
      </c>
      <c r="F821" s="210" t="s">
        <v>714</v>
      </c>
      <c r="G821" s="210" t="s">
        <v>1075</v>
      </c>
      <c r="H821" s="210" t="s">
        <v>716</v>
      </c>
      <c r="I821" s="210" t="s">
        <v>1101</v>
      </c>
      <c r="J821" s="210" t="s">
        <v>28</v>
      </c>
      <c r="K821" s="210" t="s">
        <v>49</v>
      </c>
      <c r="L821" s="210"/>
      <c r="M821" s="210">
        <v>40424086</v>
      </c>
      <c r="N821" s="210">
        <v>4656741</v>
      </c>
      <c r="O821" s="210" t="s">
        <v>147</v>
      </c>
      <c r="P821" s="215">
        <f t="shared" si="12"/>
        <v>28.6229854827</v>
      </c>
      <c r="Q821" s="215" t="s">
        <v>398</v>
      </c>
      <c r="R821" s="219" t="s">
        <v>399</v>
      </c>
    </row>
    <row r="822" s="1" customFormat="1" spans="1:18">
      <c r="A822" s="209" t="s">
        <v>137</v>
      </c>
      <c r="B822" s="210" t="s">
        <v>320</v>
      </c>
      <c r="C822" s="211">
        <v>1224</v>
      </c>
      <c r="D822" s="212">
        <v>21.7688384892</v>
      </c>
      <c r="E822" s="210" t="s">
        <v>320</v>
      </c>
      <c r="F822" s="210" t="s">
        <v>714</v>
      </c>
      <c r="G822" s="210" t="s">
        <v>1075</v>
      </c>
      <c r="H822" s="210" t="s">
        <v>716</v>
      </c>
      <c r="I822" s="210" t="s">
        <v>1101</v>
      </c>
      <c r="J822" s="210" t="s">
        <v>28</v>
      </c>
      <c r="K822" s="210" t="s">
        <v>49</v>
      </c>
      <c r="L822" s="210"/>
      <c r="M822" s="210">
        <v>40423926</v>
      </c>
      <c r="N822" s="210">
        <v>4656773</v>
      </c>
      <c r="O822" s="210" t="s">
        <v>147</v>
      </c>
      <c r="P822" s="215">
        <f t="shared" si="12"/>
        <v>65.3065154676</v>
      </c>
      <c r="Q822" s="215" t="s">
        <v>398</v>
      </c>
      <c r="R822" s="219" t="s">
        <v>399</v>
      </c>
    </row>
    <row r="823" s="1" customFormat="1" spans="1:18">
      <c r="A823" s="209" t="s">
        <v>137</v>
      </c>
      <c r="B823" s="210" t="s">
        <v>320</v>
      </c>
      <c r="C823" s="211">
        <v>685</v>
      </c>
      <c r="D823" s="212">
        <v>13.1494880782999</v>
      </c>
      <c r="E823" s="210" t="s">
        <v>320</v>
      </c>
      <c r="F823" s="210" t="s">
        <v>714</v>
      </c>
      <c r="G823" s="210" t="s">
        <v>1075</v>
      </c>
      <c r="H823" s="210" t="s">
        <v>716</v>
      </c>
      <c r="I823" s="210" t="s">
        <v>1101</v>
      </c>
      <c r="J823" s="210" t="s">
        <v>28</v>
      </c>
      <c r="K823" s="210" t="s">
        <v>58</v>
      </c>
      <c r="L823" s="210"/>
      <c r="M823" s="210">
        <v>40425003</v>
      </c>
      <c r="N823" s="210">
        <v>4658348</v>
      </c>
      <c r="O823" s="210" t="s">
        <v>147</v>
      </c>
      <c r="P823" s="215">
        <f t="shared" si="12"/>
        <v>39.4484642348997</v>
      </c>
      <c r="Q823" s="215" t="s">
        <v>398</v>
      </c>
      <c r="R823" s="219" t="s">
        <v>399</v>
      </c>
    </row>
    <row r="824" s="1" customFormat="1" spans="1:18">
      <c r="A824" s="209" t="s">
        <v>137</v>
      </c>
      <c r="B824" s="210" t="s">
        <v>320</v>
      </c>
      <c r="C824" s="211">
        <v>234</v>
      </c>
      <c r="D824" s="212">
        <v>227.826176769</v>
      </c>
      <c r="E824" s="210" t="s">
        <v>320</v>
      </c>
      <c r="F824" s="210" t="s">
        <v>714</v>
      </c>
      <c r="G824" s="210" t="s">
        <v>1075</v>
      </c>
      <c r="H824" s="210" t="s">
        <v>716</v>
      </c>
      <c r="I824" s="210" t="s">
        <v>48</v>
      </c>
      <c r="J824" s="210" t="s">
        <v>28</v>
      </c>
      <c r="K824" s="210" t="s">
        <v>736</v>
      </c>
      <c r="L824" s="210"/>
      <c r="M824" s="210">
        <v>40425303</v>
      </c>
      <c r="N824" s="210">
        <v>4659575</v>
      </c>
      <c r="O824" s="210" t="s">
        <v>147</v>
      </c>
      <c r="P824" s="215">
        <f t="shared" si="12"/>
        <v>683.478530307</v>
      </c>
      <c r="Q824" s="215" t="s">
        <v>14059</v>
      </c>
      <c r="R824" s="219" t="s">
        <v>14060</v>
      </c>
    </row>
    <row r="825" s="1" customFormat="1" spans="1:18">
      <c r="A825" s="209" t="s">
        <v>137</v>
      </c>
      <c r="B825" s="210" t="s">
        <v>320</v>
      </c>
      <c r="C825" s="211">
        <v>695</v>
      </c>
      <c r="D825" s="212">
        <v>8.18113529575</v>
      </c>
      <c r="E825" s="210" t="s">
        <v>320</v>
      </c>
      <c r="F825" s="210" t="s">
        <v>714</v>
      </c>
      <c r="G825" s="210" t="s">
        <v>1075</v>
      </c>
      <c r="H825" s="210" t="s">
        <v>716</v>
      </c>
      <c r="I825" s="210" t="s">
        <v>48</v>
      </c>
      <c r="J825" s="210" t="s">
        <v>28</v>
      </c>
      <c r="K825" s="210" t="s">
        <v>58</v>
      </c>
      <c r="L825" s="210"/>
      <c r="M825" s="210">
        <v>40423661</v>
      </c>
      <c r="N825" s="210">
        <v>4658297</v>
      </c>
      <c r="O825" s="210" t="s">
        <v>147</v>
      </c>
      <c r="P825" s="215">
        <f t="shared" si="12"/>
        <v>24.54340588725</v>
      </c>
      <c r="Q825" s="215" t="s">
        <v>398</v>
      </c>
      <c r="R825" s="219" t="s">
        <v>399</v>
      </c>
    </row>
    <row r="826" s="1" customFormat="1" spans="1:18">
      <c r="A826" s="209" t="s">
        <v>137</v>
      </c>
      <c r="B826" s="210" t="s">
        <v>320</v>
      </c>
      <c r="C826" s="211">
        <v>1478</v>
      </c>
      <c r="D826" s="212">
        <v>101.724983087</v>
      </c>
      <c r="E826" s="210" t="s">
        <v>320</v>
      </c>
      <c r="F826" s="210" t="s">
        <v>714</v>
      </c>
      <c r="G826" s="210" t="s">
        <v>1075</v>
      </c>
      <c r="H826" s="210" t="s">
        <v>716</v>
      </c>
      <c r="I826" s="210" t="s">
        <v>48</v>
      </c>
      <c r="J826" s="210" t="s">
        <v>28</v>
      </c>
      <c r="K826" s="210" t="s">
        <v>58</v>
      </c>
      <c r="L826" s="210"/>
      <c r="M826" s="210">
        <v>40424668</v>
      </c>
      <c r="N826" s="210">
        <v>4655976</v>
      </c>
      <c r="O826" s="210" t="s">
        <v>147</v>
      </c>
      <c r="P826" s="215">
        <f t="shared" si="12"/>
        <v>305.174949261</v>
      </c>
      <c r="Q826" s="215" t="s">
        <v>398</v>
      </c>
      <c r="R826" s="219" t="s">
        <v>399</v>
      </c>
    </row>
    <row r="827" s="1" customFormat="1" spans="1:18">
      <c r="A827" s="209" t="s">
        <v>137</v>
      </c>
      <c r="B827" s="210" t="s">
        <v>320</v>
      </c>
      <c r="C827" s="211">
        <v>1364</v>
      </c>
      <c r="D827" s="212">
        <v>13.0883381816999</v>
      </c>
      <c r="E827" s="210" t="s">
        <v>320</v>
      </c>
      <c r="F827" s="210" t="s">
        <v>714</v>
      </c>
      <c r="G827" s="210" t="s">
        <v>1075</v>
      </c>
      <c r="H827" s="210" t="s">
        <v>716</v>
      </c>
      <c r="I827" s="210" t="s">
        <v>1101</v>
      </c>
      <c r="J827" s="210" t="s">
        <v>28</v>
      </c>
      <c r="K827" s="210" t="s">
        <v>555</v>
      </c>
      <c r="L827" s="210"/>
      <c r="M827" s="210">
        <v>40424115</v>
      </c>
      <c r="N827" s="210">
        <v>4656384</v>
      </c>
      <c r="O827" s="210" t="s">
        <v>147</v>
      </c>
      <c r="P827" s="215">
        <f t="shared" si="12"/>
        <v>39.2650145450997</v>
      </c>
      <c r="Q827" s="215" t="s">
        <v>398</v>
      </c>
      <c r="R827" s="219" t="s">
        <v>399</v>
      </c>
    </row>
    <row r="828" s="1" customFormat="1" spans="1:18">
      <c r="A828" s="209" t="s">
        <v>137</v>
      </c>
      <c r="B828" s="210" t="s">
        <v>320</v>
      </c>
      <c r="C828" s="211">
        <v>1560</v>
      </c>
      <c r="D828" s="212">
        <v>8.07862759170999</v>
      </c>
      <c r="E828" s="210" t="s">
        <v>320</v>
      </c>
      <c r="F828" s="210" t="s">
        <v>714</v>
      </c>
      <c r="G828" s="210" t="s">
        <v>1075</v>
      </c>
      <c r="H828" s="210" t="s">
        <v>716</v>
      </c>
      <c r="I828" s="210" t="s">
        <v>1101</v>
      </c>
      <c r="J828" s="210" t="s">
        <v>28</v>
      </c>
      <c r="K828" s="210" t="s">
        <v>327</v>
      </c>
      <c r="L828" s="210"/>
      <c r="M828" s="210">
        <v>40423997</v>
      </c>
      <c r="N828" s="210">
        <v>4655522</v>
      </c>
      <c r="O828" s="210" t="s">
        <v>147</v>
      </c>
      <c r="P828" s="215">
        <f t="shared" si="12"/>
        <v>24.23588277513</v>
      </c>
      <c r="Q828" s="215" t="s">
        <v>398</v>
      </c>
      <c r="R828" s="219" t="s">
        <v>399</v>
      </c>
    </row>
    <row r="829" s="1" customFormat="1" spans="1:18">
      <c r="A829" s="209" t="s">
        <v>137</v>
      </c>
      <c r="B829" s="210" t="s">
        <v>320</v>
      </c>
      <c r="C829" s="211">
        <v>1245</v>
      </c>
      <c r="D829" s="212">
        <v>7.03386912927</v>
      </c>
      <c r="E829" s="210" t="s">
        <v>320</v>
      </c>
      <c r="F829" s="210" t="s">
        <v>714</v>
      </c>
      <c r="G829" s="210" t="s">
        <v>1075</v>
      </c>
      <c r="H829" s="210" t="s">
        <v>716</v>
      </c>
      <c r="I829" s="210" t="s">
        <v>367</v>
      </c>
      <c r="J829" s="210" t="s">
        <v>28</v>
      </c>
      <c r="K829" s="210" t="s">
        <v>49</v>
      </c>
      <c r="L829" s="210"/>
      <c r="M829" s="210">
        <v>40423638</v>
      </c>
      <c r="N829" s="210">
        <v>4656745</v>
      </c>
      <c r="O829" s="210" t="s">
        <v>147</v>
      </c>
      <c r="P829" s="215">
        <f t="shared" si="12"/>
        <v>21.10160738781</v>
      </c>
      <c r="Q829" s="215" t="s">
        <v>398</v>
      </c>
      <c r="R829" s="219" t="s">
        <v>399</v>
      </c>
    </row>
    <row r="830" s="1" customFormat="1" spans="1:18">
      <c r="A830" s="209" t="s">
        <v>137</v>
      </c>
      <c r="B830" s="210" t="s">
        <v>320</v>
      </c>
      <c r="C830" s="211">
        <v>617</v>
      </c>
      <c r="D830" s="212">
        <v>3.661921887</v>
      </c>
      <c r="E830" s="210" t="s">
        <v>320</v>
      </c>
      <c r="F830" s="210" t="s">
        <v>714</v>
      </c>
      <c r="G830" s="210" t="s">
        <v>1075</v>
      </c>
      <c r="H830" s="210" t="s">
        <v>716</v>
      </c>
      <c r="I830" s="210" t="s">
        <v>48</v>
      </c>
      <c r="J830" s="210" t="s">
        <v>28</v>
      </c>
      <c r="K830" s="210" t="s">
        <v>58</v>
      </c>
      <c r="L830" s="210"/>
      <c r="M830" s="210">
        <v>40425212</v>
      </c>
      <c r="N830" s="210">
        <v>4658504</v>
      </c>
      <c r="O830" s="210" t="s">
        <v>147</v>
      </c>
      <c r="P830" s="215">
        <f t="shared" si="12"/>
        <v>10.985765661</v>
      </c>
      <c r="Q830" s="215" t="s">
        <v>398</v>
      </c>
      <c r="R830" s="219" t="s">
        <v>399</v>
      </c>
    </row>
    <row r="831" s="1" customFormat="1" spans="1:18">
      <c r="A831" s="209" t="s">
        <v>137</v>
      </c>
      <c r="B831" s="210" t="s">
        <v>320</v>
      </c>
      <c r="C831" s="211">
        <v>1242</v>
      </c>
      <c r="D831" s="212">
        <v>4.72585310808</v>
      </c>
      <c r="E831" s="210" t="s">
        <v>320</v>
      </c>
      <c r="F831" s="210" t="s">
        <v>714</v>
      </c>
      <c r="G831" s="210" t="s">
        <v>1075</v>
      </c>
      <c r="H831" s="210" t="s">
        <v>716</v>
      </c>
      <c r="I831" s="210" t="s">
        <v>367</v>
      </c>
      <c r="J831" s="210" t="s">
        <v>28</v>
      </c>
      <c r="K831" s="210" t="s">
        <v>49</v>
      </c>
      <c r="L831" s="210"/>
      <c r="M831" s="210">
        <v>40425904</v>
      </c>
      <c r="N831" s="210">
        <v>4656739</v>
      </c>
      <c r="O831" s="210" t="s">
        <v>147</v>
      </c>
      <c r="P831" s="215">
        <f t="shared" si="12"/>
        <v>14.17755932424</v>
      </c>
      <c r="Q831" s="215" t="s">
        <v>398</v>
      </c>
      <c r="R831" s="219" t="s">
        <v>399</v>
      </c>
    </row>
    <row r="832" s="1" customFormat="1" spans="1:18">
      <c r="A832" s="209" t="s">
        <v>137</v>
      </c>
      <c r="B832" s="210" t="s">
        <v>320</v>
      </c>
      <c r="C832" s="211">
        <v>1175</v>
      </c>
      <c r="D832" s="212">
        <v>0.472403492363</v>
      </c>
      <c r="E832" s="210" t="s">
        <v>320</v>
      </c>
      <c r="F832" s="210" t="s">
        <v>714</v>
      </c>
      <c r="G832" s="210" t="s">
        <v>1075</v>
      </c>
      <c r="H832" s="210" t="s">
        <v>716</v>
      </c>
      <c r="I832" s="210" t="s">
        <v>48</v>
      </c>
      <c r="J832" s="210" t="s">
        <v>28</v>
      </c>
      <c r="K832" s="210" t="s">
        <v>49</v>
      </c>
      <c r="L832" s="210"/>
      <c r="M832" s="210">
        <v>40423671</v>
      </c>
      <c r="N832" s="210">
        <v>4656878</v>
      </c>
      <c r="O832" s="210" t="s">
        <v>147</v>
      </c>
      <c r="P832" s="215">
        <f t="shared" si="12"/>
        <v>1.417210477089</v>
      </c>
      <c r="Q832" s="215" t="s">
        <v>398</v>
      </c>
      <c r="R832" s="219" t="s">
        <v>399</v>
      </c>
    </row>
    <row r="833" s="1" customFormat="1" spans="1:18">
      <c r="A833" s="209" t="s">
        <v>137</v>
      </c>
      <c r="B833" s="210" t="s">
        <v>320</v>
      </c>
      <c r="C833" s="211">
        <v>1181</v>
      </c>
      <c r="D833" s="212">
        <v>24.5844702638</v>
      </c>
      <c r="E833" s="210" t="s">
        <v>320</v>
      </c>
      <c r="F833" s="210" t="s">
        <v>714</v>
      </c>
      <c r="G833" s="210" t="s">
        <v>1075</v>
      </c>
      <c r="H833" s="210" t="s">
        <v>716</v>
      </c>
      <c r="I833" s="210" t="s">
        <v>1101</v>
      </c>
      <c r="J833" s="210" t="s">
        <v>28</v>
      </c>
      <c r="K833" s="210" t="s">
        <v>58</v>
      </c>
      <c r="L833" s="210"/>
      <c r="M833" s="210">
        <v>40424815</v>
      </c>
      <c r="N833" s="210">
        <v>4656883</v>
      </c>
      <c r="O833" s="210" t="s">
        <v>147</v>
      </c>
      <c r="P833" s="215">
        <f t="shared" si="12"/>
        <v>73.7534107914</v>
      </c>
      <c r="Q833" s="217" t="s">
        <v>14057</v>
      </c>
      <c r="R833" s="218" t="s">
        <v>731</v>
      </c>
    </row>
    <row r="834" s="1" customFormat="1" spans="1:18">
      <c r="A834" s="209" t="s">
        <v>137</v>
      </c>
      <c r="B834" s="210" t="s">
        <v>320</v>
      </c>
      <c r="C834" s="211">
        <v>140</v>
      </c>
      <c r="D834" s="212">
        <v>15.5943496299</v>
      </c>
      <c r="E834" s="210" t="s">
        <v>320</v>
      </c>
      <c r="F834" s="210" t="s">
        <v>714</v>
      </c>
      <c r="G834" s="210" t="s">
        <v>1075</v>
      </c>
      <c r="H834" s="210" t="s">
        <v>716</v>
      </c>
      <c r="I834" s="210" t="s">
        <v>367</v>
      </c>
      <c r="J834" s="210" t="s">
        <v>28</v>
      </c>
      <c r="K834" s="210" t="s">
        <v>327</v>
      </c>
      <c r="L834" s="210"/>
      <c r="M834" s="210">
        <v>40426158</v>
      </c>
      <c r="N834" s="210">
        <v>4659816</v>
      </c>
      <c r="O834" s="210" t="s">
        <v>147</v>
      </c>
      <c r="P834" s="215">
        <f t="shared" si="12"/>
        <v>46.7830488897</v>
      </c>
      <c r="Q834" s="217" t="s">
        <v>14057</v>
      </c>
      <c r="R834" s="218" t="s">
        <v>731</v>
      </c>
    </row>
    <row r="835" s="1" customFormat="1" spans="1:18">
      <c r="A835" s="209" t="s">
        <v>137</v>
      </c>
      <c r="B835" s="210" t="s">
        <v>320</v>
      </c>
      <c r="C835" s="211">
        <v>1119</v>
      </c>
      <c r="D835" s="212">
        <v>3.25361370613</v>
      </c>
      <c r="E835" s="210" t="s">
        <v>320</v>
      </c>
      <c r="F835" s="210" t="s">
        <v>714</v>
      </c>
      <c r="G835" s="210" t="s">
        <v>1075</v>
      </c>
      <c r="H835" s="210" t="s">
        <v>716</v>
      </c>
      <c r="I835" s="210" t="s">
        <v>1101</v>
      </c>
      <c r="J835" s="210" t="s">
        <v>28</v>
      </c>
      <c r="K835" s="210" t="s">
        <v>29</v>
      </c>
      <c r="L835" s="210"/>
      <c r="M835" s="210">
        <v>40422938</v>
      </c>
      <c r="N835" s="210">
        <v>4657062</v>
      </c>
      <c r="O835" s="210" t="s">
        <v>147</v>
      </c>
      <c r="P835" s="215">
        <f t="shared" si="12"/>
        <v>9.76084111839</v>
      </c>
      <c r="Q835" s="217" t="s">
        <v>14057</v>
      </c>
      <c r="R835" s="218" t="s">
        <v>731</v>
      </c>
    </row>
    <row r="836" s="1" customFormat="1" spans="1:18">
      <c r="A836" s="209" t="s">
        <v>137</v>
      </c>
      <c r="B836" s="210" t="s">
        <v>320</v>
      </c>
      <c r="C836" s="211">
        <v>489</v>
      </c>
      <c r="D836" s="212">
        <v>31.9408431296999</v>
      </c>
      <c r="E836" s="210" t="s">
        <v>320</v>
      </c>
      <c r="F836" s="210" t="s">
        <v>714</v>
      </c>
      <c r="G836" s="210" t="s">
        <v>1075</v>
      </c>
      <c r="H836" s="210" t="s">
        <v>716</v>
      </c>
      <c r="I836" s="210" t="s">
        <v>48</v>
      </c>
      <c r="J836" s="210" t="s">
        <v>28</v>
      </c>
      <c r="K836" s="210" t="s">
        <v>29</v>
      </c>
      <c r="L836" s="210"/>
      <c r="M836" s="210">
        <v>40425738</v>
      </c>
      <c r="N836" s="210">
        <v>4658819</v>
      </c>
      <c r="O836" s="210" t="s">
        <v>147</v>
      </c>
      <c r="P836" s="215">
        <f t="shared" si="12"/>
        <v>95.8225293890997</v>
      </c>
      <c r="Q836" s="217" t="s">
        <v>14057</v>
      </c>
      <c r="R836" s="218" t="s">
        <v>731</v>
      </c>
    </row>
    <row r="837" s="1" customFormat="1" spans="1:18">
      <c r="A837" s="209" t="s">
        <v>137</v>
      </c>
      <c r="B837" s="210" t="s">
        <v>320</v>
      </c>
      <c r="C837" s="211">
        <v>1218</v>
      </c>
      <c r="D837" s="212">
        <v>0.684387968383</v>
      </c>
      <c r="E837" s="210" t="s">
        <v>320</v>
      </c>
      <c r="F837" s="210" t="s">
        <v>714</v>
      </c>
      <c r="G837" s="210" t="s">
        <v>1075</v>
      </c>
      <c r="H837" s="210" t="s">
        <v>716</v>
      </c>
      <c r="I837" s="210" t="s">
        <v>367</v>
      </c>
      <c r="J837" s="210" t="s">
        <v>28</v>
      </c>
      <c r="K837" s="210" t="s">
        <v>49</v>
      </c>
      <c r="L837" s="210"/>
      <c r="M837" s="210">
        <v>40424070</v>
      </c>
      <c r="N837" s="210">
        <v>4656769</v>
      </c>
      <c r="O837" s="210" t="s">
        <v>147</v>
      </c>
      <c r="P837" s="215">
        <f t="shared" si="12"/>
        <v>2.053163905149</v>
      </c>
      <c r="Q837" s="220" t="s">
        <v>33</v>
      </c>
      <c r="R837" s="221" t="s">
        <v>34</v>
      </c>
    </row>
    <row r="838" s="1" customFormat="1" spans="1:18">
      <c r="A838" s="209" t="s">
        <v>137</v>
      </c>
      <c r="B838" s="210" t="s">
        <v>320</v>
      </c>
      <c r="C838" s="211">
        <v>543</v>
      </c>
      <c r="D838" s="212">
        <v>13.1803004949</v>
      </c>
      <c r="E838" s="210" t="s">
        <v>320</v>
      </c>
      <c r="F838" s="210" t="s">
        <v>714</v>
      </c>
      <c r="G838" s="210" t="s">
        <v>1075</v>
      </c>
      <c r="H838" s="210" t="s">
        <v>716</v>
      </c>
      <c r="I838" s="210" t="s">
        <v>48</v>
      </c>
      <c r="J838" s="210" t="s">
        <v>28</v>
      </c>
      <c r="K838" s="210" t="s">
        <v>58</v>
      </c>
      <c r="L838" s="210"/>
      <c r="M838" s="210">
        <v>40423857</v>
      </c>
      <c r="N838" s="210">
        <v>4658680</v>
      </c>
      <c r="O838" s="210" t="s">
        <v>147</v>
      </c>
      <c r="P838" s="215">
        <f t="shared" si="12"/>
        <v>39.5409014847</v>
      </c>
      <c r="Q838" s="220" t="s">
        <v>33</v>
      </c>
      <c r="R838" s="221" t="s">
        <v>34</v>
      </c>
    </row>
    <row r="839" s="1" customFormat="1" spans="1:18">
      <c r="A839" s="209" t="s">
        <v>137</v>
      </c>
      <c r="B839" s="210" t="s">
        <v>320</v>
      </c>
      <c r="C839" s="211">
        <v>1551</v>
      </c>
      <c r="D839" s="212">
        <v>1.57157969898</v>
      </c>
      <c r="E839" s="210" t="s">
        <v>320</v>
      </c>
      <c r="F839" s="210" t="s">
        <v>714</v>
      </c>
      <c r="G839" s="210" t="s">
        <v>1075</v>
      </c>
      <c r="H839" s="210" t="s">
        <v>716</v>
      </c>
      <c r="I839" s="210" t="s">
        <v>367</v>
      </c>
      <c r="J839" s="210" t="s">
        <v>28</v>
      </c>
      <c r="K839" s="210" t="s">
        <v>327</v>
      </c>
      <c r="L839" s="210"/>
      <c r="M839" s="210">
        <v>40423799</v>
      </c>
      <c r="N839" s="210">
        <v>4655583</v>
      </c>
      <c r="O839" s="210" t="s">
        <v>147</v>
      </c>
      <c r="P839" s="215">
        <f t="shared" si="12"/>
        <v>4.71473909694</v>
      </c>
      <c r="Q839" s="220" t="s">
        <v>33</v>
      </c>
      <c r="R839" s="221" t="s">
        <v>34</v>
      </c>
    </row>
    <row r="840" s="1" customFormat="1" spans="1:18">
      <c r="A840" s="209" t="s">
        <v>137</v>
      </c>
      <c r="B840" s="210" t="s">
        <v>320</v>
      </c>
      <c r="C840" s="211">
        <v>867</v>
      </c>
      <c r="D840" s="212">
        <v>13.2875376546999</v>
      </c>
      <c r="E840" s="210" t="s">
        <v>320</v>
      </c>
      <c r="F840" s="210" t="s">
        <v>714</v>
      </c>
      <c r="G840" s="210" t="s">
        <v>1075</v>
      </c>
      <c r="H840" s="210" t="s">
        <v>716</v>
      </c>
      <c r="I840" s="210" t="s">
        <v>367</v>
      </c>
      <c r="J840" s="210" t="s">
        <v>28</v>
      </c>
      <c r="K840" s="210" t="s">
        <v>310</v>
      </c>
      <c r="L840" s="210"/>
      <c r="M840" s="210">
        <v>40422686</v>
      </c>
      <c r="N840" s="210">
        <v>4657812</v>
      </c>
      <c r="O840" s="210" t="s">
        <v>147</v>
      </c>
      <c r="P840" s="215">
        <f t="shared" si="12"/>
        <v>39.8626129640997</v>
      </c>
      <c r="Q840" s="220" t="s">
        <v>33</v>
      </c>
      <c r="R840" s="221" t="s">
        <v>34</v>
      </c>
    </row>
    <row r="841" s="1" customFormat="1" spans="1:18">
      <c r="A841" s="209" t="s">
        <v>137</v>
      </c>
      <c r="B841" s="210" t="s">
        <v>320</v>
      </c>
      <c r="C841" s="211">
        <v>1218</v>
      </c>
      <c r="D841" s="212">
        <v>0.39</v>
      </c>
      <c r="E841" s="210" t="s">
        <v>320</v>
      </c>
      <c r="F841" s="210" t="s">
        <v>714</v>
      </c>
      <c r="G841" s="210" t="s">
        <v>1075</v>
      </c>
      <c r="H841" s="210" t="s">
        <v>716</v>
      </c>
      <c r="I841" s="210" t="s">
        <v>367</v>
      </c>
      <c r="J841" s="210" t="s">
        <v>28</v>
      </c>
      <c r="K841" s="210" t="s">
        <v>49</v>
      </c>
      <c r="L841" s="223"/>
      <c r="M841" s="210">
        <v>40424075</v>
      </c>
      <c r="N841" s="210">
        <v>4656761</v>
      </c>
      <c r="O841" s="210" t="s">
        <v>14061</v>
      </c>
      <c r="P841" s="215">
        <f t="shared" si="12"/>
        <v>1.17</v>
      </c>
      <c r="Q841" s="220" t="s">
        <v>33</v>
      </c>
      <c r="R841" s="221" t="s">
        <v>34</v>
      </c>
    </row>
    <row r="842" s="1" customFormat="1" spans="1:18">
      <c r="A842" s="209" t="s">
        <v>137</v>
      </c>
      <c r="B842" s="210" t="s">
        <v>320</v>
      </c>
      <c r="C842" s="211">
        <v>1063</v>
      </c>
      <c r="D842" s="212">
        <v>0.19</v>
      </c>
      <c r="E842" s="210" t="s">
        <v>320</v>
      </c>
      <c r="F842" s="210" t="s">
        <v>714</v>
      </c>
      <c r="G842" s="210" t="s">
        <v>1075</v>
      </c>
      <c r="H842" s="210" t="s">
        <v>716</v>
      </c>
      <c r="I842" s="210" t="s">
        <v>48</v>
      </c>
      <c r="J842" s="210" t="s">
        <v>28</v>
      </c>
      <c r="K842" s="210" t="s">
        <v>58</v>
      </c>
      <c r="L842" s="1"/>
      <c r="M842" s="210">
        <v>40425172</v>
      </c>
      <c r="N842" s="210">
        <v>4657291</v>
      </c>
      <c r="O842" s="210" t="s">
        <v>14061</v>
      </c>
      <c r="P842" s="215">
        <f>D842*3</f>
        <v>0.57</v>
      </c>
      <c r="Q842" s="220" t="s">
        <v>33</v>
      </c>
      <c r="R842" s="221" t="s">
        <v>34</v>
      </c>
    </row>
  </sheetData>
  <mergeCells count="20">
    <mergeCell ref="A1:C1"/>
    <mergeCell ref="A2:Q2"/>
    <mergeCell ref="A3:D3"/>
    <mergeCell ref="M4:N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O4:O5"/>
    <mergeCell ref="P4:P5"/>
    <mergeCell ref="Q4:Q5"/>
    <mergeCell ref="R4:R5"/>
  </mergeCell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32"/>
  <sheetViews>
    <sheetView workbookViewId="0">
      <selection activeCell="X23" sqref="X23"/>
    </sheetView>
  </sheetViews>
  <sheetFormatPr defaultColWidth="9" defaultRowHeight="10.5"/>
  <cols>
    <col min="1" max="1" width="7.625" style="118" customWidth="1"/>
    <col min="2" max="2" width="6.875" style="118" customWidth="1"/>
    <col min="3" max="3" width="6.60833333333333" style="118" customWidth="1"/>
    <col min="4" max="4" width="10" style="57" customWidth="1"/>
    <col min="5" max="5" width="4.125" style="118" customWidth="1"/>
    <col min="6" max="6" width="3.625" style="118" customWidth="1"/>
    <col min="7" max="7" width="5.625" style="118" customWidth="1"/>
    <col min="8" max="8" width="6.375" style="118" customWidth="1"/>
    <col min="9" max="9" width="9" style="118"/>
    <col min="10" max="10" width="5" style="118" customWidth="1"/>
    <col min="11" max="11" width="3.625" style="118" customWidth="1"/>
    <col min="12" max="12" width="6.375" style="118" customWidth="1"/>
    <col min="13" max="13" width="7.625" style="118" customWidth="1"/>
    <col min="14" max="14" width="9" style="118" customWidth="1"/>
    <col min="15" max="15" width="7.25" style="118" customWidth="1"/>
    <col min="16" max="16" width="14.125" style="119" customWidth="1"/>
    <col min="17" max="17" width="12.3833333333333" style="120" customWidth="1"/>
    <col min="18" max="18" width="9.13333333333333" style="118" customWidth="1"/>
    <col min="19" max="19" width="10.1" style="118"/>
    <col min="20" max="16384" width="9" style="118"/>
  </cols>
  <sheetData>
    <row r="1" s="118" customFormat="1" spans="1:17">
      <c r="A1" s="121" t="s">
        <v>704</v>
      </c>
      <c r="B1" s="121"/>
      <c r="C1" s="121"/>
      <c r="D1" s="122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35"/>
      <c r="P1" s="119" t="s">
        <v>3</v>
      </c>
      <c r="Q1" s="120"/>
    </row>
    <row r="2" s="118" customFormat="1" ht="21" customHeight="1" spans="1:17">
      <c r="A2" s="2" t="s">
        <v>1</v>
      </c>
      <c r="B2" s="2"/>
      <c r="C2" s="2"/>
      <c r="D2" s="12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136"/>
      <c r="Q2" s="145"/>
    </row>
    <row r="3" s="118" customFormat="1" spans="1:17">
      <c r="A3" s="124" t="s">
        <v>14062</v>
      </c>
      <c r="B3" s="124"/>
      <c r="C3" s="124"/>
      <c r="D3" s="125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37"/>
      <c r="Q3" s="146"/>
    </row>
    <row r="4" s="118" customFormat="1" ht="26" customHeight="1" spans="1:18">
      <c r="A4" s="126" t="s">
        <v>4</v>
      </c>
      <c r="B4" s="126" t="s">
        <v>5</v>
      </c>
      <c r="C4" s="126" t="s">
        <v>6</v>
      </c>
      <c r="D4" s="127" t="s">
        <v>8</v>
      </c>
      <c r="E4" s="126" t="s">
        <v>9</v>
      </c>
      <c r="F4" s="126" t="s">
        <v>10</v>
      </c>
      <c r="G4" s="126" t="s">
        <v>11</v>
      </c>
      <c r="H4" s="126" t="s">
        <v>12</v>
      </c>
      <c r="I4" s="126" t="s">
        <v>13</v>
      </c>
      <c r="J4" s="126" t="s">
        <v>14</v>
      </c>
      <c r="K4" s="126" t="s">
        <v>15</v>
      </c>
      <c r="L4" s="128" t="s">
        <v>16</v>
      </c>
      <c r="M4" s="128"/>
      <c r="N4" s="126" t="s">
        <v>18</v>
      </c>
      <c r="O4" s="126" t="s">
        <v>19</v>
      </c>
      <c r="P4" s="138" t="s">
        <v>3</v>
      </c>
      <c r="Q4" s="147" t="s">
        <v>343</v>
      </c>
      <c r="R4" s="148" t="s">
        <v>14063</v>
      </c>
    </row>
    <row r="5" s="118" customFormat="1" spans="1:18">
      <c r="A5" s="126"/>
      <c r="B5" s="126"/>
      <c r="C5" s="126"/>
      <c r="D5" s="127"/>
      <c r="E5" s="126"/>
      <c r="F5" s="126"/>
      <c r="G5" s="126"/>
      <c r="H5" s="126"/>
      <c r="I5" s="126"/>
      <c r="J5" s="126"/>
      <c r="K5" s="126"/>
      <c r="L5" s="126" t="s">
        <v>345</v>
      </c>
      <c r="M5" s="126" t="s">
        <v>346</v>
      </c>
      <c r="N5" s="126"/>
      <c r="O5" s="126"/>
      <c r="P5" s="139"/>
      <c r="Q5" s="147"/>
      <c r="R5" s="149"/>
    </row>
    <row r="6" s="118" customFormat="1" spans="1:18">
      <c r="A6" s="126"/>
      <c r="B6" s="126"/>
      <c r="C6" s="126"/>
      <c r="D6" s="127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40"/>
      <c r="Q6" s="147"/>
      <c r="R6" s="150"/>
    </row>
    <row r="7" s="118" customFormat="1" ht="20" customHeight="1" spans="1:18">
      <c r="A7" s="128" t="s">
        <v>1071</v>
      </c>
      <c r="B7" s="128"/>
      <c r="C7" s="128"/>
      <c r="D7" s="129">
        <f>D8+D128+D263+D385</f>
        <v>14760.72498</v>
      </c>
      <c r="E7" s="128"/>
      <c r="F7" s="128"/>
      <c r="G7" s="128"/>
      <c r="H7" s="128"/>
      <c r="I7" s="128"/>
      <c r="J7" s="128"/>
      <c r="K7" s="128"/>
      <c r="L7" s="126"/>
      <c r="M7" s="126"/>
      <c r="N7" s="128"/>
      <c r="O7" s="128"/>
      <c r="P7" s="141" t="s">
        <v>3</v>
      </c>
      <c r="Q7" s="129">
        <f t="shared" ref="Q7:Q71" si="0">D7*4.5</f>
        <v>66423.26241</v>
      </c>
      <c r="R7" s="151"/>
    </row>
    <row r="8" s="3" customFormat="1" spans="1:18">
      <c r="A8" s="130" t="s">
        <v>21</v>
      </c>
      <c r="B8" s="131" t="s">
        <v>14064</v>
      </c>
      <c r="C8" s="128"/>
      <c r="D8" s="129">
        <f>SUM(D9:D127)</f>
        <v>5221.24461</v>
      </c>
      <c r="E8" s="128"/>
      <c r="F8" s="128"/>
      <c r="G8" s="128"/>
      <c r="H8" s="128"/>
      <c r="I8" s="128"/>
      <c r="J8" s="128"/>
      <c r="K8" s="128"/>
      <c r="L8" s="126"/>
      <c r="M8" s="126"/>
      <c r="N8" s="128"/>
      <c r="O8" s="142"/>
      <c r="P8" s="141" t="s">
        <v>3</v>
      </c>
      <c r="Q8" s="129">
        <f>SUM(Q9:Q127)</f>
        <v>23495.600745</v>
      </c>
      <c r="R8" s="152"/>
    </row>
    <row r="9" s="118" customFormat="1" spans="1:22">
      <c r="A9" s="132" t="s">
        <v>21</v>
      </c>
      <c r="B9" s="133" t="s">
        <v>14064</v>
      </c>
      <c r="C9" s="33" t="s">
        <v>1120</v>
      </c>
      <c r="D9" s="37">
        <v>67.035855</v>
      </c>
      <c r="E9" s="134" t="s">
        <v>714</v>
      </c>
      <c r="F9" s="134" t="s">
        <v>1075</v>
      </c>
      <c r="G9" s="134" t="s">
        <v>716</v>
      </c>
      <c r="H9" s="33" t="s">
        <v>721</v>
      </c>
      <c r="I9" s="134" t="s">
        <v>28</v>
      </c>
      <c r="J9" s="33" t="s">
        <v>58</v>
      </c>
      <c r="K9" s="33" t="s">
        <v>13223</v>
      </c>
      <c r="L9" s="33">
        <v>449269.073356</v>
      </c>
      <c r="M9" s="33">
        <v>4694031.6818</v>
      </c>
      <c r="N9" s="134" t="s">
        <v>32</v>
      </c>
      <c r="O9" s="142" t="s">
        <v>403</v>
      </c>
      <c r="P9" s="143" t="s">
        <v>404</v>
      </c>
      <c r="Q9" s="153">
        <f t="shared" si="0"/>
        <v>301.6613475</v>
      </c>
      <c r="R9" s="154"/>
      <c r="T9" s="155"/>
      <c r="U9" s="156"/>
      <c r="V9" s="155"/>
    </row>
    <row r="10" s="118" customFormat="1" spans="1:22">
      <c r="A10" s="132" t="s">
        <v>21</v>
      </c>
      <c r="B10" s="133" t="s">
        <v>14064</v>
      </c>
      <c r="C10" s="33" t="s">
        <v>1745</v>
      </c>
      <c r="D10" s="37">
        <v>277.151055</v>
      </c>
      <c r="E10" s="134" t="s">
        <v>714</v>
      </c>
      <c r="F10" s="134" t="s">
        <v>1075</v>
      </c>
      <c r="G10" s="134" t="s">
        <v>716</v>
      </c>
      <c r="H10" s="33" t="s">
        <v>721</v>
      </c>
      <c r="I10" s="134" t="s">
        <v>28</v>
      </c>
      <c r="J10" s="33" t="s">
        <v>58</v>
      </c>
      <c r="K10" s="33" t="s">
        <v>13223</v>
      </c>
      <c r="L10" s="33">
        <v>451566.480724</v>
      </c>
      <c r="M10" s="33">
        <v>4692214.61082</v>
      </c>
      <c r="N10" s="134" t="s">
        <v>32</v>
      </c>
      <c r="O10" s="134" t="s">
        <v>14065</v>
      </c>
      <c r="P10" s="144" t="s">
        <v>14066</v>
      </c>
      <c r="Q10" s="153">
        <f t="shared" si="0"/>
        <v>1247.1797475</v>
      </c>
      <c r="R10" s="154"/>
      <c r="T10" s="155"/>
      <c r="U10" s="156"/>
      <c r="V10" s="155"/>
    </row>
    <row r="11" s="118" customFormat="1" spans="1:22">
      <c r="A11" s="132" t="s">
        <v>21</v>
      </c>
      <c r="B11" s="133" t="s">
        <v>14064</v>
      </c>
      <c r="C11" s="33" t="s">
        <v>392</v>
      </c>
      <c r="D11" s="37">
        <v>61.637265</v>
      </c>
      <c r="E11" s="134" t="s">
        <v>714</v>
      </c>
      <c r="F11" s="134" t="s">
        <v>1075</v>
      </c>
      <c r="G11" s="134" t="s">
        <v>716</v>
      </c>
      <c r="H11" s="33" t="s">
        <v>721</v>
      </c>
      <c r="I11" s="134" t="s">
        <v>28</v>
      </c>
      <c r="J11" s="33" t="s">
        <v>58</v>
      </c>
      <c r="K11" s="33" t="s">
        <v>13231</v>
      </c>
      <c r="L11" s="33">
        <v>452282.525735</v>
      </c>
      <c r="M11" s="33">
        <v>4696265.2747</v>
      </c>
      <c r="N11" s="134" t="s">
        <v>32</v>
      </c>
      <c r="O11" s="134" t="s">
        <v>14065</v>
      </c>
      <c r="P11" s="144" t="s">
        <v>14066</v>
      </c>
      <c r="Q11" s="153">
        <f t="shared" si="0"/>
        <v>277.3676925</v>
      </c>
      <c r="R11" s="154"/>
      <c r="T11" s="155"/>
      <c r="U11" s="156"/>
      <c r="V11" s="155"/>
    </row>
    <row r="12" s="118" customFormat="1" spans="1:22">
      <c r="A12" s="132" t="s">
        <v>21</v>
      </c>
      <c r="B12" s="133" t="s">
        <v>14064</v>
      </c>
      <c r="C12" s="33" t="s">
        <v>13679</v>
      </c>
      <c r="D12" s="37">
        <v>7.60485</v>
      </c>
      <c r="E12" s="134" t="s">
        <v>714</v>
      </c>
      <c r="F12" s="134" t="s">
        <v>1075</v>
      </c>
      <c r="G12" s="134" t="s">
        <v>716</v>
      </c>
      <c r="H12" s="33" t="s">
        <v>717</v>
      </c>
      <c r="I12" s="134" t="s">
        <v>28</v>
      </c>
      <c r="J12" s="33" t="s">
        <v>58</v>
      </c>
      <c r="K12" s="33" t="s">
        <v>13225</v>
      </c>
      <c r="L12" s="33">
        <v>450453.880486</v>
      </c>
      <c r="M12" s="33">
        <v>4692537.47635</v>
      </c>
      <c r="N12" s="134" t="s">
        <v>32</v>
      </c>
      <c r="O12" s="134" t="s">
        <v>14065</v>
      </c>
      <c r="P12" s="144" t="s">
        <v>14066</v>
      </c>
      <c r="Q12" s="153">
        <f t="shared" si="0"/>
        <v>34.221825</v>
      </c>
      <c r="R12" s="154"/>
      <c r="T12" s="155"/>
      <c r="U12" s="156"/>
      <c r="V12" s="155"/>
    </row>
    <row r="13" s="118" customFormat="1" spans="1:22">
      <c r="A13" s="132" t="s">
        <v>21</v>
      </c>
      <c r="B13" s="133" t="s">
        <v>14064</v>
      </c>
      <c r="C13" s="33" t="s">
        <v>1739</v>
      </c>
      <c r="D13" s="37">
        <v>5.3364</v>
      </c>
      <c r="E13" s="134" t="s">
        <v>714</v>
      </c>
      <c r="F13" s="134" t="s">
        <v>1075</v>
      </c>
      <c r="G13" s="134" t="s">
        <v>716</v>
      </c>
      <c r="H13" s="33" t="s">
        <v>717</v>
      </c>
      <c r="I13" s="134" t="s">
        <v>28</v>
      </c>
      <c r="J13" s="33" t="s">
        <v>1269</v>
      </c>
      <c r="K13" s="33" t="s">
        <v>13223</v>
      </c>
      <c r="L13" s="33">
        <v>450075.416273</v>
      </c>
      <c r="M13" s="33">
        <v>4693123.85676</v>
      </c>
      <c r="N13" s="134" t="s">
        <v>32</v>
      </c>
      <c r="O13" s="134" t="s">
        <v>14065</v>
      </c>
      <c r="P13" s="144" t="s">
        <v>14066</v>
      </c>
      <c r="Q13" s="153">
        <f t="shared" si="0"/>
        <v>24.0138</v>
      </c>
      <c r="R13" s="154"/>
      <c r="T13" s="155"/>
      <c r="U13" s="156"/>
      <c r="V13" s="155"/>
    </row>
    <row r="14" s="118" customFormat="1" spans="1:22">
      <c r="A14" s="132" t="s">
        <v>21</v>
      </c>
      <c r="B14" s="133" t="s">
        <v>14064</v>
      </c>
      <c r="C14" s="33" t="s">
        <v>1323</v>
      </c>
      <c r="D14" s="37">
        <v>306.715755</v>
      </c>
      <c r="E14" s="134" t="s">
        <v>714</v>
      </c>
      <c r="F14" s="134" t="s">
        <v>1075</v>
      </c>
      <c r="G14" s="134" t="s">
        <v>716</v>
      </c>
      <c r="H14" s="33" t="s">
        <v>721</v>
      </c>
      <c r="I14" s="134" t="s">
        <v>28</v>
      </c>
      <c r="J14" s="33" t="s">
        <v>58</v>
      </c>
      <c r="K14" s="33" t="s">
        <v>13223</v>
      </c>
      <c r="L14" s="33">
        <v>449851.648062</v>
      </c>
      <c r="M14" s="33">
        <v>4694515.35635</v>
      </c>
      <c r="N14" s="134" t="s">
        <v>32</v>
      </c>
      <c r="O14" s="134" t="s">
        <v>14065</v>
      </c>
      <c r="P14" s="144" t="s">
        <v>14066</v>
      </c>
      <c r="Q14" s="153">
        <f t="shared" si="0"/>
        <v>1380.2208975</v>
      </c>
      <c r="R14" s="154"/>
      <c r="T14" s="155"/>
      <c r="U14" s="156"/>
      <c r="V14" s="155"/>
    </row>
    <row r="15" s="118" customFormat="1" spans="1:22">
      <c r="A15" s="132" t="s">
        <v>21</v>
      </c>
      <c r="B15" s="133" t="s">
        <v>14064</v>
      </c>
      <c r="C15" s="33" t="s">
        <v>13612</v>
      </c>
      <c r="D15" s="37">
        <v>5.5965</v>
      </c>
      <c r="E15" s="134" t="s">
        <v>714</v>
      </c>
      <c r="F15" s="134" t="s">
        <v>1075</v>
      </c>
      <c r="G15" s="134" t="s">
        <v>716</v>
      </c>
      <c r="H15" s="33" t="s">
        <v>721</v>
      </c>
      <c r="I15" s="134" t="s">
        <v>28</v>
      </c>
      <c r="J15" s="33" t="s">
        <v>58</v>
      </c>
      <c r="K15" s="33" t="s">
        <v>13223</v>
      </c>
      <c r="L15" s="33">
        <v>449659.548631</v>
      </c>
      <c r="M15" s="33">
        <v>4693711.30025</v>
      </c>
      <c r="N15" s="134" t="s">
        <v>32</v>
      </c>
      <c r="O15" s="134" t="s">
        <v>14065</v>
      </c>
      <c r="P15" s="144" t="s">
        <v>14066</v>
      </c>
      <c r="Q15" s="153">
        <f t="shared" si="0"/>
        <v>25.18425</v>
      </c>
      <c r="R15" s="154"/>
      <c r="T15" s="155"/>
      <c r="U15" s="156"/>
      <c r="V15" s="155"/>
    </row>
    <row r="16" s="118" customFormat="1" spans="1:22">
      <c r="A16" s="132" t="s">
        <v>21</v>
      </c>
      <c r="B16" s="133" t="s">
        <v>14064</v>
      </c>
      <c r="C16" s="33" t="s">
        <v>491</v>
      </c>
      <c r="D16" s="37">
        <v>175.008885</v>
      </c>
      <c r="E16" s="134" t="s">
        <v>714</v>
      </c>
      <c r="F16" s="134" t="s">
        <v>1075</v>
      </c>
      <c r="G16" s="134" t="s">
        <v>716</v>
      </c>
      <c r="H16" s="33" t="s">
        <v>717</v>
      </c>
      <c r="I16" s="134" t="s">
        <v>28</v>
      </c>
      <c r="J16" s="33" t="s">
        <v>1269</v>
      </c>
      <c r="K16" s="33" t="s">
        <v>13231</v>
      </c>
      <c r="L16" s="33">
        <v>451614.801599</v>
      </c>
      <c r="M16" s="33">
        <v>4694990.15088</v>
      </c>
      <c r="N16" s="134" t="s">
        <v>32</v>
      </c>
      <c r="O16" s="134" t="s">
        <v>14065</v>
      </c>
      <c r="P16" s="144" t="s">
        <v>14066</v>
      </c>
      <c r="Q16" s="153">
        <f t="shared" si="0"/>
        <v>787.5399825</v>
      </c>
      <c r="R16" s="154"/>
      <c r="T16" s="155"/>
      <c r="U16" s="156"/>
      <c r="V16" s="155"/>
    </row>
    <row r="17" s="118" customFormat="1" spans="1:22">
      <c r="A17" s="132" t="s">
        <v>21</v>
      </c>
      <c r="B17" s="133" t="s">
        <v>14064</v>
      </c>
      <c r="C17" s="33" t="s">
        <v>13742</v>
      </c>
      <c r="D17" s="37">
        <v>26.449965</v>
      </c>
      <c r="E17" s="134" t="s">
        <v>714</v>
      </c>
      <c r="F17" s="134" t="s">
        <v>1075</v>
      </c>
      <c r="G17" s="134" t="s">
        <v>716</v>
      </c>
      <c r="H17" s="33" t="s">
        <v>717</v>
      </c>
      <c r="I17" s="134" t="s">
        <v>28</v>
      </c>
      <c r="J17" s="33" t="s">
        <v>1269</v>
      </c>
      <c r="K17" s="33" t="s">
        <v>14067</v>
      </c>
      <c r="L17" s="33">
        <v>451701.071498</v>
      </c>
      <c r="M17" s="33">
        <v>4693357.3102</v>
      </c>
      <c r="N17" s="134" t="s">
        <v>32</v>
      </c>
      <c r="O17" s="134" t="s">
        <v>14065</v>
      </c>
      <c r="P17" s="144" t="s">
        <v>14066</v>
      </c>
      <c r="Q17" s="153">
        <f t="shared" si="0"/>
        <v>119.0248425</v>
      </c>
      <c r="R17" s="154"/>
      <c r="T17" s="155"/>
      <c r="U17" s="156"/>
      <c r="V17" s="155"/>
    </row>
    <row r="18" s="118" customFormat="1" spans="1:22">
      <c r="A18" s="132" t="s">
        <v>21</v>
      </c>
      <c r="B18" s="133" t="s">
        <v>14064</v>
      </c>
      <c r="C18" s="33" t="s">
        <v>14068</v>
      </c>
      <c r="D18" s="37">
        <v>20.41167</v>
      </c>
      <c r="E18" s="134" t="s">
        <v>714</v>
      </c>
      <c r="F18" s="134" t="s">
        <v>1075</v>
      </c>
      <c r="G18" s="134" t="s">
        <v>716</v>
      </c>
      <c r="H18" s="33" t="s">
        <v>717</v>
      </c>
      <c r="I18" s="134" t="s">
        <v>28</v>
      </c>
      <c r="J18" s="33" t="s">
        <v>58</v>
      </c>
      <c r="K18" s="33" t="s">
        <v>13223</v>
      </c>
      <c r="L18" s="33">
        <v>451901.516285</v>
      </c>
      <c r="M18" s="33">
        <v>4691939.5985</v>
      </c>
      <c r="N18" s="134" t="s">
        <v>32</v>
      </c>
      <c r="O18" s="134" t="s">
        <v>14065</v>
      </c>
      <c r="P18" s="144" t="s">
        <v>14066</v>
      </c>
      <c r="Q18" s="153">
        <f t="shared" si="0"/>
        <v>91.852515</v>
      </c>
      <c r="R18" s="154"/>
      <c r="T18" s="155"/>
      <c r="U18" s="156"/>
      <c r="V18" s="155"/>
    </row>
    <row r="19" s="118" customFormat="1" spans="1:22">
      <c r="A19" s="132" t="s">
        <v>21</v>
      </c>
      <c r="B19" s="133" t="s">
        <v>14064</v>
      </c>
      <c r="C19" s="33" t="s">
        <v>1558</v>
      </c>
      <c r="D19" s="37">
        <v>2.146035</v>
      </c>
      <c r="E19" s="134" t="s">
        <v>714</v>
      </c>
      <c r="F19" s="134" t="s">
        <v>1075</v>
      </c>
      <c r="G19" s="134" t="s">
        <v>716</v>
      </c>
      <c r="H19" s="33" t="s">
        <v>717</v>
      </c>
      <c r="I19" s="134" t="s">
        <v>28</v>
      </c>
      <c r="J19" s="33" t="s">
        <v>58</v>
      </c>
      <c r="K19" s="33" t="s">
        <v>13225</v>
      </c>
      <c r="L19" s="33">
        <v>450720.571489</v>
      </c>
      <c r="M19" s="33">
        <v>4692446.62346</v>
      </c>
      <c r="N19" s="134" t="s">
        <v>32</v>
      </c>
      <c r="O19" s="134" t="s">
        <v>14065</v>
      </c>
      <c r="P19" s="144" t="s">
        <v>14066</v>
      </c>
      <c r="Q19" s="153">
        <f t="shared" si="0"/>
        <v>9.6571575</v>
      </c>
      <c r="R19" s="154"/>
      <c r="T19" s="155"/>
      <c r="U19" s="156"/>
      <c r="V19" s="155"/>
    </row>
    <row r="20" s="118" customFormat="1" spans="1:22">
      <c r="A20" s="132" t="s">
        <v>21</v>
      </c>
      <c r="B20" s="133" t="s">
        <v>14064</v>
      </c>
      <c r="C20" s="33" t="s">
        <v>1663</v>
      </c>
      <c r="D20" s="37">
        <v>4.099425</v>
      </c>
      <c r="E20" s="134" t="s">
        <v>714</v>
      </c>
      <c r="F20" s="134" t="s">
        <v>1075</v>
      </c>
      <c r="G20" s="134" t="s">
        <v>716</v>
      </c>
      <c r="H20" s="33" t="s">
        <v>717</v>
      </c>
      <c r="I20" s="134" t="s">
        <v>28</v>
      </c>
      <c r="J20" s="33" t="s">
        <v>58</v>
      </c>
      <c r="K20" s="33" t="s">
        <v>13223</v>
      </c>
      <c r="L20" s="33">
        <v>449492.572518</v>
      </c>
      <c r="M20" s="33">
        <v>4694108.17965</v>
      </c>
      <c r="N20" s="134" t="s">
        <v>32</v>
      </c>
      <c r="O20" s="134" t="s">
        <v>14065</v>
      </c>
      <c r="P20" s="144" t="s">
        <v>14066</v>
      </c>
      <c r="Q20" s="153">
        <f t="shared" si="0"/>
        <v>18.4474125</v>
      </c>
      <c r="R20" s="154"/>
      <c r="T20" s="155"/>
      <c r="U20" s="156"/>
      <c r="V20" s="155"/>
    </row>
    <row r="21" s="118" customFormat="1" spans="1:22">
      <c r="A21" s="132" t="s">
        <v>21</v>
      </c>
      <c r="B21" s="133" t="s">
        <v>14064</v>
      </c>
      <c r="C21" s="33" t="s">
        <v>619</v>
      </c>
      <c r="D21" s="37">
        <v>67.7631</v>
      </c>
      <c r="E21" s="134" t="s">
        <v>714</v>
      </c>
      <c r="F21" s="134" t="s">
        <v>1075</v>
      </c>
      <c r="G21" s="134" t="s">
        <v>716</v>
      </c>
      <c r="H21" s="33" t="s">
        <v>721</v>
      </c>
      <c r="I21" s="134" t="s">
        <v>28</v>
      </c>
      <c r="J21" s="33" t="s">
        <v>58</v>
      </c>
      <c r="K21" s="33" t="s">
        <v>13223</v>
      </c>
      <c r="L21" s="33">
        <v>449256.609947</v>
      </c>
      <c r="M21" s="33">
        <v>4694585.64685</v>
      </c>
      <c r="N21" s="134" t="s">
        <v>32</v>
      </c>
      <c r="O21" s="134" t="s">
        <v>14065</v>
      </c>
      <c r="P21" s="144" t="s">
        <v>14066</v>
      </c>
      <c r="Q21" s="153">
        <f t="shared" si="0"/>
        <v>304.93395</v>
      </c>
      <c r="R21" s="154"/>
      <c r="T21" s="155"/>
      <c r="U21" s="156"/>
      <c r="V21" s="155"/>
    </row>
    <row r="22" s="118" customFormat="1" spans="1:22">
      <c r="A22" s="132" t="s">
        <v>21</v>
      </c>
      <c r="B22" s="133" t="s">
        <v>14064</v>
      </c>
      <c r="C22" s="33" t="s">
        <v>402</v>
      </c>
      <c r="D22" s="37">
        <v>3.386985</v>
      </c>
      <c r="E22" s="134" t="s">
        <v>714</v>
      </c>
      <c r="F22" s="134" t="s">
        <v>1075</v>
      </c>
      <c r="G22" s="134" t="s">
        <v>716</v>
      </c>
      <c r="H22" s="33" t="s">
        <v>721</v>
      </c>
      <c r="I22" s="134" t="s">
        <v>28</v>
      </c>
      <c r="J22" s="33" t="s">
        <v>58</v>
      </c>
      <c r="K22" s="33" t="s">
        <v>13231</v>
      </c>
      <c r="L22" s="33">
        <v>450195.253559</v>
      </c>
      <c r="M22" s="33">
        <v>4695877.67793</v>
      </c>
      <c r="N22" s="134" t="s">
        <v>32</v>
      </c>
      <c r="O22" s="134" t="s">
        <v>14065</v>
      </c>
      <c r="P22" s="144" t="s">
        <v>14066</v>
      </c>
      <c r="Q22" s="153">
        <f t="shared" si="0"/>
        <v>15.2414325</v>
      </c>
      <c r="R22" s="154"/>
      <c r="T22" s="155"/>
      <c r="U22" s="156"/>
      <c r="V22" s="155"/>
    </row>
    <row r="23" s="118" customFormat="1" spans="1:22">
      <c r="A23" s="132" t="s">
        <v>21</v>
      </c>
      <c r="B23" s="133" t="s">
        <v>14064</v>
      </c>
      <c r="C23" s="33" t="s">
        <v>14069</v>
      </c>
      <c r="D23" s="37">
        <v>5.711925</v>
      </c>
      <c r="E23" s="134" t="s">
        <v>714</v>
      </c>
      <c r="F23" s="134" t="s">
        <v>1075</v>
      </c>
      <c r="G23" s="134" t="s">
        <v>716</v>
      </c>
      <c r="H23" s="33" t="s">
        <v>721</v>
      </c>
      <c r="I23" s="134" t="s">
        <v>28</v>
      </c>
      <c r="J23" s="33" t="s">
        <v>1269</v>
      </c>
      <c r="K23" s="33" t="s">
        <v>13231</v>
      </c>
      <c r="L23" s="33">
        <v>452562.494821</v>
      </c>
      <c r="M23" s="33">
        <v>4691875.51064</v>
      </c>
      <c r="N23" s="134" t="s">
        <v>32</v>
      </c>
      <c r="O23" s="134" t="s">
        <v>14065</v>
      </c>
      <c r="P23" s="144" t="s">
        <v>14066</v>
      </c>
      <c r="Q23" s="153">
        <f t="shared" si="0"/>
        <v>25.7036625</v>
      </c>
      <c r="R23" s="154"/>
      <c r="T23" s="155"/>
      <c r="U23" s="156"/>
      <c r="V23" s="155"/>
    </row>
    <row r="24" s="118" customFormat="1" spans="1:22">
      <c r="A24" s="132" t="s">
        <v>21</v>
      </c>
      <c r="B24" s="133" t="s">
        <v>14064</v>
      </c>
      <c r="C24" s="33" t="s">
        <v>14070</v>
      </c>
      <c r="D24" s="37">
        <v>3.39654</v>
      </c>
      <c r="E24" s="134" t="s">
        <v>714</v>
      </c>
      <c r="F24" s="134" t="s">
        <v>1075</v>
      </c>
      <c r="G24" s="134" t="s">
        <v>716</v>
      </c>
      <c r="H24" s="33" t="s">
        <v>717</v>
      </c>
      <c r="I24" s="134" t="s">
        <v>28</v>
      </c>
      <c r="J24" s="33" t="s">
        <v>1269</v>
      </c>
      <c r="K24" s="33" t="s">
        <v>13231</v>
      </c>
      <c r="L24" s="33">
        <v>452420.645079</v>
      </c>
      <c r="M24" s="33">
        <v>4691948.75711</v>
      </c>
      <c r="N24" s="134" t="s">
        <v>32</v>
      </c>
      <c r="O24" s="134" t="s">
        <v>14065</v>
      </c>
      <c r="P24" s="144" t="s">
        <v>14066</v>
      </c>
      <c r="Q24" s="153">
        <f t="shared" si="0"/>
        <v>15.28443</v>
      </c>
      <c r="R24" s="154"/>
      <c r="T24" s="155"/>
      <c r="U24" s="156"/>
      <c r="V24" s="155"/>
    </row>
    <row r="25" s="118" customFormat="1" spans="1:22">
      <c r="A25" s="132" t="s">
        <v>21</v>
      </c>
      <c r="B25" s="133" t="s">
        <v>14064</v>
      </c>
      <c r="C25" s="33" t="s">
        <v>14071</v>
      </c>
      <c r="D25" s="37">
        <v>4.467015</v>
      </c>
      <c r="E25" s="134" t="s">
        <v>714</v>
      </c>
      <c r="F25" s="134" t="s">
        <v>1075</v>
      </c>
      <c r="G25" s="134" t="s">
        <v>716</v>
      </c>
      <c r="H25" s="33" t="s">
        <v>717</v>
      </c>
      <c r="I25" s="134" t="s">
        <v>28</v>
      </c>
      <c r="J25" s="33" t="s">
        <v>1269</v>
      </c>
      <c r="K25" s="33" t="s">
        <v>13231</v>
      </c>
      <c r="L25" s="33">
        <v>452466.531694</v>
      </c>
      <c r="M25" s="33">
        <v>4691981.15331</v>
      </c>
      <c r="N25" s="134" t="s">
        <v>32</v>
      </c>
      <c r="O25" s="134" t="s">
        <v>14065</v>
      </c>
      <c r="P25" s="144" t="s">
        <v>14066</v>
      </c>
      <c r="Q25" s="153">
        <f t="shared" si="0"/>
        <v>20.1015675</v>
      </c>
      <c r="R25" s="154"/>
      <c r="T25" s="155"/>
      <c r="U25" s="156"/>
      <c r="V25" s="155"/>
    </row>
    <row r="26" s="118" customFormat="1" spans="1:22">
      <c r="A26" s="132" t="s">
        <v>21</v>
      </c>
      <c r="B26" s="133" t="s">
        <v>14064</v>
      </c>
      <c r="C26" s="33" t="s">
        <v>14072</v>
      </c>
      <c r="D26" s="37">
        <v>31.78668</v>
      </c>
      <c r="E26" s="134" t="s">
        <v>714</v>
      </c>
      <c r="F26" s="134" t="s">
        <v>1075</v>
      </c>
      <c r="G26" s="134" t="s">
        <v>716</v>
      </c>
      <c r="H26" s="33" t="s">
        <v>717</v>
      </c>
      <c r="I26" s="134" t="s">
        <v>28</v>
      </c>
      <c r="J26" s="33" t="s">
        <v>1269</v>
      </c>
      <c r="K26" s="33" t="s">
        <v>14067</v>
      </c>
      <c r="L26" s="33">
        <v>451599.279165</v>
      </c>
      <c r="M26" s="33">
        <v>4693464.00763</v>
      </c>
      <c r="N26" s="134" t="s">
        <v>32</v>
      </c>
      <c r="O26" s="134" t="s">
        <v>14065</v>
      </c>
      <c r="P26" s="144" t="s">
        <v>14066</v>
      </c>
      <c r="Q26" s="153">
        <f t="shared" si="0"/>
        <v>143.04006</v>
      </c>
      <c r="R26" s="154"/>
      <c r="T26" s="155"/>
      <c r="U26" s="156"/>
      <c r="V26" s="155"/>
    </row>
    <row r="27" s="118" customFormat="1" spans="1:22">
      <c r="A27" s="132" t="s">
        <v>21</v>
      </c>
      <c r="B27" s="133" t="s">
        <v>14064</v>
      </c>
      <c r="C27" s="33" t="s">
        <v>1389</v>
      </c>
      <c r="D27" s="37">
        <v>1.63533</v>
      </c>
      <c r="E27" s="134" t="s">
        <v>714</v>
      </c>
      <c r="F27" s="134" t="s">
        <v>1075</v>
      </c>
      <c r="G27" s="134" t="s">
        <v>716</v>
      </c>
      <c r="H27" s="33" t="s">
        <v>721</v>
      </c>
      <c r="I27" s="134" t="s">
        <v>28</v>
      </c>
      <c r="J27" s="33" t="s">
        <v>58</v>
      </c>
      <c r="K27" s="33" t="s">
        <v>13231</v>
      </c>
      <c r="L27" s="33">
        <v>450108.886014</v>
      </c>
      <c r="M27" s="33">
        <v>4695831.3435</v>
      </c>
      <c r="N27" s="134" t="s">
        <v>32</v>
      </c>
      <c r="O27" s="134" t="s">
        <v>14065</v>
      </c>
      <c r="P27" s="144" t="s">
        <v>14066</v>
      </c>
      <c r="Q27" s="153">
        <f t="shared" si="0"/>
        <v>7.358985</v>
      </c>
      <c r="R27" s="154"/>
      <c r="T27" s="155"/>
      <c r="U27" s="156"/>
      <c r="V27" s="155"/>
    </row>
    <row r="28" s="118" customFormat="1" spans="1:22">
      <c r="A28" s="132" t="s">
        <v>21</v>
      </c>
      <c r="B28" s="133" t="s">
        <v>14064</v>
      </c>
      <c r="C28" s="33" t="s">
        <v>14073</v>
      </c>
      <c r="D28" s="37">
        <v>52.836645</v>
      </c>
      <c r="E28" s="134" t="s">
        <v>714</v>
      </c>
      <c r="F28" s="134" t="s">
        <v>1075</v>
      </c>
      <c r="G28" s="134" t="s">
        <v>716</v>
      </c>
      <c r="H28" s="33" t="s">
        <v>721</v>
      </c>
      <c r="I28" s="134" t="s">
        <v>28</v>
      </c>
      <c r="J28" s="33" t="s">
        <v>58</v>
      </c>
      <c r="K28" s="33" t="s">
        <v>13223</v>
      </c>
      <c r="L28" s="33">
        <v>450868.477593</v>
      </c>
      <c r="M28" s="33">
        <v>4692348.33568</v>
      </c>
      <c r="N28" s="134" t="s">
        <v>32</v>
      </c>
      <c r="O28" s="134" t="s">
        <v>14065</v>
      </c>
      <c r="P28" s="144" t="s">
        <v>14066</v>
      </c>
      <c r="Q28" s="153">
        <f t="shared" si="0"/>
        <v>237.7649025</v>
      </c>
      <c r="R28" s="154"/>
      <c r="T28" s="155"/>
      <c r="U28" s="156"/>
      <c r="V28" s="155"/>
    </row>
    <row r="29" s="118" customFormat="1" spans="1:22">
      <c r="A29" s="132" t="s">
        <v>21</v>
      </c>
      <c r="B29" s="133" t="s">
        <v>14064</v>
      </c>
      <c r="C29" s="33" t="s">
        <v>419</v>
      </c>
      <c r="D29" s="37">
        <v>1.986225</v>
      </c>
      <c r="E29" s="134" t="s">
        <v>714</v>
      </c>
      <c r="F29" s="134" t="s">
        <v>1075</v>
      </c>
      <c r="G29" s="134" t="s">
        <v>716</v>
      </c>
      <c r="H29" s="33" t="s">
        <v>721</v>
      </c>
      <c r="I29" s="134" t="s">
        <v>28</v>
      </c>
      <c r="J29" s="33" t="s">
        <v>58</v>
      </c>
      <c r="K29" s="33" t="s">
        <v>13231</v>
      </c>
      <c r="L29" s="33">
        <v>450072.416514</v>
      </c>
      <c r="M29" s="33">
        <v>4695664.12109</v>
      </c>
      <c r="N29" s="134" t="s">
        <v>32</v>
      </c>
      <c r="O29" s="134" t="s">
        <v>14065</v>
      </c>
      <c r="P29" s="144" t="s">
        <v>14066</v>
      </c>
      <c r="Q29" s="153">
        <f t="shared" si="0"/>
        <v>8.9380125</v>
      </c>
      <c r="R29" s="154"/>
      <c r="T29" s="155"/>
      <c r="U29" s="156"/>
      <c r="V29" s="155"/>
    </row>
    <row r="30" s="118" customFormat="1" spans="1:22">
      <c r="A30" s="132" t="s">
        <v>21</v>
      </c>
      <c r="B30" s="133" t="s">
        <v>14064</v>
      </c>
      <c r="C30" s="33" t="s">
        <v>14074</v>
      </c>
      <c r="D30" s="37">
        <v>12.20988</v>
      </c>
      <c r="E30" s="134" t="s">
        <v>714</v>
      </c>
      <c r="F30" s="134" t="s">
        <v>1075</v>
      </c>
      <c r="G30" s="134" t="s">
        <v>716</v>
      </c>
      <c r="H30" s="33" t="s">
        <v>721</v>
      </c>
      <c r="I30" s="134" t="s">
        <v>28</v>
      </c>
      <c r="J30" s="33" t="s">
        <v>58</v>
      </c>
      <c r="K30" s="33" t="s">
        <v>13223</v>
      </c>
      <c r="L30" s="33">
        <v>451793.021176</v>
      </c>
      <c r="M30" s="33">
        <v>4691807.64626</v>
      </c>
      <c r="N30" s="134" t="s">
        <v>32</v>
      </c>
      <c r="O30" s="142" t="s">
        <v>403</v>
      </c>
      <c r="P30" s="143" t="s">
        <v>404</v>
      </c>
      <c r="Q30" s="153">
        <f t="shared" si="0"/>
        <v>54.94446</v>
      </c>
      <c r="R30" s="154"/>
      <c r="T30" s="155"/>
      <c r="U30" s="156"/>
      <c r="V30" s="155"/>
    </row>
    <row r="31" s="118" customFormat="1" spans="1:22">
      <c r="A31" s="132" t="s">
        <v>21</v>
      </c>
      <c r="B31" s="133" t="s">
        <v>14064</v>
      </c>
      <c r="C31" s="33" t="s">
        <v>564</v>
      </c>
      <c r="D31" s="37">
        <v>57.23394</v>
      </c>
      <c r="E31" s="134" t="s">
        <v>714</v>
      </c>
      <c r="F31" s="134" t="s">
        <v>1075</v>
      </c>
      <c r="G31" s="134" t="s">
        <v>716</v>
      </c>
      <c r="H31" s="33" t="s">
        <v>721</v>
      </c>
      <c r="I31" s="134" t="s">
        <v>28</v>
      </c>
      <c r="J31" s="33" t="s">
        <v>58</v>
      </c>
      <c r="K31" s="33" t="s">
        <v>13231</v>
      </c>
      <c r="L31" s="33">
        <v>451801.348487</v>
      </c>
      <c r="M31" s="33">
        <v>4696083.12395</v>
      </c>
      <c r="N31" s="134" t="s">
        <v>32</v>
      </c>
      <c r="O31" s="134" t="s">
        <v>14065</v>
      </c>
      <c r="P31" s="144" t="s">
        <v>14066</v>
      </c>
      <c r="Q31" s="153">
        <f t="shared" si="0"/>
        <v>257.55273</v>
      </c>
      <c r="R31" s="154"/>
      <c r="T31" s="155"/>
      <c r="U31" s="156"/>
      <c r="V31" s="155"/>
    </row>
    <row r="32" s="118" customFormat="1" spans="1:22">
      <c r="A32" s="132" t="s">
        <v>21</v>
      </c>
      <c r="B32" s="133" t="s">
        <v>14064</v>
      </c>
      <c r="C32" s="33" t="s">
        <v>1677</v>
      </c>
      <c r="D32" s="37">
        <v>47.4093</v>
      </c>
      <c r="E32" s="134" t="s">
        <v>714</v>
      </c>
      <c r="F32" s="134" t="s">
        <v>1075</v>
      </c>
      <c r="G32" s="134" t="s">
        <v>716</v>
      </c>
      <c r="H32" s="33" t="s">
        <v>721</v>
      </c>
      <c r="I32" s="134" t="s">
        <v>28</v>
      </c>
      <c r="J32" s="33" t="s">
        <v>58</v>
      </c>
      <c r="K32" s="33" t="s">
        <v>13223</v>
      </c>
      <c r="L32" s="33">
        <v>451445.510693</v>
      </c>
      <c r="M32" s="33">
        <v>4691623.65155</v>
      </c>
      <c r="N32" s="134" t="s">
        <v>32</v>
      </c>
      <c r="O32" s="134" t="s">
        <v>14065</v>
      </c>
      <c r="P32" s="144" t="s">
        <v>14066</v>
      </c>
      <c r="Q32" s="153">
        <f t="shared" si="0"/>
        <v>213.34185</v>
      </c>
      <c r="R32" s="154"/>
      <c r="T32" s="155"/>
      <c r="U32" s="156"/>
      <c r="V32" s="155"/>
    </row>
    <row r="33" s="118" customFormat="1" spans="1:22">
      <c r="A33" s="132" t="s">
        <v>21</v>
      </c>
      <c r="B33" s="133" t="s">
        <v>14064</v>
      </c>
      <c r="C33" s="33" t="s">
        <v>1602</v>
      </c>
      <c r="D33" s="37">
        <v>1.48044</v>
      </c>
      <c r="E33" s="134" t="s">
        <v>714</v>
      </c>
      <c r="F33" s="134" t="s">
        <v>1075</v>
      </c>
      <c r="G33" s="134" t="s">
        <v>716</v>
      </c>
      <c r="H33" s="33" t="s">
        <v>721</v>
      </c>
      <c r="I33" s="134" t="s">
        <v>28</v>
      </c>
      <c r="J33" s="33" t="s">
        <v>1269</v>
      </c>
      <c r="K33" s="33" t="s">
        <v>13231</v>
      </c>
      <c r="L33" s="33">
        <v>452459.337161</v>
      </c>
      <c r="M33" s="33">
        <v>4690922.70512</v>
      </c>
      <c r="N33" s="134" t="s">
        <v>32</v>
      </c>
      <c r="O33" s="134" t="s">
        <v>14065</v>
      </c>
      <c r="P33" s="144" t="s">
        <v>14066</v>
      </c>
      <c r="Q33" s="153">
        <f t="shared" si="0"/>
        <v>6.66198</v>
      </c>
      <c r="R33" s="154"/>
      <c r="T33" s="155"/>
      <c r="U33" s="156"/>
      <c r="V33" s="155"/>
    </row>
    <row r="34" s="118" customFormat="1" spans="1:22">
      <c r="A34" s="132" t="s">
        <v>21</v>
      </c>
      <c r="B34" s="133" t="s">
        <v>14064</v>
      </c>
      <c r="C34" s="33" t="s">
        <v>444</v>
      </c>
      <c r="D34" s="37">
        <v>162.57186</v>
      </c>
      <c r="E34" s="134" t="s">
        <v>714</v>
      </c>
      <c r="F34" s="134" t="s">
        <v>1075</v>
      </c>
      <c r="G34" s="134" t="s">
        <v>716</v>
      </c>
      <c r="H34" s="33" t="s">
        <v>721</v>
      </c>
      <c r="I34" s="134" t="s">
        <v>28</v>
      </c>
      <c r="J34" s="33" t="s">
        <v>58</v>
      </c>
      <c r="K34" s="33" t="s">
        <v>13231</v>
      </c>
      <c r="L34" s="33">
        <v>450285.168381</v>
      </c>
      <c r="M34" s="33">
        <v>4695491.49582</v>
      </c>
      <c r="N34" s="134" t="s">
        <v>32</v>
      </c>
      <c r="O34" s="134" t="s">
        <v>14065</v>
      </c>
      <c r="P34" s="144" t="s">
        <v>14066</v>
      </c>
      <c r="Q34" s="153">
        <f t="shared" si="0"/>
        <v>731.57337</v>
      </c>
      <c r="R34" s="154"/>
      <c r="T34" s="155"/>
      <c r="U34" s="156"/>
      <c r="V34" s="155"/>
    </row>
    <row r="35" s="118" customFormat="1" spans="1:22">
      <c r="A35" s="132" t="s">
        <v>21</v>
      </c>
      <c r="B35" s="133" t="s">
        <v>14064</v>
      </c>
      <c r="C35" s="33" t="s">
        <v>1378</v>
      </c>
      <c r="D35" s="37">
        <v>85.97844</v>
      </c>
      <c r="E35" s="134" t="s">
        <v>714</v>
      </c>
      <c r="F35" s="134" t="s">
        <v>1075</v>
      </c>
      <c r="G35" s="134" t="s">
        <v>716</v>
      </c>
      <c r="H35" s="33" t="s">
        <v>721</v>
      </c>
      <c r="I35" s="134" t="s">
        <v>28</v>
      </c>
      <c r="J35" s="33" t="s">
        <v>58</v>
      </c>
      <c r="K35" s="33" t="s">
        <v>13223</v>
      </c>
      <c r="L35" s="33">
        <v>449929.582385</v>
      </c>
      <c r="M35" s="33">
        <v>4693523.50709</v>
      </c>
      <c r="N35" s="134" t="s">
        <v>32</v>
      </c>
      <c r="O35" s="134" t="s">
        <v>14075</v>
      </c>
      <c r="P35" s="144" t="s">
        <v>3294</v>
      </c>
      <c r="Q35" s="153">
        <f t="shared" si="0"/>
        <v>386.90298</v>
      </c>
      <c r="R35" s="154"/>
      <c r="T35" s="155"/>
      <c r="U35" s="156"/>
      <c r="V35" s="155"/>
    </row>
    <row r="36" s="118" customFormat="1" spans="1:22">
      <c r="A36" s="132" t="s">
        <v>21</v>
      </c>
      <c r="B36" s="133" t="s">
        <v>14064</v>
      </c>
      <c r="C36" s="33" t="s">
        <v>1653</v>
      </c>
      <c r="D36" s="37">
        <v>2.09715</v>
      </c>
      <c r="E36" s="134" t="s">
        <v>714</v>
      </c>
      <c r="F36" s="134" t="s">
        <v>1075</v>
      </c>
      <c r="G36" s="134" t="s">
        <v>716</v>
      </c>
      <c r="H36" s="33" t="s">
        <v>721</v>
      </c>
      <c r="I36" s="134" t="s">
        <v>28</v>
      </c>
      <c r="J36" s="33" t="s">
        <v>58</v>
      </c>
      <c r="K36" s="33" t="s">
        <v>13223</v>
      </c>
      <c r="L36" s="33">
        <v>449582.895398</v>
      </c>
      <c r="M36" s="33">
        <v>4694253.19104</v>
      </c>
      <c r="N36" s="134" t="s">
        <v>32</v>
      </c>
      <c r="O36" s="134" t="s">
        <v>14075</v>
      </c>
      <c r="P36" s="144" t="s">
        <v>3294</v>
      </c>
      <c r="Q36" s="153">
        <f t="shared" si="0"/>
        <v>9.437175</v>
      </c>
      <c r="R36" s="154"/>
      <c r="T36" s="155"/>
      <c r="U36" s="156"/>
      <c r="V36" s="155"/>
    </row>
    <row r="37" s="118" customFormat="1" spans="1:22">
      <c r="A37" s="132" t="s">
        <v>21</v>
      </c>
      <c r="B37" s="133" t="s">
        <v>14064</v>
      </c>
      <c r="C37" s="33" t="s">
        <v>14076</v>
      </c>
      <c r="D37" s="37">
        <v>103.416615</v>
      </c>
      <c r="E37" s="134" t="s">
        <v>714</v>
      </c>
      <c r="F37" s="134" t="s">
        <v>1075</v>
      </c>
      <c r="G37" s="134" t="s">
        <v>716</v>
      </c>
      <c r="H37" s="33" t="s">
        <v>717</v>
      </c>
      <c r="I37" s="134" t="s">
        <v>28</v>
      </c>
      <c r="J37" s="33" t="s">
        <v>14077</v>
      </c>
      <c r="K37" s="33" t="s">
        <v>1658</v>
      </c>
      <c r="L37" s="33">
        <v>450687.589429</v>
      </c>
      <c r="M37" s="33">
        <v>4693686.8283</v>
      </c>
      <c r="N37" s="134" t="s">
        <v>32</v>
      </c>
      <c r="O37" s="134" t="s">
        <v>14075</v>
      </c>
      <c r="P37" s="144" t="s">
        <v>3294</v>
      </c>
      <c r="Q37" s="153">
        <f t="shared" si="0"/>
        <v>465.3747675</v>
      </c>
      <c r="R37" s="154"/>
      <c r="T37" s="155"/>
      <c r="U37" s="156"/>
      <c r="V37" s="155"/>
    </row>
    <row r="38" s="118" customFormat="1" spans="1:22">
      <c r="A38" s="132" t="s">
        <v>21</v>
      </c>
      <c r="B38" s="133" t="s">
        <v>14064</v>
      </c>
      <c r="C38" s="33" t="s">
        <v>495</v>
      </c>
      <c r="D38" s="37">
        <v>30.19656</v>
      </c>
      <c r="E38" s="134" t="s">
        <v>714</v>
      </c>
      <c r="F38" s="134" t="s">
        <v>1075</v>
      </c>
      <c r="G38" s="134" t="s">
        <v>716</v>
      </c>
      <c r="H38" s="33" t="s">
        <v>717</v>
      </c>
      <c r="I38" s="134" t="s">
        <v>28</v>
      </c>
      <c r="J38" s="33" t="s">
        <v>58</v>
      </c>
      <c r="K38" s="33" t="s">
        <v>13223</v>
      </c>
      <c r="L38" s="33">
        <v>449211.625703</v>
      </c>
      <c r="M38" s="33">
        <v>4694770.09832</v>
      </c>
      <c r="N38" s="134" t="s">
        <v>32</v>
      </c>
      <c r="O38" s="134" t="s">
        <v>14075</v>
      </c>
      <c r="P38" s="144" t="s">
        <v>3294</v>
      </c>
      <c r="Q38" s="153">
        <f t="shared" si="0"/>
        <v>135.88452</v>
      </c>
      <c r="R38" s="154"/>
      <c r="T38" s="155"/>
      <c r="U38" s="156"/>
      <c r="V38" s="155"/>
    </row>
    <row r="39" s="118" customFormat="1" spans="1:22">
      <c r="A39" s="132" t="s">
        <v>21</v>
      </c>
      <c r="B39" s="133" t="s">
        <v>14064</v>
      </c>
      <c r="C39" s="33" t="s">
        <v>14078</v>
      </c>
      <c r="D39" s="37">
        <v>57.2724</v>
      </c>
      <c r="E39" s="134" t="s">
        <v>714</v>
      </c>
      <c r="F39" s="134" t="s">
        <v>1075</v>
      </c>
      <c r="G39" s="134" t="s">
        <v>716</v>
      </c>
      <c r="H39" s="33" t="s">
        <v>721</v>
      </c>
      <c r="I39" s="134" t="s">
        <v>28</v>
      </c>
      <c r="J39" s="33" t="s">
        <v>58</v>
      </c>
      <c r="K39" s="33" t="s">
        <v>13223</v>
      </c>
      <c r="L39" s="33">
        <v>450349.987666</v>
      </c>
      <c r="M39" s="33">
        <v>4692920.90132</v>
      </c>
      <c r="N39" s="134" t="s">
        <v>32</v>
      </c>
      <c r="O39" s="134" t="s">
        <v>14075</v>
      </c>
      <c r="P39" s="144" t="s">
        <v>3294</v>
      </c>
      <c r="Q39" s="153">
        <f t="shared" si="0"/>
        <v>257.7258</v>
      </c>
      <c r="R39" s="154"/>
      <c r="T39" s="155"/>
      <c r="U39" s="156"/>
      <c r="V39" s="155"/>
    </row>
    <row r="40" s="118" customFormat="1" spans="1:22">
      <c r="A40" s="132" t="s">
        <v>21</v>
      </c>
      <c r="B40" s="133" t="s">
        <v>14064</v>
      </c>
      <c r="C40" s="33" t="s">
        <v>14079</v>
      </c>
      <c r="D40" s="37">
        <v>0.69291</v>
      </c>
      <c r="E40" s="134" t="s">
        <v>714</v>
      </c>
      <c r="F40" s="134" t="s">
        <v>1075</v>
      </c>
      <c r="G40" s="134" t="s">
        <v>716</v>
      </c>
      <c r="H40" s="33" t="s">
        <v>721</v>
      </c>
      <c r="I40" s="134" t="s">
        <v>28</v>
      </c>
      <c r="J40" s="33" t="s">
        <v>58</v>
      </c>
      <c r="K40" s="33" t="s">
        <v>13223</v>
      </c>
      <c r="L40" s="33">
        <v>451492.214453</v>
      </c>
      <c r="M40" s="33">
        <v>4691716.14675</v>
      </c>
      <c r="N40" s="134" t="s">
        <v>32</v>
      </c>
      <c r="O40" s="134" t="s">
        <v>14075</v>
      </c>
      <c r="P40" s="144" t="s">
        <v>3294</v>
      </c>
      <c r="Q40" s="153">
        <f t="shared" si="0"/>
        <v>3.118095</v>
      </c>
      <c r="R40" s="154"/>
      <c r="T40" s="155"/>
      <c r="U40" s="156"/>
      <c r="V40" s="155"/>
    </row>
    <row r="41" s="118" customFormat="1" spans="1:22">
      <c r="A41" s="132" t="s">
        <v>21</v>
      </c>
      <c r="B41" s="133" t="s">
        <v>14064</v>
      </c>
      <c r="C41" s="33" t="s">
        <v>1683</v>
      </c>
      <c r="D41" s="37">
        <v>2.09529</v>
      </c>
      <c r="E41" s="134" t="s">
        <v>714</v>
      </c>
      <c r="F41" s="134" t="s">
        <v>1075</v>
      </c>
      <c r="G41" s="134" t="s">
        <v>716</v>
      </c>
      <c r="H41" s="33" t="s">
        <v>721</v>
      </c>
      <c r="I41" s="134" t="s">
        <v>28</v>
      </c>
      <c r="J41" s="33" t="s">
        <v>1269</v>
      </c>
      <c r="K41" s="33" t="s">
        <v>13223</v>
      </c>
      <c r="L41" s="33">
        <v>452442.599894</v>
      </c>
      <c r="M41" s="33">
        <v>4691651.20618</v>
      </c>
      <c r="N41" s="134" t="s">
        <v>32</v>
      </c>
      <c r="O41" s="134" t="s">
        <v>14075</v>
      </c>
      <c r="P41" s="144" t="s">
        <v>3294</v>
      </c>
      <c r="Q41" s="153">
        <f t="shared" si="0"/>
        <v>9.428805</v>
      </c>
      <c r="R41" s="154"/>
      <c r="T41" s="155"/>
      <c r="U41" s="156"/>
      <c r="V41" s="155"/>
    </row>
    <row r="42" s="118" customFormat="1" spans="1:22">
      <c r="A42" s="132" t="s">
        <v>21</v>
      </c>
      <c r="B42" s="133" t="s">
        <v>14064</v>
      </c>
      <c r="C42" s="33" t="s">
        <v>1330</v>
      </c>
      <c r="D42" s="37">
        <v>42.767865</v>
      </c>
      <c r="E42" s="134" t="s">
        <v>714</v>
      </c>
      <c r="F42" s="134" t="s">
        <v>1075</v>
      </c>
      <c r="G42" s="134" t="s">
        <v>716</v>
      </c>
      <c r="H42" s="33" t="s">
        <v>721</v>
      </c>
      <c r="I42" s="134" t="s">
        <v>28</v>
      </c>
      <c r="J42" s="33" t="s">
        <v>58</v>
      </c>
      <c r="K42" s="33" t="s">
        <v>13223</v>
      </c>
      <c r="L42" s="33">
        <v>449680.129864</v>
      </c>
      <c r="M42" s="33">
        <v>4694713.54378</v>
      </c>
      <c r="N42" s="134" t="s">
        <v>32</v>
      </c>
      <c r="O42" s="142" t="s">
        <v>403</v>
      </c>
      <c r="P42" s="143" t="s">
        <v>404</v>
      </c>
      <c r="Q42" s="153">
        <f t="shared" si="0"/>
        <v>192.4553925</v>
      </c>
      <c r="R42" s="154"/>
      <c r="T42" s="155"/>
      <c r="U42" s="156"/>
      <c r="V42" s="155"/>
    </row>
    <row r="43" s="118" customFormat="1" spans="1:22">
      <c r="A43" s="132" t="s">
        <v>21</v>
      </c>
      <c r="B43" s="133" t="s">
        <v>14064</v>
      </c>
      <c r="C43" s="33" t="s">
        <v>14080</v>
      </c>
      <c r="D43" s="37">
        <v>1.88469</v>
      </c>
      <c r="E43" s="134" t="s">
        <v>714</v>
      </c>
      <c r="F43" s="134" t="s">
        <v>1075</v>
      </c>
      <c r="G43" s="134" t="s">
        <v>716</v>
      </c>
      <c r="H43" s="33" t="s">
        <v>721</v>
      </c>
      <c r="I43" s="134" t="s">
        <v>28</v>
      </c>
      <c r="J43" s="33" t="s">
        <v>58</v>
      </c>
      <c r="K43" s="33" t="s">
        <v>13225</v>
      </c>
      <c r="L43" s="33">
        <v>450448.230657</v>
      </c>
      <c r="M43" s="33">
        <v>4692438.71148</v>
      </c>
      <c r="N43" s="134" t="s">
        <v>32</v>
      </c>
      <c r="O43" s="134" t="s">
        <v>14075</v>
      </c>
      <c r="P43" s="144" t="s">
        <v>3294</v>
      </c>
      <c r="Q43" s="153">
        <f t="shared" si="0"/>
        <v>8.481105</v>
      </c>
      <c r="R43" s="154"/>
      <c r="T43" s="155"/>
      <c r="U43" s="156"/>
      <c r="V43" s="155"/>
    </row>
    <row r="44" s="118" customFormat="1" spans="1:22">
      <c r="A44" s="132" t="s">
        <v>21</v>
      </c>
      <c r="B44" s="133" t="s">
        <v>14064</v>
      </c>
      <c r="C44" s="33" t="s">
        <v>518</v>
      </c>
      <c r="D44" s="37">
        <v>14.74173</v>
      </c>
      <c r="E44" s="134" t="s">
        <v>714</v>
      </c>
      <c r="F44" s="134" t="s">
        <v>1075</v>
      </c>
      <c r="G44" s="134" t="s">
        <v>716</v>
      </c>
      <c r="H44" s="33" t="s">
        <v>721</v>
      </c>
      <c r="I44" s="134" t="s">
        <v>28</v>
      </c>
      <c r="J44" s="33" t="s">
        <v>555</v>
      </c>
      <c r="K44" s="33" t="s">
        <v>13231</v>
      </c>
      <c r="L44" s="33">
        <v>453998.232246</v>
      </c>
      <c r="M44" s="33">
        <v>4695673.26581</v>
      </c>
      <c r="N44" s="134" t="s">
        <v>32</v>
      </c>
      <c r="O44" s="134" t="s">
        <v>14075</v>
      </c>
      <c r="P44" s="144" t="s">
        <v>3294</v>
      </c>
      <c r="Q44" s="153">
        <f t="shared" si="0"/>
        <v>66.337785</v>
      </c>
      <c r="R44" s="154"/>
      <c r="T44" s="155"/>
      <c r="U44" s="156"/>
      <c r="V44" s="155"/>
    </row>
    <row r="45" s="118" customFormat="1" spans="1:22">
      <c r="A45" s="132" t="s">
        <v>21</v>
      </c>
      <c r="B45" s="133" t="s">
        <v>14064</v>
      </c>
      <c r="C45" s="33" t="s">
        <v>13649</v>
      </c>
      <c r="D45" s="37">
        <v>48.58824</v>
      </c>
      <c r="E45" s="134" t="s">
        <v>714</v>
      </c>
      <c r="F45" s="134" t="s">
        <v>1075</v>
      </c>
      <c r="G45" s="134" t="s">
        <v>716</v>
      </c>
      <c r="H45" s="33" t="s">
        <v>721</v>
      </c>
      <c r="I45" s="134" t="s">
        <v>28</v>
      </c>
      <c r="J45" s="33" t="s">
        <v>58</v>
      </c>
      <c r="K45" s="33" t="s">
        <v>13223</v>
      </c>
      <c r="L45" s="33">
        <v>450155.943721</v>
      </c>
      <c r="M45" s="33">
        <v>4693061.03448</v>
      </c>
      <c r="N45" s="134" t="s">
        <v>32</v>
      </c>
      <c r="O45" s="134" t="s">
        <v>14075</v>
      </c>
      <c r="P45" s="144" t="s">
        <v>3294</v>
      </c>
      <c r="Q45" s="153">
        <f t="shared" si="0"/>
        <v>218.64708</v>
      </c>
      <c r="R45" s="154"/>
      <c r="T45" s="155"/>
      <c r="U45" s="156"/>
      <c r="V45" s="155"/>
    </row>
    <row r="46" s="118" customFormat="1" spans="1:22">
      <c r="A46" s="132" t="s">
        <v>21</v>
      </c>
      <c r="B46" s="133" t="s">
        <v>14064</v>
      </c>
      <c r="C46" s="33" t="s">
        <v>13819</v>
      </c>
      <c r="D46" s="37">
        <v>8.313225</v>
      </c>
      <c r="E46" s="134" t="s">
        <v>714</v>
      </c>
      <c r="F46" s="134" t="s">
        <v>1075</v>
      </c>
      <c r="G46" s="134" t="s">
        <v>716</v>
      </c>
      <c r="H46" s="33" t="s">
        <v>717</v>
      </c>
      <c r="I46" s="134" t="s">
        <v>28</v>
      </c>
      <c r="J46" s="33" t="s">
        <v>1269</v>
      </c>
      <c r="K46" s="33" t="s">
        <v>14067</v>
      </c>
      <c r="L46" s="33">
        <v>450515.145983</v>
      </c>
      <c r="M46" s="33">
        <v>4692269.15174</v>
      </c>
      <c r="N46" s="134" t="s">
        <v>32</v>
      </c>
      <c r="O46" s="134" t="s">
        <v>14075</v>
      </c>
      <c r="P46" s="144" t="s">
        <v>3294</v>
      </c>
      <c r="Q46" s="153">
        <f t="shared" si="0"/>
        <v>37.4095125</v>
      </c>
      <c r="R46" s="154"/>
      <c r="T46" s="155"/>
      <c r="U46" s="156"/>
      <c r="V46" s="155"/>
    </row>
    <row r="47" s="118" customFormat="1" spans="1:22">
      <c r="A47" s="132" t="s">
        <v>21</v>
      </c>
      <c r="B47" s="133" t="s">
        <v>14064</v>
      </c>
      <c r="C47" s="33" t="s">
        <v>14081</v>
      </c>
      <c r="D47" s="37">
        <v>195.868575</v>
      </c>
      <c r="E47" s="134" t="s">
        <v>714</v>
      </c>
      <c r="F47" s="134" t="s">
        <v>1075</v>
      </c>
      <c r="G47" s="134" t="s">
        <v>716</v>
      </c>
      <c r="H47" s="33" t="s">
        <v>721</v>
      </c>
      <c r="I47" s="134" t="s">
        <v>28</v>
      </c>
      <c r="J47" s="33" t="s">
        <v>58</v>
      </c>
      <c r="K47" s="33" t="s">
        <v>13223</v>
      </c>
      <c r="L47" s="33">
        <v>449756.867834</v>
      </c>
      <c r="M47" s="33">
        <v>4693469.98303</v>
      </c>
      <c r="N47" s="134" t="s">
        <v>32</v>
      </c>
      <c r="O47" s="134" t="s">
        <v>14075</v>
      </c>
      <c r="P47" s="144" t="s">
        <v>3294</v>
      </c>
      <c r="Q47" s="153">
        <f t="shared" si="0"/>
        <v>881.4085875</v>
      </c>
      <c r="R47" s="154"/>
      <c r="T47" s="155"/>
      <c r="U47" s="156"/>
      <c r="V47" s="155"/>
    </row>
    <row r="48" s="118" customFormat="1" spans="1:22">
      <c r="A48" s="132" t="s">
        <v>21</v>
      </c>
      <c r="B48" s="133" t="s">
        <v>14064</v>
      </c>
      <c r="C48" s="33" t="s">
        <v>1127</v>
      </c>
      <c r="D48" s="37">
        <v>102.455355</v>
      </c>
      <c r="E48" s="134" t="s">
        <v>714</v>
      </c>
      <c r="F48" s="134" t="s">
        <v>1075</v>
      </c>
      <c r="G48" s="134" t="s">
        <v>716</v>
      </c>
      <c r="H48" s="33" t="s">
        <v>717</v>
      </c>
      <c r="I48" s="134" t="s">
        <v>28</v>
      </c>
      <c r="J48" s="33" t="s">
        <v>58</v>
      </c>
      <c r="K48" s="33" t="s">
        <v>13223</v>
      </c>
      <c r="L48" s="33">
        <v>450200.588816</v>
      </c>
      <c r="M48" s="33">
        <v>4694092.68276</v>
      </c>
      <c r="N48" s="134" t="s">
        <v>32</v>
      </c>
      <c r="O48" s="134" t="s">
        <v>14075</v>
      </c>
      <c r="P48" s="144" t="s">
        <v>3294</v>
      </c>
      <c r="Q48" s="153">
        <f t="shared" si="0"/>
        <v>461.0490975</v>
      </c>
      <c r="R48" s="154"/>
      <c r="T48" s="155"/>
      <c r="U48" s="156"/>
      <c r="V48" s="155"/>
    </row>
    <row r="49" s="118" customFormat="1" spans="1:22">
      <c r="A49" s="132" t="s">
        <v>21</v>
      </c>
      <c r="B49" s="133" t="s">
        <v>14064</v>
      </c>
      <c r="C49" s="33" t="s">
        <v>1319</v>
      </c>
      <c r="D49" s="37">
        <v>10.42539</v>
      </c>
      <c r="E49" s="134" t="s">
        <v>714</v>
      </c>
      <c r="F49" s="134" t="s">
        <v>1075</v>
      </c>
      <c r="G49" s="134" t="s">
        <v>716</v>
      </c>
      <c r="H49" s="33" t="s">
        <v>721</v>
      </c>
      <c r="I49" s="134" t="s">
        <v>28</v>
      </c>
      <c r="J49" s="33" t="s">
        <v>58</v>
      </c>
      <c r="K49" s="33" t="s">
        <v>13223</v>
      </c>
      <c r="L49" s="33">
        <v>449277.824519</v>
      </c>
      <c r="M49" s="33">
        <v>4694815.64674</v>
      </c>
      <c r="N49" s="134" t="s">
        <v>32</v>
      </c>
      <c r="O49" s="134" t="s">
        <v>14075</v>
      </c>
      <c r="P49" s="144" t="s">
        <v>3294</v>
      </c>
      <c r="Q49" s="153">
        <f t="shared" si="0"/>
        <v>46.914255</v>
      </c>
      <c r="R49" s="154"/>
      <c r="T49" s="155"/>
      <c r="U49" s="156"/>
      <c r="V49" s="155"/>
    </row>
    <row r="50" s="118" customFormat="1" spans="1:22">
      <c r="A50" s="132" t="s">
        <v>21</v>
      </c>
      <c r="B50" s="133" t="s">
        <v>14064</v>
      </c>
      <c r="C50" s="33" t="s">
        <v>377</v>
      </c>
      <c r="D50" s="37">
        <v>135.815385</v>
      </c>
      <c r="E50" s="134" t="s">
        <v>714</v>
      </c>
      <c r="F50" s="134" t="s">
        <v>1075</v>
      </c>
      <c r="G50" s="134" t="s">
        <v>716</v>
      </c>
      <c r="H50" s="33" t="s">
        <v>721</v>
      </c>
      <c r="I50" s="134" t="s">
        <v>28</v>
      </c>
      <c r="J50" s="33" t="s">
        <v>58</v>
      </c>
      <c r="K50" s="33" t="s">
        <v>13231</v>
      </c>
      <c r="L50" s="33">
        <v>451281.828795</v>
      </c>
      <c r="M50" s="33">
        <v>4695999.96538</v>
      </c>
      <c r="N50" s="134" t="s">
        <v>32</v>
      </c>
      <c r="O50" s="134" t="s">
        <v>14075</v>
      </c>
      <c r="P50" s="144" t="s">
        <v>3294</v>
      </c>
      <c r="Q50" s="153">
        <f t="shared" si="0"/>
        <v>611.1692325</v>
      </c>
      <c r="R50" s="154"/>
      <c r="T50" s="155"/>
      <c r="U50" s="156"/>
      <c r="V50" s="155"/>
    </row>
    <row r="51" s="118" customFormat="1" spans="1:22">
      <c r="A51" s="132" t="s">
        <v>21</v>
      </c>
      <c r="B51" s="133" t="s">
        <v>14064</v>
      </c>
      <c r="C51" s="33" t="s">
        <v>14082</v>
      </c>
      <c r="D51" s="37">
        <v>21.64416</v>
      </c>
      <c r="E51" s="134" t="s">
        <v>714</v>
      </c>
      <c r="F51" s="134" t="s">
        <v>1075</v>
      </c>
      <c r="G51" s="134" t="s">
        <v>716</v>
      </c>
      <c r="H51" s="33" t="s">
        <v>721</v>
      </c>
      <c r="I51" s="134" t="s">
        <v>28</v>
      </c>
      <c r="J51" s="33" t="s">
        <v>58</v>
      </c>
      <c r="K51" s="33" t="s">
        <v>13223</v>
      </c>
      <c r="L51" s="33">
        <v>450217.515689</v>
      </c>
      <c r="M51" s="33">
        <v>4694654.30689</v>
      </c>
      <c r="N51" s="134" t="s">
        <v>32</v>
      </c>
      <c r="O51" s="134" t="s">
        <v>14075</v>
      </c>
      <c r="P51" s="144" t="s">
        <v>3294</v>
      </c>
      <c r="Q51" s="153">
        <f t="shared" si="0"/>
        <v>97.39872</v>
      </c>
      <c r="R51" s="154"/>
      <c r="T51" s="155"/>
      <c r="U51" s="156"/>
      <c r="V51" s="155"/>
    </row>
    <row r="52" s="118" customFormat="1" spans="1:22">
      <c r="A52" s="132" t="s">
        <v>21</v>
      </c>
      <c r="B52" s="133" t="s">
        <v>14064</v>
      </c>
      <c r="C52" s="33" t="s">
        <v>1373</v>
      </c>
      <c r="D52" s="37">
        <v>4.037325</v>
      </c>
      <c r="E52" s="134" t="s">
        <v>714</v>
      </c>
      <c r="F52" s="134" t="s">
        <v>1075</v>
      </c>
      <c r="G52" s="134" t="s">
        <v>716</v>
      </c>
      <c r="H52" s="33" t="s">
        <v>717</v>
      </c>
      <c r="I52" s="134" t="s">
        <v>28</v>
      </c>
      <c r="J52" s="33" t="s">
        <v>58</v>
      </c>
      <c r="K52" s="33" t="s">
        <v>13223</v>
      </c>
      <c r="L52" s="33">
        <v>451055.741965</v>
      </c>
      <c r="M52" s="33">
        <v>4692152.05503</v>
      </c>
      <c r="N52" s="134" t="s">
        <v>32</v>
      </c>
      <c r="O52" s="142" t="s">
        <v>403</v>
      </c>
      <c r="P52" s="143" t="s">
        <v>404</v>
      </c>
      <c r="Q52" s="153">
        <f t="shared" si="0"/>
        <v>18.1679625</v>
      </c>
      <c r="R52" s="154"/>
      <c r="T52" s="155"/>
      <c r="U52" s="156"/>
      <c r="V52" s="155"/>
    </row>
    <row r="53" s="118" customFormat="1" spans="1:22">
      <c r="A53" s="132" t="s">
        <v>21</v>
      </c>
      <c r="B53" s="133" t="s">
        <v>14064</v>
      </c>
      <c r="C53" s="33" t="s">
        <v>14083</v>
      </c>
      <c r="D53" s="37">
        <v>8.32767</v>
      </c>
      <c r="E53" s="134" t="s">
        <v>714</v>
      </c>
      <c r="F53" s="134" t="s">
        <v>1075</v>
      </c>
      <c r="G53" s="134" t="s">
        <v>716</v>
      </c>
      <c r="H53" s="33" t="s">
        <v>721</v>
      </c>
      <c r="I53" s="134" t="s">
        <v>28</v>
      </c>
      <c r="J53" s="33" t="s">
        <v>1269</v>
      </c>
      <c r="K53" s="33" t="s">
        <v>13231</v>
      </c>
      <c r="L53" s="33">
        <v>452476.928227</v>
      </c>
      <c r="M53" s="33">
        <v>4691893.78097</v>
      </c>
      <c r="N53" s="134" t="s">
        <v>32</v>
      </c>
      <c r="O53" s="134" t="s">
        <v>14075</v>
      </c>
      <c r="P53" s="144" t="s">
        <v>3294</v>
      </c>
      <c r="Q53" s="153">
        <f t="shared" si="0"/>
        <v>37.474515</v>
      </c>
      <c r="R53" s="154"/>
      <c r="T53" s="155"/>
      <c r="U53" s="156"/>
      <c r="V53" s="155"/>
    </row>
    <row r="54" s="118" customFormat="1" spans="1:22">
      <c r="A54" s="132" t="s">
        <v>21</v>
      </c>
      <c r="B54" s="133" t="s">
        <v>14064</v>
      </c>
      <c r="C54" s="33" t="s">
        <v>1164</v>
      </c>
      <c r="D54" s="37">
        <v>22.071</v>
      </c>
      <c r="E54" s="134" t="s">
        <v>714</v>
      </c>
      <c r="F54" s="134" t="s">
        <v>1075</v>
      </c>
      <c r="G54" s="134" t="s">
        <v>716</v>
      </c>
      <c r="H54" s="33" t="s">
        <v>717</v>
      </c>
      <c r="I54" s="134" t="s">
        <v>28</v>
      </c>
      <c r="J54" s="33" t="s">
        <v>1269</v>
      </c>
      <c r="K54" s="33" t="s">
        <v>13223</v>
      </c>
      <c r="L54" s="33">
        <v>450753.735186</v>
      </c>
      <c r="M54" s="33">
        <v>4694746.59461</v>
      </c>
      <c r="N54" s="134" t="s">
        <v>32</v>
      </c>
      <c r="O54" s="134" t="s">
        <v>14075</v>
      </c>
      <c r="P54" s="144" t="s">
        <v>3294</v>
      </c>
      <c r="Q54" s="153">
        <f t="shared" si="0"/>
        <v>99.3195</v>
      </c>
      <c r="R54" s="154"/>
      <c r="T54" s="155"/>
      <c r="U54" s="156"/>
      <c r="V54" s="155"/>
    </row>
    <row r="55" s="118" customFormat="1" spans="1:22">
      <c r="A55" s="132" t="s">
        <v>21</v>
      </c>
      <c r="B55" s="133" t="s">
        <v>14064</v>
      </c>
      <c r="C55" s="33" t="s">
        <v>1491</v>
      </c>
      <c r="D55" s="37">
        <v>34.93497</v>
      </c>
      <c r="E55" s="134" t="s">
        <v>714</v>
      </c>
      <c r="F55" s="134" t="s">
        <v>1075</v>
      </c>
      <c r="G55" s="134" t="s">
        <v>716</v>
      </c>
      <c r="H55" s="33" t="s">
        <v>717</v>
      </c>
      <c r="I55" s="134" t="s">
        <v>28</v>
      </c>
      <c r="J55" s="33" t="s">
        <v>58</v>
      </c>
      <c r="K55" s="33" t="s">
        <v>13223</v>
      </c>
      <c r="L55" s="33">
        <v>450050.503276</v>
      </c>
      <c r="M55" s="33">
        <v>4693731.69105</v>
      </c>
      <c r="N55" s="134" t="s">
        <v>32</v>
      </c>
      <c r="O55" s="134" t="s">
        <v>14075</v>
      </c>
      <c r="P55" s="144" t="s">
        <v>3294</v>
      </c>
      <c r="Q55" s="153">
        <f t="shared" si="0"/>
        <v>157.207365</v>
      </c>
      <c r="R55" s="154"/>
      <c r="T55" s="155"/>
      <c r="U55" s="156"/>
      <c r="V55" s="155"/>
    </row>
    <row r="56" s="118" customFormat="1" spans="1:22">
      <c r="A56" s="132" t="s">
        <v>21</v>
      </c>
      <c r="B56" s="133" t="s">
        <v>14064</v>
      </c>
      <c r="C56" s="33" t="s">
        <v>14084</v>
      </c>
      <c r="D56" s="37">
        <v>81.59172</v>
      </c>
      <c r="E56" s="134" t="s">
        <v>714</v>
      </c>
      <c r="F56" s="134" t="s">
        <v>1075</v>
      </c>
      <c r="G56" s="134" t="s">
        <v>716</v>
      </c>
      <c r="H56" s="33" t="s">
        <v>717</v>
      </c>
      <c r="I56" s="134" t="s">
        <v>28</v>
      </c>
      <c r="J56" s="33" t="s">
        <v>14077</v>
      </c>
      <c r="K56" s="33" t="s">
        <v>1658</v>
      </c>
      <c r="L56" s="33">
        <v>451007.162644</v>
      </c>
      <c r="M56" s="33">
        <v>4693994.94804</v>
      </c>
      <c r="N56" s="134" t="s">
        <v>32</v>
      </c>
      <c r="O56" s="134" t="s">
        <v>14075</v>
      </c>
      <c r="P56" s="144" t="s">
        <v>3294</v>
      </c>
      <c r="Q56" s="153">
        <f t="shared" si="0"/>
        <v>367.16274</v>
      </c>
      <c r="R56" s="154"/>
      <c r="T56" s="155"/>
      <c r="U56" s="156"/>
      <c r="V56" s="155"/>
    </row>
    <row r="57" s="118" customFormat="1" spans="1:22">
      <c r="A57" s="132" t="s">
        <v>21</v>
      </c>
      <c r="B57" s="133" t="s">
        <v>14064</v>
      </c>
      <c r="C57" s="33" t="s">
        <v>572</v>
      </c>
      <c r="D57" s="37">
        <v>93.453255</v>
      </c>
      <c r="E57" s="134" t="s">
        <v>714</v>
      </c>
      <c r="F57" s="134" t="s">
        <v>1075</v>
      </c>
      <c r="G57" s="134" t="s">
        <v>716</v>
      </c>
      <c r="H57" s="33" t="s">
        <v>721</v>
      </c>
      <c r="I57" s="134" t="s">
        <v>28</v>
      </c>
      <c r="J57" s="33" t="s">
        <v>58</v>
      </c>
      <c r="K57" s="33" t="s">
        <v>13231</v>
      </c>
      <c r="L57" s="33">
        <v>452024.56892</v>
      </c>
      <c r="M57" s="33">
        <v>4696196.71757</v>
      </c>
      <c r="N57" s="134" t="s">
        <v>32</v>
      </c>
      <c r="O57" s="134" t="s">
        <v>14075</v>
      </c>
      <c r="P57" s="144" t="s">
        <v>3294</v>
      </c>
      <c r="Q57" s="153">
        <f t="shared" si="0"/>
        <v>420.5396475</v>
      </c>
      <c r="R57" s="154"/>
      <c r="T57" s="155"/>
      <c r="U57" s="156"/>
      <c r="V57" s="155"/>
    </row>
    <row r="58" s="118" customFormat="1" spans="1:22">
      <c r="A58" s="132" t="s">
        <v>21</v>
      </c>
      <c r="B58" s="133" t="s">
        <v>14064</v>
      </c>
      <c r="C58" s="33" t="s">
        <v>13655</v>
      </c>
      <c r="D58" s="37">
        <v>32.44362</v>
      </c>
      <c r="E58" s="134" t="s">
        <v>714</v>
      </c>
      <c r="F58" s="134" t="s">
        <v>1075</v>
      </c>
      <c r="G58" s="134" t="s">
        <v>716</v>
      </c>
      <c r="H58" s="33" t="s">
        <v>717</v>
      </c>
      <c r="I58" s="134" t="s">
        <v>28</v>
      </c>
      <c r="J58" s="33" t="s">
        <v>14077</v>
      </c>
      <c r="K58" s="33" t="s">
        <v>1658</v>
      </c>
      <c r="L58" s="33">
        <v>451442.248003</v>
      </c>
      <c r="M58" s="33">
        <v>4693666.02359</v>
      </c>
      <c r="N58" s="134" t="s">
        <v>32</v>
      </c>
      <c r="O58" s="134" t="s">
        <v>14075</v>
      </c>
      <c r="P58" s="144" t="s">
        <v>3294</v>
      </c>
      <c r="Q58" s="153">
        <f t="shared" si="0"/>
        <v>145.99629</v>
      </c>
      <c r="R58" s="154"/>
      <c r="T58" s="155"/>
      <c r="U58" s="156"/>
      <c r="V58" s="155"/>
    </row>
    <row r="59" s="118" customFormat="1" spans="1:22">
      <c r="A59" s="132" t="s">
        <v>21</v>
      </c>
      <c r="B59" s="133" t="s">
        <v>14064</v>
      </c>
      <c r="C59" s="33" t="s">
        <v>14085</v>
      </c>
      <c r="D59" s="37">
        <v>2.850105</v>
      </c>
      <c r="E59" s="134" t="s">
        <v>714</v>
      </c>
      <c r="F59" s="134" t="s">
        <v>1075</v>
      </c>
      <c r="G59" s="134" t="s">
        <v>716</v>
      </c>
      <c r="H59" s="33" t="s">
        <v>717</v>
      </c>
      <c r="I59" s="134" t="s">
        <v>28</v>
      </c>
      <c r="J59" s="33" t="s">
        <v>58</v>
      </c>
      <c r="K59" s="33" t="s">
        <v>13223</v>
      </c>
      <c r="L59" s="33">
        <v>449404.815382</v>
      </c>
      <c r="M59" s="33">
        <v>4694064.10777</v>
      </c>
      <c r="N59" s="134" t="s">
        <v>32</v>
      </c>
      <c r="O59" s="134" t="s">
        <v>14075</v>
      </c>
      <c r="P59" s="144" t="s">
        <v>3294</v>
      </c>
      <c r="Q59" s="153">
        <f t="shared" si="0"/>
        <v>12.8254725</v>
      </c>
      <c r="R59" s="154"/>
      <c r="T59" s="155"/>
      <c r="U59" s="156"/>
      <c r="V59" s="155"/>
    </row>
    <row r="60" s="118" customFormat="1" spans="1:22">
      <c r="A60" s="132" t="s">
        <v>21</v>
      </c>
      <c r="B60" s="133" t="s">
        <v>14064</v>
      </c>
      <c r="C60" s="33" t="s">
        <v>14086</v>
      </c>
      <c r="D60" s="37">
        <v>3.2565</v>
      </c>
      <c r="E60" s="134" t="s">
        <v>714</v>
      </c>
      <c r="F60" s="134" t="s">
        <v>1075</v>
      </c>
      <c r="G60" s="134" t="s">
        <v>716</v>
      </c>
      <c r="H60" s="33" t="s">
        <v>717</v>
      </c>
      <c r="I60" s="134" t="s">
        <v>28</v>
      </c>
      <c r="J60" s="33" t="s">
        <v>58</v>
      </c>
      <c r="K60" s="33" t="s">
        <v>13223</v>
      </c>
      <c r="L60" s="33">
        <v>450948.111258</v>
      </c>
      <c r="M60" s="33">
        <v>4692234.44181</v>
      </c>
      <c r="N60" s="134" t="s">
        <v>32</v>
      </c>
      <c r="O60" s="134" t="s">
        <v>14075</v>
      </c>
      <c r="P60" s="144" t="s">
        <v>3294</v>
      </c>
      <c r="Q60" s="153">
        <f t="shared" si="0"/>
        <v>14.65425</v>
      </c>
      <c r="R60" s="154"/>
      <c r="T60" s="155"/>
      <c r="U60" s="156"/>
      <c r="V60" s="155"/>
    </row>
    <row r="61" s="118" customFormat="1" spans="1:22">
      <c r="A61" s="132" t="s">
        <v>21</v>
      </c>
      <c r="B61" s="133" t="s">
        <v>14064</v>
      </c>
      <c r="C61" s="33" t="s">
        <v>1814</v>
      </c>
      <c r="D61" s="37">
        <v>26.803005</v>
      </c>
      <c r="E61" s="134" t="s">
        <v>714</v>
      </c>
      <c r="F61" s="134" t="s">
        <v>1075</v>
      </c>
      <c r="G61" s="134" t="s">
        <v>716</v>
      </c>
      <c r="H61" s="33" t="s">
        <v>717</v>
      </c>
      <c r="I61" s="134" t="s">
        <v>28</v>
      </c>
      <c r="J61" s="33" t="s">
        <v>58</v>
      </c>
      <c r="K61" s="33" t="s">
        <v>13223</v>
      </c>
      <c r="L61" s="33">
        <v>450411.837668</v>
      </c>
      <c r="M61" s="33">
        <v>4693077.51934</v>
      </c>
      <c r="N61" s="134" t="s">
        <v>32</v>
      </c>
      <c r="O61" s="134" t="s">
        <v>14075</v>
      </c>
      <c r="P61" s="144" t="s">
        <v>3294</v>
      </c>
      <c r="Q61" s="153">
        <f t="shared" si="0"/>
        <v>120.6135225</v>
      </c>
      <c r="R61" s="154"/>
      <c r="T61" s="155"/>
      <c r="U61" s="156"/>
      <c r="V61" s="155"/>
    </row>
    <row r="62" s="118" customFormat="1" spans="1:22">
      <c r="A62" s="132" t="s">
        <v>21</v>
      </c>
      <c r="B62" s="133" t="s">
        <v>14064</v>
      </c>
      <c r="C62" s="33" t="s">
        <v>14087</v>
      </c>
      <c r="D62" s="37">
        <v>15.503775</v>
      </c>
      <c r="E62" s="134" t="s">
        <v>714</v>
      </c>
      <c r="F62" s="134" t="s">
        <v>1075</v>
      </c>
      <c r="G62" s="134" t="s">
        <v>716</v>
      </c>
      <c r="H62" s="33" t="s">
        <v>721</v>
      </c>
      <c r="I62" s="134" t="s">
        <v>28</v>
      </c>
      <c r="J62" s="33" t="s">
        <v>58</v>
      </c>
      <c r="K62" s="33" t="s">
        <v>13223</v>
      </c>
      <c r="L62" s="33">
        <v>449672.280598</v>
      </c>
      <c r="M62" s="33">
        <v>4693771.28965</v>
      </c>
      <c r="N62" s="134" t="s">
        <v>32</v>
      </c>
      <c r="O62" s="134" t="s">
        <v>14075</v>
      </c>
      <c r="P62" s="144" t="s">
        <v>3294</v>
      </c>
      <c r="Q62" s="153">
        <f t="shared" si="0"/>
        <v>69.7669875</v>
      </c>
      <c r="R62" s="154"/>
      <c r="T62" s="155"/>
      <c r="U62" s="156"/>
      <c r="V62" s="155"/>
    </row>
    <row r="63" s="118" customFormat="1" spans="1:22">
      <c r="A63" s="132" t="s">
        <v>21</v>
      </c>
      <c r="B63" s="133" t="s">
        <v>14064</v>
      </c>
      <c r="C63" s="33" t="s">
        <v>14088</v>
      </c>
      <c r="D63" s="37">
        <v>4.183545</v>
      </c>
      <c r="E63" s="134" t="s">
        <v>714</v>
      </c>
      <c r="F63" s="134" t="s">
        <v>1075</v>
      </c>
      <c r="G63" s="134" t="s">
        <v>716</v>
      </c>
      <c r="H63" s="33" t="s">
        <v>717</v>
      </c>
      <c r="I63" s="134" t="s">
        <v>28</v>
      </c>
      <c r="J63" s="33" t="s">
        <v>58</v>
      </c>
      <c r="K63" s="33" t="s">
        <v>13223</v>
      </c>
      <c r="L63" s="33">
        <v>450412.563127</v>
      </c>
      <c r="M63" s="33">
        <v>4694201.5779</v>
      </c>
      <c r="N63" s="134" t="s">
        <v>32</v>
      </c>
      <c r="O63" s="134" t="s">
        <v>14075</v>
      </c>
      <c r="P63" s="144" t="s">
        <v>3294</v>
      </c>
      <c r="Q63" s="153">
        <f t="shared" si="0"/>
        <v>18.8259525</v>
      </c>
      <c r="R63" s="154"/>
      <c r="T63" s="155"/>
      <c r="U63" s="156"/>
      <c r="V63" s="155"/>
    </row>
    <row r="64" s="118" customFormat="1" spans="1:22">
      <c r="A64" s="132" t="s">
        <v>21</v>
      </c>
      <c r="B64" s="133" t="s">
        <v>14064</v>
      </c>
      <c r="C64" s="33" t="s">
        <v>1676</v>
      </c>
      <c r="D64" s="37">
        <v>10.891275</v>
      </c>
      <c r="E64" s="134" t="s">
        <v>714</v>
      </c>
      <c r="F64" s="134" t="s">
        <v>1075</v>
      </c>
      <c r="G64" s="134" t="s">
        <v>716</v>
      </c>
      <c r="H64" s="33" t="s">
        <v>717</v>
      </c>
      <c r="I64" s="134" t="s">
        <v>28</v>
      </c>
      <c r="J64" s="33" t="s">
        <v>58</v>
      </c>
      <c r="K64" s="33" t="s">
        <v>13223</v>
      </c>
      <c r="L64" s="33">
        <v>451109.778017</v>
      </c>
      <c r="M64" s="33">
        <v>4693683.22162</v>
      </c>
      <c r="N64" s="134" t="s">
        <v>32</v>
      </c>
      <c r="O64" s="134" t="s">
        <v>14075</v>
      </c>
      <c r="P64" s="144" t="s">
        <v>3294</v>
      </c>
      <c r="Q64" s="153">
        <f t="shared" si="0"/>
        <v>49.0107375</v>
      </c>
      <c r="R64" s="154"/>
      <c r="T64" s="155"/>
      <c r="U64" s="156"/>
      <c r="V64" s="155"/>
    </row>
    <row r="65" s="118" customFormat="1" spans="1:22">
      <c r="A65" s="132" t="s">
        <v>21</v>
      </c>
      <c r="B65" s="133" t="s">
        <v>14064</v>
      </c>
      <c r="C65" s="33" t="s">
        <v>13659</v>
      </c>
      <c r="D65" s="37">
        <v>9.13569</v>
      </c>
      <c r="E65" s="134" t="s">
        <v>714</v>
      </c>
      <c r="F65" s="134" t="s">
        <v>1075</v>
      </c>
      <c r="G65" s="134" t="s">
        <v>716</v>
      </c>
      <c r="H65" s="33" t="s">
        <v>721</v>
      </c>
      <c r="I65" s="134" t="s">
        <v>28</v>
      </c>
      <c r="J65" s="33" t="s">
        <v>58</v>
      </c>
      <c r="K65" s="33" t="s">
        <v>13223</v>
      </c>
      <c r="L65" s="33">
        <v>451842.779614</v>
      </c>
      <c r="M65" s="33">
        <v>4691849.64215</v>
      </c>
      <c r="N65" s="134" t="s">
        <v>32</v>
      </c>
      <c r="O65" s="134" t="s">
        <v>14075</v>
      </c>
      <c r="P65" s="144" t="s">
        <v>3294</v>
      </c>
      <c r="Q65" s="153">
        <f t="shared" si="0"/>
        <v>41.110605</v>
      </c>
      <c r="R65" s="154"/>
      <c r="T65" s="155"/>
      <c r="U65" s="156"/>
      <c r="V65" s="155"/>
    </row>
    <row r="66" s="118" customFormat="1" spans="1:22">
      <c r="A66" s="132" t="s">
        <v>21</v>
      </c>
      <c r="B66" s="133" t="s">
        <v>14064</v>
      </c>
      <c r="C66" s="33" t="s">
        <v>14089</v>
      </c>
      <c r="D66" s="37">
        <v>40.67181</v>
      </c>
      <c r="E66" s="134" t="s">
        <v>714</v>
      </c>
      <c r="F66" s="134" t="s">
        <v>1075</v>
      </c>
      <c r="G66" s="134" t="s">
        <v>716</v>
      </c>
      <c r="H66" s="33" t="s">
        <v>721</v>
      </c>
      <c r="I66" s="134" t="s">
        <v>28</v>
      </c>
      <c r="J66" s="33" t="s">
        <v>58</v>
      </c>
      <c r="K66" s="33" t="s">
        <v>13223</v>
      </c>
      <c r="L66" s="33">
        <v>451454.393688</v>
      </c>
      <c r="M66" s="33">
        <v>4691844.06901</v>
      </c>
      <c r="N66" s="134" t="s">
        <v>32</v>
      </c>
      <c r="O66" s="134" t="s">
        <v>14075</v>
      </c>
      <c r="P66" s="144" t="s">
        <v>3294</v>
      </c>
      <c r="Q66" s="153">
        <f t="shared" si="0"/>
        <v>183.023145</v>
      </c>
      <c r="R66" s="154"/>
      <c r="T66" s="155"/>
      <c r="U66" s="156"/>
      <c r="V66" s="155"/>
    </row>
    <row r="67" s="118" customFormat="1" spans="1:22">
      <c r="A67" s="132" t="s">
        <v>21</v>
      </c>
      <c r="B67" s="133" t="s">
        <v>14064</v>
      </c>
      <c r="C67" s="33" t="s">
        <v>14090</v>
      </c>
      <c r="D67" s="37">
        <v>73.39077</v>
      </c>
      <c r="E67" s="134" t="s">
        <v>714</v>
      </c>
      <c r="F67" s="134" t="s">
        <v>1075</v>
      </c>
      <c r="G67" s="134" t="s">
        <v>716</v>
      </c>
      <c r="H67" s="33" t="s">
        <v>717</v>
      </c>
      <c r="I67" s="134" t="s">
        <v>28</v>
      </c>
      <c r="J67" s="33" t="s">
        <v>1269</v>
      </c>
      <c r="K67" s="33" t="s">
        <v>14067</v>
      </c>
      <c r="L67" s="33">
        <v>450903.536998</v>
      </c>
      <c r="M67" s="33">
        <v>4693353.40985</v>
      </c>
      <c r="N67" s="134" t="s">
        <v>32</v>
      </c>
      <c r="O67" s="134" t="s">
        <v>14075</v>
      </c>
      <c r="P67" s="144" t="s">
        <v>3294</v>
      </c>
      <c r="Q67" s="153">
        <f t="shared" si="0"/>
        <v>330.258465</v>
      </c>
      <c r="R67" s="154"/>
      <c r="T67" s="155"/>
      <c r="U67" s="156"/>
      <c r="V67" s="155"/>
    </row>
    <row r="68" s="118" customFormat="1" spans="1:22">
      <c r="A68" s="132" t="s">
        <v>21</v>
      </c>
      <c r="B68" s="133" t="s">
        <v>14064</v>
      </c>
      <c r="C68" s="33" t="s">
        <v>14091</v>
      </c>
      <c r="D68" s="37">
        <v>3.80391</v>
      </c>
      <c r="E68" s="134" t="s">
        <v>714</v>
      </c>
      <c r="F68" s="134" t="s">
        <v>1075</v>
      </c>
      <c r="G68" s="134" t="s">
        <v>716</v>
      </c>
      <c r="H68" s="33" t="s">
        <v>717</v>
      </c>
      <c r="I68" s="134" t="s">
        <v>28</v>
      </c>
      <c r="J68" s="33" t="s">
        <v>58</v>
      </c>
      <c r="K68" s="33" t="s">
        <v>13223</v>
      </c>
      <c r="L68" s="33">
        <v>449356.111959</v>
      </c>
      <c r="M68" s="33">
        <v>4694334.97893</v>
      </c>
      <c r="N68" s="134" t="s">
        <v>32</v>
      </c>
      <c r="O68" s="134" t="s">
        <v>14075</v>
      </c>
      <c r="P68" s="144" t="s">
        <v>3294</v>
      </c>
      <c r="Q68" s="153">
        <f t="shared" si="0"/>
        <v>17.117595</v>
      </c>
      <c r="R68" s="154"/>
      <c r="T68" s="155"/>
      <c r="U68" s="156"/>
      <c r="V68" s="155"/>
    </row>
    <row r="69" s="118" customFormat="1" spans="1:22">
      <c r="A69" s="132" t="s">
        <v>21</v>
      </c>
      <c r="B69" s="133" t="s">
        <v>14064</v>
      </c>
      <c r="C69" s="33" t="s">
        <v>13254</v>
      </c>
      <c r="D69" s="37">
        <v>49.20654</v>
      </c>
      <c r="E69" s="134" t="s">
        <v>714</v>
      </c>
      <c r="F69" s="134" t="s">
        <v>1075</v>
      </c>
      <c r="G69" s="134" t="s">
        <v>716</v>
      </c>
      <c r="H69" s="33" t="s">
        <v>717</v>
      </c>
      <c r="I69" s="134" t="s">
        <v>28</v>
      </c>
      <c r="J69" s="33" t="s">
        <v>14077</v>
      </c>
      <c r="K69" s="33" t="s">
        <v>1658</v>
      </c>
      <c r="L69" s="33">
        <v>450339.080653</v>
      </c>
      <c r="M69" s="33">
        <v>4693928.8162</v>
      </c>
      <c r="N69" s="134" t="s">
        <v>32</v>
      </c>
      <c r="O69" s="134" t="s">
        <v>14075</v>
      </c>
      <c r="P69" s="144" t="s">
        <v>3294</v>
      </c>
      <c r="Q69" s="153">
        <f t="shared" si="0"/>
        <v>221.42943</v>
      </c>
      <c r="R69" s="154"/>
      <c r="T69" s="155"/>
      <c r="U69" s="156"/>
      <c r="V69" s="155"/>
    </row>
    <row r="70" s="118" customFormat="1" spans="1:22">
      <c r="A70" s="132" t="s">
        <v>21</v>
      </c>
      <c r="B70" s="133" t="s">
        <v>14064</v>
      </c>
      <c r="C70" s="33" t="s">
        <v>1724</v>
      </c>
      <c r="D70" s="37">
        <v>1.289235</v>
      </c>
      <c r="E70" s="134" t="s">
        <v>714</v>
      </c>
      <c r="F70" s="134" t="s">
        <v>1075</v>
      </c>
      <c r="G70" s="134" t="s">
        <v>716</v>
      </c>
      <c r="H70" s="33" t="s">
        <v>721</v>
      </c>
      <c r="I70" s="134" t="s">
        <v>28</v>
      </c>
      <c r="J70" s="33" t="s">
        <v>58</v>
      </c>
      <c r="K70" s="33" t="s">
        <v>13223</v>
      </c>
      <c r="L70" s="33">
        <v>450878.850239</v>
      </c>
      <c r="M70" s="33">
        <v>4692195.6091</v>
      </c>
      <c r="N70" s="134" t="s">
        <v>32</v>
      </c>
      <c r="O70" s="142" t="s">
        <v>249</v>
      </c>
      <c r="P70" s="143" t="s">
        <v>250</v>
      </c>
      <c r="Q70" s="153">
        <f t="shared" si="0"/>
        <v>5.8015575</v>
      </c>
      <c r="R70" s="154"/>
      <c r="T70" s="155"/>
      <c r="U70" s="156"/>
      <c r="V70" s="155"/>
    </row>
    <row r="71" s="118" customFormat="1" spans="1:22">
      <c r="A71" s="132" t="s">
        <v>21</v>
      </c>
      <c r="B71" s="133" t="s">
        <v>14064</v>
      </c>
      <c r="C71" s="33" t="s">
        <v>14005</v>
      </c>
      <c r="D71" s="37">
        <v>53.076315</v>
      </c>
      <c r="E71" s="134" t="s">
        <v>714</v>
      </c>
      <c r="F71" s="134" t="s">
        <v>1075</v>
      </c>
      <c r="G71" s="134" t="s">
        <v>716</v>
      </c>
      <c r="H71" s="33" t="s">
        <v>717</v>
      </c>
      <c r="I71" s="134" t="s">
        <v>28</v>
      </c>
      <c r="J71" s="33" t="s">
        <v>14077</v>
      </c>
      <c r="K71" s="33" t="s">
        <v>1658</v>
      </c>
      <c r="L71" s="33">
        <v>450552.582258</v>
      </c>
      <c r="M71" s="33">
        <v>4693987.11888</v>
      </c>
      <c r="N71" s="134" t="s">
        <v>32</v>
      </c>
      <c r="O71" s="142" t="s">
        <v>249</v>
      </c>
      <c r="P71" s="143" t="s">
        <v>250</v>
      </c>
      <c r="Q71" s="153">
        <f t="shared" si="0"/>
        <v>238.8434175</v>
      </c>
      <c r="R71" s="154"/>
      <c r="T71" s="155"/>
      <c r="U71" s="156"/>
      <c r="V71" s="155"/>
    </row>
    <row r="72" s="118" customFormat="1" spans="1:22">
      <c r="A72" s="132" t="s">
        <v>21</v>
      </c>
      <c r="B72" s="133" t="s">
        <v>14064</v>
      </c>
      <c r="C72" s="33" t="s">
        <v>14092</v>
      </c>
      <c r="D72" s="37">
        <v>2.214465</v>
      </c>
      <c r="E72" s="134" t="s">
        <v>714</v>
      </c>
      <c r="F72" s="134" t="s">
        <v>1075</v>
      </c>
      <c r="G72" s="134" t="s">
        <v>716</v>
      </c>
      <c r="H72" s="33" t="s">
        <v>721</v>
      </c>
      <c r="I72" s="134" t="s">
        <v>28</v>
      </c>
      <c r="J72" s="33" t="s">
        <v>1269</v>
      </c>
      <c r="K72" s="33" t="s">
        <v>14067</v>
      </c>
      <c r="L72" s="33">
        <v>450360.530545</v>
      </c>
      <c r="M72" s="33">
        <v>4692405.16543</v>
      </c>
      <c r="N72" s="134" t="s">
        <v>32</v>
      </c>
      <c r="O72" s="142" t="s">
        <v>249</v>
      </c>
      <c r="P72" s="143" t="s">
        <v>250</v>
      </c>
      <c r="Q72" s="153">
        <f t="shared" ref="Q72:Q135" si="1">D72*4.5</f>
        <v>9.9650925</v>
      </c>
      <c r="R72" s="154"/>
      <c r="T72" s="155"/>
      <c r="U72" s="156"/>
      <c r="V72" s="155"/>
    </row>
    <row r="73" s="118" customFormat="1" spans="1:22">
      <c r="A73" s="132" t="s">
        <v>21</v>
      </c>
      <c r="B73" s="133" t="s">
        <v>14064</v>
      </c>
      <c r="C73" s="33" t="s">
        <v>14093</v>
      </c>
      <c r="D73" s="37">
        <v>28.69266</v>
      </c>
      <c r="E73" s="134" t="s">
        <v>714</v>
      </c>
      <c r="F73" s="134" t="s">
        <v>1075</v>
      </c>
      <c r="G73" s="134" t="s">
        <v>716</v>
      </c>
      <c r="H73" s="33" t="s">
        <v>717</v>
      </c>
      <c r="I73" s="134" t="s">
        <v>28</v>
      </c>
      <c r="J73" s="33" t="s">
        <v>14077</v>
      </c>
      <c r="K73" s="33" t="s">
        <v>1658</v>
      </c>
      <c r="L73" s="33">
        <v>450129.959501</v>
      </c>
      <c r="M73" s="33">
        <v>4693838.2797</v>
      </c>
      <c r="N73" s="134" t="s">
        <v>32</v>
      </c>
      <c r="O73" s="142" t="s">
        <v>249</v>
      </c>
      <c r="P73" s="143" t="s">
        <v>250</v>
      </c>
      <c r="Q73" s="153">
        <f t="shared" si="1"/>
        <v>129.11697</v>
      </c>
      <c r="R73" s="154"/>
      <c r="T73" s="155"/>
      <c r="U73" s="156"/>
      <c r="V73" s="155"/>
    </row>
    <row r="74" s="118" customFormat="1" spans="1:22">
      <c r="A74" s="132" t="s">
        <v>21</v>
      </c>
      <c r="B74" s="133" t="s">
        <v>14064</v>
      </c>
      <c r="C74" s="33" t="s">
        <v>1555</v>
      </c>
      <c r="D74" s="37">
        <v>27.23286</v>
      </c>
      <c r="E74" s="134" t="s">
        <v>714</v>
      </c>
      <c r="F74" s="134" t="s">
        <v>1075</v>
      </c>
      <c r="G74" s="134" t="s">
        <v>716</v>
      </c>
      <c r="H74" s="33" t="s">
        <v>717</v>
      </c>
      <c r="I74" s="134" t="s">
        <v>28</v>
      </c>
      <c r="J74" s="33" t="s">
        <v>14077</v>
      </c>
      <c r="K74" s="33" t="s">
        <v>1658</v>
      </c>
      <c r="L74" s="33">
        <v>450839.847147</v>
      </c>
      <c r="M74" s="33">
        <v>4693833.26252</v>
      </c>
      <c r="N74" s="134" t="s">
        <v>32</v>
      </c>
      <c r="O74" s="142" t="s">
        <v>249</v>
      </c>
      <c r="P74" s="143" t="s">
        <v>250</v>
      </c>
      <c r="Q74" s="153">
        <f t="shared" si="1"/>
        <v>122.54787</v>
      </c>
      <c r="R74" s="154"/>
      <c r="T74" s="155"/>
      <c r="U74" s="156"/>
      <c r="V74" s="155"/>
    </row>
    <row r="75" s="118" customFormat="1" spans="1:22">
      <c r="A75" s="132" t="s">
        <v>21</v>
      </c>
      <c r="B75" s="133" t="s">
        <v>14064</v>
      </c>
      <c r="C75" s="33" t="s">
        <v>1492</v>
      </c>
      <c r="D75" s="37">
        <v>19.344885</v>
      </c>
      <c r="E75" s="134" t="s">
        <v>714</v>
      </c>
      <c r="F75" s="134" t="s">
        <v>1075</v>
      </c>
      <c r="G75" s="134" t="s">
        <v>716</v>
      </c>
      <c r="H75" s="33" t="s">
        <v>721</v>
      </c>
      <c r="I75" s="134" t="s">
        <v>28</v>
      </c>
      <c r="J75" s="33" t="s">
        <v>58</v>
      </c>
      <c r="K75" s="33" t="s">
        <v>13223</v>
      </c>
      <c r="L75" s="33">
        <v>450122.276502</v>
      </c>
      <c r="M75" s="33">
        <v>4694428.18765</v>
      </c>
      <c r="N75" s="134" t="s">
        <v>32</v>
      </c>
      <c r="O75" s="142" t="s">
        <v>249</v>
      </c>
      <c r="P75" s="143" t="s">
        <v>250</v>
      </c>
      <c r="Q75" s="153">
        <f t="shared" si="1"/>
        <v>87.0519825</v>
      </c>
      <c r="R75" s="154"/>
      <c r="T75" s="155"/>
      <c r="U75" s="156"/>
      <c r="V75" s="155"/>
    </row>
    <row r="76" s="118" customFormat="1" spans="1:22">
      <c r="A76" s="132" t="s">
        <v>21</v>
      </c>
      <c r="B76" s="133" t="s">
        <v>14064</v>
      </c>
      <c r="C76" s="33" t="s">
        <v>14094</v>
      </c>
      <c r="D76" s="37">
        <v>5.50947</v>
      </c>
      <c r="E76" s="134" t="s">
        <v>714</v>
      </c>
      <c r="F76" s="134" t="s">
        <v>1075</v>
      </c>
      <c r="G76" s="134" t="s">
        <v>716</v>
      </c>
      <c r="H76" s="33" t="s">
        <v>717</v>
      </c>
      <c r="I76" s="134" t="s">
        <v>28</v>
      </c>
      <c r="J76" s="33" t="s">
        <v>58</v>
      </c>
      <c r="K76" s="33" t="s">
        <v>13223</v>
      </c>
      <c r="L76" s="33">
        <v>451298.137371</v>
      </c>
      <c r="M76" s="33">
        <v>4691566.7582</v>
      </c>
      <c r="N76" s="134" t="s">
        <v>32</v>
      </c>
      <c r="O76" s="142" t="s">
        <v>249</v>
      </c>
      <c r="P76" s="143" t="s">
        <v>250</v>
      </c>
      <c r="Q76" s="153">
        <f t="shared" si="1"/>
        <v>24.792615</v>
      </c>
      <c r="R76" s="154"/>
      <c r="T76" s="155"/>
      <c r="U76" s="156"/>
      <c r="V76" s="155"/>
    </row>
    <row r="77" s="118" customFormat="1" spans="1:22">
      <c r="A77" s="132" t="s">
        <v>21</v>
      </c>
      <c r="B77" s="133" t="s">
        <v>14064</v>
      </c>
      <c r="C77" s="33" t="s">
        <v>13981</v>
      </c>
      <c r="D77" s="37">
        <v>6.82902</v>
      </c>
      <c r="E77" s="134" t="s">
        <v>714</v>
      </c>
      <c r="F77" s="134" t="s">
        <v>1075</v>
      </c>
      <c r="G77" s="134" t="s">
        <v>716</v>
      </c>
      <c r="H77" s="33" t="s">
        <v>721</v>
      </c>
      <c r="I77" s="134" t="s">
        <v>28</v>
      </c>
      <c r="J77" s="33" t="s">
        <v>58</v>
      </c>
      <c r="K77" s="33" t="s">
        <v>13231</v>
      </c>
      <c r="L77" s="33">
        <v>450790.425635</v>
      </c>
      <c r="M77" s="33">
        <v>4694388.06292</v>
      </c>
      <c r="N77" s="134" t="s">
        <v>32</v>
      </c>
      <c r="O77" s="142" t="s">
        <v>249</v>
      </c>
      <c r="P77" s="143" t="s">
        <v>250</v>
      </c>
      <c r="Q77" s="153">
        <f t="shared" si="1"/>
        <v>30.73059</v>
      </c>
      <c r="R77" s="154"/>
      <c r="T77" s="155"/>
      <c r="U77" s="156"/>
      <c r="V77" s="155"/>
    </row>
    <row r="78" s="118" customFormat="1" spans="1:22">
      <c r="A78" s="132" t="s">
        <v>21</v>
      </c>
      <c r="B78" s="133" t="s">
        <v>14064</v>
      </c>
      <c r="C78" s="33" t="s">
        <v>490</v>
      </c>
      <c r="D78" s="37">
        <v>25.279665</v>
      </c>
      <c r="E78" s="134" t="s">
        <v>714</v>
      </c>
      <c r="F78" s="134" t="s">
        <v>1075</v>
      </c>
      <c r="G78" s="134" t="s">
        <v>716</v>
      </c>
      <c r="H78" s="33" t="s">
        <v>721</v>
      </c>
      <c r="I78" s="134" t="s">
        <v>28</v>
      </c>
      <c r="J78" s="33" t="s">
        <v>58</v>
      </c>
      <c r="K78" s="33" t="s">
        <v>13231</v>
      </c>
      <c r="L78" s="33">
        <v>450538.856289</v>
      </c>
      <c r="M78" s="33">
        <v>4694974.7392</v>
      </c>
      <c r="N78" s="134" t="s">
        <v>32</v>
      </c>
      <c r="O78" s="142" t="s">
        <v>249</v>
      </c>
      <c r="P78" s="143" t="s">
        <v>250</v>
      </c>
      <c r="Q78" s="153">
        <f t="shared" si="1"/>
        <v>113.7584925</v>
      </c>
      <c r="R78" s="154"/>
      <c r="T78" s="155"/>
      <c r="U78" s="156"/>
      <c r="V78" s="155"/>
    </row>
    <row r="79" s="118" customFormat="1" spans="1:22">
      <c r="A79" s="132" t="s">
        <v>21</v>
      </c>
      <c r="B79" s="133" t="s">
        <v>14064</v>
      </c>
      <c r="C79" s="33" t="s">
        <v>14095</v>
      </c>
      <c r="D79" s="37">
        <v>0.63603</v>
      </c>
      <c r="E79" s="134" t="s">
        <v>714</v>
      </c>
      <c r="F79" s="134" t="s">
        <v>1075</v>
      </c>
      <c r="G79" s="134" t="s">
        <v>716</v>
      </c>
      <c r="H79" s="33" t="s">
        <v>717</v>
      </c>
      <c r="I79" s="134" t="s">
        <v>28</v>
      </c>
      <c r="J79" s="33" t="s">
        <v>58</v>
      </c>
      <c r="K79" s="33" t="s">
        <v>13225</v>
      </c>
      <c r="L79" s="33">
        <v>450649.256303</v>
      </c>
      <c r="M79" s="33">
        <v>4692514.70517</v>
      </c>
      <c r="N79" s="134" t="s">
        <v>32</v>
      </c>
      <c r="O79" s="142" t="s">
        <v>249</v>
      </c>
      <c r="P79" s="143" t="s">
        <v>250</v>
      </c>
      <c r="Q79" s="153">
        <f t="shared" si="1"/>
        <v>2.862135</v>
      </c>
      <c r="R79" s="154"/>
      <c r="T79" s="155"/>
      <c r="U79" s="156"/>
      <c r="V79" s="155"/>
    </row>
    <row r="80" s="118" customFormat="1" spans="1:22">
      <c r="A80" s="132" t="s">
        <v>21</v>
      </c>
      <c r="B80" s="133" t="s">
        <v>14064</v>
      </c>
      <c r="C80" s="33" t="s">
        <v>498</v>
      </c>
      <c r="D80" s="37">
        <v>48.57096</v>
      </c>
      <c r="E80" s="134" t="s">
        <v>714</v>
      </c>
      <c r="F80" s="134" t="s">
        <v>1075</v>
      </c>
      <c r="G80" s="134" t="s">
        <v>716</v>
      </c>
      <c r="H80" s="33" t="s">
        <v>721</v>
      </c>
      <c r="I80" s="134" t="s">
        <v>28</v>
      </c>
      <c r="J80" s="33" t="s">
        <v>58</v>
      </c>
      <c r="K80" s="33" t="s">
        <v>13231</v>
      </c>
      <c r="L80" s="33">
        <v>451695.269273</v>
      </c>
      <c r="M80" s="33">
        <v>4696173.27858</v>
      </c>
      <c r="N80" s="134" t="s">
        <v>32</v>
      </c>
      <c r="O80" s="142" t="s">
        <v>403</v>
      </c>
      <c r="P80" s="143" t="s">
        <v>404</v>
      </c>
      <c r="Q80" s="153">
        <f t="shared" si="1"/>
        <v>218.56932</v>
      </c>
      <c r="R80" s="154"/>
      <c r="T80" s="155"/>
      <c r="U80" s="156"/>
      <c r="V80" s="155"/>
    </row>
    <row r="81" s="118" customFormat="1" spans="1:22">
      <c r="A81" s="132" t="s">
        <v>21</v>
      </c>
      <c r="B81" s="133" t="s">
        <v>14064</v>
      </c>
      <c r="C81" s="33" t="s">
        <v>507</v>
      </c>
      <c r="D81" s="37">
        <v>111.61884</v>
      </c>
      <c r="E81" s="134" t="s">
        <v>714</v>
      </c>
      <c r="F81" s="134" t="s">
        <v>1075</v>
      </c>
      <c r="G81" s="134" t="s">
        <v>716</v>
      </c>
      <c r="H81" s="33" t="s">
        <v>721</v>
      </c>
      <c r="I81" s="134" t="s">
        <v>28</v>
      </c>
      <c r="J81" s="33" t="s">
        <v>58</v>
      </c>
      <c r="K81" s="33" t="s">
        <v>13231</v>
      </c>
      <c r="L81" s="33">
        <v>450592.813526</v>
      </c>
      <c r="M81" s="33">
        <v>4695804.25785</v>
      </c>
      <c r="N81" s="134" t="s">
        <v>32</v>
      </c>
      <c r="O81" s="142" t="s">
        <v>249</v>
      </c>
      <c r="P81" s="143" t="s">
        <v>250</v>
      </c>
      <c r="Q81" s="153">
        <f t="shared" si="1"/>
        <v>502.28478</v>
      </c>
      <c r="R81" s="154"/>
      <c r="T81" s="155"/>
      <c r="U81" s="156"/>
      <c r="V81" s="155"/>
    </row>
    <row r="82" s="118" customFormat="1" spans="1:22">
      <c r="A82" s="132" t="s">
        <v>21</v>
      </c>
      <c r="B82" s="133" t="s">
        <v>14064</v>
      </c>
      <c r="C82" s="33" t="s">
        <v>646</v>
      </c>
      <c r="D82" s="37">
        <v>8.738685</v>
      </c>
      <c r="E82" s="134" t="s">
        <v>714</v>
      </c>
      <c r="F82" s="134" t="s">
        <v>1075</v>
      </c>
      <c r="G82" s="134" t="s">
        <v>716</v>
      </c>
      <c r="H82" s="33" t="s">
        <v>721</v>
      </c>
      <c r="I82" s="134" t="s">
        <v>28</v>
      </c>
      <c r="J82" s="33" t="s">
        <v>58</v>
      </c>
      <c r="K82" s="33" t="s">
        <v>13231</v>
      </c>
      <c r="L82" s="33">
        <v>453866.842155</v>
      </c>
      <c r="M82" s="33">
        <v>4695755.8904</v>
      </c>
      <c r="N82" s="134" t="s">
        <v>32</v>
      </c>
      <c r="O82" s="142" t="s">
        <v>249</v>
      </c>
      <c r="P82" s="143" t="s">
        <v>250</v>
      </c>
      <c r="Q82" s="153">
        <f t="shared" si="1"/>
        <v>39.3240825</v>
      </c>
      <c r="R82" s="154"/>
      <c r="T82" s="155"/>
      <c r="U82" s="156"/>
      <c r="V82" s="155"/>
    </row>
    <row r="83" s="118" customFormat="1" spans="1:22">
      <c r="A83" s="132" t="s">
        <v>21</v>
      </c>
      <c r="B83" s="133" t="s">
        <v>14064</v>
      </c>
      <c r="C83" s="33" t="s">
        <v>1817</v>
      </c>
      <c r="D83" s="37">
        <v>11.589165</v>
      </c>
      <c r="E83" s="134" t="s">
        <v>714</v>
      </c>
      <c r="F83" s="134" t="s">
        <v>1075</v>
      </c>
      <c r="G83" s="134" t="s">
        <v>716</v>
      </c>
      <c r="H83" s="33" t="s">
        <v>721</v>
      </c>
      <c r="I83" s="134" t="s">
        <v>28</v>
      </c>
      <c r="J83" s="33" t="s">
        <v>58</v>
      </c>
      <c r="K83" s="33" t="s">
        <v>13231</v>
      </c>
      <c r="L83" s="33">
        <v>450747.436069</v>
      </c>
      <c r="M83" s="33">
        <v>4694494.14239</v>
      </c>
      <c r="N83" s="134" t="s">
        <v>32</v>
      </c>
      <c r="O83" s="142" t="s">
        <v>249</v>
      </c>
      <c r="P83" s="143" t="s">
        <v>250</v>
      </c>
      <c r="Q83" s="153">
        <f t="shared" si="1"/>
        <v>52.1512425</v>
      </c>
      <c r="R83" s="154"/>
      <c r="T83" s="155"/>
      <c r="U83" s="156"/>
      <c r="V83" s="155"/>
    </row>
    <row r="84" s="118" customFormat="1" spans="1:22">
      <c r="A84" s="132" t="s">
        <v>21</v>
      </c>
      <c r="B84" s="133" t="s">
        <v>14064</v>
      </c>
      <c r="C84" s="33" t="s">
        <v>14096</v>
      </c>
      <c r="D84" s="37">
        <v>33.04818</v>
      </c>
      <c r="E84" s="134" t="s">
        <v>714</v>
      </c>
      <c r="F84" s="134" t="s">
        <v>1075</v>
      </c>
      <c r="G84" s="134" t="s">
        <v>716</v>
      </c>
      <c r="H84" s="33" t="s">
        <v>717</v>
      </c>
      <c r="I84" s="134" t="s">
        <v>28</v>
      </c>
      <c r="J84" s="33" t="s">
        <v>58</v>
      </c>
      <c r="K84" s="33" t="s">
        <v>13223</v>
      </c>
      <c r="L84" s="33">
        <v>450854.768528</v>
      </c>
      <c r="M84" s="33">
        <v>4693755.59551</v>
      </c>
      <c r="N84" s="134" t="s">
        <v>32</v>
      </c>
      <c r="O84" s="142" t="s">
        <v>249</v>
      </c>
      <c r="P84" s="143" t="s">
        <v>250</v>
      </c>
      <c r="Q84" s="153">
        <f t="shared" si="1"/>
        <v>148.71681</v>
      </c>
      <c r="R84" s="154"/>
      <c r="T84" s="155"/>
      <c r="U84" s="156"/>
      <c r="V84" s="155"/>
    </row>
    <row r="85" s="118" customFormat="1" spans="1:22">
      <c r="A85" s="132" t="s">
        <v>21</v>
      </c>
      <c r="B85" s="133" t="s">
        <v>14064</v>
      </c>
      <c r="C85" s="33" t="s">
        <v>14097</v>
      </c>
      <c r="D85" s="37">
        <v>3.57366</v>
      </c>
      <c r="E85" s="134" t="s">
        <v>714</v>
      </c>
      <c r="F85" s="134" t="s">
        <v>1075</v>
      </c>
      <c r="G85" s="134" t="s">
        <v>716</v>
      </c>
      <c r="H85" s="33" t="s">
        <v>717</v>
      </c>
      <c r="I85" s="134" t="s">
        <v>28</v>
      </c>
      <c r="J85" s="33" t="s">
        <v>58</v>
      </c>
      <c r="K85" s="33" t="s">
        <v>13225</v>
      </c>
      <c r="L85" s="33">
        <v>450439.691616</v>
      </c>
      <c r="M85" s="33">
        <v>4692358.37252</v>
      </c>
      <c r="N85" s="134" t="s">
        <v>32</v>
      </c>
      <c r="O85" s="142" t="s">
        <v>249</v>
      </c>
      <c r="P85" s="143" t="s">
        <v>250</v>
      </c>
      <c r="Q85" s="153">
        <f t="shared" si="1"/>
        <v>16.08147</v>
      </c>
      <c r="R85" s="154"/>
      <c r="T85" s="155"/>
      <c r="U85" s="156"/>
      <c r="V85" s="155"/>
    </row>
    <row r="86" s="118" customFormat="1" spans="1:22">
      <c r="A86" s="132" t="s">
        <v>21</v>
      </c>
      <c r="B86" s="133" t="s">
        <v>14064</v>
      </c>
      <c r="C86" s="33" t="s">
        <v>14098</v>
      </c>
      <c r="D86" s="37">
        <v>4.454115</v>
      </c>
      <c r="E86" s="134" t="s">
        <v>714</v>
      </c>
      <c r="F86" s="134" t="s">
        <v>1075</v>
      </c>
      <c r="G86" s="134" t="s">
        <v>716</v>
      </c>
      <c r="H86" s="33" t="s">
        <v>717</v>
      </c>
      <c r="I86" s="134" t="s">
        <v>28</v>
      </c>
      <c r="J86" s="33" t="s">
        <v>58</v>
      </c>
      <c r="K86" s="33" t="s">
        <v>13223</v>
      </c>
      <c r="L86" s="33">
        <v>450122.304763</v>
      </c>
      <c r="M86" s="33">
        <v>4693133.09139</v>
      </c>
      <c r="N86" s="134" t="s">
        <v>32</v>
      </c>
      <c r="O86" s="142" t="s">
        <v>249</v>
      </c>
      <c r="P86" s="143" t="s">
        <v>250</v>
      </c>
      <c r="Q86" s="153">
        <f t="shared" si="1"/>
        <v>20.0435175</v>
      </c>
      <c r="R86" s="154"/>
      <c r="T86" s="155"/>
      <c r="U86" s="156"/>
      <c r="V86" s="155"/>
    </row>
    <row r="87" s="118" customFormat="1" spans="1:22">
      <c r="A87" s="132" t="s">
        <v>21</v>
      </c>
      <c r="B87" s="133" t="s">
        <v>14064</v>
      </c>
      <c r="C87" s="33" t="s">
        <v>1116</v>
      </c>
      <c r="D87" s="37">
        <v>9.500595</v>
      </c>
      <c r="E87" s="134" t="s">
        <v>714</v>
      </c>
      <c r="F87" s="134" t="s">
        <v>1075</v>
      </c>
      <c r="G87" s="134" t="s">
        <v>716</v>
      </c>
      <c r="H87" s="33" t="s">
        <v>717</v>
      </c>
      <c r="I87" s="134" t="s">
        <v>28</v>
      </c>
      <c r="J87" s="33" t="s">
        <v>1269</v>
      </c>
      <c r="K87" s="33" t="s">
        <v>13223</v>
      </c>
      <c r="L87" s="33">
        <v>452560.016974</v>
      </c>
      <c r="M87" s="33">
        <v>4691585.37398</v>
      </c>
      <c r="N87" s="134" t="s">
        <v>32</v>
      </c>
      <c r="O87" s="142" t="s">
        <v>249</v>
      </c>
      <c r="P87" s="143" t="s">
        <v>250</v>
      </c>
      <c r="Q87" s="153">
        <f t="shared" si="1"/>
        <v>42.7526775</v>
      </c>
      <c r="R87" s="154"/>
      <c r="T87" s="155"/>
      <c r="U87" s="156"/>
      <c r="V87" s="155"/>
    </row>
    <row r="88" s="118" customFormat="1" spans="1:22">
      <c r="A88" s="132" t="s">
        <v>21</v>
      </c>
      <c r="B88" s="133" t="s">
        <v>14064</v>
      </c>
      <c r="C88" s="33" t="s">
        <v>14099</v>
      </c>
      <c r="D88" s="37">
        <v>30.23811</v>
      </c>
      <c r="E88" s="134" t="s">
        <v>714</v>
      </c>
      <c r="F88" s="134" t="s">
        <v>1075</v>
      </c>
      <c r="G88" s="134" t="s">
        <v>716</v>
      </c>
      <c r="H88" s="33" t="s">
        <v>717</v>
      </c>
      <c r="I88" s="134" t="s">
        <v>28</v>
      </c>
      <c r="J88" s="33" t="s">
        <v>58</v>
      </c>
      <c r="K88" s="33" t="s">
        <v>13223</v>
      </c>
      <c r="L88" s="33">
        <v>449282.601978</v>
      </c>
      <c r="M88" s="33">
        <v>4693940.9613</v>
      </c>
      <c r="N88" s="134" t="s">
        <v>32</v>
      </c>
      <c r="O88" s="142" t="s">
        <v>249</v>
      </c>
      <c r="P88" s="143" t="s">
        <v>250</v>
      </c>
      <c r="Q88" s="153">
        <f t="shared" si="1"/>
        <v>136.071495</v>
      </c>
      <c r="R88" s="154"/>
      <c r="T88" s="155"/>
      <c r="U88" s="156"/>
      <c r="V88" s="155"/>
    </row>
    <row r="89" s="118" customFormat="1" spans="1:22">
      <c r="A89" s="132" t="s">
        <v>21</v>
      </c>
      <c r="B89" s="133" t="s">
        <v>14064</v>
      </c>
      <c r="C89" s="33" t="s">
        <v>449</v>
      </c>
      <c r="D89" s="37">
        <v>194.470695</v>
      </c>
      <c r="E89" s="134" t="s">
        <v>714</v>
      </c>
      <c r="F89" s="134" t="s">
        <v>1075</v>
      </c>
      <c r="G89" s="134" t="s">
        <v>716</v>
      </c>
      <c r="H89" s="33" t="s">
        <v>721</v>
      </c>
      <c r="I89" s="134" t="s">
        <v>28</v>
      </c>
      <c r="J89" s="33" t="s">
        <v>58</v>
      </c>
      <c r="K89" s="33" t="s">
        <v>13231</v>
      </c>
      <c r="L89" s="33">
        <v>450045.738432</v>
      </c>
      <c r="M89" s="33">
        <v>4695394.48712</v>
      </c>
      <c r="N89" s="134" t="s">
        <v>32</v>
      </c>
      <c r="O89" s="142" t="s">
        <v>249</v>
      </c>
      <c r="P89" s="143" t="s">
        <v>250</v>
      </c>
      <c r="Q89" s="153">
        <f t="shared" si="1"/>
        <v>875.1181275</v>
      </c>
      <c r="R89" s="154"/>
      <c r="T89" s="155"/>
      <c r="U89" s="156"/>
      <c r="V89" s="155"/>
    </row>
    <row r="90" s="118" customFormat="1" spans="1:22">
      <c r="A90" s="132" t="s">
        <v>21</v>
      </c>
      <c r="B90" s="133" t="s">
        <v>14064</v>
      </c>
      <c r="C90" s="33" t="s">
        <v>14100</v>
      </c>
      <c r="D90" s="37">
        <v>20.393775</v>
      </c>
      <c r="E90" s="134" t="s">
        <v>714</v>
      </c>
      <c r="F90" s="134" t="s">
        <v>1075</v>
      </c>
      <c r="G90" s="134" t="s">
        <v>716</v>
      </c>
      <c r="H90" s="33" t="s">
        <v>721</v>
      </c>
      <c r="I90" s="134" t="s">
        <v>28</v>
      </c>
      <c r="J90" s="33" t="s">
        <v>58</v>
      </c>
      <c r="K90" s="33" t="s">
        <v>13223</v>
      </c>
      <c r="L90" s="33">
        <v>449453.510742</v>
      </c>
      <c r="M90" s="33">
        <v>4693887.59787</v>
      </c>
      <c r="N90" s="134" t="s">
        <v>32</v>
      </c>
      <c r="O90" s="142" t="s">
        <v>249</v>
      </c>
      <c r="P90" s="143" t="s">
        <v>250</v>
      </c>
      <c r="Q90" s="153">
        <f t="shared" si="1"/>
        <v>91.7719875</v>
      </c>
      <c r="R90" s="154"/>
      <c r="T90" s="155"/>
      <c r="U90" s="156"/>
      <c r="V90" s="155"/>
    </row>
    <row r="91" s="118" customFormat="1" spans="1:22">
      <c r="A91" s="132" t="s">
        <v>21</v>
      </c>
      <c r="B91" s="133" t="s">
        <v>14064</v>
      </c>
      <c r="C91" s="33" t="s">
        <v>14101</v>
      </c>
      <c r="D91" s="37">
        <v>163.405575</v>
      </c>
      <c r="E91" s="134" t="s">
        <v>714</v>
      </c>
      <c r="F91" s="134" t="s">
        <v>1075</v>
      </c>
      <c r="G91" s="134" t="s">
        <v>716</v>
      </c>
      <c r="H91" s="33" t="s">
        <v>721</v>
      </c>
      <c r="I91" s="134" t="s">
        <v>28</v>
      </c>
      <c r="J91" s="33" t="s">
        <v>58</v>
      </c>
      <c r="K91" s="33" t="s">
        <v>13223</v>
      </c>
      <c r="L91" s="33">
        <v>451610.56592</v>
      </c>
      <c r="M91" s="33">
        <v>4691892.10948</v>
      </c>
      <c r="N91" s="134" t="s">
        <v>32</v>
      </c>
      <c r="O91" s="142" t="s">
        <v>249</v>
      </c>
      <c r="P91" s="143" t="s">
        <v>250</v>
      </c>
      <c r="Q91" s="153">
        <f t="shared" si="1"/>
        <v>735.3250875</v>
      </c>
      <c r="R91" s="154"/>
      <c r="T91" s="155"/>
      <c r="U91" s="156"/>
      <c r="V91" s="155"/>
    </row>
    <row r="92" s="118" customFormat="1" spans="1:22">
      <c r="A92" s="132" t="s">
        <v>21</v>
      </c>
      <c r="B92" s="133" t="s">
        <v>14064</v>
      </c>
      <c r="C92" s="33" t="s">
        <v>13884</v>
      </c>
      <c r="D92" s="37">
        <v>7.85313</v>
      </c>
      <c r="E92" s="134" t="s">
        <v>714</v>
      </c>
      <c r="F92" s="134" t="s">
        <v>1075</v>
      </c>
      <c r="G92" s="134" t="s">
        <v>716</v>
      </c>
      <c r="H92" s="33" t="s">
        <v>717</v>
      </c>
      <c r="I92" s="134" t="s">
        <v>28</v>
      </c>
      <c r="J92" s="33" t="s">
        <v>1269</v>
      </c>
      <c r="K92" s="33" t="s">
        <v>14067</v>
      </c>
      <c r="L92" s="33">
        <v>450753.918363</v>
      </c>
      <c r="M92" s="33">
        <v>4693299.41363</v>
      </c>
      <c r="N92" s="134" t="s">
        <v>32</v>
      </c>
      <c r="O92" s="142" t="s">
        <v>249</v>
      </c>
      <c r="P92" s="143" t="s">
        <v>250</v>
      </c>
      <c r="Q92" s="153">
        <f t="shared" si="1"/>
        <v>35.339085</v>
      </c>
      <c r="R92" s="154"/>
      <c r="T92" s="155"/>
      <c r="U92" s="156"/>
      <c r="V92" s="155"/>
    </row>
    <row r="93" s="118" customFormat="1" spans="1:22">
      <c r="A93" s="132" t="s">
        <v>21</v>
      </c>
      <c r="B93" s="133" t="s">
        <v>14064</v>
      </c>
      <c r="C93" s="33" t="s">
        <v>1515</v>
      </c>
      <c r="D93" s="37">
        <v>57.0375</v>
      </c>
      <c r="E93" s="134" t="s">
        <v>714</v>
      </c>
      <c r="F93" s="134" t="s">
        <v>1075</v>
      </c>
      <c r="G93" s="134" t="s">
        <v>716</v>
      </c>
      <c r="H93" s="33" t="s">
        <v>717</v>
      </c>
      <c r="I93" s="134" t="s">
        <v>28</v>
      </c>
      <c r="J93" s="33" t="s">
        <v>14077</v>
      </c>
      <c r="K93" s="33" t="s">
        <v>1658</v>
      </c>
      <c r="L93" s="33">
        <v>450236.866612</v>
      </c>
      <c r="M93" s="33">
        <v>4693703.58743</v>
      </c>
      <c r="N93" s="134" t="s">
        <v>32</v>
      </c>
      <c r="O93" s="142" t="s">
        <v>249</v>
      </c>
      <c r="P93" s="143" t="s">
        <v>250</v>
      </c>
      <c r="Q93" s="153">
        <f t="shared" si="1"/>
        <v>256.66875</v>
      </c>
      <c r="R93" s="154"/>
      <c r="T93" s="155"/>
      <c r="U93" s="156"/>
      <c r="V93" s="155"/>
    </row>
    <row r="94" s="118" customFormat="1" spans="1:22">
      <c r="A94" s="132" t="s">
        <v>21</v>
      </c>
      <c r="B94" s="133" t="s">
        <v>14064</v>
      </c>
      <c r="C94" s="33" t="s">
        <v>14102</v>
      </c>
      <c r="D94" s="37">
        <v>10.877115</v>
      </c>
      <c r="E94" s="134" t="s">
        <v>714</v>
      </c>
      <c r="F94" s="134" t="s">
        <v>1075</v>
      </c>
      <c r="G94" s="134" t="s">
        <v>716</v>
      </c>
      <c r="H94" s="33" t="s">
        <v>721</v>
      </c>
      <c r="I94" s="134" t="s">
        <v>28</v>
      </c>
      <c r="J94" s="33" t="s">
        <v>1269</v>
      </c>
      <c r="K94" s="33" t="s">
        <v>14067</v>
      </c>
      <c r="L94" s="33">
        <v>451035.547986</v>
      </c>
      <c r="M94" s="33">
        <v>4693253.92725</v>
      </c>
      <c r="N94" s="134" t="s">
        <v>32</v>
      </c>
      <c r="O94" s="142" t="s">
        <v>249</v>
      </c>
      <c r="P94" s="143" t="s">
        <v>250</v>
      </c>
      <c r="Q94" s="153">
        <f t="shared" si="1"/>
        <v>48.9470175</v>
      </c>
      <c r="R94" s="154"/>
      <c r="T94" s="155"/>
      <c r="U94" s="156"/>
      <c r="V94" s="155"/>
    </row>
    <row r="95" s="118" customFormat="1" spans="1:22">
      <c r="A95" s="132" t="s">
        <v>21</v>
      </c>
      <c r="B95" s="133" t="s">
        <v>14064</v>
      </c>
      <c r="C95" s="33" t="s">
        <v>14103</v>
      </c>
      <c r="D95" s="37">
        <v>192.655785</v>
      </c>
      <c r="E95" s="134" t="s">
        <v>714</v>
      </c>
      <c r="F95" s="134" t="s">
        <v>1075</v>
      </c>
      <c r="G95" s="134" t="s">
        <v>716</v>
      </c>
      <c r="H95" s="33" t="s">
        <v>721</v>
      </c>
      <c r="I95" s="134" t="s">
        <v>28</v>
      </c>
      <c r="J95" s="33" t="s">
        <v>58</v>
      </c>
      <c r="K95" s="33" t="s">
        <v>13223</v>
      </c>
      <c r="L95" s="33">
        <v>451315.357367</v>
      </c>
      <c r="M95" s="33">
        <v>4691664.955</v>
      </c>
      <c r="N95" s="134" t="s">
        <v>32</v>
      </c>
      <c r="O95" s="142" t="s">
        <v>249</v>
      </c>
      <c r="P95" s="143" t="s">
        <v>250</v>
      </c>
      <c r="Q95" s="153">
        <f t="shared" si="1"/>
        <v>866.9510325</v>
      </c>
      <c r="R95" s="154"/>
      <c r="T95" s="155"/>
      <c r="U95" s="156"/>
      <c r="V95" s="155"/>
    </row>
    <row r="96" s="118" customFormat="1" spans="1:22">
      <c r="A96" s="132" t="s">
        <v>21</v>
      </c>
      <c r="B96" s="133" t="s">
        <v>14064</v>
      </c>
      <c r="C96" s="33" t="s">
        <v>14104</v>
      </c>
      <c r="D96" s="37">
        <v>1.283055</v>
      </c>
      <c r="E96" s="134" t="s">
        <v>714</v>
      </c>
      <c r="F96" s="134" t="s">
        <v>1075</v>
      </c>
      <c r="G96" s="134" t="s">
        <v>716</v>
      </c>
      <c r="H96" s="33" t="s">
        <v>717</v>
      </c>
      <c r="I96" s="134" t="s">
        <v>28</v>
      </c>
      <c r="J96" s="33" t="s">
        <v>58</v>
      </c>
      <c r="K96" s="33" t="s">
        <v>13223</v>
      </c>
      <c r="L96" s="33">
        <v>451010.79895</v>
      </c>
      <c r="M96" s="33">
        <v>4692040.59045</v>
      </c>
      <c r="N96" s="134" t="s">
        <v>32</v>
      </c>
      <c r="O96" s="142" t="s">
        <v>249</v>
      </c>
      <c r="P96" s="143" t="s">
        <v>250</v>
      </c>
      <c r="Q96" s="153">
        <f t="shared" si="1"/>
        <v>5.7737475</v>
      </c>
      <c r="R96" s="154"/>
      <c r="T96" s="155"/>
      <c r="U96" s="156"/>
      <c r="V96" s="155"/>
    </row>
    <row r="97" s="118" customFormat="1" spans="1:22">
      <c r="A97" s="132" t="s">
        <v>21</v>
      </c>
      <c r="B97" s="133" t="s">
        <v>14064</v>
      </c>
      <c r="C97" s="33" t="s">
        <v>465</v>
      </c>
      <c r="D97" s="37">
        <v>30.290535</v>
      </c>
      <c r="E97" s="134" t="s">
        <v>714</v>
      </c>
      <c r="F97" s="134" t="s">
        <v>1075</v>
      </c>
      <c r="G97" s="134" t="s">
        <v>716</v>
      </c>
      <c r="H97" s="33" t="s">
        <v>717</v>
      </c>
      <c r="I97" s="134" t="s">
        <v>28</v>
      </c>
      <c r="J97" s="33" t="s">
        <v>58</v>
      </c>
      <c r="K97" s="33" t="s">
        <v>13225</v>
      </c>
      <c r="L97" s="33">
        <v>450532.955667</v>
      </c>
      <c r="M97" s="33">
        <v>4695226.47903</v>
      </c>
      <c r="N97" s="134" t="s">
        <v>32</v>
      </c>
      <c r="O97" s="142" t="s">
        <v>249</v>
      </c>
      <c r="P97" s="143" t="s">
        <v>250</v>
      </c>
      <c r="Q97" s="153">
        <f t="shared" si="1"/>
        <v>136.3074075</v>
      </c>
      <c r="R97" s="154"/>
      <c r="T97" s="155"/>
      <c r="U97" s="156"/>
      <c r="V97" s="155"/>
    </row>
    <row r="98" s="118" customFormat="1" spans="1:22">
      <c r="A98" s="132" t="s">
        <v>21</v>
      </c>
      <c r="B98" s="133" t="s">
        <v>14064</v>
      </c>
      <c r="C98" s="33" t="s">
        <v>1453</v>
      </c>
      <c r="D98" s="37">
        <v>46.969425</v>
      </c>
      <c r="E98" s="134" t="s">
        <v>714</v>
      </c>
      <c r="F98" s="134" t="s">
        <v>1075</v>
      </c>
      <c r="G98" s="134" t="s">
        <v>716</v>
      </c>
      <c r="H98" s="33" t="s">
        <v>717</v>
      </c>
      <c r="I98" s="134" t="s">
        <v>28</v>
      </c>
      <c r="J98" s="33" t="s">
        <v>58</v>
      </c>
      <c r="K98" s="33" t="s">
        <v>13223</v>
      </c>
      <c r="L98" s="33">
        <v>449409.493931</v>
      </c>
      <c r="M98" s="33">
        <v>4693804.18481</v>
      </c>
      <c r="N98" s="134" t="s">
        <v>32</v>
      </c>
      <c r="O98" s="142" t="s">
        <v>249</v>
      </c>
      <c r="P98" s="143" t="s">
        <v>250</v>
      </c>
      <c r="Q98" s="153">
        <f t="shared" si="1"/>
        <v>211.3624125</v>
      </c>
      <c r="R98" s="154"/>
      <c r="T98" s="155"/>
      <c r="U98" s="156"/>
      <c r="V98" s="155"/>
    </row>
    <row r="99" s="118" customFormat="1" spans="1:22">
      <c r="A99" s="132" t="s">
        <v>21</v>
      </c>
      <c r="B99" s="133" t="s">
        <v>14064</v>
      </c>
      <c r="C99" s="33" t="s">
        <v>14105</v>
      </c>
      <c r="D99" s="37">
        <v>5.446485</v>
      </c>
      <c r="E99" s="134" t="s">
        <v>714</v>
      </c>
      <c r="F99" s="134" t="s">
        <v>1075</v>
      </c>
      <c r="G99" s="134" t="s">
        <v>716</v>
      </c>
      <c r="H99" s="33" t="s">
        <v>717</v>
      </c>
      <c r="I99" s="134" t="s">
        <v>28</v>
      </c>
      <c r="J99" s="33" t="s">
        <v>14077</v>
      </c>
      <c r="K99" s="33" t="s">
        <v>1658</v>
      </c>
      <c r="L99" s="33">
        <v>450640.614894</v>
      </c>
      <c r="M99" s="33">
        <v>4693905.57008</v>
      </c>
      <c r="N99" s="134" t="s">
        <v>32</v>
      </c>
      <c r="O99" s="142" t="s">
        <v>249</v>
      </c>
      <c r="P99" s="143" t="s">
        <v>250</v>
      </c>
      <c r="Q99" s="153">
        <f t="shared" si="1"/>
        <v>24.5091825</v>
      </c>
      <c r="R99" s="154"/>
      <c r="T99" s="155"/>
      <c r="U99" s="156"/>
      <c r="V99" s="155"/>
    </row>
    <row r="100" s="118" customFormat="1" spans="1:22">
      <c r="A100" s="132" t="s">
        <v>21</v>
      </c>
      <c r="B100" s="133" t="s">
        <v>14064</v>
      </c>
      <c r="C100" s="33" t="s">
        <v>1720</v>
      </c>
      <c r="D100" s="37">
        <v>4.68312</v>
      </c>
      <c r="E100" s="134" t="s">
        <v>714</v>
      </c>
      <c r="F100" s="134" t="s">
        <v>1075</v>
      </c>
      <c r="G100" s="134" t="s">
        <v>716</v>
      </c>
      <c r="H100" s="33" t="s">
        <v>721</v>
      </c>
      <c r="I100" s="134" t="s">
        <v>28</v>
      </c>
      <c r="J100" s="33" t="s">
        <v>58</v>
      </c>
      <c r="K100" s="33" t="s">
        <v>13231</v>
      </c>
      <c r="L100" s="33">
        <v>450531.182542</v>
      </c>
      <c r="M100" s="33">
        <v>4694789.42574</v>
      </c>
      <c r="N100" s="134" t="s">
        <v>32</v>
      </c>
      <c r="O100" s="142" t="s">
        <v>249</v>
      </c>
      <c r="P100" s="143" t="s">
        <v>250</v>
      </c>
      <c r="Q100" s="153">
        <f t="shared" si="1"/>
        <v>21.07404</v>
      </c>
      <c r="R100" s="154"/>
      <c r="T100" s="155"/>
      <c r="U100" s="156"/>
      <c r="V100" s="155"/>
    </row>
    <row r="101" s="118" customFormat="1" spans="1:22">
      <c r="A101" s="132" t="s">
        <v>21</v>
      </c>
      <c r="B101" s="133" t="s">
        <v>14064</v>
      </c>
      <c r="C101" s="33" t="s">
        <v>1688</v>
      </c>
      <c r="D101" s="37">
        <v>23.14794</v>
      </c>
      <c r="E101" s="134" t="s">
        <v>714</v>
      </c>
      <c r="F101" s="134" t="s">
        <v>1075</v>
      </c>
      <c r="G101" s="134" t="s">
        <v>716</v>
      </c>
      <c r="H101" s="33" t="s">
        <v>717</v>
      </c>
      <c r="I101" s="134" t="s">
        <v>28</v>
      </c>
      <c r="J101" s="33" t="s">
        <v>14077</v>
      </c>
      <c r="K101" s="33" t="s">
        <v>1658</v>
      </c>
      <c r="L101" s="33">
        <v>450873.593426</v>
      </c>
      <c r="M101" s="33">
        <v>4694111.16966</v>
      </c>
      <c r="N101" s="134" t="s">
        <v>32</v>
      </c>
      <c r="O101" s="142" t="s">
        <v>249</v>
      </c>
      <c r="P101" s="143" t="s">
        <v>250</v>
      </c>
      <c r="Q101" s="153">
        <f t="shared" si="1"/>
        <v>104.16573</v>
      </c>
      <c r="R101" s="154"/>
      <c r="T101" s="155"/>
      <c r="U101" s="156"/>
      <c r="V101" s="155"/>
    </row>
    <row r="102" s="118" customFormat="1" spans="1:22">
      <c r="A102" s="132" t="s">
        <v>21</v>
      </c>
      <c r="B102" s="133" t="s">
        <v>14064</v>
      </c>
      <c r="C102" s="33" t="s">
        <v>14106</v>
      </c>
      <c r="D102" s="37">
        <v>6.3333</v>
      </c>
      <c r="E102" s="134" t="s">
        <v>714</v>
      </c>
      <c r="F102" s="134" t="s">
        <v>1075</v>
      </c>
      <c r="G102" s="134" t="s">
        <v>716</v>
      </c>
      <c r="H102" s="33" t="s">
        <v>717</v>
      </c>
      <c r="I102" s="134" t="s">
        <v>28</v>
      </c>
      <c r="J102" s="33" t="s">
        <v>1269</v>
      </c>
      <c r="K102" s="33" t="s">
        <v>14067</v>
      </c>
      <c r="L102" s="33">
        <v>450318.155761</v>
      </c>
      <c r="M102" s="33">
        <v>4692497.81205</v>
      </c>
      <c r="N102" s="134" t="s">
        <v>32</v>
      </c>
      <c r="O102" s="142" t="s">
        <v>249</v>
      </c>
      <c r="P102" s="143" t="s">
        <v>250</v>
      </c>
      <c r="Q102" s="153">
        <f t="shared" si="1"/>
        <v>28.49985</v>
      </c>
      <c r="R102" s="154"/>
      <c r="T102" s="155"/>
      <c r="U102" s="156"/>
      <c r="V102" s="155"/>
    </row>
    <row r="103" s="118" customFormat="1" spans="1:22">
      <c r="A103" s="132" t="s">
        <v>21</v>
      </c>
      <c r="B103" s="133" t="s">
        <v>14064</v>
      </c>
      <c r="C103" s="33" t="s">
        <v>602</v>
      </c>
      <c r="D103" s="37">
        <v>9.392325</v>
      </c>
      <c r="E103" s="134" t="s">
        <v>714</v>
      </c>
      <c r="F103" s="134" t="s">
        <v>1075</v>
      </c>
      <c r="G103" s="134" t="s">
        <v>716</v>
      </c>
      <c r="H103" s="33" t="s">
        <v>721</v>
      </c>
      <c r="I103" s="134" t="s">
        <v>28</v>
      </c>
      <c r="J103" s="33" t="s">
        <v>58</v>
      </c>
      <c r="K103" s="33" t="s">
        <v>13231</v>
      </c>
      <c r="L103" s="33">
        <v>450053.409205</v>
      </c>
      <c r="M103" s="33">
        <v>4695724.44811</v>
      </c>
      <c r="N103" s="134" t="s">
        <v>32</v>
      </c>
      <c r="O103" s="142" t="s">
        <v>403</v>
      </c>
      <c r="P103" s="143" t="s">
        <v>404</v>
      </c>
      <c r="Q103" s="153">
        <f t="shared" si="1"/>
        <v>42.2654625</v>
      </c>
      <c r="R103" s="154"/>
      <c r="T103" s="155"/>
      <c r="U103" s="156"/>
      <c r="V103" s="155"/>
    </row>
    <row r="104" s="118" customFormat="1" spans="1:22">
      <c r="A104" s="132" t="s">
        <v>21</v>
      </c>
      <c r="B104" s="133" t="s">
        <v>14064</v>
      </c>
      <c r="C104" s="33" t="s">
        <v>14107</v>
      </c>
      <c r="D104" s="37">
        <v>40.81044</v>
      </c>
      <c r="E104" s="134" t="s">
        <v>714</v>
      </c>
      <c r="F104" s="134" t="s">
        <v>1075</v>
      </c>
      <c r="G104" s="134" t="s">
        <v>716</v>
      </c>
      <c r="H104" s="33" t="s">
        <v>721</v>
      </c>
      <c r="I104" s="134" t="s">
        <v>28</v>
      </c>
      <c r="J104" s="33" t="s">
        <v>58</v>
      </c>
      <c r="K104" s="33" t="s">
        <v>13223</v>
      </c>
      <c r="L104" s="33">
        <v>449544.622063</v>
      </c>
      <c r="M104" s="33">
        <v>4693694.49651</v>
      </c>
      <c r="N104" s="134" t="s">
        <v>32</v>
      </c>
      <c r="O104" s="142" t="s">
        <v>249</v>
      </c>
      <c r="P104" s="143" t="s">
        <v>250</v>
      </c>
      <c r="Q104" s="153">
        <f t="shared" si="1"/>
        <v>183.64698</v>
      </c>
      <c r="R104" s="154"/>
      <c r="T104" s="155"/>
      <c r="U104" s="156"/>
      <c r="V104" s="155"/>
    </row>
    <row r="105" s="118" customFormat="1" spans="1:22">
      <c r="A105" s="132" t="s">
        <v>21</v>
      </c>
      <c r="B105" s="133" t="s">
        <v>14064</v>
      </c>
      <c r="C105" s="33" t="s">
        <v>13941</v>
      </c>
      <c r="D105" s="37">
        <v>75.74421</v>
      </c>
      <c r="E105" s="134" t="s">
        <v>714</v>
      </c>
      <c r="F105" s="134" t="s">
        <v>1075</v>
      </c>
      <c r="G105" s="134" t="s">
        <v>716</v>
      </c>
      <c r="H105" s="33" t="s">
        <v>721</v>
      </c>
      <c r="I105" s="134" t="s">
        <v>28</v>
      </c>
      <c r="J105" s="33" t="s">
        <v>58</v>
      </c>
      <c r="K105" s="33" t="s">
        <v>13223</v>
      </c>
      <c r="L105" s="33">
        <v>451101.605166</v>
      </c>
      <c r="M105" s="33">
        <v>4692226.84571</v>
      </c>
      <c r="N105" s="134" t="s">
        <v>32</v>
      </c>
      <c r="O105" s="142" t="s">
        <v>249</v>
      </c>
      <c r="P105" s="143" t="s">
        <v>250</v>
      </c>
      <c r="Q105" s="153">
        <f t="shared" si="1"/>
        <v>340.848945</v>
      </c>
      <c r="R105" s="154"/>
      <c r="T105" s="155"/>
      <c r="U105" s="156"/>
      <c r="V105" s="155"/>
    </row>
    <row r="106" s="118" customFormat="1" spans="1:22">
      <c r="A106" s="132" t="s">
        <v>21</v>
      </c>
      <c r="B106" s="133" t="s">
        <v>14064</v>
      </c>
      <c r="C106" s="33" t="s">
        <v>1187</v>
      </c>
      <c r="D106" s="37">
        <v>2.547045</v>
      </c>
      <c r="E106" s="134" t="s">
        <v>714</v>
      </c>
      <c r="F106" s="134" t="s">
        <v>1075</v>
      </c>
      <c r="G106" s="134" t="s">
        <v>716</v>
      </c>
      <c r="H106" s="33" t="s">
        <v>721</v>
      </c>
      <c r="I106" s="134" t="s">
        <v>28</v>
      </c>
      <c r="J106" s="33" t="s">
        <v>58</v>
      </c>
      <c r="K106" s="33" t="s">
        <v>13231</v>
      </c>
      <c r="L106" s="33">
        <v>450095.178602</v>
      </c>
      <c r="M106" s="33">
        <v>4695798.62986</v>
      </c>
      <c r="N106" s="134" t="s">
        <v>32</v>
      </c>
      <c r="O106" s="142" t="s">
        <v>249</v>
      </c>
      <c r="P106" s="143" t="s">
        <v>250</v>
      </c>
      <c r="Q106" s="153">
        <f t="shared" si="1"/>
        <v>11.4617025</v>
      </c>
      <c r="R106" s="154"/>
      <c r="T106" s="155"/>
      <c r="U106" s="156"/>
      <c r="V106" s="155"/>
    </row>
    <row r="107" s="118" customFormat="1" spans="1:22">
      <c r="A107" s="132" t="s">
        <v>21</v>
      </c>
      <c r="B107" s="133" t="s">
        <v>14064</v>
      </c>
      <c r="C107" s="33" t="s">
        <v>13558</v>
      </c>
      <c r="D107" s="37">
        <v>15.4086</v>
      </c>
      <c r="E107" s="134" t="s">
        <v>714</v>
      </c>
      <c r="F107" s="134" t="s">
        <v>1075</v>
      </c>
      <c r="G107" s="134" t="s">
        <v>716</v>
      </c>
      <c r="H107" s="33" t="s">
        <v>717</v>
      </c>
      <c r="I107" s="134" t="s">
        <v>28</v>
      </c>
      <c r="J107" s="33" t="s">
        <v>1269</v>
      </c>
      <c r="K107" s="33" t="s">
        <v>14067</v>
      </c>
      <c r="L107" s="33">
        <v>452660.130394</v>
      </c>
      <c r="M107" s="33">
        <v>4691440.79891</v>
      </c>
      <c r="N107" s="134" t="s">
        <v>32</v>
      </c>
      <c r="O107" s="142" t="s">
        <v>249</v>
      </c>
      <c r="P107" s="143" t="s">
        <v>250</v>
      </c>
      <c r="Q107" s="153">
        <f t="shared" si="1"/>
        <v>69.3387</v>
      </c>
      <c r="R107" s="154"/>
      <c r="T107" s="155"/>
      <c r="U107" s="156"/>
      <c r="V107" s="155"/>
    </row>
    <row r="108" s="118" customFormat="1" spans="1:22">
      <c r="A108" s="132" t="s">
        <v>21</v>
      </c>
      <c r="B108" s="133" t="s">
        <v>14064</v>
      </c>
      <c r="C108" s="33" t="s">
        <v>14108</v>
      </c>
      <c r="D108" s="37">
        <v>36.14865</v>
      </c>
      <c r="E108" s="134" t="s">
        <v>714</v>
      </c>
      <c r="F108" s="134" t="s">
        <v>1075</v>
      </c>
      <c r="G108" s="134" t="s">
        <v>716</v>
      </c>
      <c r="H108" s="33" t="s">
        <v>717</v>
      </c>
      <c r="I108" s="134" t="s">
        <v>28</v>
      </c>
      <c r="J108" s="33" t="s">
        <v>14077</v>
      </c>
      <c r="K108" s="33" t="s">
        <v>1658</v>
      </c>
      <c r="L108" s="33">
        <v>450775.382648</v>
      </c>
      <c r="M108" s="33">
        <v>4693927.53245</v>
      </c>
      <c r="N108" s="134" t="s">
        <v>32</v>
      </c>
      <c r="O108" s="142" t="s">
        <v>249</v>
      </c>
      <c r="P108" s="143" t="s">
        <v>250</v>
      </c>
      <c r="Q108" s="153">
        <f t="shared" si="1"/>
        <v>162.668925</v>
      </c>
      <c r="R108" s="154"/>
      <c r="T108" s="155"/>
      <c r="U108" s="156"/>
      <c r="V108" s="155"/>
    </row>
    <row r="109" s="118" customFormat="1" spans="1:22">
      <c r="A109" s="132" t="s">
        <v>21</v>
      </c>
      <c r="B109" s="133" t="s">
        <v>14064</v>
      </c>
      <c r="C109" s="33" t="s">
        <v>612</v>
      </c>
      <c r="D109" s="37">
        <v>15.9456</v>
      </c>
      <c r="E109" s="134" t="s">
        <v>714</v>
      </c>
      <c r="F109" s="134" t="s">
        <v>1075</v>
      </c>
      <c r="G109" s="134" t="s">
        <v>716</v>
      </c>
      <c r="H109" s="33" t="s">
        <v>721</v>
      </c>
      <c r="I109" s="134" t="s">
        <v>28</v>
      </c>
      <c r="J109" s="33" t="s">
        <v>58</v>
      </c>
      <c r="K109" s="33" t="s">
        <v>13231</v>
      </c>
      <c r="L109" s="33">
        <v>450681.089705</v>
      </c>
      <c r="M109" s="33">
        <v>4694648.18963</v>
      </c>
      <c r="N109" s="134" t="s">
        <v>32</v>
      </c>
      <c r="O109" s="142" t="s">
        <v>249</v>
      </c>
      <c r="P109" s="143" t="s">
        <v>250</v>
      </c>
      <c r="Q109" s="153">
        <f t="shared" si="1"/>
        <v>71.7552</v>
      </c>
      <c r="R109" s="154"/>
      <c r="T109" s="155"/>
      <c r="U109" s="156"/>
      <c r="V109" s="155"/>
    </row>
    <row r="110" s="118" customFormat="1" spans="1:22">
      <c r="A110" s="132" t="s">
        <v>21</v>
      </c>
      <c r="B110" s="133" t="s">
        <v>14064</v>
      </c>
      <c r="C110" s="33" t="s">
        <v>13810</v>
      </c>
      <c r="D110" s="37">
        <v>120.93144</v>
      </c>
      <c r="E110" s="134" t="s">
        <v>714</v>
      </c>
      <c r="F110" s="134" t="s">
        <v>1075</v>
      </c>
      <c r="G110" s="134" t="s">
        <v>716</v>
      </c>
      <c r="H110" s="33" t="s">
        <v>717</v>
      </c>
      <c r="I110" s="134" t="s">
        <v>28</v>
      </c>
      <c r="J110" s="33" t="s">
        <v>1269</v>
      </c>
      <c r="K110" s="33" t="s">
        <v>14067</v>
      </c>
      <c r="L110" s="33">
        <v>451163.654433</v>
      </c>
      <c r="M110" s="33">
        <v>4692387.7085</v>
      </c>
      <c r="N110" s="134" t="s">
        <v>32</v>
      </c>
      <c r="O110" s="142" t="s">
        <v>403</v>
      </c>
      <c r="P110" s="143" t="s">
        <v>404</v>
      </c>
      <c r="Q110" s="153">
        <f t="shared" si="1"/>
        <v>544.19148</v>
      </c>
      <c r="R110" s="154"/>
      <c r="T110" s="155"/>
      <c r="U110" s="156"/>
      <c r="V110" s="155"/>
    </row>
    <row r="111" s="118" customFormat="1" spans="1:22">
      <c r="A111" s="132" t="s">
        <v>21</v>
      </c>
      <c r="B111" s="133" t="s">
        <v>14064</v>
      </c>
      <c r="C111" s="33" t="s">
        <v>1729</v>
      </c>
      <c r="D111" s="37">
        <v>5.580915</v>
      </c>
      <c r="E111" s="134" t="s">
        <v>714</v>
      </c>
      <c r="F111" s="134" t="s">
        <v>1075</v>
      </c>
      <c r="G111" s="134" t="s">
        <v>716</v>
      </c>
      <c r="H111" s="33" t="s">
        <v>721</v>
      </c>
      <c r="I111" s="134" t="s">
        <v>28</v>
      </c>
      <c r="J111" s="33" t="s">
        <v>58</v>
      </c>
      <c r="K111" s="33" t="s">
        <v>13231</v>
      </c>
      <c r="L111" s="33">
        <v>450616.743991</v>
      </c>
      <c r="M111" s="33">
        <v>4694800.58375</v>
      </c>
      <c r="N111" s="134" t="s">
        <v>32</v>
      </c>
      <c r="O111" s="142" t="s">
        <v>403</v>
      </c>
      <c r="P111" s="143" t="s">
        <v>404</v>
      </c>
      <c r="Q111" s="153">
        <f t="shared" si="1"/>
        <v>25.1141175</v>
      </c>
      <c r="R111" s="154"/>
      <c r="T111" s="155"/>
      <c r="U111" s="156"/>
      <c r="V111" s="155"/>
    </row>
    <row r="112" s="118" customFormat="1" spans="1:22">
      <c r="A112" s="132" t="s">
        <v>21</v>
      </c>
      <c r="B112" s="133" t="s">
        <v>14064</v>
      </c>
      <c r="C112" s="33" t="s">
        <v>14109</v>
      </c>
      <c r="D112" s="37">
        <v>109.339545</v>
      </c>
      <c r="E112" s="134" t="s">
        <v>714</v>
      </c>
      <c r="F112" s="134" t="s">
        <v>1075</v>
      </c>
      <c r="G112" s="134" t="s">
        <v>716</v>
      </c>
      <c r="H112" s="33" t="s">
        <v>721</v>
      </c>
      <c r="I112" s="134" t="s">
        <v>28</v>
      </c>
      <c r="J112" s="33" t="s">
        <v>58</v>
      </c>
      <c r="K112" s="33" t="s">
        <v>13223</v>
      </c>
      <c r="L112" s="33">
        <v>450667.978342</v>
      </c>
      <c r="M112" s="33">
        <v>4692248.82132</v>
      </c>
      <c r="N112" s="134" t="s">
        <v>32</v>
      </c>
      <c r="O112" s="142" t="s">
        <v>403</v>
      </c>
      <c r="P112" s="143" t="s">
        <v>404</v>
      </c>
      <c r="Q112" s="153">
        <f t="shared" si="1"/>
        <v>492.0279525</v>
      </c>
      <c r="R112" s="154"/>
      <c r="T112" s="155"/>
      <c r="U112" s="156"/>
      <c r="V112" s="155"/>
    </row>
    <row r="113" s="118" customFormat="1" spans="1:22">
      <c r="A113" s="132" t="s">
        <v>21</v>
      </c>
      <c r="B113" s="133" t="s">
        <v>14064</v>
      </c>
      <c r="C113" s="33" t="s">
        <v>634</v>
      </c>
      <c r="D113" s="37">
        <v>2.13945</v>
      </c>
      <c r="E113" s="134" t="s">
        <v>714</v>
      </c>
      <c r="F113" s="134" t="s">
        <v>1075</v>
      </c>
      <c r="G113" s="134" t="s">
        <v>716</v>
      </c>
      <c r="H113" s="33" t="s">
        <v>721</v>
      </c>
      <c r="I113" s="134" t="s">
        <v>28</v>
      </c>
      <c r="J113" s="33" t="s">
        <v>58</v>
      </c>
      <c r="K113" s="33" t="s">
        <v>13231</v>
      </c>
      <c r="L113" s="33">
        <v>450646.339919</v>
      </c>
      <c r="M113" s="33">
        <v>4695936.17819</v>
      </c>
      <c r="N113" s="134" t="s">
        <v>32</v>
      </c>
      <c r="O113" s="142" t="s">
        <v>403</v>
      </c>
      <c r="P113" s="143" t="s">
        <v>404</v>
      </c>
      <c r="Q113" s="153">
        <f t="shared" si="1"/>
        <v>9.627525</v>
      </c>
      <c r="R113" s="154"/>
      <c r="T113" s="155"/>
      <c r="U113" s="156"/>
      <c r="V113" s="155"/>
    </row>
    <row r="114" s="118" customFormat="1" spans="1:22">
      <c r="A114" s="132" t="s">
        <v>21</v>
      </c>
      <c r="B114" s="133" t="s">
        <v>14064</v>
      </c>
      <c r="C114" s="33" t="s">
        <v>13744</v>
      </c>
      <c r="D114" s="37">
        <v>79.02438</v>
      </c>
      <c r="E114" s="134" t="s">
        <v>714</v>
      </c>
      <c r="F114" s="134" t="s">
        <v>1075</v>
      </c>
      <c r="G114" s="134" t="s">
        <v>716</v>
      </c>
      <c r="H114" s="33" t="s">
        <v>717</v>
      </c>
      <c r="I114" s="134" t="s">
        <v>28</v>
      </c>
      <c r="J114" s="33" t="s">
        <v>1269</v>
      </c>
      <c r="K114" s="33" t="s">
        <v>14067</v>
      </c>
      <c r="L114" s="33">
        <v>451210.223636</v>
      </c>
      <c r="M114" s="33">
        <v>4693372.85321</v>
      </c>
      <c r="N114" s="134" t="s">
        <v>32</v>
      </c>
      <c r="O114" s="142" t="s">
        <v>403</v>
      </c>
      <c r="P114" s="143" t="s">
        <v>404</v>
      </c>
      <c r="Q114" s="153">
        <f t="shared" si="1"/>
        <v>355.60971</v>
      </c>
      <c r="R114" s="154"/>
      <c r="T114" s="155"/>
      <c r="U114" s="156"/>
      <c r="V114" s="155"/>
    </row>
    <row r="115" s="118" customFormat="1" spans="1:22">
      <c r="A115" s="132" t="s">
        <v>21</v>
      </c>
      <c r="B115" s="133" t="s">
        <v>14064</v>
      </c>
      <c r="C115" s="33" t="s">
        <v>14110</v>
      </c>
      <c r="D115" s="37">
        <v>10.091235</v>
      </c>
      <c r="E115" s="134" t="s">
        <v>714</v>
      </c>
      <c r="F115" s="134" t="s">
        <v>1075</v>
      </c>
      <c r="G115" s="134" t="s">
        <v>716</v>
      </c>
      <c r="H115" s="33" t="s">
        <v>721</v>
      </c>
      <c r="I115" s="134" t="s">
        <v>28</v>
      </c>
      <c r="J115" s="33" t="s">
        <v>58</v>
      </c>
      <c r="K115" s="33" t="s">
        <v>13223</v>
      </c>
      <c r="L115" s="33">
        <v>450210.724297</v>
      </c>
      <c r="M115" s="33">
        <v>4694225.8916</v>
      </c>
      <c r="N115" s="134" t="s">
        <v>32</v>
      </c>
      <c r="O115" s="142" t="s">
        <v>403</v>
      </c>
      <c r="P115" s="143" t="s">
        <v>404</v>
      </c>
      <c r="Q115" s="153">
        <f t="shared" si="1"/>
        <v>45.4105575</v>
      </c>
      <c r="R115" s="154"/>
      <c r="T115" s="155"/>
      <c r="U115" s="156"/>
      <c r="V115" s="155"/>
    </row>
    <row r="116" s="118" customFormat="1" spans="1:22">
      <c r="A116" s="132" t="s">
        <v>21</v>
      </c>
      <c r="B116" s="133" t="s">
        <v>14064</v>
      </c>
      <c r="C116" s="33" t="s">
        <v>14111</v>
      </c>
      <c r="D116" s="37">
        <v>78.30981</v>
      </c>
      <c r="E116" s="134" t="s">
        <v>714</v>
      </c>
      <c r="F116" s="134" t="s">
        <v>1075</v>
      </c>
      <c r="G116" s="134" t="s">
        <v>716</v>
      </c>
      <c r="H116" s="33" t="s">
        <v>721</v>
      </c>
      <c r="I116" s="134" t="s">
        <v>28</v>
      </c>
      <c r="J116" s="33" t="s">
        <v>58</v>
      </c>
      <c r="K116" s="33" t="s">
        <v>13223</v>
      </c>
      <c r="L116" s="33">
        <v>449671.014851</v>
      </c>
      <c r="M116" s="33">
        <v>4693964.66423</v>
      </c>
      <c r="N116" s="134" t="s">
        <v>32</v>
      </c>
      <c r="O116" s="142" t="s">
        <v>403</v>
      </c>
      <c r="P116" s="143" t="s">
        <v>404</v>
      </c>
      <c r="Q116" s="153">
        <f t="shared" si="1"/>
        <v>352.394145</v>
      </c>
      <c r="R116" s="154"/>
      <c r="T116" s="155"/>
      <c r="U116" s="156"/>
      <c r="V116" s="155"/>
    </row>
    <row r="117" s="118" customFormat="1" spans="1:22">
      <c r="A117" s="132" t="s">
        <v>21</v>
      </c>
      <c r="B117" s="133" t="s">
        <v>14064</v>
      </c>
      <c r="C117" s="33" t="s">
        <v>553</v>
      </c>
      <c r="D117" s="37">
        <v>148.74396</v>
      </c>
      <c r="E117" s="134" t="s">
        <v>714</v>
      </c>
      <c r="F117" s="134" t="s">
        <v>1075</v>
      </c>
      <c r="G117" s="134" t="s">
        <v>716</v>
      </c>
      <c r="H117" s="33" t="s">
        <v>721</v>
      </c>
      <c r="I117" s="134" t="s">
        <v>28</v>
      </c>
      <c r="J117" s="33" t="s">
        <v>58</v>
      </c>
      <c r="K117" s="33" t="s">
        <v>13223</v>
      </c>
      <c r="L117" s="33">
        <v>449887.535919</v>
      </c>
      <c r="M117" s="33">
        <v>4695025.47985</v>
      </c>
      <c r="N117" s="134" t="s">
        <v>32</v>
      </c>
      <c r="O117" s="142" t="s">
        <v>403</v>
      </c>
      <c r="P117" s="143" t="s">
        <v>404</v>
      </c>
      <c r="Q117" s="153">
        <f t="shared" si="1"/>
        <v>669.34782</v>
      </c>
      <c r="R117" s="154"/>
      <c r="T117" s="155"/>
      <c r="U117" s="156"/>
      <c r="V117" s="155"/>
    </row>
    <row r="118" s="118" customFormat="1" spans="1:22">
      <c r="A118" s="132" t="s">
        <v>21</v>
      </c>
      <c r="B118" s="133" t="s">
        <v>14064</v>
      </c>
      <c r="C118" s="33" t="s">
        <v>14112</v>
      </c>
      <c r="D118" s="37">
        <v>2.969055</v>
      </c>
      <c r="E118" s="134" t="s">
        <v>714</v>
      </c>
      <c r="F118" s="134" t="s">
        <v>1075</v>
      </c>
      <c r="G118" s="134" t="s">
        <v>716</v>
      </c>
      <c r="H118" s="33" t="s">
        <v>717</v>
      </c>
      <c r="I118" s="134" t="s">
        <v>28</v>
      </c>
      <c r="J118" s="33" t="s">
        <v>140</v>
      </c>
      <c r="K118" s="33" t="s">
        <v>13223</v>
      </c>
      <c r="L118" s="33">
        <v>452005.410852</v>
      </c>
      <c r="M118" s="33">
        <v>4691982.12693</v>
      </c>
      <c r="N118" s="134" t="s">
        <v>32</v>
      </c>
      <c r="O118" s="142" t="s">
        <v>403</v>
      </c>
      <c r="P118" s="143" t="s">
        <v>404</v>
      </c>
      <c r="Q118" s="153">
        <f t="shared" si="1"/>
        <v>13.3607475</v>
      </c>
      <c r="R118" s="154"/>
      <c r="T118" s="155"/>
      <c r="U118" s="156"/>
      <c r="V118" s="155"/>
    </row>
    <row r="119" s="118" customFormat="1" spans="1:22">
      <c r="A119" s="132" t="s">
        <v>21</v>
      </c>
      <c r="B119" s="133" t="s">
        <v>14064</v>
      </c>
      <c r="C119" s="33" t="s">
        <v>1464</v>
      </c>
      <c r="D119" s="37">
        <v>4.537845</v>
      </c>
      <c r="E119" s="134" t="s">
        <v>714</v>
      </c>
      <c r="F119" s="134" t="s">
        <v>1075</v>
      </c>
      <c r="G119" s="134" t="s">
        <v>716</v>
      </c>
      <c r="H119" s="33" t="s">
        <v>717</v>
      </c>
      <c r="I119" s="134" t="s">
        <v>28</v>
      </c>
      <c r="J119" s="33" t="s">
        <v>14077</v>
      </c>
      <c r="K119" s="33" t="s">
        <v>13223</v>
      </c>
      <c r="L119" s="33">
        <v>451758.088609</v>
      </c>
      <c r="M119" s="33">
        <v>4690830.42504</v>
      </c>
      <c r="N119" s="134" t="s">
        <v>32</v>
      </c>
      <c r="O119" s="142" t="s">
        <v>403</v>
      </c>
      <c r="P119" s="143" t="s">
        <v>404</v>
      </c>
      <c r="Q119" s="153">
        <f t="shared" si="1"/>
        <v>20.4203025</v>
      </c>
      <c r="R119" s="154"/>
      <c r="T119" s="155"/>
      <c r="U119" s="156"/>
      <c r="V119" s="155"/>
    </row>
    <row r="120" s="118" customFormat="1" spans="1:22">
      <c r="A120" s="132" t="s">
        <v>21</v>
      </c>
      <c r="B120" s="133" t="s">
        <v>14064</v>
      </c>
      <c r="C120" s="33" t="s">
        <v>13760</v>
      </c>
      <c r="D120" s="37">
        <v>2.82444</v>
      </c>
      <c r="E120" s="134" t="s">
        <v>714</v>
      </c>
      <c r="F120" s="134" t="s">
        <v>1075</v>
      </c>
      <c r="G120" s="134" t="s">
        <v>716</v>
      </c>
      <c r="H120" s="33" t="s">
        <v>717</v>
      </c>
      <c r="I120" s="134" t="s">
        <v>28</v>
      </c>
      <c r="J120" s="33" t="s">
        <v>14077</v>
      </c>
      <c r="K120" s="33" t="s">
        <v>1658</v>
      </c>
      <c r="L120" s="33">
        <v>451171.898464</v>
      </c>
      <c r="M120" s="33">
        <v>4691832.16308</v>
      </c>
      <c r="N120" s="134" t="s">
        <v>32</v>
      </c>
      <c r="O120" s="142" t="s">
        <v>403</v>
      </c>
      <c r="P120" s="143" t="s">
        <v>404</v>
      </c>
      <c r="Q120" s="153">
        <f t="shared" si="1"/>
        <v>12.70998</v>
      </c>
      <c r="R120" s="154"/>
      <c r="T120" s="155"/>
      <c r="U120" s="156"/>
      <c r="V120" s="155"/>
    </row>
    <row r="121" s="118" customFormat="1" spans="1:22">
      <c r="A121" s="132" t="s">
        <v>21</v>
      </c>
      <c r="B121" s="133" t="s">
        <v>14064</v>
      </c>
      <c r="C121" s="33" t="s">
        <v>597</v>
      </c>
      <c r="D121" s="37">
        <v>34.741125</v>
      </c>
      <c r="E121" s="134" t="s">
        <v>714</v>
      </c>
      <c r="F121" s="134" t="s">
        <v>1075</v>
      </c>
      <c r="G121" s="134" t="s">
        <v>716</v>
      </c>
      <c r="H121" s="33" t="s">
        <v>717</v>
      </c>
      <c r="I121" s="134" t="s">
        <v>28</v>
      </c>
      <c r="J121" s="33" t="s">
        <v>58</v>
      </c>
      <c r="K121" s="33" t="s">
        <v>13231</v>
      </c>
      <c r="L121" s="33">
        <v>451502.987427</v>
      </c>
      <c r="M121" s="33">
        <v>4695894.88442</v>
      </c>
      <c r="N121" s="134" t="s">
        <v>32</v>
      </c>
      <c r="O121" s="142" t="s">
        <v>403</v>
      </c>
      <c r="P121" s="143" t="s">
        <v>404</v>
      </c>
      <c r="Q121" s="153">
        <f t="shared" si="1"/>
        <v>156.3350625</v>
      </c>
      <c r="R121" s="154"/>
      <c r="T121" s="155"/>
      <c r="U121" s="156"/>
      <c r="V121" s="155"/>
    </row>
    <row r="122" s="118" customFormat="1" spans="1:22">
      <c r="A122" s="132" t="s">
        <v>21</v>
      </c>
      <c r="B122" s="133" t="s">
        <v>14064</v>
      </c>
      <c r="C122" s="33" t="s">
        <v>1506</v>
      </c>
      <c r="D122" s="37">
        <v>12.125745</v>
      </c>
      <c r="E122" s="134" t="s">
        <v>714</v>
      </c>
      <c r="F122" s="134" t="s">
        <v>1075</v>
      </c>
      <c r="G122" s="134" t="s">
        <v>716</v>
      </c>
      <c r="H122" s="33" t="s">
        <v>721</v>
      </c>
      <c r="I122" s="134" t="s">
        <v>28</v>
      </c>
      <c r="J122" s="33" t="s">
        <v>58</v>
      </c>
      <c r="K122" s="33" t="s">
        <v>13223</v>
      </c>
      <c r="L122" s="33">
        <v>450748.491256</v>
      </c>
      <c r="M122" s="33">
        <v>4692389.18464</v>
      </c>
      <c r="N122" s="134" t="s">
        <v>32</v>
      </c>
      <c r="O122" s="142" t="s">
        <v>403</v>
      </c>
      <c r="P122" s="143" t="s">
        <v>404</v>
      </c>
      <c r="Q122" s="153">
        <f t="shared" si="1"/>
        <v>54.5658525</v>
      </c>
      <c r="R122" s="154"/>
      <c r="T122" s="155"/>
      <c r="U122" s="156"/>
      <c r="V122" s="155"/>
    </row>
    <row r="123" s="118" customFormat="1" spans="1:22">
      <c r="A123" s="132" t="s">
        <v>21</v>
      </c>
      <c r="B123" s="133" t="s">
        <v>14064</v>
      </c>
      <c r="C123" s="33" t="s">
        <v>13259</v>
      </c>
      <c r="D123" s="37">
        <v>3.542595</v>
      </c>
      <c r="E123" s="134" t="s">
        <v>714</v>
      </c>
      <c r="F123" s="134" t="s">
        <v>1075</v>
      </c>
      <c r="G123" s="134" t="s">
        <v>716</v>
      </c>
      <c r="H123" s="33" t="s">
        <v>717</v>
      </c>
      <c r="I123" s="134" t="s">
        <v>28</v>
      </c>
      <c r="J123" s="33" t="s">
        <v>58</v>
      </c>
      <c r="K123" s="33" t="s">
        <v>13223</v>
      </c>
      <c r="L123" s="33">
        <v>449442.048807</v>
      </c>
      <c r="M123" s="33">
        <v>4693982.99962</v>
      </c>
      <c r="N123" s="134" t="s">
        <v>32</v>
      </c>
      <c r="O123" s="142" t="s">
        <v>403</v>
      </c>
      <c r="P123" s="143" t="s">
        <v>404</v>
      </c>
      <c r="Q123" s="153">
        <f t="shared" si="1"/>
        <v>15.9416775</v>
      </c>
      <c r="R123" s="154"/>
      <c r="T123" s="155"/>
      <c r="U123" s="156"/>
      <c r="V123" s="155"/>
    </row>
    <row r="124" s="118" customFormat="1" spans="1:22">
      <c r="A124" s="132" t="s">
        <v>21</v>
      </c>
      <c r="B124" s="133" t="s">
        <v>14064</v>
      </c>
      <c r="C124" s="33" t="s">
        <v>664</v>
      </c>
      <c r="D124" s="37">
        <v>129.629145</v>
      </c>
      <c r="E124" s="134" t="s">
        <v>714</v>
      </c>
      <c r="F124" s="134" t="s">
        <v>1075</v>
      </c>
      <c r="G124" s="134" t="s">
        <v>716</v>
      </c>
      <c r="H124" s="33" t="s">
        <v>721</v>
      </c>
      <c r="I124" s="134" t="s">
        <v>28</v>
      </c>
      <c r="J124" s="33" t="s">
        <v>58</v>
      </c>
      <c r="K124" s="33" t="s">
        <v>13223</v>
      </c>
      <c r="L124" s="33">
        <v>449580.536699</v>
      </c>
      <c r="M124" s="33">
        <v>4694913.01513</v>
      </c>
      <c r="N124" s="134" t="s">
        <v>32</v>
      </c>
      <c r="O124" s="142" t="s">
        <v>403</v>
      </c>
      <c r="P124" s="143" t="s">
        <v>404</v>
      </c>
      <c r="Q124" s="153">
        <f t="shared" si="1"/>
        <v>583.3311525</v>
      </c>
      <c r="R124" s="154"/>
      <c r="T124" s="155"/>
      <c r="U124" s="156"/>
      <c r="V124" s="155"/>
    </row>
    <row r="125" s="118" customFormat="1" spans="1:22">
      <c r="A125" s="132" t="s">
        <v>21</v>
      </c>
      <c r="B125" s="133" t="s">
        <v>14064</v>
      </c>
      <c r="C125" s="33" t="s">
        <v>1767</v>
      </c>
      <c r="D125" s="37">
        <v>61.76886</v>
      </c>
      <c r="E125" s="134" t="s">
        <v>714</v>
      </c>
      <c r="F125" s="134" t="s">
        <v>1075</v>
      </c>
      <c r="G125" s="134" t="s">
        <v>716</v>
      </c>
      <c r="H125" s="33" t="s">
        <v>721</v>
      </c>
      <c r="I125" s="134" t="s">
        <v>28</v>
      </c>
      <c r="J125" s="33" t="s">
        <v>58</v>
      </c>
      <c r="K125" s="33" t="s">
        <v>13223</v>
      </c>
      <c r="L125" s="33">
        <v>449637.43191</v>
      </c>
      <c r="M125" s="33">
        <v>4694786.52432</v>
      </c>
      <c r="N125" s="134" t="s">
        <v>32</v>
      </c>
      <c r="O125" s="142" t="s">
        <v>403</v>
      </c>
      <c r="P125" s="143" t="s">
        <v>404</v>
      </c>
      <c r="Q125" s="153">
        <f t="shared" si="1"/>
        <v>277.95987</v>
      </c>
      <c r="R125" s="154"/>
      <c r="T125" s="155"/>
      <c r="U125" s="156"/>
      <c r="V125" s="155"/>
    </row>
    <row r="126" s="118" customFormat="1" spans="1:22">
      <c r="A126" s="132" t="s">
        <v>21</v>
      </c>
      <c r="B126" s="133" t="s">
        <v>14064</v>
      </c>
      <c r="C126" s="33" t="s">
        <v>400</v>
      </c>
      <c r="D126" s="37">
        <v>141.931965</v>
      </c>
      <c r="E126" s="134" t="s">
        <v>714</v>
      </c>
      <c r="F126" s="134" t="s">
        <v>1075</v>
      </c>
      <c r="G126" s="134" t="s">
        <v>716</v>
      </c>
      <c r="H126" s="33" t="s">
        <v>721</v>
      </c>
      <c r="I126" s="134" t="s">
        <v>28</v>
      </c>
      <c r="J126" s="33" t="s">
        <v>58</v>
      </c>
      <c r="K126" s="33" t="s">
        <v>13231</v>
      </c>
      <c r="L126" s="33">
        <v>450776.675513</v>
      </c>
      <c r="M126" s="33">
        <v>4695864.48404</v>
      </c>
      <c r="N126" s="134" t="s">
        <v>32</v>
      </c>
      <c r="O126" s="142" t="s">
        <v>403</v>
      </c>
      <c r="P126" s="143" t="s">
        <v>404</v>
      </c>
      <c r="Q126" s="153">
        <f t="shared" si="1"/>
        <v>638.6938425</v>
      </c>
      <c r="R126" s="154"/>
      <c r="T126" s="155"/>
      <c r="U126" s="155"/>
      <c r="V126" s="155"/>
    </row>
    <row r="127" s="118" customFormat="1" spans="1:22">
      <c r="A127" s="132" t="s">
        <v>21</v>
      </c>
      <c r="B127" s="133" t="s">
        <v>14064</v>
      </c>
      <c r="C127" s="33" t="s">
        <v>662</v>
      </c>
      <c r="D127" s="37">
        <v>86.85189</v>
      </c>
      <c r="E127" s="134" t="s">
        <v>714</v>
      </c>
      <c r="F127" s="134" t="s">
        <v>1075</v>
      </c>
      <c r="G127" s="134" t="s">
        <v>716</v>
      </c>
      <c r="H127" s="33" t="s">
        <v>717</v>
      </c>
      <c r="I127" s="134" t="s">
        <v>28</v>
      </c>
      <c r="J127" s="33" t="s">
        <v>1269</v>
      </c>
      <c r="K127" s="33" t="s">
        <v>13231</v>
      </c>
      <c r="L127" s="33">
        <v>451468.520526</v>
      </c>
      <c r="M127" s="33">
        <v>4694937.9524</v>
      </c>
      <c r="N127" s="134" t="s">
        <v>32</v>
      </c>
      <c r="O127" s="142" t="s">
        <v>403</v>
      </c>
      <c r="P127" s="143" t="s">
        <v>404</v>
      </c>
      <c r="Q127" s="153">
        <f t="shared" si="1"/>
        <v>390.833505</v>
      </c>
      <c r="R127" s="154"/>
      <c r="T127" s="155"/>
      <c r="U127" s="155"/>
      <c r="V127" s="155"/>
    </row>
    <row r="128" s="3" customFormat="1" spans="1:18">
      <c r="A128" s="157"/>
      <c r="B128" s="158" t="s">
        <v>14113</v>
      </c>
      <c r="D128" s="159">
        <f>SUM(D129:D262)</f>
        <v>6720.597585</v>
      </c>
      <c r="E128" s="160"/>
      <c r="F128" s="160"/>
      <c r="H128" s="161"/>
      <c r="I128" s="162"/>
      <c r="J128" s="163"/>
      <c r="K128" s="164"/>
      <c r="L128" s="165"/>
      <c r="M128" s="165"/>
      <c r="N128" s="160"/>
      <c r="O128" s="164"/>
      <c r="P128" s="166" t="s">
        <v>3</v>
      </c>
      <c r="Q128" s="159">
        <f t="shared" si="1"/>
        <v>30242.6891325</v>
      </c>
      <c r="R128" s="167"/>
    </row>
    <row r="129" s="118" customFormat="1" spans="1:18">
      <c r="A129" s="132" t="s">
        <v>21</v>
      </c>
      <c r="B129" s="133" t="s">
        <v>14113</v>
      </c>
      <c r="C129" s="168" t="s">
        <v>1587</v>
      </c>
      <c r="D129" s="153">
        <v>15.1005</v>
      </c>
      <c r="E129" s="134" t="s">
        <v>714</v>
      </c>
      <c r="F129" s="134" t="s">
        <v>1075</v>
      </c>
      <c r="G129" s="134" t="s">
        <v>716</v>
      </c>
      <c r="H129" s="168" t="s">
        <v>721</v>
      </c>
      <c r="I129" s="134" t="s">
        <v>28</v>
      </c>
      <c r="J129" s="168" t="s">
        <v>58</v>
      </c>
      <c r="K129" s="168" t="s">
        <v>13223</v>
      </c>
      <c r="L129" s="168">
        <v>448501.337141</v>
      </c>
      <c r="M129" s="168">
        <v>4693271.06977</v>
      </c>
      <c r="N129" s="134" t="s">
        <v>32</v>
      </c>
      <c r="O129" s="134" t="s">
        <v>14114</v>
      </c>
      <c r="P129" s="144" t="s">
        <v>14115</v>
      </c>
      <c r="Q129" s="153">
        <f t="shared" si="1"/>
        <v>67.95225</v>
      </c>
      <c r="R129" s="154"/>
    </row>
    <row r="130" s="118" customFormat="1" spans="1:18">
      <c r="A130" s="132" t="s">
        <v>21</v>
      </c>
      <c r="B130" s="133" t="s">
        <v>14113</v>
      </c>
      <c r="C130" s="168" t="s">
        <v>13630</v>
      </c>
      <c r="D130" s="153">
        <v>0.25545</v>
      </c>
      <c r="E130" s="134" t="s">
        <v>714</v>
      </c>
      <c r="F130" s="134" t="s">
        <v>1075</v>
      </c>
      <c r="G130" s="134" t="s">
        <v>716</v>
      </c>
      <c r="H130" s="168" t="s">
        <v>722</v>
      </c>
      <c r="I130" s="134" t="s">
        <v>28</v>
      </c>
      <c r="J130" s="168" t="s">
        <v>58</v>
      </c>
      <c r="K130" s="168" t="s">
        <v>13223</v>
      </c>
      <c r="L130" s="168">
        <v>449985.172598</v>
      </c>
      <c r="M130" s="168">
        <v>4696585.45865</v>
      </c>
      <c r="N130" s="134" t="s">
        <v>32</v>
      </c>
      <c r="O130" s="134" t="s">
        <v>14114</v>
      </c>
      <c r="P130" s="144" t="s">
        <v>14115</v>
      </c>
      <c r="Q130" s="153">
        <f t="shared" si="1"/>
        <v>1.149525</v>
      </c>
      <c r="R130" s="154"/>
    </row>
    <row r="131" s="118" customFormat="1" spans="1:18">
      <c r="A131" s="132" t="s">
        <v>21</v>
      </c>
      <c r="B131" s="133" t="s">
        <v>14113</v>
      </c>
      <c r="C131" s="168" t="s">
        <v>14116</v>
      </c>
      <c r="D131" s="153">
        <v>29.499975</v>
      </c>
      <c r="E131" s="134" t="s">
        <v>714</v>
      </c>
      <c r="F131" s="134" t="s">
        <v>1075</v>
      </c>
      <c r="G131" s="134" t="s">
        <v>716</v>
      </c>
      <c r="H131" s="168" t="s">
        <v>721</v>
      </c>
      <c r="I131" s="134" t="s">
        <v>28</v>
      </c>
      <c r="J131" s="168" t="s">
        <v>1269</v>
      </c>
      <c r="K131" s="168" t="s">
        <v>13223</v>
      </c>
      <c r="L131" s="168">
        <v>448673.932755</v>
      </c>
      <c r="M131" s="168">
        <v>4696239.54663</v>
      </c>
      <c r="N131" s="134" t="s">
        <v>32</v>
      </c>
      <c r="O131" s="134" t="s">
        <v>14114</v>
      </c>
      <c r="P131" s="144" t="s">
        <v>14115</v>
      </c>
      <c r="Q131" s="153">
        <f t="shared" si="1"/>
        <v>132.7498875</v>
      </c>
      <c r="R131" s="154"/>
    </row>
    <row r="132" s="118" customFormat="1" spans="1:18">
      <c r="A132" s="132" t="s">
        <v>21</v>
      </c>
      <c r="B132" s="133" t="s">
        <v>14113</v>
      </c>
      <c r="C132" s="168" t="s">
        <v>13746</v>
      </c>
      <c r="D132" s="153">
        <v>10.02555</v>
      </c>
      <c r="E132" s="134" t="s">
        <v>714</v>
      </c>
      <c r="F132" s="134" t="s">
        <v>1075</v>
      </c>
      <c r="G132" s="134" t="s">
        <v>716</v>
      </c>
      <c r="H132" s="168" t="s">
        <v>721</v>
      </c>
      <c r="I132" s="134" t="s">
        <v>28</v>
      </c>
      <c r="J132" s="168" t="s">
        <v>58</v>
      </c>
      <c r="K132" s="168" t="s">
        <v>13225</v>
      </c>
      <c r="L132" s="168">
        <v>448906.006918</v>
      </c>
      <c r="M132" s="168">
        <v>4695063.62869</v>
      </c>
      <c r="N132" s="134" t="s">
        <v>32</v>
      </c>
      <c r="O132" s="134" t="s">
        <v>14114</v>
      </c>
      <c r="P132" s="144" t="s">
        <v>14115</v>
      </c>
      <c r="Q132" s="153">
        <f t="shared" si="1"/>
        <v>45.114975</v>
      </c>
      <c r="R132" s="154"/>
    </row>
    <row r="133" s="118" customFormat="1" spans="1:18">
      <c r="A133" s="132" t="s">
        <v>21</v>
      </c>
      <c r="B133" s="133" t="s">
        <v>14113</v>
      </c>
      <c r="C133" s="168" t="s">
        <v>14117</v>
      </c>
      <c r="D133" s="153">
        <v>40.213545</v>
      </c>
      <c r="E133" s="134" t="s">
        <v>714</v>
      </c>
      <c r="F133" s="134" t="s">
        <v>1075</v>
      </c>
      <c r="G133" s="134" t="s">
        <v>716</v>
      </c>
      <c r="H133" s="168" t="s">
        <v>717</v>
      </c>
      <c r="I133" s="134" t="s">
        <v>28</v>
      </c>
      <c r="J133" s="168" t="s">
        <v>58</v>
      </c>
      <c r="K133" s="168" t="s">
        <v>13223</v>
      </c>
      <c r="L133" s="168">
        <v>448490.836327</v>
      </c>
      <c r="M133" s="168">
        <v>4696178.87268</v>
      </c>
      <c r="N133" s="134" t="s">
        <v>32</v>
      </c>
      <c r="O133" s="134" t="s">
        <v>14114</v>
      </c>
      <c r="P133" s="144" t="s">
        <v>14115</v>
      </c>
      <c r="Q133" s="153">
        <f t="shared" si="1"/>
        <v>180.9609525</v>
      </c>
      <c r="R133" s="154"/>
    </row>
    <row r="134" s="118" customFormat="1" spans="1:18">
      <c r="A134" s="132" t="s">
        <v>21</v>
      </c>
      <c r="B134" s="133" t="s">
        <v>14113</v>
      </c>
      <c r="C134" s="168" t="s">
        <v>14118</v>
      </c>
      <c r="D134" s="153">
        <v>0.76116</v>
      </c>
      <c r="E134" s="134" t="s">
        <v>714</v>
      </c>
      <c r="F134" s="134" t="s">
        <v>1075</v>
      </c>
      <c r="G134" s="134" t="s">
        <v>716</v>
      </c>
      <c r="H134" s="168" t="s">
        <v>721</v>
      </c>
      <c r="I134" s="134" t="s">
        <v>28</v>
      </c>
      <c r="J134" s="168" t="s">
        <v>14077</v>
      </c>
      <c r="K134" s="168" t="s">
        <v>13223</v>
      </c>
      <c r="L134" s="168">
        <v>448077.55153</v>
      </c>
      <c r="M134" s="168">
        <v>4694961.7344</v>
      </c>
      <c r="N134" s="134" t="s">
        <v>32</v>
      </c>
      <c r="O134" s="134" t="s">
        <v>14114</v>
      </c>
      <c r="P134" s="144" t="s">
        <v>14115</v>
      </c>
      <c r="Q134" s="153">
        <f t="shared" si="1"/>
        <v>3.42522</v>
      </c>
      <c r="R134" s="154"/>
    </row>
    <row r="135" s="118" customFormat="1" spans="1:18">
      <c r="A135" s="132" t="s">
        <v>21</v>
      </c>
      <c r="B135" s="133" t="s">
        <v>14113</v>
      </c>
      <c r="C135" s="168" t="s">
        <v>1819</v>
      </c>
      <c r="D135" s="153">
        <v>14.475795</v>
      </c>
      <c r="E135" s="134" t="s">
        <v>714</v>
      </c>
      <c r="F135" s="134" t="s">
        <v>1075</v>
      </c>
      <c r="G135" s="134" t="s">
        <v>716</v>
      </c>
      <c r="H135" s="168" t="s">
        <v>721</v>
      </c>
      <c r="I135" s="134" t="s">
        <v>28</v>
      </c>
      <c r="J135" s="168" t="s">
        <v>14077</v>
      </c>
      <c r="K135" s="168" t="s">
        <v>13223</v>
      </c>
      <c r="L135" s="168">
        <v>448253.117516</v>
      </c>
      <c r="M135" s="168">
        <v>4694836.81808</v>
      </c>
      <c r="N135" s="134" t="s">
        <v>32</v>
      </c>
      <c r="O135" s="134" t="s">
        <v>14114</v>
      </c>
      <c r="P135" s="144" t="s">
        <v>14115</v>
      </c>
      <c r="Q135" s="153">
        <f t="shared" si="1"/>
        <v>65.1410775</v>
      </c>
      <c r="R135" s="154"/>
    </row>
    <row r="136" s="118" customFormat="1" spans="1:18">
      <c r="A136" s="132" t="s">
        <v>21</v>
      </c>
      <c r="B136" s="133" t="s">
        <v>14113</v>
      </c>
      <c r="C136" s="168" t="s">
        <v>14119</v>
      </c>
      <c r="D136" s="153">
        <v>3.452295</v>
      </c>
      <c r="E136" s="134" t="s">
        <v>714</v>
      </c>
      <c r="F136" s="134" t="s">
        <v>1075</v>
      </c>
      <c r="G136" s="134" t="s">
        <v>716</v>
      </c>
      <c r="H136" s="168" t="s">
        <v>717</v>
      </c>
      <c r="I136" s="134" t="s">
        <v>28</v>
      </c>
      <c r="J136" s="168" t="s">
        <v>1269</v>
      </c>
      <c r="K136" s="168" t="s">
        <v>14067</v>
      </c>
      <c r="L136" s="168">
        <v>448740.734023</v>
      </c>
      <c r="M136" s="168">
        <v>4693052.47342</v>
      </c>
      <c r="N136" s="134" t="s">
        <v>32</v>
      </c>
      <c r="O136" s="134" t="s">
        <v>14120</v>
      </c>
      <c r="P136" s="144" t="s">
        <v>14121</v>
      </c>
      <c r="Q136" s="153">
        <f t="shared" ref="Q136:Q199" si="2">D136*4.5</f>
        <v>15.5353275</v>
      </c>
      <c r="R136" s="154"/>
    </row>
    <row r="137" s="118" customFormat="1" spans="1:18">
      <c r="A137" s="132" t="s">
        <v>21</v>
      </c>
      <c r="B137" s="133" t="s">
        <v>14113</v>
      </c>
      <c r="C137" s="168" t="s">
        <v>13639</v>
      </c>
      <c r="D137" s="153">
        <v>89.15376</v>
      </c>
      <c r="E137" s="134" t="s">
        <v>714</v>
      </c>
      <c r="F137" s="134" t="s">
        <v>1075</v>
      </c>
      <c r="G137" s="134" t="s">
        <v>716</v>
      </c>
      <c r="H137" s="168" t="s">
        <v>717</v>
      </c>
      <c r="I137" s="134" t="s">
        <v>28</v>
      </c>
      <c r="J137" s="168" t="s">
        <v>58</v>
      </c>
      <c r="K137" s="168" t="s">
        <v>13225</v>
      </c>
      <c r="L137" s="168">
        <v>448877.082334</v>
      </c>
      <c r="M137" s="168">
        <v>4695511.15567</v>
      </c>
      <c r="N137" s="134" t="s">
        <v>32</v>
      </c>
      <c r="O137" s="134" t="s">
        <v>14114</v>
      </c>
      <c r="P137" s="144" t="s">
        <v>14115</v>
      </c>
      <c r="Q137" s="153">
        <f t="shared" si="2"/>
        <v>401.19192</v>
      </c>
      <c r="R137" s="154"/>
    </row>
    <row r="138" s="118" customFormat="1" spans="1:18">
      <c r="A138" s="132" t="s">
        <v>21</v>
      </c>
      <c r="B138" s="133" t="s">
        <v>14113</v>
      </c>
      <c r="C138" s="168" t="s">
        <v>14122</v>
      </c>
      <c r="D138" s="153">
        <v>48.77478</v>
      </c>
      <c r="E138" s="134" t="s">
        <v>714</v>
      </c>
      <c r="F138" s="134" t="s">
        <v>1075</v>
      </c>
      <c r="G138" s="134" t="s">
        <v>716</v>
      </c>
      <c r="H138" s="168" t="s">
        <v>717</v>
      </c>
      <c r="I138" s="134" t="s">
        <v>28</v>
      </c>
      <c r="J138" s="168" t="s">
        <v>1269</v>
      </c>
      <c r="K138" s="168" t="s">
        <v>14067</v>
      </c>
      <c r="L138" s="168">
        <v>447645.286955</v>
      </c>
      <c r="M138" s="168">
        <v>4695727.67341</v>
      </c>
      <c r="N138" s="134" t="s">
        <v>32</v>
      </c>
      <c r="O138" s="134" t="s">
        <v>14114</v>
      </c>
      <c r="P138" s="144" t="s">
        <v>14115</v>
      </c>
      <c r="Q138" s="153">
        <f t="shared" si="2"/>
        <v>219.48651</v>
      </c>
      <c r="R138" s="154"/>
    </row>
    <row r="139" s="118" customFormat="1" spans="1:18">
      <c r="A139" s="132" t="s">
        <v>21</v>
      </c>
      <c r="B139" s="133" t="s">
        <v>14113</v>
      </c>
      <c r="C139" s="168" t="s">
        <v>503</v>
      </c>
      <c r="D139" s="153">
        <v>4.567155</v>
      </c>
      <c r="E139" s="134" t="s">
        <v>714</v>
      </c>
      <c r="F139" s="134" t="s">
        <v>1075</v>
      </c>
      <c r="G139" s="134" t="s">
        <v>716</v>
      </c>
      <c r="H139" s="168" t="s">
        <v>721</v>
      </c>
      <c r="I139" s="134" t="s">
        <v>28</v>
      </c>
      <c r="J139" s="168" t="s">
        <v>58</v>
      </c>
      <c r="K139" s="168" t="s">
        <v>13223</v>
      </c>
      <c r="L139" s="168">
        <v>449015.134248</v>
      </c>
      <c r="M139" s="168">
        <v>4698669.9633</v>
      </c>
      <c r="N139" s="134" t="s">
        <v>32</v>
      </c>
      <c r="O139" s="134" t="s">
        <v>14123</v>
      </c>
      <c r="P139" s="144" t="s">
        <v>14124</v>
      </c>
      <c r="Q139" s="153">
        <f t="shared" si="2"/>
        <v>20.5521975</v>
      </c>
      <c r="R139" s="154"/>
    </row>
    <row r="140" s="118" customFormat="1" spans="1:18">
      <c r="A140" s="132" t="s">
        <v>21</v>
      </c>
      <c r="B140" s="133" t="s">
        <v>14113</v>
      </c>
      <c r="C140" s="168" t="s">
        <v>1714</v>
      </c>
      <c r="D140" s="153">
        <v>0.73176</v>
      </c>
      <c r="E140" s="134" t="s">
        <v>714</v>
      </c>
      <c r="F140" s="134" t="s">
        <v>1075</v>
      </c>
      <c r="G140" s="134" t="s">
        <v>716</v>
      </c>
      <c r="H140" s="168" t="s">
        <v>721</v>
      </c>
      <c r="I140" s="134" t="s">
        <v>28</v>
      </c>
      <c r="J140" s="168" t="s">
        <v>58</v>
      </c>
      <c r="K140" s="168" t="s">
        <v>13223</v>
      </c>
      <c r="L140" s="168">
        <v>448389.217271</v>
      </c>
      <c r="M140" s="168">
        <v>4693401.82946</v>
      </c>
      <c r="N140" s="134" t="s">
        <v>32</v>
      </c>
      <c r="O140" s="134" t="s">
        <v>14114</v>
      </c>
      <c r="P140" s="144" t="s">
        <v>14115</v>
      </c>
      <c r="Q140" s="153">
        <f t="shared" si="2"/>
        <v>3.29292</v>
      </c>
      <c r="R140" s="154"/>
    </row>
    <row r="141" s="118" customFormat="1" spans="1:18">
      <c r="A141" s="132" t="s">
        <v>21</v>
      </c>
      <c r="B141" s="133" t="s">
        <v>14113</v>
      </c>
      <c r="C141" s="168" t="s">
        <v>13254</v>
      </c>
      <c r="D141" s="153">
        <v>13.459845</v>
      </c>
      <c r="E141" s="134" t="s">
        <v>714</v>
      </c>
      <c r="F141" s="134" t="s">
        <v>1075</v>
      </c>
      <c r="G141" s="134" t="s">
        <v>716</v>
      </c>
      <c r="H141" s="168" t="s">
        <v>721</v>
      </c>
      <c r="I141" s="134" t="s">
        <v>28</v>
      </c>
      <c r="J141" s="168" t="s">
        <v>1269</v>
      </c>
      <c r="K141" s="168" t="s">
        <v>14067</v>
      </c>
      <c r="L141" s="168">
        <v>447805.883141</v>
      </c>
      <c r="M141" s="168">
        <v>4696326.0123</v>
      </c>
      <c r="N141" s="134" t="s">
        <v>32</v>
      </c>
      <c r="O141" s="134" t="s">
        <v>14114</v>
      </c>
      <c r="P141" s="144" t="s">
        <v>14115</v>
      </c>
      <c r="Q141" s="153">
        <f t="shared" si="2"/>
        <v>60.5693025</v>
      </c>
      <c r="R141" s="154"/>
    </row>
    <row r="142" s="118" customFormat="1" spans="1:18">
      <c r="A142" s="132" t="s">
        <v>21</v>
      </c>
      <c r="B142" s="133" t="s">
        <v>14113</v>
      </c>
      <c r="C142" s="168" t="s">
        <v>1473</v>
      </c>
      <c r="D142" s="153">
        <v>69.870615</v>
      </c>
      <c r="E142" s="134" t="s">
        <v>714</v>
      </c>
      <c r="F142" s="134" t="s">
        <v>1075</v>
      </c>
      <c r="G142" s="134" t="s">
        <v>716</v>
      </c>
      <c r="H142" s="168" t="s">
        <v>717</v>
      </c>
      <c r="I142" s="134" t="s">
        <v>28</v>
      </c>
      <c r="J142" s="168" t="s">
        <v>140</v>
      </c>
      <c r="K142" s="168" t="s">
        <v>13223</v>
      </c>
      <c r="L142" s="168">
        <v>447208.825876</v>
      </c>
      <c r="M142" s="168">
        <v>4696026.84967</v>
      </c>
      <c r="N142" s="134" t="s">
        <v>32</v>
      </c>
      <c r="O142" s="134" t="s">
        <v>14114</v>
      </c>
      <c r="P142" s="144" t="s">
        <v>14115</v>
      </c>
      <c r="Q142" s="153">
        <f t="shared" si="2"/>
        <v>314.4177675</v>
      </c>
      <c r="R142" s="154"/>
    </row>
    <row r="143" s="118" customFormat="1" spans="1:18">
      <c r="A143" s="132" t="s">
        <v>21</v>
      </c>
      <c r="B143" s="133" t="s">
        <v>14113</v>
      </c>
      <c r="C143" s="168" t="s">
        <v>1098</v>
      </c>
      <c r="D143" s="153">
        <v>5.208105</v>
      </c>
      <c r="E143" s="134" t="s">
        <v>714</v>
      </c>
      <c r="F143" s="134" t="s">
        <v>1075</v>
      </c>
      <c r="G143" s="134" t="s">
        <v>716</v>
      </c>
      <c r="H143" s="168" t="s">
        <v>721</v>
      </c>
      <c r="I143" s="134" t="s">
        <v>28</v>
      </c>
      <c r="J143" s="168" t="s">
        <v>1269</v>
      </c>
      <c r="K143" s="168" t="s">
        <v>13223</v>
      </c>
      <c r="L143" s="168">
        <v>448410.449172</v>
      </c>
      <c r="M143" s="168">
        <v>4693138.94987</v>
      </c>
      <c r="N143" s="134" t="s">
        <v>32</v>
      </c>
      <c r="O143" s="134" t="s">
        <v>14114</v>
      </c>
      <c r="P143" s="144" t="s">
        <v>14115</v>
      </c>
      <c r="Q143" s="153">
        <f t="shared" si="2"/>
        <v>23.4364725</v>
      </c>
      <c r="R143" s="154"/>
    </row>
    <row r="144" s="118" customFormat="1" spans="1:18">
      <c r="A144" s="132" t="s">
        <v>21</v>
      </c>
      <c r="B144" s="133" t="s">
        <v>14113</v>
      </c>
      <c r="C144" s="168" t="s">
        <v>14125</v>
      </c>
      <c r="D144" s="153">
        <v>17.80599</v>
      </c>
      <c r="E144" s="134" t="s">
        <v>714</v>
      </c>
      <c r="F144" s="134" t="s">
        <v>1075</v>
      </c>
      <c r="G144" s="134" t="s">
        <v>716</v>
      </c>
      <c r="H144" s="168" t="s">
        <v>721</v>
      </c>
      <c r="I144" s="134" t="s">
        <v>28</v>
      </c>
      <c r="J144" s="168" t="s">
        <v>1269</v>
      </c>
      <c r="K144" s="168" t="s">
        <v>13223</v>
      </c>
      <c r="L144" s="168">
        <v>448314.664301</v>
      </c>
      <c r="M144" s="168">
        <v>4696602.38149</v>
      </c>
      <c r="N144" s="134" t="s">
        <v>32</v>
      </c>
      <c r="O144" s="134" t="s">
        <v>14114</v>
      </c>
      <c r="P144" s="144" t="s">
        <v>14115</v>
      </c>
      <c r="Q144" s="153">
        <f t="shared" si="2"/>
        <v>80.126955</v>
      </c>
      <c r="R144" s="154"/>
    </row>
    <row r="145" s="118" customFormat="1" spans="1:18">
      <c r="A145" s="132" t="s">
        <v>21</v>
      </c>
      <c r="B145" s="133" t="s">
        <v>14113</v>
      </c>
      <c r="C145" s="168" t="s">
        <v>1515</v>
      </c>
      <c r="D145" s="153">
        <v>46.791195</v>
      </c>
      <c r="E145" s="134" t="s">
        <v>714</v>
      </c>
      <c r="F145" s="134" t="s">
        <v>1075</v>
      </c>
      <c r="G145" s="134" t="s">
        <v>716</v>
      </c>
      <c r="H145" s="168" t="s">
        <v>721</v>
      </c>
      <c r="I145" s="134" t="s">
        <v>28</v>
      </c>
      <c r="J145" s="168" t="s">
        <v>58</v>
      </c>
      <c r="K145" s="168" t="s">
        <v>13223</v>
      </c>
      <c r="L145" s="168">
        <v>447398.419364</v>
      </c>
      <c r="M145" s="168">
        <v>4695838.24387</v>
      </c>
      <c r="N145" s="134" t="s">
        <v>32</v>
      </c>
      <c r="O145" s="134" t="s">
        <v>14114</v>
      </c>
      <c r="P145" s="144" t="s">
        <v>14115</v>
      </c>
      <c r="Q145" s="153">
        <f t="shared" si="2"/>
        <v>210.5603775</v>
      </c>
      <c r="R145" s="154"/>
    </row>
    <row r="146" s="118" customFormat="1" spans="1:18">
      <c r="A146" s="132" t="s">
        <v>21</v>
      </c>
      <c r="B146" s="133" t="s">
        <v>14113</v>
      </c>
      <c r="C146" s="168" t="s">
        <v>13797</v>
      </c>
      <c r="D146" s="153">
        <v>11.016045</v>
      </c>
      <c r="E146" s="134" t="s">
        <v>714</v>
      </c>
      <c r="F146" s="134" t="s">
        <v>1075</v>
      </c>
      <c r="G146" s="134" t="s">
        <v>716</v>
      </c>
      <c r="H146" s="168" t="s">
        <v>721</v>
      </c>
      <c r="I146" s="134" t="s">
        <v>28</v>
      </c>
      <c r="J146" s="168" t="s">
        <v>1269</v>
      </c>
      <c r="K146" s="168" t="s">
        <v>14067</v>
      </c>
      <c r="L146" s="168">
        <v>448783.353638</v>
      </c>
      <c r="M146" s="168">
        <v>4693193.66634</v>
      </c>
      <c r="N146" s="134" t="s">
        <v>32</v>
      </c>
      <c r="O146" s="134" t="s">
        <v>14114</v>
      </c>
      <c r="P146" s="144" t="s">
        <v>14115</v>
      </c>
      <c r="Q146" s="153">
        <f t="shared" si="2"/>
        <v>49.5722025</v>
      </c>
      <c r="R146" s="154"/>
    </row>
    <row r="147" s="118" customFormat="1" spans="1:18">
      <c r="A147" s="132" t="s">
        <v>21</v>
      </c>
      <c r="B147" s="133" t="s">
        <v>14113</v>
      </c>
      <c r="C147" s="168" t="s">
        <v>14126</v>
      </c>
      <c r="D147" s="153">
        <v>9.832845</v>
      </c>
      <c r="E147" s="134" t="s">
        <v>714</v>
      </c>
      <c r="F147" s="134" t="s">
        <v>1075</v>
      </c>
      <c r="G147" s="134" t="s">
        <v>716</v>
      </c>
      <c r="H147" s="168" t="s">
        <v>721</v>
      </c>
      <c r="I147" s="134" t="s">
        <v>28</v>
      </c>
      <c r="J147" s="168" t="s">
        <v>58</v>
      </c>
      <c r="K147" s="168" t="s">
        <v>13223</v>
      </c>
      <c r="L147" s="168">
        <v>449014.6461</v>
      </c>
      <c r="M147" s="168">
        <v>4693639.72032</v>
      </c>
      <c r="N147" s="134" t="s">
        <v>32</v>
      </c>
      <c r="O147" s="134" t="s">
        <v>14114</v>
      </c>
      <c r="P147" s="144" t="s">
        <v>14115</v>
      </c>
      <c r="Q147" s="153">
        <f t="shared" si="2"/>
        <v>44.2478025</v>
      </c>
      <c r="R147" s="154"/>
    </row>
    <row r="148" s="118" customFormat="1" spans="1:18">
      <c r="A148" s="132" t="s">
        <v>21</v>
      </c>
      <c r="B148" s="133" t="s">
        <v>14113</v>
      </c>
      <c r="C148" s="168" t="s">
        <v>1123</v>
      </c>
      <c r="D148" s="153">
        <v>146.67237</v>
      </c>
      <c r="E148" s="134" t="s">
        <v>714</v>
      </c>
      <c r="F148" s="134" t="s">
        <v>1075</v>
      </c>
      <c r="G148" s="134" t="s">
        <v>716</v>
      </c>
      <c r="H148" s="168" t="s">
        <v>717</v>
      </c>
      <c r="I148" s="134" t="s">
        <v>28</v>
      </c>
      <c r="J148" s="168" t="s">
        <v>58</v>
      </c>
      <c r="K148" s="168" t="s">
        <v>13225</v>
      </c>
      <c r="L148" s="168">
        <v>448558.521381</v>
      </c>
      <c r="M148" s="168">
        <v>4696565.86938</v>
      </c>
      <c r="N148" s="134" t="s">
        <v>32</v>
      </c>
      <c r="O148" s="134" t="s">
        <v>14114</v>
      </c>
      <c r="P148" s="144" t="s">
        <v>14115</v>
      </c>
      <c r="Q148" s="153">
        <f t="shared" si="2"/>
        <v>660.025665</v>
      </c>
      <c r="R148" s="154"/>
    </row>
    <row r="149" s="118" customFormat="1" spans="1:18">
      <c r="A149" s="132" t="s">
        <v>21</v>
      </c>
      <c r="B149" s="133" t="s">
        <v>14113</v>
      </c>
      <c r="C149" s="168" t="s">
        <v>1784</v>
      </c>
      <c r="D149" s="153">
        <v>40.926975</v>
      </c>
      <c r="E149" s="134" t="s">
        <v>714</v>
      </c>
      <c r="F149" s="134" t="s">
        <v>1075</v>
      </c>
      <c r="G149" s="134" t="s">
        <v>716</v>
      </c>
      <c r="H149" s="168" t="s">
        <v>721</v>
      </c>
      <c r="I149" s="134" t="s">
        <v>28</v>
      </c>
      <c r="J149" s="168" t="s">
        <v>58</v>
      </c>
      <c r="K149" s="168" t="s">
        <v>13223</v>
      </c>
      <c r="L149" s="168">
        <v>449610.714195</v>
      </c>
      <c r="M149" s="168">
        <v>4697001.40192</v>
      </c>
      <c r="N149" s="134" t="s">
        <v>32</v>
      </c>
      <c r="O149" s="134" t="s">
        <v>14114</v>
      </c>
      <c r="P149" s="144" t="s">
        <v>14115</v>
      </c>
      <c r="Q149" s="153">
        <f t="shared" si="2"/>
        <v>184.1713875</v>
      </c>
      <c r="R149" s="154"/>
    </row>
    <row r="150" s="118" customFormat="1" spans="1:18">
      <c r="A150" s="132" t="s">
        <v>21</v>
      </c>
      <c r="B150" s="133" t="s">
        <v>14113</v>
      </c>
      <c r="C150" s="168" t="s">
        <v>378</v>
      </c>
      <c r="D150" s="153">
        <v>41.968695</v>
      </c>
      <c r="E150" s="134" t="s">
        <v>714</v>
      </c>
      <c r="F150" s="134" t="s">
        <v>1075</v>
      </c>
      <c r="G150" s="134" t="s">
        <v>716</v>
      </c>
      <c r="H150" s="168" t="s">
        <v>717</v>
      </c>
      <c r="I150" s="134" t="s">
        <v>28</v>
      </c>
      <c r="J150" s="168" t="s">
        <v>58</v>
      </c>
      <c r="K150" s="168" t="s">
        <v>13223</v>
      </c>
      <c r="L150" s="168">
        <v>449094.025513</v>
      </c>
      <c r="M150" s="168">
        <v>4698477.12487</v>
      </c>
      <c r="N150" s="134" t="s">
        <v>32</v>
      </c>
      <c r="O150" s="134" t="s">
        <v>14114</v>
      </c>
      <c r="P150" s="144" t="s">
        <v>14115</v>
      </c>
      <c r="Q150" s="153">
        <f t="shared" si="2"/>
        <v>188.8591275</v>
      </c>
      <c r="R150" s="154"/>
    </row>
    <row r="151" s="118" customFormat="1" spans="1:18">
      <c r="A151" s="132" t="s">
        <v>21</v>
      </c>
      <c r="B151" s="133" t="s">
        <v>14113</v>
      </c>
      <c r="C151" s="168" t="s">
        <v>14127</v>
      </c>
      <c r="D151" s="153">
        <v>26.004585</v>
      </c>
      <c r="E151" s="134" t="s">
        <v>714</v>
      </c>
      <c r="F151" s="134" t="s">
        <v>1075</v>
      </c>
      <c r="G151" s="134" t="s">
        <v>716</v>
      </c>
      <c r="H151" s="168" t="s">
        <v>721</v>
      </c>
      <c r="I151" s="134" t="s">
        <v>28</v>
      </c>
      <c r="J151" s="168" t="s">
        <v>58</v>
      </c>
      <c r="K151" s="168" t="s">
        <v>13223</v>
      </c>
      <c r="L151" s="168">
        <v>448590.561991</v>
      </c>
      <c r="M151" s="168">
        <v>4693431.78302</v>
      </c>
      <c r="N151" s="134" t="s">
        <v>32</v>
      </c>
      <c r="O151" s="134" t="s">
        <v>14114</v>
      </c>
      <c r="P151" s="144" t="s">
        <v>14115</v>
      </c>
      <c r="Q151" s="153">
        <f t="shared" si="2"/>
        <v>117.0206325</v>
      </c>
      <c r="R151" s="154"/>
    </row>
    <row r="152" s="118" customFormat="1" spans="1:18">
      <c r="A152" s="132" t="s">
        <v>21</v>
      </c>
      <c r="B152" s="133" t="s">
        <v>14113</v>
      </c>
      <c r="C152" s="168" t="s">
        <v>406</v>
      </c>
      <c r="D152" s="153">
        <v>14.58876</v>
      </c>
      <c r="E152" s="134" t="s">
        <v>714</v>
      </c>
      <c r="F152" s="134" t="s">
        <v>1075</v>
      </c>
      <c r="G152" s="134" t="s">
        <v>716</v>
      </c>
      <c r="H152" s="168" t="s">
        <v>717</v>
      </c>
      <c r="I152" s="134" t="s">
        <v>28</v>
      </c>
      <c r="J152" s="168" t="s">
        <v>58</v>
      </c>
      <c r="K152" s="168" t="s">
        <v>13223</v>
      </c>
      <c r="L152" s="168">
        <v>449419.159063</v>
      </c>
      <c r="M152" s="168">
        <v>4698461.65187</v>
      </c>
      <c r="N152" s="134" t="s">
        <v>32</v>
      </c>
      <c r="O152" s="134" t="s">
        <v>14114</v>
      </c>
      <c r="P152" s="144" t="s">
        <v>14115</v>
      </c>
      <c r="Q152" s="153">
        <f t="shared" si="2"/>
        <v>65.64942</v>
      </c>
      <c r="R152" s="154"/>
    </row>
    <row r="153" s="118" customFormat="1" spans="1:18">
      <c r="A153" s="132" t="s">
        <v>21</v>
      </c>
      <c r="B153" s="133" t="s">
        <v>14113</v>
      </c>
      <c r="C153" s="168" t="s">
        <v>14128</v>
      </c>
      <c r="D153" s="153">
        <v>161.27532</v>
      </c>
      <c r="E153" s="134" t="s">
        <v>714</v>
      </c>
      <c r="F153" s="134" t="s">
        <v>1075</v>
      </c>
      <c r="G153" s="134" t="s">
        <v>716</v>
      </c>
      <c r="H153" s="168" t="s">
        <v>721</v>
      </c>
      <c r="I153" s="134" t="s">
        <v>28</v>
      </c>
      <c r="J153" s="168" t="s">
        <v>58</v>
      </c>
      <c r="K153" s="168" t="s">
        <v>13223</v>
      </c>
      <c r="L153" s="168">
        <v>449543.679073</v>
      </c>
      <c r="M153" s="168">
        <v>4695164.53017</v>
      </c>
      <c r="N153" s="134" t="s">
        <v>32</v>
      </c>
      <c r="O153" s="134" t="s">
        <v>14114</v>
      </c>
      <c r="P153" s="144" t="s">
        <v>14115</v>
      </c>
      <c r="Q153" s="153">
        <f t="shared" si="2"/>
        <v>725.73894</v>
      </c>
      <c r="R153" s="154"/>
    </row>
    <row r="154" s="118" customFormat="1" spans="1:18">
      <c r="A154" s="132" t="s">
        <v>21</v>
      </c>
      <c r="B154" s="133" t="s">
        <v>14113</v>
      </c>
      <c r="C154" s="168" t="s">
        <v>14129</v>
      </c>
      <c r="D154" s="153">
        <v>106.223535</v>
      </c>
      <c r="E154" s="134" t="s">
        <v>714</v>
      </c>
      <c r="F154" s="134" t="s">
        <v>1075</v>
      </c>
      <c r="G154" s="134" t="s">
        <v>716</v>
      </c>
      <c r="H154" s="168" t="s">
        <v>721</v>
      </c>
      <c r="I154" s="134" t="s">
        <v>28</v>
      </c>
      <c r="J154" s="168" t="s">
        <v>58</v>
      </c>
      <c r="K154" s="168" t="s">
        <v>13225</v>
      </c>
      <c r="L154" s="168">
        <v>448690.821544</v>
      </c>
      <c r="M154" s="168">
        <v>4693230.50669</v>
      </c>
      <c r="N154" s="134" t="s">
        <v>32</v>
      </c>
      <c r="O154" s="134" t="s">
        <v>14114</v>
      </c>
      <c r="P154" s="144" t="s">
        <v>14115</v>
      </c>
      <c r="Q154" s="153">
        <f t="shared" si="2"/>
        <v>478.0059075</v>
      </c>
      <c r="R154" s="154"/>
    </row>
    <row r="155" s="118" customFormat="1" spans="1:18">
      <c r="A155" s="132" t="s">
        <v>21</v>
      </c>
      <c r="B155" s="133" t="s">
        <v>14113</v>
      </c>
      <c r="C155" s="168" t="s">
        <v>13837</v>
      </c>
      <c r="D155" s="153">
        <v>0.620445</v>
      </c>
      <c r="E155" s="134" t="s">
        <v>714</v>
      </c>
      <c r="F155" s="134" t="s">
        <v>1075</v>
      </c>
      <c r="G155" s="134" t="s">
        <v>716</v>
      </c>
      <c r="H155" s="168" t="s">
        <v>721</v>
      </c>
      <c r="I155" s="134" t="s">
        <v>28</v>
      </c>
      <c r="J155" s="168" t="s">
        <v>58</v>
      </c>
      <c r="K155" s="168" t="s">
        <v>13223</v>
      </c>
      <c r="L155" s="168">
        <v>448374.946941</v>
      </c>
      <c r="M155" s="168">
        <v>4693262.00629</v>
      </c>
      <c r="N155" s="134" t="s">
        <v>32</v>
      </c>
      <c r="O155" s="134" t="s">
        <v>14114</v>
      </c>
      <c r="P155" s="144" t="s">
        <v>14115</v>
      </c>
      <c r="Q155" s="153">
        <f t="shared" si="2"/>
        <v>2.7920025</v>
      </c>
      <c r="R155" s="154"/>
    </row>
    <row r="156" s="118" customFormat="1" spans="1:18">
      <c r="A156" s="132" t="s">
        <v>21</v>
      </c>
      <c r="B156" s="133" t="s">
        <v>14113</v>
      </c>
      <c r="C156" s="168" t="s">
        <v>1807</v>
      </c>
      <c r="D156" s="153">
        <v>22.965225</v>
      </c>
      <c r="E156" s="134" t="s">
        <v>714</v>
      </c>
      <c r="F156" s="134" t="s">
        <v>1075</v>
      </c>
      <c r="G156" s="134" t="s">
        <v>716</v>
      </c>
      <c r="H156" s="168" t="s">
        <v>721</v>
      </c>
      <c r="I156" s="134" t="s">
        <v>28</v>
      </c>
      <c r="J156" s="168" t="s">
        <v>14077</v>
      </c>
      <c r="K156" s="168" t="s">
        <v>13223</v>
      </c>
      <c r="L156" s="168">
        <v>448101.114803</v>
      </c>
      <c r="M156" s="168">
        <v>4694846.24552</v>
      </c>
      <c r="N156" s="134" t="s">
        <v>32</v>
      </c>
      <c r="O156" s="134" t="s">
        <v>14114</v>
      </c>
      <c r="P156" s="144" t="s">
        <v>14115</v>
      </c>
      <c r="Q156" s="153">
        <f t="shared" si="2"/>
        <v>103.3435125</v>
      </c>
      <c r="R156" s="154"/>
    </row>
    <row r="157" s="118" customFormat="1" spans="1:18">
      <c r="A157" s="132" t="s">
        <v>21</v>
      </c>
      <c r="B157" s="133" t="s">
        <v>14113</v>
      </c>
      <c r="C157" s="168" t="s">
        <v>410</v>
      </c>
      <c r="D157" s="153">
        <v>22.17198</v>
      </c>
      <c r="E157" s="134" t="s">
        <v>714</v>
      </c>
      <c r="F157" s="134" t="s">
        <v>1075</v>
      </c>
      <c r="G157" s="134" t="s">
        <v>716</v>
      </c>
      <c r="H157" s="168" t="s">
        <v>721</v>
      </c>
      <c r="I157" s="134" t="s">
        <v>28</v>
      </c>
      <c r="J157" s="168" t="s">
        <v>140</v>
      </c>
      <c r="K157" s="168" t="s">
        <v>13225</v>
      </c>
      <c r="L157" s="168">
        <v>448942.122406</v>
      </c>
      <c r="M157" s="168">
        <v>4698228.00017</v>
      </c>
      <c r="N157" s="134" t="s">
        <v>32</v>
      </c>
      <c r="O157" s="134" t="s">
        <v>14114</v>
      </c>
      <c r="P157" s="144" t="s">
        <v>14115</v>
      </c>
      <c r="Q157" s="153">
        <f t="shared" si="2"/>
        <v>99.77391</v>
      </c>
      <c r="R157" s="154"/>
    </row>
    <row r="158" s="118" customFormat="1" spans="1:18">
      <c r="A158" s="132" t="s">
        <v>21</v>
      </c>
      <c r="B158" s="133" t="s">
        <v>14113</v>
      </c>
      <c r="C158" s="168" t="s">
        <v>14130</v>
      </c>
      <c r="D158" s="153">
        <v>54.458865</v>
      </c>
      <c r="E158" s="134" t="s">
        <v>714</v>
      </c>
      <c r="F158" s="134" t="s">
        <v>1075</v>
      </c>
      <c r="G158" s="134" t="s">
        <v>716</v>
      </c>
      <c r="H158" s="168" t="s">
        <v>721</v>
      </c>
      <c r="I158" s="134" t="s">
        <v>28</v>
      </c>
      <c r="J158" s="168" t="s">
        <v>58</v>
      </c>
      <c r="K158" s="168" t="s">
        <v>13223</v>
      </c>
      <c r="L158" s="168">
        <v>447762.258114</v>
      </c>
      <c r="M158" s="168">
        <v>4696118.40742</v>
      </c>
      <c r="N158" s="134" t="s">
        <v>32</v>
      </c>
      <c r="O158" s="134" t="s">
        <v>14123</v>
      </c>
      <c r="P158" s="144" t="s">
        <v>14124</v>
      </c>
      <c r="Q158" s="153">
        <f t="shared" si="2"/>
        <v>245.0648925</v>
      </c>
      <c r="R158" s="154"/>
    </row>
    <row r="159" s="118" customFormat="1" spans="1:18">
      <c r="A159" s="132" t="s">
        <v>21</v>
      </c>
      <c r="B159" s="133" t="s">
        <v>14113</v>
      </c>
      <c r="C159" s="168" t="s">
        <v>14131</v>
      </c>
      <c r="D159" s="153">
        <v>25.826595</v>
      </c>
      <c r="E159" s="134" t="s">
        <v>714</v>
      </c>
      <c r="F159" s="134" t="s">
        <v>1075</v>
      </c>
      <c r="G159" s="134" t="s">
        <v>716</v>
      </c>
      <c r="H159" s="168" t="s">
        <v>721</v>
      </c>
      <c r="I159" s="134" t="s">
        <v>28</v>
      </c>
      <c r="J159" s="168" t="s">
        <v>14077</v>
      </c>
      <c r="K159" s="168" t="s">
        <v>13223</v>
      </c>
      <c r="L159" s="168">
        <v>448159.009231</v>
      </c>
      <c r="M159" s="168">
        <v>4695461.00837</v>
      </c>
      <c r="N159" s="134" t="s">
        <v>32</v>
      </c>
      <c r="O159" s="134" t="s">
        <v>14114</v>
      </c>
      <c r="P159" s="144" t="s">
        <v>14115</v>
      </c>
      <c r="Q159" s="153">
        <f t="shared" si="2"/>
        <v>116.2196775</v>
      </c>
      <c r="R159" s="154"/>
    </row>
    <row r="160" s="118" customFormat="1" spans="1:18">
      <c r="A160" s="132" t="s">
        <v>21</v>
      </c>
      <c r="B160" s="133" t="s">
        <v>14113</v>
      </c>
      <c r="C160" s="168" t="s">
        <v>1121</v>
      </c>
      <c r="D160" s="153">
        <v>302.609595</v>
      </c>
      <c r="E160" s="134" t="s">
        <v>714</v>
      </c>
      <c r="F160" s="134" t="s">
        <v>1075</v>
      </c>
      <c r="G160" s="134" t="s">
        <v>716</v>
      </c>
      <c r="H160" s="168" t="s">
        <v>721</v>
      </c>
      <c r="I160" s="134" t="s">
        <v>28</v>
      </c>
      <c r="J160" s="168" t="s">
        <v>58</v>
      </c>
      <c r="K160" s="168" t="s">
        <v>13223</v>
      </c>
      <c r="L160" s="168">
        <v>448443.352363</v>
      </c>
      <c r="M160" s="168">
        <v>4696361.28174</v>
      </c>
      <c r="N160" s="134" t="s">
        <v>32</v>
      </c>
      <c r="O160" s="134" t="s">
        <v>14114</v>
      </c>
      <c r="P160" s="144" t="s">
        <v>14115</v>
      </c>
      <c r="Q160" s="153">
        <f t="shared" si="2"/>
        <v>1361.7431775</v>
      </c>
      <c r="R160" s="154"/>
    </row>
    <row r="161" s="118" customFormat="1" spans="1:18">
      <c r="A161" s="132" t="s">
        <v>21</v>
      </c>
      <c r="B161" s="133" t="s">
        <v>14113</v>
      </c>
      <c r="C161" s="33" t="s">
        <v>14132</v>
      </c>
      <c r="D161" s="34">
        <v>6.989655</v>
      </c>
      <c r="E161" s="134" t="s">
        <v>714</v>
      </c>
      <c r="F161" s="134" t="s">
        <v>1075</v>
      </c>
      <c r="G161" s="134" t="s">
        <v>716</v>
      </c>
      <c r="H161" s="168" t="s">
        <v>721</v>
      </c>
      <c r="I161" s="134" t="s">
        <v>28</v>
      </c>
      <c r="J161" s="168" t="s">
        <v>58</v>
      </c>
      <c r="K161" s="168" t="s">
        <v>13223</v>
      </c>
      <c r="L161" s="168">
        <v>449082.487884</v>
      </c>
      <c r="M161" s="168">
        <v>4693781.2441</v>
      </c>
      <c r="N161" s="134" t="s">
        <v>32</v>
      </c>
      <c r="O161" s="134" t="s">
        <v>4641</v>
      </c>
      <c r="P161" s="144" t="s">
        <v>14133</v>
      </c>
      <c r="Q161" s="153">
        <f t="shared" si="2"/>
        <v>31.4534475</v>
      </c>
      <c r="R161" s="151"/>
    </row>
    <row r="162" s="118" customFormat="1" spans="1:18">
      <c r="A162" s="132" t="s">
        <v>21</v>
      </c>
      <c r="B162" s="133" t="s">
        <v>14113</v>
      </c>
      <c r="C162" s="33" t="s">
        <v>13646</v>
      </c>
      <c r="D162" s="34">
        <v>11.858955</v>
      </c>
      <c r="E162" s="134" t="s">
        <v>714</v>
      </c>
      <c r="F162" s="134" t="s">
        <v>1075</v>
      </c>
      <c r="G162" s="134" t="s">
        <v>716</v>
      </c>
      <c r="H162" s="168" t="s">
        <v>721</v>
      </c>
      <c r="I162" s="134" t="s">
        <v>28</v>
      </c>
      <c r="J162" s="168" t="s">
        <v>1269</v>
      </c>
      <c r="K162" s="168" t="s">
        <v>14067</v>
      </c>
      <c r="L162" s="168">
        <v>447516.084582</v>
      </c>
      <c r="M162" s="168">
        <v>4695760.39813</v>
      </c>
      <c r="N162" s="134" t="s">
        <v>32</v>
      </c>
      <c r="O162" s="134" t="s">
        <v>4641</v>
      </c>
      <c r="P162" s="144" t="s">
        <v>14133</v>
      </c>
      <c r="Q162" s="153">
        <f t="shared" si="2"/>
        <v>53.3652975</v>
      </c>
      <c r="R162" s="151"/>
    </row>
    <row r="163" s="118" customFormat="1" spans="1:18">
      <c r="A163" s="132" t="s">
        <v>21</v>
      </c>
      <c r="B163" s="133" t="s">
        <v>14113</v>
      </c>
      <c r="C163" s="33" t="s">
        <v>14134</v>
      </c>
      <c r="D163" s="34">
        <v>6.21105</v>
      </c>
      <c r="E163" s="134" t="s">
        <v>714</v>
      </c>
      <c r="F163" s="134" t="s">
        <v>1075</v>
      </c>
      <c r="G163" s="134" t="s">
        <v>716</v>
      </c>
      <c r="H163" s="168" t="s">
        <v>721</v>
      </c>
      <c r="I163" s="134" t="s">
        <v>28</v>
      </c>
      <c r="J163" s="168" t="s">
        <v>58</v>
      </c>
      <c r="K163" s="168" t="s">
        <v>13225</v>
      </c>
      <c r="L163" s="168">
        <v>449235.893447</v>
      </c>
      <c r="M163" s="168">
        <v>4695455.56341</v>
      </c>
      <c r="N163" s="134" t="s">
        <v>32</v>
      </c>
      <c r="O163" s="134" t="s">
        <v>4641</v>
      </c>
      <c r="P163" s="144" t="s">
        <v>14133</v>
      </c>
      <c r="Q163" s="153">
        <f t="shared" si="2"/>
        <v>27.949725</v>
      </c>
      <c r="R163" s="151"/>
    </row>
    <row r="164" s="118" customFormat="1" spans="1:18">
      <c r="A164" s="132" t="s">
        <v>21</v>
      </c>
      <c r="B164" s="133" t="s">
        <v>14113</v>
      </c>
      <c r="C164" s="33" t="s">
        <v>13562</v>
      </c>
      <c r="D164" s="34">
        <v>7.05375</v>
      </c>
      <c r="E164" s="134" t="s">
        <v>714</v>
      </c>
      <c r="F164" s="134" t="s">
        <v>1075</v>
      </c>
      <c r="G164" s="134" t="s">
        <v>716</v>
      </c>
      <c r="H164" s="168" t="s">
        <v>721</v>
      </c>
      <c r="I164" s="134" t="s">
        <v>28</v>
      </c>
      <c r="J164" s="168" t="s">
        <v>1269</v>
      </c>
      <c r="K164" s="168" t="s">
        <v>13223</v>
      </c>
      <c r="L164" s="168">
        <v>448435.362081</v>
      </c>
      <c r="M164" s="168">
        <v>4693178.40473</v>
      </c>
      <c r="N164" s="134" t="s">
        <v>32</v>
      </c>
      <c r="O164" s="134" t="s">
        <v>4641</v>
      </c>
      <c r="P164" s="144" t="s">
        <v>14133</v>
      </c>
      <c r="Q164" s="153">
        <f t="shared" si="2"/>
        <v>31.741875</v>
      </c>
      <c r="R164" s="151"/>
    </row>
    <row r="165" s="118" customFormat="1" spans="1:18">
      <c r="A165" s="132" t="s">
        <v>21</v>
      </c>
      <c r="B165" s="133" t="s">
        <v>14113</v>
      </c>
      <c r="C165" s="33" t="s">
        <v>14072</v>
      </c>
      <c r="D165" s="34">
        <v>31.147965</v>
      </c>
      <c r="E165" s="134" t="s">
        <v>714</v>
      </c>
      <c r="F165" s="134" t="s">
        <v>1075</v>
      </c>
      <c r="G165" s="134" t="s">
        <v>716</v>
      </c>
      <c r="H165" s="168" t="s">
        <v>717</v>
      </c>
      <c r="I165" s="134" t="s">
        <v>28</v>
      </c>
      <c r="J165" s="168" t="s">
        <v>58</v>
      </c>
      <c r="K165" s="168" t="s">
        <v>13223</v>
      </c>
      <c r="L165" s="168">
        <v>447878.591767</v>
      </c>
      <c r="M165" s="168">
        <v>4695469.68472</v>
      </c>
      <c r="N165" s="134" t="s">
        <v>32</v>
      </c>
      <c r="O165" s="134" t="s">
        <v>4641</v>
      </c>
      <c r="P165" s="144" t="s">
        <v>14133</v>
      </c>
      <c r="Q165" s="153">
        <f t="shared" si="2"/>
        <v>140.1658425</v>
      </c>
      <c r="R165" s="151"/>
    </row>
    <row r="166" s="118" customFormat="1" spans="1:18">
      <c r="A166" s="132" t="s">
        <v>21</v>
      </c>
      <c r="B166" s="133" t="s">
        <v>14113</v>
      </c>
      <c r="C166" s="33" t="s">
        <v>14084</v>
      </c>
      <c r="D166" s="34">
        <v>11.821665</v>
      </c>
      <c r="E166" s="134" t="s">
        <v>714</v>
      </c>
      <c r="F166" s="134" t="s">
        <v>1075</v>
      </c>
      <c r="G166" s="134" t="s">
        <v>716</v>
      </c>
      <c r="H166" s="168" t="s">
        <v>717</v>
      </c>
      <c r="I166" s="134" t="s">
        <v>28</v>
      </c>
      <c r="J166" s="168" t="s">
        <v>58</v>
      </c>
      <c r="K166" s="168" t="s">
        <v>13223</v>
      </c>
      <c r="L166" s="168">
        <v>448108.567334</v>
      </c>
      <c r="M166" s="168">
        <v>4696301.21662</v>
      </c>
      <c r="N166" s="134" t="s">
        <v>32</v>
      </c>
      <c r="O166" s="134" t="s">
        <v>4641</v>
      </c>
      <c r="P166" s="144" t="s">
        <v>14133</v>
      </c>
      <c r="Q166" s="153">
        <f t="shared" si="2"/>
        <v>53.1974925</v>
      </c>
      <c r="R166" s="151"/>
    </row>
    <row r="167" s="118" customFormat="1" spans="1:18">
      <c r="A167" s="132" t="s">
        <v>21</v>
      </c>
      <c r="B167" s="133" t="s">
        <v>14113</v>
      </c>
      <c r="C167" s="33" t="s">
        <v>14135</v>
      </c>
      <c r="D167" s="34">
        <v>71.819535</v>
      </c>
      <c r="E167" s="134" t="s">
        <v>714</v>
      </c>
      <c r="F167" s="134" t="s">
        <v>1075</v>
      </c>
      <c r="G167" s="134" t="s">
        <v>716</v>
      </c>
      <c r="H167" s="168" t="s">
        <v>721</v>
      </c>
      <c r="I167" s="134" t="s">
        <v>28</v>
      </c>
      <c r="J167" s="168" t="s">
        <v>58</v>
      </c>
      <c r="K167" s="168" t="s">
        <v>13223</v>
      </c>
      <c r="L167" s="168">
        <v>449492.65193</v>
      </c>
      <c r="M167" s="168">
        <v>4697076.87357</v>
      </c>
      <c r="N167" s="134" t="s">
        <v>32</v>
      </c>
      <c r="O167" s="134" t="s">
        <v>4641</v>
      </c>
      <c r="P167" s="144" t="s">
        <v>14133</v>
      </c>
      <c r="Q167" s="153">
        <f t="shared" si="2"/>
        <v>323.1879075</v>
      </c>
      <c r="R167" s="151"/>
    </row>
    <row r="168" s="118" customFormat="1" spans="1:18">
      <c r="A168" s="132" t="s">
        <v>21</v>
      </c>
      <c r="B168" s="133" t="s">
        <v>14113</v>
      </c>
      <c r="C168" s="33" t="s">
        <v>1559</v>
      </c>
      <c r="D168" s="34">
        <v>2.493675</v>
      </c>
      <c r="E168" s="134" t="s">
        <v>714</v>
      </c>
      <c r="F168" s="134" t="s">
        <v>1075</v>
      </c>
      <c r="G168" s="134" t="s">
        <v>716</v>
      </c>
      <c r="H168" s="168" t="s">
        <v>721</v>
      </c>
      <c r="I168" s="134" t="s">
        <v>28</v>
      </c>
      <c r="J168" s="168" t="s">
        <v>58</v>
      </c>
      <c r="K168" s="168" t="s">
        <v>13223</v>
      </c>
      <c r="L168" s="168">
        <v>449301.468534</v>
      </c>
      <c r="M168" s="168">
        <v>4693716.56979</v>
      </c>
      <c r="N168" s="134" t="s">
        <v>32</v>
      </c>
      <c r="O168" s="134" t="s">
        <v>4641</v>
      </c>
      <c r="P168" s="144" t="s">
        <v>14133</v>
      </c>
      <c r="Q168" s="153">
        <f t="shared" si="2"/>
        <v>11.2215375</v>
      </c>
      <c r="R168" s="151"/>
    </row>
    <row r="169" s="118" customFormat="1" spans="1:18">
      <c r="A169" s="132" t="s">
        <v>21</v>
      </c>
      <c r="B169" s="133" t="s">
        <v>14113</v>
      </c>
      <c r="C169" s="33" t="s">
        <v>14136</v>
      </c>
      <c r="D169" s="34">
        <v>4.604175</v>
      </c>
      <c r="E169" s="134" t="s">
        <v>714</v>
      </c>
      <c r="F169" s="134" t="s">
        <v>1075</v>
      </c>
      <c r="G169" s="134" t="s">
        <v>716</v>
      </c>
      <c r="H169" s="168" t="s">
        <v>721</v>
      </c>
      <c r="I169" s="134" t="s">
        <v>28</v>
      </c>
      <c r="J169" s="168" t="s">
        <v>58</v>
      </c>
      <c r="K169" s="168" t="s">
        <v>13223</v>
      </c>
      <c r="L169" s="168">
        <v>449228.662325</v>
      </c>
      <c r="M169" s="168">
        <v>4694491.0671</v>
      </c>
      <c r="N169" s="134" t="s">
        <v>32</v>
      </c>
      <c r="O169" s="134" t="s">
        <v>4641</v>
      </c>
      <c r="P169" s="144" t="s">
        <v>14133</v>
      </c>
      <c r="Q169" s="153">
        <f t="shared" si="2"/>
        <v>20.7187875</v>
      </c>
      <c r="R169" s="151"/>
    </row>
    <row r="170" s="118" customFormat="1" spans="1:18">
      <c r="A170" s="132" t="s">
        <v>21</v>
      </c>
      <c r="B170" s="133" t="s">
        <v>14113</v>
      </c>
      <c r="C170" s="33" t="s">
        <v>1566</v>
      </c>
      <c r="D170" s="34">
        <v>80.353605</v>
      </c>
      <c r="E170" s="134" t="s">
        <v>714</v>
      </c>
      <c r="F170" s="134" t="s">
        <v>1075</v>
      </c>
      <c r="G170" s="134" t="s">
        <v>716</v>
      </c>
      <c r="H170" s="168" t="s">
        <v>717</v>
      </c>
      <c r="I170" s="134" t="s">
        <v>28</v>
      </c>
      <c r="J170" s="168" t="s">
        <v>1269</v>
      </c>
      <c r="K170" s="168" t="s">
        <v>14067</v>
      </c>
      <c r="L170" s="168">
        <v>447819.069737</v>
      </c>
      <c r="M170" s="168">
        <v>4696022.61782</v>
      </c>
      <c r="N170" s="134" t="s">
        <v>32</v>
      </c>
      <c r="O170" s="134" t="s">
        <v>4641</v>
      </c>
      <c r="P170" s="144" t="s">
        <v>14133</v>
      </c>
      <c r="Q170" s="153">
        <f t="shared" si="2"/>
        <v>361.5912225</v>
      </c>
      <c r="R170" s="151"/>
    </row>
    <row r="171" s="118" customFormat="1" spans="1:18">
      <c r="A171" s="132" t="s">
        <v>21</v>
      </c>
      <c r="B171" s="133" t="s">
        <v>14113</v>
      </c>
      <c r="C171" s="33" t="s">
        <v>1292</v>
      </c>
      <c r="D171" s="34">
        <v>7.49379</v>
      </c>
      <c r="E171" s="134" t="s">
        <v>714</v>
      </c>
      <c r="F171" s="134" t="s">
        <v>1075</v>
      </c>
      <c r="G171" s="134" t="s">
        <v>716</v>
      </c>
      <c r="H171" s="168" t="s">
        <v>721</v>
      </c>
      <c r="I171" s="134" t="s">
        <v>28</v>
      </c>
      <c r="J171" s="168" t="s">
        <v>58</v>
      </c>
      <c r="K171" s="168" t="s">
        <v>13223</v>
      </c>
      <c r="L171" s="168">
        <v>449494.81719</v>
      </c>
      <c r="M171" s="168">
        <v>4698463.94071</v>
      </c>
      <c r="N171" s="134" t="s">
        <v>32</v>
      </c>
      <c r="O171" s="134" t="s">
        <v>4641</v>
      </c>
      <c r="P171" s="144" t="s">
        <v>14133</v>
      </c>
      <c r="Q171" s="153">
        <f t="shared" si="2"/>
        <v>33.722055</v>
      </c>
      <c r="R171" s="151"/>
    </row>
    <row r="172" s="118" customFormat="1" spans="1:18">
      <c r="A172" s="132" t="s">
        <v>21</v>
      </c>
      <c r="B172" s="133" t="s">
        <v>14113</v>
      </c>
      <c r="C172" s="33" t="s">
        <v>14137</v>
      </c>
      <c r="D172" s="34">
        <v>14.270175</v>
      </c>
      <c r="E172" s="134" t="s">
        <v>714</v>
      </c>
      <c r="F172" s="134" t="s">
        <v>1075</v>
      </c>
      <c r="G172" s="134" t="s">
        <v>716</v>
      </c>
      <c r="H172" s="168" t="s">
        <v>717</v>
      </c>
      <c r="I172" s="134" t="s">
        <v>28</v>
      </c>
      <c r="J172" s="168" t="s">
        <v>58</v>
      </c>
      <c r="K172" s="168" t="s">
        <v>13223</v>
      </c>
      <c r="L172" s="168">
        <v>448636.644342</v>
      </c>
      <c r="M172" s="168">
        <v>4695931.83566</v>
      </c>
      <c r="N172" s="134" t="s">
        <v>32</v>
      </c>
      <c r="O172" s="134" t="s">
        <v>4641</v>
      </c>
      <c r="P172" s="144" t="s">
        <v>14133</v>
      </c>
      <c r="Q172" s="153">
        <f t="shared" si="2"/>
        <v>64.2157875</v>
      </c>
      <c r="R172" s="151"/>
    </row>
    <row r="173" s="118" customFormat="1" spans="1:18">
      <c r="A173" s="132" t="s">
        <v>21</v>
      </c>
      <c r="B173" s="133" t="s">
        <v>14113</v>
      </c>
      <c r="C173" s="33" t="s">
        <v>14138</v>
      </c>
      <c r="D173" s="34">
        <v>3.138165</v>
      </c>
      <c r="E173" s="134" t="s">
        <v>714</v>
      </c>
      <c r="F173" s="134" t="s">
        <v>1075</v>
      </c>
      <c r="G173" s="134" t="s">
        <v>716</v>
      </c>
      <c r="H173" s="168" t="s">
        <v>717</v>
      </c>
      <c r="I173" s="134" t="s">
        <v>28</v>
      </c>
      <c r="J173" s="168" t="s">
        <v>14077</v>
      </c>
      <c r="K173" s="168" t="s">
        <v>1658</v>
      </c>
      <c r="L173" s="168">
        <v>448553.165284</v>
      </c>
      <c r="M173" s="168">
        <v>4695013.63192</v>
      </c>
      <c r="N173" s="134" t="s">
        <v>32</v>
      </c>
      <c r="O173" s="134" t="s">
        <v>4641</v>
      </c>
      <c r="P173" s="144" t="s">
        <v>14133</v>
      </c>
      <c r="Q173" s="153">
        <f t="shared" si="2"/>
        <v>14.1217425</v>
      </c>
      <c r="R173" s="151"/>
    </row>
    <row r="174" s="118" customFormat="1" spans="1:18">
      <c r="A174" s="132" t="s">
        <v>21</v>
      </c>
      <c r="B174" s="133" t="s">
        <v>14113</v>
      </c>
      <c r="C174" s="33" t="s">
        <v>14139</v>
      </c>
      <c r="D174" s="34">
        <v>49.202505</v>
      </c>
      <c r="E174" s="134" t="s">
        <v>714</v>
      </c>
      <c r="F174" s="134" t="s">
        <v>1075</v>
      </c>
      <c r="G174" s="134" t="s">
        <v>716</v>
      </c>
      <c r="H174" s="168" t="s">
        <v>717</v>
      </c>
      <c r="I174" s="134" t="s">
        <v>28</v>
      </c>
      <c r="J174" s="168" t="s">
        <v>1269</v>
      </c>
      <c r="K174" s="168" t="s">
        <v>13223</v>
      </c>
      <c r="L174" s="168">
        <v>448651.775995</v>
      </c>
      <c r="M174" s="168">
        <v>4695749.96224</v>
      </c>
      <c r="N174" s="134" t="s">
        <v>32</v>
      </c>
      <c r="O174" s="134" t="s">
        <v>4641</v>
      </c>
      <c r="P174" s="144" t="s">
        <v>14133</v>
      </c>
      <c r="Q174" s="153">
        <f t="shared" si="2"/>
        <v>221.4112725</v>
      </c>
      <c r="R174" s="151"/>
    </row>
    <row r="175" s="118" customFormat="1" spans="1:18">
      <c r="A175" s="132" t="s">
        <v>21</v>
      </c>
      <c r="B175" s="133" t="s">
        <v>14113</v>
      </c>
      <c r="C175" s="33" t="s">
        <v>14140</v>
      </c>
      <c r="D175" s="34">
        <v>59.045685</v>
      </c>
      <c r="E175" s="134" t="s">
        <v>714</v>
      </c>
      <c r="F175" s="134" t="s">
        <v>1075</v>
      </c>
      <c r="G175" s="134" t="s">
        <v>716</v>
      </c>
      <c r="H175" s="168" t="s">
        <v>717</v>
      </c>
      <c r="I175" s="134" t="s">
        <v>28</v>
      </c>
      <c r="J175" s="168" t="s">
        <v>58</v>
      </c>
      <c r="K175" s="168" t="s">
        <v>13225</v>
      </c>
      <c r="L175" s="168">
        <v>449202.041094</v>
      </c>
      <c r="M175" s="168">
        <v>4694958.12342</v>
      </c>
      <c r="N175" s="134" t="s">
        <v>32</v>
      </c>
      <c r="O175" s="134" t="s">
        <v>4641</v>
      </c>
      <c r="P175" s="144" t="s">
        <v>14133</v>
      </c>
      <c r="Q175" s="153">
        <f t="shared" si="2"/>
        <v>265.7055825</v>
      </c>
      <c r="R175" s="151"/>
    </row>
    <row r="176" s="118" customFormat="1" spans="1:18">
      <c r="A176" s="132" t="s">
        <v>21</v>
      </c>
      <c r="B176" s="133" t="s">
        <v>14113</v>
      </c>
      <c r="C176" s="33" t="s">
        <v>14141</v>
      </c>
      <c r="D176" s="34">
        <v>25.810695</v>
      </c>
      <c r="E176" s="134" t="s">
        <v>714</v>
      </c>
      <c r="F176" s="134" t="s">
        <v>1075</v>
      </c>
      <c r="G176" s="134" t="s">
        <v>716</v>
      </c>
      <c r="H176" s="168" t="s">
        <v>717</v>
      </c>
      <c r="I176" s="134" t="s">
        <v>28</v>
      </c>
      <c r="J176" s="168" t="s">
        <v>1269</v>
      </c>
      <c r="K176" s="168" t="s">
        <v>13223</v>
      </c>
      <c r="L176" s="168">
        <v>449102.958718</v>
      </c>
      <c r="M176" s="168">
        <v>4695821.50411</v>
      </c>
      <c r="N176" s="134" t="s">
        <v>32</v>
      </c>
      <c r="O176" s="134" t="s">
        <v>4641</v>
      </c>
      <c r="P176" s="144" t="s">
        <v>14133</v>
      </c>
      <c r="Q176" s="153">
        <f t="shared" si="2"/>
        <v>116.1481275</v>
      </c>
      <c r="R176" s="151"/>
    </row>
    <row r="177" s="118" customFormat="1" spans="1:18">
      <c r="A177" s="132" t="s">
        <v>21</v>
      </c>
      <c r="B177" s="133" t="s">
        <v>14113</v>
      </c>
      <c r="C177" s="33" t="s">
        <v>1744</v>
      </c>
      <c r="D177" s="34">
        <v>31.789995</v>
      </c>
      <c r="E177" s="134" t="s">
        <v>714</v>
      </c>
      <c r="F177" s="134" t="s">
        <v>1075</v>
      </c>
      <c r="G177" s="134" t="s">
        <v>716</v>
      </c>
      <c r="H177" s="168" t="s">
        <v>717</v>
      </c>
      <c r="I177" s="134" t="s">
        <v>28</v>
      </c>
      <c r="J177" s="168" t="s">
        <v>58</v>
      </c>
      <c r="K177" s="168" t="s">
        <v>13223</v>
      </c>
      <c r="L177" s="168">
        <v>449304.317287</v>
      </c>
      <c r="M177" s="168">
        <v>4695664.83892</v>
      </c>
      <c r="N177" s="134" t="s">
        <v>32</v>
      </c>
      <c r="O177" s="134" t="s">
        <v>4641</v>
      </c>
      <c r="P177" s="144" t="s">
        <v>14133</v>
      </c>
      <c r="Q177" s="153">
        <f t="shared" si="2"/>
        <v>143.0549775</v>
      </c>
      <c r="R177" s="151"/>
    </row>
    <row r="178" s="118" customFormat="1" spans="1:18">
      <c r="A178" s="132" t="s">
        <v>21</v>
      </c>
      <c r="B178" s="133" t="s">
        <v>14113</v>
      </c>
      <c r="C178" s="33" t="s">
        <v>13885</v>
      </c>
      <c r="D178" s="34">
        <v>3.553395</v>
      </c>
      <c r="E178" s="134" t="s">
        <v>714</v>
      </c>
      <c r="F178" s="134" t="s">
        <v>1075</v>
      </c>
      <c r="G178" s="134" t="s">
        <v>716</v>
      </c>
      <c r="H178" s="168" t="s">
        <v>717</v>
      </c>
      <c r="I178" s="134" t="s">
        <v>28</v>
      </c>
      <c r="J178" s="168" t="s">
        <v>58</v>
      </c>
      <c r="K178" s="168" t="s">
        <v>13225</v>
      </c>
      <c r="L178" s="168">
        <v>449318.038079</v>
      </c>
      <c r="M178" s="168">
        <v>4694977.7071</v>
      </c>
      <c r="N178" s="134" t="s">
        <v>32</v>
      </c>
      <c r="O178" s="134" t="s">
        <v>4641</v>
      </c>
      <c r="P178" s="144" t="s">
        <v>14133</v>
      </c>
      <c r="Q178" s="153">
        <f t="shared" si="2"/>
        <v>15.9902775</v>
      </c>
      <c r="R178" s="151"/>
    </row>
    <row r="179" s="118" customFormat="1" spans="1:18">
      <c r="A179" s="132" t="s">
        <v>21</v>
      </c>
      <c r="B179" s="133" t="s">
        <v>14113</v>
      </c>
      <c r="C179" s="33" t="s">
        <v>14142</v>
      </c>
      <c r="D179" s="34">
        <v>62.74605</v>
      </c>
      <c r="E179" s="134" t="s">
        <v>714</v>
      </c>
      <c r="F179" s="134" t="s">
        <v>1075</v>
      </c>
      <c r="G179" s="134" t="s">
        <v>716</v>
      </c>
      <c r="H179" s="168" t="s">
        <v>721</v>
      </c>
      <c r="I179" s="134" t="s">
        <v>28</v>
      </c>
      <c r="J179" s="168" t="s">
        <v>58</v>
      </c>
      <c r="K179" s="168" t="s">
        <v>13225</v>
      </c>
      <c r="L179" s="168">
        <v>448528.154404</v>
      </c>
      <c r="M179" s="168">
        <v>4692948.56549</v>
      </c>
      <c r="N179" s="134" t="s">
        <v>32</v>
      </c>
      <c r="O179" s="134" t="s">
        <v>4641</v>
      </c>
      <c r="P179" s="144" t="s">
        <v>14133</v>
      </c>
      <c r="Q179" s="153">
        <f t="shared" si="2"/>
        <v>282.357225</v>
      </c>
      <c r="R179" s="151"/>
    </row>
    <row r="180" s="118" customFormat="1" spans="1:18">
      <c r="A180" s="132" t="s">
        <v>21</v>
      </c>
      <c r="B180" s="133" t="s">
        <v>14113</v>
      </c>
      <c r="C180" s="33" t="s">
        <v>1134</v>
      </c>
      <c r="D180" s="34">
        <v>107.578155</v>
      </c>
      <c r="E180" s="134" t="s">
        <v>714</v>
      </c>
      <c r="F180" s="134" t="s">
        <v>1075</v>
      </c>
      <c r="G180" s="134" t="s">
        <v>716</v>
      </c>
      <c r="H180" s="168" t="s">
        <v>717</v>
      </c>
      <c r="I180" s="134" t="s">
        <v>28</v>
      </c>
      <c r="J180" s="168" t="s">
        <v>140</v>
      </c>
      <c r="K180" s="168" t="s">
        <v>13225</v>
      </c>
      <c r="L180" s="168">
        <v>449226.925694</v>
      </c>
      <c r="M180" s="168">
        <v>4697460.78003</v>
      </c>
      <c r="N180" s="134" t="s">
        <v>32</v>
      </c>
      <c r="O180" s="134" t="s">
        <v>4641</v>
      </c>
      <c r="P180" s="144" t="s">
        <v>14133</v>
      </c>
      <c r="Q180" s="153">
        <f t="shared" si="2"/>
        <v>484.1016975</v>
      </c>
      <c r="R180" s="151"/>
    </row>
    <row r="181" s="118" customFormat="1" spans="1:18">
      <c r="A181" s="132" t="s">
        <v>21</v>
      </c>
      <c r="B181" s="133" t="s">
        <v>14113</v>
      </c>
      <c r="C181" s="33" t="s">
        <v>576</v>
      </c>
      <c r="D181" s="34">
        <v>15.10623</v>
      </c>
      <c r="E181" s="134" t="s">
        <v>714</v>
      </c>
      <c r="F181" s="134" t="s">
        <v>1075</v>
      </c>
      <c r="G181" s="134" t="s">
        <v>716</v>
      </c>
      <c r="H181" s="168" t="s">
        <v>721</v>
      </c>
      <c r="I181" s="134" t="s">
        <v>28</v>
      </c>
      <c r="J181" s="168" t="s">
        <v>140</v>
      </c>
      <c r="K181" s="168" t="s">
        <v>13225</v>
      </c>
      <c r="L181" s="168">
        <v>449133.92604</v>
      </c>
      <c r="M181" s="168">
        <v>4698720.82127</v>
      </c>
      <c r="N181" s="134" t="s">
        <v>32</v>
      </c>
      <c r="O181" s="134" t="s">
        <v>4641</v>
      </c>
      <c r="P181" s="144" t="s">
        <v>14133</v>
      </c>
      <c r="Q181" s="153">
        <f t="shared" si="2"/>
        <v>67.978035</v>
      </c>
      <c r="R181" s="151"/>
    </row>
    <row r="182" s="118" customFormat="1" spans="1:18">
      <c r="A182" s="132" t="s">
        <v>21</v>
      </c>
      <c r="B182" s="133" t="s">
        <v>14113</v>
      </c>
      <c r="C182" s="33" t="s">
        <v>1379</v>
      </c>
      <c r="D182" s="34">
        <v>19.645695</v>
      </c>
      <c r="E182" s="134" t="s">
        <v>714</v>
      </c>
      <c r="F182" s="134" t="s">
        <v>1075</v>
      </c>
      <c r="G182" s="134" t="s">
        <v>716</v>
      </c>
      <c r="H182" s="168" t="s">
        <v>721</v>
      </c>
      <c r="I182" s="134" t="s">
        <v>28</v>
      </c>
      <c r="J182" s="168" t="s">
        <v>58</v>
      </c>
      <c r="K182" s="168" t="s">
        <v>13225</v>
      </c>
      <c r="L182" s="168">
        <v>449141.487162</v>
      </c>
      <c r="M182" s="168">
        <v>4695710.18711</v>
      </c>
      <c r="N182" s="134" t="s">
        <v>32</v>
      </c>
      <c r="O182" s="134" t="s">
        <v>4641</v>
      </c>
      <c r="P182" s="144" t="s">
        <v>14133</v>
      </c>
      <c r="Q182" s="153">
        <f t="shared" si="2"/>
        <v>88.4056275</v>
      </c>
      <c r="R182" s="151"/>
    </row>
    <row r="183" s="118" customFormat="1" spans="1:18">
      <c r="A183" s="132" t="s">
        <v>21</v>
      </c>
      <c r="B183" s="133" t="s">
        <v>14113</v>
      </c>
      <c r="C183" s="33" t="s">
        <v>445</v>
      </c>
      <c r="D183" s="34">
        <v>207.89199</v>
      </c>
      <c r="E183" s="134" t="s">
        <v>714</v>
      </c>
      <c r="F183" s="134" t="s">
        <v>1075</v>
      </c>
      <c r="G183" s="134" t="s">
        <v>716</v>
      </c>
      <c r="H183" s="168" t="s">
        <v>717</v>
      </c>
      <c r="I183" s="134" t="s">
        <v>28</v>
      </c>
      <c r="J183" s="168" t="s">
        <v>58</v>
      </c>
      <c r="K183" s="168" t="s">
        <v>13223</v>
      </c>
      <c r="L183" s="168">
        <v>449297.33708</v>
      </c>
      <c r="M183" s="168">
        <v>4697760.63143</v>
      </c>
      <c r="N183" s="134" t="s">
        <v>32</v>
      </c>
      <c r="O183" s="134" t="s">
        <v>4641</v>
      </c>
      <c r="P183" s="144" t="s">
        <v>14133</v>
      </c>
      <c r="Q183" s="153">
        <f t="shared" si="2"/>
        <v>935.513955</v>
      </c>
      <c r="R183" s="151"/>
    </row>
    <row r="184" s="118" customFormat="1" spans="1:18">
      <c r="A184" s="132" t="s">
        <v>21</v>
      </c>
      <c r="B184" s="133" t="s">
        <v>14113</v>
      </c>
      <c r="C184" s="33" t="s">
        <v>13708</v>
      </c>
      <c r="D184" s="34">
        <v>8.905965</v>
      </c>
      <c r="E184" s="134" t="s">
        <v>714</v>
      </c>
      <c r="F184" s="134" t="s">
        <v>1075</v>
      </c>
      <c r="G184" s="134" t="s">
        <v>716</v>
      </c>
      <c r="H184" s="168" t="s">
        <v>721</v>
      </c>
      <c r="I184" s="134" t="s">
        <v>28</v>
      </c>
      <c r="J184" s="168" t="s">
        <v>1269</v>
      </c>
      <c r="K184" s="168" t="s">
        <v>14067</v>
      </c>
      <c r="L184" s="168">
        <v>448477.699637</v>
      </c>
      <c r="M184" s="168">
        <v>4692825.01636</v>
      </c>
      <c r="N184" s="134" t="s">
        <v>32</v>
      </c>
      <c r="O184" s="134" t="s">
        <v>14123</v>
      </c>
      <c r="P184" s="144" t="s">
        <v>14124</v>
      </c>
      <c r="Q184" s="153">
        <f t="shared" si="2"/>
        <v>40.0768425</v>
      </c>
      <c r="R184" s="151"/>
    </row>
    <row r="185" s="118" customFormat="1" spans="1:18">
      <c r="A185" s="132" t="s">
        <v>21</v>
      </c>
      <c r="B185" s="133" t="s">
        <v>14113</v>
      </c>
      <c r="C185" s="33" t="s">
        <v>612</v>
      </c>
      <c r="D185" s="34">
        <v>71.593515</v>
      </c>
      <c r="E185" s="134" t="s">
        <v>714</v>
      </c>
      <c r="F185" s="134" t="s">
        <v>1075</v>
      </c>
      <c r="G185" s="134" t="s">
        <v>716</v>
      </c>
      <c r="H185" s="168" t="s">
        <v>721</v>
      </c>
      <c r="I185" s="134" t="s">
        <v>28</v>
      </c>
      <c r="J185" s="168" t="s">
        <v>140</v>
      </c>
      <c r="K185" s="168" t="s">
        <v>13225</v>
      </c>
      <c r="L185" s="168">
        <v>449698.198775</v>
      </c>
      <c r="M185" s="168">
        <v>4697028.33051</v>
      </c>
      <c r="N185" s="134" t="s">
        <v>32</v>
      </c>
      <c r="O185" s="134" t="s">
        <v>4641</v>
      </c>
      <c r="P185" s="144" t="s">
        <v>14133</v>
      </c>
      <c r="Q185" s="153">
        <f t="shared" si="2"/>
        <v>322.1708175</v>
      </c>
      <c r="R185" s="151"/>
    </row>
    <row r="186" s="118" customFormat="1" spans="1:18">
      <c r="A186" s="132" t="s">
        <v>21</v>
      </c>
      <c r="B186" s="133" t="s">
        <v>14113</v>
      </c>
      <c r="C186" s="33" t="s">
        <v>1389</v>
      </c>
      <c r="D186" s="34">
        <v>77.39817</v>
      </c>
      <c r="E186" s="134" t="s">
        <v>714</v>
      </c>
      <c r="F186" s="134" t="s">
        <v>1075</v>
      </c>
      <c r="G186" s="134" t="s">
        <v>716</v>
      </c>
      <c r="H186" s="168" t="s">
        <v>721</v>
      </c>
      <c r="I186" s="134" t="s">
        <v>28</v>
      </c>
      <c r="J186" s="168" t="s">
        <v>140</v>
      </c>
      <c r="K186" s="168" t="s">
        <v>13225</v>
      </c>
      <c r="L186" s="168">
        <v>448948.924478</v>
      </c>
      <c r="M186" s="168">
        <v>4698441.19583</v>
      </c>
      <c r="N186" s="134" t="s">
        <v>32</v>
      </c>
      <c r="O186" s="134" t="s">
        <v>4641</v>
      </c>
      <c r="P186" s="144" t="s">
        <v>14133</v>
      </c>
      <c r="Q186" s="153">
        <f t="shared" si="2"/>
        <v>348.291765</v>
      </c>
      <c r="R186" s="151"/>
    </row>
    <row r="187" s="118" customFormat="1" spans="1:18">
      <c r="A187" s="132" t="s">
        <v>21</v>
      </c>
      <c r="B187" s="133" t="s">
        <v>14113</v>
      </c>
      <c r="C187" s="33" t="s">
        <v>13249</v>
      </c>
      <c r="D187" s="34">
        <v>155.524785</v>
      </c>
      <c r="E187" s="134" t="s">
        <v>714</v>
      </c>
      <c r="F187" s="134" t="s">
        <v>1075</v>
      </c>
      <c r="G187" s="134" t="s">
        <v>716</v>
      </c>
      <c r="H187" s="168" t="s">
        <v>721</v>
      </c>
      <c r="I187" s="134" t="s">
        <v>28</v>
      </c>
      <c r="J187" s="168" t="s">
        <v>58</v>
      </c>
      <c r="K187" s="168" t="s">
        <v>13223</v>
      </c>
      <c r="L187" s="168">
        <v>450058.677298</v>
      </c>
      <c r="M187" s="168">
        <v>4696387.04171</v>
      </c>
      <c r="N187" s="134" t="s">
        <v>32</v>
      </c>
      <c r="O187" s="134" t="s">
        <v>4641</v>
      </c>
      <c r="P187" s="144" t="s">
        <v>14133</v>
      </c>
      <c r="Q187" s="153">
        <f t="shared" si="2"/>
        <v>699.8615325</v>
      </c>
      <c r="R187" s="151"/>
    </row>
    <row r="188" s="118" customFormat="1" spans="1:18">
      <c r="A188" s="132" t="s">
        <v>21</v>
      </c>
      <c r="B188" s="133" t="s">
        <v>14113</v>
      </c>
      <c r="C188" s="33" t="s">
        <v>371</v>
      </c>
      <c r="D188" s="34">
        <v>29.402625</v>
      </c>
      <c r="E188" s="134" t="s">
        <v>714</v>
      </c>
      <c r="F188" s="134" t="s">
        <v>1075</v>
      </c>
      <c r="G188" s="134" t="s">
        <v>716</v>
      </c>
      <c r="H188" s="168" t="s">
        <v>721</v>
      </c>
      <c r="I188" s="134" t="s">
        <v>28</v>
      </c>
      <c r="J188" s="168" t="s">
        <v>1269</v>
      </c>
      <c r="K188" s="168" t="s">
        <v>13223</v>
      </c>
      <c r="L188" s="168">
        <v>448826.963333</v>
      </c>
      <c r="M188" s="168">
        <v>4698748.24478</v>
      </c>
      <c r="N188" s="134" t="s">
        <v>32</v>
      </c>
      <c r="O188" s="134" t="s">
        <v>4641</v>
      </c>
      <c r="P188" s="144" t="s">
        <v>14133</v>
      </c>
      <c r="Q188" s="153">
        <f t="shared" si="2"/>
        <v>132.3118125</v>
      </c>
      <c r="R188" s="151"/>
    </row>
    <row r="189" s="118" customFormat="1" spans="1:18">
      <c r="A189" s="132" t="s">
        <v>21</v>
      </c>
      <c r="B189" s="133" t="s">
        <v>14113</v>
      </c>
      <c r="C189" s="33" t="s">
        <v>14143</v>
      </c>
      <c r="D189" s="34">
        <v>12.86967</v>
      </c>
      <c r="E189" s="134" t="s">
        <v>714</v>
      </c>
      <c r="F189" s="134" t="s">
        <v>1075</v>
      </c>
      <c r="G189" s="134" t="s">
        <v>716</v>
      </c>
      <c r="H189" s="168" t="s">
        <v>717</v>
      </c>
      <c r="I189" s="134" t="s">
        <v>28</v>
      </c>
      <c r="J189" s="168" t="s">
        <v>14077</v>
      </c>
      <c r="K189" s="168" t="s">
        <v>1658</v>
      </c>
      <c r="L189" s="168">
        <v>447361.713291</v>
      </c>
      <c r="M189" s="168">
        <v>4695916.6676</v>
      </c>
      <c r="N189" s="134" t="s">
        <v>32</v>
      </c>
      <c r="O189" s="134" t="s">
        <v>4641</v>
      </c>
      <c r="P189" s="144" t="s">
        <v>14133</v>
      </c>
      <c r="Q189" s="153">
        <f t="shared" si="2"/>
        <v>57.913515</v>
      </c>
      <c r="R189" s="151"/>
    </row>
    <row r="190" s="118" customFormat="1" spans="1:18">
      <c r="A190" s="132" t="s">
        <v>21</v>
      </c>
      <c r="B190" s="133" t="s">
        <v>14113</v>
      </c>
      <c r="C190" s="33" t="s">
        <v>1758</v>
      </c>
      <c r="D190" s="34">
        <v>10.314</v>
      </c>
      <c r="E190" s="134" t="s">
        <v>714</v>
      </c>
      <c r="F190" s="134" t="s">
        <v>1075</v>
      </c>
      <c r="G190" s="134" t="s">
        <v>716</v>
      </c>
      <c r="H190" s="168" t="s">
        <v>717</v>
      </c>
      <c r="I190" s="134" t="s">
        <v>28</v>
      </c>
      <c r="J190" s="168" t="s">
        <v>58</v>
      </c>
      <c r="K190" s="168" t="s">
        <v>13223</v>
      </c>
      <c r="L190" s="168">
        <v>447890.658167</v>
      </c>
      <c r="M190" s="168">
        <v>4696007.33204</v>
      </c>
      <c r="N190" s="134" t="s">
        <v>32</v>
      </c>
      <c r="O190" s="134" t="s">
        <v>4641</v>
      </c>
      <c r="P190" s="144" t="s">
        <v>14133</v>
      </c>
      <c r="Q190" s="153">
        <f t="shared" si="2"/>
        <v>46.413</v>
      </c>
      <c r="R190" s="151"/>
    </row>
    <row r="191" s="118" customFormat="1" spans="1:18">
      <c r="A191" s="132" t="s">
        <v>21</v>
      </c>
      <c r="B191" s="133" t="s">
        <v>14113</v>
      </c>
      <c r="C191" s="33" t="s">
        <v>1719</v>
      </c>
      <c r="D191" s="34">
        <v>340.697025</v>
      </c>
      <c r="E191" s="134" t="s">
        <v>714</v>
      </c>
      <c r="F191" s="134" t="s">
        <v>1075</v>
      </c>
      <c r="G191" s="134" t="s">
        <v>716</v>
      </c>
      <c r="H191" s="168" t="s">
        <v>721</v>
      </c>
      <c r="I191" s="134" t="s">
        <v>28</v>
      </c>
      <c r="J191" s="168" t="s">
        <v>58</v>
      </c>
      <c r="K191" s="168" t="s">
        <v>13223</v>
      </c>
      <c r="L191" s="168">
        <v>448154.100295</v>
      </c>
      <c r="M191" s="168">
        <v>4695913.1272</v>
      </c>
      <c r="N191" s="134" t="s">
        <v>32</v>
      </c>
      <c r="O191" s="134" t="s">
        <v>14123</v>
      </c>
      <c r="P191" s="144" t="s">
        <v>14124</v>
      </c>
      <c r="Q191" s="153">
        <f t="shared" si="2"/>
        <v>1533.1366125</v>
      </c>
      <c r="R191" s="151"/>
    </row>
    <row r="192" s="118" customFormat="1" spans="1:18">
      <c r="A192" s="132" t="s">
        <v>21</v>
      </c>
      <c r="B192" s="133" t="s">
        <v>14113</v>
      </c>
      <c r="C192" s="33" t="s">
        <v>13688</v>
      </c>
      <c r="D192" s="34">
        <v>4.65117</v>
      </c>
      <c r="E192" s="134" t="s">
        <v>714</v>
      </c>
      <c r="F192" s="134" t="s">
        <v>1075</v>
      </c>
      <c r="G192" s="134" t="s">
        <v>716</v>
      </c>
      <c r="H192" s="168" t="s">
        <v>717</v>
      </c>
      <c r="I192" s="134" t="s">
        <v>28</v>
      </c>
      <c r="J192" s="168" t="s">
        <v>1269</v>
      </c>
      <c r="K192" s="168" t="s">
        <v>13223</v>
      </c>
      <c r="L192" s="168">
        <v>448455.068657</v>
      </c>
      <c r="M192" s="168">
        <v>4693193.82555</v>
      </c>
      <c r="N192" s="134" t="s">
        <v>32</v>
      </c>
      <c r="O192" s="134" t="s">
        <v>4641</v>
      </c>
      <c r="P192" s="144" t="s">
        <v>14133</v>
      </c>
      <c r="Q192" s="153">
        <f t="shared" si="2"/>
        <v>20.930265</v>
      </c>
      <c r="R192" s="151"/>
    </row>
    <row r="193" s="118" customFormat="1" spans="1:18">
      <c r="A193" s="132" t="s">
        <v>21</v>
      </c>
      <c r="B193" s="133" t="s">
        <v>14113</v>
      </c>
      <c r="C193" s="33" t="s">
        <v>14144</v>
      </c>
      <c r="D193" s="34">
        <v>8.124105</v>
      </c>
      <c r="E193" s="134" t="s">
        <v>714</v>
      </c>
      <c r="F193" s="134" t="s">
        <v>1075</v>
      </c>
      <c r="G193" s="134" t="s">
        <v>716</v>
      </c>
      <c r="H193" s="168" t="s">
        <v>721</v>
      </c>
      <c r="I193" s="134" t="s">
        <v>28</v>
      </c>
      <c r="J193" s="168" t="s">
        <v>14077</v>
      </c>
      <c r="K193" s="168" t="s">
        <v>13223</v>
      </c>
      <c r="L193" s="168">
        <v>448313.28377</v>
      </c>
      <c r="M193" s="168">
        <v>4694989.5634</v>
      </c>
      <c r="N193" s="134" t="s">
        <v>32</v>
      </c>
      <c r="O193" s="134" t="s">
        <v>4641</v>
      </c>
      <c r="P193" s="144" t="s">
        <v>14133</v>
      </c>
      <c r="Q193" s="153">
        <f t="shared" si="2"/>
        <v>36.5584725</v>
      </c>
      <c r="R193" s="151"/>
    </row>
    <row r="194" s="118" customFormat="1" spans="1:18">
      <c r="A194" s="132" t="s">
        <v>21</v>
      </c>
      <c r="B194" s="133" t="s">
        <v>14113</v>
      </c>
      <c r="C194" s="33" t="s">
        <v>1452</v>
      </c>
      <c r="D194" s="34">
        <v>13.369605</v>
      </c>
      <c r="E194" s="134" t="s">
        <v>714</v>
      </c>
      <c r="F194" s="134" t="s">
        <v>1075</v>
      </c>
      <c r="G194" s="134" t="s">
        <v>716</v>
      </c>
      <c r="H194" s="168" t="s">
        <v>721</v>
      </c>
      <c r="I194" s="134" t="s">
        <v>28</v>
      </c>
      <c r="J194" s="168" t="s">
        <v>58</v>
      </c>
      <c r="K194" s="168" t="s">
        <v>13223</v>
      </c>
      <c r="L194" s="168">
        <v>449141.390477</v>
      </c>
      <c r="M194" s="168">
        <v>4695908.59585</v>
      </c>
      <c r="N194" s="134" t="s">
        <v>32</v>
      </c>
      <c r="O194" s="134" t="s">
        <v>4641</v>
      </c>
      <c r="P194" s="144" t="s">
        <v>14133</v>
      </c>
      <c r="Q194" s="153">
        <f t="shared" si="2"/>
        <v>60.1632225</v>
      </c>
      <c r="R194" s="151"/>
    </row>
    <row r="195" s="118" customFormat="1" spans="1:18">
      <c r="A195" s="132" t="s">
        <v>21</v>
      </c>
      <c r="B195" s="133" t="s">
        <v>14113</v>
      </c>
      <c r="C195" s="33" t="s">
        <v>14145</v>
      </c>
      <c r="D195" s="34">
        <v>2.288715</v>
      </c>
      <c r="E195" s="134" t="s">
        <v>714</v>
      </c>
      <c r="F195" s="134" t="s">
        <v>1075</v>
      </c>
      <c r="G195" s="134" t="s">
        <v>716</v>
      </c>
      <c r="H195" s="168" t="s">
        <v>721</v>
      </c>
      <c r="I195" s="134" t="s">
        <v>28</v>
      </c>
      <c r="J195" s="168" t="s">
        <v>58</v>
      </c>
      <c r="K195" s="168" t="s">
        <v>13223</v>
      </c>
      <c r="L195" s="168">
        <v>448422.87477</v>
      </c>
      <c r="M195" s="168">
        <v>4693351.66163</v>
      </c>
      <c r="N195" s="134" t="s">
        <v>32</v>
      </c>
      <c r="O195" s="134" t="s">
        <v>4641</v>
      </c>
      <c r="P195" s="144" t="s">
        <v>14133</v>
      </c>
      <c r="Q195" s="153">
        <f t="shared" si="2"/>
        <v>10.2992175</v>
      </c>
      <c r="R195" s="151"/>
    </row>
    <row r="196" s="118" customFormat="1" spans="1:18">
      <c r="A196" s="132" t="s">
        <v>21</v>
      </c>
      <c r="B196" s="133" t="s">
        <v>14113</v>
      </c>
      <c r="C196" s="33" t="s">
        <v>1143</v>
      </c>
      <c r="D196" s="34">
        <v>8.081535</v>
      </c>
      <c r="E196" s="134" t="s">
        <v>714</v>
      </c>
      <c r="F196" s="134" t="s">
        <v>1075</v>
      </c>
      <c r="G196" s="134" t="s">
        <v>716</v>
      </c>
      <c r="H196" s="168" t="s">
        <v>717</v>
      </c>
      <c r="I196" s="134" t="s">
        <v>28</v>
      </c>
      <c r="J196" s="168" t="s">
        <v>58</v>
      </c>
      <c r="K196" s="168" t="s">
        <v>13223</v>
      </c>
      <c r="L196" s="168">
        <v>447717.69234</v>
      </c>
      <c r="M196" s="168">
        <v>4695653.40255</v>
      </c>
      <c r="N196" s="134" t="s">
        <v>32</v>
      </c>
      <c r="O196" s="134" t="s">
        <v>4641</v>
      </c>
      <c r="P196" s="144" t="s">
        <v>14133</v>
      </c>
      <c r="Q196" s="153">
        <f t="shared" si="2"/>
        <v>36.3669075</v>
      </c>
      <c r="R196" s="151"/>
    </row>
    <row r="197" s="118" customFormat="1" spans="1:18">
      <c r="A197" s="132" t="s">
        <v>21</v>
      </c>
      <c r="B197" s="133" t="s">
        <v>14113</v>
      </c>
      <c r="C197" s="33" t="s">
        <v>1723</v>
      </c>
      <c r="D197" s="34">
        <v>15.30105</v>
      </c>
      <c r="E197" s="134" t="s">
        <v>714</v>
      </c>
      <c r="F197" s="134" t="s">
        <v>1075</v>
      </c>
      <c r="G197" s="134" t="s">
        <v>716</v>
      </c>
      <c r="H197" s="168" t="s">
        <v>717</v>
      </c>
      <c r="I197" s="134" t="s">
        <v>28</v>
      </c>
      <c r="J197" s="168" t="s">
        <v>58</v>
      </c>
      <c r="K197" s="168" t="s">
        <v>13223</v>
      </c>
      <c r="L197" s="168">
        <v>449149.830421</v>
      </c>
      <c r="M197" s="168">
        <v>4693638.12834</v>
      </c>
      <c r="N197" s="134" t="s">
        <v>32</v>
      </c>
      <c r="O197" s="134" t="s">
        <v>4641</v>
      </c>
      <c r="P197" s="144" t="s">
        <v>14133</v>
      </c>
      <c r="Q197" s="153">
        <f t="shared" si="2"/>
        <v>68.854725</v>
      </c>
      <c r="R197" s="151"/>
    </row>
    <row r="198" s="118" customFormat="1" spans="1:18">
      <c r="A198" s="132" t="s">
        <v>21</v>
      </c>
      <c r="B198" s="133" t="s">
        <v>14113</v>
      </c>
      <c r="C198" s="33" t="s">
        <v>13898</v>
      </c>
      <c r="D198" s="34">
        <v>3.17106</v>
      </c>
      <c r="E198" s="134" t="s">
        <v>714</v>
      </c>
      <c r="F198" s="134" t="s">
        <v>1075</v>
      </c>
      <c r="G198" s="134" t="s">
        <v>716</v>
      </c>
      <c r="H198" s="168" t="s">
        <v>721</v>
      </c>
      <c r="I198" s="134" t="s">
        <v>28</v>
      </c>
      <c r="J198" s="168" t="s">
        <v>1269</v>
      </c>
      <c r="K198" s="168" t="s">
        <v>13223</v>
      </c>
      <c r="L198" s="168">
        <v>448561.601819</v>
      </c>
      <c r="M198" s="168">
        <v>4696641.3588</v>
      </c>
      <c r="N198" s="134" t="s">
        <v>32</v>
      </c>
      <c r="O198" s="134" t="s">
        <v>4641</v>
      </c>
      <c r="P198" s="144" t="s">
        <v>14133</v>
      </c>
      <c r="Q198" s="153">
        <f t="shared" si="2"/>
        <v>14.26977</v>
      </c>
      <c r="R198" s="151"/>
    </row>
    <row r="199" s="118" customFormat="1" spans="1:18">
      <c r="A199" s="132" t="s">
        <v>21</v>
      </c>
      <c r="B199" s="133" t="s">
        <v>14113</v>
      </c>
      <c r="C199" s="33" t="s">
        <v>13841</v>
      </c>
      <c r="D199" s="34">
        <v>21.215715</v>
      </c>
      <c r="E199" s="134" t="s">
        <v>714</v>
      </c>
      <c r="F199" s="134" t="s">
        <v>1075</v>
      </c>
      <c r="G199" s="134" t="s">
        <v>716</v>
      </c>
      <c r="H199" s="168" t="s">
        <v>721</v>
      </c>
      <c r="I199" s="134" t="s">
        <v>28</v>
      </c>
      <c r="J199" s="168" t="s">
        <v>1269</v>
      </c>
      <c r="K199" s="168" t="s">
        <v>13223</v>
      </c>
      <c r="L199" s="168">
        <v>448134.324621</v>
      </c>
      <c r="M199" s="168">
        <v>4693405.69336</v>
      </c>
      <c r="N199" s="134" t="s">
        <v>32</v>
      </c>
      <c r="O199" s="134" t="s">
        <v>4641</v>
      </c>
      <c r="P199" s="144" t="s">
        <v>14133</v>
      </c>
      <c r="Q199" s="153">
        <f t="shared" si="2"/>
        <v>95.4707175</v>
      </c>
      <c r="R199" s="151"/>
    </row>
    <row r="200" s="118" customFormat="1" spans="1:18">
      <c r="A200" s="132" t="s">
        <v>21</v>
      </c>
      <c r="B200" s="133" t="s">
        <v>14113</v>
      </c>
      <c r="C200" s="33" t="s">
        <v>413</v>
      </c>
      <c r="D200" s="34">
        <v>60.009825</v>
      </c>
      <c r="E200" s="134" t="s">
        <v>714</v>
      </c>
      <c r="F200" s="134" t="s">
        <v>1075</v>
      </c>
      <c r="G200" s="134" t="s">
        <v>716</v>
      </c>
      <c r="H200" s="168" t="s">
        <v>717</v>
      </c>
      <c r="I200" s="134" t="s">
        <v>28</v>
      </c>
      <c r="J200" s="168" t="s">
        <v>58</v>
      </c>
      <c r="K200" s="168" t="s">
        <v>13223</v>
      </c>
      <c r="L200" s="168">
        <v>449479.418085</v>
      </c>
      <c r="M200" s="168">
        <v>4698245.3024</v>
      </c>
      <c r="N200" s="134" t="s">
        <v>32</v>
      </c>
      <c r="O200" s="134" t="s">
        <v>4641</v>
      </c>
      <c r="P200" s="144" t="s">
        <v>14133</v>
      </c>
      <c r="Q200" s="153">
        <f t="shared" ref="Q200:Q262" si="3">D200*4.5</f>
        <v>270.0442125</v>
      </c>
      <c r="R200" s="151"/>
    </row>
    <row r="201" s="118" customFormat="1" spans="1:18">
      <c r="A201" s="132" t="s">
        <v>21</v>
      </c>
      <c r="B201" s="133" t="s">
        <v>14113</v>
      </c>
      <c r="C201" s="33" t="s">
        <v>14146</v>
      </c>
      <c r="D201" s="34">
        <v>21.963885</v>
      </c>
      <c r="E201" s="134" t="s">
        <v>714</v>
      </c>
      <c r="F201" s="134" t="s">
        <v>1075</v>
      </c>
      <c r="G201" s="134" t="s">
        <v>716</v>
      </c>
      <c r="H201" s="33" t="s">
        <v>717</v>
      </c>
      <c r="I201" s="134" t="s">
        <v>28</v>
      </c>
      <c r="J201" s="33" t="s">
        <v>58</v>
      </c>
      <c r="K201" s="33" t="s">
        <v>13223</v>
      </c>
      <c r="L201" s="33">
        <v>448105.494436</v>
      </c>
      <c r="M201" s="33">
        <v>4696472.81127</v>
      </c>
      <c r="N201" s="134" t="s">
        <v>32</v>
      </c>
      <c r="O201" s="142" t="s">
        <v>403</v>
      </c>
      <c r="P201" s="143" t="s">
        <v>404</v>
      </c>
      <c r="Q201" s="153">
        <f t="shared" si="3"/>
        <v>98.8374825</v>
      </c>
      <c r="R201" s="151"/>
    </row>
    <row r="202" s="118" customFormat="1" spans="1:18">
      <c r="A202" s="132" t="s">
        <v>21</v>
      </c>
      <c r="B202" s="133" t="s">
        <v>14113</v>
      </c>
      <c r="C202" s="33" t="s">
        <v>14147</v>
      </c>
      <c r="D202" s="34">
        <v>23.068965</v>
      </c>
      <c r="E202" s="134" t="s">
        <v>714</v>
      </c>
      <c r="F202" s="134" t="s">
        <v>1075</v>
      </c>
      <c r="G202" s="134" t="s">
        <v>716</v>
      </c>
      <c r="H202" s="33" t="s">
        <v>721</v>
      </c>
      <c r="I202" s="134" t="s">
        <v>28</v>
      </c>
      <c r="J202" s="33" t="s">
        <v>140</v>
      </c>
      <c r="K202" s="33" t="s">
        <v>13223</v>
      </c>
      <c r="L202" s="33">
        <v>447228.55139</v>
      </c>
      <c r="M202" s="33">
        <v>4696132.98619</v>
      </c>
      <c r="N202" s="134" t="s">
        <v>32</v>
      </c>
      <c r="O202" s="142" t="s">
        <v>403</v>
      </c>
      <c r="P202" s="143" t="s">
        <v>404</v>
      </c>
      <c r="Q202" s="153">
        <f t="shared" si="3"/>
        <v>103.8103425</v>
      </c>
      <c r="R202" s="151"/>
    </row>
    <row r="203" s="118" customFormat="1" spans="1:18">
      <c r="A203" s="132" t="s">
        <v>21</v>
      </c>
      <c r="B203" s="133" t="s">
        <v>14113</v>
      </c>
      <c r="C203" s="33" t="s">
        <v>1327</v>
      </c>
      <c r="D203" s="34">
        <v>36.574245</v>
      </c>
      <c r="E203" s="134" t="s">
        <v>714</v>
      </c>
      <c r="F203" s="134" t="s">
        <v>1075</v>
      </c>
      <c r="G203" s="134" t="s">
        <v>716</v>
      </c>
      <c r="H203" s="33" t="s">
        <v>721</v>
      </c>
      <c r="I203" s="134" t="s">
        <v>28</v>
      </c>
      <c r="J203" s="33" t="s">
        <v>58</v>
      </c>
      <c r="K203" s="33" t="s">
        <v>13223</v>
      </c>
      <c r="L203" s="33">
        <v>449677.317321</v>
      </c>
      <c r="M203" s="33">
        <v>4697598.80419</v>
      </c>
      <c r="N203" s="134" t="s">
        <v>32</v>
      </c>
      <c r="O203" s="142" t="s">
        <v>403</v>
      </c>
      <c r="P203" s="143" t="s">
        <v>404</v>
      </c>
      <c r="Q203" s="153">
        <f t="shared" si="3"/>
        <v>164.5841025</v>
      </c>
      <c r="R203" s="151"/>
    </row>
    <row r="204" s="118" customFormat="1" spans="1:18">
      <c r="A204" s="132" t="s">
        <v>21</v>
      </c>
      <c r="B204" s="133" t="s">
        <v>14113</v>
      </c>
      <c r="C204" s="33" t="s">
        <v>14148</v>
      </c>
      <c r="D204" s="34">
        <v>6.465825</v>
      </c>
      <c r="E204" s="134" t="s">
        <v>714</v>
      </c>
      <c r="F204" s="134" t="s">
        <v>1075</v>
      </c>
      <c r="G204" s="134" t="s">
        <v>716</v>
      </c>
      <c r="H204" s="33" t="s">
        <v>721</v>
      </c>
      <c r="I204" s="134" t="s">
        <v>28</v>
      </c>
      <c r="J204" s="33" t="s">
        <v>1269</v>
      </c>
      <c r="K204" s="33" t="s">
        <v>13223</v>
      </c>
      <c r="L204" s="33">
        <v>448376.200839</v>
      </c>
      <c r="M204" s="33">
        <v>4693105.67239</v>
      </c>
      <c r="N204" s="134" t="s">
        <v>32</v>
      </c>
      <c r="O204" s="142" t="s">
        <v>403</v>
      </c>
      <c r="P204" s="143" t="s">
        <v>404</v>
      </c>
      <c r="Q204" s="153">
        <f t="shared" si="3"/>
        <v>29.0962125</v>
      </c>
      <c r="R204" s="151"/>
    </row>
    <row r="205" s="118" customFormat="1" spans="1:18">
      <c r="A205" s="132" t="s">
        <v>21</v>
      </c>
      <c r="B205" s="133" t="s">
        <v>14113</v>
      </c>
      <c r="C205" s="33" t="s">
        <v>14149</v>
      </c>
      <c r="D205" s="34">
        <v>13.139325</v>
      </c>
      <c r="E205" s="134" t="s">
        <v>714</v>
      </c>
      <c r="F205" s="134" t="s">
        <v>1075</v>
      </c>
      <c r="G205" s="134" t="s">
        <v>716</v>
      </c>
      <c r="H205" s="33" t="s">
        <v>717</v>
      </c>
      <c r="I205" s="134" t="s">
        <v>28</v>
      </c>
      <c r="J205" s="33" t="s">
        <v>58</v>
      </c>
      <c r="K205" s="33" t="s">
        <v>13225</v>
      </c>
      <c r="L205" s="33">
        <v>448941.890048</v>
      </c>
      <c r="M205" s="33">
        <v>4693607.94797</v>
      </c>
      <c r="N205" s="134" t="s">
        <v>32</v>
      </c>
      <c r="O205" s="142" t="s">
        <v>403</v>
      </c>
      <c r="P205" s="143" t="s">
        <v>404</v>
      </c>
      <c r="Q205" s="153">
        <f t="shared" si="3"/>
        <v>59.1269625</v>
      </c>
      <c r="R205" s="151"/>
    </row>
    <row r="206" s="118" customFormat="1" spans="1:18">
      <c r="A206" s="132" t="s">
        <v>21</v>
      </c>
      <c r="B206" s="133" t="s">
        <v>14113</v>
      </c>
      <c r="C206" s="33" t="s">
        <v>1580</v>
      </c>
      <c r="D206" s="34">
        <v>3.7869</v>
      </c>
      <c r="E206" s="134" t="s">
        <v>714</v>
      </c>
      <c r="F206" s="134" t="s">
        <v>1075</v>
      </c>
      <c r="G206" s="134" t="s">
        <v>716</v>
      </c>
      <c r="H206" s="33" t="s">
        <v>721</v>
      </c>
      <c r="I206" s="134" t="s">
        <v>28</v>
      </c>
      <c r="J206" s="33" t="s">
        <v>58</v>
      </c>
      <c r="K206" s="33" t="s">
        <v>13223</v>
      </c>
      <c r="L206" s="33">
        <v>448382.752936</v>
      </c>
      <c r="M206" s="33">
        <v>4693339.09296</v>
      </c>
      <c r="N206" s="134" t="s">
        <v>32</v>
      </c>
      <c r="O206" s="142" t="s">
        <v>403</v>
      </c>
      <c r="P206" s="143" t="s">
        <v>404</v>
      </c>
      <c r="Q206" s="153">
        <f t="shared" si="3"/>
        <v>17.04105</v>
      </c>
      <c r="R206" s="151"/>
    </row>
    <row r="207" s="118" customFormat="1" spans="1:18">
      <c r="A207" s="132" t="s">
        <v>21</v>
      </c>
      <c r="B207" s="133" t="s">
        <v>14113</v>
      </c>
      <c r="C207" s="33" t="s">
        <v>1130</v>
      </c>
      <c r="D207" s="34">
        <v>4.098705</v>
      </c>
      <c r="E207" s="134" t="s">
        <v>714</v>
      </c>
      <c r="F207" s="134" t="s">
        <v>1075</v>
      </c>
      <c r="G207" s="134" t="s">
        <v>716</v>
      </c>
      <c r="H207" s="33" t="s">
        <v>721</v>
      </c>
      <c r="I207" s="134" t="s">
        <v>28</v>
      </c>
      <c r="J207" s="33" t="s">
        <v>1269</v>
      </c>
      <c r="K207" s="33" t="s">
        <v>13223</v>
      </c>
      <c r="L207" s="33">
        <v>448514.577352</v>
      </c>
      <c r="M207" s="33">
        <v>4696405.20187</v>
      </c>
      <c r="N207" s="134" t="s">
        <v>32</v>
      </c>
      <c r="O207" s="142" t="s">
        <v>403</v>
      </c>
      <c r="P207" s="143" t="s">
        <v>404</v>
      </c>
      <c r="Q207" s="153">
        <f t="shared" si="3"/>
        <v>18.4441725</v>
      </c>
      <c r="R207" s="151"/>
    </row>
    <row r="208" s="118" customFormat="1" spans="1:18">
      <c r="A208" s="132" t="s">
        <v>21</v>
      </c>
      <c r="B208" s="133" t="s">
        <v>14113</v>
      </c>
      <c r="C208" s="33" t="s">
        <v>14150</v>
      </c>
      <c r="D208" s="34">
        <v>27.982155</v>
      </c>
      <c r="E208" s="134" t="s">
        <v>714</v>
      </c>
      <c r="F208" s="134" t="s">
        <v>1075</v>
      </c>
      <c r="G208" s="134" t="s">
        <v>716</v>
      </c>
      <c r="H208" s="33" t="s">
        <v>721</v>
      </c>
      <c r="I208" s="134" t="s">
        <v>28</v>
      </c>
      <c r="J208" s="33" t="s">
        <v>58</v>
      </c>
      <c r="K208" s="33" t="s">
        <v>13223</v>
      </c>
      <c r="L208" s="33">
        <v>447591.513285</v>
      </c>
      <c r="M208" s="33">
        <v>4695828.97419</v>
      </c>
      <c r="N208" s="134" t="s">
        <v>32</v>
      </c>
      <c r="O208" s="142" t="s">
        <v>403</v>
      </c>
      <c r="P208" s="143" t="s">
        <v>404</v>
      </c>
      <c r="Q208" s="153">
        <f t="shared" si="3"/>
        <v>125.9196975</v>
      </c>
      <c r="R208" s="151"/>
    </row>
    <row r="209" s="118" customFormat="1" spans="1:18">
      <c r="A209" s="132" t="s">
        <v>21</v>
      </c>
      <c r="B209" s="133" t="s">
        <v>14113</v>
      </c>
      <c r="C209" s="33" t="s">
        <v>14151</v>
      </c>
      <c r="D209" s="34">
        <v>27.73833</v>
      </c>
      <c r="E209" s="134" t="s">
        <v>714</v>
      </c>
      <c r="F209" s="134" t="s">
        <v>1075</v>
      </c>
      <c r="G209" s="134" t="s">
        <v>716</v>
      </c>
      <c r="H209" s="33" t="s">
        <v>717</v>
      </c>
      <c r="I209" s="134" t="s">
        <v>28</v>
      </c>
      <c r="J209" s="33" t="s">
        <v>1269</v>
      </c>
      <c r="K209" s="33" t="s">
        <v>14067</v>
      </c>
      <c r="L209" s="33">
        <v>448108.711831</v>
      </c>
      <c r="M209" s="33">
        <v>4696211.52391</v>
      </c>
      <c r="N209" s="134" t="s">
        <v>32</v>
      </c>
      <c r="O209" s="142" t="s">
        <v>403</v>
      </c>
      <c r="P209" s="143" t="s">
        <v>404</v>
      </c>
      <c r="Q209" s="153">
        <f t="shared" si="3"/>
        <v>124.822485</v>
      </c>
      <c r="R209" s="151"/>
    </row>
    <row r="210" s="118" customFormat="1" spans="1:18">
      <c r="A210" s="132" t="s">
        <v>21</v>
      </c>
      <c r="B210" s="133" t="s">
        <v>14113</v>
      </c>
      <c r="C210" s="33" t="s">
        <v>14152</v>
      </c>
      <c r="D210" s="34">
        <v>29.3532</v>
      </c>
      <c r="E210" s="134" t="s">
        <v>714</v>
      </c>
      <c r="F210" s="134" t="s">
        <v>1075</v>
      </c>
      <c r="G210" s="134" t="s">
        <v>716</v>
      </c>
      <c r="H210" s="33" t="s">
        <v>717</v>
      </c>
      <c r="I210" s="134" t="s">
        <v>28</v>
      </c>
      <c r="J210" s="33" t="s">
        <v>1269</v>
      </c>
      <c r="K210" s="33" t="s">
        <v>14067</v>
      </c>
      <c r="L210" s="33">
        <v>447583.003134</v>
      </c>
      <c r="M210" s="33">
        <v>4696002.57548</v>
      </c>
      <c r="N210" s="134" t="s">
        <v>32</v>
      </c>
      <c r="O210" s="142" t="s">
        <v>403</v>
      </c>
      <c r="P210" s="143" t="s">
        <v>404</v>
      </c>
      <c r="Q210" s="153">
        <f t="shared" si="3"/>
        <v>132.0894</v>
      </c>
      <c r="R210" s="151"/>
    </row>
    <row r="211" s="118" customFormat="1" spans="1:18">
      <c r="A211" s="132" t="s">
        <v>21</v>
      </c>
      <c r="B211" s="133" t="s">
        <v>14113</v>
      </c>
      <c r="C211" s="33" t="s">
        <v>14153</v>
      </c>
      <c r="D211" s="34">
        <v>0.95226</v>
      </c>
      <c r="E211" s="134" t="s">
        <v>714</v>
      </c>
      <c r="F211" s="134" t="s">
        <v>1075</v>
      </c>
      <c r="G211" s="134" t="s">
        <v>716</v>
      </c>
      <c r="H211" s="33" t="s">
        <v>717</v>
      </c>
      <c r="I211" s="134" t="s">
        <v>28</v>
      </c>
      <c r="J211" s="33" t="s">
        <v>1269</v>
      </c>
      <c r="K211" s="33" t="s">
        <v>14067</v>
      </c>
      <c r="L211" s="33">
        <v>448764.719434</v>
      </c>
      <c r="M211" s="33">
        <v>4693124.96466</v>
      </c>
      <c r="N211" s="134" t="s">
        <v>32</v>
      </c>
      <c r="O211" s="142" t="s">
        <v>403</v>
      </c>
      <c r="P211" s="143" t="s">
        <v>404</v>
      </c>
      <c r="Q211" s="153">
        <f t="shared" si="3"/>
        <v>4.28517</v>
      </c>
      <c r="R211" s="151"/>
    </row>
    <row r="212" s="118" customFormat="1" spans="1:18">
      <c r="A212" s="132" t="s">
        <v>21</v>
      </c>
      <c r="B212" s="133" t="s">
        <v>14113</v>
      </c>
      <c r="C212" s="33" t="s">
        <v>14154</v>
      </c>
      <c r="D212" s="34">
        <v>190.419525</v>
      </c>
      <c r="E212" s="134" t="s">
        <v>714</v>
      </c>
      <c r="F212" s="134" t="s">
        <v>1075</v>
      </c>
      <c r="G212" s="134" t="s">
        <v>716</v>
      </c>
      <c r="H212" s="33" t="s">
        <v>721</v>
      </c>
      <c r="I212" s="134" t="s">
        <v>28</v>
      </c>
      <c r="J212" s="33" t="s">
        <v>58</v>
      </c>
      <c r="K212" s="33" t="s">
        <v>13223</v>
      </c>
      <c r="L212" s="33">
        <v>447684.74313</v>
      </c>
      <c r="M212" s="33">
        <v>4696387.00558</v>
      </c>
      <c r="N212" s="134" t="s">
        <v>32</v>
      </c>
      <c r="O212" s="142" t="s">
        <v>403</v>
      </c>
      <c r="P212" s="143" t="s">
        <v>404</v>
      </c>
      <c r="Q212" s="153">
        <f t="shared" si="3"/>
        <v>856.8878625</v>
      </c>
      <c r="R212" s="151"/>
    </row>
    <row r="213" s="118" customFormat="1" spans="1:18">
      <c r="A213" s="132" t="s">
        <v>21</v>
      </c>
      <c r="B213" s="133" t="s">
        <v>14113</v>
      </c>
      <c r="C213" s="33" t="s">
        <v>532</v>
      </c>
      <c r="D213" s="34">
        <v>87.509625</v>
      </c>
      <c r="E213" s="134" t="s">
        <v>714</v>
      </c>
      <c r="F213" s="134" t="s">
        <v>1075</v>
      </c>
      <c r="G213" s="134" t="s">
        <v>716</v>
      </c>
      <c r="H213" s="33" t="s">
        <v>721</v>
      </c>
      <c r="I213" s="134" t="s">
        <v>28</v>
      </c>
      <c r="J213" s="33" t="s">
        <v>58</v>
      </c>
      <c r="K213" s="33" t="s">
        <v>13223</v>
      </c>
      <c r="L213" s="33">
        <v>449604.365764</v>
      </c>
      <c r="M213" s="33">
        <v>4697683.87379</v>
      </c>
      <c r="N213" s="134" t="s">
        <v>32</v>
      </c>
      <c r="O213" s="142" t="s">
        <v>403</v>
      </c>
      <c r="P213" s="143" t="s">
        <v>404</v>
      </c>
      <c r="Q213" s="153">
        <f t="shared" si="3"/>
        <v>393.7933125</v>
      </c>
      <c r="R213" s="151"/>
    </row>
    <row r="214" s="118" customFormat="1" spans="1:18">
      <c r="A214" s="132" t="s">
        <v>21</v>
      </c>
      <c r="B214" s="133" t="s">
        <v>14113</v>
      </c>
      <c r="C214" s="33" t="s">
        <v>14155</v>
      </c>
      <c r="D214" s="34">
        <v>73.278165</v>
      </c>
      <c r="E214" s="134" t="s">
        <v>714</v>
      </c>
      <c r="F214" s="134" t="s">
        <v>1075</v>
      </c>
      <c r="G214" s="134" t="s">
        <v>716</v>
      </c>
      <c r="H214" s="33" t="s">
        <v>717</v>
      </c>
      <c r="I214" s="134" t="s">
        <v>28</v>
      </c>
      <c r="J214" s="33" t="s">
        <v>58</v>
      </c>
      <c r="K214" s="33" t="s">
        <v>13225</v>
      </c>
      <c r="L214" s="33">
        <v>449028.441568</v>
      </c>
      <c r="M214" s="33">
        <v>4696026.29788</v>
      </c>
      <c r="N214" s="134" t="s">
        <v>32</v>
      </c>
      <c r="O214" s="142" t="s">
        <v>403</v>
      </c>
      <c r="P214" s="143" t="s">
        <v>404</v>
      </c>
      <c r="Q214" s="153">
        <f t="shared" si="3"/>
        <v>329.7517425</v>
      </c>
      <c r="R214" s="151"/>
    </row>
    <row r="215" s="118" customFormat="1" spans="1:18">
      <c r="A215" s="132" t="s">
        <v>21</v>
      </c>
      <c r="B215" s="133" t="s">
        <v>14113</v>
      </c>
      <c r="C215" s="33" t="s">
        <v>1346</v>
      </c>
      <c r="D215" s="34">
        <v>10.696185</v>
      </c>
      <c r="E215" s="134" t="s">
        <v>714</v>
      </c>
      <c r="F215" s="134" t="s">
        <v>1075</v>
      </c>
      <c r="G215" s="134" t="s">
        <v>716</v>
      </c>
      <c r="H215" s="33" t="s">
        <v>717</v>
      </c>
      <c r="I215" s="134" t="s">
        <v>28</v>
      </c>
      <c r="J215" s="33" t="s">
        <v>1269</v>
      </c>
      <c r="K215" s="33" t="s">
        <v>13223</v>
      </c>
      <c r="L215" s="33">
        <v>448839.294181</v>
      </c>
      <c r="M215" s="33">
        <v>4693540.17869</v>
      </c>
      <c r="N215" s="134" t="s">
        <v>32</v>
      </c>
      <c r="O215" s="134" t="s">
        <v>14120</v>
      </c>
      <c r="P215" s="144" t="s">
        <v>14121</v>
      </c>
      <c r="Q215" s="153">
        <f t="shared" si="3"/>
        <v>48.1328325</v>
      </c>
      <c r="R215" s="151"/>
    </row>
    <row r="216" s="118" customFormat="1" spans="1:18">
      <c r="A216" s="132" t="s">
        <v>21</v>
      </c>
      <c r="B216" s="133" t="s">
        <v>14113</v>
      </c>
      <c r="C216" s="33" t="s">
        <v>1523</v>
      </c>
      <c r="D216" s="34">
        <v>12.542835</v>
      </c>
      <c r="E216" s="134" t="s">
        <v>714</v>
      </c>
      <c r="F216" s="134" t="s">
        <v>1075</v>
      </c>
      <c r="G216" s="134" t="s">
        <v>716</v>
      </c>
      <c r="H216" s="33" t="s">
        <v>721</v>
      </c>
      <c r="I216" s="134" t="s">
        <v>28</v>
      </c>
      <c r="J216" s="33" t="s">
        <v>58</v>
      </c>
      <c r="K216" s="33" t="s">
        <v>13223</v>
      </c>
      <c r="L216" s="33">
        <v>449067.260029</v>
      </c>
      <c r="M216" s="33">
        <v>4693664.75649</v>
      </c>
      <c r="N216" s="134" t="s">
        <v>32</v>
      </c>
      <c r="O216" s="142" t="s">
        <v>403</v>
      </c>
      <c r="P216" s="143" t="s">
        <v>404</v>
      </c>
      <c r="Q216" s="153">
        <f t="shared" si="3"/>
        <v>56.4427575</v>
      </c>
      <c r="R216" s="151"/>
    </row>
    <row r="217" s="118" customFormat="1" spans="1:18">
      <c r="A217" s="132" t="s">
        <v>21</v>
      </c>
      <c r="B217" s="133" t="s">
        <v>14113</v>
      </c>
      <c r="C217" s="33" t="s">
        <v>14156</v>
      </c>
      <c r="D217" s="34">
        <v>41.513895</v>
      </c>
      <c r="E217" s="134" t="s">
        <v>714</v>
      </c>
      <c r="F217" s="134" t="s">
        <v>1075</v>
      </c>
      <c r="G217" s="134" t="s">
        <v>716</v>
      </c>
      <c r="H217" s="33" t="s">
        <v>721</v>
      </c>
      <c r="I217" s="134" t="s">
        <v>28</v>
      </c>
      <c r="J217" s="33" t="s">
        <v>1269</v>
      </c>
      <c r="K217" s="33" t="s">
        <v>13223</v>
      </c>
      <c r="L217" s="33">
        <v>448327.933938</v>
      </c>
      <c r="M217" s="33">
        <v>4696627.45798</v>
      </c>
      <c r="N217" s="134" t="s">
        <v>32</v>
      </c>
      <c r="O217" s="142" t="s">
        <v>403</v>
      </c>
      <c r="P217" s="143" t="s">
        <v>404</v>
      </c>
      <c r="Q217" s="153">
        <f t="shared" si="3"/>
        <v>186.8125275</v>
      </c>
      <c r="R217" s="151"/>
    </row>
    <row r="218" s="118" customFormat="1" spans="1:18">
      <c r="A218" s="132" t="s">
        <v>21</v>
      </c>
      <c r="B218" s="133" t="s">
        <v>14113</v>
      </c>
      <c r="C218" s="33" t="s">
        <v>14157</v>
      </c>
      <c r="D218" s="34">
        <v>28.786785</v>
      </c>
      <c r="E218" s="134" t="s">
        <v>714</v>
      </c>
      <c r="F218" s="134" t="s">
        <v>1075</v>
      </c>
      <c r="G218" s="134" t="s">
        <v>716</v>
      </c>
      <c r="H218" s="33" t="s">
        <v>717</v>
      </c>
      <c r="I218" s="134" t="s">
        <v>28</v>
      </c>
      <c r="J218" s="33" t="s">
        <v>1269</v>
      </c>
      <c r="K218" s="33" t="s">
        <v>14067</v>
      </c>
      <c r="L218" s="33">
        <v>448476.082896</v>
      </c>
      <c r="M218" s="33">
        <v>4692726.73453</v>
      </c>
      <c r="N218" s="134" t="s">
        <v>32</v>
      </c>
      <c r="O218" s="142" t="s">
        <v>403</v>
      </c>
      <c r="P218" s="143" t="s">
        <v>404</v>
      </c>
      <c r="Q218" s="153">
        <f t="shared" si="3"/>
        <v>129.5405325</v>
      </c>
      <c r="R218" s="151"/>
    </row>
    <row r="219" s="118" customFormat="1" spans="1:18">
      <c r="A219" s="132" t="s">
        <v>21</v>
      </c>
      <c r="B219" s="133" t="s">
        <v>14113</v>
      </c>
      <c r="C219" s="33" t="s">
        <v>1642</v>
      </c>
      <c r="D219" s="34">
        <v>53.780385</v>
      </c>
      <c r="E219" s="134" t="s">
        <v>714</v>
      </c>
      <c r="F219" s="134" t="s">
        <v>1075</v>
      </c>
      <c r="G219" s="134" t="s">
        <v>716</v>
      </c>
      <c r="H219" s="33" t="s">
        <v>721</v>
      </c>
      <c r="I219" s="134" t="s">
        <v>28</v>
      </c>
      <c r="J219" s="33" t="s">
        <v>58</v>
      </c>
      <c r="K219" s="33" t="s">
        <v>13223</v>
      </c>
      <c r="L219" s="33">
        <v>449798.662373</v>
      </c>
      <c r="M219" s="33">
        <v>4697020.42349</v>
      </c>
      <c r="N219" s="134" t="s">
        <v>32</v>
      </c>
      <c r="O219" s="142" t="s">
        <v>403</v>
      </c>
      <c r="P219" s="143" t="s">
        <v>404</v>
      </c>
      <c r="Q219" s="153">
        <f t="shared" si="3"/>
        <v>242.0117325</v>
      </c>
      <c r="R219" s="151"/>
    </row>
    <row r="220" s="118" customFormat="1" spans="1:18">
      <c r="A220" s="132" t="s">
        <v>21</v>
      </c>
      <c r="B220" s="133" t="s">
        <v>14113</v>
      </c>
      <c r="C220" s="33" t="s">
        <v>1186</v>
      </c>
      <c r="D220" s="34">
        <v>84.549705</v>
      </c>
      <c r="E220" s="134" t="s">
        <v>714</v>
      </c>
      <c r="F220" s="134" t="s">
        <v>1075</v>
      </c>
      <c r="G220" s="134" t="s">
        <v>716</v>
      </c>
      <c r="H220" s="33" t="s">
        <v>721</v>
      </c>
      <c r="I220" s="134" t="s">
        <v>28</v>
      </c>
      <c r="J220" s="33" t="s">
        <v>140</v>
      </c>
      <c r="K220" s="33" t="s">
        <v>13225</v>
      </c>
      <c r="L220" s="33">
        <v>449049.596871</v>
      </c>
      <c r="M220" s="33">
        <v>4698070.58961</v>
      </c>
      <c r="N220" s="134" t="s">
        <v>32</v>
      </c>
      <c r="O220" s="142" t="s">
        <v>403</v>
      </c>
      <c r="P220" s="143" t="s">
        <v>404</v>
      </c>
      <c r="Q220" s="153">
        <f t="shared" si="3"/>
        <v>380.4736725</v>
      </c>
      <c r="R220" s="151"/>
    </row>
    <row r="221" s="118" customFormat="1" spans="1:18">
      <c r="A221" s="132" t="s">
        <v>21</v>
      </c>
      <c r="B221" s="133" t="s">
        <v>14113</v>
      </c>
      <c r="C221" s="33" t="s">
        <v>1704</v>
      </c>
      <c r="D221" s="34">
        <v>52.987305</v>
      </c>
      <c r="E221" s="134" t="s">
        <v>714</v>
      </c>
      <c r="F221" s="134" t="s">
        <v>1075</v>
      </c>
      <c r="G221" s="134" t="s">
        <v>716</v>
      </c>
      <c r="H221" s="33" t="s">
        <v>721</v>
      </c>
      <c r="I221" s="134" t="s">
        <v>28</v>
      </c>
      <c r="J221" s="33" t="s">
        <v>140</v>
      </c>
      <c r="K221" s="33" t="s">
        <v>13225</v>
      </c>
      <c r="L221" s="33">
        <v>449235.040333</v>
      </c>
      <c r="M221" s="33">
        <v>4698489.87433</v>
      </c>
      <c r="N221" s="134" t="s">
        <v>32</v>
      </c>
      <c r="O221" s="134" t="s">
        <v>14123</v>
      </c>
      <c r="P221" s="144" t="s">
        <v>14124</v>
      </c>
      <c r="Q221" s="153">
        <f t="shared" si="3"/>
        <v>238.4428725</v>
      </c>
      <c r="R221" s="151"/>
    </row>
    <row r="222" s="118" customFormat="1" spans="1:18">
      <c r="A222" s="132" t="s">
        <v>21</v>
      </c>
      <c r="B222" s="133" t="s">
        <v>14113</v>
      </c>
      <c r="C222" s="33" t="s">
        <v>13618</v>
      </c>
      <c r="D222" s="34">
        <v>23.46351</v>
      </c>
      <c r="E222" s="134" t="s">
        <v>714</v>
      </c>
      <c r="F222" s="134" t="s">
        <v>1075</v>
      </c>
      <c r="G222" s="134" t="s">
        <v>716</v>
      </c>
      <c r="H222" s="33" t="s">
        <v>717</v>
      </c>
      <c r="I222" s="134" t="s">
        <v>28</v>
      </c>
      <c r="J222" s="33" t="s">
        <v>1269</v>
      </c>
      <c r="K222" s="33" t="s">
        <v>13223</v>
      </c>
      <c r="L222" s="33">
        <v>448822.540332</v>
      </c>
      <c r="M222" s="33">
        <v>4695633.41009</v>
      </c>
      <c r="N222" s="134" t="s">
        <v>32</v>
      </c>
      <c r="O222" s="142" t="s">
        <v>403</v>
      </c>
      <c r="P222" s="143" t="s">
        <v>404</v>
      </c>
      <c r="Q222" s="153">
        <f t="shared" si="3"/>
        <v>105.585795</v>
      </c>
      <c r="R222" s="151"/>
    </row>
    <row r="223" s="118" customFormat="1" spans="1:18">
      <c r="A223" s="132" t="s">
        <v>21</v>
      </c>
      <c r="B223" s="133" t="s">
        <v>14113</v>
      </c>
      <c r="C223" s="33" t="s">
        <v>13653</v>
      </c>
      <c r="D223" s="34">
        <v>5.5878</v>
      </c>
      <c r="E223" s="134" t="s">
        <v>714</v>
      </c>
      <c r="F223" s="134" t="s">
        <v>1075</v>
      </c>
      <c r="G223" s="134" t="s">
        <v>716</v>
      </c>
      <c r="H223" s="33" t="s">
        <v>721</v>
      </c>
      <c r="I223" s="134" t="s">
        <v>28</v>
      </c>
      <c r="J223" s="33" t="s">
        <v>58</v>
      </c>
      <c r="K223" s="33" t="s">
        <v>13223</v>
      </c>
      <c r="L223" s="33">
        <v>449317.354079</v>
      </c>
      <c r="M223" s="33">
        <v>4695737.26749</v>
      </c>
      <c r="N223" s="134" t="s">
        <v>32</v>
      </c>
      <c r="O223" s="142" t="s">
        <v>403</v>
      </c>
      <c r="P223" s="143" t="s">
        <v>404</v>
      </c>
      <c r="Q223" s="153">
        <f t="shared" si="3"/>
        <v>25.1451</v>
      </c>
      <c r="R223" s="151"/>
    </row>
    <row r="224" s="118" customFormat="1" spans="1:18">
      <c r="A224" s="132" t="s">
        <v>21</v>
      </c>
      <c r="B224" s="133" t="s">
        <v>14113</v>
      </c>
      <c r="C224" s="33" t="s">
        <v>449</v>
      </c>
      <c r="D224" s="34">
        <v>70.78083</v>
      </c>
      <c r="E224" s="134" t="s">
        <v>714</v>
      </c>
      <c r="F224" s="134" t="s">
        <v>1075</v>
      </c>
      <c r="G224" s="134" t="s">
        <v>716</v>
      </c>
      <c r="H224" s="33" t="s">
        <v>721</v>
      </c>
      <c r="I224" s="134" t="s">
        <v>28</v>
      </c>
      <c r="J224" s="33" t="s">
        <v>140</v>
      </c>
      <c r="K224" s="33" t="s">
        <v>13225</v>
      </c>
      <c r="L224" s="33">
        <v>449111.911699</v>
      </c>
      <c r="M224" s="33">
        <v>4697768.26774</v>
      </c>
      <c r="N224" s="134" t="s">
        <v>32</v>
      </c>
      <c r="O224" s="142" t="s">
        <v>403</v>
      </c>
      <c r="P224" s="143" t="s">
        <v>404</v>
      </c>
      <c r="Q224" s="153">
        <f t="shared" si="3"/>
        <v>318.513735</v>
      </c>
      <c r="R224" s="151"/>
    </row>
    <row r="225" s="118" customFormat="1" spans="1:18">
      <c r="A225" s="132" t="s">
        <v>21</v>
      </c>
      <c r="B225" s="133" t="s">
        <v>14113</v>
      </c>
      <c r="C225" s="33" t="s">
        <v>14158</v>
      </c>
      <c r="D225" s="34">
        <v>6.301215</v>
      </c>
      <c r="E225" s="134" t="s">
        <v>714</v>
      </c>
      <c r="F225" s="134" t="s">
        <v>1075</v>
      </c>
      <c r="G225" s="134" t="s">
        <v>716</v>
      </c>
      <c r="H225" s="33" t="s">
        <v>717</v>
      </c>
      <c r="I225" s="134" t="s">
        <v>28</v>
      </c>
      <c r="J225" s="33" t="s">
        <v>58</v>
      </c>
      <c r="K225" s="33" t="s">
        <v>13223</v>
      </c>
      <c r="L225" s="33">
        <v>448960.30776</v>
      </c>
      <c r="M225" s="33">
        <v>4693671.64846</v>
      </c>
      <c r="N225" s="134" t="s">
        <v>32</v>
      </c>
      <c r="O225" s="142" t="s">
        <v>403</v>
      </c>
      <c r="P225" s="143" t="s">
        <v>404</v>
      </c>
      <c r="Q225" s="153">
        <f t="shared" si="3"/>
        <v>28.3554675</v>
      </c>
      <c r="R225" s="151"/>
    </row>
    <row r="226" s="118" customFormat="1" spans="1:18">
      <c r="A226" s="132" t="s">
        <v>21</v>
      </c>
      <c r="B226" s="133" t="s">
        <v>14113</v>
      </c>
      <c r="C226" s="33" t="s">
        <v>1106</v>
      </c>
      <c r="D226" s="34">
        <v>2.097915</v>
      </c>
      <c r="E226" s="134" t="s">
        <v>714</v>
      </c>
      <c r="F226" s="134" t="s">
        <v>1075</v>
      </c>
      <c r="G226" s="134" t="s">
        <v>716</v>
      </c>
      <c r="H226" s="33" t="s">
        <v>721</v>
      </c>
      <c r="I226" s="134" t="s">
        <v>28</v>
      </c>
      <c r="J226" s="33" t="s">
        <v>58</v>
      </c>
      <c r="K226" s="33" t="s">
        <v>13223</v>
      </c>
      <c r="L226" s="33">
        <v>448477.325177</v>
      </c>
      <c r="M226" s="33">
        <v>4693339.5514</v>
      </c>
      <c r="N226" s="134" t="s">
        <v>32</v>
      </c>
      <c r="O226" s="142" t="s">
        <v>403</v>
      </c>
      <c r="P226" s="143" t="s">
        <v>404</v>
      </c>
      <c r="Q226" s="153">
        <f t="shared" si="3"/>
        <v>9.4406175</v>
      </c>
      <c r="R226" s="151"/>
    </row>
    <row r="227" s="118" customFormat="1" spans="1:18">
      <c r="A227" s="132" t="s">
        <v>21</v>
      </c>
      <c r="B227" s="133" t="s">
        <v>14113</v>
      </c>
      <c r="C227" s="33" t="s">
        <v>14159</v>
      </c>
      <c r="D227" s="34">
        <v>18.04209</v>
      </c>
      <c r="E227" s="134" t="s">
        <v>714</v>
      </c>
      <c r="F227" s="134" t="s">
        <v>1075</v>
      </c>
      <c r="G227" s="134" t="s">
        <v>716</v>
      </c>
      <c r="H227" s="33" t="s">
        <v>717</v>
      </c>
      <c r="I227" s="134" t="s">
        <v>28</v>
      </c>
      <c r="J227" s="33" t="s">
        <v>14077</v>
      </c>
      <c r="K227" s="33" t="s">
        <v>1658</v>
      </c>
      <c r="L227" s="33">
        <v>448073.130414</v>
      </c>
      <c r="M227" s="33">
        <v>4694547.35453</v>
      </c>
      <c r="N227" s="134" t="s">
        <v>32</v>
      </c>
      <c r="O227" s="142" t="s">
        <v>403</v>
      </c>
      <c r="P227" s="143" t="s">
        <v>404</v>
      </c>
      <c r="Q227" s="153">
        <f t="shared" si="3"/>
        <v>81.189405</v>
      </c>
      <c r="R227" s="151"/>
    </row>
    <row r="228" s="118" customFormat="1" spans="1:18">
      <c r="A228" s="132" t="s">
        <v>21</v>
      </c>
      <c r="B228" s="133" t="s">
        <v>14113</v>
      </c>
      <c r="C228" s="33" t="s">
        <v>1578</v>
      </c>
      <c r="D228" s="34">
        <v>257.057055</v>
      </c>
      <c r="E228" s="134" t="s">
        <v>714</v>
      </c>
      <c r="F228" s="134" t="s">
        <v>1075</v>
      </c>
      <c r="G228" s="134" t="s">
        <v>716</v>
      </c>
      <c r="H228" s="33" t="s">
        <v>721</v>
      </c>
      <c r="I228" s="134" t="s">
        <v>28</v>
      </c>
      <c r="J228" s="33" t="s">
        <v>140</v>
      </c>
      <c r="K228" s="33" t="s">
        <v>13225</v>
      </c>
      <c r="L228" s="33">
        <v>449569.978286</v>
      </c>
      <c r="M228" s="33">
        <v>4697449.87881</v>
      </c>
      <c r="N228" s="134" t="s">
        <v>32</v>
      </c>
      <c r="O228" s="142" t="s">
        <v>403</v>
      </c>
      <c r="P228" s="143" t="s">
        <v>404</v>
      </c>
      <c r="Q228" s="153">
        <f t="shared" si="3"/>
        <v>1156.7567475</v>
      </c>
      <c r="R228" s="151"/>
    </row>
    <row r="229" s="118" customFormat="1" spans="1:18">
      <c r="A229" s="132" t="s">
        <v>21</v>
      </c>
      <c r="B229" s="133" t="s">
        <v>14113</v>
      </c>
      <c r="C229" s="33" t="s">
        <v>1516</v>
      </c>
      <c r="D229" s="34">
        <v>32.574765</v>
      </c>
      <c r="E229" s="134" t="s">
        <v>714</v>
      </c>
      <c r="F229" s="134" t="s">
        <v>1075</v>
      </c>
      <c r="G229" s="134" t="s">
        <v>716</v>
      </c>
      <c r="H229" s="33" t="s">
        <v>717</v>
      </c>
      <c r="I229" s="134" t="s">
        <v>28</v>
      </c>
      <c r="J229" s="33" t="s">
        <v>58</v>
      </c>
      <c r="K229" s="33" t="s">
        <v>13223</v>
      </c>
      <c r="L229" s="33">
        <v>448364.066682</v>
      </c>
      <c r="M229" s="33">
        <v>4693261.2802</v>
      </c>
      <c r="N229" s="134" t="s">
        <v>32</v>
      </c>
      <c r="O229" s="142" t="s">
        <v>403</v>
      </c>
      <c r="P229" s="143" t="s">
        <v>404</v>
      </c>
      <c r="Q229" s="153">
        <f t="shared" si="3"/>
        <v>146.5864425</v>
      </c>
      <c r="R229" s="151"/>
    </row>
    <row r="230" s="118" customFormat="1" spans="1:18">
      <c r="A230" s="132" t="s">
        <v>21</v>
      </c>
      <c r="B230" s="133" t="s">
        <v>14113</v>
      </c>
      <c r="C230" s="33" t="s">
        <v>1491</v>
      </c>
      <c r="D230" s="34">
        <v>80.80464</v>
      </c>
      <c r="E230" s="134" t="s">
        <v>714</v>
      </c>
      <c r="F230" s="134" t="s">
        <v>1075</v>
      </c>
      <c r="G230" s="134" t="s">
        <v>716</v>
      </c>
      <c r="H230" s="33" t="s">
        <v>721</v>
      </c>
      <c r="I230" s="134" t="s">
        <v>28</v>
      </c>
      <c r="J230" s="33" t="s">
        <v>58</v>
      </c>
      <c r="K230" s="33" t="s">
        <v>13225</v>
      </c>
      <c r="L230" s="33">
        <v>448776.166754</v>
      </c>
      <c r="M230" s="33">
        <v>4695853.95496</v>
      </c>
      <c r="N230" s="134" t="s">
        <v>32</v>
      </c>
      <c r="O230" s="142" t="s">
        <v>403</v>
      </c>
      <c r="P230" s="143" t="s">
        <v>404</v>
      </c>
      <c r="Q230" s="153">
        <f t="shared" si="3"/>
        <v>363.62088</v>
      </c>
      <c r="R230" s="151"/>
    </row>
    <row r="231" s="118" customFormat="1" spans="1:18">
      <c r="A231" s="132" t="s">
        <v>21</v>
      </c>
      <c r="B231" s="133" t="s">
        <v>14113</v>
      </c>
      <c r="C231" s="33" t="s">
        <v>14160</v>
      </c>
      <c r="D231" s="34">
        <v>26.36661</v>
      </c>
      <c r="E231" s="134" t="s">
        <v>714</v>
      </c>
      <c r="F231" s="134" t="s">
        <v>1075</v>
      </c>
      <c r="G231" s="134" t="s">
        <v>716</v>
      </c>
      <c r="H231" s="33" t="s">
        <v>721</v>
      </c>
      <c r="I231" s="134" t="s">
        <v>28</v>
      </c>
      <c r="J231" s="33" t="s">
        <v>58</v>
      </c>
      <c r="K231" s="33" t="s">
        <v>13225</v>
      </c>
      <c r="L231" s="33">
        <v>448690.02997</v>
      </c>
      <c r="M231" s="33">
        <v>4696139.83439</v>
      </c>
      <c r="N231" s="134" t="s">
        <v>32</v>
      </c>
      <c r="O231" s="142" t="s">
        <v>403</v>
      </c>
      <c r="P231" s="143" t="s">
        <v>404</v>
      </c>
      <c r="Q231" s="153">
        <f t="shared" si="3"/>
        <v>118.649745</v>
      </c>
      <c r="R231" s="151"/>
    </row>
    <row r="232" s="118" customFormat="1" spans="1:18">
      <c r="A232" s="132" t="s">
        <v>21</v>
      </c>
      <c r="B232" s="133" t="s">
        <v>14113</v>
      </c>
      <c r="C232" s="33" t="s">
        <v>1554</v>
      </c>
      <c r="D232" s="34">
        <v>43.166745</v>
      </c>
      <c r="E232" s="134" t="s">
        <v>714</v>
      </c>
      <c r="F232" s="134" t="s">
        <v>1075</v>
      </c>
      <c r="G232" s="134" t="s">
        <v>716</v>
      </c>
      <c r="H232" s="33" t="s">
        <v>721</v>
      </c>
      <c r="I232" s="134" t="s">
        <v>28</v>
      </c>
      <c r="J232" s="33" t="s">
        <v>58</v>
      </c>
      <c r="K232" s="33" t="s">
        <v>13223</v>
      </c>
      <c r="L232" s="33">
        <v>448223.671729</v>
      </c>
      <c r="M232" s="33">
        <v>4693431.79675</v>
      </c>
      <c r="N232" s="134" t="s">
        <v>32</v>
      </c>
      <c r="O232" s="142" t="s">
        <v>403</v>
      </c>
      <c r="P232" s="143" t="s">
        <v>404</v>
      </c>
      <c r="Q232" s="153">
        <f t="shared" si="3"/>
        <v>194.2503525</v>
      </c>
      <c r="R232" s="151"/>
    </row>
    <row r="233" s="118" customFormat="1" spans="1:18">
      <c r="A233" s="132" t="s">
        <v>21</v>
      </c>
      <c r="B233" s="133" t="s">
        <v>14113</v>
      </c>
      <c r="C233" s="168">
        <v>23048.95</v>
      </c>
      <c r="D233" s="169">
        <v>34.573425</v>
      </c>
      <c r="E233" s="134" t="s">
        <v>714</v>
      </c>
      <c r="F233" s="134" t="s">
        <v>1075</v>
      </c>
      <c r="G233" s="134" t="s">
        <v>716</v>
      </c>
      <c r="H233" s="168" t="s">
        <v>717</v>
      </c>
      <c r="I233" s="134" t="s">
        <v>28</v>
      </c>
      <c r="J233" s="168" t="s">
        <v>1269</v>
      </c>
      <c r="K233" s="168" t="s">
        <v>13223</v>
      </c>
      <c r="L233" s="168">
        <v>448304.583146</v>
      </c>
      <c r="M233" s="168">
        <v>4693125.40684</v>
      </c>
      <c r="N233" s="134" t="s">
        <v>32</v>
      </c>
      <c r="O233" s="29" t="s">
        <v>14161</v>
      </c>
      <c r="P233" s="56" t="s">
        <v>14162</v>
      </c>
      <c r="Q233" s="153">
        <f t="shared" si="3"/>
        <v>155.5804125</v>
      </c>
      <c r="R233" s="151"/>
    </row>
    <row r="234" s="118" customFormat="1" spans="1:18">
      <c r="A234" s="132" t="s">
        <v>21</v>
      </c>
      <c r="B234" s="133" t="s">
        <v>14113</v>
      </c>
      <c r="C234" s="168">
        <v>7958.14</v>
      </c>
      <c r="D234" s="169">
        <v>11.93721</v>
      </c>
      <c r="E234" s="134" t="s">
        <v>714</v>
      </c>
      <c r="F234" s="134" t="s">
        <v>1075</v>
      </c>
      <c r="G234" s="134" t="s">
        <v>716</v>
      </c>
      <c r="H234" s="168" t="s">
        <v>721</v>
      </c>
      <c r="I234" s="134" t="s">
        <v>28</v>
      </c>
      <c r="J234" s="168" t="s">
        <v>58</v>
      </c>
      <c r="K234" s="168" t="s">
        <v>13223</v>
      </c>
      <c r="L234" s="168">
        <v>449117.314915</v>
      </c>
      <c r="M234" s="168">
        <v>4693701.7205</v>
      </c>
      <c r="N234" s="134" t="s">
        <v>32</v>
      </c>
      <c r="O234" s="29" t="s">
        <v>14161</v>
      </c>
      <c r="P234" s="56" t="s">
        <v>14162</v>
      </c>
      <c r="Q234" s="153">
        <f t="shared" si="3"/>
        <v>53.717445</v>
      </c>
      <c r="R234" s="151"/>
    </row>
    <row r="235" s="118" customFormat="1" spans="1:18">
      <c r="A235" s="132" t="s">
        <v>21</v>
      </c>
      <c r="B235" s="133" t="s">
        <v>14113</v>
      </c>
      <c r="C235" s="168">
        <v>1355.97</v>
      </c>
      <c r="D235" s="169">
        <v>2.033955</v>
      </c>
      <c r="E235" s="134" t="s">
        <v>714</v>
      </c>
      <c r="F235" s="134" t="s">
        <v>1075</v>
      </c>
      <c r="G235" s="134" t="s">
        <v>716</v>
      </c>
      <c r="H235" s="168" t="s">
        <v>721</v>
      </c>
      <c r="I235" s="134" t="s">
        <v>28</v>
      </c>
      <c r="J235" s="168" t="s">
        <v>58</v>
      </c>
      <c r="K235" s="168" t="s">
        <v>13225</v>
      </c>
      <c r="L235" s="168">
        <v>448753.280395</v>
      </c>
      <c r="M235" s="168">
        <v>4695167.19726</v>
      </c>
      <c r="N235" s="134" t="s">
        <v>32</v>
      </c>
      <c r="O235" s="29" t="s">
        <v>14161</v>
      </c>
      <c r="P235" s="56" t="s">
        <v>14162</v>
      </c>
      <c r="Q235" s="153">
        <f t="shared" si="3"/>
        <v>9.1527975</v>
      </c>
      <c r="R235" s="151"/>
    </row>
    <row r="236" s="118" customFormat="1" spans="1:18">
      <c r="A236" s="132" t="s">
        <v>21</v>
      </c>
      <c r="B236" s="133" t="s">
        <v>14113</v>
      </c>
      <c r="C236" s="168">
        <v>1030.55</v>
      </c>
      <c r="D236" s="169">
        <v>1.545825</v>
      </c>
      <c r="E236" s="134" t="s">
        <v>714</v>
      </c>
      <c r="F236" s="134" t="s">
        <v>1075</v>
      </c>
      <c r="G236" s="134" t="s">
        <v>716</v>
      </c>
      <c r="H236" s="168" t="s">
        <v>721</v>
      </c>
      <c r="I236" s="134" t="s">
        <v>28</v>
      </c>
      <c r="J236" s="168" t="s">
        <v>58</v>
      </c>
      <c r="K236" s="168" t="s">
        <v>13223</v>
      </c>
      <c r="L236" s="168">
        <v>449189.802906</v>
      </c>
      <c r="M236" s="168">
        <v>4693755.89914</v>
      </c>
      <c r="N236" s="134" t="s">
        <v>32</v>
      </c>
      <c r="O236" s="29" t="s">
        <v>14161</v>
      </c>
      <c r="P236" s="56" t="s">
        <v>14162</v>
      </c>
      <c r="Q236" s="153">
        <f t="shared" si="3"/>
        <v>6.9562125</v>
      </c>
      <c r="R236" s="151"/>
    </row>
    <row r="237" s="118" customFormat="1" spans="1:18">
      <c r="A237" s="132" t="s">
        <v>21</v>
      </c>
      <c r="B237" s="133" t="s">
        <v>14113</v>
      </c>
      <c r="C237" s="168">
        <v>505.34</v>
      </c>
      <c r="D237" s="169">
        <v>0.75801</v>
      </c>
      <c r="E237" s="134" t="s">
        <v>714</v>
      </c>
      <c r="F237" s="134" t="s">
        <v>1075</v>
      </c>
      <c r="G237" s="134" t="s">
        <v>716</v>
      </c>
      <c r="H237" s="168" t="s">
        <v>717</v>
      </c>
      <c r="I237" s="134" t="s">
        <v>28</v>
      </c>
      <c r="J237" s="168" t="s">
        <v>58</v>
      </c>
      <c r="K237" s="168" t="s">
        <v>13223</v>
      </c>
      <c r="L237" s="168">
        <v>449931.730528</v>
      </c>
      <c r="M237" s="168">
        <v>4696723.79273</v>
      </c>
      <c r="N237" s="134" t="s">
        <v>32</v>
      </c>
      <c r="O237" s="29" t="s">
        <v>14161</v>
      </c>
      <c r="P237" s="56" t="s">
        <v>14162</v>
      </c>
      <c r="Q237" s="153">
        <f t="shared" si="3"/>
        <v>3.411045</v>
      </c>
      <c r="R237" s="151"/>
    </row>
    <row r="238" s="118" customFormat="1" spans="1:18">
      <c r="A238" s="132" t="s">
        <v>21</v>
      </c>
      <c r="B238" s="133" t="s">
        <v>14113</v>
      </c>
      <c r="C238" s="168">
        <v>15691.06</v>
      </c>
      <c r="D238" s="169">
        <v>23.53659</v>
      </c>
      <c r="E238" s="134" t="s">
        <v>714</v>
      </c>
      <c r="F238" s="134" t="s">
        <v>1075</v>
      </c>
      <c r="G238" s="134" t="s">
        <v>716</v>
      </c>
      <c r="H238" s="168" t="s">
        <v>717</v>
      </c>
      <c r="I238" s="134" t="s">
        <v>28</v>
      </c>
      <c r="J238" s="168" t="s">
        <v>1269</v>
      </c>
      <c r="K238" s="168" t="s">
        <v>14067</v>
      </c>
      <c r="L238" s="168">
        <v>447802.700755</v>
      </c>
      <c r="M238" s="168">
        <v>4696258.30488</v>
      </c>
      <c r="N238" s="134" t="s">
        <v>32</v>
      </c>
      <c r="O238" s="29" t="s">
        <v>14161</v>
      </c>
      <c r="P238" s="56" t="s">
        <v>14162</v>
      </c>
      <c r="Q238" s="153">
        <f t="shared" si="3"/>
        <v>105.914655</v>
      </c>
      <c r="R238" s="151"/>
    </row>
    <row r="239" s="118" customFormat="1" spans="1:18">
      <c r="A239" s="132" t="s">
        <v>21</v>
      </c>
      <c r="B239" s="133" t="s">
        <v>14113</v>
      </c>
      <c r="C239" s="168">
        <v>40447.41</v>
      </c>
      <c r="D239" s="169">
        <v>60.671115</v>
      </c>
      <c r="E239" s="134" t="s">
        <v>714</v>
      </c>
      <c r="F239" s="134" t="s">
        <v>1075</v>
      </c>
      <c r="G239" s="134" t="s">
        <v>716</v>
      </c>
      <c r="H239" s="168" t="s">
        <v>721</v>
      </c>
      <c r="I239" s="134" t="s">
        <v>28</v>
      </c>
      <c r="J239" s="168" t="s">
        <v>58</v>
      </c>
      <c r="K239" s="168" t="s">
        <v>13223</v>
      </c>
      <c r="L239" s="168">
        <v>447490.795565</v>
      </c>
      <c r="M239" s="168">
        <v>4696026.67342</v>
      </c>
      <c r="N239" s="134" t="s">
        <v>32</v>
      </c>
      <c r="O239" s="29" t="s">
        <v>14161</v>
      </c>
      <c r="P239" s="56" t="s">
        <v>14162</v>
      </c>
      <c r="Q239" s="153">
        <f t="shared" si="3"/>
        <v>273.0200175</v>
      </c>
      <c r="R239" s="151"/>
    </row>
    <row r="240" s="118" customFormat="1" spans="1:18">
      <c r="A240" s="132" t="s">
        <v>21</v>
      </c>
      <c r="B240" s="133" t="s">
        <v>14113</v>
      </c>
      <c r="C240" s="168">
        <v>10446.28</v>
      </c>
      <c r="D240" s="169">
        <v>15.66942</v>
      </c>
      <c r="E240" s="134" t="s">
        <v>714</v>
      </c>
      <c r="F240" s="134" t="s">
        <v>1075</v>
      </c>
      <c r="G240" s="134" t="s">
        <v>716</v>
      </c>
      <c r="H240" s="168" t="s">
        <v>717</v>
      </c>
      <c r="I240" s="134" t="s">
        <v>28</v>
      </c>
      <c r="J240" s="168" t="s">
        <v>58</v>
      </c>
      <c r="K240" s="168" t="s">
        <v>13225</v>
      </c>
      <c r="L240" s="168">
        <v>448780.190959</v>
      </c>
      <c r="M240" s="168">
        <v>4696260.89525</v>
      </c>
      <c r="N240" s="134" t="s">
        <v>32</v>
      </c>
      <c r="O240" s="29" t="s">
        <v>14161</v>
      </c>
      <c r="P240" s="56" t="s">
        <v>14162</v>
      </c>
      <c r="Q240" s="153">
        <f t="shared" si="3"/>
        <v>70.51239</v>
      </c>
      <c r="R240" s="151"/>
    </row>
    <row r="241" s="118" customFormat="1" spans="1:18">
      <c r="A241" s="132" t="s">
        <v>21</v>
      </c>
      <c r="B241" s="133" t="s">
        <v>14113</v>
      </c>
      <c r="C241" s="168">
        <v>16716.79</v>
      </c>
      <c r="D241" s="169">
        <v>25.075185</v>
      </c>
      <c r="E241" s="134" t="s">
        <v>714</v>
      </c>
      <c r="F241" s="134" t="s">
        <v>1075</v>
      </c>
      <c r="G241" s="134" t="s">
        <v>716</v>
      </c>
      <c r="H241" s="168" t="s">
        <v>721</v>
      </c>
      <c r="I241" s="134" t="s">
        <v>28</v>
      </c>
      <c r="J241" s="168" t="s">
        <v>140</v>
      </c>
      <c r="K241" s="168" t="s">
        <v>13225</v>
      </c>
      <c r="L241" s="168">
        <v>448959.543511</v>
      </c>
      <c r="M241" s="168">
        <v>4698689.9134</v>
      </c>
      <c r="N241" s="134" t="s">
        <v>32</v>
      </c>
      <c r="O241" s="29" t="s">
        <v>14161</v>
      </c>
      <c r="P241" s="56" t="s">
        <v>14162</v>
      </c>
      <c r="Q241" s="153">
        <f t="shared" si="3"/>
        <v>112.8383325</v>
      </c>
      <c r="R241" s="151"/>
    </row>
    <row r="242" s="118" customFormat="1" spans="1:18">
      <c r="A242" s="132" t="s">
        <v>21</v>
      </c>
      <c r="B242" s="133" t="s">
        <v>14113</v>
      </c>
      <c r="C242" s="168">
        <v>15879.64</v>
      </c>
      <c r="D242" s="169">
        <v>23.81946</v>
      </c>
      <c r="E242" s="134" t="s">
        <v>714</v>
      </c>
      <c r="F242" s="134" t="s">
        <v>1075</v>
      </c>
      <c r="G242" s="134" t="s">
        <v>716</v>
      </c>
      <c r="H242" s="168" t="s">
        <v>717</v>
      </c>
      <c r="I242" s="134" t="s">
        <v>28</v>
      </c>
      <c r="J242" s="168" t="s">
        <v>140</v>
      </c>
      <c r="K242" s="168" t="s">
        <v>13223</v>
      </c>
      <c r="L242" s="168">
        <v>447390.844146</v>
      </c>
      <c r="M242" s="168">
        <v>4696168.98659</v>
      </c>
      <c r="N242" s="134" t="s">
        <v>32</v>
      </c>
      <c r="O242" s="29" t="s">
        <v>14161</v>
      </c>
      <c r="P242" s="56" t="s">
        <v>14162</v>
      </c>
      <c r="Q242" s="153">
        <f t="shared" si="3"/>
        <v>107.18757</v>
      </c>
      <c r="R242" s="151"/>
    </row>
    <row r="243" s="118" customFormat="1" spans="1:18">
      <c r="A243" s="132" t="s">
        <v>21</v>
      </c>
      <c r="B243" s="133" t="s">
        <v>14113</v>
      </c>
      <c r="C243" s="168">
        <v>9543.61</v>
      </c>
      <c r="D243" s="169">
        <v>14.315415</v>
      </c>
      <c r="E243" s="134" t="s">
        <v>714</v>
      </c>
      <c r="F243" s="134" t="s">
        <v>1075</v>
      </c>
      <c r="G243" s="134" t="s">
        <v>716</v>
      </c>
      <c r="H243" s="168" t="s">
        <v>717</v>
      </c>
      <c r="I243" s="134" t="s">
        <v>28</v>
      </c>
      <c r="J243" s="168" t="s">
        <v>58</v>
      </c>
      <c r="K243" s="168" t="s">
        <v>13223</v>
      </c>
      <c r="L243" s="168">
        <v>447381.182947</v>
      </c>
      <c r="M243" s="168">
        <v>4695757.72674</v>
      </c>
      <c r="N243" s="134" t="s">
        <v>32</v>
      </c>
      <c r="O243" s="29" t="s">
        <v>14161</v>
      </c>
      <c r="P243" s="56" t="s">
        <v>14162</v>
      </c>
      <c r="Q243" s="153">
        <f t="shared" si="3"/>
        <v>64.4193675</v>
      </c>
      <c r="R243" s="151"/>
    </row>
    <row r="244" s="118" customFormat="1" spans="1:18">
      <c r="A244" s="132" t="s">
        <v>21</v>
      </c>
      <c r="B244" s="133" t="s">
        <v>14113</v>
      </c>
      <c r="C244" s="168">
        <v>1564.35</v>
      </c>
      <c r="D244" s="169">
        <v>2.346525</v>
      </c>
      <c r="E244" s="134" t="s">
        <v>714</v>
      </c>
      <c r="F244" s="134" t="s">
        <v>1075</v>
      </c>
      <c r="G244" s="134" t="s">
        <v>716</v>
      </c>
      <c r="H244" s="168" t="s">
        <v>721</v>
      </c>
      <c r="I244" s="134" t="s">
        <v>28</v>
      </c>
      <c r="J244" s="168" t="s">
        <v>14077</v>
      </c>
      <c r="K244" s="168" t="s">
        <v>13223</v>
      </c>
      <c r="L244" s="168">
        <v>448115.94327</v>
      </c>
      <c r="M244" s="168">
        <v>4694713.05757</v>
      </c>
      <c r="N244" s="134" t="s">
        <v>32</v>
      </c>
      <c r="O244" s="134" t="s">
        <v>14123</v>
      </c>
      <c r="P244" s="144" t="s">
        <v>14124</v>
      </c>
      <c r="Q244" s="153">
        <f t="shared" si="3"/>
        <v>10.5593625</v>
      </c>
      <c r="R244" s="151"/>
    </row>
    <row r="245" s="118" customFormat="1" spans="1:18">
      <c r="A245" s="132" t="s">
        <v>21</v>
      </c>
      <c r="B245" s="133" t="s">
        <v>14113</v>
      </c>
      <c r="C245" s="168">
        <v>22195.63</v>
      </c>
      <c r="D245" s="169">
        <v>33.293445</v>
      </c>
      <c r="E245" s="134" t="s">
        <v>714</v>
      </c>
      <c r="F245" s="134" t="s">
        <v>1075</v>
      </c>
      <c r="G245" s="134" t="s">
        <v>716</v>
      </c>
      <c r="H245" s="168" t="s">
        <v>717</v>
      </c>
      <c r="I245" s="134" t="s">
        <v>28</v>
      </c>
      <c r="J245" s="168" t="s">
        <v>140</v>
      </c>
      <c r="K245" s="168" t="s">
        <v>13225</v>
      </c>
      <c r="L245" s="168">
        <v>449427.99369</v>
      </c>
      <c r="M245" s="168">
        <v>4697655.44775</v>
      </c>
      <c r="N245" s="134" t="s">
        <v>32</v>
      </c>
      <c r="O245" s="134" t="s">
        <v>14120</v>
      </c>
      <c r="P245" s="144" t="s">
        <v>14121</v>
      </c>
      <c r="Q245" s="153">
        <f t="shared" si="3"/>
        <v>149.8205025</v>
      </c>
      <c r="R245" s="151"/>
    </row>
    <row r="246" s="118" customFormat="1" spans="1:18">
      <c r="A246" s="132" t="s">
        <v>21</v>
      </c>
      <c r="B246" s="133" t="s">
        <v>14113</v>
      </c>
      <c r="C246" s="168">
        <v>73813.97</v>
      </c>
      <c r="D246" s="169">
        <v>110.720955</v>
      </c>
      <c r="E246" s="134" t="s">
        <v>714</v>
      </c>
      <c r="F246" s="134" t="s">
        <v>1075</v>
      </c>
      <c r="G246" s="134" t="s">
        <v>716</v>
      </c>
      <c r="H246" s="168" t="s">
        <v>721</v>
      </c>
      <c r="I246" s="134" t="s">
        <v>28</v>
      </c>
      <c r="J246" s="168" t="s">
        <v>58</v>
      </c>
      <c r="K246" s="168" t="s">
        <v>13223</v>
      </c>
      <c r="L246" s="168">
        <v>448518.807453</v>
      </c>
      <c r="M246" s="168">
        <v>4695966.46599</v>
      </c>
      <c r="N246" s="134" t="s">
        <v>32</v>
      </c>
      <c r="O246" s="29" t="s">
        <v>14161</v>
      </c>
      <c r="P246" s="56" t="s">
        <v>14162</v>
      </c>
      <c r="Q246" s="153">
        <f t="shared" si="3"/>
        <v>498.2442975</v>
      </c>
      <c r="R246" s="151"/>
    </row>
    <row r="247" s="118" customFormat="1" spans="1:18">
      <c r="A247" s="132" t="s">
        <v>21</v>
      </c>
      <c r="B247" s="133" t="s">
        <v>14113</v>
      </c>
      <c r="C247" s="168">
        <v>74293.16</v>
      </c>
      <c r="D247" s="169">
        <v>111.43974</v>
      </c>
      <c r="E247" s="134" t="s">
        <v>714</v>
      </c>
      <c r="F247" s="134" t="s">
        <v>1075</v>
      </c>
      <c r="G247" s="134" t="s">
        <v>716</v>
      </c>
      <c r="H247" s="168" t="s">
        <v>717</v>
      </c>
      <c r="I247" s="134" t="s">
        <v>28</v>
      </c>
      <c r="J247" s="168" t="s">
        <v>14077</v>
      </c>
      <c r="K247" s="168" t="s">
        <v>1658</v>
      </c>
      <c r="L247" s="168">
        <v>447899.101467</v>
      </c>
      <c r="M247" s="168">
        <v>4695022.6961</v>
      </c>
      <c r="N247" s="134" t="s">
        <v>32</v>
      </c>
      <c r="O247" s="29" t="s">
        <v>14161</v>
      </c>
      <c r="P247" s="56" t="s">
        <v>14162</v>
      </c>
      <c r="Q247" s="153">
        <f t="shared" si="3"/>
        <v>501.47883</v>
      </c>
      <c r="R247" s="151"/>
    </row>
    <row r="248" s="118" customFormat="1" spans="1:18">
      <c r="A248" s="132" t="s">
        <v>21</v>
      </c>
      <c r="B248" s="133" t="s">
        <v>14113</v>
      </c>
      <c r="C248" s="168">
        <v>5830.12</v>
      </c>
      <c r="D248" s="169">
        <v>8.74518</v>
      </c>
      <c r="E248" s="134" t="s">
        <v>714</v>
      </c>
      <c r="F248" s="134" t="s">
        <v>1075</v>
      </c>
      <c r="G248" s="134" t="s">
        <v>716</v>
      </c>
      <c r="H248" s="168" t="s">
        <v>721</v>
      </c>
      <c r="I248" s="134" t="s">
        <v>28</v>
      </c>
      <c r="J248" s="168" t="s">
        <v>58</v>
      </c>
      <c r="K248" s="168" t="s">
        <v>13223</v>
      </c>
      <c r="L248" s="168">
        <v>449139.530619</v>
      </c>
      <c r="M248" s="168">
        <v>4698108.63291</v>
      </c>
      <c r="N248" s="134" t="s">
        <v>32</v>
      </c>
      <c r="O248" s="29" t="s">
        <v>14161</v>
      </c>
      <c r="P248" s="56" t="s">
        <v>14162</v>
      </c>
      <c r="Q248" s="153">
        <f t="shared" si="3"/>
        <v>39.35331</v>
      </c>
      <c r="R248" s="151"/>
    </row>
    <row r="249" s="118" customFormat="1" spans="1:18">
      <c r="A249" s="132" t="s">
        <v>21</v>
      </c>
      <c r="B249" s="133" t="s">
        <v>14113</v>
      </c>
      <c r="C249" s="168">
        <v>593667.98</v>
      </c>
      <c r="D249" s="169">
        <v>890.50197</v>
      </c>
      <c r="E249" s="134" t="s">
        <v>714</v>
      </c>
      <c r="F249" s="134" t="s">
        <v>1075</v>
      </c>
      <c r="G249" s="134" t="s">
        <v>716</v>
      </c>
      <c r="H249" s="168" t="s">
        <v>717</v>
      </c>
      <c r="I249" s="134" t="s">
        <v>28</v>
      </c>
      <c r="J249" s="168" t="s">
        <v>14077</v>
      </c>
      <c r="K249" s="168" t="s">
        <v>1658</v>
      </c>
      <c r="L249" s="168">
        <v>448606.360822</v>
      </c>
      <c r="M249" s="168">
        <v>4695148.93424</v>
      </c>
      <c r="N249" s="134" t="s">
        <v>32</v>
      </c>
      <c r="O249" s="29" t="s">
        <v>14161</v>
      </c>
      <c r="P249" s="56" t="s">
        <v>14162</v>
      </c>
      <c r="Q249" s="153">
        <f t="shared" si="3"/>
        <v>4007.258865</v>
      </c>
      <c r="R249" s="151"/>
    </row>
    <row r="250" s="118" customFormat="1" spans="1:18">
      <c r="A250" s="132" t="s">
        <v>21</v>
      </c>
      <c r="B250" s="133" t="s">
        <v>14113</v>
      </c>
      <c r="C250" s="33" t="s">
        <v>1304</v>
      </c>
      <c r="D250" s="34">
        <v>3.96789</v>
      </c>
      <c r="E250" s="134" t="s">
        <v>714</v>
      </c>
      <c r="F250" s="134" t="s">
        <v>1075</v>
      </c>
      <c r="G250" s="134" t="s">
        <v>716</v>
      </c>
      <c r="H250" s="33" t="s">
        <v>721</v>
      </c>
      <c r="I250" s="134" t="s">
        <v>28</v>
      </c>
      <c r="J250" s="33" t="s">
        <v>58</v>
      </c>
      <c r="K250" s="33" t="s">
        <v>13223</v>
      </c>
      <c r="L250" s="33">
        <v>449065.538884</v>
      </c>
      <c r="M250" s="33">
        <v>4693552.17846</v>
      </c>
      <c r="N250" s="134" t="s">
        <v>32</v>
      </c>
      <c r="O250" s="134" t="s">
        <v>14123</v>
      </c>
      <c r="P250" s="144" t="s">
        <v>14124</v>
      </c>
      <c r="Q250" s="153">
        <f t="shared" si="3"/>
        <v>17.855505</v>
      </c>
      <c r="R250" s="151"/>
    </row>
    <row r="251" s="118" customFormat="1" spans="1:18">
      <c r="A251" s="132" t="s">
        <v>21</v>
      </c>
      <c r="B251" s="133" t="s">
        <v>14113</v>
      </c>
      <c r="C251" s="33" t="s">
        <v>14163</v>
      </c>
      <c r="D251" s="34">
        <v>18.34248</v>
      </c>
      <c r="E251" s="134" t="s">
        <v>714</v>
      </c>
      <c r="F251" s="134" t="s">
        <v>1075</v>
      </c>
      <c r="G251" s="134" t="s">
        <v>716</v>
      </c>
      <c r="H251" s="33" t="s">
        <v>721</v>
      </c>
      <c r="I251" s="134" t="s">
        <v>28</v>
      </c>
      <c r="J251" s="33" t="s">
        <v>1269</v>
      </c>
      <c r="K251" s="33" t="s">
        <v>13223</v>
      </c>
      <c r="L251" s="33">
        <v>448947.599125</v>
      </c>
      <c r="M251" s="33">
        <v>4696019.38682</v>
      </c>
      <c r="N251" s="134" t="s">
        <v>32</v>
      </c>
      <c r="O251" s="134" t="s">
        <v>14123</v>
      </c>
      <c r="P251" s="144" t="s">
        <v>14124</v>
      </c>
      <c r="Q251" s="153">
        <f t="shared" si="3"/>
        <v>82.54116</v>
      </c>
      <c r="R251" s="151"/>
    </row>
    <row r="252" s="118" customFormat="1" spans="1:18">
      <c r="A252" s="132" t="s">
        <v>21</v>
      </c>
      <c r="B252" s="133" t="s">
        <v>14113</v>
      </c>
      <c r="C252" s="33" t="s">
        <v>14164</v>
      </c>
      <c r="D252" s="34">
        <v>86.25711</v>
      </c>
      <c r="E252" s="134" t="s">
        <v>714</v>
      </c>
      <c r="F252" s="134" t="s">
        <v>1075</v>
      </c>
      <c r="G252" s="134" t="s">
        <v>716</v>
      </c>
      <c r="H252" s="33" t="s">
        <v>721</v>
      </c>
      <c r="I252" s="134" t="s">
        <v>28</v>
      </c>
      <c r="J252" s="33" t="s">
        <v>140</v>
      </c>
      <c r="K252" s="33" t="s">
        <v>13225</v>
      </c>
      <c r="L252" s="33">
        <v>449346.426908</v>
      </c>
      <c r="M252" s="33">
        <v>4697082.79844</v>
      </c>
      <c r="N252" s="134" t="s">
        <v>32</v>
      </c>
      <c r="O252" s="134" t="s">
        <v>14123</v>
      </c>
      <c r="P252" s="144" t="s">
        <v>14124</v>
      </c>
      <c r="Q252" s="153">
        <f t="shared" si="3"/>
        <v>388.156995</v>
      </c>
      <c r="R252" s="151"/>
    </row>
    <row r="253" s="118" customFormat="1" spans="1:18">
      <c r="A253" s="132" t="s">
        <v>21</v>
      </c>
      <c r="B253" s="133" t="s">
        <v>14113</v>
      </c>
      <c r="C253" s="33" t="s">
        <v>376</v>
      </c>
      <c r="D253" s="34">
        <v>4.134345</v>
      </c>
      <c r="E253" s="134" t="s">
        <v>714</v>
      </c>
      <c r="F253" s="134" t="s">
        <v>1075</v>
      </c>
      <c r="G253" s="134" t="s">
        <v>716</v>
      </c>
      <c r="H253" s="33" t="s">
        <v>717</v>
      </c>
      <c r="I253" s="134" t="s">
        <v>28</v>
      </c>
      <c r="J253" s="33" t="s">
        <v>58</v>
      </c>
      <c r="K253" s="33" t="s">
        <v>13223</v>
      </c>
      <c r="L253" s="33">
        <v>449068.63217</v>
      </c>
      <c r="M253" s="33">
        <v>4698687.66349</v>
      </c>
      <c r="N253" s="134" t="s">
        <v>32</v>
      </c>
      <c r="O253" s="134" t="s">
        <v>14123</v>
      </c>
      <c r="P253" s="144" t="s">
        <v>14124</v>
      </c>
      <c r="Q253" s="153">
        <f t="shared" si="3"/>
        <v>18.6045525</v>
      </c>
      <c r="R253" s="151"/>
    </row>
    <row r="254" s="118" customFormat="1" spans="1:18">
      <c r="A254" s="132" t="s">
        <v>21</v>
      </c>
      <c r="B254" s="133" t="s">
        <v>14113</v>
      </c>
      <c r="C254" s="33" t="s">
        <v>1472</v>
      </c>
      <c r="D254" s="34">
        <v>5.004225</v>
      </c>
      <c r="E254" s="134" t="s">
        <v>714</v>
      </c>
      <c r="F254" s="134" t="s">
        <v>1075</v>
      </c>
      <c r="G254" s="134" t="s">
        <v>716</v>
      </c>
      <c r="H254" s="33" t="s">
        <v>721</v>
      </c>
      <c r="I254" s="134" t="s">
        <v>28</v>
      </c>
      <c r="J254" s="33" t="s">
        <v>1269</v>
      </c>
      <c r="K254" s="33" t="s">
        <v>14067</v>
      </c>
      <c r="L254" s="33">
        <v>448848.203632</v>
      </c>
      <c r="M254" s="33">
        <v>4693358.64084</v>
      </c>
      <c r="N254" s="134" t="s">
        <v>32</v>
      </c>
      <c r="O254" s="134" t="s">
        <v>14123</v>
      </c>
      <c r="P254" s="144" t="s">
        <v>14124</v>
      </c>
      <c r="Q254" s="153">
        <f t="shared" si="3"/>
        <v>22.5190125</v>
      </c>
      <c r="R254" s="151"/>
    </row>
    <row r="255" s="118" customFormat="1" spans="1:18">
      <c r="A255" s="132" t="s">
        <v>21</v>
      </c>
      <c r="B255" s="133" t="s">
        <v>14113</v>
      </c>
      <c r="C255" s="33" t="s">
        <v>1376</v>
      </c>
      <c r="D255" s="34">
        <v>23.75805</v>
      </c>
      <c r="E255" s="134" t="s">
        <v>714</v>
      </c>
      <c r="F255" s="134" t="s">
        <v>1075</v>
      </c>
      <c r="G255" s="134" t="s">
        <v>716</v>
      </c>
      <c r="H255" s="33" t="s">
        <v>717</v>
      </c>
      <c r="I255" s="134" t="s">
        <v>28</v>
      </c>
      <c r="J255" s="33" t="s">
        <v>58</v>
      </c>
      <c r="K255" s="33" t="s">
        <v>13225</v>
      </c>
      <c r="L255" s="33">
        <v>449034.457277</v>
      </c>
      <c r="M255" s="33">
        <v>4695558.98562</v>
      </c>
      <c r="N255" s="134" t="s">
        <v>32</v>
      </c>
      <c r="O255" s="134" t="s">
        <v>14123</v>
      </c>
      <c r="P255" s="144" t="s">
        <v>14124</v>
      </c>
      <c r="Q255" s="153">
        <f t="shared" si="3"/>
        <v>106.911225</v>
      </c>
      <c r="R255" s="151"/>
    </row>
    <row r="256" s="118" customFormat="1" spans="1:18">
      <c r="A256" s="132" t="s">
        <v>21</v>
      </c>
      <c r="B256" s="133" t="s">
        <v>14113</v>
      </c>
      <c r="C256" s="33" t="s">
        <v>14165</v>
      </c>
      <c r="D256" s="34">
        <v>4.831725</v>
      </c>
      <c r="E256" s="134" t="s">
        <v>714</v>
      </c>
      <c r="F256" s="134" t="s">
        <v>1075</v>
      </c>
      <c r="G256" s="134" t="s">
        <v>716</v>
      </c>
      <c r="H256" s="33" t="s">
        <v>717</v>
      </c>
      <c r="I256" s="134" t="s">
        <v>28</v>
      </c>
      <c r="J256" s="33" t="s">
        <v>58</v>
      </c>
      <c r="K256" s="33" t="s">
        <v>13223</v>
      </c>
      <c r="L256" s="33">
        <v>449148.780396</v>
      </c>
      <c r="M256" s="33">
        <v>4693753.18672</v>
      </c>
      <c r="N256" s="134" t="s">
        <v>32</v>
      </c>
      <c r="O256" s="134" t="s">
        <v>14123</v>
      </c>
      <c r="P256" s="144" t="s">
        <v>14124</v>
      </c>
      <c r="Q256" s="153">
        <f t="shared" si="3"/>
        <v>21.7427625</v>
      </c>
      <c r="R256" s="151"/>
    </row>
    <row r="257" s="118" customFormat="1" spans="1:18">
      <c r="A257" s="132" t="s">
        <v>21</v>
      </c>
      <c r="B257" s="133" t="s">
        <v>14113</v>
      </c>
      <c r="C257" s="33" t="s">
        <v>1126</v>
      </c>
      <c r="D257" s="34">
        <v>5.28798</v>
      </c>
      <c r="E257" s="134" t="s">
        <v>714</v>
      </c>
      <c r="F257" s="134" t="s">
        <v>1075</v>
      </c>
      <c r="G257" s="134" t="s">
        <v>716</v>
      </c>
      <c r="H257" s="33" t="s">
        <v>717</v>
      </c>
      <c r="I257" s="134" t="s">
        <v>28</v>
      </c>
      <c r="J257" s="33" t="s">
        <v>58</v>
      </c>
      <c r="K257" s="33" t="s">
        <v>13223</v>
      </c>
      <c r="L257" s="33">
        <v>447422.713783</v>
      </c>
      <c r="M257" s="33">
        <v>4696317.18834</v>
      </c>
      <c r="N257" s="134" t="s">
        <v>32</v>
      </c>
      <c r="O257" s="134" t="s">
        <v>14123</v>
      </c>
      <c r="P257" s="144" t="s">
        <v>14124</v>
      </c>
      <c r="Q257" s="153">
        <f t="shared" si="3"/>
        <v>23.79591</v>
      </c>
      <c r="R257" s="151"/>
    </row>
    <row r="258" s="118" customFormat="1" spans="1:18">
      <c r="A258" s="132" t="s">
        <v>21</v>
      </c>
      <c r="B258" s="133" t="s">
        <v>14113</v>
      </c>
      <c r="C258" s="33" t="s">
        <v>14166</v>
      </c>
      <c r="D258" s="34">
        <v>524.74803</v>
      </c>
      <c r="E258" s="134" t="s">
        <v>714</v>
      </c>
      <c r="F258" s="134" t="s">
        <v>1075</v>
      </c>
      <c r="G258" s="134" t="s">
        <v>716</v>
      </c>
      <c r="H258" s="33" t="s">
        <v>721</v>
      </c>
      <c r="I258" s="134" t="s">
        <v>28</v>
      </c>
      <c r="J258" s="33" t="s">
        <v>58</v>
      </c>
      <c r="K258" s="33" t="s">
        <v>13225</v>
      </c>
      <c r="L258" s="33">
        <v>449021.17476</v>
      </c>
      <c r="M258" s="33">
        <v>4695319.16166</v>
      </c>
      <c r="N258" s="134" t="s">
        <v>32</v>
      </c>
      <c r="O258" s="134" t="s">
        <v>14123</v>
      </c>
      <c r="P258" s="144" t="s">
        <v>14124</v>
      </c>
      <c r="Q258" s="153">
        <f t="shared" si="3"/>
        <v>2361.366135</v>
      </c>
      <c r="R258" s="151"/>
    </row>
    <row r="259" s="118" customFormat="1" spans="1:18">
      <c r="A259" s="132" t="s">
        <v>21</v>
      </c>
      <c r="B259" s="133" t="s">
        <v>14113</v>
      </c>
      <c r="C259" s="33" t="s">
        <v>1542</v>
      </c>
      <c r="D259" s="34">
        <v>2.808915</v>
      </c>
      <c r="E259" s="134" t="s">
        <v>714</v>
      </c>
      <c r="F259" s="134" t="s">
        <v>1075</v>
      </c>
      <c r="G259" s="134" t="s">
        <v>716</v>
      </c>
      <c r="H259" s="33" t="s">
        <v>721</v>
      </c>
      <c r="I259" s="134" t="s">
        <v>28</v>
      </c>
      <c r="J259" s="33" t="s">
        <v>58</v>
      </c>
      <c r="K259" s="33" t="s">
        <v>13223</v>
      </c>
      <c r="L259" s="33">
        <v>449218.484072</v>
      </c>
      <c r="M259" s="33">
        <v>4693717.7148</v>
      </c>
      <c r="N259" s="134" t="s">
        <v>32</v>
      </c>
      <c r="O259" s="134" t="s">
        <v>14123</v>
      </c>
      <c r="P259" s="144" t="s">
        <v>14124</v>
      </c>
      <c r="Q259" s="153">
        <f t="shared" si="3"/>
        <v>12.6401175</v>
      </c>
      <c r="R259" s="151"/>
    </row>
    <row r="260" s="118" customFormat="1" spans="1:18">
      <c r="A260" s="132" t="s">
        <v>21</v>
      </c>
      <c r="B260" s="133" t="s">
        <v>14113</v>
      </c>
      <c r="C260" s="33" t="s">
        <v>14167</v>
      </c>
      <c r="D260" s="34">
        <v>142.41489</v>
      </c>
      <c r="E260" s="134" t="s">
        <v>714</v>
      </c>
      <c r="F260" s="134" t="s">
        <v>1075</v>
      </c>
      <c r="G260" s="134" t="s">
        <v>716</v>
      </c>
      <c r="H260" s="33" t="s">
        <v>721</v>
      </c>
      <c r="I260" s="134" t="s">
        <v>28</v>
      </c>
      <c r="J260" s="33" t="s">
        <v>58</v>
      </c>
      <c r="K260" s="33" t="s">
        <v>13223</v>
      </c>
      <c r="L260" s="33">
        <v>447921.27177</v>
      </c>
      <c r="M260" s="33">
        <v>4695646.50596</v>
      </c>
      <c r="N260" s="134" t="s">
        <v>32</v>
      </c>
      <c r="O260" s="134" t="s">
        <v>14123</v>
      </c>
      <c r="P260" s="144" t="s">
        <v>14124</v>
      </c>
      <c r="Q260" s="153">
        <f t="shared" si="3"/>
        <v>640.867005</v>
      </c>
      <c r="R260" s="151"/>
    </row>
    <row r="261" s="118" customFormat="1" spans="1:18">
      <c r="A261" s="132" t="s">
        <v>21</v>
      </c>
      <c r="B261" s="133" t="s">
        <v>14113</v>
      </c>
      <c r="C261" s="33" t="s">
        <v>14168</v>
      </c>
      <c r="D261" s="34">
        <v>19.480635</v>
      </c>
      <c r="E261" s="134" t="s">
        <v>714</v>
      </c>
      <c r="F261" s="134" t="s">
        <v>1075</v>
      </c>
      <c r="G261" s="134" t="s">
        <v>716</v>
      </c>
      <c r="H261" s="33" t="s">
        <v>717</v>
      </c>
      <c r="I261" s="134" t="s">
        <v>28</v>
      </c>
      <c r="J261" s="33" t="s">
        <v>58</v>
      </c>
      <c r="K261" s="33" t="s">
        <v>13223</v>
      </c>
      <c r="L261" s="33">
        <v>449663.600485</v>
      </c>
      <c r="M261" s="33">
        <v>4696734.35631</v>
      </c>
      <c r="N261" s="134" t="s">
        <v>32</v>
      </c>
      <c r="O261" s="134" t="s">
        <v>14123</v>
      </c>
      <c r="P261" s="144" t="s">
        <v>14124</v>
      </c>
      <c r="Q261" s="153">
        <f t="shared" si="3"/>
        <v>87.6628575</v>
      </c>
      <c r="R261" s="151"/>
    </row>
    <row r="262" s="118" customFormat="1" spans="1:18">
      <c r="A262" s="132" t="s">
        <v>21</v>
      </c>
      <c r="B262" s="133" t="s">
        <v>14113</v>
      </c>
      <c r="C262" s="33" t="s">
        <v>13648</v>
      </c>
      <c r="D262" s="34">
        <v>29.292105</v>
      </c>
      <c r="E262" s="134" t="s">
        <v>714</v>
      </c>
      <c r="F262" s="134" t="s">
        <v>1075</v>
      </c>
      <c r="G262" s="134" t="s">
        <v>716</v>
      </c>
      <c r="H262" s="33" t="s">
        <v>721</v>
      </c>
      <c r="I262" s="134" t="s">
        <v>28</v>
      </c>
      <c r="J262" s="33" t="s">
        <v>58</v>
      </c>
      <c r="K262" s="33" t="s">
        <v>13223</v>
      </c>
      <c r="L262" s="33">
        <v>447379.805749</v>
      </c>
      <c r="M262" s="33">
        <v>4695681.93201</v>
      </c>
      <c r="N262" s="134" t="s">
        <v>32</v>
      </c>
      <c r="O262" s="134" t="s">
        <v>14123</v>
      </c>
      <c r="P262" s="144" t="s">
        <v>14124</v>
      </c>
      <c r="Q262" s="153">
        <f t="shared" si="3"/>
        <v>131.8144725</v>
      </c>
      <c r="R262" s="151"/>
    </row>
    <row r="263" s="3" customFormat="1" spans="1:18">
      <c r="A263" s="170"/>
      <c r="B263" s="171" t="s">
        <v>22</v>
      </c>
      <c r="D263" s="172">
        <f>SUM(D264:D384)</f>
        <v>1534.252635</v>
      </c>
      <c r="E263" s="173"/>
      <c r="F263" s="173"/>
      <c r="H263" s="174"/>
      <c r="I263" s="175"/>
      <c r="J263" s="176"/>
      <c r="K263" s="177"/>
      <c r="L263" s="178"/>
      <c r="M263" s="178"/>
      <c r="N263" s="173"/>
      <c r="O263" s="177"/>
      <c r="P263" s="179" t="s">
        <v>3</v>
      </c>
      <c r="Q263" s="172">
        <f>SUM(Q264:Q384)</f>
        <v>6904.1368575</v>
      </c>
      <c r="R263" s="180"/>
    </row>
    <row r="264" s="118" customFormat="1" spans="1:18">
      <c r="A264" s="132" t="s">
        <v>21</v>
      </c>
      <c r="B264" s="133" t="s">
        <v>22</v>
      </c>
      <c r="C264" s="33" t="s">
        <v>14169</v>
      </c>
      <c r="D264" s="37">
        <v>10.075395</v>
      </c>
      <c r="E264" s="134" t="s">
        <v>714</v>
      </c>
      <c r="F264" s="134" t="s">
        <v>1075</v>
      </c>
      <c r="G264" s="134" t="s">
        <v>716</v>
      </c>
      <c r="H264" s="33" t="s">
        <v>721</v>
      </c>
      <c r="I264" s="134" t="s">
        <v>28</v>
      </c>
      <c r="J264" s="33" t="s">
        <v>58</v>
      </c>
      <c r="K264" s="33" t="s">
        <v>13223</v>
      </c>
      <c r="L264" s="33">
        <v>449818.200291</v>
      </c>
      <c r="M264" s="33">
        <v>4691519.71989</v>
      </c>
      <c r="N264" s="134" t="s">
        <v>32</v>
      </c>
      <c r="O264" s="134" t="s">
        <v>14120</v>
      </c>
      <c r="P264" s="144" t="s">
        <v>14121</v>
      </c>
      <c r="Q264" s="153">
        <f t="shared" ref="Q264:Q327" si="4">D264*4.5</f>
        <v>45.3392775</v>
      </c>
      <c r="R264" s="154"/>
    </row>
    <row r="265" s="118" customFormat="1" spans="1:18">
      <c r="A265" s="132" t="s">
        <v>21</v>
      </c>
      <c r="B265" s="133" t="s">
        <v>22</v>
      </c>
      <c r="C265" s="33" t="s">
        <v>529</v>
      </c>
      <c r="D265" s="37">
        <v>4.984545</v>
      </c>
      <c r="E265" s="134" t="s">
        <v>714</v>
      </c>
      <c r="F265" s="134" t="s">
        <v>1075</v>
      </c>
      <c r="G265" s="134" t="s">
        <v>716</v>
      </c>
      <c r="H265" s="33" t="s">
        <v>717</v>
      </c>
      <c r="I265" s="134" t="s">
        <v>28</v>
      </c>
      <c r="J265" s="33" t="s">
        <v>58</v>
      </c>
      <c r="K265" s="33" t="s">
        <v>13223</v>
      </c>
      <c r="L265" s="33">
        <v>449597.673791</v>
      </c>
      <c r="M265" s="33">
        <v>4692533.02676</v>
      </c>
      <c r="N265" s="134" t="s">
        <v>32</v>
      </c>
      <c r="O265" s="142" t="s">
        <v>403</v>
      </c>
      <c r="P265" s="143" t="s">
        <v>404</v>
      </c>
      <c r="Q265" s="153">
        <f t="shared" si="4"/>
        <v>22.4304525</v>
      </c>
      <c r="R265" s="154"/>
    </row>
    <row r="266" s="118" customFormat="1" spans="1:18">
      <c r="A266" s="132" t="s">
        <v>21</v>
      </c>
      <c r="B266" s="133" t="s">
        <v>22</v>
      </c>
      <c r="C266" s="33" t="s">
        <v>500</v>
      </c>
      <c r="D266" s="37">
        <v>28.051035</v>
      </c>
      <c r="E266" s="134" t="s">
        <v>714</v>
      </c>
      <c r="F266" s="134" t="s">
        <v>1075</v>
      </c>
      <c r="G266" s="134" t="s">
        <v>716</v>
      </c>
      <c r="H266" s="33" t="s">
        <v>721</v>
      </c>
      <c r="I266" s="134" t="s">
        <v>28</v>
      </c>
      <c r="J266" s="33" t="s">
        <v>58</v>
      </c>
      <c r="K266" s="33" t="s">
        <v>13225</v>
      </c>
      <c r="L266" s="33">
        <v>449293.722252</v>
      </c>
      <c r="M266" s="33">
        <v>4693376.59186</v>
      </c>
      <c r="N266" s="134" t="s">
        <v>32</v>
      </c>
      <c r="O266" s="142" t="s">
        <v>403</v>
      </c>
      <c r="P266" s="143" t="s">
        <v>404</v>
      </c>
      <c r="Q266" s="153">
        <f t="shared" si="4"/>
        <v>126.2296575</v>
      </c>
      <c r="R266" s="154"/>
    </row>
    <row r="267" s="118" customFormat="1" spans="1:18">
      <c r="A267" s="132" t="s">
        <v>21</v>
      </c>
      <c r="B267" s="133" t="s">
        <v>22</v>
      </c>
      <c r="C267" s="33" t="s">
        <v>450</v>
      </c>
      <c r="D267" s="37">
        <v>14.290665</v>
      </c>
      <c r="E267" s="134" t="s">
        <v>714</v>
      </c>
      <c r="F267" s="134" t="s">
        <v>1075</v>
      </c>
      <c r="G267" s="134" t="s">
        <v>716</v>
      </c>
      <c r="H267" s="33" t="s">
        <v>717</v>
      </c>
      <c r="I267" s="134" t="s">
        <v>28</v>
      </c>
      <c r="J267" s="33" t="s">
        <v>58</v>
      </c>
      <c r="K267" s="33" t="s">
        <v>13223</v>
      </c>
      <c r="L267" s="33">
        <v>450291.009912</v>
      </c>
      <c r="M267" s="33">
        <v>4692372.61712</v>
      </c>
      <c r="N267" s="134" t="s">
        <v>32</v>
      </c>
      <c r="O267" s="142" t="s">
        <v>403</v>
      </c>
      <c r="P267" s="143" t="s">
        <v>404</v>
      </c>
      <c r="Q267" s="153">
        <f t="shared" si="4"/>
        <v>64.3079925</v>
      </c>
      <c r="R267" s="154"/>
    </row>
    <row r="268" s="118" customFormat="1" spans="1:18">
      <c r="A268" s="132" t="s">
        <v>21</v>
      </c>
      <c r="B268" s="133" t="s">
        <v>22</v>
      </c>
      <c r="C268" s="33" t="s">
        <v>1316</v>
      </c>
      <c r="D268" s="37">
        <v>21.847815</v>
      </c>
      <c r="E268" s="134" t="s">
        <v>714</v>
      </c>
      <c r="F268" s="134" t="s">
        <v>1075</v>
      </c>
      <c r="G268" s="134" t="s">
        <v>716</v>
      </c>
      <c r="H268" s="33" t="s">
        <v>721</v>
      </c>
      <c r="I268" s="134" t="s">
        <v>28</v>
      </c>
      <c r="J268" s="33" t="s">
        <v>58</v>
      </c>
      <c r="K268" s="33" t="s">
        <v>13223</v>
      </c>
      <c r="L268" s="33">
        <v>450504.562801</v>
      </c>
      <c r="M268" s="33">
        <v>4691635.22526</v>
      </c>
      <c r="N268" s="134" t="s">
        <v>32</v>
      </c>
      <c r="O268" s="142" t="s">
        <v>403</v>
      </c>
      <c r="P268" s="143" t="s">
        <v>404</v>
      </c>
      <c r="Q268" s="153">
        <f t="shared" si="4"/>
        <v>98.3151675</v>
      </c>
      <c r="R268" s="154"/>
    </row>
    <row r="269" s="118" customFormat="1" spans="1:18">
      <c r="A269" s="132" t="s">
        <v>21</v>
      </c>
      <c r="B269" s="133" t="s">
        <v>22</v>
      </c>
      <c r="C269" s="33" t="s">
        <v>13875</v>
      </c>
      <c r="D269" s="37">
        <v>0.61797</v>
      </c>
      <c r="E269" s="134" t="s">
        <v>714</v>
      </c>
      <c r="F269" s="134" t="s">
        <v>1075</v>
      </c>
      <c r="G269" s="134" t="s">
        <v>716</v>
      </c>
      <c r="H269" s="33" t="s">
        <v>717</v>
      </c>
      <c r="I269" s="134" t="s">
        <v>28</v>
      </c>
      <c r="J269" s="33" t="s">
        <v>58</v>
      </c>
      <c r="K269" s="33" t="s">
        <v>13223</v>
      </c>
      <c r="L269" s="33">
        <v>450429.996313</v>
      </c>
      <c r="M269" s="33">
        <v>4691820.3803</v>
      </c>
      <c r="N269" s="134" t="s">
        <v>32</v>
      </c>
      <c r="O269" s="142" t="s">
        <v>403</v>
      </c>
      <c r="P269" s="143" t="s">
        <v>404</v>
      </c>
      <c r="Q269" s="153">
        <f t="shared" si="4"/>
        <v>2.780865</v>
      </c>
      <c r="R269" s="154"/>
    </row>
    <row r="270" s="118" customFormat="1" spans="1:18">
      <c r="A270" s="132" t="s">
        <v>21</v>
      </c>
      <c r="B270" s="133" t="s">
        <v>22</v>
      </c>
      <c r="C270" s="33" t="s">
        <v>384</v>
      </c>
      <c r="D270" s="37">
        <v>6.05757</v>
      </c>
      <c r="E270" s="134" t="s">
        <v>714</v>
      </c>
      <c r="F270" s="134" t="s">
        <v>1075</v>
      </c>
      <c r="G270" s="134" t="s">
        <v>716</v>
      </c>
      <c r="H270" s="33" t="s">
        <v>721</v>
      </c>
      <c r="I270" s="134" t="s">
        <v>28</v>
      </c>
      <c r="J270" s="33" t="s">
        <v>58</v>
      </c>
      <c r="K270" s="33" t="s">
        <v>13223</v>
      </c>
      <c r="L270" s="33">
        <v>449764.71328</v>
      </c>
      <c r="M270" s="33">
        <v>4692945.87781</v>
      </c>
      <c r="N270" s="134" t="s">
        <v>32</v>
      </c>
      <c r="O270" s="142" t="s">
        <v>403</v>
      </c>
      <c r="P270" s="143" t="s">
        <v>404</v>
      </c>
      <c r="Q270" s="153">
        <f t="shared" si="4"/>
        <v>27.259065</v>
      </c>
      <c r="R270" s="154"/>
    </row>
    <row r="271" s="118" customFormat="1" spans="1:18">
      <c r="A271" s="132" t="s">
        <v>21</v>
      </c>
      <c r="B271" s="133" t="s">
        <v>22</v>
      </c>
      <c r="C271" s="33" t="s">
        <v>351</v>
      </c>
      <c r="D271" s="37">
        <v>1.477095</v>
      </c>
      <c r="E271" s="134" t="s">
        <v>714</v>
      </c>
      <c r="F271" s="134" t="s">
        <v>1075</v>
      </c>
      <c r="G271" s="134" t="s">
        <v>716</v>
      </c>
      <c r="H271" s="33" t="s">
        <v>721</v>
      </c>
      <c r="I271" s="134" t="s">
        <v>28</v>
      </c>
      <c r="J271" s="33" t="s">
        <v>58</v>
      </c>
      <c r="K271" s="33" t="s">
        <v>13223</v>
      </c>
      <c r="L271" s="33">
        <v>449158.033551</v>
      </c>
      <c r="M271" s="33">
        <v>4692664.78881</v>
      </c>
      <c r="N271" s="134" t="s">
        <v>32</v>
      </c>
      <c r="O271" s="142" t="s">
        <v>403</v>
      </c>
      <c r="P271" s="143" t="s">
        <v>404</v>
      </c>
      <c r="Q271" s="153">
        <f t="shared" si="4"/>
        <v>6.6469275</v>
      </c>
      <c r="R271" s="154"/>
    </row>
    <row r="272" s="118" customFormat="1" spans="1:18">
      <c r="A272" s="132" t="s">
        <v>21</v>
      </c>
      <c r="B272" s="133" t="s">
        <v>22</v>
      </c>
      <c r="C272" s="33" t="s">
        <v>1610</v>
      </c>
      <c r="D272" s="37">
        <v>8.43924</v>
      </c>
      <c r="E272" s="134" t="s">
        <v>714</v>
      </c>
      <c r="F272" s="134" t="s">
        <v>1075</v>
      </c>
      <c r="G272" s="134" t="s">
        <v>716</v>
      </c>
      <c r="H272" s="33" t="s">
        <v>721</v>
      </c>
      <c r="I272" s="134" t="s">
        <v>28</v>
      </c>
      <c r="J272" s="33" t="s">
        <v>58</v>
      </c>
      <c r="K272" s="33" t="s">
        <v>13223</v>
      </c>
      <c r="L272" s="33">
        <v>449403.117778</v>
      </c>
      <c r="M272" s="33">
        <v>4692609.34475</v>
      </c>
      <c r="N272" s="134" t="s">
        <v>32</v>
      </c>
      <c r="O272" s="134" t="s">
        <v>14120</v>
      </c>
      <c r="P272" s="144" t="s">
        <v>14121</v>
      </c>
      <c r="Q272" s="153">
        <f t="shared" si="4"/>
        <v>37.97658</v>
      </c>
      <c r="R272" s="154"/>
    </row>
    <row r="273" s="118" customFormat="1" spans="1:18">
      <c r="A273" s="132" t="s">
        <v>21</v>
      </c>
      <c r="B273" s="133" t="s">
        <v>22</v>
      </c>
      <c r="C273" s="33" t="s">
        <v>13783</v>
      </c>
      <c r="D273" s="37">
        <v>5.98407</v>
      </c>
      <c r="E273" s="134" t="s">
        <v>714</v>
      </c>
      <c r="F273" s="134" t="s">
        <v>1075</v>
      </c>
      <c r="G273" s="134" t="s">
        <v>716</v>
      </c>
      <c r="H273" s="33" t="s">
        <v>721</v>
      </c>
      <c r="I273" s="134" t="s">
        <v>28</v>
      </c>
      <c r="J273" s="33" t="s">
        <v>58</v>
      </c>
      <c r="K273" s="33" t="s">
        <v>13223</v>
      </c>
      <c r="L273" s="33">
        <v>449792.370122</v>
      </c>
      <c r="M273" s="33">
        <v>4691582.77144</v>
      </c>
      <c r="N273" s="134" t="s">
        <v>32</v>
      </c>
      <c r="O273" s="142" t="s">
        <v>403</v>
      </c>
      <c r="P273" s="143" t="s">
        <v>404</v>
      </c>
      <c r="Q273" s="153">
        <f t="shared" si="4"/>
        <v>26.928315</v>
      </c>
      <c r="R273" s="154"/>
    </row>
    <row r="274" s="118" customFormat="1" spans="1:18">
      <c r="A274" s="132" t="s">
        <v>21</v>
      </c>
      <c r="B274" s="133" t="s">
        <v>22</v>
      </c>
      <c r="C274" s="33" t="s">
        <v>624</v>
      </c>
      <c r="D274" s="37">
        <v>31.453275</v>
      </c>
      <c r="E274" s="134" t="s">
        <v>714</v>
      </c>
      <c r="F274" s="134" t="s">
        <v>1075</v>
      </c>
      <c r="G274" s="134" t="s">
        <v>716</v>
      </c>
      <c r="H274" s="33" t="s">
        <v>717</v>
      </c>
      <c r="I274" s="134" t="s">
        <v>28</v>
      </c>
      <c r="J274" s="33" t="s">
        <v>1269</v>
      </c>
      <c r="K274" s="33" t="s">
        <v>14067</v>
      </c>
      <c r="L274" s="33">
        <v>448830.081919</v>
      </c>
      <c r="M274" s="33">
        <v>4692628.6067</v>
      </c>
      <c r="N274" s="134" t="s">
        <v>32</v>
      </c>
      <c r="O274" s="142" t="s">
        <v>403</v>
      </c>
      <c r="P274" s="143" t="s">
        <v>404</v>
      </c>
      <c r="Q274" s="153">
        <f t="shared" si="4"/>
        <v>141.5397375</v>
      </c>
      <c r="R274" s="154"/>
    </row>
    <row r="275" s="118" customFormat="1" spans="1:18">
      <c r="A275" s="132" t="s">
        <v>21</v>
      </c>
      <c r="B275" s="133" t="s">
        <v>22</v>
      </c>
      <c r="C275" s="33" t="s">
        <v>385</v>
      </c>
      <c r="D275" s="37">
        <v>1.86219</v>
      </c>
      <c r="E275" s="134" t="s">
        <v>714</v>
      </c>
      <c r="F275" s="134" t="s">
        <v>1075</v>
      </c>
      <c r="G275" s="134" t="s">
        <v>716</v>
      </c>
      <c r="H275" s="33" t="s">
        <v>721</v>
      </c>
      <c r="I275" s="134" t="s">
        <v>28</v>
      </c>
      <c r="J275" s="33" t="s">
        <v>58</v>
      </c>
      <c r="K275" s="33" t="s">
        <v>13223</v>
      </c>
      <c r="L275" s="33">
        <v>448698.879054</v>
      </c>
      <c r="M275" s="33">
        <v>4692600.65374</v>
      </c>
      <c r="N275" s="134" t="s">
        <v>32</v>
      </c>
      <c r="O275" s="134" t="s">
        <v>14170</v>
      </c>
      <c r="P275" s="144" t="s">
        <v>14171</v>
      </c>
      <c r="Q275" s="153">
        <f t="shared" si="4"/>
        <v>8.379855</v>
      </c>
      <c r="R275" s="154"/>
    </row>
    <row r="276" s="118" customFormat="1" spans="1:18">
      <c r="A276" s="132" t="s">
        <v>21</v>
      </c>
      <c r="B276" s="133" t="s">
        <v>22</v>
      </c>
      <c r="C276" s="33" t="s">
        <v>600</v>
      </c>
      <c r="D276" s="37">
        <v>15.12903</v>
      </c>
      <c r="E276" s="134" t="s">
        <v>714</v>
      </c>
      <c r="F276" s="134" t="s">
        <v>1075</v>
      </c>
      <c r="G276" s="134" t="s">
        <v>716</v>
      </c>
      <c r="H276" s="33" t="s">
        <v>717</v>
      </c>
      <c r="I276" s="134" t="s">
        <v>28</v>
      </c>
      <c r="J276" s="33" t="s">
        <v>1269</v>
      </c>
      <c r="K276" s="33" t="s">
        <v>13231</v>
      </c>
      <c r="L276" s="33">
        <v>449168.024823</v>
      </c>
      <c r="M276" s="33">
        <v>4693033.65005</v>
      </c>
      <c r="N276" s="134" t="s">
        <v>32</v>
      </c>
      <c r="O276" s="134" t="s">
        <v>14170</v>
      </c>
      <c r="P276" s="144" t="s">
        <v>14171</v>
      </c>
      <c r="Q276" s="153">
        <f t="shared" si="4"/>
        <v>68.080635</v>
      </c>
      <c r="R276" s="154"/>
    </row>
    <row r="277" s="118" customFormat="1" spans="1:18">
      <c r="A277" s="132" t="s">
        <v>21</v>
      </c>
      <c r="B277" s="133" t="s">
        <v>22</v>
      </c>
      <c r="C277" s="33" t="s">
        <v>1581</v>
      </c>
      <c r="D277" s="37">
        <v>7.910685</v>
      </c>
      <c r="E277" s="134" t="s">
        <v>714</v>
      </c>
      <c r="F277" s="134" t="s">
        <v>1075</v>
      </c>
      <c r="G277" s="134" t="s">
        <v>716</v>
      </c>
      <c r="H277" s="33" t="s">
        <v>721</v>
      </c>
      <c r="I277" s="134" t="s">
        <v>28</v>
      </c>
      <c r="J277" s="33" t="s">
        <v>58</v>
      </c>
      <c r="K277" s="33" t="s">
        <v>13223</v>
      </c>
      <c r="L277" s="33">
        <v>450044.296219</v>
      </c>
      <c r="M277" s="33">
        <v>4691544.40586</v>
      </c>
      <c r="N277" s="134" t="s">
        <v>32</v>
      </c>
      <c r="O277" s="134" t="s">
        <v>14170</v>
      </c>
      <c r="P277" s="144" t="s">
        <v>14171</v>
      </c>
      <c r="Q277" s="153">
        <f t="shared" si="4"/>
        <v>35.5980825</v>
      </c>
      <c r="R277" s="154"/>
    </row>
    <row r="278" s="118" customFormat="1" spans="1:18">
      <c r="A278" s="132" t="s">
        <v>21</v>
      </c>
      <c r="B278" s="133" t="s">
        <v>22</v>
      </c>
      <c r="C278" s="33" t="s">
        <v>1632</v>
      </c>
      <c r="D278" s="37">
        <v>3.50082</v>
      </c>
      <c r="E278" s="134" t="s">
        <v>714</v>
      </c>
      <c r="F278" s="134" t="s">
        <v>1075</v>
      </c>
      <c r="G278" s="134" t="s">
        <v>716</v>
      </c>
      <c r="H278" s="33" t="s">
        <v>717</v>
      </c>
      <c r="I278" s="134" t="s">
        <v>28</v>
      </c>
      <c r="J278" s="33" t="s">
        <v>58</v>
      </c>
      <c r="K278" s="33" t="s">
        <v>13223</v>
      </c>
      <c r="L278" s="33">
        <v>450457.732172</v>
      </c>
      <c r="M278" s="33">
        <v>4691764.7688</v>
      </c>
      <c r="N278" s="134" t="s">
        <v>32</v>
      </c>
      <c r="O278" s="134" t="s">
        <v>14170</v>
      </c>
      <c r="P278" s="144" t="s">
        <v>14171</v>
      </c>
      <c r="Q278" s="153">
        <f t="shared" si="4"/>
        <v>15.75369</v>
      </c>
      <c r="R278" s="154"/>
    </row>
    <row r="279" s="118" customFormat="1" spans="1:18">
      <c r="A279" s="132" t="s">
        <v>21</v>
      </c>
      <c r="B279" s="133" t="s">
        <v>22</v>
      </c>
      <c r="C279" s="33" t="s">
        <v>519</v>
      </c>
      <c r="D279" s="37">
        <v>56.819955</v>
      </c>
      <c r="E279" s="134" t="s">
        <v>714</v>
      </c>
      <c r="F279" s="134" t="s">
        <v>1075</v>
      </c>
      <c r="G279" s="134" t="s">
        <v>716</v>
      </c>
      <c r="H279" s="33" t="s">
        <v>717</v>
      </c>
      <c r="I279" s="134" t="s">
        <v>28</v>
      </c>
      <c r="J279" s="33" t="s">
        <v>58</v>
      </c>
      <c r="K279" s="33" t="s">
        <v>13223</v>
      </c>
      <c r="L279" s="33">
        <v>448826.690228</v>
      </c>
      <c r="M279" s="33">
        <v>4692811.56491</v>
      </c>
      <c r="N279" s="134" t="s">
        <v>32</v>
      </c>
      <c r="O279" s="134" t="s">
        <v>14170</v>
      </c>
      <c r="P279" s="144" t="s">
        <v>14171</v>
      </c>
      <c r="Q279" s="153">
        <f t="shared" si="4"/>
        <v>255.6897975</v>
      </c>
      <c r="R279" s="154"/>
    </row>
    <row r="280" s="118" customFormat="1" spans="1:18">
      <c r="A280" s="132" t="s">
        <v>21</v>
      </c>
      <c r="B280" s="133" t="s">
        <v>22</v>
      </c>
      <c r="C280" s="33" t="s">
        <v>1418</v>
      </c>
      <c r="D280" s="37">
        <v>3.0042</v>
      </c>
      <c r="E280" s="134" t="s">
        <v>714</v>
      </c>
      <c r="F280" s="134" t="s">
        <v>1075</v>
      </c>
      <c r="G280" s="134" t="s">
        <v>716</v>
      </c>
      <c r="H280" s="33" t="s">
        <v>721</v>
      </c>
      <c r="I280" s="134" t="s">
        <v>28</v>
      </c>
      <c r="J280" s="33" t="s">
        <v>58</v>
      </c>
      <c r="K280" s="33" t="s">
        <v>13223</v>
      </c>
      <c r="L280" s="33">
        <v>450329.928626</v>
      </c>
      <c r="M280" s="33">
        <v>4692117.77501</v>
      </c>
      <c r="N280" s="134" t="s">
        <v>32</v>
      </c>
      <c r="O280" s="134" t="s">
        <v>14170</v>
      </c>
      <c r="P280" s="144" t="s">
        <v>14171</v>
      </c>
      <c r="Q280" s="153">
        <f t="shared" si="4"/>
        <v>13.5189</v>
      </c>
      <c r="R280" s="154"/>
    </row>
    <row r="281" s="118" customFormat="1" spans="1:18">
      <c r="A281" s="132" t="s">
        <v>21</v>
      </c>
      <c r="B281" s="133" t="s">
        <v>22</v>
      </c>
      <c r="C281" s="33" t="s">
        <v>1704</v>
      </c>
      <c r="D281" s="37">
        <v>7.50204</v>
      </c>
      <c r="E281" s="134" t="s">
        <v>714</v>
      </c>
      <c r="F281" s="134" t="s">
        <v>1075</v>
      </c>
      <c r="G281" s="134" t="s">
        <v>716</v>
      </c>
      <c r="H281" s="33" t="s">
        <v>721</v>
      </c>
      <c r="I281" s="134" t="s">
        <v>28</v>
      </c>
      <c r="J281" s="33" t="s">
        <v>58</v>
      </c>
      <c r="K281" s="33" t="s">
        <v>13223</v>
      </c>
      <c r="L281" s="33">
        <v>449793.699341</v>
      </c>
      <c r="M281" s="33">
        <v>4693115.45275</v>
      </c>
      <c r="N281" s="134" t="s">
        <v>32</v>
      </c>
      <c r="O281" s="134" t="s">
        <v>14170</v>
      </c>
      <c r="P281" s="144" t="s">
        <v>14171</v>
      </c>
      <c r="Q281" s="153">
        <f t="shared" si="4"/>
        <v>33.75918</v>
      </c>
      <c r="R281" s="154"/>
    </row>
    <row r="282" s="118" customFormat="1" spans="1:18">
      <c r="A282" s="132" t="s">
        <v>21</v>
      </c>
      <c r="B282" s="133" t="s">
        <v>22</v>
      </c>
      <c r="C282" s="33" t="s">
        <v>1546</v>
      </c>
      <c r="D282" s="37">
        <v>3.351795</v>
      </c>
      <c r="E282" s="134" t="s">
        <v>714</v>
      </c>
      <c r="F282" s="134" t="s">
        <v>1075</v>
      </c>
      <c r="G282" s="134" t="s">
        <v>716</v>
      </c>
      <c r="H282" s="33" t="s">
        <v>721</v>
      </c>
      <c r="I282" s="134" t="s">
        <v>28</v>
      </c>
      <c r="J282" s="33" t="s">
        <v>58</v>
      </c>
      <c r="K282" s="33" t="s">
        <v>13223</v>
      </c>
      <c r="L282" s="33">
        <v>450281.084331</v>
      </c>
      <c r="M282" s="33">
        <v>4691273.37145</v>
      </c>
      <c r="N282" s="134" t="s">
        <v>32</v>
      </c>
      <c r="O282" s="134" t="s">
        <v>14170</v>
      </c>
      <c r="P282" s="144" t="s">
        <v>14171</v>
      </c>
      <c r="Q282" s="153">
        <f t="shared" si="4"/>
        <v>15.0830775</v>
      </c>
      <c r="R282" s="154"/>
    </row>
    <row r="283" s="118" customFormat="1" spans="1:18">
      <c r="A283" s="132" t="s">
        <v>21</v>
      </c>
      <c r="B283" s="133" t="s">
        <v>22</v>
      </c>
      <c r="C283" s="33" t="s">
        <v>395</v>
      </c>
      <c r="D283" s="37">
        <v>7.02657</v>
      </c>
      <c r="E283" s="134" t="s">
        <v>714</v>
      </c>
      <c r="F283" s="134" t="s">
        <v>1075</v>
      </c>
      <c r="G283" s="134" t="s">
        <v>716</v>
      </c>
      <c r="H283" s="33" t="s">
        <v>721</v>
      </c>
      <c r="I283" s="134" t="s">
        <v>28</v>
      </c>
      <c r="J283" s="33" t="s">
        <v>58</v>
      </c>
      <c r="K283" s="33" t="s">
        <v>13223</v>
      </c>
      <c r="L283" s="33">
        <v>449161.291644</v>
      </c>
      <c r="M283" s="33">
        <v>4693467.55149</v>
      </c>
      <c r="N283" s="134" t="s">
        <v>32</v>
      </c>
      <c r="O283" s="134" t="s">
        <v>14170</v>
      </c>
      <c r="P283" s="144" t="s">
        <v>14171</v>
      </c>
      <c r="Q283" s="153">
        <f t="shared" si="4"/>
        <v>31.619565</v>
      </c>
      <c r="R283" s="154"/>
    </row>
    <row r="284" s="118" customFormat="1" spans="1:18">
      <c r="A284" s="132" t="s">
        <v>21</v>
      </c>
      <c r="B284" s="133" t="s">
        <v>22</v>
      </c>
      <c r="C284" s="33" t="s">
        <v>540</v>
      </c>
      <c r="D284" s="37">
        <v>8.49534</v>
      </c>
      <c r="E284" s="134" t="s">
        <v>714</v>
      </c>
      <c r="F284" s="134" t="s">
        <v>1075</v>
      </c>
      <c r="G284" s="134" t="s">
        <v>716</v>
      </c>
      <c r="H284" s="33" t="s">
        <v>721</v>
      </c>
      <c r="I284" s="134" t="s">
        <v>28</v>
      </c>
      <c r="J284" s="33" t="s">
        <v>58</v>
      </c>
      <c r="K284" s="33" t="s">
        <v>13223</v>
      </c>
      <c r="L284" s="33">
        <v>450386.100344</v>
      </c>
      <c r="M284" s="33">
        <v>4692097.43307</v>
      </c>
      <c r="N284" s="134" t="s">
        <v>32</v>
      </c>
      <c r="O284" s="134" t="s">
        <v>14170</v>
      </c>
      <c r="P284" s="144" t="s">
        <v>14171</v>
      </c>
      <c r="Q284" s="153">
        <f t="shared" si="4"/>
        <v>38.22903</v>
      </c>
      <c r="R284" s="154"/>
    </row>
    <row r="285" s="118" customFormat="1" spans="1:18">
      <c r="A285" s="132" t="s">
        <v>21</v>
      </c>
      <c r="B285" s="133" t="s">
        <v>22</v>
      </c>
      <c r="C285" s="33" t="s">
        <v>396</v>
      </c>
      <c r="D285" s="37">
        <v>11.25006</v>
      </c>
      <c r="E285" s="134" t="s">
        <v>714</v>
      </c>
      <c r="F285" s="134" t="s">
        <v>1075</v>
      </c>
      <c r="G285" s="134" t="s">
        <v>716</v>
      </c>
      <c r="H285" s="33" t="s">
        <v>721</v>
      </c>
      <c r="I285" s="134" t="s">
        <v>28</v>
      </c>
      <c r="J285" s="33" t="s">
        <v>58</v>
      </c>
      <c r="K285" s="33" t="s">
        <v>13225</v>
      </c>
      <c r="L285" s="33">
        <v>449387.12697</v>
      </c>
      <c r="M285" s="33">
        <v>4693474.39238</v>
      </c>
      <c r="N285" s="134" t="s">
        <v>32</v>
      </c>
      <c r="O285" s="134" t="s">
        <v>14170</v>
      </c>
      <c r="P285" s="144" t="s">
        <v>14171</v>
      </c>
      <c r="Q285" s="153">
        <f t="shared" si="4"/>
        <v>50.62527</v>
      </c>
      <c r="R285" s="154"/>
    </row>
    <row r="286" s="118" customFormat="1" spans="1:18">
      <c r="A286" s="132" t="s">
        <v>21</v>
      </c>
      <c r="B286" s="133" t="s">
        <v>22</v>
      </c>
      <c r="C286" s="33" t="s">
        <v>580</v>
      </c>
      <c r="D286" s="37">
        <v>0.827265</v>
      </c>
      <c r="E286" s="134" t="s">
        <v>714</v>
      </c>
      <c r="F286" s="134" t="s">
        <v>1075</v>
      </c>
      <c r="G286" s="134" t="s">
        <v>716</v>
      </c>
      <c r="H286" s="33" t="s">
        <v>721</v>
      </c>
      <c r="I286" s="134" t="s">
        <v>28</v>
      </c>
      <c r="J286" s="33" t="s">
        <v>1269</v>
      </c>
      <c r="K286" s="33" t="s">
        <v>14067</v>
      </c>
      <c r="L286" s="33">
        <v>448773.722309</v>
      </c>
      <c r="M286" s="33">
        <v>4693076.02982</v>
      </c>
      <c r="N286" s="134" t="s">
        <v>32</v>
      </c>
      <c r="O286" s="134" t="s">
        <v>14170</v>
      </c>
      <c r="P286" s="144" t="s">
        <v>14171</v>
      </c>
      <c r="Q286" s="153">
        <f t="shared" si="4"/>
        <v>3.7226925</v>
      </c>
      <c r="R286" s="154"/>
    </row>
    <row r="287" s="118" customFormat="1" spans="1:18">
      <c r="A287" s="132" t="s">
        <v>21</v>
      </c>
      <c r="B287" s="133" t="s">
        <v>22</v>
      </c>
      <c r="C287" s="33" t="s">
        <v>649</v>
      </c>
      <c r="D287" s="37">
        <v>6.517455</v>
      </c>
      <c r="E287" s="134" t="s">
        <v>714</v>
      </c>
      <c r="F287" s="134" t="s">
        <v>1075</v>
      </c>
      <c r="G287" s="134" t="s">
        <v>716</v>
      </c>
      <c r="H287" s="33" t="s">
        <v>717</v>
      </c>
      <c r="I287" s="134" t="s">
        <v>28</v>
      </c>
      <c r="J287" s="33" t="s">
        <v>58</v>
      </c>
      <c r="K287" s="33" t="s">
        <v>13223</v>
      </c>
      <c r="L287" s="33">
        <v>449759.584222</v>
      </c>
      <c r="M287" s="33">
        <v>4692672.1885</v>
      </c>
      <c r="N287" s="134" t="s">
        <v>32</v>
      </c>
      <c r="O287" s="134" t="s">
        <v>14170</v>
      </c>
      <c r="P287" s="144" t="s">
        <v>14171</v>
      </c>
      <c r="Q287" s="153">
        <f t="shared" si="4"/>
        <v>29.3285475</v>
      </c>
      <c r="R287" s="154"/>
    </row>
    <row r="288" s="118" customFormat="1" spans="1:18">
      <c r="A288" s="132" t="s">
        <v>21</v>
      </c>
      <c r="B288" s="133" t="s">
        <v>22</v>
      </c>
      <c r="C288" s="33" t="s">
        <v>652</v>
      </c>
      <c r="D288" s="37">
        <v>5.85096</v>
      </c>
      <c r="E288" s="134" t="s">
        <v>714</v>
      </c>
      <c r="F288" s="134" t="s">
        <v>1075</v>
      </c>
      <c r="G288" s="134" t="s">
        <v>716</v>
      </c>
      <c r="H288" s="33" t="s">
        <v>721</v>
      </c>
      <c r="I288" s="134" t="s">
        <v>28</v>
      </c>
      <c r="J288" s="33" t="s">
        <v>58</v>
      </c>
      <c r="K288" s="33" t="s">
        <v>13223</v>
      </c>
      <c r="L288" s="33">
        <v>448700.087694</v>
      </c>
      <c r="M288" s="33">
        <v>4692500.68008</v>
      </c>
      <c r="N288" s="134" t="s">
        <v>32</v>
      </c>
      <c r="O288" s="134" t="s">
        <v>14170</v>
      </c>
      <c r="P288" s="144" t="s">
        <v>14171</v>
      </c>
      <c r="Q288" s="153">
        <f t="shared" si="4"/>
        <v>26.32932</v>
      </c>
      <c r="R288" s="154"/>
    </row>
    <row r="289" s="118" customFormat="1" spans="1:18">
      <c r="A289" s="132" t="s">
        <v>21</v>
      </c>
      <c r="B289" s="133" t="s">
        <v>22</v>
      </c>
      <c r="C289" s="33" t="s">
        <v>681</v>
      </c>
      <c r="D289" s="37">
        <v>112.29705</v>
      </c>
      <c r="E289" s="134" t="s">
        <v>714</v>
      </c>
      <c r="F289" s="134" t="s">
        <v>1075</v>
      </c>
      <c r="G289" s="134" t="s">
        <v>716</v>
      </c>
      <c r="H289" s="33" t="s">
        <v>721</v>
      </c>
      <c r="I289" s="134" t="s">
        <v>28</v>
      </c>
      <c r="J289" s="33" t="s">
        <v>58</v>
      </c>
      <c r="K289" s="33" t="s">
        <v>13223</v>
      </c>
      <c r="L289" s="33">
        <v>449031.734423</v>
      </c>
      <c r="M289" s="33">
        <v>4692821.22134</v>
      </c>
      <c r="N289" s="134" t="s">
        <v>32</v>
      </c>
      <c r="O289" s="134" t="s">
        <v>14170</v>
      </c>
      <c r="P289" s="144" t="s">
        <v>14171</v>
      </c>
      <c r="Q289" s="153">
        <f t="shared" si="4"/>
        <v>505.336725</v>
      </c>
      <c r="R289" s="154"/>
    </row>
    <row r="290" s="118" customFormat="1" spans="1:18">
      <c r="A290" s="132" t="s">
        <v>21</v>
      </c>
      <c r="B290" s="133" t="s">
        <v>22</v>
      </c>
      <c r="C290" s="33" t="s">
        <v>601</v>
      </c>
      <c r="D290" s="37">
        <v>20.919345</v>
      </c>
      <c r="E290" s="134" t="s">
        <v>714</v>
      </c>
      <c r="F290" s="134" t="s">
        <v>1075</v>
      </c>
      <c r="G290" s="134" t="s">
        <v>716</v>
      </c>
      <c r="H290" s="33" t="s">
        <v>721</v>
      </c>
      <c r="I290" s="134" t="s">
        <v>28</v>
      </c>
      <c r="J290" s="33" t="s">
        <v>58</v>
      </c>
      <c r="K290" s="33" t="s">
        <v>13223</v>
      </c>
      <c r="L290" s="33">
        <v>449701.238052</v>
      </c>
      <c r="M290" s="33">
        <v>4692966.70564</v>
      </c>
      <c r="N290" s="134" t="s">
        <v>32</v>
      </c>
      <c r="O290" s="134" t="s">
        <v>14170</v>
      </c>
      <c r="P290" s="144" t="s">
        <v>14171</v>
      </c>
      <c r="Q290" s="153">
        <f t="shared" si="4"/>
        <v>94.1370525</v>
      </c>
      <c r="R290" s="154"/>
    </row>
    <row r="291" s="118" customFormat="1" spans="1:18">
      <c r="A291" s="132" t="s">
        <v>21</v>
      </c>
      <c r="B291" s="133" t="s">
        <v>22</v>
      </c>
      <c r="C291" s="33" t="s">
        <v>593</v>
      </c>
      <c r="D291" s="37">
        <v>10.53963</v>
      </c>
      <c r="E291" s="134" t="s">
        <v>714</v>
      </c>
      <c r="F291" s="134" t="s">
        <v>1075</v>
      </c>
      <c r="G291" s="134" t="s">
        <v>716</v>
      </c>
      <c r="H291" s="33" t="s">
        <v>721</v>
      </c>
      <c r="I291" s="134" t="s">
        <v>28</v>
      </c>
      <c r="J291" s="33" t="s">
        <v>58</v>
      </c>
      <c r="K291" s="33" t="s">
        <v>13223</v>
      </c>
      <c r="L291" s="33">
        <v>450016.842985</v>
      </c>
      <c r="M291" s="33">
        <v>4693037.34863</v>
      </c>
      <c r="N291" s="134" t="s">
        <v>32</v>
      </c>
      <c r="O291" s="134" t="s">
        <v>14170</v>
      </c>
      <c r="P291" s="144" t="s">
        <v>14171</v>
      </c>
      <c r="Q291" s="153">
        <f t="shared" si="4"/>
        <v>47.428335</v>
      </c>
      <c r="R291" s="154"/>
    </row>
    <row r="292" s="118" customFormat="1" spans="1:18">
      <c r="A292" s="132" t="s">
        <v>21</v>
      </c>
      <c r="B292" s="133" t="s">
        <v>22</v>
      </c>
      <c r="C292" s="33" t="s">
        <v>1736</v>
      </c>
      <c r="D292" s="37">
        <v>58.657275</v>
      </c>
      <c r="E292" s="134" t="s">
        <v>714</v>
      </c>
      <c r="F292" s="134" t="s">
        <v>1075</v>
      </c>
      <c r="G292" s="134" t="s">
        <v>716</v>
      </c>
      <c r="H292" s="33" t="s">
        <v>717</v>
      </c>
      <c r="I292" s="134" t="s">
        <v>28</v>
      </c>
      <c r="J292" s="33" t="s">
        <v>1269</v>
      </c>
      <c r="K292" s="33" t="s">
        <v>13232</v>
      </c>
      <c r="L292" s="33">
        <v>450100.223478</v>
      </c>
      <c r="M292" s="33">
        <v>4691423.03736</v>
      </c>
      <c r="N292" s="134" t="s">
        <v>32</v>
      </c>
      <c r="O292" s="134" t="s">
        <v>14170</v>
      </c>
      <c r="P292" s="144" t="s">
        <v>14171</v>
      </c>
      <c r="Q292" s="153">
        <f t="shared" si="4"/>
        <v>263.9577375</v>
      </c>
      <c r="R292" s="154"/>
    </row>
    <row r="293" s="118" customFormat="1" spans="1:18">
      <c r="A293" s="132" t="s">
        <v>21</v>
      </c>
      <c r="B293" s="133" t="s">
        <v>22</v>
      </c>
      <c r="C293" s="33" t="s">
        <v>375</v>
      </c>
      <c r="D293" s="37">
        <v>7.12299</v>
      </c>
      <c r="E293" s="134" t="s">
        <v>714</v>
      </c>
      <c r="F293" s="134" t="s">
        <v>1075</v>
      </c>
      <c r="G293" s="134" t="s">
        <v>716</v>
      </c>
      <c r="H293" s="33" t="s">
        <v>721</v>
      </c>
      <c r="I293" s="134" t="s">
        <v>28</v>
      </c>
      <c r="J293" s="33" t="s">
        <v>58</v>
      </c>
      <c r="K293" s="33" t="s">
        <v>13225</v>
      </c>
      <c r="L293" s="33">
        <v>449213.681011</v>
      </c>
      <c r="M293" s="33">
        <v>4693290.00952</v>
      </c>
      <c r="N293" s="134" t="s">
        <v>32</v>
      </c>
      <c r="O293" s="134" t="s">
        <v>14170</v>
      </c>
      <c r="P293" s="144" t="s">
        <v>14171</v>
      </c>
      <c r="Q293" s="153">
        <f t="shared" si="4"/>
        <v>32.053455</v>
      </c>
      <c r="R293" s="154"/>
    </row>
    <row r="294" s="118" customFormat="1" spans="1:18">
      <c r="A294" s="132" t="s">
        <v>21</v>
      </c>
      <c r="B294" s="133" t="s">
        <v>22</v>
      </c>
      <c r="C294" s="33" t="s">
        <v>512</v>
      </c>
      <c r="D294" s="37">
        <v>2.2767</v>
      </c>
      <c r="E294" s="134" t="s">
        <v>714</v>
      </c>
      <c r="F294" s="134" t="s">
        <v>1075</v>
      </c>
      <c r="G294" s="134" t="s">
        <v>716</v>
      </c>
      <c r="H294" s="33" t="s">
        <v>721</v>
      </c>
      <c r="I294" s="134" t="s">
        <v>28</v>
      </c>
      <c r="J294" s="33" t="s">
        <v>58</v>
      </c>
      <c r="K294" s="33" t="s">
        <v>13223</v>
      </c>
      <c r="L294" s="33">
        <v>450017.561724</v>
      </c>
      <c r="M294" s="33">
        <v>4692927.18304</v>
      </c>
      <c r="N294" s="134" t="s">
        <v>32</v>
      </c>
      <c r="O294" s="134" t="s">
        <v>14170</v>
      </c>
      <c r="P294" s="144" t="s">
        <v>14171</v>
      </c>
      <c r="Q294" s="153">
        <f t="shared" si="4"/>
        <v>10.24515</v>
      </c>
      <c r="R294" s="154"/>
    </row>
    <row r="295" s="118" customFormat="1" spans="1:18">
      <c r="A295" s="132" t="s">
        <v>21</v>
      </c>
      <c r="B295" s="133" t="s">
        <v>22</v>
      </c>
      <c r="C295" s="33" t="s">
        <v>1741</v>
      </c>
      <c r="D295" s="37">
        <v>3.388335</v>
      </c>
      <c r="E295" s="134" t="s">
        <v>714</v>
      </c>
      <c r="F295" s="134" t="s">
        <v>1075</v>
      </c>
      <c r="G295" s="134" t="s">
        <v>716</v>
      </c>
      <c r="H295" s="33" t="s">
        <v>717</v>
      </c>
      <c r="I295" s="134" t="s">
        <v>28</v>
      </c>
      <c r="J295" s="33" t="s">
        <v>1269</v>
      </c>
      <c r="K295" s="33" t="s">
        <v>13232</v>
      </c>
      <c r="L295" s="33">
        <v>449912.235036</v>
      </c>
      <c r="M295" s="33">
        <v>4691405.49824</v>
      </c>
      <c r="N295" s="134" t="s">
        <v>32</v>
      </c>
      <c r="O295" s="134" t="s">
        <v>14170</v>
      </c>
      <c r="P295" s="144" t="s">
        <v>14171</v>
      </c>
      <c r="Q295" s="153">
        <f t="shared" si="4"/>
        <v>15.2475075</v>
      </c>
      <c r="R295" s="154"/>
    </row>
    <row r="296" s="118" customFormat="1" spans="1:18">
      <c r="A296" s="132" t="s">
        <v>21</v>
      </c>
      <c r="B296" s="133" t="s">
        <v>22</v>
      </c>
      <c r="C296" s="33" t="s">
        <v>503</v>
      </c>
      <c r="D296" s="37">
        <v>9.465915</v>
      </c>
      <c r="E296" s="134" t="s">
        <v>714</v>
      </c>
      <c r="F296" s="134" t="s">
        <v>1075</v>
      </c>
      <c r="G296" s="134" t="s">
        <v>716</v>
      </c>
      <c r="H296" s="33" t="s">
        <v>721</v>
      </c>
      <c r="I296" s="134" t="s">
        <v>28</v>
      </c>
      <c r="J296" s="33" t="s">
        <v>58</v>
      </c>
      <c r="K296" s="33" t="s">
        <v>13225</v>
      </c>
      <c r="L296" s="33">
        <v>449304.071037</v>
      </c>
      <c r="M296" s="33">
        <v>4693213.41016</v>
      </c>
      <c r="N296" s="134" t="s">
        <v>32</v>
      </c>
      <c r="O296" s="134" t="s">
        <v>14170</v>
      </c>
      <c r="P296" s="144" t="s">
        <v>14171</v>
      </c>
      <c r="Q296" s="153">
        <f t="shared" si="4"/>
        <v>42.5966175</v>
      </c>
      <c r="R296" s="154"/>
    </row>
    <row r="297" s="118" customFormat="1" spans="1:18">
      <c r="A297" s="132" t="s">
        <v>21</v>
      </c>
      <c r="B297" s="133" t="s">
        <v>22</v>
      </c>
      <c r="C297" s="33" t="s">
        <v>394</v>
      </c>
      <c r="D297" s="37">
        <v>23.00928</v>
      </c>
      <c r="E297" s="134" t="s">
        <v>714</v>
      </c>
      <c r="F297" s="134" t="s">
        <v>1075</v>
      </c>
      <c r="G297" s="134" t="s">
        <v>716</v>
      </c>
      <c r="H297" s="33" t="s">
        <v>721</v>
      </c>
      <c r="I297" s="134" t="s">
        <v>28</v>
      </c>
      <c r="J297" s="33" t="s">
        <v>14077</v>
      </c>
      <c r="K297" s="33" t="s">
        <v>13223</v>
      </c>
      <c r="L297" s="33">
        <v>449250.671982</v>
      </c>
      <c r="M297" s="33">
        <v>4693514.82953</v>
      </c>
      <c r="N297" s="134" t="s">
        <v>32</v>
      </c>
      <c r="O297" s="134" t="s">
        <v>14170</v>
      </c>
      <c r="P297" s="144" t="s">
        <v>14171</v>
      </c>
      <c r="Q297" s="153">
        <f t="shared" si="4"/>
        <v>103.54176</v>
      </c>
      <c r="R297" s="154"/>
    </row>
    <row r="298" s="118" customFormat="1" spans="1:18">
      <c r="A298" s="132" t="s">
        <v>21</v>
      </c>
      <c r="B298" s="133" t="s">
        <v>22</v>
      </c>
      <c r="C298" s="33" t="s">
        <v>14172</v>
      </c>
      <c r="D298" s="37">
        <v>1.457445</v>
      </c>
      <c r="E298" s="134" t="s">
        <v>714</v>
      </c>
      <c r="F298" s="134" t="s">
        <v>1075</v>
      </c>
      <c r="G298" s="134" t="s">
        <v>716</v>
      </c>
      <c r="H298" s="33" t="s">
        <v>717</v>
      </c>
      <c r="I298" s="134" t="s">
        <v>28</v>
      </c>
      <c r="J298" s="33" t="s">
        <v>1269</v>
      </c>
      <c r="K298" s="33" t="s">
        <v>13231</v>
      </c>
      <c r="L298" s="33">
        <v>450430.939385</v>
      </c>
      <c r="M298" s="33">
        <v>4691233.50695</v>
      </c>
      <c r="N298" s="134" t="s">
        <v>32</v>
      </c>
      <c r="O298" s="134" t="s">
        <v>14170</v>
      </c>
      <c r="P298" s="144" t="s">
        <v>14171</v>
      </c>
      <c r="Q298" s="153">
        <f t="shared" si="4"/>
        <v>6.5585025</v>
      </c>
      <c r="R298" s="154"/>
    </row>
    <row r="299" s="118" customFormat="1" spans="1:18">
      <c r="A299" s="132" t="s">
        <v>21</v>
      </c>
      <c r="B299" s="133" t="s">
        <v>22</v>
      </c>
      <c r="C299" s="33" t="s">
        <v>1733</v>
      </c>
      <c r="D299" s="37">
        <v>18.53853</v>
      </c>
      <c r="E299" s="134" t="s">
        <v>714</v>
      </c>
      <c r="F299" s="134" t="s">
        <v>1075</v>
      </c>
      <c r="G299" s="134" t="s">
        <v>716</v>
      </c>
      <c r="H299" s="33" t="s">
        <v>721</v>
      </c>
      <c r="I299" s="134" t="s">
        <v>28</v>
      </c>
      <c r="J299" s="33" t="s">
        <v>58</v>
      </c>
      <c r="K299" s="33" t="s">
        <v>13223</v>
      </c>
      <c r="L299" s="33">
        <v>450379.192862</v>
      </c>
      <c r="M299" s="33">
        <v>4691225.92201</v>
      </c>
      <c r="N299" s="134" t="s">
        <v>32</v>
      </c>
      <c r="O299" s="134" t="s">
        <v>14170</v>
      </c>
      <c r="P299" s="144" t="s">
        <v>14171</v>
      </c>
      <c r="Q299" s="153">
        <f t="shared" si="4"/>
        <v>83.423385</v>
      </c>
      <c r="R299" s="154"/>
    </row>
    <row r="300" s="118" customFormat="1" spans="1:18">
      <c r="A300" s="132" t="s">
        <v>21</v>
      </c>
      <c r="B300" s="133" t="s">
        <v>22</v>
      </c>
      <c r="C300" s="33" t="s">
        <v>374</v>
      </c>
      <c r="D300" s="37">
        <v>31.00455</v>
      </c>
      <c r="E300" s="134" t="s">
        <v>714</v>
      </c>
      <c r="F300" s="134" t="s">
        <v>1075</v>
      </c>
      <c r="G300" s="134" t="s">
        <v>716</v>
      </c>
      <c r="H300" s="33" t="s">
        <v>717</v>
      </c>
      <c r="I300" s="134" t="s">
        <v>28</v>
      </c>
      <c r="J300" s="33" t="s">
        <v>140</v>
      </c>
      <c r="K300" s="33" t="s">
        <v>13231</v>
      </c>
      <c r="L300" s="33">
        <v>449566.491943</v>
      </c>
      <c r="M300" s="33">
        <v>4693235.92688</v>
      </c>
      <c r="N300" s="134" t="s">
        <v>32</v>
      </c>
      <c r="O300" s="134" t="s">
        <v>14170</v>
      </c>
      <c r="P300" s="144" t="s">
        <v>14171</v>
      </c>
      <c r="Q300" s="153">
        <f t="shared" si="4"/>
        <v>139.520475</v>
      </c>
      <c r="R300" s="154"/>
    </row>
    <row r="301" s="118" customFormat="1" spans="1:18">
      <c r="A301" s="132" t="s">
        <v>21</v>
      </c>
      <c r="B301" s="133" t="s">
        <v>22</v>
      </c>
      <c r="C301" s="33" t="s">
        <v>1390</v>
      </c>
      <c r="D301" s="37">
        <v>5.052945</v>
      </c>
      <c r="E301" s="134" t="s">
        <v>714</v>
      </c>
      <c r="F301" s="134" t="s">
        <v>1075</v>
      </c>
      <c r="G301" s="134" t="s">
        <v>716</v>
      </c>
      <c r="H301" s="33" t="s">
        <v>721</v>
      </c>
      <c r="I301" s="134" t="s">
        <v>28</v>
      </c>
      <c r="J301" s="33" t="s">
        <v>58</v>
      </c>
      <c r="K301" s="33" t="s">
        <v>13223</v>
      </c>
      <c r="L301" s="33">
        <v>449886.863701</v>
      </c>
      <c r="M301" s="33">
        <v>4693047.20284</v>
      </c>
      <c r="N301" s="134" t="s">
        <v>32</v>
      </c>
      <c r="O301" s="134" t="s">
        <v>14170</v>
      </c>
      <c r="P301" s="144" t="s">
        <v>14171</v>
      </c>
      <c r="Q301" s="153">
        <f t="shared" si="4"/>
        <v>22.7382525</v>
      </c>
      <c r="R301" s="154"/>
    </row>
    <row r="302" s="118" customFormat="1" spans="1:18">
      <c r="A302" s="132" t="s">
        <v>21</v>
      </c>
      <c r="B302" s="133" t="s">
        <v>22</v>
      </c>
      <c r="C302" s="33" t="s">
        <v>567</v>
      </c>
      <c r="D302" s="37">
        <v>5.48946</v>
      </c>
      <c r="E302" s="134" t="s">
        <v>714</v>
      </c>
      <c r="F302" s="134" t="s">
        <v>1075</v>
      </c>
      <c r="G302" s="134" t="s">
        <v>716</v>
      </c>
      <c r="H302" s="33" t="s">
        <v>717</v>
      </c>
      <c r="I302" s="134" t="s">
        <v>28</v>
      </c>
      <c r="J302" s="33" t="s">
        <v>58</v>
      </c>
      <c r="K302" s="33" t="s">
        <v>13223</v>
      </c>
      <c r="L302" s="33">
        <v>450462.267759</v>
      </c>
      <c r="M302" s="33">
        <v>4692287.10977</v>
      </c>
      <c r="N302" s="134" t="s">
        <v>32</v>
      </c>
      <c r="O302" s="134" t="s">
        <v>14170</v>
      </c>
      <c r="P302" s="144" t="s">
        <v>14171</v>
      </c>
      <c r="Q302" s="153">
        <f t="shared" si="4"/>
        <v>24.70257</v>
      </c>
      <c r="R302" s="154"/>
    </row>
    <row r="303" s="118" customFormat="1" spans="1:18">
      <c r="A303" s="132" t="s">
        <v>21</v>
      </c>
      <c r="B303" s="133" t="s">
        <v>22</v>
      </c>
      <c r="C303" s="33" t="s">
        <v>13909</v>
      </c>
      <c r="D303" s="37">
        <v>13.15662</v>
      </c>
      <c r="E303" s="134" t="s">
        <v>714</v>
      </c>
      <c r="F303" s="134" t="s">
        <v>1075</v>
      </c>
      <c r="G303" s="134" t="s">
        <v>716</v>
      </c>
      <c r="H303" s="33" t="s">
        <v>721</v>
      </c>
      <c r="I303" s="134" t="s">
        <v>28</v>
      </c>
      <c r="J303" s="33" t="s">
        <v>58</v>
      </c>
      <c r="K303" s="33" t="s">
        <v>13223</v>
      </c>
      <c r="L303" s="33">
        <v>450013.283968</v>
      </c>
      <c r="M303" s="33">
        <v>4691604.12292</v>
      </c>
      <c r="N303" s="134" t="s">
        <v>32</v>
      </c>
      <c r="O303" s="134" t="s">
        <v>14170</v>
      </c>
      <c r="P303" s="144" t="s">
        <v>14171</v>
      </c>
      <c r="Q303" s="153">
        <f t="shared" si="4"/>
        <v>59.20479</v>
      </c>
      <c r="R303" s="154"/>
    </row>
    <row r="304" s="118" customFormat="1" spans="1:18">
      <c r="A304" s="132" t="s">
        <v>21</v>
      </c>
      <c r="B304" s="133" t="s">
        <v>22</v>
      </c>
      <c r="C304" s="33" t="s">
        <v>13629</v>
      </c>
      <c r="D304" s="37">
        <v>1.72542</v>
      </c>
      <c r="E304" s="134" t="s">
        <v>714</v>
      </c>
      <c r="F304" s="134" t="s">
        <v>1075</v>
      </c>
      <c r="G304" s="134" t="s">
        <v>716</v>
      </c>
      <c r="H304" s="33" t="s">
        <v>721</v>
      </c>
      <c r="I304" s="134" t="s">
        <v>28</v>
      </c>
      <c r="J304" s="33" t="s">
        <v>1269</v>
      </c>
      <c r="K304" s="33" t="s">
        <v>13231</v>
      </c>
      <c r="L304" s="33">
        <v>450467.365793</v>
      </c>
      <c r="M304" s="33">
        <v>4691356.68622</v>
      </c>
      <c r="N304" s="134" t="s">
        <v>32</v>
      </c>
      <c r="O304" s="134" t="s">
        <v>14170</v>
      </c>
      <c r="P304" s="144" t="s">
        <v>14171</v>
      </c>
      <c r="Q304" s="153">
        <f t="shared" si="4"/>
        <v>7.76439</v>
      </c>
      <c r="R304" s="154"/>
    </row>
    <row r="305" s="118" customFormat="1" spans="1:18">
      <c r="A305" s="132" t="s">
        <v>21</v>
      </c>
      <c r="B305" s="133" t="s">
        <v>22</v>
      </c>
      <c r="C305" s="33" t="s">
        <v>1513</v>
      </c>
      <c r="D305" s="37">
        <v>10.09794</v>
      </c>
      <c r="E305" s="134" t="s">
        <v>714</v>
      </c>
      <c r="F305" s="134" t="s">
        <v>1075</v>
      </c>
      <c r="G305" s="134" t="s">
        <v>716</v>
      </c>
      <c r="H305" s="33" t="s">
        <v>721</v>
      </c>
      <c r="I305" s="134" t="s">
        <v>28</v>
      </c>
      <c r="J305" s="33" t="s">
        <v>58</v>
      </c>
      <c r="K305" s="33" t="s">
        <v>13223</v>
      </c>
      <c r="L305" s="33">
        <v>450282.020335</v>
      </c>
      <c r="M305" s="33">
        <v>4691382.90492</v>
      </c>
      <c r="N305" s="134" t="s">
        <v>32</v>
      </c>
      <c r="O305" s="134" t="s">
        <v>14170</v>
      </c>
      <c r="P305" s="144" t="s">
        <v>14171</v>
      </c>
      <c r="Q305" s="153">
        <f t="shared" si="4"/>
        <v>45.44073</v>
      </c>
      <c r="R305" s="154"/>
    </row>
    <row r="306" s="118" customFormat="1" spans="1:18">
      <c r="A306" s="132" t="s">
        <v>21</v>
      </c>
      <c r="B306" s="133" t="s">
        <v>22</v>
      </c>
      <c r="C306" s="33" t="s">
        <v>460</v>
      </c>
      <c r="D306" s="37">
        <v>2.272905</v>
      </c>
      <c r="E306" s="134" t="s">
        <v>714</v>
      </c>
      <c r="F306" s="134" t="s">
        <v>1075</v>
      </c>
      <c r="G306" s="134" t="s">
        <v>716</v>
      </c>
      <c r="H306" s="33" t="s">
        <v>717</v>
      </c>
      <c r="I306" s="134" t="s">
        <v>28</v>
      </c>
      <c r="J306" s="33" t="s">
        <v>58</v>
      </c>
      <c r="K306" s="33" t="s">
        <v>13223</v>
      </c>
      <c r="L306" s="33">
        <v>450263.05156</v>
      </c>
      <c r="M306" s="33">
        <v>4692208.63731</v>
      </c>
      <c r="N306" s="134" t="s">
        <v>32</v>
      </c>
      <c r="O306" s="134" t="s">
        <v>14170</v>
      </c>
      <c r="P306" s="144" t="s">
        <v>14171</v>
      </c>
      <c r="Q306" s="153">
        <f t="shared" si="4"/>
        <v>10.2280725</v>
      </c>
      <c r="R306" s="154"/>
    </row>
    <row r="307" s="118" customFormat="1" spans="1:18">
      <c r="A307" s="132" t="s">
        <v>21</v>
      </c>
      <c r="B307" s="133" t="s">
        <v>22</v>
      </c>
      <c r="C307" s="33" t="s">
        <v>1155</v>
      </c>
      <c r="D307" s="37">
        <v>2.348925</v>
      </c>
      <c r="E307" s="134" t="s">
        <v>714</v>
      </c>
      <c r="F307" s="134" t="s">
        <v>1075</v>
      </c>
      <c r="G307" s="134" t="s">
        <v>716</v>
      </c>
      <c r="H307" s="33" t="s">
        <v>721</v>
      </c>
      <c r="I307" s="134" t="s">
        <v>28</v>
      </c>
      <c r="J307" s="33" t="s">
        <v>58</v>
      </c>
      <c r="K307" s="33" t="s">
        <v>13223</v>
      </c>
      <c r="L307" s="33">
        <v>449891.530943</v>
      </c>
      <c r="M307" s="33">
        <v>4691636.32905</v>
      </c>
      <c r="N307" s="134" t="s">
        <v>32</v>
      </c>
      <c r="O307" s="134" t="s">
        <v>14170</v>
      </c>
      <c r="P307" s="144" t="s">
        <v>14171</v>
      </c>
      <c r="Q307" s="153">
        <f t="shared" si="4"/>
        <v>10.5701625</v>
      </c>
      <c r="R307" s="154"/>
    </row>
    <row r="308" s="118" customFormat="1" spans="1:18">
      <c r="A308" s="132" t="s">
        <v>21</v>
      </c>
      <c r="B308" s="133" t="s">
        <v>22</v>
      </c>
      <c r="C308" s="33" t="s">
        <v>14173</v>
      </c>
      <c r="D308" s="37">
        <v>16.14567</v>
      </c>
      <c r="E308" s="134" t="s">
        <v>714</v>
      </c>
      <c r="F308" s="134" t="s">
        <v>1075</v>
      </c>
      <c r="G308" s="134" t="s">
        <v>716</v>
      </c>
      <c r="H308" s="33" t="s">
        <v>721</v>
      </c>
      <c r="I308" s="134" t="s">
        <v>28</v>
      </c>
      <c r="J308" s="33" t="s">
        <v>58</v>
      </c>
      <c r="K308" s="33" t="s">
        <v>13223</v>
      </c>
      <c r="L308" s="33">
        <v>450554.763444</v>
      </c>
      <c r="M308" s="33">
        <v>4691775.43436</v>
      </c>
      <c r="N308" s="134" t="s">
        <v>32</v>
      </c>
      <c r="O308" s="134" t="s">
        <v>14170</v>
      </c>
      <c r="P308" s="144" t="s">
        <v>14171</v>
      </c>
      <c r="Q308" s="153">
        <f t="shared" si="4"/>
        <v>72.655515</v>
      </c>
      <c r="R308" s="154"/>
    </row>
    <row r="309" s="118" customFormat="1" spans="1:18">
      <c r="A309" s="132" t="s">
        <v>21</v>
      </c>
      <c r="B309" s="133" t="s">
        <v>22</v>
      </c>
      <c r="C309" s="33" t="s">
        <v>13278</v>
      </c>
      <c r="D309" s="37">
        <v>3.0543</v>
      </c>
      <c r="E309" s="134" t="s">
        <v>714</v>
      </c>
      <c r="F309" s="134" t="s">
        <v>1075</v>
      </c>
      <c r="G309" s="134" t="s">
        <v>716</v>
      </c>
      <c r="H309" s="33" t="s">
        <v>717</v>
      </c>
      <c r="I309" s="134" t="s">
        <v>28</v>
      </c>
      <c r="J309" s="33" t="s">
        <v>58</v>
      </c>
      <c r="K309" s="33" t="s">
        <v>13225</v>
      </c>
      <c r="L309" s="33">
        <v>450018.652139</v>
      </c>
      <c r="M309" s="33">
        <v>4691708.3427</v>
      </c>
      <c r="N309" s="134" t="s">
        <v>32</v>
      </c>
      <c r="O309" s="134" t="s">
        <v>14170</v>
      </c>
      <c r="P309" s="144" t="s">
        <v>14171</v>
      </c>
      <c r="Q309" s="153">
        <f t="shared" si="4"/>
        <v>13.74435</v>
      </c>
      <c r="R309" s="154"/>
    </row>
    <row r="310" s="118" customFormat="1" spans="1:18">
      <c r="A310" s="132" t="s">
        <v>21</v>
      </c>
      <c r="B310" s="133" t="s">
        <v>22</v>
      </c>
      <c r="C310" s="33" t="s">
        <v>458</v>
      </c>
      <c r="D310" s="37">
        <v>5.43459</v>
      </c>
      <c r="E310" s="134" t="s">
        <v>714</v>
      </c>
      <c r="F310" s="134" t="s">
        <v>1075</v>
      </c>
      <c r="G310" s="134" t="s">
        <v>716</v>
      </c>
      <c r="H310" s="33" t="s">
        <v>717</v>
      </c>
      <c r="I310" s="134" t="s">
        <v>28</v>
      </c>
      <c r="J310" s="33" t="s">
        <v>58</v>
      </c>
      <c r="K310" s="33" t="s">
        <v>13223</v>
      </c>
      <c r="L310" s="33">
        <v>450287.17901</v>
      </c>
      <c r="M310" s="33">
        <v>4692224.57561</v>
      </c>
      <c r="N310" s="134" t="s">
        <v>32</v>
      </c>
      <c r="O310" s="134" t="s">
        <v>14170</v>
      </c>
      <c r="P310" s="144" t="s">
        <v>14171</v>
      </c>
      <c r="Q310" s="153">
        <f t="shared" si="4"/>
        <v>24.455655</v>
      </c>
      <c r="R310" s="154"/>
    </row>
    <row r="311" s="118" customFormat="1" spans="1:18">
      <c r="A311" s="132" t="s">
        <v>21</v>
      </c>
      <c r="B311" s="133" t="s">
        <v>22</v>
      </c>
      <c r="C311" s="33" t="s">
        <v>402</v>
      </c>
      <c r="D311" s="37">
        <v>9.84678</v>
      </c>
      <c r="E311" s="134" t="s">
        <v>714</v>
      </c>
      <c r="F311" s="134" t="s">
        <v>1075</v>
      </c>
      <c r="G311" s="134" t="s">
        <v>716</v>
      </c>
      <c r="H311" s="33" t="s">
        <v>721</v>
      </c>
      <c r="I311" s="134" t="s">
        <v>28</v>
      </c>
      <c r="J311" s="33" t="s">
        <v>58</v>
      </c>
      <c r="K311" s="33" t="s">
        <v>13223</v>
      </c>
      <c r="L311" s="33">
        <v>449820.51349</v>
      </c>
      <c r="M311" s="33">
        <v>4693173.84545</v>
      </c>
      <c r="N311" s="134" t="s">
        <v>32</v>
      </c>
      <c r="O311" s="134" t="s">
        <v>14170</v>
      </c>
      <c r="P311" s="144" t="s">
        <v>14171</v>
      </c>
      <c r="Q311" s="153">
        <f t="shared" si="4"/>
        <v>44.31051</v>
      </c>
      <c r="R311" s="154"/>
    </row>
    <row r="312" s="118" customFormat="1" spans="1:18">
      <c r="A312" s="132" t="s">
        <v>21</v>
      </c>
      <c r="B312" s="133" t="s">
        <v>22</v>
      </c>
      <c r="C312" s="33" t="s">
        <v>611</v>
      </c>
      <c r="D312" s="37">
        <v>5.121915</v>
      </c>
      <c r="E312" s="134" t="s">
        <v>714</v>
      </c>
      <c r="F312" s="134" t="s">
        <v>1075</v>
      </c>
      <c r="G312" s="134" t="s">
        <v>716</v>
      </c>
      <c r="H312" s="33" t="s">
        <v>721</v>
      </c>
      <c r="I312" s="134" t="s">
        <v>28</v>
      </c>
      <c r="J312" s="33" t="s">
        <v>58</v>
      </c>
      <c r="K312" s="33" t="s">
        <v>13223</v>
      </c>
      <c r="L312" s="33">
        <v>449962.203035</v>
      </c>
      <c r="M312" s="33">
        <v>4691645.02653</v>
      </c>
      <c r="N312" s="134" t="s">
        <v>32</v>
      </c>
      <c r="O312" s="134" t="s">
        <v>14170</v>
      </c>
      <c r="P312" s="144" t="s">
        <v>14171</v>
      </c>
      <c r="Q312" s="153">
        <f t="shared" si="4"/>
        <v>23.0486175</v>
      </c>
      <c r="R312" s="154"/>
    </row>
    <row r="313" s="118" customFormat="1" spans="1:18">
      <c r="A313" s="132" t="s">
        <v>21</v>
      </c>
      <c r="B313" s="133" t="s">
        <v>22</v>
      </c>
      <c r="C313" s="33" t="s">
        <v>647</v>
      </c>
      <c r="D313" s="37">
        <v>1.398165</v>
      </c>
      <c r="E313" s="134" t="s">
        <v>714</v>
      </c>
      <c r="F313" s="134" t="s">
        <v>1075</v>
      </c>
      <c r="G313" s="134" t="s">
        <v>716</v>
      </c>
      <c r="H313" s="33" t="s">
        <v>721</v>
      </c>
      <c r="I313" s="134" t="s">
        <v>28</v>
      </c>
      <c r="J313" s="33" t="s">
        <v>58</v>
      </c>
      <c r="K313" s="33" t="s">
        <v>13223</v>
      </c>
      <c r="L313" s="33">
        <v>449134.614992</v>
      </c>
      <c r="M313" s="33">
        <v>4692735.87074</v>
      </c>
      <c r="N313" s="134" t="s">
        <v>32</v>
      </c>
      <c r="O313" s="134" t="s">
        <v>14170</v>
      </c>
      <c r="P313" s="144" t="s">
        <v>14171</v>
      </c>
      <c r="Q313" s="153">
        <f t="shared" si="4"/>
        <v>6.2917425</v>
      </c>
      <c r="R313" s="154"/>
    </row>
    <row r="314" s="118" customFormat="1" spans="1:18">
      <c r="A314" s="132" t="s">
        <v>21</v>
      </c>
      <c r="B314" s="133" t="s">
        <v>22</v>
      </c>
      <c r="C314" s="33" t="s">
        <v>378</v>
      </c>
      <c r="D314" s="37">
        <v>11.43078</v>
      </c>
      <c r="E314" s="134" t="s">
        <v>714</v>
      </c>
      <c r="F314" s="134" t="s">
        <v>1075</v>
      </c>
      <c r="G314" s="134" t="s">
        <v>716</v>
      </c>
      <c r="H314" s="33" t="s">
        <v>717</v>
      </c>
      <c r="I314" s="134" t="s">
        <v>28</v>
      </c>
      <c r="J314" s="33" t="s">
        <v>14077</v>
      </c>
      <c r="K314" s="33" t="s">
        <v>1658</v>
      </c>
      <c r="L314" s="33">
        <v>449511.51227</v>
      </c>
      <c r="M314" s="33">
        <v>4693035.94289</v>
      </c>
      <c r="N314" s="134" t="s">
        <v>32</v>
      </c>
      <c r="O314" s="134" t="s">
        <v>14170</v>
      </c>
      <c r="P314" s="144" t="s">
        <v>14171</v>
      </c>
      <c r="Q314" s="153">
        <f t="shared" si="4"/>
        <v>51.43851</v>
      </c>
      <c r="R314" s="154"/>
    </row>
    <row r="315" s="118" customFormat="1" spans="1:18">
      <c r="A315" s="132" t="s">
        <v>21</v>
      </c>
      <c r="B315" s="133" t="s">
        <v>22</v>
      </c>
      <c r="C315" s="33" t="s">
        <v>631</v>
      </c>
      <c r="D315" s="37">
        <v>24.34515</v>
      </c>
      <c r="E315" s="134" t="s">
        <v>714</v>
      </c>
      <c r="F315" s="134" t="s">
        <v>1075</v>
      </c>
      <c r="G315" s="134" t="s">
        <v>716</v>
      </c>
      <c r="H315" s="33" t="s">
        <v>717</v>
      </c>
      <c r="I315" s="134" t="s">
        <v>28</v>
      </c>
      <c r="J315" s="33" t="s">
        <v>58</v>
      </c>
      <c r="K315" s="33" t="s">
        <v>13223</v>
      </c>
      <c r="L315" s="33">
        <v>450362.239924</v>
      </c>
      <c r="M315" s="33">
        <v>4692226.13273</v>
      </c>
      <c r="N315" s="134" t="s">
        <v>32</v>
      </c>
      <c r="O315" s="134" t="s">
        <v>14170</v>
      </c>
      <c r="P315" s="144" t="s">
        <v>14171</v>
      </c>
      <c r="Q315" s="153">
        <f t="shared" si="4"/>
        <v>109.553175</v>
      </c>
      <c r="R315" s="154"/>
    </row>
    <row r="316" s="118" customFormat="1" spans="1:18">
      <c r="A316" s="132" t="s">
        <v>21</v>
      </c>
      <c r="B316" s="133" t="s">
        <v>22</v>
      </c>
      <c r="C316" s="33" t="s">
        <v>1760</v>
      </c>
      <c r="D316" s="37">
        <v>40.661895</v>
      </c>
      <c r="E316" s="134" t="s">
        <v>714</v>
      </c>
      <c r="F316" s="134" t="s">
        <v>1075</v>
      </c>
      <c r="G316" s="134" t="s">
        <v>716</v>
      </c>
      <c r="H316" s="33" t="s">
        <v>721</v>
      </c>
      <c r="I316" s="134" t="s">
        <v>28</v>
      </c>
      <c r="J316" s="33" t="s">
        <v>58</v>
      </c>
      <c r="K316" s="33" t="s">
        <v>13223</v>
      </c>
      <c r="L316" s="33">
        <v>450206.60245</v>
      </c>
      <c r="M316" s="33">
        <v>4691194.42631</v>
      </c>
      <c r="N316" s="134" t="s">
        <v>32</v>
      </c>
      <c r="O316" s="134" t="s">
        <v>14120</v>
      </c>
      <c r="P316" s="144" t="s">
        <v>14121</v>
      </c>
      <c r="Q316" s="153">
        <f t="shared" si="4"/>
        <v>182.9785275</v>
      </c>
      <c r="R316" s="154"/>
    </row>
    <row r="317" s="118" customFormat="1" spans="1:18">
      <c r="A317" s="132" t="s">
        <v>21</v>
      </c>
      <c r="B317" s="133" t="s">
        <v>22</v>
      </c>
      <c r="C317" s="33" t="s">
        <v>506</v>
      </c>
      <c r="D317" s="37">
        <v>5.31834</v>
      </c>
      <c r="E317" s="134" t="s">
        <v>714</v>
      </c>
      <c r="F317" s="134" t="s">
        <v>1075</v>
      </c>
      <c r="G317" s="134" t="s">
        <v>716</v>
      </c>
      <c r="H317" s="33" t="s">
        <v>721</v>
      </c>
      <c r="I317" s="134" t="s">
        <v>28</v>
      </c>
      <c r="J317" s="33" t="s">
        <v>58</v>
      </c>
      <c r="K317" s="33" t="s">
        <v>13223</v>
      </c>
      <c r="L317" s="33">
        <v>449890.441464</v>
      </c>
      <c r="M317" s="33">
        <v>4693157.94026</v>
      </c>
      <c r="N317" s="134" t="s">
        <v>32</v>
      </c>
      <c r="O317" s="134" t="s">
        <v>14170</v>
      </c>
      <c r="P317" s="144" t="s">
        <v>14171</v>
      </c>
      <c r="Q317" s="153">
        <f t="shared" si="4"/>
        <v>23.93253</v>
      </c>
      <c r="R317" s="154"/>
    </row>
    <row r="318" s="118" customFormat="1" spans="1:18">
      <c r="A318" s="132" t="s">
        <v>21</v>
      </c>
      <c r="B318" s="133" t="s">
        <v>22</v>
      </c>
      <c r="C318" s="33" t="s">
        <v>568</v>
      </c>
      <c r="D318" s="37">
        <v>0.60567</v>
      </c>
      <c r="E318" s="134" t="s">
        <v>714</v>
      </c>
      <c r="F318" s="134" t="s">
        <v>1075</v>
      </c>
      <c r="G318" s="134" t="s">
        <v>716</v>
      </c>
      <c r="H318" s="33" t="s">
        <v>721</v>
      </c>
      <c r="I318" s="134" t="s">
        <v>28</v>
      </c>
      <c r="J318" s="33" t="s">
        <v>58</v>
      </c>
      <c r="K318" s="33" t="s">
        <v>13223</v>
      </c>
      <c r="L318" s="33">
        <v>450302.078964</v>
      </c>
      <c r="M318" s="33">
        <v>4692289.55659</v>
      </c>
      <c r="N318" s="134" t="s">
        <v>32</v>
      </c>
      <c r="O318" s="134" t="s">
        <v>14170</v>
      </c>
      <c r="P318" s="144" t="s">
        <v>14171</v>
      </c>
      <c r="Q318" s="153">
        <f t="shared" si="4"/>
        <v>2.725515</v>
      </c>
      <c r="R318" s="154"/>
    </row>
    <row r="319" s="118" customFormat="1" spans="1:18">
      <c r="A319" s="132" t="s">
        <v>21</v>
      </c>
      <c r="B319" s="133" t="s">
        <v>22</v>
      </c>
      <c r="C319" s="33" t="s">
        <v>14174</v>
      </c>
      <c r="D319" s="37">
        <v>5.42646</v>
      </c>
      <c r="E319" s="134" t="s">
        <v>714</v>
      </c>
      <c r="F319" s="134" t="s">
        <v>1075</v>
      </c>
      <c r="G319" s="134" t="s">
        <v>716</v>
      </c>
      <c r="H319" s="33" t="s">
        <v>721</v>
      </c>
      <c r="I319" s="134" t="s">
        <v>28</v>
      </c>
      <c r="J319" s="33" t="s">
        <v>58</v>
      </c>
      <c r="K319" s="33" t="s">
        <v>13223</v>
      </c>
      <c r="L319" s="33">
        <v>449892.82039</v>
      </c>
      <c r="M319" s="33">
        <v>4691599.57287</v>
      </c>
      <c r="N319" s="134" t="s">
        <v>32</v>
      </c>
      <c r="O319" s="134" t="s">
        <v>14170</v>
      </c>
      <c r="P319" s="144" t="s">
        <v>14171</v>
      </c>
      <c r="Q319" s="153">
        <f t="shared" si="4"/>
        <v>24.41907</v>
      </c>
      <c r="R319" s="154"/>
    </row>
    <row r="320" s="118" customFormat="1" spans="1:18">
      <c r="A320" s="132" t="s">
        <v>21</v>
      </c>
      <c r="B320" s="133" t="s">
        <v>22</v>
      </c>
      <c r="C320" s="33" t="s">
        <v>1391</v>
      </c>
      <c r="D320" s="37">
        <v>37.966575</v>
      </c>
      <c r="E320" s="134" t="s">
        <v>714</v>
      </c>
      <c r="F320" s="134" t="s">
        <v>1075</v>
      </c>
      <c r="G320" s="134" t="s">
        <v>716</v>
      </c>
      <c r="H320" s="33" t="s">
        <v>717</v>
      </c>
      <c r="I320" s="134" t="s">
        <v>28</v>
      </c>
      <c r="J320" s="33" t="s">
        <v>1269</v>
      </c>
      <c r="K320" s="33" t="s">
        <v>13231</v>
      </c>
      <c r="L320" s="33">
        <v>450158.822463</v>
      </c>
      <c r="M320" s="33">
        <v>4692574.07502</v>
      </c>
      <c r="N320" s="134" t="s">
        <v>32</v>
      </c>
      <c r="O320" s="134" t="s">
        <v>14170</v>
      </c>
      <c r="P320" s="144" t="s">
        <v>14171</v>
      </c>
      <c r="Q320" s="153">
        <f t="shared" si="4"/>
        <v>170.8495875</v>
      </c>
      <c r="R320" s="154"/>
    </row>
    <row r="321" s="118" customFormat="1" spans="1:18">
      <c r="A321" s="132" t="s">
        <v>21</v>
      </c>
      <c r="B321" s="133" t="s">
        <v>22</v>
      </c>
      <c r="C321" s="33" t="s">
        <v>1118</v>
      </c>
      <c r="D321" s="37">
        <v>26.67645</v>
      </c>
      <c r="E321" s="134" t="s">
        <v>714</v>
      </c>
      <c r="F321" s="134" t="s">
        <v>1075</v>
      </c>
      <c r="G321" s="134" t="s">
        <v>716</v>
      </c>
      <c r="H321" s="33" t="s">
        <v>721</v>
      </c>
      <c r="I321" s="134" t="s">
        <v>28</v>
      </c>
      <c r="J321" s="33" t="s">
        <v>58</v>
      </c>
      <c r="K321" s="33" t="s">
        <v>13223</v>
      </c>
      <c r="L321" s="33">
        <v>450293.88665</v>
      </c>
      <c r="M321" s="33">
        <v>4691152.59941</v>
      </c>
      <c r="N321" s="134" t="s">
        <v>32</v>
      </c>
      <c r="O321" s="134" t="s">
        <v>14120</v>
      </c>
      <c r="P321" s="144" t="s">
        <v>14121</v>
      </c>
      <c r="Q321" s="153">
        <f t="shared" si="4"/>
        <v>120.044025</v>
      </c>
      <c r="R321" s="154"/>
    </row>
    <row r="322" s="118" customFormat="1" spans="1:18">
      <c r="A322" s="132" t="s">
        <v>21</v>
      </c>
      <c r="B322" s="133" t="s">
        <v>22</v>
      </c>
      <c r="C322" s="33" t="s">
        <v>505</v>
      </c>
      <c r="D322" s="37">
        <v>2.85015</v>
      </c>
      <c r="E322" s="134" t="s">
        <v>714</v>
      </c>
      <c r="F322" s="134" t="s">
        <v>1075</v>
      </c>
      <c r="G322" s="134" t="s">
        <v>716</v>
      </c>
      <c r="H322" s="33" t="s">
        <v>721</v>
      </c>
      <c r="I322" s="134" t="s">
        <v>28</v>
      </c>
      <c r="J322" s="33" t="s">
        <v>58</v>
      </c>
      <c r="K322" s="33" t="s">
        <v>13223</v>
      </c>
      <c r="L322" s="33">
        <v>449809.562144</v>
      </c>
      <c r="M322" s="33">
        <v>4693153.00269</v>
      </c>
      <c r="N322" s="134" t="s">
        <v>32</v>
      </c>
      <c r="O322" s="134" t="s">
        <v>14170</v>
      </c>
      <c r="P322" s="144" t="s">
        <v>14171</v>
      </c>
      <c r="Q322" s="153">
        <f t="shared" si="4"/>
        <v>12.825675</v>
      </c>
      <c r="R322" s="154"/>
    </row>
    <row r="323" s="118" customFormat="1" spans="1:18">
      <c r="A323" s="132" t="s">
        <v>21</v>
      </c>
      <c r="B323" s="133" t="s">
        <v>22</v>
      </c>
      <c r="C323" s="33" t="s">
        <v>509</v>
      </c>
      <c r="D323" s="37">
        <v>4.035015</v>
      </c>
      <c r="E323" s="134" t="s">
        <v>714</v>
      </c>
      <c r="F323" s="134" t="s">
        <v>1075</v>
      </c>
      <c r="G323" s="134" t="s">
        <v>716</v>
      </c>
      <c r="H323" s="33" t="s">
        <v>721</v>
      </c>
      <c r="I323" s="134" t="s">
        <v>28</v>
      </c>
      <c r="J323" s="33" t="s">
        <v>58</v>
      </c>
      <c r="K323" s="33" t="s">
        <v>13223</v>
      </c>
      <c r="L323" s="33">
        <v>450019.446925</v>
      </c>
      <c r="M323" s="33">
        <v>4692991.43032</v>
      </c>
      <c r="N323" s="134" t="s">
        <v>32</v>
      </c>
      <c r="O323" s="134" t="s">
        <v>14170</v>
      </c>
      <c r="P323" s="144" t="s">
        <v>14171</v>
      </c>
      <c r="Q323" s="153">
        <f t="shared" si="4"/>
        <v>18.1575675</v>
      </c>
      <c r="R323" s="154"/>
    </row>
    <row r="324" s="118" customFormat="1" spans="1:18">
      <c r="A324" s="132" t="s">
        <v>21</v>
      </c>
      <c r="B324" s="133" t="s">
        <v>22</v>
      </c>
      <c r="C324" s="33" t="s">
        <v>642</v>
      </c>
      <c r="D324" s="37">
        <v>2.643825</v>
      </c>
      <c r="E324" s="134" t="s">
        <v>714</v>
      </c>
      <c r="F324" s="134" t="s">
        <v>1075</v>
      </c>
      <c r="G324" s="134" t="s">
        <v>716</v>
      </c>
      <c r="H324" s="33" t="s">
        <v>721</v>
      </c>
      <c r="I324" s="134" t="s">
        <v>28</v>
      </c>
      <c r="J324" s="33" t="s">
        <v>14077</v>
      </c>
      <c r="K324" s="33" t="s">
        <v>13223</v>
      </c>
      <c r="L324" s="33">
        <v>450805.022317</v>
      </c>
      <c r="M324" s="33">
        <v>4691992.61331</v>
      </c>
      <c r="N324" s="134" t="s">
        <v>32</v>
      </c>
      <c r="O324" s="134" t="s">
        <v>14170</v>
      </c>
      <c r="P324" s="144" t="s">
        <v>14171</v>
      </c>
      <c r="Q324" s="153">
        <f t="shared" si="4"/>
        <v>11.8972125</v>
      </c>
      <c r="R324" s="154"/>
    </row>
    <row r="325" s="118" customFormat="1" spans="1:18">
      <c r="A325" s="132" t="s">
        <v>21</v>
      </c>
      <c r="B325" s="133" t="s">
        <v>22</v>
      </c>
      <c r="C325" s="33" t="s">
        <v>1292</v>
      </c>
      <c r="D325" s="37">
        <v>5.583945</v>
      </c>
      <c r="E325" s="134" t="s">
        <v>714</v>
      </c>
      <c r="F325" s="134" t="s">
        <v>1075</v>
      </c>
      <c r="G325" s="134" t="s">
        <v>716</v>
      </c>
      <c r="H325" s="33" t="s">
        <v>717</v>
      </c>
      <c r="I325" s="134" t="s">
        <v>28</v>
      </c>
      <c r="J325" s="33" t="s">
        <v>58</v>
      </c>
      <c r="K325" s="33" t="s">
        <v>13223</v>
      </c>
      <c r="L325" s="33">
        <v>449706.788577</v>
      </c>
      <c r="M325" s="33">
        <v>4693061.29922</v>
      </c>
      <c r="N325" s="134" t="s">
        <v>32</v>
      </c>
      <c r="O325" s="134" t="s">
        <v>14170</v>
      </c>
      <c r="P325" s="144" t="s">
        <v>14171</v>
      </c>
      <c r="Q325" s="153">
        <f t="shared" si="4"/>
        <v>25.1277525</v>
      </c>
      <c r="R325" s="154"/>
    </row>
    <row r="326" s="118" customFormat="1" spans="1:18">
      <c r="A326" s="132" t="s">
        <v>21</v>
      </c>
      <c r="B326" s="133" t="s">
        <v>22</v>
      </c>
      <c r="C326" s="33" t="s">
        <v>1754</v>
      </c>
      <c r="D326" s="37">
        <v>12.017025</v>
      </c>
      <c r="E326" s="134" t="s">
        <v>714</v>
      </c>
      <c r="F326" s="134" t="s">
        <v>1075</v>
      </c>
      <c r="G326" s="134" t="s">
        <v>716</v>
      </c>
      <c r="H326" s="33" t="s">
        <v>717</v>
      </c>
      <c r="I326" s="134" t="s">
        <v>28</v>
      </c>
      <c r="J326" s="33" t="s">
        <v>58</v>
      </c>
      <c r="K326" s="33" t="s">
        <v>13223</v>
      </c>
      <c r="L326" s="33">
        <v>450137.59592</v>
      </c>
      <c r="M326" s="33">
        <v>4691068.57777</v>
      </c>
      <c r="N326" s="134" t="s">
        <v>32</v>
      </c>
      <c r="O326" s="134" t="s">
        <v>14170</v>
      </c>
      <c r="P326" s="144" t="s">
        <v>14171</v>
      </c>
      <c r="Q326" s="153">
        <f t="shared" si="4"/>
        <v>54.0766125</v>
      </c>
      <c r="R326" s="154"/>
    </row>
    <row r="327" s="118" customFormat="1" spans="1:18">
      <c r="A327" s="132" t="s">
        <v>21</v>
      </c>
      <c r="B327" s="133" t="s">
        <v>22</v>
      </c>
      <c r="C327" s="33" t="s">
        <v>504</v>
      </c>
      <c r="D327" s="37">
        <v>2.38839</v>
      </c>
      <c r="E327" s="134" t="s">
        <v>714</v>
      </c>
      <c r="F327" s="134" t="s">
        <v>1075</v>
      </c>
      <c r="G327" s="134" t="s">
        <v>716</v>
      </c>
      <c r="H327" s="33" t="s">
        <v>717</v>
      </c>
      <c r="I327" s="134" t="s">
        <v>28</v>
      </c>
      <c r="J327" s="33" t="s">
        <v>1269</v>
      </c>
      <c r="K327" s="33" t="s">
        <v>13223</v>
      </c>
      <c r="L327" s="33">
        <v>449534.547651</v>
      </c>
      <c r="M327" s="33">
        <v>4693157.88612</v>
      </c>
      <c r="N327" s="134" t="s">
        <v>32</v>
      </c>
      <c r="O327" s="134" t="s">
        <v>14170</v>
      </c>
      <c r="P327" s="144" t="s">
        <v>14171</v>
      </c>
      <c r="Q327" s="153">
        <f t="shared" si="4"/>
        <v>10.747755</v>
      </c>
      <c r="R327" s="154"/>
    </row>
    <row r="328" s="118" customFormat="1" spans="1:18">
      <c r="A328" s="132" t="s">
        <v>21</v>
      </c>
      <c r="B328" s="133" t="s">
        <v>22</v>
      </c>
      <c r="C328" s="33" t="s">
        <v>597</v>
      </c>
      <c r="D328" s="37">
        <v>7.030185</v>
      </c>
      <c r="E328" s="134" t="s">
        <v>714</v>
      </c>
      <c r="F328" s="134" t="s">
        <v>1075</v>
      </c>
      <c r="G328" s="134" t="s">
        <v>716</v>
      </c>
      <c r="H328" s="33" t="s">
        <v>721</v>
      </c>
      <c r="I328" s="134" t="s">
        <v>28</v>
      </c>
      <c r="J328" s="33" t="s">
        <v>1269</v>
      </c>
      <c r="K328" s="33" t="s">
        <v>13223</v>
      </c>
      <c r="L328" s="33">
        <v>449486.114171</v>
      </c>
      <c r="M328" s="33">
        <v>4693108.31818</v>
      </c>
      <c r="N328" s="134" t="s">
        <v>32</v>
      </c>
      <c r="O328" s="134" t="s">
        <v>14170</v>
      </c>
      <c r="P328" s="144" t="s">
        <v>14171</v>
      </c>
      <c r="Q328" s="153">
        <f t="shared" ref="Q328:Q384" si="5">D328*4.5</f>
        <v>31.6358325</v>
      </c>
      <c r="R328" s="154"/>
    </row>
    <row r="329" s="118" customFormat="1" spans="1:18">
      <c r="A329" s="132" t="s">
        <v>21</v>
      </c>
      <c r="B329" s="133" t="s">
        <v>22</v>
      </c>
      <c r="C329" s="33" t="s">
        <v>544</v>
      </c>
      <c r="D329" s="37">
        <v>8.96814</v>
      </c>
      <c r="E329" s="134" t="s">
        <v>714</v>
      </c>
      <c r="F329" s="134" t="s">
        <v>1075</v>
      </c>
      <c r="G329" s="134" t="s">
        <v>716</v>
      </c>
      <c r="H329" s="33" t="s">
        <v>717</v>
      </c>
      <c r="I329" s="134" t="s">
        <v>28</v>
      </c>
      <c r="J329" s="33" t="s">
        <v>14077</v>
      </c>
      <c r="K329" s="33" t="s">
        <v>1658</v>
      </c>
      <c r="L329" s="33">
        <v>450636.546596</v>
      </c>
      <c r="M329" s="33">
        <v>4692084.87224</v>
      </c>
      <c r="N329" s="134" t="s">
        <v>32</v>
      </c>
      <c r="O329" s="134" t="s">
        <v>14170</v>
      </c>
      <c r="P329" s="144" t="s">
        <v>14171</v>
      </c>
      <c r="Q329" s="153">
        <f t="shared" si="5"/>
        <v>40.35663</v>
      </c>
      <c r="R329" s="154"/>
    </row>
    <row r="330" s="118" customFormat="1" spans="1:18">
      <c r="A330" s="132" t="s">
        <v>21</v>
      </c>
      <c r="B330" s="133" t="s">
        <v>22</v>
      </c>
      <c r="C330" s="33" t="s">
        <v>400</v>
      </c>
      <c r="D330" s="37">
        <v>9.101865</v>
      </c>
      <c r="E330" s="134" t="s">
        <v>714</v>
      </c>
      <c r="F330" s="134" t="s">
        <v>1075</v>
      </c>
      <c r="G330" s="134" t="s">
        <v>716</v>
      </c>
      <c r="H330" s="33" t="s">
        <v>721</v>
      </c>
      <c r="I330" s="134" t="s">
        <v>28</v>
      </c>
      <c r="J330" s="33" t="s">
        <v>58</v>
      </c>
      <c r="K330" s="33" t="s">
        <v>13223</v>
      </c>
      <c r="L330" s="33">
        <v>449874.119044</v>
      </c>
      <c r="M330" s="33">
        <v>4693150.5396</v>
      </c>
      <c r="N330" s="134" t="s">
        <v>32</v>
      </c>
      <c r="O330" s="134" t="s">
        <v>14170</v>
      </c>
      <c r="P330" s="144" t="s">
        <v>14171</v>
      </c>
      <c r="Q330" s="153">
        <f t="shared" si="5"/>
        <v>40.9583925</v>
      </c>
      <c r="R330" s="154"/>
    </row>
    <row r="331" s="118" customFormat="1" spans="1:18">
      <c r="A331" s="132" t="s">
        <v>21</v>
      </c>
      <c r="B331" s="133" t="s">
        <v>22</v>
      </c>
      <c r="C331" s="33" t="s">
        <v>1187</v>
      </c>
      <c r="D331" s="37">
        <v>16.127595</v>
      </c>
      <c r="E331" s="134" t="s">
        <v>714</v>
      </c>
      <c r="F331" s="134" t="s">
        <v>1075</v>
      </c>
      <c r="G331" s="134" t="s">
        <v>716</v>
      </c>
      <c r="H331" s="33" t="s">
        <v>717</v>
      </c>
      <c r="I331" s="134" t="s">
        <v>28</v>
      </c>
      <c r="J331" s="33" t="s">
        <v>1269</v>
      </c>
      <c r="K331" s="33" t="s">
        <v>14067</v>
      </c>
      <c r="L331" s="33">
        <v>448785.100065</v>
      </c>
      <c r="M331" s="33">
        <v>4693010.19741</v>
      </c>
      <c r="N331" s="134" t="s">
        <v>32</v>
      </c>
      <c r="O331" s="134" t="s">
        <v>14170</v>
      </c>
      <c r="P331" s="144" t="s">
        <v>14171</v>
      </c>
      <c r="Q331" s="153">
        <f t="shared" si="5"/>
        <v>72.5741775</v>
      </c>
      <c r="R331" s="154"/>
    </row>
    <row r="332" s="118" customFormat="1" spans="1:18">
      <c r="A332" s="132" t="s">
        <v>21</v>
      </c>
      <c r="B332" s="133" t="s">
        <v>22</v>
      </c>
      <c r="C332" s="33" t="s">
        <v>547</v>
      </c>
      <c r="D332" s="37">
        <v>36.27735</v>
      </c>
      <c r="E332" s="134" t="s">
        <v>714</v>
      </c>
      <c r="F332" s="134" t="s">
        <v>1075</v>
      </c>
      <c r="G332" s="134" t="s">
        <v>716</v>
      </c>
      <c r="H332" s="33" t="s">
        <v>717</v>
      </c>
      <c r="I332" s="134" t="s">
        <v>28</v>
      </c>
      <c r="J332" s="33" t="s">
        <v>14077</v>
      </c>
      <c r="K332" s="33" t="s">
        <v>1658</v>
      </c>
      <c r="L332" s="33">
        <v>450701.730584</v>
      </c>
      <c r="M332" s="33">
        <v>4692014.38725</v>
      </c>
      <c r="N332" s="134" t="s">
        <v>32</v>
      </c>
      <c r="O332" s="134" t="s">
        <v>14170</v>
      </c>
      <c r="P332" s="144" t="s">
        <v>14171</v>
      </c>
      <c r="Q332" s="153">
        <f t="shared" si="5"/>
        <v>163.248075</v>
      </c>
      <c r="R332" s="154"/>
    </row>
    <row r="333" s="118" customFormat="1" spans="1:18">
      <c r="A333" s="132" t="s">
        <v>21</v>
      </c>
      <c r="B333" s="133" t="s">
        <v>22</v>
      </c>
      <c r="C333" s="33" t="s">
        <v>379</v>
      </c>
      <c r="D333" s="37">
        <v>12.861165</v>
      </c>
      <c r="E333" s="134" t="s">
        <v>714</v>
      </c>
      <c r="F333" s="134" t="s">
        <v>1075</v>
      </c>
      <c r="G333" s="134" t="s">
        <v>716</v>
      </c>
      <c r="H333" s="33" t="s">
        <v>721</v>
      </c>
      <c r="I333" s="134" t="s">
        <v>28</v>
      </c>
      <c r="J333" s="33" t="s">
        <v>58</v>
      </c>
      <c r="K333" s="33" t="s">
        <v>13223</v>
      </c>
      <c r="L333" s="33">
        <v>449713.147836</v>
      </c>
      <c r="M333" s="33">
        <v>4693121.30603</v>
      </c>
      <c r="N333" s="134" t="s">
        <v>32</v>
      </c>
      <c r="O333" s="134" t="s">
        <v>14170</v>
      </c>
      <c r="P333" s="144" t="s">
        <v>14171</v>
      </c>
      <c r="Q333" s="153">
        <f t="shared" si="5"/>
        <v>57.8752425</v>
      </c>
      <c r="R333" s="154"/>
    </row>
    <row r="334" s="118" customFormat="1" spans="1:18">
      <c r="A334" s="132" t="s">
        <v>21</v>
      </c>
      <c r="B334" s="133" t="s">
        <v>22</v>
      </c>
      <c r="C334" s="33" t="s">
        <v>14175</v>
      </c>
      <c r="D334" s="37">
        <v>10.897635</v>
      </c>
      <c r="E334" s="134" t="s">
        <v>714</v>
      </c>
      <c r="F334" s="134" t="s">
        <v>1075</v>
      </c>
      <c r="G334" s="134" t="s">
        <v>716</v>
      </c>
      <c r="H334" s="33" t="s">
        <v>721</v>
      </c>
      <c r="I334" s="134" t="s">
        <v>28</v>
      </c>
      <c r="J334" s="33" t="s">
        <v>58</v>
      </c>
      <c r="K334" s="33" t="s">
        <v>13223</v>
      </c>
      <c r="L334" s="33">
        <v>450183.951812</v>
      </c>
      <c r="M334" s="33">
        <v>4691422.39806</v>
      </c>
      <c r="N334" s="134" t="s">
        <v>32</v>
      </c>
      <c r="O334" s="134" t="s">
        <v>14170</v>
      </c>
      <c r="P334" s="144" t="s">
        <v>14171</v>
      </c>
      <c r="Q334" s="153">
        <f t="shared" si="5"/>
        <v>49.0393575</v>
      </c>
      <c r="R334" s="154"/>
    </row>
    <row r="335" s="118" customFormat="1" spans="1:18">
      <c r="A335" s="132" t="s">
        <v>21</v>
      </c>
      <c r="B335" s="133" t="s">
        <v>22</v>
      </c>
      <c r="C335" s="33" t="s">
        <v>467</v>
      </c>
      <c r="D335" s="37">
        <v>2.23494</v>
      </c>
      <c r="E335" s="134" t="s">
        <v>714</v>
      </c>
      <c r="F335" s="134" t="s">
        <v>1075</v>
      </c>
      <c r="G335" s="134" t="s">
        <v>716</v>
      </c>
      <c r="H335" s="33" t="s">
        <v>721</v>
      </c>
      <c r="I335" s="134" t="s">
        <v>28</v>
      </c>
      <c r="J335" s="33" t="s">
        <v>58</v>
      </c>
      <c r="K335" s="33" t="s">
        <v>13223</v>
      </c>
      <c r="L335" s="33">
        <v>450497.19318</v>
      </c>
      <c r="M335" s="33">
        <v>4692144.7733</v>
      </c>
      <c r="N335" s="134" t="s">
        <v>32</v>
      </c>
      <c r="O335" s="134" t="s">
        <v>14170</v>
      </c>
      <c r="P335" s="144" t="s">
        <v>14171</v>
      </c>
      <c r="Q335" s="153">
        <f t="shared" si="5"/>
        <v>10.05723</v>
      </c>
      <c r="R335" s="154"/>
    </row>
    <row r="336" s="118" customFormat="1" spans="1:18">
      <c r="A336" s="132" t="s">
        <v>21</v>
      </c>
      <c r="B336" s="133" t="s">
        <v>22</v>
      </c>
      <c r="C336" s="33" t="s">
        <v>1560</v>
      </c>
      <c r="D336" s="37">
        <v>33.485115</v>
      </c>
      <c r="E336" s="134" t="s">
        <v>714</v>
      </c>
      <c r="F336" s="134" t="s">
        <v>1075</v>
      </c>
      <c r="G336" s="134" t="s">
        <v>716</v>
      </c>
      <c r="H336" s="33" t="s">
        <v>721</v>
      </c>
      <c r="I336" s="134" t="s">
        <v>28</v>
      </c>
      <c r="J336" s="33" t="s">
        <v>58</v>
      </c>
      <c r="K336" s="33" t="s">
        <v>13223</v>
      </c>
      <c r="L336" s="33">
        <v>450400.844497</v>
      </c>
      <c r="M336" s="33">
        <v>4691350.90424</v>
      </c>
      <c r="N336" s="134" t="s">
        <v>32</v>
      </c>
      <c r="O336" s="134" t="s">
        <v>14170</v>
      </c>
      <c r="P336" s="144" t="s">
        <v>14171</v>
      </c>
      <c r="Q336" s="153">
        <f t="shared" si="5"/>
        <v>150.6830175</v>
      </c>
      <c r="R336" s="154"/>
    </row>
    <row r="337" s="118" customFormat="1" spans="1:18">
      <c r="A337" s="132" t="s">
        <v>21</v>
      </c>
      <c r="B337" s="133" t="s">
        <v>22</v>
      </c>
      <c r="C337" s="33" t="s">
        <v>609</v>
      </c>
      <c r="D337" s="37">
        <v>4.007985</v>
      </c>
      <c r="E337" s="134" t="s">
        <v>714</v>
      </c>
      <c r="F337" s="134" t="s">
        <v>1075</v>
      </c>
      <c r="G337" s="134" t="s">
        <v>716</v>
      </c>
      <c r="H337" s="33" t="s">
        <v>717</v>
      </c>
      <c r="I337" s="134" t="s">
        <v>28</v>
      </c>
      <c r="J337" s="33" t="s">
        <v>58</v>
      </c>
      <c r="K337" s="33" t="s">
        <v>13223</v>
      </c>
      <c r="L337" s="33">
        <v>450421.324375</v>
      </c>
      <c r="M337" s="33">
        <v>4692284.36593</v>
      </c>
      <c r="N337" s="134" t="s">
        <v>32</v>
      </c>
      <c r="O337" s="134" t="s">
        <v>14170</v>
      </c>
      <c r="P337" s="144" t="s">
        <v>14171</v>
      </c>
      <c r="Q337" s="153">
        <f t="shared" si="5"/>
        <v>18.0359325</v>
      </c>
      <c r="R337" s="154"/>
    </row>
    <row r="338" s="118" customFormat="1" spans="1:18">
      <c r="A338" s="132" t="s">
        <v>21</v>
      </c>
      <c r="B338" s="133" t="s">
        <v>22</v>
      </c>
      <c r="C338" s="33" t="s">
        <v>14176</v>
      </c>
      <c r="D338" s="37">
        <v>2.07744</v>
      </c>
      <c r="E338" s="134" t="s">
        <v>714</v>
      </c>
      <c r="F338" s="134" t="s">
        <v>1075</v>
      </c>
      <c r="G338" s="134" t="s">
        <v>716</v>
      </c>
      <c r="H338" s="33" t="s">
        <v>721</v>
      </c>
      <c r="I338" s="134" t="s">
        <v>28</v>
      </c>
      <c r="J338" s="33" t="s">
        <v>1269</v>
      </c>
      <c r="K338" s="33" t="s">
        <v>13232</v>
      </c>
      <c r="L338" s="33">
        <v>449935.651396</v>
      </c>
      <c r="M338" s="33">
        <v>4691512.97494</v>
      </c>
      <c r="N338" s="134" t="s">
        <v>32</v>
      </c>
      <c r="O338" s="134" t="s">
        <v>14170</v>
      </c>
      <c r="P338" s="144" t="s">
        <v>14171</v>
      </c>
      <c r="Q338" s="153">
        <f t="shared" si="5"/>
        <v>9.34848</v>
      </c>
      <c r="R338" s="154"/>
    </row>
    <row r="339" s="118" customFormat="1" spans="1:18">
      <c r="A339" s="132" t="s">
        <v>21</v>
      </c>
      <c r="B339" s="133" t="s">
        <v>22</v>
      </c>
      <c r="C339" s="33" t="s">
        <v>678</v>
      </c>
      <c r="D339" s="37">
        <v>5.279625</v>
      </c>
      <c r="E339" s="134" t="s">
        <v>714</v>
      </c>
      <c r="F339" s="134" t="s">
        <v>1075</v>
      </c>
      <c r="G339" s="134" t="s">
        <v>716</v>
      </c>
      <c r="H339" s="33" t="s">
        <v>721</v>
      </c>
      <c r="I339" s="134" t="s">
        <v>28</v>
      </c>
      <c r="J339" s="33" t="s">
        <v>58</v>
      </c>
      <c r="K339" s="33" t="s">
        <v>13223</v>
      </c>
      <c r="L339" s="33">
        <v>449892.097425</v>
      </c>
      <c r="M339" s="33">
        <v>4693174.44414</v>
      </c>
      <c r="N339" s="134" t="s">
        <v>32</v>
      </c>
      <c r="O339" s="134" t="s">
        <v>14170</v>
      </c>
      <c r="P339" s="144" t="s">
        <v>14171</v>
      </c>
      <c r="Q339" s="153">
        <f t="shared" si="5"/>
        <v>23.7583125</v>
      </c>
      <c r="R339" s="154"/>
    </row>
    <row r="340" s="118" customFormat="1" spans="1:18">
      <c r="A340" s="132" t="s">
        <v>21</v>
      </c>
      <c r="B340" s="133" t="s">
        <v>22</v>
      </c>
      <c r="C340" s="33" t="s">
        <v>380</v>
      </c>
      <c r="D340" s="37">
        <v>13.149435</v>
      </c>
      <c r="E340" s="134" t="s">
        <v>714</v>
      </c>
      <c r="F340" s="134" t="s">
        <v>1075</v>
      </c>
      <c r="G340" s="134" t="s">
        <v>716</v>
      </c>
      <c r="H340" s="33" t="s">
        <v>717</v>
      </c>
      <c r="I340" s="134" t="s">
        <v>28</v>
      </c>
      <c r="J340" s="33" t="s">
        <v>1269</v>
      </c>
      <c r="K340" s="33" t="s">
        <v>13223</v>
      </c>
      <c r="L340" s="33">
        <v>449580.165963</v>
      </c>
      <c r="M340" s="33">
        <v>4693027.20145</v>
      </c>
      <c r="N340" s="134" t="s">
        <v>32</v>
      </c>
      <c r="O340" s="134" t="s">
        <v>14170</v>
      </c>
      <c r="P340" s="144" t="s">
        <v>14171</v>
      </c>
      <c r="Q340" s="153">
        <f t="shared" si="5"/>
        <v>59.1724575</v>
      </c>
      <c r="R340" s="154"/>
    </row>
    <row r="341" s="118" customFormat="1" spans="1:18">
      <c r="A341" s="132" t="s">
        <v>21</v>
      </c>
      <c r="B341" s="133" t="s">
        <v>22</v>
      </c>
      <c r="C341" s="33" t="s">
        <v>693</v>
      </c>
      <c r="D341" s="37">
        <v>16.83618</v>
      </c>
      <c r="E341" s="134" t="s">
        <v>714</v>
      </c>
      <c r="F341" s="134" t="s">
        <v>1075</v>
      </c>
      <c r="G341" s="134" t="s">
        <v>716</v>
      </c>
      <c r="H341" s="33" t="s">
        <v>721</v>
      </c>
      <c r="I341" s="134" t="s">
        <v>28</v>
      </c>
      <c r="J341" s="33" t="s">
        <v>58</v>
      </c>
      <c r="K341" s="33" t="s">
        <v>13223</v>
      </c>
      <c r="L341" s="33">
        <v>450256.304446</v>
      </c>
      <c r="M341" s="33">
        <v>4691983.81368</v>
      </c>
      <c r="N341" s="134" t="s">
        <v>32</v>
      </c>
      <c r="O341" s="134" t="s">
        <v>14170</v>
      </c>
      <c r="P341" s="144" t="s">
        <v>14171</v>
      </c>
      <c r="Q341" s="153">
        <f t="shared" si="5"/>
        <v>75.76281</v>
      </c>
      <c r="R341" s="154"/>
    </row>
    <row r="342" s="118" customFormat="1" spans="1:18">
      <c r="A342" s="132" t="s">
        <v>21</v>
      </c>
      <c r="B342" s="133" t="s">
        <v>22</v>
      </c>
      <c r="C342" s="33" t="s">
        <v>701</v>
      </c>
      <c r="D342" s="37">
        <v>1.702515</v>
      </c>
      <c r="E342" s="134" t="s">
        <v>714</v>
      </c>
      <c r="F342" s="134" t="s">
        <v>1075</v>
      </c>
      <c r="G342" s="134" t="s">
        <v>716</v>
      </c>
      <c r="H342" s="33" t="s">
        <v>721</v>
      </c>
      <c r="I342" s="134" t="s">
        <v>28</v>
      </c>
      <c r="J342" s="33" t="s">
        <v>14077</v>
      </c>
      <c r="K342" s="33" t="s">
        <v>13223</v>
      </c>
      <c r="L342" s="33">
        <v>449116.886216</v>
      </c>
      <c r="M342" s="33">
        <v>4692651.54791</v>
      </c>
      <c r="N342" s="134" t="s">
        <v>32</v>
      </c>
      <c r="O342" s="134" t="s">
        <v>14170</v>
      </c>
      <c r="P342" s="144" t="s">
        <v>14171</v>
      </c>
      <c r="Q342" s="153">
        <f t="shared" si="5"/>
        <v>7.6613175</v>
      </c>
      <c r="R342" s="154"/>
    </row>
    <row r="343" s="118" customFormat="1" spans="1:18">
      <c r="A343" s="132" t="s">
        <v>21</v>
      </c>
      <c r="B343" s="133" t="s">
        <v>22</v>
      </c>
      <c r="C343" s="33" t="s">
        <v>13651</v>
      </c>
      <c r="D343" s="37">
        <v>16.08873</v>
      </c>
      <c r="E343" s="134" t="s">
        <v>714</v>
      </c>
      <c r="F343" s="134" t="s">
        <v>1075</v>
      </c>
      <c r="G343" s="134" t="s">
        <v>716</v>
      </c>
      <c r="H343" s="33" t="s">
        <v>717</v>
      </c>
      <c r="I343" s="134" t="s">
        <v>28</v>
      </c>
      <c r="J343" s="33" t="s">
        <v>58</v>
      </c>
      <c r="K343" s="33" t="s">
        <v>13223</v>
      </c>
      <c r="L343" s="33">
        <v>450012.342579</v>
      </c>
      <c r="M343" s="33">
        <v>4691263.72496</v>
      </c>
      <c r="N343" s="134" t="s">
        <v>32</v>
      </c>
      <c r="O343" s="134" t="s">
        <v>14170</v>
      </c>
      <c r="P343" s="144" t="s">
        <v>14171</v>
      </c>
      <c r="Q343" s="153">
        <f t="shared" si="5"/>
        <v>72.399285</v>
      </c>
      <c r="R343" s="154"/>
    </row>
    <row r="344" s="118" customFormat="1" spans="1:18">
      <c r="A344" s="132" t="s">
        <v>21</v>
      </c>
      <c r="B344" s="133" t="s">
        <v>22</v>
      </c>
      <c r="C344" s="33" t="s">
        <v>634</v>
      </c>
      <c r="D344" s="37">
        <v>1.97535</v>
      </c>
      <c r="E344" s="134" t="s">
        <v>714</v>
      </c>
      <c r="F344" s="134" t="s">
        <v>1075</v>
      </c>
      <c r="G344" s="134" t="s">
        <v>716</v>
      </c>
      <c r="H344" s="33" t="s">
        <v>721</v>
      </c>
      <c r="I344" s="134" t="s">
        <v>28</v>
      </c>
      <c r="J344" s="33" t="s">
        <v>14077</v>
      </c>
      <c r="K344" s="33" t="s">
        <v>13223</v>
      </c>
      <c r="L344" s="33">
        <v>449398.586645</v>
      </c>
      <c r="M344" s="33">
        <v>4693172.94095</v>
      </c>
      <c r="N344" s="134" t="s">
        <v>32</v>
      </c>
      <c r="O344" s="134" t="s">
        <v>14170</v>
      </c>
      <c r="P344" s="144" t="s">
        <v>14171</v>
      </c>
      <c r="Q344" s="153">
        <f t="shared" si="5"/>
        <v>8.889075</v>
      </c>
      <c r="R344" s="154"/>
    </row>
    <row r="345" s="118" customFormat="1" spans="1:18">
      <c r="A345" s="132" t="s">
        <v>21</v>
      </c>
      <c r="B345" s="133" t="s">
        <v>22</v>
      </c>
      <c r="C345" s="33" t="s">
        <v>648</v>
      </c>
      <c r="D345" s="37">
        <v>22.116465</v>
      </c>
      <c r="E345" s="134" t="s">
        <v>714</v>
      </c>
      <c r="F345" s="134" t="s">
        <v>1075</v>
      </c>
      <c r="G345" s="134" t="s">
        <v>716</v>
      </c>
      <c r="H345" s="33" t="s">
        <v>717</v>
      </c>
      <c r="I345" s="134" t="s">
        <v>28</v>
      </c>
      <c r="J345" s="33" t="s">
        <v>1269</v>
      </c>
      <c r="K345" s="33" t="s">
        <v>14067</v>
      </c>
      <c r="L345" s="33">
        <v>448551.997285</v>
      </c>
      <c r="M345" s="33">
        <v>4692703.118</v>
      </c>
      <c r="N345" s="134" t="s">
        <v>32</v>
      </c>
      <c r="O345" s="134" t="s">
        <v>14170</v>
      </c>
      <c r="P345" s="144" t="s">
        <v>14171</v>
      </c>
      <c r="Q345" s="153">
        <f t="shared" si="5"/>
        <v>99.5240925</v>
      </c>
      <c r="R345" s="154"/>
    </row>
    <row r="346" s="118" customFormat="1" spans="1:18">
      <c r="A346" s="132" t="s">
        <v>21</v>
      </c>
      <c r="B346" s="133" t="s">
        <v>22</v>
      </c>
      <c r="C346" s="33" t="s">
        <v>423</v>
      </c>
      <c r="D346" s="37">
        <v>3.430335</v>
      </c>
      <c r="E346" s="134" t="s">
        <v>714</v>
      </c>
      <c r="F346" s="134" t="s">
        <v>1075</v>
      </c>
      <c r="G346" s="134" t="s">
        <v>716</v>
      </c>
      <c r="H346" s="33" t="s">
        <v>721</v>
      </c>
      <c r="I346" s="134" t="s">
        <v>28</v>
      </c>
      <c r="J346" s="33" t="s">
        <v>58</v>
      </c>
      <c r="K346" s="33" t="s">
        <v>13223</v>
      </c>
      <c r="L346" s="33">
        <v>449727.029748</v>
      </c>
      <c r="M346" s="33">
        <v>4692720.44668</v>
      </c>
      <c r="N346" s="134" t="s">
        <v>32</v>
      </c>
      <c r="O346" s="134" t="s">
        <v>14170</v>
      </c>
      <c r="P346" s="144" t="s">
        <v>14171</v>
      </c>
      <c r="Q346" s="153">
        <f t="shared" si="5"/>
        <v>15.4365075</v>
      </c>
      <c r="R346" s="154"/>
    </row>
    <row r="347" s="118" customFormat="1" spans="1:18">
      <c r="A347" s="132" t="s">
        <v>21</v>
      </c>
      <c r="B347" s="133" t="s">
        <v>22</v>
      </c>
      <c r="C347" s="33" t="s">
        <v>14177</v>
      </c>
      <c r="D347" s="37">
        <v>10.911855</v>
      </c>
      <c r="E347" s="134" t="s">
        <v>714</v>
      </c>
      <c r="F347" s="134" t="s">
        <v>1075</v>
      </c>
      <c r="G347" s="134" t="s">
        <v>716</v>
      </c>
      <c r="H347" s="33" t="s">
        <v>717</v>
      </c>
      <c r="I347" s="134" t="s">
        <v>28</v>
      </c>
      <c r="J347" s="33" t="s">
        <v>1269</v>
      </c>
      <c r="K347" s="33" t="s">
        <v>13232</v>
      </c>
      <c r="L347" s="33">
        <v>449839.452728</v>
      </c>
      <c r="M347" s="33">
        <v>4691350.13798</v>
      </c>
      <c r="N347" s="134" t="s">
        <v>32</v>
      </c>
      <c r="O347" s="134" t="s">
        <v>14170</v>
      </c>
      <c r="P347" s="144" t="s">
        <v>14171</v>
      </c>
      <c r="Q347" s="153">
        <f t="shared" si="5"/>
        <v>49.1033475</v>
      </c>
      <c r="R347" s="154"/>
    </row>
    <row r="348" s="118" customFormat="1" spans="1:18">
      <c r="A348" s="132" t="s">
        <v>21</v>
      </c>
      <c r="B348" s="133" t="s">
        <v>22</v>
      </c>
      <c r="C348" s="33" t="s">
        <v>689</v>
      </c>
      <c r="D348" s="37">
        <v>3.538335</v>
      </c>
      <c r="E348" s="134" t="s">
        <v>714</v>
      </c>
      <c r="F348" s="134" t="s">
        <v>1075</v>
      </c>
      <c r="G348" s="134" t="s">
        <v>716</v>
      </c>
      <c r="H348" s="33" t="s">
        <v>717</v>
      </c>
      <c r="I348" s="134" t="s">
        <v>28</v>
      </c>
      <c r="J348" s="33" t="s">
        <v>58</v>
      </c>
      <c r="K348" s="33" t="s">
        <v>13225</v>
      </c>
      <c r="L348" s="33">
        <v>450397.801691</v>
      </c>
      <c r="M348" s="33">
        <v>4692278.32324</v>
      </c>
      <c r="N348" s="134" t="s">
        <v>32</v>
      </c>
      <c r="O348" s="134" t="s">
        <v>14170</v>
      </c>
      <c r="P348" s="144" t="s">
        <v>14171</v>
      </c>
      <c r="Q348" s="153">
        <f t="shared" si="5"/>
        <v>15.9225075</v>
      </c>
      <c r="R348" s="154"/>
    </row>
    <row r="349" s="118" customFormat="1" spans="1:18">
      <c r="A349" s="132" t="s">
        <v>21</v>
      </c>
      <c r="B349" s="133" t="s">
        <v>22</v>
      </c>
      <c r="C349" s="33" t="s">
        <v>14154</v>
      </c>
      <c r="D349" s="37">
        <v>21.4464</v>
      </c>
      <c r="E349" s="134" t="s">
        <v>714</v>
      </c>
      <c r="F349" s="134" t="s">
        <v>1075</v>
      </c>
      <c r="G349" s="134" t="s">
        <v>716</v>
      </c>
      <c r="H349" s="33" t="s">
        <v>717</v>
      </c>
      <c r="I349" s="134" t="s">
        <v>28</v>
      </c>
      <c r="J349" s="33" t="s">
        <v>1269</v>
      </c>
      <c r="K349" s="33" t="s">
        <v>13231</v>
      </c>
      <c r="L349" s="33">
        <v>450342.792377</v>
      </c>
      <c r="M349" s="33">
        <v>4691047.03875</v>
      </c>
      <c r="N349" s="134" t="s">
        <v>32</v>
      </c>
      <c r="O349" s="134" t="s">
        <v>14170</v>
      </c>
      <c r="P349" s="144" t="s">
        <v>14171</v>
      </c>
      <c r="Q349" s="153">
        <f t="shared" si="5"/>
        <v>96.5088</v>
      </c>
      <c r="R349" s="154"/>
    </row>
    <row r="350" s="118" customFormat="1" spans="1:18">
      <c r="A350" s="132" t="s">
        <v>21</v>
      </c>
      <c r="B350" s="133" t="s">
        <v>22</v>
      </c>
      <c r="C350" s="33" t="s">
        <v>13258</v>
      </c>
      <c r="D350" s="37">
        <v>3.105105</v>
      </c>
      <c r="E350" s="134" t="s">
        <v>714</v>
      </c>
      <c r="F350" s="134" t="s">
        <v>1075</v>
      </c>
      <c r="G350" s="134" t="s">
        <v>716</v>
      </c>
      <c r="H350" s="33" t="s">
        <v>721</v>
      </c>
      <c r="I350" s="134" t="s">
        <v>28</v>
      </c>
      <c r="J350" s="33" t="s">
        <v>58</v>
      </c>
      <c r="K350" s="33" t="s">
        <v>13223</v>
      </c>
      <c r="L350" s="33">
        <v>450180.812421</v>
      </c>
      <c r="M350" s="33">
        <v>4691496.88847</v>
      </c>
      <c r="N350" s="134" t="s">
        <v>32</v>
      </c>
      <c r="O350" s="134" t="s">
        <v>14170</v>
      </c>
      <c r="P350" s="144" t="s">
        <v>14171</v>
      </c>
      <c r="Q350" s="153">
        <f t="shared" si="5"/>
        <v>13.9729725</v>
      </c>
      <c r="R350" s="154"/>
    </row>
    <row r="351" s="118" customFormat="1" spans="1:18">
      <c r="A351" s="132" t="s">
        <v>21</v>
      </c>
      <c r="B351" s="133" t="s">
        <v>22</v>
      </c>
      <c r="C351" s="33" t="s">
        <v>14178</v>
      </c>
      <c r="D351" s="37">
        <v>28.00647</v>
      </c>
      <c r="E351" s="134" t="s">
        <v>714</v>
      </c>
      <c r="F351" s="134" t="s">
        <v>1075</v>
      </c>
      <c r="G351" s="134" t="s">
        <v>716</v>
      </c>
      <c r="H351" s="33" t="s">
        <v>717</v>
      </c>
      <c r="I351" s="134" t="s">
        <v>28</v>
      </c>
      <c r="J351" s="33" t="s">
        <v>58</v>
      </c>
      <c r="K351" s="33" t="s">
        <v>13223</v>
      </c>
      <c r="L351" s="33">
        <v>450035.013942</v>
      </c>
      <c r="M351" s="33">
        <v>4691178.32297</v>
      </c>
      <c r="N351" s="134" t="s">
        <v>32</v>
      </c>
      <c r="O351" s="134" t="s">
        <v>14170</v>
      </c>
      <c r="P351" s="144" t="s">
        <v>14171</v>
      </c>
      <c r="Q351" s="153">
        <f t="shared" si="5"/>
        <v>126.029115</v>
      </c>
      <c r="R351" s="154"/>
    </row>
    <row r="352" s="118" customFormat="1" spans="1:18">
      <c r="A352" s="132" t="s">
        <v>21</v>
      </c>
      <c r="B352" s="133" t="s">
        <v>22</v>
      </c>
      <c r="C352" s="33" t="s">
        <v>421</v>
      </c>
      <c r="D352" s="37">
        <v>18.69618</v>
      </c>
      <c r="E352" s="134" t="s">
        <v>714</v>
      </c>
      <c r="F352" s="134" t="s">
        <v>1075</v>
      </c>
      <c r="G352" s="134" t="s">
        <v>716</v>
      </c>
      <c r="H352" s="33" t="s">
        <v>721</v>
      </c>
      <c r="I352" s="134" t="s">
        <v>28</v>
      </c>
      <c r="J352" s="33" t="s">
        <v>58</v>
      </c>
      <c r="K352" s="33" t="s">
        <v>13223</v>
      </c>
      <c r="L352" s="33">
        <v>449158.7847</v>
      </c>
      <c r="M352" s="33">
        <v>4692746.27514</v>
      </c>
      <c r="N352" s="134" t="s">
        <v>32</v>
      </c>
      <c r="O352" s="134" t="s">
        <v>14170</v>
      </c>
      <c r="P352" s="144" t="s">
        <v>14171</v>
      </c>
      <c r="Q352" s="153">
        <f t="shared" si="5"/>
        <v>84.13281</v>
      </c>
      <c r="R352" s="154"/>
    </row>
    <row r="353" s="118" customFormat="1" spans="1:18">
      <c r="A353" s="132" t="s">
        <v>21</v>
      </c>
      <c r="B353" s="133" t="s">
        <v>22</v>
      </c>
      <c r="C353" s="33" t="s">
        <v>13219</v>
      </c>
      <c r="D353" s="37">
        <v>14.05767</v>
      </c>
      <c r="E353" s="134" t="s">
        <v>714</v>
      </c>
      <c r="F353" s="134" t="s">
        <v>1075</v>
      </c>
      <c r="G353" s="134" t="s">
        <v>716</v>
      </c>
      <c r="H353" s="33" t="s">
        <v>717</v>
      </c>
      <c r="I353" s="134" t="s">
        <v>28</v>
      </c>
      <c r="J353" s="33" t="s">
        <v>14077</v>
      </c>
      <c r="K353" s="33" t="s">
        <v>1658</v>
      </c>
      <c r="L353" s="33">
        <v>448922.123848</v>
      </c>
      <c r="M353" s="33">
        <v>4692602.1074</v>
      </c>
      <c r="N353" s="134" t="s">
        <v>32</v>
      </c>
      <c r="O353" s="134" t="s">
        <v>14170</v>
      </c>
      <c r="P353" s="144" t="s">
        <v>14171</v>
      </c>
      <c r="Q353" s="153">
        <f t="shared" si="5"/>
        <v>63.259515</v>
      </c>
      <c r="R353" s="154"/>
    </row>
    <row r="354" s="118" customFormat="1" spans="1:18">
      <c r="A354" s="132" t="s">
        <v>21</v>
      </c>
      <c r="B354" s="133" t="s">
        <v>22</v>
      </c>
      <c r="C354" s="33" t="s">
        <v>1690</v>
      </c>
      <c r="D354" s="37">
        <v>5.556825</v>
      </c>
      <c r="E354" s="134" t="s">
        <v>714</v>
      </c>
      <c r="F354" s="134" t="s">
        <v>1075</v>
      </c>
      <c r="G354" s="134" t="s">
        <v>716</v>
      </c>
      <c r="H354" s="33" t="s">
        <v>717</v>
      </c>
      <c r="I354" s="134" t="s">
        <v>28</v>
      </c>
      <c r="J354" s="33" t="s">
        <v>58</v>
      </c>
      <c r="K354" s="33" t="s">
        <v>13225</v>
      </c>
      <c r="L354" s="33">
        <v>450487.062951</v>
      </c>
      <c r="M354" s="33">
        <v>4692194.8462</v>
      </c>
      <c r="N354" s="134" t="s">
        <v>32</v>
      </c>
      <c r="O354" s="134" t="s">
        <v>14170</v>
      </c>
      <c r="P354" s="144" t="s">
        <v>14171</v>
      </c>
      <c r="Q354" s="153">
        <f t="shared" si="5"/>
        <v>25.0057125</v>
      </c>
      <c r="R354" s="154"/>
    </row>
    <row r="355" s="118" customFormat="1" spans="1:18">
      <c r="A355" s="132" t="s">
        <v>21</v>
      </c>
      <c r="B355" s="133" t="s">
        <v>22</v>
      </c>
      <c r="C355" s="33" t="s">
        <v>507</v>
      </c>
      <c r="D355" s="37">
        <v>1.73166</v>
      </c>
      <c r="E355" s="134" t="s">
        <v>714</v>
      </c>
      <c r="F355" s="134" t="s">
        <v>1075</v>
      </c>
      <c r="G355" s="134" t="s">
        <v>716</v>
      </c>
      <c r="H355" s="33" t="s">
        <v>721</v>
      </c>
      <c r="I355" s="134" t="s">
        <v>28</v>
      </c>
      <c r="J355" s="33" t="s">
        <v>58</v>
      </c>
      <c r="K355" s="33" t="s">
        <v>13223</v>
      </c>
      <c r="L355" s="33">
        <v>449985.966945</v>
      </c>
      <c r="M355" s="33">
        <v>4692975.21259</v>
      </c>
      <c r="N355" s="134" t="s">
        <v>32</v>
      </c>
      <c r="O355" s="134" t="s">
        <v>14170</v>
      </c>
      <c r="P355" s="144" t="s">
        <v>14171</v>
      </c>
      <c r="Q355" s="153">
        <f t="shared" si="5"/>
        <v>7.79247</v>
      </c>
      <c r="R355" s="154"/>
    </row>
    <row r="356" s="118" customFormat="1" spans="1:18">
      <c r="A356" s="132" t="s">
        <v>21</v>
      </c>
      <c r="B356" s="133" t="s">
        <v>22</v>
      </c>
      <c r="C356" s="33" t="s">
        <v>14179</v>
      </c>
      <c r="D356" s="37">
        <v>3.589245</v>
      </c>
      <c r="E356" s="134" t="s">
        <v>714</v>
      </c>
      <c r="F356" s="134" t="s">
        <v>1075</v>
      </c>
      <c r="G356" s="134" t="s">
        <v>716</v>
      </c>
      <c r="H356" s="33" t="s">
        <v>721</v>
      </c>
      <c r="I356" s="134" t="s">
        <v>28</v>
      </c>
      <c r="J356" s="33" t="s">
        <v>58</v>
      </c>
      <c r="K356" s="33" t="s">
        <v>13223</v>
      </c>
      <c r="L356" s="33">
        <v>450243.704273</v>
      </c>
      <c r="M356" s="33">
        <v>4691331.27501</v>
      </c>
      <c r="N356" s="134" t="s">
        <v>32</v>
      </c>
      <c r="O356" s="134" t="s">
        <v>14170</v>
      </c>
      <c r="P356" s="144" t="s">
        <v>14171</v>
      </c>
      <c r="Q356" s="153">
        <f t="shared" si="5"/>
        <v>16.1516025</v>
      </c>
      <c r="R356" s="154"/>
    </row>
    <row r="357" s="118" customFormat="1" spans="1:18">
      <c r="A357" s="132" t="s">
        <v>21</v>
      </c>
      <c r="B357" s="133" t="s">
        <v>22</v>
      </c>
      <c r="C357" s="33" t="s">
        <v>522</v>
      </c>
      <c r="D357" s="37">
        <v>5.861235</v>
      </c>
      <c r="E357" s="134" t="s">
        <v>714</v>
      </c>
      <c r="F357" s="134" t="s">
        <v>1075</v>
      </c>
      <c r="G357" s="134" t="s">
        <v>716</v>
      </c>
      <c r="H357" s="33" t="s">
        <v>717</v>
      </c>
      <c r="I357" s="134" t="s">
        <v>28</v>
      </c>
      <c r="J357" s="33" t="s">
        <v>58</v>
      </c>
      <c r="K357" s="33" t="s">
        <v>13223</v>
      </c>
      <c r="L357" s="33">
        <v>449706.599678</v>
      </c>
      <c r="M357" s="33">
        <v>4692667.11202</v>
      </c>
      <c r="N357" s="134" t="s">
        <v>32</v>
      </c>
      <c r="O357" s="134" t="s">
        <v>14170</v>
      </c>
      <c r="P357" s="144" t="s">
        <v>14171</v>
      </c>
      <c r="Q357" s="153">
        <f t="shared" si="5"/>
        <v>26.3755575</v>
      </c>
      <c r="R357" s="154"/>
    </row>
    <row r="358" s="118" customFormat="1" spans="1:18">
      <c r="A358" s="132" t="s">
        <v>21</v>
      </c>
      <c r="B358" s="133" t="s">
        <v>22</v>
      </c>
      <c r="C358" s="33" t="s">
        <v>14023</v>
      </c>
      <c r="D358" s="37">
        <v>3.72765</v>
      </c>
      <c r="E358" s="134" t="s">
        <v>714</v>
      </c>
      <c r="F358" s="134" t="s">
        <v>1075</v>
      </c>
      <c r="G358" s="134" t="s">
        <v>716</v>
      </c>
      <c r="H358" s="33" t="s">
        <v>721</v>
      </c>
      <c r="I358" s="134" t="s">
        <v>28</v>
      </c>
      <c r="J358" s="33" t="s">
        <v>58</v>
      </c>
      <c r="K358" s="33" t="s">
        <v>13223</v>
      </c>
      <c r="L358" s="33">
        <v>450373.926182</v>
      </c>
      <c r="M358" s="33">
        <v>4691544.39974</v>
      </c>
      <c r="N358" s="134" t="s">
        <v>32</v>
      </c>
      <c r="O358" s="134" t="s">
        <v>14170</v>
      </c>
      <c r="P358" s="144" t="s">
        <v>14171</v>
      </c>
      <c r="Q358" s="153">
        <f t="shared" si="5"/>
        <v>16.774425</v>
      </c>
      <c r="R358" s="154"/>
    </row>
    <row r="359" s="118" customFormat="1" spans="1:18">
      <c r="A359" s="132" t="s">
        <v>21</v>
      </c>
      <c r="B359" s="133" t="s">
        <v>22</v>
      </c>
      <c r="C359" s="33" t="s">
        <v>1311</v>
      </c>
      <c r="D359" s="37">
        <v>1.56273</v>
      </c>
      <c r="E359" s="134" t="s">
        <v>714</v>
      </c>
      <c r="F359" s="134" t="s">
        <v>1075</v>
      </c>
      <c r="G359" s="134" t="s">
        <v>716</v>
      </c>
      <c r="H359" s="33" t="s">
        <v>721</v>
      </c>
      <c r="I359" s="134" t="s">
        <v>28</v>
      </c>
      <c r="J359" s="33" t="s">
        <v>58</v>
      </c>
      <c r="K359" s="33" t="s">
        <v>13223</v>
      </c>
      <c r="L359" s="33">
        <v>449143.150809</v>
      </c>
      <c r="M359" s="33">
        <v>4692704.09637</v>
      </c>
      <c r="N359" s="134" t="s">
        <v>32</v>
      </c>
      <c r="O359" s="134" t="s">
        <v>14170</v>
      </c>
      <c r="P359" s="144" t="s">
        <v>14171</v>
      </c>
      <c r="Q359" s="153">
        <f t="shared" si="5"/>
        <v>7.032285</v>
      </c>
      <c r="R359" s="154"/>
    </row>
    <row r="360" s="118" customFormat="1" spans="1:18">
      <c r="A360" s="132" t="s">
        <v>21</v>
      </c>
      <c r="B360" s="133" t="s">
        <v>22</v>
      </c>
      <c r="C360" s="33" t="s">
        <v>14180</v>
      </c>
      <c r="D360" s="37">
        <v>6.37707</v>
      </c>
      <c r="E360" s="134" t="s">
        <v>714</v>
      </c>
      <c r="F360" s="134" t="s">
        <v>1075</v>
      </c>
      <c r="G360" s="134" t="s">
        <v>716</v>
      </c>
      <c r="H360" s="33" t="s">
        <v>721</v>
      </c>
      <c r="I360" s="134" t="s">
        <v>28</v>
      </c>
      <c r="J360" s="33" t="s">
        <v>58</v>
      </c>
      <c r="K360" s="33" t="s">
        <v>13223</v>
      </c>
      <c r="L360" s="33">
        <v>450281.589142</v>
      </c>
      <c r="M360" s="33">
        <v>4691503.05694</v>
      </c>
      <c r="N360" s="134" t="s">
        <v>32</v>
      </c>
      <c r="O360" s="134" t="s">
        <v>14170</v>
      </c>
      <c r="P360" s="144" t="s">
        <v>14171</v>
      </c>
      <c r="Q360" s="153">
        <f t="shared" si="5"/>
        <v>28.696815</v>
      </c>
      <c r="R360" s="154"/>
    </row>
    <row r="361" s="118" customFormat="1" spans="1:18">
      <c r="A361" s="132" t="s">
        <v>21</v>
      </c>
      <c r="B361" s="133" t="s">
        <v>22</v>
      </c>
      <c r="C361" s="33" t="s">
        <v>457</v>
      </c>
      <c r="D361" s="37">
        <v>5.562555</v>
      </c>
      <c r="E361" s="134" t="s">
        <v>714</v>
      </c>
      <c r="F361" s="134" t="s">
        <v>1075</v>
      </c>
      <c r="G361" s="134" t="s">
        <v>716</v>
      </c>
      <c r="H361" s="33" t="s">
        <v>721</v>
      </c>
      <c r="I361" s="134" t="s">
        <v>28</v>
      </c>
      <c r="J361" s="33" t="s">
        <v>58</v>
      </c>
      <c r="K361" s="33" t="s">
        <v>13223</v>
      </c>
      <c r="L361" s="33">
        <v>450481.253529</v>
      </c>
      <c r="M361" s="33">
        <v>4692234.33818</v>
      </c>
      <c r="N361" s="134" t="s">
        <v>32</v>
      </c>
      <c r="O361" s="134" t="s">
        <v>14170</v>
      </c>
      <c r="P361" s="144" t="s">
        <v>14171</v>
      </c>
      <c r="Q361" s="153">
        <f t="shared" si="5"/>
        <v>25.0314975</v>
      </c>
      <c r="R361" s="154"/>
    </row>
    <row r="362" s="118" customFormat="1" spans="1:18">
      <c r="A362" s="132" t="s">
        <v>21</v>
      </c>
      <c r="B362" s="133" t="s">
        <v>22</v>
      </c>
      <c r="C362" s="33" t="s">
        <v>578</v>
      </c>
      <c r="D362" s="37">
        <v>3.60426</v>
      </c>
      <c r="E362" s="134" t="s">
        <v>714</v>
      </c>
      <c r="F362" s="134" t="s">
        <v>1075</v>
      </c>
      <c r="G362" s="134" t="s">
        <v>716</v>
      </c>
      <c r="H362" s="33" t="s">
        <v>721</v>
      </c>
      <c r="I362" s="134" t="s">
        <v>28</v>
      </c>
      <c r="J362" s="33" t="s">
        <v>1269</v>
      </c>
      <c r="K362" s="33" t="s">
        <v>14067</v>
      </c>
      <c r="L362" s="33">
        <v>448844.295669</v>
      </c>
      <c r="M362" s="33">
        <v>4693296.17363</v>
      </c>
      <c r="N362" s="134" t="s">
        <v>32</v>
      </c>
      <c r="O362" s="134" t="s">
        <v>14170</v>
      </c>
      <c r="P362" s="144" t="s">
        <v>14171</v>
      </c>
      <c r="Q362" s="153">
        <f t="shared" si="5"/>
        <v>16.21917</v>
      </c>
      <c r="R362" s="154"/>
    </row>
    <row r="363" s="118" customFormat="1" spans="1:18">
      <c r="A363" s="132" t="s">
        <v>21</v>
      </c>
      <c r="B363" s="133" t="s">
        <v>22</v>
      </c>
      <c r="C363" s="33" t="s">
        <v>476</v>
      </c>
      <c r="D363" s="37">
        <v>6.916605</v>
      </c>
      <c r="E363" s="134" t="s">
        <v>714</v>
      </c>
      <c r="F363" s="134" t="s">
        <v>1075</v>
      </c>
      <c r="G363" s="134" t="s">
        <v>716</v>
      </c>
      <c r="H363" s="33" t="s">
        <v>721</v>
      </c>
      <c r="I363" s="134" t="s">
        <v>28</v>
      </c>
      <c r="J363" s="33" t="s">
        <v>58</v>
      </c>
      <c r="K363" s="33" t="s">
        <v>13223</v>
      </c>
      <c r="L363" s="33">
        <v>450344.75462</v>
      </c>
      <c r="M363" s="33">
        <v>4692053.57363</v>
      </c>
      <c r="N363" s="134" t="s">
        <v>32</v>
      </c>
      <c r="O363" s="134" t="s">
        <v>14170</v>
      </c>
      <c r="P363" s="144" t="s">
        <v>14171</v>
      </c>
      <c r="Q363" s="153">
        <f t="shared" si="5"/>
        <v>31.1247225</v>
      </c>
      <c r="R363" s="154"/>
    </row>
    <row r="364" s="118" customFormat="1" spans="1:18">
      <c r="A364" s="132" t="s">
        <v>21</v>
      </c>
      <c r="B364" s="133" t="s">
        <v>22</v>
      </c>
      <c r="C364" s="33" t="s">
        <v>560</v>
      </c>
      <c r="D364" s="37">
        <v>29.450205</v>
      </c>
      <c r="E364" s="134" t="s">
        <v>714</v>
      </c>
      <c r="F364" s="134" t="s">
        <v>1075</v>
      </c>
      <c r="G364" s="134" t="s">
        <v>716</v>
      </c>
      <c r="H364" s="33" t="s">
        <v>717</v>
      </c>
      <c r="I364" s="134" t="s">
        <v>28</v>
      </c>
      <c r="J364" s="33" t="s">
        <v>14077</v>
      </c>
      <c r="K364" s="33" t="s">
        <v>1658</v>
      </c>
      <c r="L364" s="33">
        <v>450624.687221</v>
      </c>
      <c r="M364" s="33">
        <v>4691853.99605</v>
      </c>
      <c r="N364" s="134" t="s">
        <v>32</v>
      </c>
      <c r="O364" s="134" t="s">
        <v>14170</v>
      </c>
      <c r="P364" s="144" t="s">
        <v>14171</v>
      </c>
      <c r="Q364" s="153">
        <f t="shared" si="5"/>
        <v>132.5259225</v>
      </c>
      <c r="R364" s="154"/>
    </row>
    <row r="365" s="118" customFormat="1" spans="1:18">
      <c r="A365" s="132" t="s">
        <v>21</v>
      </c>
      <c r="B365" s="133" t="s">
        <v>22</v>
      </c>
      <c r="C365" s="33" t="s">
        <v>576</v>
      </c>
      <c r="D365" s="37">
        <v>1.901865</v>
      </c>
      <c r="E365" s="134" t="s">
        <v>714</v>
      </c>
      <c r="F365" s="134" t="s">
        <v>1075</v>
      </c>
      <c r="G365" s="134" t="s">
        <v>716</v>
      </c>
      <c r="H365" s="33" t="s">
        <v>721</v>
      </c>
      <c r="I365" s="134" t="s">
        <v>28</v>
      </c>
      <c r="J365" s="33" t="s">
        <v>58</v>
      </c>
      <c r="K365" s="33" t="s">
        <v>13223</v>
      </c>
      <c r="L365" s="33">
        <v>449824.58582</v>
      </c>
      <c r="M365" s="33">
        <v>4693314.08014</v>
      </c>
      <c r="N365" s="134" t="s">
        <v>32</v>
      </c>
      <c r="O365" s="134" t="s">
        <v>14170</v>
      </c>
      <c r="P365" s="144" t="s">
        <v>14171</v>
      </c>
      <c r="Q365" s="153">
        <f t="shared" si="5"/>
        <v>8.5583925</v>
      </c>
      <c r="R365" s="154"/>
    </row>
    <row r="366" s="118" customFormat="1" spans="1:18">
      <c r="A366" s="132" t="s">
        <v>21</v>
      </c>
      <c r="B366" s="133" t="s">
        <v>22</v>
      </c>
      <c r="C366" s="33" t="s">
        <v>13261</v>
      </c>
      <c r="D366" s="37">
        <v>9.33333</v>
      </c>
      <c r="E366" s="134" t="s">
        <v>714</v>
      </c>
      <c r="F366" s="134" t="s">
        <v>1075</v>
      </c>
      <c r="G366" s="134" t="s">
        <v>716</v>
      </c>
      <c r="H366" s="33" t="s">
        <v>721</v>
      </c>
      <c r="I366" s="134" t="s">
        <v>28</v>
      </c>
      <c r="J366" s="33" t="s">
        <v>58</v>
      </c>
      <c r="K366" s="33" t="s">
        <v>13223</v>
      </c>
      <c r="L366" s="33">
        <v>449902.254971</v>
      </c>
      <c r="M366" s="33">
        <v>4691529.65264</v>
      </c>
      <c r="N366" s="134" t="s">
        <v>32</v>
      </c>
      <c r="O366" s="134" t="s">
        <v>14170</v>
      </c>
      <c r="P366" s="144" t="s">
        <v>14171</v>
      </c>
      <c r="Q366" s="153">
        <f t="shared" si="5"/>
        <v>41.999985</v>
      </c>
      <c r="R366" s="154"/>
    </row>
    <row r="367" s="118" customFormat="1" spans="1:18">
      <c r="A367" s="132" t="s">
        <v>21</v>
      </c>
      <c r="B367" s="133" t="s">
        <v>22</v>
      </c>
      <c r="C367" s="33" t="s">
        <v>702</v>
      </c>
      <c r="D367" s="37">
        <v>31.49652</v>
      </c>
      <c r="E367" s="134" t="s">
        <v>714</v>
      </c>
      <c r="F367" s="134" t="s">
        <v>1075</v>
      </c>
      <c r="G367" s="134" t="s">
        <v>716</v>
      </c>
      <c r="H367" s="33" t="s">
        <v>717</v>
      </c>
      <c r="I367" s="134" t="s">
        <v>28</v>
      </c>
      <c r="J367" s="33" t="s">
        <v>58</v>
      </c>
      <c r="K367" s="33" t="s">
        <v>13223</v>
      </c>
      <c r="L367" s="33">
        <v>449505.878121</v>
      </c>
      <c r="M367" s="33">
        <v>4692631.1044</v>
      </c>
      <c r="N367" s="134" t="s">
        <v>32</v>
      </c>
      <c r="O367" s="134" t="s">
        <v>14170</v>
      </c>
      <c r="P367" s="144" t="s">
        <v>14171</v>
      </c>
      <c r="Q367" s="153">
        <f t="shared" si="5"/>
        <v>141.73434</v>
      </c>
      <c r="R367" s="154"/>
    </row>
    <row r="368" s="118" customFormat="1" spans="1:18">
      <c r="A368" s="132" t="s">
        <v>21</v>
      </c>
      <c r="B368" s="133" t="s">
        <v>22</v>
      </c>
      <c r="C368" s="33" t="s">
        <v>492</v>
      </c>
      <c r="D368" s="37">
        <v>6.51363</v>
      </c>
      <c r="E368" s="134" t="s">
        <v>714</v>
      </c>
      <c r="F368" s="134" t="s">
        <v>1075</v>
      </c>
      <c r="G368" s="134" t="s">
        <v>716</v>
      </c>
      <c r="H368" s="33" t="s">
        <v>717</v>
      </c>
      <c r="I368" s="134" t="s">
        <v>28</v>
      </c>
      <c r="J368" s="33" t="s">
        <v>58</v>
      </c>
      <c r="K368" s="33" t="s">
        <v>13223</v>
      </c>
      <c r="L368" s="33">
        <v>450455.05294</v>
      </c>
      <c r="M368" s="33">
        <v>4691910.23844</v>
      </c>
      <c r="N368" s="134" t="s">
        <v>32</v>
      </c>
      <c r="O368" s="134" t="s">
        <v>14170</v>
      </c>
      <c r="P368" s="144" t="s">
        <v>14171</v>
      </c>
      <c r="Q368" s="153">
        <f t="shared" si="5"/>
        <v>29.311335</v>
      </c>
      <c r="R368" s="154"/>
    </row>
    <row r="369" s="118" customFormat="1" spans="1:18">
      <c r="A369" s="132" t="s">
        <v>21</v>
      </c>
      <c r="B369" s="133" t="s">
        <v>22</v>
      </c>
      <c r="C369" s="33" t="s">
        <v>473</v>
      </c>
      <c r="D369" s="37">
        <v>9.29115</v>
      </c>
      <c r="E369" s="134" t="s">
        <v>714</v>
      </c>
      <c r="F369" s="134" t="s">
        <v>1075</v>
      </c>
      <c r="G369" s="134" t="s">
        <v>716</v>
      </c>
      <c r="H369" s="33" t="s">
        <v>721</v>
      </c>
      <c r="I369" s="134" t="s">
        <v>28</v>
      </c>
      <c r="J369" s="33" t="s">
        <v>58</v>
      </c>
      <c r="K369" s="33" t="s">
        <v>13223</v>
      </c>
      <c r="L369" s="33">
        <v>450447.016076</v>
      </c>
      <c r="M369" s="33">
        <v>4692070.09322</v>
      </c>
      <c r="N369" s="134" t="s">
        <v>32</v>
      </c>
      <c r="O369" s="134" t="s">
        <v>14170</v>
      </c>
      <c r="P369" s="144" t="s">
        <v>14171</v>
      </c>
      <c r="Q369" s="153">
        <f t="shared" si="5"/>
        <v>41.810175</v>
      </c>
      <c r="R369" s="154"/>
    </row>
    <row r="370" s="118" customFormat="1" spans="1:18">
      <c r="A370" s="132" t="s">
        <v>21</v>
      </c>
      <c r="B370" s="133" t="s">
        <v>22</v>
      </c>
      <c r="C370" s="33" t="s">
        <v>13271</v>
      </c>
      <c r="D370" s="37">
        <v>20.920455</v>
      </c>
      <c r="E370" s="134" t="s">
        <v>714</v>
      </c>
      <c r="F370" s="134" t="s">
        <v>1075</v>
      </c>
      <c r="G370" s="134" t="s">
        <v>716</v>
      </c>
      <c r="H370" s="33" t="s">
        <v>717</v>
      </c>
      <c r="I370" s="134" t="s">
        <v>28</v>
      </c>
      <c r="J370" s="33" t="s">
        <v>1269</v>
      </c>
      <c r="K370" s="33" t="s">
        <v>13232</v>
      </c>
      <c r="L370" s="33">
        <v>449981.098457</v>
      </c>
      <c r="M370" s="33">
        <v>4691475.64952</v>
      </c>
      <c r="N370" s="134" t="s">
        <v>32</v>
      </c>
      <c r="O370" s="134" t="s">
        <v>14170</v>
      </c>
      <c r="P370" s="144" t="s">
        <v>14171</v>
      </c>
      <c r="Q370" s="153">
        <f t="shared" si="5"/>
        <v>94.1420475</v>
      </c>
      <c r="R370" s="154"/>
    </row>
    <row r="371" s="118" customFormat="1" spans="1:18">
      <c r="A371" s="132" t="s">
        <v>21</v>
      </c>
      <c r="B371" s="133" t="s">
        <v>22</v>
      </c>
      <c r="C371" s="33" t="s">
        <v>525</v>
      </c>
      <c r="D371" s="37">
        <v>15.73197</v>
      </c>
      <c r="E371" s="134" t="s">
        <v>714</v>
      </c>
      <c r="F371" s="134" t="s">
        <v>1075</v>
      </c>
      <c r="G371" s="134" t="s">
        <v>716</v>
      </c>
      <c r="H371" s="33" t="s">
        <v>717</v>
      </c>
      <c r="I371" s="134" t="s">
        <v>28</v>
      </c>
      <c r="J371" s="33" t="s">
        <v>14077</v>
      </c>
      <c r="K371" s="33" t="s">
        <v>1658</v>
      </c>
      <c r="L371" s="33">
        <v>450279.20372</v>
      </c>
      <c r="M371" s="33">
        <v>4692592.99956</v>
      </c>
      <c r="N371" s="134" t="s">
        <v>32</v>
      </c>
      <c r="O371" s="134" t="s">
        <v>14170</v>
      </c>
      <c r="P371" s="144" t="s">
        <v>14171</v>
      </c>
      <c r="Q371" s="153">
        <f t="shared" si="5"/>
        <v>70.793865</v>
      </c>
      <c r="R371" s="154"/>
    </row>
    <row r="372" s="118" customFormat="1" spans="1:18">
      <c r="A372" s="132" t="s">
        <v>21</v>
      </c>
      <c r="B372" s="133" t="s">
        <v>22</v>
      </c>
      <c r="C372" s="33" t="s">
        <v>14181</v>
      </c>
      <c r="D372" s="37">
        <v>23.337525</v>
      </c>
      <c r="E372" s="134" t="s">
        <v>714</v>
      </c>
      <c r="F372" s="134" t="s">
        <v>1075</v>
      </c>
      <c r="G372" s="134" t="s">
        <v>716</v>
      </c>
      <c r="H372" s="33" t="s">
        <v>721</v>
      </c>
      <c r="I372" s="134" t="s">
        <v>28</v>
      </c>
      <c r="J372" s="33" t="s">
        <v>58</v>
      </c>
      <c r="K372" s="33" t="s">
        <v>13223</v>
      </c>
      <c r="L372" s="33">
        <v>450137.20979</v>
      </c>
      <c r="M372" s="33">
        <v>4691294.68709</v>
      </c>
      <c r="N372" s="134" t="s">
        <v>32</v>
      </c>
      <c r="O372" s="134" t="s">
        <v>14170</v>
      </c>
      <c r="P372" s="144" t="s">
        <v>14171</v>
      </c>
      <c r="Q372" s="153">
        <f t="shared" si="5"/>
        <v>105.0188625</v>
      </c>
      <c r="R372" s="154"/>
    </row>
    <row r="373" s="118" customFormat="1" spans="1:18">
      <c r="A373" s="132" t="s">
        <v>21</v>
      </c>
      <c r="B373" s="133" t="s">
        <v>22</v>
      </c>
      <c r="C373" s="33" t="s">
        <v>524</v>
      </c>
      <c r="D373" s="37">
        <v>26.910375</v>
      </c>
      <c r="E373" s="134" t="s">
        <v>714</v>
      </c>
      <c r="F373" s="134" t="s">
        <v>1075</v>
      </c>
      <c r="G373" s="134" t="s">
        <v>716</v>
      </c>
      <c r="H373" s="33" t="s">
        <v>721</v>
      </c>
      <c r="I373" s="134" t="s">
        <v>28</v>
      </c>
      <c r="J373" s="33" t="s">
        <v>58</v>
      </c>
      <c r="K373" s="33" t="s">
        <v>13223</v>
      </c>
      <c r="L373" s="33">
        <v>449615.25728</v>
      </c>
      <c r="M373" s="33">
        <v>4692616.2661</v>
      </c>
      <c r="N373" s="134" t="s">
        <v>32</v>
      </c>
      <c r="O373" s="134" t="s">
        <v>14170</v>
      </c>
      <c r="P373" s="144" t="s">
        <v>14171</v>
      </c>
      <c r="Q373" s="153">
        <f t="shared" si="5"/>
        <v>121.0966875</v>
      </c>
      <c r="R373" s="154"/>
    </row>
    <row r="374" s="118" customFormat="1" spans="1:18">
      <c r="A374" s="132" t="s">
        <v>21</v>
      </c>
      <c r="B374" s="133" t="s">
        <v>22</v>
      </c>
      <c r="C374" s="33" t="s">
        <v>14182</v>
      </c>
      <c r="D374" s="37">
        <v>5.30007</v>
      </c>
      <c r="E374" s="134" t="s">
        <v>714</v>
      </c>
      <c r="F374" s="134" t="s">
        <v>1075</v>
      </c>
      <c r="G374" s="134" t="s">
        <v>716</v>
      </c>
      <c r="H374" s="33" t="s">
        <v>721</v>
      </c>
      <c r="I374" s="134" t="s">
        <v>28</v>
      </c>
      <c r="J374" s="33" t="s">
        <v>58</v>
      </c>
      <c r="K374" s="33" t="s">
        <v>13223</v>
      </c>
      <c r="L374" s="33">
        <v>450246.132622</v>
      </c>
      <c r="M374" s="33">
        <v>4691551.04355</v>
      </c>
      <c r="N374" s="134" t="s">
        <v>32</v>
      </c>
      <c r="O374" s="134" t="s">
        <v>14170</v>
      </c>
      <c r="P374" s="144" t="s">
        <v>14171</v>
      </c>
      <c r="Q374" s="153">
        <f t="shared" si="5"/>
        <v>23.850315</v>
      </c>
      <c r="R374" s="154"/>
    </row>
    <row r="375" s="118" customFormat="1" spans="1:18">
      <c r="A375" s="132" t="s">
        <v>21</v>
      </c>
      <c r="B375" s="133" t="s">
        <v>22</v>
      </c>
      <c r="C375" s="33" t="s">
        <v>407</v>
      </c>
      <c r="D375" s="37">
        <v>91.365525</v>
      </c>
      <c r="E375" s="134" t="s">
        <v>714</v>
      </c>
      <c r="F375" s="134" t="s">
        <v>1075</v>
      </c>
      <c r="G375" s="134" t="s">
        <v>716</v>
      </c>
      <c r="H375" s="33" t="s">
        <v>721</v>
      </c>
      <c r="I375" s="134" t="s">
        <v>28</v>
      </c>
      <c r="J375" s="33" t="s">
        <v>58</v>
      </c>
      <c r="K375" s="33" t="s">
        <v>13225</v>
      </c>
      <c r="L375" s="33">
        <v>449274.480032</v>
      </c>
      <c r="M375" s="33">
        <v>4693051.57411</v>
      </c>
      <c r="N375" s="134" t="s">
        <v>32</v>
      </c>
      <c r="O375" s="134" t="s">
        <v>14170</v>
      </c>
      <c r="P375" s="144" t="s">
        <v>14171</v>
      </c>
      <c r="Q375" s="153">
        <f t="shared" si="5"/>
        <v>411.1448625</v>
      </c>
      <c r="R375" s="154"/>
    </row>
    <row r="376" s="118" customFormat="1" spans="1:18">
      <c r="A376" s="132" t="s">
        <v>21</v>
      </c>
      <c r="B376" s="133" t="s">
        <v>22</v>
      </c>
      <c r="C376" s="33" t="s">
        <v>543</v>
      </c>
      <c r="D376" s="37">
        <v>9.76629</v>
      </c>
      <c r="E376" s="134" t="s">
        <v>714</v>
      </c>
      <c r="F376" s="134" t="s">
        <v>1075</v>
      </c>
      <c r="G376" s="134" t="s">
        <v>716</v>
      </c>
      <c r="H376" s="33" t="s">
        <v>721</v>
      </c>
      <c r="I376" s="134" t="s">
        <v>28</v>
      </c>
      <c r="J376" s="33" t="s">
        <v>58</v>
      </c>
      <c r="K376" s="33" t="s">
        <v>13223</v>
      </c>
      <c r="L376" s="33">
        <v>450438.076213</v>
      </c>
      <c r="M376" s="33">
        <v>4692130.23424</v>
      </c>
      <c r="N376" s="134" t="s">
        <v>32</v>
      </c>
      <c r="O376" s="134" t="s">
        <v>14170</v>
      </c>
      <c r="P376" s="144" t="s">
        <v>14171</v>
      </c>
      <c r="Q376" s="153">
        <f t="shared" si="5"/>
        <v>43.948305</v>
      </c>
      <c r="R376" s="154"/>
    </row>
    <row r="377" s="118" customFormat="1" spans="1:18">
      <c r="A377" s="132" t="s">
        <v>21</v>
      </c>
      <c r="B377" s="133" t="s">
        <v>22</v>
      </c>
      <c r="C377" s="33" t="s">
        <v>1578</v>
      </c>
      <c r="D377" s="37">
        <v>1.769175</v>
      </c>
      <c r="E377" s="134" t="s">
        <v>714</v>
      </c>
      <c r="F377" s="134" t="s">
        <v>1075</v>
      </c>
      <c r="G377" s="134" t="s">
        <v>716</v>
      </c>
      <c r="H377" s="33" t="s">
        <v>721</v>
      </c>
      <c r="I377" s="134" t="s">
        <v>28</v>
      </c>
      <c r="J377" s="33" t="s">
        <v>58</v>
      </c>
      <c r="K377" s="33" t="s">
        <v>13223</v>
      </c>
      <c r="L377" s="33">
        <v>450238.875686</v>
      </c>
      <c r="M377" s="33">
        <v>4692467.92028</v>
      </c>
      <c r="N377" s="134" t="s">
        <v>32</v>
      </c>
      <c r="O377" s="134" t="s">
        <v>14170</v>
      </c>
      <c r="P377" s="144" t="s">
        <v>14171</v>
      </c>
      <c r="Q377" s="153">
        <f t="shared" si="5"/>
        <v>7.9612875</v>
      </c>
      <c r="R377" s="154"/>
    </row>
    <row r="378" s="118" customFormat="1" spans="1:18">
      <c r="A378" s="132" t="s">
        <v>21</v>
      </c>
      <c r="B378" s="133" t="s">
        <v>22</v>
      </c>
      <c r="C378" s="33" t="s">
        <v>14183</v>
      </c>
      <c r="D378" s="37">
        <v>1.600605</v>
      </c>
      <c r="E378" s="134" t="s">
        <v>714</v>
      </c>
      <c r="F378" s="134" t="s">
        <v>1075</v>
      </c>
      <c r="G378" s="134" t="s">
        <v>716</v>
      </c>
      <c r="H378" s="33" t="s">
        <v>721</v>
      </c>
      <c r="I378" s="134" t="s">
        <v>28</v>
      </c>
      <c r="J378" s="33" t="s">
        <v>58</v>
      </c>
      <c r="K378" s="33" t="s">
        <v>13223</v>
      </c>
      <c r="L378" s="33">
        <v>449802.48737</v>
      </c>
      <c r="M378" s="33">
        <v>4691678.16265</v>
      </c>
      <c r="N378" s="134" t="s">
        <v>32</v>
      </c>
      <c r="O378" s="134" t="s">
        <v>14170</v>
      </c>
      <c r="P378" s="144" t="s">
        <v>14171</v>
      </c>
      <c r="Q378" s="153">
        <f t="shared" si="5"/>
        <v>7.2027225</v>
      </c>
      <c r="R378" s="154"/>
    </row>
    <row r="379" s="118" customFormat="1" spans="1:18">
      <c r="A379" s="132" t="s">
        <v>21</v>
      </c>
      <c r="B379" s="133" t="s">
        <v>22</v>
      </c>
      <c r="C379" s="33" t="s">
        <v>516</v>
      </c>
      <c r="D379" s="37">
        <v>2.545755</v>
      </c>
      <c r="E379" s="134" t="s">
        <v>714</v>
      </c>
      <c r="F379" s="134" t="s">
        <v>1075</v>
      </c>
      <c r="G379" s="134" t="s">
        <v>716</v>
      </c>
      <c r="H379" s="33" t="s">
        <v>721</v>
      </c>
      <c r="I379" s="134" t="s">
        <v>28</v>
      </c>
      <c r="J379" s="33" t="s">
        <v>58</v>
      </c>
      <c r="K379" s="33" t="s">
        <v>13223</v>
      </c>
      <c r="L379" s="33">
        <v>450220.384286</v>
      </c>
      <c r="M379" s="33">
        <v>4692891.03941</v>
      </c>
      <c r="N379" s="134" t="s">
        <v>32</v>
      </c>
      <c r="O379" s="134" t="s">
        <v>14170</v>
      </c>
      <c r="P379" s="144" t="s">
        <v>14171</v>
      </c>
      <c r="Q379" s="153">
        <f t="shared" si="5"/>
        <v>11.4558975</v>
      </c>
      <c r="R379" s="154"/>
    </row>
    <row r="380" s="118" customFormat="1" spans="1:18">
      <c r="A380" s="132" t="s">
        <v>21</v>
      </c>
      <c r="B380" s="133" t="s">
        <v>22</v>
      </c>
      <c r="C380" s="33" t="s">
        <v>690</v>
      </c>
      <c r="D380" s="37">
        <v>8.949615</v>
      </c>
      <c r="E380" s="134" t="s">
        <v>714</v>
      </c>
      <c r="F380" s="134" t="s">
        <v>1075</v>
      </c>
      <c r="G380" s="134" t="s">
        <v>716</v>
      </c>
      <c r="H380" s="33" t="s">
        <v>721</v>
      </c>
      <c r="I380" s="134" t="s">
        <v>28</v>
      </c>
      <c r="J380" s="33" t="s">
        <v>58</v>
      </c>
      <c r="K380" s="33" t="s">
        <v>13223</v>
      </c>
      <c r="L380" s="33">
        <v>450587.381374</v>
      </c>
      <c r="M380" s="33">
        <v>4692182.75609</v>
      </c>
      <c r="N380" s="134" t="s">
        <v>32</v>
      </c>
      <c r="O380" s="134" t="s">
        <v>14170</v>
      </c>
      <c r="P380" s="144" t="s">
        <v>14171</v>
      </c>
      <c r="Q380" s="153">
        <f t="shared" si="5"/>
        <v>40.2732675</v>
      </c>
      <c r="R380" s="154"/>
    </row>
    <row r="381" s="118" customFormat="1" spans="1:18">
      <c r="A381" s="132" t="s">
        <v>21</v>
      </c>
      <c r="B381" s="133" t="s">
        <v>22</v>
      </c>
      <c r="C381" s="33" t="s">
        <v>594</v>
      </c>
      <c r="D381" s="37">
        <v>19.82268</v>
      </c>
      <c r="E381" s="134" t="s">
        <v>714</v>
      </c>
      <c r="F381" s="134" t="s">
        <v>1075</v>
      </c>
      <c r="G381" s="134" t="s">
        <v>716</v>
      </c>
      <c r="H381" s="33" t="s">
        <v>721</v>
      </c>
      <c r="I381" s="134" t="s">
        <v>28</v>
      </c>
      <c r="J381" s="33" t="s">
        <v>14077</v>
      </c>
      <c r="K381" s="33" t="s">
        <v>13223</v>
      </c>
      <c r="L381" s="33">
        <v>449359.707048</v>
      </c>
      <c r="M381" s="33">
        <v>4693631.80088</v>
      </c>
      <c r="N381" s="134" t="s">
        <v>32</v>
      </c>
      <c r="O381" s="134" t="s">
        <v>14170</v>
      </c>
      <c r="P381" s="144" t="s">
        <v>14171</v>
      </c>
      <c r="Q381" s="153">
        <f t="shared" si="5"/>
        <v>89.20206</v>
      </c>
      <c r="R381" s="154"/>
    </row>
    <row r="382" s="118" customFormat="1" spans="1:18">
      <c r="A382" s="132" t="s">
        <v>21</v>
      </c>
      <c r="B382" s="133" t="s">
        <v>22</v>
      </c>
      <c r="C382" s="33" t="s">
        <v>14184</v>
      </c>
      <c r="D382" s="37">
        <v>2.612205</v>
      </c>
      <c r="E382" s="134" t="s">
        <v>714</v>
      </c>
      <c r="F382" s="134" t="s">
        <v>1075</v>
      </c>
      <c r="G382" s="134" t="s">
        <v>716</v>
      </c>
      <c r="H382" s="33" t="s">
        <v>721</v>
      </c>
      <c r="I382" s="134" t="s">
        <v>28</v>
      </c>
      <c r="J382" s="33" t="s">
        <v>1269</v>
      </c>
      <c r="K382" s="33" t="s">
        <v>13232</v>
      </c>
      <c r="L382" s="33">
        <v>449942.381913</v>
      </c>
      <c r="M382" s="33">
        <v>4691265.8124</v>
      </c>
      <c r="N382" s="134" t="s">
        <v>32</v>
      </c>
      <c r="O382" s="134" t="s">
        <v>14170</v>
      </c>
      <c r="P382" s="144" t="s">
        <v>14171</v>
      </c>
      <c r="Q382" s="153">
        <f t="shared" si="5"/>
        <v>11.7549225</v>
      </c>
      <c r="R382" s="154"/>
    </row>
    <row r="383" s="118" customFormat="1" spans="1:18">
      <c r="A383" s="132" t="s">
        <v>21</v>
      </c>
      <c r="B383" s="133" t="s">
        <v>22</v>
      </c>
      <c r="C383" s="33" t="s">
        <v>1766</v>
      </c>
      <c r="D383" s="37">
        <v>13.02168</v>
      </c>
      <c r="E383" s="134" t="s">
        <v>714</v>
      </c>
      <c r="F383" s="134" t="s">
        <v>1075</v>
      </c>
      <c r="G383" s="134" t="s">
        <v>716</v>
      </c>
      <c r="H383" s="33" t="s">
        <v>721</v>
      </c>
      <c r="I383" s="134" t="s">
        <v>28</v>
      </c>
      <c r="J383" s="33" t="s">
        <v>58</v>
      </c>
      <c r="K383" s="33" t="s">
        <v>13223</v>
      </c>
      <c r="L383" s="33">
        <v>450234.610486</v>
      </c>
      <c r="M383" s="33">
        <v>4691444.82288</v>
      </c>
      <c r="N383" s="134" t="s">
        <v>32</v>
      </c>
      <c r="O383" s="134" t="s">
        <v>14170</v>
      </c>
      <c r="P383" s="144" t="s">
        <v>14171</v>
      </c>
      <c r="Q383" s="153">
        <f t="shared" si="5"/>
        <v>58.59756</v>
      </c>
      <c r="R383" s="154"/>
    </row>
    <row r="384" s="118" customFormat="1" spans="1:18">
      <c r="A384" s="132" t="s">
        <v>21</v>
      </c>
      <c r="B384" s="133" t="s">
        <v>22</v>
      </c>
      <c r="C384" s="33" t="s">
        <v>520</v>
      </c>
      <c r="D384" s="37">
        <v>0.61272</v>
      </c>
      <c r="E384" s="134" t="s">
        <v>714</v>
      </c>
      <c r="F384" s="134" t="s">
        <v>1075</v>
      </c>
      <c r="G384" s="134" t="s">
        <v>716</v>
      </c>
      <c r="H384" s="33" t="s">
        <v>721</v>
      </c>
      <c r="I384" s="134" t="s">
        <v>28</v>
      </c>
      <c r="J384" s="33" t="s">
        <v>58</v>
      </c>
      <c r="K384" s="33" t="s">
        <v>13223</v>
      </c>
      <c r="L384" s="33">
        <v>449171.593851</v>
      </c>
      <c r="M384" s="33">
        <v>4692703.48646</v>
      </c>
      <c r="N384" s="134" t="s">
        <v>32</v>
      </c>
      <c r="O384" s="134" t="s">
        <v>14170</v>
      </c>
      <c r="P384" s="144" t="s">
        <v>14171</v>
      </c>
      <c r="Q384" s="153">
        <f t="shared" si="5"/>
        <v>2.75724</v>
      </c>
      <c r="R384" s="154"/>
    </row>
    <row r="385" s="3" customFormat="1" spans="1:18">
      <c r="A385" s="24"/>
      <c r="B385" s="181" t="s">
        <v>14185</v>
      </c>
      <c r="C385" s="24"/>
      <c r="D385" s="182">
        <f>SUM(D386:D426)</f>
        <v>1284.63015</v>
      </c>
      <c r="E385" s="24"/>
      <c r="F385" s="24"/>
      <c r="G385" s="24"/>
      <c r="H385" s="24"/>
      <c r="I385" s="24"/>
      <c r="J385" s="183"/>
      <c r="K385" s="24"/>
      <c r="L385" s="24"/>
      <c r="M385" s="24"/>
      <c r="N385" s="24"/>
      <c r="O385" s="24"/>
      <c r="P385" s="184" t="s">
        <v>3</v>
      </c>
      <c r="Q385" s="182">
        <f>SUM(Q386:Q426)</f>
        <v>5780.835675</v>
      </c>
      <c r="R385" s="24"/>
    </row>
    <row r="386" s="118" customFormat="1" spans="1:18">
      <c r="A386" s="132" t="s">
        <v>21</v>
      </c>
      <c r="B386" s="134" t="s">
        <v>14185</v>
      </c>
      <c r="C386" s="33" t="s">
        <v>500</v>
      </c>
      <c r="D386" s="37">
        <v>11.279715</v>
      </c>
      <c r="E386" s="134" t="s">
        <v>714</v>
      </c>
      <c r="F386" s="134" t="s">
        <v>1075</v>
      </c>
      <c r="G386" s="134" t="s">
        <v>716</v>
      </c>
      <c r="H386" s="33" t="s">
        <v>717</v>
      </c>
      <c r="I386" s="134" t="s">
        <v>28</v>
      </c>
      <c r="J386" s="33" t="s">
        <v>1269</v>
      </c>
      <c r="K386" s="33" t="s">
        <v>14067</v>
      </c>
      <c r="L386" s="33">
        <v>450891.05998</v>
      </c>
      <c r="M386" s="33">
        <v>4691385.68927</v>
      </c>
      <c r="N386" s="134" t="s">
        <v>32</v>
      </c>
      <c r="O386" s="134" t="s">
        <v>14120</v>
      </c>
      <c r="P386" s="144" t="s">
        <v>14121</v>
      </c>
      <c r="Q386" s="153">
        <f t="shared" ref="Q386:Q426" si="6">D386*4.5</f>
        <v>50.7587175</v>
      </c>
      <c r="R386" s="154"/>
    </row>
    <row r="387" s="118" customFormat="1" spans="1:18">
      <c r="A387" s="132" t="s">
        <v>21</v>
      </c>
      <c r="B387" s="134" t="s">
        <v>14185</v>
      </c>
      <c r="C387" s="33" t="s">
        <v>1413</v>
      </c>
      <c r="D387" s="37">
        <v>36.21114</v>
      </c>
      <c r="E387" s="134" t="s">
        <v>714</v>
      </c>
      <c r="F387" s="134" t="s">
        <v>1075</v>
      </c>
      <c r="G387" s="134" t="s">
        <v>716</v>
      </c>
      <c r="H387" s="33" t="s">
        <v>717</v>
      </c>
      <c r="I387" s="134" t="s">
        <v>28</v>
      </c>
      <c r="J387" s="33" t="s">
        <v>14077</v>
      </c>
      <c r="K387" s="33" t="s">
        <v>13223</v>
      </c>
      <c r="L387" s="33">
        <v>451291.18294</v>
      </c>
      <c r="M387" s="33">
        <v>4690371.68451</v>
      </c>
      <c r="N387" s="134" t="s">
        <v>32</v>
      </c>
      <c r="O387" s="134" t="s">
        <v>14120</v>
      </c>
      <c r="P387" s="144" t="s">
        <v>14121</v>
      </c>
      <c r="Q387" s="153">
        <f t="shared" si="6"/>
        <v>162.95013</v>
      </c>
      <c r="R387" s="154"/>
    </row>
    <row r="388" s="118" customFormat="1" spans="1:18">
      <c r="A388" s="132" t="s">
        <v>21</v>
      </c>
      <c r="B388" s="134" t="s">
        <v>14185</v>
      </c>
      <c r="C388" s="33" t="s">
        <v>1355</v>
      </c>
      <c r="D388" s="37">
        <v>10.159605</v>
      </c>
      <c r="E388" s="134" t="s">
        <v>714</v>
      </c>
      <c r="F388" s="134" t="s">
        <v>1075</v>
      </c>
      <c r="G388" s="134" t="s">
        <v>716</v>
      </c>
      <c r="H388" s="33" t="s">
        <v>721</v>
      </c>
      <c r="I388" s="134" t="s">
        <v>28</v>
      </c>
      <c r="J388" s="33" t="s">
        <v>1269</v>
      </c>
      <c r="K388" s="33" t="s">
        <v>13232</v>
      </c>
      <c r="L388" s="33">
        <v>450923.022914</v>
      </c>
      <c r="M388" s="33">
        <v>4690605.02081</v>
      </c>
      <c r="N388" s="134" t="s">
        <v>32</v>
      </c>
      <c r="O388" s="134" t="s">
        <v>14120</v>
      </c>
      <c r="P388" s="144" t="s">
        <v>14121</v>
      </c>
      <c r="Q388" s="153">
        <f t="shared" si="6"/>
        <v>45.7182225</v>
      </c>
      <c r="R388" s="154"/>
    </row>
    <row r="389" s="118" customFormat="1" spans="1:18">
      <c r="A389" s="132" t="s">
        <v>21</v>
      </c>
      <c r="B389" s="134" t="s">
        <v>14185</v>
      </c>
      <c r="C389" s="33" t="s">
        <v>396</v>
      </c>
      <c r="D389" s="37">
        <v>197.798415</v>
      </c>
      <c r="E389" s="134" t="s">
        <v>714</v>
      </c>
      <c r="F389" s="134" t="s">
        <v>1075</v>
      </c>
      <c r="G389" s="134" t="s">
        <v>716</v>
      </c>
      <c r="H389" s="33" t="s">
        <v>717</v>
      </c>
      <c r="I389" s="134" t="s">
        <v>28</v>
      </c>
      <c r="J389" s="33" t="s">
        <v>14077</v>
      </c>
      <c r="K389" s="33" t="s">
        <v>1658</v>
      </c>
      <c r="L389" s="33">
        <v>450975.130422</v>
      </c>
      <c r="M389" s="33">
        <v>4691532.95188</v>
      </c>
      <c r="N389" s="134" t="s">
        <v>32</v>
      </c>
      <c r="O389" s="134" t="s">
        <v>14120</v>
      </c>
      <c r="P389" s="144" t="s">
        <v>14121</v>
      </c>
      <c r="Q389" s="153">
        <f t="shared" si="6"/>
        <v>890.0928675</v>
      </c>
      <c r="R389" s="154"/>
    </row>
    <row r="390" s="118" customFormat="1" spans="1:18">
      <c r="A390" s="132" t="s">
        <v>21</v>
      </c>
      <c r="B390" s="134" t="s">
        <v>14185</v>
      </c>
      <c r="C390" s="33" t="s">
        <v>410</v>
      </c>
      <c r="D390" s="37">
        <v>14.25951</v>
      </c>
      <c r="E390" s="134" t="s">
        <v>714</v>
      </c>
      <c r="F390" s="134" t="s">
        <v>1075</v>
      </c>
      <c r="G390" s="134" t="s">
        <v>716</v>
      </c>
      <c r="H390" s="33" t="s">
        <v>721</v>
      </c>
      <c r="I390" s="134" t="s">
        <v>28</v>
      </c>
      <c r="J390" s="33" t="s">
        <v>286</v>
      </c>
      <c r="K390" s="33" t="s">
        <v>13225</v>
      </c>
      <c r="L390" s="33">
        <v>450920.398798</v>
      </c>
      <c r="M390" s="33">
        <v>4690687.14958</v>
      </c>
      <c r="N390" s="134" t="s">
        <v>32</v>
      </c>
      <c r="O390" s="134" t="s">
        <v>14120</v>
      </c>
      <c r="P390" s="144" t="s">
        <v>14121</v>
      </c>
      <c r="Q390" s="153">
        <f t="shared" si="6"/>
        <v>64.167795</v>
      </c>
      <c r="R390" s="154"/>
    </row>
    <row r="391" s="118" customFormat="1" spans="1:18">
      <c r="A391" s="132" t="s">
        <v>21</v>
      </c>
      <c r="B391" s="134" t="s">
        <v>14185</v>
      </c>
      <c r="C391" s="33" t="s">
        <v>380</v>
      </c>
      <c r="D391" s="37">
        <v>32.220885</v>
      </c>
      <c r="E391" s="134" t="s">
        <v>714</v>
      </c>
      <c r="F391" s="134" t="s">
        <v>1075</v>
      </c>
      <c r="G391" s="134" t="s">
        <v>716</v>
      </c>
      <c r="H391" s="33" t="s">
        <v>721</v>
      </c>
      <c r="I391" s="134" t="s">
        <v>28</v>
      </c>
      <c r="J391" s="33" t="s">
        <v>286</v>
      </c>
      <c r="K391" s="33" t="s">
        <v>13225</v>
      </c>
      <c r="L391" s="33">
        <v>450795.579633</v>
      </c>
      <c r="M391" s="33">
        <v>4690723.68539</v>
      </c>
      <c r="N391" s="134" t="s">
        <v>32</v>
      </c>
      <c r="O391" s="134" t="s">
        <v>14120</v>
      </c>
      <c r="P391" s="144" t="s">
        <v>14121</v>
      </c>
      <c r="Q391" s="153">
        <f t="shared" si="6"/>
        <v>144.9939825</v>
      </c>
      <c r="R391" s="154"/>
    </row>
    <row r="392" s="118" customFormat="1" spans="1:18">
      <c r="A392" s="132" t="s">
        <v>21</v>
      </c>
      <c r="B392" s="134" t="s">
        <v>14185</v>
      </c>
      <c r="C392" s="33" t="s">
        <v>413</v>
      </c>
      <c r="D392" s="37">
        <v>6.40215</v>
      </c>
      <c r="E392" s="134" t="s">
        <v>714</v>
      </c>
      <c r="F392" s="134" t="s">
        <v>1075</v>
      </c>
      <c r="G392" s="134" t="s">
        <v>716</v>
      </c>
      <c r="H392" s="33" t="s">
        <v>721</v>
      </c>
      <c r="I392" s="134" t="s">
        <v>28</v>
      </c>
      <c r="J392" s="33" t="s">
        <v>1269</v>
      </c>
      <c r="K392" s="33" t="s">
        <v>13223</v>
      </c>
      <c r="L392" s="33">
        <v>451745.634063</v>
      </c>
      <c r="M392" s="33">
        <v>4690688.0791</v>
      </c>
      <c r="N392" s="134" t="s">
        <v>32</v>
      </c>
      <c r="O392" s="134" t="s">
        <v>14120</v>
      </c>
      <c r="P392" s="144" t="s">
        <v>14121</v>
      </c>
      <c r="Q392" s="153">
        <f t="shared" si="6"/>
        <v>28.809675</v>
      </c>
      <c r="R392" s="154"/>
    </row>
    <row r="393" s="118" customFormat="1" spans="1:18">
      <c r="A393" s="132" t="s">
        <v>21</v>
      </c>
      <c r="B393" s="134" t="s">
        <v>14185</v>
      </c>
      <c r="C393" s="33" t="s">
        <v>593</v>
      </c>
      <c r="D393" s="37">
        <v>20.390865</v>
      </c>
      <c r="E393" s="134" t="s">
        <v>714</v>
      </c>
      <c r="F393" s="134" t="s">
        <v>1075</v>
      </c>
      <c r="G393" s="134" t="s">
        <v>716</v>
      </c>
      <c r="H393" s="33" t="s">
        <v>717</v>
      </c>
      <c r="I393" s="134" t="s">
        <v>28</v>
      </c>
      <c r="J393" s="33" t="s">
        <v>14077</v>
      </c>
      <c r="K393" s="33" t="s">
        <v>1658</v>
      </c>
      <c r="L393" s="33">
        <v>451276.97276</v>
      </c>
      <c r="M393" s="33">
        <v>4690864.04624</v>
      </c>
      <c r="N393" s="134" t="s">
        <v>32</v>
      </c>
      <c r="O393" s="134" t="s">
        <v>14120</v>
      </c>
      <c r="P393" s="144" t="s">
        <v>14121</v>
      </c>
      <c r="Q393" s="153">
        <f t="shared" si="6"/>
        <v>91.7588925</v>
      </c>
      <c r="R393" s="154"/>
    </row>
    <row r="394" s="118" customFormat="1" spans="1:18">
      <c r="A394" s="132" t="s">
        <v>21</v>
      </c>
      <c r="B394" s="134" t="s">
        <v>14185</v>
      </c>
      <c r="C394" s="33" t="s">
        <v>597</v>
      </c>
      <c r="D394" s="37">
        <v>3.171555</v>
      </c>
      <c r="E394" s="134" t="s">
        <v>714</v>
      </c>
      <c r="F394" s="134" t="s">
        <v>1075</v>
      </c>
      <c r="G394" s="134" t="s">
        <v>716</v>
      </c>
      <c r="H394" s="33" t="s">
        <v>721</v>
      </c>
      <c r="I394" s="134" t="s">
        <v>28</v>
      </c>
      <c r="J394" s="33" t="s">
        <v>1269</v>
      </c>
      <c r="K394" s="33" t="s">
        <v>13231</v>
      </c>
      <c r="L394" s="33">
        <v>452437.107387</v>
      </c>
      <c r="M394" s="33">
        <v>4690903.94984</v>
      </c>
      <c r="N394" s="134" t="s">
        <v>32</v>
      </c>
      <c r="O394" s="134" t="s">
        <v>14120</v>
      </c>
      <c r="P394" s="144" t="s">
        <v>14121</v>
      </c>
      <c r="Q394" s="153">
        <f t="shared" si="6"/>
        <v>14.2719975</v>
      </c>
      <c r="R394" s="154"/>
    </row>
    <row r="395" s="118" customFormat="1" spans="1:18">
      <c r="A395" s="132" t="s">
        <v>21</v>
      </c>
      <c r="B395" s="134" t="s">
        <v>14185</v>
      </c>
      <c r="C395" s="33" t="s">
        <v>649</v>
      </c>
      <c r="D395" s="37">
        <v>8.007255</v>
      </c>
      <c r="E395" s="134" t="s">
        <v>714</v>
      </c>
      <c r="F395" s="134" t="s">
        <v>1075</v>
      </c>
      <c r="G395" s="134" t="s">
        <v>716</v>
      </c>
      <c r="H395" s="33" t="s">
        <v>717</v>
      </c>
      <c r="I395" s="134" t="s">
        <v>28</v>
      </c>
      <c r="J395" s="33" t="s">
        <v>1269</v>
      </c>
      <c r="K395" s="33" t="s">
        <v>13223</v>
      </c>
      <c r="L395" s="33">
        <v>451694.115408</v>
      </c>
      <c r="M395" s="33">
        <v>4690423.85402</v>
      </c>
      <c r="N395" s="134" t="s">
        <v>32</v>
      </c>
      <c r="O395" s="134" t="s">
        <v>14120</v>
      </c>
      <c r="P395" s="144" t="s">
        <v>14121</v>
      </c>
      <c r="Q395" s="153">
        <f t="shared" si="6"/>
        <v>36.0326475</v>
      </c>
      <c r="R395" s="154"/>
    </row>
    <row r="396" s="118" customFormat="1" spans="1:18">
      <c r="A396" s="132" t="s">
        <v>21</v>
      </c>
      <c r="B396" s="134" t="s">
        <v>14185</v>
      </c>
      <c r="C396" s="33" t="s">
        <v>395</v>
      </c>
      <c r="D396" s="37">
        <v>4.847235</v>
      </c>
      <c r="E396" s="134" t="s">
        <v>714</v>
      </c>
      <c r="F396" s="134" t="s">
        <v>1075</v>
      </c>
      <c r="G396" s="134" t="s">
        <v>716</v>
      </c>
      <c r="H396" s="33" t="s">
        <v>717</v>
      </c>
      <c r="I396" s="134" t="s">
        <v>28</v>
      </c>
      <c r="J396" s="33" t="s">
        <v>14077</v>
      </c>
      <c r="K396" s="33" t="s">
        <v>1658</v>
      </c>
      <c r="L396" s="33">
        <v>451172.364575</v>
      </c>
      <c r="M396" s="33">
        <v>4691502.62078</v>
      </c>
      <c r="N396" s="134" t="s">
        <v>32</v>
      </c>
      <c r="O396" s="134" t="s">
        <v>14120</v>
      </c>
      <c r="P396" s="144" t="s">
        <v>14121</v>
      </c>
      <c r="Q396" s="153">
        <f t="shared" si="6"/>
        <v>21.8125575</v>
      </c>
      <c r="R396" s="154"/>
    </row>
    <row r="397" s="118" customFormat="1" spans="1:18">
      <c r="A397" s="132" t="s">
        <v>21</v>
      </c>
      <c r="B397" s="134" t="s">
        <v>14185</v>
      </c>
      <c r="C397" s="33" t="s">
        <v>647</v>
      </c>
      <c r="D397" s="37">
        <v>32.917845</v>
      </c>
      <c r="E397" s="134" t="s">
        <v>714</v>
      </c>
      <c r="F397" s="134" t="s">
        <v>1075</v>
      </c>
      <c r="G397" s="134" t="s">
        <v>716</v>
      </c>
      <c r="H397" s="33" t="s">
        <v>717</v>
      </c>
      <c r="I397" s="134" t="s">
        <v>28</v>
      </c>
      <c r="J397" s="33" t="s">
        <v>1269</v>
      </c>
      <c r="K397" s="33" t="s">
        <v>13223</v>
      </c>
      <c r="L397" s="33">
        <v>451747.349984</v>
      </c>
      <c r="M397" s="33">
        <v>4690524.90916</v>
      </c>
      <c r="N397" s="134" t="s">
        <v>32</v>
      </c>
      <c r="O397" s="134" t="s">
        <v>14120</v>
      </c>
      <c r="P397" s="144" t="s">
        <v>14121</v>
      </c>
      <c r="Q397" s="153">
        <f t="shared" si="6"/>
        <v>148.1303025</v>
      </c>
      <c r="R397" s="154"/>
    </row>
    <row r="398" s="118" customFormat="1" spans="1:18">
      <c r="A398" s="132" t="s">
        <v>21</v>
      </c>
      <c r="B398" s="134" t="s">
        <v>14185</v>
      </c>
      <c r="C398" s="33" t="s">
        <v>609</v>
      </c>
      <c r="D398" s="37">
        <v>18.47919</v>
      </c>
      <c r="E398" s="134" t="s">
        <v>714</v>
      </c>
      <c r="F398" s="134" t="s">
        <v>1075</v>
      </c>
      <c r="G398" s="134" t="s">
        <v>716</v>
      </c>
      <c r="H398" s="33" t="s">
        <v>717</v>
      </c>
      <c r="I398" s="134" t="s">
        <v>28</v>
      </c>
      <c r="J398" s="33" t="s">
        <v>286</v>
      </c>
      <c r="K398" s="33" t="s">
        <v>13225</v>
      </c>
      <c r="L398" s="33">
        <v>451825.996079</v>
      </c>
      <c r="M398" s="33">
        <v>4690085.10114</v>
      </c>
      <c r="N398" s="134" t="s">
        <v>32</v>
      </c>
      <c r="O398" s="134" t="s">
        <v>14120</v>
      </c>
      <c r="P398" s="144" t="s">
        <v>14121</v>
      </c>
      <c r="Q398" s="153">
        <f t="shared" si="6"/>
        <v>83.156355</v>
      </c>
      <c r="R398" s="154"/>
    </row>
    <row r="399" s="118" customFormat="1" spans="1:18">
      <c r="A399" s="132" t="s">
        <v>21</v>
      </c>
      <c r="B399" s="134" t="s">
        <v>14185</v>
      </c>
      <c r="C399" s="33" t="s">
        <v>1176</v>
      </c>
      <c r="D399" s="37">
        <v>4.454115</v>
      </c>
      <c r="E399" s="134" t="s">
        <v>714</v>
      </c>
      <c r="F399" s="134" t="s">
        <v>1075</v>
      </c>
      <c r="G399" s="134" t="s">
        <v>716</v>
      </c>
      <c r="H399" s="33" t="s">
        <v>721</v>
      </c>
      <c r="I399" s="134" t="s">
        <v>28</v>
      </c>
      <c r="J399" s="33" t="s">
        <v>1269</v>
      </c>
      <c r="K399" s="33" t="s">
        <v>14067</v>
      </c>
      <c r="L399" s="33">
        <v>450980.78646</v>
      </c>
      <c r="M399" s="33">
        <v>4691011.85479</v>
      </c>
      <c r="N399" s="134" t="s">
        <v>32</v>
      </c>
      <c r="O399" s="134" t="s">
        <v>14120</v>
      </c>
      <c r="P399" s="144" t="s">
        <v>14121</v>
      </c>
      <c r="Q399" s="153">
        <f t="shared" si="6"/>
        <v>20.0435175</v>
      </c>
      <c r="R399" s="154"/>
    </row>
    <row r="400" s="118" customFormat="1" spans="1:18">
      <c r="A400" s="132" t="s">
        <v>21</v>
      </c>
      <c r="B400" s="134" t="s">
        <v>14185</v>
      </c>
      <c r="C400" s="33" t="s">
        <v>406</v>
      </c>
      <c r="D400" s="37">
        <v>28.882755</v>
      </c>
      <c r="E400" s="134" t="s">
        <v>714</v>
      </c>
      <c r="F400" s="134" t="s">
        <v>1075</v>
      </c>
      <c r="G400" s="134" t="s">
        <v>716</v>
      </c>
      <c r="H400" s="33" t="s">
        <v>717</v>
      </c>
      <c r="I400" s="134" t="s">
        <v>28</v>
      </c>
      <c r="J400" s="33" t="s">
        <v>286</v>
      </c>
      <c r="K400" s="33" t="s">
        <v>13225</v>
      </c>
      <c r="L400" s="33">
        <v>450698.345141</v>
      </c>
      <c r="M400" s="33">
        <v>4690745.54169</v>
      </c>
      <c r="N400" s="134" t="s">
        <v>32</v>
      </c>
      <c r="O400" s="134" t="s">
        <v>14120</v>
      </c>
      <c r="P400" s="144" t="s">
        <v>14121</v>
      </c>
      <c r="Q400" s="153">
        <f t="shared" si="6"/>
        <v>129.9723975</v>
      </c>
      <c r="R400" s="154"/>
    </row>
    <row r="401" s="118" customFormat="1" spans="1:18">
      <c r="A401" s="132" t="s">
        <v>21</v>
      </c>
      <c r="B401" s="134" t="s">
        <v>14185</v>
      </c>
      <c r="C401" s="33" t="s">
        <v>1309</v>
      </c>
      <c r="D401" s="37">
        <v>11.213145</v>
      </c>
      <c r="E401" s="134" t="s">
        <v>714</v>
      </c>
      <c r="F401" s="134" t="s">
        <v>1075</v>
      </c>
      <c r="G401" s="134" t="s">
        <v>716</v>
      </c>
      <c r="H401" s="33" t="s">
        <v>721</v>
      </c>
      <c r="I401" s="134" t="s">
        <v>28</v>
      </c>
      <c r="J401" s="33" t="s">
        <v>14077</v>
      </c>
      <c r="K401" s="33" t="s">
        <v>13223</v>
      </c>
      <c r="L401" s="33">
        <v>452313.755855</v>
      </c>
      <c r="M401" s="33">
        <v>4690510.62394</v>
      </c>
      <c r="N401" s="134" t="s">
        <v>32</v>
      </c>
      <c r="O401" s="134" t="s">
        <v>14120</v>
      </c>
      <c r="P401" s="144" t="s">
        <v>14121</v>
      </c>
      <c r="Q401" s="153">
        <f t="shared" si="6"/>
        <v>50.4591525</v>
      </c>
      <c r="R401" s="154"/>
    </row>
    <row r="402" s="118" customFormat="1" spans="1:18">
      <c r="A402" s="132" t="s">
        <v>21</v>
      </c>
      <c r="B402" s="134" t="s">
        <v>14185</v>
      </c>
      <c r="C402" s="33" t="s">
        <v>572</v>
      </c>
      <c r="D402" s="37">
        <v>27.474375</v>
      </c>
      <c r="E402" s="134" t="s">
        <v>714</v>
      </c>
      <c r="F402" s="134" t="s">
        <v>1075</v>
      </c>
      <c r="G402" s="134" t="s">
        <v>716</v>
      </c>
      <c r="H402" s="33" t="s">
        <v>717</v>
      </c>
      <c r="I402" s="134" t="s">
        <v>28</v>
      </c>
      <c r="J402" s="33" t="s">
        <v>14077</v>
      </c>
      <c r="K402" s="33" t="s">
        <v>1658</v>
      </c>
      <c r="L402" s="33">
        <v>451138.782782</v>
      </c>
      <c r="M402" s="33">
        <v>4691450.0177</v>
      </c>
      <c r="N402" s="134" t="s">
        <v>32</v>
      </c>
      <c r="O402" s="134" t="s">
        <v>14120</v>
      </c>
      <c r="P402" s="144" t="s">
        <v>14121</v>
      </c>
      <c r="Q402" s="153">
        <f t="shared" si="6"/>
        <v>123.6346875</v>
      </c>
      <c r="R402" s="154"/>
    </row>
    <row r="403" s="118" customFormat="1" spans="1:18">
      <c r="A403" s="132" t="s">
        <v>21</v>
      </c>
      <c r="B403" s="134" t="s">
        <v>14185</v>
      </c>
      <c r="C403" s="33" t="s">
        <v>521</v>
      </c>
      <c r="D403" s="37">
        <v>0.688905</v>
      </c>
      <c r="E403" s="134" t="s">
        <v>714</v>
      </c>
      <c r="F403" s="134" t="s">
        <v>1075</v>
      </c>
      <c r="G403" s="134" t="s">
        <v>716</v>
      </c>
      <c r="H403" s="33" t="s">
        <v>721</v>
      </c>
      <c r="I403" s="134" t="s">
        <v>28</v>
      </c>
      <c r="J403" s="33" t="s">
        <v>1269</v>
      </c>
      <c r="K403" s="33" t="s">
        <v>13223</v>
      </c>
      <c r="L403" s="33">
        <v>451795.794475</v>
      </c>
      <c r="M403" s="33">
        <v>4690460.77118</v>
      </c>
      <c r="N403" s="134" t="s">
        <v>32</v>
      </c>
      <c r="O403" s="134" t="s">
        <v>14120</v>
      </c>
      <c r="P403" s="144" t="s">
        <v>14121</v>
      </c>
      <c r="Q403" s="153">
        <f t="shared" si="6"/>
        <v>3.1000725</v>
      </c>
      <c r="R403" s="154"/>
    </row>
    <row r="404" s="118" customFormat="1" spans="1:18">
      <c r="A404" s="132" t="s">
        <v>21</v>
      </c>
      <c r="B404" s="134" t="s">
        <v>14185</v>
      </c>
      <c r="C404" s="33" t="s">
        <v>1293</v>
      </c>
      <c r="D404" s="37">
        <v>8.39859</v>
      </c>
      <c r="E404" s="134" t="s">
        <v>714</v>
      </c>
      <c r="F404" s="134" t="s">
        <v>1075</v>
      </c>
      <c r="G404" s="134" t="s">
        <v>716</v>
      </c>
      <c r="H404" s="33" t="s">
        <v>717</v>
      </c>
      <c r="I404" s="134" t="s">
        <v>28</v>
      </c>
      <c r="J404" s="33" t="s">
        <v>14077</v>
      </c>
      <c r="K404" s="33" t="s">
        <v>13223</v>
      </c>
      <c r="L404" s="33">
        <v>451574.970013</v>
      </c>
      <c r="M404" s="33">
        <v>4690958.87864</v>
      </c>
      <c r="N404" s="134" t="s">
        <v>32</v>
      </c>
      <c r="O404" s="134" t="s">
        <v>14120</v>
      </c>
      <c r="P404" s="144" t="s">
        <v>14121</v>
      </c>
      <c r="Q404" s="153">
        <f t="shared" si="6"/>
        <v>37.793655</v>
      </c>
      <c r="R404" s="154"/>
    </row>
    <row r="405" s="118" customFormat="1" spans="1:18">
      <c r="A405" s="132" t="s">
        <v>21</v>
      </c>
      <c r="B405" s="134" t="s">
        <v>14185</v>
      </c>
      <c r="C405" s="33" t="s">
        <v>594</v>
      </c>
      <c r="D405" s="37">
        <v>1.990695</v>
      </c>
      <c r="E405" s="134" t="s">
        <v>714</v>
      </c>
      <c r="F405" s="134" t="s">
        <v>1075</v>
      </c>
      <c r="G405" s="134" t="s">
        <v>716</v>
      </c>
      <c r="H405" s="33" t="s">
        <v>717</v>
      </c>
      <c r="I405" s="134" t="s">
        <v>28</v>
      </c>
      <c r="J405" s="33" t="s">
        <v>58</v>
      </c>
      <c r="K405" s="33" t="s">
        <v>13223</v>
      </c>
      <c r="L405" s="33">
        <v>451041.987563</v>
      </c>
      <c r="M405" s="33">
        <v>4691991.07297</v>
      </c>
      <c r="N405" s="134" t="s">
        <v>32</v>
      </c>
      <c r="O405" s="134" t="s">
        <v>14120</v>
      </c>
      <c r="P405" s="144" t="s">
        <v>14121</v>
      </c>
      <c r="Q405" s="153">
        <f t="shared" si="6"/>
        <v>8.9581275</v>
      </c>
      <c r="R405" s="154"/>
    </row>
    <row r="406" s="118" customFormat="1" spans="1:18">
      <c r="A406" s="132" t="s">
        <v>21</v>
      </c>
      <c r="B406" s="134" t="s">
        <v>14185</v>
      </c>
      <c r="C406" s="33" t="s">
        <v>699</v>
      </c>
      <c r="D406" s="37">
        <v>1.92561</v>
      </c>
      <c r="E406" s="134" t="s">
        <v>714</v>
      </c>
      <c r="F406" s="134" t="s">
        <v>1075</v>
      </c>
      <c r="G406" s="134" t="s">
        <v>716</v>
      </c>
      <c r="H406" s="33" t="s">
        <v>721</v>
      </c>
      <c r="I406" s="134" t="s">
        <v>28</v>
      </c>
      <c r="J406" s="33" t="s">
        <v>1269</v>
      </c>
      <c r="K406" s="33" t="s">
        <v>13223</v>
      </c>
      <c r="L406" s="33">
        <v>451832.996581</v>
      </c>
      <c r="M406" s="33">
        <v>4690442.36681</v>
      </c>
      <c r="N406" s="134" t="s">
        <v>32</v>
      </c>
      <c r="O406" s="134" t="s">
        <v>14120</v>
      </c>
      <c r="P406" s="144" t="s">
        <v>14121</v>
      </c>
      <c r="Q406" s="153">
        <f t="shared" si="6"/>
        <v>8.665245</v>
      </c>
      <c r="R406" s="154"/>
    </row>
    <row r="407" s="118" customFormat="1" spans="1:18">
      <c r="A407" s="132" t="s">
        <v>21</v>
      </c>
      <c r="B407" s="134" t="s">
        <v>14185</v>
      </c>
      <c r="C407" s="33" t="s">
        <v>584</v>
      </c>
      <c r="D407" s="37">
        <v>136.631205</v>
      </c>
      <c r="E407" s="134" t="s">
        <v>714</v>
      </c>
      <c r="F407" s="134" t="s">
        <v>1075</v>
      </c>
      <c r="G407" s="134" t="s">
        <v>716</v>
      </c>
      <c r="H407" s="33" t="s">
        <v>717</v>
      </c>
      <c r="I407" s="134" t="s">
        <v>28</v>
      </c>
      <c r="J407" s="33" t="s">
        <v>14077</v>
      </c>
      <c r="K407" s="33" t="s">
        <v>1658</v>
      </c>
      <c r="L407" s="33">
        <v>451337.850513</v>
      </c>
      <c r="M407" s="33">
        <v>4690590.94593</v>
      </c>
      <c r="N407" s="134" t="s">
        <v>32</v>
      </c>
      <c r="O407" s="134" t="s">
        <v>14120</v>
      </c>
      <c r="P407" s="144" t="s">
        <v>14121</v>
      </c>
      <c r="Q407" s="153">
        <f t="shared" si="6"/>
        <v>614.8404225</v>
      </c>
      <c r="R407" s="154"/>
    </row>
    <row r="408" s="118" customFormat="1" spans="1:18">
      <c r="A408" s="132" t="s">
        <v>21</v>
      </c>
      <c r="B408" s="134" t="s">
        <v>14185</v>
      </c>
      <c r="C408" s="33" t="s">
        <v>512</v>
      </c>
      <c r="D408" s="37">
        <v>83.434965</v>
      </c>
      <c r="E408" s="134" t="s">
        <v>714</v>
      </c>
      <c r="F408" s="134" t="s">
        <v>1075</v>
      </c>
      <c r="G408" s="134" t="s">
        <v>716</v>
      </c>
      <c r="H408" s="33" t="s">
        <v>717</v>
      </c>
      <c r="I408" s="134" t="s">
        <v>28</v>
      </c>
      <c r="J408" s="33" t="s">
        <v>14077</v>
      </c>
      <c r="K408" s="33" t="s">
        <v>13223</v>
      </c>
      <c r="L408" s="33">
        <v>451857.302198</v>
      </c>
      <c r="M408" s="33">
        <v>4690728.29273</v>
      </c>
      <c r="N408" s="134" t="s">
        <v>32</v>
      </c>
      <c r="O408" s="134" t="s">
        <v>14120</v>
      </c>
      <c r="P408" s="144" t="s">
        <v>14121</v>
      </c>
      <c r="Q408" s="153">
        <f t="shared" si="6"/>
        <v>375.4573425</v>
      </c>
      <c r="R408" s="154"/>
    </row>
    <row r="409" s="118" customFormat="1" spans="1:18">
      <c r="A409" s="132" t="s">
        <v>21</v>
      </c>
      <c r="B409" s="134" t="s">
        <v>14185</v>
      </c>
      <c r="C409" s="33" t="s">
        <v>373</v>
      </c>
      <c r="D409" s="37">
        <v>72.989745</v>
      </c>
      <c r="E409" s="134" t="s">
        <v>714</v>
      </c>
      <c r="F409" s="134" t="s">
        <v>1075</v>
      </c>
      <c r="G409" s="134" t="s">
        <v>716</v>
      </c>
      <c r="H409" s="33" t="s">
        <v>717</v>
      </c>
      <c r="I409" s="134" t="s">
        <v>28</v>
      </c>
      <c r="J409" s="33" t="s">
        <v>14077</v>
      </c>
      <c r="K409" s="33" t="s">
        <v>1658</v>
      </c>
      <c r="L409" s="33">
        <v>451271.762195</v>
      </c>
      <c r="M409" s="33">
        <v>4691262.79719</v>
      </c>
      <c r="N409" s="134" t="s">
        <v>32</v>
      </c>
      <c r="O409" s="134" t="s">
        <v>14120</v>
      </c>
      <c r="P409" s="144" t="s">
        <v>14121</v>
      </c>
      <c r="Q409" s="153">
        <f t="shared" si="6"/>
        <v>328.4538525</v>
      </c>
      <c r="R409" s="154"/>
    </row>
    <row r="410" s="118" customFormat="1" spans="1:18">
      <c r="A410" s="132" t="s">
        <v>21</v>
      </c>
      <c r="B410" s="134" t="s">
        <v>14185</v>
      </c>
      <c r="C410" s="33" t="s">
        <v>683</v>
      </c>
      <c r="D410" s="37">
        <v>1.72767</v>
      </c>
      <c r="E410" s="134" t="s">
        <v>714</v>
      </c>
      <c r="F410" s="134" t="s">
        <v>1075</v>
      </c>
      <c r="G410" s="134" t="s">
        <v>716</v>
      </c>
      <c r="H410" s="33" t="s">
        <v>721</v>
      </c>
      <c r="I410" s="134" t="s">
        <v>28</v>
      </c>
      <c r="J410" s="33" t="s">
        <v>1269</v>
      </c>
      <c r="K410" s="33" t="s">
        <v>13223</v>
      </c>
      <c r="L410" s="33">
        <v>451883.711168</v>
      </c>
      <c r="M410" s="33">
        <v>4690328.69968</v>
      </c>
      <c r="N410" s="134" t="s">
        <v>32</v>
      </c>
      <c r="O410" s="134" t="s">
        <v>14120</v>
      </c>
      <c r="P410" s="144" t="s">
        <v>14121</v>
      </c>
      <c r="Q410" s="153">
        <f t="shared" si="6"/>
        <v>7.774515</v>
      </c>
      <c r="R410" s="154"/>
    </row>
    <row r="411" s="118" customFormat="1" spans="1:18">
      <c r="A411" s="132" t="s">
        <v>21</v>
      </c>
      <c r="B411" s="134" t="s">
        <v>14185</v>
      </c>
      <c r="C411" s="33" t="s">
        <v>1338</v>
      </c>
      <c r="D411" s="37">
        <v>2.18445</v>
      </c>
      <c r="E411" s="134" t="s">
        <v>714</v>
      </c>
      <c r="F411" s="134" t="s">
        <v>1075</v>
      </c>
      <c r="G411" s="134" t="s">
        <v>716</v>
      </c>
      <c r="H411" s="33" t="s">
        <v>717</v>
      </c>
      <c r="I411" s="134" t="s">
        <v>28</v>
      </c>
      <c r="J411" s="33" t="s">
        <v>286</v>
      </c>
      <c r="K411" s="33" t="s">
        <v>13225</v>
      </c>
      <c r="L411" s="33">
        <v>451593.180543</v>
      </c>
      <c r="M411" s="33">
        <v>4690111.27988</v>
      </c>
      <c r="N411" s="134" t="s">
        <v>32</v>
      </c>
      <c r="O411" s="134" t="s">
        <v>14120</v>
      </c>
      <c r="P411" s="144" t="s">
        <v>14121</v>
      </c>
      <c r="Q411" s="153">
        <f t="shared" si="6"/>
        <v>9.830025</v>
      </c>
      <c r="R411" s="154"/>
    </row>
    <row r="412" s="118" customFormat="1" spans="1:18">
      <c r="A412" s="132" t="s">
        <v>21</v>
      </c>
      <c r="B412" s="134" t="s">
        <v>14185</v>
      </c>
      <c r="C412" s="33" t="s">
        <v>503</v>
      </c>
      <c r="D412" s="37">
        <v>18.36579</v>
      </c>
      <c r="E412" s="134" t="s">
        <v>714</v>
      </c>
      <c r="F412" s="134" t="s">
        <v>1075</v>
      </c>
      <c r="G412" s="134" t="s">
        <v>716</v>
      </c>
      <c r="H412" s="33" t="s">
        <v>717</v>
      </c>
      <c r="I412" s="134" t="s">
        <v>28</v>
      </c>
      <c r="J412" s="33" t="s">
        <v>286</v>
      </c>
      <c r="K412" s="33" t="s">
        <v>13225</v>
      </c>
      <c r="L412" s="33">
        <v>451090.551078</v>
      </c>
      <c r="M412" s="33">
        <v>4690990.49341</v>
      </c>
      <c r="N412" s="134" t="s">
        <v>32</v>
      </c>
      <c r="O412" s="134" t="s">
        <v>14120</v>
      </c>
      <c r="P412" s="144" t="s">
        <v>14121</v>
      </c>
      <c r="Q412" s="153">
        <f t="shared" si="6"/>
        <v>82.646055</v>
      </c>
      <c r="R412" s="154"/>
    </row>
    <row r="413" s="118" customFormat="1" spans="1:18">
      <c r="A413" s="132" t="s">
        <v>21</v>
      </c>
      <c r="B413" s="134" t="s">
        <v>14185</v>
      </c>
      <c r="C413" s="33" t="s">
        <v>397</v>
      </c>
      <c r="D413" s="37">
        <v>135.658635</v>
      </c>
      <c r="E413" s="134" t="s">
        <v>714</v>
      </c>
      <c r="F413" s="134" t="s">
        <v>1075</v>
      </c>
      <c r="G413" s="134" t="s">
        <v>716</v>
      </c>
      <c r="H413" s="33" t="s">
        <v>717</v>
      </c>
      <c r="I413" s="134" t="s">
        <v>28</v>
      </c>
      <c r="J413" s="33" t="s">
        <v>14077</v>
      </c>
      <c r="K413" s="33" t="s">
        <v>1658</v>
      </c>
      <c r="L413" s="33">
        <v>451319.570293</v>
      </c>
      <c r="M413" s="33">
        <v>4690995.29401</v>
      </c>
      <c r="N413" s="134" t="s">
        <v>32</v>
      </c>
      <c r="O413" s="134" t="s">
        <v>14120</v>
      </c>
      <c r="P413" s="144" t="s">
        <v>14121</v>
      </c>
      <c r="Q413" s="153">
        <f t="shared" si="6"/>
        <v>610.4638575</v>
      </c>
      <c r="R413" s="154"/>
    </row>
    <row r="414" s="118" customFormat="1" spans="1:18">
      <c r="A414" s="132" t="s">
        <v>21</v>
      </c>
      <c r="B414" s="134" t="s">
        <v>14185</v>
      </c>
      <c r="C414" s="33" t="s">
        <v>1388</v>
      </c>
      <c r="D414" s="37">
        <v>4.91115</v>
      </c>
      <c r="E414" s="134" t="s">
        <v>714</v>
      </c>
      <c r="F414" s="134" t="s">
        <v>1075</v>
      </c>
      <c r="G414" s="134" t="s">
        <v>716</v>
      </c>
      <c r="H414" s="33" t="s">
        <v>721</v>
      </c>
      <c r="I414" s="134" t="s">
        <v>28</v>
      </c>
      <c r="J414" s="33" t="s">
        <v>1269</v>
      </c>
      <c r="K414" s="33" t="s">
        <v>13231</v>
      </c>
      <c r="L414" s="33">
        <v>452298.434084</v>
      </c>
      <c r="M414" s="33">
        <v>4690854.49089</v>
      </c>
      <c r="N414" s="134" t="s">
        <v>32</v>
      </c>
      <c r="O414" s="134" t="s">
        <v>14120</v>
      </c>
      <c r="P414" s="144" t="s">
        <v>14121</v>
      </c>
      <c r="Q414" s="153">
        <f t="shared" si="6"/>
        <v>22.100175</v>
      </c>
      <c r="R414" s="154"/>
    </row>
    <row r="415" s="118" customFormat="1" spans="1:18">
      <c r="A415" s="132" t="s">
        <v>21</v>
      </c>
      <c r="B415" s="134" t="s">
        <v>14185</v>
      </c>
      <c r="C415" s="33" t="s">
        <v>648</v>
      </c>
      <c r="D415" s="37">
        <v>1.07157</v>
      </c>
      <c r="E415" s="134" t="s">
        <v>714</v>
      </c>
      <c r="F415" s="134" t="s">
        <v>1075</v>
      </c>
      <c r="G415" s="134" t="s">
        <v>716</v>
      </c>
      <c r="H415" s="33" t="s">
        <v>721</v>
      </c>
      <c r="I415" s="134" t="s">
        <v>28</v>
      </c>
      <c r="J415" s="33" t="s">
        <v>1269</v>
      </c>
      <c r="K415" s="33" t="s">
        <v>13223</v>
      </c>
      <c r="L415" s="33">
        <v>451802.831389</v>
      </c>
      <c r="M415" s="33">
        <v>4690509.49062</v>
      </c>
      <c r="N415" s="134" t="s">
        <v>32</v>
      </c>
      <c r="O415" s="134" t="s">
        <v>14120</v>
      </c>
      <c r="P415" s="144" t="s">
        <v>14121</v>
      </c>
      <c r="Q415" s="153">
        <f t="shared" si="6"/>
        <v>4.822065</v>
      </c>
      <c r="R415" s="154"/>
    </row>
    <row r="416" s="118" customFormat="1" spans="1:18">
      <c r="A416" s="132" t="s">
        <v>21</v>
      </c>
      <c r="B416" s="134" t="s">
        <v>14185</v>
      </c>
      <c r="C416" s="33" t="s">
        <v>518</v>
      </c>
      <c r="D416" s="37">
        <v>35.93913</v>
      </c>
      <c r="E416" s="134" t="s">
        <v>714</v>
      </c>
      <c r="F416" s="134" t="s">
        <v>1075</v>
      </c>
      <c r="G416" s="134" t="s">
        <v>716</v>
      </c>
      <c r="H416" s="33" t="s">
        <v>717</v>
      </c>
      <c r="I416" s="134" t="s">
        <v>28</v>
      </c>
      <c r="J416" s="33" t="s">
        <v>286</v>
      </c>
      <c r="K416" s="33" t="s">
        <v>13225</v>
      </c>
      <c r="L416" s="33">
        <v>451185.491209</v>
      </c>
      <c r="M416" s="33">
        <v>4690631.50896</v>
      </c>
      <c r="N416" s="134" t="s">
        <v>32</v>
      </c>
      <c r="O416" s="134" t="s">
        <v>14120</v>
      </c>
      <c r="P416" s="144" t="s">
        <v>14121</v>
      </c>
      <c r="Q416" s="153">
        <f t="shared" si="6"/>
        <v>161.726085</v>
      </c>
      <c r="R416" s="154"/>
    </row>
    <row r="417" s="118" customFormat="1" spans="1:18">
      <c r="A417" s="132" t="s">
        <v>21</v>
      </c>
      <c r="B417" s="134" t="s">
        <v>14185</v>
      </c>
      <c r="C417" s="33" t="s">
        <v>419</v>
      </c>
      <c r="D417" s="37">
        <v>1.79616</v>
      </c>
      <c r="E417" s="134" t="s">
        <v>714</v>
      </c>
      <c r="F417" s="134" t="s">
        <v>1075</v>
      </c>
      <c r="G417" s="134" t="s">
        <v>716</v>
      </c>
      <c r="H417" s="33" t="s">
        <v>721</v>
      </c>
      <c r="I417" s="134" t="s">
        <v>28</v>
      </c>
      <c r="J417" s="33" t="s">
        <v>1269</v>
      </c>
      <c r="K417" s="33" t="s">
        <v>13223</v>
      </c>
      <c r="L417" s="33">
        <v>451785.490178</v>
      </c>
      <c r="M417" s="33">
        <v>4690578.41359</v>
      </c>
      <c r="N417" s="134" t="s">
        <v>32</v>
      </c>
      <c r="O417" s="134" t="s">
        <v>14120</v>
      </c>
      <c r="P417" s="144" t="s">
        <v>14121</v>
      </c>
      <c r="Q417" s="153">
        <f t="shared" si="6"/>
        <v>8.08272</v>
      </c>
      <c r="R417" s="154"/>
    </row>
    <row r="418" s="118" customFormat="1" spans="1:18">
      <c r="A418" s="132" t="s">
        <v>21</v>
      </c>
      <c r="B418" s="134" t="s">
        <v>14185</v>
      </c>
      <c r="C418" s="33" t="s">
        <v>652</v>
      </c>
      <c r="D418" s="37">
        <v>102.356745</v>
      </c>
      <c r="E418" s="134" t="s">
        <v>714</v>
      </c>
      <c r="F418" s="134" t="s">
        <v>1075</v>
      </c>
      <c r="G418" s="134" t="s">
        <v>716</v>
      </c>
      <c r="H418" s="33" t="s">
        <v>717</v>
      </c>
      <c r="I418" s="134" t="s">
        <v>28</v>
      </c>
      <c r="J418" s="33" t="s">
        <v>1269</v>
      </c>
      <c r="K418" s="33" t="s">
        <v>13223</v>
      </c>
      <c r="L418" s="33">
        <v>451761.090505</v>
      </c>
      <c r="M418" s="33">
        <v>4690255.73596</v>
      </c>
      <c r="N418" s="134" t="s">
        <v>32</v>
      </c>
      <c r="O418" s="134" t="s">
        <v>14120</v>
      </c>
      <c r="P418" s="144" t="s">
        <v>14121</v>
      </c>
      <c r="Q418" s="153">
        <f t="shared" si="6"/>
        <v>460.6053525</v>
      </c>
      <c r="R418" s="154"/>
    </row>
    <row r="419" s="118" customFormat="1" spans="1:18">
      <c r="A419" s="132" t="s">
        <v>21</v>
      </c>
      <c r="B419" s="134" t="s">
        <v>14185</v>
      </c>
      <c r="C419" s="33" t="s">
        <v>407</v>
      </c>
      <c r="D419" s="37">
        <v>26.76183</v>
      </c>
      <c r="E419" s="134" t="s">
        <v>714</v>
      </c>
      <c r="F419" s="134" t="s">
        <v>1075</v>
      </c>
      <c r="G419" s="134" t="s">
        <v>716</v>
      </c>
      <c r="H419" s="33" t="s">
        <v>717</v>
      </c>
      <c r="I419" s="134" t="s">
        <v>28</v>
      </c>
      <c r="J419" s="33" t="s">
        <v>14077</v>
      </c>
      <c r="K419" s="33" t="s">
        <v>1658</v>
      </c>
      <c r="L419" s="33">
        <v>451351.270195</v>
      </c>
      <c r="M419" s="33">
        <v>4690767.69923</v>
      </c>
      <c r="N419" s="134" t="s">
        <v>32</v>
      </c>
      <c r="O419" s="134" t="s">
        <v>14120</v>
      </c>
      <c r="P419" s="144" t="s">
        <v>14121</v>
      </c>
      <c r="Q419" s="153">
        <f t="shared" si="6"/>
        <v>120.428235</v>
      </c>
      <c r="R419" s="154"/>
    </row>
    <row r="420" s="118" customFormat="1" spans="1:18">
      <c r="A420" s="132" t="s">
        <v>21</v>
      </c>
      <c r="B420" s="134" t="s">
        <v>14185</v>
      </c>
      <c r="C420" s="33" t="s">
        <v>353</v>
      </c>
      <c r="D420" s="37">
        <v>4.1712</v>
      </c>
      <c r="E420" s="134" t="s">
        <v>714</v>
      </c>
      <c r="F420" s="134" t="s">
        <v>1075</v>
      </c>
      <c r="G420" s="134" t="s">
        <v>716</v>
      </c>
      <c r="H420" s="33" t="s">
        <v>717</v>
      </c>
      <c r="I420" s="134" t="s">
        <v>28</v>
      </c>
      <c r="J420" s="33" t="s">
        <v>1269</v>
      </c>
      <c r="K420" s="33" t="s">
        <v>13223</v>
      </c>
      <c r="L420" s="33">
        <v>451945.213946</v>
      </c>
      <c r="M420" s="33">
        <v>4690165.98469</v>
      </c>
      <c r="N420" s="134" t="s">
        <v>32</v>
      </c>
      <c r="O420" s="134" t="s">
        <v>14120</v>
      </c>
      <c r="P420" s="144" t="s">
        <v>14121</v>
      </c>
      <c r="Q420" s="153">
        <f t="shared" si="6"/>
        <v>18.7704</v>
      </c>
      <c r="R420" s="154"/>
    </row>
    <row r="421" s="118" customFormat="1" spans="1:18">
      <c r="A421" s="132" t="s">
        <v>21</v>
      </c>
      <c r="B421" s="134" t="s">
        <v>14185</v>
      </c>
      <c r="C421" s="33" t="s">
        <v>1411</v>
      </c>
      <c r="D421" s="37">
        <v>103.317855</v>
      </c>
      <c r="E421" s="134" t="s">
        <v>714</v>
      </c>
      <c r="F421" s="134" t="s">
        <v>1075</v>
      </c>
      <c r="G421" s="134" t="s">
        <v>716</v>
      </c>
      <c r="H421" s="33" t="s">
        <v>721</v>
      </c>
      <c r="I421" s="134" t="s">
        <v>28</v>
      </c>
      <c r="J421" s="33" t="s">
        <v>58</v>
      </c>
      <c r="K421" s="33" t="s">
        <v>13225</v>
      </c>
      <c r="L421" s="33">
        <v>450815.5517</v>
      </c>
      <c r="M421" s="33">
        <v>4690953.03219</v>
      </c>
      <c r="N421" s="134" t="s">
        <v>32</v>
      </c>
      <c r="O421" s="134" t="s">
        <v>14120</v>
      </c>
      <c r="P421" s="144" t="s">
        <v>14121</v>
      </c>
      <c r="Q421" s="153">
        <f t="shared" si="6"/>
        <v>464.9303475</v>
      </c>
      <c r="R421" s="154"/>
    </row>
    <row r="422" s="118" customFormat="1" spans="1:18">
      <c r="A422" s="132" t="s">
        <v>21</v>
      </c>
      <c r="B422" s="134" t="s">
        <v>14185</v>
      </c>
      <c r="C422" s="33" t="s">
        <v>515</v>
      </c>
      <c r="D422" s="37">
        <v>1.202985</v>
      </c>
      <c r="E422" s="134" t="s">
        <v>714</v>
      </c>
      <c r="F422" s="134" t="s">
        <v>1075</v>
      </c>
      <c r="G422" s="134" t="s">
        <v>716</v>
      </c>
      <c r="H422" s="33" t="s">
        <v>721</v>
      </c>
      <c r="I422" s="134" t="s">
        <v>28</v>
      </c>
      <c r="J422" s="33" t="s">
        <v>1269</v>
      </c>
      <c r="K422" s="33" t="s">
        <v>13223</v>
      </c>
      <c r="L422" s="33">
        <v>451775.654807</v>
      </c>
      <c r="M422" s="33">
        <v>4690626.98528</v>
      </c>
      <c r="N422" s="134" t="s">
        <v>32</v>
      </c>
      <c r="O422" s="134" t="s">
        <v>14120</v>
      </c>
      <c r="P422" s="144" t="s">
        <v>14121</v>
      </c>
      <c r="Q422" s="153">
        <f t="shared" si="6"/>
        <v>5.4134325</v>
      </c>
      <c r="R422" s="154"/>
    </row>
    <row r="423" s="118" customFormat="1" spans="1:18">
      <c r="A423" s="132" t="s">
        <v>21</v>
      </c>
      <c r="B423" s="134" t="s">
        <v>14185</v>
      </c>
      <c r="C423" s="33" t="s">
        <v>1390</v>
      </c>
      <c r="D423" s="37">
        <v>7.958145</v>
      </c>
      <c r="E423" s="134" t="s">
        <v>714</v>
      </c>
      <c r="F423" s="134" t="s">
        <v>1075</v>
      </c>
      <c r="G423" s="134" t="s">
        <v>716</v>
      </c>
      <c r="H423" s="33" t="s">
        <v>721</v>
      </c>
      <c r="I423" s="134" t="s">
        <v>28</v>
      </c>
      <c r="J423" s="33" t="s">
        <v>286</v>
      </c>
      <c r="K423" s="33" t="s">
        <v>13225</v>
      </c>
      <c r="L423" s="33">
        <v>450913.245512</v>
      </c>
      <c r="M423" s="33">
        <v>4690801.82756</v>
      </c>
      <c r="N423" s="134" t="s">
        <v>32</v>
      </c>
      <c r="O423" s="134" t="s">
        <v>14120</v>
      </c>
      <c r="P423" s="144" t="s">
        <v>14121</v>
      </c>
      <c r="Q423" s="153">
        <f t="shared" si="6"/>
        <v>35.8116525</v>
      </c>
      <c r="R423" s="154"/>
    </row>
    <row r="424" s="118" customFormat="1" spans="1:18">
      <c r="A424" s="132" t="s">
        <v>21</v>
      </c>
      <c r="B424" s="134" t="s">
        <v>14185</v>
      </c>
      <c r="C424" s="33" t="s">
        <v>414</v>
      </c>
      <c r="D424" s="37">
        <v>60.298215</v>
      </c>
      <c r="E424" s="134" t="s">
        <v>714</v>
      </c>
      <c r="F424" s="134" t="s">
        <v>1075</v>
      </c>
      <c r="G424" s="134" t="s">
        <v>716</v>
      </c>
      <c r="H424" s="33" t="s">
        <v>717</v>
      </c>
      <c r="I424" s="134" t="s">
        <v>28</v>
      </c>
      <c r="J424" s="33" t="s">
        <v>1269</v>
      </c>
      <c r="K424" s="33" t="s">
        <v>13232</v>
      </c>
      <c r="L424" s="33">
        <v>451038.420381</v>
      </c>
      <c r="M424" s="33">
        <v>4690654.66499</v>
      </c>
      <c r="N424" s="134" t="s">
        <v>32</v>
      </c>
      <c r="O424" s="134" t="s">
        <v>14120</v>
      </c>
      <c r="P424" s="144" t="s">
        <v>14121</v>
      </c>
      <c r="Q424" s="153">
        <f t="shared" si="6"/>
        <v>271.3419675</v>
      </c>
      <c r="R424" s="154"/>
    </row>
    <row r="425" s="118" customFormat="1" spans="1:18">
      <c r="A425" s="132" t="s">
        <v>21</v>
      </c>
      <c r="B425" s="134" t="s">
        <v>14185</v>
      </c>
      <c r="C425" s="33" t="s">
        <v>431</v>
      </c>
      <c r="D425" s="37">
        <v>0.98115</v>
      </c>
      <c r="E425" s="134" t="s">
        <v>714</v>
      </c>
      <c r="F425" s="134" t="s">
        <v>1075</v>
      </c>
      <c r="G425" s="134" t="s">
        <v>716</v>
      </c>
      <c r="H425" s="33" t="s">
        <v>721</v>
      </c>
      <c r="I425" s="134" t="s">
        <v>28</v>
      </c>
      <c r="J425" s="33" t="s">
        <v>1269</v>
      </c>
      <c r="K425" s="33" t="s">
        <v>13223</v>
      </c>
      <c r="L425" s="33">
        <v>451853.693693</v>
      </c>
      <c r="M425" s="33">
        <v>4690426.37994</v>
      </c>
      <c r="N425" s="134" t="s">
        <v>32</v>
      </c>
      <c r="O425" s="134" t="s">
        <v>14120</v>
      </c>
      <c r="P425" s="144" t="s">
        <v>14121</v>
      </c>
      <c r="Q425" s="153">
        <f t="shared" si="6"/>
        <v>4.415175</v>
      </c>
      <c r="R425" s="154"/>
    </row>
    <row r="426" s="118" customFormat="1" spans="1:18">
      <c r="A426" s="132" t="s">
        <v>21</v>
      </c>
      <c r="B426" s="134" t="s">
        <v>14185</v>
      </c>
      <c r="C426" s="33" t="s">
        <v>1140</v>
      </c>
      <c r="D426" s="37">
        <v>1.698</v>
      </c>
      <c r="E426" s="134" t="s">
        <v>714</v>
      </c>
      <c r="F426" s="134" t="s">
        <v>1075</v>
      </c>
      <c r="G426" s="134" t="s">
        <v>716</v>
      </c>
      <c r="H426" s="33" t="s">
        <v>717</v>
      </c>
      <c r="I426" s="134" t="s">
        <v>28</v>
      </c>
      <c r="J426" s="33" t="s">
        <v>14077</v>
      </c>
      <c r="K426" s="33" t="s">
        <v>1658</v>
      </c>
      <c r="L426" s="33">
        <v>451021.656101</v>
      </c>
      <c r="M426" s="33">
        <v>4691985.72487</v>
      </c>
      <c r="N426" s="134" t="s">
        <v>32</v>
      </c>
      <c r="O426" s="134" t="s">
        <v>14120</v>
      </c>
      <c r="P426" s="144" t="s">
        <v>14121</v>
      </c>
      <c r="Q426" s="153">
        <f t="shared" si="6"/>
        <v>7.641</v>
      </c>
      <c r="R426" s="154"/>
    </row>
    <row r="427" s="118" customFormat="1" spans="4:17">
      <c r="D427" s="57"/>
      <c r="P427" s="119" t="s">
        <v>3</v>
      </c>
      <c r="Q427" s="120"/>
    </row>
    <row r="428" s="118" customFormat="1" spans="4:17">
      <c r="D428" s="57"/>
      <c r="P428" s="119" t="s">
        <v>3</v>
      </c>
      <c r="Q428" s="120"/>
    </row>
    <row r="429" s="118" customFormat="1" spans="4:17">
      <c r="D429" s="57"/>
      <c r="P429" s="119" t="s">
        <v>3</v>
      </c>
      <c r="Q429" s="120"/>
    </row>
    <row r="430" s="118" customFormat="1" spans="4:17">
      <c r="D430" s="57"/>
      <c r="P430" s="119" t="s">
        <v>3</v>
      </c>
      <c r="Q430" s="120"/>
    </row>
    <row r="431" s="118" customFormat="1" spans="4:17">
      <c r="D431" s="57"/>
      <c r="P431" s="119" t="s">
        <v>3</v>
      </c>
      <c r="Q431" s="120"/>
    </row>
    <row r="432" s="118" customFormat="1" spans="4:17">
      <c r="D432" s="57"/>
      <c r="P432" s="119" t="s">
        <v>3</v>
      </c>
      <c r="Q432" s="120"/>
    </row>
  </sheetData>
  <mergeCells count="22">
    <mergeCell ref="A1:C1"/>
    <mergeCell ref="A2:Q2"/>
    <mergeCell ref="A3:Q3"/>
    <mergeCell ref="L4:M4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K4:K6"/>
    <mergeCell ref="L5:L6"/>
    <mergeCell ref="M5:M6"/>
    <mergeCell ref="N4:N6"/>
    <mergeCell ref="O4:O6"/>
    <mergeCell ref="P4:P6"/>
    <mergeCell ref="Q4:Q6"/>
    <mergeCell ref="R4:R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F428"/>
  <sheetViews>
    <sheetView workbookViewId="0">
      <selection activeCell="Z8" sqref="Z8"/>
    </sheetView>
  </sheetViews>
  <sheetFormatPr defaultColWidth="9" defaultRowHeight="14.25"/>
  <cols>
    <col min="1" max="1" width="5.125" style="927" customWidth="1"/>
    <col min="2" max="2" width="6.125" style="927" customWidth="1"/>
    <col min="3" max="3" width="4.25" style="927" customWidth="1"/>
    <col min="4" max="4" width="9.25" style="927" customWidth="1"/>
    <col min="5" max="5" width="3.125" style="927" customWidth="1"/>
    <col min="6" max="6" width="3" style="927" customWidth="1"/>
    <col min="7" max="7" width="1.75" style="927" customWidth="1"/>
    <col min="8" max="8" width="11.875" style="927" customWidth="1"/>
    <col min="9" max="9" width="8.875" style="927" customWidth="1"/>
    <col min="10" max="10" width="5.375" style="927" customWidth="1"/>
    <col min="11" max="11" width="4.75" style="927" customWidth="1"/>
    <col min="12" max="12" width="3.5" style="927" customWidth="1"/>
    <col min="13" max="13" width="5.375" style="927" customWidth="1"/>
    <col min="14" max="14" width="6.375" style="927" customWidth="1"/>
    <col min="15" max="15" width="8.75" style="927" customWidth="1"/>
    <col min="16" max="16" width="4.625" style="1253" customWidth="1"/>
    <col min="17" max="17" width="13.875" style="1285" customWidth="1"/>
    <col min="18" max="18" width="11" style="1286" customWidth="1"/>
    <col min="19" max="19" width="4.25" style="927" customWidth="1"/>
    <col min="20" max="218" width="10.75" style="927"/>
    <col min="219" max="221" width="9" style="927"/>
    <col min="222" max="222" width="10.75" style="927"/>
    <col min="223" max="16384" width="9" style="927"/>
  </cols>
  <sheetData>
    <row r="1" s="1" customFormat="1" ht="15.75" customHeight="1" spans="1:19">
      <c r="A1" s="1287" t="s">
        <v>340</v>
      </c>
      <c r="B1" s="1287"/>
      <c r="C1" s="1287"/>
      <c r="D1" s="927"/>
      <c r="E1" s="927"/>
      <c r="F1" s="927"/>
      <c r="G1" s="927"/>
      <c r="H1" s="927"/>
      <c r="I1" s="927"/>
      <c r="J1" s="927"/>
      <c r="K1" s="927"/>
      <c r="L1" s="927"/>
      <c r="M1" s="927"/>
      <c r="N1" s="927"/>
      <c r="O1" s="927"/>
      <c r="P1" s="1253"/>
      <c r="Q1" s="1285" t="s">
        <v>3</v>
      </c>
      <c r="R1" s="1286"/>
      <c r="S1" s="927"/>
    </row>
    <row r="2" s="1" customFormat="1" ht="15.75" customHeight="1" spans="1:18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10"/>
      <c r="R2" s="1292"/>
    </row>
    <row r="3" s="1" customFormat="1" ht="15.75" customHeight="1" spans="1:19">
      <c r="A3" s="1288" t="s">
        <v>341</v>
      </c>
      <c r="B3" s="1288"/>
      <c r="C3" s="1288"/>
      <c r="D3" s="1288"/>
      <c r="E3" s="1288"/>
      <c r="F3" s="1288"/>
      <c r="G3" s="1288"/>
      <c r="H3" s="1288"/>
      <c r="I3" s="1288"/>
      <c r="J3" s="1288"/>
      <c r="K3" s="1288"/>
      <c r="L3" s="1288"/>
      <c r="M3" s="1288"/>
      <c r="N3" s="1288"/>
      <c r="O3" s="1288"/>
      <c r="P3" s="1288"/>
      <c r="Q3" s="1293" t="s">
        <v>342</v>
      </c>
      <c r="R3" s="1288"/>
      <c r="S3" s="1288"/>
    </row>
    <row r="4" s="1" customFormat="1" ht="15.75" customHeight="1" spans="1:19">
      <c r="A4" s="1137" t="s">
        <v>4</v>
      </c>
      <c r="B4" s="1137" t="s">
        <v>5</v>
      </c>
      <c r="C4" s="1137" t="s">
        <v>6</v>
      </c>
      <c r="D4" s="1137" t="s">
        <v>8</v>
      </c>
      <c r="E4" s="1137" t="s">
        <v>9</v>
      </c>
      <c r="F4" s="1137" t="s">
        <v>10</v>
      </c>
      <c r="G4" s="1137" t="s">
        <v>11</v>
      </c>
      <c r="H4" s="1137" t="s">
        <v>17</v>
      </c>
      <c r="I4" s="1137" t="s">
        <v>12</v>
      </c>
      <c r="J4" s="1137" t="s">
        <v>13</v>
      </c>
      <c r="K4" s="1137" t="s">
        <v>14</v>
      </c>
      <c r="L4" s="1137" t="s">
        <v>15</v>
      </c>
      <c r="M4" s="1151" t="s">
        <v>16</v>
      </c>
      <c r="N4" s="1152"/>
      <c r="O4" s="1137" t="s">
        <v>18</v>
      </c>
      <c r="P4" s="547" t="s">
        <v>19</v>
      </c>
      <c r="Q4" s="1153" t="s">
        <v>3</v>
      </c>
      <c r="R4" s="1294" t="s">
        <v>343</v>
      </c>
      <c r="S4" s="1137" t="s">
        <v>344</v>
      </c>
    </row>
    <row r="5" s="1" customFormat="1" ht="15.75" customHeight="1" spans="1:19">
      <c r="A5" s="1160"/>
      <c r="B5" s="1160"/>
      <c r="C5" s="1160"/>
      <c r="D5" s="1160"/>
      <c r="E5" s="1160"/>
      <c r="F5" s="1160"/>
      <c r="G5" s="1160"/>
      <c r="H5" s="1160"/>
      <c r="I5" s="1160"/>
      <c r="J5" s="1160"/>
      <c r="K5" s="1160"/>
      <c r="L5" s="1160"/>
      <c r="M5" s="1137" t="s">
        <v>345</v>
      </c>
      <c r="N5" s="1137" t="s">
        <v>346</v>
      </c>
      <c r="O5" s="1160"/>
      <c r="P5" s="570"/>
      <c r="Q5" s="1295"/>
      <c r="R5" s="1296"/>
      <c r="S5" s="1160"/>
    </row>
    <row r="6" s="1" customFormat="1" ht="15.75" customHeight="1" spans="1:19">
      <c r="A6" s="1160"/>
      <c r="B6" s="1160"/>
      <c r="C6" s="1160"/>
      <c r="D6" s="1160">
        <v>34575.021</v>
      </c>
      <c r="E6" s="1160"/>
      <c r="F6" s="1160"/>
      <c r="G6" s="1160"/>
      <c r="H6" s="1160"/>
      <c r="I6" s="1160"/>
      <c r="J6" s="1160"/>
      <c r="K6" s="1160"/>
      <c r="L6" s="1160"/>
      <c r="M6" s="1137"/>
      <c r="N6" s="1137"/>
      <c r="O6" s="1160"/>
      <c r="P6" s="570"/>
      <c r="Q6" s="1295" t="s">
        <v>3</v>
      </c>
      <c r="R6" s="1296">
        <v>337106.45</v>
      </c>
      <c r="S6" s="1160"/>
    </row>
    <row r="7" s="927" customFormat="1" spans="1:19">
      <c r="A7" s="1289" t="s">
        <v>37</v>
      </c>
      <c r="B7" s="615" t="s">
        <v>258</v>
      </c>
      <c r="C7" s="1289" t="s">
        <v>347</v>
      </c>
      <c r="D7" s="1290">
        <v>123.303</v>
      </c>
      <c r="E7" s="436" t="s">
        <v>25</v>
      </c>
      <c r="F7" s="436" t="s">
        <v>25</v>
      </c>
      <c r="G7" s="436"/>
      <c r="H7" s="436" t="s">
        <v>348</v>
      </c>
      <c r="I7" s="1289" t="s">
        <v>27</v>
      </c>
      <c r="J7" s="1289" t="s">
        <v>28</v>
      </c>
      <c r="K7" s="1289" t="s">
        <v>58</v>
      </c>
      <c r="L7" s="1289" t="s">
        <v>59</v>
      </c>
      <c r="M7" s="1289">
        <v>677788</v>
      </c>
      <c r="N7" s="1289">
        <v>4675578</v>
      </c>
      <c r="O7" s="615" t="s">
        <v>43</v>
      </c>
      <c r="P7" s="436" t="s">
        <v>349</v>
      </c>
      <c r="Q7" s="616" t="s">
        <v>350</v>
      </c>
      <c r="R7" s="1161">
        <f t="shared" ref="R7:R70" si="0">D7*9.75</f>
        <v>1202.20425</v>
      </c>
      <c r="S7" s="436"/>
    </row>
    <row r="8" s="927" customFormat="1" spans="1:19">
      <c r="A8" s="1289" t="s">
        <v>37</v>
      </c>
      <c r="B8" s="615" t="s">
        <v>258</v>
      </c>
      <c r="C8" s="1289" t="s">
        <v>351</v>
      </c>
      <c r="D8" s="1290">
        <v>94.0245</v>
      </c>
      <c r="E8" s="436" t="s">
        <v>25</v>
      </c>
      <c r="F8" s="436" t="s">
        <v>25</v>
      </c>
      <c r="G8" s="436"/>
      <c r="H8" s="436" t="s">
        <v>348</v>
      </c>
      <c r="I8" s="1289" t="s">
        <v>27</v>
      </c>
      <c r="J8" s="1289" t="s">
        <v>28</v>
      </c>
      <c r="K8" s="1289" t="s">
        <v>29</v>
      </c>
      <c r="L8" s="1289" t="s">
        <v>59</v>
      </c>
      <c r="M8" s="1289">
        <v>677847</v>
      </c>
      <c r="N8" s="1289">
        <v>4675401</v>
      </c>
      <c r="O8" s="615" t="s">
        <v>43</v>
      </c>
      <c r="P8" s="436" t="s">
        <v>349</v>
      </c>
      <c r="Q8" s="616" t="s">
        <v>350</v>
      </c>
      <c r="R8" s="1161">
        <f t="shared" si="0"/>
        <v>916.738875</v>
      </c>
      <c r="S8" s="436"/>
    </row>
    <row r="9" s="927" customFormat="1" spans="1:19">
      <c r="A9" s="1289" t="s">
        <v>37</v>
      </c>
      <c r="B9" s="615" t="s">
        <v>258</v>
      </c>
      <c r="C9" s="1289" t="s">
        <v>352</v>
      </c>
      <c r="D9" s="1290">
        <v>170.8755</v>
      </c>
      <c r="E9" s="436" t="s">
        <v>25</v>
      </c>
      <c r="F9" s="436" t="s">
        <v>25</v>
      </c>
      <c r="G9" s="436"/>
      <c r="H9" s="436" t="s">
        <v>348</v>
      </c>
      <c r="I9" s="1289" t="s">
        <v>27</v>
      </c>
      <c r="J9" s="1289" t="s">
        <v>28</v>
      </c>
      <c r="K9" s="1289" t="s">
        <v>58</v>
      </c>
      <c r="L9" s="1289" t="s">
        <v>59</v>
      </c>
      <c r="M9" s="1289">
        <v>677740</v>
      </c>
      <c r="N9" s="1289">
        <v>4675086</v>
      </c>
      <c r="O9" s="615" t="s">
        <v>43</v>
      </c>
      <c r="P9" s="436" t="s">
        <v>349</v>
      </c>
      <c r="Q9" s="616" t="s">
        <v>350</v>
      </c>
      <c r="R9" s="1161">
        <f t="shared" si="0"/>
        <v>1666.036125</v>
      </c>
      <c r="S9" s="436"/>
    </row>
    <row r="10" s="927" customFormat="1" spans="1:19">
      <c r="A10" s="1289" t="s">
        <v>37</v>
      </c>
      <c r="B10" s="615" t="s">
        <v>258</v>
      </c>
      <c r="C10" s="1289" t="s">
        <v>353</v>
      </c>
      <c r="D10" s="1290">
        <v>42.8505</v>
      </c>
      <c r="E10" s="436" t="s">
        <v>25</v>
      </c>
      <c r="F10" s="436" t="s">
        <v>25</v>
      </c>
      <c r="G10" s="436"/>
      <c r="H10" s="436" t="s">
        <v>354</v>
      </c>
      <c r="I10" s="1289" t="s">
        <v>27</v>
      </c>
      <c r="J10" s="1289" t="s">
        <v>28</v>
      </c>
      <c r="K10" s="1289" t="s">
        <v>29</v>
      </c>
      <c r="L10" s="1289" t="s">
        <v>41</v>
      </c>
      <c r="M10" s="1289">
        <v>672894</v>
      </c>
      <c r="N10" s="1289">
        <v>4674345</v>
      </c>
      <c r="O10" s="615" t="s">
        <v>43</v>
      </c>
      <c r="P10" s="436" t="s">
        <v>349</v>
      </c>
      <c r="Q10" s="616" t="s">
        <v>350</v>
      </c>
      <c r="R10" s="1161">
        <f t="shared" si="0"/>
        <v>417.792375</v>
      </c>
      <c r="S10" s="436"/>
    </row>
    <row r="11" s="927" customFormat="1" spans="1:19">
      <c r="A11" s="1289" t="s">
        <v>37</v>
      </c>
      <c r="B11" s="615" t="s">
        <v>258</v>
      </c>
      <c r="C11" s="1289" t="s">
        <v>355</v>
      </c>
      <c r="D11" s="1290">
        <v>38.217</v>
      </c>
      <c r="E11" s="436" t="s">
        <v>25</v>
      </c>
      <c r="F11" s="436" t="s">
        <v>25</v>
      </c>
      <c r="G11" s="436"/>
      <c r="H11" s="436" t="s">
        <v>354</v>
      </c>
      <c r="I11" s="1289" t="s">
        <v>27</v>
      </c>
      <c r="J11" s="1289" t="s">
        <v>28</v>
      </c>
      <c r="K11" s="1289" t="s">
        <v>29</v>
      </c>
      <c r="L11" s="1289" t="s">
        <v>41</v>
      </c>
      <c r="M11" s="1289">
        <v>672599</v>
      </c>
      <c r="N11" s="1289">
        <v>4674183</v>
      </c>
      <c r="O11" s="615" t="s">
        <v>43</v>
      </c>
      <c r="P11" s="436" t="s">
        <v>349</v>
      </c>
      <c r="Q11" s="616" t="s">
        <v>350</v>
      </c>
      <c r="R11" s="1161">
        <f t="shared" si="0"/>
        <v>372.61575</v>
      </c>
      <c r="S11" s="436"/>
    </row>
    <row r="12" s="927" customFormat="1" spans="1:19">
      <c r="A12" s="1289" t="s">
        <v>37</v>
      </c>
      <c r="B12" s="615" t="s">
        <v>258</v>
      </c>
      <c r="C12" s="1289" t="s">
        <v>356</v>
      </c>
      <c r="D12" s="1290">
        <v>51.6495</v>
      </c>
      <c r="E12" s="436" t="s">
        <v>25</v>
      </c>
      <c r="F12" s="436" t="s">
        <v>25</v>
      </c>
      <c r="G12" s="436"/>
      <c r="H12" s="436" t="s">
        <v>357</v>
      </c>
      <c r="I12" s="1289" t="s">
        <v>27</v>
      </c>
      <c r="J12" s="1289" t="s">
        <v>28</v>
      </c>
      <c r="K12" s="1289" t="s">
        <v>58</v>
      </c>
      <c r="L12" s="1289" t="s">
        <v>59</v>
      </c>
      <c r="M12" s="1289">
        <v>677001</v>
      </c>
      <c r="N12" s="1289">
        <v>4673971</v>
      </c>
      <c r="O12" s="615" t="s">
        <v>43</v>
      </c>
      <c r="P12" s="436" t="s">
        <v>349</v>
      </c>
      <c r="Q12" s="616" t="s">
        <v>350</v>
      </c>
      <c r="R12" s="1161">
        <f t="shared" si="0"/>
        <v>503.582625</v>
      </c>
      <c r="S12" s="436"/>
    </row>
    <row r="13" s="927" customFormat="1" spans="1:19">
      <c r="A13" s="1289" t="s">
        <v>37</v>
      </c>
      <c r="B13" s="615" t="s">
        <v>258</v>
      </c>
      <c r="C13" s="1289" t="s">
        <v>358</v>
      </c>
      <c r="D13" s="1290">
        <v>23.484</v>
      </c>
      <c r="E13" s="436" t="s">
        <v>25</v>
      </c>
      <c r="F13" s="436" t="s">
        <v>25</v>
      </c>
      <c r="G13" s="436"/>
      <c r="H13" s="436" t="s">
        <v>357</v>
      </c>
      <c r="I13" s="1289" t="s">
        <v>27</v>
      </c>
      <c r="J13" s="1289" t="s">
        <v>28</v>
      </c>
      <c r="K13" s="1289" t="s">
        <v>58</v>
      </c>
      <c r="L13" s="1289" t="s">
        <v>59</v>
      </c>
      <c r="M13" s="1289">
        <v>677574</v>
      </c>
      <c r="N13" s="1289">
        <v>4674003</v>
      </c>
      <c r="O13" s="615" t="s">
        <v>43</v>
      </c>
      <c r="P13" s="436" t="s">
        <v>349</v>
      </c>
      <c r="Q13" s="616" t="s">
        <v>350</v>
      </c>
      <c r="R13" s="1161">
        <f t="shared" si="0"/>
        <v>228.969</v>
      </c>
      <c r="S13" s="436"/>
    </row>
    <row r="14" s="927" customFormat="1" spans="1:19">
      <c r="A14" s="1289" t="s">
        <v>37</v>
      </c>
      <c r="B14" s="615" t="s">
        <v>258</v>
      </c>
      <c r="C14" s="1289" t="s">
        <v>359</v>
      </c>
      <c r="D14" s="1290">
        <v>77.8095</v>
      </c>
      <c r="E14" s="436" t="s">
        <v>25</v>
      </c>
      <c r="F14" s="436" t="s">
        <v>25</v>
      </c>
      <c r="G14" s="436"/>
      <c r="H14" s="436" t="s">
        <v>357</v>
      </c>
      <c r="I14" s="1289" t="s">
        <v>27</v>
      </c>
      <c r="J14" s="1289" t="s">
        <v>28</v>
      </c>
      <c r="K14" s="1289" t="s">
        <v>29</v>
      </c>
      <c r="L14" s="1289" t="s">
        <v>41</v>
      </c>
      <c r="M14" s="1289">
        <v>677290</v>
      </c>
      <c r="N14" s="1289">
        <v>4673707</v>
      </c>
      <c r="O14" s="615" t="s">
        <v>43</v>
      </c>
      <c r="P14" s="436" t="s">
        <v>349</v>
      </c>
      <c r="Q14" s="616" t="s">
        <v>350</v>
      </c>
      <c r="R14" s="1161">
        <f t="shared" si="0"/>
        <v>758.642625</v>
      </c>
      <c r="S14" s="436"/>
    </row>
    <row r="15" s="927" customFormat="1" spans="1:19">
      <c r="A15" s="1289" t="s">
        <v>37</v>
      </c>
      <c r="B15" s="615" t="s">
        <v>258</v>
      </c>
      <c r="C15" s="1289" t="s">
        <v>360</v>
      </c>
      <c r="D15" s="1290">
        <v>79.92</v>
      </c>
      <c r="E15" s="436" t="s">
        <v>25</v>
      </c>
      <c r="F15" s="436" t="s">
        <v>25</v>
      </c>
      <c r="G15" s="436"/>
      <c r="H15" s="436" t="s">
        <v>357</v>
      </c>
      <c r="I15" s="1289" t="s">
        <v>27</v>
      </c>
      <c r="J15" s="1289" t="s">
        <v>28</v>
      </c>
      <c r="K15" s="1289" t="s">
        <v>29</v>
      </c>
      <c r="L15" s="1289" t="s">
        <v>41</v>
      </c>
      <c r="M15" s="1289">
        <v>677106</v>
      </c>
      <c r="N15" s="1289">
        <v>4673723</v>
      </c>
      <c r="O15" s="615" t="s">
        <v>43</v>
      </c>
      <c r="P15" s="436" t="s">
        <v>349</v>
      </c>
      <c r="Q15" s="616" t="s">
        <v>350</v>
      </c>
      <c r="R15" s="1161">
        <f t="shared" si="0"/>
        <v>779.22</v>
      </c>
      <c r="S15" s="436"/>
    </row>
    <row r="16" s="927" customFormat="1" spans="1:19">
      <c r="A16" s="1289" t="s">
        <v>37</v>
      </c>
      <c r="B16" s="615" t="s">
        <v>258</v>
      </c>
      <c r="C16" s="1289" t="s">
        <v>361</v>
      </c>
      <c r="D16" s="1290">
        <v>12.324</v>
      </c>
      <c r="E16" s="436" t="s">
        <v>25</v>
      </c>
      <c r="F16" s="436" t="s">
        <v>25</v>
      </c>
      <c r="G16" s="436"/>
      <c r="H16" s="436" t="s">
        <v>354</v>
      </c>
      <c r="I16" s="1289" t="s">
        <v>92</v>
      </c>
      <c r="J16" s="1289" t="s">
        <v>28</v>
      </c>
      <c r="K16" s="1289" t="s">
        <v>362</v>
      </c>
      <c r="L16" s="1289"/>
      <c r="M16" s="1289">
        <v>673858</v>
      </c>
      <c r="N16" s="1289">
        <v>4672836</v>
      </c>
      <c r="O16" s="615" t="s">
        <v>43</v>
      </c>
      <c r="P16" s="436" t="s">
        <v>349</v>
      </c>
      <c r="Q16" s="616" t="s">
        <v>350</v>
      </c>
      <c r="R16" s="1161">
        <f t="shared" si="0"/>
        <v>120.159</v>
      </c>
      <c r="S16" s="436"/>
    </row>
    <row r="17" s="927" customFormat="1" spans="1:19">
      <c r="A17" s="1289" t="s">
        <v>37</v>
      </c>
      <c r="B17" s="615" t="s">
        <v>258</v>
      </c>
      <c r="C17" s="1289" t="s">
        <v>363</v>
      </c>
      <c r="D17" s="1290">
        <v>8.3385</v>
      </c>
      <c r="E17" s="436" t="s">
        <v>25</v>
      </c>
      <c r="F17" s="436" t="s">
        <v>25</v>
      </c>
      <c r="G17" s="436"/>
      <c r="H17" s="436" t="s">
        <v>354</v>
      </c>
      <c r="I17" s="1289" t="s">
        <v>27</v>
      </c>
      <c r="J17" s="1289" t="s">
        <v>28</v>
      </c>
      <c r="K17" s="1289" t="s">
        <v>58</v>
      </c>
      <c r="L17" s="1289" t="s">
        <v>59</v>
      </c>
      <c r="M17" s="1289">
        <v>673902</v>
      </c>
      <c r="N17" s="1289">
        <v>4672835</v>
      </c>
      <c r="O17" s="615" t="s">
        <v>43</v>
      </c>
      <c r="P17" s="436" t="s">
        <v>349</v>
      </c>
      <c r="Q17" s="616" t="s">
        <v>350</v>
      </c>
      <c r="R17" s="1161">
        <f t="shared" si="0"/>
        <v>81.300375</v>
      </c>
      <c r="S17" s="436"/>
    </row>
    <row r="18" s="927" customFormat="1" spans="1:19">
      <c r="A18" s="1289" t="s">
        <v>37</v>
      </c>
      <c r="B18" s="615" t="s">
        <v>258</v>
      </c>
      <c r="C18" s="1289" t="s">
        <v>364</v>
      </c>
      <c r="D18" s="1290">
        <v>12.1215</v>
      </c>
      <c r="E18" s="436" t="s">
        <v>25</v>
      </c>
      <c r="F18" s="436" t="s">
        <v>25</v>
      </c>
      <c r="G18" s="436"/>
      <c r="H18" s="436" t="s">
        <v>354</v>
      </c>
      <c r="I18" s="1289" t="s">
        <v>92</v>
      </c>
      <c r="J18" s="1289" t="s">
        <v>28</v>
      </c>
      <c r="K18" s="1289" t="s">
        <v>362</v>
      </c>
      <c r="L18" s="1289"/>
      <c r="M18" s="1289">
        <v>674396</v>
      </c>
      <c r="N18" s="1289">
        <v>4673233</v>
      </c>
      <c r="O18" s="615" t="s">
        <v>43</v>
      </c>
      <c r="P18" s="436" t="s">
        <v>349</v>
      </c>
      <c r="Q18" s="616" t="s">
        <v>350</v>
      </c>
      <c r="R18" s="1161">
        <f t="shared" si="0"/>
        <v>118.184625</v>
      </c>
      <c r="S18" s="436"/>
    </row>
    <row r="19" s="927" customFormat="1" spans="1:19">
      <c r="A19" s="1289" t="s">
        <v>37</v>
      </c>
      <c r="B19" s="615" t="s">
        <v>258</v>
      </c>
      <c r="C19" s="1289" t="s">
        <v>365</v>
      </c>
      <c r="D19" s="1290">
        <v>13.6215</v>
      </c>
      <c r="E19" s="436" t="s">
        <v>25</v>
      </c>
      <c r="F19" s="436" t="s">
        <v>25</v>
      </c>
      <c r="G19" s="436"/>
      <c r="H19" s="436" t="s">
        <v>354</v>
      </c>
      <c r="I19" s="1289" t="s">
        <v>92</v>
      </c>
      <c r="J19" s="1289" t="s">
        <v>28</v>
      </c>
      <c r="K19" s="1289" t="s">
        <v>362</v>
      </c>
      <c r="L19" s="1289"/>
      <c r="M19" s="1289">
        <v>674434</v>
      </c>
      <c r="N19" s="1289">
        <v>4673307</v>
      </c>
      <c r="O19" s="615" t="s">
        <v>43</v>
      </c>
      <c r="P19" s="436" t="s">
        <v>349</v>
      </c>
      <c r="Q19" s="616" t="s">
        <v>350</v>
      </c>
      <c r="R19" s="1161">
        <f t="shared" si="0"/>
        <v>132.809625</v>
      </c>
      <c r="S19" s="436"/>
    </row>
    <row r="20" s="927" customFormat="1" spans="1:19">
      <c r="A20" s="1289" t="s">
        <v>37</v>
      </c>
      <c r="B20" s="615" t="s">
        <v>258</v>
      </c>
      <c r="C20" s="1291" t="s">
        <v>366</v>
      </c>
      <c r="D20" s="1290">
        <v>37.5885</v>
      </c>
      <c r="E20" s="436" t="s">
        <v>25</v>
      </c>
      <c r="F20" s="436" t="s">
        <v>25</v>
      </c>
      <c r="G20" s="436"/>
      <c r="H20" s="436" t="s">
        <v>348</v>
      </c>
      <c r="I20" s="1289" t="s">
        <v>367</v>
      </c>
      <c r="J20" s="1289" t="s">
        <v>28</v>
      </c>
      <c r="K20" s="1289" t="s">
        <v>49</v>
      </c>
      <c r="L20" s="1289" t="s">
        <v>50</v>
      </c>
      <c r="M20" s="1289">
        <v>677788</v>
      </c>
      <c r="N20" s="1289">
        <v>4675578</v>
      </c>
      <c r="O20" s="615" t="s">
        <v>43</v>
      </c>
      <c r="P20" s="436" t="s">
        <v>349</v>
      </c>
      <c r="Q20" s="616" t="s">
        <v>350</v>
      </c>
      <c r="R20" s="1161">
        <f t="shared" si="0"/>
        <v>366.487875</v>
      </c>
      <c r="S20" s="436"/>
    </row>
    <row r="21" s="927" customFormat="1" spans="1:19">
      <c r="A21" s="1289" t="s">
        <v>37</v>
      </c>
      <c r="B21" s="615" t="s">
        <v>258</v>
      </c>
      <c r="C21" s="1291" t="s">
        <v>368</v>
      </c>
      <c r="D21" s="1290">
        <v>8.31</v>
      </c>
      <c r="E21" s="436" t="s">
        <v>25</v>
      </c>
      <c r="F21" s="436" t="s">
        <v>25</v>
      </c>
      <c r="G21" s="436"/>
      <c r="H21" s="436" t="s">
        <v>369</v>
      </c>
      <c r="I21" s="1289" t="s">
        <v>367</v>
      </c>
      <c r="J21" s="1289" t="s">
        <v>28</v>
      </c>
      <c r="K21" s="1289" t="s">
        <v>49</v>
      </c>
      <c r="L21" s="1289" t="s">
        <v>50</v>
      </c>
      <c r="M21" s="1289">
        <v>677847</v>
      </c>
      <c r="N21" s="1289">
        <v>4675401</v>
      </c>
      <c r="O21" s="615" t="s">
        <v>370</v>
      </c>
      <c r="P21" s="436" t="s">
        <v>349</v>
      </c>
      <c r="Q21" s="616" t="s">
        <v>350</v>
      </c>
      <c r="R21" s="1161">
        <f t="shared" si="0"/>
        <v>81.0225</v>
      </c>
      <c r="S21" s="436"/>
    </row>
    <row r="22" s="927" customFormat="1" spans="1:19">
      <c r="A22" s="1289" t="s">
        <v>37</v>
      </c>
      <c r="B22" s="615" t="s">
        <v>270</v>
      </c>
      <c r="C22" s="1289" t="s">
        <v>371</v>
      </c>
      <c r="D22" s="1290">
        <v>52.476</v>
      </c>
      <c r="E22" s="436" t="s">
        <v>25</v>
      </c>
      <c r="F22" s="436" t="s">
        <v>25</v>
      </c>
      <c r="G22" s="436"/>
      <c r="H22" s="436" t="s">
        <v>372</v>
      </c>
      <c r="I22" s="1289" t="s">
        <v>27</v>
      </c>
      <c r="J22" s="1289" t="s">
        <v>28</v>
      </c>
      <c r="K22" s="1289" t="s">
        <v>58</v>
      </c>
      <c r="L22" s="1289" t="s">
        <v>59</v>
      </c>
      <c r="M22" s="1289">
        <v>675420</v>
      </c>
      <c r="N22" s="1289">
        <v>4677565</v>
      </c>
      <c r="O22" s="615" t="s">
        <v>43</v>
      </c>
      <c r="P22" s="436" t="s">
        <v>349</v>
      </c>
      <c r="Q22" s="616" t="s">
        <v>350</v>
      </c>
      <c r="R22" s="1161">
        <f t="shared" si="0"/>
        <v>511.641</v>
      </c>
      <c r="S22" s="436"/>
    </row>
    <row r="23" s="927" customFormat="1" spans="1:19">
      <c r="A23" s="1289" t="s">
        <v>37</v>
      </c>
      <c r="B23" s="615" t="s">
        <v>270</v>
      </c>
      <c r="C23" s="1289" t="s">
        <v>373</v>
      </c>
      <c r="D23" s="1290">
        <v>5.1795</v>
      </c>
      <c r="E23" s="436" t="s">
        <v>25</v>
      </c>
      <c r="F23" s="436" t="s">
        <v>25</v>
      </c>
      <c r="G23" s="436"/>
      <c r="H23" s="436" t="s">
        <v>372</v>
      </c>
      <c r="I23" s="1289" t="s">
        <v>27</v>
      </c>
      <c r="J23" s="1289" t="s">
        <v>28</v>
      </c>
      <c r="K23" s="1289" t="s">
        <v>58</v>
      </c>
      <c r="L23" s="1289" t="s">
        <v>59</v>
      </c>
      <c r="M23" s="1289">
        <v>675752</v>
      </c>
      <c r="N23" s="1289">
        <v>4677468</v>
      </c>
      <c r="O23" s="615" t="s">
        <v>43</v>
      </c>
      <c r="P23" s="436" t="s">
        <v>349</v>
      </c>
      <c r="Q23" s="616" t="s">
        <v>350</v>
      </c>
      <c r="R23" s="1161">
        <f t="shared" si="0"/>
        <v>50.500125</v>
      </c>
      <c r="S23" s="436"/>
    </row>
    <row r="24" s="927" customFormat="1" spans="1:19">
      <c r="A24" s="1289" t="s">
        <v>37</v>
      </c>
      <c r="B24" s="615" t="s">
        <v>270</v>
      </c>
      <c r="C24" s="1289" t="s">
        <v>374</v>
      </c>
      <c r="D24" s="1290">
        <v>42.561</v>
      </c>
      <c r="E24" s="436" t="s">
        <v>25</v>
      </c>
      <c r="F24" s="436" t="s">
        <v>25</v>
      </c>
      <c r="G24" s="436"/>
      <c r="H24" s="436" t="s">
        <v>372</v>
      </c>
      <c r="I24" s="1289" t="s">
        <v>27</v>
      </c>
      <c r="J24" s="1289" t="s">
        <v>28</v>
      </c>
      <c r="K24" s="1289" t="s">
        <v>58</v>
      </c>
      <c r="L24" s="1289" t="s">
        <v>30</v>
      </c>
      <c r="M24" s="1289">
        <v>675266</v>
      </c>
      <c r="N24" s="1289">
        <v>4677420</v>
      </c>
      <c r="O24" s="615" t="s">
        <v>43</v>
      </c>
      <c r="P24" s="436" t="s">
        <v>349</v>
      </c>
      <c r="Q24" s="616" t="s">
        <v>350</v>
      </c>
      <c r="R24" s="1161">
        <f t="shared" si="0"/>
        <v>414.96975</v>
      </c>
      <c r="S24" s="436"/>
    </row>
    <row r="25" s="927" customFormat="1" spans="1:19">
      <c r="A25" s="1289" t="s">
        <v>37</v>
      </c>
      <c r="B25" s="615" t="s">
        <v>270</v>
      </c>
      <c r="C25" s="1289" t="s">
        <v>375</v>
      </c>
      <c r="D25" s="1290">
        <v>11.901</v>
      </c>
      <c r="E25" s="436" t="s">
        <v>25</v>
      </c>
      <c r="F25" s="436" t="s">
        <v>25</v>
      </c>
      <c r="G25" s="436"/>
      <c r="H25" s="436" t="s">
        <v>372</v>
      </c>
      <c r="I25" s="1289" t="s">
        <v>27</v>
      </c>
      <c r="J25" s="1289" t="s">
        <v>28</v>
      </c>
      <c r="K25" s="1289" t="s">
        <v>58</v>
      </c>
      <c r="L25" s="1289" t="s">
        <v>59</v>
      </c>
      <c r="M25" s="1289">
        <v>675633</v>
      </c>
      <c r="N25" s="1289">
        <v>4677403</v>
      </c>
      <c r="O25" s="615" t="s">
        <v>43</v>
      </c>
      <c r="P25" s="436" t="s">
        <v>349</v>
      </c>
      <c r="Q25" s="616" t="s">
        <v>350</v>
      </c>
      <c r="R25" s="1161">
        <f t="shared" si="0"/>
        <v>116.03475</v>
      </c>
      <c r="S25" s="436"/>
    </row>
    <row r="26" s="927" customFormat="1" spans="1:19">
      <c r="A26" s="1289" t="s">
        <v>37</v>
      </c>
      <c r="B26" s="615" t="s">
        <v>270</v>
      </c>
      <c r="C26" s="1289" t="s">
        <v>376</v>
      </c>
      <c r="D26" s="1290">
        <v>38.838</v>
      </c>
      <c r="E26" s="436" t="s">
        <v>25</v>
      </c>
      <c r="F26" s="436" t="s">
        <v>25</v>
      </c>
      <c r="G26" s="436"/>
      <c r="H26" s="436" t="s">
        <v>372</v>
      </c>
      <c r="I26" s="1289" t="s">
        <v>27</v>
      </c>
      <c r="J26" s="1289" t="s">
        <v>28</v>
      </c>
      <c r="K26" s="1289" t="s">
        <v>58</v>
      </c>
      <c r="L26" s="1289" t="s">
        <v>30</v>
      </c>
      <c r="M26" s="1289">
        <v>676486</v>
      </c>
      <c r="N26" s="1289">
        <v>4677376</v>
      </c>
      <c r="O26" s="615" t="s">
        <v>43</v>
      </c>
      <c r="P26" s="436" t="s">
        <v>349</v>
      </c>
      <c r="Q26" s="616" t="s">
        <v>350</v>
      </c>
      <c r="R26" s="1161">
        <f t="shared" si="0"/>
        <v>378.6705</v>
      </c>
      <c r="S26" s="436"/>
    </row>
    <row r="27" s="927" customFormat="1" spans="1:19">
      <c r="A27" s="1289" t="s">
        <v>37</v>
      </c>
      <c r="B27" s="615" t="s">
        <v>270</v>
      </c>
      <c r="C27" s="1289" t="s">
        <v>377</v>
      </c>
      <c r="D27" s="1290">
        <v>318.504</v>
      </c>
      <c r="E27" s="436" t="s">
        <v>25</v>
      </c>
      <c r="F27" s="436" t="s">
        <v>25</v>
      </c>
      <c r="G27" s="436"/>
      <c r="H27" s="436" t="s">
        <v>372</v>
      </c>
      <c r="I27" s="1289" t="s">
        <v>27</v>
      </c>
      <c r="J27" s="1289" t="s">
        <v>28</v>
      </c>
      <c r="K27" s="1289" t="s">
        <v>58</v>
      </c>
      <c r="L27" s="1289" t="s">
        <v>59</v>
      </c>
      <c r="M27" s="1289">
        <v>675998</v>
      </c>
      <c r="N27" s="1289">
        <v>4676909</v>
      </c>
      <c r="O27" s="615" t="s">
        <v>43</v>
      </c>
      <c r="P27" s="436" t="s">
        <v>349</v>
      </c>
      <c r="Q27" s="616" t="s">
        <v>350</v>
      </c>
      <c r="R27" s="1161">
        <f t="shared" si="0"/>
        <v>3105.414</v>
      </c>
      <c r="S27" s="436"/>
    </row>
    <row r="28" s="927" customFormat="1" spans="1:19">
      <c r="A28" s="1289" t="s">
        <v>37</v>
      </c>
      <c r="B28" s="615" t="s">
        <v>270</v>
      </c>
      <c r="C28" s="1289" t="s">
        <v>378</v>
      </c>
      <c r="D28" s="1290">
        <v>36.7095</v>
      </c>
      <c r="E28" s="436" t="s">
        <v>25</v>
      </c>
      <c r="F28" s="436" t="s">
        <v>25</v>
      </c>
      <c r="G28" s="436"/>
      <c r="H28" s="436" t="s">
        <v>372</v>
      </c>
      <c r="I28" s="1289" t="s">
        <v>27</v>
      </c>
      <c r="J28" s="1289" t="s">
        <v>28</v>
      </c>
      <c r="K28" s="1289" t="s">
        <v>58</v>
      </c>
      <c r="L28" s="1289" t="s">
        <v>59</v>
      </c>
      <c r="M28" s="1289">
        <v>676810</v>
      </c>
      <c r="N28" s="1289">
        <v>4676456</v>
      </c>
      <c r="O28" s="615" t="s">
        <v>43</v>
      </c>
      <c r="P28" s="436" t="s">
        <v>349</v>
      </c>
      <c r="Q28" s="616" t="s">
        <v>350</v>
      </c>
      <c r="R28" s="1161">
        <f t="shared" si="0"/>
        <v>357.917625</v>
      </c>
      <c r="S28" s="436"/>
    </row>
    <row r="29" s="927" customFormat="1" spans="1:19">
      <c r="A29" s="1289" t="s">
        <v>37</v>
      </c>
      <c r="B29" s="615" t="s">
        <v>270</v>
      </c>
      <c r="C29" s="1289" t="s">
        <v>379</v>
      </c>
      <c r="D29" s="1290">
        <v>72.597</v>
      </c>
      <c r="E29" s="436" t="s">
        <v>25</v>
      </c>
      <c r="F29" s="436" t="s">
        <v>25</v>
      </c>
      <c r="G29" s="436"/>
      <c r="H29" s="436" t="s">
        <v>372</v>
      </c>
      <c r="I29" s="1289" t="s">
        <v>27</v>
      </c>
      <c r="J29" s="1289" t="s">
        <v>28</v>
      </c>
      <c r="K29" s="1289" t="s">
        <v>58</v>
      </c>
      <c r="L29" s="1289" t="s">
        <v>59</v>
      </c>
      <c r="M29" s="1289">
        <v>677188</v>
      </c>
      <c r="N29" s="1289">
        <v>4676401</v>
      </c>
      <c r="O29" s="615" t="s">
        <v>43</v>
      </c>
      <c r="P29" s="436" t="s">
        <v>349</v>
      </c>
      <c r="Q29" s="616" t="s">
        <v>350</v>
      </c>
      <c r="R29" s="1161">
        <f t="shared" si="0"/>
        <v>707.82075</v>
      </c>
      <c r="S29" s="436"/>
    </row>
    <row r="30" s="927" customFormat="1" spans="1:19">
      <c r="A30" s="1289" t="s">
        <v>37</v>
      </c>
      <c r="B30" s="615" t="s">
        <v>270</v>
      </c>
      <c r="C30" s="1289" t="s">
        <v>380</v>
      </c>
      <c r="D30" s="1290">
        <v>96.735</v>
      </c>
      <c r="E30" s="436" t="s">
        <v>25</v>
      </c>
      <c r="F30" s="436" t="s">
        <v>25</v>
      </c>
      <c r="G30" s="436"/>
      <c r="H30" s="436" t="s">
        <v>381</v>
      </c>
      <c r="I30" s="1289" t="s">
        <v>367</v>
      </c>
      <c r="J30" s="1289" t="s">
        <v>28</v>
      </c>
      <c r="K30" s="1289" t="s">
        <v>49</v>
      </c>
      <c r="L30" s="1289"/>
      <c r="M30" s="1289">
        <v>677866</v>
      </c>
      <c r="N30" s="1289">
        <v>4675922</v>
      </c>
      <c r="O30" s="615" t="s">
        <v>43</v>
      </c>
      <c r="P30" s="436" t="s">
        <v>349</v>
      </c>
      <c r="Q30" s="616" t="s">
        <v>350</v>
      </c>
      <c r="R30" s="1161">
        <f t="shared" si="0"/>
        <v>943.16625</v>
      </c>
      <c r="S30" s="436"/>
    </row>
    <row r="31" s="927" customFormat="1" spans="1:19">
      <c r="A31" s="1289" t="s">
        <v>37</v>
      </c>
      <c r="B31" s="615" t="s">
        <v>270</v>
      </c>
      <c r="C31" s="1289" t="s">
        <v>382</v>
      </c>
      <c r="D31" s="1290">
        <v>24.5775</v>
      </c>
      <c r="E31" s="436" t="s">
        <v>25</v>
      </c>
      <c r="F31" s="436" t="s">
        <v>25</v>
      </c>
      <c r="G31" s="436"/>
      <c r="H31" s="436" t="s">
        <v>381</v>
      </c>
      <c r="I31" s="1289" t="s">
        <v>27</v>
      </c>
      <c r="J31" s="1289" t="s">
        <v>28</v>
      </c>
      <c r="K31" s="1289" t="s">
        <v>58</v>
      </c>
      <c r="L31" s="1289" t="s">
        <v>59</v>
      </c>
      <c r="M31" s="1289">
        <v>678326</v>
      </c>
      <c r="N31" s="1289">
        <v>4675693</v>
      </c>
      <c r="O31" s="615" t="s">
        <v>43</v>
      </c>
      <c r="P31" s="436" t="s">
        <v>349</v>
      </c>
      <c r="Q31" s="616" t="s">
        <v>350</v>
      </c>
      <c r="R31" s="1161">
        <f t="shared" si="0"/>
        <v>239.630625</v>
      </c>
      <c r="S31" s="436"/>
    </row>
    <row r="32" s="927" customFormat="1" spans="1:19">
      <c r="A32" s="1289" t="s">
        <v>37</v>
      </c>
      <c r="B32" s="615" t="s">
        <v>270</v>
      </c>
      <c r="C32" s="1289" t="s">
        <v>383</v>
      </c>
      <c r="D32" s="1290">
        <v>21.8715</v>
      </c>
      <c r="E32" s="436" t="s">
        <v>25</v>
      </c>
      <c r="F32" s="436" t="s">
        <v>25</v>
      </c>
      <c r="G32" s="436"/>
      <c r="H32" s="436" t="s">
        <v>381</v>
      </c>
      <c r="I32" s="1289" t="s">
        <v>27</v>
      </c>
      <c r="J32" s="1289" t="s">
        <v>28</v>
      </c>
      <c r="K32" s="1289" t="s">
        <v>58</v>
      </c>
      <c r="L32" s="1289" t="s">
        <v>59</v>
      </c>
      <c r="M32" s="1289">
        <v>678611</v>
      </c>
      <c r="N32" s="1289">
        <v>4675561</v>
      </c>
      <c r="O32" s="615" t="s">
        <v>43</v>
      </c>
      <c r="P32" s="436" t="s">
        <v>349</v>
      </c>
      <c r="Q32" s="616" t="s">
        <v>350</v>
      </c>
      <c r="R32" s="1161">
        <f t="shared" si="0"/>
        <v>213.247125</v>
      </c>
      <c r="S32" s="436"/>
    </row>
    <row r="33" s="927" customFormat="1" spans="1:19">
      <c r="A33" s="1289" t="s">
        <v>37</v>
      </c>
      <c r="B33" s="615" t="s">
        <v>270</v>
      </c>
      <c r="C33" s="1289" t="s">
        <v>384</v>
      </c>
      <c r="D33" s="1290">
        <v>64.3905</v>
      </c>
      <c r="E33" s="436" t="s">
        <v>25</v>
      </c>
      <c r="F33" s="436" t="s">
        <v>25</v>
      </c>
      <c r="G33" s="436"/>
      <c r="H33" s="436" t="s">
        <v>381</v>
      </c>
      <c r="I33" s="1289" t="s">
        <v>27</v>
      </c>
      <c r="J33" s="1289" t="s">
        <v>28</v>
      </c>
      <c r="K33" s="1289" t="s">
        <v>58</v>
      </c>
      <c r="L33" s="1289" t="s">
        <v>59</v>
      </c>
      <c r="M33" s="1289">
        <v>678856</v>
      </c>
      <c r="N33" s="1289">
        <v>4675412</v>
      </c>
      <c r="O33" s="615" t="s">
        <v>43</v>
      </c>
      <c r="P33" s="436" t="s">
        <v>349</v>
      </c>
      <c r="Q33" s="616" t="s">
        <v>350</v>
      </c>
      <c r="R33" s="1161">
        <f t="shared" si="0"/>
        <v>627.807375</v>
      </c>
      <c r="S33" s="436"/>
    </row>
    <row r="34" s="927" customFormat="1" spans="1:19">
      <c r="A34" s="1289" t="s">
        <v>37</v>
      </c>
      <c r="B34" s="615" t="s">
        <v>270</v>
      </c>
      <c r="C34" s="1289" t="s">
        <v>385</v>
      </c>
      <c r="D34" s="1290">
        <v>98.0475</v>
      </c>
      <c r="E34" s="436" t="s">
        <v>25</v>
      </c>
      <c r="F34" s="436" t="s">
        <v>25</v>
      </c>
      <c r="G34" s="436"/>
      <c r="H34" s="436" t="s">
        <v>386</v>
      </c>
      <c r="I34" s="1289" t="s">
        <v>27</v>
      </c>
      <c r="J34" s="1289" t="s">
        <v>28</v>
      </c>
      <c r="K34" s="1289" t="s">
        <v>58</v>
      </c>
      <c r="L34" s="1289" t="s">
        <v>59</v>
      </c>
      <c r="M34" s="1289">
        <v>679618</v>
      </c>
      <c r="N34" s="1289">
        <v>4673831</v>
      </c>
      <c r="O34" s="615" t="s">
        <v>43</v>
      </c>
      <c r="P34" s="436" t="s">
        <v>349</v>
      </c>
      <c r="Q34" s="616" t="s">
        <v>350</v>
      </c>
      <c r="R34" s="1161">
        <f t="shared" si="0"/>
        <v>955.963125</v>
      </c>
      <c r="S34" s="436"/>
    </row>
    <row r="35" s="927" customFormat="1" spans="1:19">
      <c r="A35" s="1289" t="s">
        <v>37</v>
      </c>
      <c r="B35" s="615" t="s">
        <v>270</v>
      </c>
      <c r="C35" s="1289" t="s">
        <v>387</v>
      </c>
      <c r="D35" s="1290">
        <v>32.4435</v>
      </c>
      <c r="E35" s="436" t="s">
        <v>25</v>
      </c>
      <c r="F35" s="436" t="s">
        <v>25</v>
      </c>
      <c r="G35" s="436"/>
      <c r="H35" s="436" t="s">
        <v>386</v>
      </c>
      <c r="I35" s="1289" t="s">
        <v>27</v>
      </c>
      <c r="J35" s="1289" t="s">
        <v>28</v>
      </c>
      <c r="K35" s="1289" t="s">
        <v>29</v>
      </c>
      <c r="L35" s="1289" t="s">
        <v>41</v>
      </c>
      <c r="M35" s="1289">
        <v>680041</v>
      </c>
      <c r="N35" s="1289">
        <v>4673671</v>
      </c>
      <c r="O35" s="615" t="s">
        <v>43</v>
      </c>
      <c r="P35" s="436" t="s">
        <v>349</v>
      </c>
      <c r="Q35" s="616" t="s">
        <v>350</v>
      </c>
      <c r="R35" s="1161">
        <f t="shared" si="0"/>
        <v>316.324125</v>
      </c>
      <c r="S35" s="436"/>
    </row>
    <row r="36" s="927" customFormat="1" spans="1:19">
      <c r="A36" s="1289" t="s">
        <v>37</v>
      </c>
      <c r="B36" s="615" t="s">
        <v>270</v>
      </c>
      <c r="C36" s="1289" t="s">
        <v>388</v>
      </c>
      <c r="D36" s="1290">
        <v>9.5565</v>
      </c>
      <c r="E36" s="436" t="s">
        <v>25</v>
      </c>
      <c r="F36" s="436" t="s">
        <v>25</v>
      </c>
      <c r="G36" s="436"/>
      <c r="H36" s="436" t="s">
        <v>386</v>
      </c>
      <c r="I36" s="1289" t="s">
        <v>27</v>
      </c>
      <c r="J36" s="1289" t="s">
        <v>28</v>
      </c>
      <c r="K36" s="1289" t="s">
        <v>29</v>
      </c>
      <c r="L36" s="1289" t="s">
        <v>41</v>
      </c>
      <c r="M36" s="1289">
        <v>679998</v>
      </c>
      <c r="N36" s="1289">
        <v>4673612</v>
      </c>
      <c r="O36" s="615" t="s">
        <v>43</v>
      </c>
      <c r="P36" s="436" t="s">
        <v>349</v>
      </c>
      <c r="Q36" s="616" t="s">
        <v>350</v>
      </c>
      <c r="R36" s="1161">
        <f t="shared" si="0"/>
        <v>93.175875</v>
      </c>
      <c r="S36" s="436"/>
    </row>
    <row r="37" s="927" customFormat="1" ht="15" customHeight="1" spans="1:19">
      <c r="A37" s="1289" t="s">
        <v>37</v>
      </c>
      <c r="B37" s="615" t="s">
        <v>270</v>
      </c>
      <c r="C37" s="1289" t="s">
        <v>389</v>
      </c>
      <c r="D37" s="1290">
        <v>158.1765</v>
      </c>
      <c r="E37" s="436" t="s">
        <v>25</v>
      </c>
      <c r="F37" s="436" t="s">
        <v>25</v>
      </c>
      <c r="G37" s="436"/>
      <c r="H37" s="436" t="s">
        <v>381</v>
      </c>
      <c r="I37" s="1289" t="s">
        <v>27</v>
      </c>
      <c r="J37" s="1289" t="s">
        <v>28</v>
      </c>
      <c r="K37" s="1289" t="s">
        <v>58</v>
      </c>
      <c r="L37" s="1289" t="s">
        <v>59</v>
      </c>
      <c r="M37" s="1289">
        <v>677721</v>
      </c>
      <c r="N37" s="1289">
        <v>4675859</v>
      </c>
      <c r="O37" s="615" t="s">
        <v>43</v>
      </c>
      <c r="P37" s="436" t="s">
        <v>349</v>
      </c>
      <c r="Q37" s="616" t="s">
        <v>350</v>
      </c>
      <c r="R37" s="1161">
        <f t="shared" si="0"/>
        <v>1542.220875</v>
      </c>
      <c r="S37" s="436"/>
    </row>
    <row r="38" s="927" customFormat="1" spans="1:19">
      <c r="A38" s="1289" t="s">
        <v>390</v>
      </c>
      <c r="B38" s="615" t="s">
        <v>391</v>
      </c>
      <c r="C38" s="1289" t="s">
        <v>392</v>
      </c>
      <c r="D38" s="1290">
        <v>184.1955</v>
      </c>
      <c r="E38" s="436" t="s">
        <v>25</v>
      </c>
      <c r="F38" s="436" t="s">
        <v>25</v>
      </c>
      <c r="G38" s="436"/>
      <c r="H38" s="436" t="s">
        <v>393</v>
      </c>
      <c r="I38" s="1289" t="s">
        <v>27</v>
      </c>
      <c r="J38" s="1289" t="s">
        <v>28</v>
      </c>
      <c r="K38" s="1289" t="s">
        <v>58</v>
      </c>
      <c r="L38" s="1289" t="s">
        <v>59</v>
      </c>
      <c r="M38" s="1289">
        <v>683203</v>
      </c>
      <c r="N38" s="1289">
        <v>4667050</v>
      </c>
      <c r="O38" s="615" t="s">
        <v>147</v>
      </c>
      <c r="P38" s="615" t="s">
        <v>268</v>
      </c>
      <c r="Q38" s="616" t="s">
        <v>269</v>
      </c>
      <c r="R38" s="1161">
        <f t="shared" si="0"/>
        <v>1795.906125</v>
      </c>
      <c r="S38" s="436"/>
    </row>
    <row r="39" s="927" customFormat="1" spans="1:19">
      <c r="A39" s="1289" t="s">
        <v>390</v>
      </c>
      <c r="B39" s="615" t="s">
        <v>391</v>
      </c>
      <c r="C39" s="1289" t="s">
        <v>394</v>
      </c>
      <c r="D39" s="1290">
        <v>10.2825</v>
      </c>
      <c r="E39" s="436" t="s">
        <v>25</v>
      </c>
      <c r="F39" s="436" t="s">
        <v>25</v>
      </c>
      <c r="G39" s="436"/>
      <c r="H39" s="436" t="s">
        <v>393</v>
      </c>
      <c r="I39" s="1289" t="s">
        <v>27</v>
      </c>
      <c r="J39" s="1289" t="s">
        <v>28</v>
      </c>
      <c r="K39" s="1289" t="s">
        <v>58</v>
      </c>
      <c r="L39" s="1289" t="s">
        <v>59</v>
      </c>
      <c r="M39" s="1289">
        <v>682955</v>
      </c>
      <c r="N39" s="1289">
        <v>4667071</v>
      </c>
      <c r="O39" s="615" t="s">
        <v>147</v>
      </c>
      <c r="P39" s="615" t="s">
        <v>268</v>
      </c>
      <c r="Q39" s="616" t="s">
        <v>269</v>
      </c>
      <c r="R39" s="1161">
        <f t="shared" si="0"/>
        <v>100.254375</v>
      </c>
      <c r="S39" s="436"/>
    </row>
    <row r="40" s="927" customFormat="1" spans="1:19">
      <c r="A40" s="1289" t="s">
        <v>390</v>
      </c>
      <c r="B40" s="615" t="s">
        <v>391</v>
      </c>
      <c r="C40" s="1289" t="s">
        <v>395</v>
      </c>
      <c r="D40" s="1290">
        <v>8.169</v>
      </c>
      <c r="E40" s="436" t="s">
        <v>25</v>
      </c>
      <c r="F40" s="436" t="s">
        <v>25</v>
      </c>
      <c r="G40" s="436"/>
      <c r="H40" s="436" t="s">
        <v>393</v>
      </c>
      <c r="I40" s="1289" t="s">
        <v>27</v>
      </c>
      <c r="J40" s="1289" t="s">
        <v>28</v>
      </c>
      <c r="K40" s="1289" t="s">
        <v>58</v>
      </c>
      <c r="L40" s="1289" t="s">
        <v>59</v>
      </c>
      <c r="M40" s="1289">
        <v>682893</v>
      </c>
      <c r="N40" s="1289">
        <v>4667078</v>
      </c>
      <c r="O40" s="615" t="s">
        <v>147</v>
      </c>
      <c r="P40" s="615" t="s">
        <v>268</v>
      </c>
      <c r="Q40" s="616" t="s">
        <v>269</v>
      </c>
      <c r="R40" s="1161">
        <f t="shared" si="0"/>
        <v>79.64775</v>
      </c>
      <c r="S40" s="436"/>
    </row>
    <row r="41" s="927" customFormat="1" spans="1:19">
      <c r="A41" s="1289" t="s">
        <v>390</v>
      </c>
      <c r="B41" s="615" t="s">
        <v>391</v>
      </c>
      <c r="C41" s="1289" t="s">
        <v>396</v>
      </c>
      <c r="D41" s="1290">
        <v>53.556</v>
      </c>
      <c r="E41" s="436" t="s">
        <v>25</v>
      </c>
      <c r="F41" s="436" t="s">
        <v>25</v>
      </c>
      <c r="G41" s="436"/>
      <c r="H41" s="436" t="s">
        <v>393</v>
      </c>
      <c r="I41" s="1289" t="s">
        <v>27</v>
      </c>
      <c r="J41" s="1289" t="s">
        <v>28</v>
      </c>
      <c r="K41" s="1289" t="s">
        <v>58</v>
      </c>
      <c r="L41" s="1289" t="s">
        <v>59</v>
      </c>
      <c r="M41" s="1289">
        <v>683531</v>
      </c>
      <c r="N41" s="1289">
        <v>4666885</v>
      </c>
      <c r="O41" s="615" t="s">
        <v>147</v>
      </c>
      <c r="P41" s="615" t="s">
        <v>268</v>
      </c>
      <c r="Q41" s="616" t="s">
        <v>269</v>
      </c>
      <c r="R41" s="1161">
        <f t="shared" si="0"/>
        <v>522.171</v>
      </c>
      <c r="S41" s="436"/>
    </row>
    <row r="42" s="927" customFormat="1" spans="1:19">
      <c r="A42" s="1289" t="s">
        <v>390</v>
      </c>
      <c r="B42" s="615" t="s">
        <v>391</v>
      </c>
      <c r="C42" s="1289" t="s">
        <v>373</v>
      </c>
      <c r="D42" s="1290">
        <v>99.495</v>
      </c>
      <c r="E42" s="436" t="s">
        <v>25</v>
      </c>
      <c r="F42" s="436" t="s">
        <v>25</v>
      </c>
      <c r="G42" s="436"/>
      <c r="H42" s="436" t="s">
        <v>393</v>
      </c>
      <c r="I42" s="1289" t="s">
        <v>27</v>
      </c>
      <c r="J42" s="1289" t="s">
        <v>28</v>
      </c>
      <c r="K42" s="1289" t="s">
        <v>58</v>
      </c>
      <c r="L42" s="1289" t="s">
        <v>59</v>
      </c>
      <c r="M42" s="1289">
        <v>682762</v>
      </c>
      <c r="N42" s="1289">
        <v>4666785</v>
      </c>
      <c r="O42" s="615" t="s">
        <v>147</v>
      </c>
      <c r="P42" s="615" t="s">
        <v>268</v>
      </c>
      <c r="Q42" s="616" t="s">
        <v>269</v>
      </c>
      <c r="R42" s="1161">
        <f t="shared" si="0"/>
        <v>970.07625</v>
      </c>
      <c r="S42" s="436"/>
    </row>
    <row r="43" s="927" customFormat="1" spans="1:19">
      <c r="A43" s="1289" t="s">
        <v>390</v>
      </c>
      <c r="B43" s="615" t="s">
        <v>391</v>
      </c>
      <c r="C43" s="1289" t="s">
        <v>374</v>
      </c>
      <c r="D43" s="1290">
        <v>40.869</v>
      </c>
      <c r="E43" s="436" t="s">
        <v>25</v>
      </c>
      <c r="F43" s="436" t="s">
        <v>25</v>
      </c>
      <c r="G43" s="436"/>
      <c r="H43" s="436" t="s">
        <v>393</v>
      </c>
      <c r="I43" s="1289" t="s">
        <v>27</v>
      </c>
      <c r="J43" s="1289" t="s">
        <v>28</v>
      </c>
      <c r="K43" s="1289" t="s">
        <v>58</v>
      </c>
      <c r="L43" s="1289" t="s">
        <v>59</v>
      </c>
      <c r="M43" s="1289">
        <v>683566</v>
      </c>
      <c r="N43" s="1289">
        <v>4666543</v>
      </c>
      <c r="O43" s="615" t="s">
        <v>147</v>
      </c>
      <c r="P43" s="615" t="s">
        <v>268</v>
      </c>
      <c r="Q43" s="616" t="s">
        <v>269</v>
      </c>
      <c r="R43" s="1161">
        <f t="shared" si="0"/>
        <v>398.47275</v>
      </c>
      <c r="S43" s="436"/>
    </row>
    <row r="44" s="927" customFormat="1" spans="1:19">
      <c r="A44" s="1289" t="s">
        <v>390</v>
      </c>
      <c r="B44" s="615" t="s">
        <v>391</v>
      </c>
      <c r="C44" s="1289" t="s">
        <v>375</v>
      </c>
      <c r="D44" s="1290">
        <v>17.319</v>
      </c>
      <c r="E44" s="436" t="s">
        <v>25</v>
      </c>
      <c r="F44" s="436" t="s">
        <v>25</v>
      </c>
      <c r="G44" s="436"/>
      <c r="H44" s="436" t="s">
        <v>393</v>
      </c>
      <c r="I44" s="1289" t="s">
        <v>27</v>
      </c>
      <c r="J44" s="1289" t="s">
        <v>28</v>
      </c>
      <c r="K44" s="1289" t="s">
        <v>58</v>
      </c>
      <c r="L44" s="1289" t="s">
        <v>59</v>
      </c>
      <c r="M44" s="1289">
        <v>683667</v>
      </c>
      <c r="N44" s="1289">
        <v>4666719</v>
      </c>
      <c r="O44" s="615" t="s">
        <v>147</v>
      </c>
      <c r="P44" s="615" t="s">
        <v>268</v>
      </c>
      <c r="Q44" s="616" t="s">
        <v>269</v>
      </c>
      <c r="R44" s="1161">
        <f t="shared" si="0"/>
        <v>168.86025</v>
      </c>
      <c r="S44" s="436"/>
    </row>
    <row r="45" s="927" customFormat="1" spans="1:19">
      <c r="A45" s="1289" t="s">
        <v>390</v>
      </c>
      <c r="B45" s="615" t="s">
        <v>391</v>
      </c>
      <c r="C45" s="1289" t="s">
        <v>397</v>
      </c>
      <c r="D45" s="1290">
        <v>357.1125</v>
      </c>
      <c r="E45" s="436" t="s">
        <v>25</v>
      </c>
      <c r="F45" s="436" t="s">
        <v>25</v>
      </c>
      <c r="G45" s="436"/>
      <c r="H45" s="436" t="s">
        <v>393</v>
      </c>
      <c r="I45" s="1289" t="s">
        <v>27</v>
      </c>
      <c r="J45" s="1289" t="s">
        <v>28</v>
      </c>
      <c r="K45" s="1289" t="s">
        <v>58</v>
      </c>
      <c r="L45" s="1289" t="s">
        <v>59</v>
      </c>
      <c r="M45" s="1289">
        <v>683097</v>
      </c>
      <c r="N45" s="1289">
        <v>4666341</v>
      </c>
      <c r="O45" s="615" t="s">
        <v>147</v>
      </c>
      <c r="P45" s="615" t="s">
        <v>398</v>
      </c>
      <c r="Q45" s="616" t="s">
        <v>399</v>
      </c>
      <c r="R45" s="1161">
        <f t="shared" si="0"/>
        <v>3481.846875</v>
      </c>
      <c r="S45" s="436"/>
    </row>
    <row r="46" s="927" customFormat="1" spans="1:19">
      <c r="A46" s="1289" t="s">
        <v>390</v>
      </c>
      <c r="B46" s="615" t="s">
        <v>391</v>
      </c>
      <c r="C46" s="1289" t="s">
        <v>400</v>
      </c>
      <c r="D46" s="1290">
        <v>45.6315</v>
      </c>
      <c r="E46" s="436" t="s">
        <v>25</v>
      </c>
      <c r="F46" s="436" t="s">
        <v>25</v>
      </c>
      <c r="G46" s="436"/>
      <c r="H46" s="436" t="s">
        <v>393</v>
      </c>
      <c r="I46" s="1289" t="s">
        <v>27</v>
      </c>
      <c r="J46" s="1289" t="s">
        <v>28</v>
      </c>
      <c r="K46" s="1289" t="s">
        <v>58</v>
      </c>
      <c r="L46" s="1289" t="s">
        <v>59</v>
      </c>
      <c r="M46" s="1289">
        <v>681826</v>
      </c>
      <c r="N46" s="1289">
        <v>4666256</v>
      </c>
      <c r="O46" s="615" t="s">
        <v>147</v>
      </c>
      <c r="P46" s="615" t="s">
        <v>268</v>
      </c>
      <c r="Q46" s="616" t="s">
        <v>269</v>
      </c>
      <c r="R46" s="1161">
        <f t="shared" si="0"/>
        <v>444.907125</v>
      </c>
      <c r="S46" s="436"/>
    </row>
    <row r="47" s="927" customFormat="1" spans="1:19">
      <c r="A47" s="1289" t="s">
        <v>390</v>
      </c>
      <c r="B47" s="615" t="s">
        <v>391</v>
      </c>
      <c r="C47" s="1289" t="s">
        <v>401</v>
      </c>
      <c r="D47" s="1290">
        <v>12.8595</v>
      </c>
      <c r="E47" s="436" t="s">
        <v>25</v>
      </c>
      <c r="F47" s="436" t="s">
        <v>25</v>
      </c>
      <c r="G47" s="436"/>
      <c r="H47" s="436" t="s">
        <v>393</v>
      </c>
      <c r="I47" s="1289" t="s">
        <v>27</v>
      </c>
      <c r="J47" s="1289" t="s">
        <v>28</v>
      </c>
      <c r="K47" s="1289" t="s">
        <v>58</v>
      </c>
      <c r="L47" s="1289" t="s">
        <v>59</v>
      </c>
      <c r="M47" s="1289">
        <v>682386</v>
      </c>
      <c r="N47" s="1289">
        <v>4666363</v>
      </c>
      <c r="O47" s="615" t="s">
        <v>147</v>
      </c>
      <c r="P47" s="615" t="s">
        <v>268</v>
      </c>
      <c r="Q47" s="616" t="s">
        <v>269</v>
      </c>
      <c r="R47" s="1161">
        <f t="shared" si="0"/>
        <v>125.380125</v>
      </c>
      <c r="S47" s="436"/>
    </row>
    <row r="48" s="927" customFormat="1" spans="1:19">
      <c r="A48" s="1289" t="s">
        <v>390</v>
      </c>
      <c r="B48" s="615" t="s">
        <v>391</v>
      </c>
      <c r="C48" s="1289" t="s">
        <v>402</v>
      </c>
      <c r="D48" s="1290">
        <v>260.736</v>
      </c>
      <c r="E48" s="436" t="s">
        <v>25</v>
      </c>
      <c r="F48" s="436" t="s">
        <v>25</v>
      </c>
      <c r="G48" s="436"/>
      <c r="H48" s="436" t="s">
        <v>393</v>
      </c>
      <c r="I48" s="1289" t="s">
        <v>27</v>
      </c>
      <c r="J48" s="1289" t="s">
        <v>28</v>
      </c>
      <c r="K48" s="1289" t="s">
        <v>58</v>
      </c>
      <c r="L48" s="1289" t="s">
        <v>59</v>
      </c>
      <c r="M48" s="1289">
        <v>682517</v>
      </c>
      <c r="N48" s="1289">
        <v>4666093</v>
      </c>
      <c r="O48" s="615" t="s">
        <v>147</v>
      </c>
      <c r="P48" s="615" t="s">
        <v>403</v>
      </c>
      <c r="Q48" s="616" t="s">
        <v>404</v>
      </c>
      <c r="R48" s="1161">
        <f t="shared" si="0"/>
        <v>2542.176</v>
      </c>
      <c r="S48" s="436"/>
    </row>
    <row r="49" s="927" customFormat="1" spans="1:19">
      <c r="A49" s="1289" t="s">
        <v>390</v>
      </c>
      <c r="B49" s="615" t="s">
        <v>391</v>
      </c>
      <c r="C49" s="1289" t="s">
        <v>405</v>
      </c>
      <c r="D49" s="1290">
        <v>70.362</v>
      </c>
      <c r="E49" s="436" t="s">
        <v>25</v>
      </c>
      <c r="F49" s="436" t="s">
        <v>25</v>
      </c>
      <c r="G49" s="436"/>
      <c r="H49" s="436" t="s">
        <v>393</v>
      </c>
      <c r="I49" s="1289" t="s">
        <v>27</v>
      </c>
      <c r="J49" s="1289" t="s">
        <v>28</v>
      </c>
      <c r="K49" s="1289" t="s">
        <v>58</v>
      </c>
      <c r="L49" s="1289" t="s">
        <v>59</v>
      </c>
      <c r="M49" s="1289">
        <v>681658</v>
      </c>
      <c r="N49" s="1289">
        <v>4666125</v>
      </c>
      <c r="O49" s="615" t="s">
        <v>147</v>
      </c>
      <c r="P49" s="615" t="s">
        <v>403</v>
      </c>
      <c r="Q49" s="616" t="s">
        <v>404</v>
      </c>
      <c r="R49" s="1161">
        <f t="shared" si="0"/>
        <v>686.0295</v>
      </c>
      <c r="S49" s="436"/>
    </row>
    <row r="50" s="927" customFormat="1" spans="1:19">
      <c r="A50" s="1289" t="s">
        <v>390</v>
      </c>
      <c r="B50" s="615" t="s">
        <v>391</v>
      </c>
      <c r="C50" s="1289" t="s">
        <v>406</v>
      </c>
      <c r="D50" s="1290">
        <v>82.1955</v>
      </c>
      <c r="E50" s="436" t="s">
        <v>25</v>
      </c>
      <c r="F50" s="436" t="s">
        <v>25</v>
      </c>
      <c r="G50" s="436"/>
      <c r="H50" s="436" t="s">
        <v>393</v>
      </c>
      <c r="I50" s="1289" t="s">
        <v>27</v>
      </c>
      <c r="J50" s="1289" t="s">
        <v>28</v>
      </c>
      <c r="K50" s="1289" t="s">
        <v>58</v>
      </c>
      <c r="L50" s="1289" t="s">
        <v>59</v>
      </c>
      <c r="M50" s="1289">
        <v>682088</v>
      </c>
      <c r="N50" s="1289">
        <v>4666066</v>
      </c>
      <c r="O50" s="615" t="s">
        <v>147</v>
      </c>
      <c r="P50" s="615" t="s">
        <v>403</v>
      </c>
      <c r="Q50" s="616" t="s">
        <v>404</v>
      </c>
      <c r="R50" s="1161">
        <f t="shared" si="0"/>
        <v>801.406125</v>
      </c>
      <c r="S50" s="436"/>
    </row>
    <row r="51" s="927" customFormat="1" spans="1:19">
      <c r="A51" s="1289" t="s">
        <v>390</v>
      </c>
      <c r="B51" s="615" t="s">
        <v>391</v>
      </c>
      <c r="C51" s="1289" t="s">
        <v>407</v>
      </c>
      <c r="D51" s="1290">
        <v>31.638</v>
      </c>
      <c r="E51" s="436" t="s">
        <v>25</v>
      </c>
      <c r="F51" s="436" t="s">
        <v>25</v>
      </c>
      <c r="G51" s="436"/>
      <c r="H51" s="436" t="s">
        <v>393</v>
      </c>
      <c r="I51" s="1289" t="s">
        <v>27</v>
      </c>
      <c r="J51" s="1289" t="s">
        <v>28</v>
      </c>
      <c r="K51" s="1289" t="s">
        <v>58</v>
      </c>
      <c r="L51" s="1289" t="s">
        <v>59</v>
      </c>
      <c r="M51" s="1289">
        <v>681488</v>
      </c>
      <c r="N51" s="1289">
        <v>4666125</v>
      </c>
      <c r="O51" s="615" t="s">
        <v>147</v>
      </c>
      <c r="P51" s="615" t="s">
        <v>403</v>
      </c>
      <c r="Q51" s="616" t="s">
        <v>404</v>
      </c>
      <c r="R51" s="1161">
        <f t="shared" si="0"/>
        <v>308.4705</v>
      </c>
      <c r="S51" s="436"/>
    </row>
    <row r="52" s="927" customFormat="1" spans="1:19">
      <c r="A52" s="1289" t="s">
        <v>390</v>
      </c>
      <c r="B52" s="615" t="s">
        <v>391</v>
      </c>
      <c r="C52" s="1289" t="s">
        <v>408</v>
      </c>
      <c r="D52" s="1290">
        <v>245.5305</v>
      </c>
      <c r="E52" s="436" t="s">
        <v>25</v>
      </c>
      <c r="F52" s="436" t="s">
        <v>25</v>
      </c>
      <c r="G52" s="436"/>
      <c r="H52" s="436" t="s">
        <v>393</v>
      </c>
      <c r="I52" s="1289" t="s">
        <v>27</v>
      </c>
      <c r="J52" s="1289" t="s">
        <v>28</v>
      </c>
      <c r="K52" s="1289" t="s">
        <v>58</v>
      </c>
      <c r="L52" s="1289" t="s">
        <v>59</v>
      </c>
      <c r="M52" s="1289">
        <v>683496</v>
      </c>
      <c r="N52" s="1289">
        <v>4665897</v>
      </c>
      <c r="O52" s="615" t="s">
        <v>147</v>
      </c>
      <c r="P52" s="615" t="s">
        <v>398</v>
      </c>
      <c r="Q52" s="616" t="s">
        <v>399</v>
      </c>
      <c r="R52" s="1161">
        <f t="shared" si="0"/>
        <v>2393.922375</v>
      </c>
      <c r="S52" s="436"/>
    </row>
    <row r="53" s="927" customFormat="1" spans="1:19">
      <c r="A53" s="1289" t="s">
        <v>390</v>
      </c>
      <c r="B53" s="615" t="s">
        <v>391</v>
      </c>
      <c r="C53" s="1289" t="s">
        <v>409</v>
      </c>
      <c r="D53" s="1290">
        <v>586.9605</v>
      </c>
      <c r="E53" s="436" t="s">
        <v>25</v>
      </c>
      <c r="F53" s="436" t="s">
        <v>25</v>
      </c>
      <c r="G53" s="436"/>
      <c r="H53" s="436" t="s">
        <v>393</v>
      </c>
      <c r="I53" s="1289" t="s">
        <v>27</v>
      </c>
      <c r="J53" s="1289" t="s">
        <v>28</v>
      </c>
      <c r="K53" s="1289" t="s">
        <v>29</v>
      </c>
      <c r="L53" s="1289" t="s">
        <v>41</v>
      </c>
      <c r="M53" s="1289">
        <v>683038</v>
      </c>
      <c r="N53" s="1289">
        <v>4665476</v>
      </c>
      <c r="O53" s="615" t="s">
        <v>147</v>
      </c>
      <c r="P53" s="615" t="s">
        <v>398</v>
      </c>
      <c r="Q53" s="616" t="s">
        <v>399</v>
      </c>
      <c r="R53" s="1161">
        <f t="shared" si="0"/>
        <v>5722.864875</v>
      </c>
      <c r="S53" s="436"/>
    </row>
    <row r="54" s="927" customFormat="1" spans="1:19">
      <c r="A54" s="1289" t="s">
        <v>390</v>
      </c>
      <c r="B54" s="615" t="s">
        <v>391</v>
      </c>
      <c r="C54" s="1289" t="s">
        <v>382</v>
      </c>
      <c r="D54" s="1290">
        <v>77.9745</v>
      </c>
      <c r="E54" s="436" t="s">
        <v>25</v>
      </c>
      <c r="F54" s="436" t="s">
        <v>25</v>
      </c>
      <c r="G54" s="436"/>
      <c r="H54" s="436" t="s">
        <v>393</v>
      </c>
      <c r="I54" s="1289" t="s">
        <v>27</v>
      </c>
      <c r="J54" s="1289" t="s">
        <v>28</v>
      </c>
      <c r="K54" s="1289" t="s">
        <v>58</v>
      </c>
      <c r="L54" s="1289" t="s">
        <v>59</v>
      </c>
      <c r="M54" s="1289">
        <v>682151</v>
      </c>
      <c r="N54" s="1289">
        <v>4665864</v>
      </c>
      <c r="O54" s="615" t="s">
        <v>147</v>
      </c>
      <c r="P54" s="615" t="s">
        <v>268</v>
      </c>
      <c r="Q54" s="616" t="s">
        <v>269</v>
      </c>
      <c r="R54" s="1161">
        <f t="shared" si="0"/>
        <v>760.251375</v>
      </c>
      <c r="S54" s="436"/>
    </row>
    <row r="55" s="927" customFormat="1" spans="1:19">
      <c r="A55" s="1289" t="s">
        <v>390</v>
      </c>
      <c r="B55" s="615" t="s">
        <v>391</v>
      </c>
      <c r="C55" s="1289" t="s">
        <v>410</v>
      </c>
      <c r="D55" s="1290">
        <v>103.3155</v>
      </c>
      <c r="E55" s="436" t="s">
        <v>25</v>
      </c>
      <c r="F55" s="436" t="s">
        <v>25</v>
      </c>
      <c r="G55" s="436"/>
      <c r="H55" s="436" t="s">
        <v>393</v>
      </c>
      <c r="I55" s="1289" t="s">
        <v>27</v>
      </c>
      <c r="J55" s="1289" t="s">
        <v>28</v>
      </c>
      <c r="K55" s="1289" t="s">
        <v>29</v>
      </c>
      <c r="L55" s="1289" t="s">
        <v>41</v>
      </c>
      <c r="M55" s="1289">
        <v>682771</v>
      </c>
      <c r="N55" s="1289">
        <v>4665690</v>
      </c>
      <c r="O55" s="615" t="s">
        <v>147</v>
      </c>
      <c r="P55" s="615" t="s">
        <v>411</v>
      </c>
      <c r="Q55" s="616" t="s">
        <v>412</v>
      </c>
      <c r="R55" s="1161">
        <f t="shared" si="0"/>
        <v>1007.326125</v>
      </c>
      <c r="S55" s="436"/>
    </row>
    <row r="56" s="927" customFormat="1" spans="1:19">
      <c r="A56" s="1289" t="s">
        <v>390</v>
      </c>
      <c r="B56" s="615" t="s">
        <v>391</v>
      </c>
      <c r="C56" s="1289" t="s">
        <v>413</v>
      </c>
      <c r="D56" s="1290">
        <v>63.978</v>
      </c>
      <c r="E56" s="436" t="s">
        <v>25</v>
      </c>
      <c r="F56" s="436" t="s">
        <v>25</v>
      </c>
      <c r="G56" s="436"/>
      <c r="H56" s="436" t="s">
        <v>393</v>
      </c>
      <c r="I56" s="1289" t="s">
        <v>27</v>
      </c>
      <c r="J56" s="1289" t="s">
        <v>28</v>
      </c>
      <c r="K56" s="1289" t="s">
        <v>58</v>
      </c>
      <c r="L56" s="1289" t="s">
        <v>75</v>
      </c>
      <c r="M56" s="1289">
        <v>683609</v>
      </c>
      <c r="N56" s="1289">
        <v>4665783</v>
      </c>
      <c r="O56" s="615" t="s">
        <v>147</v>
      </c>
      <c r="P56" s="615" t="s">
        <v>398</v>
      </c>
      <c r="Q56" s="616" t="s">
        <v>399</v>
      </c>
      <c r="R56" s="1161">
        <f t="shared" si="0"/>
        <v>623.7855</v>
      </c>
      <c r="S56" s="436"/>
    </row>
    <row r="57" s="927" customFormat="1" spans="1:19">
      <c r="A57" s="1289" t="s">
        <v>390</v>
      </c>
      <c r="B57" s="615" t="s">
        <v>391</v>
      </c>
      <c r="C57" s="1289" t="s">
        <v>414</v>
      </c>
      <c r="D57" s="1290">
        <v>43.3575</v>
      </c>
      <c r="E57" s="436" t="s">
        <v>25</v>
      </c>
      <c r="F57" s="436" t="s">
        <v>25</v>
      </c>
      <c r="G57" s="436"/>
      <c r="H57" s="436" t="s">
        <v>393</v>
      </c>
      <c r="I57" s="1289" t="s">
        <v>27</v>
      </c>
      <c r="J57" s="1289" t="s">
        <v>28</v>
      </c>
      <c r="K57" s="1289" t="s">
        <v>29</v>
      </c>
      <c r="L57" s="1289" t="s">
        <v>41</v>
      </c>
      <c r="M57" s="1289">
        <v>682519</v>
      </c>
      <c r="N57" s="1289">
        <v>4665735</v>
      </c>
      <c r="O57" s="615" t="s">
        <v>147</v>
      </c>
      <c r="P57" s="615" t="s">
        <v>398</v>
      </c>
      <c r="Q57" s="616" t="s">
        <v>399</v>
      </c>
      <c r="R57" s="1161">
        <f t="shared" si="0"/>
        <v>422.735625</v>
      </c>
      <c r="S57" s="436"/>
    </row>
    <row r="58" s="927" customFormat="1" spans="1:19">
      <c r="A58" s="1289" t="s">
        <v>390</v>
      </c>
      <c r="B58" s="615" t="s">
        <v>391</v>
      </c>
      <c r="C58" s="1289" t="s">
        <v>415</v>
      </c>
      <c r="D58" s="1290">
        <v>44.4345</v>
      </c>
      <c r="E58" s="436" t="s">
        <v>25</v>
      </c>
      <c r="F58" s="436" t="s">
        <v>25</v>
      </c>
      <c r="G58" s="436"/>
      <c r="H58" s="436" t="s">
        <v>393</v>
      </c>
      <c r="I58" s="1289" t="s">
        <v>27</v>
      </c>
      <c r="J58" s="1289" t="s">
        <v>28</v>
      </c>
      <c r="K58" s="1289" t="s">
        <v>29</v>
      </c>
      <c r="L58" s="1289" t="s">
        <v>41</v>
      </c>
      <c r="M58" s="1289">
        <v>682627</v>
      </c>
      <c r="N58" s="1289">
        <v>4665632</v>
      </c>
      <c r="O58" s="615" t="s">
        <v>147</v>
      </c>
      <c r="P58" s="615" t="s">
        <v>398</v>
      </c>
      <c r="Q58" s="616" t="s">
        <v>399</v>
      </c>
      <c r="R58" s="1161">
        <f t="shared" si="0"/>
        <v>433.236375</v>
      </c>
      <c r="S58" s="436"/>
    </row>
    <row r="59" s="927" customFormat="1" spans="1:19">
      <c r="A59" s="1289" t="s">
        <v>390</v>
      </c>
      <c r="B59" s="615" t="s">
        <v>391</v>
      </c>
      <c r="C59" s="1289" t="s">
        <v>416</v>
      </c>
      <c r="D59" s="1290">
        <v>211.494</v>
      </c>
      <c r="E59" s="436" t="s">
        <v>25</v>
      </c>
      <c r="F59" s="436" t="s">
        <v>25</v>
      </c>
      <c r="G59" s="436"/>
      <c r="H59" s="436" t="s">
        <v>417</v>
      </c>
      <c r="I59" s="1289" t="s">
        <v>27</v>
      </c>
      <c r="J59" s="1289" t="s">
        <v>28</v>
      </c>
      <c r="K59" s="1289" t="s">
        <v>58</v>
      </c>
      <c r="L59" s="1289" t="s">
        <v>59</v>
      </c>
      <c r="M59" s="1289">
        <v>681286</v>
      </c>
      <c r="N59" s="1289">
        <v>4665443</v>
      </c>
      <c r="O59" s="615" t="s">
        <v>147</v>
      </c>
      <c r="P59" s="615" t="s">
        <v>398</v>
      </c>
      <c r="Q59" s="616" t="s">
        <v>399</v>
      </c>
      <c r="R59" s="1161">
        <f t="shared" si="0"/>
        <v>2062.0665</v>
      </c>
      <c r="S59" s="436"/>
    </row>
    <row r="60" s="927" customFormat="1" spans="1:19">
      <c r="A60" s="1289" t="s">
        <v>390</v>
      </c>
      <c r="B60" s="615" t="s">
        <v>391</v>
      </c>
      <c r="C60" s="1289" t="s">
        <v>418</v>
      </c>
      <c r="D60" s="1290">
        <v>152.8995</v>
      </c>
      <c r="E60" s="436" t="s">
        <v>25</v>
      </c>
      <c r="F60" s="436" t="s">
        <v>25</v>
      </c>
      <c r="G60" s="436"/>
      <c r="H60" s="436" t="s">
        <v>417</v>
      </c>
      <c r="I60" s="1289" t="s">
        <v>27</v>
      </c>
      <c r="J60" s="1289" t="s">
        <v>28</v>
      </c>
      <c r="K60" s="1289" t="s">
        <v>58</v>
      </c>
      <c r="L60" s="1289" t="s">
        <v>59</v>
      </c>
      <c r="M60" s="1289">
        <v>680822</v>
      </c>
      <c r="N60" s="1289">
        <v>4665536</v>
      </c>
      <c r="O60" s="615" t="s">
        <v>147</v>
      </c>
      <c r="P60" s="615" t="s">
        <v>398</v>
      </c>
      <c r="Q60" s="616" t="s">
        <v>399</v>
      </c>
      <c r="R60" s="1161">
        <f t="shared" si="0"/>
        <v>1490.770125</v>
      </c>
      <c r="S60" s="436"/>
    </row>
    <row r="61" s="927" customFormat="1" spans="1:19">
      <c r="A61" s="1289" t="s">
        <v>390</v>
      </c>
      <c r="B61" s="615" t="s">
        <v>391</v>
      </c>
      <c r="C61" s="1289" t="s">
        <v>419</v>
      </c>
      <c r="D61" s="1290">
        <v>30.4785</v>
      </c>
      <c r="E61" s="436" t="s">
        <v>25</v>
      </c>
      <c r="F61" s="436" t="s">
        <v>25</v>
      </c>
      <c r="G61" s="436"/>
      <c r="H61" s="436" t="s">
        <v>393</v>
      </c>
      <c r="I61" s="1289" t="s">
        <v>27</v>
      </c>
      <c r="J61" s="1289" t="s">
        <v>28</v>
      </c>
      <c r="K61" s="1289" t="s">
        <v>29</v>
      </c>
      <c r="L61" s="1289" t="s">
        <v>41</v>
      </c>
      <c r="M61" s="1289">
        <v>682363</v>
      </c>
      <c r="N61" s="1289">
        <v>4665692</v>
      </c>
      <c r="O61" s="615" t="s">
        <v>147</v>
      </c>
      <c r="P61" s="615" t="s">
        <v>411</v>
      </c>
      <c r="Q61" s="616" t="s">
        <v>412</v>
      </c>
      <c r="R61" s="1161">
        <f t="shared" si="0"/>
        <v>297.165375</v>
      </c>
      <c r="S61" s="436"/>
    </row>
    <row r="62" s="927" customFormat="1" spans="1:19">
      <c r="A62" s="1289" t="s">
        <v>390</v>
      </c>
      <c r="B62" s="615" t="s">
        <v>391</v>
      </c>
      <c r="C62" s="1289" t="s">
        <v>420</v>
      </c>
      <c r="D62" s="1290">
        <v>216.597</v>
      </c>
      <c r="E62" s="436" t="s">
        <v>25</v>
      </c>
      <c r="F62" s="436" t="s">
        <v>25</v>
      </c>
      <c r="G62" s="436"/>
      <c r="H62" s="436" t="s">
        <v>393</v>
      </c>
      <c r="I62" s="1289" t="s">
        <v>27</v>
      </c>
      <c r="J62" s="1289" t="s">
        <v>28</v>
      </c>
      <c r="K62" s="1289" t="s">
        <v>29</v>
      </c>
      <c r="L62" s="1289" t="s">
        <v>75</v>
      </c>
      <c r="M62" s="1289">
        <v>683667</v>
      </c>
      <c r="N62" s="1289">
        <v>4665504</v>
      </c>
      <c r="O62" s="615" t="s">
        <v>147</v>
      </c>
      <c r="P62" s="615" t="s">
        <v>398</v>
      </c>
      <c r="Q62" s="616" t="s">
        <v>399</v>
      </c>
      <c r="R62" s="1161">
        <f t="shared" si="0"/>
        <v>2111.82075</v>
      </c>
      <c r="S62" s="436"/>
    </row>
    <row r="63" s="927" customFormat="1" spans="1:19">
      <c r="A63" s="1289" t="s">
        <v>390</v>
      </c>
      <c r="B63" s="615" t="s">
        <v>391</v>
      </c>
      <c r="C63" s="1289" t="s">
        <v>421</v>
      </c>
      <c r="D63" s="1290">
        <v>40.1385</v>
      </c>
      <c r="E63" s="436" t="s">
        <v>25</v>
      </c>
      <c r="F63" s="436" t="s">
        <v>25</v>
      </c>
      <c r="G63" s="436"/>
      <c r="H63" s="436" t="s">
        <v>393</v>
      </c>
      <c r="I63" s="1289" t="s">
        <v>27</v>
      </c>
      <c r="J63" s="1289" t="s">
        <v>28</v>
      </c>
      <c r="K63" s="1289" t="s">
        <v>58</v>
      </c>
      <c r="L63" s="1289" t="s">
        <v>59</v>
      </c>
      <c r="M63" s="1289">
        <v>684000</v>
      </c>
      <c r="N63" s="1289">
        <v>4665606</v>
      </c>
      <c r="O63" s="615" t="s">
        <v>147</v>
      </c>
      <c r="P63" s="615" t="s">
        <v>398</v>
      </c>
      <c r="Q63" s="616" t="s">
        <v>399</v>
      </c>
      <c r="R63" s="1161">
        <f t="shared" si="0"/>
        <v>391.350375</v>
      </c>
      <c r="S63" s="436"/>
    </row>
    <row r="64" s="927" customFormat="1" spans="1:19">
      <c r="A64" s="1289" t="s">
        <v>390</v>
      </c>
      <c r="B64" s="615" t="s">
        <v>391</v>
      </c>
      <c r="C64" s="1289" t="s">
        <v>422</v>
      </c>
      <c r="D64" s="1290">
        <v>106.986</v>
      </c>
      <c r="E64" s="436" t="s">
        <v>25</v>
      </c>
      <c r="F64" s="436" t="s">
        <v>25</v>
      </c>
      <c r="G64" s="436"/>
      <c r="H64" s="436" t="s">
        <v>393</v>
      </c>
      <c r="I64" s="1289" t="s">
        <v>27</v>
      </c>
      <c r="J64" s="1289" t="s">
        <v>28</v>
      </c>
      <c r="K64" s="1289" t="s">
        <v>29</v>
      </c>
      <c r="L64" s="1289" t="s">
        <v>41</v>
      </c>
      <c r="M64" s="1289">
        <v>682548</v>
      </c>
      <c r="N64" s="1289">
        <v>4665212</v>
      </c>
      <c r="O64" s="615" t="s">
        <v>147</v>
      </c>
      <c r="P64" s="615" t="s">
        <v>398</v>
      </c>
      <c r="Q64" s="616" t="s">
        <v>399</v>
      </c>
      <c r="R64" s="1161">
        <f t="shared" si="0"/>
        <v>1043.1135</v>
      </c>
      <c r="S64" s="436"/>
    </row>
    <row r="65" s="927" customFormat="1" spans="1:19">
      <c r="A65" s="1289" t="s">
        <v>390</v>
      </c>
      <c r="B65" s="615" t="s">
        <v>391</v>
      </c>
      <c r="C65" s="1289" t="s">
        <v>423</v>
      </c>
      <c r="D65" s="1290">
        <v>13.386</v>
      </c>
      <c r="E65" s="436" t="s">
        <v>25</v>
      </c>
      <c r="F65" s="436" t="s">
        <v>25</v>
      </c>
      <c r="G65" s="436"/>
      <c r="H65" s="436" t="s">
        <v>393</v>
      </c>
      <c r="I65" s="1289" t="s">
        <v>92</v>
      </c>
      <c r="J65" s="1289" t="s">
        <v>28</v>
      </c>
      <c r="K65" s="1289" t="s">
        <v>362</v>
      </c>
      <c r="L65" s="1289"/>
      <c r="M65" s="1289">
        <v>684074</v>
      </c>
      <c r="N65" s="1289">
        <v>4665550</v>
      </c>
      <c r="O65" s="615" t="s">
        <v>147</v>
      </c>
      <c r="P65" s="615" t="s">
        <v>411</v>
      </c>
      <c r="Q65" s="616" t="s">
        <v>412</v>
      </c>
      <c r="R65" s="1161">
        <f t="shared" si="0"/>
        <v>130.5135</v>
      </c>
      <c r="S65" s="436"/>
    </row>
    <row r="66" s="927" customFormat="1" spans="1:19">
      <c r="A66" s="1289" t="s">
        <v>390</v>
      </c>
      <c r="B66" s="615" t="s">
        <v>391</v>
      </c>
      <c r="C66" s="1289" t="s">
        <v>424</v>
      </c>
      <c r="D66" s="1290">
        <v>16.338</v>
      </c>
      <c r="E66" s="436" t="s">
        <v>25</v>
      </c>
      <c r="F66" s="436" t="s">
        <v>25</v>
      </c>
      <c r="G66" s="436"/>
      <c r="H66" s="436" t="s">
        <v>417</v>
      </c>
      <c r="I66" s="1289" t="s">
        <v>92</v>
      </c>
      <c r="J66" s="1289" t="s">
        <v>28</v>
      </c>
      <c r="K66" s="1289" t="s">
        <v>362</v>
      </c>
      <c r="L66" s="1289"/>
      <c r="M66" s="1289">
        <v>681068</v>
      </c>
      <c r="N66" s="1289">
        <v>4665493</v>
      </c>
      <c r="O66" s="615" t="s">
        <v>147</v>
      </c>
      <c r="P66" s="615" t="s">
        <v>398</v>
      </c>
      <c r="Q66" s="616" t="s">
        <v>399</v>
      </c>
      <c r="R66" s="1161">
        <f t="shared" si="0"/>
        <v>159.2955</v>
      </c>
      <c r="S66" s="436"/>
    </row>
    <row r="67" s="927" customFormat="1" spans="1:19">
      <c r="A67" s="1289" t="s">
        <v>390</v>
      </c>
      <c r="B67" s="615" t="s">
        <v>391</v>
      </c>
      <c r="C67" s="1289" t="s">
        <v>425</v>
      </c>
      <c r="D67" s="1290">
        <v>28.3995</v>
      </c>
      <c r="E67" s="436" t="s">
        <v>25</v>
      </c>
      <c r="F67" s="436" t="s">
        <v>25</v>
      </c>
      <c r="G67" s="436"/>
      <c r="H67" s="436" t="s">
        <v>393</v>
      </c>
      <c r="I67" s="1289" t="s">
        <v>27</v>
      </c>
      <c r="J67" s="1289" t="s">
        <v>28</v>
      </c>
      <c r="K67" s="1289" t="s">
        <v>29</v>
      </c>
      <c r="L67" s="1289" t="s">
        <v>41</v>
      </c>
      <c r="M67" s="1289">
        <v>682435</v>
      </c>
      <c r="N67" s="1289">
        <v>4665363</v>
      </c>
      <c r="O67" s="615" t="s">
        <v>147</v>
      </c>
      <c r="P67" s="615" t="s">
        <v>426</v>
      </c>
      <c r="Q67" s="56" t="s">
        <v>427</v>
      </c>
      <c r="R67" s="1161">
        <f t="shared" si="0"/>
        <v>276.895125</v>
      </c>
      <c r="S67" s="436"/>
    </row>
    <row r="68" s="927" customFormat="1" spans="1:19">
      <c r="A68" s="1289" t="s">
        <v>390</v>
      </c>
      <c r="B68" s="615" t="s">
        <v>391</v>
      </c>
      <c r="C68" s="1289" t="s">
        <v>428</v>
      </c>
      <c r="D68" s="1290">
        <v>136.689</v>
      </c>
      <c r="E68" s="436" t="s">
        <v>25</v>
      </c>
      <c r="F68" s="436" t="s">
        <v>25</v>
      </c>
      <c r="G68" s="436"/>
      <c r="H68" s="436" t="s">
        <v>417</v>
      </c>
      <c r="I68" s="1289" t="s">
        <v>27</v>
      </c>
      <c r="J68" s="1289" t="s">
        <v>28</v>
      </c>
      <c r="K68" s="1289" t="s">
        <v>58</v>
      </c>
      <c r="L68" s="1289" t="s">
        <v>50</v>
      </c>
      <c r="M68" s="1289">
        <v>681212</v>
      </c>
      <c r="N68" s="1289">
        <v>4665263</v>
      </c>
      <c r="O68" s="615" t="s">
        <v>147</v>
      </c>
      <c r="P68" s="615" t="s">
        <v>411</v>
      </c>
      <c r="Q68" s="616" t="s">
        <v>412</v>
      </c>
      <c r="R68" s="1161">
        <f t="shared" si="0"/>
        <v>1332.71775</v>
      </c>
      <c r="S68" s="436"/>
    </row>
    <row r="69" s="927" customFormat="1" spans="1:19">
      <c r="A69" s="1289" t="s">
        <v>390</v>
      </c>
      <c r="B69" s="615" t="s">
        <v>391</v>
      </c>
      <c r="C69" s="1289" t="s">
        <v>429</v>
      </c>
      <c r="D69" s="1290">
        <v>123.4365</v>
      </c>
      <c r="E69" s="436" t="s">
        <v>25</v>
      </c>
      <c r="F69" s="436" t="s">
        <v>25</v>
      </c>
      <c r="G69" s="436"/>
      <c r="H69" s="436" t="s">
        <v>393</v>
      </c>
      <c r="I69" s="1289" t="s">
        <v>27</v>
      </c>
      <c r="J69" s="1289" t="s">
        <v>28</v>
      </c>
      <c r="K69" s="1289" t="s">
        <v>29</v>
      </c>
      <c r="L69" s="1289" t="s">
        <v>41</v>
      </c>
      <c r="M69" s="1289">
        <v>682664</v>
      </c>
      <c r="N69" s="1289">
        <v>4665300</v>
      </c>
      <c r="O69" s="615" t="s">
        <v>147</v>
      </c>
      <c r="P69" s="615" t="s">
        <v>411</v>
      </c>
      <c r="Q69" s="616" t="s">
        <v>412</v>
      </c>
      <c r="R69" s="1161">
        <f t="shared" si="0"/>
        <v>1203.505875</v>
      </c>
      <c r="S69" s="436"/>
    </row>
    <row r="70" s="927" customFormat="1" spans="1:19">
      <c r="A70" s="1289" t="s">
        <v>390</v>
      </c>
      <c r="B70" s="615" t="s">
        <v>391</v>
      </c>
      <c r="C70" s="1289" t="s">
        <v>430</v>
      </c>
      <c r="D70" s="1290">
        <v>45.396</v>
      </c>
      <c r="E70" s="436" t="s">
        <v>25</v>
      </c>
      <c r="F70" s="436" t="s">
        <v>25</v>
      </c>
      <c r="G70" s="436"/>
      <c r="H70" s="436" t="s">
        <v>417</v>
      </c>
      <c r="I70" s="1289" t="s">
        <v>27</v>
      </c>
      <c r="J70" s="1289" t="s">
        <v>28</v>
      </c>
      <c r="K70" s="1289" t="s">
        <v>58</v>
      </c>
      <c r="L70" s="1289" t="s">
        <v>30</v>
      </c>
      <c r="M70" s="1289">
        <v>681042</v>
      </c>
      <c r="N70" s="1289">
        <v>4665241</v>
      </c>
      <c r="O70" s="615" t="s">
        <v>147</v>
      </c>
      <c r="P70" s="615" t="s">
        <v>411</v>
      </c>
      <c r="Q70" s="616" t="s">
        <v>412</v>
      </c>
      <c r="R70" s="1161">
        <f t="shared" si="0"/>
        <v>442.611</v>
      </c>
      <c r="S70" s="436"/>
    </row>
    <row r="71" s="927" customFormat="1" spans="1:19">
      <c r="A71" s="1289" t="s">
        <v>390</v>
      </c>
      <c r="B71" s="615" t="s">
        <v>391</v>
      </c>
      <c r="C71" s="1289" t="s">
        <v>431</v>
      </c>
      <c r="D71" s="1290">
        <v>93.7365</v>
      </c>
      <c r="E71" s="436" t="s">
        <v>25</v>
      </c>
      <c r="F71" s="436" t="s">
        <v>25</v>
      </c>
      <c r="G71" s="436"/>
      <c r="H71" s="436" t="s">
        <v>417</v>
      </c>
      <c r="I71" s="1289" t="s">
        <v>27</v>
      </c>
      <c r="J71" s="1289" t="s">
        <v>28</v>
      </c>
      <c r="K71" s="1289" t="s">
        <v>58</v>
      </c>
      <c r="L71" s="1289" t="s">
        <v>75</v>
      </c>
      <c r="M71" s="1289">
        <v>681508</v>
      </c>
      <c r="N71" s="1289">
        <v>4665129</v>
      </c>
      <c r="O71" s="615" t="s">
        <v>147</v>
      </c>
      <c r="P71" s="615" t="s">
        <v>432</v>
      </c>
      <c r="Q71" s="616" t="s">
        <v>433</v>
      </c>
      <c r="R71" s="1161">
        <f t="shared" ref="R71:R134" si="1">D71*9.75</f>
        <v>913.930875</v>
      </c>
      <c r="S71" s="436"/>
    </row>
    <row r="72" s="927" customFormat="1" spans="1:19">
      <c r="A72" s="1289" t="s">
        <v>390</v>
      </c>
      <c r="B72" s="615" t="s">
        <v>391</v>
      </c>
      <c r="C72" s="1289" t="s">
        <v>434</v>
      </c>
      <c r="D72" s="1290">
        <v>50.1675</v>
      </c>
      <c r="E72" s="436" t="s">
        <v>25</v>
      </c>
      <c r="F72" s="436" t="s">
        <v>25</v>
      </c>
      <c r="G72" s="436"/>
      <c r="H72" s="436" t="s">
        <v>417</v>
      </c>
      <c r="I72" s="1289" t="s">
        <v>48</v>
      </c>
      <c r="J72" s="1289" t="s">
        <v>28</v>
      </c>
      <c r="K72" s="1289" t="s">
        <v>58</v>
      </c>
      <c r="L72" s="1289" t="s">
        <v>59</v>
      </c>
      <c r="M72" s="1289">
        <v>681190</v>
      </c>
      <c r="N72" s="1289">
        <v>4664917</v>
      </c>
      <c r="O72" s="615" t="s">
        <v>147</v>
      </c>
      <c r="P72" s="615" t="s">
        <v>411</v>
      </c>
      <c r="Q72" s="616" t="s">
        <v>412</v>
      </c>
      <c r="R72" s="1161">
        <f t="shared" si="1"/>
        <v>489.133125</v>
      </c>
      <c r="S72" s="436"/>
    </row>
    <row r="73" s="927" customFormat="1" spans="1:19">
      <c r="A73" s="1289" t="s">
        <v>390</v>
      </c>
      <c r="B73" s="615" t="s">
        <v>391</v>
      </c>
      <c r="C73" s="1289" t="s">
        <v>435</v>
      </c>
      <c r="D73" s="1290">
        <v>8.6865</v>
      </c>
      <c r="E73" s="436" t="s">
        <v>25</v>
      </c>
      <c r="F73" s="436" t="s">
        <v>25</v>
      </c>
      <c r="G73" s="436"/>
      <c r="H73" s="436" t="s">
        <v>417</v>
      </c>
      <c r="I73" s="1289" t="s">
        <v>48</v>
      </c>
      <c r="J73" s="1289" t="s">
        <v>28</v>
      </c>
      <c r="K73" s="1289" t="s">
        <v>58</v>
      </c>
      <c r="L73" s="1289" t="s">
        <v>59</v>
      </c>
      <c r="M73" s="1289">
        <v>681418</v>
      </c>
      <c r="N73" s="1289">
        <v>4664990</v>
      </c>
      <c r="O73" s="615" t="s">
        <v>147</v>
      </c>
      <c r="P73" s="615" t="s">
        <v>426</v>
      </c>
      <c r="Q73" s="56" t="s">
        <v>427</v>
      </c>
      <c r="R73" s="1161">
        <f t="shared" si="1"/>
        <v>84.693375</v>
      </c>
      <c r="S73" s="436"/>
    </row>
    <row r="74" s="927" customFormat="1" spans="1:19">
      <c r="A74" s="1289" t="s">
        <v>390</v>
      </c>
      <c r="B74" s="615" t="s">
        <v>391</v>
      </c>
      <c r="C74" s="1289" t="s">
        <v>436</v>
      </c>
      <c r="D74" s="1290">
        <v>112.869</v>
      </c>
      <c r="E74" s="436" t="s">
        <v>25</v>
      </c>
      <c r="F74" s="436" t="s">
        <v>25</v>
      </c>
      <c r="G74" s="436"/>
      <c r="H74" s="436" t="s">
        <v>417</v>
      </c>
      <c r="I74" s="1289" t="s">
        <v>367</v>
      </c>
      <c r="J74" s="1289" t="s">
        <v>28</v>
      </c>
      <c r="K74" s="1289" t="s">
        <v>49</v>
      </c>
      <c r="L74" s="1289"/>
      <c r="M74" s="1289">
        <v>681379</v>
      </c>
      <c r="N74" s="1289">
        <v>4664882</v>
      </c>
      <c r="O74" s="615" t="s">
        <v>147</v>
      </c>
      <c r="P74" s="615" t="s">
        <v>426</v>
      </c>
      <c r="Q74" s="56" t="s">
        <v>427</v>
      </c>
      <c r="R74" s="1161">
        <f t="shared" si="1"/>
        <v>1100.47275</v>
      </c>
      <c r="S74" s="436"/>
    </row>
    <row r="75" s="927" customFormat="1" spans="1:19">
      <c r="A75" s="1289" t="s">
        <v>390</v>
      </c>
      <c r="B75" s="615" t="s">
        <v>391</v>
      </c>
      <c r="C75" s="1289" t="s">
        <v>437</v>
      </c>
      <c r="D75" s="1290">
        <v>31.041</v>
      </c>
      <c r="E75" s="436" t="s">
        <v>25</v>
      </c>
      <c r="F75" s="436" t="s">
        <v>25</v>
      </c>
      <c r="G75" s="436"/>
      <c r="H75" s="436" t="s">
        <v>417</v>
      </c>
      <c r="I75" s="1289" t="s">
        <v>27</v>
      </c>
      <c r="J75" s="1289" t="s">
        <v>28</v>
      </c>
      <c r="K75" s="1289" t="s">
        <v>29</v>
      </c>
      <c r="L75" s="1289" t="s">
        <v>41</v>
      </c>
      <c r="M75" s="1289">
        <v>681549</v>
      </c>
      <c r="N75" s="1289">
        <v>4664723</v>
      </c>
      <c r="O75" s="615" t="s">
        <v>147</v>
      </c>
      <c r="P75" s="615" t="s">
        <v>426</v>
      </c>
      <c r="Q75" s="56" t="s">
        <v>427</v>
      </c>
      <c r="R75" s="1161">
        <f t="shared" si="1"/>
        <v>302.64975</v>
      </c>
      <c r="S75" s="436"/>
    </row>
    <row r="76" s="927" customFormat="1" spans="1:19">
      <c r="A76" s="1289" t="s">
        <v>390</v>
      </c>
      <c r="B76" s="615" t="s">
        <v>391</v>
      </c>
      <c r="C76" s="1289" t="s">
        <v>438</v>
      </c>
      <c r="D76" s="1290">
        <v>43.3335</v>
      </c>
      <c r="E76" s="436" t="s">
        <v>25</v>
      </c>
      <c r="F76" s="436" t="s">
        <v>25</v>
      </c>
      <c r="G76" s="436"/>
      <c r="H76" s="436" t="s">
        <v>439</v>
      </c>
      <c r="I76" s="1289" t="s">
        <v>27</v>
      </c>
      <c r="J76" s="1289" t="s">
        <v>28</v>
      </c>
      <c r="K76" s="1289" t="s">
        <v>58</v>
      </c>
      <c r="L76" s="1289" t="s">
        <v>59</v>
      </c>
      <c r="M76" s="1289">
        <v>685913</v>
      </c>
      <c r="N76" s="1289">
        <v>4664556</v>
      </c>
      <c r="O76" s="615" t="s">
        <v>147</v>
      </c>
      <c r="P76" s="615" t="s">
        <v>426</v>
      </c>
      <c r="Q76" s="56" t="s">
        <v>427</v>
      </c>
      <c r="R76" s="1161">
        <f t="shared" si="1"/>
        <v>422.501625</v>
      </c>
      <c r="S76" s="436"/>
    </row>
    <row r="77" s="927" customFormat="1" spans="1:19">
      <c r="A77" s="1289" t="s">
        <v>390</v>
      </c>
      <c r="B77" s="615" t="s">
        <v>391</v>
      </c>
      <c r="C77" s="1289" t="s">
        <v>440</v>
      </c>
      <c r="D77" s="1290">
        <v>35.6115</v>
      </c>
      <c r="E77" s="436" t="s">
        <v>25</v>
      </c>
      <c r="F77" s="436" t="s">
        <v>25</v>
      </c>
      <c r="G77" s="436"/>
      <c r="H77" s="436" t="s">
        <v>441</v>
      </c>
      <c r="I77" s="1289" t="s">
        <v>27</v>
      </c>
      <c r="J77" s="1289" t="s">
        <v>28</v>
      </c>
      <c r="K77" s="1289" t="s">
        <v>58</v>
      </c>
      <c r="L77" s="1289" t="s">
        <v>75</v>
      </c>
      <c r="M77" s="1289">
        <v>678597</v>
      </c>
      <c r="N77" s="1289">
        <v>4664497</v>
      </c>
      <c r="O77" s="615" t="s">
        <v>147</v>
      </c>
      <c r="P77" s="615" t="s">
        <v>426</v>
      </c>
      <c r="Q77" s="56" t="s">
        <v>427</v>
      </c>
      <c r="R77" s="1161">
        <f t="shared" si="1"/>
        <v>347.212125</v>
      </c>
      <c r="S77" s="436"/>
    </row>
    <row r="78" s="927" customFormat="1" spans="1:19">
      <c r="A78" s="1289" t="s">
        <v>390</v>
      </c>
      <c r="B78" s="615" t="s">
        <v>391</v>
      </c>
      <c r="C78" s="1289" t="s">
        <v>442</v>
      </c>
      <c r="D78" s="1290">
        <v>22.023</v>
      </c>
      <c r="E78" s="436" t="s">
        <v>25</v>
      </c>
      <c r="F78" s="436" t="s">
        <v>25</v>
      </c>
      <c r="G78" s="436"/>
      <c r="H78" s="436" t="s">
        <v>417</v>
      </c>
      <c r="I78" s="1289" t="s">
        <v>27</v>
      </c>
      <c r="J78" s="1289" t="s">
        <v>28</v>
      </c>
      <c r="K78" s="1289" t="s">
        <v>29</v>
      </c>
      <c r="L78" s="1289" t="s">
        <v>41</v>
      </c>
      <c r="M78" s="1289">
        <v>681360</v>
      </c>
      <c r="N78" s="1289">
        <v>4664642</v>
      </c>
      <c r="O78" s="615" t="s">
        <v>147</v>
      </c>
      <c r="P78" s="615" t="s">
        <v>411</v>
      </c>
      <c r="Q78" s="616" t="s">
        <v>412</v>
      </c>
      <c r="R78" s="1161">
        <f t="shared" si="1"/>
        <v>214.72425</v>
      </c>
      <c r="S78" s="436"/>
    </row>
    <row r="79" s="927" customFormat="1" spans="1:19">
      <c r="A79" s="1289" t="s">
        <v>390</v>
      </c>
      <c r="B79" s="615" t="s">
        <v>391</v>
      </c>
      <c r="C79" s="1289" t="s">
        <v>443</v>
      </c>
      <c r="D79" s="1290">
        <v>9.6855</v>
      </c>
      <c r="E79" s="436" t="s">
        <v>25</v>
      </c>
      <c r="F79" s="436" t="s">
        <v>25</v>
      </c>
      <c r="G79" s="436"/>
      <c r="H79" s="436" t="s">
        <v>417</v>
      </c>
      <c r="I79" s="1289" t="s">
        <v>27</v>
      </c>
      <c r="J79" s="1289" t="s">
        <v>28</v>
      </c>
      <c r="K79" s="1289" t="s">
        <v>29</v>
      </c>
      <c r="L79" s="1289" t="s">
        <v>41</v>
      </c>
      <c r="M79" s="1289">
        <v>681545</v>
      </c>
      <c r="N79" s="1289">
        <v>4664605</v>
      </c>
      <c r="O79" s="615" t="s">
        <v>147</v>
      </c>
      <c r="P79" s="615" t="s">
        <v>426</v>
      </c>
      <c r="Q79" s="56" t="s">
        <v>427</v>
      </c>
      <c r="R79" s="1161">
        <f t="shared" si="1"/>
        <v>94.433625</v>
      </c>
      <c r="S79" s="436"/>
    </row>
    <row r="80" s="927" customFormat="1" spans="1:19">
      <c r="A80" s="1289" t="s">
        <v>390</v>
      </c>
      <c r="B80" s="615" t="s">
        <v>391</v>
      </c>
      <c r="C80" s="1289" t="s">
        <v>444</v>
      </c>
      <c r="D80" s="1290">
        <v>184.188</v>
      </c>
      <c r="E80" s="436" t="s">
        <v>25</v>
      </c>
      <c r="F80" s="436" t="s">
        <v>25</v>
      </c>
      <c r="G80" s="436"/>
      <c r="H80" s="436" t="s">
        <v>417</v>
      </c>
      <c r="I80" s="1289" t="s">
        <v>27</v>
      </c>
      <c r="J80" s="1289" t="s">
        <v>28</v>
      </c>
      <c r="K80" s="1289" t="s">
        <v>29</v>
      </c>
      <c r="L80" s="1289" t="s">
        <v>41</v>
      </c>
      <c r="M80" s="1289">
        <v>681611</v>
      </c>
      <c r="N80" s="1289">
        <v>4664414</v>
      </c>
      <c r="O80" s="615" t="s">
        <v>147</v>
      </c>
      <c r="P80" s="615" t="s">
        <v>426</v>
      </c>
      <c r="Q80" s="56" t="s">
        <v>427</v>
      </c>
      <c r="R80" s="1161">
        <f t="shared" si="1"/>
        <v>1795.833</v>
      </c>
      <c r="S80" s="436"/>
    </row>
    <row r="81" s="927" customFormat="1" spans="1:19">
      <c r="A81" s="1289" t="s">
        <v>390</v>
      </c>
      <c r="B81" s="615" t="s">
        <v>391</v>
      </c>
      <c r="C81" s="1289" t="s">
        <v>445</v>
      </c>
      <c r="D81" s="1290">
        <v>69.8895</v>
      </c>
      <c r="E81" s="436" t="s">
        <v>25</v>
      </c>
      <c r="F81" s="436" t="s">
        <v>25</v>
      </c>
      <c r="G81" s="436"/>
      <c r="H81" s="436" t="s">
        <v>439</v>
      </c>
      <c r="I81" s="1289" t="s">
        <v>27</v>
      </c>
      <c r="J81" s="1289" t="s">
        <v>28</v>
      </c>
      <c r="K81" s="1289" t="s">
        <v>29</v>
      </c>
      <c r="L81" s="1289" t="s">
        <v>75</v>
      </c>
      <c r="M81" s="1289">
        <v>686059</v>
      </c>
      <c r="N81" s="1289">
        <v>4664363</v>
      </c>
      <c r="O81" s="615" t="s">
        <v>147</v>
      </c>
      <c r="P81" s="615" t="s">
        <v>426</v>
      </c>
      <c r="Q81" s="56" t="s">
        <v>427</v>
      </c>
      <c r="R81" s="1161">
        <f t="shared" si="1"/>
        <v>681.422625</v>
      </c>
      <c r="S81" s="436"/>
    </row>
    <row r="82" s="927" customFormat="1" spans="1:19">
      <c r="A82" s="1289" t="s">
        <v>390</v>
      </c>
      <c r="B82" s="615" t="s">
        <v>391</v>
      </c>
      <c r="C82" s="1289" t="s">
        <v>446</v>
      </c>
      <c r="D82" s="1290">
        <v>358.8285</v>
      </c>
      <c r="E82" s="436" t="s">
        <v>25</v>
      </c>
      <c r="F82" s="436" t="s">
        <v>25</v>
      </c>
      <c r="G82" s="436"/>
      <c r="H82" s="436" t="s">
        <v>441</v>
      </c>
      <c r="I82" s="1289" t="s">
        <v>27</v>
      </c>
      <c r="J82" s="1289" t="s">
        <v>28</v>
      </c>
      <c r="K82" s="1289" t="s">
        <v>58</v>
      </c>
      <c r="L82" s="1289" t="s">
        <v>75</v>
      </c>
      <c r="M82" s="1289">
        <v>679393</v>
      </c>
      <c r="N82" s="1289">
        <v>4664379</v>
      </c>
      <c r="O82" s="615" t="s">
        <v>147</v>
      </c>
      <c r="P82" s="615" t="s">
        <v>411</v>
      </c>
      <c r="Q82" s="616" t="s">
        <v>412</v>
      </c>
      <c r="R82" s="1161">
        <f t="shared" si="1"/>
        <v>3498.577875</v>
      </c>
      <c r="S82" s="436"/>
    </row>
    <row r="83" s="927" customFormat="1" spans="1:19">
      <c r="A83" s="1289" t="s">
        <v>390</v>
      </c>
      <c r="B83" s="615" t="s">
        <v>391</v>
      </c>
      <c r="C83" s="1289" t="s">
        <v>447</v>
      </c>
      <c r="D83" s="1290">
        <v>27.9465</v>
      </c>
      <c r="E83" s="436" t="s">
        <v>25</v>
      </c>
      <c r="F83" s="436" t="s">
        <v>25</v>
      </c>
      <c r="G83" s="436"/>
      <c r="H83" s="436" t="s">
        <v>417</v>
      </c>
      <c r="I83" s="1289" t="s">
        <v>27</v>
      </c>
      <c r="J83" s="1289" t="s">
        <v>28</v>
      </c>
      <c r="K83" s="1289" t="s">
        <v>58</v>
      </c>
      <c r="L83" s="1289" t="s">
        <v>59</v>
      </c>
      <c r="M83" s="1289">
        <v>681420</v>
      </c>
      <c r="N83" s="1289">
        <v>4664544</v>
      </c>
      <c r="O83" s="615" t="s">
        <v>147</v>
      </c>
      <c r="P83" s="615" t="s">
        <v>411</v>
      </c>
      <c r="Q83" s="616" t="s">
        <v>412</v>
      </c>
      <c r="R83" s="1161">
        <f t="shared" si="1"/>
        <v>272.478375</v>
      </c>
      <c r="S83" s="436"/>
    </row>
    <row r="84" s="927" customFormat="1" spans="1:19">
      <c r="A84" s="1289" t="s">
        <v>390</v>
      </c>
      <c r="B84" s="615" t="s">
        <v>391</v>
      </c>
      <c r="C84" s="1289" t="s">
        <v>353</v>
      </c>
      <c r="D84" s="1290">
        <v>333.726</v>
      </c>
      <c r="E84" s="436" t="s">
        <v>25</v>
      </c>
      <c r="F84" s="436" t="s">
        <v>25</v>
      </c>
      <c r="G84" s="436"/>
      <c r="H84" s="436" t="s">
        <v>439</v>
      </c>
      <c r="I84" s="1289" t="s">
        <v>27</v>
      </c>
      <c r="J84" s="1289" t="s">
        <v>28</v>
      </c>
      <c r="K84" s="1289" t="s">
        <v>29</v>
      </c>
      <c r="L84" s="1289" t="s">
        <v>75</v>
      </c>
      <c r="M84" s="1289">
        <v>685881</v>
      </c>
      <c r="N84" s="1289">
        <v>4664102</v>
      </c>
      <c r="O84" s="615" t="s">
        <v>147</v>
      </c>
      <c r="P84" s="615" t="s">
        <v>411</v>
      </c>
      <c r="Q84" s="616" t="s">
        <v>412</v>
      </c>
      <c r="R84" s="1161">
        <f t="shared" si="1"/>
        <v>3253.8285</v>
      </c>
      <c r="S84" s="436"/>
    </row>
    <row r="85" s="927" customFormat="1" spans="1:19">
      <c r="A85" s="1289" t="s">
        <v>390</v>
      </c>
      <c r="B85" s="615" t="s">
        <v>391</v>
      </c>
      <c r="C85" s="1289" t="s">
        <v>448</v>
      </c>
      <c r="D85" s="1290">
        <v>35.9355</v>
      </c>
      <c r="E85" s="436" t="s">
        <v>25</v>
      </c>
      <c r="F85" s="436" t="s">
        <v>25</v>
      </c>
      <c r="G85" s="436"/>
      <c r="H85" s="436" t="s">
        <v>441</v>
      </c>
      <c r="I85" s="1289" t="s">
        <v>27</v>
      </c>
      <c r="J85" s="1289" t="s">
        <v>28</v>
      </c>
      <c r="K85" s="1289" t="s">
        <v>58</v>
      </c>
      <c r="L85" s="1289" t="s">
        <v>75</v>
      </c>
      <c r="M85" s="1289">
        <v>680165</v>
      </c>
      <c r="N85" s="1289">
        <v>4664456</v>
      </c>
      <c r="O85" s="615" t="s">
        <v>147</v>
      </c>
      <c r="P85" s="615" t="s">
        <v>411</v>
      </c>
      <c r="Q85" s="616" t="s">
        <v>412</v>
      </c>
      <c r="R85" s="1161">
        <f t="shared" si="1"/>
        <v>350.371125</v>
      </c>
      <c r="S85" s="436"/>
    </row>
    <row r="86" s="927" customFormat="1" spans="1:19">
      <c r="A86" s="1289" t="s">
        <v>390</v>
      </c>
      <c r="B86" s="615" t="s">
        <v>391</v>
      </c>
      <c r="C86" s="1289" t="s">
        <v>449</v>
      </c>
      <c r="D86" s="1290">
        <v>4.3695</v>
      </c>
      <c r="E86" s="436" t="s">
        <v>25</v>
      </c>
      <c r="F86" s="436" t="s">
        <v>25</v>
      </c>
      <c r="G86" s="436"/>
      <c r="H86" s="436" t="s">
        <v>417</v>
      </c>
      <c r="I86" s="1289" t="s">
        <v>27</v>
      </c>
      <c r="J86" s="1289" t="s">
        <v>28</v>
      </c>
      <c r="K86" s="1289" t="s">
        <v>29</v>
      </c>
      <c r="L86" s="1289" t="s">
        <v>41</v>
      </c>
      <c r="M86" s="1289">
        <v>681780</v>
      </c>
      <c r="N86" s="1289">
        <v>4664454</v>
      </c>
      <c r="O86" s="615" t="s">
        <v>147</v>
      </c>
      <c r="P86" s="615" t="s">
        <v>411</v>
      </c>
      <c r="Q86" s="616" t="s">
        <v>412</v>
      </c>
      <c r="R86" s="1161">
        <f t="shared" si="1"/>
        <v>42.602625</v>
      </c>
      <c r="S86" s="436"/>
    </row>
    <row r="87" s="927" customFormat="1" spans="1:19">
      <c r="A87" s="1289" t="s">
        <v>390</v>
      </c>
      <c r="B87" s="615" t="s">
        <v>391</v>
      </c>
      <c r="C87" s="1289" t="s">
        <v>450</v>
      </c>
      <c r="D87" s="1290">
        <v>145.509</v>
      </c>
      <c r="E87" s="436" t="s">
        <v>25</v>
      </c>
      <c r="F87" s="436" t="s">
        <v>25</v>
      </c>
      <c r="G87" s="436"/>
      <c r="H87" s="436" t="s">
        <v>417</v>
      </c>
      <c r="I87" s="1289" t="s">
        <v>27</v>
      </c>
      <c r="J87" s="1289" t="s">
        <v>28</v>
      </c>
      <c r="K87" s="1289" t="s">
        <v>58</v>
      </c>
      <c r="L87" s="1289" t="s">
        <v>59</v>
      </c>
      <c r="M87" s="1289">
        <v>681912</v>
      </c>
      <c r="N87" s="1289">
        <v>4664248</v>
      </c>
      <c r="O87" s="615" t="s">
        <v>147</v>
      </c>
      <c r="P87" s="615" t="s">
        <v>411</v>
      </c>
      <c r="Q87" s="616" t="s">
        <v>412</v>
      </c>
      <c r="R87" s="1161">
        <f t="shared" si="1"/>
        <v>1418.71275</v>
      </c>
      <c r="S87" s="436"/>
    </row>
    <row r="88" s="927" customFormat="1" spans="1:19">
      <c r="A88" s="1289" t="s">
        <v>390</v>
      </c>
      <c r="B88" s="615" t="s">
        <v>391</v>
      </c>
      <c r="C88" s="1289" t="s">
        <v>451</v>
      </c>
      <c r="D88" s="1290">
        <v>25.032</v>
      </c>
      <c r="E88" s="436" t="s">
        <v>25</v>
      </c>
      <c r="F88" s="436" t="s">
        <v>25</v>
      </c>
      <c r="G88" s="436"/>
      <c r="H88" s="436" t="s">
        <v>441</v>
      </c>
      <c r="I88" s="1289" t="s">
        <v>27</v>
      </c>
      <c r="J88" s="1289" t="s">
        <v>28</v>
      </c>
      <c r="K88" s="1289" t="s">
        <v>58</v>
      </c>
      <c r="L88" s="1289" t="s">
        <v>59</v>
      </c>
      <c r="M88" s="1289">
        <v>680308</v>
      </c>
      <c r="N88" s="1289">
        <v>4664399</v>
      </c>
      <c r="O88" s="615" t="s">
        <v>147</v>
      </c>
      <c r="P88" s="615" t="s">
        <v>411</v>
      </c>
      <c r="Q88" s="616" t="s">
        <v>412</v>
      </c>
      <c r="R88" s="1161">
        <f t="shared" si="1"/>
        <v>244.062</v>
      </c>
      <c r="S88" s="436"/>
    </row>
    <row r="89" s="927" customFormat="1" spans="1:19">
      <c r="A89" s="1289" t="s">
        <v>390</v>
      </c>
      <c r="B89" s="615" t="s">
        <v>391</v>
      </c>
      <c r="C89" s="1289" t="s">
        <v>452</v>
      </c>
      <c r="D89" s="1290">
        <v>44.367</v>
      </c>
      <c r="E89" s="436" t="s">
        <v>25</v>
      </c>
      <c r="F89" s="436" t="s">
        <v>25</v>
      </c>
      <c r="G89" s="436"/>
      <c r="H89" s="436" t="s">
        <v>441</v>
      </c>
      <c r="I89" s="1289" t="s">
        <v>27</v>
      </c>
      <c r="J89" s="1289" t="s">
        <v>28</v>
      </c>
      <c r="K89" s="1289" t="s">
        <v>29</v>
      </c>
      <c r="L89" s="1289" t="s">
        <v>41</v>
      </c>
      <c r="M89" s="1289">
        <v>680109</v>
      </c>
      <c r="N89" s="1289">
        <v>4664321</v>
      </c>
      <c r="O89" s="615" t="s">
        <v>147</v>
      </c>
      <c r="P89" s="615" t="s">
        <v>411</v>
      </c>
      <c r="Q89" s="616" t="s">
        <v>412</v>
      </c>
      <c r="R89" s="1161">
        <f t="shared" si="1"/>
        <v>432.57825</v>
      </c>
      <c r="S89" s="436"/>
    </row>
    <row r="90" s="927" customFormat="1" spans="1:19">
      <c r="A90" s="1289" t="s">
        <v>390</v>
      </c>
      <c r="B90" s="615" t="s">
        <v>391</v>
      </c>
      <c r="C90" s="1289" t="s">
        <v>453</v>
      </c>
      <c r="D90" s="1290">
        <v>75.9585</v>
      </c>
      <c r="E90" s="436" t="s">
        <v>25</v>
      </c>
      <c r="F90" s="436" t="s">
        <v>25</v>
      </c>
      <c r="G90" s="436"/>
      <c r="H90" s="436" t="s">
        <v>441</v>
      </c>
      <c r="I90" s="1289" t="s">
        <v>27</v>
      </c>
      <c r="J90" s="1289" t="s">
        <v>28</v>
      </c>
      <c r="K90" s="1289" t="s">
        <v>58</v>
      </c>
      <c r="L90" s="1289" t="s">
        <v>75</v>
      </c>
      <c r="M90" s="1289">
        <v>680319</v>
      </c>
      <c r="N90" s="1289">
        <v>4664214</v>
      </c>
      <c r="O90" s="615" t="s">
        <v>147</v>
      </c>
      <c r="P90" s="615" t="s">
        <v>411</v>
      </c>
      <c r="Q90" s="616" t="s">
        <v>412</v>
      </c>
      <c r="R90" s="1161">
        <f t="shared" si="1"/>
        <v>740.595375</v>
      </c>
      <c r="S90" s="436"/>
    </row>
    <row r="91" s="927" customFormat="1" spans="1:19">
      <c r="A91" s="1289" t="s">
        <v>390</v>
      </c>
      <c r="B91" s="615" t="s">
        <v>391</v>
      </c>
      <c r="C91" s="1289" t="s">
        <v>454</v>
      </c>
      <c r="D91" s="1290">
        <v>686.1285</v>
      </c>
      <c r="E91" s="436" t="s">
        <v>25</v>
      </c>
      <c r="F91" s="436" t="s">
        <v>25</v>
      </c>
      <c r="G91" s="436"/>
      <c r="H91" s="436" t="s">
        <v>441</v>
      </c>
      <c r="I91" s="1289" t="s">
        <v>27</v>
      </c>
      <c r="J91" s="1289" t="s">
        <v>28</v>
      </c>
      <c r="K91" s="1289" t="s">
        <v>29</v>
      </c>
      <c r="L91" s="1289" t="s">
        <v>41</v>
      </c>
      <c r="M91" s="1289">
        <v>681230</v>
      </c>
      <c r="N91" s="1289">
        <v>4663715</v>
      </c>
      <c r="O91" s="615" t="s">
        <v>147</v>
      </c>
      <c r="P91" s="615" t="s">
        <v>411</v>
      </c>
      <c r="Q91" s="616" t="s">
        <v>412</v>
      </c>
      <c r="R91" s="1161">
        <f t="shared" si="1"/>
        <v>6689.752875</v>
      </c>
      <c r="S91" s="436"/>
    </row>
    <row r="92" s="927" customFormat="1" spans="1:19">
      <c r="A92" s="1289" t="s">
        <v>390</v>
      </c>
      <c r="B92" s="615" t="s">
        <v>391</v>
      </c>
      <c r="C92" s="1289" t="s">
        <v>358</v>
      </c>
      <c r="D92" s="1290">
        <v>7.614</v>
      </c>
      <c r="E92" s="436" t="s">
        <v>25</v>
      </c>
      <c r="F92" s="436" t="s">
        <v>25</v>
      </c>
      <c r="G92" s="436"/>
      <c r="H92" s="436" t="s">
        <v>417</v>
      </c>
      <c r="I92" s="1289" t="s">
        <v>27</v>
      </c>
      <c r="J92" s="1289" t="s">
        <v>28</v>
      </c>
      <c r="K92" s="1289" t="s">
        <v>58</v>
      </c>
      <c r="L92" s="1289" t="s">
        <v>59</v>
      </c>
      <c r="M92" s="1289">
        <v>681766</v>
      </c>
      <c r="N92" s="1289">
        <v>4664247</v>
      </c>
      <c r="O92" s="615" t="s">
        <v>147</v>
      </c>
      <c r="P92" s="615" t="s">
        <v>411</v>
      </c>
      <c r="Q92" s="616" t="s">
        <v>412</v>
      </c>
      <c r="R92" s="1161">
        <f t="shared" si="1"/>
        <v>74.2365</v>
      </c>
      <c r="S92" s="436"/>
    </row>
    <row r="93" s="927" customFormat="1" spans="1:19">
      <c r="A93" s="1289" t="s">
        <v>390</v>
      </c>
      <c r="B93" s="615" t="s">
        <v>391</v>
      </c>
      <c r="C93" s="1289" t="s">
        <v>359</v>
      </c>
      <c r="D93" s="1290">
        <v>169.902</v>
      </c>
      <c r="E93" s="436" t="s">
        <v>25</v>
      </c>
      <c r="F93" s="436" t="s">
        <v>25</v>
      </c>
      <c r="G93" s="436"/>
      <c r="H93" s="436" t="s">
        <v>417</v>
      </c>
      <c r="I93" s="1289" t="s">
        <v>27</v>
      </c>
      <c r="J93" s="1289" t="s">
        <v>28</v>
      </c>
      <c r="K93" s="1289" t="s">
        <v>58</v>
      </c>
      <c r="L93" s="1289" t="s">
        <v>59</v>
      </c>
      <c r="M93" s="1289">
        <v>681744</v>
      </c>
      <c r="N93" s="1289">
        <v>4663992</v>
      </c>
      <c r="O93" s="615" t="s">
        <v>147</v>
      </c>
      <c r="P93" s="615" t="s">
        <v>411</v>
      </c>
      <c r="Q93" s="616" t="s">
        <v>412</v>
      </c>
      <c r="R93" s="1161">
        <f t="shared" si="1"/>
        <v>1656.5445</v>
      </c>
      <c r="S93" s="436"/>
    </row>
    <row r="94" s="927" customFormat="1" spans="1:19">
      <c r="A94" s="1289" t="s">
        <v>390</v>
      </c>
      <c r="B94" s="615" t="s">
        <v>391</v>
      </c>
      <c r="C94" s="1289" t="s">
        <v>455</v>
      </c>
      <c r="D94" s="1290">
        <v>188.49</v>
      </c>
      <c r="E94" s="436" t="s">
        <v>25</v>
      </c>
      <c r="F94" s="436" t="s">
        <v>25</v>
      </c>
      <c r="G94" s="436"/>
      <c r="H94" s="436" t="s">
        <v>441</v>
      </c>
      <c r="I94" s="1289" t="s">
        <v>27</v>
      </c>
      <c r="J94" s="1289" t="s">
        <v>28</v>
      </c>
      <c r="K94" s="1289" t="s">
        <v>58</v>
      </c>
      <c r="L94" s="1289" t="s">
        <v>59</v>
      </c>
      <c r="M94" s="1289">
        <v>679678</v>
      </c>
      <c r="N94" s="1289">
        <v>4664025</v>
      </c>
      <c r="O94" s="615" t="s">
        <v>147</v>
      </c>
      <c r="P94" s="615" t="s">
        <v>411</v>
      </c>
      <c r="Q94" s="616" t="s">
        <v>412</v>
      </c>
      <c r="R94" s="1161">
        <f t="shared" si="1"/>
        <v>1837.7775</v>
      </c>
      <c r="S94" s="436"/>
    </row>
    <row r="95" s="927" customFormat="1" spans="1:19">
      <c r="A95" s="1289" t="s">
        <v>390</v>
      </c>
      <c r="B95" s="615" t="s">
        <v>391</v>
      </c>
      <c r="C95" s="1289" t="s">
        <v>456</v>
      </c>
      <c r="D95" s="1290">
        <v>25.755</v>
      </c>
      <c r="E95" s="436" t="s">
        <v>25</v>
      </c>
      <c r="F95" s="436" t="s">
        <v>25</v>
      </c>
      <c r="G95" s="436"/>
      <c r="H95" s="436" t="s">
        <v>417</v>
      </c>
      <c r="I95" s="1289" t="s">
        <v>27</v>
      </c>
      <c r="J95" s="1289" t="s">
        <v>28</v>
      </c>
      <c r="K95" s="1289" t="s">
        <v>58</v>
      </c>
      <c r="L95" s="1289" t="s">
        <v>59</v>
      </c>
      <c r="M95" s="1289">
        <v>681682</v>
      </c>
      <c r="N95" s="1289">
        <v>4664150</v>
      </c>
      <c r="O95" s="615" t="s">
        <v>147</v>
      </c>
      <c r="P95" s="615" t="s">
        <v>411</v>
      </c>
      <c r="Q95" s="616" t="s">
        <v>412</v>
      </c>
      <c r="R95" s="1161">
        <f t="shared" si="1"/>
        <v>251.11125</v>
      </c>
      <c r="S95" s="436"/>
    </row>
    <row r="96" s="927" customFormat="1" spans="1:19">
      <c r="A96" s="1289" t="s">
        <v>390</v>
      </c>
      <c r="B96" s="615" t="s">
        <v>391</v>
      </c>
      <c r="C96" s="1289" t="s">
        <v>457</v>
      </c>
      <c r="D96" s="1290">
        <v>174.288</v>
      </c>
      <c r="E96" s="436" t="s">
        <v>25</v>
      </c>
      <c r="F96" s="436" t="s">
        <v>25</v>
      </c>
      <c r="G96" s="436"/>
      <c r="H96" s="436" t="s">
        <v>417</v>
      </c>
      <c r="I96" s="1289" t="s">
        <v>27</v>
      </c>
      <c r="J96" s="1289" t="s">
        <v>28</v>
      </c>
      <c r="K96" s="1289" t="s">
        <v>58</v>
      </c>
      <c r="L96" s="1289" t="s">
        <v>59</v>
      </c>
      <c r="M96" s="1289">
        <v>682289</v>
      </c>
      <c r="N96" s="1289">
        <v>4663957</v>
      </c>
      <c r="O96" s="615" t="s">
        <v>147</v>
      </c>
      <c r="P96" s="615" t="s">
        <v>411</v>
      </c>
      <c r="Q96" s="616" t="s">
        <v>412</v>
      </c>
      <c r="R96" s="1161">
        <f t="shared" si="1"/>
        <v>1699.308</v>
      </c>
      <c r="S96" s="436"/>
    </row>
    <row r="97" s="927" customFormat="1" spans="1:19">
      <c r="A97" s="1289" t="s">
        <v>390</v>
      </c>
      <c r="B97" s="615" t="s">
        <v>391</v>
      </c>
      <c r="C97" s="1289" t="s">
        <v>458</v>
      </c>
      <c r="D97" s="1290">
        <v>36.735</v>
      </c>
      <c r="E97" s="436" t="s">
        <v>25</v>
      </c>
      <c r="F97" s="436" t="s">
        <v>25</v>
      </c>
      <c r="G97" s="436"/>
      <c r="H97" s="436" t="s">
        <v>441</v>
      </c>
      <c r="I97" s="1289" t="s">
        <v>27</v>
      </c>
      <c r="J97" s="1289" t="s">
        <v>28</v>
      </c>
      <c r="K97" s="1289" t="s">
        <v>29</v>
      </c>
      <c r="L97" s="1289" t="s">
        <v>41</v>
      </c>
      <c r="M97" s="1289">
        <v>680171</v>
      </c>
      <c r="N97" s="1289">
        <v>4664102</v>
      </c>
      <c r="O97" s="615" t="s">
        <v>147</v>
      </c>
      <c r="P97" s="615" t="s">
        <v>411</v>
      </c>
      <c r="Q97" s="616" t="s">
        <v>412</v>
      </c>
      <c r="R97" s="1161">
        <f t="shared" si="1"/>
        <v>358.16625</v>
      </c>
      <c r="S97" s="436"/>
    </row>
    <row r="98" s="927" customFormat="1" spans="1:19">
      <c r="A98" s="1289" t="s">
        <v>390</v>
      </c>
      <c r="B98" s="615" t="s">
        <v>391</v>
      </c>
      <c r="C98" s="1289" t="s">
        <v>459</v>
      </c>
      <c r="D98" s="1290">
        <v>42.1905</v>
      </c>
      <c r="E98" s="436" t="s">
        <v>25</v>
      </c>
      <c r="F98" s="436" t="s">
        <v>25</v>
      </c>
      <c r="G98" s="436"/>
      <c r="H98" s="436" t="s">
        <v>441</v>
      </c>
      <c r="I98" s="1289" t="s">
        <v>27</v>
      </c>
      <c r="J98" s="1289" t="s">
        <v>28</v>
      </c>
      <c r="K98" s="1289" t="s">
        <v>58</v>
      </c>
      <c r="L98" s="1289" t="s">
        <v>59</v>
      </c>
      <c r="M98" s="1289">
        <v>680182</v>
      </c>
      <c r="N98" s="1289">
        <v>4664001</v>
      </c>
      <c r="O98" s="615" t="s">
        <v>147</v>
      </c>
      <c r="P98" s="615" t="s">
        <v>411</v>
      </c>
      <c r="Q98" s="616" t="s">
        <v>412</v>
      </c>
      <c r="R98" s="1161">
        <f t="shared" si="1"/>
        <v>411.357375</v>
      </c>
      <c r="S98" s="436"/>
    </row>
    <row r="99" s="927" customFormat="1" spans="1:19">
      <c r="A99" s="1289" t="s">
        <v>390</v>
      </c>
      <c r="B99" s="615" t="s">
        <v>391</v>
      </c>
      <c r="C99" s="1289" t="s">
        <v>460</v>
      </c>
      <c r="D99" s="1290">
        <v>47.1495</v>
      </c>
      <c r="E99" s="436" t="s">
        <v>25</v>
      </c>
      <c r="F99" s="436" t="s">
        <v>25</v>
      </c>
      <c r="G99" s="436"/>
      <c r="H99" s="436" t="s">
        <v>441</v>
      </c>
      <c r="I99" s="1289" t="s">
        <v>27</v>
      </c>
      <c r="J99" s="1289" t="s">
        <v>28</v>
      </c>
      <c r="K99" s="1289" t="s">
        <v>29</v>
      </c>
      <c r="L99" s="1289" t="s">
        <v>41</v>
      </c>
      <c r="M99" s="1289">
        <v>680067</v>
      </c>
      <c r="N99" s="1289">
        <v>4663862</v>
      </c>
      <c r="O99" s="615" t="s">
        <v>147</v>
      </c>
      <c r="P99" s="615" t="s">
        <v>411</v>
      </c>
      <c r="Q99" s="616" t="s">
        <v>412</v>
      </c>
      <c r="R99" s="1161">
        <f t="shared" si="1"/>
        <v>459.707625</v>
      </c>
      <c r="S99" s="436"/>
    </row>
    <row r="100" s="927" customFormat="1" spans="1:19">
      <c r="A100" s="1289" t="s">
        <v>390</v>
      </c>
      <c r="B100" s="615" t="s">
        <v>391</v>
      </c>
      <c r="C100" s="1289" t="s">
        <v>461</v>
      </c>
      <c r="D100" s="1290">
        <v>233.568</v>
      </c>
      <c r="E100" s="436" t="s">
        <v>25</v>
      </c>
      <c r="F100" s="436" t="s">
        <v>25</v>
      </c>
      <c r="G100" s="436"/>
      <c r="H100" s="436" t="s">
        <v>439</v>
      </c>
      <c r="I100" s="1289" t="s">
        <v>27</v>
      </c>
      <c r="J100" s="1289" t="s">
        <v>28</v>
      </c>
      <c r="K100" s="1289" t="s">
        <v>29</v>
      </c>
      <c r="L100" s="1289" t="s">
        <v>41</v>
      </c>
      <c r="M100" s="1289">
        <v>684441</v>
      </c>
      <c r="N100" s="1289">
        <v>4663613</v>
      </c>
      <c r="O100" s="615" t="s">
        <v>147</v>
      </c>
      <c r="P100" s="615" t="s">
        <v>411</v>
      </c>
      <c r="Q100" s="616" t="s">
        <v>412</v>
      </c>
      <c r="R100" s="1161">
        <f t="shared" si="1"/>
        <v>2277.288</v>
      </c>
      <c r="S100" s="436"/>
    </row>
    <row r="101" s="927" customFormat="1" spans="1:19">
      <c r="A101" s="1289" t="s">
        <v>390</v>
      </c>
      <c r="B101" s="615" t="s">
        <v>391</v>
      </c>
      <c r="C101" s="1289" t="s">
        <v>462</v>
      </c>
      <c r="D101" s="1290">
        <v>23.9745</v>
      </c>
      <c r="E101" s="436" t="s">
        <v>25</v>
      </c>
      <c r="F101" s="436" t="s">
        <v>25</v>
      </c>
      <c r="G101" s="436"/>
      <c r="H101" s="436" t="s">
        <v>439</v>
      </c>
      <c r="I101" s="1289" t="s">
        <v>27</v>
      </c>
      <c r="J101" s="1289" t="s">
        <v>28</v>
      </c>
      <c r="K101" s="1289" t="s">
        <v>29</v>
      </c>
      <c r="L101" s="1289" t="s">
        <v>41</v>
      </c>
      <c r="M101" s="1289">
        <v>684481</v>
      </c>
      <c r="N101" s="1289">
        <v>4663905</v>
      </c>
      <c r="O101" s="615" t="s">
        <v>147</v>
      </c>
      <c r="P101" s="615" t="s">
        <v>411</v>
      </c>
      <c r="Q101" s="616" t="s">
        <v>412</v>
      </c>
      <c r="R101" s="1161">
        <f t="shared" si="1"/>
        <v>233.751375</v>
      </c>
      <c r="S101" s="436"/>
    </row>
    <row r="102" s="927" customFormat="1" spans="1:19">
      <c r="A102" s="1289" t="s">
        <v>390</v>
      </c>
      <c r="B102" s="615" t="s">
        <v>391</v>
      </c>
      <c r="C102" s="1289" t="s">
        <v>463</v>
      </c>
      <c r="D102" s="1290">
        <v>11.8785</v>
      </c>
      <c r="E102" s="436" t="s">
        <v>25</v>
      </c>
      <c r="F102" s="436" t="s">
        <v>25</v>
      </c>
      <c r="G102" s="436"/>
      <c r="H102" s="436" t="s">
        <v>441</v>
      </c>
      <c r="I102" s="1289" t="s">
        <v>27</v>
      </c>
      <c r="J102" s="1289" t="s">
        <v>28</v>
      </c>
      <c r="K102" s="1289" t="s">
        <v>58</v>
      </c>
      <c r="L102" s="1289" t="s">
        <v>75</v>
      </c>
      <c r="M102" s="1289">
        <v>681057</v>
      </c>
      <c r="N102" s="1289">
        <v>4663901</v>
      </c>
      <c r="O102" s="615" t="s">
        <v>147</v>
      </c>
      <c r="P102" s="615" t="s">
        <v>411</v>
      </c>
      <c r="Q102" s="616" t="s">
        <v>412</v>
      </c>
      <c r="R102" s="1161">
        <f t="shared" si="1"/>
        <v>115.815375</v>
      </c>
      <c r="S102" s="436"/>
    </row>
    <row r="103" s="927" customFormat="1" spans="1:19">
      <c r="A103" s="1289" t="s">
        <v>390</v>
      </c>
      <c r="B103" s="615" t="s">
        <v>391</v>
      </c>
      <c r="C103" s="1289" t="s">
        <v>464</v>
      </c>
      <c r="D103" s="1290">
        <v>95.43</v>
      </c>
      <c r="E103" s="436" t="s">
        <v>25</v>
      </c>
      <c r="F103" s="436" t="s">
        <v>25</v>
      </c>
      <c r="G103" s="436"/>
      <c r="H103" s="436" t="s">
        <v>441</v>
      </c>
      <c r="I103" s="1289" t="s">
        <v>27</v>
      </c>
      <c r="J103" s="1289" t="s">
        <v>28</v>
      </c>
      <c r="K103" s="1289" t="s">
        <v>29</v>
      </c>
      <c r="L103" s="1289" t="s">
        <v>41</v>
      </c>
      <c r="M103" s="1289">
        <v>680385</v>
      </c>
      <c r="N103" s="1289">
        <v>4663743</v>
      </c>
      <c r="O103" s="615" t="s">
        <v>147</v>
      </c>
      <c r="P103" s="615" t="s">
        <v>432</v>
      </c>
      <c r="Q103" s="616" t="s">
        <v>433</v>
      </c>
      <c r="R103" s="1161">
        <f t="shared" si="1"/>
        <v>930.4425</v>
      </c>
      <c r="S103" s="436"/>
    </row>
    <row r="104" s="927" customFormat="1" spans="1:19">
      <c r="A104" s="1289" t="s">
        <v>390</v>
      </c>
      <c r="B104" s="615" t="s">
        <v>391</v>
      </c>
      <c r="C104" s="1289" t="s">
        <v>465</v>
      </c>
      <c r="D104" s="1290">
        <v>19.617</v>
      </c>
      <c r="E104" s="436" t="s">
        <v>25</v>
      </c>
      <c r="F104" s="436" t="s">
        <v>25</v>
      </c>
      <c r="G104" s="436"/>
      <c r="H104" s="436" t="s">
        <v>441</v>
      </c>
      <c r="I104" s="1289" t="s">
        <v>27</v>
      </c>
      <c r="J104" s="1289" t="s">
        <v>28</v>
      </c>
      <c r="K104" s="1289" t="s">
        <v>58</v>
      </c>
      <c r="L104" s="1289" t="s">
        <v>75</v>
      </c>
      <c r="M104" s="1289">
        <v>681239</v>
      </c>
      <c r="N104" s="1289">
        <v>4663823</v>
      </c>
      <c r="O104" s="615" t="s">
        <v>147</v>
      </c>
      <c r="P104" s="615" t="s">
        <v>411</v>
      </c>
      <c r="Q104" s="616" t="s">
        <v>412</v>
      </c>
      <c r="R104" s="1161">
        <f t="shared" si="1"/>
        <v>191.26575</v>
      </c>
      <c r="S104" s="436"/>
    </row>
    <row r="105" s="927" customFormat="1" spans="1:19">
      <c r="A105" s="1289" t="s">
        <v>390</v>
      </c>
      <c r="B105" s="615" t="s">
        <v>391</v>
      </c>
      <c r="C105" s="1289" t="s">
        <v>466</v>
      </c>
      <c r="D105" s="1290">
        <v>43.38</v>
      </c>
      <c r="E105" s="436" t="s">
        <v>25</v>
      </c>
      <c r="F105" s="436" t="s">
        <v>25</v>
      </c>
      <c r="G105" s="436"/>
      <c r="H105" s="436" t="s">
        <v>441</v>
      </c>
      <c r="I105" s="1289" t="s">
        <v>27</v>
      </c>
      <c r="J105" s="1289" t="s">
        <v>28</v>
      </c>
      <c r="K105" s="1289" t="s">
        <v>58</v>
      </c>
      <c r="L105" s="1289" t="s">
        <v>59</v>
      </c>
      <c r="M105" s="1289">
        <v>678650</v>
      </c>
      <c r="N105" s="1289">
        <v>4663739</v>
      </c>
      <c r="O105" s="615" t="s">
        <v>147</v>
      </c>
      <c r="P105" s="615" t="s">
        <v>411</v>
      </c>
      <c r="Q105" s="616" t="s">
        <v>412</v>
      </c>
      <c r="R105" s="1161">
        <f t="shared" si="1"/>
        <v>422.955</v>
      </c>
      <c r="S105" s="436"/>
    </row>
    <row r="106" s="927" customFormat="1" spans="1:19">
      <c r="A106" s="1289" t="s">
        <v>390</v>
      </c>
      <c r="B106" s="615" t="s">
        <v>391</v>
      </c>
      <c r="C106" s="1289" t="s">
        <v>467</v>
      </c>
      <c r="D106" s="1290">
        <v>3.6675</v>
      </c>
      <c r="E106" s="436" t="s">
        <v>25</v>
      </c>
      <c r="F106" s="436" t="s">
        <v>25</v>
      </c>
      <c r="G106" s="436"/>
      <c r="H106" s="436" t="s">
        <v>441</v>
      </c>
      <c r="I106" s="1289" t="s">
        <v>27</v>
      </c>
      <c r="J106" s="1289" t="s">
        <v>28</v>
      </c>
      <c r="K106" s="1289" t="s">
        <v>58</v>
      </c>
      <c r="L106" s="1289" t="s">
        <v>59</v>
      </c>
      <c r="M106" s="1289">
        <v>678579</v>
      </c>
      <c r="N106" s="1289">
        <v>4663809</v>
      </c>
      <c r="O106" s="615" t="s">
        <v>147</v>
      </c>
      <c r="P106" s="615" t="s">
        <v>426</v>
      </c>
      <c r="Q106" s="56" t="s">
        <v>427</v>
      </c>
      <c r="R106" s="1161">
        <f t="shared" si="1"/>
        <v>35.758125</v>
      </c>
      <c r="S106" s="436"/>
    </row>
    <row r="107" s="927" customFormat="1" spans="1:19">
      <c r="A107" s="1289" t="s">
        <v>390</v>
      </c>
      <c r="B107" s="615" t="s">
        <v>391</v>
      </c>
      <c r="C107" s="1289" t="s">
        <v>468</v>
      </c>
      <c r="D107" s="1290">
        <v>32.205</v>
      </c>
      <c r="E107" s="436" t="s">
        <v>25</v>
      </c>
      <c r="F107" s="436" t="s">
        <v>25</v>
      </c>
      <c r="G107" s="436"/>
      <c r="H107" s="436" t="s">
        <v>441</v>
      </c>
      <c r="I107" s="1289" t="s">
        <v>27</v>
      </c>
      <c r="J107" s="1289" t="s">
        <v>28</v>
      </c>
      <c r="K107" s="1289" t="s">
        <v>58</v>
      </c>
      <c r="L107" s="1289" t="s">
        <v>59</v>
      </c>
      <c r="M107" s="1289">
        <v>678787</v>
      </c>
      <c r="N107" s="1289">
        <v>4663767</v>
      </c>
      <c r="O107" s="615" t="s">
        <v>147</v>
      </c>
      <c r="P107" s="615" t="s">
        <v>426</v>
      </c>
      <c r="Q107" s="56" t="s">
        <v>427</v>
      </c>
      <c r="R107" s="1161">
        <f t="shared" si="1"/>
        <v>313.99875</v>
      </c>
      <c r="S107" s="436"/>
    </row>
    <row r="108" s="927" customFormat="1" spans="1:19">
      <c r="A108" s="1289" t="s">
        <v>390</v>
      </c>
      <c r="B108" s="615" t="s">
        <v>391</v>
      </c>
      <c r="C108" s="1289" t="s">
        <v>469</v>
      </c>
      <c r="D108" s="1290">
        <v>89.0595</v>
      </c>
      <c r="E108" s="436" t="s">
        <v>25</v>
      </c>
      <c r="F108" s="436" t="s">
        <v>25</v>
      </c>
      <c r="G108" s="436"/>
      <c r="H108" s="436" t="s">
        <v>441</v>
      </c>
      <c r="I108" s="1289" t="s">
        <v>27</v>
      </c>
      <c r="J108" s="1289" t="s">
        <v>28</v>
      </c>
      <c r="K108" s="1289" t="s">
        <v>58</v>
      </c>
      <c r="L108" s="1289" t="s">
        <v>59</v>
      </c>
      <c r="M108" s="1289">
        <v>679175</v>
      </c>
      <c r="N108" s="1289">
        <v>4663739</v>
      </c>
      <c r="O108" s="615" t="s">
        <v>147</v>
      </c>
      <c r="P108" s="615" t="s">
        <v>426</v>
      </c>
      <c r="Q108" s="56" t="s">
        <v>427</v>
      </c>
      <c r="R108" s="1161">
        <f t="shared" si="1"/>
        <v>868.330125</v>
      </c>
      <c r="S108" s="436"/>
    </row>
    <row r="109" s="927" customFormat="1" spans="1:19">
      <c r="A109" s="1289" t="s">
        <v>390</v>
      </c>
      <c r="B109" s="615" t="s">
        <v>391</v>
      </c>
      <c r="C109" s="1289" t="s">
        <v>470</v>
      </c>
      <c r="D109" s="1290">
        <v>311.214</v>
      </c>
      <c r="E109" s="436" t="s">
        <v>25</v>
      </c>
      <c r="F109" s="436" t="s">
        <v>25</v>
      </c>
      <c r="G109" s="436"/>
      <c r="H109" s="436" t="s">
        <v>441</v>
      </c>
      <c r="I109" s="1289" t="s">
        <v>27</v>
      </c>
      <c r="J109" s="1289" t="s">
        <v>28</v>
      </c>
      <c r="K109" s="1289" t="s">
        <v>58</v>
      </c>
      <c r="L109" s="1289" t="s">
        <v>59</v>
      </c>
      <c r="M109" s="1289">
        <v>679625</v>
      </c>
      <c r="N109" s="1289">
        <v>4663384</v>
      </c>
      <c r="O109" s="615" t="s">
        <v>147</v>
      </c>
      <c r="P109" s="615" t="s">
        <v>426</v>
      </c>
      <c r="Q109" s="56" t="s">
        <v>427</v>
      </c>
      <c r="R109" s="1161">
        <f t="shared" si="1"/>
        <v>3034.3365</v>
      </c>
      <c r="S109" s="436"/>
    </row>
    <row r="110" s="927" customFormat="1" spans="1:19">
      <c r="A110" s="1289" t="s">
        <v>390</v>
      </c>
      <c r="B110" s="615" t="s">
        <v>391</v>
      </c>
      <c r="C110" s="1289" t="s">
        <v>471</v>
      </c>
      <c r="D110" s="1290">
        <v>75.9675</v>
      </c>
      <c r="E110" s="436" t="s">
        <v>25</v>
      </c>
      <c r="F110" s="436" t="s">
        <v>25</v>
      </c>
      <c r="G110" s="436"/>
      <c r="H110" s="436" t="s">
        <v>441</v>
      </c>
      <c r="I110" s="1289" t="s">
        <v>27</v>
      </c>
      <c r="J110" s="1289" t="s">
        <v>28</v>
      </c>
      <c r="K110" s="1289" t="s">
        <v>29</v>
      </c>
      <c r="L110" s="1289" t="s">
        <v>41</v>
      </c>
      <c r="M110" s="1289">
        <v>679106</v>
      </c>
      <c r="N110" s="1289">
        <v>4663604</v>
      </c>
      <c r="O110" s="615" t="s">
        <v>147</v>
      </c>
      <c r="P110" s="615" t="s">
        <v>426</v>
      </c>
      <c r="Q110" s="56" t="s">
        <v>427</v>
      </c>
      <c r="R110" s="1161">
        <f t="shared" si="1"/>
        <v>740.683125</v>
      </c>
      <c r="S110" s="436"/>
    </row>
    <row r="111" s="927" customFormat="1" spans="1:19">
      <c r="A111" s="1289" t="s">
        <v>390</v>
      </c>
      <c r="B111" s="615" t="s">
        <v>391</v>
      </c>
      <c r="C111" s="1289" t="s">
        <v>472</v>
      </c>
      <c r="D111" s="1290">
        <v>67.0875</v>
      </c>
      <c r="E111" s="436" t="s">
        <v>25</v>
      </c>
      <c r="F111" s="436" t="s">
        <v>25</v>
      </c>
      <c r="G111" s="436"/>
      <c r="H111" s="436" t="s">
        <v>441</v>
      </c>
      <c r="I111" s="1289" t="s">
        <v>27</v>
      </c>
      <c r="J111" s="1289" t="s">
        <v>28</v>
      </c>
      <c r="K111" s="1289" t="s">
        <v>29</v>
      </c>
      <c r="L111" s="1289" t="s">
        <v>41</v>
      </c>
      <c r="M111" s="1289">
        <v>680832</v>
      </c>
      <c r="N111" s="1289">
        <v>4663557</v>
      </c>
      <c r="O111" s="615" t="s">
        <v>147</v>
      </c>
      <c r="P111" s="615" t="s">
        <v>426</v>
      </c>
      <c r="Q111" s="56" t="s">
        <v>427</v>
      </c>
      <c r="R111" s="1161">
        <f t="shared" si="1"/>
        <v>654.103125</v>
      </c>
      <c r="S111" s="436"/>
    </row>
    <row r="112" s="927" customFormat="1" spans="1:19">
      <c r="A112" s="1289" t="s">
        <v>390</v>
      </c>
      <c r="B112" s="615" t="s">
        <v>391</v>
      </c>
      <c r="C112" s="1289" t="s">
        <v>473</v>
      </c>
      <c r="D112" s="1290">
        <v>107.109</v>
      </c>
      <c r="E112" s="436" t="s">
        <v>25</v>
      </c>
      <c r="F112" s="436" t="s">
        <v>25</v>
      </c>
      <c r="G112" s="436"/>
      <c r="H112" s="436" t="s">
        <v>441</v>
      </c>
      <c r="I112" s="1289" t="s">
        <v>27</v>
      </c>
      <c r="J112" s="1289" t="s">
        <v>28</v>
      </c>
      <c r="K112" s="1289" t="s">
        <v>29</v>
      </c>
      <c r="L112" s="1289" t="s">
        <v>41</v>
      </c>
      <c r="M112" s="1289">
        <v>679865</v>
      </c>
      <c r="N112" s="1289">
        <v>4663578</v>
      </c>
      <c r="O112" s="615" t="s">
        <v>147</v>
      </c>
      <c r="P112" s="615" t="s">
        <v>426</v>
      </c>
      <c r="Q112" s="56" t="s">
        <v>427</v>
      </c>
      <c r="R112" s="1161">
        <f t="shared" si="1"/>
        <v>1044.31275</v>
      </c>
      <c r="S112" s="436"/>
    </row>
    <row r="113" s="927" customFormat="1" spans="1:19">
      <c r="A113" s="1289" t="s">
        <v>390</v>
      </c>
      <c r="B113" s="615" t="s">
        <v>391</v>
      </c>
      <c r="C113" s="1289" t="s">
        <v>474</v>
      </c>
      <c r="D113" s="1290">
        <v>58.161</v>
      </c>
      <c r="E113" s="436" t="s">
        <v>25</v>
      </c>
      <c r="F113" s="436" t="s">
        <v>25</v>
      </c>
      <c r="G113" s="436"/>
      <c r="H113" s="436" t="s">
        <v>441</v>
      </c>
      <c r="I113" s="1289" t="s">
        <v>27</v>
      </c>
      <c r="J113" s="1289" t="s">
        <v>28</v>
      </c>
      <c r="K113" s="1289" t="s">
        <v>58</v>
      </c>
      <c r="L113" s="1289" t="s">
        <v>59</v>
      </c>
      <c r="M113" s="1289">
        <v>679039</v>
      </c>
      <c r="N113" s="1289">
        <v>4663463</v>
      </c>
      <c r="O113" s="615" t="s">
        <v>147</v>
      </c>
      <c r="P113" s="615" t="s">
        <v>426</v>
      </c>
      <c r="Q113" s="56" t="s">
        <v>427</v>
      </c>
      <c r="R113" s="1161">
        <f t="shared" si="1"/>
        <v>567.06975</v>
      </c>
      <c r="S113" s="436"/>
    </row>
    <row r="114" s="927" customFormat="1" spans="1:19">
      <c r="A114" s="1289" t="s">
        <v>390</v>
      </c>
      <c r="B114" s="615" t="s">
        <v>391</v>
      </c>
      <c r="C114" s="1289" t="s">
        <v>475</v>
      </c>
      <c r="D114" s="1290">
        <v>26.133</v>
      </c>
      <c r="E114" s="436" t="s">
        <v>25</v>
      </c>
      <c r="F114" s="436" t="s">
        <v>25</v>
      </c>
      <c r="G114" s="436"/>
      <c r="H114" s="436" t="s">
        <v>441</v>
      </c>
      <c r="I114" s="1289" t="s">
        <v>27</v>
      </c>
      <c r="J114" s="1289" t="s">
        <v>28</v>
      </c>
      <c r="K114" s="1289" t="s">
        <v>58</v>
      </c>
      <c r="L114" s="1289" t="s">
        <v>59</v>
      </c>
      <c r="M114" s="1289">
        <v>679694</v>
      </c>
      <c r="N114" s="1289">
        <v>4663482</v>
      </c>
      <c r="O114" s="615" t="s">
        <v>147</v>
      </c>
      <c r="P114" s="615" t="s">
        <v>426</v>
      </c>
      <c r="Q114" s="56" t="s">
        <v>427</v>
      </c>
      <c r="R114" s="1161">
        <f t="shared" si="1"/>
        <v>254.79675</v>
      </c>
      <c r="S114" s="436"/>
    </row>
    <row r="115" s="927" customFormat="1" spans="1:19">
      <c r="A115" s="1289" t="s">
        <v>390</v>
      </c>
      <c r="B115" s="615" t="s">
        <v>391</v>
      </c>
      <c r="C115" s="1289" t="s">
        <v>476</v>
      </c>
      <c r="D115" s="1290">
        <v>35.226</v>
      </c>
      <c r="E115" s="436" t="s">
        <v>25</v>
      </c>
      <c r="F115" s="436" t="s">
        <v>25</v>
      </c>
      <c r="G115" s="436"/>
      <c r="H115" s="436" t="s">
        <v>439</v>
      </c>
      <c r="I115" s="1289" t="s">
        <v>27</v>
      </c>
      <c r="J115" s="1289" t="s">
        <v>28</v>
      </c>
      <c r="K115" s="1289" t="s">
        <v>29</v>
      </c>
      <c r="L115" s="1289" t="s">
        <v>41</v>
      </c>
      <c r="M115" s="1289">
        <v>684316</v>
      </c>
      <c r="N115" s="1289">
        <v>4663382</v>
      </c>
      <c r="O115" s="615" t="s">
        <v>147</v>
      </c>
      <c r="P115" s="615" t="s">
        <v>426</v>
      </c>
      <c r="Q115" s="56" t="s">
        <v>427</v>
      </c>
      <c r="R115" s="1161">
        <f t="shared" si="1"/>
        <v>343.4535</v>
      </c>
      <c r="S115" s="436"/>
    </row>
    <row r="116" s="927" customFormat="1" spans="1:19">
      <c r="A116" s="1289" t="s">
        <v>390</v>
      </c>
      <c r="B116" s="615" t="s">
        <v>391</v>
      </c>
      <c r="C116" s="1289" t="s">
        <v>477</v>
      </c>
      <c r="D116" s="1290">
        <v>19.2285</v>
      </c>
      <c r="E116" s="436" t="s">
        <v>25</v>
      </c>
      <c r="F116" s="436" t="s">
        <v>25</v>
      </c>
      <c r="G116" s="436"/>
      <c r="H116" s="436" t="s">
        <v>441</v>
      </c>
      <c r="I116" s="1289" t="s">
        <v>27</v>
      </c>
      <c r="J116" s="1289" t="s">
        <v>28</v>
      </c>
      <c r="K116" s="1289" t="s">
        <v>29</v>
      </c>
      <c r="L116" s="1289" t="s">
        <v>41</v>
      </c>
      <c r="M116" s="1289">
        <v>681120</v>
      </c>
      <c r="N116" s="1289">
        <v>4663442</v>
      </c>
      <c r="O116" s="615" t="s">
        <v>147</v>
      </c>
      <c r="P116" s="1297" t="s">
        <v>334</v>
      </c>
      <c r="Q116" s="1298" t="s">
        <v>335</v>
      </c>
      <c r="R116" s="1161">
        <f t="shared" si="1"/>
        <v>187.477875</v>
      </c>
      <c r="S116" s="436"/>
    </row>
    <row r="117" s="927" customFormat="1" spans="1:19">
      <c r="A117" s="1289" t="s">
        <v>390</v>
      </c>
      <c r="B117" s="615" t="s">
        <v>391</v>
      </c>
      <c r="C117" s="1289" t="s">
        <v>478</v>
      </c>
      <c r="D117" s="1290">
        <v>44.526</v>
      </c>
      <c r="E117" s="436" t="s">
        <v>25</v>
      </c>
      <c r="F117" s="436" t="s">
        <v>25</v>
      </c>
      <c r="G117" s="436"/>
      <c r="H117" s="436" t="s">
        <v>439</v>
      </c>
      <c r="I117" s="1289" t="s">
        <v>27</v>
      </c>
      <c r="J117" s="1289" t="s">
        <v>28</v>
      </c>
      <c r="K117" s="1289" t="s">
        <v>29</v>
      </c>
      <c r="L117" s="1289" t="s">
        <v>41</v>
      </c>
      <c r="M117" s="1289">
        <v>684443</v>
      </c>
      <c r="N117" s="1289">
        <v>4663214</v>
      </c>
      <c r="O117" s="615" t="s">
        <v>147</v>
      </c>
      <c r="P117" s="615" t="s">
        <v>426</v>
      </c>
      <c r="Q117" s="56" t="s">
        <v>427</v>
      </c>
      <c r="R117" s="1161">
        <f t="shared" si="1"/>
        <v>434.1285</v>
      </c>
      <c r="S117" s="436"/>
    </row>
    <row r="118" s="927" customFormat="1" spans="1:19">
      <c r="A118" s="1289" t="s">
        <v>390</v>
      </c>
      <c r="B118" s="615" t="s">
        <v>391</v>
      </c>
      <c r="C118" s="1289" t="s">
        <v>479</v>
      </c>
      <c r="D118" s="1290">
        <v>127.38</v>
      </c>
      <c r="E118" s="436" t="s">
        <v>25</v>
      </c>
      <c r="F118" s="436" t="s">
        <v>25</v>
      </c>
      <c r="G118" s="436"/>
      <c r="H118" s="436" t="s">
        <v>441</v>
      </c>
      <c r="I118" s="1289" t="s">
        <v>27</v>
      </c>
      <c r="J118" s="1289" t="s">
        <v>28</v>
      </c>
      <c r="K118" s="1289" t="s">
        <v>29</v>
      </c>
      <c r="L118" s="1289" t="s">
        <v>41</v>
      </c>
      <c r="M118" s="1289">
        <v>681318</v>
      </c>
      <c r="N118" s="1289">
        <v>4662862</v>
      </c>
      <c r="O118" s="615" t="s">
        <v>147</v>
      </c>
      <c r="P118" s="1297" t="s">
        <v>334</v>
      </c>
      <c r="Q118" s="1298" t="s">
        <v>335</v>
      </c>
      <c r="R118" s="1161">
        <f t="shared" si="1"/>
        <v>1241.955</v>
      </c>
      <c r="S118" s="436"/>
    </row>
    <row r="119" s="927" customFormat="1" spans="1:19">
      <c r="A119" s="1289" t="s">
        <v>390</v>
      </c>
      <c r="B119" s="615" t="s">
        <v>391</v>
      </c>
      <c r="C119" s="1289" t="s">
        <v>480</v>
      </c>
      <c r="D119" s="1290">
        <v>32.0265</v>
      </c>
      <c r="E119" s="436" t="s">
        <v>25</v>
      </c>
      <c r="F119" s="436" t="s">
        <v>25</v>
      </c>
      <c r="G119" s="436"/>
      <c r="H119" s="436" t="s">
        <v>441</v>
      </c>
      <c r="I119" s="1289" t="s">
        <v>27</v>
      </c>
      <c r="J119" s="1289" t="s">
        <v>28</v>
      </c>
      <c r="K119" s="1289" t="s">
        <v>58</v>
      </c>
      <c r="L119" s="1289" t="s">
        <v>59</v>
      </c>
      <c r="M119" s="1289">
        <v>681105</v>
      </c>
      <c r="N119" s="1289">
        <v>4662905</v>
      </c>
      <c r="O119" s="615" t="s">
        <v>147</v>
      </c>
      <c r="P119" s="615" t="s">
        <v>481</v>
      </c>
      <c r="Q119" s="616" t="s">
        <v>482</v>
      </c>
      <c r="R119" s="1161">
        <f t="shared" si="1"/>
        <v>312.258375</v>
      </c>
      <c r="S119" s="436"/>
    </row>
    <row r="120" s="927" customFormat="1" spans="1:19">
      <c r="A120" s="1289" t="s">
        <v>390</v>
      </c>
      <c r="B120" s="615" t="s">
        <v>391</v>
      </c>
      <c r="C120" s="1289" t="s">
        <v>483</v>
      </c>
      <c r="D120" s="1290">
        <v>30.4875</v>
      </c>
      <c r="E120" s="436" t="s">
        <v>25</v>
      </c>
      <c r="F120" s="436" t="s">
        <v>25</v>
      </c>
      <c r="G120" s="436"/>
      <c r="H120" s="436" t="s">
        <v>417</v>
      </c>
      <c r="I120" s="1289" t="s">
        <v>27</v>
      </c>
      <c r="J120" s="1289" t="s">
        <v>28</v>
      </c>
      <c r="K120" s="1289" t="s">
        <v>58</v>
      </c>
      <c r="L120" s="1289" t="s">
        <v>59</v>
      </c>
      <c r="M120" s="1289">
        <v>681283</v>
      </c>
      <c r="N120" s="1289">
        <v>4664511</v>
      </c>
      <c r="O120" s="615" t="s">
        <v>147</v>
      </c>
      <c r="P120" s="615" t="s">
        <v>484</v>
      </c>
      <c r="Q120" s="616" t="s">
        <v>485</v>
      </c>
      <c r="R120" s="1161">
        <f t="shared" si="1"/>
        <v>297.253125</v>
      </c>
      <c r="S120" s="436"/>
    </row>
    <row r="121" s="927" customFormat="1" spans="1:19">
      <c r="A121" s="1289" t="s">
        <v>390</v>
      </c>
      <c r="B121" s="615" t="s">
        <v>391</v>
      </c>
      <c r="C121" s="1289" t="s">
        <v>486</v>
      </c>
      <c r="D121" s="1290">
        <v>148.7895</v>
      </c>
      <c r="E121" s="436" t="s">
        <v>25</v>
      </c>
      <c r="F121" s="436" t="s">
        <v>25</v>
      </c>
      <c r="G121" s="436"/>
      <c r="H121" s="436" t="s">
        <v>417</v>
      </c>
      <c r="I121" s="1289" t="s">
        <v>27</v>
      </c>
      <c r="J121" s="1289" t="s">
        <v>28</v>
      </c>
      <c r="K121" s="1289" t="s">
        <v>29</v>
      </c>
      <c r="L121" s="1289" t="s">
        <v>41</v>
      </c>
      <c r="M121" s="1289">
        <v>681850</v>
      </c>
      <c r="N121" s="1289">
        <v>4664722</v>
      </c>
      <c r="O121" s="615" t="s">
        <v>147</v>
      </c>
      <c r="P121" s="615" t="s">
        <v>484</v>
      </c>
      <c r="Q121" s="616" t="s">
        <v>485</v>
      </c>
      <c r="R121" s="1161">
        <f t="shared" si="1"/>
        <v>1450.697625</v>
      </c>
      <c r="S121" s="436"/>
    </row>
    <row r="122" s="927" customFormat="1" spans="1:19">
      <c r="A122" s="1289" t="s">
        <v>390</v>
      </c>
      <c r="B122" s="615" t="s">
        <v>391</v>
      </c>
      <c r="C122" s="1289" t="s">
        <v>487</v>
      </c>
      <c r="D122" s="1290">
        <v>16.008</v>
      </c>
      <c r="E122" s="436" t="s">
        <v>25</v>
      </c>
      <c r="F122" s="436" t="s">
        <v>25</v>
      </c>
      <c r="G122" s="436"/>
      <c r="H122" s="436" t="s">
        <v>417</v>
      </c>
      <c r="I122" s="1289" t="s">
        <v>367</v>
      </c>
      <c r="J122" s="1289" t="s">
        <v>28</v>
      </c>
      <c r="K122" s="1289" t="s">
        <v>49</v>
      </c>
      <c r="L122" s="1289"/>
      <c r="M122" s="1289">
        <v>681302</v>
      </c>
      <c r="N122" s="1289">
        <v>4664985</v>
      </c>
      <c r="O122" s="615" t="s">
        <v>147</v>
      </c>
      <c r="P122" s="615" t="s">
        <v>484</v>
      </c>
      <c r="Q122" s="616" t="s">
        <v>485</v>
      </c>
      <c r="R122" s="1161">
        <f t="shared" si="1"/>
        <v>156.078</v>
      </c>
      <c r="S122" s="436"/>
    </row>
    <row r="123" s="927" customFormat="1" spans="1:19">
      <c r="A123" s="1289" t="s">
        <v>390</v>
      </c>
      <c r="B123" s="615" t="s">
        <v>391</v>
      </c>
      <c r="C123" s="1289" t="s">
        <v>488</v>
      </c>
      <c r="D123" s="1290">
        <v>7.2675</v>
      </c>
      <c r="E123" s="436" t="s">
        <v>25</v>
      </c>
      <c r="F123" s="436" t="s">
        <v>25</v>
      </c>
      <c r="G123" s="436"/>
      <c r="H123" s="436" t="s">
        <v>417</v>
      </c>
      <c r="I123" s="1289" t="s">
        <v>367</v>
      </c>
      <c r="J123" s="1289" t="s">
        <v>28</v>
      </c>
      <c r="K123" s="1289" t="s">
        <v>49</v>
      </c>
      <c r="L123" s="1289"/>
      <c r="M123" s="1289">
        <v>681390</v>
      </c>
      <c r="N123" s="1289">
        <v>4665047</v>
      </c>
      <c r="O123" s="615" t="s">
        <v>147</v>
      </c>
      <c r="P123" s="615" t="s">
        <v>403</v>
      </c>
      <c r="Q123" s="616" t="s">
        <v>404</v>
      </c>
      <c r="R123" s="1161">
        <f t="shared" si="1"/>
        <v>70.858125</v>
      </c>
      <c r="S123" s="436"/>
    </row>
    <row r="124" s="927" customFormat="1" spans="1:19">
      <c r="A124" s="1289" t="s">
        <v>390</v>
      </c>
      <c r="B124" s="615" t="s">
        <v>391</v>
      </c>
      <c r="C124" s="1289" t="s">
        <v>489</v>
      </c>
      <c r="D124" s="1290">
        <v>39.495</v>
      </c>
      <c r="E124" s="436" t="s">
        <v>25</v>
      </c>
      <c r="F124" s="436" t="s">
        <v>25</v>
      </c>
      <c r="G124" s="436"/>
      <c r="H124" s="436" t="s">
        <v>417</v>
      </c>
      <c r="I124" s="1289" t="s">
        <v>367</v>
      </c>
      <c r="J124" s="1289" t="s">
        <v>28</v>
      </c>
      <c r="K124" s="1289" t="s">
        <v>58</v>
      </c>
      <c r="L124" s="1289"/>
      <c r="M124" s="1289">
        <v>681637</v>
      </c>
      <c r="N124" s="1289">
        <v>4664947</v>
      </c>
      <c r="O124" s="615" t="s">
        <v>147</v>
      </c>
      <c r="P124" s="1297" t="s">
        <v>334</v>
      </c>
      <c r="Q124" s="1298" t="s">
        <v>335</v>
      </c>
      <c r="R124" s="1161">
        <f t="shared" si="1"/>
        <v>385.07625</v>
      </c>
      <c r="S124" s="436"/>
    </row>
    <row r="125" s="927" customFormat="1" spans="1:19">
      <c r="A125" s="1289" t="s">
        <v>390</v>
      </c>
      <c r="B125" s="615" t="s">
        <v>391</v>
      </c>
      <c r="C125" s="1289" t="s">
        <v>490</v>
      </c>
      <c r="D125" s="1290">
        <v>8.346</v>
      </c>
      <c r="E125" s="436" t="s">
        <v>25</v>
      </c>
      <c r="F125" s="436" t="s">
        <v>25</v>
      </c>
      <c r="G125" s="436"/>
      <c r="H125" s="436" t="s">
        <v>417</v>
      </c>
      <c r="I125" s="1289" t="s">
        <v>27</v>
      </c>
      <c r="J125" s="1289" t="s">
        <v>28</v>
      </c>
      <c r="K125" s="1289" t="s">
        <v>58</v>
      </c>
      <c r="L125" s="1289" t="s">
        <v>75</v>
      </c>
      <c r="M125" s="1289">
        <v>681682</v>
      </c>
      <c r="N125" s="1289">
        <v>4664985</v>
      </c>
      <c r="O125" s="615" t="s">
        <v>147</v>
      </c>
      <c r="P125" s="1297" t="s">
        <v>334</v>
      </c>
      <c r="Q125" s="1298" t="s">
        <v>335</v>
      </c>
      <c r="R125" s="1161">
        <f t="shared" si="1"/>
        <v>81.3735</v>
      </c>
      <c r="S125" s="436"/>
    </row>
    <row r="126" s="927" customFormat="1" spans="1:19">
      <c r="A126" s="1289" t="s">
        <v>390</v>
      </c>
      <c r="B126" s="615" t="s">
        <v>391</v>
      </c>
      <c r="C126" s="1289" t="s">
        <v>491</v>
      </c>
      <c r="D126" s="1290">
        <v>39.027</v>
      </c>
      <c r="E126" s="436" t="s">
        <v>25</v>
      </c>
      <c r="F126" s="436" t="s">
        <v>25</v>
      </c>
      <c r="G126" s="436"/>
      <c r="H126" s="436" t="s">
        <v>441</v>
      </c>
      <c r="I126" s="1289" t="s">
        <v>27</v>
      </c>
      <c r="J126" s="1289" t="s">
        <v>28</v>
      </c>
      <c r="K126" s="1289" t="s">
        <v>58</v>
      </c>
      <c r="L126" s="1289" t="s">
        <v>75</v>
      </c>
      <c r="M126" s="1289">
        <v>678329</v>
      </c>
      <c r="N126" s="1289">
        <v>4664644</v>
      </c>
      <c r="O126" s="615" t="s">
        <v>147</v>
      </c>
      <c r="P126" s="615" t="s">
        <v>426</v>
      </c>
      <c r="Q126" s="56" t="s">
        <v>427</v>
      </c>
      <c r="R126" s="1161">
        <f t="shared" si="1"/>
        <v>380.51325</v>
      </c>
      <c r="S126" s="436"/>
    </row>
    <row r="127" s="927" customFormat="1" spans="1:19">
      <c r="A127" s="1289" t="s">
        <v>390</v>
      </c>
      <c r="B127" s="615" t="s">
        <v>391</v>
      </c>
      <c r="C127" s="1289" t="s">
        <v>492</v>
      </c>
      <c r="D127" s="1290">
        <v>41.535</v>
      </c>
      <c r="E127" s="436" t="s">
        <v>25</v>
      </c>
      <c r="F127" s="436" t="s">
        <v>25</v>
      </c>
      <c r="G127" s="436"/>
      <c r="H127" s="436" t="s">
        <v>441</v>
      </c>
      <c r="I127" s="1289" t="s">
        <v>27</v>
      </c>
      <c r="J127" s="1289" t="s">
        <v>28</v>
      </c>
      <c r="K127" s="1289" t="s">
        <v>58</v>
      </c>
      <c r="L127" s="1289" t="s">
        <v>75</v>
      </c>
      <c r="M127" s="1289">
        <v>678507</v>
      </c>
      <c r="N127" s="1289">
        <v>4664499</v>
      </c>
      <c r="O127" s="615" t="s">
        <v>147</v>
      </c>
      <c r="P127" s="1297" t="s">
        <v>334</v>
      </c>
      <c r="Q127" s="1298" t="s">
        <v>335</v>
      </c>
      <c r="R127" s="1161">
        <f t="shared" si="1"/>
        <v>404.96625</v>
      </c>
      <c r="S127" s="436"/>
    </row>
    <row r="128" s="927" customFormat="1" spans="1:19">
      <c r="A128" s="1289" t="s">
        <v>390</v>
      </c>
      <c r="B128" s="615" t="s">
        <v>391</v>
      </c>
      <c r="C128" s="1289" t="s">
        <v>493</v>
      </c>
      <c r="D128" s="1290">
        <v>106.557</v>
      </c>
      <c r="E128" s="436" t="s">
        <v>25</v>
      </c>
      <c r="F128" s="436" t="s">
        <v>25</v>
      </c>
      <c r="G128" s="436"/>
      <c r="H128" s="436" t="s">
        <v>441</v>
      </c>
      <c r="I128" s="1289" t="s">
        <v>27</v>
      </c>
      <c r="J128" s="1289" t="s">
        <v>28</v>
      </c>
      <c r="K128" s="1289" t="s">
        <v>58</v>
      </c>
      <c r="L128" s="1289" t="s">
        <v>75</v>
      </c>
      <c r="M128" s="1289">
        <v>680756</v>
      </c>
      <c r="N128" s="1289">
        <v>4664271</v>
      </c>
      <c r="O128" s="615" t="s">
        <v>147</v>
      </c>
      <c r="P128" s="1297" t="s">
        <v>334</v>
      </c>
      <c r="Q128" s="1299" t="s">
        <v>335</v>
      </c>
      <c r="R128" s="1161">
        <f t="shared" si="1"/>
        <v>1038.93075</v>
      </c>
      <c r="S128" s="436"/>
    </row>
    <row r="129" s="927" customFormat="1" spans="1:19">
      <c r="A129" s="1289" t="s">
        <v>390</v>
      </c>
      <c r="B129" s="615" t="s">
        <v>391</v>
      </c>
      <c r="C129" s="1289" t="s">
        <v>494</v>
      </c>
      <c r="D129" s="1290">
        <v>20.4435</v>
      </c>
      <c r="E129" s="436" t="s">
        <v>25</v>
      </c>
      <c r="F129" s="436" t="s">
        <v>25</v>
      </c>
      <c r="G129" s="436"/>
      <c r="H129" s="436" t="s">
        <v>417</v>
      </c>
      <c r="I129" s="1289" t="s">
        <v>27</v>
      </c>
      <c r="J129" s="1289" t="s">
        <v>28</v>
      </c>
      <c r="K129" s="1289" t="s">
        <v>29</v>
      </c>
      <c r="L129" s="1289" t="s">
        <v>41</v>
      </c>
      <c r="M129" s="1289">
        <v>682496</v>
      </c>
      <c r="N129" s="1289">
        <v>4664691</v>
      </c>
      <c r="O129" s="615" t="s">
        <v>147</v>
      </c>
      <c r="P129" s="615" t="s">
        <v>484</v>
      </c>
      <c r="Q129" s="616" t="s">
        <v>433</v>
      </c>
      <c r="R129" s="1161">
        <f t="shared" si="1"/>
        <v>199.324125</v>
      </c>
      <c r="S129" s="436"/>
    </row>
    <row r="130" s="927" customFormat="1" spans="1:19">
      <c r="A130" s="1289" t="s">
        <v>390</v>
      </c>
      <c r="B130" s="615" t="s">
        <v>391</v>
      </c>
      <c r="C130" s="1289" t="s">
        <v>495</v>
      </c>
      <c r="D130" s="1290">
        <v>648.6225</v>
      </c>
      <c r="E130" s="436" t="s">
        <v>25</v>
      </c>
      <c r="F130" s="436" t="s">
        <v>25</v>
      </c>
      <c r="G130" s="436"/>
      <c r="H130" s="436" t="s">
        <v>439</v>
      </c>
      <c r="I130" s="1289" t="s">
        <v>27</v>
      </c>
      <c r="J130" s="1289" t="s">
        <v>28</v>
      </c>
      <c r="K130" s="1289" t="s">
        <v>58</v>
      </c>
      <c r="L130" s="1289" t="s">
        <v>75</v>
      </c>
      <c r="M130" s="1289">
        <v>684920</v>
      </c>
      <c r="N130" s="1289">
        <v>4664064</v>
      </c>
      <c r="O130" s="615" t="s">
        <v>147</v>
      </c>
      <c r="P130" s="615" t="s">
        <v>403</v>
      </c>
      <c r="Q130" s="616" t="s">
        <v>404</v>
      </c>
      <c r="R130" s="1161">
        <f t="shared" si="1"/>
        <v>6324.069375</v>
      </c>
      <c r="S130" s="436"/>
    </row>
    <row r="131" s="927" customFormat="1" spans="1:19">
      <c r="A131" s="1289" t="s">
        <v>390</v>
      </c>
      <c r="B131" s="615" t="s">
        <v>391</v>
      </c>
      <c r="C131" s="1289" t="s">
        <v>496</v>
      </c>
      <c r="D131" s="1290">
        <v>1.5405</v>
      </c>
      <c r="E131" s="436" t="s">
        <v>25</v>
      </c>
      <c r="F131" s="436" t="s">
        <v>25</v>
      </c>
      <c r="G131" s="436"/>
      <c r="H131" s="436" t="s">
        <v>439</v>
      </c>
      <c r="I131" s="1289" t="s">
        <v>27</v>
      </c>
      <c r="J131" s="1289" t="s">
        <v>28</v>
      </c>
      <c r="K131" s="1289" t="s">
        <v>58</v>
      </c>
      <c r="L131" s="1289" t="s">
        <v>75</v>
      </c>
      <c r="M131" s="1289">
        <v>685059</v>
      </c>
      <c r="N131" s="1289">
        <v>4664289</v>
      </c>
      <c r="O131" s="615" t="s">
        <v>147</v>
      </c>
      <c r="P131" s="615" t="s">
        <v>484</v>
      </c>
      <c r="Q131" s="616" t="s">
        <v>433</v>
      </c>
      <c r="R131" s="1161">
        <f t="shared" si="1"/>
        <v>15.019875</v>
      </c>
      <c r="S131" s="436"/>
    </row>
    <row r="132" s="927" customFormat="1" spans="1:19">
      <c r="A132" s="1289" t="s">
        <v>390</v>
      </c>
      <c r="B132" s="615" t="s">
        <v>497</v>
      </c>
      <c r="C132" s="1289" t="s">
        <v>498</v>
      </c>
      <c r="D132" s="1290">
        <v>148.143</v>
      </c>
      <c r="E132" s="436" t="s">
        <v>25</v>
      </c>
      <c r="F132" s="436" t="s">
        <v>25</v>
      </c>
      <c r="G132" s="436"/>
      <c r="H132" s="436" t="s">
        <v>499</v>
      </c>
      <c r="I132" s="1289" t="s">
        <v>27</v>
      </c>
      <c r="J132" s="1289" t="s">
        <v>28</v>
      </c>
      <c r="K132" s="1289" t="s">
        <v>29</v>
      </c>
      <c r="L132" s="1289" t="s">
        <v>41</v>
      </c>
      <c r="M132" s="1289">
        <v>680454</v>
      </c>
      <c r="N132" s="1289">
        <v>4663104</v>
      </c>
      <c r="O132" s="615" t="s">
        <v>147</v>
      </c>
      <c r="P132" s="615" t="s">
        <v>484</v>
      </c>
      <c r="Q132" s="616" t="s">
        <v>485</v>
      </c>
      <c r="R132" s="1161">
        <f t="shared" si="1"/>
        <v>1444.39425</v>
      </c>
      <c r="S132" s="436"/>
    </row>
    <row r="133" s="927" customFormat="1" spans="1:19">
      <c r="A133" s="1289" t="s">
        <v>390</v>
      </c>
      <c r="B133" s="615" t="s">
        <v>497</v>
      </c>
      <c r="C133" s="1289" t="s">
        <v>500</v>
      </c>
      <c r="D133" s="1290">
        <v>34.3905</v>
      </c>
      <c r="E133" s="436" t="s">
        <v>25</v>
      </c>
      <c r="F133" s="436" t="s">
        <v>25</v>
      </c>
      <c r="G133" s="436"/>
      <c r="H133" s="436" t="s">
        <v>499</v>
      </c>
      <c r="I133" s="1289" t="s">
        <v>27</v>
      </c>
      <c r="J133" s="1289" t="s">
        <v>28</v>
      </c>
      <c r="K133" s="1289" t="s">
        <v>58</v>
      </c>
      <c r="L133" s="1289" t="s">
        <v>59</v>
      </c>
      <c r="M133" s="1289">
        <v>680280</v>
      </c>
      <c r="N133" s="1289">
        <v>4663370</v>
      </c>
      <c r="O133" s="615" t="s">
        <v>147</v>
      </c>
      <c r="P133" s="615" t="s">
        <v>484</v>
      </c>
      <c r="Q133" s="616" t="s">
        <v>485</v>
      </c>
      <c r="R133" s="1161">
        <f t="shared" si="1"/>
        <v>335.307375</v>
      </c>
      <c r="S133" s="436"/>
    </row>
    <row r="134" s="927" customFormat="1" spans="1:19">
      <c r="A134" s="1289" t="s">
        <v>390</v>
      </c>
      <c r="B134" s="615" t="s">
        <v>497</v>
      </c>
      <c r="C134" s="1289" t="s">
        <v>373</v>
      </c>
      <c r="D134" s="1290">
        <v>15.543</v>
      </c>
      <c r="E134" s="436" t="s">
        <v>25</v>
      </c>
      <c r="F134" s="436" t="s">
        <v>25</v>
      </c>
      <c r="G134" s="436"/>
      <c r="H134" s="436" t="s">
        <v>499</v>
      </c>
      <c r="I134" s="1289" t="s">
        <v>27</v>
      </c>
      <c r="J134" s="1289" t="s">
        <v>28</v>
      </c>
      <c r="K134" s="1289" t="s">
        <v>58</v>
      </c>
      <c r="L134" s="1289" t="s">
        <v>59</v>
      </c>
      <c r="M134" s="1289">
        <v>680096</v>
      </c>
      <c r="N134" s="1289">
        <v>4663390</v>
      </c>
      <c r="O134" s="615" t="s">
        <v>147</v>
      </c>
      <c r="P134" s="1297" t="s">
        <v>334</v>
      </c>
      <c r="Q134" s="1298" t="s">
        <v>335</v>
      </c>
      <c r="R134" s="1161">
        <f t="shared" si="1"/>
        <v>151.54425</v>
      </c>
      <c r="S134" s="436"/>
    </row>
    <row r="135" s="927" customFormat="1" spans="1:19">
      <c r="A135" s="1289" t="s">
        <v>390</v>
      </c>
      <c r="B135" s="615" t="s">
        <v>497</v>
      </c>
      <c r="C135" s="1289" t="s">
        <v>501</v>
      </c>
      <c r="D135" s="1290">
        <v>21.0375</v>
      </c>
      <c r="E135" s="436" t="s">
        <v>25</v>
      </c>
      <c r="F135" s="436" t="s">
        <v>25</v>
      </c>
      <c r="G135" s="436"/>
      <c r="H135" s="436" t="s">
        <v>499</v>
      </c>
      <c r="I135" s="1289" t="s">
        <v>27</v>
      </c>
      <c r="J135" s="1289" t="s">
        <v>28</v>
      </c>
      <c r="K135" s="1289" t="s">
        <v>58</v>
      </c>
      <c r="L135" s="1289" t="s">
        <v>59</v>
      </c>
      <c r="M135" s="1289">
        <v>680412</v>
      </c>
      <c r="N135" s="1289">
        <v>4663290</v>
      </c>
      <c r="O135" s="615" t="s">
        <v>147</v>
      </c>
      <c r="P135" s="615" t="s">
        <v>484</v>
      </c>
      <c r="Q135" s="616" t="s">
        <v>485</v>
      </c>
      <c r="R135" s="1161">
        <f t="shared" ref="R135:R198" si="2">D135*9.75</f>
        <v>205.115625</v>
      </c>
      <c r="S135" s="436"/>
    </row>
    <row r="136" s="927" customFormat="1" spans="1:19">
      <c r="A136" s="1289" t="s">
        <v>390</v>
      </c>
      <c r="B136" s="615" t="s">
        <v>497</v>
      </c>
      <c r="C136" s="1289" t="s">
        <v>502</v>
      </c>
      <c r="D136" s="1290">
        <v>135.3615</v>
      </c>
      <c r="E136" s="436" t="s">
        <v>25</v>
      </c>
      <c r="F136" s="436" t="s">
        <v>25</v>
      </c>
      <c r="G136" s="436"/>
      <c r="H136" s="436" t="s">
        <v>499</v>
      </c>
      <c r="I136" s="1289" t="s">
        <v>27</v>
      </c>
      <c r="J136" s="1289" t="s">
        <v>28</v>
      </c>
      <c r="K136" s="1289" t="s">
        <v>29</v>
      </c>
      <c r="L136" s="1289" t="s">
        <v>30</v>
      </c>
      <c r="M136" s="1289">
        <v>679494</v>
      </c>
      <c r="N136" s="1289">
        <v>4663190</v>
      </c>
      <c r="O136" s="615" t="s">
        <v>147</v>
      </c>
      <c r="P136" s="615" t="s">
        <v>403</v>
      </c>
      <c r="Q136" s="616" t="s">
        <v>404</v>
      </c>
      <c r="R136" s="1161">
        <f t="shared" si="2"/>
        <v>1319.774625</v>
      </c>
      <c r="S136" s="436"/>
    </row>
    <row r="137" s="927" customFormat="1" spans="1:19">
      <c r="A137" s="1289" t="s">
        <v>390</v>
      </c>
      <c r="B137" s="615" t="s">
        <v>497</v>
      </c>
      <c r="C137" s="1289" t="s">
        <v>503</v>
      </c>
      <c r="D137" s="1290">
        <v>25.1025</v>
      </c>
      <c r="E137" s="436" t="s">
        <v>25</v>
      </c>
      <c r="F137" s="436" t="s">
        <v>25</v>
      </c>
      <c r="G137" s="436"/>
      <c r="H137" s="436" t="s">
        <v>499</v>
      </c>
      <c r="I137" s="1289" t="s">
        <v>27</v>
      </c>
      <c r="J137" s="1289" t="s">
        <v>28</v>
      </c>
      <c r="K137" s="1289" t="s">
        <v>29</v>
      </c>
      <c r="L137" s="1289" t="s">
        <v>41</v>
      </c>
      <c r="M137" s="1289">
        <v>679942</v>
      </c>
      <c r="N137" s="1289">
        <v>4663252</v>
      </c>
      <c r="O137" s="615" t="s">
        <v>147</v>
      </c>
      <c r="P137" s="615" t="s">
        <v>484</v>
      </c>
      <c r="Q137" s="616" t="s">
        <v>433</v>
      </c>
      <c r="R137" s="1161">
        <f t="shared" si="2"/>
        <v>244.749375</v>
      </c>
      <c r="S137" s="436"/>
    </row>
    <row r="138" s="927" customFormat="1" spans="1:19">
      <c r="A138" s="1289" t="s">
        <v>390</v>
      </c>
      <c r="B138" s="615" t="s">
        <v>497</v>
      </c>
      <c r="C138" s="1289" t="s">
        <v>504</v>
      </c>
      <c r="D138" s="1290">
        <v>96.6255</v>
      </c>
      <c r="E138" s="436" t="s">
        <v>25</v>
      </c>
      <c r="F138" s="436" t="s">
        <v>25</v>
      </c>
      <c r="G138" s="436"/>
      <c r="H138" s="436" t="s">
        <v>499</v>
      </c>
      <c r="I138" s="1289" t="s">
        <v>27</v>
      </c>
      <c r="J138" s="1289" t="s">
        <v>28</v>
      </c>
      <c r="K138" s="1289" t="s">
        <v>29</v>
      </c>
      <c r="L138" s="1289" t="s">
        <v>41</v>
      </c>
      <c r="M138" s="1289">
        <v>680874</v>
      </c>
      <c r="N138" s="1289">
        <v>4663009</v>
      </c>
      <c r="O138" s="615" t="s">
        <v>147</v>
      </c>
      <c r="P138" s="615" t="s">
        <v>268</v>
      </c>
      <c r="Q138" s="616" t="s">
        <v>269</v>
      </c>
      <c r="R138" s="1161">
        <f t="shared" si="2"/>
        <v>942.098625</v>
      </c>
      <c r="S138" s="436"/>
    </row>
    <row r="139" s="927" customFormat="1" spans="1:19">
      <c r="A139" s="1289" t="s">
        <v>390</v>
      </c>
      <c r="B139" s="615" t="s">
        <v>497</v>
      </c>
      <c r="C139" s="1289" t="s">
        <v>505</v>
      </c>
      <c r="D139" s="1290">
        <v>26.427</v>
      </c>
      <c r="E139" s="436" t="s">
        <v>25</v>
      </c>
      <c r="F139" s="436" t="s">
        <v>25</v>
      </c>
      <c r="G139" s="436"/>
      <c r="H139" s="436" t="s">
        <v>499</v>
      </c>
      <c r="I139" s="1289" t="s">
        <v>27</v>
      </c>
      <c r="J139" s="1289" t="s">
        <v>28</v>
      </c>
      <c r="K139" s="1289" t="s">
        <v>58</v>
      </c>
      <c r="L139" s="1289" t="s">
        <v>30</v>
      </c>
      <c r="M139" s="1289">
        <v>679913</v>
      </c>
      <c r="N139" s="1289">
        <v>4663133</v>
      </c>
      <c r="O139" s="615" t="s">
        <v>147</v>
      </c>
      <c r="P139" s="615" t="s">
        <v>484</v>
      </c>
      <c r="Q139" s="616" t="s">
        <v>485</v>
      </c>
      <c r="R139" s="1161">
        <f t="shared" si="2"/>
        <v>257.66325</v>
      </c>
      <c r="S139" s="436"/>
    </row>
    <row r="140" s="927" customFormat="1" spans="1:19">
      <c r="A140" s="1289" t="s">
        <v>390</v>
      </c>
      <c r="B140" s="615" t="s">
        <v>497</v>
      </c>
      <c r="C140" s="1289" t="s">
        <v>506</v>
      </c>
      <c r="D140" s="1290">
        <v>181.0335</v>
      </c>
      <c r="E140" s="436" t="s">
        <v>25</v>
      </c>
      <c r="F140" s="436" t="s">
        <v>25</v>
      </c>
      <c r="G140" s="436"/>
      <c r="H140" s="436" t="s">
        <v>499</v>
      </c>
      <c r="I140" s="1289" t="s">
        <v>27</v>
      </c>
      <c r="J140" s="1289" t="s">
        <v>28</v>
      </c>
      <c r="K140" s="1289" t="s">
        <v>58</v>
      </c>
      <c r="L140" s="1289" t="s">
        <v>59</v>
      </c>
      <c r="M140" s="1289">
        <v>680145</v>
      </c>
      <c r="N140" s="1289">
        <v>4663006</v>
      </c>
      <c r="O140" s="615" t="s">
        <v>147</v>
      </c>
      <c r="P140" s="615" t="s">
        <v>481</v>
      </c>
      <c r="Q140" s="616" t="s">
        <v>482</v>
      </c>
      <c r="R140" s="1161">
        <f t="shared" si="2"/>
        <v>1765.076625</v>
      </c>
      <c r="S140" s="436"/>
    </row>
    <row r="141" s="927" customFormat="1" spans="1:19">
      <c r="A141" s="1289" t="s">
        <v>390</v>
      </c>
      <c r="B141" s="615" t="s">
        <v>497</v>
      </c>
      <c r="C141" s="1289" t="s">
        <v>400</v>
      </c>
      <c r="D141" s="1290">
        <v>277.6185</v>
      </c>
      <c r="E141" s="436" t="s">
        <v>25</v>
      </c>
      <c r="F141" s="436" t="s">
        <v>25</v>
      </c>
      <c r="G141" s="436"/>
      <c r="H141" s="436" t="s">
        <v>499</v>
      </c>
      <c r="I141" s="1289" t="s">
        <v>27</v>
      </c>
      <c r="J141" s="1289" t="s">
        <v>28</v>
      </c>
      <c r="K141" s="1289" t="s">
        <v>58</v>
      </c>
      <c r="L141" s="1289" t="s">
        <v>59</v>
      </c>
      <c r="M141" s="1289">
        <v>678740</v>
      </c>
      <c r="N141" s="1289">
        <v>4662985</v>
      </c>
      <c r="O141" s="615" t="s">
        <v>147</v>
      </c>
      <c r="P141" s="1297" t="s">
        <v>334</v>
      </c>
      <c r="Q141" s="1298" t="s">
        <v>335</v>
      </c>
      <c r="R141" s="1161">
        <f t="shared" si="2"/>
        <v>2706.780375</v>
      </c>
      <c r="S141" s="436"/>
    </row>
    <row r="142" s="927" customFormat="1" spans="1:19">
      <c r="A142" s="1289" t="s">
        <v>390</v>
      </c>
      <c r="B142" s="615" t="s">
        <v>497</v>
      </c>
      <c r="C142" s="1289" t="s">
        <v>507</v>
      </c>
      <c r="D142" s="1290">
        <v>435.78</v>
      </c>
      <c r="E142" s="436" t="s">
        <v>25</v>
      </c>
      <c r="F142" s="436" t="s">
        <v>25</v>
      </c>
      <c r="G142" s="436"/>
      <c r="H142" s="436" t="s">
        <v>508</v>
      </c>
      <c r="I142" s="1289" t="s">
        <v>27</v>
      </c>
      <c r="J142" s="1289" t="s">
        <v>28</v>
      </c>
      <c r="K142" s="1289" t="s">
        <v>58</v>
      </c>
      <c r="L142" s="1289" t="s">
        <v>59</v>
      </c>
      <c r="M142" s="1289">
        <v>678327</v>
      </c>
      <c r="N142" s="1289">
        <v>4662312</v>
      </c>
      <c r="O142" s="615" t="s">
        <v>147</v>
      </c>
      <c r="P142" s="615" t="s">
        <v>481</v>
      </c>
      <c r="Q142" s="616" t="s">
        <v>482</v>
      </c>
      <c r="R142" s="1161">
        <f t="shared" si="2"/>
        <v>4248.855</v>
      </c>
      <c r="S142" s="436"/>
    </row>
    <row r="143" s="927" customFormat="1" spans="1:19">
      <c r="A143" s="1289" t="s">
        <v>390</v>
      </c>
      <c r="B143" s="615" t="s">
        <v>497</v>
      </c>
      <c r="C143" s="1289" t="s">
        <v>509</v>
      </c>
      <c r="D143" s="1290">
        <v>122.5905</v>
      </c>
      <c r="E143" s="436" t="s">
        <v>25</v>
      </c>
      <c r="F143" s="436" t="s">
        <v>25</v>
      </c>
      <c r="G143" s="436"/>
      <c r="H143" s="436" t="s">
        <v>508</v>
      </c>
      <c r="I143" s="1289" t="s">
        <v>27</v>
      </c>
      <c r="J143" s="1289" t="s">
        <v>28</v>
      </c>
      <c r="K143" s="1289" t="s">
        <v>58</v>
      </c>
      <c r="L143" s="1289" t="s">
        <v>59</v>
      </c>
      <c r="M143" s="1289">
        <v>677775</v>
      </c>
      <c r="N143" s="1289">
        <v>4662413</v>
      </c>
      <c r="O143" s="615" t="s">
        <v>147</v>
      </c>
      <c r="P143" s="615" t="s">
        <v>481</v>
      </c>
      <c r="Q143" s="616" t="s">
        <v>482</v>
      </c>
      <c r="R143" s="1161">
        <f t="shared" si="2"/>
        <v>1195.257375</v>
      </c>
      <c r="S143" s="436"/>
    </row>
    <row r="144" s="927" customFormat="1" spans="1:19">
      <c r="A144" s="1289" t="s">
        <v>390</v>
      </c>
      <c r="B144" s="615" t="s">
        <v>497</v>
      </c>
      <c r="C144" s="1289" t="s">
        <v>384</v>
      </c>
      <c r="D144" s="1290">
        <v>125.961</v>
      </c>
      <c r="E144" s="436" t="s">
        <v>25</v>
      </c>
      <c r="F144" s="436" t="s">
        <v>25</v>
      </c>
      <c r="G144" s="436"/>
      <c r="H144" s="436" t="s">
        <v>508</v>
      </c>
      <c r="I144" s="1289" t="s">
        <v>27</v>
      </c>
      <c r="J144" s="1289" t="s">
        <v>28</v>
      </c>
      <c r="K144" s="1289" t="s">
        <v>29</v>
      </c>
      <c r="L144" s="1289" t="s">
        <v>41</v>
      </c>
      <c r="M144" s="1289">
        <v>679240</v>
      </c>
      <c r="N144" s="1289">
        <v>4662451</v>
      </c>
      <c r="O144" s="615" t="s">
        <v>147</v>
      </c>
      <c r="P144" s="615" t="s">
        <v>481</v>
      </c>
      <c r="Q144" s="616" t="s">
        <v>482</v>
      </c>
      <c r="R144" s="1161">
        <f t="shared" si="2"/>
        <v>1228.11975</v>
      </c>
      <c r="S144" s="436"/>
    </row>
    <row r="145" s="927" customFormat="1" spans="1:19">
      <c r="A145" s="1289" t="s">
        <v>390</v>
      </c>
      <c r="B145" s="615" t="s">
        <v>497</v>
      </c>
      <c r="C145" s="1289" t="s">
        <v>510</v>
      </c>
      <c r="D145" s="1290">
        <v>173.0325</v>
      </c>
      <c r="E145" s="436" t="s">
        <v>25</v>
      </c>
      <c r="F145" s="436" t="s">
        <v>25</v>
      </c>
      <c r="G145" s="436"/>
      <c r="H145" s="436" t="s">
        <v>508</v>
      </c>
      <c r="I145" s="1289" t="s">
        <v>27</v>
      </c>
      <c r="J145" s="1289" t="s">
        <v>28</v>
      </c>
      <c r="K145" s="1289" t="s">
        <v>29</v>
      </c>
      <c r="L145" s="1289" t="s">
        <v>41</v>
      </c>
      <c r="M145" s="1289">
        <v>680153</v>
      </c>
      <c r="N145" s="1289">
        <v>4662377</v>
      </c>
      <c r="O145" s="615" t="s">
        <v>147</v>
      </c>
      <c r="P145" s="615" t="s">
        <v>481</v>
      </c>
      <c r="Q145" s="616" t="s">
        <v>482</v>
      </c>
      <c r="R145" s="1161">
        <f t="shared" si="2"/>
        <v>1687.066875</v>
      </c>
      <c r="S145" s="436"/>
    </row>
    <row r="146" s="927" customFormat="1" spans="1:19">
      <c r="A146" s="1289" t="s">
        <v>390</v>
      </c>
      <c r="B146" s="615" t="s">
        <v>497</v>
      </c>
      <c r="C146" s="1289" t="s">
        <v>511</v>
      </c>
      <c r="D146" s="1290">
        <v>389.514</v>
      </c>
      <c r="E146" s="436" t="s">
        <v>25</v>
      </c>
      <c r="F146" s="436" t="s">
        <v>25</v>
      </c>
      <c r="G146" s="436"/>
      <c r="H146" s="436" t="s">
        <v>508</v>
      </c>
      <c r="I146" s="1289" t="s">
        <v>27</v>
      </c>
      <c r="J146" s="1289" t="s">
        <v>28</v>
      </c>
      <c r="K146" s="1289" t="s">
        <v>58</v>
      </c>
      <c r="L146" s="1289" t="s">
        <v>59</v>
      </c>
      <c r="M146" s="1289">
        <v>679306</v>
      </c>
      <c r="N146" s="1289">
        <v>4662150</v>
      </c>
      <c r="O146" s="615" t="s">
        <v>147</v>
      </c>
      <c r="P146" s="615" t="s">
        <v>484</v>
      </c>
      <c r="Q146" s="616" t="s">
        <v>485</v>
      </c>
      <c r="R146" s="1161">
        <f t="shared" si="2"/>
        <v>3797.7615</v>
      </c>
      <c r="S146" s="436"/>
    </row>
    <row r="147" s="927" customFormat="1" spans="1:19">
      <c r="A147" s="1289" t="s">
        <v>390</v>
      </c>
      <c r="B147" s="615" t="s">
        <v>497</v>
      </c>
      <c r="C147" s="1289" t="s">
        <v>512</v>
      </c>
      <c r="D147" s="1290">
        <v>15.8415</v>
      </c>
      <c r="E147" s="436" t="s">
        <v>25</v>
      </c>
      <c r="F147" s="436" t="s">
        <v>25</v>
      </c>
      <c r="G147" s="436"/>
      <c r="H147" s="436" t="s">
        <v>508</v>
      </c>
      <c r="I147" s="1289" t="s">
        <v>27</v>
      </c>
      <c r="J147" s="1289" t="s">
        <v>28</v>
      </c>
      <c r="K147" s="1289" t="s">
        <v>58</v>
      </c>
      <c r="L147" s="1289" t="s">
        <v>59</v>
      </c>
      <c r="M147" s="1289">
        <v>677434</v>
      </c>
      <c r="N147" s="1289">
        <v>4662440</v>
      </c>
      <c r="O147" s="615" t="s">
        <v>147</v>
      </c>
      <c r="P147" s="615" t="s">
        <v>513</v>
      </c>
      <c r="Q147" s="616" t="s">
        <v>514</v>
      </c>
      <c r="R147" s="1161">
        <f t="shared" si="2"/>
        <v>154.454625</v>
      </c>
      <c r="S147" s="436"/>
    </row>
    <row r="148" s="927" customFormat="1" spans="1:19">
      <c r="A148" s="1289" t="s">
        <v>390</v>
      </c>
      <c r="B148" s="615" t="s">
        <v>497</v>
      </c>
      <c r="C148" s="1289" t="s">
        <v>515</v>
      </c>
      <c r="D148" s="1290">
        <v>36.483</v>
      </c>
      <c r="E148" s="436" t="s">
        <v>25</v>
      </c>
      <c r="F148" s="436" t="s">
        <v>25</v>
      </c>
      <c r="G148" s="436"/>
      <c r="H148" s="436" t="s">
        <v>508</v>
      </c>
      <c r="I148" s="1289" t="s">
        <v>27</v>
      </c>
      <c r="J148" s="1289" t="s">
        <v>28</v>
      </c>
      <c r="K148" s="1289" t="s">
        <v>29</v>
      </c>
      <c r="L148" s="1289" t="s">
        <v>41</v>
      </c>
      <c r="M148" s="1289">
        <v>677535</v>
      </c>
      <c r="N148" s="1289">
        <v>4662300</v>
      </c>
      <c r="O148" s="615" t="s">
        <v>147</v>
      </c>
      <c r="P148" s="615" t="s">
        <v>432</v>
      </c>
      <c r="Q148" s="616" t="s">
        <v>433</v>
      </c>
      <c r="R148" s="1161">
        <f t="shared" si="2"/>
        <v>355.70925</v>
      </c>
      <c r="S148" s="436"/>
    </row>
    <row r="149" s="927" customFormat="1" spans="1:19">
      <c r="A149" s="1289" t="s">
        <v>390</v>
      </c>
      <c r="B149" s="615" t="s">
        <v>497</v>
      </c>
      <c r="C149" s="1289" t="s">
        <v>516</v>
      </c>
      <c r="D149" s="1290">
        <v>43.6905</v>
      </c>
      <c r="E149" s="436" t="s">
        <v>25</v>
      </c>
      <c r="F149" s="436" t="s">
        <v>25</v>
      </c>
      <c r="G149" s="436"/>
      <c r="H149" s="436" t="s">
        <v>508</v>
      </c>
      <c r="I149" s="1289" t="s">
        <v>27</v>
      </c>
      <c r="J149" s="1289" t="s">
        <v>28</v>
      </c>
      <c r="K149" s="1289" t="s">
        <v>58</v>
      </c>
      <c r="L149" s="1289" t="s">
        <v>75</v>
      </c>
      <c r="M149" s="1289">
        <v>678904</v>
      </c>
      <c r="N149" s="1289">
        <v>4662202</v>
      </c>
      <c r="O149" s="615" t="s">
        <v>147</v>
      </c>
      <c r="P149" s="615" t="s">
        <v>513</v>
      </c>
      <c r="Q149" s="616" t="s">
        <v>514</v>
      </c>
      <c r="R149" s="1161">
        <f t="shared" si="2"/>
        <v>425.982375</v>
      </c>
      <c r="S149" s="436"/>
    </row>
    <row r="150" s="927" customFormat="1" spans="1:19">
      <c r="A150" s="1289" t="s">
        <v>390</v>
      </c>
      <c r="B150" s="615" t="s">
        <v>497</v>
      </c>
      <c r="C150" s="1289" t="s">
        <v>517</v>
      </c>
      <c r="D150" s="1290">
        <v>62.772</v>
      </c>
      <c r="E150" s="436" t="s">
        <v>25</v>
      </c>
      <c r="F150" s="436" t="s">
        <v>25</v>
      </c>
      <c r="G150" s="436"/>
      <c r="H150" s="436" t="s">
        <v>508</v>
      </c>
      <c r="I150" s="1289" t="s">
        <v>27</v>
      </c>
      <c r="J150" s="1289" t="s">
        <v>28</v>
      </c>
      <c r="K150" s="1289" t="s">
        <v>58</v>
      </c>
      <c r="L150" s="1289" t="s">
        <v>59</v>
      </c>
      <c r="M150" s="1289">
        <v>679973</v>
      </c>
      <c r="N150" s="1289">
        <v>4662175</v>
      </c>
      <c r="O150" s="615" t="s">
        <v>147</v>
      </c>
      <c r="P150" s="615" t="s">
        <v>513</v>
      </c>
      <c r="Q150" s="616" t="s">
        <v>514</v>
      </c>
      <c r="R150" s="1161">
        <f t="shared" si="2"/>
        <v>612.027</v>
      </c>
      <c r="S150" s="436"/>
    </row>
    <row r="151" s="927" customFormat="1" spans="1:19">
      <c r="A151" s="1289" t="s">
        <v>390</v>
      </c>
      <c r="B151" s="615" t="s">
        <v>497</v>
      </c>
      <c r="C151" s="1289" t="s">
        <v>518</v>
      </c>
      <c r="D151" s="1290">
        <v>177.627</v>
      </c>
      <c r="E151" s="436" t="s">
        <v>25</v>
      </c>
      <c r="F151" s="436" t="s">
        <v>25</v>
      </c>
      <c r="G151" s="436"/>
      <c r="H151" s="436" t="s">
        <v>508</v>
      </c>
      <c r="I151" s="1289" t="s">
        <v>27</v>
      </c>
      <c r="J151" s="1289" t="s">
        <v>28</v>
      </c>
      <c r="K151" s="1289" t="s">
        <v>58</v>
      </c>
      <c r="L151" s="1289" t="s">
        <v>59</v>
      </c>
      <c r="M151" s="1289">
        <v>678588</v>
      </c>
      <c r="N151" s="1289">
        <v>4661928</v>
      </c>
      <c r="O151" s="615" t="s">
        <v>147</v>
      </c>
      <c r="P151" s="615" t="s">
        <v>484</v>
      </c>
      <c r="Q151" s="616" t="s">
        <v>485</v>
      </c>
      <c r="R151" s="1161">
        <f t="shared" si="2"/>
        <v>1731.86325</v>
      </c>
      <c r="S151" s="436"/>
    </row>
    <row r="152" s="927" customFormat="1" spans="1:19">
      <c r="A152" s="1289" t="s">
        <v>390</v>
      </c>
      <c r="B152" s="615" t="s">
        <v>497</v>
      </c>
      <c r="C152" s="1289" t="s">
        <v>421</v>
      </c>
      <c r="D152" s="1290">
        <v>23.7795</v>
      </c>
      <c r="E152" s="436" t="s">
        <v>25</v>
      </c>
      <c r="F152" s="436" t="s">
        <v>25</v>
      </c>
      <c r="G152" s="436"/>
      <c r="H152" s="436" t="s">
        <v>508</v>
      </c>
      <c r="I152" s="1289" t="s">
        <v>27</v>
      </c>
      <c r="J152" s="1289" t="s">
        <v>28</v>
      </c>
      <c r="K152" s="1289" t="s">
        <v>29</v>
      </c>
      <c r="L152" s="1289" t="s">
        <v>41</v>
      </c>
      <c r="M152" s="1289">
        <v>679725</v>
      </c>
      <c r="N152" s="1289">
        <v>4662084</v>
      </c>
      <c r="O152" s="615" t="s">
        <v>147</v>
      </c>
      <c r="P152" s="615" t="s">
        <v>513</v>
      </c>
      <c r="Q152" s="616" t="s">
        <v>514</v>
      </c>
      <c r="R152" s="1161">
        <f t="shared" si="2"/>
        <v>231.850125</v>
      </c>
      <c r="S152" s="436"/>
    </row>
    <row r="153" s="927" customFormat="1" spans="1:19">
      <c r="A153" s="1289" t="s">
        <v>390</v>
      </c>
      <c r="B153" s="615" t="s">
        <v>497</v>
      </c>
      <c r="C153" s="1289" t="s">
        <v>519</v>
      </c>
      <c r="D153" s="1290">
        <v>16.608</v>
      </c>
      <c r="E153" s="436" t="s">
        <v>25</v>
      </c>
      <c r="F153" s="436" t="s">
        <v>25</v>
      </c>
      <c r="G153" s="436"/>
      <c r="H153" s="436" t="s">
        <v>508</v>
      </c>
      <c r="I153" s="1289" t="s">
        <v>27</v>
      </c>
      <c r="J153" s="1289" t="s">
        <v>28</v>
      </c>
      <c r="K153" s="1289" t="s">
        <v>58</v>
      </c>
      <c r="L153" s="1289" t="s">
        <v>59</v>
      </c>
      <c r="M153" s="1289">
        <v>679811</v>
      </c>
      <c r="N153" s="1289">
        <v>4662054</v>
      </c>
      <c r="O153" s="615" t="s">
        <v>147</v>
      </c>
      <c r="P153" s="615" t="s">
        <v>513</v>
      </c>
      <c r="Q153" s="616" t="s">
        <v>514</v>
      </c>
      <c r="R153" s="1161">
        <f t="shared" si="2"/>
        <v>161.928</v>
      </c>
      <c r="S153" s="436"/>
    </row>
    <row r="154" s="927" customFormat="1" spans="1:19">
      <c r="A154" s="1289" t="s">
        <v>390</v>
      </c>
      <c r="B154" s="615" t="s">
        <v>497</v>
      </c>
      <c r="C154" s="1289" t="s">
        <v>520</v>
      </c>
      <c r="D154" s="1290">
        <v>65.3775</v>
      </c>
      <c r="E154" s="436" t="s">
        <v>25</v>
      </c>
      <c r="F154" s="436" t="s">
        <v>25</v>
      </c>
      <c r="G154" s="436"/>
      <c r="H154" s="436" t="s">
        <v>508</v>
      </c>
      <c r="I154" s="1289" t="s">
        <v>27</v>
      </c>
      <c r="J154" s="1289" t="s">
        <v>28</v>
      </c>
      <c r="K154" s="1289" t="s">
        <v>58</v>
      </c>
      <c r="L154" s="1289" t="s">
        <v>59</v>
      </c>
      <c r="M154" s="1289">
        <v>678303</v>
      </c>
      <c r="N154" s="1289">
        <v>4661826</v>
      </c>
      <c r="O154" s="615" t="s">
        <v>147</v>
      </c>
      <c r="P154" s="615" t="s">
        <v>432</v>
      </c>
      <c r="Q154" s="616" t="s">
        <v>433</v>
      </c>
      <c r="R154" s="1161">
        <f t="shared" si="2"/>
        <v>637.430625</v>
      </c>
      <c r="S154" s="436"/>
    </row>
    <row r="155" s="927" customFormat="1" spans="1:19">
      <c r="A155" s="1289" t="s">
        <v>390</v>
      </c>
      <c r="B155" s="615" t="s">
        <v>497</v>
      </c>
      <c r="C155" s="1289" t="s">
        <v>521</v>
      </c>
      <c r="D155" s="1290">
        <v>7.878</v>
      </c>
      <c r="E155" s="436" t="s">
        <v>25</v>
      </c>
      <c r="F155" s="436" t="s">
        <v>25</v>
      </c>
      <c r="G155" s="436"/>
      <c r="H155" s="436" t="s">
        <v>508</v>
      </c>
      <c r="I155" s="1289" t="s">
        <v>27</v>
      </c>
      <c r="J155" s="1289" t="s">
        <v>28</v>
      </c>
      <c r="K155" s="1289" t="s">
        <v>58</v>
      </c>
      <c r="L155" s="1289" t="s">
        <v>59</v>
      </c>
      <c r="M155" s="1289">
        <v>678072</v>
      </c>
      <c r="N155" s="1289">
        <v>4661900</v>
      </c>
      <c r="O155" s="615" t="s">
        <v>147</v>
      </c>
      <c r="P155" s="615" t="s">
        <v>513</v>
      </c>
      <c r="Q155" s="616" t="s">
        <v>514</v>
      </c>
      <c r="R155" s="1161">
        <f t="shared" si="2"/>
        <v>76.8105</v>
      </c>
      <c r="S155" s="436"/>
    </row>
    <row r="156" s="927" customFormat="1" spans="1:19">
      <c r="A156" s="1289" t="s">
        <v>390</v>
      </c>
      <c r="B156" s="615" t="s">
        <v>497</v>
      </c>
      <c r="C156" s="1289" t="s">
        <v>522</v>
      </c>
      <c r="D156" s="1290">
        <v>147.984</v>
      </c>
      <c r="E156" s="436" t="s">
        <v>25</v>
      </c>
      <c r="F156" s="436" t="s">
        <v>25</v>
      </c>
      <c r="G156" s="436"/>
      <c r="H156" s="436" t="s">
        <v>508</v>
      </c>
      <c r="I156" s="1289" t="s">
        <v>27</v>
      </c>
      <c r="J156" s="1289" t="s">
        <v>28</v>
      </c>
      <c r="K156" s="1289" t="s">
        <v>58</v>
      </c>
      <c r="L156" s="1289" t="s">
        <v>59</v>
      </c>
      <c r="M156" s="1289">
        <v>678889</v>
      </c>
      <c r="N156" s="1289">
        <v>4661824</v>
      </c>
      <c r="O156" s="615" t="s">
        <v>147</v>
      </c>
      <c r="P156" s="615" t="s">
        <v>513</v>
      </c>
      <c r="Q156" s="616" t="s">
        <v>514</v>
      </c>
      <c r="R156" s="1161">
        <f t="shared" si="2"/>
        <v>1442.844</v>
      </c>
      <c r="S156" s="436"/>
    </row>
    <row r="157" s="927" customFormat="1" spans="1:19">
      <c r="A157" s="1289" t="s">
        <v>390</v>
      </c>
      <c r="B157" s="615" t="s">
        <v>497</v>
      </c>
      <c r="C157" s="1289" t="s">
        <v>430</v>
      </c>
      <c r="D157" s="1290">
        <v>464.2725</v>
      </c>
      <c r="E157" s="436" t="s">
        <v>25</v>
      </c>
      <c r="F157" s="436" t="s">
        <v>25</v>
      </c>
      <c r="G157" s="436"/>
      <c r="H157" s="436" t="s">
        <v>523</v>
      </c>
      <c r="I157" s="1289" t="s">
        <v>27</v>
      </c>
      <c r="J157" s="1289" t="s">
        <v>28</v>
      </c>
      <c r="K157" s="1289" t="s">
        <v>58</v>
      </c>
      <c r="L157" s="1289" t="s">
        <v>59</v>
      </c>
      <c r="M157" s="1289">
        <v>677984</v>
      </c>
      <c r="N157" s="1289">
        <v>4661508</v>
      </c>
      <c r="O157" s="615" t="s">
        <v>147</v>
      </c>
      <c r="P157" s="615" t="s">
        <v>513</v>
      </c>
      <c r="Q157" s="616" t="s">
        <v>514</v>
      </c>
      <c r="R157" s="1161">
        <f t="shared" si="2"/>
        <v>4526.656875</v>
      </c>
      <c r="S157" s="436"/>
    </row>
    <row r="158" s="927" customFormat="1" spans="1:19">
      <c r="A158" s="1289" t="s">
        <v>390</v>
      </c>
      <c r="B158" s="615" t="s">
        <v>497</v>
      </c>
      <c r="C158" s="1289" t="s">
        <v>524</v>
      </c>
      <c r="D158" s="1290">
        <v>67.587</v>
      </c>
      <c r="E158" s="436" t="s">
        <v>25</v>
      </c>
      <c r="F158" s="436" t="s">
        <v>25</v>
      </c>
      <c r="G158" s="436"/>
      <c r="H158" s="436" t="s">
        <v>523</v>
      </c>
      <c r="I158" s="1289" t="s">
        <v>27</v>
      </c>
      <c r="J158" s="1289" t="s">
        <v>28</v>
      </c>
      <c r="K158" s="1289" t="s">
        <v>58</v>
      </c>
      <c r="L158" s="1289" t="s">
        <v>59</v>
      </c>
      <c r="M158" s="1289">
        <v>677072</v>
      </c>
      <c r="N158" s="1289">
        <v>4661713</v>
      </c>
      <c r="O158" s="615" t="s">
        <v>147</v>
      </c>
      <c r="P158" s="615" t="s">
        <v>513</v>
      </c>
      <c r="Q158" s="616" t="s">
        <v>514</v>
      </c>
      <c r="R158" s="1161">
        <f t="shared" si="2"/>
        <v>658.97325</v>
      </c>
      <c r="S158" s="436"/>
    </row>
    <row r="159" s="927" customFormat="1" spans="1:19">
      <c r="A159" s="1289" t="s">
        <v>390</v>
      </c>
      <c r="B159" s="615" t="s">
        <v>497</v>
      </c>
      <c r="C159" s="1289" t="s">
        <v>525</v>
      </c>
      <c r="D159" s="1290">
        <v>21.312</v>
      </c>
      <c r="E159" s="436" t="s">
        <v>25</v>
      </c>
      <c r="F159" s="436" t="s">
        <v>25</v>
      </c>
      <c r="G159" s="436"/>
      <c r="H159" s="436" t="s">
        <v>508</v>
      </c>
      <c r="I159" s="1289" t="s">
        <v>27</v>
      </c>
      <c r="J159" s="1289" t="s">
        <v>28</v>
      </c>
      <c r="K159" s="1289" t="s">
        <v>58</v>
      </c>
      <c r="L159" s="1289" t="s">
        <v>59</v>
      </c>
      <c r="M159" s="1289">
        <v>679547</v>
      </c>
      <c r="N159" s="1289">
        <v>4661773</v>
      </c>
      <c r="O159" s="615" t="s">
        <v>147</v>
      </c>
      <c r="P159" s="615" t="s">
        <v>513</v>
      </c>
      <c r="Q159" s="616" t="s">
        <v>514</v>
      </c>
      <c r="R159" s="1161">
        <f t="shared" si="2"/>
        <v>207.792</v>
      </c>
      <c r="S159" s="436"/>
    </row>
    <row r="160" s="927" customFormat="1" spans="1:19">
      <c r="A160" s="1289" t="s">
        <v>390</v>
      </c>
      <c r="B160" s="615" t="s">
        <v>497</v>
      </c>
      <c r="C160" s="1289" t="s">
        <v>526</v>
      </c>
      <c r="D160" s="1290">
        <v>32.2155</v>
      </c>
      <c r="E160" s="436" t="s">
        <v>25</v>
      </c>
      <c r="F160" s="436" t="s">
        <v>25</v>
      </c>
      <c r="G160" s="436"/>
      <c r="H160" s="436" t="s">
        <v>508</v>
      </c>
      <c r="I160" s="1289" t="s">
        <v>27</v>
      </c>
      <c r="J160" s="1289" t="s">
        <v>28</v>
      </c>
      <c r="K160" s="1289" t="s">
        <v>29</v>
      </c>
      <c r="L160" s="1289" t="s">
        <v>41</v>
      </c>
      <c r="M160" s="1289">
        <v>679618</v>
      </c>
      <c r="N160" s="1289">
        <v>4661701</v>
      </c>
      <c r="O160" s="615" t="s">
        <v>147</v>
      </c>
      <c r="P160" s="615" t="s">
        <v>513</v>
      </c>
      <c r="Q160" s="616" t="s">
        <v>514</v>
      </c>
      <c r="R160" s="1161">
        <f t="shared" si="2"/>
        <v>314.101125</v>
      </c>
      <c r="S160" s="436"/>
    </row>
    <row r="161" s="927" customFormat="1" spans="1:19">
      <c r="A161" s="1289" t="s">
        <v>390</v>
      </c>
      <c r="B161" s="615" t="s">
        <v>497</v>
      </c>
      <c r="C161" s="1289" t="s">
        <v>435</v>
      </c>
      <c r="D161" s="1290">
        <v>77.415</v>
      </c>
      <c r="E161" s="436" t="s">
        <v>25</v>
      </c>
      <c r="F161" s="436" t="s">
        <v>25</v>
      </c>
      <c r="G161" s="436"/>
      <c r="H161" s="436" t="s">
        <v>523</v>
      </c>
      <c r="I161" s="1289" t="s">
        <v>27</v>
      </c>
      <c r="J161" s="1289" t="s">
        <v>28</v>
      </c>
      <c r="K161" s="1289" t="s">
        <v>58</v>
      </c>
      <c r="L161" s="1289" t="s">
        <v>59</v>
      </c>
      <c r="M161" s="1289">
        <v>677275</v>
      </c>
      <c r="N161" s="1289">
        <v>4661522</v>
      </c>
      <c r="O161" s="615" t="s">
        <v>147</v>
      </c>
      <c r="P161" s="615" t="s">
        <v>513</v>
      </c>
      <c r="Q161" s="616" t="s">
        <v>514</v>
      </c>
      <c r="R161" s="1161">
        <f t="shared" si="2"/>
        <v>754.79625</v>
      </c>
      <c r="S161" s="436"/>
    </row>
    <row r="162" s="927" customFormat="1" spans="1:19">
      <c r="A162" s="1289" t="s">
        <v>390</v>
      </c>
      <c r="B162" s="615" t="s">
        <v>497</v>
      </c>
      <c r="C162" s="1289" t="s">
        <v>527</v>
      </c>
      <c r="D162" s="1290">
        <v>198.2535</v>
      </c>
      <c r="E162" s="436" t="s">
        <v>25</v>
      </c>
      <c r="F162" s="436" t="s">
        <v>25</v>
      </c>
      <c r="G162" s="436"/>
      <c r="H162" s="436" t="s">
        <v>523</v>
      </c>
      <c r="I162" s="1289" t="s">
        <v>27</v>
      </c>
      <c r="J162" s="1289" t="s">
        <v>28</v>
      </c>
      <c r="K162" s="1289" t="s">
        <v>58</v>
      </c>
      <c r="L162" s="1289" t="s">
        <v>59</v>
      </c>
      <c r="M162" s="1289">
        <v>678843</v>
      </c>
      <c r="N162" s="1289">
        <v>4661404</v>
      </c>
      <c r="O162" s="615" t="s">
        <v>147</v>
      </c>
      <c r="P162" s="615" t="s">
        <v>513</v>
      </c>
      <c r="Q162" s="616" t="s">
        <v>514</v>
      </c>
      <c r="R162" s="1161">
        <f t="shared" si="2"/>
        <v>1932.971625</v>
      </c>
      <c r="S162" s="436"/>
    </row>
    <row r="163" s="927" customFormat="1" spans="1:19">
      <c r="A163" s="1289" t="s">
        <v>390</v>
      </c>
      <c r="B163" s="615" t="s">
        <v>497</v>
      </c>
      <c r="C163" s="1289" t="s">
        <v>528</v>
      </c>
      <c r="D163" s="1290">
        <v>33.4965</v>
      </c>
      <c r="E163" s="436" t="s">
        <v>25</v>
      </c>
      <c r="F163" s="436" t="s">
        <v>25</v>
      </c>
      <c r="G163" s="436"/>
      <c r="H163" s="436" t="s">
        <v>523</v>
      </c>
      <c r="I163" s="1289" t="s">
        <v>27</v>
      </c>
      <c r="J163" s="1289" t="s">
        <v>28</v>
      </c>
      <c r="K163" s="1289" t="s">
        <v>58</v>
      </c>
      <c r="L163" s="1289" t="s">
        <v>59</v>
      </c>
      <c r="M163" s="1289">
        <v>679290</v>
      </c>
      <c r="N163" s="1289">
        <v>4661487</v>
      </c>
      <c r="O163" s="615" t="s">
        <v>147</v>
      </c>
      <c r="P163" s="615" t="s">
        <v>513</v>
      </c>
      <c r="Q163" s="616" t="s">
        <v>514</v>
      </c>
      <c r="R163" s="1161">
        <f t="shared" si="2"/>
        <v>326.590875</v>
      </c>
      <c r="S163" s="436"/>
    </row>
    <row r="164" s="927" customFormat="1" spans="1:19">
      <c r="A164" s="1289" t="s">
        <v>390</v>
      </c>
      <c r="B164" s="615" t="s">
        <v>497</v>
      </c>
      <c r="C164" s="1289" t="s">
        <v>387</v>
      </c>
      <c r="D164" s="1290">
        <v>13.734</v>
      </c>
      <c r="E164" s="436" t="s">
        <v>25</v>
      </c>
      <c r="F164" s="436" t="s">
        <v>25</v>
      </c>
      <c r="G164" s="436"/>
      <c r="H164" s="436" t="s">
        <v>523</v>
      </c>
      <c r="I164" s="1289" t="s">
        <v>27</v>
      </c>
      <c r="J164" s="1289" t="s">
        <v>28</v>
      </c>
      <c r="K164" s="1289" t="s">
        <v>58</v>
      </c>
      <c r="L164" s="1289" t="s">
        <v>59</v>
      </c>
      <c r="M164" s="1289">
        <v>678167</v>
      </c>
      <c r="N164" s="1289">
        <v>4661527</v>
      </c>
      <c r="O164" s="615" t="s">
        <v>147</v>
      </c>
      <c r="P164" s="615" t="s">
        <v>513</v>
      </c>
      <c r="Q164" s="616" t="s">
        <v>514</v>
      </c>
      <c r="R164" s="1161">
        <f t="shared" si="2"/>
        <v>133.9065</v>
      </c>
      <c r="S164" s="436"/>
    </row>
    <row r="165" s="927" customFormat="1" spans="1:19">
      <c r="A165" s="1289" t="s">
        <v>390</v>
      </c>
      <c r="B165" s="615" t="s">
        <v>497</v>
      </c>
      <c r="C165" s="1289" t="s">
        <v>529</v>
      </c>
      <c r="D165" s="1290">
        <v>335.8875</v>
      </c>
      <c r="E165" s="436" t="s">
        <v>25</v>
      </c>
      <c r="F165" s="436" t="s">
        <v>25</v>
      </c>
      <c r="G165" s="436"/>
      <c r="H165" s="436" t="s">
        <v>523</v>
      </c>
      <c r="I165" s="1289" t="s">
        <v>27</v>
      </c>
      <c r="J165" s="1289" t="s">
        <v>28</v>
      </c>
      <c r="K165" s="1289" t="s">
        <v>58</v>
      </c>
      <c r="L165" s="1289" t="s">
        <v>59</v>
      </c>
      <c r="M165" s="1289">
        <v>677362</v>
      </c>
      <c r="N165" s="1289">
        <v>4661384</v>
      </c>
      <c r="O165" s="615" t="s">
        <v>147</v>
      </c>
      <c r="P165" s="615" t="s">
        <v>513</v>
      </c>
      <c r="Q165" s="616" t="s">
        <v>514</v>
      </c>
      <c r="R165" s="1161">
        <f t="shared" si="2"/>
        <v>3274.903125</v>
      </c>
      <c r="S165" s="436"/>
    </row>
    <row r="166" s="927" customFormat="1" spans="1:19">
      <c r="A166" s="1289" t="s">
        <v>390</v>
      </c>
      <c r="B166" s="615" t="s">
        <v>497</v>
      </c>
      <c r="C166" s="1289" t="s">
        <v>530</v>
      </c>
      <c r="D166" s="1290">
        <v>473.8515</v>
      </c>
      <c r="E166" s="436" t="s">
        <v>25</v>
      </c>
      <c r="F166" s="436" t="s">
        <v>25</v>
      </c>
      <c r="G166" s="436"/>
      <c r="H166" s="436" t="s">
        <v>531</v>
      </c>
      <c r="I166" s="1289" t="s">
        <v>27</v>
      </c>
      <c r="J166" s="1289" t="s">
        <v>28</v>
      </c>
      <c r="K166" s="1289" t="s">
        <v>29</v>
      </c>
      <c r="L166" s="1289" t="s">
        <v>41</v>
      </c>
      <c r="M166" s="1289">
        <v>681593</v>
      </c>
      <c r="N166" s="1289">
        <v>4660927</v>
      </c>
      <c r="O166" s="615" t="s">
        <v>147</v>
      </c>
      <c r="P166" s="615" t="s">
        <v>513</v>
      </c>
      <c r="Q166" s="616" t="s">
        <v>514</v>
      </c>
      <c r="R166" s="1161">
        <f t="shared" si="2"/>
        <v>4620.052125</v>
      </c>
      <c r="S166" s="436"/>
    </row>
    <row r="167" s="927" customFormat="1" spans="1:19">
      <c r="A167" s="1289" t="s">
        <v>390</v>
      </c>
      <c r="B167" s="615" t="s">
        <v>497</v>
      </c>
      <c r="C167" s="1289" t="s">
        <v>532</v>
      </c>
      <c r="D167" s="1290">
        <v>3.8775</v>
      </c>
      <c r="E167" s="436" t="s">
        <v>25</v>
      </c>
      <c r="F167" s="436" t="s">
        <v>25</v>
      </c>
      <c r="G167" s="436"/>
      <c r="H167" s="436" t="s">
        <v>531</v>
      </c>
      <c r="I167" s="1289" t="s">
        <v>27</v>
      </c>
      <c r="J167" s="1289" t="s">
        <v>28</v>
      </c>
      <c r="K167" s="1289" t="s">
        <v>58</v>
      </c>
      <c r="L167" s="1289" t="s">
        <v>30</v>
      </c>
      <c r="M167" s="1289">
        <v>681580</v>
      </c>
      <c r="N167" s="1289">
        <v>4661331</v>
      </c>
      <c r="O167" s="615" t="s">
        <v>147</v>
      </c>
      <c r="P167" s="615" t="s">
        <v>513</v>
      </c>
      <c r="Q167" s="616" t="s">
        <v>514</v>
      </c>
      <c r="R167" s="1161">
        <f t="shared" si="2"/>
        <v>37.805625</v>
      </c>
      <c r="S167" s="436"/>
    </row>
    <row r="168" s="927" customFormat="1" spans="1:19">
      <c r="A168" s="1289" t="s">
        <v>390</v>
      </c>
      <c r="B168" s="615" t="s">
        <v>497</v>
      </c>
      <c r="C168" s="1289" t="s">
        <v>533</v>
      </c>
      <c r="D168" s="1290">
        <v>28.629</v>
      </c>
      <c r="E168" s="436" t="s">
        <v>25</v>
      </c>
      <c r="F168" s="436" t="s">
        <v>25</v>
      </c>
      <c r="G168" s="436"/>
      <c r="H168" s="436" t="s">
        <v>531</v>
      </c>
      <c r="I168" s="1289" t="s">
        <v>27</v>
      </c>
      <c r="J168" s="1289" t="s">
        <v>28</v>
      </c>
      <c r="K168" s="1289" t="s">
        <v>58</v>
      </c>
      <c r="L168" s="1289" t="s">
        <v>75</v>
      </c>
      <c r="M168" s="1289">
        <v>681826</v>
      </c>
      <c r="N168" s="1289">
        <v>4661245</v>
      </c>
      <c r="O168" s="615" t="s">
        <v>147</v>
      </c>
      <c r="P168" s="615" t="s">
        <v>513</v>
      </c>
      <c r="Q168" s="616" t="s">
        <v>514</v>
      </c>
      <c r="R168" s="1161">
        <f t="shared" si="2"/>
        <v>279.13275</v>
      </c>
      <c r="S168" s="436"/>
    </row>
    <row r="169" s="927" customFormat="1" spans="1:19">
      <c r="A169" s="1289" t="s">
        <v>390</v>
      </c>
      <c r="B169" s="615" t="s">
        <v>497</v>
      </c>
      <c r="C169" s="1289" t="s">
        <v>534</v>
      </c>
      <c r="D169" s="1290">
        <v>50.082</v>
      </c>
      <c r="E169" s="436" t="s">
        <v>25</v>
      </c>
      <c r="F169" s="436" t="s">
        <v>25</v>
      </c>
      <c r="G169" s="436"/>
      <c r="H169" s="436" t="s">
        <v>531</v>
      </c>
      <c r="I169" s="1289" t="s">
        <v>27</v>
      </c>
      <c r="J169" s="1289" t="s">
        <v>28</v>
      </c>
      <c r="K169" s="1289" t="s">
        <v>58</v>
      </c>
      <c r="L169" s="1289" t="s">
        <v>75</v>
      </c>
      <c r="M169" s="1289">
        <v>681351</v>
      </c>
      <c r="N169" s="1289">
        <v>4661107</v>
      </c>
      <c r="O169" s="615" t="s">
        <v>147</v>
      </c>
      <c r="P169" s="615" t="s">
        <v>484</v>
      </c>
      <c r="Q169" s="616" t="s">
        <v>485</v>
      </c>
      <c r="R169" s="1161">
        <f t="shared" si="2"/>
        <v>488.2995</v>
      </c>
      <c r="S169" s="436"/>
    </row>
    <row r="170" s="927" customFormat="1" spans="1:19">
      <c r="A170" s="1289" t="s">
        <v>390</v>
      </c>
      <c r="B170" s="615" t="s">
        <v>497</v>
      </c>
      <c r="C170" s="1289" t="s">
        <v>450</v>
      </c>
      <c r="D170" s="1290">
        <v>17.9295</v>
      </c>
      <c r="E170" s="436" t="s">
        <v>25</v>
      </c>
      <c r="F170" s="436" t="s">
        <v>25</v>
      </c>
      <c r="G170" s="436"/>
      <c r="H170" s="436" t="s">
        <v>531</v>
      </c>
      <c r="I170" s="1289" t="s">
        <v>27</v>
      </c>
      <c r="J170" s="1289" t="s">
        <v>28</v>
      </c>
      <c r="K170" s="1289" t="s">
        <v>58</v>
      </c>
      <c r="L170" s="1289" t="s">
        <v>75</v>
      </c>
      <c r="M170" s="1289">
        <v>681224</v>
      </c>
      <c r="N170" s="1289">
        <v>4661081</v>
      </c>
      <c r="O170" s="615" t="s">
        <v>147</v>
      </c>
      <c r="P170" s="615" t="s">
        <v>513</v>
      </c>
      <c r="Q170" s="616" t="s">
        <v>514</v>
      </c>
      <c r="R170" s="1161">
        <f t="shared" si="2"/>
        <v>174.812625</v>
      </c>
      <c r="S170" s="436"/>
    </row>
    <row r="171" s="927" customFormat="1" spans="1:19">
      <c r="A171" s="1289" t="s">
        <v>390</v>
      </c>
      <c r="B171" s="615" t="s">
        <v>497</v>
      </c>
      <c r="C171" s="1289" t="s">
        <v>535</v>
      </c>
      <c r="D171" s="1290">
        <v>17.181</v>
      </c>
      <c r="E171" s="436" t="s">
        <v>25</v>
      </c>
      <c r="F171" s="436" t="s">
        <v>25</v>
      </c>
      <c r="G171" s="436"/>
      <c r="H171" s="436" t="s">
        <v>531</v>
      </c>
      <c r="I171" s="1289" t="s">
        <v>27</v>
      </c>
      <c r="J171" s="1289" t="s">
        <v>28</v>
      </c>
      <c r="K171" s="1289" t="s">
        <v>58</v>
      </c>
      <c r="L171" s="1289" t="s">
        <v>75</v>
      </c>
      <c r="M171" s="1289">
        <v>681729</v>
      </c>
      <c r="N171" s="1289">
        <v>4661052</v>
      </c>
      <c r="O171" s="615" t="s">
        <v>147</v>
      </c>
      <c r="P171" s="615" t="s">
        <v>513</v>
      </c>
      <c r="Q171" s="616" t="s">
        <v>514</v>
      </c>
      <c r="R171" s="1161">
        <f t="shared" si="2"/>
        <v>167.51475</v>
      </c>
      <c r="S171" s="436"/>
    </row>
    <row r="172" s="927" customFormat="1" spans="1:19">
      <c r="A172" s="1289" t="s">
        <v>390</v>
      </c>
      <c r="B172" s="615" t="s">
        <v>497</v>
      </c>
      <c r="C172" s="1289" t="s">
        <v>452</v>
      </c>
      <c r="D172" s="1290">
        <v>35.502</v>
      </c>
      <c r="E172" s="436" t="s">
        <v>25</v>
      </c>
      <c r="F172" s="436" t="s">
        <v>25</v>
      </c>
      <c r="G172" s="436"/>
      <c r="H172" s="436" t="s">
        <v>531</v>
      </c>
      <c r="I172" s="1289" t="s">
        <v>27</v>
      </c>
      <c r="J172" s="1289" t="s">
        <v>28</v>
      </c>
      <c r="K172" s="1289" t="s">
        <v>58</v>
      </c>
      <c r="L172" s="1289" t="s">
        <v>59</v>
      </c>
      <c r="M172" s="1289">
        <v>681033</v>
      </c>
      <c r="N172" s="1289">
        <v>4660985</v>
      </c>
      <c r="O172" s="615" t="s">
        <v>147</v>
      </c>
      <c r="P172" s="615" t="s">
        <v>513</v>
      </c>
      <c r="Q172" s="616" t="s">
        <v>514</v>
      </c>
      <c r="R172" s="1161">
        <f t="shared" si="2"/>
        <v>346.1445</v>
      </c>
      <c r="S172" s="436"/>
    </row>
    <row r="173" s="927" customFormat="1" spans="1:19">
      <c r="A173" s="1289" t="s">
        <v>390</v>
      </c>
      <c r="B173" s="615" t="s">
        <v>497</v>
      </c>
      <c r="C173" s="1289" t="s">
        <v>536</v>
      </c>
      <c r="D173" s="1290">
        <v>23.4195</v>
      </c>
      <c r="E173" s="436" t="s">
        <v>25</v>
      </c>
      <c r="F173" s="436" t="s">
        <v>25</v>
      </c>
      <c r="G173" s="436"/>
      <c r="H173" s="436" t="s">
        <v>531</v>
      </c>
      <c r="I173" s="1289" t="s">
        <v>27</v>
      </c>
      <c r="J173" s="1289" t="s">
        <v>28</v>
      </c>
      <c r="K173" s="1289" t="s">
        <v>58</v>
      </c>
      <c r="L173" s="1289" t="s">
        <v>59</v>
      </c>
      <c r="M173" s="1289">
        <v>680894</v>
      </c>
      <c r="N173" s="1289">
        <v>4660958</v>
      </c>
      <c r="O173" s="615" t="s">
        <v>147</v>
      </c>
      <c r="P173" s="615" t="s">
        <v>513</v>
      </c>
      <c r="Q173" s="616" t="s">
        <v>514</v>
      </c>
      <c r="R173" s="1161">
        <f t="shared" si="2"/>
        <v>228.340125</v>
      </c>
      <c r="S173" s="436"/>
    </row>
    <row r="174" s="927" customFormat="1" spans="1:19">
      <c r="A174" s="1289" t="s">
        <v>390</v>
      </c>
      <c r="B174" s="615" t="s">
        <v>497</v>
      </c>
      <c r="C174" s="1289" t="s">
        <v>454</v>
      </c>
      <c r="D174" s="1290">
        <v>142.674</v>
      </c>
      <c r="E174" s="436" t="s">
        <v>25</v>
      </c>
      <c r="F174" s="436" t="s">
        <v>25</v>
      </c>
      <c r="G174" s="436"/>
      <c r="H174" s="436" t="s">
        <v>531</v>
      </c>
      <c r="I174" s="1289" t="s">
        <v>27</v>
      </c>
      <c r="J174" s="1289" t="s">
        <v>28</v>
      </c>
      <c r="K174" s="1289" t="s">
        <v>58</v>
      </c>
      <c r="L174" s="1289" t="s">
        <v>59</v>
      </c>
      <c r="M174" s="1289">
        <v>680961</v>
      </c>
      <c r="N174" s="1289">
        <v>4660798</v>
      </c>
      <c r="O174" s="615" t="s">
        <v>147</v>
      </c>
      <c r="P174" s="615" t="s">
        <v>513</v>
      </c>
      <c r="Q174" s="616" t="s">
        <v>514</v>
      </c>
      <c r="R174" s="1161">
        <f t="shared" si="2"/>
        <v>1391.0715</v>
      </c>
      <c r="S174" s="436"/>
    </row>
    <row r="175" s="927" customFormat="1" spans="1:19">
      <c r="A175" s="1289" t="s">
        <v>390</v>
      </c>
      <c r="B175" s="615" t="s">
        <v>497</v>
      </c>
      <c r="C175" s="1289" t="s">
        <v>455</v>
      </c>
      <c r="D175" s="1290">
        <v>3.495</v>
      </c>
      <c r="E175" s="436" t="s">
        <v>25</v>
      </c>
      <c r="F175" s="436" t="s">
        <v>25</v>
      </c>
      <c r="G175" s="436"/>
      <c r="H175" s="436" t="s">
        <v>531</v>
      </c>
      <c r="I175" s="1289" t="s">
        <v>27</v>
      </c>
      <c r="J175" s="1289" t="s">
        <v>28</v>
      </c>
      <c r="K175" s="1289" t="s">
        <v>58</v>
      </c>
      <c r="L175" s="1289" t="s">
        <v>59</v>
      </c>
      <c r="M175" s="1289">
        <v>680554</v>
      </c>
      <c r="N175" s="1289">
        <v>4660893</v>
      </c>
      <c r="O175" s="615" t="s">
        <v>147</v>
      </c>
      <c r="P175" s="615" t="s">
        <v>513</v>
      </c>
      <c r="Q175" s="616" t="s">
        <v>514</v>
      </c>
      <c r="R175" s="1161">
        <f t="shared" si="2"/>
        <v>34.07625</v>
      </c>
      <c r="S175" s="436"/>
    </row>
    <row r="176" s="927" customFormat="1" spans="1:19">
      <c r="A176" s="1289" t="s">
        <v>390</v>
      </c>
      <c r="B176" s="615" t="s">
        <v>497</v>
      </c>
      <c r="C176" s="1289" t="s">
        <v>456</v>
      </c>
      <c r="D176" s="1290">
        <v>3.495</v>
      </c>
      <c r="E176" s="436" t="s">
        <v>25</v>
      </c>
      <c r="F176" s="436" t="s">
        <v>25</v>
      </c>
      <c r="G176" s="436"/>
      <c r="H176" s="436" t="s">
        <v>531</v>
      </c>
      <c r="I176" s="1289" t="s">
        <v>27</v>
      </c>
      <c r="J176" s="1289" t="s">
        <v>28</v>
      </c>
      <c r="K176" s="1289" t="s">
        <v>58</v>
      </c>
      <c r="L176" s="1289" t="s">
        <v>59</v>
      </c>
      <c r="M176" s="1289">
        <v>680602</v>
      </c>
      <c r="N176" s="1289">
        <v>4660883</v>
      </c>
      <c r="O176" s="615" t="s">
        <v>147</v>
      </c>
      <c r="P176" s="615" t="s">
        <v>513</v>
      </c>
      <c r="Q176" s="616" t="s">
        <v>514</v>
      </c>
      <c r="R176" s="1161">
        <f t="shared" si="2"/>
        <v>34.07625</v>
      </c>
      <c r="S176" s="436"/>
    </row>
    <row r="177" s="927" customFormat="1" spans="1:19">
      <c r="A177" s="1289" t="s">
        <v>390</v>
      </c>
      <c r="B177" s="615" t="s">
        <v>497</v>
      </c>
      <c r="C177" s="1289" t="s">
        <v>458</v>
      </c>
      <c r="D177" s="1290">
        <v>145.53</v>
      </c>
      <c r="E177" s="436" t="s">
        <v>25</v>
      </c>
      <c r="F177" s="436" t="s">
        <v>25</v>
      </c>
      <c r="G177" s="436"/>
      <c r="H177" s="436" t="s">
        <v>531</v>
      </c>
      <c r="I177" s="1289" t="s">
        <v>27</v>
      </c>
      <c r="J177" s="1289" t="s">
        <v>28</v>
      </c>
      <c r="K177" s="1289" t="s">
        <v>58</v>
      </c>
      <c r="L177" s="1289" t="s">
        <v>59</v>
      </c>
      <c r="M177" s="1289">
        <v>680627</v>
      </c>
      <c r="N177" s="1289">
        <v>4660560</v>
      </c>
      <c r="O177" s="615" t="s">
        <v>147</v>
      </c>
      <c r="P177" s="615" t="s">
        <v>513</v>
      </c>
      <c r="Q177" s="616" t="s">
        <v>514</v>
      </c>
      <c r="R177" s="1161">
        <f t="shared" si="2"/>
        <v>1418.9175</v>
      </c>
      <c r="S177" s="436"/>
    </row>
    <row r="178" s="927" customFormat="1" spans="1:19">
      <c r="A178" s="1289" t="s">
        <v>390</v>
      </c>
      <c r="B178" s="615" t="s">
        <v>497</v>
      </c>
      <c r="C178" s="1289" t="s">
        <v>462</v>
      </c>
      <c r="D178" s="1290">
        <v>35.076</v>
      </c>
      <c r="E178" s="436" t="s">
        <v>25</v>
      </c>
      <c r="F178" s="436" t="s">
        <v>25</v>
      </c>
      <c r="G178" s="436"/>
      <c r="H178" s="436" t="s">
        <v>531</v>
      </c>
      <c r="I178" s="1289" t="s">
        <v>27</v>
      </c>
      <c r="J178" s="1289" t="s">
        <v>28</v>
      </c>
      <c r="K178" s="1289" t="s">
        <v>29</v>
      </c>
      <c r="L178" s="1289" t="s">
        <v>41</v>
      </c>
      <c r="M178" s="1289">
        <v>681462</v>
      </c>
      <c r="N178" s="1289">
        <v>4660711</v>
      </c>
      <c r="O178" s="615" t="s">
        <v>147</v>
      </c>
      <c r="P178" s="615" t="s">
        <v>513</v>
      </c>
      <c r="Q178" s="616" t="s">
        <v>514</v>
      </c>
      <c r="R178" s="1161">
        <f t="shared" si="2"/>
        <v>341.991</v>
      </c>
      <c r="S178" s="436"/>
    </row>
    <row r="179" s="927" customFormat="1" spans="1:19">
      <c r="A179" s="1289" t="s">
        <v>390</v>
      </c>
      <c r="B179" s="615" t="s">
        <v>497</v>
      </c>
      <c r="C179" s="1289" t="s">
        <v>463</v>
      </c>
      <c r="D179" s="1290">
        <v>65.361</v>
      </c>
      <c r="E179" s="436" t="s">
        <v>25</v>
      </c>
      <c r="F179" s="436" t="s">
        <v>25</v>
      </c>
      <c r="G179" s="436"/>
      <c r="H179" s="436" t="s">
        <v>531</v>
      </c>
      <c r="I179" s="1289" t="s">
        <v>27</v>
      </c>
      <c r="J179" s="1289" t="s">
        <v>28</v>
      </c>
      <c r="K179" s="1289" t="s">
        <v>29</v>
      </c>
      <c r="L179" s="1289" t="s">
        <v>41</v>
      </c>
      <c r="M179" s="1289">
        <v>681461</v>
      </c>
      <c r="N179" s="1289">
        <v>4660569</v>
      </c>
      <c r="O179" s="615" t="s">
        <v>147</v>
      </c>
      <c r="P179" s="615" t="s">
        <v>513</v>
      </c>
      <c r="Q179" s="616" t="s">
        <v>514</v>
      </c>
      <c r="R179" s="1161">
        <f t="shared" si="2"/>
        <v>637.26975</v>
      </c>
      <c r="S179" s="436"/>
    </row>
    <row r="180" s="927" customFormat="1" spans="1:19">
      <c r="A180" s="1289" t="s">
        <v>390</v>
      </c>
      <c r="B180" s="615" t="s">
        <v>497</v>
      </c>
      <c r="C180" s="1289" t="s">
        <v>537</v>
      </c>
      <c r="D180" s="1290">
        <v>20.601</v>
      </c>
      <c r="E180" s="436" t="s">
        <v>25</v>
      </c>
      <c r="F180" s="436" t="s">
        <v>25</v>
      </c>
      <c r="G180" s="436"/>
      <c r="H180" s="436" t="s">
        <v>531</v>
      </c>
      <c r="I180" s="1289" t="s">
        <v>27</v>
      </c>
      <c r="J180" s="1289" t="s">
        <v>28</v>
      </c>
      <c r="K180" s="1289" t="s">
        <v>29</v>
      </c>
      <c r="L180" s="1289" t="s">
        <v>41</v>
      </c>
      <c r="M180" s="1289">
        <v>680542</v>
      </c>
      <c r="N180" s="1289">
        <v>4660691</v>
      </c>
      <c r="O180" s="615" t="s">
        <v>147</v>
      </c>
      <c r="P180" s="615" t="s">
        <v>513</v>
      </c>
      <c r="Q180" s="616" t="s">
        <v>514</v>
      </c>
      <c r="R180" s="1161">
        <f t="shared" si="2"/>
        <v>200.85975</v>
      </c>
      <c r="S180" s="436"/>
    </row>
    <row r="181" s="927" customFormat="1" spans="1:19">
      <c r="A181" s="1289" t="s">
        <v>390</v>
      </c>
      <c r="B181" s="615" t="s">
        <v>497</v>
      </c>
      <c r="C181" s="1289" t="s">
        <v>538</v>
      </c>
      <c r="D181" s="1290">
        <v>72.111</v>
      </c>
      <c r="E181" s="436" t="s">
        <v>25</v>
      </c>
      <c r="F181" s="436" t="s">
        <v>25</v>
      </c>
      <c r="G181" s="436"/>
      <c r="H181" s="436" t="s">
        <v>531</v>
      </c>
      <c r="I181" s="1289" t="s">
        <v>27</v>
      </c>
      <c r="J181" s="1289" t="s">
        <v>28</v>
      </c>
      <c r="K181" s="1289" t="s">
        <v>58</v>
      </c>
      <c r="L181" s="1289" t="s">
        <v>59</v>
      </c>
      <c r="M181" s="1289">
        <v>681026</v>
      </c>
      <c r="N181" s="1289">
        <v>4660534</v>
      </c>
      <c r="O181" s="615" t="s">
        <v>147</v>
      </c>
      <c r="P181" s="615" t="s">
        <v>513</v>
      </c>
      <c r="Q181" s="616" t="s">
        <v>514</v>
      </c>
      <c r="R181" s="1161">
        <f t="shared" si="2"/>
        <v>703.08225</v>
      </c>
      <c r="S181" s="436"/>
    </row>
    <row r="182" s="927" customFormat="1" spans="1:19">
      <c r="A182" s="1289" t="s">
        <v>390</v>
      </c>
      <c r="B182" s="615" t="s">
        <v>497</v>
      </c>
      <c r="C182" s="1289" t="s">
        <v>539</v>
      </c>
      <c r="D182" s="1290">
        <v>52.755</v>
      </c>
      <c r="E182" s="436" t="s">
        <v>25</v>
      </c>
      <c r="F182" s="436" t="s">
        <v>25</v>
      </c>
      <c r="G182" s="436"/>
      <c r="H182" s="436" t="s">
        <v>531</v>
      </c>
      <c r="I182" s="1289" t="s">
        <v>27</v>
      </c>
      <c r="J182" s="1289" t="s">
        <v>28</v>
      </c>
      <c r="K182" s="1289" t="s">
        <v>29</v>
      </c>
      <c r="L182" s="1289" t="s">
        <v>41</v>
      </c>
      <c r="M182" s="1289">
        <v>680845</v>
      </c>
      <c r="N182" s="1289">
        <v>4660512</v>
      </c>
      <c r="O182" s="615" t="s">
        <v>147</v>
      </c>
      <c r="P182" s="615" t="s">
        <v>513</v>
      </c>
      <c r="Q182" s="616" t="s">
        <v>514</v>
      </c>
      <c r="R182" s="1161">
        <f t="shared" si="2"/>
        <v>514.36125</v>
      </c>
      <c r="S182" s="436"/>
    </row>
    <row r="183" s="927" customFormat="1" spans="1:19">
      <c r="A183" s="1289" t="s">
        <v>390</v>
      </c>
      <c r="B183" s="615" t="s">
        <v>497</v>
      </c>
      <c r="C183" s="1289" t="s">
        <v>467</v>
      </c>
      <c r="D183" s="1290">
        <v>42.552</v>
      </c>
      <c r="E183" s="436" t="s">
        <v>25</v>
      </c>
      <c r="F183" s="436" t="s">
        <v>25</v>
      </c>
      <c r="G183" s="436"/>
      <c r="H183" s="436" t="s">
        <v>531</v>
      </c>
      <c r="I183" s="1289" t="s">
        <v>27</v>
      </c>
      <c r="J183" s="1289" t="s">
        <v>28</v>
      </c>
      <c r="K183" s="1289" t="s">
        <v>29</v>
      </c>
      <c r="L183" s="1289" t="s">
        <v>41</v>
      </c>
      <c r="M183" s="1289">
        <v>681283</v>
      </c>
      <c r="N183" s="1289">
        <v>4660549</v>
      </c>
      <c r="O183" s="615" t="s">
        <v>147</v>
      </c>
      <c r="P183" s="615" t="s">
        <v>513</v>
      </c>
      <c r="Q183" s="616" t="s">
        <v>514</v>
      </c>
      <c r="R183" s="1161">
        <f t="shared" si="2"/>
        <v>414.882</v>
      </c>
      <c r="S183" s="436"/>
    </row>
    <row r="184" s="927" customFormat="1" spans="1:19">
      <c r="A184" s="1289" t="s">
        <v>390</v>
      </c>
      <c r="B184" s="615" t="s">
        <v>497</v>
      </c>
      <c r="C184" s="1289" t="s">
        <v>468</v>
      </c>
      <c r="D184" s="1290">
        <v>21.7845</v>
      </c>
      <c r="E184" s="436" t="s">
        <v>25</v>
      </c>
      <c r="F184" s="436" t="s">
        <v>25</v>
      </c>
      <c r="G184" s="436"/>
      <c r="H184" s="436" t="s">
        <v>531</v>
      </c>
      <c r="I184" s="1289" t="s">
        <v>27</v>
      </c>
      <c r="J184" s="1289" t="s">
        <v>28</v>
      </c>
      <c r="K184" s="1289" t="s">
        <v>29</v>
      </c>
      <c r="L184" s="1289" t="s">
        <v>41</v>
      </c>
      <c r="M184" s="1289">
        <v>681538</v>
      </c>
      <c r="N184" s="1289">
        <v>4660512</v>
      </c>
      <c r="O184" s="615" t="s">
        <v>147</v>
      </c>
      <c r="P184" s="615" t="s">
        <v>513</v>
      </c>
      <c r="Q184" s="616" t="s">
        <v>514</v>
      </c>
      <c r="R184" s="1161">
        <f t="shared" si="2"/>
        <v>212.398875</v>
      </c>
      <c r="S184" s="436"/>
    </row>
    <row r="185" s="927" customFormat="1" spans="1:19">
      <c r="A185" s="1289" t="s">
        <v>390</v>
      </c>
      <c r="B185" s="615" t="s">
        <v>497</v>
      </c>
      <c r="C185" s="1289" t="s">
        <v>540</v>
      </c>
      <c r="D185" s="1290">
        <v>103.0695</v>
      </c>
      <c r="E185" s="436" t="s">
        <v>25</v>
      </c>
      <c r="F185" s="436" t="s">
        <v>25</v>
      </c>
      <c r="G185" s="436"/>
      <c r="H185" s="436" t="s">
        <v>541</v>
      </c>
      <c r="I185" s="1289" t="s">
        <v>27</v>
      </c>
      <c r="J185" s="1289" t="s">
        <v>28</v>
      </c>
      <c r="K185" s="1289" t="s">
        <v>58</v>
      </c>
      <c r="L185" s="1289" t="s">
        <v>59</v>
      </c>
      <c r="M185" s="1289">
        <v>676823</v>
      </c>
      <c r="N185" s="1289">
        <v>4660455</v>
      </c>
      <c r="O185" s="615" t="s">
        <v>147</v>
      </c>
      <c r="P185" s="615" t="s">
        <v>513</v>
      </c>
      <c r="Q185" s="616" t="s">
        <v>514</v>
      </c>
      <c r="R185" s="1161">
        <f t="shared" si="2"/>
        <v>1004.927625</v>
      </c>
      <c r="S185" s="436"/>
    </row>
    <row r="186" s="927" customFormat="1" spans="1:19">
      <c r="A186" s="1289" t="s">
        <v>390</v>
      </c>
      <c r="B186" s="615" t="s">
        <v>497</v>
      </c>
      <c r="C186" s="1289" t="s">
        <v>542</v>
      </c>
      <c r="D186" s="1290">
        <v>155.3205</v>
      </c>
      <c r="E186" s="436" t="s">
        <v>25</v>
      </c>
      <c r="F186" s="436" t="s">
        <v>25</v>
      </c>
      <c r="G186" s="436"/>
      <c r="H186" s="436" t="s">
        <v>541</v>
      </c>
      <c r="I186" s="1289" t="s">
        <v>27</v>
      </c>
      <c r="J186" s="1289" t="s">
        <v>28</v>
      </c>
      <c r="K186" s="1289" t="s">
        <v>58</v>
      </c>
      <c r="L186" s="1289" t="s">
        <v>59</v>
      </c>
      <c r="M186" s="1289">
        <v>677505</v>
      </c>
      <c r="N186" s="1289">
        <v>4660424</v>
      </c>
      <c r="O186" s="615" t="s">
        <v>147</v>
      </c>
      <c r="P186" s="615" t="s">
        <v>513</v>
      </c>
      <c r="Q186" s="616" t="s">
        <v>514</v>
      </c>
      <c r="R186" s="1161">
        <f t="shared" si="2"/>
        <v>1514.374875</v>
      </c>
      <c r="S186" s="436"/>
    </row>
    <row r="187" s="927" customFormat="1" spans="1:19">
      <c r="A187" s="1289" t="s">
        <v>390</v>
      </c>
      <c r="B187" s="615" t="s">
        <v>497</v>
      </c>
      <c r="C187" s="1289" t="s">
        <v>543</v>
      </c>
      <c r="D187" s="1290">
        <v>35.0865</v>
      </c>
      <c r="E187" s="436" t="s">
        <v>25</v>
      </c>
      <c r="F187" s="436" t="s">
        <v>25</v>
      </c>
      <c r="G187" s="436"/>
      <c r="H187" s="436" t="s">
        <v>541</v>
      </c>
      <c r="I187" s="1289" t="s">
        <v>27</v>
      </c>
      <c r="J187" s="1289" t="s">
        <v>28</v>
      </c>
      <c r="K187" s="1289" t="s">
        <v>58</v>
      </c>
      <c r="L187" s="1289" t="s">
        <v>59</v>
      </c>
      <c r="M187" s="1289">
        <v>677135</v>
      </c>
      <c r="N187" s="1289">
        <v>4660410</v>
      </c>
      <c r="O187" s="615" t="s">
        <v>147</v>
      </c>
      <c r="P187" s="615" t="s">
        <v>513</v>
      </c>
      <c r="Q187" s="616" t="s">
        <v>514</v>
      </c>
      <c r="R187" s="1161">
        <f t="shared" si="2"/>
        <v>342.093375</v>
      </c>
      <c r="S187" s="436"/>
    </row>
    <row r="188" s="927" customFormat="1" spans="1:19">
      <c r="A188" s="1289" t="s">
        <v>390</v>
      </c>
      <c r="B188" s="615" t="s">
        <v>497</v>
      </c>
      <c r="C188" s="1289" t="s">
        <v>473</v>
      </c>
      <c r="D188" s="1290">
        <v>43.9755</v>
      </c>
      <c r="E188" s="436" t="s">
        <v>25</v>
      </c>
      <c r="F188" s="436" t="s">
        <v>25</v>
      </c>
      <c r="G188" s="436"/>
      <c r="H188" s="436" t="s">
        <v>531</v>
      </c>
      <c r="I188" s="1289" t="s">
        <v>27</v>
      </c>
      <c r="J188" s="1289" t="s">
        <v>28</v>
      </c>
      <c r="K188" s="1289" t="s">
        <v>29</v>
      </c>
      <c r="L188" s="1289" t="s">
        <v>41</v>
      </c>
      <c r="M188" s="1289">
        <v>681209</v>
      </c>
      <c r="N188" s="1289">
        <v>4660289</v>
      </c>
      <c r="O188" s="615" t="s">
        <v>147</v>
      </c>
      <c r="P188" s="615" t="s">
        <v>513</v>
      </c>
      <c r="Q188" s="616" t="s">
        <v>514</v>
      </c>
      <c r="R188" s="1161">
        <f t="shared" si="2"/>
        <v>428.761125</v>
      </c>
      <c r="S188" s="436"/>
    </row>
    <row r="189" s="927" customFormat="1" spans="1:19">
      <c r="A189" s="1289" t="s">
        <v>390</v>
      </c>
      <c r="B189" s="615" t="s">
        <v>497</v>
      </c>
      <c r="C189" s="1289" t="s">
        <v>477</v>
      </c>
      <c r="D189" s="1290">
        <v>44.301</v>
      </c>
      <c r="E189" s="436" t="s">
        <v>25</v>
      </c>
      <c r="F189" s="436" t="s">
        <v>25</v>
      </c>
      <c r="G189" s="436"/>
      <c r="H189" s="436" t="s">
        <v>541</v>
      </c>
      <c r="I189" s="1289" t="s">
        <v>27</v>
      </c>
      <c r="J189" s="1289" t="s">
        <v>28</v>
      </c>
      <c r="K189" s="1289" t="s">
        <v>58</v>
      </c>
      <c r="L189" s="1289" t="s">
        <v>75</v>
      </c>
      <c r="M189" s="1289">
        <v>677760</v>
      </c>
      <c r="N189" s="1289">
        <v>4660244</v>
      </c>
      <c r="O189" s="615" t="s">
        <v>147</v>
      </c>
      <c r="P189" s="615" t="s">
        <v>513</v>
      </c>
      <c r="Q189" s="616" t="s">
        <v>514</v>
      </c>
      <c r="R189" s="1161">
        <f t="shared" si="2"/>
        <v>431.93475</v>
      </c>
      <c r="S189" s="436"/>
    </row>
    <row r="190" s="927" customFormat="1" spans="1:19">
      <c r="A190" s="1289" t="s">
        <v>390</v>
      </c>
      <c r="B190" s="615" t="s">
        <v>497</v>
      </c>
      <c r="C190" s="1289" t="s">
        <v>544</v>
      </c>
      <c r="D190" s="1290">
        <v>56.916</v>
      </c>
      <c r="E190" s="436" t="s">
        <v>25</v>
      </c>
      <c r="F190" s="436" t="s">
        <v>25</v>
      </c>
      <c r="G190" s="436"/>
      <c r="H190" s="436" t="s">
        <v>541</v>
      </c>
      <c r="I190" s="1289" t="s">
        <v>27</v>
      </c>
      <c r="J190" s="1289" t="s">
        <v>28</v>
      </c>
      <c r="K190" s="1289" t="s">
        <v>58</v>
      </c>
      <c r="L190" s="1289" t="s">
        <v>59</v>
      </c>
      <c r="M190" s="1289">
        <v>679006</v>
      </c>
      <c r="N190" s="1289">
        <v>4660106</v>
      </c>
      <c r="O190" s="615" t="s">
        <v>147</v>
      </c>
      <c r="P190" s="615" t="s">
        <v>513</v>
      </c>
      <c r="Q190" s="616" t="s">
        <v>514</v>
      </c>
      <c r="R190" s="1161">
        <f t="shared" si="2"/>
        <v>554.931</v>
      </c>
      <c r="S190" s="436"/>
    </row>
    <row r="191" s="927" customFormat="1" spans="1:19">
      <c r="A191" s="1289" t="s">
        <v>390</v>
      </c>
      <c r="B191" s="615" t="s">
        <v>497</v>
      </c>
      <c r="C191" s="1289" t="s">
        <v>545</v>
      </c>
      <c r="D191" s="1290">
        <v>76.011</v>
      </c>
      <c r="E191" s="436" t="s">
        <v>25</v>
      </c>
      <c r="F191" s="436" t="s">
        <v>25</v>
      </c>
      <c r="G191" s="436"/>
      <c r="H191" s="436" t="s">
        <v>541</v>
      </c>
      <c r="I191" s="1289" t="s">
        <v>27</v>
      </c>
      <c r="J191" s="1289" t="s">
        <v>28</v>
      </c>
      <c r="K191" s="1289" t="s">
        <v>58</v>
      </c>
      <c r="L191" s="1289" t="s">
        <v>75</v>
      </c>
      <c r="M191" s="1289">
        <v>677089</v>
      </c>
      <c r="N191" s="1289">
        <v>4660112</v>
      </c>
      <c r="O191" s="615" t="s">
        <v>147</v>
      </c>
      <c r="P191" s="615" t="s">
        <v>513</v>
      </c>
      <c r="Q191" s="616" t="s">
        <v>514</v>
      </c>
      <c r="R191" s="1161">
        <f t="shared" si="2"/>
        <v>741.10725</v>
      </c>
      <c r="S191" s="436"/>
    </row>
    <row r="192" s="927" customFormat="1" spans="1:19">
      <c r="A192" s="1289" t="s">
        <v>390</v>
      </c>
      <c r="B192" s="615" t="s">
        <v>497</v>
      </c>
      <c r="C192" s="1289" t="s">
        <v>546</v>
      </c>
      <c r="D192" s="1290">
        <v>41.616</v>
      </c>
      <c r="E192" s="436" t="s">
        <v>25</v>
      </c>
      <c r="F192" s="436" t="s">
        <v>25</v>
      </c>
      <c r="G192" s="436"/>
      <c r="H192" s="436" t="s">
        <v>531</v>
      </c>
      <c r="I192" s="1289" t="s">
        <v>27</v>
      </c>
      <c r="J192" s="1289" t="s">
        <v>28</v>
      </c>
      <c r="K192" s="1289" t="s">
        <v>58</v>
      </c>
      <c r="L192" s="1289" t="s">
        <v>59</v>
      </c>
      <c r="M192" s="1289">
        <v>681411</v>
      </c>
      <c r="N192" s="1289">
        <v>4660092</v>
      </c>
      <c r="O192" s="615" t="s">
        <v>147</v>
      </c>
      <c r="P192" s="615" t="s">
        <v>432</v>
      </c>
      <c r="Q192" s="616" t="s">
        <v>433</v>
      </c>
      <c r="R192" s="1161">
        <f t="shared" si="2"/>
        <v>405.756</v>
      </c>
      <c r="S192" s="436"/>
    </row>
    <row r="193" s="927" customFormat="1" spans="1:19">
      <c r="A193" s="1289" t="s">
        <v>390</v>
      </c>
      <c r="B193" s="615" t="s">
        <v>497</v>
      </c>
      <c r="C193" s="1289" t="s">
        <v>547</v>
      </c>
      <c r="D193" s="1290">
        <v>288.9945</v>
      </c>
      <c r="E193" s="436" t="s">
        <v>25</v>
      </c>
      <c r="F193" s="436" t="s">
        <v>25</v>
      </c>
      <c r="G193" s="436"/>
      <c r="H193" s="436" t="s">
        <v>541</v>
      </c>
      <c r="I193" s="1289" t="s">
        <v>27</v>
      </c>
      <c r="J193" s="1289" t="s">
        <v>28</v>
      </c>
      <c r="K193" s="1289" t="s">
        <v>58</v>
      </c>
      <c r="L193" s="1289" t="s">
        <v>59</v>
      </c>
      <c r="M193" s="1289">
        <v>678212</v>
      </c>
      <c r="N193" s="1289">
        <v>4659805</v>
      </c>
      <c r="O193" s="615" t="s">
        <v>147</v>
      </c>
      <c r="P193" s="615" t="s">
        <v>432</v>
      </c>
      <c r="Q193" s="616" t="s">
        <v>433</v>
      </c>
      <c r="R193" s="1161">
        <f t="shared" si="2"/>
        <v>2817.696375</v>
      </c>
      <c r="S193" s="436"/>
    </row>
    <row r="194" s="927" customFormat="1" spans="1:19">
      <c r="A194" s="1289" t="s">
        <v>390</v>
      </c>
      <c r="B194" s="615" t="s">
        <v>497</v>
      </c>
      <c r="C194" s="1289" t="s">
        <v>548</v>
      </c>
      <c r="D194" s="1290">
        <v>136.6065</v>
      </c>
      <c r="E194" s="436" t="s">
        <v>25</v>
      </c>
      <c r="F194" s="436" t="s">
        <v>25</v>
      </c>
      <c r="G194" s="436"/>
      <c r="H194" s="436" t="s">
        <v>549</v>
      </c>
      <c r="I194" s="1289" t="s">
        <v>27</v>
      </c>
      <c r="J194" s="1289" t="s">
        <v>28</v>
      </c>
      <c r="K194" s="1289" t="s">
        <v>29</v>
      </c>
      <c r="L194" s="1289" t="s">
        <v>41</v>
      </c>
      <c r="M194" s="1289">
        <v>679283</v>
      </c>
      <c r="N194" s="1289">
        <v>4659789</v>
      </c>
      <c r="O194" s="615" t="s">
        <v>147</v>
      </c>
      <c r="P194" s="615" t="s">
        <v>484</v>
      </c>
      <c r="Q194" s="616" t="s">
        <v>485</v>
      </c>
      <c r="R194" s="1161">
        <f t="shared" si="2"/>
        <v>1331.913375</v>
      </c>
      <c r="S194" s="436"/>
    </row>
    <row r="195" s="927" customFormat="1" spans="1:19">
      <c r="A195" s="1289" t="s">
        <v>390</v>
      </c>
      <c r="B195" s="615" t="s">
        <v>497</v>
      </c>
      <c r="C195" s="1289" t="s">
        <v>550</v>
      </c>
      <c r="D195" s="1290">
        <v>154.1025</v>
      </c>
      <c r="E195" s="436" t="s">
        <v>25</v>
      </c>
      <c r="F195" s="436" t="s">
        <v>25</v>
      </c>
      <c r="G195" s="436"/>
      <c r="H195" s="436" t="s">
        <v>549</v>
      </c>
      <c r="I195" s="1289" t="s">
        <v>27</v>
      </c>
      <c r="J195" s="1289" t="s">
        <v>28</v>
      </c>
      <c r="K195" s="1289" t="s">
        <v>58</v>
      </c>
      <c r="L195" s="1289" t="s">
        <v>59</v>
      </c>
      <c r="M195" s="1289">
        <v>678957</v>
      </c>
      <c r="N195" s="1289">
        <v>4659525</v>
      </c>
      <c r="O195" s="615" t="s">
        <v>147</v>
      </c>
      <c r="P195" s="615" t="s">
        <v>432</v>
      </c>
      <c r="Q195" s="616" t="s">
        <v>433</v>
      </c>
      <c r="R195" s="1161">
        <f t="shared" si="2"/>
        <v>1502.499375</v>
      </c>
      <c r="S195" s="436"/>
    </row>
    <row r="196" s="927" customFormat="1" spans="1:19">
      <c r="A196" s="1289" t="s">
        <v>390</v>
      </c>
      <c r="B196" s="615" t="s">
        <v>497</v>
      </c>
      <c r="C196" s="1289" t="s">
        <v>551</v>
      </c>
      <c r="D196" s="1290">
        <v>214.944</v>
      </c>
      <c r="E196" s="436" t="s">
        <v>25</v>
      </c>
      <c r="F196" s="436" t="s">
        <v>25</v>
      </c>
      <c r="G196" s="436"/>
      <c r="H196" s="436" t="s">
        <v>549</v>
      </c>
      <c r="I196" s="1289" t="s">
        <v>27</v>
      </c>
      <c r="J196" s="1289" t="s">
        <v>28</v>
      </c>
      <c r="K196" s="1289" t="s">
        <v>58</v>
      </c>
      <c r="L196" s="1289" t="s">
        <v>59</v>
      </c>
      <c r="M196" s="1289">
        <v>679908</v>
      </c>
      <c r="N196" s="1289">
        <v>4659384</v>
      </c>
      <c r="O196" s="615" t="s">
        <v>147</v>
      </c>
      <c r="P196" s="615" t="s">
        <v>432</v>
      </c>
      <c r="Q196" s="616" t="s">
        <v>433</v>
      </c>
      <c r="R196" s="1161">
        <f t="shared" si="2"/>
        <v>2095.704</v>
      </c>
      <c r="S196" s="436"/>
    </row>
    <row r="197" s="927" customFormat="1" spans="1:19">
      <c r="A197" s="1289" t="s">
        <v>390</v>
      </c>
      <c r="B197" s="615" t="s">
        <v>497</v>
      </c>
      <c r="C197" s="1289" t="s">
        <v>552</v>
      </c>
      <c r="D197" s="1290">
        <v>14.187</v>
      </c>
      <c r="E197" s="436" t="s">
        <v>25</v>
      </c>
      <c r="F197" s="436" t="s">
        <v>25</v>
      </c>
      <c r="G197" s="436"/>
      <c r="H197" s="436" t="s">
        <v>549</v>
      </c>
      <c r="I197" s="1289" t="s">
        <v>27</v>
      </c>
      <c r="J197" s="1289" t="s">
        <v>28</v>
      </c>
      <c r="K197" s="1289" t="s">
        <v>58</v>
      </c>
      <c r="L197" s="1289" t="s">
        <v>30</v>
      </c>
      <c r="M197" s="1289">
        <v>679669</v>
      </c>
      <c r="N197" s="1289">
        <v>4659658</v>
      </c>
      <c r="O197" s="615" t="s">
        <v>147</v>
      </c>
      <c r="P197" s="615" t="s">
        <v>432</v>
      </c>
      <c r="Q197" s="616" t="s">
        <v>433</v>
      </c>
      <c r="R197" s="1161">
        <f t="shared" si="2"/>
        <v>138.32325</v>
      </c>
      <c r="S197" s="436"/>
    </row>
    <row r="198" s="927" customFormat="1" spans="1:19">
      <c r="A198" s="1289" t="s">
        <v>390</v>
      </c>
      <c r="B198" s="615" t="s">
        <v>497</v>
      </c>
      <c r="C198" s="1289" t="s">
        <v>553</v>
      </c>
      <c r="D198" s="1290">
        <v>66.048</v>
      </c>
      <c r="E198" s="436" t="s">
        <v>25</v>
      </c>
      <c r="F198" s="436" t="s">
        <v>25</v>
      </c>
      <c r="G198" s="436"/>
      <c r="H198" s="436" t="s">
        <v>549</v>
      </c>
      <c r="I198" s="1289" t="s">
        <v>27</v>
      </c>
      <c r="J198" s="1289" t="s">
        <v>28</v>
      </c>
      <c r="K198" s="1289" t="s">
        <v>58</v>
      </c>
      <c r="L198" s="1289" t="s">
        <v>59</v>
      </c>
      <c r="M198" s="1289">
        <v>679935</v>
      </c>
      <c r="N198" s="1289">
        <v>4659588</v>
      </c>
      <c r="O198" s="615" t="s">
        <v>147</v>
      </c>
      <c r="P198" s="615" t="s">
        <v>481</v>
      </c>
      <c r="Q198" s="616" t="s">
        <v>482</v>
      </c>
      <c r="R198" s="1161">
        <f t="shared" si="2"/>
        <v>643.968</v>
      </c>
      <c r="S198" s="436"/>
    </row>
    <row r="199" s="927" customFormat="1" spans="1:19">
      <c r="A199" s="1289" t="s">
        <v>390</v>
      </c>
      <c r="B199" s="615" t="s">
        <v>497</v>
      </c>
      <c r="C199" s="1289" t="s">
        <v>554</v>
      </c>
      <c r="D199" s="1290">
        <v>43.209</v>
      </c>
      <c r="E199" s="436" t="s">
        <v>25</v>
      </c>
      <c r="F199" s="436" t="s">
        <v>25</v>
      </c>
      <c r="G199" s="436"/>
      <c r="H199" s="436" t="s">
        <v>549</v>
      </c>
      <c r="I199" s="1289" t="s">
        <v>27</v>
      </c>
      <c r="J199" s="1289" t="s">
        <v>28</v>
      </c>
      <c r="K199" s="1289" t="s">
        <v>555</v>
      </c>
      <c r="L199" s="1289" t="s">
        <v>30</v>
      </c>
      <c r="M199" s="1289">
        <v>680148</v>
      </c>
      <c r="N199" s="1289">
        <v>4659711</v>
      </c>
      <c r="O199" s="615" t="s">
        <v>147</v>
      </c>
      <c r="P199" s="615" t="s">
        <v>484</v>
      </c>
      <c r="Q199" s="616" t="s">
        <v>485</v>
      </c>
      <c r="R199" s="1161">
        <f t="shared" ref="R199:R262" si="3">D199*9.75</f>
        <v>421.28775</v>
      </c>
      <c r="S199" s="436"/>
    </row>
    <row r="200" s="927" customFormat="1" spans="1:19">
      <c r="A200" s="1289" t="s">
        <v>390</v>
      </c>
      <c r="B200" s="615" t="s">
        <v>497</v>
      </c>
      <c r="C200" s="1289" t="s">
        <v>491</v>
      </c>
      <c r="D200" s="1290">
        <v>64.4175</v>
      </c>
      <c r="E200" s="436" t="s">
        <v>25</v>
      </c>
      <c r="F200" s="436" t="s">
        <v>25</v>
      </c>
      <c r="G200" s="436"/>
      <c r="H200" s="436" t="s">
        <v>549</v>
      </c>
      <c r="I200" s="1289" t="s">
        <v>27</v>
      </c>
      <c r="J200" s="1289" t="s">
        <v>28</v>
      </c>
      <c r="K200" s="1289" t="s">
        <v>58</v>
      </c>
      <c r="L200" s="1289" t="s">
        <v>59</v>
      </c>
      <c r="M200" s="1289">
        <v>680386</v>
      </c>
      <c r="N200" s="1289">
        <v>4659527</v>
      </c>
      <c r="O200" s="615" t="s">
        <v>147</v>
      </c>
      <c r="P200" s="615" t="s">
        <v>484</v>
      </c>
      <c r="Q200" s="616" t="s">
        <v>485</v>
      </c>
      <c r="R200" s="1161">
        <f t="shared" si="3"/>
        <v>628.070625</v>
      </c>
      <c r="S200" s="436"/>
    </row>
    <row r="201" s="927" customFormat="1" spans="1:19">
      <c r="A201" s="1289" t="s">
        <v>390</v>
      </c>
      <c r="B201" s="615" t="s">
        <v>497</v>
      </c>
      <c r="C201" s="1289" t="s">
        <v>556</v>
      </c>
      <c r="D201" s="1290">
        <v>176.6385</v>
      </c>
      <c r="E201" s="436" t="s">
        <v>25</v>
      </c>
      <c r="F201" s="436" t="s">
        <v>25</v>
      </c>
      <c r="G201" s="436"/>
      <c r="H201" s="436" t="s">
        <v>549</v>
      </c>
      <c r="I201" s="1289" t="s">
        <v>27</v>
      </c>
      <c r="J201" s="1289" t="s">
        <v>28</v>
      </c>
      <c r="K201" s="1289" t="s">
        <v>58</v>
      </c>
      <c r="L201" s="1289" t="s">
        <v>59</v>
      </c>
      <c r="M201" s="1289">
        <v>679408</v>
      </c>
      <c r="N201" s="1289">
        <v>4659405</v>
      </c>
      <c r="O201" s="615" t="s">
        <v>147</v>
      </c>
      <c r="P201" s="615" t="s">
        <v>484</v>
      </c>
      <c r="Q201" s="616" t="s">
        <v>485</v>
      </c>
      <c r="R201" s="1161">
        <f t="shared" si="3"/>
        <v>1722.225375</v>
      </c>
      <c r="S201" s="436"/>
    </row>
    <row r="202" s="927" customFormat="1" spans="1:19">
      <c r="A202" s="1289" t="s">
        <v>390</v>
      </c>
      <c r="B202" s="615" t="s">
        <v>497</v>
      </c>
      <c r="C202" s="1289" t="s">
        <v>557</v>
      </c>
      <c r="D202" s="1290">
        <v>11.2335</v>
      </c>
      <c r="E202" s="436" t="s">
        <v>25</v>
      </c>
      <c r="F202" s="436" t="s">
        <v>25</v>
      </c>
      <c r="G202" s="436"/>
      <c r="H202" s="436" t="s">
        <v>549</v>
      </c>
      <c r="I202" s="1289" t="s">
        <v>27</v>
      </c>
      <c r="J202" s="1289" t="s">
        <v>28</v>
      </c>
      <c r="K202" s="1289" t="s">
        <v>29</v>
      </c>
      <c r="L202" s="1289" t="s">
        <v>41</v>
      </c>
      <c r="M202" s="1289">
        <v>680529</v>
      </c>
      <c r="N202" s="1289">
        <v>4659343</v>
      </c>
      <c r="O202" s="615" t="s">
        <v>147</v>
      </c>
      <c r="P202" s="615" t="s">
        <v>484</v>
      </c>
      <c r="Q202" s="616" t="s">
        <v>485</v>
      </c>
      <c r="R202" s="1161">
        <f t="shared" si="3"/>
        <v>109.526625</v>
      </c>
      <c r="S202" s="436"/>
    </row>
    <row r="203" s="927" customFormat="1" spans="1:19">
      <c r="A203" s="1289" t="s">
        <v>390</v>
      </c>
      <c r="B203" s="615" t="s">
        <v>497</v>
      </c>
      <c r="C203" s="1289" t="s">
        <v>558</v>
      </c>
      <c r="D203" s="1290">
        <v>25.2015</v>
      </c>
      <c r="E203" s="436" t="s">
        <v>25</v>
      </c>
      <c r="F203" s="436" t="s">
        <v>25</v>
      </c>
      <c r="G203" s="436"/>
      <c r="H203" s="436" t="s">
        <v>549</v>
      </c>
      <c r="I203" s="1289" t="s">
        <v>27</v>
      </c>
      <c r="J203" s="1289" t="s">
        <v>28</v>
      </c>
      <c r="K203" s="1289" t="s">
        <v>29</v>
      </c>
      <c r="L203" s="1289" t="s">
        <v>41</v>
      </c>
      <c r="M203" s="1289">
        <v>680181</v>
      </c>
      <c r="N203" s="1289">
        <v>4659324</v>
      </c>
      <c r="O203" s="615" t="s">
        <v>147</v>
      </c>
      <c r="P203" s="615" t="s">
        <v>484</v>
      </c>
      <c r="Q203" s="616" t="s">
        <v>485</v>
      </c>
      <c r="R203" s="1161">
        <f t="shared" si="3"/>
        <v>245.714625</v>
      </c>
      <c r="S203" s="436"/>
    </row>
    <row r="204" s="927" customFormat="1" spans="1:19">
      <c r="A204" s="1289" t="s">
        <v>390</v>
      </c>
      <c r="B204" s="615" t="s">
        <v>497</v>
      </c>
      <c r="C204" s="1289" t="s">
        <v>559</v>
      </c>
      <c r="D204" s="1290">
        <v>78.753</v>
      </c>
      <c r="E204" s="436" t="s">
        <v>25</v>
      </c>
      <c r="F204" s="436" t="s">
        <v>25</v>
      </c>
      <c r="G204" s="436"/>
      <c r="H204" s="436" t="s">
        <v>549</v>
      </c>
      <c r="I204" s="1289" t="s">
        <v>27</v>
      </c>
      <c r="J204" s="1289" t="s">
        <v>28</v>
      </c>
      <c r="K204" s="1289" t="s">
        <v>29</v>
      </c>
      <c r="L204" s="1289" t="s">
        <v>41</v>
      </c>
      <c r="M204" s="1289">
        <v>680424</v>
      </c>
      <c r="N204" s="1289">
        <v>4659110</v>
      </c>
      <c r="O204" s="615" t="s">
        <v>147</v>
      </c>
      <c r="P204" s="615" t="s">
        <v>484</v>
      </c>
      <c r="Q204" s="616" t="s">
        <v>485</v>
      </c>
      <c r="R204" s="1161">
        <f t="shared" si="3"/>
        <v>767.84175</v>
      </c>
      <c r="S204" s="436"/>
    </row>
    <row r="205" s="927" customFormat="1" spans="1:19">
      <c r="A205" s="1289" t="s">
        <v>390</v>
      </c>
      <c r="B205" s="615" t="s">
        <v>497</v>
      </c>
      <c r="C205" s="1289" t="s">
        <v>560</v>
      </c>
      <c r="D205" s="1290">
        <v>5.925</v>
      </c>
      <c r="E205" s="436" t="s">
        <v>25</v>
      </c>
      <c r="F205" s="436" t="s">
        <v>25</v>
      </c>
      <c r="G205" s="436"/>
      <c r="H205" s="436" t="s">
        <v>531</v>
      </c>
      <c r="I205" s="1289" t="s">
        <v>27</v>
      </c>
      <c r="J205" s="1289" t="s">
        <v>28</v>
      </c>
      <c r="K205" s="1289" t="s">
        <v>29</v>
      </c>
      <c r="L205" s="1289" t="s">
        <v>41</v>
      </c>
      <c r="M205" s="1289">
        <v>681606</v>
      </c>
      <c r="N205" s="1289">
        <v>4660558</v>
      </c>
      <c r="O205" s="615" t="s">
        <v>147</v>
      </c>
      <c r="P205" s="615" t="s">
        <v>481</v>
      </c>
      <c r="Q205" s="616" t="s">
        <v>482</v>
      </c>
      <c r="R205" s="1161">
        <f t="shared" si="3"/>
        <v>57.76875</v>
      </c>
      <c r="S205" s="436"/>
    </row>
    <row r="206" s="927" customFormat="1" spans="1:19">
      <c r="A206" s="1289" t="s">
        <v>390</v>
      </c>
      <c r="B206" s="615" t="s">
        <v>497</v>
      </c>
      <c r="C206" s="1289" t="s">
        <v>561</v>
      </c>
      <c r="D206" s="1290">
        <v>56.79</v>
      </c>
      <c r="E206" s="436" t="s">
        <v>25</v>
      </c>
      <c r="F206" s="436" t="s">
        <v>25</v>
      </c>
      <c r="G206" s="436"/>
      <c r="H206" s="436" t="s">
        <v>508</v>
      </c>
      <c r="I206" s="1289" t="s">
        <v>27</v>
      </c>
      <c r="J206" s="1289" t="s">
        <v>28</v>
      </c>
      <c r="K206" s="1289" t="s">
        <v>58</v>
      </c>
      <c r="L206" s="1289" t="s">
        <v>59</v>
      </c>
      <c r="M206" s="1289">
        <v>677965</v>
      </c>
      <c r="N206" s="1289">
        <v>4662127</v>
      </c>
      <c r="O206" s="615" t="s">
        <v>147</v>
      </c>
      <c r="P206" s="615" t="s">
        <v>484</v>
      </c>
      <c r="Q206" s="616" t="s">
        <v>485</v>
      </c>
      <c r="R206" s="1161">
        <f t="shared" si="3"/>
        <v>553.7025</v>
      </c>
      <c r="S206" s="436"/>
    </row>
    <row r="207" s="927" customFormat="1" spans="1:19">
      <c r="A207" s="1289" t="s">
        <v>390</v>
      </c>
      <c r="B207" s="615" t="s">
        <v>122</v>
      </c>
      <c r="C207" s="1289" t="s">
        <v>498</v>
      </c>
      <c r="D207" s="1290">
        <v>108.0105</v>
      </c>
      <c r="E207" s="436" t="s">
        <v>25</v>
      </c>
      <c r="F207" s="436" t="s">
        <v>25</v>
      </c>
      <c r="G207" s="436"/>
      <c r="H207" s="436" t="s">
        <v>562</v>
      </c>
      <c r="I207" s="1289" t="s">
        <v>27</v>
      </c>
      <c r="J207" s="1289" t="s">
        <v>28</v>
      </c>
      <c r="K207" s="1289" t="s">
        <v>29</v>
      </c>
      <c r="L207" s="1289" t="s">
        <v>41</v>
      </c>
      <c r="M207" s="1289">
        <v>688193</v>
      </c>
      <c r="N207" s="1289">
        <v>4664339</v>
      </c>
      <c r="O207" s="615" t="s">
        <v>563</v>
      </c>
      <c r="P207" s="615" t="s">
        <v>426</v>
      </c>
      <c r="Q207" s="56" t="s">
        <v>427</v>
      </c>
      <c r="R207" s="1161">
        <f t="shared" si="3"/>
        <v>1053.102375</v>
      </c>
      <c r="S207" s="436"/>
    </row>
    <row r="208" s="927" customFormat="1" spans="1:19">
      <c r="A208" s="1289" t="s">
        <v>390</v>
      </c>
      <c r="B208" s="615" t="s">
        <v>122</v>
      </c>
      <c r="C208" s="1289" t="s">
        <v>564</v>
      </c>
      <c r="D208" s="1290">
        <v>40.596</v>
      </c>
      <c r="E208" s="436" t="s">
        <v>25</v>
      </c>
      <c r="F208" s="436" t="s">
        <v>25</v>
      </c>
      <c r="G208" s="436"/>
      <c r="H208" s="436" t="s">
        <v>562</v>
      </c>
      <c r="I208" s="1289" t="s">
        <v>27</v>
      </c>
      <c r="J208" s="1289" t="s">
        <v>28</v>
      </c>
      <c r="K208" s="1289" t="s">
        <v>29</v>
      </c>
      <c r="L208" s="1289" t="s">
        <v>41</v>
      </c>
      <c r="M208" s="1289">
        <v>689110</v>
      </c>
      <c r="N208" s="1289">
        <v>4663924</v>
      </c>
      <c r="O208" s="615" t="s">
        <v>563</v>
      </c>
      <c r="P208" s="615" t="s">
        <v>426</v>
      </c>
      <c r="Q208" s="56" t="s">
        <v>427</v>
      </c>
      <c r="R208" s="1161">
        <f t="shared" si="3"/>
        <v>395.811</v>
      </c>
      <c r="S208" s="436"/>
    </row>
    <row r="209" s="927" customFormat="1" spans="1:19">
      <c r="A209" s="1289" t="s">
        <v>390</v>
      </c>
      <c r="B209" s="615" t="s">
        <v>122</v>
      </c>
      <c r="C209" s="1289" t="s">
        <v>375</v>
      </c>
      <c r="D209" s="1290">
        <v>114.054</v>
      </c>
      <c r="E209" s="436" t="s">
        <v>25</v>
      </c>
      <c r="F209" s="436" t="s">
        <v>25</v>
      </c>
      <c r="G209" s="436"/>
      <c r="H209" s="436" t="s">
        <v>562</v>
      </c>
      <c r="I209" s="1289" t="s">
        <v>27</v>
      </c>
      <c r="J209" s="1289" t="s">
        <v>28</v>
      </c>
      <c r="K209" s="1289" t="s">
        <v>29</v>
      </c>
      <c r="L209" s="1289" t="s">
        <v>41</v>
      </c>
      <c r="M209" s="1289">
        <v>689078</v>
      </c>
      <c r="N209" s="1289">
        <v>4663623</v>
      </c>
      <c r="O209" s="615" t="s">
        <v>563</v>
      </c>
      <c r="P209" s="615" t="s">
        <v>426</v>
      </c>
      <c r="Q209" s="56" t="s">
        <v>427</v>
      </c>
      <c r="R209" s="1161">
        <f t="shared" si="3"/>
        <v>1112.0265</v>
      </c>
      <c r="S209" s="436"/>
    </row>
    <row r="210" s="927" customFormat="1" spans="1:19">
      <c r="A210" s="1289" t="s">
        <v>390</v>
      </c>
      <c r="B210" s="615" t="s">
        <v>122</v>
      </c>
      <c r="C210" s="1289" t="s">
        <v>400</v>
      </c>
      <c r="D210" s="1290">
        <v>42.4905</v>
      </c>
      <c r="E210" s="436" t="s">
        <v>25</v>
      </c>
      <c r="F210" s="436" t="s">
        <v>25</v>
      </c>
      <c r="G210" s="436"/>
      <c r="H210" s="436" t="s">
        <v>565</v>
      </c>
      <c r="I210" s="1289" t="s">
        <v>27</v>
      </c>
      <c r="J210" s="1289" t="s">
        <v>28</v>
      </c>
      <c r="K210" s="1289" t="s">
        <v>29</v>
      </c>
      <c r="L210" s="1289" t="s">
        <v>59</v>
      </c>
      <c r="M210" s="1289">
        <v>688681</v>
      </c>
      <c r="N210" s="1289">
        <v>4662701</v>
      </c>
      <c r="O210" s="615" t="s">
        <v>563</v>
      </c>
      <c r="P210" s="615" t="s">
        <v>426</v>
      </c>
      <c r="Q210" s="56" t="s">
        <v>427</v>
      </c>
      <c r="R210" s="1161">
        <f t="shared" si="3"/>
        <v>414.282375</v>
      </c>
      <c r="S210" s="436"/>
    </row>
    <row r="211" s="927" customFormat="1" spans="1:19">
      <c r="A211" s="1289" t="s">
        <v>390</v>
      </c>
      <c r="B211" s="615" t="s">
        <v>122</v>
      </c>
      <c r="C211" s="1289" t="s">
        <v>536</v>
      </c>
      <c r="D211" s="1290">
        <v>593.745</v>
      </c>
      <c r="E211" s="436" t="s">
        <v>25</v>
      </c>
      <c r="F211" s="436" t="s">
        <v>25</v>
      </c>
      <c r="G211" s="436"/>
      <c r="H211" s="436" t="s">
        <v>562</v>
      </c>
      <c r="I211" s="1289" t="s">
        <v>27</v>
      </c>
      <c r="J211" s="1289" t="s">
        <v>28</v>
      </c>
      <c r="K211" s="1289" t="s">
        <v>29</v>
      </c>
      <c r="L211" s="1289" t="s">
        <v>41</v>
      </c>
      <c r="M211" s="1289">
        <v>688548</v>
      </c>
      <c r="N211" s="1289">
        <v>4664468</v>
      </c>
      <c r="O211" s="615" t="s">
        <v>563</v>
      </c>
      <c r="P211" s="615" t="s">
        <v>426</v>
      </c>
      <c r="Q211" s="56" t="s">
        <v>427</v>
      </c>
      <c r="R211" s="1161">
        <f t="shared" si="3"/>
        <v>5789.01375</v>
      </c>
      <c r="S211" s="436"/>
    </row>
    <row r="212" s="927" customFormat="1" spans="1:19">
      <c r="A212" s="1289" t="s">
        <v>390</v>
      </c>
      <c r="B212" s="615" t="s">
        <v>122</v>
      </c>
      <c r="C212" s="1289" t="s">
        <v>566</v>
      </c>
      <c r="D212" s="1290">
        <v>19.605</v>
      </c>
      <c r="E212" s="436" t="s">
        <v>25</v>
      </c>
      <c r="F212" s="436" t="s">
        <v>25</v>
      </c>
      <c r="G212" s="436"/>
      <c r="H212" s="436" t="s">
        <v>562</v>
      </c>
      <c r="I212" s="1289" t="s">
        <v>27</v>
      </c>
      <c r="J212" s="1289" t="s">
        <v>28</v>
      </c>
      <c r="K212" s="1289" t="s">
        <v>29</v>
      </c>
      <c r="L212" s="1289" t="s">
        <v>41</v>
      </c>
      <c r="M212" s="1289">
        <v>688831</v>
      </c>
      <c r="N212" s="1289">
        <v>4664186</v>
      </c>
      <c r="O212" s="615" t="s">
        <v>563</v>
      </c>
      <c r="P212" s="615" t="s">
        <v>426</v>
      </c>
      <c r="Q212" s="56" t="s">
        <v>427</v>
      </c>
      <c r="R212" s="1161">
        <f t="shared" si="3"/>
        <v>191.14875</v>
      </c>
      <c r="S212" s="436"/>
    </row>
    <row r="213" s="927" customFormat="1" spans="1:19">
      <c r="A213" s="1289" t="s">
        <v>390</v>
      </c>
      <c r="B213" s="615" t="s">
        <v>122</v>
      </c>
      <c r="C213" s="1289" t="s">
        <v>567</v>
      </c>
      <c r="D213" s="1290">
        <v>12.996</v>
      </c>
      <c r="E213" s="436" t="s">
        <v>25</v>
      </c>
      <c r="F213" s="436" t="s">
        <v>25</v>
      </c>
      <c r="G213" s="436"/>
      <c r="H213" s="436" t="s">
        <v>562</v>
      </c>
      <c r="I213" s="1289" t="s">
        <v>27</v>
      </c>
      <c r="J213" s="1289" t="s">
        <v>28</v>
      </c>
      <c r="K213" s="1289" t="s">
        <v>29</v>
      </c>
      <c r="L213" s="1289" t="s">
        <v>41</v>
      </c>
      <c r="M213" s="1289">
        <v>689083</v>
      </c>
      <c r="N213" s="1289">
        <v>4664188</v>
      </c>
      <c r="O213" s="615" t="s">
        <v>563</v>
      </c>
      <c r="P213" s="615" t="s">
        <v>426</v>
      </c>
      <c r="Q213" s="56" t="s">
        <v>427</v>
      </c>
      <c r="R213" s="1161">
        <f t="shared" si="3"/>
        <v>126.711</v>
      </c>
      <c r="S213" s="436"/>
    </row>
    <row r="214" s="927" customFormat="1" spans="1:19">
      <c r="A214" s="1289" t="s">
        <v>390</v>
      </c>
      <c r="B214" s="615" t="s">
        <v>122</v>
      </c>
      <c r="C214" s="1289" t="s">
        <v>568</v>
      </c>
      <c r="D214" s="1290">
        <v>31.086</v>
      </c>
      <c r="E214" s="436" t="s">
        <v>25</v>
      </c>
      <c r="F214" s="436" t="s">
        <v>25</v>
      </c>
      <c r="G214" s="436"/>
      <c r="H214" s="436" t="s">
        <v>562</v>
      </c>
      <c r="I214" s="1289" t="s">
        <v>27</v>
      </c>
      <c r="J214" s="1289" t="s">
        <v>28</v>
      </c>
      <c r="K214" s="1289" t="s">
        <v>29</v>
      </c>
      <c r="L214" s="1289" t="s">
        <v>41</v>
      </c>
      <c r="M214" s="1289">
        <v>689126</v>
      </c>
      <c r="N214" s="1289">
        <v>4664145</v>
      </c>
      <c r="O214" s="615" t="s">
        <v>563</v>
      </c>
      <c r="P214" s="615" t="s">
        <v>426</v>
      </c>
      <c r="Q214" s="56" t="s">
        <v>427</v>
      </c>
      <c r="R214" s="1161">
        <f t="shared" si="3"/>
        <v>303.0885</v>
      </c>
      <c r="S214" s="436"/>
    </row>
    <row r="215" s="927" customFormat="1" spans="1:19">
      <c r="A215" s="1289" t="s">
        <v>390</v>
      </c>
      <c r="B215" s="615" t="s">
        <v>122</v>
      </c>
      <c r="C215" s="1289" t="s">
        <v>569</v>
      </c>
      <c r="D215" s="1290">
        <v>41.8575</v>
      </c>
      <c r="E215" s="436" t="s">
        <v>25</v>
      </c>
      <c r="F215" s="436" t="s">
        <v>25</v>
      </c>
      <c r="G215" s="436"/>
      <c r="H215" s="436" t="s">
        <v>565</v>
      </c>
      <c r="I215" s="1289" t="s">
        <v>27</v>
      </c>
      <c r="J215" s="1289" t="s">
        <v>28</v>
      </c>
      <c r="K215" s="1289" t="s">
        <v>29</v>
      </c>
      <c r="L215" s="1289" t="s">
        <v>59</v>
      </c>
      <c r="M215" s="1289">
        <v>688585</v>
      </c>
      <c r="N215" s="1289">
        <v>4662772</v>
      </c>
      <c r="O215" s="615" t="s">
        <v>563</v>
      </c>
      <c r="P215" s="615" t="s">
        <v>426</v>
      </c>
      <c r="Q215" s="56" t="s">
        <v>427</v>
      </c>
      <c r="R215" s="1161">
        <f t="shared" si="3"/>
        <v>408.110625</v>
      </c>
      <c r="S215" s="436"/>
    </row>
    <row r="216" s="927" customFormat="1" spans="1:19">
      <c r="A216" s="1289" t="s">
        <v>390</v>
      </c>
      <c r="B216" s="615" t="s">
        <v>122</v>
      </c>
      <c r="C216" s="1289" t="s">
        <v>356</v>
      </c>
      <c r="D216" s="1290">
        <v>1.1835</v>
      </c>
      <c r="E216" s="436" t="s">
        <v>25</v>
      </c>
      <c r="F216" s="436" t="s">
        <v>25</v>
      </c>
      <c r="G216" s="436"/>
      <c r="H216" s="436" t="s">
        <v>562</v>
      </c>
      <c r="I216" s="1289" t="s">
        <v>367</v>
      </c>
      <c r="J216" s="1289" t="s">
        <v>28</v>
      </c>
      <c r="K216" s="1289" t="s">
        <v>49</v>
      </c>
      <c r="L216" s="1289" t="s">
        <v>50</v>
      </c>
      <c r="M216" s="1289">
        <v>689219</v>
      </c>
      <c r="N216" s="1289">
        <v>4664177</v>
      </c>
      <c r="O216" s="615" t="s">
        <v>563</v>
      </c>
      <c r="P216" s="615" t="s">
        <v>426</v>
      </c>
      <c r="Q216" s="56" t="s">
        <v>427</v>
      </c>
      <c r="R216" s="1161">
        <f t="shared" si="3"/>
        <v>11.539125</v>
      </c>
      <c r="S216" s="436"/>
    </row>
    <row r="217" s="927" customFormat="1" spans="1:19">
      <c r="A217" s="1289" t="s">
        <v>390</v>
      </c>
      <c r="B217" s="615" t="s">
        <v>122</v>
      </c>
      <c r="C217" s="1289" t="s">
        <v>358</v>
      </c>
      <c r="D217" s="1290">
        <v>1.629</v>
      </c>
      <c r="E217" s="436" t="s">
        <v>25</v>
      </c>
      <c r="F217" s="436" t="s">
        <v>25</v>
      </c>
      <c r="G217" s="436"/>
      <c r="H217" s="436" t="s">
        <v>562</v>
      </c>
      <c r="I217" s="1289" t="s">
        <v>367</v>
      </c>
      <c r="J217" s="1289" t="s">
        <v>28</v>
      </c>
      <c r="K217" s="1289" t="s">
        <v>49</v>
      </c>
      <c r="L217" s="1289" t="s">
        <v>50</v>
      </c>
      <c r="M217" s="1289">
        <v>689174</v>
      </c>
      <c r="N217" s="1289">
        <v>4664118</v>
      </c>
      <c r="O217" s="615" t="s">
        <v>563</v>
      </c>
      <c r="P217" s="615" t="s">
        <v>426</v>
      </c>
      <c r="Q217" s="56" t="s">
        <v>427</v>
      </c>
      <c r="R217" s="1161">
        <f t="shared" si="3"/>
        <v>15.88275</v>
      </c>
      <c r="S217" s="436"/>
    </row>
    <row r="218" s="927" customFormat="1" spans="1:19">
      <c r="A218" s="1289" t="s">
        <v>390</v>
      </c>
      <c r="B218" s="615" t="s">
        <v>122</v>
      </c>
      <c r="C218" s="1291" t="s">
        <v>455</v>
      </c>
      <c r="D218" s="1290">
        <v>1.602</v>
      </c>
      <c r="E218" s="436" t="s">
        <v>25</v>
      </c>
      <c r="F218" s="436" t="s">
        <v>25</v>
      </c>
      <c r="G218" s="436"/>
      <c r="H218" s="436" t="s">
        <v>570</v>
      </c>
      <c r="I218" s="1289" t="s">
        <v>367</v>
      </c>
      <c r="J218" s="1289" t="s">
        <v>28</v>
      </c>
      <c r="K218" s="1289" t="s">
        <v>49</v>
      </c>
      <c r="L218" s="1289" t="s">
        <v>50</v>
      </c>
      <c r="M218" s="1289">
        <v>688548</v>
      </c>
      <c r="N218" s="1289">
        <v>4664468</v>
      </c>
      <c r="O218" s="615" t="s">
        <v>571</v>
      </c>
      <c r="P218" s="615" t="s">
        <v>426</v>
      </c>
      <c r="Q218" s="56" t="s">
        <v>427</v>
      </c>
      <c r="R218" s="1161">
        <f t="shared" si="3"/>
        <v>15.6195</v>
      </c>
      <c r="S218" s="436"/>
    </row>
    <row r="219" s="927" customFormat="1" spans="1:19">
      <c r="A219" s="1289" t="s">
        <v>390</v>
      </c>
      <c r="B219" s="615" t="s">
        <v>102</v>
      </c>
      <c r="C219" s="1289" t="s">
        <v>572</v>
      </c>
      <c r="D219" s="1290">
        <v>47.9835</v>
      </c>
      <c r="E219" s="436" t="s">
        <v>25</v>
      </c>
      <c r="F219" s="436" t="s">
        <v>25</v>
      </c>
      <c r="G219" s="436"/>
      <c r="H219" s="436" t="s">
        <v>573</v>
      </c>
      <c r="I219" s="1289" t="s">
        <v>27</v>
      </c>
      <c r="J219" s="1289" t="s">
        <v>28</v>
      </c>
      <c r="K219" s="1289" t="s">
        <v>58</v>
      </c>
      <c r="L219" s="1289" t="s">
        <v>75</v>
      </c>
      <c r="M219" s="1289">
        <v>676665</v>
      </c>
      <c r="N219" s="1289">
        <v>4660208</v>
      </c>
      <c r="O219" s="615" t="s">
        <v>147</v>
      </c>
      <c r="P219" s="436" t="s">
        <v>574</v>
      </c>
      <c r="Q219" s="616" t="s">
        <v>575</v>
      </c>
      <c r="R219" s="1161">
        <f t="shared" si="3"/>
        <v>467.839125</v>
      </c>
      <c r="S219" s="436"/>
    </row>
    <row r="220" s="927" customFormat="1" spans="1:19">
      <c r="A220" s="1289" t="s">
        <v>390</v>
      </c>
      <c r="B220" s="615" t="s">
        <v>102</v>
      </c>
      <c r="C220" s="1289" t="s">
        <v>396</v>
      </c>
      <c r="D220" s="1290">
        <v>36.423</v>
      </c>
      <c r="E220" s="436" t="s">
        <v>25</v>
      </c>
      <c r="F220" s="436" t="s">
        <v>25</v>
      </c>
      <c r="G220" s="436"/>
      <c r="H220" s="436" t="s">
        <v>573</v>
      </c>
      <c r="I220" s="1289" t="s">
        <v>27</v>
      </c>
      <c r="J220" s="1289" t="s">
        <v>28</v>
      </c>
      <c r="K220" s="1289" t="s">
        <v>58</v>
      </c>
      <c r="L220" s="1289" t="s">
        <v>75</v>
      </c>
      <c r="M220" s="1289">
        <v>676741</v>
      </c>
      <c r="N220" s="1289">
        <v>4660295</v>
      </c>
      <c r="O220" s="615" t="s">
        <v>147</v>
      </c>
      <c r="P220" s="436" t="s">
        <v>574</v>
      </c>
      <c r="Q220" s="616" t="s">
        <v>575</v>
      </c>
      <c r="R220" s="1161">
        <f t="shared" si="3"/>
        <v>355.12425</v>
      </c>
      <c r="S220" s="436"/>
    </row>
    <row r="221" s="927" customFormat="1" spans="1:19">
      <c r="A221" s="1289" t="s">
        <v>390</v>
      </c>
      <c r="B221" s="615" t="s">
        <v>102</v>
      </c>
      <c r="C221" s="1289" t="s">
        <v>373</v>
      </c>
      <c r="D221" s="1290">
        <v>53.805</v>
      </c>
      <c r="E221" s="436" t="s">
        <v>25</v>
      </c>
      <c r="F221" s="436" t="s">
        <v>25</v>
      </c>
      <c r="G221" s="436"/>
      <c r="H221" s="436" t="s">
        <v>573</v>
      </c>
      <c r="I221" s="1289" t="s">
        <v>27</v>
      </c>
      <c r="J221" s="1289" t="s">
        <v>28</v>
      </c>
      <c r="K221" s="1289" t="s">
        <v>58</v>
      </c>
      <c r="L221" s="1289" t="s">
        <v>75</v>
      </c>
      <c r="M221" s="1289">
        <v>676965</v>
      </c>
      <c r="N221" s="1289">
        <v>4660077</v>
      </c>
      <c r="O221" s="615" t="s">
        <v>147</v>
      </c>
      <c r="P221" s="436" t="s">
        <v>574</v>
      </c>
      <c r="Q221" s="616" t="s">
        <v>575</v>
      </c>
      <c r="R221" s="1161">
        <f t="shared" si="3"/>
        <v>524.59875</v>
      </c>
      <c r="S221" s="436"/>
    </row>
    <row r="222" s="927" customFormat="1" spans="1:19">
      <c r="A222" s="1289" t="s">
        <v>390</v>
      </c>
      <c r="B222" s="615" t="s">
        <v>102</v>
      </c>
      <c r="C222" s="1289" t="s">
        <v>576</v>
      </c>
      <c r="D222" s="1290">
        <v>18.717</v>
      </c>
      <c r="E222" s="436" t="s">
        <v>25</v>
      </c>
      <c r="F222" s="436" t="s">
        <v>25</v>
      </c>
      <c r="G222" s="436"/>
      <c r="H222" s="436" t="s">
        <v>577</v>
      </c>
      <c r="I222" s="1289" t="s">
        <v>92</v>
      </c>
      <c r="J222" s="1289" t="s">
        <v>28</v>
      </c>
      <c r="K222" s="1289" t="s">
        <v>362</v>
      </c>
      <c r="L222" s="1289"/>
      <c r="M222" s="1289">
        <v>675119</v>
      </c>
      <c r="N222" s="1289">
        <v>4660074</v>
      </c>
      <c r="O222" s="615" t="s">
        <v>147</v>
      </c>
      <c r="P222" s="436" t="s">
        <v>574</v>
      </c>
      <c r="Q222" s="616" t="s">
        <v>575</v>
      </c>
      <c r="R222" s="1161">
        <f t="shared" si="3"/>
        <v>182.49075</v>
      </c>
      <c r="S222" s="436"/>
    </row>
    <row r="223" s="927" customFormat="1" spans="1:19">
      <c r="A223" s="1289" t="s">
        <v>390</v>
      </c>
      <c r="B223" s="615" t="s">
        <v>102</v>
      </c>
      <c r="C223" s="1289" t="s">
        <v>374</v>
      </c>
      <c r="D223" s="1290">
        <v>108.3495</v>
      </c>
      <c r="E223" s="436" t="s">
        <v>25</v>
      </c>
      <c r="F223" s="436" t="s">
        <v>25</v>
      </c>
      <c r="G223" s="436"/>
      <c r="H223" s="436" t="s">
        <v>573</v>
      </c>
      <c r="I223" s="1289" t="s">
        <v>27</v>
      </c>
      <c r="J223" s="1289" t="s">
        <v>28</v>
      </c>
      <c r="K223" s="1289" t="s">
        <v>58</v>
      </c>
      <c r="L223" s="1289" t="s">
        <v>75</v>
      </c>
      <c r="M223" s="1289">
        <v>676613</v>
      </c>
      <c r="N223" s="1289">
        <v>4659902</v>
      </c>
      <c r="O223" s="615" t="s">
        <v>147</v>
      </c>
      <c r="P223" s="436" t="s">
        <v>574</v>
      </c>
      <c r="Q223" s="616" t="s">
        <v>575</v>
      </c>
      <c r="R223" s="1161">
        <f t="shared" si="3"/>
        <v>1056.407625</v>
      </c>
      <c r="S223" s="436"/>
    </row>
    <row r="224" s="927" customFormat="1" spans="1:19">
      <c r="A224" s="1289" t="s">
        <v>390</v>
      </c>
      <c r="B224" s="615" t="s">
        <v>102</v>
      </c>
      <c r="C224" s="1289" t="s">
        <v>564</v>
      </c>
      <c r="D224" s="1290">
        <v>86.709</v>
      </c>
      <c r="E224" s="436" t="s">
        <v>25</v>
      </c>
      <c r="F224" s="436" t="s">
        <v>25</v>
      </c>
      <c r="G224" s="436"/>
      <c r="H224" s="436" t="s">
        <v>573</v>
      </c>
      <c r="I224" s="1289" t="s">
        <v>27</v>
      </c>
      <c r="J224" s="1289" t="s">
        <v>28</v>
      </c>
      <c r="K224" s="1289" t="s">
        <v>58</v>
      </c>
      <c r="L224" s="1289" t="s">
        <v>75</v>
      </c>
      <c r="M224" s="1289">
        <v>676842</v>
      </c>
      <c r="N224" s="1289">
        <v>4659876</v>
      </c>
      <c r="O224" s="615" t="s">
        <v>147</v>
      </c>
      <c r="P224" s="436" t="s">
        <v>574</v>
      </c>
      <c r="Q224" s="616" t="s">
        <v>575</v>
      </c>
      <c r="R224" s="1161">
        <f t="shared" si="3"/>
        <v>845.41275</v>
      </c>
      <c r="S224" s="436"/>
    </row>
    <row r="225" s="927" customFormat="1" spans="1:19">
      <c r="A225" s="1289" t="s">
        <v>390</v>
      </c>
      <c r="B225" s="615" t="s">
        <v>102</v>
      </c>
      <c r="C225" s="1289" t="s">
        <v>578</v>
      </c>
      <c r="D225" s="1290">
        <v>103.0725</v>
      </c>
      <c r="E225" s="436" t="s">
        <v>25</v>
      </c>
      <c r="F225" s="436" t="s">
        <v>25</v>
      </c>
      <c r="G225" s="436"/>
      <c r="H225" s="436" t="s">
        <v>573</v>
      </c>
      <c r="I225" s="1289" t="s">
        <v>27</v>
      </c>
      <c r="J225" s="1289" t="s">
        <v>28</v>
      </c>
      <c r="K225" s="1289" t="s">
        <v>58</v>
      </c>
      <c r="L225" s="1289" t="s">
        <v>75</v>
      </c>
      <c r="M225" s="1289">
        <v>677102</v>
      </c>
      <c r="N225" s="1289">
        <v>4659779</v>
      </c>
      <c r="O225" s="615" t="s">
        <v>147</v>
      </c>
      <c r="P225" s="436" t="s">
        <v>574</v>
      </c>
      <c r="Q225" s="616" t="s">
        <v>575</v>
      </c>
      <c r="R225" s="1161">
        <f t="shared" si="3"/>
        <v>1004.956875</v>
      </c>
      <c r="S225" s="436"/>
    </row>
    <row r="226" s="927" customFormat="1" spans="1:19">
      <c r="A226" s="1289" t="s">
        <v>390</v>
      </c>
      <c r="B226" s="615" t="s">
        <v>102</v>
      </c>
      <c r="C226" s="1289" t="s">
        <v>502</v>
      </c>
      <c r="D226" s="1290">
        <v>132.279</v>
      </c>
      <c r="E226" s="436" t="s">
        <v>25</v>
      </c>
      <c r="F226" s="436" t="s">
        <v>25</v>
      </c>
      <c r="G226" s="436"/>
      <c r="H226" s="436" t="s">
        <v>577</v>
      </c>
      <c r="I226" s="1289" t="s">
        <v>27</v>
      </c>
      <c r="J226" s="1289" t="s">
        <v>28</v>
      </c>
      <c r="K226" s="1289" t="s">
        <v>58</v>
      </c>
      <c r="L226" s="1289" t="s">
        <v>75</v>
      </c>
      <c r="M226" s="1289">
        <v>675973</v>
      </c>
      <c r="N226" s="1289">
        <v>4659661</v>
      </c>
      <c r="O226" s="615" t="s">
        <v>147</v>
      </c>
      <c r="P226" s="436" t="s">
        <v>574</v>
      </c>
      <c r="Q226" s="616" t="s">
        <v>575</v>
      </c>
      <c r="R226" s="1161">
        <f t="shared" si="3"/>
        <v>1289.72025</v>
      </c>
      <c r="S226" s="436"/>
    </row>
    <row r="227" s="927" customFormat="1" spans="1:19">
      <c r="A227" s="1289" t="s">
        <v>390</v>
      </c>
      <c r="B227" s="615" t="s">
        <v>102</v>
      </c>
      <c r="C227" s="1289" t="s">
        <v>402</v>
      </c>
      <c r="D227" s="1290">
        <v>19.4625</v>
      </c>
      <c r="E227" s="436" t="s">
        <v>25</v>
      </c>
      <c r="F227" s="436" t="s">
        <v>25</v>
      </c>
      <c r="G227" s="436"/>
      <c r="H227" s="436" t="s">
        <v>577</v>
      </c>
      <c r="I227" s="1289" t="s">
        <v>27</v>
      </c>
      <c r="J227" s="1289" t="s">
        <v>28</v>
      </c>
      <c r="K227" s="1289" t="s">
        <v>58</v>
      </c>
      <c r="L227" s="1289" t="s">
        <v>75</v>
      </c>
      <c r="M227" s="1289">
        <v>676255</v>
      </c>
      <c r="N227" s="1289">
        <v>4659549</v>
      </c>
      <c r="O227" s="615" t="s">
        <v>147</v>
      </c>
      <c r="P227" s="436" t="s">
        <v>574</v>
      </c>
      <c r="Q227" s="616" t="s">
        <v>575</v>
      </c>
      <c r="R227" s="1161">
        <f t="shared" si="3"/>
        <v>189.759375</v>
      </c>
      <c r="S227" s="436"/>
    </row>
    <row r="228" s="927" customFormat="1" spans="1:19">
      <c r="A228" s="1289" t="s">
        <v>390</v>
      </c>
      <c r="B228" s="615" t="s">
        <v>102</v>
      </c>
      <c r="C228" s="1289" t="s">
        <v>579</v>
      </c>
      <c r="D228" s="1290">
        <v>32.5485</v>
      </c>
      <c r="E228" s="436" t="s">
        <v>25</v>
      </c>
      <c r="F228" s="436" t="s">
        <v>25</v>
      </c>
      <c r="G228" s="436"/>
      <c r="H228" s="436" t="s">
        <v>573</v>
      </c>
      <c r="I228" s="1289" t="s">
        <v>27</v>
      </c>
      <c r="J228" s="1289" t="s">
        <v>28</v>
      </c>
      <c r="K228" s="1289" t="s">
        <v>58</v>
      </c>
      <c r="L228" s="1289" t="s">
        <v>59</v>
      </c>
      <c r="M228" s="1289">
        <v>677354</v>
      </c>
      <c r="N228" s="1289">
        <v>4659504</v>
      </c>
      <c r="O228" s="615" t="s">
        <v>147</v>
      </c>
      <c r="P228" s="436" t="s">
        <v>574</v>
      </c>
      <c r="Q228" s="616" t="s">
        <v>575</v>
      </c>
      <c r="R228" s="1161">
        <f t="shared" si="3"/>
        <v>317.347875</v>
      </c>
      <c r="S228" s="436"/>
    </row>
    <row r="229" s="927" customFormat="1" spans="1:19">
      <c r="A229" s="1289" t="s">
        <v>390</v>
      </c>
      <c r="B229" s="615" t="s">
        <v>102</v>
      </c>
      <c r="C229" s="1289" t="s">
        <v>378</v>
      </c>
      <c r="D229" s="1290">
        <v>13.206</v>
      </c>
      <c r="E229" s="436" t="s">
        <v>25</v>
      </c>
      <c r="F229" s="436" t="s">
        <v>25</v>
      </c>
      <c r="G229" s="436"/>
      <c r="H229" s="436" t="s">
        <v>573</v>
      </c>
      <c r="I229" s="1289" t="s">
        <v>27</v>
      </c>
      <c r="J229" s="1289" t="s">
        <v>28</v>
      </c>
      <c r="K229" s="1289" t="s">
        <v>58</v>
      </c>
      <c r="L229" s="1289" t="s">
        <v>59</v>
      </c>
      <c r="M229" s="1289">
        <v>677374</v>
      </c>
      <c r="N229" s="1289">
        <v>4659540</v>
      </c>
      <c r="O229" s="615" t="s">
        <v>147</v>
      </c>
      <c r="P229" s="436" t="s">
        <v>574</v>
      </c>
      <c r="Q229" s="616" t="s">
        <v>575</v>
      </c>
      <c r="R229" s="1161">
        <f t="shared" si="3"/>
        <v>128.7585</v>
      </c>
      <c r="S229" s="436"/>
    </row>
    <row r="230" s="927" customFormat="1" spans="1:19">
      <c r="A230" s="1289" t="s">
        <v>390</v>
      </c>
      <c r="B230" s="615" t="s">
        <v>102</v>
      </c>
      <c r="C230" s="1289" t="s">
        <v>580</v>
      </c>
      <c r="D230" s="1290">
        <v>38.7945</v>
      </c>
      <c r="E230" s="436" t="s">
        <v>25</v>
      </c>
      <c r="F230" s="436" t="s">
        <v>25</v>
      </c>
      <c r="G230" s="436"/>
      <c r="H230" s="436" t="s">
        <v>573</v>
      </c>
      <c r="I230" s="1289" t="s">
        <v>27</v>
      </c>
      <c r="J230" s="1289" t="s">
        <v>28</v>
      </c>
      <c r="K230" s="1289" t="s">
        <v>58</v>
      </c>
      <c r="L230" s="1289" t="s">
        <v>59</v>
      </c>
      <c r="M230" s="1289">
        <v>677269</v>
      </c>
      <c r="N230" s="1289">
        <v>4659379</v>
      </c>
      <c r="O230" s="615" t="s">
        <v>147</v>
      </c>
      <c r="P230" s="436" t="s">
        <v>574</v>
      </c>
      <c r="Q230" s="616" t="s">
        <v>575</v>
      </c>
      <c r="R230" s="1161">
        <f t="shared" si="3"/>
        <v>378.246375</v>
      </c>
      <c r="S230" s="436"/>
    </row>
    <row r="231" s="927" customFormat="1" spans="1:19">
      <c r="A231" s="1289" t="s">
        <v>390</v>
      </c>
      <c r="B231" s="615" t="s">
        <v>102</v>
      </c>
      <c r="C231" s="1289" t="s">
        <v>581</v>
      </c>
      <c r="D231" s="1290">
        <v>6.9885</v>
      </c>
      <c r="E231" s="436" t="s">
        <v>25</v>
      </c>
      <c r="F231" s="436" t="s">
        <v>25</v>
      </c>
      <c r="G231" s="436"/>
      <c r="H231" s="436" t="s">
        <v>573</v>
      </c>
      <c r="I231" s="1289" t="s">
        <v>27</v>
      </c>
      <c r="J231" s="1289" t="s">
        <v>28</v>
      </c>
      <c r="K231" s="1289" t="s">
        <v>58</v>
      </c>
      <c r="L231" s="1289" t="s">
        <v>75</v>
      </c>
      <c r="M231" s="1289">
        <v>677485</v>
      </c>
      <c r="N231" s="1289">
        <v>4659424</v>
      </c>
      <c r="O231" s="615" t="s">
        <v>147</v>
      </c>
      <c r="P231" s="436" t="s">
        <v>574</v>
      </c>
      <c r="Q231" s="616" t="s">
        <v>575</v>
      </c>
      <c r="R231" s="1161">
        <f t="shared" si="3"/>
        <v>68.137875</v>
      </c>
      <c r="S231" s="436"/>
    </row>
    <row r="232" s="927" customFormat="1" spans="1:19">
      <c r="A232" s="1289" t="s">
        <v>390</v>
      </c>
      <c r="B232" s="615" t="s">
        <v>102</v>
      </c>
      <c r="C232" s="1289" t="s">
        <v>382</v>
      </c>
      <c r="D232" s="1290">
        <v>91.863</v>
      </c>
      <c r="E232" s="436" t="s">
        <v>25</v>
      </c>
      <c r="F232" s="436" t="s">
        <v>25</v>
      </c>
      <c r="G232" s="436"/>
      <c r="H232" s="436" t="s">
        <v>573</v>
      </c>
      <c r="I232" s="1289" t="s">
        <v>27</v>
      </c>
      <c r="J232" s="1289" t="s">
        <v>28</v>
      </c>
      <c r="K232" s="1289" t="s">
        <v>58</v>
      </c>
      <c r="L232" s="1289" t="s">
        <v>75</v>
      </c>
      <c r="M232" s="1289">
        <v>677853</v>
      </c>
      <c r="N232" s="1289">
        <v>4659274</v>
      </c>
      <c r="O232" s="615" t="s">
        <v>147</v>
      </c>
      <c r="P232" s="436" t="s">
        <v>574</v>
      </c>
      <c r="Q232" s="616" t="s">
        <v>575</v>
      </c>
      <c r="R232" s="1161">
        <f t="shared" si="3"/>
        <v>895.66425</v>
      </c>
      <c r="S232" s="436"/>
    </row>
    <row r="233" s="927" customFormat="1" spans="1:19">
      <c r="A233" s="1289" t="s">
        <v>390</v>
      </c>
      <c r="B233" s="615" t="s">
        <v>102</v>
      </c>
      <c r="C233" s="1289" t="s">
        <v>582</v>
      </c>
      <c r="D233" s="1290">
        <v>1.104</v>
      </c>
      <c r="E233" s="436" t="s">
        <v>25</v>
      </c>
      <c r="F233" s="436" t="s">
        <v>25</v>
      </c>
      <c r="G233" s="436"/>
      <c r="H233" s="436" t="s">
        <v>573</v>
      </c>
      <c r="I233" s="1289" t="s">
        <v>27</v>
      </c>
      <c r="J233" s="1289" t="s">
        <v>28</v>
      </c>
      <c r="K233" s="1289" t="s">
        <v>58</v>
      </c>
      <c r="L233" s="1289" t="s">
        <v>30</v>
      </c>
      <c r="M233" s="1289">
        <v>677216</v>
      </c>
      <c r="N233" s="1289">
        <v>4659373</v>
      </c>
      <c r="O233" s="615" t="s">
        <v>147</v>
      </c>
      <c r="P233" s="436" t="s">
        <v>574</v>
      </c>
      <c r="Q233" s="616" t="s">
        <v>575</v>
      </c>
      <c r="R233" s="1161">
        <f t="shared" si="3"/>
        <v>10.764</v>
      </c>
      <c r="S233" s="436"/>
    </row>
    <row r="234" s="927" customFormat="1" spans="1:19">
      <c r="A234" s="1289" t="s">
        <v>390</v>
      </c>
      <c r="B234" s="615" t="s">
        <v>102</v>
      </c>
      <c r="C234" s="1289" t="s">
        <v>410</v>
      </c>
      <c r="D234" s="1290">
        <v>75.624</v>
      </c>
      <c r="E234" s="436" t="s">
        <v>25</v>
      </c>
      <c r="F234" s="436" t="s">
        <v>25</v>
      </c>
      <c r="G234" s="436"/>
      <c r="H234" s="436" t="s">
        <v>583</v>
      </c>
      <c r="I234" s="1289" t="s">
        <v>27</v>
      </c>
      <c r="J234" s="1289" t="s">
        <v>28</v>
      </c>
      <c r="K234" s="1289" t="s">
        <v>58</v>
      </c>
      <c r="L234" s="1289" t="s">
        <v>75</v>
      </c>
      <c r="M234" s="1289">
        <v>679254</v>
      </c>
      <c r="N234" s="1289">
        <v>4659186</v>
      </c>
      <c r="O234" s="615" t="s">
        <v>147</v>
      </c>
      <c r="P234" s="436" t="s">
        <v>574</v>
      </c>
      <c r="Q234" s="616" t="s">
        <v>575</v>
      </c>
      <c r="R234" s="1161">
        <f t="shared" si="3"/>
        <v>737.334</v>
      </c>
      <c r="S234" s="436"/>
    </row>
    <row r="235" s="927" customFormat="1" spans="1:19">
      <c r="A235" s="1289" t="s">
        <v>390</v>
      </c>
      <c r="B235" s="615" t="s">
        <v>102</v>
      </c>
      <c r="C235" s="1289" t="s">
        <v>511</v>
      </c>
      <c r="D235" s="1290">
        <v>11.4255</v>
      </c>
      <c r="E235" s="436" t="s">
        <v>25</v>
      </c>
      <c r="F235" s="436" t="s">
        <v>25</v>
      </c>
      <c r="G235" s="436"/>
      <c r="H235" s="436" t="s">
        <v>573</v>
      </c>
      <c r="I235" s="1289" t="s">
        <v>27</v>
      </c>
      <c r="J235" s="1289" t="s">
        <v>28</v>
      </c>
      <c r="K235" s="1289" t="s">
        <v>58</v>
      </c>
      <c r="L235" s="1289" t="s">
        <v>75</v>
      </c>
      <c r="M235" s="1289">
        <v>677695</v>
      </c>
      <c r="N235" s="1289">
        <v>4659288</v>
      </c>
      <c r="O235" s="615" t="s">
        <v>147</v>
      </c>
      <c r="P235" s="436" t="s">
        <v>574</v>
      </c>
      <c r="Q235" s="616" t="s">
        <v>575</v>
      </c>
      <c r="R235" s="1161">
        <f t="shared" si="3"/>
        <v>111.398625</v>
      </c>
      <c r="S235" s="436"/>
    </row>
    <row r="236" s="927" customFormat="1" spans="1:19">
      <c r="A236" s="1289" t="s">
        <v>390</v>
      </c>
      <c r="B236" s="615" t="s">
        <v>102</v>
      </c>
      <c r="C236" s="1289" t="s">
        <v>584</v>
      </c>
      <c r="D236" s="1290">
        <v>26.6925</v>
      </c>
      <c r="E236" s="436" t="s">
        <v>25</v>
      </c>
      <c r="F236" s="436" t="s">
        <v>25</v>
      </c>
      <c r="G236" s="436"/>
      <c r="H236" s="436" t="s">
        <v>573</v>
      </c>
      <c r="I236" s="1289" t="s">
        <v>27</v>
      </c>
      <c r="J236" s="1289" t="s">
        <v>28</v>
      </c>
      <c r="K236" s="1289" t="s">
        <v>58</v>
      </c>
      <c r="L236" s="1289" t="s">
        <v>75</v>
      </c>
      <c r="M236" s="1289">
        <v>676974</v>
      </c>
      <c r="N236" s="1289">
        <v>4659193</v>
      </c>
      <c r="O236" s="615" t="s">
        <v>147</v>
      </c>
      <c r="P236" s="436" t="s">
        <v>574</v>
      </c>
      <c r="Q236" s="616" t="s">
        <v>575</v>
      </c>
      <c r="R236" s="1161">
        <f t="shared" si="3"/>
        <v>260.251875</v>
      </c>
      <c r="S236" s="436"/>
    </row>
    <row r="237" s="927" customFormat="1" spans="1:19">
      <c r="A237" s="1289" t="s">
        <v>390</v>
      </c>
      <c r="B237" s="615" t="s">
        <v>102</v>
      </c>
      <c r="C237" s="1289" t="s">
        <v>512</v>
      </c>
      <c r="D237" s="1290">
        <v>32.2875</v>
      </c>
      <c r="E237" s="436" t="s">
        <v>25</v>
      </c>
      <c r="F237" s="436" t="s">
        <v>25</v>
      </c>
      <c r="G237" s="436"/>
      <c r="H237" s="436" t="s">
        <v>573</v>
      </c>
      <c r="I237" s="1289" t="s">
        <v>27</v>
      </c>
      <c r="J237" s="1289" t="s">
        <v>28</v>
      </c>
      <c r="K237" s="1289" t="s">
        <v>58</v>
      </c>
      <c r="L237" s="1289" t="s">
        <v>59</v>
      </c>
      <c r="M237" s="1289">
        <v>677443</v>
      </c>
      <c r="N237" s="1289">
        <v>4659161</v>
      </c>
      <c r="O237" s="615" t="s">
        <v>147</v>
      </c>
      <c r="P237" s="436" t="s">
        <v>574</v>
      </c>
      <c r="Q237" s="616" t="s">
        <v>575</v>
      </c>
      <c r="R237" s="1161">
        <f t="shared" si="3"/>
        <v>314.803125</v>
      </c>
      <c r="S237" s="436"/>
    </row>
    <row r="238" s="927" customFormat="1" spans="1:19">
      <c r="A238" s="1289" t="s">
        <v>390</v>
      </c>
      <c r="B238" s="615" t="s">
        <v>102</v>
      </c>
      <c r="C238" s="1289" t="s">
        <v>585</v>
      </c>
      <c r="D238" s="1290">
        <v>61.548</v>
      </c>
      <c r="E238" s="436" t="s">
        <v>25</v>
      </c>
      <c r="F238" s="436" t="s">
        <v>25</v>
      </c>
      <c r="G238" s="436"/>
      <c r="H238" s="436" t="s">
        <v>583</v>
      </c>
      <c r="I238" s="1289" t="s">
        <v>367</v>
      </c>
      <c r="J238" s="1289" t="s">
        <v>28</v>
      </c>
      <c r="K238" s="1289" t="s">
        <v>49</v>
      </c>
      <c r="L238" s="1289"/>
      <c r="M238" s="1289">
        <v>679406</v>
      </c>
      <c r="N238" s="1289">
        <v>4659069</v>
      </c>
      <c r="O238" s="615" t="s">
        <v>147</v>
      </c>
      <c r="P238" s="436" t="s">
        <v>574</v>
      </c>
      <c r="Q238" s="616" t="s">
        <v>575</v>
      </c>
      <c r="R238" s="1161">
        <f t="shared" si="3"/>
        <v>600.093</v>
      </c>
      <c r="S238" s="436"/>
    </row>
    <row r="239" s="927" customFormat="1" spans="1:19">
      <c r="A239" s="1289" t="s">
        <v>390</v>
      </c>
      <c r="B239" s="615" t="s">
        <v>102</v>
      </c>
      <c r="C239" s="1289" t="s">
        <v>414</v>
      </c>
      <c r="D239" s="1290">
        <v>190.971</v>
      </c>
      <c r="E239" s="436" t="s">
        <v>25</v>
      </c>
      <c r="F239" s="436" t="s">
        <v>25</v>
      </c>
      <c r="G239" s="436"/>
      <c r="H239" s="436" t="s">
        <v>583</v>
      </c>
      <c r="I239" s="1289" t="s">
        <v>367</v>
      </c>
      <c r="J239" s="1289" t="s">
        <v>28</v>
      </c>
      <c r="K239" s="1289" t="s">
        <v>49</v>
      </c>
      <c r="L239" s="1289"/>
      <c r="M239" s="1289">
        <v>679923</v>
      </c>
      <c r="N239" s="1289">
        <v>4659122</v>
      </c>
      <c r="O239" s="615" t="s">
        <v>147</v>
      </c>
      <c r="P239" s="436" t="s">
        <v>574</v>
      </c>
      <c r="Q239" s="616" t="s">
        <v>575</v>
      </c>
      <c r="R239" s="1161">
        <f t="shared" si="3"/>
        <v>1861.96725</v>
      </c>
      <c r="S239" s="436"/>
    </row>
    <row r="240" s="927" customFormat="1" spans="1:19">
      <c r="A240" s="1289" t="s">
        <v>390</v>
      </c>
      <c r="B240" s="615" t="s">
        <v>102</v>
      </c>
      <c r="C240" s="1289" t="s">
        <v>586</v>
      </c>
      <c r="D240" s="1290">
        <v>67.839</v>
      </c>
      <c r="E240" s="436" t="s">
        <v>25</v>
      </c>
      <c r="F240" s="436" t="s">
        <v>25</v>
      </c>
      <c r="G240" s="436"/>
      <c r="H240" s="436" t="s">
        <v>583</v>
      </c>
      <c r="I240" s="1289" t="s">
        <v>27</v>
      </c>
      <c r="J240" s="1289" t="s">
        <v>28</v>
      </c>
      <c r="K240" s="1289" t="s">
        <v>58</v>
      </c>
      <c r="L240" s="1289" t="s">
        <v>75</v>
      </c>
      <c r="M240" s="1289">
        <v>679323</v>
      </c>
      <c r="N240" s="1289">
        <v>4658595</v>
      </c>
      <c r="O240" s="615" t="s">
        <v>147</v>
      </c>
      <c r="P240" s="436" t="s">
        <v>574</v>
      </c>
      <c r="Q240" s="616" t="s">
        <v>575</v>
      </c>
      <c r="R240" s="1161">
        <f t="shared" si="3"/>
        <v>661.43025</v>
      </c>
      <c r="S240" s="436"/>
    </row>
    <row r="241" s="927" customFormat="1" spans="1:19">
      <c r="A241" s="1289" t="s">
        <v>390</v>
      </c>
      <c r="B241" s="615" t="s">
        <v>102</v>
      </c>
      <c r="C241" s="1289" t="s">
        <v>587</v>
      </c>
      <c r="D241" s="1290">
        <v>142.0245</v>
      </c>
      <c r="E241" s="436" t="s">
        <v>25</v>
      </c>
      <c r="F241" s="436" t="s">
        <v>25</v>
      </c>
      <c r="G241" s="436"/>
      <c r="H241" s="436" t="s">
        <v>583</v>
      </c>
      <c r="I241" s="1289" t="s">
        <v>27</v>
      </c>
      <c r="J241" s="1289" t="s">
        <v>28</v>
      </c>
      <c r="K241" s="1289" t="s">
        <v>58</v>
      </c>
      <c r="L241" s="1289" t="s">
        <v>59</v>
      </c>
      <c r="M241" s="1289">
        <v>679879</v>
      </c>
      <c r="N241" s="1289">
        <v>4658457</v>
      </c>
      <c r="O241" s="615" t="s">
        <v>147</v>
      </c>
      <c r="P241" s="436" t="s">
        <v>574</v>
      </c>
      <c r="Q241" s="616" t="s">
        <v>575</v>
      </c>
      <c r="R241" s="1161">
        <f t="shared" si="3"/>
        <v>1384.738875</v>
      </c>
      <c r="S241" s="436"/>
    </row>
    <row r="242" s="927" customFormat="1" spans="1:19">
      <c r="A242" s="1289" t="s">
        <v>390</v>
      </c>
      <c r="B242" s="615" t="s">
        <v>102</v>
      </c>
      <c r="C242" s="1289" t="s">
        <v>428</v>
      </c>
      <c r="D242" s="1290">
        <v>200.2665</v>
      </c>
      <c r="E242" s="436" t="s">
        <v>25</v>
      </c>
      <c r="F242" s="436" t="s">
        <v>25</v>
      </c>
      <c r="G242" s="436"/>
      <c r="H242" s="436" t="s">
        <v>588</v>
      </c>
      <c r="I242" s="1289" t="s">
        <v>27</v>
      </c>
      <c r="J242" s="1289" t="s">
        <v>28</v>
      </c>
      <c r="K242" s="1289" t="s">
        <v>29</v>
      </c>
      <c r="L242" s="1289" t="s">
        <v>41</v>
      </c>
      <c r="M242" s="1289">
        <v>678869</v>
      </c>
      <c r="N242" s="1289">
        <v>4658394</v>
      </c>
      <c r="O242" s="615" t="s">
        <v>147</v>
      </c>
      <c r="P242" s="436" t="s">
        <v>574</v>
      </c>
      <c r="Q242" s="616" t="s">
        <v>575</v>
      </c>
      <c r="R242" s="1161">
        <f t="shared" si="3"/>
        <v>1952.598375</v>
      </c>
      <c r="S242" s="436"/>
    </row>
    <row r="243" s="927" customFormat="1" spans="1:19">
      <c r="A243" s="1289" t="s">
        <v>390</v>
      </c>
      <c r="B243" s="615" t="s">
        <v>102</v>
      </c>
      <c r="C243" s="1289" t="s">
        <v>522</v>
      </c>
      <c r="D243" s="1290">
        <v>38.379</v>
      </c>
      <c r="E243" s="436" t="s">
        <v>25</v>
      </c>
      <c r="F243" s="436" t="s">
        <v>25</v>
      </c>
      <c r="G243" s="436"/>
      <c r="H243" s="436" t="s">
        <v>583</v>
      </c>
      <c r="I243" s="1289" t="s">
        <v>27</v>
      </c>
      <c r="J243" s="1289" t="s">
        <v>28</v>
      </c>
      <c r="K243" s="1289" t="s">
        <v>58</v>
      </c>
      <c r="L243" s="1289" t="s">
        <v>59</v>
      </c>
      <c r="M243" s="1289">
        <v>679850</v>
      </c>
      <c r="N243" s="1289">
        <v>4658254</v>
      </c>
      <c r="O243" s="615" t="s">
        <v>147</v>
      </c>
      <c r="P243" s="436" t="s">
        <v>574</v>
      </c>
      <c r="Q243" s="616" t="s">
        <v>575</v>
      </c>
      <c r="R243" s="1161">
        <f t="shared" si="3"/>
        <v>374.19525</v>
      </c>
      <c r="S243" s="436"/>
    </row>
    <row r="244" s="927" customFormat="1" spans="1:19">
      <c r="A244" s="1289" t="s">
        <v>390</v>
      </c>
      <c r="B244" s="615" t="s">
        <v>102</v>
      </c>
      <c r="C244" s="1289" t="s">
        <v>430</v>
      </c>
      <c r="D244" s="1290">
        <v>1.578</v>
      </c>
      <c r="E244" s="436" t="s">
        <v>25</v>
      </c>
      <c r="F244" s="436" t="s">
        <v>25</v>
      </c>
      <c r="G244" s="436"/>
      <c r="H244" s="436" t="s">
        <v>588</v>
      </c>
      <c r="I244" s="1289" t="s">
        <v>27</v>
      </c>
      <c r="J244" s="1289" t="s">
        <v>28</v>
      </c>
      <c r="K244" s="1289" t="s">
        <v>58</v>
      </c>
      <c r="L244" s="1289" t="s">
        <v>59</v>
      </c>
      <c r="M244" s="1289">
        <v>678628</v>
      </c>
      <c r="N244" s="1289">
        <v>4658292</v>
      </c>
      <c r="O244" s="615" t="s">
        <v>147</v>
      </c>
      <c r="P244" s="436" t="s">
        <v>574</v>
      </c>
      <c r="Q244" s="616" t="s">
        <v>575</v>
      </c>
      <c r="R244" s="1161">
        <f t="shared" si="3"/>
        <v>15.3855</v>
      </c>
      <c r="S244" s="436"/>
    </row>
    <row r="245" s="927" customFormat="1" spans="1:19">
      <c r="A245" s="1289" t="s">
        <v>390</v>
      </c>
      <c r="B245" s="615" t="s">
        <v>102</v>
      </c>
      <c r="C245" s="1289" t="s">
        <v>524</v>
      </c>
      <c r="D245" s="1290">
        <v>5.5095</v>
      </c>
      <c r="E245" s="436" t="s">
        <v>25</v>
      </c>
      <c r="F245" s="436" t="s">
        <v>25</v>
      </c>
      <c r="G245" s="436"/>
      <c r="H245" s="436" t="s">
        <v>588</v>
      </c>
      <c r="I245" s="1289" t="s">
        <v>27</v>
      </c>
      <c r="J245" s="1289" t="s">
        <v>28</v>
      </c>
      <c r="K245" s="1289" t="s">
        <v>58</v>
      </c>
      <c r="L245" s="1289" t="s">
        <v>59</v>
      </c>
      <c r="M245" s="1289">
        <v>678701</v>
      </c>
      <c r="N245" s="1289">
        <v>4658264</v>
      </c>
      <c r="O245" s="615" t="s">
        <v>147</v>
      </c>
      <c r="P245" s="436" t="s">
        <v>574</v>
      </c>
      <c r="Q245" s="616" t="s">
        <v>575</v>
      </c>
      <c r="R245" s="1161">
        <f t="shared" si="3"/>
        <v>53.717625</v>
      </c>
      <c r="S245" s="436"/>
    </row>
    <row r="246" s="927" customFormat="1" spans="1:19">
      <c r="A246" s="1289" t="s">
        <v>589</v>
      </c>
      <c r="B246" s="615" t="s">
        <v>590</v>
      </c>
      <c r="C246" s="1289" t="s">
        <v>502</v>
      </c>
      <c r="D246" s="1290">
        <v>95.2905</v>
      </c>
      <c r="E246" s="436" t="s">
        <v>25</v>
      </c>
      <c r="F246" s="436" t="s">
        <v>25</v>
      </c>
      <c r="G246" s="436"/>
      <c r="H246" s="436" t="s">
        <v>591</v>
      </c>
      <c r="I246" s="1289" t="s">
        <v>27</v>
      </c>
      <c r="J246" s="1289" t="s">
        <v>28</v>
      </c>
      <c r="K246" s="1289" t="s">
        <v>58</v>
      </c>
      <c r="L246" s="1289" t="s">
        <v>59</v>
      </c>
      <c r="M246" s="1289">
        <v>674188</v>
      </c>
      <c r="N246" s="1289">
        <v>4650391</v>
      </c>
      <c r="O246" s="615" t="s">
        <v>592</v>
      </c>
      <c r="P246" s="436" t="s">
        <v>574</v>
      </c>
      <c r="Q246" s="616" t="s">
        <v>575</v>
      </c>
      <c r="R246" s="1161">
        <f t="shared" si="3"/>
        <v>929.082375</v>
      </c>
      <c r="S246" s="436"/>
    </row>
    <row r="247" s="927" customFormat="1" spans="1:19">
      <c r="A247" s="1289" t="s">
        <v>589</v>
      </c>
      <c r="B247" s="615" t="s">
        <v>590</v>
      </c>
      <c r="C247" s="1289" t="s">
        <v>506</v>
      </c>
      <c r="D247" s="1290">
        <v>10.695</v>
      </c>
      <c r="E247" s="436" t="s">
        <v>25</v>
      </c>
      <c r="F247" s="436" t="s">
        <v>25</v>
      </c>
      <c r="G247" s="436"/>
      <c r="H247" s="436" t="s">
        <v>591</v>
      </c>
      <c r="I247" s="1289" t="s">
        <v>27</v>
      </c>
      <c r="J247" s="1289" t="s">
        <v>28</v>
      </c>
      <c r="K247" s="1289" t="s">
        <v>58</v>
      </c>
      <c r="L247" s="1289" t="s">
        <v>59</v>
      </c>
      <c r="M247" s="1289">
        <v>674405</v>
      </c>
      <c r="N247" s="1289">
        <v>4650248</v>
      </c>
      <c r="O247" s="615" t="s">
        <v>592</v>
      </c>
      <c r="P247" s="436" t="s">
        <v>574</v>
      </c>
      <c r="Q247" s="616" t="s">
        <v>575</v>
      </c>
      <c r="R247" s="1161">
        <f t="shared" si="3"/>
        <v>104.27625</v>
      </c>
      <c r="S247" s="436"/>
    </row>
    <row r="248" s="927" customFormat="1" spans="1:19">
      <c r="A248" s="1289" t="s">
        <v>589</v>
      </c>
      <c r="B248" s="615" t="s">
        <v>590</v>
      </c>
      <c r="C248" s="1289" t="s">
        <v>593</v>
      </c>
      <c r="D248" s="1290">
        <v>71.121</v>
      </c>
      <c r="E248" s="436" t="s">
        <v>25</v>
      </c>
      <c r="F248" s="436" t="s">
        <v>25</v>
      </c>
      <c r="G248" s="436"/>
      <c r="H248" s="436" t="s">
        <v>591</v>
      </c>
      <c r="I248" s="1289" t="s">
        <v>27</v>
      </c>
      <c r="J248" s="1289" t="s">
        <v>28</v>
      </c>
      <c r="K248" s="1289" t="s">
        <v>58</v>
      </c>
      <c r="L248" s="1289" t="s">
        <v>59</v>
      </c>
      <c r="M248" s="1289">
        <v>675451</v>
      </c>
      <c r="N248" s="1289">
        <v>4650141</v>
      </c>
      <c r="O248" s="615" t="s">
        <v>592</v>
      </c>
      <c r="P248" s="436" t="s">
        <v>574</v>
      </c>
      <c r="Q248" s="616" t="s">
        <v>575</v>
      </c>
      <c r="R248" s="1161">
        <f t="shared" si="3"/>
        <v>693.42975</v>
      </c>
      <c r="S248" s="436"/>
    </row>
    <row r="249" s="927" customFormat="1" spans="1:19">
      <c r="A249" s="1289" t="s">
        <v>137</v>
      </c>
      <c r="B249" s="615" t="s">
        <v>261</v>
      </c>
      <c r="C249" s="1289" t="s">
        <v>594</v>
      </c>
      <c r="D249" s="1290">
        <v>214.0395</v>
      </c>
      <c r="E249" s="436" t="s">
        <v>25</v>
      </c>
      <c r="F249" s="436" t="s">
        <v>25</v>
      </c>
      <c r="G249" s="436"/>
      <c r="H249" s="436" t="s">
        <v>595</v>
      </c>
      <c r="I249" s="1289" t="s">
        <v>27</v>
      </c>
      <c r="J249" s="1289" t="s">
        <v>28</v>
      </c>
      <c r="K249" s="1289" t="s">
        <v>58</v>
      </c>
      <c r="L249" s="1289" t="s">
        <v>30</v>
      </c>
      <c r="M249" s="1289">
        <v>678304</v>
      </c>
      <c r="N249" s="1289">
        <v>4673678</v>
      </c>
      <c r="O249" s="615" t="s">
        <v>43</v>
      </c>
      <c r="P249" s="436" t="s">
        <v>349</v>
      </c>
      <c r="Q249" s="616" t="s">
        <v>350</v>
      </c>
      <c r="R249" s="1161">
        <f t="shared" si="3"/>
        <v>2086.885125</v>
      </c>
      <c r="S249" s="436"/>
    </row>
    <row r="250" s="927" customFormat="1" spans="1:19">
      <c r="A250" s="1289" t="s">
        <v>137</v>
      </c>
      <c r="B250" s="615" t="s">
        <v>261</v>
      </c>
      <c r="C250" s="1289" t="s">
        <v>392</v>
      </c>
      <c r="D250" s="1290">
        <v>9.567</v>
      </c>
      <c r="E250" s="436" t="s">
        <v>25</v>
      </c>
      <c r="F250" s="436" t="s">
        <v>25</v>
      </c>
      <c r="G250" s="436"/>
      <c r="H250" s="436" t="s">
        <v>595</v>
      </c>
      <c r="I250" s="1289" t="s">
        <v>27</v>
      </c>
      <c r="J250" s="1289" t="s">
        <v>28</v>
      </c>
      <c r="K250" s="1289" t="s">
        <v>58</v>
      </c>
      <c r="L250" s="1289" t="s">
        <v>59</v>
      </c>
      <c r="M250" s="1289">
        <v>677713</v>
      </c>
      <c r="N250" s="1289">
        <v>4673697</v>
      </c>
      <c r="O250" s="615" t="s">
        <v>43</v>
      </c>
      <c r="P250" s="436" t="s">
        <v>349</v>
      </c>
      <c r="Q250" s="616" t="s">
        <v>350</v>
      </c>
      <c r="R250" s="1161">
        <f t="shared" si="3"/>
        <v>93.27825</v>
      </c>
      <c r="S250" s="436"/>
    </row>
    <row r="251" s="927" customFormat="1" spans="1:19">
      <c r="A251" s="1289" t="s">
        <v>137</v>
      </c>
      <c r="B251" s="615" t="s">
        <v>261</v>
      </c>
      <c r="C251" s="1289" t="s">
        <v>394</v>
      </c>
      <c r="D251" s="1290">
        <v>69.081</v>
      </c>
      <c r="E251" s="436" t="s">
        <v>25</v>
      </c>
      <c r="F251" s="436" t="s">
        <v>25</v>
      </c>
      <c r="G251" s="436"/>
      <c r="H251" s="436" t="s">
        <v>595</v>
      </c>
      <c r="I251" s="1289" t="s">
        <v>27</v>
      </c>
      <c r="J251" s="1289" t="s">
        <v>28</v>
      </c>
      <c r="K251" s="1289" t="s">
        <v>29</v>
      </c>
      <c r="L251" s="1289" t="s">
        <v>30</v>
      </c>
      <c r="M251" s="1289">
        <v>677870</v>
      </c>
      <c r="N251" s="1289">
        <v>4673589</v>
      </c>
      <c r="O251" s="615" t="s">
        <v>43</v>
      </c>
      <c r="P251" s="436" t="s">
        <v>349</v>
      </c>
      <c r="Q251" s="616" t="s">
        <v>350</v>
      </c>
      <c r="R251" s="1161">
        <f t="shared" si="3"/>
        <v>673.53975</v>
      </c>
      <c r="S251" s="436"/>
    </row>
    <row r="252" s="927" customFormat="1" spans="1:19">
      <c r="A252" s="1289" t="s">
        <v>137</v>
      </c>
      <c r="B252" s="615" t="s">
        <v>261</v>
      </c>
      <c r="C252" s="1289" t="s">
        <v>572</v>
      </c>
      <c r="D252" s="1290">
        <v>119.0355</v>
      </c>
      <c r="E252" s="436" t="s">
        <v>25</v>
      </c>
      <c r="F252" s="436" t="s">
        <v>25</v>
      </c>
      <c r="G252" s="436"/>
      <c r="H252" s="436" t="s">
        <v>596</v>
      </c>
      <c r="I252" s="1289" t="s">
        <v>27</v>
      </c>
      <c r="J252" s="1289" t="s">
        <v>28</v>
      </c>
      <c r="K252" s="1289" t="s">
        <v>29</v>
      </c>
      <c r="L252" s="1289" t="s">
        <v>75</v>
      </c>
      <c r="M252" s="1289">
        <v>676151</v>
      </c>
      <c r="N252" s="1289">
        <v>4673541</v>
      </c>
      <c r="O252" s="615" t="s">
        <v>43</v>
      </c>
      <c r="P252" s="436" t="s">
        <v>349</v>
      </c>
      <c r="Q252" s="616" t="s">
        <v>350</v>
      </c>
      <c r="R252" s="1161">
        <f t="shared" si="3"/>
        <v>1160.596125</v>
      </c>
      <c r="S252" s="436"/>
    </row>
    <row r="253" s="927" customFormat="1" spans="1:19">
      <c r="A253" s="1289" t="s">
        <v>137</v>
      </c>
      <c r="B253" s="615" t="s">
        <v>261</v>
      </c>
      <c r="C253" s="1289" t="s">
        <v>498</v>
      </c>
      <c r="D253" s="1290">
        <v>58.6035</v>
      </c>
      <c r="E253" s="436" t="s">
        <v>25</v>
      </c>
      <c r="F253" s="436" t="s">
        <v>25</v>
      </c>
      <c r="G253" s="436"/>
      <c r="H253" s="436" t="s">
        <v>595</v>
      </c>
      <c r="I253" s="1289" t="s">
        <v>27</v>
      </c>
      <c r="J253" s="1289" t="s">
        <v>28</v>
      </c>
      <c r="K253" s="1289" t="s">
        <v>58</v>
      </c>
      <c r="L253" s="1289" t="s">
        <v>30</v>
      </c>
      <c r="M253" s="1289">
        <v>678785</v>
      </c>
      <c r="N253" s="1289">
        <v>4673386</v>
      </c>
      <c r="O253" s="615" t="s">
        <v>43</v>
      </c>
      <c r="P253" s="436" t="s">
        <v>349</v>
      </c>
      <c r="Q253" s="616" t="s">
        <v>350</v>
      </c>
      <c r="R253" s="1161">
        <f t="shared" si="3"/>
        <v>571.384125</v>
      </c>
      <c r="S253" s="436"/>
    </row>
    <row r="254" s="927" customFormat="1" spans="1:19">
      <c r="A254" s="1289" t="s">
        <v>137</v>
      </c>
      <c r="B254" s="615" t="s">
        <v>261</v>
      </c>
      <c r="C254" s="1289" t="s">
        <v>576</v>
      </c>
      <c r="D254" s="1290">
        <v>53.04</v>
      </c>
      <c r="E254" s="436" t="s">
        <v>25</v>
      </c>
      <c r="F254" s="436" t="s">
        <v>25</v>
      </c>
      <c r="G254" s="436"/>
      <c r="H254" s="436" t="s">
        <v>596</v>
      </c>
      <c r="I254" s="1289" t="s">
        <v>27</v>
      </c>
      <c r="J254" s="1289" t="s">
        <v>28</v>
      </c>
      <c r="K254" s="1289" t="s">
        <v>29</v>
      </c>
      <c r="L254" s="1289" t="s">
        <v>75</v>
      </c>
      <c r="M254" s="1289">
        <v>675283</v>
      </c>
      <c r="N254" s="1289">
        <v>4673010</v>
      </c>
      <c r="O254" s="615" t="s">
        <v>43</v>
      </c>
      <c r="P254" s="436" t="s">
        <v>349</v>
      </c>
      <c r="Q254" s="616" t="s">
        <v>350</v>
      </c>
      <c r="R254" s="1161">
        <f t="shared" si="3"/>
        <v>517.14</v>
      </c>
      <c r="S254" s="436"/>
    </row>
    <row r="255" s="927" customFormat="1" spans="1:19">
      <c r="A255" s="1289" t="s">
        <v>137</v>
      </c>
      <c r="B255" s="615" t="s">
        <v>261</v>
      </c>
      <c r="C255" s="1289" t="s">
        <v>564</v>
      </c>
      <c r="D255" s="1290">
        <v>90.618</v>
      </c>
      <c r="E255" s="436" t="s">
        <v>25</v>
      </c>
      <c r="F255" s="436" t="s">
        <v>25</v>
      </c>
      <c r="G255" s="436"/>
      <c r="H255" s="436" t="s">
        <v>596</v>
      </c>
      <c r="I255" s="1289" t="s">
        <v>27</v>
      </c>
      <c r="J255" s="1289" t="s">
        <v>28</v>
      </c>
      <c r="K255" s="1289" t="s">
        <v>29</v>
      </c>
      <c r="L255" s="1289" t="s">
        <v>75</v>
      </c>
      <c r="M255" s="1289">
        <v>676027</v>
      </c>
      <c r="N255" s="1289">
        <v>4673361</v>
      </c>
      <c r="O255" s="615" t="s">
        <v>43</v>
      </c>
      <c r="P255" s="436" t="s">
        <v>349</v>
      </c>
      <c r="Q255" s="616" t="s">
        <v>350</v>
      </c>
      <c r="R255" s="1161">
        <f t="shared" si="3"/>
        <v>883.5255</v>
      </c>
      <c r="S255" s="436"/>
    </row>
    <row r="256" s="927" customFormat="1" spans="1:19">
      <c r="A256" s="1289" t="s">
        <v>137</v>
      </c>
      <c r="B256" s="615" t="s">
        <v>261</v>
      </c>
      <c r="C256" s="1289" t="s">
        <v>578</v>
      </c>
      <c r="D256" s="1290">
        <v>35.9925</v>
      </c>
      <c r="E256" s="436" t="s">
        <v>25</v>
      </c>
      <c r="F256" s="436" t="s">
        <v>25</v>
      </c>
      <c r="G256" s="436"/>
      <c r="H256" s="436" t="s">
        <v>596</v>
      </c>
      <c r="I256" s="1289" t="s">
        <v>48</v>
      </c>
      <c r="J256" s="1289" t="s">
        <v>28</v>
      </c>
      <c r="K256" s="1289" t="s">
        <v>29</v>
      </c>
      <c r="L256" s="1289" t="s">
        <v>75</v>
      </c>
      <c r="M256" s="1289">
        <v>676268</v>
      </c>
      <c r="N256" s="1289">
        <v>4673213</v>
      </c>
      <c r="O256" s="615" t="s">
        <v>43</v>
      </c>
      <c r="P256" s="436" t="s">
        <v>349</v>
      </c>
      <c r="Q256" s="616" t="s">
        <v>350</v>
      </c>
      <c r="R256" s="1161">
        <f t="shared" si="3"/>
        <v>350.926875</v>
      </c>
      <c r="S256" s="436"/>
    </row>
    <row r="257" s="927" customFormat="1" spans="1:19">
      <c r="A257" s="1289" t="s">
        <v>137</v>
      </c>
      <c r="B257" s="615" t="s">
        <v>261</v>
      </c>
      <c r="C257" s="1289" t="s">
        <v>597</v>
      </c>
      <c r="D257" s="1290">
        <v>4.4775</v>
      </c>
      <c r="E257" s="436" t="s">
        <v>25</v>
      </c>
      <c r="F257" s="436" t="s">
        <v>25</v>
      </c>
      <c r="G257" s="436"/>
      <c r="H257" s="436" t="s">
        <v>596</v>
      </c>
      <c r="I257" s="1289" t="s">
        <v>27</v>
      </c>
      <c r="J257" s="1289" t="s">
        <v>28</v>
      </c>
      <c r="K257" s="1289" t="s">
        <v>29</v>
      </c>
      <c r="L257" s="1289" t="s">
        <v>75</v>
      </c>
      <c r="M257" s="1289">
        <v>675465</v>
      </c>
      <c r="N257" s="1289">
        <v>4673009</v>
      </c>
      <c r="O257" s="615" t="s">
        <v>43</v>
      </c>
      <c r="P257" s="436" t="s">
        <v>349</v>
      </c>
      <c r="Q257" s="616" t="s">
        <v>350</v>
      </c>
      <c r="R257" s="1161">
        <f t="shared" si="3"/>
        <v>43.655625</v>
      </c>
      <c r="S257" s="436"/>
    </row>
    <row r="258" s="927" customFormat="1" spans="1:19">
      <c r="A258" s="1289" t="s">
        <v>137</v>
      </c>
      <c r="B258" s="615" t="s">
        <v>261</v>
      </c>
      <c r="C258" s="1289" t="s">
        <v>409</v>
      </c>
      <c r="D258" s="1290">
        <v>85.0365</v>
      </c>
      <c r="E258" s="436" t="s">
        <v>25</v>
      </c>
      <c r="F258" s="436" t="s">
        <v>25</v>
      </c>
      <c r="G258" s="436"/>
      <c r="H258" s="436" t="s">
        <v>598</v>
      </c>
      <c r="I258" s="1289" t="s">
        <v>27</v>
      </c>
      <c r="J258" s="1289" t="s">
        <v>28</v>
      </c>
      <c r="K258" s="1289" t="s">
        <v>29</v>
      </c>
      <c r="L258" s="1289" t="s">
        <v>59</v>
      </c>
      <c r="M258" s="1289">
        <v>674620</v>
      </c>
      <c r="N258" s="1289">
        <v>4672505</v>
      </c>
      <c r="O258" s="615" t="s">
        <v>43</v>
      </c>
      <c r="P258" s="436" t="s">
        <v>349</v>
      </c>
      <c r="Q258" s="616" t="s">
        <v>350</v>
      </c>
      <c r="R258" s="1161">
        <f t="shared" si="3"/>
        <v>829.105875</v>
      </c>
      <c r="S258" s="436"/>
    </row>
    <row r="259" s="927" customFormat="1" spans="1:19">
      <c r="A259" s="1289" t="s">
        <v>137</v>
      </c>
      <c r="B259" s="615" t="s">
        <v>261</v>
      </c>
      <c r="C259" s="1289" t="s">
        <v>380</v>
      </c>
      <c r="D259" s="1290">
        <v>76.6395</v>
      </c>
      <c r="E259" s="436" t="s">
        <v>25</v>
      </c>
      <c r="F259" s="436" t="s">
        <v>25</v>
      </c>
      <c r="G259" s="436"/>
      <c r="H259" s="436" t="s">
        <v>598</v>
      </c>
      <c r="I259" s="1289" t="s">
        <v>27</v>
      </c>
      <c r="J259" s="1289" t="s">
        <v>28</v>
      </c>
      <c r="K259" s="1289" t="s">
        <v>49</v>
      </c>
      <c r="L259" s="1289" t="s">
        <v>50</v>
      </c>
      <c r="M259" s="1289">
        <v>674064</v>
      </c>
      <c r="N259" s="1289">
        <v>4672463</v>
      </c>
      <c r="O259" s="615" t="s">
        <v>599</v>
      </c>
      <c r="P259" s="436" t="s">
        <v>349</v>
      </c>
      <c r="Q259" s="616" t="s">
        <v>350</v>
      </c>
      <c r="R259" s="1161">
        <f t="shared" si="3"/>
        <v>747.235125</v>
      </c>
      <c r="S259" s="436"/>
    </row>
    <row r="260" s="927" customFormat="1" spans="1:19">
      <c r="A260" s="1289" t="s">
        <v>137</v>
      </c>
      <c r="B260" s="615" t="s">
        <v>261</v>
      </c>
      <c r="C260" s="1289" t="s">
        <v>600</v>
      </c>
      <c r="D260" s="1290">
        <v>103.3005</v>
      </c>
      <c r="E260" s="436" t="s">
        <v>25</v>
      </c>
      <c r="F260" s="436" t="s">
        <v>25</v>
      </c>
      <c r="G260" s="436"/>
      <c r="H260" s="436" t="s">
        <v>598</v>
      </c>
      <c r="I260" s="1289" t="s">
        <v>27</v>
      </c>
      <c r="J260" s="1289" t="s">
        <v>28</v>
      </c>
      <c r="K260" s="1289" t="s">
        <v>58</v>
      </c>
      <c r="L260" s="1289" t="s">
        <v>30</v>
      </c>
      <c r="M260" s="1289">
        <v>674272</v>
      </c>
      <c r="N260" s="1289">
        <v>4672448</v>
      </c>
      <c r="O260" s="615" t="s">
        <v>599</v>
      </c>
      <c r="P260" s="436" t="s">
        <v>349</v>
      </c>
      <c r="Q260" s="616" t="s">
        <v>350</v>
      </c>
      <c r="R260" s="1161">
        <f t="shared" si="3"/>
        <v>1007.179875</v>
      </c>
      <c r="S260" s="436"/>
    </row>
    <row r="261" s="927" customFormat="1" spans="1:19">
      <c r="A261" s="1289" t="s">
        <v>137</v>
      </c>
      <c r="B261" s="615" t="s">
        <v>261</v>
      </c>
      <c r="C261" s="1289" t="s">
        <v>601</v>
      </c>
      <c r="D261" s="1290">
        <v>67.143</v>
      </c>
      <c r="E261" s="436" t="s">
        <v>25</v>
      </c>
      <c r="F261" s="436" t="s">
        <v>25</v>
      </c>
      <c r="G261" s="436"/>
      <c r="H261" s="436" t="s">
        <v>598</v>
      </c>
      <c r="I261" s="1289" t="s">
        <v>27</v>
      </c>
      <c r="J261" s="1289" t="s">
        <v>28</v>
      </c>
      <c r="K261" s="1289" t="s">
        <v>58</v>
      </c>
      <c r="L261" s="1289" t="s">
        <v>30</v>
      </c>
      <c r="M261" s="1289">
        <v>673854</v>
      </c>
      <c r="N261" s="1289">
        <v>4672435</v>
      </c>
      <c r="O261" s="615" t="s">
        <v>599</v>
      </c>
      <c r="P261" s="436" t="s">
        <v>349</v>
      </c>
      <c r="Q261" s="616" t="s">
        <v>350</v>
      </c>
      <c r="R261" s="1161">
        <f t="shared" si="3"/>
        <v>654.64425</v>
      </c>
      <c r="S261" s="436"/>
    </row>
    <row r="262" s="927" customFormat="1" spans="1:19">
      <c r="A262" s="1289" t="s">
        <v>137</v>
      </c>
      <c r="B262" s="615" t="s">
        <v>261</v>
      </c>
      <c r="C262" s="1289" t="s">
        <v>511</v>
      </c>
      <c r="D262" s="1290">
        <v>31.773</v>
      </c>
      <c r="E262" s="436" t="s">
        <v>25</v>
      </c>
      <c r="F262" s="436" t="s">
        <v>25</v>
      </c>
      <c r="G262" s="436"/>
      <c r="H262" s="436" t="s">
        <v>598</v>
      </c>
      <c r="I262" s="1289" t="s">
        <v>27</v>
      </c>
      <c r="J262" s="1289" t="s">
        <v>28</v>
      </c>
      <c r="K262" s="1289" t="s">
        <v>58</v>
      </c>
      <c r="L262" s="1289" t="s">
        <v>30</v>
      </c>
      <c r="M262" s="1289">
        <v>673645</v>
      </c>
      <c r="N262" s="1289">
        <v>4672391</v>
      </c>
      <c r="O262" s="615" t="s">
        <v>599</v>
      </c>
      <c r="P262" s="436" t="s">
        <v>349</v>
      </c>
      <c r="Q262" s="616" t="s">
        <v>350</v>
      </c>
      <c r="R262" s="1161">
        <f t="shared" si="3"/>
        <v>309.78675</v>
      </c>
      <c r="S262" s="436"/>
    </row>
    <row r="263" s="927" customFormat="1" spans="1:19">
      <c r="A263" s="1289" t="s">
        <v>137</v>
      </c>
      <c r="B263" s="615" t="s">
        <v>261</v>
      </c>
      <c r="C263" s="1289" t="s">
        <v>584</v>
      </c>
      <c r="D263" s="1290">
        <v>5.0925</v>
      </c>
      <c r="E263" s="436" t="s">
        <v>25</v>
      </c>
      <c r="F263" s="436" t="s">
        <v>25</v>
      </c>
      <c r="G263" s="436"/>
      <c r="H263" s="436" t="s">
        <v>598</v>
      </c>
      <c r="I263" s="1289" t="s">
        <v>27</v>
      </c>
      <c r="J263" s="1289" t="s">
        <v>28</v>
      </c>
      <c r="K263" s="1289" t="s">
        <v>58</v>
      </c>
      <c r="L263" s="1289" t="s">
        <v>30</v>
      </c>
      <c r="M263" s="1289">
        <v>674086</v>
      </c>
      <c r="N263" s="1289">
        <v>4672332</v>
      </c>
      <c r="O263" s="615" t="s">
        <v>599</v>
      </c>
      <c r="P263" s="436" t="s">
        <v>349</v>
      </c>
      <c r="Q263" s="616" t="s">
        <v>350</v>
      </c>
      <c r="R263" s="1161">
        <f t="shared" ref="R263:R326" si="4">D263*9.75</f>
        <v>49.651875</v>
      </c>
      <c r="S263" s="436"/>
    </row>
    <row r="264" s="927" customFormat="1" spans="1:19">
      <c r="A264" s="1289" t="s">
        <v>137</v>
      </c>
      <c r="B264" s="615" t="s">
        <v>261</v>
      </c>
      <c r="C264" s="1289" t="s">
        <v>602</v>
      </c>
      <c r="D264" s="1290">
        <v>6.7875</v>
      </c>
      <c r="E264" s="436" t="s">
        <v>25</v>
      </c>
      <c r="F264" s="436" t="s">
        <v>25</v>
      </c>
      <c r="G264" s="436"/>
      <c r="H264" s="436" t="s">
        <v>598</v>
      </c>
      <c r="I264" s="1289" t="s">
        <v>27</v>
      </c>
      <c r="J264" s="1289" t="s">
        <v>28</v>
      </c>
      <c r="K264" s="1289" t="s">
        <v>49</v>
      </c>
      <c r="L264" s="1289" t="s">
        <v>50</v>
      </c>
      <c r="M264" s="1289">
        <v>674234</v>
      </c>
      <c r="N264" s="1289">
        <v>4672259</v>
      </c>
      <c r="O264" s="615" t="s">
        <v>147</v>
      </c>
      <c r="P264" s="436" t="s">
        <v>349</v>
      </c>
      <c r="Q264" s="616" t="s">
        <v>350</v>
      </c>
      <c r="R264" s="1161">
        <f t="shared" si="4"/>
        <v>66.178125</v>
      </c>
      <c r="S264" s="436"/>
    </row>
    <row r="265" s="927" customFormat="1" spans="1:19">
      <c r="A265" s="1289" t="s">
        <v>137</v>
      </c>
      <c r="B265" s="615" t="s">
        <v>261</v>
      </c>
      <c r="C265" s="1289" t="s">
        <v>603</v>
      </c>
      <c r="D265" s="1290">
        <v>17.9295</v>
      </c>
      <c r="E265" s="436" t="s">
        <v>25</v>
      </c>
      <c r="F265" s="436" t="s">
        <v>25</v>
      </c>
      <c r="G265" s="436"/>
      <c r="H265" s="436" t="s">
        <v>598</v>
      </c>
      <c r="I265" s="1289" t="s">
        <v>27</v>
      </c>
      <c r="J265" s="1289" t="s">
        <v>28</v>
      </c>
      <c r="K265" s="1289" t="s">
        <v>49</v>
      </c>
      <c r="L265" s="1289" t="s">
        <v>50</v>
      </c>
      <c r="M265" s="1289">
        <v>674276</v>
      </c>
      <c r="N265" s="1289">
        <v>4672200</v>
      </c>
      <c r="O265" s="615" t="s">
        <v>147</v>
      </c>
      <c r="P265" s="436" t="s">
        <v>349</v>
      </c>
      <c r="Q265" s="616" t="s">
        <v>350</v>
      </c>
      <c r="R265" s="1161">
        <f t="shared" si="4"/>
        <v>174.812625</v>
      </c>
      <c r="S265" s="436"/>
    </row>
    <row r="266" s="927" customFormat="1" spans="1:19">
      <c r="A266" s="1289" t="s">
        <v>137</v>
      </c>
      <c r="B266" s="615" t="s">
        <v>261</v>
      </c>
      <c r="C266" s="1289" t="s">
        <v>517</v>
      </c>
      <c r="D266" s="1290">
        <v>167.289</v>
      </c>
      <c r="E266" s="436" t="s">
        <v>25</v>
      </c>
      <c r="F266" s="436" t="s">
        <v>25</v>
      </c>
      <c r="G266" s="436"/>
      <c r="H266" s="436" t="s">
        <v>598</v>
      </c>
      <c r="I266" s="1289" t="s">
        <v>27</v>
      </c>
      <c r="J266" s="1289" t="s">
        <v>28</v>
      </c>
      <c r="K266" s="1289" t="s">
        <v>58</v>
      </c>
      <c r="L266" s="1289" t="s">
        <v>30</v>
      </c>
      <c r="M266" s="1289">
        <v>675611</v>
      </c>
      <c r="N266" s="1289">
        <v>4671958</v>
      </c>
      <c r="O266" s="615" t="s">
        <v>147</v>
      </c>
      <c r="P266" s="436" t="s">
        <v>349</v>
      </c>
      <c r="Q266" s="616" t="s">
        <v>350</v>
      </c>
      <c r="R266" s="1161">
        <f t="shared" si="4"/>
        <v>1631.06775</v>
      </c>
      <c r="S266" s="436"/>
    </row>
    <row r="267" s="927" customFormat="1" spans="1:19">
      <c r="A267" s="1289" t="s">
        <v>137</v>
      </c>
      <c r="B267" s="615" t="s">
        <v>261</v>
      </c>
      <c r="C267" s="1289" t="s">
        <v>604</v>
      </c>
      <c r="D267" s="1290">
        <v>63.4845</v>
      </c>
      <c r="E267" s="436" t="s">
        <v>25</v>
      </c>
      <c r="F267" s="436" t="s">
        <v>25</v>
      </c>
      <c r="G267" s="436"/>
      <c r="H267" s="436" t="s">
        <v>598</v>
      </c>
      <c r="I267" s="1289" t="s">
        <v>27</v>
      </c>
      <c r="J267" s="1289" t="s">
        <v>28</v>
      </c>
      <c r="K267" s="1289" t="s">
        <v>58</v>
      </c>
      <c r="L267" s="1289" t="s">
        <v>50</v>
      </c>
      <c r="M267" s="1289">
        <v>675318</v>
      </c>
      <c r="N267" s="1289">
        <v>4672016</v>
      </c>
      <c r="O267" s="615" t="s">
        <v>147</v>
      </c>
      <c r="P267" s="436" t="s">
        <v>349</v>
      </c>
      <c r="Q267" s="616" t="s">
        <v>350</v>
      </c>
      <c r="R267" s="1161">
        <f t="shared" si="4"/>
        <v>618.973875</v>
      </c>
      <c r="S267" s="436"/>
    </row>
    <row r="268" s="927" customFormat="1" spans="1:19">
      <c r="A268" s="1289" t="s">
        <v>137</v>
      </c>
      <c r="B268" s="615" t="s">
        <v>261</v>
      </c>
      <c r="C268" s="1289" t="s">
        <v>605</v>
      </c>
      <c r="D268" s="1290">
        <v>13.0965</v>
      </c>
      <c r="E268" s="436" t="s">
        <v>25</v>
      </c>
      <c r="F268" s="436" t="s">
        <v>25</v>
      </c>
      <c r="G268" s="436"/>
      <c r="H268" s="436" t="s">
        <v>606</v>
      </c>
      <c r="I268" s="1289" t="s">
        <v>27</v>
      </c>
      <c r="J268" s="1289" t="s">
        <v>28</v>
      </c>
      <c r="K268" s="1289" t="s">
        <v>58</v>
      </c>
      <c r="L268" s="1289" t="s">
        <v>50</v>
      </c>
      <c r="M268" s="1289">
        <v>675779</v>
      </c>
      <c r="N268" s="1289">
        <v>4670843</v>
      </c>
      <c r="O268" s="615" t="s">
        <v>147</v>
      </c>
      <c r="P268" s="436" t="s">
        <v>349</v>
      </c>
      <c r="Q268" s="616" t="s">
        <v>350</v>
      </c>
      <c r="R268" s="1161">
        <f t="shared" si="4"/>
        <v>127.690875</v>
      </c>
      <c r="S268" s="436"/>
    </row>
    <row r="269" s="927" customFormat="1" spans="1:19">
      <c r="A269" s="1289" t="s">
        <v>137</v>
      </c>
      <c r="B269" s="615" t="s">
        <v>261</v>
      </c>
      <c r="C269" s="1289" t="s">
        <v>442</v>
      </c>
      <c r="D269" s="1290">
        <v>18.8145</v>
      </c>
      <c r="E269" s="436" t="s">
        <v>25</v>
      </c>
      <c r="F269" s="436" t="s">
        <v>25</v>
      </c>
      <c r="G269" s="436"/>
      <c r="H269" s="436" t="s">
        <v>606</v>
      </c>
      <c r="I269" s="1289" t="s">
        <v>27</v>
      </c>
      <c r="J269" s="1289" t="s">
        <v>28</v>
      </c>
      <c r="K269" s="1289" t="s">
        <v>58</v>
      </c>
      <c r="L269" s="1289" t="s">
        <v>50</v>
      </c>
      <c r="M269" s="1289">
        <v>675852</v>
      </c>
      <c r="N269" s="1289">
        <v>4670698</v>
      </c>
      <c r="O269" s="615" t="s">
        <v>147</v>
      </c>
      <c r="P269" s="436" t="s">
        <v>349</v>
      </c>
      <c r="Q269" s="616" t="s">
        <v>350</v>
      </c>
      <c r="R269" s="1161">
        <f t="shared" si="4"/>
        <v>183.441375</v>
      </c>
      <c r="S269" s="436"/>
    </row>
    <row r="270" s="927" customFormat="1" spans="1:19">
      <c r="A270" s="1289" t="s">
        <v>137</v>
      </c>
      <c r="B270" s="615" t="s">
        <v>261</v>
      </c>
      <c r="C270" s="1289" t="s">
        <v>607</v>
      </c>
      <c r="D270" s="1290">
        <v>17.391</v>
      </c>
      <c r="E270" s="436" t="s">
        <v>25</v>
      </c>
      <c r="F270" s="436" t="s">
        <v>25</v>
      </c>
      <c r="G270" s="436"/>
      <c r="H270" s="436" t="s">
        <v>606</v>
      </c>
      <c r="I270" s="1289" t="s">
        <v>27</v>
      </c>
      <c r="J270" s="1289" t="s">
        <v>28</v>
      </c>
      <c r="K270" s="1289" t="s">
        <v>58</v>
      </c>
      <c r="L270" s="1289" t="s">
        <v>50</v>
      </c>
      <c r="M270" s="1289">
        <v>675719</v>
      </c>
      <c r="N270" s="1289">
        <v>4670712</v>
      </c>
      <c r="O270" s="615" t="s">
        <v>147</v>
      </c>
      <c r="P270" s="436" t="s">
        <v>349</v>
      </c>
      <c r="Q270" s="616" t="s">
        <v>350</v>
      </c>
      <c r="R270" s="1161">
        <f t="shared" si="4"/>
        <v>169.56225</v>
      </c>
      <c r="S270" s="436"/>
    </row>
    <row r="271" s="927" customFormat="1" spans="1:19">
      <c r="A271" s="1289" t="s">
        <v>137</v>
      </c>
      <c r="B271" s="615" t="s">
        <v>261</v>
      </c>
      <c r="C271" s="1289" t="s">
        <v>608</v>
      </c>
      <c r="D271" s="1290">
        <v>28.218</v>
      </c>
      <c r="E271" s="436" t="s">
        <v>25</v>
      </c>
      <c r="F271" s="436" t="s">
        <v>25</v>
      </c>
      <c r="G271" s="436"/>
      <c r="H271" s="436" t="s">
        <v>606</v>
      </c>
      <c r="I271" s="1289" t="s">
        <v>27</v>
      </c>
      <c r="J271" s="1289" t="s">
        <v>28</v>
      </c>
      <c r="K271" s="1289" t="s">
        <v>58</v>
      </c>
      <c r="L271" s="1289" t="s">
        <v>50</v>
      </c>
      <c r="M271" s="1289">
        <v>675791</v>
      </c>
      <c r="N271" s="1289">
        <v>4670655</v>
      </c>
      <c r="O271" s="615" t="s">
        <v>147</v>
      </c>
      <c r="P271" s="436" t="s">
        <v>349</v>
      </c>
      <c r="Q271" s="616" t="s">
        <v>350</v>
      </c>
      <c r="R271" s="1161">
        <f t="shared" si="4"/>
        <v>275.1255</v>
      </c>
      <c r="S271" s="436"/>
    </row>
    <row r="272" s="927" customFormat="1" spans="1:19">
      <c r="A272" s="1289" t="s">
        <v>137</v>
      </c>
      <c r="B272" s="615" t="s">
        <v>261</v>
      </c>
      <c r="C272" s="1289" t="s">
        <v>609</v>
      </c>
      <c r="D272" s="1290">
        <v>328.2615</v>
      </c>
      <c r="E272" s="436" t="s">
        <v>25</v>
      </c>
      <c r="F272" s="436" t="s">
        <v>25</v>
      </c>
      <c r="G272" s="436"/>
      <c r="H272" s="436" t="s">
        <v>606</v>
      </c>
      <c r="I272" s="1289" t="s">
        <v>27</v>
      </c>
      <c r="J272" s="1289" t="s">
        <v>28</v>
      </c>
      <c r="K272" s="1289" t="s">
        <v>58</v>
      </c>
      <c r="L272" s="1289" t="s">
        <v>59</v>
      </c>
      <c r="M272" s="1289">
        <v>674852</v>
      </c>
      <c r="N272" s="1289">
        <v>4669503</v>
      </c>
      <c r="O272" s="615" t="s">
        <v>147</v>
      </c>
      <c r="P272" s="436" t="s">
        <v>349</v>
      </c>
      <c r="Q272" s="616" t="s">
        <v>350</v>
      </c>
      <c r="R272" s="1161">
        <f t="shared" si="4"/>
        <v>3200.549625</v>
      </c>
      <c r="S272" s="436"/>
    </row>
    <row r="273" s="927" customFormat="1" spans="1:19">
      <c r="A273" s="1289" t="s">
        <v>137</v>
      </c>
      <c r="B273" s="615" t="s">
        <v>261</v>
      </c>
      <c r="C273" s="1289" t="s">
        <v>610</v>
      </c>
      <c r="D273" s="1290">
        <v>143.682</v>
      </c>
      <c r="E273" s="436" t="s">
        <v>25</v>
      </c>
      <c r="F273" s="436" t="s">
        <v>25</v>
      </c>
      <c r="G273" s="436"/>
      <c r="H273" s="436" t="s">
        <v>596</v>
      </c>
      <c r="I273" s="1289" t="s">
        <v>27</v>
      </c>
      <c r="J273" s="1289" t="s">
        <v>28</v>
      </c>
      <c r="K273" s="1289" t="s">
        <v>29</v>
      </c>
      <c r="L273" s="1289" t="s">
        <v>75</v>
      </c>
      <c r="M273" s="1289">
        <v>675328</v>
      </c>
      <c r="N273" s="1289">
        <v>4673288</v>
      </c>
      <c r="O273" s="615" t="s">
        <v>43</v>
      </c>
      <c r="P273" s="436" t="s">
        <v>349</v>
      </c>
      <c r="Q273" s="616" t="s">
        <v>350</v>
      </c>
      <c r="R273" s="1161">
        <f t="shared" si="4"/>
        <v>1400.8995</v>
      </c>
      <c r="S273" s="436"/>
    </row>
    <row r="274" s="927" customFormat="1" spans="1:19">
      <c r="A274" s="1289" t="s">
        <v>137</v>
      </c>
      <c r="B274" s="615" t="s">
        <v>261</v>
      </c>
      <c r="C274" s="1289" t="s">
        <v>496</v>
      </c>
      <c r="D274" s="1290">
        <v>52.4595</v>
      </c>
      <c r="E274" s="436" t="s">
        <v>25</v>
      </c>
      <c r="F274" s="436" t="s">
        <v>25</v>
      </c>
      <c r="G274" s="436"/>
      <c r="H274" s="436" t="s">
        <v>596</v>
      </c>
      <c r="I274" s="1289" t="s">
        <v>27</v>
      </c>
      <c r="J274" s="1289" t="s">
        <v>28</v>
      </c>
      <c r="K274" s="1289" t="s">
        <v>29</v>
      </c>
      <c r="L274" s="1289" t="s">
        <v>75</v>
      </c>
      <c r="M274" s="1289">
        <v>675880</v>
      </c>
      <c r="N274" s="1289">
        <v>4672869</v>
      </c>
      <c r="O274" s="615" t="s">
        <v>43</v>
      </c>
      <c r="P274" s="436" t="s">
        <v>349</v>
      </c>
      <c r="Q274" s="616" t="s">
        <v>350</v>
      </c>
      <c r="R274" s="1161">
        <f t="shared" si="4"/>
        <v>511.480125</v>
      </c>
      <c r="S274" s="436"/>
    </row>
    <row r="275" s="927" customFormat="1" spans="1:19">
      <c r="A275" s="1289" t="s">
        <v>137</v>
      </c>
      <c r="B275" s="615" t="s">
        <v>261</v>
      </c>
      <c r="C275" s="1289" t="s">
        <v>611</v>
      </c>
      <c r="D275" s="1290">
        <v>16.551</v>
      </c>
      <c r="E275" s="436" t="s">
        <v>25</v>
      </c>
      <c r="F275" s="436" t="s">
        <v>25</v>
      </c>
      <c r="G275" s="436"/>
      <c r="H275" s="436" t="s">
        <v>596</v>
      </c>
      <c r="I275" s="1289" t="s">
        <v>27</v>
      </c>
      <c r="J275" s="1289" t="s">
        <v>28</v>
      </c>
      <c r="K275" s="1289" t="s">
        <v>29</v>
      </c>
      <c r="L275" s="1289" t="s">
        <v>75</v>
      </c>
      <c r="M275" s="1289">
        <v>674670</v>
      </c>
      <c r="N275" s="1289">
        <v>4673009</v>
      </c>
      <c r="O275" s="615" t="s">
        <v>43</v>
      </c>
      <c r="P275" s="436" t="s">
        <v>349</v>
      </c>
      <c r="Q275" s="616" t="s">
        <v>350</v>
      </c>
      <c r="R275" s="1161">
        <f t="shared" si="4"/>
        <v>161.37225</v>
      </c>
      <c r="S275" s="436"/>
    </row>
    <row r="276" s="927" customFormat="1" spans="1:19">
      <c r="A276" s="1289" t="s">
        <v>137</v>
      </c>
      <c r="B276" s="615" t="s">
        <v>261</v>
      </c>
      <c r="C276" s="1289" t="s">
        <v>612</v>
      </c>
      <c r="D276" s="1290">
        <v>432.441</v>
      </c>
      <c r="E276" s="436" t="s">
        <v>25</v>
      </c>
      <c r="F276" s="436" t="s">
        <v>25</v>
      </c>
      <c r="G276" s="436"/>
      <c r="H276" s="436" t="s">
        <v>606</v>
      </c>
      <c r="I276" s="1289" t="s">
        <v>27</v>
      </c>
      <c r="J276" s="1289" t="s">
        <v>28</v>
      </c>
      <c r="K276" s="1289" t="s">
        <v>58</v>
      </c>
      <c r="L276" s="1289" t="s">
        <v>59</v>
      </c>
      <c r="M276" s="1289">
        <v>674623</v>
      </c>
      <c r="N276" s="1289">
        <v>4670083</v>
      </c>
      <c r="O276" s="615" t="s">
        <v>147</v>
      </c>
      <c r="P276" s="436" t="s">
        <v>349</v>
      </c>
      <c r="Q276" s="616" t="s">
        <v>350</v>
      </c>
      <c r="R276" s="1161">
        <f t="shared" si="4"/>
        <v>4216.29975</v>
      </c>
      <c r="S276" s="436"/>
    </row>
    <row r="277" s="927" customFormat="1" spans="1:19">
      <c r="A277" s="1289" t="s">
        <v>137</v>
      </c>
      <c r="B277" s="615" t="s">
        <v>261</v>
      </c>
      <c r="C277" s="1289" t="s">
        <v>613</v>
      </c>
      <c r="D277" s="1290">
        <v>46.62</v>
      </c>
      <c r="E277" s="436" t="s">
        <v>25</v>
      </c>
      <c r="F277" s="436" t="s">
        <v>25</v>
      </c>
      <c r="G277" s="436"/>
      <c r="H277" s="436" t="s">
        <v>596</v>
      </c>
      <c r="I277" s="1289" t="s">
        <v>27</v>
      </c>
      <c r="J277" s="1289" t="s">
        <v>28</v>
      </c>
      <c r="K277" s="1289" t="s">
        <v>29</v>
      </c>
      <c r="L277" s="1289" t="s">
        <v>75</v>
      </c>
      <c r="M277" s="1289">
        <v>675352</v>
      </c>
      <c r="N277" s="1289">
        <v>4673060</v>
      </c>
      <c r="O277" s="615" t="s">
        <v>43</v>
      </c>
      <c r="P277" s="436" t="s">
        <v>349</v>
      </c>
      <c r="Q277" s="616" t="s">
        <v>350</v>
      </c>
      <c r="R277" s="1161">
        <f t="shared" si="4"/>
        <v>454.545</v>
      </c>
      <c r="S277" s="436"/>
    </row>
    <row r="278" s="927" customFormat="1" spans="1:19">
      <c r="A278" s="1289" t="s">
        <v>137</v>
      </c>
      <c r="B278" s="615" t="s">
        <v>261</v>
      </c>
      <c r="C278" s="1291" t="s">
        <v>614</v>
      </c>
      <c r="D278" s="1290">
        <v>1.4805</v>
      </c>
      <c r="E278" s="436" t="s">
        <v>25</v>
      </c>
      <c r="F278" s="436" t="s">
        <v>25</v>
      </c>
      <c r="G278" s="436"/>
      <c r="H278" s="436" t="s">
        <v>596</v>
      </c>
      <c r="I278" s="1289" t="s">
        <v>615</v>
      </c>
      <c r="J278" s="1289" t="s">
        <v>28</v>
      </c>
      <c r="K278" s="1289"/>
      <c r="L278" s="1289"/>
      <c r="M278" s="1289">
        <v>675352</v>
      </c>
      <c r="N278" s="1289">
        <v>4673060</v>
      </c>
      <c r="O278" s="615" t="s">
        <v>370</v>
      </c>
      <c r="P278" s="436" t="s">
        <v>349</v>
      </c>
      <c r="Q278" s="616" t="s">
        <v>350</v>
      </c>
      <c r="R278" s="1161">
        <f t="shared" si="4"/>
        <v>14.434875</v>
      </c>
      <c r="S278" s="436" t="s">
        <v>616</v>
      </c>
    </row>
    <row r="279" s="927" customFormat="1" spans="1:19">
      <c r="A279" s="1289" t="s">
        <v>137</v>
      </c>
      <c r="B279" s="615" t="s">
        <v>261</v>
      </c>
      <c r="C279" s="1291" t="s">
        <v>617</v>
      </c>
      <c r="D279" s="1290">
        <v>0.252</v>
      </c>
      <c r="E279" s="436" t="s">
        <v>25</v>
      </c>
      <c r="F279" s="436" t="s">
        <v>25</v>
      </c>
      <c r="G279" s="436"/>
      <c r="H279" s="436" t="s">
        <v>596</v>
      </c>
      <c r="I279" s="1289" t="s">
        <v>615</v>
      </c>
      <c r="J279" s="1289" t="s">
        <v>28</v>
      </c>
      <c r="K279" s="1289"/>
      <c r="L279" s="1289"/>
      <c r="M279" s="1289">
        <v>675328</v>
      </c>
      <c r="N279" s="1289">
        <v>4673288</v>
      </c>
      <c r="O279" s="615" t="s">
        <v>370</v>
      </c>
      <c r="P279" s="436" t="s">
        <v>349</v>
      </c>
      <c r="Q279" s="616" t="s">
        <v>350</v>
      </c>
      <c r="R279" s="1161">
        <f t="shared" si="4"/>
        <v>2.457</v>
      </c>
      <c r="S279" s="436" t="s">
        <v>618</v>
      </c>
    </row>
    <row r="280" s="927" customFormat="1" spans="1:19">
      <c r="A280" s="1289" t="s">
        <v>137</v>
      </c>
      <c r="B280" s="615" t="s">
        <v>261</v>
      </c>
      <c r="C280" s="1291" t="s">
        <v>619</v>
      </c>
      <c r="D280" s="1290">
        <v>1.647</v>
      </c>
      <c r="E280" s="436" t="s">
        <v>25</v>
      </c>
      <c r="F280" s="436" t="s">
        <v>25</v>
      </c>
      <c r="G280" s="436"/>
      <c r="H280" s="436" t="s">
        <v>596</v>
      </c>
      <c r="I280" s="1289" t="s">
        <v>615</v>
      </c>
      <c r="J280" s="1289" t="s">
        <v>28</v>
      </c>
      <c r="K280" s="1289"/>
      <c r="L280" s="1289"/>
      <c r="M280" s="1289">
        <v>675328</v>
      </c>
      <c r="N280" s="1289">
        <v>4673288</v>
      </c>
      <c r="O280" s="615" t="s">
        <v>620</v>
      </c>
      <c r="P280" s="436" t="s">
        <v>349</v>
      </c>
      <c r="Q280" s="616" t="s">
        <v>350</v>
      </c>
      <c r="R280" s="1161">
        <f t="shared" si="4"/>
        <v>16.05825</v>
      </c>
      <c r="S280" s="436" t="s">
        <v>616</v>
      </c>
    </row>
    <row r="281" s="927" customFormat="1" spans="1:19">
      <c r="A281" s="1289" t="s">
        <v>137</v>
      </c>
      <c r="B281" s="615" t="s">
        <v>261</v>
      </c>
      <c r="C281" s="1291" t="s">
        <v>621</v>
      </c>
      <c r="D281" s="1290">
        <v>0.213</v>
      </c>
      <c r="E281" s="436" t="s">
        <v>25</v>
      </c>
      <c r="F281" s="436" t="s">
        <v>25</v>
      </c>
      <c r="G281" s="436"/>
      <c r="H281" s="436" t="s">
        <v>596</v>
      </c>
      <c r="I281" s="1289" t="s">
        <v>615</v>
      </c>
      <c r="J281" s="1289" t="s">
        <v>28</v>
      </c>
      <c r="K281" s="1289"/>
      <c r="L281" s="1289"/>
      <c r="M281" s="1289">
        <v>675352</v>
      </c>
      <c r="N281" s="1289">
        <v>4673060</v>
      </c>
      <c r="O281" s="615" t="s">
        <v>620</v>
      </c>
      <c r="P281" s="436" t="s">
        <v>349</v>
      </c>
      <c r="Q281" s="616" t="s">
        <v>350</v>
      </c>
      <c r="R281" s="1161">
        <f t="shared" si="4"/>
        <v>2.07675</v>
      </c>
      <c r="S281" s="436" t="s">
        <v>618</v>
      </c>
    </row>
    <row r="282" s="927" customFormat="1" spans="1:19">
      <c r="A282" s="1289" t="s">
        <v>137</v>
      </c>
      <c r="B282" s="615" t="s">
        <v>261</v>
      </c>
      <c r="C282" s="1291" t="s">
        <v>622</v>
      </c>
      <c r="D282" s="1290">
        <v>2.7075</v>
      </c>
      <c r="E282" s="436" t="s">
        <v>25</v>
      </c>
      <c r="F282" s="436" t="s">
        <v>25</v>
      </c>
      <c r="G282" s="436"/>
      <c r="H282" s="436" t="s">
        <v>623</v>
      </c>
      <c r="I282" s="1289" t="s">
        <v>615</v>
      </c>
      <c r="J282" s="1289" t="s">
        <v>28</v>
      </c>
      <c r="K282" s="1289"/>
      <c r="L282" s="1289"/>
      <c r="M282" s="1289">
        <v>676268</v>
      </c>
      <c r="N282" s="1289">
        <v>4673213</v>
      </c>
      <c r="O282" s="615" t="s">
        <v>43</v>
      </c>
      <c r="P282" s="436" t="s">
        <v>349</v>
      </c>
      <c r="Q282" s="616" t="s">
        <v>350</v>
      </c>
      <c r="R282" s="1161">
        <f t="shared" si="4"/>
        <v>26.398125</v>
      </c>
      <c r="S282" s="436" t="s">
        <v>616</v>
      </c>
    </row>
    <row r="283" s="927" customFormat="1" spans="1:19">
      <c r="A283" s="1289" t="s">
        <v>137</v>
      </c>
      <c r="B283" s="615" t="s">
        <v>138</v>
      </c>
      <c r="C283" s="1289" t="s">
        <v>624</v>
      </c>
      <c r="D283" s="1290">
        <v>243.315</v>
      </c>
      <c r="E283" s="436" t="s">
        <v>25</v>
      </c>
      <c r="F283" s="436" t="s">
        <v>25</v>
      </c>
      <c r="G283" s="436"/>
      <c r="H283" s="436" t="s">
        <v>625</v>
      </c>
      <c r="I283" s="1289" t="s">
        <v>92</v>
      </c>
      <c r="J283" s="1289" t="s">
        <v>28</v>
      </c>
      <c r="K283" s="1289" t="s">
        <v>362</v>
      </c>
      <c r="L283" s="1289"/>
      <c r="M283" s="1289">
        <v>679447</v>
      </c>
      <c r="N283" s="1289">
        <v>4670754</v>
      </c>
      <c r="O283" s="615" t="s">
        <v>147</v>
      </c>
      <c r="P283" s="436" t="s">
        <v>626</v>
      </c>
      <c r="Q283" s="616" t="s">
        <v>627</v>
      </c>
      <c r="R283" s="1161">
        <f t="shared" si="4"/>
        <v>2372.32125</v>
      </c>
      <c r="S283" s="436"/>
    </row>
    <row r="284" s="927" customFormat="1" spans="1:19">
      <c r="A284" s="1289" t="s">
        <v>137</v>
      </c>
      <c r="B284" s="615" t="s">
        <v>138</v>
      </c>
      <c r="C284" s="1289" t="s">
        <v>447</v>
      </c>
      <c r="D284" s="1290">
        <v>25.8465</v>
      </c>
      <c r="E284" s="436" t="s">
        <v>25</v>
      </c>
      <c r="F284" s="436" t="s">
        <v>25</v>
      </c>
      <c r="G284" s="436"/>
      <c r="H284" s="436" t="s">
        <v>625</v>
      </c>
      <c r="I284" s="1289" t="s">
        <v>92</v>
      </c>
      <c r="J284" s="1289" t="s">
        <v>28</v>
      </c>
      <c r="K284" s="1289" t="s">
        <v>362</v>
      </c>
      <c r="L284" s="1289"/>
      <c r="M284" s="1289">
        <v>679393</v>
      </c>
      <c r="N284" s="1289">
        <v>4670641</v>
      </c>
      <c r="O284" s="615" t="s">
        <v>147</v>
      </c>
      <c r="P284" s="436" t="s">
        <v>626</v>
      </c>
      <c r="Q284" s="616" t="s">
        <v>627</v>
      </c>
      <c r="R284" s="1161">
        <f t="shared" si="4"/>
        <v>252.003375</v>
      </c>
      <c r="S284" s="436"/>
    </row>
    <row r="285" s="927" customFormat="1" spans="1:19">
      <c r="A285" s="1289" t="s">
        <v>137</v>
      </c>
      <c r="B285" s="615" t="s">
        <v>138</v>
      </c>
      <c r="C285" s="1289" t="s">
        <v>628</v>
      </c>
      <c r="D285" s="1290">
        <v>328.9005</v>
      </c>
      <c r="E285" s="436" t="s">
        <v>25</v>
      </c>
      <c r="F285" s="436" t="s">
        <v>25</v>
      </c>
      <c r="G285" s="436"/>
      <c r="H285" s="436" t="s">
        <v>629</v>
      </c>
      <c r="I285" s="1289" t="s">
        <v>27</v>
      </c>
      <c r="J285" s="1289" t="s">
        <v>28</v>
      </c>
      <c r="K285" s="1289" t="s">
        <v>58</v>
      </c>
      <c r="L285" s="1289" t="s">
        <v>30</v>
      </c>
      <c r="M285" s="1289">
        <v>682998</v>
      </c>
      <c r="N285" s="1289">
        <v>4670263</v>
      </c>
      <c r="O285" s="615" t="s">
        <v>147</v>
      </c>
      <c r="P285" s="436" t="s">
        <v>626</v>
      </c>
      <c r="Q285" s="616" t="s">
        <v>627</v>
      </c>
      <c r="R285" s="1161">
        <f t="shared" si="4"/>
        <v>3206.779875</v>
      </c>
      <c r="S285" s="436"/>
    </row>
    <row r="286" s="927" customFormat="1" spans="1:19">
      <c r="A286" s="1289" t="s">
        <v>137</v>
      </c>
      <c r="B286" s="615" t="s">
        <v>138</v>
      </c>
      <c r="C286" s="1289" t="s">
        <v>630</v>
      </c>
      <c r="D286" s="1290">
        <v>41.6295</v>
      </c>
      <c r="E286" s="436" t="s">
        <v>25</v>
      </c>
      <c r="F286" s="436" t="s">
        <v>25</v>
      </c>
      <c r="G286" s="436"/>
      <c r="H286" s="436" t="s">
        <v>629</v>
      </c>
      <c r="I286" s="1289" t="s">
        <v>27</v>
      </c>
      <c r="J286" s="1289" t="s">
        <v>28</v>
      </c>
      <c r="K286" s="1289" t="s">
        <v>58</v>
      </c>
      <c r="L286" s="1289" t="s">
        <v>30</v>
      </c>
      <c r="M286" s="1289">
        <v>682520</v>
      </c>
      <c r="N286" s="1289">
        <v>4670193</v>
      </c>
      <c r="O286" s="615" t="s">
        <v>147</v>
      </c>
      <c r="P286" s="436" t="s">
        <v>626</v>
      </c>
      <c r="Q286" s="616" t="s">
        <v>627</v>
      </c>
      <c r="R286" s="1161">
        <f t="shared" si="4"/>
        <v>405.887625</v>
      </c>
      <c r="S286" s="436"/>
    </row>
    <row r="287" s="927" customFormat="1" spans="1:19">
      <c r="A287" s="1289" t="s">
        <v>137</v>
      </c>
      <c r="B287" s="615" t="s">
        <v>138</v>
      </c>
      <c r="C287" s="1289" t="s">
        <v>455</v>
      </c>
      <c r="D287" s="1290">
        <v>144.1365</v>
      </c>
      <c r="E287" s="436" t="s">
        <v>25</v>
      </c>
      <c r="F287" s="436" t="s">
        <v>25</v>
      </c>
      <c r="G287" s="436"/>
      <c r="H287" s="436" t="s">
        <v>629</v>
      </c>
      <c r="I287" s="1289" t="s">
        <v>27</v>
      </c>
      <c r="J287" s="1289" t="s">
        <v>28</v>
      </c>
      <c r="K287" s="1289" t="s">
        <v>58</v>
      </c>
      <c r="L287" s="1289" t="s">
        <v>59</v>
      </c>
      <c r="M287" s="1289">
        <v>683545</v>
      </c>
      <c r="N287" s="1289">
        <v>4669931</v>
      </c>
      <c r="O287" s="615" t="s">
        <v>147</v>
      </c>
      <c r="P287" s="436" t="s">
        <v>626</v>
      </c>
      <c r="Q287" s="616" t="s">
        <v>627</v>
      </c>
      <c r="R287" s="1161">
        <f t="shared" si="4"/>
        <v>1405.330875</v>
      </c>
      <c r="S287" s="436"/>
    </row>
    <row r="288" s="927" customFormat="1" spans="1:19">
      <c r="A288" s="1289" t="s">
        <v>137</v>
      </c>
      <c r="B288" s="615" t="s">
        <v>138</v>
      </c>
      <c r="C288" s="1289" t="s">
        <v>631</v>
      </c>
      <c r="D288" s="1290">
        <v>284.9085</v>
      </c>
      <c r="E288" s="436" t="s">
        <v>25</v>
      </c>
      <c r="F288" s="436" t="s">
        <v>25</v>
      </c>
      <c r="G288" s="436"/>
      <c r="H288" s="436" t="s">
        <v>629</v>
      </c>
      <c r="I288" s="1289" t="s">
        <v>27</v>
      </c>
      <c r="J288" s="1289" t="s">
        <v>28</v>
      </c>
      <c r="K288" s="1289" t="s">
        <v>58</v>
      </c>
      <c r="L288" s="1289" t="s">
        <v>30</v>
      </c>
      <c r="M288" s="1289">
        <v>683437</v>
      </c>
      <c r="N288" s="1289">
        <v>4669799</v>
      </c>
      <c r="O288" s="615" t="s">
        <v>147</v>
      </c>
      <c r="P288" s="436" t="s">
        <v>626</v>
      </c>
      <c r="Q288" s="616" t="s">
        <v>627</v>
      </c>
      <c r="R288" s="1161">
        <f t="shared" si="4"/>
        <v>2777.857875</v>
      </c>
      <c r="S288" s="436"/>
    </row>
    <row r="289" s="927" customFormat="1" spans="1:19">
      <c r="A289" s="1289" t="s">
        <v>137</v>
      </c>
      <c r="B289" s="615" t="s">
        <v>138</v>
      </c>
      <c r="C289" s="1289" t="s">
        <v>632</v>
      </c>
      <c r="D289" s="1290">
        <v>112.194</v>
      </c>
      <c r="E289" s="436" t="s">
        <v>25</v>
      </c>
      <c r="F289" s="436" t="s">
        <v>25</v>
      </c>
      <c r="G289" s="436"/>
      <c r="H289" s="436" t="s">
        <v>629</v>
      </c>
      <c r="I289" s="1289" t="s">
        <v>27</v>
      </c>
      <c r="J289" s="1289" t="s">
        <v>28</v>
      </c>
      <c r="K289" s="1289" t="s">
        <v>29</v>
      </c>
      <c r="L289" s="1289" t="s">
        <v>41</v>
      </c>
      <c r="M289" s="1289">
        <v>683563</v>
      </c>
      <c r="N289" s="1289">
        <v>4669586</v>
      </c>
      <c r="O289" s="615" t="s">
        <v>147</v>
      </c>
      <c r="P289" s="436" t="s">
        <v>626</v>
      </c>
      <c r="Q289" s="616" t="s">
        <v>627</v>
      </c>
      <c r="R289" s="1161">
        <f t="shared" si="4"/>
        <v>1093.8915</v>
      </c>
      <c r="S289" s="436"/>
    </row>
    <row r="290" s="927" customFormat="1" spans="1:19">
      <c r="A290" s="1289" t="s">
        <v>137</v>
      </c>
      <c r="B290" s="615" t="s">
        <v>144</v>
      </c>
      <c r="C290" s="1289" t="s">
        <v>501</v>
      </c>
      <c r="D290" s="1290">
        <v>10.128</v>
      </c>
      <c r="E290" s="436" t="s">
        <v>25</v>
      </c>
      <c r="F290" s="436" t="s">
        <v>25</v>
      </c>
      <c r="G290" s="436"/>
      <c r="H290" s="436" t="s">
        <v>633</v>
      </c>
      <c r="I290" s="1289" t="s">
        <v>92</v>
      </c>
      <c r="J290" s="1289" t="s">
        <v>28</v>
      </c>
      <c r="K290" s="1289" t="s">
        <v>362</v>
      </c>
      <c r="L290" s="1289"/>
      <c r="M290" s="1289">
        <v>680247</v>
      </c>
      <c r="N290" s="1289">
        <v>4670940</v>
      </c>
      <c r="O290" s="615" t="s">
        <v>147</v>
      </c>
      <c r="P290" s="436" t="s">
        <v>626</v>
      </c>
      <c r="Q290" s="616" t="s">
        <v>627</v>
      </c>
      <c r="R290" s="1161">
        <f t="shared" si="4"/>
        <v>98.748</v>
      </c>
      <c r="S290" s="436"/>
    </row>
    <row r="291" s="927" customFormat="1" spans="1:19">
      <c r="A291" s="1289" t="s">
        <v>137</v>
      </c>
      <c r="B291" s="615" t="s">
        <v>144</v>
      </c>
      <c r="C291" s="1289" t="s">
        <v>377</v>
      </c>
      <c r="D291" s="1290">
        <v>54.0135</v>
      </c>
      <c r="E291" s="436" t="s">
        <v>25</v>
      </c>
      <c r="F291" s="436" t="s">
        <v>25</v>
      </c>
      <c r="G291" s="436"/>
      <c r="H291" s="436" t="s">
        <v>633</v>
      </c>
      <c r="I291" s="1289" t="s">
        <v>92</v>
      </c>
      <c r="J291" s="1289" t="s">
        <v>28</v>
      </c>
      <c r="K291" s="1289" t="s">
        <v>362</v>
      </c>
      <c r="L291" s="1289"/>
      <c r="M291" s="1289">
        <v>680213</v>
      </c>
      <c r="N291" s="1289">
        <v>4670828</v>
      </c>
      <c r="O291" s="615" t="s">
        <v>147</v>
      </c>
      <c r="P291" s="436" t="s">
        <v>626</v>
      </c>
      <c r="Q291" s="616" t="s">
        <v>627</v>
      </c>
      <c r="R291" s="1161">
        <f t="shared" si="4"/>
        <v>526.631625</v>
      </c>
      <c r="S291" s="436"/>
    </row>
    <row r="292" s="927" customFormat="1" spans="1:19">
      <c r="A292" s="1289" t="s">
        <v>137</v>
      </c>
      <c r="B292" s="615" t="s">
        <v>144</v>
      </c>
      <c r="C292" s="1289" t="s">
        <v>634</v>
      </c>
      <c r="D292" s="1290">
        <v>22.239</v>
      </c>
      <c r="E292" s="436" t="s">
        <v>25</v>
      </c>
      <c r="F292" s="436" t="s">
        <v>25</v>
      </c>
      <c r="G292" s="436"/>
      <c r="H292" s="436" t="s">
        <v>633</v>
      </c>
      <c r="I292" s="1289" t="s">
        <v>92</v>
      </c>
      <c r="J292" s="1289" t="s">
        <v>28</v>
      </c>
      <c r="K292" s="1289" t="s">
        <v>362</v>
      </c>
      <c r="L292" s="1289"/>
      <c r="M292" s="1289">
        <v>679762</v>
      </c>
      <c r="N292" s="1289">
        <v>4670801</v>
      </c>
      <c r="O292" s="615" t="s">
        <v>147</v>
      </c>
      <c r="P292" s="436" t="s">
        <v>626</v>
      </c>
      <c r="Q292" s="616" t="s">
        <v>627</v>
      </c>
      <c r="R292" s="1161">
        <f t="shared" si="4"/>
        <v>216.83025</v>
      </c>
      <c r="S292" s="436"/>
    </row>
    <row r="293" s="927" customFormat="1" spans="1:19">
      <c r="A293" s="1289" t="s">
        <v>137</v>
      </c>
      <c r="B293" s="615" t="s">
        <v>144</v>
      </c>
      <c r="C293" s="1289" t="s">
        <v>406</v>
      </c>
      <c r="D293" s="1290">
        <v>78.4695</v>
      </c>
      <c r="E293" s="436" t="s">
        <v>25</v>
      </c>
      <c r="F293" s="436" t="s">
        <v>25</v>
      </c>
      <c r="G293" s="436"/>
      <c r="H293" s="436" t="s">
        <v>633</v>
      </c>
      <c r="I293" s="1289" t="s">
        <v>27</v>
      </c>
      <c r="J293" s="1289" t="s">
        <v>28</v>
      </c>
      <c r="K293" s="1289" t="s">
        <v>29</v>
      </c>
      <c r="L293" s="1289" t="s">
        <v>59</v>
      </c>
      <c r="M293" s="1289">
        <v>680039</v>
      </c>
      <c r="N293" s="1289">
        <v>4670097</v>
      </c>
      <c r="O293" s="615" t="s">
        <v>147</v>
      </c>
      <c r="P293" s="436" t="s">
        <v>626</v>
      </c>
      <c r="Q293" s="616" t="s">
        <v>627</v>
      </c>
      <c r="R293" s="1161">
        <f t="shared" si="4"/>
        <v>765.077625</v>
      </c>
      <c r="S293" s="436"/>
    </row>
    <row r="294" s="927" customFormat="1" spans="1:19">
      <c r="A294" s="1289" t="s">
        <v>137</v>
      </c>
      <c r="B294" s="615" t="s">
        <v>144</v>
      </c>
      <c r="C294" s="1289" t="s">
        <v>585</v>
      </c>
      <c r="D294" s="1290">
        <v>237.2055</v>
      </c>
      <c r="E294" s="436" t="s">
        <v>25</v>
      </c>
      <c r="F294" s="436" t="s">
        <v>25</v>
      </c>
      <c r="G294" s="436"/>
      <c r="H294" s="436" t="s">
        <v>635</v>
      </c>
      <c r="I294" s="1289" t="s">
        <v>27</v>
      </c>
      <c r="J294" s="1289" t="s">
        <v>28</v>
      </c>
      <c r="K294" s="1289" t="s">
        <v>58</v>
      </c>
      <c r="L294" s="1289" t="s">
        <v>30</v>
      </c>
      <c r="M294" s="1289">
        <v>683296</v>
      </c>
      <c r="N294" s="1289">
        <v>4669328</v>
      </c>
      <c r="O294" s="615" t="s">
        <v>147</v>
      </c>
      <c r="P294" s="436" t="s">
        <v>626</v>
      </c>
      <c r="Q294" s="616" t="s">
        <v>627</v>
      </c>
      <c r="R294" s="1161">
        <f t="shared" si="4"/>
        <v>2312.753625</v>
      </c>
      <c r="S294" s="436"/>
    </row>
    <row r="295" s="927" customFormat="1" spans="1:19">
      <c r="A295" s="1289" t="s">
        <v>137</v>
      </c>
      <c r="B295" s="615" t="s">
        <v>144</v>
      </c>
      <c r="C295" s="1289" t="s">
        <v>434</v>
      </c>
      <c r="D295" s="1290">
        <v>305.3505</v>
      </c>
      <c r="E295" s="436" t="s">
        <v>25</v>
      </c>
      <c r="F295" s="436" t="s">
        <v>25</v>
      </c>
      <c r="G295" s="436"/>
      <c r="H295" s="436" t="s">
        <v>635</v>
      </c>
      <c r="I295" s="1289" t="s">
        <v>27</v>
      </c>
      <c r="J295" s="1289" t="s">
        <v>28</v>
      </c>
      <c r="K295" s="1289" t="s">
        <v>58</v>
      </c>
      <c r="L295" s="1289" t="s">
        <v>30</v>
      </c>
      <c r="M295" s="1289">
        <v>682640</v>
      </c>
      <c r="N295" s="1289">
        <v>4668803</v>
      </c>
      <c r="O295" s="615" t="s">
        <v>147</v>
      </c>
      <c r="P295" s="436" t="s">
        <v>626</v>
      </c>
      <c r="Q295" s="616" t="s">
        <v>627</v>
      </c>
      <c r="R295" s="1161">
        <f t="shared" si="4"/>
        <v>2977.167375</v>
      </c>
      <c r="S295" s="436"/>
    </row>
    <row r="296" s="927" customFormat="1" spans="1:19">
      <c r="A296" s="1289" t="s">
        <v>137</v>
      </c>
      <c r="B296" s="615" t="s">
        <v>144</v>
      </c>
      <c r="C296" s="1289" t="s">
        <v>636</v>
      </c>
      <c r="D296" s="1290">
        <v>8.52</v>
      </c>
      <c r="E296" s="436" t="s">
        <v>25</v>
      </c>
      <c r="F296" s="436" t="s">
        <v>25</v>
      </c>
      <c r="G296" s="436"/>
      <c r="H296" s="436" t="s">
        <v>635</v>
      </c>
      <c r="I296" s="1289" t="s">
        <v>27</v>
      </c>
      <c r="J296" s="1289" t="s">
        <v>28</v>
      </c>
      <c r="K296" s="1289" t="s">
        <v>637</v>
      </c>
      <c r="L296" s="1289" t="s">
        <v>30</v>
      </c>
      <c r="M296" s="1289">
        <v>682504</v>
      </c>
      <c r="N296" s="1289">
        <v>4668794</v>
      </c>
      <c r="O296" s="615" t="s">
        <v>147</v>
      </c>
      <c r="P296" s="436" t="s">
        <v>626</v>
      </c>
      <c r="Q296" s="616" t="s">
        <v>627</v>
      </c>
      <c r="R296" s="1161">
        <f t="shared" si="4"/>
        <v>83.07</v>
      </c>
      <c r="S296" s="436"/>
    </row>
    <row r="297" s="927" customFormat="1" spans="1:19">
      <c r="A297" s="1289" t="s">
        <v>137</v>
      </c>
      <c r="B297" s="615" t="s">
        <v>144</v>
      </c>
      <c r="C297" s="1289" t="s">
        <v>605</v>
      </c>
      <c r="D297" s="1290">
        <v>25.6695</v>
      </c>
      <c r="E297" s="436" t="s">
        <v>25</v>
      </c>
      <c r="F297" s="436" t="s">
        <v>25</v>
      </c>
      <c r="G297" s="436"/>
      <c r="H297" s="436" t="s">
        <v>635</v>
      </c>
      <c r="I297" s="1289" t="s">
        <v>27</v>
      </c>
      <c r="J297" s="1289" t="s">
        <v>28</v>
      </c>
      <c r="K297" s="1289" t="s">
        <v>637</v>
      </c>
      <c r="L297" s="1289" t="s">
        <v>30</v>
      </c>
      <c r="M297" s="1289">
        <v>682867</v>
      </c>
      <c r="N297" s="1289">
        <v>4668680</v>
      </c>
      <c r="O297" s="615" t="s">
        <v>147</v>
      </c>
      <c r="P297" s="436" t="s">
        <v>626</v>
      </c>
      <c r="Q297" s="616" t="s">
        <v>627</v>
      </c>
      <c r="R297" s="1161">
        <f t="shared" si="4"/>
        <v>250.277625</v>
      </c>
      <c r="S297" s="436"/>
    </row>
    <row r="298" s="927" customFormat="1" spans="1:19">
      <c r="A298" s="1289" t="s">
        <v>137</v>
      </c>
      <c r="B298" s="615" t="s">
        <v>144</v>
      </c>
      <c r="C298" s="1289" t="s">
        <v>638</v>
      </c>
      <c r="D298" s="1290">
        <v>26.3535</v>
      </c>
      <c r="E298" s="436" t="s">
        <v>25</v>
      </c>
      <c r="F298" s="436" t="s">
        <v>25</v>
      </c>
      <c r="G298" s="436"/>
      <c r="H298" s="436" t="s">
        <v>635</v>
      </c>
      <c r="I298" s="1289" t="s">
        <v>27</v>
      </c>
      <c r="J298" s="1289" t="s">
        <v>28</v>
      </c>
      <c r="K298" s="1289" t="s">
        <v>58</v>
      </c>
      <c r="L298" s="1289" t="s">
        <v>30</v>
      </c>
      <c r="M298" s="1289">
        <v>682363</v>
      </c>
      <c r="N298" s="1289">
        <v>4668415</v>
      </c>
      <c r="O298" s="615" t="s">
        <v>147</v>
      </c>
      <c r="P298" s="436" t="s">
        <v>626</v>
      </c>
      <c r="Q298" s="616" t="s">
        <v>627</v>
      </c>
      <c r="R298" s="1161">
        <f t="shared" si="4"/>
        <v>256.946625</v>
      </c>
      <c r="S298" s="436"/>
    </row>
    <row r="299" s="927" customFormat="1" spans="1:19">
      <c r="A299" s="1289" t="s">
        <v>137</v>
      </c>
      <c r="B299" s="615" t="s">
        <v>144</v>
      </c>
      <c r="C299" s="1289" t="s">
        <v>639</v>
      </c>
      <c r="D299" s="1290">
        <v>22.035</v>
      </c>
      <c r="E299" s="436" t="s">
        <v>25</v>
      </c>
      <c r="F299" s="436" t="s">
        <v>25</v>
      </c>
      <c r="G299" s="436"/>
      <c r="H299" s="436" t="s">
        <v>635</v>
      </c>
      <c r="I299" s="1289" t="s">
        <v>27</v>
      </c>
      <c r="J299" s="1289" t="s">
        <v>28</v>
      </c>
      <c r="K299" s="1289" t="s">
        <v>58</v>
      </c>
      <c r="L299" s="1289" t="s">
        <v>30</v>
      </c>
      <c r="M299" s="1289">
        <v>682565</v>
      </c>
      <c r="N299" s="1289">
        <v>4668322</v>
      </c>
      <c r="O299" s="615" t="s">
        <v>147</v>
      </c>
      <c r="P299" s="436" t="s">
        <v>626</v>
      </c>
      <c r="Q299" s="616" t="s">
        <v>627</v>
      </c>
      <c r="R299" s="1161">
        <f t="shared" si="4"/>
        <v>214.84125</v>
      </c>
      <c r="S299" s="436"/>
    </row>
    <row r="300" s="927" customFormat="1" spans="1:19">
      <c r="A300" s="1289" t="s">
        <v>137</v>
      </c>
      <c r="B300" s="615" t="s">
        <v>144</v>
      </c>
      <c r="C300" s="1289" t="s">
        <v>640</v>
      </c>
      <c r="D300" s="1290">
        <v>15.0945</v>
      </c>
      <c r="E300" s="436" t="s">
        <v>25</v>
      </c>
      <c r="F300" s="436" t="s">
        <v>25</v>
      </c>
      <c r="G300" s="436"/>
      <c r="H300" s="436" t="s">
        <v>635</v>
      </c>
      <c r="I300" s="1289" t="s">
        <v>27</v>
      </c>
      <c r="J300" s="1289" t="s">
        <v>28</v>
      </c>
      <c r="K300" s="1289" t="s">
        <v>58</v>
      </c>
      <c r="L300" s="1289" t="s">
        <v>59</v>
      </c>
      <c r="M300" s="1289">
        <v>682682</v>
      </c>
      <c r="N300" s="1289">
        <v>4668202</v>
      </c>
      <c r="O300" s="615" t="s">
        <v>147</v>
      </c>
      <c r="P300" s="436" t="s">
        <v>626</v>
      </c>
      <c r="Q300" s="616" t="s">
        <v>627</v>
      </c>
      <c r="R300" s="1161">
        <f t="shared" si="4"/>
        <v>147.171375</v>
      </c>
      <c r="S300" s="436"/>
    </row>
    <row r="301" s="927" customFormat="1" spans="1:19">
      <c r="A301" s="1289" t="s">
        <v>137</v>
      </c>
      <c r="B301" s="615" t="s">
        <v>144</v>
      </c>
      <c r="C301" s="1289" t="s">
        <v>451</v>
      </c>
      <c r="D301" s="1290">
        <v>9.6945</v>
      </c>
      <c r="E301" s="436" t="s">
        <v>25</v>
      </c>
      <c r="F301" s="436" t="s">
        <v>25</v>
      </c>
      <c r="G301" s="436"/>
      <c r="H301" s="436" t="s">
        <v>635</v>
      </c>
      <c r="I301" s="1289" t="s">
        <v>27</v>
      </c>
      <c r="J301" s="1289" t="s">
        <v>28</v>
      </c>
      <c r="K301" s="1289" t="s">
        <v>58</v>
      </c>
      <c r="L301" s="1289" t="s">
        <v>30</v>
      </c>
      <c r="M301" s="1289">
        <v>682639</v>
      </c>
      <c r="N301" s="1289">
        <v>4668276</v>
      </c>
      <c r="O301" s="615" t="s">
        <v>147</v>
      </c>
      <c r="P301" s="436" t="s">
        <v>626</v>
      </c>
      <c r="Q301" s="616" t="s">
        <v>627</v>
      </c>
      <c r="R301" s="1161">
        <f t="shared" si="4"/>
        <v>94.521375</v>
      </c>
      <c r="S301" s="436"/>
    </row>
    <row r="302" s="927" customFormat="1" spans="1:19">
      <c r="A302" s="1289" t="s">
        <v>137</v>
      </c>
      <c r="B302" s="615" t="s">
        <v>144</v>
      </c>
      <c r="C302" s="1289" t="s">
        <v>458</v>
      </c>
      <c r="D302" s="1290">
        <v>171.8265</v>
      </c>
      <c r="E302" s="436" t="s">
        <v>25</v>
      </c>
      <c r="F302" s="436" t="s">
        <v>25</v>
      </c>
      <c r="G302" s="436"/>
      <c r="H302" s="436" t="s">
        <v>641</v>
      </c>
      <c r="I302" s="1289" t="s">
        <v>27</v>
      </c>
      <c r="J302" s="1289" t="s">
        <v>28</v>
      </c>
      <c r="K302" s="1289" t="s">
        <v>58</v>
      </c>
      <c r="L302" s="1289" t="s">
        <v>30</v>
      </c>
      <c r="M302" s="1289">
        <v>682365</v>
      </c>
      <c r="N302" s="1289">
        <v>4667436</v>
      </c>
      <c r="O302" s="615" t="s">
        <v>147</v>
      </c>
      <c r="P302" s="436" t="s">
        <v>626</v>
      </c>
      <c r="Q302" s="616" t="s">
        <v>627</v>
      </c>
      <c r="R302" s="1161">
        <f t="shared" si="4"/>
        <v>1675.308375</v>
      </c>
      <c r="S302" s="436"/>
    </row>
    <row r="303" s="927" customFormat="1" spans="1:19">
      <c r="A303" s="1289" t="s">
        <v>137</v>
      </c>
      <c r="B303" s="615" t="s">
        <v>144</v>
      </c>
      <c r="C303" s="1289" t="s">
        <v>463</v>
      </c>
      <c r="D303" s="1290">
        <v>17.385</v>
      </c>
      <c r="E303" s="436" t="s">
        <v>25</v>
      </c>
      <c r="F303" s="436" t="s">
        <v>25</v>
      </c>
      <c r="G303" s="436"/>
      <c r="H303" s="436" t="s">
        <v>641</v>
      </c>
      <c r="I303" s="1289" t="s">
        <v>27</v>
      </c>
      <c r="J303" s="1289" t="s">
        <v>28</v>
      </c>
      <c r="K303" s="1289" t="s">
        <v>29</v>
      </c>
      <c r="L303" s="1289" t="s">
        <v>41</v>
      </c>
      <c r="M303" s="1289">
        <v>681146</v>
      </c>
      <c r="N303" s="1289">
        <v>4667383</v>
      </c>
      <c r="O303" s="615" t="s">
        <v>147</v>
      </c>
      <c r="P303" s="436" t="s">
        <v>626</v>
      </c>
      <c r="Q303" s="616" t="s">
        <v>627</v>
      </c>
      <c r="R303" s="1161">
        <f t="shared" si="4"/>
        <v>169.50375</v>
      </c>
      <c r="S303" s="436"/>
    </row>
    <row r="304" s="927" customFormat="1" spans="1:19">
      <c r="A304" s="1289" t="s">
        <v>137</v>
      </c>
      <c r="B304" s="615" t="s">
        <v>144</v>
      </c>
      <c r="C304" s="1289" t="s">
        <v>464</v>
      </c>
      <c r="D304" s="1290">
        <v>3.753</v>
      </c>
      <c r="E304" s="436" t="s">
        <v>25</v>
      </c>
      <c r="F304" s="436" t="s">
        <v>25</v>
      </c>
      <c r="G304" s="436"/>
      <c r="H304" s="436" t="s">
        <v>641</v>
      </c>
      <c r="I304" s="1289" t="s">
        <v>27</v>
      </c>
      <c r="J304" s="1289" t="s">
        <v>28</v>
      </c>
      <c r="K304" s="1289" t="s">
        <v>58</v>
      </c>
      <c r="L304" s="1289" t="s">
        <v>59</v>
      </c>
      <c r="M304" s="1289">
        <v>682104</v>
      </c>
      <c r="N304" s="1289">
        <v>4667477</v>
      </c>
      <c r="O304" s="615" t="s">
        <v>147</v>
      </c>
      <c r="P304" s="436" t="s">
        <v>626</v>
      </c>
      <c r="Q304" s="616" t="s">
        <v>627</v>
      </c>
      <c r="R304" s="1161">
        <f t="shared" si="4"/>
        <v>36.59175</v>
      </c>
      <c r="S304" s="436"/>
    </row>
    <row r="305" s="927" customFormat="1" spans="1:19">
      <c r="A305" s="1289" t="s">
        <v>137</v>
      </c>
      <c r="B305" s="615" t="s">
        <v>144</v>
      </c>
      <c r="C305" s="1289" t="s">
        <v>642</v>
      </c>
      <c r="D305" s="1290">
        <v>10.662</v>
      </c>
      <c r="E305" s="436" t="s">
        <v>25</v>
      </c>
      <c r="F305" s="436" t="s">
        <v>25</v>
      </c>
      <c r="G305" s="436"/>
      <c r="H305" s="436" t="s">
        <v>635</v>
      </c>
      <c r="I305" s="1289" t="s">
        <v>27</v>
      </c>
      <c r="J305" s="1289" t="s">
        <v>28</v>
      </c>
      <c r="K305" s="1289" t="s">
        <v>58</v>
      </c>
      <c r="L305" s="1289" t="s">
        <v>30</v>
      </c>
      <c r="M305" s="1289">
        <v>682486</v>
      </c>
      <c r="N305" s="1289">
        <v>4668668</v>
      </c>
      <c r="O305" s="615" t="s">
        <v>147</v>
      </c>
      <c r="P305" s="436" t="s">
        <v>626</v>
      </c>
      <c r="Q305" s="616" t="s">
        <v>627</v>
      </c>
      <c r="R305" s="1161">
        <f t="shared" si="4"/>
        <v>103.9545</v>
      </c>
      <c r="S305" s="436"/>
    </row>
    <row r="306" s="927" customFormat="1" spans="1:19">
      <c r="A306" s="1289" t="s">
        <v>137</v>
      </c>
      <c r="B306" s="615" t="s">
        <v>144</v>
      </c>
      <c r="C306" s="1289" t="s">
        <v>489</v>
      </c>
      <c r="D306" s="1290">
        <v>9.6075</v>
      </c>
      <c r="E306" s="436" t="s">
        <v>25</v>
      </c>
      <c r="F306" s="436" t="s">
        <v>25</v>
      </c>
      <c r="G306" s="436"/>
      <c r="H306" s="436" t="s">
        <v>641</v>
      </c>
      <c r="I306" s="1289" t="s">
        <v>27</v>
      </c>
      <c r="J306" s="1289" t="s">
        <v>28</v>
      </c>
      <c r="K306" s="1289" t="s">
        <v>58</v>
      </c>
      <c r="L306" s="1289" t="s">
        <v>30</v>
      </c>
      <c r="M306" s="1289">
        <v>681293</v>
      </c>
      <c r="N306" s="1289">
        <v>4667371</v>
      </c>
      <c r="O306" s="615" t="s">
        <v>147</v>
      </c>
      <c r="P306" s="436" t="s">
        <v>626</v>
      </c>
      <c r="Q306" s="616" t="s">
        <v>627</v>
      </c>
      <c r="R306" s="1161">
        <f t="shared" si="4"/>
        <v>93.673125</v>
      </c>
      <c r="S306" s="436"/>
    </row>
    <row r="307" s="927" customFormat="1" spans="1:19">
      <c r="A307" s="1289" t="s">
        <v>137</v>
      </c>
      <c r="B307" s="615" t="s">
        <v>276</v>
      </c>
      <c r="C307" s="1289" t="s">
        <v>408</v>
      </c>
      <c r="D307" s="1290">
        <v>155.202</v>
      </c>
      <c r="E307" s="436" t="s">
        <v>25</v>
      </c>
      <c r="F307" s="436" t="s">
        <v>25</v>
      </c>
      <c r="G307" s="436"/>
      <c r="H307" s="436" t="s">
        <v>643</v>
      </c>
      <c r="I307" s="1289" t="s">
        <v>27</v>
      </c>
      <c r="J307" s="1289" t="s">
        <v>28</v>
      </c>
      <c r="K307" s="1289" t="s">
        <v>58</v>
      </c>
      <c r="L307" s="1289" t="s">
        <v>50</v>
      </c>
      <c r="M307" s="1289">
        <v>680571</v>
      </c>
      <c r="N307" s="1289">
        <v>4667236</v>
      </c>
      <c r="O307" s="615" t="s">
        <v>147</v>
      </c>
      <c r="P307" s="436" t="s">
        <v>644</v>
      </c>
      <c r="Q307" s="616" t="s">
        <v>645</v>
      </c>
      <c r="R307" s="1161">
        <f t="shared" si="4"/>
        <v>1513.2195</v>
      </c>
      <c r="S307" s="436"/>
    </row>
    <row r="308" s="927" customFormat="1" spans="1:19">
      <c r="A308" s="1289" t="s">
        <v>137</v>
      </c>
      <c r="B308" s="615" t="s">
        <v>276</v>
      </c>
      <c r="C308" s="1289" t="s">
        <v>601</v>
      </c>
      <c r="D308" s="1290">
        <v>121.077</v>
      </c>
      <c r="E308" s="436" t="s">
        <v>25</v>
      </c>
      <c r="F308" s="436" t="s">
        <v>25</v>
      </c>
      <c r="G308" s="436"/>
      <c r="H308" s="436" t="s">
        <v>643</v>
      </c>
      <c r="I308" s="1289" t="s">
        <v>27</v>
      </c>
      <c r="J308" s="1289" t="s">
        <v>28</v>
      </c>
      <c r="K308" s="1289" t="s">
        <v>58</v>
      </c>
      <c r="L308" s="1289" t="s">
        <v>50</v>
      </c>
      <c r="M308" s="1289">
        <v>681120</v>
      </c>
      <c r="N308" s="1289">
        <v>4667125</v>
      </c>
      <c r="O308" s="615" t="s">
        <v>147</v>
      </c>
      <c r="P308" s="436" t="s">
        <v>644</v>
      </c>
      <c r="Q308" s="616" t="s">
        <v>645</v>
      </c>
      <c r="R308" s="1161">
        <f t="shared" si="4"/>
        <v>1180.50075</v>
      </c>
      <c r="S308" s="436"/>
    </row>
    <row r="309" s="927" customFormat="1" spans="1:19">
      <c r="A309" s="1289" t="s">
        <v>137</v>
      </c>
      <c r="B309" s="615" t="s">
        <v>276</v>
      </c>
      <c r="C309" s="1289" t="s">
        <v>582</v>
      </c>
      <c r="D309" s="1290">
        <v>34.719</v>
      </c>
      <c r="E309" s="436" t="s">
        <v>25</v>
      </c>
      <c r="F309" s="436" t="s">
        <v>25</v>
      </c>
      <c r="G309" s="436"/>
      <c r="H309" s="436" t="s">
        <v>643</v>
      </c>
      <c r="I309" s="1289" t="s">
        <v>27</v>
      </c>
      <c r="J309" s="1289" t="s">
        <v>28</v>
      </c>
      <c r="K309" s="1289" t="s">
        <v>58</v>
      </c>
      <c r="L309" s="1289" t="s">
        <v>50</v>
      </c>
      <c r="M309" s="1289">
        <v>680807</v>
      </c>
      <c r="N309" s="1289">
        <v>4667108</v>
      </c>
      <c r="O309" s="615" t="s">
        <v>147</v>
      </c>
      <c r="P309" s="436" t="s">
        <v>644</v>
      </c>
      <c r="Q309" s="616" t="s">
        <v>645</v>
      </c>
      <c r="R309" s="1161">
        <f t="shared" si="4"/>
        <v>338.51025</v>
      </c>
      <c r="S309" s="436"/>
    </row>
    <row r="310" s="927" customFormat="1" spans="1:19">
      <c r="A310" s="1289" t="s">
        <v>137</v>
      </c>
      <c r="B310" s="615" t="s">
        <v>276</v>
      </c>
      <c r="C310" s="1289" t="s">
        <v>512</v>
      </c>
      <c r="D310" s="1290">
        <v>7.317</v>
      </c>
      <c r="E310" s="436" t="s">
        <v>25</v>
      </c>
      <c r="F310" s="436" t="s">
        <v>25</v>
      </c>
      <c r="G310" s="436"/>
      <c r="H310" s="436" t="s">
        <v>643</v>
      </c>
      <c r="I310" s="1289" t="s">
        <v>27</v>
      </c>
      <c r="J310" s="1289" t="s">
        <v>28</v>
      </c>
      <c r="K310" s="1289" t="s">
        <v>58</v>
      </c>
      <c r="L310" s="1289" t="s">
        <v>50</v>
      </c>
      <c r="M310" s="1289">
        <v>680426</v>
      </c>
      <c r="N310" s="1289">
        <v>4667132</v>
      </c>
      <c r="O310" s="615" t="s">
        <v>147</v>
      </c>
      <c r="P310" s="436" t="s">
        <v>644</v>
      </c>
      <c r="Q310" s="616" t="s">
        <v>645</v>
      </c>
      <c r="R310" s="1161">
        <f t="shared" si="4"/>
        <v>71.34075</v>
      </c>
      <c r="S310" s="436"/>
    </row>
    <row r="311" s="927" customFormat="1" spans="1:19">
      <c r="A311" s="1289" t="s">
        <v>137</v>
      </c>
      <c r="B311" s="615" t="s">
        <v>276</v>
      </c>
      <c r="C311" s="1289" t="s">
        <v>646</v>
      </c>
      <c r="D311" s="1290">
        <v>14.997</v>
      </c>
      <c r="E311" s="436" t="s">
        <v>25</v>
      </c>
      <c r="F311" s="436" t="s">
        <v>25</v>
      </c>
      <c r="G311" s="436"/>
      <c r="H311" s="436" t="s">
        <v>643</v>
      </c>
      <c r="I311" s="1289" t="s">
        <v>27</v>
      </c>
      <c r="J311" s="1289" t="s">
        <v>28</v>
      </c>
      <c r="K311" s="1289" t="s">
        <v>58</v>
      </c>
      <c r="L311" s="1289" t="s">
        <v>59</v>
      </c>
      <c r="M311" s="1289">
        <v>680519</v>
      </c>
      <c r="N311" s="1289">
        <v>4667060</v>
      </c>
      <c r="O311" s="615" t="s">
        <v>147</v>
      </c>
      <c r="P311" s="436" t="s">
        <v>644</v>
      </c>
      <c r="Q311" s="616" t="s">
        <v>645</v>
      </c>
      <c r="R311" s="1161">
        <f t="shared" si="4"/>
        <v>146.22075</v>
      </c>
      <c r="S311" s="436"/>
    </row>
    <row r="312" s="927" customFormat="1" spans="1:19">
      <c r="A312" s="1289" t="s">
        <v>137</v>
      </c>
      <c r="B312" s="615" t="s">
        <v>276</v>
      </c>
      <c r="C312" s="1289" t="s">
        <v>515</v>
      </c>
      <c r="D312" s="1290">
        <v>146.1135</v>
      </c>
      <c r="E312" s="436" t="s">
        <v>25</v>
      </c>
      <c r="F312" s="436" t="s">
        <v>25</v>
      </c>
      <c r="G312" s="436"/>
      <c r="H312" s="436" t="s">
        <v>643</v>
      </c>
      <c r="I312" s="1289" t="s">
        <v>27</v>
      </c>
      <c r="J312" s="1289" t="s">
        <v>28</v>
      </c>
      <c r="K312" s="1289" t="s">
        <v>58</v>
      </c>
      <c r="L312" s="1289" t="s">
        <v>59</v>
      </c>
      <c r="M312" s="1289">
        <v>681203</v>
      </c>
      <c r="N312" s="1289">
        <v>4666940</v>
      </c>
      <c r="O312" s="615" t="s">
        <v>147</v>
      </c>
      <c r="P312" s="436" t="s">
        <v>644</v>
      </c>
      <c r="Q312" s="616" t="s">
        <v>645</v>
      </c>
      <c r="R312" s="1161">
        <f t="shared" si="4"/>
        <v>1424.606625</v>
      </c>
      <c r="S312" s="436"/>
    </row>
    <row r="313" s="927" customFormat="1" spans="1:19">
      <c r="A313" s="1289" t="s">
        <v>137</v>
      </c>
      <c r="B313" s="615" t="s">
        <v>276</v>
      </c>
      <c r="C313" s="1289" t="s">
        <v>419</v>
      </c>
      <c r="D313" s="1290">
        <v>180.816</v>
      </c>
      <c r="E313" s="436" t="s">
        <v>25</v>
      </c>
      <c r="F313" s="436" t="s">
        <v>25</v>
      </c>
      <c r="G313" s="436"/>
      <c r="H313" s="436" t="s">
        <v>643</v>
      </c>
      <c r="I313" s="1289" t="s">
        <v>27</v>
      </c>
      <c r="J313" s="1289" t="s">
        <v>28</v>
      </c>
      <c r="K313" s="1289" t="s">
        <v>58</v>
      </c>
      <c r="L313" s="1289" t="s">
        <v>59</v>
      </c>
      <c r="M313" s="1289">
        <v>681454</v>
      </c>
      <c r="N313" s="1289">
        <v>4666636</v>
      </c>
      <c r="O313" s="615" t="s">
        <v>147</v>
      </c>
      <c r="P313" s="436" t="s">
        <v>644</v>
      </c>
      <c r="Q313" s="616" t="s">
        <v>645</v>
      </c>
      <c r="R313" s="1161">
        <f t="shared" si="4"/>
        <v>1762.956</v>
      </c>
      <c r="S313" s="436"/>
    </row>
    <row r="314" s="927" customFormat="1" spans="1:19">
      <c r="A314" s="1289" t="s">
        <v>137</v>
      </c>
      <c r="B314" s="615" t="s">
        <v>276</v>
      </c>
      <c r="C314" s="1289" t="s">
        <v>421</v>
      </c>
      <c r="D314" s="1290">
        <v>28.176</v>
      </c>
      <c r="E314" s="436" t="s">
        <v>25</v>
      </c>
      <c r="F314" s="436" t="s">
        <v>25</v>
      </c>
      <c r="G314" s="436"/>
      <c r="H314" s="436" t="s">
        <v>643</v>
      </c>
      <c r="I314" s="1289" t="s">
        <v>27</v>
      </c>
      <c r="J314" s="1289" t="s">
        <v>28</v>
      </c>
      <c r="K314" s="1289" t="s">
        <v>58</v>
      </c>
      <c r="L314" s="1289" t="s">
        <v>59</v>
      </c>
      <c r="M314" s="1289">
        <v>680595</v>
      </c>
      <c r="N314" s="1289">
        <v>4666675</v>
      </c>
      <c r="O314" s="615" t="s">
        <v>147</v>
      </c>
      <c r="P314" s="436" t="s">
        <v>644</v>
      </c>
      <c r="Q314" s="616" t="s">
        <v>645</v>
      </c>
      <c r="R314" s="1161">
        <f t="shared" si="4"/>
        <v>274.716</v>
      </c>
      <c r="S314" s="436"/>
    </row>
    <row r="315" s="927" customFormat="1" spans="1:19">
      <c r="A315" s="1289" t="s">
        <v>137</v>
      </c>
      <c r="B315" s="615" t="s">
        <v>276</v>
      </c>
      <c r="C315" s="1289" t="s">
        <v>422</v>
      </c>
      <c r="D315" s="1290">
        <v>92.9655</v>
      </c>
      <c r="E315" s="436" t="s">
        <v>25</v>
      </c>
      <c r="F315" s="436" t="s">
        <v>25</v>
      </c>
      <c r="G315" s="436"/>
      <c r="H315" s="436" t="s">
        <v>643</v>
      </c>
      <c r="I315" s="1289" t="s">
        <v>27</v>
      </c>
      <c r="J315" s="1289" t="s">
        <v>28</v>
      </c>
      <c r="K315" s="1289" t="s">
        <v>58</v>
      </c>
      <c r="L315" s="1289" t="s">
        <v>30</v>
      </c>
      <c r="M315" s="1289">
        <v>681094</v>
      </c>
      <c r="N315" s="1289">
        <v>4666758</v>
      </c>
      <c r="O315" s="615" t="s">
        <v>147</v>
      </c>
      <c r="P315" s="436" t="s">
        <v>644</v>
      </c>
      <c r="Q315" s="616" t="s">
        <v>645</v>
      </c>
      <c r="R315" s="1161">
        <f t="shared" si="4"/>
        <v>906.413625</v>
      </c>
      <c r="S315" s="436"/>
    </row>
    <row r="316" s="927" customFormat="1" spans="1:19">
      <c r="A316" s="1289" t="s">
        <v>137</v>
      </c>
      <c r="B316" s="615" t="s">
        <v>276</v>
      </c>
      <c r="C316" s="1289" t="s">
        <v>647</v>
      </c>
      <c r="D316" s="1290">
        <v>59.034</v>
      </c>
      <c r="E316" s="436" t="s">
        <v>25</v>
      </c>
      <c r="F316" s="436" t="s">
        <v>25</v>
      </c>
      <c r="G316" s="436"/>
      <c r="H316" s="436" t="s">
        <v>643</v>
      </c>
      <c r="I316" s="1289" t="s">
        <v>27</v>
      </c>
      <c r="J316" s="1289" t="s">
        <v>28</v>
      </c>
      <c r="K316" s="1289" t="s">
        <v>58</v>
      </c>
      <c r="L316" s="1289" t="s">
        <v>59</v>
      </c>
      <c r="M316" s="1289">
        <v>681621</v>
      </c>
      <c r="N316" s="1289">
        <v>4666698</v>
      </c>
      <c r="O316" s="615" t="s">
        <v>147</v>
      </c>
      <c r="P316" s="436" t="s">
        <v>644</v>
      </c>
      <c r="Q316" s="616" t="s">
        <v>645</v>
      </c>
      <c r="R316" s="1161">
        <f t="shared" si="4"/>
        <v>575.5815</v>
      </c>
      <c r="S316" s="436"/>
    </row>
    <row r="317" s="927" customFormat="1" spans="1:19">
      <c r="A317" s="1289" t="s">
        <v>137</v>
      </c>
      <c r="B317" s="615" t="s">
        <v>276</v>
      </c>
      <c r="C317" s="1289" t="s">
        <v>648</v>
      </c>
      <c r="D317" s="1290">
        <v>180.7665</v>
      </c>
      <c r="E317" s="436" t="s">
        <v>25</v>
      </c>
      <c r="F317" s="436" t="s">
        <v>25</v>
      </c>
      <c r="G317" s="436"/>
      <c r="H317" s="436" t="s">
        <v>643</v>
      </c>
      <c r="I317" s="1289" t="s">
        <v>27</v>
      </c>
      <c r="J317" s="1289" t="s">
        <v>28</v>
      </c>
      <c r="K317" s="1289" t="s">
        <v>58</v>
      </c>
      <c r="L317" s="1289" t="s">
        <v>59</v>
      </c>
      <c r="M317" s="1289">
        <v>680977</v>
      </c>
      <c r="N317" s="1289">
        <v>4666497</v>
      </c>
      <c r="O317" s="615" t="s">
        <v>147</v>
      </c>
      <c r="P317" s="436" t="s">
        <v>644</v>
      </c>
      <c r="Q317" s="616" t="s">
        <v>645</v>
      </c>
      <c r="R317" s="1161">
        <f t="shared" si="4"/>
        <v>1762.473375</v>
      </c>
      <c r="S317" s="436"/>
    </row>
    <row r="318" s="927" customFormat="1" spans="1:19">
      <c r="A318" s="1289" t="s">
        <v>137</v>
      </c>
      <c r="B318" s="615" t="s">
        <v>276</v>
      </c>
      <c r="C318" s="1289" t="s">
        <v>649</v>
      </c>
      <c r="D318" s="1290">
        <v>58.563</v>
      </c>
      <c r="E318" s="436" t="s">
        <v>25</v>
      </c>
      <c r="F318" s="436" t="s">
        <v>25</v>
      </c>
      <c r="G318" s="436"/>
      <c r="H318" s="436" t="s">
        <v>643</v>
      </c>
      <c r="I318" s="1289" t="s">
        <v>92</v>
      </c>
      <c r="J318" s="1289" t="s">
        <v>28</v>
      </c>
      <c r="K318" s="1289" t="s">
        <v>362</v>
      </c>
      <c r="L318" s="1289"/>
      <c r="M318" s="1289">
        <v>681486</v>
      </c>
      <c r="N318" s="1289">
        <v>4666502</v>
      </c>
      <c r="O318" s="615" t="s">
        <v>147</v>
      </c>
      <c r="P318" s="436" t="s">
        <v>644</v>
      </c>
      <c r="Q318" s="616" t="s">
        <v>645</v>
      </c>
      <c r="R318" s="1161">
        <f t="shared" si="4"/>
        <v>570.98925</v>
      </c>
      <c r="S318" s="436"/>
    </row>
    <row r="319" s="927" customFormat="1" spans="1:19">
      <c r="A319" s="1289" t="s">
        <v>137</v>
      </c>
      <c r="B319" s="615" t="s">
        <v>276</v>
      </c>
      <c r="C319" s="1289" t="s">
        <v>435</v>
      </c>
      <c r="D319" s="1290">
        <v>60.87</v>
      </c>
      <c r="E319" s="436" t="s">
        <v>25</v>
      </c>
      <c r="F319" s="436" t="s">
        <v>25</v>
      </c>
      <c r="G319" s="436"/>
      <c r="H319" s="436" t="s">
        <v>643</v>
      </c>
      <c r="I319" s="1289" t="s">
        <v>27</v>
      </c>
      <c r="J319" s="1289" t="s">
        <v>28</v>
      </c>
      <c r="K319" s="1289" t="s">
        <v>58</v>
      </c>
      <c r="L319" s="1289" t="s">
        <v>59</v>
      </c>
      <c r="M319" s="1289">
        <v>680619</v>
      </c>
      <c r="N319" s="1289">
        <v>4665845</v>
      </c>
      <c r="O319" s="615" t="s">
        <v>147</v>
      </c>
      <c r="P319" s="436" t="s">
        <v>644</v>
      </c>
      <c r="Q319" s="616" t="s">
        <v>645</v>
      </c>
      <c r="R319" s="1161">
        <f t="shared" si="4"/>
        <v>593.4825</v>
      </c>
      <c r="S319" s="436"/>
    </row>
    <row r="320" s="927" customFormat="1" spans="1:19">
      <c r="A320" s="1289" t="s">
        <v>137</v>
      </c>
      <c r="B320" s="615" t="s">
        <v>276</v>
      </c>
      <c r="C320" s="1289" t="s">
        <v>527</v>
      </c>
      <c r="D320" s="1290">
        <v>87.564</v>
      </c>
      <c r="E320" s="436" t="s">
        <v>25</v>
      </c>
      <c r="F320" s="436" t="s">
        <v>25</v>
      </c>
      <c r="G320" s="436"/>
      <c r="H320" s="436" t="s">
        <v>643</v>
      </c>
      <c r="I320" s="1289" t="s">
        <v>27</v>
      </c>
      <c r="J320" s="1289" t="s">
        <v>28</v>
      </c>
      <c r="K320" s="1289" t="s">
        <v>58</v>
      </c>
      <c r="L320" s="1289" t="s">
        <v>59</v>
      </c>
      <c r="M320" s="1289">
        <v>680463</v>
      </c>
      <c r="N320" s="1289">
        <v>4666054</v>
      </c>
      <c r="O320" s="615" t="s">
        <v>147</v>
      </c>
      <c r="P320" s="436" t="s">
        <v>644</v>
      </c>
      <c r="Q320" s="616" t="s">
        <v>645</v>
      </c>
      <c r="R320" s="1161">
        <f t="shared" si="4"/>
        <v>853.749</v>
      </c>
      <c r="S320" s="436"/>
    </row>
    <row r="321" s="927" customFormat="1" spans="1:19">
      <c r="A321" s="1289" t="s">
        <v>137</v>
      </c>
      <c r="B321" s="615" t="s">
        <v>276</v>
      </c>
      <c r="C321" s="1289" t="s">
        <v>636</v>
      </c>
      <c r="D321" s="1290">
        <v>9.873</v>
      </c>
      <c r="E321" s="436" t="s">
        <v>25</v>
      </c>
      <c r="F321" s="436" t="s">
        <v>25</v>
      </c>
      <c r="G321" s="436"/>
      <c r="H321" s="436" t="s">
        <v>650</v>
      </c>
      <c r="I321" s="1289" t="s">
        <v>27</v>
      </c>
      <c r="J321" s="1289" t="s">
        <v>28</v>
      </c>
      <c r="K321" s="1289" t="s">
        <v>58</v>
      </c>
      <c r="L321" s="1289" t="s">
        <v>59</v>
      </c>
      <c r="M321" s="1289">
        <v>678184</v>
      </c>
      <c r="N321" s="1289">
        <v>4666076</v>
      </c>
      <c r="O321" s="615" t="s">
        <v>147</v>
      </c>
      <c r="P321" s="436" t="s">
        <v>644</v>
      </c>
      <c r="Q321" s="616" t="s">
        <v>645</v>
      </c>
      <c r="R321" s="1161">
        <f t="shared" si="4"/>
        <v>96.26175</v>
      </c>
      <c r="S321" s="436"/>
    </row>
    <row r="322" s="927" customFormat="1" spans="1:19">
      <c r="A322" s="1289" t="s">
        <v>137</v>
      </c>
      <c r="B322" s="615" t="s">
        <v>276</v>
      </c>
      <c r="C322" s="1289" t="s">
        <v>651</v>
      </c>
      <c r="D322" s="1290">
        <v>4.38</v>
      </c>
      <c r="E322" s="436" t="s">
        <v>25</v>
      </c>
      <c r="F322" s="436" t="s">
        <v>25</v>
      </c>
      <c r="G322" s="436"/>
      <c r="H322" s="436" t="s">
        <v>650</v>
      </c>
      <c r="I322" s="1289" t="s">
        <v>92</v>
      </c>
      <c r="J322" s="1289" t="s">
        <v>28</v>
      </c>
      <c r="K322" s="1289" t="s">
        <v>362</v>
      </c>
      <c r="L322" s="1289"/>
      <c r="M322" s="1289">
        <v>677863</v>
      </c>
      <c r="N322" s="1289">
        <v>4665998</v>
      </c>
      <c r="O322" s="615" t="s">
        <v>147</v>
      </c>
      <c r="P322" s="436" t="s">
        <v>644</v>
      </c>
      <c r="Q322" s="616" t="s">
        <v>645</v>
      </c>
      <c r="R322" s="1161">
        <f t="shared" si="4"/>
        <v>42.705</v>
      </c>
      <c r="S322" s="436"/>
    </row>
    <row r="323" s="927" customFormat="1" spans="1:19">
      <c r="A323" s="1289" t="s">
        <v>137</v>
      </c>
      <c r="B323" s="615" t="s">
        <v>276</v>
      </c>
      <c r="C323" s="1289" t="s">
        <v>605</v>
      </c>
      <c r="D323" s="1290">
        <v>133.59</v>
      </c>
      <c r="E323" s="436" t="s">
        <v>25</v>
      </c>
      <c r="F323" s="436" t="s">
        <v>25</v>
      </c>
      <c r="G323" s="436"/>
      <c r="H323" s="436" t="s">
        <v>650</v>
      </c>
      <c r="I323" s="1289" t="s">
        <v>27</v>
      </c>
      <c r="J323" s="1289" t="s">
        <v>28</v>
      </c>
      <c r="K323" s="1289" t="s">
        <v>58</v>
      </c>
      <c r="L323" s="1289" t="s">
        <v>75</v>
      </c>
      <c r="M323" s="1289">
        <v>678549</v>
      </c>
      <c r="N323" s="1289">
        <v>4665809</v>
      </c>
      <c r="O323" s="615" t="s">
        <v>147</v>
      </c>
      <c r="P323" s="436" t="s">
        <v>644</v>
      </c>
      <c r="Q323" s="616" t="s">
        <v>645</v>
      </c>
      <c r="R323" s="1161">
        <f t="shared" si="4"/>
        <v>1302.5025</v>
      </c>
      <c r="S323" s="436"/>
    </row>
    <row r="324" s="927" customFormat="1" spans="1:19">
      <c r="A324" s="1289" t="s">
        <v>137</v>
      </c>
      <c r="B324" s="615" t="s">
        <v>276</v>
      </c>
      <c r="C324" s="1289" t="s">
        <v>652</v>
      </c>
      <c r="D324" s="1290">
        <v>38.331</v>
      </c>
      <c r="E324" s="436" t="s">
        <v>25</v>
      </c>
      <c r="F324" s="436" t="s">
        <v>25</v>
      </c>
      <c r="G324" s="436"/>
      <c r="H324" s="436" t="s">
        <v>643</v>
      </c>
      <c r="I324" s="1289" t="s">
        <v>27</v>
      </c>
      <c r="J324" s="1289" t="s">
        <v>28</v>
      </c>
      <c r="K324" s="1289" t="s">
        <v>58</v>
      </c>
      <c r="L324" s="1289" t="s">
        <v>59</v>
      </c>
      <c r="M324" s="1289">
        <v>680047</v>
      </c>
      <c r="N324" s="1289">
        <v>4665824</v>
      </c>
      <c r="O324" s="615" t="s">
        <v>147</v>
      </c>
      <c r="P324" s="436" t="s">
        <v>644</v>
      </c>
      <c r="Q324" s="616" t="s">
        <v>645</v>
      </c>
      <c r="R324" s="1161">
        <f t="shared" si="4"/>
        <v>373.72725</v>
      </c>
      <c r="S324" s="436"/>
    </row>
    <row r="325" s="927" customFormat="1" spans="1:19">
      <c r="A325" s="1289" t="s">
        <v>137</v>
      </c>
      <c r="B325" s="615" t="s">
        <v>276</v>
      </c>
      <c r="C325" s="1289" t="s">
        <v>440</v>
      </c>
      <c r="D325" s="1290">
        <v>130.431</v>
      </c>
      <c r="E325" s="436" t="s">
        <v>25</v>
      </c>
      <c r="F325" s="436" t="s">
        <v>25</v>
      </c>
      <c r="G325" s="436"/>
      <c r="H325" s="436" t="s">
        <v>650</v>
      </c>
      <c r="I325" s="1289" t="s">
        <v>27</v>
      </c>
      <c r="J325" s="1289" t="s">
        <v>28</v>
      </c>
      <c r="K325" s="1289" t="s">
        <v>58</v>
      </c>
      <c r="L325" s="1289" t="s">
        <v>75</v>
      </c>
      <c r="M325" s="1289">
        <v>677874</v>
      </c>
      <c r="N325" s="1289">
        <v>4665660</v>
      </c>
      <c r="O325" s="615" t="s">
        <v>147</v>
      </c>
      <c r="P325" s="436" t="s">
        <v>644</v>
      </c>
      <c r="Q325" s="616" t="s">
        <v>645</v>
      </c>
      <c r="R325" s="1161">
        <f t="shared" si="4"/>
        <v>1271.70225</v>
      </c>
      <c r="S325" s="436"/>
    </row>
    <row r="326" s="927" customFormat="1" spans="1:19">
      <c r="A326" s="1289" t="s">
        <v>137</v>
      </c>
      <c r="B326" s="615" t="s">
        <v>276</v>
      </c>
      <c r="C326" s="1289" t="s">
        <v>442</v>
      </c>
      <c r="D326" s="1290">
        <v>399.723</v>
      </c>
      <c r="E326" s="436" t="s">
        <v>25</v>
      </c>
      <c r="F326" s="436" t="s">
        <v>25</v>
      </c>
      <c r="G326" s="436"/>
      <c r="H326" s="436" t="s">
        <v>650</v>
      </c>
      <c r="I326" s="1289" t="s">
        <v>27</v>
      </c>
      <c r="J326" s="1289" t="s">
        <v>28</v>
      </c>
      <c r="K326" s="1289" t="s">
        <v>58</v>
      </c>
      <c r="L326" s="1289" t="s">
        <v>59</v>
      </c>
      <c r="M326" s="1289">
        <v>679432</v>
      </c>
      <c r="N326" s="1289">
        <v>4665574</v>
      </c>
      <c r="O326" s="615" t="s">
        <v>147</v>
      </c>
      <c r="P326" s="436" t="s">
        <v>644</v>
      </c>
      <c r="Q326" s="616" t="s">
        <v>645</v>
      </c>
      <c r="R326" s="1161">
        <f t="shared" si="4"/>
        <v>3897.29925</v>
      </c>
      <c r="S326" s="436"/>
    </row>
    <row r="327" s="927" customFormat="1" spans="1:19">
      <c r="A327" s="1289" t="s">
        <v>137</v>
      </c>
      <c r="B327" s="615" t="s">
        <v>276</v>
      </c>
      <c r="C327" s="1289" t="s">
        <v>532</v>
      </c>
      <c r="D327" s="1290">
        <v>6.021</v>
      </c>
      <c r="E327" s="436" t="s">
        <v>25</v>
      </c>
      <c r="F327" s="436" t="s">
        <v>25</v>
      </c>
      <c r="G327" s="436"/>
      <c r="H327" s="436" t="s">
        <v>650</v>
      </c>
      <c r="I327" s="1289" t="s">
        <v>27</v>
      </c>
      <c r="J327" s="1289" t="s">
        <v>28</v>
      </c>
      <c r="K327" s="1289" t="s">
        <v>58</v>
      </c>
      <c r="L327" s="1289" t="s">
        <v>75</v>
      </c>
      <c r="M327" s="1289">
        <v>677582</v>
      </c>
      <c r="N327" s="1289">
        <v>4665890</v>
      </c>
      <c r="O327" s="615" t="s">
        <v>147</v>
      </c>
      <c r="P327" s="436" t="s">
        <v>644</v>
      </c>
      <c r="Q327" s="616" t="s">
        <v>645</v>
      </c>
      <c r="R327" s="1161">
        <f t="shared" ref="R327:R390" si="5">D327*9.75</f>
        <v>58.70475</v>
      </c>
      <c r="S327" s="436"/>
    </row>
    <row r="328" s="927" customFormat="1" spans="1:19">
      <c r="A328" s="1289" t="s">
        <v>137</v>
      </c>
      <c r="B328" s="615" t="s">
        <v>276</v>
      </c>
      <c r="C328" s="1289" t="s">
        <v>653</v>
      </c>
      <c r="D328" s="1290">
        <v>47.268</v>
      </c>
      <c r="E328" s="436" t="s">
        <v>25</v>
      </c>
      <c r="F328" s="436" t="s">
        <v>25</v>
      </c>
      <c r="G328" s="436"/>
      <c r="H328" s="436" t="s">
        <v>650</v>
      </c>
      <c r="I328" s="1289" t="s">
        <v>27</v>
      </c>
      <c r="J328" s="1289" t="s">
        <v>28</v>
      </c>
      <c r="K328" s="1289" t="s">
        <v>58</v>
      </c>
      <c r="L328" s="1289" t="s">
        <v>75</v>
      </c>
      <c r="M328" s="1289">
        <v>677529</v>
      </c>
      <c r="N328" s="1289">
        <v>4665799</v>
      </c>
      <c r="O328" s="615" t="s">
        <v>147</v>
      </c>
      <c r="P328" s="436" t="s">
        <v>644</v>
      </c>
      <c r="Q328" s="616" t="s">
        <v>645</v>
      </c>
      <c r="R328" s="1161">
        <f t="shared" si="5"/>
        <v>460.863</v>
      </c>
      <c r="S328" s="436"/>
    </row>
    <row r="329" s="927" customFormat="1" spans="1:19">
      <c r="A329" s="1289" t="s">
        <v>137</v>
      </c>
      <c r="B329" s="615" t="s">
        <v>276</v>
      </c>
      <c r="C329" s="1289" t="s">
        <v>353</v>
      </c>
      <c r="D329" s="1290">
        <v>19.7685</v>
      </c>
      <c r="E329" s="436" t="s">
        <v>25</v>
      </c>
      <c r="F329" s="436" t="s">
        <v>25</v>
      </c>
      <c r="G329" s="436"/>
      <c r="H329" s="436" t="s">
        <v>654</v>
      </c>
      <c r="I329" s="1289" t="s">
        <v>27</v>
      </c>
      <c r="J329" s="1289" t="s">
        <v>28</v>
      </c>
      <c r="K329" s="1289" t="s">
        <v>58</v>
      </c>
      <c r="L329" s="1289" t="s">
        <v>50</v>
      </c>
      <c r="M329" s="1289">
        <v>674147</v>
      </c>
      <c r="N329" s="1289">
        <v>4665631</v>
      </c>
      <c r="O329" s="615" t="s">
        <v>147</v>
      </c>
      <c r="P329" s="436" t="s">
        <v>644</v>
      </c>
      <c r="Q329" s="616" t="s">
        <v>645</v>
      </c>
      <c r="R329" s="1161">
        <f t="shared" si="5"/>
        <v>192.742875</v>
      </c>
      <c r="S329" s="436"/>
    </row>
    <row r="330" s="927" customFormat="1" spans="1:19">
      <c r="A330" s="1289" t="s">
        <v>137</v>
      </c>
      <c r="B330" s="615" t="s">
        <v>276</v>
      </c>
      <c r="C330" s="1289" t="s">
        <v>355</v>
      </c>
      <c r="D330" s="1290">
        <v>35.733</v>
      </c>
      <c r="E330" s="436" t="s">
        <v>25</v>
      </c>
      <c r="F330" s="436" t="s">
        <v>25</v>
      </c>
      <c r="G330" s="436"/>
      <c r="H330" s="436" t="s">
        <v>650</v>
      </c>
      <c r="I330" s="1289" t="s">
        <v>27</v>
      </c>
      <c r="J330" s="1289" t="s">
        <v>28</v>
      </c>
      <c r="K330" s="1289" t="s">
        <v>58</v>
      </c>
      <c r="L330" s="1289" t="s">
        <v>59</v>
      </c>
      <c r="M330" s="1289">
        <v>678198</v>
      </c>
      <c r="N330" s="1289">
        <v>4665622</v>
      </c>
      <c r="O330" s="615" t="s">
        <v>147</v>
      </c>
      <c r="P330" s="436" t="s">
        <v>644</v>
      </c>
      <c r="Q330" s="616" t="s">
        <v>645</v>
      </c>
      <c r="R330" s="1161">
        <f t="shared" si="5"/>
        <v>348.39675</v>
      </c>
      <c r="S330" s="436"/>
    </row>
    <row r="331" s="927" customFormat="1" spans="1:19">
      <c r="A331" s="1289" t="s">
        <v>137</v>
      </c>
      <c r="B331" s="615" t="s">
        <v>276</v>
      </c>
      <c r="C331" s="1289" t="s">
        <v>655</v>
      </c>
      <c r="D331" s="1290">
        <v>323.937</v>
      </c>
      <c r="E331" s="436" t="s">
        <v>25</v>
      </c>
      <c r="F331" s="436" t="s">
        <v>25</v>
      </c>
      <c r="G331" s="436"/>
      <c r="H331" s="436" t="s">
        <v>650</v>
      </c>
      <c r="I331" s="1289" t="s">
        <v>27</v>
      </c>
      <c r="J331" s="1289" t="s">
        <v>28</v>
      </c>
      <c r="K331" s="1289" t="s">
        <v>58</v>
      </c>
      <c r="L331" s="1289" t="s">
        <v>59</v>
      </c>
      <c r="M331" s="1289">
        <v>679249</v>
      </c>
      <c r="N331" s="1289">
        <v>4665208</v>
      </c>
      <c r="O331" s="615" t="s">
        <v>147</v>
      </c>
      <c r="P331" s="436" t="s">
        <v>644</v>
      </c>
      <c r="Q331" s="616" t="s">
        <v>645</v>
      </c>
      <c r="R331" s="1161">
        <f t="shared" si="5"/>
        <v>3158.38575</v>
      </c>
      <c r="S331" s="436"/>
    </row>
    <row r="332" s="927" customFormat="1" spans="1:19">
      <c r="A332" s="1289" t="s">
        <v>137</v>
      </c>
      <c r="B332" s="615" t="s">
        <v>276</v>
      </c>
      <c r="C332" s="1289" t="s">
        <v>656</v>
      </c>
      <c r="D332" s="1290">
        <v>119.646</v>
      </c>
      <c r="E332" s="436" t="s">
        <v>25</v>
      </c>
      <c r="F332" s="436" t="s">
        <v>25</v>
      </c>
      <c r="G332" s="436"/>
      <c r="H332" s="436" t="s">
        <v>650</v>
      </c>
      <c r="I332" s="1289" t="s">
        <v>27</v>
      </c>
      <c r="J332" s="1289" t="s">
        <v>28</v>
      </c>
      <c r="K332" s="1289" t="s">
        <v>58</v>
      </c>
      <c r="L332" s="1289" t="s">
        <v>59</v>
      </c>
      <c r="M332" s="1289">
        <v>678643</v>
      </c>
      <c r="N332" s="1289">
        <v>4664998</v>
      </c>
      <c r="O332" s="615" t="s">
        <v>147</v>
      </c>
      <c r="P332" s="436" t="s">
        <v>644</v>
      </c>
      <c r="Q332" s="616" t="s">
        <v>645</v>
      </c>
      <c r="R332" s="1161">
        <f t="shared" si="5"/>
        <v>1166.5485</v>
      </c>
      <c r="S332" s="436"/>
    </row>
    <row r="333" s="927" customFormat="1" spans="1:19">
      <c r="A333" s="1289" t="s">
        <v>137</v>
      </c>
      <c r="B333" s="615" t="s">
        <v>276</v>
      </c>
      <c r="C333" s="1289" t="s">
        <v>536</v>
      </c>
      <c r="D333" s="1290">
        <v>16.1055</v>
      </c>
      <c r="E333" s="436" t="s">
        <v>25</v>
      </c>
      <c r="F333" s="436" t="s">
        <v>25</v>
      </c>
      <c r="G333" s="436"/>
      <c r="H333" s="436" t="s">
        <v>650</v>
      </c>
      <c r="I333" s="1289" t="s">
        <v>27</v>
      </c>
      <c r="J333" s="1289" t="s">
        <v>28</v>
      </c>
      <c r="K333" s="1289" t="s">
        <v>58</v>
      </c>
      <c r="L333" s="1289" t="s">
        <v>59</v>
      </c>
      <c r="M333" s="1289">
        <v>679596</v>
      </c>
      <c r="N333" s="1289">
        <v>4665187</v>
      </c>
      <c r="O333" s="615" t="s">
        <v>147</v>
      </c>
      <c r="P333" s="436" t="s">
        <v>644</v>
      </c>
      <c r="Q333" s="616" t="s">
        <v>645</v>
      </c>
      <c r="R333" s="1161">
        <f t="shared" si="5"/>
        <v>157.028625</v>
      </c>
      <c r="S333" s="436"/>
    </row>
    <row r="334" s="927" customFormat="1" spans="1:19">
      <c r="A334" s="1289" t="s">
        <v>137</v>
      </c>
      <c r="B334" s="615" t="s">
        <v>276</v>
      </c>
      <c r="C334" s="1289" t="s">
        <v>457</v>
      </c>
      <c r="D334" s="1290">
        <v>36.84</v>
      </c>
      <c r="E334" s="436" t="s">
        <v>25</v>
      </c>
      <c r="F334" s="436" t="s">
        <v>25</v>
      </c>
      <c r="G334" s="436"/>
      <c r="H334" s="436" t="s">
        <v>650</v>
      </c>
      <c r="I334" s="1289" t="s">
        <v>27</v>
      </c>
      <c r="J334" s="1289" t="s">
        <v>28</v>
      </c>
      <c r="K334" s="1289" t="s">
        <v>58</v>
      </c>
      <c r="L334" s="1289" t="s">
        <v>30</v>
      </c>
      <c r="M334" s="1289">
        <v>678858</v>
      </c>
      <c r="N334" s="1289">
        <v>4664915</v>
      </c>
      <c r="O334" s="615" t="s">
        <v>147</v>
      </c>
      <c r="P334" s="436" t="s">
        <v>644</v>
      </c>
      <c r="Q334" s="616" t="s">
        <v>645</v>
      </c>
      <c r="R334" s="1161">
        <f t="shared" si="5"/>
        <v>359.19</v>
      </c>
      <c r="S334" s="436"/>
    </row>
    <row r="335" s="927" customFormat="1" spans="1:19">
      <c r="A335" s="1289" t="s">
        <v>137</v>
      </c>
      <c r="B335" s="615" t="s">
        <v>276</v>
      </c>
      <c r="C335" s="1289" t="s">
        <v>479</v>
      </c>
      <c r="D335" s="1290">
        <v>311.253</v>
      </c>
      <c r="E335" s="436" t="s">
        <v>25</v>
      </c>
      <c r="F335" s="436" t="s">
        <v>25</v>
      </c>
      <c r="G335" s="436"/>
      <c r="H335" s="436" t="s">
        <v>657</v>
      </c>
      <c r="I335" s="1289" t="s">
        <v>27</v>
      </c>
      <c r="J335" s="1289" t="s">
        <v>28</v>
      </c>
      <c r="K335" s="1289" t="s">
        <v>58</v>
      </c>
      <c r="L335" s="1289" t="s">
        <v>59</v>
      </c>
      <c r="M335" s="1289">
        <v>676426</v>
      </c>
      <c r="N335" s="1289">
        <v>4662326</v>
      </c>
      <c r="O335" s="615" t="s">
        <v>147</v>
      </c>
      <c r="P335" s="436" t="s">
        <v>644</v>
      </c>
      <c r="Q335" s="616" t="s">
        <v>645</v>
      </c>
      <c r="R335" s="1161">
        <f t="shared" si="5"/>
        <v>3034.71675</v>
      </c>
      <c r="S335" s="436"/>
    </row>
    <row r="336" s="927" customFormat="1" spans="1:19">
      <c r="A336" s="1289" t="s">
        <v>137</v>
      </c>
      <c r="B336" s="615" t="s">
        <v>276</v>
      </c>
      <c r="C336" s="1289" t="s">
        <v>658</v>
      </c>
      <c r="D336" s="1290">
        <v>111.624</v>
      </c>
      <c r="E336" s="436" t="s">
        <v>25</v>
      </c>
      <c r="F336" s="436" t="s">
        <v>25</v>
      </c>
      <c r="G336" s="436"/>
      <c r="H336" s="436" t="s">
        <v>657</v>
      </c>
      <c r="I336" s="1289" t="s">
        <v>27</v>
      </c>
      <c r="J336" s="1289" t="s">
        <v>28</v>
      </c>
      <c r="K336" s="1289" t="s">
        <v>58</v>
      </c>
      <c r="L336" s="1289" t="s">
        <v>59</v>
      </c>
      <c r="M336" s="1289">
        <v>676641</v>
      </c>
      <c r="N336" s="1289">
        <v>4661925</v>
      </c>
      <c r="O336" s="615" t="s">
        <v>147</v>
      </c>
      <c r="P336" s="436" t="s">
        <v>644</v>
      </c>
      <c r="Q336" s="616" t="s">
        <v>645</v>
      </c>
      <c r="R336" s="1161">
        <f t="shared" si="5"/>
        <v>1088.334</v>
      </c>
      <c r="S336" s="436"/>
    </row>
    <row r="337" s="927" customFormat="1" spans="1:19">
      <c r="A337" s="1289" t="s">
        <v>137</v>
      </c>
      <c r="B337" s="615" t="s">
        <v>276</v>
      </c>
      <c r="C337" s="1289" t="s">
        <v>659</v>
      </c>
      <c r="D337" s="1290">
        <v>33.018</v>
      </c>
      <c r="E337" s="436" t="s">
        <v>25</v>
      </c>
      <c r="F337" s="436" t="s">
        <v>25</v>
      </c>
      <c r="G337" s="436"/>
      <c r="H337" s="436" t="s">
        <v>657</v>
      </c>
      <c r="I337" s="1289" t="s">
        <v>27</v>
      </c>
      <c r="J337" s="1289" t="s">
        <v>28</v>
      </c>
      <c r="K337" s="1289" t="s">
        <v>58</v>
      </c>
      <c r="L337" s="1289" t="s">
        <v>59</v>
      </c>
      <c r="M337" s="1289">
        <v>676459</v>
      </c>
      <c r="N337" s="1289">
        <v>4661800</v>
      </c>
      <c r="O337" s="615" t="s">
        <v>147</v>
      </c>
      <c r="P337" s="436" t="s">
        <v>644</v>
      </c>
      <c r="Q337" s="616" t="s">
        <v>645</v>
      </c>
      <c r="R337" s="1161">
        <f t="shared" si="5"/>
        <v>321.9255</v>
      </c>
      <c r="S337" s="436"/>
    </row>
    <row r="338" s="927" customFormat="1" spans="1:19">
      <c r="A338" s="1289" t="s">
        <v>137</v>
      </c>
      <c r="B338" s="615" t="s">
        <v>276</v>
      </c>
      <c r="C338" s="1289" t="s">
        <v>660</v>
      </c>
      <c r="D338" s="1290">
        <v>10.3035</v>
      </c>
      <c r="E338" s="436" t="s">
        <v>25</v>
      </c>
      <c r="F338" s="436" t="s">
        <v>25</v>
      </c>
      <c r="G338" s="436"/>
      <c r="H338" s="436" t="s">
        <v>657</v>
      </c>
      <c r="I338" s="1289" t="s">
        <v>27</v>
      </c>
      <c r="J338" s="1289" t="s">
        <v>28</v>
      </c>
      <c r="K338" s="1289" t="s">
        <v>58</v>
      </c>
      <c r="L338" s="1289" t="s">
        <v>59</v>
      </c>
      <c r="M338" s="1289">
        <v>675953</v>
      </c>
      <c r="N338" s="1289">
        <v>4661832</v>
      </c>
      <c r="O338" s="615" t="s">
        <v>147</v>
      </c>
      <c r="P338" s="436" t="s">
        <v>644</v>
      </c>
      <c r="Q338" s="616" t="s">
        <v>645</v>
      </c>
      <c r="R338" s="1161">
        <f t="shared" si="5"/>
        <v>100.459125</v>
      </c>
      <c r="S338" s="436"/>
    </row>
    <row r="339" s="927" customFormat="1" spans="1:19">
      <c r="A339" s="1289" t="s">
        <v>137</v>
      </c>
      <c r="B339" s="615" t="s">
        <v>276</v>
      </c>
      <c r="C339" s="1289" t="s">
        <v>661</v>
      </c>
      <c r="D339" s="1290">
        <v>8.76</v>
      </c>
      <c r="E339" s="436" t="s">
        <v>25</v>
      </c>
      <c r="F339" s="436" t="s">
        <v>25</v>
      </c>
      <c r="G339" s="436"/>
      <c r="H339" s="436" t="s">
        <v>657</v>
      </c>
      <c r="I339" s="1289" t="s">
        <v>27</v>
      </c>
      <c r="J339" s="1289" t="s">
        <v>28</v>
      </c>
      <c r="K339" s="1289" t="s">
        <v>58</v>
      </c>
      <c r="L339" s="1289" t="s">
        <v>59</v>
      </c>
      <c r="M339" s="1289">
        <v>675952</v>
      </c>
      <c r="N339" s="1289">
        <v>4661755</v>
      </c>
      <c r="O339" s="615" t="s">
        <v>147</v>
      </c>
      <c r="P339" s="436" t="s">
        <v>644</v>
      </c>
      <c r="Q339" s="616" t="s">
        <v>645</v>
      </c>
      <c r="R339" s="1161">
        <f t="shared" si="5"/>
        <v>85.41</v>
      </c>
      <c r="S339" s="436"/>
    </row>
    <row r="340" s="927" customFormat="1" spans="1:19">
      <c r="A340" s="1289" t="s">
        <v>137</v>
      </c>
      <c r="B340" s="615" t="s">
        <v>276</v>
      </c>
      <c r="C340" s="1289" t="s">
        <v>662</v>
      </c>
      <c r="D340" s="1290">
        <v>78.5145</v>
      </c>
      <c r="E340" s="436" t="s">
        <v>25</v>
      </c>
      <c r="F340" s="436" t="s">
        <v>25</v>
      </c>
      <c r="G340" s="436"/>
      <c r="H340" s="436" t="s">
        <v>657</v>
      </c>
      <c r="I340" s="1289" t="s">
        <v>27</v>
      </c>
      <c r="J340" s="1289" t="s">
        <v>28</v>
      </c>
      <c r="K340" s="1289" t="s">
        <v>58</v>
      </c>
      <c r="L340" s="1289" t="s">
        <v>59</v>
      </c>
      <c r="M340" s="1289">
        <v>676239</v>
      </c>
      <c r="N340" s="1289">
        <v>4662642</v>
      </c>
      <c r="O340" s="615" t="s">
        <v>147</v>
      </c>
      <c r="P340" s="436" t="s">
        <v>644</v>
      </c>
      <c r="Q340" s="616" t="s">
        <v>645</v>
      </c>
      <c r="R340" s="1161">
        <f t="shared" si="5"/>
        <v>765.516375</v>
      </c>
      <c r="S340" s="436"/>
    </row>
    <row r="341" s="927" customFormat="1" spans="1:19">
      <c r="A341" s="1289" t="s">
        <v>137</v>
      </c>
      <c r="B341" s="615" t="s">
        <v>276</v>
      </c>
      <c r="C341" s="1289" t="s">
        <v>663</v>
      </c>
      <c r="D341" s="1290">
        <v>8.0985</v>
      </c>
      <c r="E341" s="436" t="s">
        <v>25</v>
      </c>
      <c r="F341" s="436" t="s">
        <v>25</v>
      </c>
      <c r="G341" s="436"/>
      <c r="H341" s="436" t="s">
        <v>657</v>
      </c>
      <c r="I341" s="1289" t="s">
        <v>92</v>
      </c>
      <c r="J341" s="1289" t="s">
        <v>28</v>
      </c>
      <c r="K341" s="1289" t="s">
        <v>362</v>
      </c>
      <c r="L341" s="1289"/>
      <c r="M341" s="1289">
        <v>675959</v>
      </c>
      <c r="N341" s="1289">
        <v>4662040</v>
      </c>
      <c r="O341" s="615" t="s">
        <v>147</v>
      </c>
      <c r="P341" s="436" t="s">
        <v>644</v>
      </c>
      <c r="Q341" s="616" t="s">
        <v>645</v>
      </c>
      <c r="R341" s="1161">
        <f t="shared" si="5"/>
        <v>78.960375</v>
      </c>
      <c r="S341" s="436"/>
    </row>
    <row r="342" s="927" customFormat="1" spans="1:19">
      <c r="A342" s="1289" t="s">
        <v>137</v>
      </c>
      <c r="B342" s="615" t="s">
        <v>276</v>
      </c>
      <c r="C342" s="1289" t="s">
        <v>664</v>
      </c>
      <c r="D342" s="1290">
        <v>180.9195</v>
      </c>
      <c r="E342" s="436" t="s">
        <v>25</v>
      </c>
      <c r="F342" s="436" t="s">
        <v>25</v>
      </c>
      <c r="G342" s="436"/>
      <c r="H342" s="436" t="s">
        <v>657</v>
      </c>
      <c r="I342" s="1289" t="s">
        <v>27</v>
      </c>
      <c r="J342" s="1289" t="s">
        <v>28</v>
      </c>
      <c r="K342" s="1289" t="s">
        <v>58</v>
      </c>
      <c r="L342" s="1289" t="s">
        <v>59</v>
      </c>
      <c r="M342" s="1289">
        <v>676065</v>
      </c>
      <c r="N342" s="1289">
        <v>4661663</v>
      </c>
      <c r="O342" s="615" t="s">
        <v>147</v>
      </c>
      <c r="P342" s="436" t="s">
        <v>644</v>
      </c>
      <c r="Q342" s="616" t="s">
        <v>645</v>
      </c>
      <c r="R342" s="1161">
        <f t="shared" si="5"/>
        <v>1763.965125</v>
      </c>
      <c r="S342" s="436"/>
    </row>
    <row r="343" s="927" customFormat="1" spans="1:19">
      <c r="A343" s="1289" t="s">
        <v>137</v>
      </c>
      <c r="B343" s="615" t="s">
        <v>276</v>
      </c>
      <c r="C343" s="1289" t="s">
        <v>665</v>
      </c>
      <c r="D343" s="1290">
        <v>31.455</v>
      </c>
      <c r="E343" s="436" t="s">
        <v>25</v>
      </c>
      <c r="F343" s="436" t="s">
        <v>25</v>
      </c>
      <c r="G343" s="436"/>
      <c r="H343" s="436" t="s">
        <v>657</v>
      </c>
      <c r="I343" s="1289" t="s">
        <v>27</v>
      </c>
      <c r="J343" s="1289" t="s">
        <v>28</v>
      </c>
      <c r="K343" s="1289" t="s">
        <v>58</v>
      </c>
      <c r="L343" s="1289" t="s">
        <v>59</v>
      </c>
      <c r="M343" s="1289">
        <v>676436</v>
      </c>
      <c r="N343" s="1289">
        <v>4661877</v>
      </c>
      <c r="O343" s="615" t="s">
        <v>147</v>
      </c>
      <c r="P343" s="436" t="s">
        <v>644</v>
      </c>
      <c r="Q343" s="616" t="s">
        <v>645</v>
      </c>
      <c r="R343" s="1161">
        <f t="shared" si="5"/>
        <v>306.68625</v>
      </c>
      <c r="S343" s="436"/>
    </row>
    <row r="344" s="927" customFormat="1" spans="1:19">
      <c r="A344" s="1289" t="s">
        <v>137</v>
      </c>
      <c r="B344" s="615" t="s">
        <v>276</v>
      </c>
      <c r="C344" s="1289" t="s">
        <v>364</v>
      </c>
      <c r="D344" s="1290">
        <v>31.8105</v>
      </c>
      <c r="E344" s="436" t="s">
        <v>25</v>
      </c>
      <c r="F344" s="436" t="s">
        <v>25</v>
      </c>
      <c r="G344" s="436"/>
      <c r="H344" s="436" t="s">
        <v>650</v>
      </c>
      <c r="I344" s="1289" t="s">
        <v>27</v>
      </c>
      <c r="J344" s="1289" t="s">
        <v>28</v>
      </c>
      <c r="K344" s="1289" t="s">
        <v>58</v>
      </c>
      <c r="L344" s="1289" t="s">
        <v>30</v>
      </c>
      <c r="M344" s="1289">
        <v>678779</v>
      </c>
      <c r="N344" s="1289">
        <v>4664938</v>
      </c>
      <c r="O344" s="615" t="s">
        <v>147</v>
      </c>
      <c r="P344" s="436" t="s">
        <v>644</v>
      </c>
      <c r="Q344" s="616" t="s">
        <v>645</v>
      </c>
      <c r="R344" s="1161">
        <f t="shared" si="5"/>
        <v>310.152375</v>
      </c>
      <c r="S344" s="436"/>
    </row>
    <row r="345" s="927" customFormat="1" spans="1:19">
      <c r="A345" s="1289" t="s">
        <v>137</v>
      </c>
      <c r="B345" s="615" t="s">
        <v>276</v>
      </c>
      <c r="C345" s="1289" t="s">
        <v>666</v>
      </c>
      <c r="D345" s="1290">
        <v>9.7185</v>
      </c>
      <c r="E345" s="436" t="s">
        <v>25</v>
      </c>
      <c r="F345" s="436" t="s">
        <v>25</v>
      </c>
      <c r="G345" s="436"/>
      <c r="H345" s="436" t="s">
        <v>657</v>
      </c>
      <c r="I345" s="1289" t="s">
        <v>92</v>
      </c>
      <c r="J345" s="1289" t="s">
        <v>28</v>
      </c>
      <c r="K345" s="1289" t="s">
        <v>362</v>
      </c>
      <c r="L345" s="1289"/>
      <c r="M345" s="1289">
        <v>676001</v>
      </c>
      <c r="N345" s="1289">
        <v>4661983</v>
      </c>
      <c r="O345" s="615" t="s">
        <v>147</v>
      </c>
      <c r="P345" s="436" t="s">
        <v>644</v>
      </c>
      <c r="Q345" s="616" t="s">
        <v>645</v>
      </c>
      <c r="R345" s="1161">
        <f t="shared" si="5"/>
        <v>94.755375</v>
      </c>
      <c r="S345" s="436"/>
    </row>
    <row r="346" s="927" customFormat="1" spans="1:19">
      <c r="A346" s="1289" t="s">
        <v>137</v>
      </c>
      <c r="B346" s="615" t="s">
        <v>276</v>
      </c>
      <c r="C346" s="1289" t="s">
        <v>667</v>
      </c>
      <c r="D346" s="1290">
        <v>33.582</v>
      </c>
      <c r="E346" s="436" t="s">
        <v>25</v>
      </c>
      <c r="F346" s="436" t="s">
        <v>25</v>
      </c>
      <c r="G346" s="436"/>
      <c r="H346" s="436" t="s">
        <v>657</v>
      </c>
      <c r="I346" s="1289" t="s">
        <v>92</v>
      </c>
      <c r="J346" s="1289" t="s">
        <v>28</v>
      </c>
      <c r="K346" s="1289" t="s">
        <v>362</v>
      </c>
      <c r="L346" s="1289"/>
      <c r="M346" s="1289">
        <v>675958</v>
      </c>
      <c r="N346" s="1289">
        <v>4662114</v>
      </c>
      <c r="O346" s="615" t="s">
        <v>147</v>
      </c>
      <c r="P346" s="436" t="s">
        <v>644</v>
      </c>
      <c r="Q346" s="616" t="s">
        <v>645</v>
      </c>
      <c r="R346" s="1161">
        <f t="shared" si="5"/>
        <v>327.4245</v>
      </c>
      <c r="S346" s="436"/>
    </row>
    <row r="347" s="927" customFormat="1" spans="1:19">
      <c r="A347" s="1289" t="s">
        <v>137</v>
      </c>
      <c r="B347" s="615" t="s">
        <v>276</v>
      </c>
      <c r="C347" s="1289" t="s">
        <v>668</v>
      </c>
      <c r="D347" s="1290">
        <v>26.3565</v>
      </c>
      <c r="E347" s="436" t="s">
        <v>25</v>
      </c>
      <c r="F347" s="436" t="s">
        <v>25</v>
      </c>
      <c r="G347" s="436"/>
      <c r="H347" s="436" t="s">
        <v>657</v>
      </c>
      <c r="I347" s="1289" t="s">
        <v>92</v>
      </c>
      <c r="J347" s="1289" t="s">
        <v>28</v>
      </c>
      <c r="K347" s="1289" t="s">
        <v>362</v>
      </c>
      <c r="L347" s="1289"/>
      <c r="M347" s="1289">
        <v>676302</v>
      </c>
      <c r="N347" s="1289">
        <v>4662471</v>
      </c>
      <c r="O347" s="615" t="s">
        <v>147</v>
      </c>
      <c r="P347" s="436" t="s">
        <v>644</v>
      </c>
      <c r="Q347" s="616" t="s">
        <v>645</v>
      </c>
      <c r="R347" s="1161">
        <f t="shared" si="5"/>
        <v>256.975875</v>
      </c>
      <c r="S347" s="436"/>
    </row>
    <row r="348" s="927" customFormat="1" spans="1:19">
      <c r="A348" s="1289" t="s">
        <v>137</v>
      </c>
      <c r="B348" s="615" t="s">
        <v>276</v>
      </c>
      <c r="C348" s="1289" t="s">
        <v>669</v>
      </c>
      <c r="D348" s="1290">
        <v>44.6445</v>
      </c>
      <c r="E348" s="436" t="s">
        <v>25</v>
      </c>
      <c r="F348" s="436" t="s">
        <v>25</v>
      </c>
      <c r="G348" s="436"/>
      <c r="H348" s="436" t="s">
        <v>643</v>
      </c>
      <c r="I348" s="1289" t="s">
        <v>27</v>
      </c>
      <c r="J348" s="1289" t="s">
        <v>28</v>
      </c>
      <c r="K348" s="1289" t="s">
        <v>58</v>
      </c>
      <c r="L348" s="1289" t="s">
        <v>50</v>
      </c>
      <c r="M348" s="1289">
        <v>680566</v>
      </c>
      <c r="N348" s="1289">
        <v>4667463</v>
      </c>
      <c r="O348" s="615" t="s">
        <v>147</v>
      </c>
      <c r="P348" s="436" t="s">
        <v>644</v>
      </c>
      <c r="Q348" s="616" t="s">
        <v>645</v>
      </c>
      <c r="R348" s="1161">
        <f t="shared" si="5"/>
        <v>435.283875</v>
      </c>
      <c r="S348" s="436"/>
    </row>
    <row r="349" s="927" customFormat="1" spans="1:19">
      <c r="A349" s="1289" t="s">
        <v>137</v>
      </c>
      <c r="B349" s="615" t="s">
        <v>276</v>
      </c>
      <c r="C349" s="1289" t="s">
        <v>670</v>
      </c>
      <c r="D349" s="1290">
        <v>2.034</v>
      </c>
      <c r="E349" s="436" t="s">
        <v>25</v>
      </c>
      <c r="F349" s="436" t="s">
        <v>25</v>
      </c>
      <c r="G349" s="436"/>
      <c r="H349" s="436" t="s">
        <v>650</v>
      </c>
      <c r="I349" s="1289" t="s">
        <v>27</v>
      </c>
      <c r="J349" s="1289" t="s">
        <v>28</v>
      </c>
      <c r="K349" s="1289" t="s">
        <v>58</v>
      </c>
      <c r="L349" s="1289" t="s">
        <v>75</v>
      </c>
      <c r="M349" s="1289">
        <v>677709</v>
      </c>
      <c r="N349" s="1289">
        <v>4665822</v>
      </c>
      <c r="O349" s="615" t="s">
        <v>147</v>
      </c>
      <c r="P349" s="436" t="s">
        <v>644</v>
      </c>
      <c r="Q349" s="616" t="s">
        <v>645</v>
      </c>
      <c r="R349" s="1161">
        <f t="shared" si="5"/>
        <v>19.8315</v>
      </c>
      <c r="S349" s="436"/>
    </row>
    <row r="350" s="927" customFormat="1" spans="1:19">
      <c r="A350" s="1289" t="s">
        <v>137</v>
      </c>
      <c r="B350" s="615" t="s">
        <v>276</v>
      </c>
      <c r="C350" s="1289" t="s">
        <v>366</v>
      </c>
      <c r="D350" s="1290">
        <v>3.609</v>
      </c>
      <c r="E350" s="436" t="s">
        <v>25</v>
      </c>
      <c r="F350" s="436" t="s">
        <v>25</v>
      </c>
      <c r="G350" s="436"/>
      <c r="H350" s="436" t="s">
        <v>650</v>
      </c>
      <c r="I350" s="1289" t="s">
        <v>27</v>
      </c>
      <c r="J350" s="1289" t="s">
        <v>28</v>
      </c>
      <c r="K350" s="1289" t="s">
        <v>58</v>
      </c>
      <c r="L350" s="1289" t="s">
        <v>75</v>
      </c>
      <c r="M350" s="1289">
        <v>677850</v>
      </c>
      <c r="N350" s="1289">
        <v>4665759</v>
      </c>
      <c r="O350" s="615" t="s">
        <v>147</v>
      </c>
      <c r="P350" s="436" t="s">
        <v>644</v>
      </c>
      <c r="Q350" s="616" t="s">
        <v>645</v>
      </c>
      <c r="R350" s="1161">
        <f t="shared" si="5"/>
        <v>35.18775</v>
      </c>
      <c r="S350" s="436"/>
    </row>
    <row r="351" s="927" customFormat="1" spans="1:19">
      <c r="A351" s="1289" t="s">
        <v>137</v>
      </c>
      <c r="B351" s="615" t="s">
        <v>276</v>
      </c>
      <c r="C351" s="1289" t="s">
        <v>671</v>
      </c>
      <c r="D351" s="1290">
        <v>98.8995</v>
      </c>
      <c r="E351" s="436" t="s">
        <v>25</v>
      </c>
      <c r="F351" s="436" t="s">
        <v>25</v>
      </c>
      <c r="G351" s="436"/>
      <c r="H351" s="436" t="s">
        <v>650</v>
      </c>
      <c r="I351" s="1289" t="s">
        <v>27</v>
      </c>
      <c r="J351" s="1289" t="s">
        <v>28</v>
      </c>
      <c r="K351" s="1289" t="s">
        <v>58</v>
      </c>
      <c r="L351" s="1289" t="s">
        <v>59</v>
      </c>
      <c r="M351" s="1289">
        <v>678188</v>
      </c>
      <c r="N351" s="1289">
        <v>4665829</v>
      </c>
      <c r="O351" s="615" t="s">
        <v>147</v>
      </c>
      <c r="P351" s="436" t="s">
        <v>644</v>
      </c>
      <c r="Q351" s="616" t="s">
        <v>645</v>
      </c>
      <c r="R351" s="1161">
        <f t="shared" si="5"/>
        <v>964.270125</v>
      </c>
      <c r="S351" s="436"/>
    </row>
    <row r="352" s="927" customFormat="1" spans="1:19">
      <c r="A352" s="1289" t="s">
        <v>137</v>
      </c>
      <c r="B352" s="615" t="s">
        <v>276</v>
      </c>
      <c r="C352" s="1289" t="s">
        <v>672</v>
      </c>
      <c r="D352" s="1290">
        <v>205.593</v>
      </c>
      <c r="E352" s="436" t="s">
        <v>25</v>
      </c>
      <c r="F352" s="436" t="s">
        <v>25</v>
      </c>
      <c r="G352" s="436"/>
      <c r="H352" s="436" t="s">
        <v>654</v>
      </c>
      <c r="I352" s="1289" t="s">
        <v>27</v>
      </c>
      <c r="J352" s="1289" t="s">
        <v>28</v>
      </c>
      <c r="K352" s="1289" t="s">
        <v>58</v>
      </c>
      <c r="L352" s="1289" t="s">
        <v>50</v>
      </c>
      <c r="M352" s="1289">
        <v>674671</v>
      </c>
      <c r="N352" s="1289">
        <v>4665376</v>
      </c>
      <c r="O352" s="615" t="s">
        <v>147</v>
      </c>
      <c r="P352" s="436" t="s">
        <v>644</v>
      </c>
      <c r="Q352" s="616" t="s">
        <v>645</v>
      </c>
      <c r="R352" s="1161">
        <f t="shared" si="5"/>
        <v>2004.53175</v>
      </c>
      <c r="S352" s="436"/>
    </row>
    <row r="353" s="927" customFormat="1" spans="1:19">
      <c r="A353" s="1289" t="s">
        <v>137</v>
      </c>
      <c r="B353" s="615" t="s">
        <v>314</v>
      </c>
      <c r="C353" s="1289" t="s">
        <v>578</v>
      </c>
      <c r="D353" s="1290">
        <v>201.9375</v>
      </c>
      <c r="E353" s="436" t="s">
        <v>25</v>
      </c>
      <c r="F353" s="436" t="s">
        <v>25</v>
      </c>
      <c r="G353" s="436"/>
      <c r="H353" s="436" t="s">
        <v>673</v>
      </c>
      <c r="I353" s="1289" t="s">
        <v>27</v>
      </c>
      <c r="J353" s="1289" t="s">
        <v>28</v>
      </c>
      <c r="K353" s="1289" t="s">
        <v>58</v>
      </c>
      <c r="L353" s="1289" t="s">
        <v>50</v>
      </c>
      <c r="M353" s="1289">
        <v>672781</v>
      </c>
      <c r="N353" s="1289">
        <v>4665089</v>
      </c>
      <c r="O353" s="615" t="s">
        <v>147</v>
      </c>
      <c r="P353" s="436" t="s">
        <v>674</v>
      </c>
      <c r="Q353" s="616" t="s">
        <v>675</v>
      </c>
      <c r="R353" s="1161">
        <f t="shared" si="5"/>
        <v>1968.890625</v>
      </c>
      <c r="S353" s="436"/>
    </row>
    <row r="354" s="927" customFormat="1" spans="1:19">
      <c r="A354" s="1289" t="s">
        <v>137</v>
      </c>
      <c r="B354" s="615" t="s">
        <v>314</v>
      </c>
      <c r="C354" s="1289" t="s">
        <v>377</v>
      </c>
      <c r="D354" s="1290">
        <v>200.4705</v>
      </c>
      <c r="E354" s="436" t="s">
        <v>25</v>
      </c>
      <c r="F354" s="436" t="s">
        <v>25</v>
      </c>
      <c r="G354" s="436"/>
      <c r="H354" s="436" t="s">
        <v>673</v>
      </c>
      <c r="I354" s="1289" t="s">
        <v>27</v>
      </c>
      <c r="J354" s="1289" t="s">
        <v>28</v>
      </c>
      <c r="K354" s="1289" t="s">
        <v>58</v>
      </c>
      <c r="L354" s="1289" t="s">
        <v>50</v>
      </c>
      <c r="M354" s="1289">
        <v>673641</v>
      </c>
      <c r="N354" s="1289">
        <v>4665150</v>
      </c>
      <c r="O354" s="615" t="s">
        <v>147</v>
      </c>
      <c r="P354" s="436" t="s">
        <v>674</v>
      </c>
      <c r="Q354" s="616" t="s">
        <v>675</v>
      </c>
      <c r="R354" s="1161">
        <f t="shared" si="5"/>
        <v>1954.587375</v>
      </c>
      <c r="S354" s="436"/>
    </row>
    <row r="355" s="927" customFormat="1" spans="1:19">
      <c r="A355" s="1289" t="s">
        <v>137</v>
      </c>
      <c r="B355" s="615" t="s">
        <v>314</v>
      </c>
      <c r="C355" s="1289" t="s">
        <v>676</v>
      </c>
      <c r="D355" s="1290">
        <v>18.345</v>
      </c>
      <c r="E355" s="436" t="s">
        <v>25</v>
      </c>
      <c r="F355" s="436" t="s">
        <v>25</v>
      </c>
      <c r="G355" s="436"/>
      <c r="H355" s="436" t="s">
        <v>677</v>
      </c>
      <c r="I355" s="1289" t="s">
        <v>27</v>
      </c>
      <c r="J355" s="1289" t="s">
        <v>28</v>
      </c>
      <c r="K355" s="1289" t="s">
        <v>58</v>
      </c>
      <c r="L355" s="1289" t="s">
        <v>50</v>
      </c>
      <c r="M355" s="1289">
        <v>669256</v>
      </c>
      <c r="N355" s="1289">
        <v>4665152</v>
      </c>
      <c r="O355" s="615" t="s">
        <v>147</v>
      </c>
      <c r="P355" s="436" t="s">
        <v>674</v>
      </c>
      <c r="Q355" s="616" t="s">
        <v>675</v>
      </c>
      <c r="R355" s="1161">
        <f t="shared" si="5"/>
        <v>178.86375</v>
      </c>
      <c r="S355" s="436"/>
    </row>
    <row r="356" s="927" customFormat="1" spans="1:19">
      <c r="A356" s="1289" t="s">
        <v>137</v>
      </c>
      <c r="B356" s="615" t="s">
        <v>314</v>
      </c>
      <c r="C356" s="1289" t="s">
        <v>678</v>
      </c>
      <c r="D356" s="1290">
        <v>37.8525</v>
      </c>
      <c r="E356" s="436" t="s">
        <v>25</v>
      </c>
      <c r="F356" s="436" t="s">
        <v>25</v>
      </c>
      <c r="G356" s="436"/>
      <c r="H356" s="436" t="s">
        <v>677</v>
      </c>
      <c r="I356" s="1289" t="s">
        <v>27</v>
      </c>
      <c r="J356" s="1289" t="s">
        <v>28</v>
      </c>
      <c r="K356" s="1289" t="s">
        <v>58</v>
      </c>
      <c r="L356" s="1289" t="s">
        <v>50</v>
      </c>
      <c r="M356" s="1289">
        <v>669542</v>
      </c>
      <c r="N356" s="1289">
        <v>4665035</v>
      </c>
      <c r="O356" s="615" t="s">
        <v>147</v>
      </c>
      <c r="P356" s="436" t="s">
        <v>674</v>
      </c>
      <c r="Q356" s="616" t="s">
        <v>675</v>
      </c>
      <c r="R356" s="1161">
        <f t="shared" si="5"/>
        <v>369.061875</v>
      </c>
      <c r="S356" s="436"/>
    </row>
    <row r="357" s="927" customFormat="1" spans="1:19">
      <c r="A357" s="1289" t="s">
        <v>137</v>
      </c>
      <c r="B357" s="615" t="s">
        <v>314</v>
      </c>
      <c r="C357" s="1289" t="s">
        <v>504</v>
      </c>
      <c r="D357" s="1290">
        <v>31.611</v>
      </c>
      <c r="E357" s="436" t="s">
        <v>25</v>
      </c>
      <c r="F357" s="436" t="s">
        <v>25</v>
      </c>
      <c r="G357" s="436"/>
      <c r="H357" s="436" t="s">
        <v>677</v>
      </c>
      <c r="I357" s="1289" t="s">
        <v>27</v>
      </c>
      <c r="J357" s="1289" t="s">
        <v>28</v>
      </c>
      <c r="K357" s="1289" t="s">
        <v>58</v>
      </c>
      <c r="L357" s="1289" t="s">
        <v>59</v>
      </c>
      <c r="M357" s="1289">
        <v>669232</v>
      </c>
      <c r="N357" s="1289">
        <v>4664999</v>
      </c>
      <c r="O357" s="615" t="s">
        <v>147</v>
      </c>
      <c r="P357" s="436" t="s">
        <v>674</v>
      </c>
      <c r="Q357" s="616" t="s">
        <v>675</v>
      </c>
      <c r="R357" s="1161">
        <f t="shared" si="5"/>
        <v>308.20725</v>
      </c>
      <c r="S357" s="436"/>
    </row>
    <row r="358" s="927" customFormat="1" spans="1:19">
      <c r="A358" s="1289" t="s">
        <v>137</v>
      </c>
      <c r="B358" s="615" t="s">
        <v>314</v>
      </c>
      <c r="C358" s="1289" t="s">
        <v>505</v>
      </c>
      <c r="D358" s="1290">
        <v>50.238</v>
      </c>
      <c r="E358" s="436" t="s">
        <v>25</v>
      </c>
      <c r="F358" s="436" t="s">
        <v>25</v>
      </c>
      <c r="G358" s="436"/>
      <c r="H358" s="436" t="s">
        <v>677</v>
      </c>
      <c r="I358" s="1289" t="s">
        <v>27</v>
      </c>
      <c r="J358" s="1289" t="s">
        <v>28</v>
      </c>
      <c r="K358" s="1289" t="s">
        <v>58</v>
      </c>
      <c r="L358" s="1289" t="s">
        <v>59</v>
      </c>
      <c r="M358" s="1289">
        <v>669850</v>
      </c>
      <c r="N358" s="1289">
        <v>4664980</v>
      </c>
      <c r="O358" s="615" t="s">
        <v>147</v>
      </c>
      <c r="P358" s="436" t="s">
        <v>674</v>
      </c>
      <c r="Q358" s="616" t="s">
        <v>675</v>
      </c>
      <c r="R358" s="1161">
        <f t="shared" si="5"/>
        <v>489.8205</v>
      </c>
      <c r="S358" s="436"/>
    </row>
    <row r="359" s="927" customFormat="1" spans="1:19">
      <c r="A359" s="1289" t="s">
        <v>137</v>
      </c>
      <c r="B359" s="615" t="s">
        <v>314</v>
      </c>
      <c r="C359" s="1289" t="s">
        <v>582</v>
      </c>
      <c r="D359" s="1290">
        <v>187.0755</v>
      </c>
      <c r="E359" s="436" t="s">
        <v>25</v>
      </c>
      <c r="F359" s="436" t="s">
        <v>25</v>
      </c>
      <c r="G359" s="436"/>
      <c r="H359" s="436" t="s">
        <v>679</v>
      </c>
      <c r="I359" s="1289" t="s">
        <v>27</v>
      </c>
      <c r="J359" s="1289" t="s">
        <v>28</v>
      </c>
      <c r="K359" s="1289" t="s">
        <v>58</v>
      </c>
      <c r="L359" s="1289" t="s">
        <v>50</v>
      </c>
      <c r="M359" s="1289">
        <v>672309</v>
      </c>
      <c r="N359" s="1289">
        <v>4664207</v>
      </c>
      <c r="O359" s="615" t="s">
        <v>147</v>
      </c>
      <c r="P359" s="436" t="s">
        <v>674</v>
      </c>
      <c r="Q359" s="616" t="s">
        <v>675</v>
      </c>
      <c r="R359" s="1161">
        <f t="shared" si="5"/>
        <v>1823.986125</v>
      </c>
      <c r="S359" s="436"/>
    </row>
    <row r="360" s="927" customFormat="1" spans="1:19">
      <c r="A360" s="1289" t="s">
        <v>137</v>
      </c>
      <c r="B360" s="615" t="s">
        <v>314</v>
      </c>
      <c r="C360" s="1289" t="s">
        <v>410</v>
      </c>
      <c r="D360" s="1290">
        <v>91.089</v>
      </c>
      <c r="E360" s="436" t="s">
        <v>25</v>
      </c>
      <c r="F360" s="436" t="s">
        <v>25</v>
      </c>
      <c r="G360" s="436"/>
      <c r="H360" s="436" t="s">
        <v>679</v>
      </c>
      <c r="I360" s="1289" t="s">
        <v>27</v>
      </c>
      <c r="J360" s="1289" t="s">
        <v>28</v>
      </c>
      <c r="K360" s="1289" t="s">
        <v>58</v>
      </c>
      <c r="L360" s="1289" t="s">
        <v>50</v>
      </c>
      <c r="M360" s="1289">
        <v>671866</v>
      </c>
      <c r="N360" s="1289">
        <v>4664131</v>
      </c>
      <c r="O360" s="615" t="s">
        <v>147</v>
      </c>
      <c r="P360" s="436" t="s">
        <v>674</v>
      </c>
      <c r="Q360" s="616" t="s">
        <v>675</v>
      </c>
      <c r="R360" s="1161">
        <f t="shared" si="5"/>
        <v>888.11775</v>
      </c>
      <c r="S360" s="436"/>
    </row>
    <row r="361" s="927" customFormat="1" spans="1:19">
      <c r="A361" s="1289" t="s">
        <v>137</v>
      </c>
      <c r="B361" s="615" t="s">
        <v>314</v>
      </c>
      <c r="C361" s="1289" t="s">
        <v>515</v>
      </c>
      <c r="D361" s="1290">
        <v>300.8865</v>
      </c>
      <c r="E361" s="436" t="s">
        <v>25</v>
      </c>
      <c r="F361" s="436" t="s">
        <v>25</v>
      </c>
      <c r="G361" s="436"/>
      <c r="H361" s="436" t="s">
        <v>680</v>
      </c>
      <c r="I361" s="1289" t="s">
        <v>27</v>
      </c>
      <c r="J361" s="1289" t="s">
        <v>28</v>
      </c>
      <c r="K361" s="1289" t="s">
        <v>58</v>
      </c>
      <c r="L361" s="1289" t="s">
        <v>50</v>
      </c>
      <c r="M361" s="1289">
        <v>668676</v>
      </c>
      <c r="N361" s="1289">
        <v>4664039</v>
      </c>
      <c r="O361" s="615" t="s">
        <v>147</v>
      </c>
      <c r="P361" s="436" t="s">
        <v>674</v>
      </c>
      <c r="Q361" s="616" t="s">
        <v>675</v>
      </c>
      <c r="R361" s="1161">
        <f t="shared" si="5"/>
        <v>2933.643375</v>
      </c>
      <c r="S361" s="436"/>
    </row>
    <row r="362" s="927" customFormat="1" spans="1:19">
      <c r="A362" s="1289" t="s">
        <v>137</v>
      </c>
      <c r="B362" s="615" t="s">
        <v>314</v>
      </c>
      <c r="C362" s="1289" t="s">
        <v>681</v>
      </c>
      <c r="D362" s="1290">
        <v>43.929</v>
      </c>
      <c r="E362" s="436" t="s">
        <v>25</v>
      </c>
      <c r="F362" s="436" t="s">
        <v>25</v>
      </c>
      <c r="G362" s="436"/>
      <c r="H362" s="436" t="s">
        <v>679</v>
      </c>
      <c r="I362" s="1289" t="s">
        <v>27</v>
      </c>
      <c r="J362" s="1289" t="s">
        <v>28</v>
      </c>
      <c r="K362" s="1289" t="s">
        <v>58</v>
      </c>
      <c r="L362" s="1289" t="s">
        <v>50</v>
      </c>
      <c r="M362" s="1289">
        <v>672277</v>
      </c>
      <c r="N362" s="1289">
        <v>4664085</v>
      </c>
      <c r="O362" s="615" t="s">
        <v>147</v>
      </c>
      <c r="P362" s="436" t="s">
        <v>674</v>
      </c>
      <c r="Q362" s="616" t="s">
        <v>675</v>
      </c>
      <c r="R362" s="1161">
        <f t="shared" si="5"/>
        <v>428.30775</v>
      </c>
      <c r="S362" s="436"/>
    </row>
    <row r="363" s="927" customFormat="1" spans="1:19">
      <c r="A363" s="1289" t="s">
        <v>137</v>
      </c>
      <c r="B363" s="615" t="s">
        <v>314</v>
      </c>
      <c r="C363" s="1289" t="s">
        <v>518</v>
      </c>
      <c r="D363" s="1290">
        <v>187.524</v>
      </c>
      <c r="E363" s="436" t="s">
        <v>25</v>
      </c>
      <c r="F363" s="436" t="s">
        <v>25</v>
      </c>
      <c r="G363" s="436"/>
      <c r="H363" s="436" t="s">
        <v>679</v>
      </c>
      <c r="I363" s="1289" t="s">
        <v>27</v>
      </c>
      <c r="J363" s="1289" t="s">
        <v>28</v>
      </c>
      <c r="K363" s="1289" t="s">
        <v>58</v>
      </c>
      <c r="L363" s="1289" t="s">
        <v>50</v>
      </c>
      <c r="M363" s="1289">
        <v>672499</v>
      </c>
      <c r="N363" s="1289">
        <v>4663849</v>
      </c>
      <c r="O363" s="615" t="s">
        <v>147</v>
      </c>
      <c r="P363" s="436" t="s">
        <v>674</v>
      </c>
      <c r="Q363" s="616" t="s">
        <v>675</v>
      </c>
      <c r="R363" s="1161">
        <f t="shared" si="5"/>
        <v>1828.359</v>
      </c>
      <c r="S363" s="436"/>
    </row>
    <row r="364" s="927" customFormat="1" spans="1:19">
      <c r="A364" s="1289" t="s">
        <v>137</v>
      </c>
      <c r="B364" s="615" t="s">
        <v>314</v>
      </c>
      <c r="C364" s="1289" t="s">
        <v>418</v>
      </c>
      <c r="D364" s="1290">
        <v>10.2765</v>
      </c>
      <c r="E364" s="436" t="s">
        <v>25</v>
      </c>
      <c r="F364" s="436" t="s">
        <v>25</v>
      </c>
      <c r="G364" s="436"/>
      <c r="H364" s="436" t="s">
        <v>679</v>
      </c>
      <c r="I364" s="1289" t="s">
        <v>27</v>
      </c>
      <c r="J364" s="1289" t="s">
        <v>28</v>
      </c>
      <c r="K364" s="1289" t="s">
        <v>58</v>
      </c>
      <c r="L364" s="1289" t="s">
        <v>50</v>
      </c>
      <c r="M364" s="1289">
        <v>672015</v>
      </c>
      <c r="N364" s="1289">
        <v>4663926</v>
      </c>
      <c r="O364" s="615" t="s">
        <v>147</v>
      </c>
      <c r="P364" s="436" t="s">
        <v>674</v>
      </c>
      <c r="Q364" s="616" t="s">
        <v>675</v>
      </c>
      <c r="R364" s="1161">
        <f t="shared" si="5"/>
        <v>100.195875</v>
      </c>
      <c r="S364" s="436"/>
    </row>
    <row r="365" s="927" customFormat="1" spans="1:19">
      <c r="A365" s="1289" t="s">
        <v>137</v>
      </c>
      <c r="B365" s="615" t="s">
        <v>314</v>
      </c>
      <c r="C365" s="1289" t="s">
        <v>421</v>
      </c>
      <c r="D365" s="1290">
        <v>23.8845</v>
      </c>
      <c r="E365" s="436" t="s">
        <v>25</v>
      </c>
      <c r="F365" s="436" t="s">
        <v>25</v>
      </c>
      <c r="G365" s="436"/>
      <c r="H365" s="436" t="s">
        <v>679</v>
      </c>
      <c r="I365" s="1289" t="s">
        <v>27</v>
      </c>
      <c r="J365" s="1289" t="s">
        <v>28</v>
      </c>
      <c r="K365" s="1289" t="s">
        <v>58</v>
      </c>
      <c r="L365" s="1289" t="s">
        <v>50</v>
      </c>
      <c r="M365" s="1289">
        <v>672439</v>
      </c>
      <c r="N365" s="1289">
        <v>4663930</v>
      </c>
      <c r="O365" s="615" t="s">
        <v>147</v>
      </c>
      <c r="P365" s="436" t="s">
        <v>674</v>
      </c>
      <c r="Q365" s="616" t="s">
        <v>675</v>
      </c>
      <c r="R365" s="1161">
        <f t="shared" si="5"/>
        <v>232.873875</v>
      </c>
      <c r="S365" s="436"/>
    </row>
    <row r="366" s="927" customFormat="1" spans="1:19">
      <c r="A366" s="1289" t="s">
        <v>137</v>
      </c>
      <c r="B366" s="615" t="s">
        <v>314</v>
      </c>
      <c r="C366" s="1289" t="s">
        <v>424</v>
      </c>
      <c r="D366" s="1290">
        <v>134.4105</v>
      </c>
      <c r="E366" s="436" t="s">
        <v>25</v>
      </c>
      <c r="F366" s="436" t="s">
        <v>25</v>
      </c>
      <c r="G366" s="436"/>
      <c r="H366" s="436" t="s">
        <v>679</v>
      </c>
      <c r="I366" s="1289" t="s">
        <v>27</v>
      </c>
      <c r="J366" s="1289" t="s">
        <v>28</v>
      </c>
      <c r="K366" s="1289" t="s">
        <v>58</v>
      </c>
      <c r="L366" s="1289" t="s">
        <v>50</v>
      </c>
      <c r="M366" s="1289">
        <v>672479</v>
      </c>
      <c r="N366" s="1289">
        <v>4663570</v>
      </c>
      <c r="O366" s="615" t="s">
        <v>147</v>
      </c>
      <c r="P366" s="436" t="s">
        <v>674</v>
      </c>
      <c r="Q366" s="616" t="s">
        <v>675</v>
      </c>
      <c r="R366" s="1161">
        <f t="shared" si="5"/>
        <v>1310.502375</v>
      </c>
      <c r="S366" s="436"/>
    </row>
    <row r="367" s="927" customFormat="1" spans="1:19">
      <c r="A367" s="1289" t="s">
        <v>137</v>
      </c>
      <c r="B367" s="615" t="s">
        <v>314</v>
      </c>
      <c r="C367" s="1289" t="s">
        <v>587</v>
      </c>
      <c r="D367" s="1290">
        <v>89.6685</v>
      </c>
      <c r="E367" s="436" t="s">
        <v>25</v>
      </c>
      <c r="F367" s="436" t="s">
        <v>25</v>
      </c>
      <c r="G367" s="436"/>
      <c r="H367" s="436" t="s">
        <v>682</v>
      </c>
      <c r="I367" s="1289" t="s">
        <v>27</v>
      </c>
      <c r="J367" s="1289" t="s">
        <v>28</v>
      </c>
      <c r="K367" s="1289" t="s">
        <v>58</v>
      </c>
      <c r="L367" s="1289" t="s">
        <v>50</v>
      </c>
      <c r="M367" s="1289">
        <v>673281</v>
      </c>
      <c r="N367" s="1289">
        <v>4663553</v>
      </c>
      <c r="O367" s="615" t="s">
        <v>147</v>
      </c>
      <c r="P367" s="436" t="s">
        <v>674</v>
      </c>
      <c r="Q367" s="616" t="s">
        <v>675</v>
      </c>
      <c r="R367" s="1161">
        <f t="shared" si="5"/>
        <v>874.267875</v>
      </c>
      <c r="S367" s="436"/>
    </row>
    <row r="368" s="927" customFormat="1" spans="1:19">
      <c r="A368" s="1289" t="s">
        <v>137</v>
      </c>
      <c r="B368" s="615" t="s">
        <v>314</v>
      </c>
      <c r="C368" s="1289" t="s">
        <v>683</v>
      </c>
      <c r="D368" s="1290">
        <v>100.11</v>
      </c>
      <c r="E368" s="436" t="s">
        <v>25</v>
      </c>
      <c r="F368" s="436" t="s">
        <v>25</v>
      </c>
      <c r="G368" s="436"/>
      <c r="H368" s="436" t="s">
        <v>680</v>
      </c>
      <c r="I368" s="1289" t="s">
        <v>27</v>
      </c>
      <c r="J368" s="1289" t="s">
        <v>28</v>
      </c>
      <c r="K368" s="1289" t="s">
        <v>58</v>
      </c>
      <c r="L368" s="1289" t="s">
        <v>50</v>
      </c>
      <c r="M368" s="1289">
        <v>668212</v>
      </c>
      <c r="N368" s="1289">
        <v>4663171</v>
      </c>
      <c r="O368" s="615" t="s">
        <v>147</v>
      </c>
      <c r="P368" s="436" t="s">
        <v>674</v>
      </c>
      <c r="Q368" s="616" t="s">
        <v>675</v>
      </c>
      <c r="R368" s="1161">
        <f t="shared" si="5"/>
        <v>976.0725</v>
      </c>
      <c r="S368" s="436"/>
    </row>
    <row r="369" s="927" customFormat="1" spans="1:19">
      <c r="A369" s="1289" t="s">
        <v>137</v>
      </c>
      <c r="B369" s="615" t="s">
        <v>314</v>
      </c>
      <c r="C369" s="1289" t="s">
        <v>684</v>
      </c>
      <c r="D369" s="1290">
        <v>106.698</v>
      </c>
      <c r="E369" s="436" t="s">
        <v>25</v>
      </c>
      <c r="F369" s="436" t="s">
        <v>25</v>
      </c>
      <c r="G369" s="436"/>
      <c r="H369" s="436" t="s">
        <v>680</v>
      </c>
      <c r="I369" s="1289" t="s">
        <v>27</v>
      </c>
      <c r="J369" s="1289" t="s">
        <v>28</v>
      </c>
      <c r="K369" s="1289" t="s">
        <v>58</v>
      </c>
      <c r="L369" s="1289" t="s">
        <v>50</v>
      </c>
      <c r="M369" s="1289">
        <v>668468</v>
      </c>
      <c r="N369" s="1289">
        <v>4663068</v>
      </c>
      <c r="O369" s="615" t="s">
        <v>147</v>
      </c>
      <c r="P369" s="436" t="s">
        <v>674</v>
      </c>
      <c r="Q369" s="616" t="s">
        <v>675</v>
      </c>
      <c r="R369" s="1161">
        <f t="shared" si="5"/>
        <v>1040.3055</v>
      </c>
      <c r="S369" s="436"/>
    </row>
    <row r="370" s="927" customFormat="1" spans="1:19">
      <c r="A370" s="1289" t="s">
        <v>137</v>
      </c>
      <c r="B370" s="615" t="s">
        <v>314</v>
      </c>
      <c r="C370" s="1289" t="s">
        <v>685</v>
      </c>
      <c r="D370" s="1290">
        <v>24.12</v>
      </c>
      <c r="E370" s="436" t="s">
        <v>25</v>
      </c>
      <c r="F370" s="436" t="s">
        <v>25</v>
      </c>
      <c r="G370" s="436"/>
      <c r="H370" s="436" t="s">
        <v>680</v>
      </c>
      <c r="I370" s="1289" t="s">
        <v>27</v>
      </c>
      <c r="J370" s="1289" t="s">
        <v>28</v>
      </c>
      <c r="K370" s="1289" t="s">
        <v>58</v>
      </c>
      <c r="L370" s="1289" t="s">
        <v>50</v>
      </c>
      <c r="M370" s="1289">
        <v>668719</v>
      </c>
      <c r="N370" s="1289">
        <v>4663088</v>
      </c>
      <c r="O370" s="615" t="s">
        <v>147</v>
      </c>
      <c r="P370" s="436" t="s">
        <v>674</v>
      </c>
      <c r="Q370" s="616" t="s">
        <v>675</v>
      </c>
      <c r="R370" s="1161">
        <f t="shared" si="5"/>
        <v>235.17</v>
      </c>
      <c r="S370" s="436"/>
    </row>
    <row r="371" s="927" customFormat="1" spans="1:19">
      <c r="A371" s="1289" t="s">
        <v>137</v>
      </c>
      <c r="B371" s="615" t="s">
        <v>314</v>
      </c>
      <c r="C371" s="1289" t="s">
        <v>686</v>
      </c>
      <c r="D371" s="1290">
        <v>17.0625</v>
      </c>
      <c r="E371" s="436" t="s">
        <v>25</v>
      </c>
      <c r="F371" s="436" t="s">
        <v>25</v>
      </c>
      <c r="G371" s="436"/>
      <c r="H371" s="436" t="s">
        <v>680</v>
      </c>
      <c r="I371" s="1289" t="s">
        <v>27</v>
      </c>
      <c r="J371" s="1289" t="s">
        <v>28</v>
      </c>
      <c r="K371" s="1289" t="s">
        <v>58</v>
      </c>
      <c r="L371" s="1289" t="s">
        <v>50</v>
      </c>
      <c r="M371" s="1289">
        <v>668792</v>
      </c>
      <c r="N371" s="1289">
        <v>4663078</v>
      </c>
      <c r="O371" s="615" t="s">
        <v>147</v>
      </c>
      <c r="P371" s="436" t="s">
        <v>674</v>
      </c>
      <c r="Q371" s="616" t="s">
        <v>675</v>
      </c>
      <c r="R371" s="1161">
        <f t="shared" si="5"/>
        <v>166.359375</v>
      </c>
      <c r="S371" s="436"/>
    </row>
    <row r="372" s="927" customFormat="1" spans="1:19">
      <c r="A372" s="1289" t="s">
        <v>137</v>
      </c>
      <c r="B372" s="615" t="s">
        <v>314</v>
      </c>
      <c r="C372" s="1289" t="s">
        <v>530</v>
      </c>
      <c r="D372" s="1290">
        <v>50.9475</v>
      </c>
      <c r="E372" s="436" t="s">
        <v>25</v>
      </c>
      <c r="F372" s="436" t="s">
        <v>25</v>
      </c>
      <c r="G372" s="436"/>
      <c r="H372" s="436" t="s">
        <v>680</v>
      </c>
      <c r="I372" s="1289" t="s">
        <v>92</v>
      </c>
      <c r="J372" s="1289" t="s">
        <v>28</v>
      </c>
      <c r="K372" s="1289" t="s">
        <v>362</v>
      </c>
      <c r="L372" s="1289"/>
      <c r="M372" s="1289">
        <v>668745</v>
      </c>
      <c r="N372" s="1289">
        <v>4662849</v>
      </c>
      <c r="O372" s="615" t="s">
        <v>147</v>
      </c>
      <c r="P372" s="436" t="s">
        <v>674</v>
      </c>
      <c r="Q372" s="616" t="s">
        <v>675</v>
      </c>
      <c r="R372" s="1161">
        <f t="shared" si="5"/>
        <v>496.738125</v>
      </c>
      <c r="S372" s="436"/>
    </row>
    <row r="373" s="927" customFormat="1" spans="1:19">
      <c r="A373" s="1289" t="s">
        <v>137</v>
      </c>
      <c r="B373" s="615" t="s">
        <v>314</v>
      </c>
      <c r="C373" s="1289" t="s">
        <v>687</v>
      </c>
      <c r="D373" s="1290">
        <v>197.3595</v>
      </c>
      <c r="E373" s="436" t="s">
        <v>25</v>
      </c>
      <c r="F373" s="436" t="s">
        <v>25</v>
      </c>
      <c r="G373" s="436"/>
      <c r="H373" s="436" t="s">
        <v>688</v>
      </c>
      <c r="I373" s="1289" t="s">
        <v>27</v>
      </c>
      <c r="J373" s="1289" t="s">
        <v>28</v>
      </c>
      <c r="K373" s="1289" t="s">
        <v>58</v>
      </c>
      <c r="L373" s="1289" t="s">
        <v>50</v>
      </c>
      <c r="M373" s="1289">
        <v>671344</v>
      </c>
      <c r="N373" s="1289">
        <v>4662649</v>
      </c>
      <c r="O373" s="615" t="s">
        <v>147</v>
      </c>
      <c r="P373" s="436" t="s">
        <v>674</v>
      </c>
      <c r="Q373" s="616" t="s">
        <v>675</v>
      </c>
      <c r="R373" s="1161">
        <f t="shared" si="5"/>
        <v>1924.255125</v>
      </c>
      <c r="S373" s="436"/>
    </row>
    <row r="374" s="927" customFormat="1" spans="1:19">
      <c r="A374" s="1289" t="s">
        <v>137</v>
      </c>
      <c r="B374" s="615" t="s">
        <v>314</v>
      </c>
      <c r="C374" s="1289" t="s">
        <v>446</v>
      </c>
      <c r="D374" s="1290">
        <v>10.338</v>
      </c>
      <c r="E374" s="436" t="s">
        <v>25</v>
      </c>
      <c r="F374" s="436" t="s">
        <v>25</v>
      </c>
      <c r="G374" s="436"/>
      <c r="H374" s="436" t="s">
        <v>688</v>
      </c>
      <c r="I374" s="1289" t="s">
        <v>92</v>
      </c>
      <c r="J374" s="1289" t="s">
        <v>28</v>
      </c>
      <c r="K374" s="1289" t="s">
        <v>362</v>
      </c>
      <c r="L374" s="1289"/>
      <c r="M374" s="1289">
        <v>671717</v>
      </c>
      <c r="N374" s="1289">
        <v>4662808</v>
      </c>
      <c r="O374" s="615" t="s">
        <v>147</v>
      </c>
      <c r="P374" s="436" t="s">
        <v>674</v>
      </c>
      <c r="Q374" s="616" t="s">
        <v>675</v>
      </c>
      <c r="R374" s="1161">
        <f t="shared" si="5"/>
        <v>100.7955</v>
      </c>
      <c r="S374" s="436"/>
    </row>
    <row r="375" s="927" customFormat="1" spans="1:19">
      <c r="A375" s="1289" t="s">
        <v>137</v>
      </c>
      <c r="B375" s="615" t="s">
        <v>314</v>
      </c>
      <c r="C375" s="1289" t="s">
        <v>447</v>
      </c>
      <c r="D375" s="1290">
        <v>33.228</v>
      </c>
      <c r="E375" s="436" t="s">
        <v>25</v>
      </c>
      <c r="F375" s="436" t="s">
        <v>25</v>
      </c>
      <c r="G375" s="436"/>
      <c r="H375" s="436" t="s">
        <v>680</v>
      </c>
      <c r="I375" s="1289" t="s">
        <v>27</v>
      </c>
      <c r="J375" s="1289" t="s">
        <v>28</v>
      </c>
      <c r="K375" s="1289" t="s">
        <v>555</v>
      </c>
      <c r="L375" s="1289" t="s">
        <v>50</v>
      </c>
      <c r="M375" s="1289">
        <v>668659</v>
      </c>
      <c r="N375" s="1289">
        <v>4662667</v>
      </c>
      <c r="O375" s="615" t="s">
        <v>147</v>
      </c>
      <c r="P375" s="436" t="s">
        <v>674</v>
      </c>
      <c r="Q375" s="616" t="s">
        <v>675</v>
      </c>
      <c r="R375" s="1161">
        <f t="shared" si="5"/>
        <v>323.973</v>
      </c>
      <c r="S375" s="436"/>
    </row>
    <row r="376" s="927" customFormat="1" spans="1:19">
      <c r="A376" s="1289" t="s">
        <v>137</v>
      </c>
      <c r="B376" s="615" t="s">
        <v>314</v>
      </c>
      <c r="C376" s="1289" t="s">
        <v>569</v>
      </c>
      <c r="D376" s="1290">
        <v>286.9005</v>
      </c>
      <c r="E376" s="436" t="s">
        <v>25</v>
      </c>
      <c r="F376" s="436" t="s">
        <v>25</v>
      </c>
      <c r="G376" s="436"/>
      <c r="H376" s="436" t="s">
        <v>688</v>
      </c>
      <c r="I376" s="1289" t="s">
        <v>27</v>
      </c>
      <c r="J376" s="1289" t="s">
        <v>28</v>
      </c>
      <c r="K376" s="1289" t="s">
        <v>555</v>
      </c>
      <c r="L376" s="1289" t="s">
        <v>50</v>
      </c>
      <c r="M376" s="1289">
        <v>670266</v>
      </c>
      <c r="N376" s="1289">
        <v>4661939</v>
      </c>
      <c r="O376" s="615" t="s">
        <v>147</v>
      </c>
      <c r="P376" s="436" t="s">
        <v>674</v>
      </c>
      <c r="Q376" s="616" t="s">
        <v>675</v>
      </c>
      <c r="R376" s="1161">
        <f t="shared" si="5"/>
        <v>2797.279875</v>
      </c>
      <c r="S376" s="436"/>
    </row>
    <row r="377" s="927" customFormat="1" spans="1:19">
      <c r="A377" s="1289" t="s">
        <v>137</v>
      </c>
      <c r="B377" s="615" t="s">
        <v>314</v>
      </c>
      <c r="C377" s="1289" t="s">
        <v>689</v>
      </c>
      <c r="D377" s="1290">
        <v>7.551</v>
      </c>
      <c r="E377" s="436" t="s">
        <v>25</v>
      </c>
      <c r="F377" s="436" t="s">
        <v>25</v>
      </c>
      <c r="G377" s="436"/>
      <c r="H377" s="436" t="s">
        <v>688</v>
      </c>
      <c r="I377" s="1289" t="s">
        <v>27</v>
      </c>
      <c r="J377" s="1289" t="s">
        <v>28</v>
      </c>
      <c r="K377" s="1289" t="s">
        <v>58</v>
      </c>
      <c r="L377" s="1289" t="s">
        <v>50</v>
      </c>
      <c r="M377" s="1289">
        <v>670987</v>
      </c>
      <c r="N377" s="1289">
        <v>4662495</v>
      </c>
      <c r="O377" s="615" t="s">
        <v>147</v>
      </c>
      <c r="P377" s="436" t="s">
        <v>674</v>
      </c>
      <c r="Q377" s="616" t="s">
        <v>675</v>
      </c>
      <c r="R377" s="1161">
        <f t="shared" si="5"/>
        <v>73.62225</v>
      </c>
      <c r="S377" s="436"/>
    </row>
    <row r="378" s="927" customFormat="1" spans="1:19">
      <c r="A378" s="1289" t="s">
        <v>137</v>
      </c>
      <c r="B378" s="615" t="s">
        <v>314</v>
      </c>
      <c r="C378" s="1289" t="s">
        <v>358</v>
      </c>
      <c r="D378" s="1290">
        <v>481.041</v>
      </c>
      <c r="E378" s="436" t="s">
        <v>25</v>
      </c>
      <c r="F378" s="436" t="s">
        <v>25</v>
      </c>
      <c r="G378" s="436"/>
      <c r="H378" s="436" t="s">
        <v>680</v>
      </c>
      <c r="I378" s="1289" t="s">
        <v>27</v>
      </c>
      <c r="J378" s="1289" t="s">
        <v>28</v>
      </c>
      <c r="K378" s="1289" t="s">
        <v>555</v>
      </c>
      <c r="L378" s="1289" t="s">
        <v>50</v>
      </c>
      <c r="M378" s="1289">
        <v>668857</v>
      </c>
      <c r="N378" s="1289">
        <v>4661746</v>
      </c>
      <c r="O378" s="615" t="s">
        <v>147</v>
      </c>
      <c r="P378" s="436" t="s">
        <v>674</v>
      </c>
      <c r="Q378" s="616" t="s">
        <v>675</v>
      </c>
      <c r="R378" s="1161">
        <f t="shared" si="5"/>
        <v>4690.14975</v>
      </c>
      <c r="S378" s="436"/>
    </row>
    <row r="379" s="927" customFormat="1" spans="1:19">
      <c r="A379" s="1289" t="s">
        <v>137</v>
      </c>
      <c r="B379" s="615" t="s">
        <v>314</v>
      </c>
      <c r="C379" s="1289" t="s">
        <v>630</v>
      </c>
      <c r="D379" s="1290">
        <v>7.623</v>
      </c>
      <c r="E379" s="436" t="s">
        <v>25</v>
      </c>
      <c r="F379" s="436" t="s">
        <v>25</v>
      </c>
      <c r="G379" s="436"/>
      <c r="H379" s="436" t="s">
        <v>688</v>
      </c>
      <c r="I379" s="1289" t="s">
        <v>92</v>
      </c>
      <c r="J379" s="1289" t="s">
        <v>28</v>
      </c>
      <c r="K379" s="1289" t="s">
        <v>362</v>
      </c>
      <c r="L379" s="1289"/>
      <c r="M379" s="1289">
        <v>670891</v>
      </c>
      <c r="N379" s="1289">
        <v>4662473</v>
      </c>
      <c r="O379" s="615" t="s">
        <v>147</v>
      </c>
      <c r="P379" s="436" t="s">
        <v>674</v>
      </c>
      <c r="Q379" s="616" t="s">
        <v>675</v>
      </c>
      <c r="R379" s="1161">
        <f t="shared" si="5"/>
        <v>74.32425</v>
      </c>
      <c r="S379" s="436"/>
    </row>
    <row r="380" s="927" customFormat="1" spans="1:19">
      <c r="A380" s="1289" t="s">
        <v>137</v>
      </c>
      <c r="B380" s="615" t="s">
        <v>314</v>
      </c>
      <c r="C380" s="1289" t="s">
        <v>455</v>
      </c>
      <c r="D380" s="1290">
        <v>96.5355</v>
      </c>
      <c r="E380" s="436" t="s">
        <v>25</v>
      </c>
      <c r="F380" s="436" t="s">
        <v>25</v>
      </c>
      <c r="G380" s="436"/>
      <c r="H380" s="436" t="s">
        <v>688</v>
      </c>
      <c r="I380" s="1289" t="s">
        <v>27</v>
      </c>
      <c r="J380" s="1289" t="s">
        <v>28</v>
      </c>
      <c r="K380" s="1289" t="s">
        <v>555</v>
      </c>
      <c r="L380" s="1289" t="s">
        <v>50</v>
      </c>
      <c r="M380" s="1289">
        <v>670406</v>
      </c>
      <c r="N380" s="1289">
        <v>4662339</v>
      </c>
      <c r="O380" s="615" t="s">
        <v>147</v>
      </c>
      <c r="P380" s="436" t="s">
        <v>674</v>
      </c>
      <c r="Q380" s="616" t="s">
        <v>675</v>
      </c>
      <c r="R380" s="1161">
        <f t="shared" si="5"/>
        <v>941.221125</v>
      </c>
      <c r="S380" s="436"/>
    </row>
    <row r="381" s="927" customFormat="1" spans="1:19">
      <c r="A381" s="1289" t="s">
        <v>137</v>
      </c>
      <c r="B381" s="615" t="s">
        <v>314</v>
      </c>
      <c r="C381" s="1289" t="s">
        <v>460</v>
      </c>
      <c r="D381" s="1290">
        <v>17.187</v>
      </c>
      <c r="E381" s="436" t="s">
        <v>25</v>
      </c>
      <c r="F381" s="436" t="s">
        <v>25</v>
      </c>
      <c r="G381" s="436"/>
      <c r="H381" s="436" t="s">
        <v>688</v>
      </c>
      <c r="I381" s="1289" t="s">
        <v>27</v>
      </c>
      <c r="J381" s="1289" t="s">
        <v>28</v>
      </c>
      <c r="K381" s="1289" t="s">
        <v>555</v>
      </c>
      <c r="L381" s="1289" t="s">
        <v>50</v>
      </c>
      <c r="M381" s="1289">
        <v>670524</v>
      </c>
      <c r="N381" s="1289">
        <v>4662302</v>
      </c>
      <c r="O381" s="615" t="s">
        <v>147</v>
      </c>
      <c r="P381" s="436" t="s">
        <v>674</v>
      </c>
      <c r="Q381" s="616" t="s">
        <v>675</v>
      </c>
      <c r="R381" s="1161">
        <f t="shared" si="5"/>
        <v>167.57325</v>
      </c>
      <c r="S381" s="436"/>
    </row>
    <row r="382" s="927" customFormat="1" spans="1:19">
      <c r="A382" s="1289" t="s">
        <v>137</v>
      </c>
      <c r="B382" s="615" t="s">
        <v>314</v>
      </c>
      <c r="C382" s="1289" t="s">
        <v>632</v>
      </c>
      <c r="D382" s="1290">
        <v>4.5375</v>
      </c>
      <c r="E382" s="436" t="s">
        <v>25</v>
      </c>
      <c r="F382" s="436" t="s">
        <v>25</v>
      </c>
      <c r="G382" s="436"/>
      <c r="H382" s="436" t="s">
        <v>688</v>
      </c>
      <c r="I382" s="1289" t="s">
        <v>92</v>
      </c>
      <c r="J382" s="1289" t="s">
        <v>28</v>
      </c>
      <c r="K382" s="1289" t="s">
        <v>362</v>
      </c>
      <c r="L382" s="1289"/>
      <c r="M382" s="1289">
        <v>670951</v>
      </c>
      <c r="N382" s="1289">
        <v>4662364</v>
      </c>
      <c r="O382" s="615" t="s">
        <v>147</v>
      </c>
      <c r="P382" s="436" t="s">
        <v>674</v>
      </c>
      <c r="Q382" s="616" t="s">
        <v>675</v>
      </c>
      <c r="R382" s="1161">
        <f t="shared" si="5"/>
        <v>44.240625</v>
      </c>
      <c r="S382" s="436"/>
    </row>
    <row r="383" s="927" customFormat="1" spans="1:19">
      <c r="A383" s="1289" t="s">
        <v>137</v>
      </c>
      <c r="B383" s="615" t="s">
        <v>314</v>
      </c>
      <c r="C383" s="1289" t="s">
        <v>690</v>
      </c>
      <c r="D383" s="1290">
        <v>10.971</v>
      </c>
      <c r="E383" s="436" t="s">
        <v>25</v>
      </c>
      <c r="F383" s="436" t="s">
        <v>25</v>
      </c>
      <c r="G383" s="436"/>
      <c r="H383" s="436" t="s">
        <v>688</v>
      </c>
      <c r="I383" s="1289" t="s">
        <v>27</v>
      </c>
      <c r="J383" s="1289" t="s">
        <v>28</v>
      </c>
      <c r="K383" s="1289" t="s">
        <v>555</v>
      </c>
      <c r="L383" s="1289" t="s">
        <v>50</v>
      </c>
      <c r="M383" s="1289">
        <v>670087</v>
      </c>
      <c r="N383" s="1289">
        <v>4662335</v>
      </c>
      <c r="O383" s="615" t="s">
        <v>147</v>
      </c>
      <c r="P383" s="436" t="s">
        <v>674</v>
      </c>
      <c r="Q383" s="616" t="s">
        <v>675</v>
      </c>
      <c r="R383" s="1161">
        <f t="shared" si="5"/>
        <v>106.96725</v>
      </c>
      <c r="S383" s="436"/>
    </row>
    <row r="384" s="927" customFormat="1" spans="1:19">
      <c r="A384" s="1289" t="s">
        <v>137</v>
      </c>
      <c r="B384" s="615" t="s">
        <v>314</v>
      </c>
      <c r="C384" s="1289" t="s">
        <v>465</v>
      </c>
      <c r="D384" s="1290">
        <v>171.966</v>
      </c>
      <c r="E384" s="436" t="s">
        <v>25</v>
      </c>
      <c r="F384" s="436" t="s">
        <v>25</v>
      </c>
      <c r="G384" s="436"/>
      <c r="H384" s="436" t="s">
        <v>688</v>
      </c>
      <c r="I384" s="1289" t="s">
        <v>27</v>
      </c>
      <c r="J384" s="1289" t="s">
        <v>28</v>
      </c>
      <c r="K384" s="1289" t="s">
        <v>58</v>
      </c>
      <c r="L384" s="1289" t="s">
        <v>50</v>
      </c>
      <c r="M384" s="1289">
        <v>670755</v>
      </c>
      <c r="N384" s="1289">
        <v>4662161</v>
      </c>
      <c r="O384" s="615" t="s">
        <v>147</v>
      </c>
      <c r="P384" s="436" t="s">
        <v>674</v>
      </c>
      <c r="Q384" s="616" t="s">
        <v>675</v>
      </c>
      <c r="R384" s="1161">
        <f t="shared" si="5"/>
        <v>1676.6685</v>
      </c>
      <c r="S384" s="436"/>
    </row>
    <row r="385" s="927" customFormat="1" spans="1:19">
      <c r="A385" s="1289" t="s">
        <v>137</v>
      </c>
      <c r="B385" s="615" t="s">
        <v>314</v>
      </c>
      <c r="C385" s="1289" t="s">
        <v>542</v>
      </c>
      <c r="D385" s="1290">
        <v>79.7505</v>
      </c>
      <c r="E385" s="436" t="s">
        <v>25</v>
      </c>
      <c r="F385" s="436" t="s">
        <v>25</v>
      </c>
      <c r="G385" s="436"/>
      <c r="H385" s="436" t="s">
        <v>688</v>
      </c>
      <c r="I385" s="1289" t="s">
        <v>27</v>
      </c>
      <c r="J385" s="1289" t="s">
        <v>28</v>
      </c>
      <c r="K385" s="1289" t="s">
        <v>555</v>
      </c>
      <c r="L385" s="1289" t="s">
        <v>50</v>
      </c>
      <c r="M385" s="1289">
        <v>670467</v>
      </c>
      <c r="N385" s="1289">
        <v>4662080</v>
      </c>
      <c r="O385" s="615" t="s">
        <v>147</v>
      </c>
      <c r="P385" s="436" t="s">
        <v>674</v>
      </c>
      <c r="Q385" s="616" t="s">
        <v>675</v>
      </c>
      <c r="R385" s="1161">
        <f t="shared" si="5"/>
        <v>777.567375</v>
      </c>
      <c r="S385" s="436"/>
    </row>
    <row r="386" s="927" customFormat="1" spans="1:19">
      <c r="A386" s="1289" t="s">
        <v>137</v>
      </c>
      <c r="B386" s="615" t="s">
        <v>314</v>
      </c>
      <c r="C386" s="1289" t="s">
        <v>691</v>
      </c>
      <c r="D386" s="1290">
        <v>15.2955</v>
      </c>
      <c r="E386" s="436" t="s">
        <v>25</v>
      </c>
      <c r="F386" s="436" t="s">
        <v>25</v>
      </c>
      <c r="G386" s="436"/>
      <c r="H386" s="436" t="s">
        <v>688</v>
      </c>
      <c r="I386" s="1289" t="s">
        <v>27</v>
      </c>
      <c r="J386" s="1289" t="s">
        <v>28</v>
      </c>
      <c r="K386" s="1289" t="s">
        <v>58</v>
      </c>
      <c r="L386" s="1289" t="s">
        <v>50</v>
      </c>
      <c r="M386" s="1289">
        <v>670560</v>
      </c>
      <c r="N386" s="1289">
        <v>4662162</v>
      </c>
      <c r="O386" s="615" t="s">
        <v>147</v>
      </c>
      <c r="P386" s="436" t="s">
        <v>674</v>
      </c>
      <c r="Q386" s="616" t="s">
        <v>675</v>
      </c>
      <c r="R386" s="1161">
        <f t="shared" si="5"/>
        <v>149.131125</v>
      </c>
      <c r="S386" s="436"/>
    </row>
    <row r="387" s="927" customFormat="1" spans="1:19">
      <c r="A387" s="1289" t="s">
        <v>137</v>
      </c>
      <c r="B387" s="615" t="s">
        <v>314</v>
      </c>
      <c r="C387" s="1289" t="s">
        <v>471</v>
      </c>
      <c r="D387" s="1290">
        <v>24.261</v>
      </c>
      <c r="E387" s="436" t="s">
        <v>25</v>
      </c>
      <c r="F387" s="436" t="s">
        <v>25</v>
      </c>
      <c r="G387" s="436"/>
      <c r="H387" s="436" t="s">
        <v>688</v>
      </c>
      <c r="I387" s="1289" t="s">
        <v>27</v>
      </c>
      <c r="J387" s="1289" t="s">
        <v>28</v>
      </c>
      <c r="K387" s="1289" t="s">
        <v>555</v>
      </c>
      <c r="L387" s="1289" t="s">
        <v>50</v>
      </c>
      <c r="M387" s="1289">
        <v>670179</v>
      </c>
      <c r="N387" s="1289">
        <v>4662074</v>
      </c>
      <c r="O387" s="615" t="s">
        <v>147</v>
      </c>
      <c r="P387" s="436" t="s">
        <v>674</v>
      </c>
      <c r="Q387" s="616" t="s">
        <v>675</v>
      </c>
      <c r="R387" s="1161">
        <f t="shared" si="5"/>
        <v>236.54475</v>
      </c>
      <c r="S387" s="436"/>
    </row>
    <row r="388" s="927" customFormat="1" spans="1:19">
      <c r="A388" s="1289" t="s">
        <v>137</v>
      </c>
      <c r="B388" s="615" t="s">
        <v>314</v>
      </c>
      <c r="C388" s="1289" t="s">
        <v>472</v>
      </c>
      <c r="D388" s="1290">
        <v>70.3035</v>
      </c>
      <c r="E388" s="436" t="s">
        <v>25</v>
      </c>
      <c r="F388" s="436" t="s">
        <v>25</v>
      </c>
      <c r="G388" s="436"/>
      <c r="H388" s="436" t="s">
        <v>688</v>
      </c>
      <c r="I388" s="1289" t="s">
        <v>92</v>
      </c>
      <c r="J388" s="1289" t="s">
        <v>28</v>
      </c>
      <c r="K388" s="1289" t="s">
        <v>362</v>
      </c>
      <c r="L388" s="1289"/>
      <c r="M388" s="1289">
        <v>670376</v>
      </c>
      <c r="N388" s="1289">
        <v>4662001</v>
      </c>
      <c r="O388" s="615" t="s">
        <v>147</v>
      </c>
      <c r="P388" s="436" t="s">
        <v>674</v>
      </c>
      <c r="Q388" s="616" t="s">
        <v>675</v>
      </c>
      <c r="R388" s="1161">
        <f t="shared" si="5"/>
        <v>685.459125</v>
      </c>
      <c r="S388" s="436"/>
    </row>
    <row r="389" s="927" customFormat="1" spans="1:19">
      <c r="A389" s="1289" t="s">
        <v>137</v>
      </c>
      <c r="B389" s="615" t="s">
        <v>314</v>
      </c>
      <c r="C389" s="1289" t="s">
        <v>692</v>
      </c>
      <c r="D389" s="1290">
        <v>17.292</v>
      </c>
      <c r="E389" s="436" t="s">
        <v>25</v>
      </c>
      <c r="F389" s="436" t="s">
        <v>25</v>
      </c>
      <c r="G389" s="436"/>
      <c r="H389" s="436" t="s">
        <v>688</v>
      </c>
      <c r="I389" s="1289" t="s">
        <v>92</v>
      </c>
      <c r="J389" s="1289" t="s">
        <v>28</v>
      </c>
      <c r="K389" s="1289" t="s">
        <v>362</v>
      </c>
      <c r="L389" s="1289"/>
      <c r="M389" s="1289">
        <v>671214</v>
      </c>
      <c r="N389" s="1289">
        <v>4662131</v>
      </c>
      <c r="O389" s="615" t="s">
        <v>147</v>
      </c>
      <c r="P389" s="436" t="s">
        <v>674</v>
      </c>
      <c r="Q389" s="616" t="s">
        <v>675</v>
      </c>
      <c r="R389" s="1161">
        <f t="shared" si="5"/>
        <v>168.597</v>
      </c>
      <c r="S389" s="436"/>
    </row>
    <row r="390" s="927" customFormat="1" spans="1:19">
      <c r="A390" s="1289" t="s">
        <v>137</v>
      </c>
      <c r="B390" s="615" t="s">
        <v>314</v>
      </c>
      <c r="C390" s="1289" t="s">
        <v>473</v>
      </c>
      <c r="D390" s="1290">
        <v>13.812</v>
      </c>
      <c r="E390" s="436" t="s">
        <v>25</v>
      </c>
      <c r="F390" s="436" t="s">
        <v>25</v>
      </c>
      <c r="G390" s="436"/>
      <c r="H390" s="436" t="s">
        <v>688</v>
      </c>
      <c r="I390" s="1289" t="s">
        <v>92</v>
      </c>
      <c r="J390" s="1289" t="s">
        <v>28</v>
      </c>
      <c r="K390" s="1289" t="s">
        <v>362</v>
      </c>
      <c r="L390" s="1289"/>
      <c r="M390" s="1289">
        <v>671145</v>
      </c>
      <c r="N390" s="1289">
        <v>4662123</v>
      </c>
      <c r="O390" s="615" t="s">
        <v>147</v>
      </c>
      <c r="P390" s="436" t="s">
        <v>674</v>
      </c>
      <c r="Q390" s="616" t="s">
        <v>675</v>
      </c>
      <c r="R390" s="1161">
        <f t="shared" si="5"/>
        <v>134.667</v>
      </c>
      <c r="S390" s="436"/>
    </row>
    <row r="391" s="927" customFormat="1" spans="1:19">
      <c r="A391" s="1289" t="s">
        <v>137</v>
      </c>
      <c r="B391" s="615" t="s">
        <v>314</v>
      </c>
      <c r="C391" s="1289" t="s">
        <v>474</v>
      </c>
      <c r="D391" s="1290">
        <v>13.8555</v>
      </c>
      <c r="E391" s="436" t="s">
        <v>25</v>
      </c>
      <c r="F391" s="436" t="s">
        <v>25</v>
      </c>
      <c r="G391" s="436"/>
      <c r="H391" s="436" t="s">
        <v>688</v>
      </c>
      <c r="I391" s="1289" t="s">
        <v>27</v>
      </c>
      <c r="J391" s="1289" t="s">
        <v>28</v>
      </c>
      <c r="K391" s="1289" t="s">
        <v>58</v>
      </c>
      <c r="L391" s="1289" t="s">
        <v>50</v>
      </c>
      <c r="M391" s="1289">
        <v>671031</v>
      </c>
      <c r="N391" s="1289">
        <v>4662044</v>
      </c>
      <c r="O391" s="615" t="s">
        <v>147</v>
      </c>
      <c r="P391" s="436" t="s">
        <v>674</v>
      </c>
      <c r="Q391" s="616" t="s">
        <v>675</v>
      </c>
      <c r="R391" s="1161">
        <f t="shared" ref="R391:R422" si="6">D391*9.75</f>
        <v>135.091125</v>
      </c>
      <c r="S391" s="436"/>
    </row>
    <row r="392" s="927" customFormat="1" spans="1:19">
      <c r="A392" s="1289" t="s">
        <v>137</v>
      </c>
      <c r="B392" s="615" t="s">
        <v>314</v>
      </c>
      <c r="C392" s="1289" t="s">
        <v>476</v>
      </c>
      <c r="D392" s="1290">
        <v>11.8425</v>
      </c>
      <c r="E392" s="436" t="s">
        <v>25</v>
      </c>
      <c r="F392" s="436" t="s">
        <v>25</v>
      </c>
      <c r="G392" s="436"/>
      <c r="H392" s="436" t="s">
        <v>688</v>
      </c>
      <c r="I392" s="1289" t="s">
        <v>92</v>
      </c>
      <c r="J392" s="1289" t="s">
        <v>28</v>
      </c>
      <c r="K392" s="1289" t="s">
        <v>362</v>
      </c>
      <c r="L392" s="1289"/>
      <c r="M392" s="1289">
        <v>670964</v>
      </c>
      <c r="N392" s="1289">
        <v>4662021</v>
      </c>
      <c r="O392" s="615" t="s">
        <v>147</v>
      </c>
      <c r="P392" s="436" t="s">
        <v>674</v>
      </c>
      <c r="Q392" s="616" t="s">
        <v>675</v>
      </c>
      <c r="R392" s="1161">
        <f t="shared" si="6"/>
        <v>115.464375</v>
      </c>
      <c r="S392" s="436"/>
    </row>
    <row r="393" s="927" customFormat="1" spans="1:19">
      <c r="A393" s="1289" t="s">
        <v>137</v>
      </c>
      <c r="B393" s="615" t="s">
        <v>314</v>
      </c>
      <c r="C393" s="1289" t="s">
        <v>477</v>
      </c>
      <c r="D393" s="1290">
        <v>18.87</v>
      </c>
      <c r="E393" s="436" t="s">
        <v>25</v>
      </c>
      <c r="F393" s="436" t="s">
        <v>25</v>
      </c>
      <c r="G393" s="436"/>
      <c r="H393" s="436" t="s">
        <v>680</v>
      </c>
      <c r="I393" s="1289" t="s">
        <v>27</v>
      </c>
      <c r="J393" s="1289" t="s">
        <v>28</v>
      </c>
      <c r="K393" s="1289" t="s">
        <v>555</v>
      </c>
      <c r="L393" s="1289" t="s">
        <v>50</v>
      </c>
      <c r="M393" s="1289">
        <v>669203</v>
      </c>
      <c r="N393" s="1289">
        <v>4661974</v>
      </c>
      <c r="O393" s="615" t="s">
        <v>147</v>
      </c>
      <c r="P393" s="436" t="s">
        <v>674</v>
      </c>
      <c r="Q393" s="616" t="s">
        <v>675</v>
      </c>
      <c r="R393" s="1161">
        <f t="shared" si="6"/>
        <v>183.9825</v>
      </c>
      <c r="S393" s="436"/>
    </row>
    <row r="394" s="927" customFormat="1" spans="1:19">
      <c r="A394" s="1289" t="s">
        <v>137</v>
      </c>
      <c r="B394" s="615" t="s">
        <v>314</v>
      </c>
      <c r="C394" s="1289" t="s">
        <v>545</v>
      </c>
      <c r="D394" s="1290">
        <v>17.0535</v>
      </c>
      <c r="E394" s="436" t="s">
        <v>25</v>
      </c>
      <c r="F394" s="436" t="s">
        <v>25</v>
      </c>
      <c r="G394" s="436"/>
      <c r="H394" s="436" t="s">
        <v>688</v>
      </c>
      <c r="I394" s="1289" t="s">
        <v>27</v>
      </c>
      <c r="J394" s="1289" t="s">
        <v>28</v>
      </c>
      <c r="K394" s="1289" t="s">
        <v>58</v>
      </c>
      <c r="L394" s="1289" t="s">
        <v>50</v>
      </c>
      <c r="M394" s="1289">
        <v>670794</v>
      </c>
      <c r="N394" s="1289">
        <v>4661893</v>
      </c>
      <c r="O394" s="615" t="s">
        <v>147</v>
      </c>
      <c r="P394" s="436" t="s">
        <v>674</v>
      </c>
      <c r="Q394" s="616" t="s">
        <v>675</v>
      </c>
      <c r="R394" s="1161">
        <f t="shared" si="6"/>
        <v>166.271625</v>
      </c>
      <c r="S394" s="436"/>
    </row>
    <row r="395" s="927" customFormat="1" spans="1:19">
      <c r="A395" s="1289" t="s">
        <v>137</v>
      </c>
      <c r="B395" s="615" t="s">
        <v>314</v>
      </c>
      <c r="C395" s="1289" t="s">
        <v>546</v>
      </c>
      <c r="D395" s="1290">
        <v>9.4575</v>
      </c>
      <c r="E395" s="436" t="s">
        <v>25</v>
      </c>
      <c r="F395" s="436" t="s">
        <v>25</v>
      </c>
      <c r="G395" s="436"/>
      <c r="H395" s="436" t="s">
        <v>680</v>
      </c>
      <c r="I395" s="1289" t="s">
        <v>92</v>
      </c>
      <c r="J395" s="1289" t="s">
        <v>28</v>
      </c>
      <c r="K395" s="1289" t="s">
        <v>362</v>
      </c>
      <c r="L395" s="1289"/>
      <c r="M395" s="1289">
        <v>669118</v>
      </c>
      <c r="N395" s="1289">
        <v>4661821</v>
      </c>
      <c r="O395" s="615" t="s">
        <v>147</v>
      </c>
      <c r="P395" s="436" t="s">
        <v>674</v>
      </c>
      <c r="Q395" s="616" t="s">
        <v>675</v>
      </c>
      <c r="R395" s="1161">
        <f t="shared" si="6"/>
        <v>92.210625</v>
      </c>
      <c r="S395" s="436"/>
    </row>
    <row r="396" s="927" customFormat="1" spans="1:19">
      <c r="A396" s="1289" t="s">
        <v>137</v>
      </c>
      <c r="B396" s="615" t="s">
        <v>314</v>
      </c>
      <c r="C396" s="1289" t="s">
        <v>363</v>
      </c>
      <c r="D396" s="1290">
        <v>43.002</v>
      </c>
      <c r="E396" s="436" t="s">
        <v>25</v>
      </c>
      <c r="F396" s="436" t="s">
        <v>25</v>
      </c>
      <c r="G396" s="436"/>
      <c r="H396" s="436" t="s">
        <v>688</v>
      </c>
      <c r="I396" s="1289" t="s">
        <v>92</v>
      </c>
      <c r="J396" s="1289" t="s">
        <v>28</v>
      </c>
      <c r="K396" s="1289" t="s">
        <v>362</v>
      </c>
      <c r="L396" s="1289"/>
      <c r="M396" s="1289">
        <v>670159</v>
      </c>
      <c r="N396" s="1289">
        <v>4661595</v>
      </c>
      <c r="O396" s="615" t="s">
        <v>147</v>
      </c>
      <c r="P396" s="436" t="s">
        <v>674</v>
      </c>
      <c r="Q396" s="616" t="s">
        <v>675</v>
      </c>
      <c r="R396" s="1161">
        <f t="shared" si="6"/>
        <v>419.2695</v>
      </c>
      <c r="S396" s="436"/>
    </row>
    <row r="397" s="927" customFormat="1" spans="1:19">
      <c r="A397" s="1289" t="s">
        <v>137</v>
      </c>
      <c r="B397" s="615" t="s">
        <v>314</v>
      </c>
      <c r="C397" s="1289" t="s">
        <v>548</v>
      </c>
      <c r="D397" s="1290">
        <v>63.1665</v>
      </c>
      <c r="E397" s="436" t="s">
        <v>25</v>
      </c>
      <c r="F397" s="436" t="s">
        <v>25</v>
      </c>
      <c r="G397" s="436"/>
      <c r="H397" s="436" t="s">
        <v>679</v>
      </c>
      <c r="I397" s="1289" t="s">
        <v>27</v>
      </c>
      <c r="J397" s="1289" t="s">
        <v>28</v>
      </c>
      <c r="K397" s="1289" t="s">
        <v>58</v>
      </c>
      <c r="L397" s="1289" t="s">
        <v>50</v>
      </c>
      <c r="M397" s="1289">
        <v>672691</v>
      </c>
      <c r="N397" s="1289">
        <v>4663618</v>
      </c>
      <c r="O397" s="615" t="s">
        <v>147</v>
      </c>
      <c r="P397" s="436" t="s">
        <v>674</v>
      </c>
      <c r="Q397" s="616" t="s">
        <v>675</v>
      </c>
      <c r="R397" s="1161">
        <f t="shared" si="6"/>
        <v>615.873375</v>
      </c>
      <c r="S397" s="436"/>
    </row>
    <row r="398" s="927" customFormat="1" spans="1:19">
      <c r="A398" s="1289" t="s">
        <v>137</v>
      </c>
      <c r="B398" s="615" t="s">
        <v>314</v>
      </c>
      <c r="C398" s="1289" t="s">
        <v>550</v>
      </c>
      <c r="D398" s="1290">
        <v>55.665</v>
      </c>
      <c r="E398" s="436" t="s">
        <v>25</v>
      </c>
      <c r="F398" s="436" t="s">
        <v>25</v>
      </c>
      <c r="G398" s="436"/>
      <c r="H398" s="436" t="s">
        <v>680</v>
      </c>
      <c r="I398" s="1289" t="s">
        <v>27</v>
      </c>
      <c r="J398" s="1289" t="s">
        <v>28</v>
      </c>
      <c r="K398" s="1289" t="s">
        <v>58</v>
      </c>
      <c r="L398" s="1289" t="s">
        <v>50</v>
      </c>
      <c r="M398" s="1289">
        <v>668088</v>
      </c>
      <c r="N398" s="1289">
        <v>4663314</v>
      </c>
      <c r="O398" s="615" t="s">
        <v>147</v>
      </c>
      <c r="P398" s="436" t="s">
        <v>674</v>
      </c>
      <c r="Q398" s="616" t="s">
        <v>675</v>
      </c>
      <c r="R398" s="1161">
        <f t="shared" si="6"/>
        <v>542.73375</v>
      </c>
      <c r="S398" s="436"/>
    </row>
    <row r="399" s="927" customFormat="1" spans="1:19">
      <c r="A399" s="1289" t="s">
        <v>137</v>
      </c>
      <c r="B399" s="615" t="s">
        <v>314</v>
      </c>
      <c r="C399" s="1289" t="s">
        <v>693</v>
      </c>
      <c r="D399" s="1290">
        <v>43.4685</v>
      </c>
      <c r="E399" s="436" t="s">
        <v>25</v>
      </c>
      <c r="F399" s="436" t="s">
        <v>25</v>
      </c>
      <c r="G399" s="436"/>
      <c r="H399" s="436" t="s">
        <v>680</v>
      </c>
      <c r="I399" s="1289" t="s">
        <v>27</v>
      </c>
      <c r="J399" s="1289" t="s">
        <v>28</v>
      </c>
      <c r="K399" s="1289" t="s">
        <v>58</v>
      </c>
      <c r="L399" s="1289" t="s">
        <v>50</v>
      </c>
      <c r="M399" s="1289">
        <v>668632</v>
      </c>
      <c r="N399" s="1289">
        <v>4664219</v>
      </c>
      <c r="O399" s="615" t="s">
        <v>147</v>
      </c>
      <c r="P399" s="436" t="s">
        <v>674</v>
      </c>
      <c r="Q399" s="616" t="s">
        <v>675</v>
      </c>
      <c r="R399" s="1161">
        <f t="shared" si="6"/>
        <v>423.817875</v>
      </c>
      <c r="S399" s="436"/>
    </row>
    <row r="400" s="927" customFormat="1" spans="1:19">
      <c r="A400" s="1289" t="s">
        <v>137</v>
      </c>
      <c r="B400" s="615" t="s">
        <v>314</v>
      </c>
      <c r="C400" s="1289" t="s">
        <v>694</v>
      </c>
      <c r="D400" s="1290">
        <v>28.1475</v>
      </c>
      <c r="E400" s="436" t="s">
        <v>25</v>
      </c>
      <c r="F400" s="436" t="s">
        <v>25</v>
      </c>
      <c r="G400" s="436"/>
      <c r="H400" s="436" t="s">
        <v>682</v>
      </c>
      <c r="I400" s="1289" t="s">
        <v>27</v>
      </c>
      <c r="J400" s="1289" t="s">
        <v>28</v>
      </c>
      <c r="K400" s="1289" t="s">
        <v>58</v>
      </c>
      <c r="L400" s="1289" t="s">
        <v>50</v>
      </c>
      <c r="M400" s="1289">
        <v>673478</v>
      </c>
      <c r="N400" s="1289">
        <v>4663747</v>
      </c>
      <c r="O400" s="615" t="s">
        <v>147</v>
      </c>
      <c r="P400" s="436" t="s">
        <v>674</v>
      </c>
      <c r="Q400" s="616" t="s">
        <v>675</v>
      </c>
      <c r="R400" s="1161">
        <f t="shared" si="6"/>
        <v>274.438125</v>
      </c>
      <c r="S400" s="436"/>
    </row>
    <row r="401" s="927" customFormat="1" spans="1:19">
      <c r="A401" s="1289" t="s">
        <v>137</v>
      </c>
      <c r="B401" s="615" t="s">
        <v>314</v>
      </c>
      <c r="C401" s="1289" t="s">
        <v>695</v>
      </c>
      <c r="D401" s="1290">
        <v>61.2675</v>
      </c>
      <c r="E401" s="436" t="s">
        <v>25</v>
      </c>
      <c r="F401" s="436" t="s">
        <v>25</v>
      </c>
      <c r="G401" s="436"/>
      <c r="H401" s="436" t="s">
        <v>679</v>
      </c>
      <c r="I401" s="1289" t="s">
        <v>27</v>
      </c>
      <c r="J401" s="1289" t="s">
        <v>28</v>
      </c>
      <c r="K401" s="1289" t="s">
        <v>58</v>
      </c>
      <c r="L401" s="1289" t="s">
        <v>50</v>
      </c>
      <c r="M401" s="1289">
        <v>672642</v>
      </c>
      <c r="N401" s="1289">
        <v>4664052</v>
      </c>
      <c r="O401" s="615" t="s">
        <v>147</v>
      </c>
      <c r="P401" s="436" t="s">
        <v>674</v>
      </c>
      <c r="Q401" s="616" t="s">
        <v>675</v>
      </c>
      <c r="R401" s="1161">
        <f t="shared" si="6"/>
        <v>597.358125</v>
      </c>
      <c r="S401" s="436"/>
    </row>
    <row r="402" s="927" customFormat="1" spans="1:19">
      <c r="A402" s="1289" t="s">
        <v>137</v>
      </c>
      <c r="B402" s="615" t="s">
        <v>314</v>
      </c>
      <c r="C402" s="1289" t="s">
        <v>696</v>
      </c>
      <c r="D402" s="1290">
        <v>40.5045</v>
      </c>
      <c r="E402" s="436" t="s">
        <v>25</v>
      </c>
      <c r="F402" s="436" t="s">
        <v>25</v>
      </c>
      <c r="G402" s="436"/>
      <c r="H402" s="436" t="s">
        <v>688</v>
      </c>
      <c r="I402" s="1289" t="s">
        <v>27</v>
      </c>
      <c r="J402" s="1289" t="s">
        <v>28</v>
      </c>
      <c r="K402" s="1289" t="s">
        <v>58</v>
      </c>
      <c r="L402" s="1289" t="s">
        <v>50</v>
      </c>
      <c r="M402" s="1289">
        <v>671007</v>
      </c>
      <c r="N402" s="1289">
        <v>4662374</v>
      </c>
      <c r="O402" s="615" t="s">
        <v>147</v>
      </c>
      <c r="P402" s="436" t="s">
        <v>674</v>
      </c>
      <c r="Q402" s="616" t="s">
        <v>675</v>
      </c>
      <c r="R402" s="1161">
        <f t="shared" si="6"/>
        <v>394.918875</v>
      </c>
      <c r="S402" s="436"/>
    </row>
    <row r="403" s="927" customFormat="1" spans="1:19">
      <c r="A403" s="1289" t="s">
        <v>137</v>
      </c>
      <c r="B403" s="615" t="s">
        <v>314</v>
      </c>
      <c r="C403" s="1289" t="s">
        <v>554</v>
      </c>
      <c r="D403" s="1290">
        <v>20.736</v>
      </c>
      <c r="E403" s="436" t="s">
        <v>25</v>
      </c>
      <c r="F403" s="436" t="s">
        <v>25</v>
      </c>
      <c r="G403" s="436"/>
      <c r="H403" s="436" t="s">
        <v>688</v>
      </c>
      <c r="I403" s="1289" t="s">
        <v>92</v>
      </c>
      <c r="J403" s="1289" t="s">
        <v>28</v>
      </c>
      <c r="K403" s="1289" t="s">
        <v>362</v>
      </c>
      <c r="L403" s="1289"/>
      <c r="M403" s="1289">
        <v>671081</v>
      </c>
      <c r="N403" s="1289">
        <v>4662287</v>
      </c>
      <c r="O403" s="615" t="s">
        <v>147</v>
      </c>
      <c r="P403" s="436" t="s">
        <v>674</v>
      </c>
      <c r="Q403" s="616" t="s">
        <v>675</v>
      </c>
      <c r="R403" s="1161">
        <f t="shared" si="6"/>
        <v>202.176</v>
      </c>
      <c r="S403" s="436"/>
    </row>
    <row r="404" s="927" customFormat="1" spans="1:19">
      <c r="A404" s="1289" t="s">
        <v>137</v>
      </c>
      <c r="B404" s="615" t="s">
        <v>314</v>
      </c>
      <c r="C404" s="1289" t="s">
        <v>487</v>
      </c>
      <c r="D404" s="1290">
        <v>35.5785</v>
      </c>
      <c r="E404" s="436" t="s">
        <v>25</v>
      </c>
      <c r="F404" s="436" t="s">
        <v>25</v>
      </c>
      <c r="G404" s="436"/>
      <c r="H404" s="436" t="s">
        <v>679</v>
      </c>
      <c r="I404" s="1289" t="s">
        <v>27</v>
      </c>
      <c r="J404" s="1289" t="s">
        <v>28</v>
      </c>
      <c r="K404" s="1289" t="s">
        <v>58</v>
      </c>
      <c r="L404" s="1289" t="s">
        <v>50</v>
      </c>
      <c r="M404" s="1289">
        <v>671888</v>
      </c>
      <c r="N404" s="1289">
        <v>4664311</v>
      </c>
      <c r="O404" s="615" t="s">
        <v>147</v>
      </c>
      <c r="P404" s="436" t="s">
        <v>674</v>
      </c>
      <c r="Q404" s="616" t="s">
        <v>675</v>
      </c>
      <c r="R404" s="1161">
        <f t="shared" si="6"/>
        <v>346.890375</v>
      </c>
      <c r="S404" s="436"/>
    </row>
    <row r="405" s="927" customFormat="1" spans="1:19">
      <c r="A405" s="1289" t="s">
        <v>137</v>
      </c>
      <c r="B405" s="615" t="s">
        <v>320</v>
      </c>
      <c r="C405" s="1289" t="s">
        <v>512</v>
      </c>
      <c r="D405" s="1290">
        <v>125.7795</v>
      </c>
      <c r="E405" s="436" t="s">
        <v>25</v>
      </c>
      <c r="F405" s="436" t="s">
        <v>25</v>
      </c>
      <c r="G405" s="436"/>
      <c r="H405" s="436" t="s">
        <v>697</v>
      </c>
      <c r="I405" s="1289" t="s">
        <v>27</v>
      </c>
      <c r="J405" s="1289" t="s">
        <v>28</v>
      </c>
      <c r="K405" s="1289" t="s">
        <v>58</v>
      </c>
      <c r="L405" s="1289" t="s">
        <v>75</v>
      </c>
      <c r="M405" s="1289">
        <v>673795</v>
      </c>
      <c r="N405" s="1289">
        <v>4660228</v>
      </c>
      <c r="O405" s="615" t="s">
        <v>147</v>
      </c>
      <c r="P405" s="436" t="s">
        <v>574</v>
      </c>
      <c r="Q405" s="616" t="s">
        <v>575</v>
      </c>
      <c r="R405" s="1161">
        <f t="shared" si="6"/>
        <v>1226.350125</v>
      </c>
      <c r="S405" s="436"/>
    </row>
    <row r="406" s="927" customFormat="1" spans="1:19">
      <c r="A406" s="1289" t="s">
        <v>137</v>
      </c>
      <c r="B406" s="615" t="s">
        <v>320</v>
      </c>
      <c r="C406" s="1289" t="s">
        <v>603</v>
      </c>
      <c r="D406" s="1290">
        <v>119.1015</v>
      </c>
      <c r="E406" s="436" t="s">
        <v>25</v>
      </c>
      <c r="F406" s="436" t="s">
        <v>25</v>
      </c>
      <c r="G406" s="436"/>
      <c r="H406" s="436" t="s">
        <v>697</v>
      </c>
      <c r="I406" s="1289" t="s">
        <v>27</v>
      </c>
      <c r="J406" s="1289" t="s">
        <v>28</v>
      </c>
      <c r="K406" s="1289" t="s">
        <v>58</v>
      </c>
      <c r="L406" s="1289" t="s">
        <v>50</v>
      </c>
      <c r="M406" s="1289">
        <v>674371</v>
      </c>
      <c r="N406" s="1289">
        <v>4659805</v>
      </c>
      <c r="O406" s="615" t="s">
        <v>147</v>
      </c>
      <c r="P406" s="436" t="s">
        <v>574</v>
      </c>
      <c r="Q406" s="616" t="s">
        <v>575</v>
      </c>
      <c r="R406" s="1161">
        <f t="shared" si="6"/>
        <v>1161.239625</v>
      </c>
      <c r="S406" s="436"/>
    </row>
    <row r="407" s="927" customFormat="1" spans="1:19">
      <c r="A407" s="1289" t="s">
        <v>137</v>
      </c>
      <c r="B407" s="615" t="s">
        <v>320</v>
      </c>
      <c r="C407" s="1289" t="s">
        <v>416</v>
      </c>
      <c r="D407" s="1290">
        <v>100.4355</v>
      </c>
      <c r="E407" s="436" t="s">
        <v>25</v>
      </c>
      <c r="F407" s="436" t="s">
        <v>25</v>
      </c>
      <c r="G407" s="436"/>
      <c r="H407" s="436" t="s">
        <v>697</v>
      </c>
      <c r="I407" s="1289" t="s">
        <v>27</v>
      </c>
      <c r="J407" s="1289" t="s">
        <v>28</v>
      </c>
      <c r="K407" s="1289" t="s">
        <v>58</v>
      </c>
      <c r="L407" s="1289" t="s">
        <v>75</v>
      </c>
      <c r="M407" s="1289">
        <v>674045</v>
      </c>
      <c r="N407" s="1289">
        <v>4659961</v>
      </c>
      <c r="O407" s="615" t="s">
        <v>147</v>
      </c>
      <c r="P407" s="436" t="s">
        <v>574</v>
      </c>
      <c r="Q407" s="616" t="s">
        <v>575</v>
      </c>
      <c r="R407" s="1161">
        <f t="shared" si="6"/>
        <v>979.246125</v>
      </c>
      <c r="S407" s="436"/>
    </row>
    <row r="408" s="927" customFormat="1" spans="1:19">
      <c r="A408" s="1289" t="s">
        <v>137</v>
      </c>
      <c r="B408" s="615" t="s">
        <v>320</v>
      </c>
      <c r="C408" s="1289" t="s">
        <v>698</v>
      </c>
      <c r="D408" s="1290">
        <v>26.76</v>
      </c>
      <c r="E408" s="436" t="s">
        <v>25</v>
      </c>
      <c r="F408" s="436" t="s">
        <v>25</v>
      </c>
      <c r="G408" s="436"/>
      <c r="H408" s="436" t="s">
        <v>697</v>
      </c>
      <c r="I408" s="1289" t="s">
        <v>27</v>
      </c>
      <c r="J408" s="1289" t="s">
        <v>28</v>
      </c>
      <c r="K408" s="1289" t="s">
        <v>58</v>
      </c>
      <c r="L408" s="1289" t="s">
        <v>50</v>
      </c>
      <c r="M408" s="1289">
        <v>674188</v>
      </c>
      <c r="N408" s="1289">
        <v>4659973</v>
      </c>
      <c r="O408" s="615" t="s">
        <v>147</v>
      </c>
      <c r="P408" s="436" t="s">
        <v>574</v>
      </c>
      <c r="Q408" s="616" t="s">
        <v>575</v>
      </c>
      <c r="R408" s="1161">
        <f t="shared" si="6"/>
        <v>260.91</v>
      </c>
      <c r="S408" s="436"/>
    </row>
    <row r="409" s="927" customFormat="1" spans="1:19">
      <c r="A409" s="1289" t="s">
        <v>137</v>
      </c>
      <c r="B409" s="615" t="s">
        <v>320</v>
      </c>
      <c r="C409" s="1289" t="s">
        <v>520</v>
      </c>
      <c r="D409" s="1290">
        <v>20.892</v>
      </c>
      <c r="E409" s="436" t="s">
        <v>25</v>
      </c>
      <c r="F409" s="436" t="s">
        <v>25</v>
      </c>
      <c r="G409" s="436"/>
      <c r="H409" s="436" t="s">
        <v>697</v>
      </c>
      <c r="I409" s="1289" t="s">
        <v>27</v>
      </c>
      <c r="J409" s="1289" t="s">
        <v>28</v>
      </c>
      <c r="K409" s="1289" t="s">
        <v>58</v>
      </c>
      <c r="L409" s="1289" t="s">
        <v>75</v>
      </c>
      <c r="M409" s="1289">
        <v>674128</v>
      </c>
      <c r="N409" s="1289">
        <v>4659797</v>
      </c>
      <c r="O409" s="615" t="s">
        <v>147</v>
      </c>
      <c r="P409" s="436" t="s">
        <v>574</v>
      </c>
      <c r="Q409" s="616" t="s">
        <v>575</v>
      </c>
      <c r="R409" s="1161">
        <f t="shared" si="6"/>
        <v>203.697</v>
      </c>
      <c r="S409" s="436"/>
    </row>
    <row r="410" s="927" customFormat="1" spans="1:19">
      <c r="A410" s="1289" t="s">
        <v>137</v>
      </c>
      <c r="B410" s="615" t="s">
        <v>320</v>
      </c>
      <c r="C410" s="1289" t="s">
        <v>428</v>
      </c>
      <c r="D410" s="1290">
        <v>74.2665</v>
      </c>
      <c r="E410" s="436" t="s">
        <v>25</v>
      </c>
      <c r="F410" s="436" t="s">
        <v>25</v>
      </c>
      <c r="G410" s="436"/>
      <c r="H410" s="436" t="s">
        <v>697</v>
      </c>
      <c r="I410" s="1289" t="s">
        <v>27</v>
      </c>
      <c r="J410" s="1289" t="s">
        <v>28</v>
      </c>
      <c r="K410" s="1289" t="s">
        <v>58</v>
      </c>
      <c r="L410" s="1289" t="s">
        <v>75</v>
      </c>
      <c r="M410" s="1289">
        <v>674006</v>
      </c>
      <c r="N410" s="1289">
        <v>4659689</v>
      </c>
      <c r="O410" s="615" t="s">
        <v>147</v>
      </c>
      <c r="P410" s="436" t="s">
        <v>574</v>
      </c>
      <c r="Q410" s="616" t="s">
        <v>575</v>
      </c>
      <c r="R410" s="1161">
        <f t="shared" si="6"/>
        <v>724.098375</v>
      </c>
      <c r="S410" s="436"/>
    </row>
    <row r="411" s="927" customFormat="1" spans="1:19">
      <c r="A411" s="1289" t="s">
        <v>137</v>
      </c>
      <c r="B411" s="615" t="s">
        <v>320</v>
      </c>
      <c r="C411" s="1289" t="s">
        <v>699</v>
      </c>
      <c r="D411" s="1290">
        <v>8.421</v>
      </c>
      <c r="E411" s="436" t="s">
        <v>25</v>
      </c>
      <c r="F411" s="436" t="s">
        <v>25</v>
      </c>
      <c r="G411" s="436"/>
      <c r="H411" s="436" t="s">
        <v>697</v>
      </c>
      <c r="I411" s="1289" t="s">
        <v>27</v>
      </c>
      <c r="J411" s="1289" t="s">
        <v>28</v>
      </c>
      <c r="K411" s="1289" t="s">
        <v>58</v>
      </c>
      <c r="L411" s="1289" t="s">
        <v>50</v>
      </c>
      <c r="M411" s="1289">
        <v>674439</v>
      </c>
      <c r="N411" s="1289">
        <v>4659583</v>
      </c>
      <c r="O411" s="615" t="s">
        <v>147</v>
      </c>
      <c r="P411" s="436" t="s">
        <v>574</v>
      </c>
      <c r="Q411" s="616" t="s">
        <v>575</v>
      </c>
      <c r="R411" s="1161">
        <f t="shared" si="6"/>
        <v>82.10475</v>
      </c>
      <c r="S411" s="436"/>
    </row>
    <row r="412" s="927" customFormat="1" spans="1:19">
      <c r="A412" s="1289" t="s">
        <v>137</v>
      </c>
      <c r="B412" s="615" t="s">
        <v>320</v>
      </c>
      <c r="C412" s="1289" t="s">
        <v>700</v>
      </c>
      <c r="D412" s="1290">
        <v>48.213</v>
      </c>
      <c r="E412" s="436" t="s">
        <v>25</v>
      </c>
      <c r="F412" s="436" t="s">
        <v>25</v>
      </c>
      <c r="G412" s="436"/>
      <c r="H412" s="436" t="s">
        <v>697</v>
      </c>
      <c r="I412" s="1289" t="s">
        <v>27</v>
      </c>
      <c r="J412" s="1289" t="s">
        <v>28</v>
      </c>
      <c r="K412" s="1289" t="s">
        <v>58</v>
      </c>
      <c r="L412" s="1289" t="s">
        <v>75</v>
      </c>
      <c r="M412" s="1289">
        <v>673676</v>
      </c>
      <c r="N412" s="1289">
        <v>4659447</v>
      </c>
      <c r="O412" s="615" t="s">
        <v>147</v>
      </c>
      <c r="P412" s="436" t="s">
        <v>574</v>
      </c>
      <c r="Q412" s="616" t="s">
        <v>575</v>
      </c>
      <c r="R412" s="1161">
        <f t="shared" si="6"/>
        <v>470.07675</v>
      </c>
      <c r="S412" s="436"/>
    </row>
    <row r="413" s="927" customFormat="1" spans="1:19">
      <c r="A413" s="1289" t="s">
        <v>137</v>
      </c>
      <c r="B413" s="615" t="s">
        <v>320</v>
      </c>
      <c r="C413" s="1289" t="s">
        <v>701</v>
      </c>
      <c r="D413" s="1290">
        <v>35.52</v>
      </c>
      <c r="E413" s="436" t="s">
        <v>25</v>
      </c>
      <c r="F413" s="436" t="s">
        <v>25</v>
      </c>
      <c r="G413" s="436"/>
      <c r="H413" s="436" t="s">
        <v>697</v>
      </c>
      <c r="I413" s="1289" t="s">
        <v>27</v>
      </c>
      <c r="J413" s="1289" t="s">
        <v>28</v>
      </c>
      <c r="K413" s="1289" t="s">
        <v>58</v>
      </c>
      <c r="L413" s="1289" t="s">
        <v>75</v>
      </c>
      <c r="M413" s="1289">
        <v>673880</v>
      </c>
      <c r="N413" s="1289">
        <v>4659422</v>
      </c>
      <c r="O413" s="615" t="s">
        <v>147</v>
      </c>
      <c r="P413" s="436" t="s">
        <v>574</v>
      </c>
      <c r="Q413" s="616" t="s">
        <v>575</v>
      </c>
      <c r="R413" s="1161">
        <f t="shared" si="6"/>
        <v>346.32</v>
      </c>
      <c r="S413" s="436"/>
    </row>
    <row r="414" s="927" customFormat="1" spans="1:19">
      <c r="A414" s="1289" t="s">
        <v>137</v>
      </c>
      <c r="B414" s="615" t="s">
        <v>320</v>
      </c>
      <c r="C414" s="1289" t="s">
        <v>702</v>
      </c>
      <c r="D414" s="1290">
        <v>48.561</v>
      </c>
      <c r="E414" s="436" t="s">
        <v>25</v>
      </c>
      <c r="F414" s="436" t="s">
        <v>25</v>
      </c>
      <c r="G414" s="436"/>
      <c r="H414" s="436" t="s">
        <v>697</v>
      </c>
      <c r="I414" s="1289" t="s">
        <v>27</v>
      </c>
      <c r="J414" s="1289" t="s">
        <v>28</v>
      </c>
      <c r="K414" s="1289" t="s">
        <v>58</v>
      </c>
      <c r="L414" s="1289" t="s">
        <v>75</v>
      </c>
      <c r="M414" s="1289">
        <v>674085</v>
      </c>
      <c r="N414" s="1289">
        <v>4659395</v>
      </c>
      <c r="O414" s="615" t="s">
        <v>147</v>
      </c>
      <c r="P414" s="436" t="s">
        <v>574</v>
      </c>
      <c r="Q414" s="616" t="s">
        <v>575</v>
      </c>
      <c r="R414" s="1161">
        <f t="shared" si="6"/>
        <v>473.46975</v>
      </c>
      <c r="S414" s="436"/>
    </row>
    <row r="415" s="927" customFormat="1" spans="1:19">
      <c r="A415" s="1289" t="s">
        <v>137</v>
      </c>
      <c r="B415" s="615" t="s">
        <v>320</v>
      </c>
      <c r="C415" s="1289" t="s">
        <v>624</v>
      </c>
      <c r="D415" s="1290">
        <v>4.0275</v>
      </c>
      <c r="E415" s="436" t="s">
        <v>25</v>
      </c>
      <c r="F415" s="436" t="s">
        <v>25</v>
      </c>
      <c r="G415" s="436"/>
      <c r="H415" s="436" t="s">
        <v>697</v>
      </c>
      <c r="I415" s="1289" t="s">
        <v>27</v>
      </c>
      <c r="J415" s="1289" t="s">
        <v>28</v>
      </c>
      <c r="K415" s="1289" t="s">
        <v>58</v>
      </c>
      <c r="L415" s="1289" t="s">
        <v>75</v>
      </c>
      <c r="M415" s="1289">
        <v>674245</v>
      </c>
      <c r="N415" s="1289">
        <v>4659427</v>
      </c>
      <c r="O415" s="615" t="s">
        <v>147</v>
      </c>
      <c r="P415" s="436" t="s">
        <v>574</v>
      </c>
      <c r="Q415" s="616" t="s">
        <v>575</v>
      </c>
      <c r="R415" s="1161">
        <f t="shared" si="6"/>
        <v>39.268125</v>
      </c>
      <c r="S415" s="436"/>
    </row>
    <row r="416" s="927" customFormat="1" spans="1:19">
      <c r="A416" s="1289" t="s">
        <v>137</v>
      </c>
      <c r="B416" s="615" t="s">
        <v>320</v>
      </c>
      <c r="C416" s="1289" t="s">
        <v>528</v>
      </c>
      <c r="D416" s="1290">
        <v>127.035</v>
      </c>
      <c r="E416" s="436" t="s">
        <v>25</v>
      </c>
      <c r="F416" s="436" t="s">
        <v>25</v>
      </c>
      <c r="G416" s="436"/>
      <c r="H416" s="436" t="s">
        <v>703</v>
      </c>
      <c r="I416" s="1289" t="s">
        <v>27</v>
      </c>
      <c r="J416" s="1289" t="s">
        <v>28</v>
      </c>
      <c r="K416" s="1289" t="s">
        <v>58</v>
      </c>
      <c r="L416" s="1289" t="s">
        <v>50</v>
      </c>
      <c r="M416" s="1289">
        <v>674416</v>
      </c>
      <c r="N416" s="1289">
        <v>4658929</v>
      </c>
      <c r="O416" s="615" t="s">
        <v>147</v>
      </c>
      <c r="P416" s="436" t="s">
        <v>574</v>
      </c>
      <c r="Q416" s="616" t="s">
        <v>575</v>
      </c>
      <c r="R416" s="1161">
        <f t="shared" si="6"/>
        <v>1238.59125</v>
      </c>
      <c r="S416" s="436"/>
    </row>
    <row r="417" s="927" customFormat="1" spans="1:19">
      <c r="A417" s="1289" t="s">
        <v>137</v>
      </c>
      <c r="B417" s="615" t="s">
        <v>320</v>
      </c>
      <c r="C417" s="1289" t="s">
        <v>683</v>
      </c>
      <c r="D417" s="1290">
        <v>141.1005</v>
      </c>
      <c r="E417" s="436" t="s">
        <v>25</v>
      </c>
      <c r="F417" s="436" t="s">
        <v>25</v>
      </c>
      <c r="G417" s="436"/>
      <c r="H417" s="436" t="s">
        <v>703</v>
      </c>
      <c r="I417" s="1289" t="s">
        <v>27</v>
      </c>
      <c r="J417" s="1289" t="s">
        <v>28</v>
      </c>
      <c r="K417" s="1289" t="s">
        <v>58</v>
      </c>
      <c r="L417" s="1289" t="s">
        <v>50</v>
      </c>
      <c r="M417" s="1289">
        <v>674294</v>
      </c>
      <c r="N417" s="1289">
        <v>4658688</v>
      </c>
      <c r="O417" s="615" t="s">
        <v>147</v>
      </c>
      <c r="P417" s="436" t="s">
        <v>574</v>
      </c>
      <c r="Q417" s="616" t="s">
        <v>575</v>
      </c>
      <c r="R417" s="1161">
        <f t="shared" si="6"/>
        <v>1375.729875</v>
      </c>
      <c r="S417" s="436"/>
    </row>
    <row r="418" s="927" customFormat="1" spans="1:19">
      <c r="A418" s="1289" t="s">
        <v>137</v>
      </c>
      <c r="B418" s="615" t="s">
        <v>320</v>
      </c>
      <c r="C418" s="1289" t="s">
        <v>387</v>
      </c>
      <c r="D418" s="1290">
        <v>72.297</v>
      </c>
      <c r="E418" s="436" t="s">
        <v>25</v>
      </c>
      <c r="F418" s="436" t="s">
        <v>25</v>
      </c>
      <c r="G418" s="436"/>
      <c r="H418" s="436" t="s">
        <v>703</v>
      </c>
      <c r="I418" s="1289" t="s">
        <v>27</v>
      </c>
      <c r="J418" s="1289" t="s">
        <v>28</v>
      </c>
      <c r="K418" s="1289" t="s">
        <v>555</v>
      </c>
      <c r="L418" s="1289" t="s">
        <v>50</v>
      </c>
      <c r="M418" s="1289">
        <v>674204</v>
      </c>
      <c r="N418" s="1289">
        <v>4658942</v>
      </c>
      <c r="O418" s="615" t="s">
        <v>147</v>
      </c>
      <c r="P418" s="436" t="s">
        <v>574</v>
      </c>
      <c r="Q418" s="616" t="s">
        <v>575</v>
      </c>
      <c r="R418" s="1161">
        <f t="shared" si="6"/>
        <v>704.89575</v>
      </c>
      <c r="S418" s="436"/>
    </row>
    <row r="419" s="927" customFormat="1" spans="1:19">
      <c r="A419" s="1289" t="s">
        <v>137</v>
      </c>
      <c r="B419" s="615" t="s">
        <v>320</v>
      </c>
      <c r="C419" s="1289" t="s">
        <v>462</v>
      </c>
      <c r="D419" s="1290">
        <v>49.119</v>
      </c>
      <c r="E419" s="436" t="s">
        <v>25</v>
      </c>
      <c r="F419" s="436" t="s">
        <v>25</v>
      </c>
      <c r="G419" s="436"/>
      <c r="H419" s="436" t="s">
        <v>703</v>
      </c>
      <c r="I419" s="1289" t="s">
        <v>27</v>
      </c>
      <c r="J419" s="1289" t="s">
        <v>28</v>
      </c>
      <c r="K419" s="1289" t="s">
        <v>58</v>
      </c>
      <c r="L419" s="1289" t="s">
        <v>50</v>
      </c>
      <c r="M419" s="1289">
        <v>674029</v>
      </c>
      <c r="N419" s="1289">
        <v>4658924</v>
      </c>
      <c r="O419" s="615" t="s">
        <v>147</v>
      </c>
      <c r="P419" s="436" t="s">
        <v>574</v>
      </c>
      <c r="Q419" s="616" t="s">
        <v>575</v>
      </c>
      <c r="R419" s="1161">
        <f t="shared" si="6"/>
        <v>478.91025</v>
      </c>
      <c r="S419" s="436"/>
    </row>
    <row r="420" s="927" customFormat="1" spans="1:19">
      <c r="A420" s="1289" t="s">
        <v>137</v>
      </c>
      <c r="B420" s="615" t="s">
        <v>320</v>
      </c>
      <c r="C420" s="1289" t="s">
        <v>360</v>
      </c>
      <c r="D420" s="1290">
        <v>98.898</v>
      </c>
      <c r="E420" s="436" t="s">
        <v>25</v>
      </c>
      <c r="F420" s="436" t="s">
        <v>25</v>
      </c>
      <c r="G420" s="436"/>
      <c r="H420" s="436" t="s">
        <v>703</v>
      </c>
      <c r="I420" s="1289" t="s">
        <v>27</v>
      </c>
      <c r="J420" s="1289" t="s">
        <v>28</v>
      </c>
      <c r="K420" s="1289" t="s">
        <v>58</v>
      </c>
      <c r="L420" s="1289" t="s">
        <v>50</v>
      </c>
      <c r="M420" s="1289">
        <v>673768</v>
      </c>
      <c r="N420" s="1289">
        <v>4658939</v>
      </c>
      <c r="O420" s="615" t="s">
        <v>147</v>
      </c>
      <c r="P420" s="436" t="s">
        <v>574</v>
      </c>
      <c r="Q420" s="616" t="s">
        <v>575</v>
      </c>
      <c r="R420" s="1161">
        <f t="shared" si="6"/>
        <v>964.2555</v>
      </c>
      <c r="S420" s="436"/>
    </row>
    <row r="421" s="927" customFormat="1" spans="1:19">
      <c r="A421" s="1289" t="s">
        <v>137</v>
      </c>
      <c r="B421" s="615" t="s">
        <v>320</v>
      </c>
      <c r="C421" s="1289" t="s">
        <v>463</v>
      </c>
      <c r="D421" s="1290">
        <v>43.668</v>
      </c>
      <c r="E421" s="436" t="s">
        <v>25</v>
      </c>
      <c r="F421" s="436" t="s">
        <v>25</v>
      </c>
      <c r="G421" s="436"/>
      <c r="H421" s="436" t="s">
        <v>697</v>
      </c>
      <c r="I421" s="1289" t="s">
        <v>27</v>
      </c>
      <c r="J421" s="1289" t="s">
        <v>28</v>
      </c>
      <c r="K421" s="1289" t="s">
        <v>58</v>
      </c>
      <c r="L421" s="1289" t="s">
        <v>50</v>
      </c>
      <c r="M421" s="1289">
        <v>674766</v>
      </c>
      <c r="N421" s="1289">
        <v>4659790</v>
      </c>
      <c r="O421" s="615" t="s">
        <v>147</v>
      </c>
      <c r="P421" s="436" t="s">
        <v>574</v>
      </c>
      <c r="Q421" s="616" t="s">
        <v>575</v>
      </c>
      <c r="R421" s="1161">
        <f t="shared" si="6"/>
        <v>425.763</v>
      </c>
      <c r="S421" s="436"/>
    </row>
    <row r="422" s="927" customFormat="1" spans="1:19">
      <c r="A422" s="1289" t="s">
        <v>137</v>
      </c>
      <c r="B422" s="615" t="s">
        <v>320</v>
      </c>
      <c r="C422" s="1289" t="s">
        <v>464</v>
      </c>
      <c r="D422" s="1290">
        <v>14.1315</v>
      </c>
      <c r="E422" s="436" t="s">
        <v>25</v>
      </c>
      <c r="F422" s="436" t="s">
        <v>25</v>
      </c>
      <c r="G422" s="436"/>
      <c r="H422" s="436" t="s">
        <v>697</v>
      </c>
      <c r="I422" s="1289" t="s">
        <v>27</v>
      </c>
      <c r="J422" s="1289" t="s">
        <v>28</v>
      </c>
      <c r="K422" s="1289" t="s">
        <v>58</v>
      </c>
      <c r="L422" s="1289" t="s">
        <v>75</v>
      </c>
      <c r="M422" s="1289">
        <v>674154</v>
      </c>
      <c r="N422" s="1289">
        <v>4659682</v>
      </c>
      <c r="O422" s="615" t="s">
        <v>147</v>
      </c>
      <c r="P422" s="436" t="s">
        <v>574</v>
      </c>
      <c r="Q422" s="616" t="s">
        <v>575</v>
      </c>
      <c r="R422" s="1161">
        <f t="shared" si="6"/>
        <v>137.782125</v>
      </c>
      <c r="S422" s="436"/>
    </row>
    <row r="423" s="927" customFormat="1" spans="16:18">
      <c r="P423" s="1253"/>
      <c r="Q423" s="1285"/>
      <c r="R423" s="1286"/>
    </row>
    <row r="424" s="927" customFormat="1" spans="16:214">
      <c r="P424" s="1253"/>
      <c r="Q424" s="1285"/>
      <c r="R424" s="1286"/>
      <c r="S424" s="927"/>
      <c r="T424" s="927"/>
      <c r="U424" s="927"/>
      <c r="V424" s="927"/>
      <c r="W424" s="927"/>
      <c r="X424" s="927"/>
      <c r="Y424" s="927"/>
      <c r="Z424" s="927"/>
      <c r="AA424" s="927"/>
      <c r="AB424" s="927"/>
      <c r="AC424" s="927"/>
      <c r="AD424" s="927"/>
      <c r="AE424" s="927"/>
      <c r="AF424" s="927"/>
      <c r="AG424" s="927"/>
      <c r="AH424" s="927"/>
      <c r="AI424" s="927"/>
      <c r="AJ424" s="927"/>
      <c r="AK424" s="927"/>
      <c r="AL424" s="927"/>
      <c r="AM424" s="927"/>
      <c r="AN424" s="927"/>
      <c r="AO424" s="927"/>
      <c r="AP424" s="927"/>
      <c r="AQ424" s="927"/>
      <c r="AR424" s="927"/>
      <c r="AS424" s="927"/>
      <c r="AT424" s="927"/>
      <c r="AU424" s="927"/>
      <c r="AV424" s="927"/>
      <c r="AW424" s="927"/>
      <c r="AX424" s="927"/>
      <c r="AY424" s="927"/>
      <c r="AZ424" s="927"/>
      <c r="BA424" s="927"/>
      <c r="BB424" s="927"/>
      <c r="BC424" s="927"/>
      <c r="BD424" s="927"/>
      <c r="BE424" s="927"/>
      <c r="BF424" s="927"/>
      <c r="BG424" s="927"/>
      <c r="BH424" s="927"/>
      <c r="BI424" s="927"/>
      <c r="BJ424" s="927"/>
      <c r="BK424" s="927"/>
      <c r="BL424" s="927"/>
      <c r="BM424" s="927"/>
      <c r="BN424" s="927"/>
      <c r="BO424" s="927"/>
      <c r="BP424" s="927"/>
      <c r="BQ424" s="927"/>
      <c r="BR424" s="927"/>
      <c r="BS424" s="927"/>
      <c r="BT424" s="927"/>
      <c r="BU424" s="927"/>
      <c r="BV424" s="927"/>
      <c r="BW424" s="927"/>
      <c r="BX424" s="927"/>
      <c r="BY424" s="927"/>
      <c r="BZ424" s="927"/>
      <c r="CA424" s="927"/>
      <c r="CB424" s="927"/>
      <c r="CC424" s="927"/>
      <c r="CD424" s="927"/>
      <c r="CE424" s="927"/>
      <c r="CF424" s="927"/>
      <c r="CG424" s="927"/>
      <c r="CH424" s="927"/>
      <c r="CI424" s="927"/>
      <c r="CJ424" s="927"/>
      <c r="CK424" s="927"/>
      <c r="CL424" s="927"/>
      <c r="CM424" s="927"/>
      <c r="CN424" s="927"/>
      <c r="CO424" s="927"/>
      <c r="CP424" s="927"/>
      <c r="CQ424" s="927"/>
      <c r="CR424" s="927"/>
      <c r="CS424" s="927"/>
      <c r="CT424" s="927"/>
      <c r="CU424" s="927"/>
      <c r="CV424" s="927"/>
      <c r="CW424" s="927"/>
      <c r="CX424" s="927"/>
      <c r="CY424" s="927"/>
      <c r="CZ424" s="927"/>
      <c r="DA424" s="927"/>
      <c r="DB424" s="927"/>
      <c r="DC424" s="927"/>
      <c r="DD424" s="927"/>
      <c r="DE424" s="927"/>
      <c r="DF424" s="927"/>
      <c r="DG424" s="927"/>
      <c r="DH424" s="927"/>
      <c r="DI424" s="927"/>
      <c r="DJ424" s="927"/>
      <c r="DK424" s="927"/>
      <c r="DL424" s="927"/>
      <c r="DM424" s="927"/>
      <c r="DN424" s="927"/>
      <c r="DO424" s="927"/>
      <c r="DP424" s="927"/>
      <c r="DQ424" s="927"/>
      <c r="DR424" s="927"/>
      <c r="DS424" s="927"/>
      <c r="DT424" s="927"/>
      <c r="DU424" s="927"/>
      <c r="DV424" s="927"/>
      <c r="DW424" s="927"/>
      <c r="DX424" s="927"/>
      <c r="DY424" s="927"/>
      <c r="DZ424" s="927"/>
      <c r="EA424" s="927"/>
      <c r="EB424" s="927"/>
      <c r="EC424" s="927"/>
      <c r="ED424" s="927"/>
      <c r="EE424" s="927"/>
      <c r="EF424" s="927"/>
      <c r="EG424" s="927"/>
      <c r="EH424" s="927"/>
      <c r="EI424" s="927"/>
      <c r="EJ424" s="927"/>
      <c r="EK424" s="927"/>
      <c r="EL424" s="927"/>
      <c r="EM424" s="927"/>
      <c r="EN424" s="927"/>
      <c r="EO424" s="927"/>
      <c r="EP424" s="927"/>
      <c r="EQ424" s="927"/>
      <c r="ER424" s="927"/>
      <c r="ES424" s="927"/>
      <c r="ET424" s="927"/>
      <c r="EU424" s="927"/>
      <c r="EV424" s="927"/>
      <c r="EW424" s="927"/>
      <c r="EX424" s="927"/>
      <c r="EY424" s="927"/>
      <c r="EZ424" s="927"/>
      <c r="FA424" s="927"/>
      <c r="FB424" s="927"/>
      <c r="FC424" s="927"/>
      <c r="FD424" s="927"/>
      <c r="FE424" s="927"/>
      <c r="FF424" s="927"/>
      <c r="FG424" s="927"/>
      <c r="FH424" s="927"/>
      <c r="FI424" s="927"/>
      <c r="FJ424" s="927"/>
      <c r="FK424" s="927"/>
      <c r="FL424" s="927"/>
      <c r="FM424" s="927"/>
      <c r="FN424" s="927"/>
      <c r="FO424" s="927"/>
      <c r="FP424" s="927"/>
      <c r="FQ424" s="927"/>
      <c r="FR424" s="927"/>
      <c r="FS424" s="927"/>
      <c r="FT424" s="927"/>
      <c r="FU424" s="927"/>
      <c r="FV424" s="927"/>
      <c r="FW424" s="927"/>
      <c r="FX424" s="927"/>
      <c r="FY424" s="927"/>
      <c r="FZ424" s="927"/>
      <c r="GA424" s="927"/>
      <c r="GB424" s="927"/>
      <c r="GC424" s="927"/>
      <c r="GD424" s="927"/>
      <c r="GE424" s="927"/>
      <c r="GF424" s="927"/>
      <c r="GG424" s="927"/>
      <c r="GH424" s="927"/>
      <c r="GI424" s="927"/>
      <c r="GJ424" s="927"/>
      <c r="GK424" s="927"/>
      <c r="GL424" s="927"/>
      <c r="GM424" s="927"/>
      <c r="GN424" s="927"/>
      <c r="GO424" s="927"/>
      <c r="GP424" s="927"/>
      <c r="GQ424" s="927"/>
      <c r="GR424" s="927"/>
      <c r="GS424" s="927"/>
      <c r="GT424" s="927"/>
      <c r="GU424" s="927"/>
      <c r="GV424" s="927"/>
      <c r="GW424" s="927"/>
      <c r="GX424" s="927"/>
      <c r="GY424" s="927"/>
      <c r="GZ424" s="927"/>
      <c r="HA424" s="927"/>
      <c r="HB424" s="927"/>
      <c r="HC424" s="927"/>
      <c r="HD424" s="927"/>
      <c r="HE424" s="927"/>
      <c r="HF424" s="927">
        <v>3.3107</v>
      </c>
    </row>
    <row r="425" s="927" customFormat="1" spans="16:214">
      <c r="P425" s="1253"/>
      <c r="Q425" s="1285"/>
      <c r="R425" s="1286"/>
      <c r="S425" s="927"/>
      <c r="T425" s="927"/>
      <c r="U425" s="927"/>
      <c r="V425" s="927"/>
      <c r="W425" s="927"/>
      <c r="X425" s="927"/>
      <c r="Y425" s="927"/>
      <c r="Z425" s="927"/>
      <c r="AA425" s="927"/>
      <c r="AB425" s="927"/>
      <c r="AC425" s="927"/>
      <c r="AD425" s="927"/>
      <c r="AE425" s="927"/>
      <c r="AF425" s="927"/>
      <c r="AG425" s="927"/>
      <c r="AH425" s="927"/>
      <c r="AI425" s="927"/>
      <c r="AJ425" s="927"/>
      <c r="AK425" s="927"/>
      <c r="AL425" s="927"/>
      <c r="AM425" s="927"/>
      <c r="AN425" s="927"/>
      <c r="AO425" s="927"/>
      <c r="AP425" s="927"/>
      <c r="AQ425" s="927"/>
      <c r="AR425" s="927"/>
      <c r="AS425" s="927"/>
      <c r="AT425" s="927"/>
      <c r="AU425" s="927"/>
      <c r="AV425" s="927"/>
      <c r="AW425" s="927"/>
      <c r="AX425" s="927"/>
      <c r="AY425" s="927"/>
      <c r="AZ425" s="927"/>
      <c r="BA425" s="927"/>
      <c r="BB425" s="927"/>
      <c r="BC425" s="927"/>
      <c r="BD425" s="927"/>
      <c r="BE425" s="927"/>
      <c r="BF425" s="927"/>
      <c r="BG425" s="927"/>
      <c r="BH425" s="927"/>
      <c r="BI425" s="927"/>
      <c r="BJ425" s="927"/>
      <c r="BK425" s="927"/>
      <c r="BL425" s="927"/>
      <c r="BM425" s="927"/>
      <c r="BN425" s="927"/>
      <c r="BO425" s="927"/>
      <c r="BP425" s="927"/>
      <c r="BQ425" s="927"/>
      <c r="BR425" s="927"/>
      <c r="BS425" s="927"/>
      <c r="BT425" s="927"/>
      <c r="BU425" s="927"/>
      <c r="BV425" s="927"/>
      <c r="BW425" s="927"/>
      <c r="BX425" s="927"/>
      <c r="BY425" s="927"/>
      <c r="BZ425" s="927"/>
      <c r="CA425" s="927"/>
      <c r="CB425" s="927"/>
      <c r="CC425" s="927"/>
      <c r="CD425" s="927"/>
      <c r="CE425" s="927"/>
      <c r="CF425" s="927"/>
      <c r="CG425" s="927"/>
      <c r="CH425" s="927"/>
      <c r="CI425" s="927"/>
      <c r="CJ425" s="927"/>
      <c r="CK425" s="927"/>
      <c r="CL425" s="927"/>
      <c r="CM425" s="927"/>
      <c r="CN425" s="927"/>
      <c r="CO425" s="927"/>
      <c r="CP425" s="927"/>
      <c r="CQ425" s="927"/>
      <c r="CR425" s="927"/>
      <c r="CS425" s="927"/>
      <c r="CT425" s="927"/>
      <c r="CU425" s="927"/>
      <c r="CV425" s="927"/>
      <c r="CW425" s="927"/>
      <c r="CX425" s="927"/>
      <c r="CY425" s="927"/>
      <c r="CZ425" s="927"/>
      <c r="DA425" s="927"/>
      <c r="DB425" s="927"/>
      <c r="DC425" s="927"/>
      <c r="DD425" s="927"/>
      <c r="DE425" s="927"/>
      <c r="DF425" s="927"/>
      <c r="DG425" s="927"/>
      <c r="DH425" s="927"/>
      <c r="DI425" s="927"/>
      <c r="DJ425" s="927"/>
      <c r="DK425" s="927"/>
      <c r="DL425" s="927"/>
      <c r="DM425" s="927"/>
      <c r="DN425" s="927"/>
      <c r="DO425" s="927"/>
      <c r="DP425" s="927"/>
      <c r="DQ425" s="927"/>
      <c r="DR425" s="927"/>
      <c r="DS425" s="927"/>
      <c r="DT425" s="927"/>
      <c r="DU425" s="927"/>
      <c r="DV425" s="927"/>
      <c r="DW425" s="927"/>
      <c r="DX425" s="927"/>
      <c r="DY425" s="927"/>
      <c r="DZ425" s="927"/>
      <c r="EA425" s="927"/>
      <c r="EB425" s="927"/>
      <c r="EC425" s="927"/>
      <c r="ED425" s="927"/>
      <c r="EE425" s="927"/>
      <c r="EF425" s="927"/>
      <c r="EG425" s="927"/>
      <c r="EH425" s="927"/>
      <c r="EI425" s="927"/>
      <c r="EJ425" s="927"/>
      <c r="EK425" s="927"/>
      <c r="EL425" s="927"/>
      <c r="EM425" s="927"/>
      <c r="EN425" s="927"/>
      <c r="EO425" s="927"/>
      <c r="EP425" s="927"/>
      <c r="EQ425" s="927"/>
      <c r="ER425" s="927"/>
      <c r="ES425" s="927"/>
      <c r="ET425" s="927"/>
      <c r="EU425" s="927"/>
      <c r="EV425" s="927"/>
      <c r="EW425" s="927"/>
      <c r="EX425" s="927"/>
      <c r="EY425" s="927"/>
      <c r="EZ425" s="927"/>
      <c r="FA425" s="927"/>
      <c r="FB425" s="927"/>
      <c r="FC425" s="927"/>
      <c r="FD425" s="927"/>
      <c r="FE425" s="927"/>
      <c r="FF425" s="927"/>
      <c r="FG425" s="927"/>
      <c r="FH425" s="927"/>
      <c r="FI425" s="927"/>
      <c r="FJ425" s="927"/>
      <c r="FK425" s="927"/>
      <c r="FL425" s="927"/>
      <c r="FM425" s="927"/>
      <c r="FN425" s="927"/>
      <c r="FO425" s="927"/>
      <c r="FP425" s="927"/>
      <c r="FQ425" s="927"/>
      <c r="FR425" s="927"/>
      <c r="FS425" s="927"/>
      <c r="FT425" s="927"/>
      <c r="FU425" s="927"/>
      <c r="FV425" s="927"/>
      <c r="FW425" s="927"/>
      <c r="FX425" s="927"/>
      <c r="FY425" s="927"/>
      <c r="FZ425" s="927"/>
      <c r="GA425" s="927"/>
      <c r="GB425" s="927"/>
      <c r="GC425" s="927"/>
      <c r="GD425" s="927"/>
      <c r="GE425" s="927"/>
      <c r="GF425" s="927"/>
      <c r="GG425" s="927"/>
      <c r="GH425" s="927"/>
      <c r="GI425" s="927"/>
      <c r="GJ425" s="927"/>
      <c r="GK425" s="927"/>
      <c r="GL425" s="927"/>
      <c r="GM425" s="927"/>
      <c r="GN425" s="927"/>
      <c r="GO425" s="927"/>
      <c r="GP425" s="927"/>
      <c r="GQ425" s="927"/>
      <c r="GR425" s="927"/>
      <c r="GS425" s="927"/>
      <c r="GT425" s="927"/>
      <c r="GU425" s="927"/>
      <c r="GV425" s="927"/>
      <c r="GW425" s="927"/>
      <c r="GX425" s="927"/>
      <c r="GY425" s="927"/>
      <c r="GZ425" s="927"/>
      <c r="HA425" s="927"/>
      <c r="HB425" s="927"/>
      <c r="HC425" s="927"/>
      <c r="HD425" s="927"/>
      <c r="HE425" s="927"/>
      <c r="HF425" s="927">
        <v>0.0098</v>
      </c>
    </row>
    <row r="426" s="927" customFormat="1" spans="16:214">
      <c r="P426" s="1253"/>
      <c r="Q426" s="1285"/>
      <c r="R426" s="1286"/>
      <c r="S426" s="927"/>
      <c r="T426" s="927"/>
      <c r="U426" s="927"/>
      <c r="V426" s="927"/>
      <c r="W426" s="927"/>
      <c r="X426" s="927"/>
      <c r="Y426" s="927"/>
      <c r="Z426" s="927"/>
      <c r="AA426" s="927"/>
      <c r="AB426" s="927"/>
      <c r="AC426" s="927"/>
      <c r="AD426" s="927"/>
      <c r="AE426" s="927"/>
      <c r="AF426" s="927"/>
      <c r="AG426" s="927"/>
      <c r="AH426" s="927"/>
      <c r="AI426" s="927"/>
      <c r="AJ426" s="927"/>
      <c r="AK426" s="927"/>
      <c r="AL426" s="927"/>
      <c r="AM426" s="927"/>
      <c r="AN426" s="927"/>
      <c r="AO426" s="927"/>
      <c r="AP426" s="927"/>
      <c r="AQ426" s="927"/>
      <c r="AR426" s="927"/>
      <c r="AS426" s="927"/>
      <c r="AT426" s="927"/>
      <c r="AU426" s="927"/>
      <c r="AV426" s="927"/>
      <c r="AW426" s="927"/>
      <c r="AX426" s="927"/>
      <c r="AY426" s="927"/>
      <c r="AZ426" s="927"/>
      <c r="BA426" s="927"/>
      <c r="BB426" s="927"/>
      <c r="BC426" s="927"/>
      <c r="BD426" s="927"/>
      <c r="BE426" s="927"/>
      <c r="BF426" s="927"/>
      <c r="BG426" s="927"/>
      <c r="BH426" s="927"/>
      <c r="BI426" s="927"/>
      <c r="BJ426" s="927"/>
      <c r="BK426" s="927"/>
      <c r="BL426" s="927"/>
      <c r="BM426" s="927"/>
      <c r="BN426" s="927"/>
      <c r="BO426" s="927"/>
      <c r="BP426" s="927"/>
      <c r="BQ426" s="927"/>
      <c r="BR426" s="927"/>
      <c r="BS426" s="927"/>
      <c r="BT426" s="927"/>
      <c r="BU426" s="927"/>
      <c r="BV426" s="927"/>
      <c r="BW426" s="927"/>
      <c r="BX426" s="927"/>
      <c r="BY426" s="927"/>
      <c r="BZ426" s="927"/>
      <c r="CA426" s="927"/>
      <c r="CB426" s="927"/>
      <c r="CC426" s="927"/>
      <c r="CD426" s="927"/>
      <c r="CE426" s="927"/>
      <c r="CF426" s="927"/>
      <c r="CG426" s="927"/>
      <c r="CH426" s="927"/>
      <c r="CI426" s="927"/>
      <c r="CJ426" s="927"/>
      <c r="CK426" s="927"/>
      <c r="CL426" s="927"/>
      <c r="CM426" s="927"/>
      <c r="CN426" s="927"/>
      <c r="CO426" s="927"/>
      <c r="CP426" s="927"/>
      <c r="CQ426" s="927"/>
      <c r="CR426" s="927"/>
      <c r="CS426" s="927"/>
      <c r="CT426" s="927"/>
      <c r="CU426" s="927"/>
      <c r="CV426" s="927"/>
      <c r="CW426" s="927"/>
      <c r="CX426" s="927"/>
      <c r="CY426" s="927"/>
      <c r="CZ426" s="927"/>
      <c r="DA426" s="927"/>
      <c r="DB426" s="927"/>
      <c r="DC426" s="927"/>
      <c r="DD426" s="927"/>
      <c r="DE426" s="927"/>
      <c r="DF426" s="927"/>
      <c r="DG426" s="927"/>
      <c r="DH426" s="927"/>
      <c r="DI426" s="927"/>
      <c r="DJ426" s="927"/>
      <c r="DK426" s="927"/>
      <c r="DL426" s="927"/>
      <c r="DM426" s="927"/>
      <c r="DN426" s="927"/>
      <c r="DO426" s="927"/>
      <c r="DP426" s="927"/>
      <c r="DQ426" s="927"/>
      <c r="DR426" s="927"/>
      <c r="DS426" s="927"/>
      <c r="DT426" s="927"/>
      <c r="DU426" s="927"/>
      <c r="DV426" s="927"/>
      <c r="DW426" s="927"/>
      <c r="DX426" s="927"/>
      <c r="DY426" s="927"/>
      <c r="DZ426" s="927"/>
      <c r="EA426" s="927"/>
      <c r="EB426" s="927"/>
      <c r="EC426" s="927"/>
      <c r="ED426" s="927"/>
      <c r="EE426" s="927"/>
      <c r="EF426" s="927"/>
      <c r="EG426" s="927"/>
      <c r="EH426" s="927"/>
      <c r="EI426" s="927"/>
      <c r="EJ426" s="927"/>
      <c r="EK426" s="927"/>
      <c r="EL426" s="927"/>
      <c r="EM426" s="927"/>
      <c r="EN426" s="927"/>
      <c r="EO426" s="927"/>
      <c r="EP426" s="927"/>
      <c r="EQ426" s="927"/>
      <c r="ER426" s="927"/>
      <c r="ES426" s="927"/>
      <c r="ET426" s="927"/>
      <c r="EU426" s="927"/>
      <c r="EV426" s="927"/>
      <c r="EW426" s="927"/>
      <c r="EX426" s="927"/>
      <c r="EY426" s="927"/>
      <c r="EZ426" s="927"/>
      <c r="FA426" s="927"/>
      <c r="FB426" s="927"/>
      <c r="FC426" s="927"/>
      <c r="FD426" s="927"/>
      <c r="FE426" s="927"/>
      <c r="FF426" s="927"/>
      <c r="FG426" s="927"/>
      <c r="FH426" s="927"/>
      <c r="FI426" s="927"/>
      <c r="FJ426" s="927"/>
      <c r="FK426" s="927"/>
      <c r="FL426" s="927"/>
      <c r="FM426" s="927"/>
      <c r="FN426" s="927"/>
      <c r="FO426" s="927"/>
      <c r="FP426" s="927"/>
      <c r="FQ426" s="927"/>
      <c r="FR426" s="927"/>
      <c r="FS426" s="927"/>
      <c r="FT426" s="927"/>
      <c r="FU426" s="927"/>
      <c r="FV426" s="927"/>
      <c r="FW426" s="927"/>
      <c r="FX426" s="927"/>
      <c r="FY426" s="927"/>
      <c r="FZ426" s="927"/>
      <c r="GA426" s="927"/>
      <c r="GB426" s="927"/>
      <c r="GC426" s="927"/>
      <c r="GD426" s="927"/>
      <c r="GE426" s="927"/>
      <c r="GF426" s="927"/>
      <c r="GG426" s="927"/>
      <c r="GH426" s="927"/>
      <c r="GI426" s="927"/>
      <c r="GJ426" s="927"/>
      <c r="GK426" s="927"/>
      <c r="GL426" s="927"/>
      <c r="GM426" s="927"/>
      <c r="GN426" s="927"/>
      <c r="GO426" s="927"/>
      <c r="GP426" s="927"/>
      <c r="GQ426" s="927"/>
      <c r="GR426" s="927"/>
      <c r="GS426" s="927"/>
      <c r="GT426" s="927"/>
      <c r="GU426" s="927"/>
      <c r="GV426" s="927"/>
      <c r="GW426" s="927"/>
      <c r="GX426" s="927"/>
      <c r="GY426" s="927"/>
      <c r="GZ426" s="927"/>
      <c r="HA426" s="927"/>
      <c r="HB426" s="927"/>
      <c r="HC426" s="927"/>
      <c r="HD426" s="927"/>
      <c r="HE426" s="927"/>
      <c r="HF426" s="927">
        <v>0.843</v>
      </c>
    </row>
    <row r="427" s="927" customFormat="1" spans="16:214">
      <c r="P427" s="1253"/>
      <c r="Q427" s="1285"/>
      <c r="R427" s="1286"/>
      <c r="S427" s="927"/>
      <c r="T427" s="927"/>
      <c r="U427" s="927"/>
      <c r="V427" s="927"/>
      <c r="W427" s="927"/>
      <c r="X427" s="927"/>
      <c r="Y427" s="927"/>
      <c r="Z427" s="927"/>
      <c r="AA427" s="927"/>
      <c r="AB427" s="927"/>
      <c r="AC427" s="927"/>
      <c r="AD427" s="927"/>
      <c r="AE427" s="927"/>
      <c r="AF427" s="927"/>
      <c r="AG427" s="927"/>
      <c r="AH427" s="927"/>
      <c r="AI427" s="927"/>
      <c r="AJ427" s="927"/>
      <c r="AK427" s="927"/>
      <c r="AL427" s="927"/>
      <c r="AM427" s="927"/>
      <c r="AN427" s="927"/>
      <c r="AO427" s="927"/>
      <c r="AP427" s="927"/>
      <c r="AQ427" s="927"/>
      <c r="AR427" s="927"/>
      <c r="AS427" s="927"/>
      <c r="AT427" s="927"/>
      <c r="AU427" s="927"/>
      <c r="AV427" s="927"/>
      <c r="AW427" s="927"/>
      <c r="AX427" s="927"/>
      <c r="AY427" s="927"/>
      <c r="AZ427" s="927"/>
      <c r="BA427" s="927"/>
      <c r="BB427" s="927"/>
      <c r="BC427" s="927"/>
      <c r="BD427" s="927"/>
      <c r="BE427" s="927"/>
      <c r="BF427" s="927"/>
      <c r="BG427" s="927"/>
      <c r="BH427" s="927"/>
      <c r="BI427" s="927"/>
      <c r="BJ427" s="927"/>
      <c r="BK427" s="927"/>
      <c r="BL427" s="927"/>
      <c r="BM427" s="927"/>
      <c r="BN427" s="927"/>
      <c r="BO427" s="927"/>
      <c r="BP427" s="927"/>
      <c r="BQ427" s="927"/>
      <c r="BR427" s="927"/>
      <c r="BS427" s="927"/>
      <c r="BT427" s="927"/>
      <c r="BU427" s="927"/>
      <c r="BV427" s="927"/>
      <c r="BW427" s="927"/>
      <c r="BX427" s="927"/>
      <c r="BY427" s="927"/>
      <c r="BZ427" s="927"/>
      <c r="CA427" s="927"/>
      <c r="CB427" s="927"/>
      <c r="CC427" s="927"/>
      <c r="CD427" s="927"/>
      <c r="CE427" s="927"/>
      <c r="CF427" s="927"/>
      <c r="CG427" s="927"/>
      <c r="CH427" s="927"/>
      <c r="CI427" s="927"/>
      <c r="CJ427" s="927"/>
      <c r="CK427" s="927"/>
      <c r="CL427" s="927"/>
      <c r="CM427" s="927"/>
      <c r="CN427" s="927"/>
      <c r="CO427" s="927"/>
      <c r="CP427" s="927"/>
      <c r="CQ427" s="927"/>
      <c r="CR427" s="927"/>
      <c r="CS427" s="927"/>
      <c r="CT427" s="927"/>
      <c r="CU427" s="927"/>
      <c r="CV427" s="927"/>
      <c r="CW427" s="927"/>
      <c r="CX427" s="927"/>
      <c r="CY427" s="927"/>
      <c r="CZ427" s="927"/>
      <c r="DA427" s="927"/>
      <c r="DB427" s="927"/>
      <c r="DC427" s="927"/>
      <c r="DD427" s="927"/>
      <c r="DE427" s="927"/>
      <c r="DF427" s="927"/>
      <c r="DG427" s="927"/>
      <c r="DH427" s="927"/>
      <c r="DI427" s="927"/>
      <c r="DJ427" s="927"/>
      <c r="DK427" s="927"/>
      <c r="DL427" s="927"/>
      <c r="DM427" s="927"/>
      <c r="DN427" s="927"/>
      <c r="DO427" s="927"/>
      <c r="DP427" s="927"/>
      <c r="DQ427" s="927"/>
      <c r="DR427" s="927"/>
      <c r="DS427" s="927"/>
      <c r="DT427" s="927"/>
      <c r="DU427" s="927"/>
      <c r="DV427" s="927"/>
      <c r="DW427" s="927"/>
      <c r="DX427" s="927"/>
      <c r="DY427" s="927"/>
      <c r="DZ427" s="927"/>
      <c r="EA427" s="927"/>
      <c r="EB427" s="927"/>
      <c r="EC427" s="927"/>
      <c r="ED427" s="927"/>
      <c r="EE427" s="927"/>
      <c r="EF427" s="927"/>
      <c r="EG427" s="927"/>
      <c r="EH427" s="927"/>
      <c r="EI427" s="927"/>
      <c r="EJ427" s="927"/>
      <c r="EK427" s="927"/>
      <c r="EL427" s="927"/>
      <c r="EM427" s="927"/>
      <c r="EN427" s="927"/>
      <c r="EO427" s="927"/>
      <c r="EP427" s="927"/>
      <c r="EQ427" s="927"/>
      <c r="ER427" s="927"/>
      <c r="ES427" s="927"/>
      <c r="ET427" s="927"/>
      <c r="EU427" s="927"/>
      <c r="EV427" s="927"/>
      <c r="EW427" s="927"/>
      <c r="EX427" s="927"/>
      <c r="EY427" s="927"/>
      <c r="EZ427" s="927"/>
      <c r="FA427" s="927"/>
      <c r="FB427" s="927"/>
      <c r="FC427" s="927"/>
      <c r="FD427" s="927"/>
      <c r="FE427" s="927"/>
      <c r="FF427" s="927"/>
      <c r="FG427" s="927"/>
      <c r="FH427" s="927"/>
      <c r="FI427" s="927"/>
      <c r="FJ427" s="927"/>
      <c r="FK427" s="927"/>
      <c r="FL427" s="927"/>
      <c r="FM427" s="927"/>
      <c r="FN427" s="927"/>
      <c r="FO427" s="927"/>
      <c r="FP427" s="927"/>
      <c r="FQ427" s="927"/>
      <c r="FR427" s="927"/>
      <c r="FS427" s="927"/>
      <c r="FT427" s="927"/>
      <c r="FU427" s="927"/>
      <c r="FV427" s="927"/>
      <c r="FW427" s="927"/>
      <c r="FX427" s="927"/>
      <c r="FY427" s="927"/>
      <c r="FZ427" s="927"/>
      <c r="GA427" s="927"/>
      <c r="GB427" s="927"/>
      <c r="GC427" s="927"/>
      <c r="GD427" s="927"/>
      <c r="GE427" s="927"/>
      <c r="GF427" s="927"/>
      <c r="GG427" s="927"/>
      <c r="GH427" s="927"/>
      <c r="GI427" s="927"/>
      <c r="GJ427" s="927"/>
      <c r="GK427" s="927"/>
      <c r="GL427" s="927"/>
      <c r="GM427" s="927"/>
      <c r="GN427" s="927"/>
      <c r="GO427" s="927"/>
      <c r="GP427" s="927"/>
      <c r="GQ427" s="927"/>
      <c r="GR427" s="927"/>
      <c r="GS427" s="927"/>
      <c r="GT427" s="927"/>
      <c r="GU427" s="927"/>
      <c r="GV427" s="927"/>
      <c r="GW427" s="927"/>
      <c r="GX427" s="927"/>
      <c r="GY427" s="927"/>
      <c r="GZ427" s="927"/>
      <c r="HA427" s="927"/>
      <c r="HB427" s="927"/>
      <c r="HC427" s="927"/>
      <c r="HD427" s="927"/>
      <c r="HE427" s="927"/>
      <c r="HF427" s="927">
        <v>0.0525</v>
      </c>
    </row>
    <row r="428" s="927" customFormat="1" spans="16:214">
      <c r="P428" s="1253"/>
      <c r="Q428" s="1285"/>
      <c r="R428" s="1286"/>
      <c r="S428" s="1300"/>
      <c r="T428" s="927"/>
      <c r="U428" s="927"/>
      <c r="V428" s="927"/>
      <c r="W428" s="927"/>
      <c r="X428" s="927"/>
      <c r="Y428" s="927"/>
      <c r="Z428" s="927"/>
      <c r="AA428" s="927"/>
      <c r="AB428" s="927"/>
      <c r="AC428" s="927"/>
      <c r="AD428" s="927"/>
      <c r="AE428" s="927"/>
      <c r="AF428" s="927"/>
      <c r="AG428" s="927"/>
      <c r="AH428" s="927"/>
      <c r="AI428" s="927"/>
      <c r="AJ428" s="927"/>
      <c r="AK428" s="927"/>
      <c r="AL428" s="927"/>
      <c r="AM428" s="927"/>
      <c r="AN428" s="927"/>
      <c r="AO428" s="927"/>
      <c r="AP428" s="927"/>
      <c r="AQ428" s="927"/>
      <c r="AR428" s="927"/>
      <c r="AS428" s="927"/>
      <c r="AT428" s="927"/>
      <c r="AU428" s="927"/>
      <c r="AV428" s="927"/>
      <c r="AW428" s="927"/>
      <c r="AX428" s="927"/>
      <c r="AY428" s="927"/>
      <c r="AZ428" s="927"/>
      <c r="BA428" s="927"/>
      <c r="BB428" s="927"/>
      <c r="BC428" s="927"/>
      <c r="BD428" s="927"/>
      <c r="BE428" s="927"/>
      <c r="BF428" s="927"/>
      <c r="BG428" s="927"/>
      <c r="BH428" s="927"/>
      <c r="BI428" s="927"/>
      <c r="BJ428" s="927"/>
      <c r="BK428" s="927"/>
      <c r="BL428" s="927"/>
      <c r="BM428" s="927"/>
      <c r="BN428" s="927"/>
      <c r="BO428" s="927"/>
      <c r="BP428" s="927"/>
      <c r="BQ428" s="927"/>
      <c r="BR428" s="927"/>
      <c r="BS428" s="927"/>
      <c r="BT428" s="927"/>
      <c r="BU428" s="927"/>
      <c r="BV428" s="927"/>
      <c r="BW428" s="927"/>
      <c r="BX428" s="927"/>
      <c r="BY428" s="927"/>
      <c r="BZ428" s="927"/>
      <c r="CA428" s="927"/>
      <c r="CB428" s="927"/>
      <c r="CC428" s="927"/>
      <c r="CD428" s="927"/>
      <c r="CE428" s="927"/>
      <c r="CF428" s="927"/>
      <c r="CG428" s="927"/>
      <c r="CH428" s="927"/>
      <c r="CI428" s="927"/>
      <c r="CJ428" s="927"/>
      <c r="CK428" s="927"/>
      <c r="CL428" s="927"/>
      <c r="CM428" s="927"/>
      <c r="CN428" s="927"/>
      <c r="CO428" s="927"/>
      <c r="CP428" s="927"/>
      <c r="CQ428" s="927"/>
      <c r="CR428" s="927"/>
      <c r="CS428" s="927"/>
      <c r="CT428" s="927"/>
      <c r="CU428" s="927"/>
      <c r="CV428" s="927"/>
      <c r="CW428" s="927"/>
      <c r="CX428" s="927"/>
      <c r="CY428" s="927"/>
      <c r="CZ428" s="927"/>
      <c r="DA428" s="927"/>
      <c r="DB428" s="927"/>
      <c r="DC428" s="927"/>
      <c r="DD428" s="927"/>
      <c r="DE428" s="927"/>
      <c r="DF428" s="927"/>
      <c r="DG428" s="927"/>
      <c r="DH428" s="927"/>
      <c r="DI428" s="927"/>
      <c r="DJ428" s="927"/>
      <c r="DK428" s="927"/>
      <c r="DL428" s="927"/>
      <c r="DM428" s="927"/>
      <c r="DN428" s="927"/>
      <c r="DO428" s="927"/>
      <c r="DP428" s="927"/>
      <c r="DQ428" s="927"/>
      <c r="DR428" s="927"/>
      <c r="DS428" s="927"/>
      <c r="DT428" s="927"/>
      <c r="DU428" s="927"/>
      <c r="DV428" s="927"/>
      <c r="DW428" s="927"/>
      <c r="DX428" s="927"/>
      <c r="DY428" s="927"/>
      <c r="DZ428" s="927"/>
      <c r="EA428" s="927"/>
      <c r="EB428" s="927"/>
      <c r="EC428" s="927"/>
      <c r="ED428" s="927"/>
      <c r="EE428" s="927"/>
      <c r="EF428" s="927"/>
      <c r="EG428" s="927"/>
      <c r="EH428" s="927"/>
      <c r="EI428" s="927"/>
      <c r="EJ428" s="927"/>
      <c r="EK428" s="927"/>
      <c r="EL428" s="927"/>
      <c r="EM428" s="927"/>
      <c r="EN428" s="927"/>
      <c r="EO428" s="927"/>
      <c r="EP428" s="927"/>
      <c r="EQ428" s="927"/>
      <c r="ER428" s="927"/>
      <c r="ES428" s="927"/>
      <c r="ET428" s="927"/>
      <c r="EU428" s="927"/>
      <c r="EV428" s="927"/>
      <c r="EW428" s="927"/>
      <c r="EX428" s="927"/>
      <c r="EY428" s="927"/>
      <c r="EZ428" s="927"/>
      <c r="FA428" s="927"/>
      <c r="FB428" s="927"/>
      <c r="FC428" s="927"/>
      <c r="FD428" s="927"/>
      <c r="FE428" s="927"/>
      <c r="FF428" s="927"/>
      <c r="FG428" s="927"/>
      <c r="FH428" s="927"/>
      <c r="FI428" s="927"/>
      <c r="FJ428" s="927"/>
      <c r="FK428" s="927"/>
      <c r="FL428" s="927"/>
      <c r="FM428" s="927"/>
      <c r="FN428" s="927"/>
      <c r="FO428" s="927"/>
      <c r="FP428" s="927"/>
      <c r="FQ428" s="927"/>
      <c r="FR428" s="927"/>
      <c r="FS428" s="927"/>
      <c r="FT428" s="927"/>
      <c r="FU428" s="927"/>
      <c r="FV428" s="927"/>
      <c r="FW428" s="927"/>
      <c r="FX428" s="927"/>
      <c r="FY428" s="927"/>
      <c r="FZ428" s="927"/>
      <c r="GA428" s="927"/>
      <c r="GB428" s="927"/>
      <c r="GC428" s="927"/>
      <c r="GD428" s="927"/>
      <c r="GE428" s="927"/>
      <c r="GF428" s="927"/>
      <c r="GG428" s="927"/>
      <c r="GH428" s="927"/>
      <c r="GI428" s="927"/>
      <c r="GJ428" s="927"/>
      <c r="GK428" s="927"/>
      <c r="GL428" s="927"/>
      <c r="GM428" s="927"/>
      <c r="GN428" s="927"/>
      <c r="GO428" s="927"/>
      <c r="GP428" s="927"/>
      <c r="GQ428" s="927"/>
      <c r="GR428" s="927"/>
      <c r="GS428" s="927"/>
      <c r="GT428" s="927"/>
      <c r="GU428" s="927"/>
      <c r="GV428" s="927"/>
      <c r="GW428" s="927"/>
      <c r="GX428" s="927"/>
      <c r="GY428" s="927"/>
      <c r="GZ428" s="927"/>
      <c r="HA428" s="927"/>
      <c r="HB428" s="927"/>
      <c r="HC428" s="927"/>
      <c r="HD428" s="927"/>
      <c r="HE428" s="927"/>
      <c r="HF428" s="927">
        <v>0.0003</v>
      </c>
    </row>
  </sheetData>
  <mergeCells count="19">
    <mergeCell ref="A2:R2"/>
    <mergeCell ref="M4:N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O4:O5"/>
    <mergeCell ref="P4:P5"/>
    <mergeCell ref="Q4:Q5"/>
    <mergeCell ref="R4:R5"/>
    <mergeCell ref="S4:S5"/>
  </mergeCells>
  <pageMargins left="0.7" right="0.7" top="0.75" bottom="0.75" header="0.3" footer="0.3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97"/>
  <sheetViews>
    <sheetView workbookViewId="0">
      <selection activeCell="V28" sqref="V28"/>
    </sheetView>
  </sheetViews>
  <sheetFormatPr defaultColWidth="9" defaultRowHeight="10.5"/>
  <cols>
    <col min="1" max="1" width="12.2333333333333" style="57" customWidth="1"/>
    <col min="2" max="2" width="14" style="60" customWidth="1"/>
    <col min="3" max="3" width="5.625" style="57" customWidth="1"/>
    <col min="4" max="4" width="7.25" style="57" customWidth="1"/>
    <col min="5" max="5" width="6.75" style="57" customWidth="1"/>
    <col min="6" max="6" width="4.75" style="57" customWidth="1"/>
    <col min="7" max="7" width="8.125" style="57" customWidth="1"/>
    <col min="8" max="8" width="9.875" style="57" customWidth="1"/>
    <col min="9" max="9" width="6" style="57" customWidth="1"/>
    <col min="10" max="10" width="6.875" style="57" customWidth="1"/>
    <col min="11" max="11" width="7.125" style="57" customWidth="1"/>
    <col min="12" max="12" width="9.625" style="57" customWidth="1"/>
    <col min="13" max="13" width="10.5" style="61" customWidth="1"/>
    <col min="14" max="14" width="7.05833333333333" style="57" customWidth="1"/>
    <col min="15" max="15" width="10.95" style="61" customWidth="1"/>
    <col min="16" max="16" width="15.125" style="57" customWidth="1"/>
    <col min="17" max="17" width="9.375" style="57" customWidth="1"/>
    <col min="18" max="16384" width="9" style="57"/>
  </cols>
  <sheetData>
    <row r="1" s="57" customFormat="1" ht="11.25" spans="1:17">
      <c r="A1" s="62" t="s">
        <v>14186</v>
      </c>
      <c r="B1" s="63"/>
      <c r="C1" s="62"/>
      <c r="D1" s="64"/>
      <c r="E1" s="65"/>
      <c r="F1" s="66"/>
      <c r="G1" s="65"/>
      <c r="H1" s="65"/>
      <c r="I1" s="65"/>
      <c r="J1" s="65"/>
      <c r="K1" s="65"/>
      <c r="L1" s="65"/>
      <c r="M1" s="82"/>
      <c r="N1" s="65"/>
      <c r="O1" s="83"/>
      <c r="P1" s="65"/>
      <c r="Q1" s="65"/>
    </row>
    <row r="2" s="57" customFormat="1" ht="14.25" spans="1:17">
      <c r="A2" s="67" t="s">
        <v>744</v>
      </c>
      <c r="B2" s="68"/>
      <c r="C2" s="67"/>
      <c r="D2" s="67"/>
      <c r="E2" s="67"/>
      <c r="F2" s="68"/>
      <c r="G2" s="67"/>
      <c r="H2" s="67"/>
      <c r="I2" s="67"/>
      <c r="J2" s="67"/>
      <c r="K2" s="67"/>
      <c r="L2" s="67"/>
      <c r="M2" s="84"/>
      <c r="N2" s="67"/>
      <c r="O2" s="85"/>
      <c r="P2" s="65"/>
      <c r="Q2" s="65"/>
    </row>
    <row r="3" s="57" customFormat="1" ht="11.25" spans="1:17">
      <c r="A3" s="69" t="s">
        <v>14187</v>
      </c>
      <c r="B3" s="70"/>
      <c r="C3" s="69"/>
      <c r="D3" s="69"/>
      <c r="E3" s="69"/>
      <c r="F3" s="70"/>
      <c r="G3" s="69"/>
      <c r="H3" s="69"/>
      <c r="I3" s="69"/>
      <c r="J3" s="69"/>
      <c r="K3" s="69"/>
      <c r="L3" s="69"/>
      <c r="M3" s="86"/>
      <c r="N3" s="69"/>
      <c r="O3" s="87"/>
      <c r="P3" s="65"/>
      <c r="Q3" s="65"/>
    </row>
    <row r="4" s="57" customFormat="1" ht="11.25" spans="1:17">
      <c r="A4" s="71" t="s">
        <v>746</v>
      </c>
      <c r="B4" s="72" t="s">
        <v>3</v>
      </c>
      <c r="C4" s="71" t="s">
        <v>747</v>
      </c>
      <c r="D4" s="73" t="s">
        <v>1192</v>
      </c>
      <c r="E4" s="71" t="s">
        <v>749</v>
      </c>
      <c r="F4" s="72" t="s">
        <v>6</v>
      </c>
      <c r="G4" s="71" t="s">
        <v>750</v>
      </c>
      <c r="H4" s="71" t="s">
        <v>13</v>
      </c>
      <c r="I4" s="71" t="s">
        <v>14</v>
      </c>
      <c r="J4" s="88" t="s">
        <v>16</v>
      </c>
      <c r="K4" s="89"/>
      <c r="L4" s="71" t="s">
        <v>18</v>
      </c>
      <c r="M4" s="90" t="s">
        <v>14188</v>
      </c>
      <c r="N4" s="71" t="s">
        <v>1193</v>
      </c>
      <c r="O4" s="91" t="s">
        <v>755</v>
      </c>
      <c r="P4" s="92" t="s">
        <v>14189</v>
      </c>
      <c r="Q4" s="95"/>
    </row>
    <row r="5" s="57" customFormat="1" spans="1:17">
      <c r="A5" s="71"/>
      <c r="B5" s="72"/>
      <c r="C5" s="71"/>
      <c r="D5" s="73"/>
      <c r="E5" s="71"/>
      <c r="F5" s="72"/>
      <c r="G5" s="71"/>
      <c r="H5" s="71"/>
      <c r="I5" s="71"/>
      <c r="J5" s="71" t="s">
        <v>345</v>
      </c>
      <c r="K5" s="71" t="s">
        <v>346</v>
      </c>
      <c r="L5" s="71"/>
      <c r="M5" s="90"/>
      <c r="N5" s="71"/>
      <c r="O5" s="91"/>
      <c r="P5" s="93"/>
      <c r="Q5" s="95"/>
    </row>
    <row r="6" s="57" customFormat="1" spans="1:17">
      <c r="A6" s="71"/>
      <c r="B6" s="72"/>
      <c r="C6" s="71"/>
      <c r="D6" s="73"/>
      <c r="E6" s="71"/>
      <c r="F6" s="72"/>
      <c r="G6" s="71"/>
      <c r="H6" s="71"/>
      <c r="I6" s="71"/>
      <c r="J6" s="71"/>
      <c r="K6" s="71"/>
      <c r="L6" s="71"/>
      <c r="M6" s="90"/>
      <c r="N6" s="71"/>
      <c r="O6" s="91"/>
      <c r="P6" s="93"/>
      <c r="Q6" s="95"/>
    </row>
    <row r="7" s="57" customFormat="1" ht="19" customHeight="1" spans="1:17">
      <c r="A7" s="71" t="s">
        <v>756</v>
      </c>
      <c r="B7" s="72" t="s">
        <v>3</v>
      </c>
      <c r="C7" s="71"/>
      <c r="D7" s="74" t="s">
        <v>21</v>
      </c>
      <c r="E7" s="75"/>
      <c r="F7" s="72"/>
      <c r="G7" s="71"/>
      <c r="H7" s="71"/>
      <c r="I7" s="75"/>
      <c r="J7" s="71"/>
      <c r="K7" s="75"/>
      <c r="L7" s="75"/>
      <c r="M7" s="94">
        <f>M8+M146+M292+M457</f>
        <v>14760.715</v>
      </c>
      <c r="N7" s="94">
        <v>11.25</v>
      </c>
      <c r="O7" s="91">
        <f>O8+O146+O292+O457</f>
        <v>166058.04375</v>
      </c>
      <c r="P7" s="95"/>
      <c r="Q7" s="95"/>
    </row>
    <row r="8" s="57" customFormat="1" ht="34" customHeight="1" spans="1:17">
      <c r="A8" s="75"/>
      <c r="B8" s="76" t="s">
        <v>3</v>
      </c>
      <c r="C8" s="75"/>
      <c r="D8" s="74"/>
      <c r="E8" s="75" t="s">
        <v>14064</v>
      </c>
      <c r="F8" s="76"/>
      <c r="G8" s="75"/>
      <c r="H8" s="75"/>
      <c r="I8" s="75"/>
      <c r="J8" s="71"/>
      <c r="K8" s="75"/>
      <c r="L8" s="65"/>
      <c r="M8" s="94">
        <f>SUM(M9:M145)</f>
        <v>5179.8</v>
      </c>
      <c r="N8" s="96">
        <v>11.25</v>
      </c>
      <c r="O8" s="91">
        <f>SUM(O9:O145)</f>
        <v>58272.75</v>
      </c>
      <c r="P8" s="95"/>
      <c r="Q8" s="95"/>
    </row>
    <row r="9" s="57" customFormat="1" ht="11.25" spans="1:17">
      <c r="A9" s="77" t="s">
        <v>14190</v>
      </c>
      <c r="B9" s="78" t="s">
        <v>14191</v>
      </c>
      <c r="C9" s="1361" t="s">
        <v>14192</v>
      </c>
      <c r="D9" s="79" t="s">
        <v>21</v>
      </c>
      <c r="E9" s="80" t="s">
        <v>14064</v>
      </c>
      <c r="F9" s="81" t="s">
        <v>1739</v>
      </c>
      <c r="G9" s="77" t="s">
        <v>14193</v>
      </c>
      <c r="H9" s="77" t="s">
        <v>28</v>
      </c>
      <c r="I9" s="97" t="s">
        <v>58</v>
      </c>
      <c r="J9" s="98">
        <v>450075</v>
      </c>
      <c r="K9" s="98">
        <v>4693123</v>
      </c>
      <c r="L9" s="77" t="s">
        <v>32</v>
      </c>
      <c r="M9" s="99">
        <v>5.33</v>
      </c>
      <c r="N9" s="95">
        <v>11.25</v>
      </c>
      <c r="O9" s="91">
        <f t="shared" ref="O9:O72" si="0">M9*11.25</f>
        <v>59.9625</v>
      </c>
      <c r="P9" s="100">
        <v>150403100002001</v>
      </c>
      <c r="Q9" s="95"/>
    </row>
    <row r="10" s="57" customFormat="1" ht="11.25" spans="1:17">
      <c r="A10" s="77" t="s">
        <v>14194</v>
      </c>
      <c r="B10" s="81" t="s">
        <v>14195</v>
      </c>
      <c r="C10" s="1361" t="s">
        <v>14196</v>
      </c>
      <c r="D10" s="79" t="s">
        <v>21</v>
      </c>
      <c r="E10" s="80" t="s">
        <v>14064</v>
      </c>
      <c r="F10" s="81" t="s">
        <v>1745</v>
      </c>
      <c r="G10" s="77" t="s">
        <v>14193</v>
      </c>
      <c r="H10" s="77" t="s">
        <v>28</v>
      </c>
      <c r="I10" s="97" t="s">
        <v>58</v>
      </c>
      <c r="J10" s="98">
        <v>451566</v>
      </c>
      <c r="K10" s="98">
        <v>4692214</v>
      </c>
      <c r="L10" s="77" t="s">
        <v>32</v>
      </c>
      <c r="M10" s="99">
        <v>277.01</v>
      </c>
      <c r="N10" s="95">
        <v>11.25</v>
      </c>
      <c r="O10" s="91">
        <f t="shared" si="0"/>
        <v>3116.3625</v>
      </c>
      <c r="P10" s="100">
        <v>150403100002002</v>
      </c>
      <c r="Q10" s="95"/>
    </row>
    <row r="11" s="57" customFormat="1" ht="11.25" spans="1:17">
      <c r="A11" s="77" t="s">
        <v>14194</v>
      </c>
      <c r="B11" s="78" t="s">
        <v>14195</v>
      </c>
      <c r="C11" s="1361" t="s">
        <v>14196</v>
      </c>
      <c r="D11" s="79" t="s">
        <v>21</v>
      </c>
      <c r="E11" s="80" t="s">
        <v>14064</v>
      </c>
      <c r="F11" s="81" t="s">
        <v>13679</v>
      </c>
      <c r="G11" s="77" t="s">
        <v>14193</v>
      </c>
      <c r="H11" s="77" t="s">
        <v>28</v>
      </c>
      <c r="I11" s="97" t="s">
        <v>58</v>
      </c>
      <c r="J11" s="98">
        <v>450453</v>
      </c>
      <c r="K11" s="98">
        <v>4692537</v>
      </c>
      <c r="L11" s="77" t="s">
        <v>32</v>
      </c>
      <c r="M11" s="99">
        <v>7.6</v>
      </c>
      <c r="N11" s="95">
        <v>11.25</v>
      </c>
      <c r="O11" s="91">
        <f t="shared" si="0"/>
        <v>85.5</v>
      </c>
      <c r="P11" s="100">
        <v>150403100002002</v>
      </c>
      <c r="Q11" s="95"/>
    </row>
    <row r="12" s="57" customFormat="1" ht="11.25" spans="1:17">
      <c r="A12" s="77" t="s">
        <v>14194</v>
      </c>
      <c r="B12" s="78" t="s">
        <v>14195</v>
      </c>
      <c r="C12" s="1361" t="s">
        <v>14196</v>
      </c>
      <c r="D12" s="79" t="s">
        <v>21</v>
      </c>
      <c r="E12" s="80" t="s">
        <v>14064</v>
      </c>
      <c r="F12" s="81" t="s">
        <v>1558</v>
      </c>
      <c r="G12" s="77" t="s">
        <v>14193</v>
      </c>
      <c r="H12" s="77" t="s">
        <v>28</v>
      </c>
      <c r="I12" s="97" t="s">
        <v>58</v>
      </c>
      <c r="J12" s="98">
        <v>450720</v>
      </c>
      <c r="K12" s="98">
        <v>4692446</v>
      </c>
      <c r="L12" s="77" t="s">
        <v>32</v>
      </c>
      <c r="M12" s="99">
        <v>2.14</v>
      </c>
      <c r="N12" s="95">
        <v>11.25</v>
      </c>
      <c r="O12" s="91">
        <f t="shared" si="0"/>
        <v>24.075</v>
      </c>
      <c r="P12" s="100">
        <v>150403100002002</v>
      </c>
      <c r="Q12" s="95"/>
    </row>
    <row r="13" s="57" customFormat="1" ht="11.25" spans="1:17">
      <c r="A13" s="77" t="s">
        <v>14194</v>
      </c>
      <c r="B13" s="78" t="s">
        <v>14195</v>
      </c>
      <c r="C13" s="1361" t="s">
        <v>14196</v>
      </c>
      <c r="D13" s="79" t="s">
        <v>21</v>
      </c>
      <c r="E13" s="80" t="s">
        <v>14064</v>
      </c>
      <c r="F13" s="81" t="s">
        <v>14073</v>
      </c>
      <c r="G13" s="77" t="s">
        <v>14193</v>
      </c>
      <c r="H13" s="77" t="s">
        <v>28</v>
      </c>
      <c r="I13" s="97" t="s">
        <v>58</v>
      </c>
      <c r="J13" s="98">
        <v>450868</v>
      </c>
      <c r="K13" s="98">
        <v>4692348</v>
      </c>
      <c r="L13" s="77" t="s">
        <v>32</v>
      </c>
      <c r="M13" s="99">
        <v>52.81</v>
      </c>
      <c r="N13" s="95">
        <v>11.25</v>
      </c>
      <c r="O13" s="91">
        <f t="shared" si="0"/>
        <v>594.1125</v>
      </c>
      <c r="P13" s="100">
        <v>150403100002002</v>
      </c>
      <c r="Q13" s="95"/>
    </row>
    <row r="14" s="57" customFormat="1" ht="11.25" spans="1:17">
      <c r="A14" s="77" t="s">
        <v>14194</v>
      </c>
      <c r="B14" s="81" t="s">
        <v>14195</v>
      </c>
      <c r="C14" s="1361" t="s">
        <v>14196</v>
      </c>
      <c r="D14" s="79" t="s">
        <v>21</v>
      </c>
      <c r="E14" s="80" t="s">
        <v>14064</v>
      </c>
      <c r="F14" s="81" t="s">
        <v>14074</v>
      </c>
      <c r="G14" s="77" t="s">
        <v>14193</v>
      </c>
      <c r="H14" s="77" t="s">
        <v>28</v>
      </c>
      <c r="I14" s="97" t="s">
        <v>58</v>
      </c>
      <c r="J14" s="98">
        <v>451793</v>
      </c>
      <c r="K14" s="98">
        <v>4691807</v>
      </c>
      <c r="L14" s="77" t="s">
        <v>32</v>
      </c>
      <c r="M14" s="99">
        <v>12.2</v>
      </c>
      <c r="N14" s="95">
        <v>11.25</v>
      </c>
      <c r="O14" s="91">
        <f t="shared" si="0"/>
        <v>137.25</v>
      </c>
      <c r="P14" s="100">
        <v>150403100002002</v>
      </c>
      <c r="Q14" s="95"/>
    </row>
    <row r="15" s="57" customFormat="1" ht="11.25" spans="1:17">
      <c r="A15" s="77" t="s">
        <v>14194</v>
      </c>
      <c r="B15" s="81" t="s">
        <v>14195</v>
      </c>
      <c r="C15" s="1361" t="s">
        <v>14196</v>
      </c>
      <c r="D15" s="79" t="s">
        <v>21</v>
      </c>
      <c r="E15" s="80" t="s">
        <v>14064</v>
      </c>
      <c r="F15" s="81" t="s">
        <v>1677</v>
      </c>
      <c r="G15" s="77" t="s">
        <v>14193</v>
      </c>
      <c r="H15" s="77" t="s">
        <v>28</v>
      </c>
      <c r="I15" s="97" t="s">
        <v>58</v>
      </c>
      <c r="J15" s="98">
        <v>451445</v>
      </c>
      <c r="K15" s="98">
        <v>4691623</v>
      </c>
      <c r="L15" s="77" t="s">
        <v>32</v>
      </c>
      <c r="M15" s="99">
        <v>47.38</v>
      </c>
      <c r="N15" s="95">
        <v>11.25</v>
      </c>
      <c r="O15" s="91">
        <f t="shared" si="0"/>
        <v>533.025</v>
      </c>
      <c r="P15" s="100">
        <v>150403100002002</v>
      </c>
      <c r="Q15" s="95"/>
    </row>
    <row r="16" s="57" customFormat="1" ht="11.25" spans="1:17">
      <c r="A16" s="77" t="s">
        <v>14194</v>
      </c>
      <c r="B16" s="78" t="s">
        <v>14195</v>
      </c>
      <c r="C16" s="1361" t="s">
        <v>14196</v>
      </c>
      <c r="D16" s="79" t="s">
        <v>21</v>
      </c>
      <c r="E16" s="80" t="s">
        <v>14064</v>
      </c>
      <c r="F16" s="81" t="s">
        <v>14079</v>
      </c>
      <c r="G16" s="77" t="s">
        <v>14193</v>
      </c>
      <c r="H16" s="77" t="s">
        <v>28</v>
      </c>
      <c r="I16" s="97" t="s">
        <v>58</v>
      </c>
      <c r="J16" s="98">
        <v>451492</v>
      </c>
      <c r="K16" s="98">
        <v>4691716</v>
      </c>
      <c r="L16" s="77" t="s">
        <v>32</v>
      </c>
      <c r="M16" s="99">
        <v>0.69</v>
      </c>
      <c r="N16" s="95">
        <v>11.25</v>
      </c>
      <c r="O16" s="91">
        <f t="shared" si="0"/>
        <v>7.7625</v>
      </c>
      <c r="P16" s="100">
        <v>150403100002002</v>
      </c>
      <c r="Q16" s="95"/>
    </row>
    <row r="17" s="57" customFormat="1" ht="11.25" spans="1:17">
      <c r="A17" s="77" t="s">
        <v>14194</v>
      </c>
      <c r="B17" s="78" t="s">
        <v>14195</v>
      </c>
      <c r="C17" s="1361" t="s">
        <v>14196</v>
      </c>
      <c r="D17" s="79" t="s">
        <v>21</v>
      </c>
      <c r="E17" s="80" t="s">
        <v>14064</v>
      </c>
      <c r="F17" s="81" t="s">
        <v>14080</v>
      </c>
      <c r="G17" s="77" t="s">
        <v>14193</v>
      </c>
      <c r="H17" s="77" t="s">
        <v>28</v>
      </c>
      <c r="I17" s="97" t="s">
        <v>58</v>
      </c>
      <c r="J17" s="98">
        <v>450448</v>
      </c>
      <c r="K17" s="98">
        <v>4692438</v>
      </c>
      <c r="L17" s="77" t="s">
        <v>32</v>
      </c>
      <c r="M17" s="99">
        <v>1.88</v>
      </c>
      <c r="N17" s="95">
        <v>11.25</v>
      </c>
      <c r="O17" s="91">
        <f t="shared" si="0"/>
        <v>21.15</v>
      </c>
      <c r="P17" s="100">
        <v>150403100002002</v>
      </c>
      <c r="Q17" s="95"/>
    </row>
    <row r="18" s="57" customFormat="1" ht="11.25" spans="1:17">
      <c r="A18" s="77" t="s">
        <v>14194</v>
      </c>
      <c r="B18" s="78" t="s">
        <v>14195</v>
      </c>
      <c r="C18" s="1361" t="s">
        <v>14196</v>
      </c>
      <c r="D18" s="79" t="s">
        <v>21</v>
      </c>
      <c r="E18" s="80" t="s">
        <v>14064</v>
      </c>
      <c r="F18" s="81" t="s">
        <v>1373</v>
      </c>
      <c r="G18" s="77" t="s">
        <v>14193</v>
      </c>
      <c r="H18" s="77" t="s">
        <v>28</v>
      </c>
      <c r="I18" s="97" t="s">
        <v>58</v>
      </c>
      <c r="J18" s="98">
        <v>451055</v>
      </c>
      <c r="K18" s="98">
        <v>4692152</v>
      </c>
      <c r="L18" s="77" t="s">
        <v>32</v>
      </c>
      <c r="M18" s="99">
        <v>4.03</v>
      </c>
      <c r="N18" s="95">
        <v>11.25</v>
      </c>
      <c r="O18" s="91">
        <f t="shared" si="0"/>
        <v>45.3375</v>
      </c>
      <c r="P18" s="100">
        <v>150403100002002</v>
      </c>
      <c r="Q18" s="95"/>
    </row>
    <row r="19" s="57" customFormat="1" ht="11.25" spans="1:17">
      <c r="A19" s="77" t="s">
        <v>14194</v>
      </c>
      <c r="B19" s="81" t="s">
        <v>14195</v>
      </c>
      <c r="C19" s="1361" t="s">
        <v>14196</v>
      </c>
      <c r="D19" s="79" t="s">
        <v>21</v>
      </c>
      <c r="E19" s="80" t="s">
        <v>14064</v>
      </c>
      <c r="F19" s="81" t="s">
        <v>14086</v>
      </c>
      <c r="G19" s="77" t="s">
        <v>14193</v>
      </c>
      <c r="H19" s="77" t="s">
        <v>28</v>
      </c>
      <c r="I19" s="97" t="s">
        <v>58</v>
      </c>
      <c r="J19" s="98">
        <v>450948</v>
      </c>
      <c r="K19" s="98">
        <v>4692234</v>
      </c>
      <c r="L19" s="77" t="s">
        <v>32</v>
      </c>
      <c r="M19" s="99">
        <v>3.25</v>
      </c>
      <c r="N19" s="95">
        <v>11.25</v>
      </c>
      <c r="O19" s="91">
        <f t="shared" si="0"/>
        <v>36.5625</v>
      </c>
      <c r="P19" s="100">
        <v>150403100002002</v>
      </c>
      <c r="Q19" s="95"/>
    </row>
    <row r="20" s="57" customFormat="1" ht="11.25" spans="1:17">
      <c r="A20" s="77" t="s">
        <v>14194</v>
      </c>
      <c r="B20" s="81" t="s">
        <v>14195</v>
      </c>
      <c r="C20" s="1361" t="s">
        <v>14196</v>
      </c>
      <c r="D20" s="79" t="s">
        <v>21</v>
      </c>
      <c r="E20" s="80" t="s">
        <v>14064</v>
      </c>
      <c r="F20" s="81" t="s">
        <v>13659</v>
      </c>
      <c r="G20" s="77" t="s">
        <v>14193</v>
      </c>
      <c r="H20" s="77" t="s">
        <v>28</v>
      </c>
      <c r="I20" s="97" t="s">
        <v>58</v>
      </c>
      <c r="J20" s="98">
        <v>451842</v>
      </c>
      <c r="K20" s="98">
        <v>4691849</v>
      </c>
      <c r="L20" s="77" t="s">
        <v>32</v>
      </c>
      <c r="M20" s="99">
        <v>9.13</v>
      </c>
      <c r="N20" s="95">
        <v>11.25</v>
      </c>
      <c r="O20" s="91">
        <f t="shared" si="0"/>
        <v>102.7125</v>
      </c>
      <c r="P20" s="100">
        <v>150403100002002</v>
      </c>
      <c r="Q20" s="95"/>
    </row>
    <row r="21" s="57" customFormat="1" ht="11.25" spans="1:17">
      <c r="A21" s="77" t="s">
        <v>14194</v>
      </c>
      <c r="B21" s="78" t="s">
        <v>14195</v>
      </c>
      <c r="C21" s="1361" t="s">
        <v>14196</v>
      </c>
      <c r="D21" s="79" t="s">
        <v>21</v>
      </c>
      <c r="E21" s="80" t="s">
        <v>14064</v>
      </c>
      <c r="F21" s="81" t="s">
        <v>14089</v>
      </c>
      <c r="G21" s="77" t="s">
        <v>14193</v>
      </c>
      <c r="H21" s="77" t="s">
        <v>28</v>
      </c>
      <c r="I21" s="97" t="s">
        <v>58</v>
      </c>
      <c r="J21" s="98">
        <v>451454</v>
      </c>
      <c r="K21" s="98">
        <v>4691844</v>
      </c>
      <c r="L21" s="77" t="s">
        <v>32</v>
      </c>
      <c r="M21" s="99">
        <v>40.65</v>
      </c>
      <c r="N21" s="95">
        <v>11.25</v>
      </c>
      <c r="O21" s="91">
        <f t="shared" si="0"/>
        <v>457.3125</v>
      </c>
      <c r="P21" s="100">
        <v>150403100002002</v>
      </c>
      <c r="Q21" s="95"/>
    </row>
    <row r="22" s="57" customFormat="1" ht="11.25" spans="1:17">
      <c r="A22" s="77" t="s">
        <v>14194</v>
      </c>
      <c r="B22" s="78" t="s">
        <v>14195</v>
      </c>
      <c r="C22" s="1361" t="s">
        <v>14196</v>
      </c>
      <c r="D22" s="79" t="s">
        <v>21</v>
      </c>
      <c r="E22" s="80" t="s">
        <v>14064</v>
      </c>
      <c r="F22" s="81" t="s">
        <v>1724</v>
      </c>
      <c r="G22" s="77" t="s">
        <v>14193</v>
      </c>
      <c r="H22" s="77" t="s">
        <v>28</v>
      </c>
      <c r="I22" s="97" t="s">
        <v>58</v>
      </c>
      <c r="J22" s="98">
        <v>450878</v>
      </c>
      <c r="K22" s="98">
        <v>4692195</v>
      </c>
      <c r="L22" s="77" t="s">
        <v>32</v>
      </c>
      <c r="M22" s="99">
        <v>1.29</v>
      </c>
      <c r="N22" s="95">
        <v>11.25</v>
      </c>
      <c r="O22" s="91">
        <f t="shared" si="0"/>
        <v>14.5125</v>
      </c>
      <c r="P22" s="100">
        <v>150403100002002</v>
      </c>
      <c r="Q22" s="95"/>
    </row>
    <row r="23" s="57" customFormat="1" ht="11.25" spans="1:17">
      <c r="A23" s="77" t="s">
        <v>14194</v>
      </c>
      <c r="B23" s="78" t="s">
        <v>14195</v>
      </c>
      <c r="C23" s="1361" t="s">
        <v>14196</v>
      </c>
      <c r="D23" s="79" t="s">
        <v>21</v>
      </c>
      <c r="E23" s="80" t="s">
        <v>14064</v>
      </c>
      <c r="F23" s="81" t="s">
        <v>14094</v>
      </c>
      <c r="G23" s="77" t="s">
        <v>14193</v>
      </c>
      <c r="H23" s="77" t="s">
        <v>28</v>
      </c>
      <c r="I23" s="97" t="s">
        <v>58</v>
      </c>
      <c r="J23" s="98">
        <v>451298</v>
      </c>
      <c r="K23" s="98">
        <v>4691566</v>
      </c>
      <c r="L23" s="77" t="s">
        <v>32</v>
      </c>
      <c r="M23" s="99">
        <v>5.51</v>
      </c>
      <c r="N23" s="95">
        <v>11.25</v>
      </c>
      <c r="O23" s="91">
        <f t="shared" si="0"/>
        <v>61.9875</v>
      </c>
      <c r="P23" s="100">
        <v>150403100002002</v>
      </c>
      <c r="Q23" s="95"/>
    </row>
    <row r="24" s="57" customFormat="1" ht="11.25" spans="1:17">
      <c r="A24" s="77" t="s">
        <v>14194</v>
      </c>
      <c r="B24" s="78" t="s">
        <v>14195</v>
      </c>
      <c r="C24" s="1361" t="s">
        <v>14196</v>
      </c>
      <c r="D24" s="79" t="s">
        <v>21</v>
      </c>
      <c r="E24" s="80" t="s">
        <v>14064</v>
      </c>
      <c r="F24" s="81" t="s">
        <v>14095</v>
      </c>
      <c r="G24" s="77" t="s">
        <v>14193</v>
      </c>
      <c r="H24" s="77" t="s">
        <v>28</v>
      </c>
      <c r="I24" s="97" t="s">
        <v>58</v>
      </c>
      <c r="J24" s="98">
        <v>450649</v>
      </c>
      <c r="K24" s="98">
        <v>4692514</v>
      </c>
      <c r="L24" s="77" t="s">
        <v>32</v>
      </c>
      <c r="M24" s="99">
        <v>0.63</v>
      </c>
      <c r="N24" s="95">
        <v>11.25</v>
      </c>
      <c r="O24" s="91">
        <f t="shared" si="0"/>
        <v>7.0875</v>
      </c>
      <c r="P24" s="100">
        <v>150403100002002</v>
      </c>
      <c r="Q24" s="95"/>
    </row>
    <row r="25" s="57" customFormat="1" ht="11.25" spans="1:17">
      <c r="A25" s="77" t="s">
        <v>14194</v>
      </c>
      <c r="B25" s="78" t="s">
        <v>14195</v>
      </c>
      <c r="C25" s="1361" t="s">
        <v>14196</v>
      </c>
      <c r="D25" s="79" t="s">
        <v>21</v>
      </c>
      <c r="E25" s="80" t="s">
        <v>14064</v>
      </c>
      <c r="F25" s="81" t="s">
        <v>14101</v>
      </c>
      <c r="G25" s="77" t="s">
        <v>14193</v>
      </c>
      <c r="H25" s="77" t="s">
        <v>28</v>
      </c>
      <c r="I25" s="97" t="s">
        <v>58</v>
      </c>
      <c r="J25" s="98">
        <v>451610</v>
      </c>
      <c r="K25" s="98">
        <v>4691892</v>
      </c>
      <c r="L25" s="77" t="s">
        <v>32</v>
      </c>
      <c r="M25" s="99">
        <v>163.32</v>
      </c>
      <c r="N25" s="95">
        <v>11.25</v>
      </c>
      <c r="O25" s="91">
        <f t="shared" si="0"/>
        <v>1837.35</v>
      </c>
      <c r="P25" s="100">
        <v>150403100002002</v>
      </c>
      <c r="Q25" s="95"/>
    </row>
    <row r="26" s="57" customFormat="1" ht="11.25" spans="1:17">
      <c r="A26" s="77" t="s">
        <v>14194</v>
      </c>
      <c r="B26" s="78" t="s">
        <v>14195</v>
      </c>
      <c r="C26" s="1361" t="s">
        <v>14196</v>
      </c>
      <c r="D26" s="79" t="s">
        <v>21</v>
      </c>
      <c r="E26" s="80" t="s">
        <v>14064</v>
      </c>
      <c r="F26" s="81" t="s">
        <v>14103</v>
      </c>
      <c r="G26" s="77" t="s">
        <v>14193</v>
      </c>
      <c r="H26" s="77" t="s">
        <v>28</v>
      </c>
      <c r="I26" s="97" t="s">
        <v>58</v>
      </c>
      <c r="J26" s="98">
        <v>451315</v>
      </c>
      <c r="K26" s="98">
        <v>4691664</v>
      </c>
      <c r="L26" s="77" t="s">
        <v>32</v>
      </c>
      <c r="M26" s="99">
        <v>192.56</v>
      </c>
      <c r="N26" s="95">
        <v>11.25</v>
      </c>
      <c r="O26" s="91">
        <f t="shared" si="0"/>
        <v>2166.3</v>
      </c>
      <c r="P26" s="100">
        <v>150403100002002</v>
      </c>
      <c r="Q26" s="95"/>
    </row>
    <row r="27" s="57" customFormat="1" ht="11.25" spans="1:17">
      <c r="A27" s="77" t="s">
        <v>14194</v>
      </c>
      <c r="B27" s="78" t="s">
        <v>14195</v>
      </c>
      <c r="C27" s="1361" t="s">
        <v>14196</v>
      </c>
      <c r="D27" s="79" t="s">
        <v>21</v>
      </c>
      <c r="E27" s="80" t="s">
        <v>14064</v>
      </c>
      <c r="F27" s="81" t="s">
        <v>14106</v>
      </c>
      <c r="G27" s="77" t="s">
        <v>14193</v>
      </c>
      <c r="H27" s="77" t="s">
        <v>28</v>
      </c>
      <c r="I27" s="97" t="s">
        <v>58</v>
      </c>
      <c r="J27" s="98">
        <v>450318</v>
      </c>
      <c r="K27" s="98">
        <v>4692497</v>
      </c>
      <c r="L27" s="77" t="s">
        <v>32</v>
      </c>
      <c r="M27" s="99">
        <v>6.33</v>
      </c>
      <c r="N27" s="95">
        <v>11.25</v>
      </c>
      <c r="O27" s="91">
        <f t="shared" si="0"/>
        <v>71.2125</v>
      </c>
      <c r="P27" s="100">
        <v>150403100002002</v>
      </c>
      <c r="Q27" s="95"/>
    </row>
    <row r="28" s="57" customFormat="1" ht="11.25" spans="1:17">
      <c r="A28" s="77" t="s">
        <v>14194</v>
      </c>
      <c r="B28" s="78" t="s">
        <v>14195</v>
      </c>
      <c r="C28" s="1361" t="s">
        <v>14196</v>
      </c>
      <c r="D28" s="79" t="s">
        <v>21</v>
      </c>
      <c r="E28" s="80" t="s">
        <v>14064</v>
      </c>
      <c r="F28" s="81" t="s">
        <v>13941</v>
      </c>
      <c r="G28" s="77" t="s">
        <v>14193</v>
      </c>
      <c r="H28" s="77" t="s">
        <v>28</v>
      </c>
      <c r="I28" s="97" t="s">
        <v>58</v>
      </c>
      <c r="J28" s="98">
        <v>451101</v>
      </c>
      <c r="K28" s="98">
        <v>4692226</v>
      </c>
      <c r="L28" s="77" t="s">
        <v>32</v>
      </c>
      <c r="M28" s="99">
        <v>75.71</v>
      </c>
      <c r="N28" s="95">
        <v>11.25</v>
      </c>
      <c r="O28" s="91">
        <f t="shared" si="0"/>
        <v>851.7375</v>
      </c>
      <c r="P28" s="100">
        <v>150403100002002</v>
      </c>
      <c r="Q28" s="95"/>
    </row>
    <row r="29" s="57" customFormat="1" ht="11.25" spans="1:17">
      <c r="A29" s="77" t="s">
        <v>14194</v>
      </c>
      <c r="B29" s="78" t="s">
        <v>14195</v>
      </c>
      <c r="C29" s="1361" t="s">
        <v>14196</v>
      </c>
      <c r="D29" s="79" t="s">
        <v>21</v>
      </c>
      <c r="E29" s="80" t="s">
        <v>14064</v>
      </c>
      <c r="F29" s="81" t="s">
        <v>14109</v>
      </c>
      <c r="G29" s="77" t="s">
        <v>14193</v>
      </c>
      <c r="H29" s="77" t="s">
        <v>28</v>
      </c>
      <c r="I29" s="97" t="s">
        <v>58</v>
      </c>
      <c r="J29" s="98">
        <v>450667</v>
      </c>
      <c r="K29" s="98">
        <v>4692248</v>
      </c>
      <c r="L29" s="77" t="s">
        <v>32</v>
      </c>
      <c r="M29" s="99">
        <v>109.28</v>
      </c>
      <c r="N29" s="95">
        <v>11.25</v>
      </c>
      <c r="O29" s="91">
        <f t="shared" si="0"/>
        <v>1229.4</v>
      </c>
      <c r="P29" s="100">
        <v>150403100002002</v>
      </c>
      <c r="Q29" s="95"/>
    </row>
    <row r="30" s="57" customFormat="1" ht="11.25" spans="1:17">
      <c r="A30" s="77" t="s">
        <v>14194</v>
      </c>
      <c r="B30" s="78" t="s">
        <v>14195</v>
      </c>
      <c r="C30" s="1361" t="s">
        <v>14196</v>
      </c>
      <c r="D30" s="79" t="s">
        <v>21</v>
      </c>
      <c r="E30" s="80" t="s">
        <v>14064</v>
      </c>
      <c r="F30" s="81" t="s">
        <v>1506</v>
      </c>
      <c r="G30" s="77" t="s">
        <v>14193</v>
      </c>
      <c r="H30" s="77" t="s">
        <v>28</v>
      </c>
      <c r="I30" s="97" t="s">
        <v>58</v>
      </c>
      <c r="J30" s="98">
        <v>450748</v>
      </c>
      <c r="K30" s="98">
        <v>4692389</v>
      </c>
      <c r="L30" s="77" t="s">
        <v>32</v>
      </c>
      <c r="M30" s="99">
        <v>12.12</v>
      </c>
      <c r="N30" s="95">
        <v>11.25</v>
      </c>
      <c r="O30" s="91">
        <f t="shared" si="0"/>
        <v>136.35</v>
      </c>
      <c r="P30" s="100">
        <v>150403100002002</v>
      </c>
      <c r="Q30" s="95"/>
    </row>
    <row r="31" s="57" customFormat="1" ht="11.25" spans="1:17">
      <c r="A31" s="77" t="s">
        <v>14194</v>
      </c>
      <c r="B31" s="78" t="s">
        <v>14195</v>
      </c>
      <c r="C31" s="1361" t="s">
        <v>14197</v>
      </c>
      <c r="D31" s="79" t="s">
        <v>21</v>
      </c>
      <c r="E31" s="80" t="s">
        <v>14064</v>
      </c>
      <c r="F31" s="81" t="s">
        <v>392</v>
      </c>
      <c r="G31" s="77" t="s">
        <v>14198</v>
      </c>
      <c r="H31" s="77" t="s">
        <v>28</v>
      </c>
      <c r="I31" s="97" t="s">
        <v>58</v>
      </c>
      <c r="J31" s="98">
        <v>452282</v>
      </c>
      <c r="K31" s="98">
        <v>4696265</v>
      </c>
      <c r="L31" s="77" t="s">
        <v>32</v>
      </c>
      <c r="M31" s="99">
        <v>61.6</v>
      </c>
      <c r="N31" s="95">
        <v>11.25</v>
      </c>
      <c r="O31" s="91">
        <f t="shared" si="0"/>
        <v>693</v>
      </c>
      <c r="P31" s="100">
        <v>150403100002003</v>
      </c>
      <c r="Q31" s="95"/>
    </row>
    <row r="32" s="57" customFormat="1" ht="11.25" spans="1:17">
      <c r="A32" s="77" t="s">
        <v>14194</v>
      </c>
      <c r="B32" s="81" t="s">
        <v>14195</v>
      </c>
      <c r="C32" s="1361" t="s">
        <v>14197</v>
      </c>
      <c r="D32" s="79" t="s">
        <v>21</v>
      </c>
      <c r="E32" s="80" t="s">
        <v>14064</v>
      </c>
      <c r="F32" s="81" t="s">
        <v>402</v>
      </c>
      <c r="G32" s="77" t="s">
        <v>14198</v>
      </c>
      <c r="H32" s="77" t="s">
        <v>28</v>
      </c>
      <c r="I32" s="97" t="s">
        <v>58</v>
      </c>
      <c r="J32" s="98">
        <v>450195</v>
      </c>
      <c r="K32" s="98">
        <v>4695877</v>
      </c>
      <c r="L32" s="77" t="s">
        <v>32</v>
      </c>
      <c r="M32" s="99">
        <v>3.38</v>
      </c>
      <c r="N32" s="95">
        <v>11.25</v>
      </c>
      <c r="O32" s="91">
        <f t="shared" si="0"/>
        <v>38.025</v>
      </c>
      <c r="P32" s="100">
        <v>150403100002003</v>
      </c>
      <c r="Q32" s="95"/>
    </row>
    <row r="33" s="57" customFormat="1" ht="11.25" spans="1:17">
      <c r="A33" s="77" t="s">
        <v>14194</v>
      </c>
      <c r="B33" s="81" t="s">
        <v>14195</v>
      </c>
      <c r="C33" s="1361" t="s">
        <v>14197</v>
      </c>
      <c r="D33" s="79" t="s">
        <v>21</v>
      </c>
      <c r="E33" s="80" t="s">
        <v>14064</v>
      </c>
      <c r="F33" s="81" t="s">
        <v>1389</v>
      </c>
      <c r="G33" s="77" t="s">
        <v>14198</v>
      </c>
      <c r="H33" s="77" t="s">
        <v>28</v>
      </c>
      <c r="I33" s="97" t="s">
        <v>58</v>
      </c>
      <c r="J33" s="98">
        <v>450108</v>
      </c>
      <c r="K33" s="98">
        <v>4695831</v>
      </c>
      <c r="L33" s="77" t="s">
        <v>32</v>
      </c>
      <c r="M33" s="99">
        <v>1.63</v>
      </c>
      <c r="N33" s="95">
        <v>11.25</v>
      </c>
      <c r="O33" s="91">
        <f t="shared" si="0"/>
        <v>18.3375</v>
      </c>
      <c r="P33" s="100">
        <v>150403100002003</v>
      </c>
      <c r="Q33" s="95"/>
    </row>
    <row r="34" s="57" customFormat="1" ht="11.25" spans="1:17">
      <c r="A34" s="77" t="s">
        <v>14194</v>
      </c>
      <c r="B34" s="78" t="s">
        <v>14195</v>
      </c>
      <c r="C34" s="1361" t="s">
        <v>14197</v>
      </c>
      <c r="D34" s="79" t="s">
        <v>21</v>
      </c>
      <c r="E34" s="80" t="s">
        <v>14064</v>
      </c>
      <c r="F34" s="81" t="s">
        <v>419</v>
      </c>
      <c r="G34" s="77" t="s">
        <v>14198</v>
      </c>
      <c r="H34" s="77" t="s">
        <v>28</v>
      </c>
      <c r="I34" s="97" t="s">
        <v>58</v>
      </c>
      <c r="J34" s="98">
        <v>450072</v>
      </c>
      <c r="K34" s="98">
        <v>4695664</v>
      </c>
      <c r="L34" s="77" t="s">
        <v>32</v>
      </c>
      <c r="M34" s="99">
        <v>1.98</v>
      </c>
      <c r="N34" s="95">
        <v>11.25</v>
      </c>
      <c r="O34" s="91">
        <f t="shared" si="0"/>
        <v>22.275</v>
      </c>
      <c r="P34" s="100">
        <v>150403100002003</v>
      </c>
      <c r="Q34" s="95"/>
    </row>
    <row r="35" s="57" customFormat="1" ht="11.25" spans="1:17">
      <c r="A35" s="77" t="s">
        <v>14194</v>
      </c>
      <c r="B35" s="78" t="s">
        <v>14195</v>
      </c>
      <c r="C35" s="1361" t="s">
        <v>14197</v>
      </c>
      <c r="D35" s="79" t="s">
        <v>21</v>
      </c>
      <c r="E35" s="80" t="s">
        <v>14064</v>
      </c>
      <c r="F35" s="81" t="s">
        <v>564</v>
      </c>
      <c r="G35" s="77" t="s">
        <v>14198</v>
      </c>
      <c r="H35" s="77" t="s">
        <v>28</v>
      </c>
      <c r="I35" s="97" t="s">
        <v>58</v>
      </c>
      <c r="J35" s="98">
        <v>451801</v>
      </c>
      <c r="K35" s="98">
        <v>4696083</v>
      </c>
      <c r="L35" s="77" t="s">
        <v>32</v>
      </c>
      <c r="M35" s="99">
        <v>57.2</v>
      </c>
      <c r="N35" s="95">
        <v>11.25</v>
      </c>
      <c r="O35" s="91">
        <f t="shared" si="0"/>
        <v>643.5</v>
      </c>
      <c r="P35" s="100">
        <v>150403100002003</v>
      </c>
      <c r="Q35" s="95"/>
    </row>
    <row r="36" s="57" customFormat="1" ht="11.25" spans="1:17">
      <c r="A36" s="77" t="s">
        <v>14194</v>
      </c>
      <c r="B36" s="78" t="s">
        <v>14195</v>
      </c>
      <c r="C36" s="1361" t="s">
        <v>14197</v>
      </c>
      <c r="D36" s="79" t="s">
        <v>21</v>
      </c>
      <c r="E36" s="80" t="s">
        <v>14064</v>
      </c>
      <c r="F36" s="81" t="s">
        <v>444</v>
      </c>
      <c r="G36" s="77" t="s">
        <v>14198</v>
      </c>
      <c r="H36" s="77" t="s">
        <v>28</v>
      </c>
      <c r="I36" s="97" t="s">
        <v>58</v>
      </c>
      <c r="J36" s="98">
        <v>450285</v>
      </c>
      <c r="K36" s="98">
        <v>4695491</v>
      </c>
      <c r="L36" s="77" t="s">
        <v>32</v>
      </c>
      <c r="M36" s="99">
        <v>162.49</v>
      </c>
      <c r="N36" s="95">
        <v>11.25</v>
      </c>
      <c r="O36" s="91">
        <f t="shared" si="0"/>
        <v>1828.0125</v>
      </c>
      <c r="P36" s="100">
        <v>150403100002003</v>
      </c>
      <c r="Q36" s="95"/>
    </row>
    <row r="37" s="57" customFormat="1" ht="11.25" spans="1:17">
      <c r="A37" s="77" t="s">
        <v>14194</v>
      </c>
      <c r="B37" s="81" t="s">
        <v>14195</v>
      </c>
      <c r="C37" s="1361" t="s">
        <v>14197</v>
      </c>
      <c r="D37" s="79" t="s">
        <v>21</v>
      </c>
      <c r="E37" s="80" t="s">
        <v>14064</v>
      </c>
      <c r="F37" s="81" t="s">
        <v>377</v>
      </c>
      <c r="G37" s="77" t="s">
        <v>14198</v>
      </c>
      <c r="H37" s="77" t="s">
        <v>28</v>
      </c>
      <c r="I37" s="97" t="s">
        <v>58</v>
      </c>
      <c r="J37" s="98">
        <v>451281</v>
      </c>
      <c r="K37" s="98">
        <v>4695999</v>
      </c>
      <c r="L37" s="77" t="s">
        <v>32</v>
      </c>
      <c r="M37" s="99">
        <v>135.74</v>
      </c>
      <c r="N37" s="95">
        <v>11.25</v>
      </c>
      <c r="O37" s="91">
        <f t="shared" si="0"/>
        <v>1527.075</v>
      </c>
      <c r="P37" s="100">
        <v>150403100002003</v>
      </c>
      <c r="Q37" s="95"/>
    </row>
    <row r="38" s="57" customFormat="1" ht="11.25" spans="1:17">
      <c r="A38" s="77" t="s">
        <v>14194</v>
      </c>
      <c r="B38" s="81" t="s">
        <v>14195</v>
      </c>
      <c r="C38" s="1361" t="s">
        <v>14197</v>
      </c>
      <c r="D38" s="79" t="s">
        <v>21</v>
      </c>
      <c r="E38" s="80" t="s">
        <v>14064</v>
      </c>
      <c r="F38" s="81" t="s">
        <v>14082</v>
      </c>
      <c r="G38" s="77" t="s">
        <v>14198</v>
      </c>
      <c r="H38" s="77" t="s">
        <v>28</v>
      </c>
      <c r="I38" s="97" t="s">
        <v>58</v>
      </c>
      <c r="J38" s="98">
        <v>450217</v>
      </c>
      <c r="K38" s="98">
        <v>4694654</v>
      </c>
      <c r="L38" s="77" t="s">
        <v>32</v>
      </c>
      <c r="M38" s="99">
        <v>21.63</v>
      </c>
      <c r="N38" s="95">
        <v>11.25</v>
      </c>
      <c r="O38" s="91">
        <f t="shared" si="0"/>
        <v>243.3375</v>
      </c>
      <c r="P38" s="100">
        <v>150403100002003</v>
      </c>
      <c r="Q38" s="95"/>
    </row>
    <row r="39" s="57" customFormat="1" ht="11.25" spans="1:17">
      <c r="A39" s="77" t="s">
        <v>14194</v>
      </c>
      <c r="B39" s="78" t="s">
        <v>14195</v>
      </c>
      <c r="C39" s="1361" t="s">
        <v>14197</v>
      </c>
      <c r="D39" s="79" t="s">
        <v>21</v>
      </c>
      <c r="E39" s="80" t="s">
        <v>14064</v>
      </c>
      <c r="F39" s="81" t="s">
        <v>572</v>
      </c>
      <c r="G39" s="77" t="s">
        <v>14198</v>
      </c>
      <c r="H39" s="77" t="s">
        <v>28</v>
      </c>
      <c r="I39" s="97" t="s">
        <v>58</v>
      </c>
      <c r="J39" s="98">
        <v>452024</v>
      </c>
      <c r="K39" s="98">
        <v>4696196</v>
      </c>
      <c r="L39" s="77" t="s">
        <v>32</v>
      </c>
      <c r="M39" s="99">
        <v>93.41</v>
      </c>
      <c r="N39" s="95">
        <v>11.25</v>
      </c>
      <c r="O39" s="91">
        <f t="shared" si="0"/>
        <v>1050.8625</v>
      </c>
      <c r="P39" s="100">
        <v>150403100002003</v>
      </c>
      <c r="Q39" s="95"/>
    </row>
    <row r="40" s="57" customFormat="1" ht="11.25" spans="1:17">
      <c r="A40" s="77" t="s">
        <v>14194</v>
      </c>
      <c r="B40" s="78" t="s">
        <v>14195</v>
      </c>
      <c r="C40" s="1361" t="s">
        <v>14197</v>
      </c>
      <c r="D40" s="79" t="s">
        <v>21</v>
      </c>
      <c r="E40" s="80" t="s">
        <v>14064</v>
      </c>
      <c r="F40" s="81" t="s">
        <v>1492</v>
      </c>
      <c r="G40" s="77" t="s">
        <v>14198</v>
      </c>
      <c r="H40" s="77" t="s">
        <v>28</v>
      </c>
      <c r="I40" s="97" t="s">
        <v>58</v>
      </c>
      <c r="J40" s="98">
        <v>450122</v>
      </c>
      <c r="K40" s="98">
        <v>4694428</v>
      </c>
      <c r="L40" s="77" t="s">
        <v>32</v>
      </c>
      <c r="M40" s="99">
        <v>19.32</v>
      </c>
      <c r="N40" s="95">
        <v>11.25</v>
      </c>
      <c r="O40" s="91">
        <f t="shared" si="0"/>
        <v>217.35</v>
      </c>
      <c r="P40" s="100">
        <v>150403100002003</v>
      </c>
      <c r="Q40" s="95"/>
    </row>
    <row r="41" s="57" customFormat="1" ht="11.25" spans="1:17">
      <c r="A41" s="77" t="s">
        <v>14194</v>
      </c>
      <c r="B41" s="78" t="s">
        <v>14195</v>
      </c>
      <c r="C41" s="1361" t="s">
        <v>14197</v>
      </c>
      <c r="D41" s="79" t="s">
        <v>21</v>
      </c>
      <c r="E41" s="80" t="s">
        <v>14064</v>
      </c>
      <c r="F41" s="81" t="s">
        <v>13981</v>
      </c>
      <c r="G41" s="77" t="s">
        <v>14198</v>
      </c>
      <c r="H41" s="77" t="s">
        <v>28</v>
      </c>
      <c r="I41" s="97" t="s">
        <v>58</v>
      </c>
      <c r="J41" s="98">
        <v>450790</v>
      </c>
      <c r="K41" s="98">
        <v>4694388</v>
      </c>
      <c r="L41" s="77" t="s">
        <v>32</v>
      </c>
      <c r="M41" s="99">
        <v>6.82</v>
      </c>
      <c r="N41" s="95">
        <v>11.25</v>
      </c>
      <c r="O41" s="91">
        <f t="shared" si="0"/>
        <v>76.725</v>
      </c>
      <c r="P41" s="100">
        <v>150403100002003</v>
      </c>
      <c r="Q41" s="95"/>
    </row>
    <row r="42" s="57" customFormat="1" ht="11.25" spans="1:17">
      <c r="A42" s="77" t="s">
        <v>14194</v>
      </c>
      <c r="B42" s="78" t="s">
        <v>14195</v>
      </c>
      <c r="C42" s="1361" t="s">
        <v>14197</v>
      </c>
      <c r="D42" s="79" t="s">
        <v>21</v>
      </c>
      <c r="E42" s="80" t="s">
        <v>14064</v>
      </c>
      <c r="F42" s="81" t="s">
        <v>490</v>
      </c>
      <c r="G42" s="77" t="s">
        <v>14198</v>
      </c>
      <c r="H42" s="77" t="s">
        <v>28</v>
      </c>
      <c r="I42" s="97" t="s">
        <v>58</v>
      </c>
      <c r="J42" s="98">
        <v>450538</v>
      </c>
      <c r="K42" s="98">
        <v>4694974</v>
      </c>
      <c r="L42" s="77" t="s">
        <v>32</v>
      </c>
      <c r="M42" s="99">
        <v>25.26</v>
      </c>
      <c r="N42" s="95">
        <v>11.25</v>
      </c>
      <c r="O42" s="91">
        <f t="shared" si="0"/>
        <v>284.175</v>
      </c>
      <c r="P42" s="100">
        <v>150403100002003</v>
      </c>
      <c r="Q42" s="95"/>
    </row>
    <row r="43" s="57" customFormat="1" ht="11.25" spans="1:17">
      <c r="A43" s="77" t="s">
        <v>14194</v>
      </c>
      <c r="B43" s="78" t="s">
        <v>14195</v>
      </c>
      <c r="C43" s="1361" t="s">
        <v>14197</v>
      </c>
      <c r="D43" s="79" t="s">
        <v>21</v>
      </c>
      <c r="E43" s="80" t="s">
        <v>14064</v>
      </c>
      <c r="F43" s="81" t="s">
        <v>498</v>
      </c>
      <c r="G43" s="77" t="s">
        <v>14198</v>
      </c>
      <c r="H43" s="77" t="s">
        <v>28</v>
      </c>
      <c r="I43" s="97" t="s">
        <v>58</v>
      </c>
      <c r="J43" s="98">
        <v>451695</v>
      </c>
      <c r="K43" s="98">
        <v>4696173</v>
      </c>
      <c r="L43" s="77" t="s">
        <v>32</v>
      </c>
      <c r="M43" s="99">
        <v>48.54</v>
      </c>
      <c r="N43" s="95">
        <v>11.25</v>
      </c>
      <c r="O43" s="91">
        <f t="shared" si="0"/>
        <v>546.075</v>
      </c>
      <c r="P43" s="100">
        <v>150403100002003</v>
      </c>
      <c r="Q43" s="95"/>
    </row>
    <row r="44" s="57" customFormat="1" ht="11.25" spans="1:17">
      <c r="A44" s="77" t="s">
        <v>14194</v>
      </c>
      <c r="B44" s="78" t="s">
        <v>14195</v>
      </c>
      <c r="C44" s="1361" t="s">
        <v>14197</v>
      </c>
      <c r="D44" s="79" t="s">
        <v>21</v>
      </c>
      <c r="E44" s="80" t="s">
        <v>14064</v>
      </c>
      <c r="F44" s="81" t="s">
        <v>507</v>
      </c>
      <c r="G44" s="77" t="s">
        <v>14198</v>
      </c>
      <c r="H44" s="77" t="s">
        <v>28</v>
      </c>
      <c r="I44" s="97" t="s">
        <v>58</v>
      </c>
      <c r="J44" s="98">
        <v>450592</v>
      </c>
      <c r="K44" s="98">
        <v>4695804</v>
      </c>
      <c r="L44" s="77" t="s">
        <v>32</v>
      </c>
      <c r="M44" s="99">
        <v>111.56</v>
      </c>
      <c r="N44" s="95">
        <v>11.25</v>
      </c>
      <c r="O44" s="91">
        <f t="shared" si="0"/>
        <v>1255.05</v>
      </c>
      <c r="P44" s="100">
        <v>150403100002003</v>
      </c>
      <c r="Q44" s="95"/>
    </row>
    <row r="45" s="57" customFormat="1" ht="11.25" spans="1:17">
      <c r="A45" s="77" t="s">
        <v>14194</v>
      </c>
      <c r="B45" s="78" t="s">
        <v>14195</v>
      </c>
      <c r="C45" s="1361" t="s">
        <v>14197</v>
      </c>
      <c r="D45" s="79" t="s">
        <v>21</v>
      </c>
      <c r="E45" s="80" t="s">
        <v>14064</v>
      </c>
      <c r="F45" s="81" t="s">
        <v>1817</v>
      </c>
      <c r="G45" s="77" t="s">
        <v>14198</v>
      </c>
      <c r="H45" s="77" t="s">
        <v>28</v>
      </c>
      <c r="I45" s="97" t="s">
        <v>58</v>
      </c>
      <c r="J45" s="98">
        <v>450747</v>
      </c>
      <c r="K45" s="98">
        <v>4694494</v>
      </c>
      <c r="L45" s="77" t="s">
        <v>32</v>
      </c>
      <c r="M45" s="99">
        <v>11.58</v>
      </c>
      <c r="N45" s="95">
        <v>11.25</v>
      </c>
      <c r="O45" s="91">
        <f t="shared" si="0"/>
        <v>130.275</v>
      </c>
      <c r="P45" s="100">
        <v>150403100002003</v>
      </c>
      <c r="Q45" s="95"/>
    </row>
    <row r="46" s="57" customFormat="1" ht="11.25" spans="1:17">
      <c r="A46" s="77" t="s">
        <v>14194</v>
      </c>
      <c r="B46" s="78" t="s">
        <v>14195</v>
      </c>
      <c r="C46" s="1361" t="s">
        <v>14197</v>
      </c>
      <c r="D46" s="79" t="s">
        <v>21</v>
      </c>
      <c r="E46" s="80" t="s">
        <v>14064</v>
      </c>
      <c r="F46" s="81" t="s">
        <v>449</v>
      </c>
      <c r="G46" s="77" t="s">
        <v>14198</v>
      </c>
      <c r="H46" s="77" t="s">
        <v>28</v>
      </c>
      <c r="I46" s="97" t="s">
        <v>58</v>
      </c>
      <c r="J46" s="98">
        <v>450045</v>
      </c>
      <c r="K46" s="98">
        <v>4695394</v>
      </c>
      <c r="L46" s="77" t="s">
        <v>32</v>
      </c>
      <c r="M46" s="99">
        <v>194.37</v>
      </c>
      <c r="N46" s="95">
        <v>11.25</v>
      </c>
      <c r="O46" s="91">
        <f t="shared" si="0"/>
        <v>2186.6625</v>
      </c>
      <c r="P46" s="100">
        <v>150403100002003</v>
      </c>
      <c r="Q46" s="95"/>
    </row>
    <row r="47" s="57" customFormat="1" ht="11.25" spans="1:17">
      <c r="A47" s="77" t="s">
        <v>14194</v>
      </c>
      <c r="B47" s="78" t="s">
        <v>14195</v>
      </c>
      <c r="C47" s="1361" t="s">
        <v>14197</v>
      </c>
      <c r="D47" s="79" t="s">
        <v>21</v>
      </c>
      <c r="E47" s="80" t="s">
        <v>14064</v>
      </c>
      <c r="F47" s="81" t="s">
        <v>602</v>
      </c>
      <c r="G47" s="77" t="s">
        <v>14198</v>
      </c>
      <c r="H47" s="77" t="s">
        <v>28</v>
      </c>
      <c r="I47" s="97" t="s">
        <v>58</v>
      </c>
      <c r="J47" s="98">
        <v>450053</v>
      </c>
      <c r="K47" s="98">
        <v>4695724</v>
      </c>
      <c r="L47" s="77" t="s">
        <v>32</v>
      </c>
      <c r="M47" s="99">
        <v>9.39</v>
      </c>
      <c r="N47" s="95">
        <v>11.25</v>
      </c>
      <c r="O47" s="91">
        <f t="shared" si="0"/>
        <v>105.6375</v>
      </c>
      <c r="P47" s="100">
        <v>150403100002003</v>
      </c>
      <c r="Q47" s="95"/>
    </row>
    <row r="48" s="57" customFormat="1" ht="11.25" spans="1:17">
      <c r="A48" s="77" t="s">
        <v>14194</v>
      </c>
      <c r="B48" s="78" t="s">
        <v>14195</v>
      </c>
      <c r="C48" s="1361" t="s">
        <v>14197</v>
      </c>
      <c r="D48" s="79" t="s">
        <v>21</v>
      </c>
      <c r="E48" s="80" t="s">
        <v>14064</v>
      </c>
      <c r="F48" s="81" t="s">
        <v>1187</v>
      </c>
      <c r="G48" s="77" t="s">
        <v>14198</v>
      </c>
      <c r="H48" s="77" t="s">
        <v>28</v>
      </c>
      <c r="I48" s="97" t="s">
        <v>58</v>
      </c>
      <c r="J48" s="98">
        <v>450095</v>
      </c>
      <c r="K48" s="98">
        <v>4695798</v>
      </c>
      <c r="L48" s="77" t="s">
        <v>32</v>
      </c>
      <c r="M48" s="99">
        <v>2.54</v>
      </c>
      <c r="N48" s="95">
        <v>11.25</v>
      </c>
      <c r="O48" s="91">
        <f t="shared" si="0"/>
        <v>28.575</v>
      </c>
      <c r="P48" s="100">
        <v>150403100002003</v>
      </c>
      <c r="Q48" s="95"/>
    </row>
    <row r="49" s="57" customFormat="1" ht="11.25" spans="1:17">
      <c r="A49" s="77" t="s">
        <v>14194</v>
      </c>
      <c r="B49" s="78" t="s">
        <v>14195</v>
      </c>
      <c r="C49" s="1361" t="s">
        <v>14197</v>
      </c>
      <c r="D49" s="79" t="s">
        <v>21</v>
      </c>
      <c r="E49" s="80" t="s">
        <v>14064</v>
      </c>
      <c r="F49" s="81" t="s">
        <v>612</v>
      </c>
      <c r="G49" s="77" t="s">
        <v>14198</v>
      </c>
      <c r="H49" s="77" t="s">
        <v>28</v>
      </c>
      <c r="I49" s="97" t="s">
        <v>58</v>
      </c>
      <c r="J49" s="98">
        <v>450681</v>
      </c>
      <c r="K49" s="98">
        <v>4694648</v>
      </c>
      <c r="L49" s="77" t="s">
        <v>32</v>
      </c>
      <c r="M49" s="99">
        <v>15.93</v>
      </c>
      <c r="N49" s="95">
        <v>11.25</v>
      </c>
      <c r="O49" s="91">
        <f t="shared" si="0"/>
        <v>179.2125</v>
      </c>
      <c r="P49" s="100">
        <v>150403100002003</v>
      </c>
      <c r="Q49" s="95"/>
    </row>
    <row r="50" s="57" customFormat="1" ht="11.25" spans="1:17">
      <c r="A50" s="77" t="s">
        <v>14194</v>
      </c>
      <c r="B50" s="78" t="s">
        <v>14195</v>
      </c>
      <c r="C50" s="1361" t="s">
        <v>14197</v>
      </c>
      <c r="D50" s="79" t="s">
        <v>21</v>
      </c>
      <c r="E50" s="80" t="s">
        <v>14064</v>
      </c>
      <c r="F50" s="81" t="s">
        <v>1729</v>
      </c>
      <c r="G50" s="77" t="s">
        <v>14198</v>
      </c>
      <c r="H50" s="77" t="s">
        <v>28</v>
      </c>
      <c r="I50" s="97" t="s">
        <v>58</v>
      </c>
      <c r="J50" s="98">
        <v>450616</v>
      </c>
      <c r="K50" s="98">
        <v>4694800</v>
      </c>
      <c r="L50" s="77" t="s">
        <v>32</v>
      </c>
      <c r="M50" s="99">
        <v>5.58</v>
      </c>
      <c r="N50" s="95">
        <v>11.25</v>
      </c>
      <c r="O50" s="91">
        <f t="shared" si="0"/>
        <v>62.775</v>
      </c>
      <c r="P50" s="100">
        <v>150403100002003</v>
      </c>
      <c r="Q50" s="95"/>
    </row>
    <row r="51" s="57" customFormat="1" ht="11.25" spans="1:17">
      <c r="A51" s="77" t="s">
        <v>14194</v>
      </c>
      <c r="B51" s="78" t="s">
        <v>14195</v>
      </c>
      <c r="C51" s="1361" t="s">
        <v>14197</v>
      </c>
      <c r="D51" s="79" t="s">
        <v>21</v>
      </c>
      <c r="E51" s="80" t="s">
        <v>14064</v>
      </c>
      <c r="F51" s="81" t="s">
        <v>634</v>
      </c>
      <c r="G51" s="77" t="s">
        <v>14198</v>
      </c>
      <c r="H51" s="77" t="s">
        <v>28</v>
      </c>
      <c r="I51" s="97" t="s">
        <v>58</v>
      </c>
      <c r="J51" s="98">
        <v>450646</v>
      </c>
      <c r="K51" s="98">
        <v>4695936</v>
      </c>
      <c r="L51" s="77" t="s">
        <v>32</v>
      </c>
      <c r="M51" s="99">
        <v>2.13</v>
      </c>
      <c r="N51" s="95">
        <v>11.25</v>
      </c>
      <c r="O51" s="91">
        <f t="shared" si="0"/>
        <v>23.9625</v>
      </c>
      <c r="P51" s="100">
        <v>150403100002003</v>
      </c>
      <c r="Q51" s="95"/>
    </row>
    <row r="52" s="57" customFormat="1" ht="11.25" spans="1:17">
      <c r="A52" s="77" t="s">
        <v>14194</v>
      </c>
      <c r="B52" s="78" t="s">
        <v>14195</v>
      </c>
      <c r="C52" s="1361" t="s">
        <v>14197</v>
      </c>
      <c r="D52" s="79" t="s">
        <v>21</v>
      </c>
      <c r="E52" s="80" t="s">
        <v>14064</v>
      </c>
      <c r="F52" s="81" t="s">
        <v>14110</v>
      </c>
      <c r="G52" s="77" t="s">
        <v>14198</v>
      </c>
      <c r="H52" s="77" t="s">
        <v>28</v>
      </c>
      <c r="I52" s="97" t="s">
        <v>58</v>
      </c>
      <c r="J52" s="98">
        <v>450210</v>
      </c>
      <c r="K52" s="98">
        <v>4694225</v>
      </c>
      <c r="L52" s="77" t="s">
        <v>32</v>
      </c>
      <c r="M52" s="99">
        <v>10.08</v>
      </c>
      <c r="N52" s="95">
        <v>11.25</v>
      </c>
      <c r="O52" s="91">
        <f t="shared" si="0"/>
        <v>113.4</v>
      </c>
      <c r="P52" s="100">
        <v>150403100002003</v>
      </c>
      <c r="Q52" s="95"/>
    </row>
    <row r="53" s="57" customFormat="1" ht="11.25" spans="1:17">
      <c r="A53" s="77" t="s">
        <v>14194</v>
      </c>
      <c r="B53" s="78" t="s">
        <v>14195</v>
      </c>
      <c r="C53" s="1361" t="s">
        <v>14197</v>
      </c>
      <c r="D53" s="79" t="s">
        <v>21</v>
      </c>
      <c r="E53" s="80" t="s">
        <v>14064</v>
      </c>
      <c r="F53" s="81" t="s">
        <v>400</v>
      </c>
      <c r="G53" s="77" t="s">
        <v>14198</v>
      </c>
      <c r="H53" s="77" t="s">
        <v>28</v>
      </c>
      <c r="I53" s="97" t="s">
        <v>58</v>
      </c>
      <c r="J53" s="98">
        <v>450776</v>
      </c>
      <c r="K53" s="98">
        <v>4695864</v>
      </c>
      <c r="L53" s="77" t="s">
        <v>32</v>
      </c>
      <c r="M53" s="99">
        <v>141.86</v>
      </c>
      <c r="N53" s="95">
        <v>11.25</v>
      </c>
      <c r="O53" s="91">
        <f t="shared" si="0"/>
        <v>1595.925</v>
      </c>
      <c r="P53" s="100">
        <v>150403100002003</v>
      </c>
      <c r="Q53" s="95"/>
    </row>
    <row r="54" s="57" customFormat="1" ht="11.25" spans="1:17">
      <c r="A54" s="77" t="s">
        <v>14194</v>
      </c>
      <c r="B54" s="78" t="s">
        <v>14195</v>
      </c>
      <c r="C54" s="1361" t="s">
        <v>14197</v>
      </c>
      <c r="D54" s="79" t="s">
        <v>21</v>
      </c>
      <c r="E54" s="80" t="s">
        <v>14064</v>
      </c>
      <c r="F54" s="81" t="s">
        <v>1720</v>
      </c>
      <c r="G54" s="77" t="s">
        <v>14198</v>
      </c>
      <c r="H54" s="77" t="s">
        <v>28</v>
      </c>
      <c r="I54" s="97" t="s">
        <v>58</v>
      </c>
      <c r="J54" s="98">
        <v>450531</v>
      </c>
      <c r="K54" s="98">
        <v>4694789</v>
      </c>
      <c r="L54" s="77" t="s">
        <v>32</v>
      </c>
      <c r="M54" s="99">
        <v>4.68</v>
      </c>
      <c r="N54" s="95">
        <v>11.25</v>
      </c>
      <c r="O54" s="91">
        <f t="shared" si="0"/>
        <v>52.65</v>
      </c>
      <c r="P54" s="100">
        <v>150403100002003</v>
      </c>
      <c r="Q54" s="95"/>
    </row>
    <row r="55" s="57" customFormat="1" ht="11.25" spans="1:17">
      <c r="A55" s="77" t="s">
        <v>14194</v>
      </c>
      <c r="B55" s="78" t="s">
        <v>14195</v>
      </c>
      <c r="C55" s="1361" t="s">
        <v>14197</v>
      </c>
      <c r="D55" s="79" t="s">
        <v>21</v>
      </c>
      <c r="E55" s="80" t="s">
        <v>14064</v>
      </c>
      <c r="F55" s="81" t="s">
        <v>553</v>
      </c>
      <c r="G55" s="77" t="s">
        <v>14198</v>
      </c>
      <c r="H55" s="77" t="s">
        <v>28</v>
      </c>
      <c r="I55" s="97" t="s">
        <v>58</v>
      </c>
      <c r="J55" s="98">
        <v>449887</v>
      </c>
      <c r="K55" s="98">
        <v>4695025</v>
      </c>
      <c r="L55" s="77" t="s">
        <v>32</v>
      </c>
      <c r="M55" s="99">
        <v>148.67</v>
      </c>
      <c r="N55" s="95">
        <v>11.25</v>
      </c>
      <c r="O55" s="91">
        <f t="shared" si="0"/>
        <v>1672.5375</v>
      </c>
      <c r="P55" s="100">
        <v>150403100002003</v>
      </c>
      <c r="Q55" s="95"/>
    </row>
    <row r="56" s="57" customFormat="1" ht="11.25" spans="1:17">
      <c r="A56" s="77" t="s">
        <v>14194</v>
      </c>
      <c r="B56" s="78" t="s">
        <v>14195</v>
      </c>
      <c r="C56" s="1361" t="s">
        <v>14197</v>
      </c>
      <c r="D56" s="79" t="s">
        <v>21</v>
      </c>
      <c r="E56" s="80" t="s">
        <v>14064</v>
      </c>
      <c r="F56" s="81" t="s">
        <v>597</v>
      </c>
      <c r="G56" s="77" t="s">
        <v>14198</v>
      </c>
      <c r="H56" s="77" t="s">
        <v>28</v>
      </c>
      <c r="I56" s="97" t="s">
        <v>58</v>
      </c>
      <c r="J56" s="98">
        <v>451502</v>
      </c>
      <c r="K56" s="98">
        <v>4695894</v>
      </c>
      <c r="L56" s="77" t="s">
        <v>32</v>
      </c>
      <c r="M56" s="99">
        <v>34.72</v>
      </c>
      <c r="N56" s="95">
        <v>11.25</v>
      </c>
      <c r="O56" s="91">
        <f t="shared" si="0"/>
        <v>390.6</v>
      </c>
      <c r="P56" s="100">
        <v>150403100002003</v>
      </c>
      <c r="Q56" s="95"/>
    </row>
    <row r="57" s="57" customFormat="1" ht="11.25" spans="1:17">
      <c r="A57" s="77" t="s">
        <v>14194</v>
      </c>
      <c r="B57" s="81" t="s">
        <v>14195</v>
      </c>
      <c r="C57" s="1361" t="s">
        <v>14199</v>
      </c>
      <c r="D57" s="79" t="s">
        <v>21</v>
      </c>
      <c r="E57" s="80" t="s">
        <v>14064</v>
      </c>
      <c r="F57" s="81" t="s">
        <v>1323</v>
      </c>
      <c r="G57" s="77" t="s">
        <v>14193</v>
      </c>
      <c r="H57" s="77" t="s">
        <v>28</v>
      </c>
      <c r="I57" s="97" t="s">
        <v>58</v>
      </c>
      <c r="J57" s="98">
        <v>449851</v>
      </c>
      <c r="K57" s="98">
        <v>4694515</v>
      </c>
      <c r="L57" s="77" t="s">
        <v>32</v>
      </c>
      <c r="M57" s="99">
        <v>306.56</v>
      </c>
      <c r="N57" s="95">
        <v>11.25</v>
      </c>
      <c r="O57" s="91">
        <f t="shared" si="0"/>
        <v>3448.8</v>
      </c>
      <c r="P57" s="100">
        <v>150403100002004</v>
      </c>
      <c r="Q57" s="95"/>
    </row>
    <row r="58" s="57" customFormat="1" ht="11.25" spans="1:17">
      <c r="A58" s="77" t="s">
        <v>14194</v>
      </c>
      <c r="B58" s="81" t="s">
        <v>14195</v>
      </c>
      <c r="C58" s="1361" t="s">
        <v>14199</v>
      </c>
      <c r="D58" s="79" t="s">
        <v>21</v>
      </c>
      <c r="E58" s="80" t="s">
        <v>14064</v>
      </c>
      <c r="F58" s="81" t="s">
        <v>13612</v>
      </c>
      <c r="G58" s="77" t="s">
        <v>14193</v>
      </c>
      <c r="H58" s="77" t="s">
        <v>28</v>
      </c>
      <c r="I58" s="97" t="s">
        <v>58</v>
      </c>
      <c r="J58" s="98">
        <v>449659</v>
      </c>
      <c r="K58" s="98">
        <v>4693711</v>
      </c>
      <c r="L58" s="77" t="s">
        <v>32</v>
      </c>
      <c r="M58" s="99">
        <v>5.59</v>
      </c>
      <c r="N58" s="95">
        <v>11.25</v>
      </c>
      <c r="O58" s="91">
        <f t="shared" si="0"/>
        <v>62.8875</v>
      </c>
      <c r="P58" s="100">
        <v>150403100002004</v>
      </c>
      <c r="Q58" s="95"/>
    </row>
    <row r="59" s="57" customFormat="1" ht="11.25" spans="1:17">
      <c r="A59" s="77" t="s">
        <v>14194</v>
      </c>
      <c r="B59" s="78" t="s">
        <v>14195</v>
      </c>
      <c r="C59" s="1361" t="s">
        <v>14199</v>
      </c>
      <c r="D59" s="79" t="s">
        <v>21</v>
      </c>
      <c r="E59" s="80" t="s">
        <v>14064</v>
      </c>
      <c r="F59" s="81" t="s">
        <v>1663</v>
      </c>
      <c r="G59" s="77" t="s">
        <v>14193</v>
      </c>
      <c r="H59" s="77" t="s">
        <v>28</v>
      </c>
      <c r="I59" s="97" t="s">
        <v>58</v>
      </c>
      <c r="J59" s="98">
        <v>449492</v>
      </c>
      <c r="K59" s="98">
        <v>4694108</v>
      </c>
      <c r="L59" s="77" t="s">
        <v>32</v>
      </c>
      <c r="M59" s="99">
        <v>4.09</v>
      </c>
      <c r="N59" s="95">
        <v>11.25</v>
      </c>
      <c r="O59" s="91">
        <f t="shared" si="0"/>
        <v>46.0125</v>
      </c>
      <c r="P59" s="100">
        <v>150403100002004</v>
      </c>
      <c r="Q59" s="95"/>
    </row>
    <row r="60" s="57" customFormat="1" ht="11.25" spans="1:17">
      <c r="A60" s="77" t="s">
        <v>14194</v>
      </c>
      <c r="B60" s="78" t="s">
        <v>14195</v>
      </c>
      <c r="C60" s="1361" t="s">
        <v>14199</v>
      </c>
      <c r="D60" s="79" t="s">
        <v>21</v>
      </c>
      <c r="E60" s="80" t="s">
        <v>14064</v>
      </c>
      <c r="F60" s="81" t="s">
        <v>619</v>
      </c>
      <c r="G60" s="77" t="s">
        <v>14193</v>
      </c>
      <c r="H60" s="77" t="s">
        <v>28</v>
      </c>
      <c r="I60" s="97" t="s">
        <v>58</v>
      </c>
      <c r="J60" s="98">
        <v>449256</v>
      </c>
      <c r="K60" s="98">
        <v>4694585</v>
      </c>
      <c r="L60" s="77" t="s">
        <v>32</v>
      </c>
      <c r="M60" s="99">
        <v>67.72</v>
      </c>
      <c r="N60" s="95">
        <v>11.25</v>
      </c>
      <c r="O60" s="91">
        <f t="shared" si="0"/>
        <v>761.85</v>
      </c>
      <c r="P60" s="100">
        <v>150403100002004</v>
      </c>
      <c r="Q60" s="95"/>
    </row>
    <row r="61" s="57" customFormat="1" ht="11.25" spans="1:17">
      <c r="A61" s="77" t="s">
        <v>14194</v>
      </c>
      <c r="B61" s="81" t="s">
        <v>14195</v>
      </c>
      <c r="C61" s="1361" t="s">
        <v>14199</v>
      </c>
      <c r="D61" s="79" t="s">
        <v>21</v>
      </c>
      <c r="E61" s="80" t="s">
        <v>14064</v>
      </c>
      <c r="F61" s="81" t="s">
        <v>1653</v>
      </c>
      <c r="G61" s="77" t="s">
        <v>14193</v>
      </c>
      <c r="H61" s="77" t="s">
        <v>28</v>
      </c>
      <c r="I61" s="97" t="s">
        <v>58</v>
      </c>
      <c r="J61" s="98">
        <v>449582</v>
      </c>
      <c r="K61" s="98">
        <v>4694253</v>
      </c>
      <c r="L61" s="77" t="s">
        <v>32</v>
      </c>
      <c r="M61" s="99">
        <v>2.09</v>
      </c>
      <c r="N61" s="95">
        <v>11.25</v>
      </c>
      <c r="O61" s="91">
        <f t="shared" si="0"/>
        <v>23.5125</v>
      </c>
      <c r="P61" s="100">
        <v>150403100002004</v>
      </c>
      <c r="Q61" s="95"/>
    </row>
    <row r="62" s="57" customFormat="1" ht="11.25" spans="1:17">
      <c r="A62" s="77" t="s">
        <v>14194</v>
      </c>
      <c r="B62" s="81" t="s">
        <v>14195</v>
      </c>
      <c r="C62" s="1361" t="s">
        <v>14199</v>
      </c>
      <c r="D62" s="79" t="s">
        <v>21</v>
      </c>
      <c r="E62" s="80" t="s">
        <v>14064</v>
      </c>
      <c r="F62" s="81" t="s">
        <v>495</v>
      </c>
      <c r="G62" s="77" t="s">
        <v>14193</v>
      </c>
      <c r="H62" s="77" t="s">
        <v>28</v>
      </c>
      <c r="I62" s="97" t="s">
        <v>58</v>
      </c>
      <c r="J62" s="98">
        <v>449211</v>
      </c>
      <c r="K62" s="98">
        <v>4694770</v>
      </c>
      <c r="L62" s="77" t="s">
        <v>32</v>
      </c>
      <c r="M62" s="99">
        <v>30.18</v>
      </c>
      <c r="N62" s="95">
        <v>11.25</v>
      </c>
      <c r="O62" s="91">
        <f t="shared" si="0"/>
        <v>339.525</v>
      </c>
      <c r="P62" s="100">
        <v>150403100002004</v>
      </c>
      <c r="Q62" s="95"/>
    </row>
    <row r="63" s="57" customFormat="1" ht="11.25" spans="1:17">
      <c r="A63" s="77" t="s">
        <v>14194</v>
      </c>
      <c r="B63" s="78" t="s">
        <v>14195</v>
      </c>
      <c r="C63" s="1361" t="s">
        <v>14199</v>
      </c>
      <c r="D63" s="79" t="s">
        <v>21</v>
      </c>
      <c r="E63" s="80" t="s">
        <v>14064</v>
      </c>
      <c r="F63" s="81" t="s">
        <v>14078</v>
      </c>
      <c r="G63" s="77" t="s">
        <v>14193</v>
      </c>
      <c r="H63" s="77" t="s">
        <v>28</v>
      </c>
      <c r="I63" s="97" t="s">
        <v>58</v>
      </c>
      <c r="J63" s="98">
        <v>450349</v>
      </c>
      <c r="K63" s="98">
        <v>4692920</v>
      </c>
      <c r="L63" s="77" t="s">
        <v>32</v>
      </c>
      <c r="M63" s="99">
        <v>57.24</v>
      </c>
      <c r="N63" s="95">
        <v>11.25</v>
      </c>
      <c r="O63" s="91">
        <f t="shared" si="0"/>
        <v>643.95</v>
      </c>
      <c r="P63" s="100">
        <v>150403100002004</v>
      </c>
      <c r="Q63" s="95"/>
    </row>
    <row r="64" s="57" customFormat="1" ht="11.25" spans="1:17">
      <c r="A64" s="77" t="s">
        <v>14194</v>
      </c>
      <c r="B64" s="78" t="s">
        <v>14195</v>
      </c>
      <c r="C64" s="1361" t="s">
        <v>14199</v>
      </c>
      <c r="D64" s="79" t="s">
        <v>21</v>
      </c>
      <c r="E64" s="80" t="s">
        <v>14064</v>
      </c>
      <c r="F64" s="81" t="s">
        <v>1330</v>
      </c>
      <c r="G64" s="77" t="s">
        <v>14193</v>
      </c>
      <c r="H64" s="77" t="s">
        <v>28</v>
      </c>
      <c r="I64" s="97" t="s">
        <v>58</v>
      </c>
      <c r="J64" s="98">
        <v>449680</v>
      </c>
      <c r="K64" s="98">
        <v>4694713</v>
      </c>
      <c r="L64" s="77" t="s">
        <v>32</v>
      </c>
      <c r="M64" s="99">
        <v>42.74</v>
      </c>
      <c r="N64" s="95">
        <v>11.25</v>
      </c>
      <c r="O64" s="91">
        <f t="shared" si="0"/>
        <v>480.825</v>
      </c>
      <c r="P64" s="100">
        <v>150403100002004</v>
      </c>
      <c r="Q64" s="95"/>
    </row>
    <row r="65" s="57" customFormat="1" ht="11.25" spans="1:17">
      <c r="A65" s="77" t="s">
        <v>14194</v>
      </c>
      <c r="B65" s="78" t="s">
        <v>14195</v>
      </c>
      <c r="C65" s="1361" t="s">
        <v>14199</v>
      </c>
      <c r="D65" s="79" t="s">
        <v>21</v>
      </c>
      <c r="E65" s="80" t="s">
        <v>14064</v>
      </c>
      <c r="F65" s="81" t="s">
        <v>13649</v>
      </c>
      <c r="G65" s="77" t="s">
        <v>14193</v>
      </c>
      <c r="H65" s="77" t="s">
        <v>28</v>
      </c>
      <c r="I65" s="97" t="s">
        <v>58</v>
      </c>
      <c r="J65" s="98">
        <v>450155</v>
      </c>
      <c r="K65" s="98">
        <v>4693061</v>
      </c>
      <c r="L65" s="77" t="s">
        <v>32</v>
      </c>
      <c r="M65" s="99">
        <v>48.54</v>
      </c>
      <c r="N65" s="95">
        <v>11.25</v>
      </c>
      <c r="O65" s="91">
        <f t="shared" si="0"/>
        <v>546.075</v>
      </c>
      <c r="P65" s="100">
        <v>150403100002004</v>
      </c>
      <c r="Q65" s="95"/>
    </row>
    <row r="66" s="57" customFormat="1" ht="11.25" spans="1:17">
      <c r="A66" s="77" t="s">
        <v>14194</v>
      </c>
      <c r="B66" s="81" t="s">
        <v>14195</v>
      </c>
      <c r="C66" s="1361" t="s">
        <v>14199</v>
      </c>
      <c r="D66" s="79" t="s">
        <v>21</v>
      </c>
      <c r="E66" s="80" t="s">
        <v>14064</v>
      </c>
      <c r="F66" s="81" t="s">
        <v>14081</v>
      </c>
      <c r="G66" s="77" t="s">
        <v>14193</v>
      </c>
      <c r="H66" s="77" t="s">
        <v>28</v>
      </c>
      <c r="I66" s="97" t="s">
        <v>58</v>
      </c>
      <c r="J66" s="98">
        <v>449756</v>
      </c>
      <c r="K66" s="98">
        <v>4693469</v>
      </c>
      <c r="L66" s="77" t="s">
        <v>32</v>
      </c>
      <c r="M66" s="99">
        <v>195.77</v>
      </c>
      <c r="N66" s="95">
        <v>11.25</v>
      </c>
      <c r="O66" s="91">
        <f t="shared" si="0"/>
        <v>2202.4125</v>
      </c>
      <c r="P66" s="100">
        <v>150403100002004</v>
      </c>
      <c r="Q66" s="95"/>
    </row>
    <row r="67" s="57" customFormat="1" ht="11.25" spans="1:17">
      <c r="A67" s="77" t="s">
        <v>14194</v>
      </c>
      <c r="B67" s="81" t="s">
        <v>14195</v>
      </c>
      <c r="C67" s="1361" t="s">
        <v>14199</v>
      </c>
      <c r="D67" s="79" t="s">
        <v>21</v>
      </c>
      <c r="E67" s="80" t="s">
        <v>14064</v>
      </c>
      <c r="F67" s="81" t="s">
        <v>1319</v>
      </c>
      <c r="G67" s="77" t="s">
        <v>14193</v>
      </c>
      <c r="H67" s="77" t="s">
        <v>28</v>
      </c>
      <c r="I67" s="97" t="s">
        <v>58</v>
      </c>
      <c r="J67" s="98">
        <v>449277</v>
      </c>
      <c r="K67" s="98">
        <v>4694815</v>
      </c>
      <c r="L67" s="77" t="s">
        <v>32</v>
      </c>
      <c r="M67" s="99">
        <v>10.42</v>
      </c>
      <c r="N67" s="95">
        <v>11.25</v>
      </c>
      <c r="O67" s="91">
        <f t="shared" si="0"/>
        <v>117.225</v>
      </c>
      <c r="P67" s="100">
        <v>150403100002004</v>
      </c>
      <c r="Q67" s="95"/>
    </row>
    <row r="68" s="57" customFormat="1" ht="11.25" spans="1:17">
      <c r="A68" s="77" t="s">
        <v>14194</v>
      </c>
      <c r="B68" s="78" t="s">
        <v>14195</v>
      </c>
      <c r="C68" s="1361" t="s">
        <v>14199</v>
      </c>
      <c r="D68" s="79" t="s">
        <v>21</v>
      </c>
      <c r="E68" s="80" t="s">
        <v>14064</v>
      </c>
      <c r="F68" s="81" t="s">
        <v>14085</v>
      </c>
      <c r="G68" s="77" t="s">
        <v>14193</v>
      </c>
      <c r="H68" s="77" t="s">
        <v>28</v>
      </c>
      <c r="I68" s="97" t="s">
        <v>58</v>
      </c>
      <c r="J68" s="98">
        <v>449404</v>
      </c>
      <c r="K68" s="98">
        <v>4694064</v>
      </c>
      <c r="L68" s="77" t="s">
        <v>32</v>
      </c>
      <c r="M68" s="99">
        <v>2.84</v>
      </c>
      <c r="N68" s="95">
        <v>11.25</v>
      </c>
      <c r="O68" s="91">
        <f t="shared" si="0"/>
        <v>31.95</v>
      </c>
      <c r="P68" s="100">
        <v>150403100002004</v>
      </c>
      <c r="Q68" s="95"/>
    </row>
    <row r="69" s="57" customFormat="1" ht="11.25" spans="1:17">
      <c r="A69" s="77" t="s">
        <v>14194</v>
      </c>
      <c r="B69" s="78" t="s">
        <v>14195</v>
      </c>
      <c r="C69" s="1361" t="s">
        <v>14199</v>
      </c>
      <c r="D69" s="79" t="s">
        <v>21</v>
      </c>
      <c r="E69" s="80" t="s">
        <v>14064</v>
      </c>
      <c r="F69" s="81" t="s">
        <v>14087</v>
      </c>
      <c r="G69" s="77" t="s">
        <v>14193</v>
      </c>
      <c r="H69" s="77" t="s">
        <v>28</v>
      </c>
      <c r="I69" s="97" t="s">
        <v>58</v>
      </c>
      <c r="J69" s="98">
        <v>449672</v>
      </c>
      <c r="K69" s="98">
        <v>4693771</v>
      </c>
      <c r="L69" s="77" t="s">
        <v>32</v>
      </c>
      <c r="M69" s="99">
        <v>15.49</v>
      </c>
      <c r="N69" s="95">
        <v>11.25</v>
      </c>
      <c r="O69" s="91">
        <f t="shared" si="0"/>
        <v>174.2625</v>
      </c>
      <c r="P69" s="100">
        <v>150403100002004</v>
      </c>
      <c r="Q69" s="95"/>
    </row>
    <row r="70" s="57" customFormat="1" ht="11.25" spans="1:17">
      <c r="A70" s="77" t="s">
        <v>14194</v>
      </c>
      <c r="B70" s="78" t="s">
        <v>14195</v>
      </c>
      <c r="C70" s="1361" t="s">
        <v>14199</v>
      </c>
      <c r="D70" s="79" t="s">
        <v>21</v>
      </c>
      <c r="E70" s="80" t="s">
        <v>14064</v>
      </c>
      <c r="F70" s="81" t="s">
        <v>14098</v>
      </c>
      <c r="G70" s="77" t="s">
        <v>14193</v>
      </c>
      <c r="H70" s="77" t="s">
        <v>28</v>
      </c>
      <c r="I70" s="97" t="s">
        <v>58</v>
      </c>
      <c r="J70" s="98">
        <v>450122</v>
      </c>
      <c r="K70" s="98">
        <v>4693133</v>
      </c>
      <c r="L70" s="77" t="s">
        <v>32</v>
      </c>
      <c r="M70" s="99">
        <v>4.45</v>
      </c>
      <c r="N70" s="95">
        <v>11.25</v>
      </c>
      <c r="O70" s="91">
        <f t="shared" si="0"/>
        <v>50.0625</v>
      </c>
      <c r="P70" s="100">
        <v>150403100002004</v>
      </c>
      <c r="Q70" s="95"/>
    </row>
    <row r="71" s="57" customFormat="1" ht="11.25" spans="1:17">
      <c r="A71" s="77" t="s">
        <v>14194</v>
      </c>
      <c r="B71" s="78" t="s">
        <v>14195</v>
      </c>
      <c r="C71" s="1361" t="s">
        <v>14199</v>
      </c>
      <c r="D71" s="79" t="s">
        <v>21</v>
      </c>
      <c r="E71" s="80" t="s">
        <v>14064</v>
      </c>
      <c r="F71" s="81" t="s">
        <v>14099</v>
      </c>
      <c r="G71" s="77" t="s">
        <v>14193</v>
      </c>
      <c r="H71" s="77" t="s">
        <v>28</v>
      </c>
      <c r="I71" s="97" t="s">
        <v>58</v>
      </c>
      <c r="J71" s="98">
        <v>449282</v>
      </c>
      <c r="K71" s="98">
        <v>4693940</v>
      </c>
      <c r="L71" s="77" t="s">
        <v>32</v>
      </c>
      <c r="M71" s="99">
        <v>30.22</v>
      </c>
      <c r="N71" s="95">
        <v>11.25</v>
      </c>
      <c r="O71" s="91">
        <f t="shared" si="0"/>
        <v>339.975</v>
      </c>
      <c r="P71" s="100">
        <v>150403100002004</v>
      </c>
      <c r="Q71" s="95"/>
    </row>
    <row r="72" s="57" customFormat="1" ht="11.25" spans="1:17">
      <c r="A72" s="77" t="s">
        <v>14194</v>
      </c>
      <c r="B72" s="78" t="s">
        <v>14195</v>
      </c>
      <c r="C72" s="1361" t="s">
        <v>14199</v>
      </c>
      <c r="D72" s="79" t="s">
        <v>21</v>
      </c>
      <c r="E72" s="80" t="s">
        <v>14064</v>
      </c>
      <c r="F72" s="81" t="s">
        <v>14100</v>
      </c>
      <c r="G72" s="77" t="s">
        <v>14193</v>
      </c>
      <c r="H72" s="77" t="s">
        <v>28</v>
      </c>
      <c r="I72" s="97" t="s">
        <v>58</v>
      </c>
      <c r="J72" s="98">
        <v>449453</v>
      </c>
      <c r="K72" s="98">
        <v>4693887</v>
      </c>
      <c r="L72" s="77" t="s">
        <v>32</v>
      </c>
      <c r="M72" s="99">
        <v>20.38</v>
      </c>
      <c r="N72" s="95">
        <v>11.25</v>
      </c>
      <c r="O72" s="91">
        <f t="shared" si="0"/>
        <v>229.275</v>
      </c>
      <c r="P72" s="100">
        <v>150403100002004</v>
      </c>
      <c r="Q72" s="95"/>
    </row>
    <row r="73" s="57" customFormat="1" ht="11.25" spans="1:17">
      <c r="A73" s="77" t="s">
        <v>14194</v>
      </c>
      <c r="B73" s="78" t="s">
        <v>14195</v>
      </c>
      <c r="C73" s="1361" t="s">
        <v>14199</v>
      </c>
      <c r="D73" s="79" t="s">
        <v>21</v>
      </c>
      <c r="E73" s="80" t="s">
        <v>14064</v>
      </c>
      <c r="F73" s="81" t="s">
        <v>14107</v>
      </c>
      <c r="G73" s="77" t="s">
        <v>14193</v>
      </c>
      <c r="H73" s="77" t="s">
        <v>28</v>
      </c>
      <c r="I73" s="97" t="s">
        <v>58</v>
      </c>
      <c r="J73" s="98">
        <v>449544</v>
      </c>
      <c r="K73" s="98">
        <v>4693694</v>
      </c>
      <c r="L73" s="77" t="s">
        <v>32</v>
      </c>
      <c r="M73" s="99">
        <v>40.79</v>
      </c>
      <c r="N73" s="95">
        <v>11.25</v>
      </c>
      <c r="O73" s="91">
        <f t="shared" ref="O73:O136" si="1">M73*11.25</f>
        <v>458.8875</v>
      </c>
      <c r="P73" s="100">
        <v>150403100002004</v>
      </c>
      <c r="Q73" s="95"/>
    </row>
    <row r="74" s="57" customFormat="1" ht="11.25" spans="1:17">
      <c r="A74" s="77" t="s">
        <v>14194</v>
      </c>
      <c r="B74" s="78" t="s">
        <v>14195</v>
      </c>
      <c r="C74" s="1361" t="s">
        <v>14199</v>
      </c>
      <c r="D74" s="79" t="s">
        <v>21</v>
      </c>
      <c r="E74" s="80" t="s">
        <v>14064</v>
      </c>
      <c r="F74" s="81" t="s">
        <v>14111</v>
      </c>
      <c r="G74" s="77" t="s">
        <v>14193</v>
      </c>
      <c r="H74" s="77" t="s">
        <v>28</v>
      </c>
      <c r="I74" s="97" t="s">
        <v>58</v>
      </c>
      <c r="J74" s="98">
        <v>449671</v>
      </c>
      <c r="K74" s="98">
        <v>4693964</v>
      </c>
      <c r="L74" s="77" t="s">
        <v>32</v>
      </c>
      <c r="M74" s="99">
        <v>78.27</v>
      </c>
      <c r="N74" s="95">
        <v>11.25</v>
      </c>
      <c r="O74" s="91">
        <f t="shared" si="1"/>
        <v>880.5375</v>
      </c>
      <c r="P74" s="100">
        <v>150403100002004</v>
      </c>
      <c r="Q74" s="95"/>
    </row>
    <row r="75" s="57" customFormat="1" ht="11.25" spans="1:17">
      <c r="A75" s="77" t="s">
        <v>14194</v>
      </c>
      <c r="B75" s="78" t="s">
        <v>14195</v>
      </c>
      <c r="C75" s="1361" t="s">
        <v>14199</v>
      </c>
      <c r="D75" s="79" t="s">
        <v>21</v>
      </c>
      <c r="E75" s="80" t="s">
        <v>14064</v>
      </c>
      <c r="F75" s="81" t="s">
        <v>13259</v>
      </c>
      <c r="G75" s="77" t="s">
        <v>14193</v>
      </c>
      <c r="H75" s="77" t="s">
        <v>28</v>
      </c>
      <c r="I75" s="97" t="s">
        <v>58</v>
      </c>
      <c r="J75" s="98">
        <v>449442</v>
      </c>
      <c r="K75" s="98">
        <v>4693982</v>
      </c>
      <c r="L75" s="77" t="s">
        <v>32</v>
      </c>
      <c r="M75" s="99">
        <v>3.54</v>
      </c>
      <c r="N75" s="95">
        <v>11.25</v>
      </c>
      <c r="O75" s="91">
        <f t="shared" si="1"/>
        <v>39.825</v>
      </c>
      <c r="P75" s="100">
        <v>150403100002004</v>
      </c>
      <c r="Q75" s="95"/>
    </row>
    <row r="76" s="57" customFormat="1" ht="11.25" spans="1:17">
      <c r="A76" s="77" t="s">
        <v>14194</v>
      </c>
      <c r="B76" s="78" t="s">
        <v>14195</v>
      </c>
      <c r="C76" s="1361" t="s">
        <v>14199</v>
      </c>
      <c r="D76" s="79" t="s">
        <v>21</v>
      </c>
      <c r="E76" s="80" t="s">
        <v>14064</v>
      </c>
      <c r="F76" s="81" t="s">
        <v>664</v>
      </c>
      <c r="G76" s="77" t="s">
        <v>14193</v>
      </c>
      <c r="H76" s="77" t="s">
        <v>28</v>
      </c>
      <c r="I76" s="97" t="s">
        <v>58</v>
      </c>
      <c r="J76" s="98">
        <v>449580</v>
      </c>
      <c r="K76" s="98">
        <v>4694913</v>
      </c>
      <c r="L76" s="77" t="s">
        <v>32</v>
      </c>
      <c r="M76" s="99">
        <v>129.56</v>
      </c>
      <c r="N76" s="95">
        <v>11.25</v>
      </c>
      <c r="O76" s="91">
        <f t="shared" si="1"/>
        <v>1457.55</v>
      </c>
      <c r="P76" s="100">
        <v>150403100002004</v>
      </c>
      <c r="Q76" s="95"/>
    </row>
    <row r="77" s="57" customFormat="1" ht="11.25" spans="1:17">
      <c r="A77" s="77" t="s">
        <v>14194</v>
      </c>
      <c r="B77" s="78" t="s">
        <v>14195</v>
      </c>
      <c r="C77" s="1361" t="s">
        <v>14199</v>
      </c>
      <c r="D77" s="79" t="s">
        <v>21</v>
      </c>
      <c r="E77" s="80" t="s">
        <v>14064</v>
      </c>
      <c r="F77" s="81" t="s">
        <v>1767</v>
      </c>
      <c r="G77" s="77" t="s">
        <v>14193</v>
      </c>
      <c r="H77" s="77" t="s">
        <v>28</v>
      </c>
      <c r="I77" s="97" t="s">
        <v>58</v>
      </c>
      <c r="J77" s="98">
        <v>449637</v>
      </c>
      <c r="K77" s="98">
        <v>4694786</v>
      </c>
      <c r="L77" s="77" t="s">
        <v>32</v>
      </c>
      <c r="M77" s="99">
        <v>61.73</v>
      </c>
      <c r="N77" s="95">
        <v>11.25</v>
      </c>
      <c r="O77" s="91">
        <f t="shared" si="1"/>
        <v>694.4625</v>
      </c>
      <c r="P77" s="100">
        <v>150403100002004</v>
      </c>
      <c r="Q77" s="95"/>
    </row>
    <row r="78" s="57" customFormat="1" ht="11.25" spans="1:17">
      <c r="A78" s="77" t="s">
        <v>14194</v>
      </c>
      <c r="B78" s="78" t="s">
        <v>14195</v>
      </c>
      <c r="C78" s="1361" t="s">
        <v>14199</v>
      </c>
      <c r="D78" s="79" t="s">
        <v>21</v>
      </c>
      <c r="E78" s="80" t="s">
        <v>14064</v>
      </c>
      <c r="F78" s="81" t="s">
        <v>1120</v>
      </c>
      <c r="G78" s="77" t="s">
        <v>14193</v>
      </c>
      <c r="H78" s="77" t="s">
        <v>28</v>
      </c>
      <c r="I78" s="97" t="s">
        <v>58</v>
      </c>
      <c r="J78" s="98">
        <v>449269</v>
      </c>
      <c r="K78" s="98">
        <v>4694031</v>
      </c>
      <c r="L78" s="77" t="s">
        <v>32</v>
      </c>
      <c r="M78" s="99">
        <v>67</v>
      </c>
      <c r="N78" s="95">
        <v>11.25</v>
      </c>
      <c r="O78" s="91">
        <f t="shared" si="1"/>
        <v>753.75</v>
      </c>
      <c r="P78" s="100">
        <v>150403100002004</v>
      </c>
      <c r="Q78" s="95"/>
    </row>
    <row r="79" s="57" customFormat="1" ht="11.25" spans="1:17">
      <c r="A79" s="77" t="s">
        <v>14200</v>
      </c>
      <c r="B79" s="78" t="s">
        <v>14201</v>
      </c>
      <c r="C79" s="1361" t="s">
        <v>14202</v>
      </c>
      <c r="D79" s="79" t="s">
        <v>21</v>
      </c>
      <c r="E79" s="80" t="s">
        <v>14064</v>
      </c>
      <c r="F79" s="81" t="s">
        <v>491</v>
      </c>
      <c r="G79" s="77" t="s">
        <v>14198</v>
      </c>
      <c r="H79" s="77" t="s">
        <v>28</v>
      </c>
      <c r="I79" s="97" t="s">
        <v>29</v>
      </c>
      <c r="J79" s="98">
        <v>451614</v>
      </c>
      <c r="K79" s="98">
        <v>4694990</v>
      </c>
      <c r="L79" s="77" t="s">
        <v>32</v>
      </c>
      <c r="M79" s="99">
        <v>174.92</v>
      </c>
      <c r="N79" s="95">
        <v>11.25</v>
      </c>
      <c r="O79" s="91">
        <f t="shared" si="1"/>
        <v>1967.85</v>
      </c>
      <c r="P79" s="100">
        <v>150403100002005</v>
      </c>
      <c r="Q79" s="95"/>
    </row>
    <row r="80" s="57" customFormat="1" ht="11.25" spans="1:17">
      <c r="A80" s="77" t="s">
        <v>14203</v>
      </c>
      <c r="B80" s="81" t="s">
        <v>14204</v>
      </c>
      <c r="C80" s="1361" t="s">
        <v>14205</v>
      </c>
      <c r="D80" s="79" t="s">
        <v>21</v>
      </c>
      <c r="E80" s="80" t="s">
        <v>14064</v>
      </c>
      <c r="F80" s="81" t="s">
        <v>13742</v>
      </c>
      <c r="G80" s="77" t="s">
        <v>14198</v>
      </c>
      <c r="H80" s="77" t="s">
        <v>14206</v>
      </c>
      <c r="I80" s="97" t="s">
        <v>29</v>
      </c>
      <c r="J80" s="98">
        <v>451701</v>
      </c>
      <c r="K80" s="98">
        <v>4693357</v>
      </c>
      <c r="L80" s="77" t="s">
        <v>32</v>
      </c>
      <c r="M80" s="99">
        <v>26.43</v>
      </c>
      <c r="N80" s="95">
        <v>11.25</v>
      </c>
      <c r="O80" s="91">
        <f t="shared" si="1"/>
        <v>297.3375</v>
      </c>
      <c r="P80" s="100">
        <v>150403100002006</v>
      </c>
      <c r="Q80" s="95"/>
    </row>
    <row r="81" s="57" customFormat="1" ht="11.25" spans="1:17">
      <c r="A81" s="77" t="s">
        <v>14203</v>
      </c>
      <c r="B81" s="78" t="s">
        <v>14204</v>
      </c>
      <c r="C81" s="1361" t="s">
        <v>14205</v>
      </c>
      <c r="D81" s="79" t="s">
        <v>21</v>
      </c>
      <c r="E81" s="80" t="s">
        <v>14064</v>
      </c>
      <c r="F81" s="81" t="s">
        <v>14072</v>
      </c>
      <c r="G81" s="77" t="s">
        <v>14198</v>
      </c>
      <c r="H81" s="77" t="s">
        <v>14206</v>
      </c>
      <c r="I81" s="97" t="s">
        <v>29</v>
      </c>
      <c r="J81" s="98">
        <v>451599</v>
      </c>
      <c r="K81" s="98">
        <v>4693464</v>
      </c>
      <c r="L81" s="77" t="s">
        <v>32</v>
      </c>
      <c r="M81" s="99">
        <v>31.77</v>
      </c>
      <c r="N81" s="95">
        <v>11.25</v>
      </c>
      <c r="O81" s="91">
        <f t="shared" si="1"/>
        <v>357.4125</v>
      </c>
      <c r="P81" s="100">
        <v>150403100002006</v>
      </c>
      <c r="Q81" s="95"/>
    </row>
    <row r="82" s="57" customFormat="1" ht="11.25" spans="1:17">
      <c r="A82" s="77" t="s">
        <v>14203</v>
      </c>
      <c r="B82" s="78" t="s">
        <v>14204</v>
      </c>
      <c r="C82" s="1361" t="s">
        <v>14207</v>
      </c>
      <c r="D82" s="79" t="s">
        <v>21</v>
      </c>
      <c r="E82" s="80" t="s">
        <v>14064</v>
      </c>
      <c r="F82" s="81" t="s">
        <v>14069</v>
      </c>
      <c r="G82" s="77" t="s">
        <v>14198</v>
      </c>
      <c r="H82" s="77" t="s">
        <v>14206</v>
      </c>
      <c r="I82" s="97" t="s">
        <v>29</v>
      </c>
      <c r="J82" s="98">
        <v>452562</v>
      </c>
      <c r="K82" s="98">
        <v>4691875</v>
      </c>
      <c r="L82" s="77" t="s">
        <v>32</v>
      </c>
      <c r="M82" s="99">
        <v>5.7</v>
      </c>
      <c r="N82" s="95">
        <v>11.25</v>
      </c>
      <c r="O82" s="91">
        <f t="shared" si="1"/>
        <v>64.125</v>
      </c>
      <c r="P82" s="100">
        <v>150403100002007</v>
      </c>
      <c r="Q82" s="95"/>
    </row>
    <row r="83" s="57" customFormat="1" ht="11.25" spans="1:17">
      <c r="A83" s="77" t="s">
        <v>14203</v>
      </c>
      <c r="B83" s="78" t="s">
        <v>14204</v>
      </c>
      <c r="C83" s="1361" t="s">
        <v>14207</v>
      </c>
      <c r="D83" s="79" t="s">
        <v>21</v>
      </c>
      <c r="E83" s="80" t="s">
        <v>14064</v>
      </c>
      <c r="F83" s="81" t="s">
        <v>14070</v>
      </c>
      <c r="G83" s="77" t="s">
        <v>14198</v>
      </c>
      <c r="H83" s="77" t="s">
        <v>14206</v>
      </c>
      <c r="I83" s="97" t="s">
        <v>29</v>
      </c>
      <c r="J83" s="98">
        <v>452420</v>
      </c>
      <c r="K83" s="98">
        <v>4691948</v>
      </c>
      <c r="L83" s="77" t="s">
        <v>32</v>
      </c>
      <c r="M83" s="99">
        <v>3.39</v>
      </c>
      <c r="N83" s="95">
        <v>11.25</v>
      </c>
      <c r="O83" s="91">
        <f t="shared" si="1"/>
        <v>38.1375</v>
      </c>
      <c r="P83" s="100">
        <v>150403100002007</v>
      </c>
      <c r="Q83" s="95"/>
    </row>
    <row r="84" s="57" customFormat="1" ht="11.25" spans="1:17">
      <c r="A84" s="77" t="s">
        <v>14203</v>
      </c>
      <c r="B84" s="78" t="s">
        <v>14204</v>
      </c>
      <c r="C84" s="1361" t="s">
        <v>14207</v>
      </c>
      <c r="D84" s="79" t="s">
        <v>21</v>
      </c>
      <c r="E84" s="80" t="s">
        <v>14064</v>
      </c>
      <c r="F84" s="81" t="s">
        <v>14071</v>
      </c>
      <c r="G84" s="77" t="s">
        <v>14198</v>
      </c>
      <c r="H84" s="77" t="s">
        <v>14206</v>
      </c>
      <c r="I84" s="97" t="s">
        <v>29</v>
      </c>
      <c r="J84" s="98">
        <v>452466</v>
      </c>
      <c r="K84" s="98">
        <v>4691981</v>
      </c>
      <c r="L84" s="77" t="s">
        <v>32</v>
      </c>
      <c r="M84" s="99">
        <v>4.46</v>
      </c>
      <c r="N84" s="95">
        <v>11.25</v>
      </c>
      <c r="O84" s="91">
        <f t="shared" si="1"/>
        <v>50.175</v>
      </c>
      <c r="P84" s="100">
        <v>150403100002007</v>
      </c>
      <c r="Q84" s="95"/>
    </row>
    <row r="85" s="57" customFormat="1" ht="11.25" spans="1:17">
      <c r="A85" s="77" t="s">
        <v>14203</v>
      </c>
      <c r="B85" s="81" t="s">
        <v>14204</v>
      </c>
      <c r="C85" s="1361" t="s">
        <v>14207</v>
      </c>
      <c r="D85" s="79" t="s">
        <v>21</v>
      </c>
      <c r="E85" s="80" t="s">
        <v>14064</v>
      </c>
      <c r="F85" s="81" t="s">
        <v>14083</v>
      </c>
      <c r="G85" s="77" t="s">
        <v>14198</v>
      </c>
      <c r="H85" s="77" t="s">
        <v>14206</v>
      </c>
      <c r="I85" s="97" t="s">
        <v>29</v>
      </c>
      <c r="J85" s="98">
        <v>452476</v>
      </c>
      <c r="K85" s="98">
        <v>4691893</v>
      </c>
      <c r="L85" s="77" t="s">
        <v>32</v>
      </c>
      <c r="M85" s="99">
        <v>8.32</v>
      </c>
      <c r="N85" s="95">
        <v>11.25</v>
      </c>
      <c r="O85" s="91">
        <f t="shared" si="1"/>
        <v>93.6</v>
      </c>
      <c r="P85" s="100">
        <v>150403100002007</v>
      </c>
      <c r="Q85" s="95"/>
    </row>
    <row r="86" s="57" customFormat="1" ht="11.25" spans="1:17">
      <c r="A86" s="77" t="s">
        <v>14208</v>
      </c>
      <c r="B86" s="78" t="s">
        <v>14209</v>
      </c>
      <c r="C86" s="1361" t="s">
        <v>14210</v>
      </c>
      <c r="D86" s="79" t="s">
        <v>21</v>
      </c>
      <c r="E86" s="80" t="s">
        <v>14064</v>
      </c>
      <c r="F86" s="81" t="s">
        <v>14211</v>
      </c>
      <c r="G86" s="77" t="s">
        <v>14212</v>
      </c>
      <c r="H86" s="77" t="s">
        <v>28</v>
      </c>
      <c r="I86" s="97" t="s">
        <v>14213</v>
      </c>
      <c r="J86" s="98">
        <v>449228</v>
      </c>
      <c r="K86" s="98">
        <v>4694491</v>
      </c>
      <c r="L86" s="77" t="s">
        <v>32</v>
      </c>
      <c r="M86" s="99">
        <v>4.6</v>
      </c>
      <c r="N86" s="95">
        <v>11.25</v>
      </c>
      <c r="O86" s="91">
        <f t="shared" si="1"/>
        <v>51.75</v>
      </c>
      <c r="P86" s="100">
        <v>150403100002009</v>
      </c>
      <c r="Q86" s="95"/>
    </row>
    <row r="87" s="57" customFormat="1" ht="11.25" spans="1:17">
      <c r="A87" s="77" t="s">
        <v>14214</v>
      </c>
      <c r="B87" s="78" t="s">
        <v>14215</v>
      </c>
      <c r="C87" s="1361" t="s">
        <v>14216</v>
      </c>
      <c r="D87" s="79" t="s">
        <v>21</v>
      </c>
      <c r="E87" s="80" t="s">
        <v>14064</v>
      </c>
      <c r="F87" s="81" t="s">
        <v>1683</v>
      </c>
      <c r="G87" s="77" t="s">
        <v>14206</v>
      </c>
      <c r="H87" s="77" t="s">
        <v>28</v>
      </c>
      <c r="I87" s="97" t="s">
        <v>29</v>
      </c>
      <c r="J87" s="98">
        <v>452442</v>
      </c>
      <c r="K87" s="98">
        <v>4691651</v>
      </c>
      <c r="L87" s="77" t="s">
        <v>32</v>
      </c>
      <c r="M87" s="99">
        <v>2.09</v>
      </c>
      <c r="N87" s="95">
        <v>11.25</v>
      </c>
      <c r="O87" s="91">
        <f t="shared" si="1"/>
        <v>23.5125</v>
      </c>
      <c r="P87" s="100">
        <v>150403100002010</v>
      </c>
      <c r="Q87" s="95"/>
    </row>
    <row r="88" s="57" customFormat="1" ht="11.25" spans="1:17">
      <c r="A88" s="77" t="s">
        <v>14214</v>
      </c>
      <c r="B88" s="78" t="s">
        <v>14215</v>
      </c>
      <c r="C88" s="1361" t="s">
        <v>14216</v>
      </c>
      <c r="D88" s="79" t="s">
        <v>21</v>
      </c>
      <c r="E88" s="80" t="s">
        <v>14064</v>
      </c>
      <c r="F88" s="81" t="s">
        <v>1116</v>
      </c>
      <c r="G88" s="77" t="s">
        <v>14198</v>
      </c>
      <c r="H88" s="77" t="s">
        <v>14206</v>
      </c>
      <c r="I88" s="97" t="s">
        <v>29</v>
      </c>
      <c r="J88" s="98">
        <v>452560</v>
      </c>
      <c r="K88" s="98">
        <v>4691585</v>
      </c>
      <c r="L88" s="77" t="s">
        <v>32</v>
      </c>
      <c r="M88" s="99">
        <v>9.49</v>
      </c>
      <c r="N88" s="95">
        <v>11.25</v>
      </c>
      <c r="O88" s="91">
        <f t="shared" si="1"/>
        <v>106.7625</v>
      </c>
      <c r="P88" s="100">
        <v>150403100002010</v>
      </c>
      <c r="Q88" s="95"/>
    </row>
    <row r="89" s="57" customFormat="1" ht="11.25" spans="1:17">
      <c r="A89" s="77" t="s">
        <v>14214</v>
      </c>
      <c r="B89" s="81" t="s">
        <v>14215</v>
      </c>
      <c r="C89" s="1361" t="s">
        <v>14216</v>
      </c>
      <c r="D89" s="79" t="s">
        <v>21</v>
      </c>
      <c r="E89" s="80" t="s">
        <v>14064</v>
      </c>
      <c r="F89" s="81" t="s">
        <v>13558</v>
      </c>
      <c r="G89" s="77" t="s">
        <v>14198</v>
      </c>
      <c r="H89" s="77" t="s">
        <v>14206</v>
      </c>
      <c r="I89" s="97" t="s">
        <v>29</v>
      </c>
      <c r="J89" s="98">
        <v>452660</v>
      </c>
      <c r="K89" s="98">
        <v>4691440</v>
      </c>
      <c r="L89" s="77" t="s">
        <v>32</v>
      </c>
      <c r="M89" s="99">
        <v>15.4</v>
      </c>
      <c r="N89" s="95">
        <v>11.25</v>
      </c>
      <c r="O89" s="91">
        <f t="shared" si="1"/>
        <v>173.25</v>
      </c>
      <c r="P89" s="100">
        <v>150403100002010</v>
      </c>
      <c r="Q89" s="95"/>
    </row>
    <row r="90" s="57" customFormat="1" ht="11.25" spans="1:17">
      <c r="A90" s="77" t="s">
        <v>14217</v>
      </c>
      <c r="B90" s="81" t="s">
        <v>14218</v>
      </c>
      <c r="C90" s="1361" t="s">
        <v>14219</v>
      </c>
      <c r="D90" s="79" t="s">
        <v>21</v>
      </c>
      <c r="E90" s="80" t="s">
        <v>14064</v>
      </c>
      <c r="F90" s="81" t="s">
        <v>518</v>
      </c>
      <c r="G90" s="77" t="s">
        <v>14193</v>
      </c>
      <c r="H90" s="77" t="s">
        <v>28</v>
      </c>
      <c r="I90" s="97" t="s">
        <v>555</v>
      </c>
      <c r="J90" s="98">
        <v>453998</v>
      </c>
      <c r="K90" s="98">
        <v>4695673</v>
      </c>
      <c r="L90" s="77" t="s">
        <v>32</v>
      </c>
      <c r="M90" s="99">
        <v>14.73</v>
      </c>
      <c r="N90" s="95">
        <v>11.25</v>
      </c>
      <c r="O90" s="91">
        <f t="shared" si="1"/>
        <v>165.7125</v>
      </c>
      <c r="P90" s="100">
        <v>150403100002011</v>
      </c>
      <c r="Q90" s="95"/>
    </row>
    <row r="91" s="57" customFormat="1" ht="11.25" spans="1:17">
      <c r="A91" s="77" t="s">
        <v>14220</v>
      </c>
      <c r="B91" s="78" t="s">
        <v>14221</v>
      </c>
      <c r="C91" s="1361" t="s">
        <v>14222</v>
      </c>
      <c r="D91" s="79" t="s">
        <v>21</v>
      </c>
      <c r="E91" s="80" t="s">
        <v>14064</v>
      </c>
      <c r="F91" s="81" t="s">
        <v>1164</v>
      </c>
      <c r="G91" s="77" t="s">
        <v>14198</v>
      </c>
      <c r="H91" s="77" t="s">
        <v>14206</v>
      </c>
      <c r="I91" s="97" t="s">
        <v>14223</v>
      </c>
      <c r="J91" s="98">
        <v>450753</v>
      </c>
      <c r="K91" s="98">
        <v>4694746</v>
      </c>
      <c r="L91" s="77" t="s">
        <v>32</v>
      </c>
      <c r="M91" s="99">
        <v>22.05</v>
      </c>
      <c r="N91" s="95">
        <v>11.25</v>
      </c>
      <c r="O91" s="91">
        <f t="shared" si="1"/>
        <v>248.0625</v>
      </c>
      <c r="P91" s="100">
        <v>150403100002012</v>
      </c>
      <c r="Q91" s="95"/>
    </row>
    <row r="92" s="57" customFormat="1" ht="11.25" spans="1:17">
      <c r="A92" s="77" t="s">
        <v>14224</v>
      </c>
      <c r="B92" s="78" t="s">
        <v>14225</v>
      </c>
      <c r="C92" s="1361" t="s">
        <v>14226</v>
      </c>
      <c r="D92" s="79" t="s">
        <v>21</v>
      </c>
      <c r="E92" s="80" t="s">
        <v>14064</v>
      </c>
      <c r="F92" s="81" t="s">
        <v>14084</v>
      </c>
      <c r="G92" s="77" t="s">
        <v>14198</v>
      </c>
      <c r="H92" s="77" t="s">
        <v>28</v>
      </c>
      <c r="I92" s="97" t="s">
        <v>29</v>
      </c>
      <c r="J92" s="98">
        <v>451007</v>
      </c>
      <c r="K92" s="98">
        <v>4693994</v>
      </c>
      <c r="L92" s="77" t="s">
        <v>32</v>
      </c>
      <c r="M92" s="99">
        <v>81.55</v>
      </c>
      <c r="N92" s="95">
        <v>11.25</v>
      </c>
      <c r="O92" s="91">
        <f t="shared" si="1"/>
        <v>917.4375</v>
      </c>
      <c r="P92" s="100">
        <v>150403100002013</v>
      </c>
      <c r="Q92" s="95"/>
    </row>
    <row r="93" s="57" customFormat="1" ht="11.25" spans="1:17">
      <c r="A93" s="77" t="s">
        <v>14227</v>
      </c>
      <c r="B93" s="78" t="s">
        <v>11082</v>
      </c>
      <c r="C93" s="1361" t="s">
        <v>14228</v>
      </c>
      <c r="D93" s="79" t="s">
        <v>21</v>
      </c>
      <c r="E93" s="80" t="s">
        <v>14229</v>
      </c>
      <c r="F93" s="81" t="s">
        <v>14230</v>
      </c>
      <c r="G93" s="77" t="s">
        <v>13241</v>
      </c>
      <c r="H93" s="77" t="s">
        <v>28</v>
      </c>
      <c r="I93" s="97" t="s">
        <v>327</v>
      </c>
      <c r="J93" s="98">
        <v>451041</v>
      </c>
      <c r="K93" s="98">
        <v>4691991</v>
      </c>
      <c r="L93" s="77" t="s">
        <v>32</v>
      </c>
      <c r="M93" s="99">
        <v>1.99</v>
      </c>
      <c r="N93" s="95">
        <v>11.25</v>
      </c>
      <c r="O93" s="91">
        <f t="shared" si="1"/>
        <v>22.3875</v>
      </c>
      <c r="P93" s="100">
        <v>150403100006014</v>
      </c>
      <c r="Q93" s="95"/>
    </row>
    <row r="94" s="57" customFormat="1" ht="11.25" spans="1:17">
      <c r="A94" s="77" t="s">
        <v>14231</v>
      </c>
      <c r="B94" s="78" t="s">
        <v>14232</v>
      </c>
      <c r="C94" s="1361" t="s">
        <v>14233</v>
      </c>
      <c r="D94" s="79" t="s">
        <v>21</v>
      </c>
      <c r="E94" s="80" t="s">
        <v>14064</v>
      </c>
      <c r="F94" s="81" t="s">
        <v>14088</v>
      </c>
      <c r="G94" s="77" t="s">
        <v>27</v>
      </c>
      <c r="H94" s="77" t="s">
        <v>14206</v>
      </c>
      <c r="I94" s="97" t="s">
        <v>29</v>
      </c>
      <c r="J94" s="98">
        <v>450412</v>
      </c>
      <c r="K94" s="98">
        <v>4694201</v>
      </c>
      <c r="L94" s="77" t="s">
        <v>32</v>
      </c>
      <c r="M94" s="99">
        <v>4.18</v>
      </c>
      <c r="N94" s="95">
        <v>11.25</v>
      </c>
      <c r="O94" s="91">
        <f t="shared" si="1"/>
        <v>47.025</v>
      </c>
      <c r="P94" s="100">
        <v>150403100002015</v>
      </c>
      <c r="Q94" s="95"/>
    </row>
    <row r="95" s="57" customFormat="1" ht="11.25" spans="1:17">
      <c r="A95" s="77" t="s">
        <v>14234</v>
      </c>
      <c r="B95" s="78" t="s">
        <v>14235</v>
      </c>
      <c r="C95" s="1361" t="s">
        <v>14233</v>
      </c>
      <c r="D95" s="79" t="s">
        <v>21</v>
      </c>
      <c r="E95" s="80" t="s">
        <v>14064</v>
      </c>
      <c r="F95" s="81" t="s">
        <v>1555</v>
      </c>
      <c r="G95" s="77" t="s">
        <v>14198</v>
      </c>
      <c r="H95" s="77" t="s">
        <v>28</v>
      </c>
      <c r="I95" s="97" t="s">
        <v>327</v>
      </c>
      <c r="J95" s="98">
        <v>450839</v>
      </c>
      <c r="K95" s="98">
        <v>4693833</v>
      </c>
      <c r="L95" s="77" t="s">
        <v>32</v>
      </c>
      <c r="M95" s="99">
        <v>27.21</v>
      </c>
      <c r="N95" s="95">
        <v>11.25</v>
      </c>
      <c r="O95" s="91">
        <f t="shared" si="1"/>
        <v>306.1125</v>
      </c>
      <c r="P95" s="100">
        <v>150403100002015</v>
      </c>
      <c r="Q95" s="95"/>
    </row>
    <row r="96" s="57" customFormat="1" ht="11.25" spans="1:17">
      <c r="A96" s="77" t="s">
        <v>14236</v>
      </c>
      <c r="B96" s="78" t="s">
        <v>14237</v>
      </c>
      <c r="C96" s="1361" t="s">
        <v>14238</v>
      </c>
      <c r="D96" s="79" t="s">
        <v>21</v>
      </c>
      <c r="E96" s="80" t="s">
        <v>14064</v>
      </c>
      <c r="F96" s="81" t="s">
        <v>1676</v>
      </c>
      <c r="G96" s="77" t="s">
        <v>14198</v>
      </c>
      <c r="H96" s="77" t="s">
        <v>28</v>
      </c>
      <c r="I96" s="97" t="s">
        <v>14077</v>
      </c>
      <c r="J96" s="98">
        <v>451109</v>
      </c>
      <c r="K96" s="98">
        <v>4693683</v>
      </c>
      <c r="L96" s="77" t="s">
        <v>32</v>
      </c>
      <c r="M96" s="99">
        <v>10.88</v>
      </c>
      <c r="N96" s="95">
        <v>11.25</v>
      </c>
      <c r="O96" s="91">
        <f t="shared" si="1"/>
        <v>122.4</v>
      </c>
      <c r="P96" s="100">
        <v>150403100002016</v>
      </c>
      <c r="Q96" s="95"/>
    </row>
    <row r="97" s="57" customFormat="1" ht="11.25" spans="1:17">
      <c r="A97" s="77" t="s">
        <v>14239</v>
      </c>
      <c r="B97" s="78" t="s">
        <v>14195</v>
      </c>
      <c r="C97" s="1361" t="s">
        <v>14240</v>
      </c>
      <c r="D97" s="79" t="s">
        <v>21</v>
      </c>
      <c r="E97" s="80" t="s">
        <v>14064</v>
      </c>
      <c r="F97" s="81" t="s">
        <v>14090</v>
      </c>
      <c r="G97" s="77" t="s">
        <v>14198</v>
      </c>
      <c r="H97" s="77" t="s">
        <v>729</v>
      </c>
      <c r="I97" s="97" t="s">
        <v>14223</v>
      </c>
      <c r="J97" s="98">
        <v>450903</v>
      </c>
      <c r="K97" s="98">
        <v>4693353</v>
      </c>
      <c r="L97" s="77" t="s">
        <v>32</v>
      </c>
      <c r="M97" s="99">
        <v>73.35</v>
      </c>
      <c r="N97" s="95">
        <v>11.25</v>
      </c>
      <c r="O97" s="91">
        <f t="shared" si="1"/>
        <v>825.1875</v>
      </c>
      <c r="P97" s="100">
        <v>150403100002017</v>
      </c>
      <c r="Q97" s="95"/>
    </row>
    <row r="98" s="57" customFormat="1" ht="11.25" spans="1:17">
      <c r="A98" s="77" t="s">
        <v>14241</v>
      </c>
      <c r="B98" s="78" t="s">
        <v>14242</v>
      </c>
      <c r="C98" s="1361" t="s">
        <v>14243</v>
      </c>
      <c r="D98" s="79" t="s">
        <v>21</v>
      </c>
      <c r="E98" s="80" t="s">
        <v>14064</v>
      </c>
      <c r="F98" s="81" t="s">
        <v>14005</v>
      </c>
      <c r="G98" s="77" t="s">
        <v>92</v>
      </c>
      <c r="H98" s="77" t="s">
        <v>28</v>
      </c>
      <c r="I98" s="97" t="s">
        <v>14077</v>
      </c>
      <c r="J98" s="98">
        <v>450552</v>
      </c>
      <c r="K98" s="98">
        <v>4693987</v>
      </c>
      <c r="L98" s="77" t="s">
        <v>32</v>
      </c>
      <c r="M98" s="99">
        <v>53.05</v>
      </c>
      <c r="N98" s="95">
        <v>11.25</v>
      </c>
      <c r="O98" s="91">
        <f t="shared" si="1"/>
        <v>596.8125</v>
      </c>
      <c r="P98" s="100">
        <v>150403100002018</v>
      </c>
      <c r="Q98" s="95"/>
    </row>
    <row r="99" s="57" customFormat="1" ht="11.25" spans="1:17">
      <c r="A99" s="77" t="s">
        <v>14244</v>
      </c>
      <c r="B99" s="78" t="s">
        <v>14245</v>
      </c>
      <c r="C99" s="1361" t="s">
        <v>14246</v>
      </c>
      <c r="D99" s="79" t="s">
        <v>21</v>
      </c>
      <c r="E99" s="80" t="s">
        <v>14064</v>
      </c>
      <c r="F99" s="81" t="s">
        <v>646</v>
      </c>
      <c r="G99" s="77" t="s">
        <v>14193</v>
      </c>
      <c r="H99" s="77" t="s">
        <v>28</v>
      </c>
      <c r="I99" s="97" t="s">
        <v>14247</v>
      </c>
      <c r="J99" s="98">
        <v>453866</v>
      </c>
      <c r="K99" s="98">
        <v>4695755</v>
      </c>
      <c r="L99" s="77" t="s">
        <v>32</v>
      </c>
      <c r="M99" s="99">
        <v>8.73</v>
      </c>
      <c r="N99" s="95">
        <v>11.25</v>
      </c>
      <c r="O99" s="91">
        <f t="shared" si="1"/>
        <v>98.2125</v>
      </c>
      <c r="P99" s="100">
        <v>150403100002019</v>
      </c>
      <c r="Q99" s="95"/>
    </row>
    <row r="100" s="57" customFormat="1" ht="11.25" spans="1:17">
      <c r="A100" s="77" t="s">
        <v>14248</v>
      </c>
      <c r="B100" s="78" t="s">
        <v>11379</v>
      </c>
      <c r="C100" s="1361" t="s">
        <v>14249</v>
      </c>
      <c r="D100" s="79" t="s">
        <v>21</v>
      </c>
      <c r="E100" s="80" t="s">
        <v>14064</v>
      </c>
      <c r="F100" s="81" t="s">
        <v>13884</v>
      </c>
      <c r="G100" s="77" t="s">
        <v>14198</v>
      </c>
      <c r="H100" s="77" t="s">
        <v>28</v>
      </c>
      <c r="I100" s="97" t="s">
        <v>29</v>
      </c>
      <c r="J100" s="98">
        <v>450753</v>
      </c>
      <c r="K100" s="98">
        <v>4693299</v>
      </c>
      <c r="L100" s="77" t="s">
        <v>32</v>
      </c>
      <c r="M100" s="99">
        <v>7.85</v>
      </c>
      <c r="N100" s="95">
        <v>11.25</v>
      </c>
      <c r="O100" s="91">
        <f t="shared" si="1"/>
        <v>88.3125</v>
      </c>
      <c r="P100" s="100">
        <v>150403100002020</v>
      </c>
      <c r="Q100" s="95"/>
    </row>
    <row r="101" s="57" customFormat="1" ht="11.25" spans="1:17">
      <c r="A101" s="77" t="s">
        <v>14250</v>
      </c>
      <c r="B101" s="78" t="s">
        <v>14251</v>
      </c>
      <c r="C101" s="1361" t="s">
        <v>14252</v>
      </c>
      <c r="D101" s="79" t="s">
        <v>21</v>
      </c>
      <c r="E101" s="80" t="s">
        <v>14064</v>
      </c>
      <c r="F101" s="81" t="s">
        <v>1515</v>
      </c>
      <c r="G101" s="77" t="s">
        <v>14198</v>
      </c>
      <c r="H101" s="77" t="s">
        <v>28</v>
      </c>
      <c r="I101" s="97" t="s">
        <v>29</v>
      </c>
      <c r="J101" s="98">
        <v>450236</v>
      </c>
      <c r="K101" s="98">
        <v>4693703</v>
      </c>
      <c r="L101" s="77" t="s">
        <v>32</v>
      </c>
      <c r="M101" s="99">
        <v>57</v>
      </c>
      <c r="N101" s="95">
        <v>11.25</v>
      </c>
      <c r="O101" s="91">
        <f t="shared" si="1"/>
        <v>641.25</v>
      </c>
      <c r="P101" s="100">
        <v>150403100002021</v>
      </c>
      <c r="Q101" s="95"/>
    </row>
    <row r="102" s="57" customFormat="1" ht="11.25" spans="1:17">
      <c r="A102" s="77" t="s">
        <v>14250</v>
      </c>
      <c r="B102" s="78" t="s">
        <v>14251</v>
      </c>
      <c r="C102" s="1361" t="s">
        <v>14252</v>
      </c>
      <c r="D102" s="79" t="s">
        <v>21</v>
      </c>
      <c r="E102" s="80" t="s">
        <v>14064</v>
      </c>
      <c r="F102" s="81" t="s">
        <v>1491</v>
      </c>
      <c r="G102" s="77" t="s">
        <v>14198</v>
      </c>
      <c r="H102" s="77" t="s">
        <v>28</v>
      </c>
      <c r="I102" s="97" t="s">
        <v>29</v>
      </c>
      <c r="J102" s="98">
        <v>450050</v>
      </c>
      <c r="K102" s="98">
        <v>4693731</v>
      </c>
      <c r="L102" s="77" t="s">
        <v>32</v>
      </c>
      <c r="M102" s="99">
        <v>34.92</v>
      </c>
      <c r="N102" s="95">
        <v>11.25</v>
      </c>
      <c r="O102" s="91">
        <f t="shared" si="1"/>
        <v>392.85</v>
      </c>
      <c r="P102" s="100">
        <v>150403100002021</v>
      </c>
      <c r="Q102" s="95"/>
    </row>
    <row r="103" s="57" customFormat="1" ht="11.25" spans="1:17">
      <c r="A103" s="77" t="s">
        <v>14253</v>
      </c>
      <c r="B103" s="78" t="s">
        <v>14254</v>
      </c>
      <c r="C103" s="1361" t="s">
        <v>14255</v>
      </c>
      <c r="D103" s="79" t="s">
        <v>21</v>
      </c>
      <c r="E103" s="80" t="s">
        <v>14064</v>
      </c>
      <c r="F103" s="81" t="s">
        <v>1688</v>
      </c>
      <c r="G103" s="77" t="s">
        <v>13241</v>
      </c>
      <c r="H103" s="77" t="s">
        <v>28</v>
      </c>
      <c r="I103" s="97" t="s">
        <v>14077</v>
      </c>
      <c r="J103" s="98">
        <v>450873</v>
      </c>
      <c r="K103" s="98">
        <v>4694111</v>
      </c>
      <c r="L103" s="77" t="s">
        <v>32</v>
      </c>
      <c r="M103" s="99">
        <v>23.13</v>
      </c>
      <c r="N103" s="95">
        <v>11.25</v>
      </c>
      <c r="O103" s="91">
        <f t="shared" si="1"/>
        <v>260.2125</v>
      </c>
      <c r="P103" s="100">
        <v>150403100002022</v>
      </c>
      <c r="Q103" s="95"/>
    </row>
    <row r="104" s="57" customFormat="1" ht="11.25" spans="1:17">
      <c r="A104" s="77" t="s">
        <v>14190</v>
      </c>
      <c r="B104" s="78" t="s">
        <v>14191</v>
      </c>
      <c r="C104" s="1361" t="s">
        <v>14256</v>
      </c>
      <c r="D104" s="79" t="s">
        <v>21</v>
      </c>
      <c r="E104" s="80" t="s">
        <v>14064</v>
      </c>
      <c r="F104" s="81" t="s">
        <v>14108</v>
      </c>
      <c r="G104" s="77" t="s">
        <v>14198</v>
      </c>
      <c r="H104" s="77" t="s">
        <v>28</v>
      </c>
      <c r="I104" s="97" t="s">
        <v>327</v>
      </c>
      <c r="J104" s="98">
        <v>450775</v>
      </c>
      <c r="K104" s="98">
        <v>4693927</v>
      </c>
      <c r="L104" s="77" t="s">
        <v>32</v>
      </c>
      <c r="M104" s="99">
        <v>36.13</v>
      </c>
      <c r="N104" s="95">
        <v>11.25</v>
      </c>
      <c r="O104" s="91">
        <f t="shared" si="1"/>
        <v>406.4625</v>
      </c>
      <c r="P104" s="100">
        <v>150403100002023</v>
      </c>
      <c r="Q104" s="95"/>
    </row>
    <row r="105" s="57" customFormat="1" ht="11.25" spans="1:17">
      <c r="A105" s="77" t="s">
        <v>14234</v>
      </c>
      <c r="B105" s="78" t="s">
        <v>14235</v>
      </c>
      <c r="C105" s="1361" t="s">
        <v>14257</v>
      </c>
      <c r="D105" s="79" t="s">
        <v>21</v>
      </c>
      <c r="E105" s="80" t="s">
        <v>14064</v>
      </c>
      <c r="F105" s="81" t="s">
        <v>13810</v>
      </c>
      <c r="G105" s="77" t="s">
        <v>14198</v>
      </c>
      <c r="H105" s="77" t="s">
        <v>28</v>
      </c>
      <c r="I105" s="97" t="s">
        <v>29</v>
      </c>
      <c r="J105" s="98">
        <v>451163</v>
      </c>
      <c r="K105" s="98">
        <v>4692387</v>
      </c>
      <c r="L105" s="77" t="s">
        <v>32</v>
      </c>
      <c r="M105" s="99">
        <v>120.87</v>
      </c>
      <c r="N105" s="95">
        <v>11.25</v>
      </c>
      <c r="O105" s="91">
        <f t="shared" si="1"/>
        <v>1359.7875</v>
      </c>
      <c r="P105" s="100">
        <v>150403100002024</v>
      </c>
      <c r="Q105" s="95"/>
    </row>
    <row r="106" s="57" customFormat="1" ht="11.25" spans="1:17">
      <c r="A106" s="77" t="s">
        <v>14239</v>
      </c>
      <c r="B106" s="78" t="s">
        <v>14195</v>
      </c>
      <c r="C106" s="1361" t="s">
        <v>14258</v>
      </c>
      <c r="D106" s="79" t="s">
        <v>21</v>
      </c>
      <c r="E106" s="80" t="s">
        <v>14064</v>
      </c>
      <c r="F106" s="81" t="s">
        <v>14112</v>
      </c>
      <c r="G106" s="77" t="s">
        <v>14198</v>
      </c>
      <c r="H106" s="77" t="s">
        <v>14206</v>
      </c>
      <c r="I106" s="97" t="s">
        <v>29</v>
      </c>
      <c r="J106" s="98">
        <v>452005</v>
      </c>
      <c r="K106" s="98">
        <v>4691982</v>
      </c>
      <c r="L106" s="77" t="s">
        <v>32</v>
      </c>
      <c r="M106" s="99">
        <v>2.96</v>
      </c>
      <c r="N106" s="95">
        <v>11.25</v>
      </c>
      <c r="O106" s="91">
        <f t="shared" si="1"/>
        <v>33.3</v>
      </c>
      <c r="P106" s="100">
        <v>150403100002025</v>
      </c>
      <c r="Q106" s="95"/>
    </row>
    <row r="107" s="57" customFormat="1" ht="11.25" spans="1:17">
      <c r="A107" s="77" t="s">
        <v>14239</v>
      </c>
      <c r="B107" s="78" t="s">
        <v>14195</v>
      </c>
      <c r="C107" s="1361" t="s">
        <v>14258</v>
      </c>
      <c r="D107" s="79" t="s">
        <v>21</v>
      </c>
      <c r="E107" s="80" t="s">
        <v>14064</v>
      </c>
      <c r="F107" s="81" t="s">
        <v>14068</v>
      </c>
      <c r="G107" s="77" t="s">
        <v>14198</v>
      </c>
      <c r="H107" s="77" t="s">
        <v>14206</v>
      </c>
      <c r="I107" s="97" t="s">
        <v>29</v>
      </c>
      <c r="J107" s="98">
        <v>451901</v>
      </c>
      <c r="K107" s="98">
        <v>4691939</v>
      </c>
      <c r="L107" s="77" t="s">
        <v>32</v>
      </c>
      <c r="M107" s="99">
        <v>20.4</v>
      </c>
      <c r="N107" s="95">
        <v>11.25</v>
      </c>
      <c r="O107" s="91">
        <f t="shared" si="1"/>
        <v>229.5</v>
      </c>
      <c r="P107" s="100">
        <v>150403100002025</v>
      </c>
      <c r="Q107" s="95"/>
    </row>
    <row r="108" s="57" customFormat="1" ht="11.25" spans="1:17">
      <c r="A108" s="77" t="s">
        <v>14259</v>
      </c>
      <c r="B108" s="78" t="s">
        <v>14260</v>
      </c>
      <c r="C108" s="1361" t="s">
        <v>14261</v>
      </c>
      <c r="D108" s="79" t="s">
        <v>21</v>
      </c>
      <c r="E108" s="80" t="s">
        <v>22</v>
      </c>
      <c r="F108" s="81" t="s">
        <v>516</v>
      </c>
      <c r="G108" s="77" t="s">
        <v>14198</v>
      </c>
      <c r="H108" s="77" t="s">
        <v>14206</v>
      </c>
      <c r="I108" s="97" t="s">
        <v>14223</v>
      </c>
      <c r="J108" s="98">
        <v>450220</v>
      </c>
      <c r="K108" s="98">
        <v>4692891</v>
      </c>
      <c r="L108" s="77" t="s">
        <v>32</v>
      </c>
      <c r="M108" s="99">
        <v>2.54</v>
      </c>
      <c r="N108" s="95">
        <v>11.25</v>
      </c>
      <c r="O108" s="91">
        <f t="shared" si="1"/>
        <v>28.575</v>
      </c>
      <c r="P108" s="100">
        <v>150403100002026</v>
      </c>
      <c r="Q108" s="95"/>
    </row>
    <row r="109" s="57" customFormat="1" ht="11.25" spans="1:17">
      <c r="A109" s="77" t="s">
        <v>14262</v>
      </c>
      <c r="B109" s="78" t="s">
        <v>14263</v>
      </c>
      <c r="C109" s="1361" t="s">
        <v>14264</v>
      </c>
      <c r="D109" s="79" t="s">
        <v>21</v>
      </c>
      <c r="E109" s="80" t="s">
        <v>14064</v>
      </c>
      <c r="F109" s="81" t="s">
        <v>662</v>
      </c>
      <c r="G109" s="77" t="s">
        <v>14198</v>
      </c>
      <c r="H109" s="77" t="s">
        <v>14206</v>
      </c>
      <c r="I109" s="97" t="s">
        <v>29</v>
      </c>
      <c r="J109" s="98">
        <v>451468</v>
      </c>
      <c r="K109" s="98">
        <v>4694937</v>
      </c>
      <c r="L109" s="77" t="s">
        <v>32</v>
      </c>
      <c r="M109" s="99">
        <v>86.81</v>
      </c>
      <c r="N109" s="95">
        <v>11.25</v>
      </c>
      <c r="O109" s="91">
        <f t="shared" si="1"/>
        <v>976.6125</v>
      </c>
      <c r="P109" s="100">
        <v>150403100002027</v>
      </c>
      <c r="Q109" s="95"/>
    </row>
    <row r="110" s="57" customFormat="1" ht="11.25" spans="1:17">
      <c r="A110" s="77" t="s">
        <v>14241</v>
      </c>
      <c r="B110" s="78" t="s">
        <v>14242</v>
      </c>
      <c r="C110" s="1361" t="s">
        <v>14243</v>
      </c>
      <c r="D110" s="79" t="s">
        <v>21</v>
      </c>
      <c r="E110" s="80" t="s">
        <v>14064</v>
      </c>
      <c r="F110" s="81" t="s">
        <v>14076</v>
      </c>
      <c r="G110" s="77" t="s">
        <v>14198</v>
      </c>
      <c r="H110" s="77" t="s">
        <v>28</v>
      </c>
      <c r="I110" s="97" t="s">
        <v>14077</v>
      </c>
      <c r="J110" s="98">
        <v>450687</v>
      </c>
      <c r="K110" s="98">
        <v>4693686</v>
      </c>
      <c r="L110" s="77" t="s">
        <v>32</v>
      </c>
      <c r="M110" s="99">
        <v>63.95</v>
      </c>
      <c r="N110" s="95">
        <v>11.25</v>
      </c>
      <c r="O110" s="91">
        <f t="shared" si="1"/>
        <v>719.4375</v>
      </c>
      <c r="P110" s="100">
        <v>150403100002029</v>
      </c>
      <c r="Q110" s="95"/>
    </row>
    <row r="111" s="57" customFormat="1" ht="11.25" spans="1:17">
      <c r="A111" s="77" t="s">
        <v>14265</v>
      </c>
      <c r="B111" s="78" t="s">
        <v>7028</v>
      </c>
      <c r="C111" s="1361" t="s">
        <v>14266</v>
      </c>
      <c r="D111" s="79" t="s">
        <v>21</v>
      </c>
      <c r="E111" s="80" t="s">
        <v>14064</v>
      </c>
      <c r="F111" s="81" t="s">
        <v>14076</v>
      </c>
      <c r="G111" s="77" t="s">
        <v>13241</v>
      </c>
      <c r="H111" s="77" t="s">
        <v>28</v>
      </c>
      <c r="I111" s="97" t="s">
        <v>327</v>
      </c>
      <c r="J111" s="98">
        <v>450687</v>
      </c>
      <c r="K111" s="98">
        <v>4693686</v>
      </c>
      <c r="L111" s="77" t="s">
        <v>32</v>
      </c>
      <c r="M111" s="99">
        <v>33.13</v>
      </c>
      <c r="N111" s="95">
        <v>11.25</v>
      </c>
      <c r="O111" s="91">
        <f t="shared" si="1"/>
        <v>372.7125</v>
      </c>
      <c r="P111" s="100">
        <v>150403100002029</v>
      </c>
      <c r="Q111" s="95"/>
    </row>
    <row r="112" s="57" customFormat="1" ht="11.25" spans="1:17">
      <c r="A112" s="77" t="s">
        <v>14231</v>
      </c>
      <c r="B112" s="78" t="s">
        <v>14232</v>
      </c>
      <c r="C112" s="1361" t="s">
        <v>14233</v>
      </c>
      <c r="D112" s="79" t="s">
        <v>21</v>
      </c>
      <c r="E112" s="80" t="s">
        <v>14064</v>
      </c>
      <c r="F112" s="81" t="s">
        <v>14076</v>
      </c>
      <c r="G112" s="77" t="s">
        <v>13241</v>
      </c>
      <c r="H112" s="77" t="s">
        <v>28</v>
      </c>
      <c r="I112" s="97" t="s">
        <v>29</v>
      </c>
      <c r="J112" s="98">
        <v>450687</v>
      </c>
      <c r="K112" s="98">
        <v>4693686</v>
      </c>
      <c r="L112" s="77" t="s">
        <v>32</v>
      </c>
      <c r="M112" s="99">
        <v>6.28</v>
      </c>
      <c r="N112" s="95">
        <v>11.25</v>
      </c>
      <c r="O112" s="91">
        <f t="shared" si="1"/>
        <v>70.65</v>
      </c>
      <c r="P112" s="100">
        <v>150403100002029</v>
      </c>
      <c r="Q112" s="95"/>
    </row>
    <row r="113" s="57" customFormat="1" ht="11.25" spans="1:17">
      <c r="A113" s="77" t="s">
        <v>14239</v>
      </c>
      <c r="B113" s="78" t="s">
        <v>14195</v>
      </c>
      <c r="C113" s="1361" t="s">
        <v>14267</v>
      </c>
      <c r="D113" s="79" t="s">
        <v>21</v>
      </c>
      <c r="E113" s="80" t="s">
        <v>14064</v>
      </c>
      <c r="F113" s="81" t="s">
        <v>13819</v>
      </c>
      <c r="G113" s="77" t="s">
        <v>14193</v>
      </c>
      <c r="H113" s="77" t="s">
        <v>28</v>
      </c>
      <c r="I113" s="97" t="s">
        <v>58</v>
      </c>
      <c r="J113" s="98">
        <v>450515</v>
      </c>
      <c r="K113" s="98">
        <v>4692269</v>
      </c>
      <c r="L113" s="77" t="s">
        <v>32</v>
      </c>
      <c r="M113" s="99">
        <v>4.09</v>
      </c>
      <c r="N113" s="95">
        <v>11.25</v>
      </c>
      <c r="O113" s="91">
        <f t="shared" si="1"/>
        <v>46.0125</v>
      </c>
      <c r="P113" s="100">
        <v>150403100002030</v>
      </c>
      <c r="Q113" s="95"/>
    </row>
    <row r="114" s="57" customFormat="1" ht="11.25" spans="1:17">
      <c r="A114" s="77" t="s">
        <v>14268</v>
      </c>
      <c r="B114" s="78" t="s">
        <v>14269</v>
      </c>
      <c r="C114" s="1361" t="s">
        <v>14196</v>
      </c>
      <c r="D114" s="79" t="s">
        <v>21</v>
      </c>
      <c r="E114" s="80" t="s">
        <v>14064</v>
      </c>
      <c r="F114" s="81" t="s">
        <v>13819</v>
      </c>
      <c r="G114" s="77" t="s">
        <v>14193</v>
      </c>
      <c r="H114" s="77" t="s">
        <v>28</v>
      </c>
      <c r="I114" s="97" t="s">
        <v>14270</v>
      </c>
      <c r="J114" s="98">
        <v>450515</v>
      </c>
      <c r="K114" s="98">
        <v>4692269</v>
      </c>
      <c r="L114" s="77" t="s">
        <v>32</v>
      </c>
      <c r="M114" s="99">
        <v>4.22</v>
      </c>
      <c r="N114" s="95">
        <v>11.25</v>
      </c>
      <c r="O114" s="91">
        <f t="shared" si="1"/>
        <v>47.475</v>
      </c>
      <c r="P114" s="100">
        <v>150403100002030</v>
      </c>
      <c r="Q114" s="95"/>
    </row>
    <row r="115" s="57" customFormat="1" ht="11.25" spans="1:17">
      <c r="A115" s="77" t="s">
        <v>14241</v>
      </c>
      <c r="B115" s="78" t="s">
        <v>14242</v>
      </c>
      <c r="C115" s="1361" t="s">
        <v>14243</v>
      </c>
      <c r="D115" s="79" t="s">
        <v>21</v>
      </c>
      <c r="E115" s="80" t="s">
        <v>14064</v>
      </c>
      <c r="F115" s="81" t="s">
        <v>1127</v>
      </c>
      <c r="G115" s="77" t="s">
        <v>14198</v>
      </c>
      <c r="H115" s="77" t="s">
        <v>28</v>
      </c>
      <c r="I115" s="97" t="s">
        <v>29</v>
      </c>
      <c r="J115" s="98">
        <v>450200</v>
      </c>
      <c r="K115" s="98">
        <v>4694092</v>
      </c>
      <c r="L115" s="77" t="s">
        <v>32</v>
      </c>
      <c r="M115" s="99">
        <v>10.46</v>
      </c>
      <c r="N115" s="95">
        <v>11.25</v>
      </c>
      <c r="O115" s="91">
        <f t="shared" si="1"/>
        <v>117.675</v>
      </c>
      <c r="P115" s="100">
        <v>150403100002031</v>
      </c>
      <c r="Q115" s="95"/>
    </row>
    <row r="116" s="57" customFormat="1" ht="11.25" spans="1:17">
      <c r="A116" s="77" t="s">
        <v>14231</v>
      </c>
      <c r="B116" s="78" t="s">
        <v>14232</v>
      </c>
      <c r="C116" s="1361" t="s">
        <v>14233</v>
      </c>
      <c r="D116" s="79" t="s">
        <v>21</v>
      </c>
      <c r="E116" s="80" t="s">
        <v>14064</v>
      </c>
      <c r="F116" s="81" t="s">
        <v>1127</v>
      </c>
      <c r="G116" s="77" t="s">
        <v>14198</v>
      </c>
      <c r="H116" s="77" t="s">
        <v>14271</v>
      </c>
      <c r="I116" s="97" t="s">
        <v>29</v>
      </c>
      <c r="J116" s="98">
        <v>450200</v>
      </c>
      <c r="K116" s="98">
        <v>4694092</v>
      </c>
      <c r="L116" s="77" t="s">
        <v>32</v>
      </c>
      <c r="M116" s="99">
        <v>57.06</v>
      </c>
      <c r="N116" s="95">
        <v>11.25</v>
      </c>
      <c r="O116" s="91">
        <f t="shared" si="1"/>
        <v>641.925</v>
      </c>
      <c r="P116" s="100">
        <v>150403100002031</v>
      </c>
      <c r="Q116" s="95"/>
    </row>
    <row r="117" s="57" customFormat="1" ht="11.25" spans="1:17">
      <c r="A117" s="77" t="s">
        <v>14272</v>
      </c>
      <c r="B117" s="78" t="s">
        <v>14273</v>
      </c>
      <c r="C117" s="1361" t="s">
        <v>14274</v>
      </c>
      <c r="D117" s="79" t="s">
        <v>21</v>
      </c>
      <c r="E117" s="80" t="s">
        <v>14064</v>
      </c>
      <c r="F117" s="81" t="s">
        <v>1127</v>
      </c>
      <c r="G117" s="77" t="s">
        <v>14198</v>
      </c>
      <c r="H117" s="77" t="s">
        <v>14206</v>
      </c>
      <c r="I117" s="97" t="s">
        <v>29</v>
      </c>
      <c r="J117" s="98">
        <v>450200</v>
      </c>
      <c r="K117" s="98">
        <v>4694092</v>
      </c>
      <c r="L117" s="77" t="s">
        <v>32</v>
      </c>
      <c r="M117" s="99">
        <v>17.35</v>
      </c>
      <c r="N117" s="95">
        <v>11.25</v>
      </c>
      <c r="O117" s="91">
        <f t="shared" si="1"/>
        <v>195.1875</v>
      </c>
      <c r="P117" s="100">
        <v>150403100002031</v>
      </c>
      <c r="Q117" s="95"/>
    </row>
    <row r="118" s="57" customFormat="1" ht="11.25" spans="1:17">
      <c r="A118" s="77" t="s">
        <v>14275</v>
      </c>
      <c r="B118" s="78" t="s">
        <v>14276</v>
      </c>
      <c r="C118" s="1361" t="s">
        <v>14277</v>
      </c>
      <c r="D118" s="79" t="s">
        <v>21</v>
      </c>
      <c r="E118" s="80" t="s">
        <v>14064</v>
      </c>
      <c r="F118" s="81" t="s">
        <v>1127</v>
      </c>
      <c r="G118" s="77" t="s">
        <v>14198</v>
      </c>
      <c r="H118" s="77" t="s">
        <v>14206</v>
      </c>
      <c r="I118" s="97" t="s">
        <v>29</v>
      </c>
      <c r="J118" s="98">
        <v>450200</v>
      </c>
      <c r="K118" s="98">
        <v>4694092</v>
      </c>
      <c r="L118" s="77" t="s">
        <v>32</v>
      </c>
      <c r="M118" s="99">
        <v>17.53</v>
      </c>
      <c r="N118" s="95">
        <v>11.25</v>
      </c>
      <c r="O118" s="91">
        <f t="shared" si="1"/>
        <v>197.2125</v>
      </c>
      <c r="P118" s="100">
        <v>150403100002031</v>
      </c>
      <c r="Q118" s="95"/>
    </row>
    <row r="119" s="57" customFormat="1" ht="11.25" spans="1:17">
      <c r="A119" s="77" t="s">
        <v>14278</v>
      </c>
      <c r="B119" s="78" t="s">
        <v>10003</v>
      </c>
      <c r="C119" s="1361" t="s">
        <v>14279</v>
      </c>
      <c r="D119" s="79" t="s">
        <v>21</v>
      </c>
      <c r="E119" s="80" t="s">
        <v>14064</v>
      </c>
      <c r="F119" s="81" t="s">
        <v>13655</v>
      </c>
      <c r="G119" s="77" t="s">
        <v>14198</v>
      </c>
      <c r="H119" s="77" t="s">
        <v>28</v>
      </c>
      <c r="I119" s="97" t="s">
        <v>14077</v>
      </c>
      <c r="J119" s="98">
        <v>451442</v>
      </c>
      <c r="K119" s="98">
        <v>4693666</v>
      </c>
      <c r="L119" s="77" t="s">
        <v>32</v>
      </c>
      <c r="M119" s="99">
        <v>17.85</v>
      </c>
      <c r="N119" s="95">
        <v>11.25</v>
      </c>
      <c r="O119" s="91">
        <f t="shared" si="1"/>
        <v>200.8125</v>
      </c>
      <c r="P119" s="100">
        <v>150403100002032</v>
      </c>
      <c r="Q119" s="95"/>
    </row>
    <row r="120" s="57" customFormat="1" ht="11.25" spans="1:17">
      <c r="A120" s="77" t="s">
        <v>14280</v>
      </c>
      <c r="B120" s="78" t="s">
        <v>14281</v>
      </c>
      <c r="C120" s="1361" t="s">
        <v>14282</v>
      </c>
      <c r="D120" s="79" t="s">
        <v>21</v>
      </c>
      <c r="E120" s="80" t="s">
        <v>14064</v>
      </c>
      <c r="F120" s="81" t="s">
        <v>13655</v>
      </c>
      <c r="G120" s="77" t="s">
        <v>14198</v>
      </c>
      <c r="H120" s="77" t="s">
        <v>14206</v>
      </c>
      <c r="I120" s="97" t="s">
        <v>14223</v>
      </c>
      <c r="J120" s="98">
        <v>451442</v>
      </c>
      <c r="K120" s="98">
        <v>4693666</v>
      </c>
      <c r="L120" s="77" t="s">
        <v>32</v>
      </c>
      <c r="M120" s="99">
        <v>14.58</v>
      </c>
      <c r="N120" s="95">
        <v>11.25</v>
      </c>
      <c r="O120" s="91">
        <f t="shared" si="1"/>
        <v>164.025</v>
      </c>
      <c r="P120" s="100">
        <v>150403100002032</v>
      </c>
      <c r="Q120" s="95"/>
    </row>
    <row r="121" s="57" customFormat="1" ht="11.25" spans="1:17">
      <c r="A121" s="77" t="s">
        <v>14283</v>
      </c>
      <c r="B121" s="78" t="s">
        <v>14284</v>
      </c>
      <c r="C121" s="1361" t="s">
        <v>14285</v>
      </c>
      <c r="D121" s="79" t="s">
        <v>21</v>
      </c>
      <c r="E121" s="80" t="s">
        <v>14064</v>
      </c>
      <c r="F121" s="81" t="s">
        <v>1814</v>
      </c>
      <c r="G121" s="77" t="s">
        <v>27</v>
      </c>
      <c r="H121" s="77" t="s">
        <v>14206</v>
      </c>
      <c r="I121" s="97" t="s">
        <v>29</v>
      </c>
      <c r="J121" s="98">
        <v>450411</v>
      </c>
      <c r="K121" s="98">
        <v>4693077</v>
      </c>
      <c r="L121" s="77" t="s">
        <v>32</v>
      </c>
      <c r="M121" s="99">
        <v>20.84</v>
      </c>
      <c r="N121" s="95">
        <v>11.25</v>
      </c>
      <c r="O121" s="91">
        <f t="shared" si="1"/>
        <v>234.45</v>
      </c>
      <c r="P121" s="100">
        <v>150403100002033</v>
      </c>
      <c r="Q121" s="95"/>
    </row>
    <row r="122" s="58" customFormat="1" ht="11.25" spans="1:22">
      <c r="A122" s="77" t="s">
        <v>14286</v>
      </c>
      <c r="B122" s="78" t="s">
        <v>14287</v>
      </c>
      <c r="C122" s="1361" t="s">
        <v>14288</v>
      </c>
      <c r="D122" s="79" t="s">
        <v>21</v>
      </c>
      <c r="E122" s="80" t="s">
        <v>14064</v>
      </c>
      <c r="F122" s="81" t="s">
        <v>1814</v>
      </c>
      <c r="G122" s="77" t="s">
        <v>27</v>
      </c>
      <c r="H122" s="77" t="s">
        <v>14206</v>
      </c>
      <c r="I122" s="97" t="s">
        <v>14223</v>
      </c>
      <c r="J122" s="98">
        <v>450411</v>
      </c>
      <c r="K122" s="98">
        <v>4693077</v>
      </c>
      <c r="L122" s="77" t="s">
        <v>32</v>
      </c>
      <c r="M122" s="99">
        <v>5.95</v>
      </c>
      <c r="N122" s="95">
        <v>11.25</v>
      </c>
      <c r="O122" s="91">
        <f t="shared" si="1"/>
        <v>66.9375</v>
      </c>
      <c r="P122" s="100">
        <v>150403100002033</v>
      </c>
      <c r="Q122" s="95"/>
      <c r="V122" s="57"/>
    </row>
    <row r="123" s="58" customFormat="1" ht="11.25" spans="1:22">
      <c r="A123" s="77" t="s">
        <v>14208</v>
      </c>
      <c r="B123" s="78" t="s">
        <v>14289</v>
      </c>
      <c r="C123" s="1361" t="s">
        <v>14290</v>
      </c>
      <c r="D123" s="79" t="s">
        <v>21</v>
      </c>
      <c r="E123" s="80" t="s">
        <v>14064</v>
      </c>
      <c r="F123" s="81" t="s">
        <v>14091</v>
      </c>
      <c r="G123" s="77" t="s">
        <v>14212</v>
      </c>
      <c r="H123" s="77" t="s">
        <v>28</v>
      </c>
      <c r="I123" s="97" t="s">
        <v>14213</v>
      </c>
      <c r="J123" s="98">
        <v>449356</v>
      </c>
      <c r="K123" s="98">
        <v>4694334</v>
      </c>
      <c r="L123" s="77" t="s">
        <v>32</v>
      </c>
      <c r="M123" s="99">
        <v>2</v>
      </c>
      <c r="N123" s="95">
        <v>11.25</v>
      </c>
      <c r="O123" s="91">
        <f t="shared" si="1"/>
        <v>22.5</v>
      </c>
      <c r="P123" s="100">
        <v>150403100002034</v>
      </c>
      <c r="Q123" s="95"/>
      <c r="V123" s="57"/>
    </row>
    <row r="124" s="58" customFormat="1" ht="11.25" spans="1:22">
      <c r="A124" s="77" t="s">
        <v>14208</v>
      </c>
      <c r="B124" s="78" t="s">
        <v>14289</v>
      </c>
      <c r="C124" s="1361" t="s">
        <v>14210</v>
      </c>
      <c r="D124" s="79" t="s">
        <v>21</v>
      </c>
      <c r="E124" s="80" t="s">
        <v>14064</v>
      </c>
      <c r="F124" s="81" t="s">
        <v>14091</v>
      </c>
      <c r="G124" s="77" t="s">
        <v>14212</v>
      </c>
      <c r="H124" s="77" t="s">
        <v>28</v>
      </c>
      <c r="I124" s="97" t="s">
        <v>14213</v>
      </c>
      <c r="J124" s="98">
        <v>449356</v>
      </c>
      <c r="K124" s="98">
        <v>4694334</v>
      </c>
      <c r="L124" s="77" t="s">
        <v>32</v>
      </c>
      <c r="M124" s="99">
        <v>0.8</v>
      </c>
      <c r="N124" s="95">
        <v>11.25</v>
      </c>
      <c r="O124" s="91">
        <f t="shared" si="1"/>
        <v>9</v>
      </c>
      <c r="P124" s="100">
        <v>150403100002034</v>
      </c>
      <c r="Q124" s="95"/>
      <c r="V124" s="57"/>
    </row>
    <row r="125" s="57" customFormat="1" ht="11.25" spans="1:17">
      <c r="A125" s="77" t="s">
        <v>14239</v>
      </c>
      <c r="B125" s="78" t="s">
        <v>14195</v>
      </c>
      <c r="C125" s="1361" t="s">
        <v>14199</v>
      </c>
      <c r="D125" s="79" t="s">
        <v>21</v>
      </c>
      <c r="E125" s="80" t="s">
        <v>14064</v>
      </c>
      <c r="F125" s="81" t="s">
        <v>14091</v>
      </c>
      <c r="G125" s="77" t="s">
        <v>14212</v>
      </c>
      <c r="H125" s="77" t="s">
        <v>28</v>
      </c>
      <c r="I125" s="97" t="s">
        <v>14213</v>
      </c>
      <c r="J125" s="98">
        <v>449356</v>
      </c>
      <c r="K125" s="98">
        <v>4694334</v>
      </c>
      <c r="L125" s="77" t="s">
        <v>32</v>
      </c>
      <c r="M125" s="99">
        <v>1</v>
      </c>
      <c r="N125" s="95">
        <v>11.25</v>
      </c>
      <c r="O125" s="91">
        <f t="shared" si="1"/>
        <v>11.25</v>
      </c>
      <c r="P125" s="100">
        <v>150403100002034</v>
      </c>
      <c r="Q125" s="95"/>
    </row>
    <row r="126" s="57" customFormat="1" ht="11.25" spans="1:17">
      <c r="A126" s="77" t="s">
        <v>14291</v>
      </c>
      <c r="B126" s="78" t="s">
        <v>14292</v>
      </c>
      <c r="C126" s="1361" t="s">
        <v>14293</v>
      </c>
      <c r="D126" s="79" t="s">
        <v>21</v>
      </c>
      <c r="E126" s="80" t="s">
        <v>14064</v>
      </c>
      <c r="F126" s="81" t="s">
        <v>14092</v>
      </c>
      <c r="G126" s="77" t="s">
        <v>14193</v>
      </c>
      <c r="H126" s="77" t="s">
        <v>28</v>
      </c>
      <c r="I126" s="97" t="s">
        <v>58</v>
      </c>
      <c r="J126" s="98">
        <v>450360</v>
      </c>
      <c r="K126" s="98">
        <v>4692405</v>
      </c>
      <c r="L126" s="77" t="s">
        <v>32</v>
      </c>
      <c r="M126" s="99">
        <v>1.21</v>
      </c>
      <c r="N126" s="95">
        <v>11.25</v>
      </c>
      <c r="O126" s="91">
        <f t="shared" si="1"/>
        <v>13.6125</v>
      </c>
      <c r="P126" s="100">
        <v>150403100002036</v>
      </c>
      <c r="Q126" s="95"/>
    </row>
    <row r="127" s="57" customFormat="1" ht="11.25" spans="1:17">
      <c r="A127" s="77" t="s">
        <v>14239</v>
      </c>
      <c r="B127" s="78" t="s">
        <v>14195</v>
      </c>
      <c r="C127" s="1361" t="s">
        <v>14196</v>
      </c>
      <c r="D127" s="79" t="s">
        <v>21</v>
      </c>
      <c r="E127" s="80" t="s">
        <v>14064</v>
      </c>
      <c r="F127" s="81" t="s">
        <v>14092</v>
      </c>
      <c r="G127" s="77" t="s">
        <v>14193</v>
      </c>
      <c r="H127" s="77" t="s">
        <v>28</v>
      </c>
      <c r="I127" s="97" t="s">
        <v>58</v>
      </c>
      <c r="J127" s="98">
        <v>450360</v>
      </c>
      <c r="K127" s="98">
        <v>4692405</v>
      </c>
      <c r="L127" s="77" t="s">
        <v>32</v>
      </c>
      <c r="M127" s="99">
        <v>1</v>
      </c>
      <c r="N127" s="95">
        <v>11.25</v>
      </c>
      <c r="O127" s="91">
        <f t="shared" si="1"/>
        <v>11.25</v>
      </c>
      <c r="P127" s="100">
        <v>150403100002036</v>
      </c>
      <c r="Q127" s="95"/>
    </row>
    <row r="128" s="57" customFormat="1" ht="11.25" spans="1:17">
      <c r="A128" s="77" t="s">
        <v>14294</v>
      </c>
      <c r="B128" s="78" t="s">
        <v>14295</v>
      </c>
      <c r="C128" s="1361" t="s">
        <v>14296</v>
      </c>
      <c r="D128" s="79" t="s">
        <v>21</v>
      </c>
      <c r="E128" s="80" t="s">
        <v>14064</v>
      </c>
      <c r="F128" s="81" t="s">
        <v>14093</v>
      </c>
      <c r="G128" s="77" t="s">
        <v>13241</v>
      </c>
      <c r="H128" s="77" t="s">
        <v>28</v>
      </c>
      <c r="I128" s="97" t="s">
        <v>29</v>
      </c>
      <c r="J128" s="98">
        <v>450129</v>
      </c>
      <c r="K128" s="98">
        <v>4693838</v>
      </c>
      <c r="L128" s="77" t="s">
        <v>32</v>
      </c>
      <c r="M128" s="99">
        <v>11.12</v>
      </c>
      <c r="N128" s="95">
        <v>11.25</v>
      </c>
      <c r="O128" s="91">
        <f t="shared" si="1"/>
        <v>125.1</v>
      </c>
      <c r="P128" s="100">
        <v>150403100002037</v>
      </c>
      <c r="Q128" s="95"/>
    </row>
    <row r="129" s="57" customFormat="1" ht="11.25" spans="1:17">
      <c r="A129" s="77" t="s">
        <v>14297</v>
      </c>
      <c r="B129" s="78" t="s">
        <v>14298</v>
      </c>
      <c r="C129" s="1361" t="s">
        <v>14299</v>
      </c>
      <c r="D129" s="79" t="s">
        <v>21</v>
      </c>
      <c r="E129" s="80" t="s">
        <v>14064</v>
      </c>
      <c r="F129" s="81" t="s">
        <v>14093</v>
      </c>
      <c r="G129" s="77" t="s">
        <v>14198</v>
      </c>
      <c r="H129" s="77" t="s">
        <v>28</v>
      </c>
      <c r="I129" s="97" t="s">
        <v>327</v>
      </c>
      <c r="J129" s="98">
        <v>450129</v>
      </c>
      <c r="K129" s="98">
        <v>4693838</v>
      </c>
      <c r="L129" s="77" t="s">
        <v>14300</v>
      </c>
      <c r="M129" s="99">
        <v>17.55</v>
      </c>
      <c r="N129" s="95">
        <v>11.25</v>
      </c>
      <c r="O129" s="91">
        <f t="shared" si="1"/>
        <v>197.4375</v>
      </c>
      <c r="P129" s="100">
        <v>150403100002037</v>
      </c>
      <c r="Q129" s="95"/>
    </row>
    <row r="130" s="57" customFormat="1" ht="11.25" spans="1:17">
      <c r="A130" s="77" t="s">
        <v>14231</v>
      </c>
      <c r="B130" s="78" t="s">
        <v>14232</v>
      </c>
      <c r="C130" s="1361" t="s">
        <v>14233</v>
      </c>
      <c r="D130" s="79" t="s">
        <v>21</v>
      </c>
      <c r="E130" s="80" t="s">
        <v>14064</v>
      </c>
      <c r="F130" s="81" t="s">
        <v>14096</v>
      </c>
      <c r="G130" s="77" t="s">
        <v>14198</v>
      </c>
      <c r="H130" s="77" t="s">
        <v>28</v>
      </c>
      <c r="I130" s="97" t="s">
        <v>29</v>
      </c>
      <c r="J130" s="98">
        <v>450854</v>
      </c>
      <c r="K130" s="98">
        <v>4693755</v>
      </c>
      <c r="L130" s="77" t="s">
        <v>32</v>
      </c>
      <c r="M130" s="99">
        <v>33.03</v>
      </c>
      <c r="N130" s="95">
        <v>11.25</v>
      </c>
      <c r="O130" s="91">
        <f t="shared" si="1"/>
        <v>371.5875</v>
      </c>
      <c r="P130" s="100">
        <v>150403100002038</v>
      </c>
      <c r="Q130" s="95"/>
    </row>
    <row r="131" s="57" customFormat="1" ht="11.25" spans="1:17">
      <c r="A131" s="77" t="s">
        <v>14239</v>
      </c>
      <c r="B131" s="78" t="s">
        <v>14195</v>
      </c>
      <c r="C131" s="1361" t="s">
        <v>14196</v>
      </c>
      <c r="D131" s="79" t="s">
        <v>21</v>
      </c>
      <c r="E131" s="80" t="s">
        <v>14064</v>
      </c>
      <c r="F131" s="81" t="s">
        <v>14097</v>
      </c>
      <c r="G131" s="77" t="s">
        <v>14193</v>
      </c>
      <c r="H131" s="77" t="s">
        <v>28</v>
      </c>
      <c r="I131" s="97" t="s">
        <v>58</v>
      </c>
      <c r="J131" s="98">
        <v>450439</v>
      </c>
      <c r="K131" s="98">
        <v>4692358</v>
      </c>
      <c r="L131" s="77" t="s">
        <v>32</v>
      </c>
      <c r="M131" s="99">
        <v>3.57</v>
      </c>
      <c r="N131" s="95">
        <v>11.25</v>
      </c>
      <c r="O131" s="91">
        <f t="shared" si="1"/>
        <v>40.1625</v>
      </c>
      <c r="P131" s="100">
        <v>150403100002039</v>
      </c>
      <c r="Q131" s="95"/>
    </row>
    <row r="132" s="57" customFormat="1" ht="11.25" spans="1:17">
      <c r="A132" s="77" t="s">
        <v>14239</v>
      </c>
      <c r="B132" s="78" t="s">
        <v>14195</v>
      </c>
      <c r="C132" s="1361" t="s">
        <v>14240</v>
      </c>
      <c r="D132" s="79" t="s">
        <v>21</v>
      </c>
      <c r="E132" s="80" t="s">
        <v>14064</v>
      </c>
      <c r="F132" s="81" t="s">
        <v>14102</v>
      </c>
      <c r="G132" s="77" t="s">
        <v>14198</v>
      </c>
      <c r="H132" s="77" t="s">
        <v>28</v>
      </c>
      <c r="I132" s="97" t="s">
        <v>14223</v>
      </c>
      <c r="J132" s="98">
        <v>451035</v>
      </c>
      <c r="K132" s="98">
        <v>4693253</v>
      </c>
      <c r="L132" s="77" t="s">
        <v>32</v>
      </c>
      <c r="M132" s="99">
        <v>8.33</v>
      </c>
      <c r="N132" s="95">
        <v>11.25</v>
      </c>
      <c r="O132" s="91">
        <f t="shared" si="1"/>
        <v>93.7125</v>
      </c>
      <c r="P132" s="100">
        <v>150403100002040</v>
      </c>
      <c r="Q132" s="95"/>
    </row>
    <row r="133" s="57" customFormat="1" ht="11.25" spans="1:17">
      <c r="A133" s="77" t="s">
        <v>14301</v>
      </c>
      <c r="B133" s="78" t="s">
        <v>14302</v>
      </c>
      <c r="C133" s="1361" t="s">
        <v>14303</v>
      </c>
      <c r="D133" s="79" t="s">
        <v>21</v>
      </c>
      <c r="E133" s="80" t="s">
        <v>14064</v>
      </c>
      <c r="F133" s="81" t="s">
        <v>14102</v>
      </c>
      <c r="G133" s="77" t="s">
        <v>14198</v>
      </c>
      <c r="H133" s="77" t="s">
        <v>28</v>
      </c>
      <c r="I133" s="97" t="s">
        <v>29</v>
      </c>
      <c r="J133" s="98">
        <v>451035</v>
      </c>
      <c r="K133" s="98">
        <v>4693253</v>
      </c>
      <c r="L133" s="77" t="s">
        <v>32</v>
      </c>
      <c r="M133" s="99">
        <v>2.54</v>
      </c>
      <c r="N133" s="95">
        <v>11.25</v>
      </c>
      <c r="O133" s="91">
        <f t="shared" si="1"/>
        <v>28.575</v>
      </c>
      <c r="P133" s="100">
        <v>150403100002040</v>
      </c>
      <c r="Q133" s="95"/>
    </row>
    <row r="134" s="57" customFormat="1" ht="11.25" spans="1:17">
      <c r="A134" s="77" t="s">
        <v>14304</v>
      </c>
      <c r="B134" s="78" t="s">
        <v>14305</v>
      </c>
      <c r="C134" s="1361" t="s">
        <v>14306</v>
      </c>
      <c r="D134" s="79" t="s">
        <v>21</v>
      </c>
      <c r="E134" s="80" t="s">
        <v>14064</v>
      </c>
      <c r="F134" s="81" t="s">
        <v>14104</v>
      </c>
      <c r="G134" s="77" t="s">
        <v>14198</v>
      </c>
      <c r="H134" s="77" t="s">
        <v>28</v>
      </c>
      <c r="I134" s="97" t="s">
        <v>29</v>
      </c>
      <c r="J134" s="98">
        <v>451010</v>
      </c>
      <c r="K134" s="98">
        <v>4692040</v>
      </c>
      <c r="L134" s="77" t="s">
        <v>32</v>
      </c>
      <c r="M134" s="99">
        <v>1.28</v>
      </c>
      <c r="N134" s="95">
        <v>11.25</v>
      </c>
      <c r="O134" s="91">
        <f t="shared" si="1"/>
        <v>14.4</v>
      </c>
      <c r="P134" s="100">
        <v>150403100002041</v>
      </c>
      <c r="Q134" s="95"/>
    </row>
    <row r="135" s="57" customFormat="1" ht="11.25" spans="1:17">
      <c r="A135" s="77" t="s">
        <v>14307</v>
      </c>
      <c r="B135" s="78" t="s">
        <v>14308</v>
      </c>
      <c r="C135" s="1361" t="s">
        <v>14309</v>
      </c>
      <c r="D135" s="79" t="s">
        <v>21</v>
      </c>
      <c r="E135" s="80" t="s">
        <v>14064</v>
      </c>
      <c r="F135" s="81" t="s">
        <v>465</v>
      </c>
      <c r="G135" s="77" t="s">
        <v>14198</v>
      </c>
      <c r="H135" s="77" t="s">
        <v>28</v>
      </c>
      <c r="I135" s="97" t="s">
        <v>14310</v>
      </c>
      <c r="J135" s="98">
        <v>450532</v>
      </c>
      <c r="K135" s="98">
        <v>4695226</v>
      </c>
      <c r="L135" s="77" t="s">
        <v>32</v>
      </c>
      <c r="M135" s="99">
        <v>20.43</v>
      </c>
      <c r="N135" s="95">
        <v>11.25</v>
      </c>
      <c r="O135" s="91">
        <f t="shared" si="1"/>
        <v>229.8375</v>
      </c>
      <c r="P135" s="100">
        <v>150403100002042</v>
      </c>
      <c r="Q135" s="95"/>
    </row>
    <row r="136" s="57" customFormat="1" ht="11.25" spans="1:17">
      <c r="A136" s="77" t="s">
        <v>14239</v>
      </c>
      <c r="B136" s="78" t="s">
        <v>14195</v>
      </c>
      <c r="C136" s="1361" t="s">
        <v>14197</v>
      </c>
      <c r="D136" s="79" t="s">
        <v>21</v>
      </c>
      <c r="E136" s="80" t="s">
        <v>14064</v>
      </c>
      <c r="F136" s="81" t="s">
        <v>465</v>
      </c>
      <c r="G136" s="77" t="s">
        <v>14198</v>
      </c>
      <c r="H136" s="77" t="s">
        <v>28</v>
      </c>
      <c r="I136" s="97" t="s">
        <v>58</v>
      </c>
      <c r="J136" s="98">
        <v>450532</v>
      </c>
      <c r="K136" s="98">
        <v>4695226</v>
      </c>
      <c r="L136" s="77" t="s">
        <v>32</v>
      </c>
      <c r="M136" s="99">
        <v>9.63</v>
      </c>
      <c r="N136" s="95">
        <v>11.25</v>
      </c>
      <c r="O136" s="91">
        <f t="shared" si="1"/>
        <v>108.3375</v>
      </c>
      <c r="P136" s="100">
        <v>150403100002042</v>
      </c>
      <c r="Q136" s="95"/>
    </row>
    <row r="137" s="57" customFormat="1" ht="11.25" spans="1:17">
      <c r="A137" s="77" t="s">
        <v>14311</v>
      </c>
      <c r="B137" s="78" t="s">
        <v>13351</v>
      </c>
      <c r="C137" s="1361" t="s">
        <v>14312</v>
      </c>
      <c r="D137" s="79" t="s">
        <v>21</v>
      </c>
      <c r="E137" s="80" t="s">
        <v>14064</v>
      </c>
      <c r="F137" s="81" t="s">
        <v>1453</v>
      </c>
      <c r="G137" s="77" t="s">
        <v>14193</v>
      </c>
      <c r="H137" s="77" t="s">
        <v>28</v>
      </c>
      <c r="I137" s="97" t="s">
        <v>58</v>
      </c>
      <c r="J137" s="98">
        <v>449409</v>
      </c>
      <c r="K137" s="98">
        <v>4693804</v>
      </c>
      <c r="L137" s="77" t="s">
        <v>32</v>
      </c>
      <c r="M137" s="99">
        <v>31.44</v>
      </c>
      <c r="N137" s="95">
        <v>11.25</v>
      </c>
      <c r="O137" s="91">
        <f t="shared" ref="O137:O145" si="2">M137*11.25</f>
        <v>353.7</v>
      </c>
      <c r="P137" s="100">
        <v>150403100002043</v>
      </c>
      <c r="Q137" s="95"/>
    </row>
    <row r="138" s="57" customFormat="1" ht="11.25" spans="1:17">
      <c r="A138" s="77" t="s">
        <v>14239</v>
      </c>
      <c r="B138" s="78" t="s">
        <v>14195</v>
      </c>
      <c r="C138" s="1361" t="s">
        <v>14199</v>
      </c>
      <c r="D138" s="79" t="s">
        <v>21</v>
      </c>
      <c r="E138" s="80" t="s">
        <v>14064</v>
      </c>
      <c r="F138" s="81" t="s">
        <v>1453</v>
      </c>
      <c r="G138" s="77" t="s">
        <v>14198</v>
      </c>
      <c r="H138" s="77" t="s">
        <v>14206</v>
      </c>
      <c r="I138" s="97" t="s">
        <v>29</v>
      </c>
      <c r="J138" s="98">
        <v>449409</v>
      </c>
      <c r="K138" s="98">
        <v>4693804</v>
      </c>
      <c r="L138" s="77" t="s">
        <v>32</v>
      </c>
      <c r="M138" s="99">
        <v>15.51</v>
      </c>
      <c r="N138" s="95">
        <v>11.25</v>
      </c>
      <c r="O138" s="91">
        <f t="shared" si="2"/>
        <v>174.4875</v>
      </c>
      <c r="P138" s="100">
        <v>150403100002043</v>
      </c>
      <c r="Q138" s="95"/>
    </row>
    <row r="139" s="57" customFormat="1" ht="11.25" spans="1:17">
      <c r="A139" s="77" t="s">
        <v>14313</v>
      </c>
      <c r="B139" s="78" t="s">
        <v>10521</v>
      </c>
      <c r="C139" s="1361" t="s">
        <v>14314</v>
      </c>
      <c r="D139" s="79" t="s">
        <v>21</v>
      </c>
      <c r="E139" s="80" t="s">
        <v>14064</v>
      </c>
      <c r="F139" s="81" t="s">
        <v>14105</v>
      </c>
      <c r="G139" s="77" t="s">
        <v>14198</v>
      </c>
      <c r="H139" s="77" t="s">
        <v>28</v>
      </c>
      <c r="I139" s="97" t="s">
        <v>327</v>
      </c>
      <c r="J139" s="98">
        <v>450640</v>
      </c>
      <c r="K139" s="98">
        <v>4693905</v>
      </c>
      <c r="L139" s="77" t="s">
        <v>32</v>
      </c>
      <c r="M139" s="99">
        <v>4.01</v>
      </c>
      <c r="N139" s="95">
        <v>11.25</v>
      </c>
      <c r="O139" s="91">
        <f t="shared" si="2"/>
        <v>45.1125</v>
      </c>
      <c r="P139" s="100">
        <v>150403100002044</v>
      </c>
      <c r="Q139" s="95"/>
    </row>
    <row r="140" s="57" customFormat="1" ht="11.25" spans="1:17">
      <c r="A140" s="77" t="s">
        <v>14241</v>
      </c>
      <c r="B140" s="78" t="s">
        <v>14242</v>
      </c>
      <c r="C140" s="1361" t="s">
        <v>14243</v>
      </c>
      <c r="D140" s="79" t="s">
        <v>21</v>
      </c>
      <c r="E140" s="80" t="s">
        <v>14064</v>
      </c>
      <c r="F140" s="81" t="s">
        <v>14105</v>
      </c>
      <c r="G140" s="77" t="s">
        <v>13241</v>
      </c>
      <c r="H140" s="77" t="s">
        <v>28</v>
      </c>
      <c r="I140" s="97" t="s">
        <v>14077</v>
      </c>
      <c r="J140" s="98">
        <v>450640</v>
      </c>
      <c r="K140" s="98">
        <v>4693905</v>
      </c>
      <c r="L140" s="77" t="s">
        <v>32</v>
      </c>
      <c r="M140" s="99">
        <v>1.43</v>
      </c>
      <c r="N140" s="95">
        <v>11.25</v>
      </c>
      <c r="O140" s="91">
        <f t="shared" si="2"/>
        <v>16.0875</v>
      </c>
      <c r="P140" s="100">
        <v>150403100002044</v>
      </c>
      <c r="Q140" s="95"/>
    </row>
    <row r="141" s="57" customFormat="1" ht="11.25" spans="1:17">
      <c r="A141" s="77" t="s">
        <v>14301</v>
      </c>
      <c r="B141" s="78" t="s">
        <v>14302</v>
      </c>
      <c r="C141" s="1361" t="s">
        <v>14303</v>
      </c>
      <c r="D141" s="79" t="s">
        <v>21</v>
      </c>
      <c r="E141" s="80" t="s">
        <v>14064</v>
      </c>
      <c r="F141" s="81" t="s">
        <v>13744</v>
      </c>
      <c r="G141" s="77" t="s">
        <v>14198</v>
      </c>
      <c r="H141" s="77" t="s">
        <v>28</v>
      </c>
      <c r="I141" s="97" t="s">
        <v>29</v>
      </c>
      <c r="J141" s="98">
        <v>451210</v>
      </c>
      <c r="K141" s="98">
        <v>4693372</v>
      </c>
      <c r="L141" s="77" t="s">
        <v>32</v>
      </c>
      <c r="M141" s="99">
        <v>51.19</v>
      </c>
      <c r="N141" s="95">
        <v>11.25</v>
      </c>
      <c r="O141" s="91">
        <f t="shared" si="2"/>
        <v>575.8875</v>
      </c>
      <c r="P141" s="100">
        <v>150403100002045</v>
      </c>
      <c r="Q141" s="95"/>
    </row>
    <row r="142" s="57" customFormat="1" ht="11.25" spans="1:17">
      <c r="A142" s="77" t="s">
        <v>14239</v>
      </c>
      <c r="B142" s="78" t="s">
        <v>14195</v>
      </c>
      <c r="C142" s="1361" t="s">
        <v>14240</v>
      </c>
      <c r="D142" s="79" t="s">
        <v>21</v>
      </c>
      <c r="E142" s="80" t="s">
        <v>14064</v>
      </c>
      <c r="F142" s="81" t="s">
        <v>13744</v>
      </c>
      <c r="G142" s="77" t="s">
        <v>14198</v>
      </c>
      <c r="H142" s="77" t="s">
        <v>729</v>
      </c>
      <c r="I142" s="97" t="s">
        <v>14223</v>
      </c>
      <c r="J142" s="98">
        <v>451210</v>
      </c>
      <c r="K142" s="98">
        <v>4693372</v>
      </c>
      <c r="L142" s="77" t="s">
        <v>32</v>
      </c>
      <c r="M142" s="99">
        <v>27.79</v>
      </c>
      <c r="N142" s="95">
        <v>11.25</v>
      </c>
      <c r="O142" s="91">
        <f t="shared" si="2"/>
        <v>312.6375</v>
      </c>
      <c r="P142" s="100">
        <v>150403100002045</v>
      </c>
      <c r="Q142" s="95"/>
    </row>
    <row r="143" s="57" customFormat="1" ht="11.25" spans="1:17">
      <c r="A143" s="77" t="s">
        <v>14227</v>
      </c>
      <c r="B143" s="81" t="s">
        <v>11082</v>
      </c>
      <c r="C143" s="1361" t="s">
        <v>14228</v>
      </c>
      <c r="D143" s="79" t="s">
        <v>21</v>
      </c>
      <c r="E143" s="80" t="s">
        <v>14064</v>
      </c>
      <c r="F143" s="81" t="s">
        <v>13760</v>
      </c>
      <c r="G143" s="77" t="s">
        <v>13241</v>
      </c>
      <c r="H143" s="77" t="s">
        <v>28</v>
      </c>
      <c r="I143" s="97" t="s">
        <v>327</v>
      </c>
      <c r="J143" s="98">
        <v>451171</v>
      </c>
      <c r="K143" s="98">
        <v>4691832</v>
      </c>
      <c r="L143" s="77" t="s">
        <v>32</v>
      </c>
      <c r="M143" s="99">
        <v>2.23</v>
      </c>
      <c r="N143" s="95">
        <v>11.25</v>
      </c>
      <c r="O143" s="91">
        <f t="shared" si="2"/>
        <v>25.0875</v>
      </c>
      <c r="P143" s="100">
        <v>150403100002047</v>
      </c>
      <c r="Q143" s="95"/>
    </row>
    <row r="144" s="57" customFormat="1" ht="11.25" spans="1:17">
      <c r="A144" s="77" t="s">
        <v>14239</v>
      </c>
      <c r="B144" s="81" t="s">
        <v>14195</v>
      </c>
      <c r="C144" s="1361" t="s">
        <v>14196</v>
      </c>
      <c r="D144" s="79" t="s">
        <v>21</v>
      </c>
      <c r="E144" s="80" t="s">
        <v>14064</v>
      </c>
      <c r="F144" s="81" t="s">
        <v>13760</v>
      </c>
      <c r="G144" s="77" t="s">
        <v>14193</v>
      </c>
      <c r="H144" s="77" t="s">
        <v>28</v>
      </c>
      <c r="I144" s="97" t="s">
        <v>58</v>
      </c>
      <c r="J144" s="98">
        <v>451171</v>
      </c>
      <c r="K144" s="98">
        <v>4691832</v>
      </c>
      <c r="L144" s="77" t="s">
        <v>32</v>
      </c>
      <c r="M144" s="99">
        <v>0.59</v>
      </c>
      <c r="N144" s="95">
        <v>11.25</v>
      </c>
      <c r="O144" s="91">
        <f t="shared" si="2"/>
        <v>6.6375</v>
      </c>
      <c r="P144" s="100">
        <v>150403100002047</v>
      </c>
      <c r="Q144" s="95"/>
    </row>
    <row r="145" s="57" customFormat="1" ht="11.25" spans="1:17">
      <c r="A145" s="77" t="s">
        <v>14239</v>
      </c>
      <c r="B145" s="78" t="s">
        <v>14195</v>
      </c>
      <c r="C145" s="77"/>
      <c r="D145" s="79" t="s">
        <v>21</v>
      </c>
      <c r="E145" s="80" t="s">
        <v>14064</v>
      </c>
      <c r="F145" s="81" t="s">
        <v>1378</v>
      </c>
      <c r="G145" s="77" t="s">
        <v>721</v>
      </c>
      <c r="H145" s="77" t="s">
        <v>28</v>
      </c>
      <c r="I145" s="97" t="s">
        <v>14315</v>
      </c>
      <c r="J145" s="98">
        <v>449929</v>
      </c>
      <c r="K145" s="98">
        <v>4693523</v>
      </c>
      <c r="L145" s="77" t="s">
        <v>32</v>
      </c>
      <c r="M145" s="99">
        <v>93.78</v>
      </c>
      <c r="N145" s="95">
        <v>11.25</v>
      </c>
      <c r="O145" s="91">
        <f t="shared" si="2"/>
        <v>1055.025</v>
      </c>
      <c r="P145" s="100">
        <v>150403100002048</v>
      </c>
      <c r="Q145" s="95"/>
    </row>
    <row r="146" s="57" customFormat="1" ht="35" customHeight="1" spans="1:17">
      <c r="A146" s="101"/>
      <c r="B146" s="102" t="s">
        <v>3</v>
      </c>
      <c r="C146" s="101"/>
      <c r="D146" s="79"/>
      <c r="E146" s="92" t="s">
        <v>14113</v>
      </c>
      <c r="F146" s="102"/>
      <c r="G146" s="77"/>
      <c r="H146" s="77"/>
      <c r="I146" s="97"/>
      <c r="J146" s="103"/>
      <c r="K146" s="103"/>
      <c r="L146" s="65"/>
      <c r="M146" s="94">
        <f>SUM(M147:M291)</f>
        <v>6829.651</v>
      </c>
      <c r="N146" s="104">
        <v>11.25</v>
      </c>
      <c r="O146" s="91">
        <f>SUM(O147:O291)</f>
        <v>76833.57375</v>
      </c>
      <c r="P146" s="100"/>
      <c r="Q146" s="95"/>
    </row>
    <row r="147" s="57" customFormat="1" ht="11.25" spans="1:17">
      <c r="A147" s="77" t="s">
        <v>14208</v>
      </c>
      <c r="B147" s="81" t="s">
        <v>14209</v>
      </c>
      <c r="C147" s="1361" t="s">
        <v>14290</v>
      </c>
      <c r="D147" s="79" t="s">
        <v>21</v>
      </c>
      <c r="E147" s="80" t="s">
        <v>14113</v>
      </c>
      <c r="F147" s="81" t="s">
        <v>1587</v>
      </c>
      <c r="G147" s="77" t="s">
        <v>14212</v>
      </c>
      <c r="H147" s="77" t="s">
        <v>28</v>
      </c>
      <c r="I147" s="97" t="s">
        <v>14316</v>
      </c>
      <c r="J147" s="98">
        <v>448501</v>
      </c>
      <c r="K147" s="98">
        <v>4693271</v>
      </c>
      <c r="L147" s="77" t="s">
        <v>32</v>
      </c>
      <c r="M147" s="99">
        <v>15.09</v>
      </c>
      <c r="N147" s="95">
        <v>11.25</v>
      </c>
      <c r="O147" s="91">
        <f t="shared" ref="O147:O210" si="3">M147*11.25</f>
        <v>169.7625</v>
      </c>
      <c r="P147" s="100">
        <v>150403100001001</v>
      </c>
      <c r="Q147" s="95"/>
    </row>
    <row r="148" s="57" customFormat="1" ht="11.25" spans="1:17">
      <c r="A148" s="77" t="s">
        <v>14208</v>
      </c>
      <c r="B148" s="81" t="s">
        <v>14209</v>
      </c>
      <c r="C148" s="1361" t="s">
        <v>14290</v>
      </c>
      <c r="D148" s="79" t="s">
        <v>21</v>
      </c>
      <c r="E148" s="80" t="s">
        <v>14113</v>
      </c>
      <c r="F148" s="81" t="s">
        <v>1098</v>
      </c>
      <c r="G148" s="77" t="s">
        <v>14212</v>
      </c>
      <c r="H148" s="77" t="s">
        <v>28</v>
      </c>
      <c r="I148" s="97" t="s">
        <v>14316</v>
      </c>
      <c r="J148" s="98">
        <v>448410</v>
      </c>
      <c r="K148" s="98">
        <v>4693138</v>
      </c>
      <c r="L148" s="77" t="s">
        <v>32</v>
      </c>
      <c r="M148" s="99">
        <v>5.21</v>
      </c>
      <c r="N148" s="95">
        <v>11.25</v>
      </c>
      <c r="O148" s="91">
        <f t="shared" si="3"/>
        <v>58.6125</v>
      </c>
      <c r="P148" s="100">
        <v>150403100001001</v>
      </c>
      <c r="Q148" s="95"/>
    </row>
    <row r="149" s="57" customFormat="1" ht="11.25" spans="1:17">
      <c r="A149" s="77" t="s">
        <v>14208</v>
      </c>
      <c r="B149" s="81" t="s">
        <v>14209</v>
      </c>
      <c r="C149" s="1361" t="s">
        <v>14290</v>
      </c>
      <c r="D149" s="79" t="s">
        <v>21</v>
      </c>
      <c r="E149" s="80" t="s">
        <v>14113</v>
      </c>
      <c r="F149" s="81" t="s">
        <v>13562</v>
      </c>
      <c r="G149" s="77" t="s">
        <v>14212</v>
      </c>
      <c r="H149" s="77" t="s">
        <v>28</v>
      </c>
      <c r="I149" s="97" t="s">
        <v>14316</v>
      </c>
      <c r="J149" s="98">
        <v>448435</v>
      </c>
      <c r="K149" s="98">
        <v>4693178</v>
      </c>
      <c r="L149" s="77" t="s">
        <v>32</v>
      </c>
      <c r="M149" s="99">
        <v>7.05</v>
      </c>
      <c r="N149" s="95">
        <v>11.25</v>
      </c>
      <c r="O149" s="91">
        <f t="shared" si="3"/>
        <v>79.3125</v>
      </c>
      <c r="P149" s="100">
        <v>150403100001001</v>
      </c>
      <c r="Q149" s="95"/>
    </row>
    <row r="150" s="57" customFormat="1" ht="11.25" spans="1:17">
      <c r="A150" s="77" t="s">
        <v>14208</v>
      </c>
      <c r="B150" s="81" t="s">
        <v>14209</v>
      </c>
      <c r="C150" s="1361" t="s">
        <v>14290</v>
      </c>
      <c r="D150" s="79" t="s">
        <v>21</v>
      </c>
      <c r="E150" s="80" t="s">
        <v>14113</v>
      </c>
      <c r="F150" s="81" t="s">
        <v>13793</v>
      </c>
      <c r="G150" s="77" t="s">
        <v>14212</v>
      </c>
      <c r="H150" s="77" t="s">
        <v>28</v>
      </c>
      <c r="I150" s="97" t="s">
        <v>14316</v>
      </c>
      <c r="J150" s="98">
        <v>448304</v>
      </c>
      <c r="K150" s="98">
        <v>4693125</v>
      </c>
      <c r="L150" s="77" t="s">
        <v>32</v>
      </c>
      <c r="M150" s="99">
        <v>34.55</v>
      </c>
      <c r="N150" s="95">
        <v>11.25</v>
      </c>
      <c r="O150" s="91">
        <f t="shared" si="3"/>
        <v>388.6875</v>
      </c>
      <c r="P150" s="100">
        <v>150403100001001</v>
      </c>
      <c r="Q150" s="95"/>
    </row>
    <row r="151" s="57" customFormat="1" ht="11.25" spans="1:17">
      <c r="A151" s="77" t="s">
        <v>14208</v>
      </c>
      <c r="B151" s="81" t="s">
        <v>14209</v>
      </c>
      <c r="C151" s="1361" t="s">
        <v>14210</v>
      </c>
      <c r="D151" s="79" t="s">
        <v>21</v>
      </c>
      <c r="E151" s="80" t="s">
        <v>14113</v>
      </c>
      <c r="F151" s="81" t="s">
        <v>14116</v>
      </c>
      <c r="G151" s="77" t="s">
        <v>14212</v>
      </c>
      <c r="H151" s="77" t="s">
        <v>28</v>
      </c>
      <c r="I151" s="97" t="s">
        <v>14213</v>
      </c>
      <c r="J151" s="98">
        <v>448673</v>
      </c>
      <c r="K151" s="98">
        <v>4696239</v>
      </c>
      <c r="L151" s="77" t="s">
        <v>32</v>
      </c>
      <c r="M151" s="99">
        <v>29.48</v>
      </c>
      <c r="N151" s="95">
        <v>11.25</v>
      </c>
      <c r="O151" s="91">
        <f t="shared" si="3"/>
        <v>331.65</v>
      </c>
      <c r="P151" s="100">
        <v>150403100001003</v>
      </c>
      <c r="Q151" s="95"/>
    </row>
    <row r="152" s="57" customFormat="1" ht="11.25" spans="1:17">
      <c r="A152" s="77" t="s">
        <v>14208</v>
      </c>
      <c r="B152" s="81" t="s">
        <v>14209</v>
      </c>
      <c r="C152" s="1361" t="s">
        <v>14210</v>
      </c>
      <c r="D152" s="79" t="s">
        <v>21</v>
      </c>
      <c r="E152" s="80" t="s">
        <v>14113</v>
      </c>
      <c r="F152" s="81" t="s">
        <v>13746</v>
      </c>
      <c r="G152" s="77" t="s">
        <v>14212</v>
      </c>
      <c r="H152" s="77" t="s">
        <v>28</v>
      </c>
      <c r="I152" s="97" t="s">
        <v>14213</v>
      </c>
      <c r="J152" s="98">
        <v>448906</v>
      </c>
      <c r="K152" s="98">
        <v>4695063</v>
      </c>
      <c r="L152" s="77" t="s">
        <v>32</v>
      </c>
      <c r="M152" s="99">
        <v>10.02</v>
      </c>
      <c r="N152" s="95">
        <v>11.25</v>
      </c>
      <c r="O152" s="91">
        <f t="shared" si="3"/>
        <v>112.725</v>
      </c>
      <c r="P152" s="100">
        <v>150403100001003</v>
      </c>
      <c r="Q152" s="95"/>
    </row>
    <row r="153" s="57" customFormat="1" ht="11.25" spans="1:17">
      <c r="A153" s="77" t="s">
        <v>14208</v>
      </c>
      <c r="B153" s="81" t="s">
        <v>14209</v>
      </c>
      <c r="C153" s="1361" t="s">
        <v>14210</v>
      </c>
      <c r="D153" s="79" t="s">
        <v>21</v>
      </c>
      <c r="E153" s="80" t="s">
        <v>14113</v>
      </c>
      <c r="F153" s="81" t="s">
        <v>14117</v>
      </c>
      <c r="G153" s="77" t="s">
        <v>14212</v>
      </c>
      <c r="H153" s="77" t="s">
        <v>28</v>
      </c>
      <c r="I153" s="97" t="s">
        <v>14213</v>
      </c>
      <c r="J153" s="98">
        <v>448490</v>
      </c>
      <c r="K153" s="98">
        <v>4696178</v>
      </c>
      <c r="L153" s="77" t="s">
        <v>32</v>
      </c>
      <c r="M153" s="99">
        <v>40.19</v>
      </c>
      <c r="N153" s="95">
        <v>11.25</v>
      </c>
      <c r="O153" s="91">
        <f t="shared" si="3"/>
        <v>452.1375</v>
      </c>
      <c r="P153" s="100">
        <v>150403100001003</v>
      </c>
      <c r="Q153" s="95"/>
    </row>
    <row r="154" s="57" customFormat="1" ht="11.25" spans="1:17">
      <c r="A154" s="77" t="s">
        <v>14208</v>
      </c>
      <c r="B154" s="81" t="s">
        <v>14209</v>
      </c>
      <c r="C154" s="1361" t="s">
        <v>14210</v>
      </c>
      <c r="D154" s="79" t="s">
        <v>21</v>
      </c>
      <c r="E154" s="80" t="s">
        <v>14113</v>
      </c>
      <c r="F154" s="81" t="s">
        <v>13639</v>
      </c>
      <c r="G154" s="77" t="s">
        <v>14212</v>
      </c>
      <c r="H154" s="77" t="s">
        <v>28</v>
      </c>
      <c r="I154" s="97" t="s">
        <v>14213</v>
      </c>
      <c r="J154" s="98">
        <v>448877</v>
      </c>
      <c r="K154" s="98">
        <v>4695511</v>
      </c>
      <c r="L154" s="77" t="s">
        <v>32</v>
      </c>
      <c r="M154" s="99">
        <v>89.1</v>
      </c>
      <c r="N154" s="95">
        <v>11.25</v>
      </c>
      <c r="O154" s="91">
        <f t="shared" si="3"/>
        <v>1002.375</v>
      </c>
      <c r="P154" s="100">
        <v>150403100001003</v>
      </c>
      <c r="Q154" s="95"/>
    </row>
    <row r="155" s="57" customFormat="1" ht="11.25" spans="1:17">
      <c r="A155" s="77" t="s">
        <v>14208</v>
      </c>
      <c r="B155" s="81" t="s">
        <v>14209</v>
      </c>
      <c r="C155" s="1361" t="s">
        <v>14210</v>
      </c>
      <c r="D155" s="79" t="s">
        <v>21</v>
      </c>
      <c r="E155" s="80" t="s">
        <v>14113</v>
      </c>
      <c r="F155" s="81" t="s">
        <v>14122</v>
      </c>
      <c r="G155" s="77" t="s">
        <v>14212</v>
      </c>
      <c r="H155" s="77" t="s">
        <v>28</v>
      </c>
      <c r="I155" s="97" t="s">
        <v>14213</v>
      </c>
      <c r="J155" s="98">
        <v>447645</v>
      </c>
      <c r="K155" s="98">
        <v>4695727</v>
      </c>
      <c r="L155" s="77" t="s">
        <v>32</v>
      </c>
      <c r="M155" s="99">
        <v>48.75</v>
      </c>
      <c r="N155" s="95">
        <v>11.25</v>
      </c>
      <c r="O155" s="91">
        <f t="shared" si="3"/>
        <v>548.4375</v>
      </c>
      <c r="P155" s="100">
        <v>150403100001003</v>
      </c>
      <c r="Q155" s="95"/>
    </row>
    <row r="156" s="57" customFormat="1" ht="11.25" spans="1:17">
      <c r="A156" s="77" t="s">
        <v>14208</v>
      </c>
      <c r="B156" s="81" t="s">
        <v>14209</v>
      </c>
      <c r="C156" s="1361" t="s">
        <v>14210</v>
      </c>
      <c r="D156" s="79" t="s">
        <v>21</v>
      </c>
      <c r="E156" s="80" t="s">
        <v>14113</v>
      </c>
      <c r="F156" s="81" t="s">
        <v>1515</v>
      </c>
      <c r="G156" s="77" t="s">
        <v>14212</v>
      </c>
      <c r="H156" s="77" t="s">
        <v>28</v>
      </c>
      <c r="I156" s="97" t="s">
        <v>14213</v>
      </c>
      <c r="J156" s="98">
        <v>447398</v>
      </c>
      <c r="K156" s="98">
        <v>4695838</v>
      </c>
      <c r="L156" s="77" t="s">
        <v>32</v>
      </c>
      <c r="M156" s="99">
        <v>46.77</v>
      </c>
      <c r="N156" s="95">
        <v>11.25</v>
      </c>
      <c r="O156" s="91">
        <f t="shared" si="3"/>
        <v>526.1625</v>
      </c>
      <c r="P156" s="100">
        <v>150403100001003</v>
      </c>
      <c r="Q156" s="95"/>
    </row>
    <row r="157" s="57" customFormat="1" ht="11.25" spans="1:17">
      <c r="A157" s="77" t="s">
        <v>14208</v>
      </c>
      <c r="B157" s="81" t="s">
        <v>14209</v>
      </c>
      <c r="C157" s="1361" t="s">
        <v>14210</v>
      </c>
      <c r="D157" s="79" t="s">
        <v>21</v>
      </c>
      <c r="E157" s="80" t="s">
        <v>14113</v>
      </c>
      <c r="F157" s="81" t="s">
        <v>1143</v>
      </c>
      <c r="G157" s="77" t="s">
        <v>14212</v>
      </c>
      <c r="H157" s="77" t="s">
        <v>28</v>
      </c>
      <c r="I157" s="97" t="s">
        <v>14213</v>
      </c>
      <c r="J157" s="98">
        <v>447717</v>
      </c>
      <c r="K157" s="98">
        <v>4695653</v>
      </c>
      <c r="L157" s="77" t="s">
        <v>32</v>
      </c>
      <c r="M157" s="99">
        <v>8.08</v>
      </c>
      <c r="N157" s="95">
        <v>11.25</v>
      </c>
      <c r="O157" s="91">
        <f t="shared" si="3"/>
        <v>90.9</v>
      </c>
      <c r="P157" s="100">
        <v>150403100001003</v>
      </c>
      <c r="Q157" s="95"/>
    </row>
    <row r="158" s="57" customFormat="1" ht="11.25" spans="1:17">
      <c r="A158" s="77" t="s">
        <v>14208</v>
      </c>
      <c r="B158" s="81" t="s">
        <v>14209</v>
      </c>
      <c r="C158" s="1361" t="s">
        <v>14210</v>
      </c>
      <c r="D158" s="79" t="s">
        <v>21</v>
      </c>
      <c r="E158" s="80" t="s">
        <v>14113</v>
      </c>
      <c r="F158" s="81" t="s">
        <v>13254</v>
      </c>
      <c r="G158" s="77" t="s">
        <v>14212</v>
      </c>
      <c r="H158" s="77" t="s">
        <v>28</v>
      </c>
      <c r="I158" s="97" t="s">
        <v>14213</v>
      </c>
      <c r="J158" s="98">
        <v>447805</v>
      </c>
      <c r="K158" s="98">
        <v>4696326</v>
      </c>
      <c r="L158" s="77" t="s">
        <v>32</v>
      </c>
      <c r="M158" s="99">
        <v>13.45</v>
      </c>
      <c r="N158" s="95">
        <v>11.25</v>
      </c>
      <c r="O158" s="91">
        <f t="shared" si="3"/>
        <v>151.3125</v>
      </c>
      <c r="P158" s="100">
        <v>150403100001003</v>
      </c>
      <c r="Q158" s="95"/>
    </row>
    <row r="159" s="57" customFormat="1" ht="11.25" spans="1:17">
      <c r="A159" s="77" t="s">
        <v>14208</v>
      </c>
      <c r="B159" s="81" t="s">
        <v>14209</v>
      </c>
      <c r="C159" s="1361" t="s">
        <v>14210</v>
      </c>
      <c r="D159" s="79" t="s">
        <v>21</v>
      </c>
      <c r="E159" s="80" t="s">
        <v>14113</v>
      </c>
      <c r="F159" s="81" t="s">
        <v>1473</v>
      </c>
      <c r="G159" s="77" t="s">
        <v>14212</v>
      </c>
      <c r="H159" s="77" t="s">
        <v>28</v>
      </c>
      <c r="I159" s="97" t="s">
        <v>14213</v>
      </c>
      <c r="J159" s="98">
        <v>447208</v>
      </c>
      <c r="K159" s="98">
        <v>4696026</v>
      </c>
      <c r="L159" s="77" t="s">
        <v>32</v>
      </c>
      <c r="M159" s="99">
        <v>69.83</v>
      </c>
      <c r="N159" s="95">
        <v>11.25</v>
      </c>
      <c r="O159" s="91">
        <f t="shared" si="3"/>
        <v>785.5875</v>
      </c>
      <c r="P159" s="100">
        <v>150403100001003</v>
      </c>
      <c r="Q159" s="95"/>
    </row>
    <row r="160" s="57" customFormat="1" ht="11.25" spans="1:17">
      <c r="A160" s="77" t="s">
        <v>14208</v>
      </c>
      <c r="B160" s="81" t="s">
        <v>14209</v>
      </c>
      <c r="C160" s="1361" t="s">
        <v>14210</v>
      </c>
      <c r="D160" s="79" t="s">
        <v>21</v>
      </c>
      <c r="E160" s="80" t="s">
        <v>14113</v>
      </c>
      <c r="F160" s="81" t="s">
        <v>14125</v>
      </c>
      <c r="G160" s="77" t="s">
        <v>14212</v>
      </c>
      <c r="H160" s="77" t="s">
        <v>28</v>
      </c>
      <c r="I160" s="97" t="s">
        <v>14213</v>
      </c>
      <c r="J160" s="98">
        <v>448314</v>
      </c>
      <c r="K160" s="98">
        <v>4696602</v>
      </c>
      <c r="L160" s="77" t="s">
        <v>32</v>
      </c>
      <c r="M160" s="99">
        <v>17.8</v>
      </c>
      <c r="N160" s="95">
        <v>11.25</v>
      </c>
      <c r="O160" s="91">
        <f t="shared" si="3"/>
        <v>200.25</v>
      </c>
      <c r="P160" s="100">
        <v>150403100001003</v>
      </c>
      <c r="Q160" s="95"/>
    </row>
    <row r="161" s="57" customFormat="1" ht="11.25" spans="1:17">
      <c r="A161" s="77" t="s">
        <v>14208</v>
      </c>
      <c r="B161" s="81" t="s">
        <v>14209</v>
      </c>
      <c r="C161" s="1361" t="s">
        <v>14210</v>
      </c>
      <c r="D161" s="79" t="s">
        <v>21</v>
      </c>
      <c r="E161" s="80" t="s">
        <v>14113</v>
      </c>
      <c r="F161" s="81" t="s">
        <v>1123</v>
      </c>
      <c r="G161" s="77" t="s">
        <v>14212</v>
      </c>
      <c r="H161" s="77" t="s">
        <v>28</v>
      </c>
      <c r="I161" s="97" t="s">
        <v>14213</v>
      </c>
      <c r="J161" s="98">
        <v>448558</v>
      </c>
      <c r="K161" s="98">
        <v>4696565</v>
      </c>
      <c r="L161" s="77" t="s">
        <v>32</v>
      </c>
      <c r="M161" s="99">
        <v>146.6</v>
      </c>
      <c r="N161" s="95">
        <v>11.25</v>
      </c>
      <c r="O161" s="91">
        <f t="shared" si="3"/>
        <v>1649.25</v>
      </c>
      <c r="P161" s="100">
        <v>150403100001003</v>
      </c>
      <c r="Q161" s="95"/>
    </row>
    <row r="162" s="57" customFormat="1" ht="11.25" spans="1:17">
      <c r="A162" s="77" t="s">
        <v>14208</v>
      </c>
      <c r="B162" s="81" t="s">
        <v>14209</v>
      </c>
      <c r="C162" s="1361" t="s">
        <v>14210</v>
      </c>
      <c r="D162" s="79" t="s">
        <v>21</v>
      </c>
      <c r="E162" s="80" t="s">
        <v>14113</v>
      </c>
      <c r="F162" s="81" t="s">
        <v>14128</v>
      </c>
      <c r="G162" s="77" t="s">
        <v>14212</v>
      </c>
      <c r="H162" s="77" t="s">
        <v>28</v>
      </c>
      <c r="I162" s="97" t="s">
        <v>14213</v>
      </c>
      <c r="J162" s="98">
        <v>448558</v>
      </c>
      <c r="K162" s="98">
        <v>4696565</v>
      </c>
      <c r="L162" s="77" t="s">
        <v>32</v>
      </c>
      <c r="M162" s="99">
        <v>161.2</v>
      </c>
      <c r="N162" s="95">
        <v>11.25</v>
      </c>
      <c r="O162" s="91">
        <f t="shared" si="3"/>
        <v>1813.5</v>
      </c>
      <c r="P162" s="100">
        <v>150403100001003</v>
      </c>
      <c r="Q162" s="95"/>
    </row>
    <row r="163" s="57" customFormat="1" ht="11.25" spans="1:17">
      <c r="A163" s="77" t="s">
        <v>14208</v>
      </c>
      <c r="B163" s="81" t="s">
        <v>14209</v>
      </c>
      <c r="C163" s="1361" t="s">
        <v>14210</v>
      </c>
      <c r="D163" s="79" t="s">
        <v>21</v>
      </c>
      <c r="E163" s="80" t="s">
        <v>14113</v>
      </c>
      <c r="F163" s="81" t="s">
        <v>14130</v>
      </c>
      <c r="G163" s="77" t="s">
        <v>14212</v>
      </c>
      <c r="H163" s="77" t="s">
        <v>28</v>
      </c>
      <c r="I163" s="97" t="s">
        <v>14213</v>
      </c>
      <c r="J163" s="98">
        <v>447762</v>
      </c>
      <c r="K163" s="98">
        <v>4696118</v>
      </c>
      <c r="L163" s="77" t="s">
        <v>32</v>
      </c>
      <c r="M163" s="99">
        <v>54.43</v>
      </c>
      <c r="N163" s="95">
        <v>11.25</v>
      </c>
      <c r="O163" s="91">
        <f t="shared" si="3"/>
        <v>612.3375</v>
      </c>
      <c r="P163" s="100">
        <v>150403100001003</v>
      </c>
      <c r="Q163" s="95"/>
    </row>
    <row r="164" s="57" customFormat="1" ht="11.25" spans="1:17">
      <c r="A164" s="77" t="s">
        <v>14208</v>
      </c>
      <c r="B164" s="81" t="s">
        <v>14209</v>
      </c>
      <c r="C164" s="1361" t="s">
        <v>14210</v>
      </c>
      <c r="D164" s="79" t="s">
        <v>21</v>
      </c>
      <c r="E164" s="80" t="s">
        <v>14113</v>
      </c>
      <c r="F164" s="81" t="s">
        <v>1121</v>
      </c>
      <c r="G164" s="77" t="s">
        <v>14212</v>
      </c>
      <c r="H164" s="77" t="s">
        <v>28</v>
      </c>
      <c r="I164" s="97" t="s">
        <v>14213</v>
      </c>
      <c r="J164" s="98">
        <v>448443</v>
      </c>
      <c r="K164" s="98">
        <v>4696361</v>
      </c>
      <c r="L164" s="77" t="s">
        <v>32</v>
      </c>
      <c r="M164" s="99">
        <v>302.46</v>
      </c>
      <c r="N164" s="95">
        <v>11.25</v>
      </c>
      <c r="O164" s="91">
        <f t="shared" si="3"/>
        <v>3402.675</v>
      </c>
      <c r="P164" s="100">
        <v>150403100001003</v>
      </c>
      <c r="Q164" s="95"/>
    </row>
    <row r="165" s="57" customFormat="1" ht="11.25" spans="1:17">
      <c r="A165" s="77" t="s">
        <v>14208</v>
      </c>
      <c r="B165" s="81" t="s">
        <v>14209</v>
      </c>
      <c r="C165" s="1361" t="s">
        <v>14210</v>
      </c>
      <c r="D165" s="79" t="s">
        <v>21</v>
      </c>
      <c r="E165" s="80" t="s">
        <v>14113</v>
      </c>
      <c r="F165" s="81" t="s">
        <v>13646</v>
      </c>
      <c r="G165" s="77" t="s">
        <v>14212</v>
      </c>
      <c r="H165" s="77" t="s">
        <v>28</v>
      </c>
      <c r="I165" s="97" t="s">
        <v>14213</v>
      </c>
      <c r="J165" s="98">
        <v>447516</v>
      </c>
      <c r="K165" s="98">
        <v>4695760</v>
      </c>
      <c r="L165" s="77" t="s">
        <v>32</v>
      </c>
      <c r="M165" s="99">
        <v>11.85</v>
      </c>
      <c r="N165" s="95">
        <v>11.25</v>
      </c>
      <c r="O165" s="91">
        <f t="shared" si="3"/>
        <v>133.3125</v>
      </c>
      <c r="P165" s="100">
        <v>150403100001003</v>
      </c>
      <c r="Q165" s="95"/>
    </row>
    <row r="166" s="57" customFormat="1" ht="11.25" spans="1:17">
      <c r="A166" s="77" t="s">
        <v>14208</v>
      </c>
      <c r="B166" s="81" t="s">
        <v>14209</v>
      </c>
      <c r="C166" s="1361" t="s">
        <v>14210</v>
      </c>
      <c r="D166" s="79" t="s">
        <v>21</v>
      </c>
      <c r="E166" s="80" t="s">
        <v>14113</v>
      </c>
      <c r="F166" s="81" t="s">
        <v>14134</v>
      </c>
      <c r="G166" s="77" t="s">
        <v>14212</v>
      </c>
      <c r="H166" s="77" t="s">
        <v>28</v>
      </c>
      <c r="I166" s="97" t="s">
        <v>14213</v>
      </c>
      <c r="J166" s="98">
        <v>449235</v>
      </c>
      <c r="K166" s="98">
        <v>4695455</v>
      </c>
      <c r="L166" s="77" t="s">
        <v>32</v>
      </c>
      <c r="M166" s="99">
        <v>6.21</v>
      </c>
      <c r="N166" s="95">
        <v>11.25</v>
      </c>
      <c r="O166" s="91">
        <f t="shared" si="3"/>
        <v>69.8625</v>
      </c>
      <c r="P166" s="100">
        <v>150403100001003</v>
      </c>
      <c r="Q166" s="95"/>
    </row>
    <row r="167" s="57" customFormat="1" ht="11.25" spans="1:17">
      <c r="A167" s="77" t="s">
        <v>14208</v>
      </c>
      <c r="B167" s="81" t="s">
        <v>14209</v>
      </c>
      <c r="C167" s="1361" t="s">
        <v>14210</v>
      </c>
      <c r="D167" s="79" t="s">
        <v>21</v>
      </c>
      <c r="E167" s="80" t="s">
        <v>14113</v>
      </c>
      <c r="F167" s="81" t="s">
        <v>14084</v>
      </c>
      <c r="G167" s="77" t="s">
        <v>14212</v>
      </c>
      <c r="H167" s="77" t="s">
        <v>28</v>
      </c>
      <c r="I167" s="97" t="s">
        <v>14213</v>
      </c>
      <c r="J167" s="98">
        <v>448108</v>
      </c>
      <c r="K167" s="98">
        <v>4696301</v>
      </c>
      <c r="L167" s="77" t="s">
        <v>32</v>
      </c>
      <c r="M167" s="99">
        <v>11.81</v>
      </c>
      <c r="N167" s="95">
        <v>11.25</v>
      </c>
      <c r="O167" s="91">
        <f t="shared" si="3"/>
        <v>132.8625</v>
      </c>
      <c r="P167" s="100">
        <v>150403100001003</v>
      </c>
      <c r="Q167" s="95"/>
    </row>
    <row r="168" s="57" customFormat="1" ht="11.25" spans="1:17">
      <c r="A168" s="77" t="s">
        <v>14208</v>
      </c>
      <c r="B168" s="81" t="s">
        <v>14209</v>
      </c>
      <c r="C168" s="1361" t="s">
        <v>14210</v>
      </c>
      <c r="D168" s="79" t="s">
        <v>21</v>
      </c>
      <c r="E168" s="80" t="s">
        <v>14113</v>
      </c>
      <c r="F168" s="81" t="s">
        <v>1566</v>
      </c>
      <c r="G168" s="77" t="s">
        <v>14212</v>
      </c>
      <c r="H168" s="77" t="s">
        <v>28</v>
      </c>
      <c r="I168" s="97" t="s">
        <v>14213</v>
      </c>
      <c r="J168" s="98">
        <v>447819</v>
      </c>
      <c r="K168" s="98">
        <v>4696022</v>
      </c>
      <c r="L168" s="77" t="s">
        <v>32</v>
      </c>
      <c r="M168" s="99">
        <v>84.81</v>
      </c>
      <c r="N168" s="95">
        <v>11.25</v>
      </c>
      <c r="O168" s="91">
        <f t="shared" si="3"/>
        <v>954.1125</v>
      </c>
      <c r="P168" s="100">
        <v>150403100001003</v>
      </c>
      <c r="Q168" s="95"/>
    </row>
    <row r="169" s="57" customFormat="1" ht="11.25" spans="1:17">
      <c r="A169" s="77" t="s">
        <v>14208</v>
      </c>
      <c r="B169" s="81" t="s">
        <v>14209</v>
      </c>
      <c r="C169" s="1361" t="s">
        <v>14210</v>
      </c>
      <c r="D169" s="79" t="s">
        <v>21</v>
      </c>
      <c r="E169" s="80" t="s">
        <v>14113</v>
      </c>
      <c r="F169" s="81" t="s">
        <v>14137</v>
      </c>
      <c r="G169" s="77" t="s">
        <v>14212</v>
      </c>
      <c r="H169" s="77" t="s">
        <v>28</v>
      </c>
      <c r="I169" s="97" t="s">
        <v>14213</v>
      </c>
      <c r="J169" s="98">
        <v>448636</v>
      </c>
      <c r="K169" s="98">
        <v>4695931</v>
      </c>
      <c r="L169" s="77" t="s">
        <v>32</v>
      </c>
      <c r="M169" s="99">
        <v>14.26</v>
      </c>
      <c r="N169" s="95">
        <v>11.25</v>
      </c>
      <c r="O169" s="91">
        <f t="shared" si="3"/>
        <v>160.425</v>
      </c>
      <c r="P169" s="100">
        <v>150403100001003</v>
      </c>
      <c r="Q169" s="95"/>
    </row>
    <row r="170" s="57" customFormat="1" ht="11.25" spans="1:17">
      <c r="A170" s="77" t="s">
        <v>14208</v>
      </c>
      <c r="B170" s="81" t="s">
        <v>14209</v>
      </c>
      <c r="C170" s="1361" t="s">
        <v>14210</v>
      </c>
      <c r="D170" s="79" t="s">
        <v>21</v>
      </c>
      <c r="E170" s="80" t="s">
        <v>14113</v>
      </c>
      <c r="F170" s="81" t="s">
        <v>14139</v>
      </c>
      <c r="G170" s="77" t="s">
        <v>14212</v>
      </c>
      <c r="H170" s="77" t="s">
        <v>28</v>
      </c>
      <c r="I170" s="97" t="s">
        <v>14213</v>
      </c>
      <c r="J170" s="98">
        <v>448651</v>
      </c>
      <c r="K170" s="98">
        <v>4695749</v>
      </c>
      <c r="L170" s="77" t="s">
        <v>32</v>
      </c>
      <c r="M170" s="99">
        <v>49.18</v>
      </c>
      <c r="N170" s="95">
        <v>11.25</v>
      </c>
      <c r="O170" s="91">
        <f t="shared" si="3"/>
        <v>553.275</v>
      </c>
      <c r="P170" s="100">
        <v>150403100001003</v>
      </c>
      <c r="Q170" s="95"/>
    </row>
    <row r="171" s="57" customFormat="1" ht="11.25" spans="1:17">
      <c r="A171" s="77" t="s">
        <v>14208</v>
      </c>
      <c r="B171" s="81" t="s">
        <v>14209</v>
      </c>
      <c r="C171" s="1361" t="s">
        <v>14210</v>
      </c>
      <c r="D171" s="79" t="s">
        <v>21</v>
      </c>
      <c r="E171" s="80" t="s">
        <v>14113</v>
      </c>
      <c r="F171" s="81" t="s">
        <v>14140</v>
      </c>
      <c r="G171" s="77" t="s">
        <v>14212</v>
      </c>
      <c r="H171" s="77" t="s">
        <v>28</v>
      </c>
      <c r="I171" s="97" t="s">
        <v>14213</v>
      </c>
      <c r="J171" s="98">
        <v>449202</v>
      </c>
      <c r="K171" s="98">
        <v>4694958</v>
      </c>
      <c r="L171" s="77" t="s">
        <v>32</v>
      </c>
      <c r="M171" s="99">
        <v>59.01</v>
      </c>
      <c r="N171" s="95">
        <v>11.25</v>
      </c>
      <c r="O171" s="91">
        <f t="shared" si="3"/>
        <v>663.8625</v>
      </c>
      <c r="P171" s="100">
        <v>150403100001003</v>
      </c>
      <c r="Q171" s="95"/>
    </row>
    <row r="172" s="57" customFormat="1" ht="11.25" spans="1:17">
      <c r="A172" s="77" t="s">
        <v>14208</v>
      </c>
      <c r="B172" s="81" t="s">
        <v>14209</v>
      </c>
      <c r="C172" s="1361" t="s">
        <v>14210</v>
      </c>
      <c r="D172" s="79" t="s">
        <v>21</v>
      </c>
      <c r="E172" s="80" t="s">
        <v>14113</v>
      </c>
      <c r="F172" s="81" t="s">
        <v>14141</v>
      </c>
      <c r="G172" s="77" t="s">
        <v>14212</v>
      </c>
      <c r="H172" s="77" t="s">
        <v>28</v>
      </c>
      <c r="I172" s="97" t="s">
        <v>14213</v>
      </c>
      <c r="J172" s="98">
        <v>449102</v>
      </c>
      <c r="K172" s="98">
        <v>4695821</v>
      </c>
      <c r="L172" s="77" t="s">
        <v>32</v>
      </c>
      <c r="M172" s="99">
        <v>25.8</v>
      </c>
      <c r="N172" s="95">
        <v>11.25</v>
      </c>
      <c r="O172" s="91">
        <f t="shared" si="3"/>
        <v>290.25</v>
      </c>
      <c r="P172" s="100">
        <v>150403100001003</v>
      </c>
      <c r="Q172" s="95"/>
    </row>
    <row r="173" s="57" customFormat="1" ht="11.25" spans="1:17">
      <c r="A173" s="77" t="s">
        <v>14208</v>
      </c>
      <c r="B173" s="81" t="s">
        <v>14209</v>
      </c>
      <c r="C173" s="1361" t="s">
        <v>14210</v>
      </c>
      <c r="D173" s="79" t="s">
        <v>21</v>
      </c>
      <c r="E173" s="80" t="s">
        <v>14113</v>
      </c>
      <c r="F173" s="81" t="s">
        <v>1744</v>
      </c>
      <c r="G173" s="77" t="s">
        <v>14212</v>
      </c>
      <c r="H173" s="77" t="s">
        <v>28</v>
      </c>
      <c r="I173" s="97" t="s">
        <v>14213</v>
      </c>
      <c r="J173" s="98">
        <v>449304</v>
      </c>
      <c r="K173" s="98">
        <v>4695664</v>
      </c>
      <c r="L173" s="77" t="s">
        <v>32</v>
      </c>
      <c r="M173" s="99">
        <v>31.77</v>
      </c>
      <c r="N173" s="95">
        <v>11.25</v>
      </c>
      <c r="O173" s="91">
        <f t="shared" si="3"/>
        <v>357.4125</v>
      </c>
      <c r="P173" s="100">
        <v>150403100001003</v>
      </c>
      <c r="Q173" s="95"/>
    </row>
    <row r="174" s="57" customFormat="1" ht="11.25" spans="1:17">
      <c r="A174" s="77" t="s">
        <v>14208</v>
      </c>
      <c r="B174" s="81" t="s">
        <v>14209</v>
      </c>
      <c r="C174" s="1361" t="s">
        <v>14210</v>
      </c>
      <c r="D174" s="79" t="s">
        <v>21</v>
      </c>
      <c r="E174" s="80" t="s">
        <v>14113</v>
      </c>
      <c r="F174" s="81" t="s">
        <v>13885</v>
      </c>
      <c r="G174" s="77" t="s">
        <v>14212</v>
      </c>
      <c r="H174" s="77" t="s">
        <v>28</v>
      </c>
      <c r="I174" s="97" t="s">
        <v>14213</v>
      </c>
      <c r="J174" s="98">
        <v>449318</v>
      </c>
      <c r="K174" s="98">
        <v>4694977</v>
      </c>
      <c r="L174" s="77" t="s">
        <v>32</v>
      </c>
      <c r="M174" s="99">
        <v>3.55</v>
      </c>
      <c r="N174" s="95">
        <v>11.25</v>
      </c>
      <c r="O174" s="91">
        <f t="shared" si="3"/>
        <v>39.9375</v>
      </c>
      <c r="P174" s="100">
        <v>150403100001003</v>
      </c>
      <c r="Q174" s="95"/>
    </row>
    <row r="175" s="57" customFormat="1" ht="11.25" spans="1:17">
      <c r="A175" s="77" t="s">
        <v>14208</v>
      </c>
      <c r="B175" s="81" t="s">
        <v>14209</v>
      </c>
      <c r="C175" s="1361" t="s">
        <v>14210</v>
      </c>
      <c r="D175" s="79" t="s">
        <v>21</v>
      </c>
      <c r="E175" s="80" t="s">
        <v>14113</v>
      </c>
      <c r="F175" s="81" t="s">
        <v>1379</v>
      </c>
      <c r="G175" s="77" t="s">
        <v>14212</v>
      </c>
      <c r="H175" s="77" t="s">
        <v>28</v>
      </c>
      <c r="I175" s="97" t="s">
        <v>14213</v>
      </c>
      <c r="J175" s="98">
        <v>449141</v>
      </c>
      <c r="K175" s="98">
        <v>4695710</v>
      </c>
      <c r="L175" s="77" t="s">
        <v>32</v>
      </c>
      <c r="M175" s="99">
        <v>19.63</v>
      </c>
      <c r="N175" s="95">
        <v>11.25</v>
      </c>
      <c r="O175" s="91">
        <f t="shared" si="3"/>
        <v>220.8375</v>
      </c>
      <c r="P175" s="100">
        <v>150403100001003</v>
      </c>
      <c r="Q175" s="95"/>
    </row>
    <row r="176" s="57" customFormat="1" ht="11.25" spans="1:17">
      <c r="A176" s="77" t="s">
        <v>14208</v>
      </c>
      <c r="B176" s="81" t="s">
        <v>14209</v>
      </c>
      <c r="C176" s="1361" t="s">
        <v>14210</v>
      </c>
      <c r="D176" s="79" t="s">
        <v>21</v>
      </c>
      <c r="E176" s="80" t="s">
        <v>14113</v>
      </c>
      <c r="F176" s="81" t="s">
        <v>14143</v>
      </c>
      <c r="G176" s="77" t="s">
        <v>14212</v>
      </c>
      <c r="H176" s="77" t="s">
        <v>28</v>
      </c>
      <c r="I176" s="97" t="s">
        <v>14213</v>
      </c>
      <c r="J176" s="98">
        <v>447361</v>
      </c>
      <c r="K176" s="98">
        <v>4695916</v>
      </c>
      <c r="L176" s="77" t="s">
        <v>32</v>
      </c>
      <c r="M176" s="99">
        <v>12.86</v>
      </c>
      <c r="N176" s="95">
        <v>11.25</v>
      </c>
      <c r="O176" s="91">
        <f t="shared" si="3"/>
        <v>144.675</v>
      </c>
      <c r="P176" s="100">
        <v>150403100001003</v>
      </c>
      <c r="Q176" s="95"/>
    </row>
    <row r="177" s="57" customFormat="1" ht="11.25" spans="1:17">
      <c r="A177" s="77" t="s">
        <v>14208</v>
      </c>
      <c r="B177" s="81" t="s">
        <v>14209</v>
      </c>
      <c r="C177" s="1361" t="s">
        <v>14210</v>
      </c>
      <c r="D177" s="79" t="s">
        <v>21</v>
      </c>
      <c r="E177" s="80" t="s">
        <v>14113</v>
      </c>
      <c r="F177" s="81" t="s">
        <v>1758</v>
      </c>
      <c r="G177" s="77" t="s">
        <v>14212</v>
      </c>
      <c r="H177" s="77" t="s">
        <v>28</v>
      </c>
      <c r="I177" s="97" t="s">
        <v>14213</v>
      </c>
      <c r="J177" s="98">
        <v>447890</v>
      </c>
      <c r="K177" s="98">
        <v>4696007</v>
      </c>
      <c r="L177" s="77" t="s">
        <v>32</v>
      </c>
      <c r="M177" s="99">
        <v>10.31</v>
      </c>
      <c r="N177" s="95">
        <v>11.25</v>
      </c>
      <c r="O177" s="91">
        <f t="shared" si="3"/>
        <v>115.9875</v>
      </c>
      <c r="P177" s="100">
        <v>150403100001003</v>
      </c>
      <c r="Q177" s="95"/>
    </row>
    <row r="178" s="57" customFormat="1" ht="11.25" spans="1:17">
      <c r="A178" s="77" t="s">
        <v>14208</v>
      </c>
      <c r="B178" s="81" t="s">
        <v>14209</v>
      </c>
      <c r="C178" s="1361" t="s">
        <v>14210</v>
      </c>
      <c r="D178" s="79" t="s">
        <v>21</v>
      </c>
      <c r="E178" s="80" t="s">
        <v>14113</v>
      </c>
      <c r="F178" s="81" t="s">
        <v>1719</v>
      </c>
      <c r="G178" s="77" t="s">
        <v>14212</v>
      </c>
      <c r="H178" s="77" t="s">
        <v>28</v>
      </c>
      <c r="I178" s="97" t="s">
        <v>14213</v>
      </c>
      <c r="J178" s="98">
        <v>448154</v>
      </c>
      <c r="K178" s="98">
        <v>4695913</v>
      </c>
      <c r="L178" s="77" t="s">
        <v>32</v>
      </c>
      <c r="M178" s="99">
        <v>340.52</v>
      </c>
      <c r="N178" s="95">
        <v>11.25</v>
      </c>
      <c r="O178" s="91">
        <f t="shared" si="3"/>
        <v>3830.85</v>
      </c>
      <c r="P178" s="100">
        <v>150403100001003</v>
      </c>
      <c r="Q178" s="95"/>
    </row>
    <row r="179" s="57" customFormat="1" ht="11.25" spans="1:17">
      <c r="A179" s="77" t="s">
        <v>14208</v>
      </c>
      <c r="B179" s="81" t="s">
        <v>14209</v>
      </c>
      <c r="C179" s="1361" t="s">
        <v>14210</v>
      </c>
      <c r="D179" s="79" t="s">
        <v>21</v>
      </c>
      <c r="E179" s="80" t="s">
        <v>14113</v>
      </c>
      <c r="F179" s="81" t="s">
        <v>1452</v>
      </c>
      <c r="G179" s="77" t="s">
        <v>14212</v>
      </c>
      <c r="H179" s="77" t="s">
        <v>28</v>
      </c>
      <c r="I179" s="97" t="s">
        <v>14213</v>
      </c>
      <c r="J179" s="98">
        <v>449141</v>
      </c>
      <c r="K179" s="98">
        <v>4695908</v>
      </c>
      <c r="L179" s="77" t="s">
        <v>32</v>
      </c>
      <c r="M179" s="99">
        <v>13.36</v>
      </c>
      <c r="N179" s="95">
        <v>11.25</v>
      </c>
      <c r="O179" s="91">
        <f t="shared" si="3"/>
        <v>150.3</v>
      </c>
      <c r="P179" s="100">
        <v>150403100001003</v>
      </c>
      <c r="Q179" s="95"/>
    </row>
    <row r="180" s="57" customFormat="1" ht="11.25" spans="1:17">
      <c r="A180" s="77" t="s">
        <v>14208</v>
      </c>
      <c r="B180" s="81" t="s">
        <v>14209</v>
      </c>
      <c r="C180" s="1361" t="s">
        <v>14210</v>
      </c>
      <c r="D180" s="79" t="s">
        <v>21</v>
      </c>
      <c r="E180" s="80" t="s">
        <v>14113</v>
      </c>
      <c r="F180" s="81" t="s">
        <v>13898</v>
      </c>
      <c r="G180" s="77" t="s">
        <v>14212</v>
      </c>
      <c r="H180" s="77" t="s">
        <v>28</v>
      </c>
      <c r="I180" s="97" t="s">
        <v>14213</v>
      </c>
      <c r="J180" s="98">
        <v>448561</v>
      </c>
      <c r="K180" s="98">
        <v>4696641</v>
      </c>
      <c r="L180" s="77" t="s">
        <v>32</v>
      </c>
      <c r="M180" s="99">
        <v>3.17</v>
      </c>
      <c r="N180" s="95">
        <v>11.25</v>
      </c>
      <c r="O180" s="91">
        <f t="shared" si="3"/>
        <v>35.6625</v>
      </c>
      <c r="P180" s="100">
        <v>150403100001003</v>
      </c>
      <c r="Q180" s="95"/>
    </row>
    <row r="181" s="57" customFormat="1" ht="11.25" spans="1:17">
      <c r="A181" s="77" t="s">
        <v>14208</v>
      </c>
      <c r="B181" s="81" t="s">
        <v>14209</v>
      </c>
      <c r="C181" s="1361" t="s">
        <v>14210</v>
      </c>
      <c r="D181" s="79" t="s">
        <v>21</v>
      </c>
      <c r="E181" s="80" t="s">
        <v>14113</v>
      </c>
      <c r="F181" s="81" t="s">
        <v>14146</v>
      </c>
      <c r="G181" s="77" t="s">
        <v>14212</v>
      </c>
      <c r="H181" s="77" t="s">
        <v>28</v>
      </c>
      <c r="I181" s="97" t="s">
        <v>14213</v>
      </c>
      <c r="J181" s="98">
        <v>448105</v>
      </c>
      <c r="K181" s="98">
        <v>4696472</v>
      </c>
      <c r="L181" s="77" t="s">
        <v>32</v>
      </c>
      <c r="M181" s="99">
        <v>21.95</v>
      </c>
      <c r="N181" s="95">
        <v>11.25</v>
      </c>
      <c r="O181" s="91">
        <f t="shared" si="3"/>
        <v>246.9375</v>
      </c>
      <c r="P181" s="100">
        <v>150403100001003</v>
      </c>
      <c r="Q181" s="95"/>
    </row>
    <row r="182" s="57" customFormat="1" ht="11.25" spans="1:17">
      <c r="A182" s="77" t="s">
        <v>14208</v>
      </c>
      <c r="B182" s="81" t="s">
        <v>14209</v>
      </c>
      <c r="C182" s="1361" t="s">
        <v>14210</v>
      </c>
      <c r="D182" s="79" t="s">
        <v>21</v>
      </c>
      <c r="E182" s="80" t="s">
        <v>14113</v>
      </c>
      <c r="F182" s="81" t="s">
        <v>14147</v>
      </c>
      <c r="G182" s="77" t="s">
        <v>14212</v>
      </c>
      <c r="H182" s="77" t="s">
        <v>28</v>
      </c>
      <c r="I182" s="97" t="s">
        <v>14213</v>
      </c>
      <c r="J182" s="98">
        <v>447228</v>
      </c>
      <c r="K182" s="98">
        <v>4696132</v>
      </c>
      <c r="L182" s="77" t="s">
        <v>32</v>
      </c>
      <c r="M182" s="99">
        <v>23.06</v>
      </c>
      <c r="N182" s="95">
        <v>11.25</v>
      </c>
      <c r="O182" s="91">
        <f t="shared" si="3"/>
        <v>259.425</v>
      </c>
      <c r="P182" s="100">
        <v>150403100001003</v>
      </c>
      <c r="Q182" s="95"/>
    </row>
    <row r="183" s="57" customFormat="1" ht="11.25" spans="1:17">
      <c r="A183" s="77" t="s">
        <v>14208</v>
      </c>
      <c r="B183" s="81" t="s">
        <v>14209</v>
      </c>
      <c r="C183" s="1361" t="s">
        <v>14210</v>
      </c>
      <c r="D183" s="79" t="s">
        <v>21</v>
      </c>
      <c r="E183" s="80" t="s">
        <v>14113</v>
      </c>
      <c r="F183" s="81" t="s">
        <v>1130</v>
      </c>
      <c r="G183" s="77" t="s">
        <v>14212</v>
      </c>
      <c r="H183" s="77" t="s">
        <v>28</v>
      </c>
      <c r="I183" s="97" t="s">
        <v>14213</v>
      </c>
      <c r="J183" s="98">
        <v>448514</v>
      </c>
      <c r="K183" s="98">
        <v>4696405</v>
      </c>
      <c r="L183" s="77" t="s">
        <v>32</v>
      </c>
      <c r="M183" s="99">
        <v>4.1</v>
      </c>
      <c r="N183" s="95">
        <v>11.25</v>
      </c>
      <c r="O183" s="91">
        <f t="shared" si="3"/>
        <v>46.125</v>
      </c>
      <c r="P183" s="100">
        <v>150403100001003</v>
      </c>
      <c r="Q183" s="95"/>
    </row>
    <row r="184" s="57" customFormat="1" ht="11.25" spans="1:17">
      <c r="A184" s="77" t="s">
        <v>14208</v>
      </c>
      <c r="B184" s="81" t="s">
        <v>14209</v>
      </c>
      <c r="C184" s="1361" t="s">
        <v>14210</v>
      </c>
      <c r="D184" s="79" t="s">
        <v>21</v>
      </c>
      <c r="E184" s="80" t="s">
        <v>14113</v>
      </c>
      <c r="F184" s="81" t="s">
        <v>14150</v>
      </c>
      <c r="G184" s="77" t="s">
        <v>14212</v>
      </c>
      <c r="H184" s="77" t="s">
        <v>28</v>
      </c>
      <c r="I184" s="97" t="s">
        <v>14213</v>
      </c>
      <c r="J184" s="98">
        <v>447591</v>
      </c>
      <c r="K184" s="98">
        <v>4695828</v>
      </c>
      <c r="L184" s="77" t="s">
        <v>32</v>
      </c>
      <c r="M184" s="99">
        <v>27.97</v>
      </c>
      <c r="N184" s="95">
        <v>11.25</v>
      </c>
      <c r="O184" s="91">
        <f t="shared" si="3"/>
        <v>314.6625</v>
      </c>
      <c r="P184" s="100">
        <v>150403100001003</v>
      </c>
      <c r="Q184" s="95"/>
    </row>
    <row r="185" s="57" customFormat="1" ht="11.25" spans="1:17">
      <c r="A185" s="77" t="s">
        <v>14208</v>
      </c>
      <c r="B185" s="81" t="s">
        <v>14209</v>
      </c>
      <c r="C185" s="1361" t="s">
        <v>14210</v>
      </c>
      <c r="D185" s="79" t="s">
        <v>21</v>
      </c>
      <c r="E185" s="80" t="s">
        <v>14113</v>
      </c>
      <c r="F185" s="81" t="s">
        <v>14151</v>
      </c>
      <c r="G185" s="77" t="s">
        <v>14212</v>
      </c>
      <c r="H185" s="77" t="s">
        <v>28</v>
      </c>
      <c r="I185" s="97" t="s">
        <v>14213</v>
      </c>
      <c r="J185" s="98">
        <v>448108</v>
      </c>
      <c r="K185" s="98">
        <v>4696211</v>
      </c>
      <c r="L185" s="77" t="s">
        <v>32</v>
      </c>
      <c r="M185" s="99">
        <v>27.72</v>
      </c>
      <c r="N185" s="95">
        <v>11.25</v>
      </c>
      <c r="O185" s="91">
        <f t="shared" si="3"/>
        <v>311.85</v>
      </c>
      <c r="P185" s="100">
        <v>150403100001003</v>
      </c>
      <c r="Q185" s="95"/>
    </row>
    <row r="186" s="57" customFormat="1" ht="11.25" spans="1:17">
      <c r="A186" s="77" t="s">
        <v>14208</v>
      </c>
      <c r="B186" s="81" t="s">
        <v>14209</v>
      </c>
      <c r="C186" s="1361" t="s">
        <v>14210</v>
      </c>
      <c r="D186" s="79" t="s">
        <v>21</v>
      </c>
      <c r="E186" s="80" t="s">
        <v>14113</v>
      </c>
      <c r="F186" s="81" t="s">
        <v>14152</v>
      </c>
      <c r="G186" s="77" t="s">
        <v>14212</v>
      </c>
      <c r="H186" s="77" t="s">
        <v>28</v>
      </c>
      <c r="I186" s="97" t="s">
        <v>14213</v>
      </c>
      <c r="J186" s="98">
        <v>447583</v>
      </c>
      <c r="K186" s="98">
        <v>4696002</v>
      </c>
      <c r="L186" s="77" t="s">
        <v>32</v>
      </c>
      <c r="M186" s="99">
        <v>29.34</v>
      </c>
      <c r="N186" s="95">
        <v>11.25</v>
      </c>
      <c r="O186" s="91">
        <f t="shared" si="3"/>
        <v>330.075</v>
      </c>
      <c r="P186" s="100">
        <v>150403100001003</v>
      </c>
      <c r="Q186" s="95"/>
    </row>
    <row r="187" s="57" customFormat="1" ht="11.25" spans="1:17">
      <c r="A187" s="77" t="s">
        <v>14208</v>
      </c>
      <c r="B187" s="81" t="s">
        <v>14209</v>
      </c>
      <c r="C187" s="1361" t="s">
        <v>14210</v>
      </c>
      <c r="D187" s="79" t="s">
        <v>21</v>
      </c>
      <c r="E187" s="80" t="s">
        <v>14113</v>
      </c>
      <c r="F187" s="81" t="s">
        <v>14154</v>
      </c>
      <c r="G187" s="77" t="s">
        <v>14212</v>
      </c>
      <c r="H187" s="77" t="s">
        <v>28</v>
      </c>
      <c r="I187" s="97" t="s">
        <v>14213</v>
      </c>
      <c r="J187" s="98">
        <v>447684</v>
      </c>
      <c r="K187" s="98">
        <v>4696387</v>
      </c>
      <c r="L187" s="77" t="s">
        <v>32</v>
      </c>
      <c r="M187" s="99">
        <v>190.32</v>
      </c>
      <c r="N187" s="95">
        <v>11.25</v>
      </c>
      <c r="O187" s="91">
        <f t="shared" si="3"/>
        <v>2141.1</v>
      </c>
      <c r="P187" s="100">
        <v>150403100001003</v>
      </c>
      <c r="Q187" s="95"/>
    </row>
    <row r="188" s="57" customFormat="1" ht="11.25" spans="1:17">
      <c r="A188" s="77" t="s">
        <v>14208</v>
      </c>
      <c r="B188" s="81" t="s">
        <v>14209</v>
      </c>
      <c r="C188" s="1361" t="s">
        <v>14210</v>
      </c>
      <c r="D188" s="79" t="s">
        <v>21</v>
      </c>
      <c r="E188" s="80" t="s">
        <v>14113</v>
      </c>
      <c r="F188" s="81" t="s">
        <v>14155</v>
      </c>
      <c r="G188" s="77" t="s">
        <v>14212</v>
      </c>
      <c r="H188" s="77" t="s">
        <v>28</v>
      </c>
      <c r="I188" s="97" t="s">
        <v>14213</v>
      </c>
      <c r="J188" s="98">
        <v>449028</v>
      </c>
      <c r="K188" s="98">
        <v>4696026</v>
      </c>
      <c r="L188" s="77" t="s">
        <v>32</v>
      </c>
      <c r="M188" s="99">
        <v>73.24</v>
      </c>
      <c r="N188" s="95">
        <v>11.25</v>
      </c>
      <c r="O188" s="91">
        <f t="shared" si="3"/>
        <v>823.95</v>
      </c>
      <c r="P188" s="100">
        <v>150403100001003</v>
      </c>
      <c r="Q188" s="95"/>
    </row>
    <row r="189" s="57" customFormat="1" ht="11.25" spans="1:17">
      <c r="A189" s="77" t="s">
        <v>14208</v>
      </c>
      <c r="B189" s="81" t="s">
        <v>14209</v>
      </c>
      <c r="C189" s="1361" t="s">
        <v>14210</v>
      </c>
      <c r="D189" s="79" t="s">
        <v>21</v>
      </c>
      <c r="E189" s="80" t="s">
        <v>14113</v>
      </c>
      <c r="F189" s="81" t="s">
        <v>14156</v>
      </c>
      <c r="G189" s="77" t="s">
        <v>14212</v>
      </c>
      <c r="H189" s="77" t="s">
        <v>28</v>
      </c>
      <c r="I189" s="97" t="s">
        <v>14213</v>
      </c>
      <c r="J189" s="98">
        <v>448327</v>
      </c>
      <c r="K189" s="98">
        <v>4696627</v>
      </c>
      <c r="L189" s="77" t="s">
        <v>32</v>
      </c>
      <c r="M189" s="99">
        <v>41.49</v>
      </c>
      <c r="N189" s="95">
        <v>11.25</v>
      </c>
      <c r="O189" s="91">
        <f t="shared" si="3"/>
        <v>466.7625</v>
      </c>
      <c r="P189" s="100">
        <v>150403100001003</v>
      </c>
      <c r="Q189" s="95"/>
    </row>
    <row r="190" s="57" customFormat="1" ht="11.25" spans="1:17">
      <c r="A190" s="77" t="s">
        <v>14208</v>
      </c>
      <c r="B190" s="81" t="s">
        <v>14209</v>
      </c>
      <c r="C190" s="1361" t="s">
        <v>14210</v>
      </c>
      <c r="D190" s="79" t="s">
        <v>21</v>
      </c>
      <c r="E190" s="80" t="s">
        <v>14113</v>
      </c>
      <c r="F190" s="81" t="s">
        <v>13618</v>
      </c>
      <c r="G190" s="77" t="s">
        <v>14212</v>
      </c>
      <c r="H190" s="77" t="s">
        <v>28</v>
      </c>
      <c r="I190" s="97" t="s">
        <v>14213</v>
      </c>
      <c r="J190" s="98">
        <v>448822</v>
      </c>
      <c r="K190" s="98">
        <v>4695633</v>
      </c>
      <c r="L190" s="77" t="s">
        <v>32</v>
      </c>
      <c r="M190" s="99">
        <v>23.45</v>
      </c>
      <c r="N190" s="95">
        <v>11.25</v>
      </c>
      <c r="O190" s="91">
        <f t="shared" si="3"/>
        <v>263.8125</v>
      </c>
      <c r="P190" s="100">
        <v>150403100001003</v>
      </c>
      <c r="Q190" s="95"/>
    </row>
    <row r="191" s="57" customFormat="1" ht="11.25" spans="1:17">
      <c r="A191" s="77" t="s">
        <v>14208</v>
      </c>
      <c r="B191" s="81" t="s">
        <v>14209</v>
      </c>
      <c r="C191" s="1361" t="s">
        <v>14210</v>
      </c>
      <c r="D191" s="79" t="s">
        <v>21</v>
      </c>
      <c r="E191" s="80" t="s">
        <v>14113</v>
      </c>
      <c r="F191" s="81" t="s">
        <v>13653</v>
      </c>
      <c r="G191" s="77" t="s">
        <v>14212</v>
      </c>
      <c r="H191" s="77" t="s">
        <v>28</v>
      </c>
      <c r="I191" s="97" t="s">
        <v>14213</v>
      </c>
      <c r="J191" s="98">
        <v>449317</v>
      </c>
      <c r="K191" s="98">
        <v>4695737</v>
      </c>
      <c r="L191" s="77" t="s">
        <v>32</v>
      </c>
      <c r="M191" s="99">
        <v>5.58</v>
      </c>
      <c r="N191" s="95">
        <v>11.25</v>
      </c>
      <c r="O191" s="91">
        <f t="shared" si="3"/>
        <v>62.775</v>
      </c>
      <c r="P191" s="100">
        <v>150403100001003</v>
      </c>
      <c r="Q191" s="95"/>
    </row>
    <row r="192" s="57" customFormat="1" ht="11.25" spans="1:17">
      <c r="A192" s="77" t="s">
        <v>14208</v>
      </c>
      <c r="B192" s="81" t="s">
        <v>14209</v>
      </c>
      <c r="C192" s="1361" t="s">
        <v>14210</v>
      </c>
      <c r="D192" s="79" t="s">
        <v>21</v>
      </c>
      <c r="E192" s="80" t="s">
        <v>14113</v>
      </c>
      <c r="F192" s="81" t="s">
        <v>1491</v>
      </c>
      <c r="G192" s="77" t="s">
        <v>14212</v>
      </c>
      <c r="H192" s="77" t="s">
        <v>28</v>
      </c>
      <c r="I192" s="97" t="s">
        <v>14213</v>
      </c>
      <c r="J192" s="98">
        <v>448776</v>
      </c>
      <c r="K192" s="98">
        <v>4695853</v>
      </c>
      <c r="L192" s="77" t="s">
        <v>32</v>
      </c>
      <c r="M192" s="99">
        <v>80.76</v>
      </c>
      <c r="N192" s="95">
        <v>11.25</v>
      </c>
      <c r="O192" s="91">
        <f t="shared" si="3"/>
        <v>908.55</v>
      </c>
      <c r="P192" s="100">
        <v>150403100001003</v>
      </c>
      <c r="Q192" s="95"/>
    </row>
    <row r="193" s="57" customFormat="1" ht="11.25" spans="1:17">
      <c r="A193" s="77" t="s">
        <v>14208</v>
      </c>
      <c r="B193" s="81" t="s">
        <v>14209</v>
      </c>
      <c r="C193" s="1361" t="s">
        <v>14210</v>
      </c>
      <c r="D193" s="79" t="s">
        <v>21</v>
      </c>
      <c r="E193" s="80" t="s">
        <v>14113</v>
      </c>
      <c r="F193" s="81" t="s">
        <v>14160</v>
      </c>
      <c r="G193" s="77" t="s">
        <v>14212</v>
      </c>
      <c r="H193" s="77" t="s">
        <v>28</v>
      </c>
      <c r="I193" s="97" t="s">
        <v>14213</v>
      </c>
      <c r="J193" s="98">
        <v>448690</v>
      </c>
      <c r="K193" s="98">
        <v>4696139</v>
      </c>
      <c r="L193" s="77" t="s">
        <v>32</v>
      </c>
      <c r="M193" s="99">
        <v>26.35</v>
      </c>
      <c r="N193" s="95">
        <v>11.25</v>
      </c>
      <c r="O193" s="91">
        <f t="shared" si="3"/>
        <v>296.4375</v>
      </c>
      <c r="P193" s="100">
        <v>150403100001003</v>
      </c>
      <c r="Q193" s="95"/>
    </row>
    <row r="194" s="57" customFormat="1" ht="11.25" spans="1:17">
      <c r="A194" s="77" t="s">
        <v>14208</v>
      </c>
      <c r="B194" s="81" t="s">
        <v>14209</v>
      </c>
      <c r="C194" s="1361" t="s">
        <v>14210</v>
      </c>
      <c r="D194" s="79" t="s">
        <v>21</v>
      </c>
      <c r="E194" s="80" t="s">
        <v>14113</v>
      </c>
      <c r="F194" s="81" t="s">
        <v>14317</v>
      </c>
      <c r="G194" s="77" t="s">
        <v>14212</v>
      </c>
      <c r="H194" s="77" t="s">
        <v>28</v>
      </c>
      <c r="I194" s="97" t="s">
        <v>14213</v>
      </c>
      <c r="J194" s="98">
        <v>448753</v>
      </c>
      <c r="K194" s="98">
        <v>4695167</v>
      </c>
      <c r="L194" s="77" t="s">
        <v>32</v>
      </c>
      <c r="M194" s="99">
        <v>2.03</v>
      </c>
      <c r="N194" s="95">
        <v>11.25</v>
      </c>
      <c r="O194" s="91">
        <f t="shared" si="3"/>
        <v>22.8375</v>
      </c>
      <c r="P194" s="100">
        <v>150403100001003</v>
      </c>
      <c r="Q194" s="95"/>
    </row>
    <row r="195" s="57" customFormat="1" ht="11.25" spans="1:17">
      <c r="A195" s="77" t="s">
        <v>14208</v>
      </c>
      <c r="B195" s="81" t="s">
        <v>14209</v>
      </c>
      <c r="C195" s="1361" t="s">
        <v>14210</v>
      </c>
      <c r="D195" s="79" t="s">
        <v>21</v>
      </c>
      <c r="E195" s="80" t="s">
        <v>14113</v>
      </c>
      <c r="F195" s="81" t="s">
        <v>14318</v>
      </c>
      <c r="G195" s="77" t="s">
        <v>14212</v>
      </c>
      <c r="H195" s="77" t="s">
        <v>28</v>
      </c>
      <c r="I195" s="97" t="s">
        <v>14213</v>
      </c>
      <c r="J195" s="98">
        <v>447802</v>
      </c>
      <c r="K195" s="98">
        <v>4696258</v>
      </c>
      <c r="L195" s="77" t="s">
        <v>32</v>
      </c>
      <c r="M195" s="99">
        <v>23.52</v>
      </c>
      <c r="N195" s="95">
        <v>11.25</v>
      </c>
      <c r="O195" s="91">
        <f t="shared" si="3"/>
        <v>264.6</v>
      </c>
      <c r="P195" s="100">
        <v>150403100001003</v>
      </c>
      <c r="Q195" s="95"/>
    </row>
    <row r="196" s="57" customFormat="1" ht="11.25" spans="1:17">
      <c r="A196" s="77" t="s">
        <v>14208</v>
      </c>
      <c r="B196" s="81" t="s">
        <v>14209</v>
      </c>
      <c r="C196" s="1361" t="s">
        <v>14210</v>
      </c>
      <c r="D196" s="79" t="s">
        <v>21</v>
      </c>
      <c r="E196" s="80" t="s">
        <v>14113</v>
      </c>
      <c r="F196" s="81" t="s">
        <v>14007</v>
      </c>
      <c r="G196" s="77" t="s">
        <v>14212</v>
      </c>
      <c r="H196" s="77" t="s">
        <v>28</v>
      </c>
      <c r="I196" s="97" t="s">
        <v>14213</v>
      </c>
      <c r="J196" s="98">
        <v>447490</v>
      </c>
      <c r="K196" s="98">
        <v>4696026</v>
      </c>
      <c r="L196" s="77" t="s">
        <v>32</v>
      </c>
      <c r="M196" s="99">
        <v>60.64</v>
      </c>
      <c r="N196" s="95">
        <v>11.25</v>
      </c>
      <c r="O196" s="91">
        <f t="shared" si="3"/>
        <v>682.2</v>
      </c>
      <c r="P196" s="100">
        <v>150403100001003</v>
      </c>
      <c r="Q196" s="95"/>
    </row>
    <row r="197" s="57" customFormat="1" ht="11.25" spans="1:17">
      <c r="A197" s="77" t="s">
        <v>14208</v>
      </c>
      <c r="B197" s="81" t="s">
        <v>14209</v>
      </c>
      <c r="C197" s="1361" t="s">
        <v>14210</v>
      </c>
      <c r="D197" s="79" t="s">
        <v>21</v>
      </c>
      <c r="E197" s="80" t="s">
        <v>14113</v>
      </c>
      <c r="F197" s="81" t="s">
        <v>13889</v>
      </c>
      <c r="G197" s="77" t="s">
        <v>14212</v>
      </c>
      <c r="H197" s="77" t="s">
        <v>28</v>
      </c>
      <c r="I197" s="97" t="s">
        <v>14213</v>
      </c>
      <c r="J197" s="98">
        <v>448780</v>
      </c>
      <c r="K197" s="98">
        <v>4696260</v>
      </c>
      <c r="L197" s="77" t="s">
        <v>32</v>
      </c>
      <c r="M197" s="99">
        <v>15.66</v>
      </c>
      <c r="N197" s="95">
        <v>11.25</v>
      </c>
      <c r="O197" s="91">
        <f t="shared" si="3"/>
        <v>176.175</v>
      </c>
      <c r="P197" s="100">
        <v>150403100001003</v>
      </c>
      <c r="Q197" s="95"/>
    </row>
    <row r="198" s="57" customFormat="1" ht="11.25" spans="1:17">
      <c r="A198" s="77" t="s">
        <v>14208</v>
      </c>
      <c r="B198" s="81" t="s">
        <v>14209</v>
      </c>
      <c r="C198" s="1361" t="s">
        <v>14210</v>
      </c>
      <c r="D198" s="79" t="s">
        <v>21</v>
      </c>
      <c r="E198" s="80" t="s">
        <v>14113</v>
      </c>
      <c r="F198" s="81" t="s">
        <v>14319</v>
      </c>
      <c r="G198" s="77" t="s">
        <v>14212</v>
      </c>
      <c r="H198" s="77" t="s">
        <v>28</v>
      </c>
      <c r="I198" s="97" t="s">
        <v>14213</v>
      </c>
      <c r="J198" s="98">
        <v>447390</v>
      </c>
      <c r="K198" s="98">
        <v>4696168</v>
      </c>
      <c r="L198" s="77" t="s">
        <v>32</v>
      </c>
      <c r="M198" s="99">
        <v>23.81</v>
      </c>
      <c r="N198" s="95">
        <v>11.25</v>
      </c>
      <c r="O198" s="91">
        <f t="shared" si="3"/>
        <v>267.8625</v>
      </c>
      <c r="P198" s="100">
        <v>150403100001003</v>
      </c>
      <c r="Q198" s="95"/>
    </row>
    <row r="199" s="57" customFormat="1" ht="11.25" spans="1:17">
      <c r="A199" s="77" t="s">
        <v>14208</v>
      </c>
      <c r="B199" s="81" t="s">
        <v>14209</v>
      </c>
      <c r="C199" s="1361" t="s">
        <v>14210</v>
      </c>
      <c r="D199" s="79" t="s">
        <v>21</v>
      </c>
      <c r="E199" s="80" t="s">
        <v>14113</v>
      </c>
      <c r="F199" s="81" t="s">
        <v>1152</v>
      </c>
      <c r="G199" s="77" t="s">
        <v>14212</v>
      </c>
      <c r="H199" s="77" t="s">
        <v>28</v>
      </c>
      <c r="I199" s="97" t="s">
        <v>14213</v>
      </c>
      <c r="J199" s="98">
        <v>447381</v>
      </c>
      <c r="K199" s="98">
        <v>4695757</v>
      </c>
      <c r="L199" s="77" t="s">
        <v>32</v>
      </c>
      <c r="M199" s="99">
        <v>14.31</v>
      </c>
      <c r="N199" s="95">
        <v>11.25</v>
      </c>
      <c r="O199" s="91">
        <f t="shared" si="3"/>
        <v>160.9875</v>
      </c>
      <c r="P199" s="100">
        <v>150403100001003</v>
      </c>
      <c r="Q199" s="95"/>
    </row>
    <row r="200" s="57" customFormat="1" ht="11.25" spans="1:17">
      <c r="A200" s="77" t="s">
        <v>14208</v>
      </c>
      <c r="B200" s="81" t="s">
        <v>14209</v>
      </c>
      <c r="C200" s="1361" t="s">
        <v>14210</v>
      </c>
      <c r="D200" s="79" t="s">
        <v>21</v>
      </c>
      <c r="E200" s="80" t="s">
        <v>14113</v>
      </c>
      <c r="F200" s="81" t="s">
        <v>1588</v>
      </c>
      <c r="G200" s="77" t="s">
        <v>14212</v>
      </c>
      <c r="H200" s="77" t="s">
        <v>28</v>
      </c>
      <c r="I200" s="97" t="s">
        <v>14213</v>
      </c>
      <c r="J200" s="98">
        <v>448518</v>
      </c>
      <c r="K200" s="98">
        <v>4695966</v>
      </c>
      <c r="L200" s="77" t="s">
        <v>32</v>
      </c>
      <c r="M200" s="99">
        <v>110.66</v>
      </c>
      <c r="N200" s="95">
        <v>11.25</v>
      </c>
      <c r="O200" s="91">
        <f t="shared" si="3"/>
        <v>1244.925</v>
      </c>
      <c r="P200" s="100">
        <v>150403100001003</v>
      </c>
      <c r="Q200" s="95"/>
    </row>
    <row r="201" s="57" customFormat="1" ht="11.25" spans="1:17">
      <c r="A201" s="77" t="s">
        <v>14208</v>
      </c>
      <c r="B201" s="81" t="s">
        <v>14209</v>
      </c>
      <c r="C201" s="1361" t="s">
        <v>14210</v>
      </c>
      <c r="D201" s="79" t="s">
        <v>21</v>
      </c>
      <c r="E201" s="80" t="s">
        <v>14113</v>
      </c>
      <c r="F201" s="81" t="s">
        <v>14163</v>
      </c>
      <c r="G201" s="77" t="s">
        <v>14212</v>
      </c>
      <c r="H201" s="77" t="s">
        <v>28</v>
      </c>
      <c r="I201" s="97" t="s">
        <v>14213</v>
      </c>
      <c r="J201" s="98">
        <v>448947</v>
      </c>
      <c r="K201" s="98">
        <v>4696019</v>
      </c>
      <c r="L201" s="77" t="s">
        <v>32</v>
      </c>
      <c r="M201" s="99">
        <v>18.33</v>
      </c>
      <c r="N201" s="95">
        <v>11.25</v>
      </c>
      <c r="O201" s="91">
        <f t="shared" si="3"/>
        <v>206.2125</v>
      </c>
      <c r="P201" s="100">
        <v>150403100001003</v>
      </c>
      <c r="Q201" s="95"/>
    </row>
    <row r="202" s="57" customFormat="1" ht="11.25" spans="1:17">
      <c r="A202" s="77" t="s">
        <v>14208</v>
      </c>
      <c r="B202" s="81" t="s">
        <v>14209</v>
      </c>
      <c r="C202" s="1361" t="s">
        <v>14210</v>
      </c>
      <c r="D202" s="79" t="s">
        <v>21</v>
      </c>
      <c r="E202" s="80" t="s">
        <v>14113</v>
      </c>
      <c r="F202" s="81" t="s">
        <v>1376</v>
      </c>
      <c r="G202" s="77" t="s">
        <v>14212</v>
      </c>
      <c r="H202" s="77" t="s">
        <v>28</v>
      </c>
      <c r="I202" s="97" t="s">
        <v>14213</v>
      </c>
      <c r="J202" s="98">
        <v>449034</v>
      </c>
      <c r="K202" s="98">
        <v>4695558</v>
      </c>
      <c r="L202" s="77" t="s">
        <v>32</v>
      </c>
      <c r="M202" s="99">
        <v>23.75</v>
      </c>
      <c r="N202" s="95">
        <v>11.25</v>
      </c>
      <c r="O202" s="91">
        <f t="shared" si="3"/>
        <v>267.1875</v>
      </c>
      <c r="P202" s="100">
        <v>150403100001003</v>
      </c>
      <c r="Q202" s="95"/>
    </row>
    <row r="203" s="57" customFormat="1" ht="11.25" spans="1:17">
      <c r="A203" s="77" t="s">
        <v>14208</v>
      </c>
      <c r="B203" s="81" t="s">
        <v>14209</v>
      </c>
      <c r="C203" s="1361" t="s">
        <v>14210</v>
      </c>
      <c r="D203" s="79" t="s">
        <v>21</v>
      </c>
      <c r="E203" s="80" t="s">
        <v>14113</v>
      </c>
      <c r="F203" s="81" t="s">
        <v>1126</v>
      </c>
      <c r="G203" s="77" t="s">
        <v>14212</v>
      </c>
      <c r="H203" s="77" t="s">
        <v>28</v>
      </c>
      <c r="I203" s="97" t="s">
        <v>14213</v>
      </c>
      <c r="J203" s="98">
        <v>447422</v>
      </c>
      <c r="K203" s="98">
        <v>4696317</v>
      </c>
      <c r="L203" s="77" t="s">
        <v>32</v>
      </c>
      <c r="M203" s="99">
        <v>5.29</v>
      </c>
      <c r="N203" s="95">
        <v>11.25</v>
      </c>
      <c r="O203" s="91">
        <f t="shared" si="3"/>
        <v>59.5125</v>
      </c>
      <c r="P203" s="100">
        <v>150403100001003</v>
      </c>
      <c r="Q203" s="95"/>
    </row>
    <row r="204" s="57" customFormat="1" ht="11.25" spans="1:17">
      <c r="A204" s="77" t="s">
        <v>14208</v>
      </c>
      <c r="B204" s="81" t="s">
        <v>14209</v>
      </c>
      <c r="C204" s="1361" t="s">
        <v>14210</v>
      </c>
      <c r="D204" s="79" t="s">
        <v>21</v>
      </c>
      <c r="E204" s="80" t="s">
        <v>14113</v>
      </c>
      <c r="F204" s="81" t="s">
        <v>14166</v>
      </c>
      <c r="G204" s="77" t="s">
        <v>14212</v>
      </c>
      <c r="H204" s="77" t="s">
        <v>28</v>
      </c>
      <c r="I204" s="97" t="s">
        <v>14213</v>
      </c>
      <c r="J204" s="98">
        <v>449021</v>
      </c>
      <c r="K204" s="98">
        <v>4695319</v>
      </c>
      <c r="L204" s="77" t="s">
        <v>32</v>
      </c>
      <c r="M204" s="99">
        <v>524.48</v>
      </c>
      <c r="N204" s="95">
        <v>11.25</v>
      </c>
      <c r="O204" s="91">
        <f t="shared" si="3"/>
        <v>5900.4</v>
      </c>
      <c r="P204" s="100">
        <v>150403100001003</v>
      </c>
      <c r="Q204" s="95"/>
    </row>
    <row r="205" s="57" customFormat="1" ht="11.25" spans="1:17">
      <c r="A205" s="77" t="s">
        <v>14208</v>
      </c>
      <c r="B205" s="81" t="s">
        <v>14209</v>
      </c>
      <c r="C205" s="1361" t="s">
        <v>14210</v>
      </c>
      <c r="D205" s="79" t="s">
        <v>21</v>
      </c>
      <c r="E205" s="80" t="s">
        <v>14113</v>
      </c>
      <c r="F205" s="81" t="s">
        <v>14167</v>
      </c>
      <c r="G205" s="77" t="s">
        <v>14212</v>
      </c>
      <c r="H205" s="77" t="s">
        <v>28</v>
      </c>
      <c r="I205" s="97" t="s">
        <v>14213</v>
      </c>
      <c r="J205" s="98">
        <v>447921</v>
      </c>
      <c r="K205" s="98">
        <v>4695646</v>
      </c>
      <c r="L205" s="77" t="s">
        <v>32</v>
      </c>
      <c r="M205" s="99">
        <v>142.34</v>
      </c>
      <c r="N205" s="95">
        <v>11.25</v>
      </c>
      <c r="O205" s="91">
        <f t="shared" si="3"/>
        <v>1601.325</v>
      </c>
      <c r="P205" s="100">
        <v>150403100001003</v>
      </c>
      <c r="Q205" s="95"/>
    </row>
    <row r="206" s="57" customFormat="1" ht="11.25" spans="1:17">
      <c r="A206" s="77" t="s">
        <v>14208</v>
      </c>
      <c r="B206" s="81" t="s">
        <v>14209</v>
      </c>
      <c r="C206" s="1361" t="s">
        <v>14210</v>
      </c>
      <c r="D206" s="79" t="s">
        <v>21</v>
      </c>
      <c r="E206" s="80" t="s">
        <v>14113</v>
      </c>
      <c r="F206" s="81" t="s">
        <v>13648</v>
      </c>
      <c r="G206" s="77" t="s">
        <v>14212</v>
      </c>
      <c r="H206" s="77" t="s">
        <v>28</v>
      </c>
      <c r="I206" s="97" t="s">
        <v>14213</v>
      </c>
      <c r="J206" s="98">
        <v>447379</v>
      </c>
      <c r="K206" s="98">
        <v>4695681</v>
      </c>
      <c r="L206" s="77" t="s">
        <v>32</v>
      </c>
      <c r="M206" s="99">
        <v>29.28</v>
      </c>
      <c r="N206" s="95">
        <v>11.25</v>
      </c>
      <c r="O206" s="91">
        <f t="shared" si="3"/>
        <v>329.4</v>
      </c>
      <c r="P206" s="100">
        <v>150403100001003</v>
      </c>
      <c r="Q206" s="95"/>
    </row>
    <row r="207" s="57" customFormat="1" ht="11.25" spans="1:17">
      <c r="A207" s="77" t="s">
        <v>14208</v>
      </c>
      <c r="B207" s="81" t="s">
        <v>14209</v>
      </c>
      <c r="C207" s="1361" t="s">
        <v>14210</v>
      </c>
      <c r="D207" s="79" t="s">
        <v>21</v>
      </c>
      <c r="E207" s="80" t="s">
        <v>14064</v>
      </c>
      <c r="F207" s="81" t="s">
        <v>13254</v>
      </c>
      <c r="G207" s="77" t="s">
        <v>14212</v>
      </c>
      <c r="H207" s="77" t="s">
        <v>28</v>
      </c>
      <c r="I207" s="97" t="s">
        <v>14213</v>
      </c>
      <c r="J207" s="98">
        <v>450339</v>
      </c>
      <c r="K207" s="98">
        <v>4693928</v>
      </c>
      <c r="L207" s="77" t="s">
        <v>32</v>
      </c>
      <c r="M207" s="99">
        <v>49.18</v>
      </c>
      <c r="N207" s="95">
        <v>11.25</v>
      </c>
      <c r="O207" s="91">
        <f t="shared" si="3"/>
        <v>553.275</v>
      </c>
      <c r="P207" s="100">
        <v>150403100001003</v>
      </c>
      <c r="Q207" s="95"/>
    </row>
    <row r="208" s="57" customFormat="1" ht="11.25" spans="1:17">
      <c r="A208" s="77" t="s">
        <v>14208</v>
      </c>
      <c r="B208" s="81" t="s">
        <v>14209</v>
      </c>
      <c r="C208" s="1361" t="s">
        <v>14320</v>
      </c>
      <c r="D208" s="79" t="s">
        <v>21</v>
      </c>
      <c r="E208" s="80" t="s">
        <v>14113</v>
      </c>
      <c r="F208" s="81" t="s">
        <v>1819</v>
      </c>
      <c r="G208" s="77" t="s">
        <v>14198</v>
      </c>
      <c r="H208" s="77" t="s">
        <v>28</v>
      </c>
      <c r="I208" s="97" t="s">
        <v>327</v>
      </c>
      <c r="J208" s="98">
        <v>448253</v>
      </c>
      <c r="K208" s="98">
        <v>4694836</v>
      </c>
      <c r="L208" s="77" t="s">
        <v>32</v>
      </c>
      <c r="M208" s="99">
        <v>14.47</v>
      </c>
      <c r="N208" s="95">
        <v>11.25</v>
      </c>
      <c r="O208" s="91">
        <f t="shared" si="3"/>
        <v>162.7875</v>
      </c>
      <c r="P208" s="100">
        <v>150403100001004</v>
      </c>
      <c r="Q208" s="95"/>
    </row>
    <row r="209" s="57" customFormat="1" ht="11.25" spans="1:17">
      <c r="A209" s="77" t="s">
        <v>14208</v>
      </c>
      <c r="B209" s="81" t="s">
        <v>14209</v>
      </c>
      <c r="C209" s="1361" t="s">
        <v>14320</v>
      </c>
      <c r="D209" s="79" t="s">
        <v>21</v>
      </c>
      <c r="E209" s="80" t="s">
        <v>14113</v>
      </c>
      <c r="F209" s="81" t="s">
        <v>1807</v>
      </c>
      <c r="G209" s="77" t="s">
        <v>14198</v>
      </c>
      <c r="H209" s="77" t="s">
        <v>28</v>
      </c>
      <c r="I209" s="97" t="s">
        <v>327</v>
      </c>
      <c r="J209" s="98">
        <v>448101</v>
      </c>
      <c r="K209" s="98">
        <v>4694846</v>
      </c>
      <c r="L209" s="77" t="s">
        <v>32</v>
      </c>
      <c r="M209" s="99">
        <v>22.95</v>
      </c>
      <c r="N209" s="95">
        <v>11.25</v>
      </c>
      <c r="O209" s="91">
        <f t="shared" si="3"/>
        <v>258.1875</v>
      </c>
      <c r="P209" s="100">
        <v>150403100001004</v>
      </c>
      <c r="Q209" s="95"/>
    </row>
    <row r="210" s="57" customFormat="1" ht="11.25" spans="1:17">
      <c r="A210" s="77" t="s">
        <v>14208</v>
      </c>
      <c r="B210" s="81" t="s">
        <v>14209</v>
      </c>
      <c r="C210" s="1361" t="s">
        <v>14320</v>
      </c>
      <c r="D210" s="79" t="s">
        <v>21</v>
      </c>
      <c r="E210" s="80" t="s">
        <v>14113</v>
      </c>
      <c r="F210" s="81" t="s">
        <v>14131</v>
      </c>
      <c r="G210" s="77" t="s">
        <v>14198</v>
      </c>
      <c r="H210" s="77" t="s">
        <v>28</v>
      </c>
      <c r="I210" s="97" t="s">
        <v>327</v>
      </c>
      <c r="J210" s="98">
        <v>448159</v>
      </c>
      <c r="K210" s="98">
        <v>4695461</v>
      </c>
      <c r="L210" s="77" t="s">
        <v>32</v>
      </c>
      <c r="M210" s="99">
        <v>25.81</v>
      </c>
      <c r="N210" s="95">
        <v>11.25</v>
      </c>
      <c r="O210" s="91">
        <f t="shared" si="3"/>
        <v>290.3625</v>
      </c>
      <c r="P210" s="100">
        <v>150403100001004</v>
      </c>
      <c r="Q210" s="95"/>
    </row>
    <row r="211" s="57" customFormat="1" ht="11.25" spans="1:17">
      <c r="A211" s="77" t="s">
        <v>14208</v>
      </c>
      <c r="B211" s="81" t="s">
        <v>14209</v>
      </c>
      <c r="C211" s="1361" t="s">
        <v>14320</v>
      </c>
      <c r="D211" s="79" t="s">
        <v>21</v>
      </c>
      <c r="E211" s="80" t="s">
        <v>14113</v>
      </c>
      <c r="F211" s="81" t="s">
        <v>14138</v>
      </c>
      <c r="G211" s="77" t="s">
        <v>14198</v>
      </c>
      <c r="H211" s="77" t="s">
        <v>28</v>
      </c>
      <c r="I211" s="97" t="s">
        <v>327</v>
      </c>
      <c r="J211" s="98">
        <v>448553</v>
      </c>
      <c r="K211" s="98">
        <v>4695013</v>
      </c>
      <c r="L211" s="77" t="s">
        <v>32</v>
      </c>
      <c r="M211" s="99">
        <v>3.13</v>
      </c>
      <c r="N211" s="95">
        <v>11.25</v>
      </c>
      <c r="O211" s="91">
        <f t="shared" ref="O211:O274" si="4">M211*11.25</f>
        <v>35.2125</v>
      </c>
      <c r="P211" s="100">
        <v>150403100001004</v>
      </c>
      <c r="Q211" s="95"/>
    </row>
    <row r="212" s="57" customFormat="1" ht="11.25" spans="1:17">
      <c r="A212" s="77" t="s">
        <v>14208</v>
      </c>
      <c r="B212" s="81" t="s">
        <v>14209</v>
      </c>
      <c r="C212" s="1361" t="s">
        <v>14320</v>
      </c>
      <c r="D212" s="79" t="s">
        <v>21</v>
      </c>
      <c r="E212" s="80" t="s">
        <v>14113</v>
      </c>
      <c r="F212" s="81" t="s">
        <v>14144</v>
      </c>
      <c r="G212" s="77" t="s">
        <v>14198</v>
      </c>
      <c r="H212" s="77" t="s">
        <v>28</v>
      </c>
      <c r="I212" s="97" t="s">
        <v>327</v>
      </c>
      <c r="J212" s="98">
        <v>448313</v>
      </c>
      <c r="K212" s="98">
        <v>4694989</v>
      </c>
      <c r="L212" s="77" t="s">
        <v>32</v>
      </c>
      <c r="M212" s="99">
        <v>8.12</v>
      </c>
      <c r="N212" s="95">
        <v>11.25</v>
      </c>
      <c r="O212" s="91">
        <f t="shared" si="4"/>
        <v>91.35</v>
      </c>
      <c r="P212" s="100">
        <v>150403100001004</v>
      </c>
      <c r="Q212" s="95"/>
    </row>
    <row r="213" s="57" customFormat="1" ht="11.25" spans="1:17">
      <c r="A213" s="77" t="s">
        <v>14208</v>
      </c>
      <c r="B213" s="81" t="s">
        <v>14209</v>
      </c>
      <c r="C213" s="1361" t="s">
        <v>14320</v>
      </c>
      <c r="D213" s="79" t="s">
        <v>21</v>
      </c>
      <c r="E213" s="80" t="s">
        <v>14113</v>
      </c>
      <c r="F213" s="81" t="s">
        <v>14159</v>
      </c>
      <c r="G213" s="77" t="s">
        <v>14198</v>
      </c>
      <c r="H213" s="77" t="s">
        <v>28</v>
      </c>
      <c r="I213" s="97" t="s">
        <v>327</v>
      </c>
      <c r="J213" s="98">
        <v>448073</v>
      </c>
      <c r="K213" s="98">
        <v>4694547</v>
      </c>
      <c r="L213" s="77" t="s">
        <v>32</v>
      </c>
      <c r="M213" s="99">
        <v>18.03</v>
      </c>
      <c r="N213" s="95">
        <v>11.25</v>
      </c>
      <c r="O213" s="91">
        <f t="shared" si="4"/>
        <v>202.8375</v>
      </c>
      <c r="P213" s="100">
        <v>150403100001004</v>
      </c>
      <c r="Q213" s="95"/>
    </row>
    <row r="214" s="57" customFormat="1" ht="11.25" spans="1:17">
      <c r="A214" s="77" t="s">
        <v>14208</v>
      </c>
      <c r="B214" s="81" t="s">
        <v>14209</v>
      </c>
      <c r="C214" s="1361" t="s">
        <v>14320</v>
      </c>
      <c r="D214" s="79" t="s">
        <v>21</v>
      </c>
      <c r="E214" s="80" t="s">
        <v>14113</v>
      </c>
      <c r="F214" s="81" t="s">
        <v>14321</v>
      </c>
      <c r="G214" s="77" t="s">
        <v>14198</v>
      </c>
      <c r="H214" s="77" t="s">
        <v>28</v>
      </c>
      <c r="I214" s="97" t="s">
        <v>327</v>
      </c>
      <c r="J214" s="98">
        <v>448606</v>
      </c>
      <c r="K214" s="98">
        <v>4695148</v>
      </c>
      <c r="L214" s="77" t="s">
        <v>32</v>
      </c>
      <c r="M214" s="99">
        <v>890.05</v>
      </c>
      <c r="N214" s="95">
        <v>11.25</v>
      </c>
      <c r="O214" s="91">
        <f t="shared" si="4"/>
        <v>10013.0625</v>
      </c>
      <c r="P214" s="100">
        <v>150403100001004</v>
      </c>
      <c r="Q214" s="95"/>
    </row>
    <row r="215" s="57" customFormat="1" ht="11.25" spans="1:17">
      <c r="A215" s="77" t="s">
        <v>14322</v>
      </c>
      <c r="B215" s="81" t="s">
        <v>14323</v>
      </c>
      <c r="C215" s="1361" t="s">
        <v>14324</v>
      </c>
      <c r="D215" s="79" t="s">
        <v>21</v>
      </c>
      <c r="E215" s="80" t="s">
        <v>14113</v>
      </c>
      <c r="F215" s="81" t="s">
        <v>14119</v>
      </c>
      <c r="G215" s="77" t="s">
        <v>14193</v>
      </c>
      <c r="H215" s="77" t="s">
        <v>14206</v>
      </c>
      <c r="I215" s="97" t="s">
        <v>58</v>
      </c>
      <c r="J215" s="98">
        <v>448740</v>
      </c>
      <c r="K215" s="98">
        <v>4693052</v>
      </c>
      <c r="L215" s="77" t="s">
        <v>32</v>
      </c>
      <c r="M215" s="99">
        <v>3.45</v>
      </c>
      <c r="N215" s="95">
        <v>11.25</v>
      </c>
      <c r="O215" s="91">
        <f t="shared" si="4"/>
        <v>38.8125</v>
      </c>
      <c r="P215" s="100">
        <v>150403100001005</v>
      </c>
      <c r="Q215" s="95"/>
    </row>
    <row r="216" s="57" customFormat="1" ht="11.25" spans="1:17">
      <c r="A216" s="77" t="s">
        <v>14322</v>
      </c>
      <c r="B216" s="81" t="s">
        <v>14323</v>
      </c>
      <c r="C216" s="1361" t="s">
        <v>14324</v>
      </c>
      <c r="D216" s="79" t="s">
        <v>21</v>
      </c>
      <c r="E216" s="80" t="s">
        <v>22</v>
      </c>
      <c r="F216" s="81" t="s">
        <v>1187</v>
      </c>
      <c r="G216" s="77" t="s">
        <v>14193</v>
      </c>
      <c r="H216" s="77" t="s">
        <v>14206</v>
      </c>
      <c r="I216" s="97" t="s">
        <v>58</v>
      </c>
      <c r="J216" s="98">
        <v>448785</v>
      </c>
      <c r="K216" s="98">
        <v>4693010</v>
      </c>
      <c r="L216" s="77" t="s">
        <v>32</v>
      </c>
      <c r="M216" s="99">
        <v>16.12</v>
      </c>
      <c r="N216" s="95">
        <v>11.25</v>
      </c>
      <c r="O216" s="91">
        <f t="shared" si="4"/>
        <v>181.35</v>
      </c>
      <c r="P216" s="100">
        <v>150403100001005</v>
      </c>
      <c r="Q216" s="95"/>
    </row>
    <row r="217" s="57" customFormat="1" ht="11.25" spans="1:17">
      <c r="A217" s="77" t="s">
        <v>14322</v>
      </c>
      <c r="B217" s="81" t="s">
        <v>14323</v>
      </c>
      <c r="C217" s="1361" t="s">
        <v>14324</v>
      </c>
      <c r="D217" s="79" t="s">
        <v>21</v>
      </c>
      <c r="E217" s="80" t="s">
        <v>14113</v>
      </c>
      <c r="F217" s="81" t="s">
        <v>14153</v>
      </c>
      <c r="G217" s="77" t="s">
        <v>14193</v>
      </c>
      <c r="H217" s="77" t="s">
        <v>14206</v>
      </c>
      <c r="I217" s="97" t="s">
        <v>58</v>
      </c>
      <c r="J217" s="98">
        <v>448764</v>
      </c>
      <c r="K217" s="98">
        <v>4693124</v>
      </c>
      <c r="L217" s="77" t="s">
        <v>32</v>
      </c>
      <c r="M217" s="99">
        <v>0.95</v>
      </c>
      <c r="N217" s="95">
        <v>11.25</v>
      </c>
      <c r="O217" s="91">
        <f t="shared" si="4"/>
        <v>10.6875</v>
      </c>
      <c r="P217" s="100">
        <v>150403100001005</v>
      </c>
      <c r="Q217" s="95"/>
    </row>
    <row r="218" s="57" customFormat="1" ht="11.25" spans="1:17">
      <c r="A218" s="77" t="s">
        <v>14208</v>
      </c>
      <c r="B218" s="81" t="s">
        <v>14209</v>
      </c>
      <c r="C218" s="1361" t="s">
        <v>14290</v>
      </c>
      <c r="D218" s="79" t="s">
        <v>21</v>
      </c>
      <c r="E218" s="80" t="s">
        <v>14113</v>
      </c>
      <c r="F218" s="81" t="s">
        <v>1714</v>
      </c>
      <c r="G218" s="77" t="s">
        <v>14212</v>
      </c>
      <c r="H218" s="77" t="s">
        <v>28</v>
      </c>
      <c r="I218" s="97" t="s">
        <v>14316</v>
      </c>
      <c r="J218" s="98">
        <v>448389</v>
      </c>
      <c r="K218" s="98">
        <v>4693401</v>
      </c>
      <c r="L218" s="77" t="s">
        <v>32</v>
      </c>
      <c r="M218" s="99">
        <v>0.731</v>
      </c>
      <c r="N218" s="95">
        <v>11.25</v>
      </c>
      <c r="O218" s="91">
        <f t="shared" si="4"/>
        <v>8.22375</v>
      </c>
      <c r="P218" s="100">
        <v>150403100001007</v>
      </c>
      <c r="Q218" s="95"/>
    </row>
    <row r="219" s="57" customFormat="1" ht="11.25" spans="1:17">
      <c r="A219" s="77" t="s">
        <v>14208</v>
      </c>
      <c r="B219" s="81" t="s">
        <v>14209</v>
      </c>
      <c r="C219" s="1361" t="s">
        <v>14290</v>
      </c>
      <c r="D219" s="79" t="s">
        <v>21</v>
      </c>
      <c r="E219" s="80" t="s">
        <v>14113</v>
      </c>
      <c r="F219" s="81" t="s">
        <v>14127</v>
      </c>
      <c r="G219" s="77" t="s">
        <v>14212</v>
      </c>
      <c r="H219" s="77" t="s">
        <v>28</v>
      </c>
      <c r="I219" s="97" t="s">
        <v>14316</v>
      </c>
      <c r="J219" s="98">
        <v>448590</v>
      </c>
      <c r="K219" s="98">
        <v>4693431</v>
      </c>
      <c r="L219" s="77" t="s">
        <v>32</v>
      </c>
      <c r="M219" s="99">
        <v>25.99</v>
      </c>
      <c r="N219" s="95">
        <v>11.25</v>
      </c>
      <c r="O219" s="91">
        <f t="shared" si="4"/>
        <v>292.3875</v>
      </c>
      <c r="P219" s="100">
        <v>150403100001007</v>
      </c>
      <c r="Q219" s="95"/>
    </row>
    <row r="220" s="57" customFormat="1" ht="11.25" spans="1:17">
      <c r="A220" s="77" t="s">
        <v>14208</v>
      </c>
      <c r="B220" s="81" t="s">
        <v>14209</v>
      </c>
      <c r="C220" s="1361" t="s">
        <v>14290</v>
      </c>
      <c r="D220" s="79" t="s">
        <v>21</v>
      </c>
      <c r="E220" s="80" t="s">
        <v>14113</v>
      </c>
      <c r="F220" s="81" t="s">
        <v>13837</v>
      </c>
      <c r="G220" s="77" t="s">
        <v>14212</v>
      </c>
      <c r="H220" s="77" t="s">
        <v>28</v>
      </c>
      <c r="I220" s="97" t="s">
        <v>14316</v>
      </c>
      <c r="J220" s="98">
        <v>448374</v>
      </c>
      <c r="K220" s="98">
        <v>4693262</v>
      </c>
      <c r="L220" s="77" t="s">
        <v>32</v>
      </c>
      <c r="M220" s="99">
        <v>0.62</v>
      </c>
      <c r="N220" s="95">
        <v>11.25</v>
      </c>
      <c r="O220" s="91">
        <f t="shared" si="4"/>
        <v>6.975</v>
      </c>
      <c r="P220" s="100">
        <v>150403100001007</v>
      </c>
      <c r="Q220" s="95"/>
    </row>
    <row r="221" s="57" customFormat="1" ht="11.25" spans="1:17">
      <c r="A221" s="77" t="s">
        <v>14208</v>
      </c>
      <c r="B221" s="81" t="s">
        <v>14209</v>
      </c>
      <c r="C221" s="1361" t="s">
        <v>14290</v>
      </c>
      <c r="D221" s="79" t="s">
        <v>21</v>
      </c>
      <c r="E221" s="80" t="s">
        <v>14113</v>
      </c>
      <c r="F221" s="81" t="s">
        <v>14145</v>
      </c>
      <c r="G221" s="77" t="s">
        <v>14212</v>
      </c>
      <c r="H221" s="77" t="s">
        <v>28</v>
      </c>
      <c r="I221" s="97" t="s">
        <v>14316</v>
      </c>
      <c r="J221" s="98">
        <v>448422</v>
      </c>
      <c r="K221" s="98">
        <v>4693351</v>
      </c>
      <c r="L221" s="77" t="s">
        <v>32</v>
      </c>
      <c r="M221" s="99">
        <v>2.28</v>
      </c>
      <c r="N221" s="95">
        <v>11.25</v>
      </c>
      <c r="O221" s="91">
        <f t="shared" si="4"/>
        <v>25.65</v>
      </c>
      <c r="P221" s="100">
        <v>150403100001007</v>
      </c>
      <c r="Q221" s="95"/>
    </row>
    <row r="222" s="57" customFormat="1" ht="11.25" spans="1:17">
      <c r="A222" s="77" t="s">
        <v>14208</v>
      </c>
      <c r="B222" s="81" t="s">
        <v>14209</v>
      </c>
      <c r="C222" s="1361" t="s">
        <v>14290</v>
      </c>
      <c r="D222" s="79" t="s">
        <v>21</v>
      </c>
      <c r="E222" s="80" t="s">
        <v>14113</v>
      </c>
      <c r="F222" s="81" t="s">
        <v>13841</v>
      </c>
      <c r="G222" s="77" t="s">
        <v>14212</v>
      </c>
      <c r="H222" s="77" t="s">
        <v>28</v>
      </c>
      <c r="I222" s="97" t="s">
        <v>14316</v>
      </c>
      <c r="J222" s="98">
        <v>448134</v>
      </c>
      <c r="K222" s="98">
        <v>4693405</v>
      </c>
      <c r="L222" s="77" t="s">
        <v>32</v>
      </c>
      <c r="M222" s="99">
        <v>21.2</v>
      </c>
      <c r="N222" s="95">
        <v>11.25</v>
      </c>
      <c r="O222" s="91">
        <f t="shared" si="4"/>
        <v>238.5</v>
      </c>
      <c r="P222" s="100">
        <v>150403100001007</v>
      </c>
      <c r="Q222" s="95"/>
    </row>
    <row r="223" s="57" customFormat="1" ht="11.25" spans="1:17">
      <c r="A223" s="77" t="s">
        <v>14208</v>
      </c>
      <c r="B223" s="81" t="s">
        <v>14209</v>
      </c>
      <c r="C223" s="1361" t="s">
        <v>14290</v>
      </c>
      <c r="D223" s="79" t="s">
        <v>21</v>
      </c>
      <c r="E223" s="80" t="s">
        <v>14113</v>
      </c>
      <c r="F223" s="81" t="s">
        <v>14148</v>
      </c>
      <c r="G223" s="77" t="s">
        <v>14212</v>
      </c>
      <c r="H223" s="77" t="s">
        <v>28</v>
      </c>
      <c r="I223" s="97" t="s">
        <v>14316</v>
      </c>
      <c r="J223" s="98">
        <v>448376</v>
      </c>
      <c r="K223" s="98">
        <v>4693105</v>
      </c>
      <c r="L223" s="77" t="s">
        <v>32</v>
      </c>
      <c r="M223" s="99">
        <v>6.46</v>
      </c>
      <c r="N223" s="95">
        <v>11.25</v>
      </c>
      <c r="O223" s="91">
        <f t="shared" si="4"/>
        <v>72.675</v>
      </c>
      <c r="P223" s="100">
        <v>150403100001007</v>
      </c>
      <c r="Q223" s="95"/>
    </row>
    <row r="224" s="57" customFormat="1" ht="11.25" spans="1:17">
      <c r="A224" s="77" t="s">
        <v>14208</v>
      </c>
      <c r="B224" s="81" t="s">
        <v>14209</v>
      </c>
      <c r="C224" s="1361" t="s">
        <v>14290</v>
      </c>
      <c r="D224" s="79" t="s">
        <v>21</v>
      </c>
      <c r="E224" s="80" t="s">
        <v>14113</v>
      </c>
      <c r="F224" s="81" t="s">
        <v>1580</v>
      </c>
      <c r="G224" s="77" t="s">
        <v>14212</v>
      </c>
      <c r="H224" s="77" t="s">
        <v>28</v>
      </c>
      <c r="I224" s="97" t="s">
        <v>14316</v>
      </c>
      <c r="J224" s="98">
        <v>448382</v>
      </c>
      <c r="K224" s="98">
        <v>4693339</v>
      </c>
      <c r="L224" s="77" t="s">
        <v>32</v>
      </c>
      <c r="M224" s="99">
        <v>3.78</v>
      </c>
      <c r="N224" s="95">
        <v>11.25</v>
      </c>
      <c r="O224" s="91">
        <f t="shared" si="4"/>
        <v>42.525</v>
      </c>
      <c r="P224" s="100">
        <v>150403100001007</v>
      </c>
      <c r="Q224" s="95"/>
    </row>
    <row r="225" s="57" customFormat="1" ht="11.25" spans="1:17">
      <c r="A225" s="77" t="s">
        <v>14208</v>
      </c>
      <c r="B225" s="81" t="s">
        <v>14209</v>
      </c>
      <c r="C225" s="1361" t="s">
        <v>14290</v>
      </c>
      <c r="D225" s="79" t="s">
        <v>21</v>
      </c>
      <c r="E225" s="80" t="s">
        <v>14113</v>
      </c>
      <c r="F225" s="81" t="s">
        <v>1106</v>
      </c>
      <c r="G225" s="77" t="s">
        <v>14212</v>
      </c>
      <c r="H225" s="77" t="s">
        <v>28</v>
      </c>
      <c r="I225" s="97" t="s">
        <v>14316</v>
      </c>
      <c r="J225" s="98">
        <v>448477</v>
      </c>
      <c r="K225" s="98">
        <v>4693339</v>
      </c>
      <c r="L225" s="77" t="s">
        <v>32</v>
      </c>
      <c r="M225" s="99">
        <v>2.09</v>
      </c>
      <c r="N225" s="95">
        <v>11.25</v>
      </c>
      <c r="O225" s="91">
        <f t="shared" si="4"/>
        <v>23.5125</v>
      </c>
      <c r="P225" s="100">
        <v>150403100001007</v>
      </c>
      <c r="Q225" s="95"/>
    </row>
    <row r="226" s="57" customFormat="1" ht="11.25" spans="1:17">
      <c r="A226" s="77" t="s">
        <v>14208</v>
      </c>
      <c r="B226" s="81" t="s">
        <v>14209</v>
      </c>
      <c r="C226" s="1361" t="s">
        <v>14290</v>
      </c>
      <c r="D226" s="79" t="s">
        <v>21</v>
      </c>
      <c r="E226" s="80" t="s">
        <v>14113</v>
      </c>
      <c r="F226" s="81" t="s">
        <v>1516</v>
      </c>
      <c r="G226" s="77" t="s">
        <v>14212</v>
      </c>
      <c r="H226" s="77" t="s">
        <v>28</v>
      </c>
      <c r="I226" s="97" t="s">
        <v>14316</v>
      </c>
      <c r="J226" s="98">
        <v>448364</v>
      </c>
      <c r="K226" s="98">
        <v>4693261</v>
      </c>
      <c r="L226" s="77" t="s">
        <v>32</v>
      </c>
      <c r="M226" s="99">
        <v>32.55</v>
      </c>
      <c r="N226" s="95">
        <v>11.25</v>
      </c>
      <c r="O226" s="91">
        <f t="shared" si="4"/>
        <v>366.1875</v>
      </c>
      <c r="P226" s="100">
        <v>150403100001007</v>
      </c>
      <c r="Q226" s="95"/>
    </row>
    <row r="227" s="57" customFormat="1" ht="11.25" spans="1:17">
      <c r="A227" s="77" t="s">
        <v>14208</v>
      </c>
      <c r="B227" s="81" t="s">
        <v>14209</v>
      </c>
      <c r="C227" s="1361" t="s">
        <v>14290</v>
      </c>
      <c r="D227" s="79" t="s">
        <v>21</v>
      </c>
      <c r="E227" s="80" t="s">
        <v>14113</v>
      </c>
      <c r="F227" s="81" t="s">
        <v>1554</v>
      </c>
      <c r="G227" s="77" t="s">
        <v>14212</v>
      </c>
      <c r="H227" s="77" t="s">
        <v>28</v>
      </c>
      <c r="I227" s="97" t="s">
        <v>14316</v>
      </c>
      <c r="J227" s="98">
        <v>448223</v>
      </c>
      <c r="K227" s="98">
        <v>4693431</v>
      </c>
      <c r="L227" s="77" t="s">
        <v>32</v>
      </c>
      <c r="M227" s="99">
        <v>43.14</v>
      </c>
      <c r="N227" s="95">
        <v>11.25</v>
      </c>
      <c r="O227" s="91">
        <f t="shared" si="4"/>
        <v>485.325</v>
      </c>
      <c r="P227" s="100">
        <v>150403100001007</v>
      </c>
      <c r="Q227" s="95"/>
    </row>
    <row r="228" s="57" customFormat="1" ht="11.25" spans="1:17">
      <c r="A228" s="77" t="s">
        <v>14325</v>
      </c>
      <c r="B228" s="81" t="s">
        <v>10280</v>
      </c>
      <c r="C228" s="1361" t="s">
        <v>14326</v>
      </c>
      <c r="D228" s="79" t="s">
        <v>21</v>
      </c>
      <c r="E228" s="80" t="s">
        <v>14113</v>
      </c>
      <c r="F228" s="81" t="s">
        <v>14126</v>
      </c>
      <c r="G228" s="77" t="s">
        <v>14193</v>
      </c>
      <c r="H228" s="77" t="s">
        <v>28</v>
      </c>
      <c r="I228" s="97" t="s">
        <v>58</v>
      </c>
      <c r="J228" s="98">
        <v>449014</v>
      </c>
      <c r="K228" s="98">
        <v>4693639</v>
      </c>
      <c r="L228" s="77" t="s">
        <v>32</v>
      </c>
      <c r="M228" s="99">
        <v>9.82</v>
      </c>
      <c r="N228" s="95">
        <v>11.25</v>
      </c>
      <c r="O228" s="91">
        <f t="shared" si="4"/>
        <v>110.475</v>
      </c>
      <c r="P228" s="100">
        <v>150403100001008</v>
      </c>
      <c r="Q228" s="95"/>
    </row>
    <row r="229" s="57" customFormat="1" ht="11.25" spans="1:17">
      <c r="A229" s="77" t="s">
        <v>14325</v>
      </c>
      <c r="B229" s="81" t="s">
        <v>10280</v>
      </c>
      <c r="C229" s="1361" t="s">
        <v>14326</v>
      </c>
      <c r="D229" s="79" t="s">
        <v>21</v>
      </c>
      <c r="E229" s="80" t="s">
        <v>14113</v>
      </c>
      <c r="F229" s="81" t="s">
        <v>14158</v>
      </c>
      <c r="G229" s="77" t="s">
        <v>14193</v>
      </c>
      <c r="H229" s="77" t="s">
        <v>28</v>
      </c>
      <c r="I229" s="97" t="s">
        <v>58</v>
      </c>
      <c r="J229" s="98">
        <v>448960</v>
      </c>
      <c r="K229" s="98">
        <v>4693671</v>
      </c>
      <c r="L229" s="77" t="s">
        <v>32</v>
      </c>
      <c r="M229" s="99">
        <v>6.29</v>
      </c>
      <c r="N229" s="95">
        <v>11.25</v>
      </c>
      <c r="O229" s="91">
        <f t="shared" si="4"/>
        <v>70.7625</v>
      </c>
      <c r="P229" s="100">
        <v>150403100001008</v>
      </c>
      <c r="Q229" s="95"/>
    </row>
    <row r="230" s="57" customFormat="1" ht="11.25" spans="1:17">
      <c r="A230" s="77" t="s">
        <v>14325</v>
      </c>
      <c r="B230" s="81" t="s">
        <v>10280</v>
      </c>
      <c r="C230" s="1361" t="s">
        <v>14326</v>
      </c>
      <c r="D230" s="79" t="s">
        <v>21</v>
      </c>
      <c r="E230" s="80" t="s">
        <v>14113</v>
      </c>
      <c r="F230" s="81" t="s">
        <v>14149</v>
      </c>
      <c r="G230" s="77" t="s">
        <v>14193</v>
      </c>
      <c r="H230" s="77" t="s">
        <v>28</v>
      </c>
      <c r="I230" s="97" t="s">
        <v>58</v>
      </c>
      <c r="J230" s="98">
        <v>448941</v>
      </c>
      <c r="K230" s="98">
        <v>4693607</v>
      </c>
      <c r="L230" s="77" t="s">
        <v>32</v>
      </c>
      <c r="M230" s="99">
        <v>13.13</v>
      </c>
      <c r="N230" s="95">
        <v>11.25</v>
      </c>
      <c r="O230" s="91">
        <f t="shared" si="4"/>
        <v>147.7125</v>
      </c>
      <c r="P230" s="100">
        <v>150403100001008</v>
      </c>
      <c r="Q230" s="95"/>
    </row>
    <row r="231" s="57" customFormat="1" ht="11.25" spans="1:17">
      <c r="A231" s="77" t="s">
        <v>14325</v>
      </c>
      <c r="B231" s="81" t="s">
        <v>10280</v>
      </c>
      <c r="C231" s="1361" t="s">
        <v>14326</v>
      </c>
      <c r="D231" s="79" t="s">
        <v>21</v>
      </c>
      <c r="E231" s="80" t="s">
        <v>14113</v>
      </c>
      <c r="F231" s="81" t="s">
        <v>1523</v>
      </c>
      <c r="G231" s="77" t="s">
        <v>14193</v>
      </c>
      <c r="H231" s="77" t="s">
        <v>28</v>
      </c>
      <c r="I231" s="97" t="s">
        <v>58</v>
      </c>
      <c r="J231" s="98">
        <v>449067</v>
      </c>
      <c r="K231" s="98">
        <v>4693664</v>
      </c>
      <c r="L231" s="77" t="s">
        <v>32</v>
      </c>
      <c r="M231" s="99">
        <v>12.53</v>
      </c>
      <c r="N231" s="95">
        <v>11.25</v>
      </c>
      <c r="O231" s="91">
        <f t="shared" si="4"/>
        <v>140.9625</v>
      </c>
      <c r="P231" s="100">
        <v>150403100001008</v>
      </c>
      <c r="Q231" s="95"/>
    </row>
    <row r="232" s="57" customFormat="1" ht="11.25" spans="1:17">
      <c r="A232" s="77" t="s">
        <v>14325</v>
      </c>
      <c r="B232" s="81" t="s">
        <v>10280</v>
      </c>
      <c r="C232" s="1361" t="s">
        <v>14326</v>
      </c>
      <c r="D232" s="79" t="s">
        <v>21</v>
      </c>
      <c r="E232" s="80" t="s">
        <v>14113</v>
      </c>
      <c r="F232" s="81" t="s">
        <v>1551</v>
      </c>
      <c r="G232" s="77" t="s">
        <v>14193</v>
      </c>
      <c r="H232" s="77" t="s">
        <v>28</v>
      </c>
      <c r="I232" s="97" t="s">
        <v>58</v>
      </c>
      <c r="J232" s="98">
        <v>449117</v>
      </c>
      <c r="K232" s="98">
        <v>4693701</v>
      </c>
      <c r="L232" s="77" t="s">
        <v>32</v>
      </c>
      <c r="M232" s="99">
        <v>11.93</v>
      </c>
      <c r="N232" s="95">
        <v>11.25</v>
      </c>
      <c r="O232" s="91">
        <f t="shared" si="4"/>
        <v>134.2125</v>
      </c>
      <c r="P232" s="100">
        <v>150403100001008</v>
      </c>
      <c r="Q232" s="95"/>
    </row>
    <row r="233" s="57" customFormat="1" ht="11.25" spans="1:17">
      <c r="A233" s="77" t="s">
        <v>14327</v>
      </c>
      <c r="B233" s="81" t="s">
        <v>14328</v>
      </c>
      <c r="C233" s="1361" t="s">
        <v>14329</v>
      </c>
      <c r="D233" s="79" t="s">
        <v>21</v>
      </c>
      <c r="E233" s="80" t="s">
        <v>14113</v>
      </c>
      <c r="F233" s="81" t="s">
        <v>1784</v>
      </c>
      <c r="G233" s="77" t="s">
        <v>14212</v>
      </c>
      <c r="H233" s="77" t="s">
        <v>28</v>
      </c>
      <c r="I233" s="97" t="s">
        <v>14330</v>
      </c>
      <c r="J233" s="98">
        <v>449610</v>
      </c>
      <c r="K233" s="98">
        <v>4697001</v>
      </c>
      <c r="L233" s="77" t="s">
        <v>32</v>
      </c>
      <c r="M233" s="99">
        <v>40.9</v>
      </c>
      <c r="N233" s="95">
        <v>11.25</v>
      </c>
      <c r="O233" s="91">
        <f t="shared" si="4"/>
        <v>460.125</v>
      </c>
      <c r="P233" s="100">
        <v>150403100001009</v>
      </c>
      <c r="Q233" s="95"/>
    </row>
    <row r="234" s="57" customFormat="1" ht="11.25" spans="1:17">
      <c r="A234" s="77" t="s">
        <v>14327</v>
      </c>
      <c r="B234" s="81" t="s">
        <v>14328</v>
      </c>
      <c r="C234" s="1361" t="s">
        <v>14329</v>
      </c>
      <c r="D234" s="79" t="s">
        <v>21</v>
      </c>
      <c r="E234" s="80" t="s">
        <v>14113</v>
      </c>
      <c r="F234" s="81" t="s">
        <v>406</v>
      </c>
      <c r="G234" s="77" t="s">
        <v>14212</v>
      </c>
      <c r="H234" s="77" t="s">
        <v>28</v>
      </c>
      <c r="I234" s="97" t="s">
        <v>14330</v>
      </c>
      <c r="J234" s="98">
        <v>449419</v>
      </c>
      <c r="K234" s="98">
        <v>4698461</v>
      </c>
      <c r="L234" s="77" t="s">
        <v>32</v>
      </c>
      <c r="M234" s="99">
        <v>14.58</v>
      </c>
      <c r="N234" s="95">
        <v>11.25</v>
      </c>
      <c r="O234" s="91">
        <f t="shared" si="4"/>
        <v>164.025</v>
      </c>
      <c r="P234" s="100">
        <v>150403100001009</v>
      </c>
      <c r="Q234" s="95"/>
    </row>
    <row r="235" s="57" customFormat="1" ht="11.25" spans="1:17">
      <c r="A235" s="77" t="s">
        <v>14327</v>
      </c>
      <c r="B235" s="81" t="s">
        <v>14328</v>
      </c>
      <c r="C235" s="1361" t="s">
        <v>14329</v>
      </c>
      <c r="D235" s="79" t="s">
        <v>21</v>
      </c>
      <c r="E235" s="80" t="s">
        <v>14113</v>
      </c>
      <c r="F235" s="81" t="s">
        <v>14135</v>
      </c>
      <c r="G235" s="77" t="s">
        <v>14212</v>
      </c>
      <c r="H235" s="77" t="s">
        <v>28</v>
      </c>
      <c r="I235" s="97" t="s">
        <v>14330</v>
      </c>
      <c r="J235" s="98">
        <v>449492</v>
      </c>
      <c r="K235" s="98">
        <v>4697076</v>
      </c>
      <c r="L235" s="77" t="s">
        <v>32</v>
      </c>
      <c r="M235" s="99">
        <v>71.78</v>
      </c>
      <c r="N235" s="95">
        <v>11.25</v>
      </c>
      <c r="O235" s="91">
        <f t="shared" si="4"/>
        <v>807.525</v>
      </c>
      <c r="P235" s="100">
        <v>150403100001009</v>
      </c>
      <c r="Q235" s="95"/>
    </row>
    <row r="236" s="57" customFormat="1" ht="11.25" spans="1:17">
      <c r="A236" s="77" t="s">
        <v>14327</v>
      </c>
      <c r="B236" s="81" t="s">
        <v>14328</v>
      </c>
      <c r="C236" s="1361" t="s">
        <v>14329</v>
      </c>
      <c r="D236" s="79" t="s">
        <v>21</v>
      </c>
      <c r="E236" s="80" t="s">
        <v>14113</v>
      </c>
      <c r="F236" s="81" t="s">
        <v>1292</v>
      </c>
      <c r="G236" s="77" t="s">
        <v>14212</v>
      </c>
      <c r="H236" s="77" t="s">
        <v>28</v>
      </c>
      <c r="I236" s="97" t="s">
        <v>14330</v>
      </c>
      <c r="J236" s="98">
        <v>449494</v>
      </c>
      <c r="K236" s="98">
        <v>4698463</v>
      </c>
      <c r="L236" s="77" t="s">
        <v>32</v>
      </c>
      <c r="M236" s="99">
        <v>7.49</v>
      </c>
      <c r="N236" s="95">
        <v>11.25</v>
      </c>
      <c r="O236" s="91">
        <f t="shared" si="4"/>
        <v>84.2625</v>
      </c>
      <c r="P236" s="100">
        <v>150403100001009</v>
      </c>
      <c r="Q236" s="95"/>
    </row>
    <row r="237" s="57" customFormat="1" ht="11.25" spans="1:17">
      <c r="A237" s="77" t="s">
        <v>14327</v>
      </c>
      <c r="B237" s="81" t="s">
        <v>14328</v>
      </c>
      <c r="C237" s="1361" t="s">
        <v>14329</v>
      </c>
      <c r="D237" s="79" t="s">
        <v>21</v>
      </c>
      <c r="E237" s="80" t="s">
        <v>14113</v>
      </c>
      <c r="F237" s="81" t="s">
        <v>612</v>
      </c>
      <c r="G237" s="77" t="s">
        <v>14212</v>
      </c>
      <c r="H237" s="77" t="s">
        <v>28</v>
      </c>
      <c r="I237" s="97" t="s">
        <v>14330</v>
      </c>
      <c r="J237" s="98">
        <v>449698</v>
      </c>
      <c r="K237" s="98">
        <v>4697028</v>
      </c>
      <c r="L237" s="77" t="s">
        <v>32</v>
      </c>
      <c r="M237" s="99">
        <v>71.55</v>
      </c>
      <c r="N237" s="95">
        <v>11.25</v>
      </c>
      <c r="O237" s="91">
        <f t="shared" si="4"/>
        <v>804.9375</v>
      </c>
      <c r="P237" s="100">
        <v>150403100001009</v>
      </c>
      <c r="Q237" s="95"/>
    </row>
    <row r="238" s="57" customFormat="1" ht="11.25" spans="1:17">
      <c r="A238" s="77" t="s">
        <v>14327</v>
      </c>
      <c r="B238" s="81" t="s">
        <v>14328</v>
      </c>
      <c r="C238" s="1361" t="s">
        <v>14329</v>
      </c>
      <c r="D238" s="79" t="s">
        <v>21</v>
      </c>
      <c r="E238" s="80" t="s">
        <v>14113</v>
      </c>
      <c r="F238" s="81" t="s">
        <v>413</v>
      </c>
      <c r="G238" s="77" t="s">
        <v>14212</v>
      </c>
      <c r="H238" s="77" t="s">
        <v>28</v>
      </c>
      <c r="I238" s="97" t="s">
        <v>14330</v>
      </c>
      <c r="J238" s="98">
        <v>449479</v>
      </c>
      <c r="K238" s="98">
        <v>4698245</v>
      </c>
      <c r="L238" s="77" t="s">
        <v>32</v>
      </c>
      <c r="M238" s="99">
        <v>59.97</v>
      </c>
      <c r="N238" s="95">
        <v>11.25</v>
      </c>
      <c r="O238" s="91">
        <f t="shared" si="4"/>
        <v>674.6625</v>
      </c>
      <c r="P238" s="100">
        <v>150403100001009</v>
      </c>
      <c r="Q238" s="95"/>
    </row>
    <row r="239" s="57" customFormat="1" ht="11.25" spans="1:17">
      <c r="A239" s="77" t="s">
        <v>14327</v>
      </c>
      <c r="B239" s="81" t="s">
        <v>14328</v>
      </c>
      <c r="C239" s="1361" t="s">
        <v>14329</v>
      </c>
      <c r="D239" s="79" t="s">
        <v>21</v>
      </c>
      <c r="E239" s="80" t="s">
        <v>14113</v>
      </c>
      <c r="F239" s="81" t="s">
        <v>1327</v>
      </c>
      <c r="G239" s="77" t="s">
        <v>14212</v>
      </c>
      <c r="H239" s="77" t="s">
        <v>28</v>
      </c>
      <c r="I239" s="97" t="s">
        <v>14330</v>
      </c>
      <c r="J239" s="98">
        <v>449677</v>
      </c>
      <c r="K239" s="98">
        <v>4697598</v>
      </c>
      <c r="L239" s="77" t="s">
        <v>32</v>
      </c>
      <c r="M239" s="99">
        <v>36.55</v>
      </c>
      <c r="N239" s="95">
        <v>11.25</v>
      </c>
      <c r="O239" s="91">
        <f t="shared" si="4"/>
        <v>411.1875</v>
      </c>
      <c r="P239" s="100">
        <v>150403100001009</v>
      </c>
      <c r="Q239" s="95"/>
    </row>
    <row r="240" s="57" customFormat="1" ht="11.25" spans="1:17">
      <c r="A240" s="77" t="s">
        <v>14327</v>
      </c>
      <c r="B240" s="81" t="s">
        <v>14328</v>
      </c>
      <c r="C240" s="1361" t="s">
        <v>14329</v>
      </c>
      <c r="D240" s="79" t="s">
        <v>21</v>
      </c>
      <c r="E240" s="80" t="s">
        <v>14113</v>
      </c>
      <c r="F240" s="81" t="s">
        <v>532</v>
      </c>
      <c r="G240" s="77" t="s">
        <v>14212</v>
      </c>
      <c r="H240" s="77" t="s">
        <v>28</v>
      </c>
      <c r="I240" s="97" t="s">
        <v>14330</v>
      </c>
      <c r="J240" s="98">
        <v>449604</v>
      </c>
      <c r="K240" s="98">
        <v>4697683</v>
      </c>
      <c r="L240" s="77" t="s">
        <v>32</v>
      </c>
      <c r="M240" s="99">
        <v>87.46</v>
      </c>
      <c r="N240" s="95">
        <v>11.25</v>
      </c>
      <c r="O240" s="91">
        <f t="shared" si="4"/>
        <v>983.925</v>
      </c>
      <c r="P240" s="100">
        <v>150403100001009</v>
      </c>
      <c r="Q240" s="95"/>
    </row>
    <row r="241" s="57" customFormat="1" ht="11.25" spans="1:17">
      <c r="A241" s="77" t="s">
        <v>14327</v>
      </c>
      <c r="B241" s="81" t="s">
        <v>14328</v>
      </c>
      <c r="C241" s="1361" t="s">
        <v>14329</v>
      </c>
      <c r="D241" s="79" t="s">
        <v>21</v>
      </c>
      <c r="E241" s="80" t="s">
        <v>14113</v>
      </c>
      <c r="F241" s="81" t="s">
        <v>1642</v>
      </c>
      <c r="G241" s="77" t="s">
        <v>14212</v>
      </c>
      <c r="H241" s="77" t="s">
        <v>28</v>
      </c>
      <c r="I241" s="97" t="s">
        <v>14330</v>
      </c>
      <c r="J241" s="98">
        <v>449798</v>
      </c>
      <c r="K241" s="98">
        <v>4697020</v>
      </c>
      <c r="L241" s="77" t="s">
        <v>32</v>
      </c>
      <c r="M241" s="99">
        <v>53.75</v>
      </c>
      <c r="N241" s="95">
        <v>11.25</v>
      </c>
      <c r="O241" s="91">
        <f t="shared" si="4"/>
        <v>604.6875</v>
      </c>
      <c r="P241" s="100">
        <v>150403100001009</v>
      </c>
      <c r="Q241" s="95"/>
    </row>
    <row r="242" s="57" customFormat="1" ht="11.25" spans="1:17">
      <c r="A242" s="77" t="s">
        <v>14327</v>
      </c>
      <c r="B242" s="81" t="s">
        <v>14328</v>
      </c>
      <c r="C242" s="1361" t="s">
        <v>14329</v>
      </c>
      <c r="D242" s="79" t="s">
        <v>21</v>
      </c>
      <c r="E242" s="80" t="s">
        <v>14113</v>
      </c>
      <c r="F242" s="81" t="s">
        <v>1578</v>
      </c>
      <c r="G242" s="77" t="s">
        <v>14212</v>
      </c>
      <c r="H242" s="77" t="s">
        <v>28</v>
      </c>
      <c r="I242" s="97" t="s">
        <v>14330</v>
      </c>
      <c r="J242" s="98">
        <v>449569</v>
      </c>
      <c r="K242" s="98">
        <v>4697449</v>
      </c>
      <c r="L242" s="77" t="s">
        <v>32</v>
      </c>
      <c r="M242" s="99">
        <v>256.92</v>
      </c>
      <c r="N242" s="95">
        <v>11.25</v>
      </c>
      <c r="O242" s="91">
        <f t="shared" si="4"/>
        <v>2890.35</v>
      </c>
      <c r="P242" s="100">
        <v>150403100001009</v>
      </c>
      <c r="Q242" s="95"/>
    </row>
    <row r="243" s="59" customFormat="1" ht="11.25" spans="1:17">
      <c r="A243" s="105" t="s">
        <v>14327</v>
      </c>
      <c r="B243" s="81" t="s">
        <v>14328</v>
      </c>
      <c r="C243" s="1362" t="s">
        <v>14329</v>
      </c>
      <c r="D243" s="106" t="s">
        <v>21</v>
      </c>
      <c r="E243" s="107" t="s">
        <v>14113</v>
      </c>
      <c r="F243" s="108" t="s">
        <v>378</v>
      </c>
      <c r="G243" s="105" t="s">
        <v>14212</v>
      </c>
      <c r="H243" s="105" t="s">
        <v>28</v>
      </c>
      <c r="I243" s="109" t="s">
        <v>14330</v>
      </c>
      <c r="J243" s="110">
        <v>449094</v>
      </c>
      <c r="K243" s="110">
        <v>4698477</v>
      </c>
      <c r="L243" s="105" t="s">
        <v>32</v>
      </c>
      <c r="M243" s="111">
        <v>41.95</v>
      </c>
      <c r="N243" s="112">
        <v>11.25</v>
      </c>
      <c r="O243" s="113">
        <f t="shared" si="4"/>
        <v>471.9375</v>
      </c>
      <c r="P243" s="114">
        <v>150403100001009</v>
      </c>
      <c r="Q243" s="112"/>
    </row>
    <row r="244" s="57" customFormat="1" ht="11.25" spans="1:17">
      <c r="A244" s="77" t="s">
        <v>14327</v>
      </c>
      <c r="B244" s="81" t="s">
        <v>14328</v>
      </c>
      <c r="C244" s="1361" t="s">
        <v>14329</v>
      </c>
      <c r="D244" s="79" t="s">
        <v>21</v>
      </c>
      <c r="E244" s="80" t="s">
        <v>14113</v>
      </c>
      <c r="F244" s="81" t="s">
        <v>445</v>
      </c>
      <c r="G244" s="77" t="s">
        <v>14212</v>
      </c>
      <c r="H244" s="77" t="s">
        <v>28</v>
      </c>
      <c r="I244" s="97" t="s">
        <v>14330</v>
      </c>
      <c r="J244" s="98">
        <v>449297</v>
      </c>
      <c r="K244" s="98">
        <v>4697760</v>
      </c>
      <c r="L244" s="77" t="s">
        <v>32</v>
      </c>
      <c r="M244" s="99">
        <v>207.79</v>
      </c>
      <c r="N244" s="95">
        <v>11.25</v>
      </c>
      <c r="O244" s="91">
        <f t="shared" si="4"/>
        <v>2337.6375</v>
      </c>
      <c r="P244" s="100">
        <v>150403100001009</v>
      </c>
      <c r="Q244" s="95"/>
    </row>
    <row r="245" s="57" customFormat="1" ht="11.25" spans="1:17">
      <c r="A245" s="77" t="s">
        <v>14327</v>
      </c>
      <c r="B245" s="81" t="s">
        <v>14328</v>
      </c>
      <c r="C245" s="1361" t="s">
        <v>14329</v>
      </c>
      <c r="D245" s="79" t="s">
        <v>21</v>
      </c>
      <c r="E245" s="80" t="s">
        <v>14113</v>
      </c>
      <c r="F245" s="81" t="s">
        <v>13249</v>
      </c>
      <c r="G245" s="77" t="s">
        <v>14212</v>
      </c>
      <c r="H245" s="77" t="s">
        <v>28</v>
      </c>
      <c r="I245" s="97" t="s">
        <v>14330</v>
      </c>
      <c r="J245" s="98">
        <v>450058</v>
      </c>
      <c r="K245" s="98">
        <v>4696387</v>
      </c>
      <c r="L245" s="77" t="s">
        <v>32</v>
      </c>
      <c r="M245" s="99">
        <v>155.44</v>
      </c>
      <c r="N245" s="95">
        <v>11.25</v>
      </c>
      <c r="O245" s="91">
        <f t="shared" si="4"/>
        <v>1748.7</v>
      </c>
      <c r="P245" s="100">
        <v>150403100001009</v>
      </c>
      <c r="Q245" s="95"/>
    </row>
    <row r="246" s="59" customFormat="1" ht="11.25" spans="1:17">
      <c r="A246" s="105" t="s">
        <v>14327</v>
      </c>
      <c r="B246" s="81" t="s">
        <v>14328</v>
      </c>
      <c r="C246" s="1362" t="s">
        <v>14329</v>
      </c>
      <c r="D246" s="106" t="s">
        <v>21</v>
      </c>
      <c r="E246" s="107" t="s">
        <v>14113</v>
      </c>
      <c r="F246" s="108" t="s">
        <v>1704</v>
      </c>
      <c r="G246" s="105" t="s">
        <v>14212</v>
      </c>
      <c r="H246" s="105" t="s">
        <v>28</v>
      </c>
      <c r="I246" s="109" t="s">
        <v>14330</v>
      </c>
      <c r="J246" s="110">
        <v>449235</v>
      </c>
      <c r="K246" s="110">
        <v>4698489</v>
      </c>
      <c r="L246" s="105" t="s">
        <v>32</v>
      </c>
      <c r="M246" s="111">
        <v>52.96</v>
      </c>
      <c r="N246" s="112">
        <v>11.25</v>
      </c>
      <c r="O246" s="113">
        <f t="shared" si="4"/>
        <v>595.8</v>
      </c>
      <c r="P246" s="114">
        <v>150403100001009</v>
      </c>
      <c r="Q246" s="112"/>
    </row>
    <row r="247" s="57" customFormat="1" ht="11.25" spans="1:17">
      <c r="A247" s="77" t="s">
        <v>14327</v>
      </c>
      <c r="B247" s="81" t="s">
        <v>14328</v>
      </c>
      <c r="C247" s="1361" t="s">
        <v>14329</v>
      </c>
      <c r="D247" s="79" t="s">
        <v>21</v>
      </c>
      <c r="E247" s="80" t="s">
        <v>14113</v>
      </c>
      <c r="F247" s="81" t="s">
        <v>567</v>
      </c>
      <c r="G247" s="77" t="s">
        <v>14212</v>
      </c>
      <c r="H247" s="77" t="s">
        <v>28</v>
      </c>
      <c r="I247" s="97" t="s">
        <v>14330</v>
      </c>
      <c r="J247" s="98">
        <v>449427</v>
      </c>
      <c r="K247" s="98">
        <v>4697655</v>
      </c>
      <c r="L247" s="77" t="s">
        <v>32</v>
      </c>
      <c r="M247" s="99">
        <v>33.27</v>
      </c>
      <c r="N247" s="95">
        <v>11.25</v>
      </c>
      <c r="O247" s="91">
        <f t="shared" si="4"/>
        <v>374.2875</v>
      </c>
      <c r="P247" s="100">
        <v>150403100001009</v>
      </c>
      <c r="Q247" s="95"/>
    </row>
    <row r="248" s="57" customFormat="1" ht="11.25" spans="1:17">
      <c r="A248" s="77" t="s">
        <v>14327</v>
      </c>
      <c r="B248" s="81" t="s">
        <v>14328</v>
      </c>
      <c r="C248" s="1361" t="s">
        <v>14329</v>
      </c>
      <c r="D248" s="79" t="s">
        <v>21</v>
      </c>
      <c r="E248" s="80" t="s">
        <v>14113</v>
      </c>
      <c r="F248" s="81" t="s">
        <v>418</v>
      </c>
      <c r="G248" s="77" t="s">
        <v>14212</v>
      </c>
      <c r="H248" s="77" t="s">
        <v>28</v>
      </c>
      <c r="I248" s="97" t="s">
        <v>14330</v>
      </c>
      <c r="J248" s="98">
        <v>449139</v>
      </c>
      <c r="K248" s="98">
        <v>4698108</v>
      </c>
      <c r="L248" s="77" t="s">
        <v>32</v>
      </c>
      <c r="M248" s="99">
        <v>8.74</v>
      </c>
      <c r="N248" s="95">
        <v>11.25</v>
      </c>
      <c r="O248" s="91">
        <f t="shared" si="4"/>
        <v>98.325</v>
      </c>
      <c r="P248" s="100">
        <v>150403100001009</v>
      </c>
      <c r="Q248" s="95"/>
    </row>
    <row r="249" s="57" customFormat="1" ht="11.25" spans="1:17">
      <c r="A249" s="77" t="s">
        <v>14208</v>
      </c>
      <c r="B249" s="78" t="s">
        <v>14209</v>
      </c>
      <c r="C249" s="1361" t="s">
        <v>14331</v>
      </c>
      <c r="D249" s="79" t="s">
        <v>21</v>
      </c>
      <c r="E249" s="80" t="s">
        <v>14113</v>
      </c>
      <c r="F249" s="81" t="s">
        <v>14129</v>
      </c>
      <c r="G249" s="77" t="s">
        <v>14193</v>
      </c>
      <c r="H249" s="77" t="s">
        <v>28</v>
      </c>
      <c r="I249" s="97" t="s">
        <v>58</v>
      </c>
      <c r="J249" s="98">
        <v>448690</v>
      </c>
      <c r="K249" s="98">
        <v>4693230</v>
      </c>
      <c r="L249" s="77" t="s">
        <v>32</v>
      </c>
      <c r="M249" s="99">
        <v>106.17</v>
      </c>
      <c r="N249" s="95">
        <v>11.25</v>
      </c>
      <c r="O249" s="91">
        <f t="shared" si="4"/>
        <v>1194.4125</v>
      </c>
      <c r="P249" s="100">
        <v>150403100001011</v>
      </c>
      <c r="Q249" s="95"/>
    </row>
    <row r="250" s="57" customFormat="1" ht="11.25" spans="1:17">
      <c r="A250" s="77" t="s">
        <v>14208</v>
      </c>
      <c r="B250" s="78" t="s">
        <v>14209</v>
      </c>
      <c r="C250" s="1361" t="s">
        <v>14331</v>
      </c>
      <c r="D250" s="79" t="s">
        <v>21</v>
      </c>
      <c r="E250" s="80" t="s">
        <v>14113</v>
      </c>
      <c r="F250" s="81" t="s">
        <v>13708</v>
      </c>
      <c r="G250" s="77" t="s">
        <v>14193</v>
      </c>
      <c r="H250" s="77" t="s">
        <v>28</v>
      </c>
      <c r="I250" s="97" t="s">
        <v>58</v>
      </c>
      <c r="J250" s="98">
        <v>448477</v>
      </c>
      <c r="K250" s="98">
        <v>4692825</v>
      </c>
      <c r="L250" s="77" t="s">
        <v>32</v>
      </c>
      <c r="M250" s="99">
        <v>8.9</v>
      </c>
      <c r="N250" s="95">
        <v>11.25</v>
      </c>
      <c r="O250" s="91">
        <f t="shared" si="4"/>
        <v>100.125</v>
      </c>
      <c r="P250" s="100">
        <v>150403100001011</v>
      </c>
      <c r="Q250" s="95"/>
    </row>
    <row r="251" s="57" customFormat="1" ht="11.25" spans="1:17">
      <c r="A251" s="77" t="s">
        <v>14208</v>
      </c>
      <c r="B251" s="78" t="s">
        <v>14209</v>
      </c>
      <c r="C251" s="1361" t="s">
        <v>14331</v>
      </c>
      <c r="D251" s="79" t="s">
        <v>21</v>
      </c>
      <c r="E251" s="80" t="s">
        <v>14113</v>
      </c>
      <c r="F251" s="81" t="s">
        <v>14157</v>
      </c>
      <c r="G251" s="77" t="s">
        <v>14193</v>
      </c>
      <c r="H251" s="77" t="s">
        <v>28</v>
      </c>
      <c r="I251" s="97" t="s">
        <v>58</v>
      </c>
      <c r="J251" s="98">
        <v>448476</v>
      </c>
      <c r="K251" s="98">
        <v>4692726</v>
      </c>
      <c r="L251" s="77" t="s">
        <v>32</v>
      </c>
      <c r="M251" s="99">
        <v>28.77</v>
      </c>
      <c r="N251" s="95">
        <v>11.25</v>
      </c>
      <c r="O251" s="91">
        <f t="shared" si="4"/>
        <v>323.6625</v>
      </c>
      <c r="P251" s="100">
        <v>150403100001011</v>
      </c>
      <c r="Q251" s="95"/>
    </row>
    <row r="252" s="57" customFormat="1" ht="11.25" spans="1:17">
      <c r="A252" s="77" t="s">
        <v>14208</v>
      </c>
      <c r="B252" s="78" t="s">
        <v>14209</v>
      </c>
      <c r="C252" s="1361" t="s">
        <v>14331</v>
      </c>
      <c r="D252" s="79" t="s">
        <v>21</v>
      </c>
      <c r="E252" s="80" t="s">
        <v>22</v>
      </c>
      <c r="F252" s="81" t="s">
        <v>648</v>
      </c>
      <c r="G252" s="77" t="s">
        <v>14193</v>
      </c>
      <c r="H252" s="77" t="s">
        <v>28</v>
      </c>
      <c r="I252" s="97" t="s">
        <v>58</v>
      </c>
      <c r="J252" s="98">
        <v>448551</v>
      </c>
      <c r="K252" s="98">
        <v>4692703</v>
      </c>
      <c r="L252" s="77" t="s">
        <v>32</v>
      </c>
      <c r="M252" s="99">
        <v>22.1</v>
      </c>
      <c r="N252" s="95">
        <v>11.25</v>
      </c>
      <c r="O252" s="91">
        <f t="shared" si="4"/>
        <v>248.625</v>
      </c>
      <c r="P252" s="100">
        <v>150403100001011</v>
      </c>
      <c r="Q252" s="95"/>
    </row>
    <row r="253" s="57" customFormat="1" ht="11.25" spans="1:17">
      <c r="A253" s="77" t="s">
        <v>14208</v>
      </c>
      <c r="B253" s="78" t="s">
        <v>14209</v>
      </c>
      <c r="C253" s="1361" t="s">
        <v>14331</v>
      </c>
      <c r="D253" s="79" t="s">
        <v>21</v>
      </c>
      <c r="E253" s="80" t="s">
        <v>14113</v>
      </c>
      <c r="F253" s="81" t="s">
        <v>14142</v>
      </c>
      <c r="G253" s="77" t="s">
        <v>14193</v>
      </c>
      <c r="H253" s="77" t="s">
        <v>28</v>
      </c>
      <c r="I253" s="97" t="s">
        <v>58</v>
      </c>
      <c r="J253" s="98">
        <v>448528</v>
      </c>
      <c r="K253" s="98">
        <v>4692948</v>
      </c>
      <c r="L253" s="77" t="s">
        <v>32</v>
      </c>
      <c r="M253" s="99">
        <v>62.71</v>
      </c>
      <c r="N253" s="95">
        <v>11.25</v>
      </c>
      <c r="O253" s="91">
        <f t="shared" si="4"/>
        <v>705.4875</v>
      </c>
      <c r="P253" s="100">
        <v>150403100001011</v>
      </c>
      <c r="Q253" s="95"/>
    </row>
    <row r="254" s="57" customFormat="1" ht="11.25" spans="1:17">
      <c r="A254" s="77" t="s">
        <v>14208</v>
      </c>
      <c r="B254" s="78" t="s">
        <v>14209</v>
      </c>
      <c r="C254" s="1361" t="s">
        <v>14331</v>
      </c>
      <c r="D254" s="79" t="s">
        <v>21</v>
      </c>
      <c r="E254" s="80" t="s">
        <v>14113</v>
      </c>
      <c r="F254" s="81" t="s">
        <v>1472</v>
      </c>
      <c r="G254" s="77" t="s">
        <v>14193</v>
      </c>
      <c r="H254" s="77" t="s">
        <v>28</v>
      </c>
      <c r="I254" s="97" t="s">
        <v>58</v>
      </c>
      <c r="J254" s="98">
        <v>448848</v>
      </c>
      <c r="K254" s="98">
        <v>4693358</v>
      </c>
      <c r="L254" s="77" t="s">
        <v>32</v>
      </c>
      <c r="M254" s="99">
        <v>5</v>
      </c>
      <c r="N254" s="95">
        <v>11.25</v>
      </c>
      <c r="O254" s="91">
        <f t="shared" si="4"/>
        <v>56.25</v>
      </c>
      <c r="P254" s="100">
        <v>150403100001011</v>
      </c>
      <c r="Q254" s="95"/>
    </row>
    <row r="255" s="57" customFormat="1" ht="11.25" spans="1:17">
      <c r="A255" s="77" t="s">
        <v>14332</v>
      </c>
      <c r="B255" s="78" t="s">
        <v>14333</v>
      </c>
      <c r="C255" s="1361" t="s">
        <v>14334</v>
      </c>
      <c r="D255" s="79" t="s">
        <v>21</v>
      </c>
      <c r="E255" s="80" t="s">
        <v>14113</v>
      </c>
      <c r="F255" s="81" t="s">
        <v>1559</v>
      </c>
      <c r="G255" s="77" t="s">
        <v>14198</v>
      </c>
      <c r="H255" s="77" t="s">
        <v>14206</v>
      </c>
      <c r="I255" s="97" t="s">
        <v>58</v>
      </c>
      <c r="J255" s="98">
        <v>449301</v>
      </c>
      <c r="K255" s="98">
        <v>4693716</v>
      </c>
      <c r="L255" s="77" t="s">
        <v>32</v>
      </c>
      <c r="M255" s="99">
        <v>2.49</v>
      </c>
      <c r="N255" s="95">
        <v>11.25</v>
      </c>
      <c r="O255" s="91">
        <f t="shared" si="4"/>
        <v>28.0125</v>
      </c>
      <c r="P255" s="100">
        <v>150403100001014</v>
      </c>
      <c r="Q255" s="95"/>
    </row>
    <row r="256" s="57" customFormat="1" ht="11.25" spans="1:17">
      <c r="A256" s="77" t="s">
        <v>14332</v>
      </c>
      <c r="B256" s="78" t="s">
        <v>14333</v>
      </c>
      <c r="C256" s="1361" t="s">
        <v>14334</v>
      </c>
      <c r="D256" s="79" t="s">
        <v>21</v>
      </c>
      <c r="E256" s="80" t="s">
        <v>14113</v>
      </c>
      <c r="F256" s="81" t="s">
        <v>1304</v>
      </c>
      <c r="G256" s="77" t="s">
        <v>14198</v>
      </c>
      <c r="H256" s="77" t="s">
        <v>14206</v>
      </c>
      <c r="I256" s="97" t="s">
        <v>58</v>
      </c>
      <c r="J256" s="98">
        <v>449065</v>
      </c>
      <c r="K256" s="98">
        <v>4693552</v>
      </c>
      <c r="L256" s="77" t="s">
        <v>32</v>
      </c>
      <c r="M256" s="99">
        <v>3.96</v>
      </c>
      <c r="N256" s="95">
        <v>11.25</v>
      </c>
      <c r="O256" s="91">
        <f t="shared" si="4"/>
        <v>44.55</v>
      </c>
      <c r="P256" s="100">
        <v>150403100001014</v>
      </c>
      <c r="Q256" s="95"/>
    </row>
    <row r="257" s="57" customFormat="1" ht="11.25" spans="1:17">
      <c r="A257" s="77" t="s">
        <v>14332</v>
      </c>
      <c r="B257" s="78" t="s">
        <v>14333</v>
      </c>
      <c r="C257" s="1361" t="s">
        <v>14334</v>
      </c>
      <c r="D257" s="79" t="s">
        <v>21</v>
      </c>
      <c r="E257" s="80" t="s">
        <v>14113</v>
      </c>
      <c r="F257" s="81" t="s">
        <v>1542</v>
      </c>
      <c r="G257" s="77" t="s">
        <v>14198</v>
      </c>
      <c r="H257" s="77" t="s">
        <v>14206</v>
      </c>
      <c r="I257" s="97" t="s">
        <v>58</v>
      </c>
      <c r="J257" s="98">
        <v>449218</v>
      </c>
      <c r="K257" s="98">
        <v>4693717</v>
      </c>
      <c r="L257" s="77" t="s">
        <v>32</v>
      </c>
      <c r="M257" s="99">
        <v>2.81</v>
      </c>
      <c r="N257" s="95">
        <v>11.25</v>
      </c>
      <c r="O257" s="91">
        <f t="shared" si="4"/>
        <v>31.6125</v>
      </c>
      <c r="P257" s="100">
        <v>150403100001014</v>
      </c>
      <c r="Q257" s="95"/>
    </row>
    <row r="258" s="57" customFormat="1" ht="11.25" spans="1:17">
      <c r="A258" s="77" t="s">
        <v>14327</v>
      </c>
      <c r="B258" s="81" t="s">
        <v>14328</v>
      </c>
      <c r="C258" s="1361" t="s">
        <v>14335</v>
      </c>
      <c r="D258" s="79" t="s">
        <v>21</v>
      </c>
      <c r="E258" s="80" t="s">
        <v>14113</v>
      </c>
      <c r="F258" s="81" t="s">
        <v>1134</v>
      </c>
      <c r="G258" s="77" t="s">
        <v>14336</v>
      </c>
      <c r="H258" s="77" t="s">
        <v>28</v>
      </c>
      <c r="I258" s="97" t="s">
        <v>140</v>
      </c>
      <c r="J258" s="98">
        <v>449226</v>
      </c>
      <c r="K258" s="98">
        <v>4697460</v>
      </c>
      <c r="L258" s="77" t="s">
        <v>32</v>
      </c>
      <c r="M258" s="99">
        <v>107.52</v>
      </c>
      <c r="N258" s="95">
        <v>11.25</v>
      </c>
      <c r="O258" s="91">
        <f t="shared" si="4"/>
        <v>1209.6</v>
      </c>
      <c r="P258" s="100">
        <v>150403100001015</v>
      </c>
      <c r="Q258" s="95"/>
    </row>
    <row r="259" s="57" customFormat="1" ht="11.25" spans="1:17">
      <c r="A259" s="77" t="s">
        <v>14327</v>
      </c>
      <c r="B259" s="81" t="s">
        <v>14328</v>
      </c>
      <c r="C259" s="1361" t="s">
        <v>14335</v>
      </c>
      <c r="D259" s="79" t="s">
        <v>21</v>
      </c>
      <c r="E259" s="80" t="s">
        <v>14113</v>
      </c>
      <c r="F259" s="81" t="s">
        <v>449</v>
      </c>
      <c r="G259" s="77" t="s">
        <v>14336</v>
      </c>
      <c r="H259" s="77" t="s">
        <v>28</v>
      </c>
      <c r="I259" s="97" t="s">
        <v>140</v>
      </c>
      <c r="J259" s="98">
        <v>449111</v>
      </c>
      <c r="K259" s="98">
        <v>4697768</v>
      </c>
      <c r="L259" s="77" t="s">
        <v>32</v>
      </c>
      <c r="M259" s="99">
        <v>70.74</v>
      </c>
      <c r="N259" s="95">
        <v>11.25</v>
      </c>
      <c r="O259" s="91">
        <f t="shared" si="4"/>
        <v>795.825</v>
      </c>
      <c r="P259" s="100">
        <v>150403100001015</v>
      </c>
      <c r="Q259" s="95"/>
    </row>
    <row r="260" s="57" customFormat="1" ht="11.25" spans="1:17">
      <c r="A260" s="77" t="s">
        <v>14327</v>
      </c>
      <c r="B260" s="81" t="s">
        <v>14328</v>
      </c>
      <c r="C260" s="1361" t="s">
        <v>14335</v>
      </c>
      <c r="D260" s="79" t="s">
        <v>21</v>
      </c>
      <c r="E260" s="80" t="s">
        <v>14113</v>
      </c>
      <c r="F260" s="81" t="s">
        <v>14164</v>
      </c>
      <c r="G260" s="77" t="s">
        <v>14336</v>
      </c>
      <c r="H260" s="77" t="s">
        <v>28</v>
      </c>
      <c r="I260" s="97" t="s">
        <v>140</v>
      </c>
      <c r="J260" s="98">
        <v>449346</v>
      </c>
      <c r="K260" s="98">
        <v>4697082</v>
      </c>
      <c r="L260" s="77" t="s">
        <v>32</v>
      </c>
      <c r="M260" s="99">
        <v>86.21</v>
      </c>
      <c r="N260" s="95">
        <v>11.25</v>
      </c>
      <c r="O260" s="91">
        <f t="shared" si="4"/>
        <v>969.8625</v>
      </c>
      <c r="P260" s="100">
        <v>150403100001015</v>
      </c>
      <c r="Q260" s="95"/>
    </row>
    <row r="261" s="57" customFormat="1" ht="11.25" spans="1:17">
      <c r="A261" s="77" t="s">
        <v>14337</v>
      </c>
      <c r="B261" s="78" t="s">
        <v>14338</v>
      </c>
      <c r="C261" s="1361" t="s">
        <v>14339</v>
      </c>
      <c r="D261" s="79" t="s">
        <v>21</v>
      </c>
      <c r="E261" s="80" t="s">
        <v>14113</v>
      </c>
      <c r="F261" s="81" t="s">
        <v>14340</v>
      </c>
      <c r="G261" s="77" t="s">
        <v>14198</v>
      </c>
      <c r="H261" s="77" t="s">
        <v>28</v>
      </c>
      <c r="I261" s="97" t="s">
        <v>58</v>
      </c>
      <c r="J261" s="98">
        <v>449189</v>
      </c>
      <c r="K261" s="98">
        <v>4693755</v>
      </c>
      <c r="L261" s="77" t="s">
        <v>32</v>
      </c>
      <c r="M261" s="99">
        <v>1.54</v>
      </c>
      <c r="N261" s="95">
        <v>11.25</v>
      </c>
      <c r="O261" s="91">
        <f t="shared" si="4"/>
        <v>17.325</v>
      </c>
      <c r="P261" s="100">
        <v>150403100001016</v>
      </c>
      <c r="Q261" s="95"/>
    </row>
    <row r="262" s="57" customFormat="1" ht="11.25" spans="1:17">
      <c r="A262" s="77" t="s">
        <v>14337</v>
      </c>
      <c r="B262" s="78" t="s">
        <v>14338</v>
      </c>
      <c r="C262" s="1361" t="s">
        <v>14339</v>
      </c>
      <c r="D262" s="79" t="s">
        <v>21</v>
      </c>
      <c r="E262" s="80" t="s">
        <v>14113</v>
      </c>
      <c r="F262" s="81" t="s">
        <v>14165</v>
      </c>
      <c r="G262" s="77" t="s">
        <v>14198</v>
      </c>
      <c r="H262" s="77" t="s">
        <v>28</v>
      </c>
      <c r="I262" s="97" t="s">
        <v>58</v>
      </c>
      <c r="J262" s="98">
        <v>449148</v>
      </c>
      <c r="K262" s="98">
        <v>4693753</v>
      </c>
      <c r="L262" s="77" t="s">
        <v>32</v>
      </c>
      <c r="M262" s="99">
        <v>4.83</v>
      </c>
      <c r="N262" s="95">
        <v>11.25</v>
      </c>
      <c r="O262" s="91">
        <f t="shared" si="4"/>
        <v>54.3375</v>
      </c>
      <c r="P262" s="100">
        <v>150403100001016</v>
      </c>
      <c r="Q262" s="95"/>
    </row>
    <row r="263" s="57" customFormat="1" ht="11.25" spans="1:17">
      <c r="A263" s="77" t="s">
        <v>14341</v>
      </c>
      <c r="B263" s="78" t="s">
        <v>14342</v>
      </c>
      <c r="C263" s="1361" t="s">
        <v>14343</v>
      </c>
      <c r="D263" s="79" t="s">
        <v>21</v>
      </c>
      <c r="E263" s="80" t="s">
        <v>14113</v>
      </c>
      <c r="F263" s="81" t="s">
        <v>13797</v>
      </c>
      <c r="G263" s="77" t="s">
        <v>14193</v>
      </c>
      <c r="H263" s="77" t="s">
        <v>28</v>
      </c>
      <c r="I263" s="97" t="s">
        <v>58</v>
      </c>
      <c r="J263" s="98">
        <v>448783</v>
      </c>
      <c r="K263" s="98">
        <v>4693193</v>
      </c>
      <c r="L263" s="77" t="s">
        <v>32</v>
      </c>
      <c r="M263" s="99">
        <v>4.59</v>
      </c>
      <c r="N263" s="95">
        <v>11.25</v>
      </c>
      <c r="O263" s="91">
        <f t="shared" si="4"/>
        <v>51.6375</v>
      </c>
      <c r="P263" s="100">
        <v>150403100001017</v>
      </c>
      <c r="Q263" s="95"/>
    </row>
    <row r="264" s="57" customFormat="1" ht="11.25" spans="1:17">
      <c r="A264" s="77" t="s">
        <v>14322</v>
      </c>
      <c r="B264" s="81" t="s">
        <v>14323</v>
      </c>
      <c r="C264" s="1361" t="s">
        <v>14324</v>
      </c>
      <c r="D264" s="79" t="s">
        <v>21</v>
      </c>
      <c r="E264" s="80" t="s">
        <v>14113</v>
      </c>
      <c r="F264" s="81" t="s">
        <v>13797</v>
      </c>
      <c r="G264" s="77" t="s">
        <v>14193</v>
      </c>
      <c r="H264" s="77" t="s">
        <v>14206</v>
      </c>
      <c r="I264" s="97" t="s">
        <v>58</v>
      </c>
      <c r="J264" s="98">
        <v>448783</v>
      </c>
      <c r="K264" s="98">
        <v>4693193</v>
      </c>
      <c r="L264" s="77" t="s">
        <v>32</v>
      </c>
      <c r="M264" s="99">
        <v>6.42</v>
      </c>
      <c r="N264" s="95">
        <v>11.25</v>
      </c>
      <c r="O264" s="91">
        <f t="shared" si="4"/>
        <v>72.225</v>
      </c>
      <c r="P264" s="100">
        <v>150403100001017</v>
      </c>
      <c r="Q264" s="95"/>
    </row>
    <row r="265" s="57" customFormat="1" ht="11.25" spans="1:17">
      <c r="A265" s="77" t="s">
        <v>14327</v>
      </c>
      <c r="B265" s="81" t="s">
        <v>14328</v>
      </c>
      <c r="C265" s="1361" t="s">
        <v>14329</v>
      </c>
      <c r="D265" s="79" t="s">
        <v>21</v>
      </c>
      <c r="E265" s="80" t="s">
        <v>14113</v>
      </c>
      <c r="F265" s="81" t="s">
        <v>410</v>
      </c>
      <c r="G265" s="77" t="s">
        <v>14344</v>
      </c>
      <c r="H265" s="77" t="s">
        <v>28</v>
      </c>
      <c r="I265" s="97" t="s">
        <v>14330</v>
      </c>
      <c r="J265" s="98">
        <v>448942</v>
      </c>
      <c r="K265" s="98">
        <v>4698228</v>
      </c>
      <c r="L265" s="77" t="s">
        <v>32</v>
      </c>
      <c r="M265" s="99">
        <v>7.08</v>
      </c>
      <c r="N265" s="95">
        <v>11.25</v>
      </c>
      <c r="O265" s="91">
        <f t="shared" si="4"/>
        <v>79.65</v>
      </c>
      <c r="P265" s="100">
        <v>150403100001018</v>
      </c>
      <c r="Q265" s="95"/>
    </row>
    <row r="266" s="57" customFormat="1" ht="11.25" spans="1:17">
      <c r="A266" s="77" t="s">
        <v>14327</v>
      </c>
      <c r="B266" s="81" t="s">
        <v>14328</v>
      </c>
      <c r="C266" s="1361" t="s">
        <v>14335</v>
      </c>
      <c r="D266" s="79" t="s">
        <v>21</v>
      </c>
      <c r="E266" s="80" t="s">
        <v>14113</v>
      </c>
      <c r="F266" s="81" t="s">
        <v>410</v>
      </c>
      <c r="G266" s="77" t="s">
        <v>14344</v>
      </c>
      <c r="H266" s="77" t="s">
        <v>28</v>
      </c>
      <c r="I266" s="97" t="s">
        <v>14330</v>
      </c>
      <c r="J266" s="98">
        <v>448942</v>
      </c>
      <c r="K266" s="98">
        <v>4698228</v>
      </c>
      <c r="L266" s="77" t="s">
        <v>32</v>
      </c>
      <c r="M266" s="99">
        <v>15.08</v>
      </c>
      <c r="N266" s="95">
        <v>11.25</v>
      </c>
      <c r="O266" s="91">
        <f t="shared" si="4"/>
        <v>169.65</v>
      </c>
      <c r="P266" s="100">
        <v>150403100001018</v>
      </c>
      <c r="Q266" s="95"/>
    </row>
    <row r="267" s="57" customFormat="1" ht="11.25" spans="1:17">
      <c r="A267" s="77" t="s">
        <v>14325</v>
      </c>
      <c r="B267" s="78" t="s">
        <v>10280</v>
      </c>
      <c r="C267" s="1361" t="s">
        <v>14326</v>
      </c>
      <c r="D267" s="79" t="s">
        <v>21</v>
      </c>
      <c r="E267" s="80" t="s">
        <v>14113</v>
      </c>
      <c r="F267" s="81" t="s">
        <v>14132</v>
      </c>
      <c r="G267" s="77" t="s">
        <v>14193</v>
      </c>
      <c r="H267" s="77" t="s">
        <v>28</v>
      </c>
      <c r="I267" s="97" t="s">
        <v>58</v>
      </c>
      <c r="J267" s="98">
        <v>449082</v>
      </c>
      <c r="K267" s="98">
        <v>4693781</v>
      </c>
      <c r="L267" s="77" t="s">
        <v>32</v>
      </c>
      <c r="M267" s="99">
        <v>3.32</v>
      </c>
      <c r="N267" s="95">
        <v>11.25</v>
      </c>
      <c r="O267" s="91">
        <f t="shared" si="4"/>
        <v>37.35</v>
      </c>
      <c r="P267" s="100">
        <v>150403100001019</v>
      </c>
      <c r="Q267" s="95"/>
    </row>
    <row r="268" s="57" customFormat="1" ht="11.25" spans="1:17">
      <c r="A268" s="77" t="s">
        <v>14337</v>
      </c>
      <c r="B268" s="78" t="s">
        <v>14338</v>
      </c>
      <c r="C268" s="1361" t="s">
        <v>14339</v>
      </c>
      <c r="D268" s="79" t="s">
        <v>21</v>
      </c>
      <c r="E268" s="80" t="s">
        <v>14113</v>
      </c>
      <c r="F268" s="81" t="s">
        <v>14132</v>
      </c>
      <c r="G268" s="77" t="s">
        <v>14198</v>
      </c>
      <c r="H268" s="77" t="s">
        <v>28</v>
      </c>
      <c r="I268" s="97" t="s">
        <v>58</v>
      </c>
      <c r="J268" s="98">
        <v>449082</v>
      </c>
      <c r="K268" s="98">
        <v>4693781</v>
      </c>
      <c r="L268" s="77" t="s">
        <v>32</v>
      </c>
      <c r="M268" s="99">
        <v>3.66</v>
      </c>
      <c r="N268" s="95">
        <v>11.25</v>
      </c>
      <c r="O268" s="91">
        <f t="shared" si="4"/>
        <v>41.175</v>
      </c>
      <c r="P268" s="100">
        <v>150403100001019</v>
      </c>
      <c r="Q268" s="95"/>
    </row>
    <row r="269" s="57" customFormat="1" ht="11.25" spans="1:17">
      <c r="A269" s="77" t="s">
        <v>14345</v>
      </c>
      <c r="B269" s="78" t="s">
        <v>7848</v>
      </c>
      <c r="C269" s="1361" t="s">
        <v>14346</v>
      </c>
      <c r="D269" s="79" t="s">
        <v>21</v>
      </c>
      <c r="E269" s="80" t="s">
        <v>22</v>
      </c>
      <c r="F269" s="81" t="s">
        <v>394</v>
      </c>
      <c r="G269" s="77" t="s">
        <v>14193</v>
      </c>
      <c r="H269" s="77" t="s">
        <v>28</v>
      </c>
      <c r="I269" s="97" t="s">
        <v>29</v>
      </c>
      <c r="J269" s="98">
        <v>449250</v>
      </c>
      <c r="K269" s="98">
        <v>4693514</v>
      </c>
      <c r="L269" s="77" t="s">
        <v>32</v>
      </c>
      <c r="M269" s="99">
        <v>11.2</v>
      </c>
      <c r="N269" s="95">
        <v>11.25</v>
      </c>
      <c r="O269" s="91">
        <f t="shared" si="4"/>
        <v>126</v>
      </c>
      <c r="P269" s="100">
        <v>150403100001020</v>
      </c>
      <c r="Q269" s="95"/>
    </row>
    <row r="270" s="57" customFormat="1" ht="11.25" spans="1:17">
      <c r="A270" s="77" t="s">
        <v>3336</v>
      </c>
      <c r="B270" s="78" t="s">
        <v>11289</v>
      </c>
      <c r="C270" s="1361" t="s">
        <v>14347</v>
      </c>
      <c r="D270" s="79" t="s">
        <v>21</v>
      </c>
      <c r="E270" s="80" t="s">
        <v>22</v>
      </c>
      <c r="F270" s="81" t="s">
        <v>394</v>
      </c>
      <c r="G270" s="77" t="s">
        <v>14193</v>
      </c>
      <c r="H270" s="77" t="s">
        <v>28</v>
      </c>
      <c r="I270" s="97" t="s">
        <v>29</v>
      </c>
      <c r="J270" s="98">
        <v>449250</v>
      </c>
      <c r="K270" s="98">
        <v>4693514</v>
      </c>
      <c r="L270" s="77" t="s">
        <v>32</v>
      </c>
      <c r="M270" s="99">
        <v>11.79</v>
      </c>
      <c r="N270" s="95">
        <v>11.25</v>
      </c>
      <c r="O270" s="91">
        <f t="shared" si="4"/>
        <v>132.6375</v>
      </c>
      <c r="P270" s="100">
        <v>150403100001020</v>
      </c>
      <c r="Q270" s="95"/>
    </row>
    <row r="271" s="57" customFormat="1" ht="11.25" spans="1:17">
      <c r="A271" s="78" t="s">
        <v>14327</v>
      </c>
      <c r="B271" s="81" t="s">
        <v>14328</v>
      </c>
      <c r="C271" s="78" t="s">
        <v>14329</v>
      </c>
      <c r="D271" s="79" t="s">
        <v>21</v>
      </c>
      <c r="E271" s="80" t="s">
        <v>14113</v>
      </c>
      <c r="F271" s="78" t="s">
        <v>1389</v>
      </c>
      <c r="G271" s="78" t="s">
        <v>14344</v>
      </c>
      <c r="H271" s="77" t="s">
        <v>28</v>
      </c>
      <c r="I271" s="97" t="s">
        <v>14330</v>
      </c>
      <c r="J271" s="98">
        <v>448948</v>
      </c>
      <c r="K271" s="98">
        <v>4698441</v>
      </c>
      <c r="L271" s="78" t="s">
        <v>32</v>
      </c>
      <c r="M271" s="99">
        <v>40.06</v>
      </c>
      <c r="N271" s="95">
        <v>11.25</v>
      </c>
      <c r="O271" s="91">
        <f t="shared" si="4"/>
        <v>450.675</v>
      </c>
      <c r="P271" s="78" t="s">
        <v>14348</v>
      </c>
      <c r="Q271" s="78"/>
    </row>
    <row r="272" s="57" customFormat="1" ht="11.25" spans="1:17">
      <c r="A272" s="78" t="s">
        <v>14327</v>
      </c>
      <c r="B272" s="81" t="s">
        <v>14328</v>
      </c>
      <c r="C272" s="78" t="s">
        <v>14335</v>
      </c>
      <c r="D272" s="79" t="s">
        <v>21</v>
      </c>
      <c r="E272" s="80" t="s">
        <v>14113</v>
      </c>
      <c r="F272" s="78" t="s">
        <v>1389</v>
      </c>
      <c r="G272" s="78" t="s">
        <v>14344</v>
      </c>
      <c r="H272" s="77" t="s">
        <v>28</v>
      </c>
      <c r="I272" s="97" t="s">
        <v>140</v>
      </c>
      <c r="J272" s="98">
        <v>448948</v>
      </c>
      <c r="K272" s="98">
        <v>4698441</v>
      </c>
      <c r="L272" s="78" t="s">
        <v>32</v>
      </c>
      <c r="M272" s="99">
        <v>36.3</v>
      </c>
      <c r="N272" s="95">
        <v>11.25</v>
      </c>
      <c r="O272" s="91">
        <f t="shared" si="4"/>
        <v>408.375</v>
      </c>
      <c r="P272" s="78" t="s">
        <v>14348</v>
      </c>
      <c r="Q272" s="78"/>
    </row>
    <row r="273" s="57" customFormat="1" ht="11.25" spans="1:17">
      <c r="A273" s="78" t="s">
        <v>14208</v>
      </c>
      <c r="B273" s="78" t="s">
        <v>14209</v>
      </c>
      <c r="C273" s="78" t="s">
        <v>14290</v>
      </c>
      <c r="D273" s="79" t="s">
        <v>21</v>
      </c>
      <c r="E273" s="80" t="s">
        <v>14113</v>
      </c>
      <c r="F273" s="78" t="s">
        <v>13688</v>
      </c>
      <c r="G273" s="78" t="s">
        <v>14212</v>
      </c>
      <c r="H273" s="77" t="s">
        <v>28</v>
      </c>
      <c r="I273" s="97" t="s">
        <v>14316</v>
      </c>
      <c r="J273" s="98">
        <v>448455</v>
      </c>
      <c r="K273" s="98">
        <v>4693193</v>
      </c>
      <c r="L273" s="78" t="s">
        <v>32</v>
      </c>
      <c r="M273" s="99">
        <v>2.65</v>
      </c>
      <c r="N273" s="95">
        <v>11.25</v>
      </c>
      <c r="O273" s="91">
        <f t="shared" si="4"/>
        <v>29.8125</v>
      </c>
      <c r="P273" s="78" t="s">
        <v>14349</v>
      </c>
      <c r="Q273" s="78"/>
    </row>
    <row r="274" s="57" customFormat="1" ht="11.25" spans="1:17">
      <c r="A274" s="78" t="s">
        <v>14208</v>
      </c>
      <c r="B274" s="78" t="s">
        <v>14209</v>
      </c>
      <c r="C274" s="78" t="s">
        <v>14350</v>
      </c>
      <c r="D274" s="79" t="s">
        <v>21</v>
      </c>
      <c r="E274" s="80" t="s">
        <v>14113</v>
      </c>
      <c r="F274" s="78" t="s">
        <v>13688</v>
      </c>
      <c r="G274" s="78" t="s">
        <v>14212</v>
      </c>
      <c r="H274" s="77" t="s">
        <v>28</v>
      </c>
      <c r="I274" s="97" t="s">
        <v>29</v>
      </c>
      <c r="J274" s="98">
        <v>448455</v>
      </c>
      <c r="K274" s="98">
        <v>4693193</v>
      </c>
      <c r="L274" s="78" t="s">
        <v>32</v>
      </c>
      <c r="M274" s="99">
        <v>2</v>
      </c>
      <c r="N274" s="95">
        <v>11.25</v>
      </c>
      <c r="O274" s="91">
        <f t="shared" si="4"/>
        <v>22.5</v>
      </c>
      <c r="P274" s="78" t="s">
        <v>14349</v>
      </c>
      <c r="Q274" s="78"/>
    </row>
    <row r="275" s="57" customFormat="1" ht="11.25" spans="1:17">
      <c r="A275" s="78" t="s">
        <v>14332</v>
      </c>
      <c r="B275" s="78" t="s">
        <v>14333</v>
      </c>
      <c r="C275" s="78" t="s">
        <v>14334</v>
      </c>
      <c r="D275" s="79" t="s">
        <v>21</v>
      </c>
      <c r="E275" s="80" t="s">
        <v>14113</v>
      </c>
      <c r="F275" s="78" t="s">
        <v>1723</v>
      </c>
      <c r="G275" s="78" t="s">
        <v>14198</v>
      </c>
      <c r="H275" s="77" t="s">
        <v>28</v>
      </c>
      <c r="I275" s="97" t="s">
        <v>58</v>
      </c>
      <c r="J275" s="98">
        <v>449149</v>
      </c>
      <c r="K275" s="98">
        <v>4693638</v>
      </c>
      <c r="L275" s="78" t="s">
        <v>32</v>
      </c>
      <c r="M275" s="99">
        <v>9.73</v>
      </c>
      <c r="N275" s="95">
        <v>11.25</v>
      </c>
      <c r="O275" s="91">
        <f t="shared" ref="O275:O291" si="5">M275*11.25</f>
        <v>109.4625</v>
      </c>
      <c r="P275" s="78" t="s">
        <v>14351</v>
      </c>
      <c r="Q275" s="78"/>
    </row>
    <row r="276" s="57" customFormat="1" ht="11.25" spans="1:17">
      <c r="A276" s="78" t="s">
        <v>14325</v>
      </c>
      <c r="B276" s="78" t="s">
        <v>10280</v>
      </c>
      <c r="C276" s="78" t="s">
        <v>14326</v>
      </c>
      <c r="D276" s="79" t="s">
        <v>21</v>
      </c>
      <c r="E276" s="80" t="s">
        <v>14113</v>
      </c>
      <c r="F276" s="78" t="s">
        <v>1723</v>
      </c>
      <c r="G276" s="78" t="s">
        <v>14193</v>
      </c>
      <c r="H276" s="77" t="s">
        <v>28</v>
      </c>
      <c r="I276" s="97" t="s">
        <v>58</v>
      </c>
      <c r="J276" s="98">
        <v>449149</v>
      </c>
      <c r="K276" s="98">
        <v>4693638</v>
      </c>
      <c r="L276" s="78" t="s">
        <v>32</v>
      </c>
      <c r="M276" s="99">
        <v>5.56</v>
      </c>
      <c r="N276" s="95">
        <v>11.25</v>
      </c>
      <c r="O276" s="91">
        <f t="shared" si="5"/>
        <v>62.55</v>
      </c>
      <c r="P276" s="78" t="s">
        <v>14351</v>
      </c>
      <c r="Q276" s="78"/>
    </row>
    <row r="277" s="57" customFormat="1" ht="11.25" spans="1:17">
      <c r="A277" s="78" t="s">
        <v>14352</v>
      </c>
      <c r="B277" s="78" t="s">
        <v>14289</v>
      </c>
      <c r="C277" s="78" t="s">
        <v>14331</v>
      </c>
      <c r="D277" s="79" t="s">
        <v>21</v>
      </c>
      <c r="E277" s="80" t="s">
        <v>14113</v>
      </c>
      <c r="F277" s="78" t="s">
        <v>1346</v>
      </c>
      <c r="G277" s="78" t="s">
        <v>14193</v>
      </c>
      <c r="H277" s="77" t="s">
        <v>28</v>
      </c>
      <c r="I277" s="97" t="s">
        <v>58</v>
      </c>
      <c r="J277" s="98">
        <v>448839</v>
      </c>
      <c r="K277" s="98">
        <v>4693540</v>
      </c>
      <c r="L277" s="78" t="s">
        <v>32</v>
      </c>
      <c r="M277" s="99">
        <v>5.61</v>
      </c>
      <c r="N277" s="95">
        <v>11.25</v>
      </c>
      <c r="O277" s="91">
        <f t="shared" si="5"/>
        <v>63.1125</v>
      </c>
      <c r="P277" s="78" t="s">
        <v>14353</v>
      </c>
      <c r="Q277" s="78"/>
    </row>
    <row r="278" s="57" customFormat="1" ht="11.25" spans="1:17">
      <c r="A278" s="78" t="s">
        <v>14325</v>
      </c>
      <c r="B278" s="78" t="s">
        <v>10280</v>
      </c>
      <c r="C278" s="78" t="s">
        <v>14326</v>
      </c>
      <c r="D278" s="79" t="s">
        <v>21</v>
      </c>
      <c r="E278" s="80" t="s">
        <v>14113</v>
      </c>
      <c r="F278" s="78" t="s">
        <v>1346</v>
      </c>
      <c r="G278" s="78" t="s">
        <v>14193</v>
      </c>
      <c r="H278" s="77" t="s">
        <v>28</v>
      </c>
      <c r="I278" s="97" t="s">
        <v>58</v>
      </c>
      <c r="J278" s="98">
        <v>448839</v>
      </c>
      <c r="K278" s="98">
        <v>4693540</v>
      </c>
      <c r="L278" s="78" t="s">
        <v>32</v>
      </c>
      <c r="M278" s="99">
        <v>5.08</v>
      </c>
      <c r="N278" s="95">
        <v>11.25</v>
      </c>
      <c r="O278" s="91">
        <f t="shared" si="5"/>
        <v>57.15</v>
      </c>
      <c r="P278" s="78" t="s">
        <v>14353</v>
      </c>
      <c r="Q278" s="78"/>
    </row>
    <row r="279" s="57" customFormat="1" ht="11.25" spans="1:17">
      <c r="A279" s="78" t="s">
        <v>14327</v>
      </c>
      <c r="B279" s="81" t="s">
        <v>14328</v>
      </c>
      <c r="C279" s="78" t="s">
        <v>14329</v>
      </c>
      <c r="D279" s="79" t="s">
        <v>21</v>
      </c>
      <c r="E279" s="80" t="s">
        <v>14113</v>
      </c>
      <c r="F279" s="78" t="s">
        <v>1186</v>
      </c>
      <c r="G279" s="78" t="s">
        <v>14212</v>
      </c>
      <c r="H279" s="77" t="s">
        <v>28</v>
      </c>
      <c r="I279" s="97" t="s">
        <v>14330</v>
      </c>
      <c r="J279" s="98">
        <v>449049</v>
      </c>
      <c r="K279" s="98">
        <v>4698070</v>
      </c>
      <c r="L279" s="78" t="s">
        <v>32</v>
      </c>
      <c r="M279" s="99">
        <v>31.35</v>
      </c>
      <c r="N279" s="95">
        <v>11.25</v>
      </c>
      <c r="O279" s="91">
        <f t="shared" si="5"/>
        <v>352.6875</v>
      </c>
      <c r="P279" s="78" t="s">
        <v>14354</v>
      </c>
      <c r="Q279" s="78"/>
    </row>
    <row r="280" s="57" customFormat="1" ht="11.25" spans="1:17">
      <c r="A280" s="78" t="s">
        <v>14327</v>
      </c>
      <c r="B280" s="81" t="s">
        <v>14328</v>
      </c>
      <c r="C280" s="78" t="s">
        <v>14335</v>
      </c>
      <c r="D280" s="79" t="s">
        <v>21</v>
      </c>
      <c r="E280" s="80" t="s">
        <v>14113</v>
      </c>
      <c r="F280" s="78" t="s">
        <v>1186</v>
      </c>
      <c r="G280" s="78" t="s">
        <v>14336</v>
      </c>
      <c r="H280" s="77" t="s">
        <v>28</v>
      </c>
      <c r="I280" s="97" t="s">
        <v>140</v>
      </c>
      <c r="J280" s="98">
        <v>449049</v>
      </c>
      <c r="K280" s="98">
        <v>4698070</v>
      </c>
      <c r="L280" s="78" t="s">
        <v>32</v>
      </c>
      <c r="M280" s="99">
        <v>53.16</v>
      </c>
      <c r="N280" s="95">
        <v>11.25</v>
      </c>
      <c r="O280" s="91">
        <f t="shared" si="5"/>
        <v>598.05</v>
      </c>
      <c r="P280" s="78" t="s">
        <v>14354</v>
      </c>
      <c r="Q280" s="78"/>
    </row>
    <row r="281" s="57" customFormat="1" ht="11.25" spans="1:17">
      <c r="A281" s="78" t="s">
        <v>14208</v>
      </c>
      <c r="B281" s="78" t="s">
        <v>14289</v>
      </c>
      <c r="C281" s="78" t="s">
        <v>14355</v>
      </c>
      <c r="D281" s="79" t="s">
        <v>21</v>
      </c>
      <c r="E281" s="80" t="s">
        <v>14113</v>
      </c>
      <c r="F281" s="78" t="s">
        <v>14072</v>
      </c>
      <c r="G281" s="78" t="s">
        <v>14198</v>
      </c>
      <c r="H281" s="77" t="s">
        <v>14206</v>
      </c>
      <c r="I281" s="97" t="s">
        <v>29</v>
      </c>
      <c r="J281" s="98">
        <v>447878</v>
      </c>
      <c r="K281" s="98">
        <v>4695469</v>
      </c>
      <c r="L281" s="78" t="s">
        <v>32</v>
      </c>
      <c r="M281" s="99">
        <v>31.13</v>
      </c>
      <c r="N281" s="95">
        <v>11.25</v>
      </c>
      <c r="O281" s="91">
        <f t="shared" si="5"/>
        <v>350.2125</v>
      </c>
      <c r="P281" s="78" t="s">
        <v>14356</v>
      </c>
      <c r="Q281" s="78"/>
    </row>
    <row r="282" s="57" customFormat="1" ht="11.25" spans="1:17">
      <c r="A282" s="78" t="s">
        <v>14208</v>
      </c>
      <c r="B282" s="78" t="s">
        <v>14209</v>
      </c>
      <c r="C282" s="78" t="s">
        <v>14320</v>
      </c>
      <c r="D282" s="79" t="s">
        <v>21</v>
      </c>
      <c r="E282" s="80" t="s">
        <v>14113</v>
      </c>
      <c r="F282" s="78" t="s">
        <v>1456</v>
      </c>
      <c r="G282" s="78" t="s">
        <v>14198</v>
      </c>
      <c r="H282" s="77" t="s">
        <v>28</v>
      </c>
      <c r="I282" s="97" t="s">
        <v>327</v>
      </c>
      <c r="J282" s="98">
        <v>448115</v>
      </c>
      <c r="K282" s="98">
        <v>4694713</v>
      </c>
      <c r="L282" s="78" t="s">
        <v>32</v>
      </c>
      <c r="M282" s="99">
        <v>2.34</v>
      </c>
      <c r="N282" s="95">
        <v>11.25</v>
      </c>
      <c r="O282" s="91">
        <f t="shared" si="5"/>
        <v>26.325</v>
      </c>
      <c r="P282" s="78" t="s">
        <v>14357</v>
      </c>
      <c r="Q282" s="78"/>
    </row>
    <row r="283" s="57" customFormat="1" ht="11.25" spans="1:17">
      <c r="A283" s="78" t="s">
        <v>14358</v>
      </c>
      <c r="B283" s="78" t="s">
        <v>14359</v>
      </c>
      <c r="C283" s="78" t="s">
        <v>14360</v>
      </c>
      <c r="D283" s="79" t="s">
        <v>21</v>
      </c>
      <c r="E283" s="80" t="s">
        <v>14113</v>
      </c>
      <c r="F283" s="78" t="s">
        <v>14361</v>
      </c>
      <c r="G283" s="78" t="s">
        <v>14336</v>
      </c>
      <c r="H283" s="77" t="s">
        <v>28</v>
      </c>
      <c r="I283" s="97" t="s">
        <v>327</v>
      </c>
      <c r="J283" s="98">
        <v>447899</v>
      </c>
      <c r="K283" s="98">
        <v>4695022</v>
      </c>
      <c r="L283" s="78" t="s">
        <v>32</v>
      </c>
      <c r="M283" s="99">
        <v>111.38</v>
      </c>
      <c r="N283" s="95">
        <v>11.25</v>
      </c>
      <c r="O283" s="91">
        <f t="shared" si="5"/>
        <v>1253.025</v>
      </c>
      <c r="P283" s="78" t="s">
        <v>14362</v>
      </c>
      <c r="Q283" s="78"/>
    </row>
    <row r="284" s="57" customFormat="1" ht="11.25" spans="1:17">
      <c r="A284" s="77" t="s">
        <v>14327</v>
      </c>
      <c r="B284" s="81" t="s">
        <v>14328</v>
      </c>
      <c r="C284" s="77"/>
      <c r="D284" s="79" t="s">
        <v>21</v>
      </c>
      <c r="E284" s="80" t="s">
        <v>14113</v>
      </c>
      <c r="F284" s="81" t="s">
        <v>13630</v>
      </c>
      <c r="G284" s="77" t="s">
        <v>722</v>
      </c>
      <c r="H284" s="77" t="s">
        <v>28</v>
      </c>
      <c r="I284" s="97"/>
      <c r="J284" s="98">
        <v>449985</v>
      </c>
      <c r="K284" s="98">
        <v>4696585</v>
      </c>
      <c r="L284" s="77" t="s">
        <v>32</v>
      </c>
      <c r="M284" s="99">
        <v>0.25</v>
      </c>
      <c r="N284" s="95">
        <v>11.25</v>
      </c>
      <c r="O284" s="91">
        <f t="shared" si="5"/>
        <v>2.8125</v>
      </c>
      <c r="P284" s="100">
        <v>150403100001029</v>
      </c>
      <c r="Q284" s="95"/>
    </row>
    <row r="285" s="57" customFormat="1" ht="11.25" spans="1:17">
      <c r="A285" s="77" t="s">
        <v>14327</v>
      </c>
      <c r="B285" s="81" t="s">
        <v>14328</v>
      </c>
      <c r="C285" s="77"/>
      <c r="D285" s="79" t="s">
        <v>21</v>
      </c>
      <c r="E285" s="80" t="s">
        <v>14113</v>
      </c>
      <c r="F285" s="81" t="s">
        <v>503</v>
      </c>
      <c r="G285" s="77" t="s">
        <v>721</v>
      </c>
      <c r="H285" s="77" t="s">
        <v>28</v>
      </c>
      <c r="I285" s="97"/>
      <c r="J285" s="98">
        <v>449015</v>
      </c>
      <c r="K285" s="98">
        <v>4698669</v>
      </c>
      <c r="L285" s="77" t="s">
        <v>32</v>
      </c>
      <c r="M285" s="99">
        <v>4.56</v>
      </c>
      <c r="N285" s="95">
        <v>11.25</v>
      </c>
      <c r="O285" s="91">
        <f t="shared" si="5"/>
        <v>51.3</v>
      </c>
      <c r="P285" s="100">
        <v>150403100001030</v>
      </c>
      <c r="Q285" s="95"/>
    </row>
    <row r="286" s="57" customFormat="1" ht="11.25" spans="1:17">
      <c r="A286" s="77" t="s">
        <v>14327</v>
      </c>
      <c r="B286" s="81" t="s">
        <v>14328</v>
      </c>
      <c r="C286" s="77"/>
      <c r="D286" s="79" t="s">
        <v>21</v>
      </c>
      <c r="E286" s="80" t="s">
        <v>14113</v>
      </c>
      <c r="F286" s="81" t="s">
        <v>576</v>
      </c>
      <c r="G286" s="77" t="s">
        <v>721</v>
      </c>
      <c r="H286" s="77" t="s">
        <v>28</v>
      </c>
      <c r="I286" s="97"/>
      <c r="J286" s="98">
        <v>449133</v>
      </c>
      <c r="K286" s="98">
        <v>4698720</v>
      </c>
      <c r="L286" s="77" t="s">
        <v>32</v>
      </c>
      <c r="M286" s="99">
        <v>15.1</v>
      </c>
      <c r="N286" s="95">
        <v>11.25</v>
      </c>
      <c r="O286" s="91">
        <f t="shared" si="5"/>
        <v>169.875</v>
      </c>
      <c r="P286" s="100">
        <v>150403100001031</v>
      </c>
      <c r="Q286" s="95"/>
    </row>
    <row r="287" s="57" customFormat="1" ht="11.25" spans="1:17">
      <c r="A287" s="77" t="s">
        <v>14327</v>
      </c>
      <c r="B287" s="81" t="s">
        <v>14328</v>
      </c>
      <c r="C287" s="77"/>
      <c r="D287" s="79" t="s">
        <v>21</v>
      </c>
      <c r="E287" s="80" t="s">
        <v>14113</v>
      </c>
      <c r="F287" s="81" t="s">
        <v>371</v>
      </c>
      <c r="G287" s="77" t="s">
        <v>721</v>
      </c>
      <c r="H287" s="77" t="s">
        <v>28</v>
      </c>
      <c r="I287" s="97"/>
      <c r="J287" s="98">
        <v>448826</v>
      </c>
      <c r="K287" s="98">
        <v>4698748</v>
      </c>
      <c r="L287" s="77" t="s">
        <v>32</v>
      </c>
      <c r="M287" s="99">
        <v>29.39</v>
      </c>
      <c r="N287" s="95">
        <v>11.25</v>
      </c>
      <c r="O287" s="91">
        <f t="shared" si="5"/>
        <v>330.6375</v>
      </c>
      <c r="P287" s="100">
        <v>150403100001032</v>
      </c>
      <c r="Q287" s="95"/>
    </row>
    <row r="288" s="57" customFormat="1" ht="11.25" spans="1:17">
      <c r="A288" s="77" t="s">
        <v>14327</v>
      </c>
      <c r="B288" s="81" t="s">
        <v>14328</v>
      </c>
      <c r="C288" s="77"/>
      <c r="D288" s="79" t="s">
        <v>21</v>
      </c>
      <c r="E288" s="80" t="s">
        <v>14113</v>
      </c>
      <c r="F288" s="81" t="s">
        <v>1577</v>
      </c>
      <c r="G288" s="77" t="s">
        <v>721</v>
      </c>
      <c r="H288" s="77" t="s">
        <v>28</v>
      </c>
      <c r="I288" s="97"/>
      <c r="J288" s="98">
        <v>449931</v>
      </c>
      <c r="K288" s="98">
        <v>4696723</v>
      </c>
      <c r="L288" s="77" t="s">
        <v>32</v>
      </c>
      <c r="M288" s="99">
        <v>1.96</v>
      </c>
      <c r="N288" s="95">
        <v>11.25</v>
      </c>
      <c r="O288" s="91">
        <f t="shared" si="5"/>
        <v>22.05</v>
      </c>
      <c r="P288" s="100">
        <v>150403100001033</v>
      </c>
      <c r="Q288" s="95"/>
    </row>
    <row r="289" s="57" customFormat="1" ht="11.25" spans="1:17">
      <c r="A289" s="77" t="s">
        <v>14327</v>
      </c>
      <c r="B289" s="81" t="s">
        <v>14328</v>
      </c>
      <c r="C289" s="77"/>
      <c r="D289" s="79" t="s">
        <v>21</v>
      </c>
      <c r="E289" s="80" t="s">
        <v>14113</v>
      </c>
      <c r="F289" s="81" t="s">
        <v>498</v>
      </c>
      <c r="G289" s="77" t="s">
        <v>721</v>
      </c>
      <c r="H289" s="77" t="s">
        <v>28</v>
      </c>
      <c r="I289" s="97"/>
      <c r="J289" s="98">
        <v>448959</v>
      </c>
      <c r="K289" s="98">
        <v>4698689</v>
      </c>
      <c r="L289" s="77" t="s">
        <v>32</v>
      </c>
      <c r="M289" s="99">
        <v>26.06</v>
      </c>
      <c r="N289" s="95">
        <v>11.25</v>
      </c>
      <c r="O289" s="91">
        <f t="shared" si="5"/>
        <v>293.175</v>
      </c>
      <c r="P289" s="100">
        <v>150403100001034</v>
      </c>
      <c r="Q289" s="95"/>
    </row>
    <row r="290" s="57" customFormat="1" ht="11.25" spans="1:17">
      <c r="A290" s="77" t="s">
        <v>14327</v>
      </c>
      <c r="B290" s="81" t="s">
        <v>14328</v>
      </c>
      <c r="C290" s="77"/>
      <c r="D290" s="79" t="s">
        <v>21</v>
      </c>
      <c r="E290" s="80" t="s">
        <v>14113</v>
      </c>
      <c r="F290" s="81" t="s">
        <v>376</v>
      </c>
      <c r="G290" s="77" t="s">
        <v>721</v>
      </c>
      <c r="H290" s="77" t="s">
        <v>28</v>
      </c>
      <c r="I290" s="97"/>
      <c r="J290" s="98">
        <v>449068</v>
      </c>
      <c r="K290" s="98">
        <v>4698687</v>
      </c>
      <c r="L290" s="77" t="s">
        <v>32</v>
      </c>
      <c r="M290" s="99">
        <v>5.13</v>
      </c>
      <c r="N290" s="95">
        <v>11.25</v>
      </c>
      <c r="O290" s="91">
        <f t="shared" si="5"/>
        <v>57.7125</v>
      </c>
      <c r="P290" s="100">
        <v>150403100001035</v>
      </c>
      <c r="Q290" s="95"/>
    </row>
    <row r="291" s="57" customFormat="1" ht="11.25" spans="1:17">
      <c r="A291" s="77" t="s">
        <v>14327</v>
      </c>
      <c r="B291" s="81" t="s">
        <v>14328</v>
      </c>
      <c r="C291" s="77"/>
      <c r="D291" s="79" t="s">
        <v>21</v>
      </c>
      <c r="E291" s="80" t="s">
        <v>14113</v>
      </c>
      <c r="F291" s="81" t="s">
        <v>14168</v>
      </c>
      <c r="G291" s="77" t="s">
        <v>721</v>
      </c>
      <c r="H291" s="77" t="s">
        <v>28</v>
      </c>
      <c r="I291" s="97"/>
      <c r="J291" s="98">
        <v>449663</v>
      </c>
      <c r="K291" s="98">
        <v>4696734</v>
      </c>
      <c r="L291" s="77" t="s">
        <v>32</v>
      </c>
      <c r="M291" s="99">
        <v>20.47</v>
      </c>
      <c r="N291" s="95">
        <v>11.25</v>
      </c>
      <c r="O291" s="91">
        <f t="shared" si="5"/>
        <v>230.2875</v>
      </c>
      <c r="P291" s="100">
        <v>150403100001036</v>
      </c>
      <c r="Q291" s="95"/>
    </row>
    <row r="292" s="57" customFormat="1" ht="31" customHeight="1" spans="1:17">
      <c r="A292" s="101"/>
      <c r="B292" s="102" t="s">
        <v>3</v>
      </c>
      <c r="C292" s="101"/>
      <c r="D292" s="74"/>
      <c r="E292" s="92" t="s">
        <v>22</v>
      </c>
      <c r="F292" s="102"/>
      <c r="G292" s="77"/>
      <c r="H292" s="77"/>
      <c r="I292" s="97"/>
      <c r="J292" s="103"/>
      <c r="K292" s="103"/>
      <c r="L292" s="101"/>
      <c r="M292" s="94">
        <f>SUM(M293:M456)</f>
        <v>1469.424</v>
      </c>
      <c r="N292" s="104">
        <v>11.25</v>
      </c>
      <c r="O292" s="91">
        <f>SUM(O293:O456)</f>
        <v>16531.02</v>
      </c>
      <c r="P292" s="116"/>
      <c r="Q292" s="95"/>
    </row>
    <row r="293" s="57" customFormat="1" ht="11.25" spans="1:17">
      <c r="A293" s="77" t="s">
        <v>14363</v>
      </c>
      <c r="B293" s="81" t="s">
        <v>14364</v>
      </c>
      <c r="C293" s="1361" t="s">
        <v>14365</v>
      </c>
      <c r="D293" s="79" t="s">
        <v>21</v>
      </c>
      <c r="E293" s="80" t="s">
        <v>22</v>
      </c>
      <c r="F293" s="81" t="s">
        <v>500</v>
      </c>
      <c r="G293" s="77" t="s">
        <v>14193</v>
      </c>
      <c r="H293" s="77" t="s">
        <v>28</v>
      </c>
      <c r="I293" s="97" t="s">
        <v>58</v>
      </c>
      <c r="J293" s="98">
        <v>449293</v>
      </c>
      <c r="K293" s="98">
        <v>4693376</v>
      </c>
      <c r="L293" s="77" t="s">
        <v>32</v>
      </c>
      <c r="M293" s="99">
        <v>28.03</v>
      </c>
      <c r="N293" s="95">
        <v>11.25</v>
      </c>
      <c r="O293" s="91">
        <f t="shared" ref="O293:O356" si="6">M293*11.25</f>
        <v>315.3375</v>
      </c>
      <c r="P293" s="100">
        <v>150403100004002</v>
      </c>
      <c r="Q293" s="95"/>
    </row>
    <row r="294" s="57" customFormat="1" ht="11.25" spans="1:17">
      <c r="A294" s="77" t="s">
        <v>14291</v>
      </c>
      <c r="B294" s="81" t="s">
        <v>14292</v>
      </c>
      <c r="C294" s="1361" t="s">
        <v>14293</v>
      </c>
      <c r="D294" s="79" t="s">
        <v>21</v>
      </c>
      <c r="E294" s="80" t="s">
        <v>22</v>
      </c>
      <c r="F294" s="81" t="s">
        <v>450</v>
      </c>
      <c r="G294" s="77" t="s">
        <v>14193</v>
      </c>
      <c r="H294" s="77" t="s">
        <v>28</v>
      </c>
      <c r="I294" s="97" t="s">
        <v>58</v>
      </c>
      <c r="J294" s="98">
        <v>450291</v>
      </c>
      <c r="K294" s="98">
        <v>4692372</v>
      </c>
      <c r="L294" s="77" t="s">
        <v>32</v>
      </c>
      <c r="M294" s="99">
        <v>14.28</v>
      </c>
      <c r="N294" s="95">
        <v>11.25</v>
      </c>
      <c r="O294" s="91">
        <f t="shared" si="6"/>
        <v>160.65</v>
      </c>
      <c r="P294" s="100">
        <v>150403100004003</v>
      </c>
      <c r="Q294" s="95"/>
    </row>
    <row r="295" s="57" customFormat="1" ht="11.25" spans="1:17">
      <c r="A295" s="77" t="s">
        <v>14291</v>
      </c>
      <c r="B295" s="115" t="s">
        <v>14292</v>
      </c>
      <c r="C295" s="1361" t="s">
        <v>14293</v>
      </c>
      <c r="D295" s="79" t="s">
        <v>21</v>
      </c>
      <c r="E295" s="80" t="s">
        <v>22</v>
      </c>
      <c r="F295" s="81" t="s">
        <v>1578</v>
      </c>
      <c r="G295" s="77" t="s">
        <v>14193</v>
      </c>
      <c r="H295" s="77" t="s">
        <v>28</v>
      </c>
      <c r="I295" s="97" t="s">
        <v>58</v>
      </c>
      <c r="J295" s="98">
        <v>450238</v>
      </c>
      <c r="K295" s="98">
        <v>4692467</v>
      </c>
      <c r="L295" s="77" t="s">
        <v>32</v>
      </c>
      <c r="M295" s="99">
        <v>1.77</v>
      </c>
      <c r="N295" s="95">
        <v>11.25</v>
      </c>
      <c r="O295" s="91">
        <f t="shared" si="6"/>
        <v>19.9125</v>
      </c>
      <c r="P295" s="100">
        <v>150403100004003</v>
      </c>
      <c r="Q295" s="95"/>
    </row>
    <row r="296" s="57" customFormat="1" ht="11.25" spans="1:17">
      <c r="A296" s="77" t="s">
        <v>14366</v>
      </c>
      <c r="B296" s="81" t="s">
        <v>11413</v>
      </c>
      <c r="C296" s="1361" t="s">
        <v>14367</v>
      </c>
      <c r="D296" s="79" t="s">
        <v>21</v>
      </c>
      <c r="E296" s="80" t="s">
        <v>22</v>
      </c>
      <c r="F296" s="81" t="s">
        <v>1316</v>
      </c>
      <c r="G296" s="77" t="s">
        <v>14193</v>
      </c>
      <c r="H296" s="77" t="s">
        <v>28</v>
      </c>
      <c r="I296" s="97" t="s">
        <v>58</v>
      </c>
      <c r="J296" s="98">
        <v>450504</v>
      </c>
      <c r="K296" s="98">
        <v>4691635</v>
      </c>
      <c r="L296" s="77" t="s">
        <v>32</v>
      </c>
      <c r="M296" s="99">
        <v>21.83</v>
      </c>
      <c r="N296" s="95">
        <v>11.25</v>
      </c>
      <c r="O296" s="91">
        <f t="shared" si="6"/>
        <v>245.5875</v>
      </c>
      <c r="P296" s="100">
        <v>150403100004004</v>
      </c>
      <c r="Q296" s="95"/>
    </row>
    <row r="297" s="57" customFormat="1" ht="11.25" spans="1:17">
      <c r="A297" s="77" t="s">
        <v>14368</v>
      </c>
      <c r="B297" s="81" t="s">
        <v>6594</v>
      </c>
      <c r="C297" s="1361" t="s">
        <v>14369</v>
      </c>
      <c r="D297" s="79" t="s">
        <v>21</v>
      </c>
      <c r="E297" s="80" t="s">
        <v>22</v>
      </c>
      <c r="F297" s="81" t="s">
        <v>351</v>
      </c>
      <c r="G297" s="77" t="s">
        <v>13241</v>
      </c>
      <c r="H297" s="77" t="s">
        <v>14370</v>
      </c>
      <c r="I297" s="97" t="s">
        <v>14270</v>
      </c>
      <c r="J297" s="98">
        <v>449158</v>
      </c>
      <c r="K297" s="98">
        <v>4692664</v>
      </c>
      <c r="L297" s="77" t="s">
        <v>32</v>
      </c>
      <c r="M297" s="99">
        <v>1.47</v>
      </c>
      <c r="N297" s="95">
        <v>11.25</v>
      </c>
      <c r="O297" s="91">
        <f t="shared" si="6"/>
        <v>16.5375</v>
      </c>
      <c r="P297" s="100">
        <v>150403100004006</v>
      </c>
      <c r="Q297" s="95"/>
    </row>
    <row r="298" s="57" customFormat="1" ht="11.25" spans="1:17">
      <c r="A298" s="77" t="s">
        <v>14371</v>
      </c>
      <c r="B298" s="81" t="s">
        <v>11092</v>
      </c>
      <c r="C298" s="1361" t="s">
        <v>14372</v>
      </c>
      <c r="D298" s="79" t="s">
        <v>21</v>
      </c>
      <c r="E298" s="80" t="s">
        <v>22</v>
      </c>
      <c r="F298" s="81" t="s">
        <v>624</v>
      </c>
      <c r="G298" s="77" t="s">
        <v>14198</v>
      </c>
      <c r="H298" s="77" t="s">
        <v>28</v>
      </c>
      <c r="I298" s="97" t="s">
        <v>58</v>
      </c>
      <c r="J298" s="98">
        <v>448830</v>
      </c>
      <c r="K298" s="98">
        <v>4692628</v>
      </c>
      <c r="L298" s="77" t="s">
        <v>32</v>
      </c>
      <c r="M298" s="99">
        <v>31.43</v>
      </c>
      <c r="N298" s="95">
        <v>11.25</v>
      </c>
      <c r="O298" s="91">
        <f t="shared" si="6"/>
        <v>353.5875</v>
      </c>
      <c r="P298" s="100">
        <v>150403100004007</v>
      </c>
      <c r="Q298" s="95"/>
    </row>
    <row r="299" s="57" customFormat="1" ht="11.25" spans="1:17">
      <c r="A299" s="77" t="s">
        <v>14371</v>
      </c>
      <c r="B299" s="81" t="s">
        <v>11092</v>
      </c>
      <c r="C299" s="1361" t="s">
        <v>14372</v>
      </c>
      <c r="D299" s="79" t="s">
        <v>21</v>
      </c>
      <c r="E299" s="80" t="s">
        <v>22</v>
      </c>
      <c r="F299" s="81" t="s">
        <v>385</v>
      </c>
      <c r="G299" s="77" t="s">
        <v>14198</v>
      </c>
      <c r="H299" s="77" t="s">
        <v>28</v>
      </c>
      <c r="I299" s="97" t="s">
        <v>58</v>
      </c>
      <c r="J299" s="98">
        <v>448698</v>
      </c>
      <c r="K299" s="98">
        <v>4692600</v>
      </c>
      <c r="L299" s="77" t="s">
        <v>32</v>
      </c>
      <c r="M299" s="99">
        <v>1.86</v>
      </c>
      <c r="N299" s="95">
        <v>11.25</v>
      </c>
      <c r="O299" s="91">
        <f t="shared" si="6"/>
        <v>20.925</v>
      </c>
      <c r="P299" s="100">
        <v>150403100004007</v>
      </c>
      <c r="Q299" s="95"/>
    </row>
    <row r="300" s="57" customFormat="1" ht="11.25" spans="1:17">
      <c r="A300" s="77" t="s">
        <v>14371</v>
      </c>
      <c r="B300" s="81" t="s">
        <v>11092</v>
      </c>
      <c r="C300" s="1361" t="s">
        <v>14372</v>
      </c>
      <c r="D300" s="79" t="s">
        <v>21</v>
      </c>
      <c r="E300" s="80" t="s">
        <v>22</v>
      </c>
      <c r="F300" s="81" t="s">
        <v>13219</v>
      </c>
      <c r="G300" s="77" t="s">
        <v>14198</v>
      </c>
      <c r="H300" s="77" t="s">
        <v>28</v>
      </c>
      <c r="I300" s="97" t="s">
        <v>58</v>
      </c>
      <c r="J300" s="98">
        <v>448922</v>
      </c>
      <c r="K300" s="98">
        <v>4692602</v>
      </c>
      <c r="L300" s="77" t="s">
        <v>32</v>
      </c>
      <c r="M300" s="99">
        <v>14.05</v>
      </c>
      <c r="N300" s="95">
        <v>11.25</v>
      </c>
      <c r="O300" s="91">
        <f t="shared" si="6"/>
        <v>158.0625</v>
      </c>
      <c r="P300" s="100">
        <v>150403100004007</v>
      </c>
      <c r="Q300" s="95"/>
    </row>
    <row r="301" s="57" customFormat="1" ht="11.25" spans="1:17">
      <c r="A301" s="77" t="s">
        <v>14373</v>
      </c>
      <c r="B301" s="115" t="s">
        <v>14374</v>
      </c>
      <c r="C301" s="1361" t="s">
        <v>14375</v>
      </c>
      <c r="D301" s="79" t="s">
        <v>21</v>
      </c>
      <c r="E301" s="80" t="s">
        <v>22</v>
      </c>
      <c r="F301" s="81" t="s">
        <v>600</v>
      </c>
      <c r="G301" s="77" t="s">
        <v>14193</v>
      </c>
      <c r="H301" s="77" t="s">
        <v>28</v>
      </c>
      <c r="I301" s="97" t="s">
        <v>58</v>
      </c>
      <c r="J301" s="98">
        <v>449168</v>
      </c>
      <c r="K301" s="98">
        <v>4693033</v>
      </c>
      <c r="L301" s="77" t="s">
        <v>32</v>
      </c>
      <c r="M301" s="99">
        <v>15.12</v>
      </c>
      <c r="N301" s="95">
        <v>11.25</v>
      </c>
      <c r="O301" s="91">
        <f t="shared" si="6"/>
        <v>170.1</v>
      </c>
      <c r="P301" s="100">
        <v>150403100004008</v>
      </c>
      <c r="Q301" s="95"/>
    </row>
    <row r="302" s="57" customFormat="1" ht="11.25" spans="1:17">
      <c r="A302" s="77" t="s">
        <v>14373</v>
      </c>
      <c r="B302" s="81" t="s">
        <v>14374</v>
      </c>
      <c r="C302" s="1361" t="s">
        <v>14375</v>
      </c>
      <c r="D302" s="79" t="s">
        <v>21</v>
      </c>
      <c r="E302" s="80" t="s">
        <v>22</v>
      </c>
      <c r="F302" s="81" t="s">
        <v>407</v>
      </c>
      <c r="G302" s="77" t="s">
        <v>14193</v>
      </c>
      <c r="H302" s="77" t="s">
        <v>28</v>
      </c>
      <c r="I302" s="97" t="s">
        <v>58</v>
      </c>
      <c r="J302" s="98">
        <v>449274</v>
      </c>
      <c r="K302" s="98">
        <v>4693051</v>
      </c>
      <c r="L302" s="77" t="s">
        <v>32</v>
      </c>
      <c r="M302" s="99">
        <v>91.32</v>
      </c>
      <c r="N302" s="95">
        <v>11.25</v>
      </c>
      <c r="O302" s="91">
        <f t="shared" si="6"/>
        <v>1027.35</v>
      </c>
      <c r="P302" s="100">
        <v>150403100004008</v>
      </c>
      <c r="Q302" s="95"/>
    </row>
    <row r="303" s="57" customFormat="1" ht="11.25" spans="1:17">
      <c r="A303" s="77" t="s">
        <v>14376</v>
      </c>
      <c r="B303" s="81" t="s">
        <v>14377</v>
      </c>
      <c r="C303" s="1361" t="s">
        <v>14378</v>
      </c>
      <c r="D303" s="79" t="s">
        <v>21</v>
      </c>
      <c r="E303" s="80" t="s">
        <v>22</v>
      </c>
      <c r="F303" s="81" t="s">
        <v>1581</v>
      </c>
      <c r="G303" s="77" t="s">
        <v>14212</v>
      </c>
      <c r="H303" s="77" t="s">
        <v>28</v>
      </c>
      <c r="I303" s="97" t="s">
        <v>58</v>
      </c>
      <c r="J303" s="98">
        <v>450044</v>
      </c>
      <c r="K303" s="98">
        <v>4691544</v>
      </c>
      <c r="L303" s="77" t="s">
        <v>32</v>
      </c>
      <c r="M303" s="99">
        <v>7.91</v>
      </c>
      <c r="N303" s="95">
        <v>11.25</v>
      </c>
      <c r="O303" s="91">
        <f t="shared" si="6"/>
        <v>88.9875</v>
      </c>
      <c r="P303" s="100">
        <v>150403100004009</v>
      </c>
      <c r="Q303" s="95"/>
    </row>
    <row r="304" s="57" customFormat="1" ht="11.25" spans="1:17">
      <c r="A304" s="77" t="s">
        <v>14376</v>
      </c>
      <c r="B304" s="81" t="s">
        <v>14377</v>
      </c>
      <c r="C304" s="1361" t="s">
        <v>14378</v>
      </c>
      <c r="D304" s="79" t="s">
        <v>21</v>
      </c>
      <c r="E304" s="80" t="s">
        <v>22</v>
      </c>
      <c r="F304" s="81" t="s">
        <v>1741</v>
      </c>
      <c r="G304" s="77" t="s">
        <v>14212</v>
      </c>
      <c r="H304" s="77" t="s">
        <v>28</v>
      </c>
      <c r="I304" s="97" t="s">
        <v>58</v>
      </c>
      <c r="J304" s="98">
        <v>449912</v>
      </c>
      <c r="K304" s="98">
        <v>4691405</v>
      </c>
      <c r="L304" s="77" t="s">
        <v>32</v>
      </c>
      <c r="M304" s="99">
        <v>3.38</v>
      </c>
      <c r="N304" s="95">
        <v>11.25</v>
      </c>
      <c r="O304" s="91">
        <f t="shared" si="6"/>
        <v>38.025</v>
      </c>
      <c r="P304" s="100">
        <v>150403100004009</v>
      </c>
      <c r="Q304" s="95"/>
    </row>
    <row r="305" s="57" customFormat="1" ht="11.25" spans="1:17">
      <c r="A305" s="77" t="s">
        <v>14376</v>
      </c>
      <c r="B305" s="81" t="s">
        <v>14377</v>
      </c>
      <c r="C305" s="1361" t="s">
        <v>14378</v>
      </c>
      <c r="D305" s="79" t="s">
        <v>21</v>
      </c>
      <c r="E305" s="80" t="s">
        <v>22</v>
      </c>
      <c r="F305" s="81" t="s">
        <v>14177</v>
      </c>
      <c r="G305" s="77" t="s">
        <v>14212</v>
      </c>
      <c r="H305" s="77" t="s">
        <v>28</v>
      </c>
      <c r="I305" s="97" t="s">
        <v>58</v>
      </c>
      <c r="J305" s="98">
        <v>449839</v>
      </c>
      <c r="K305" s="98">
        <v>4691350</v>
      </c>
      <c r="L305" s="77" t="s">
        <v>32</v>
      </c>
      <c r="M305" s="99">
        <v>10.91</v>
      </c>
      <c r="N305" s="95">
        <v>11.25</v>
      </c>
      <c r="O305" s="91">
        <f t="shared" si="6"/>
        <v>122.7375</v>
      </c>
      <c r="P305" s="100">
        <v>150403100004009</v>
      </c>
      <c r="Q305" s="95"/>
    </row>
    <row r="306" s="57" customFormat="1" ht="11.25" spans="1:17">
      <c r="A306" s="77" t="s">
        <v>14376</v>
      </c>
      <c r="B306" s="81" t="s">
        <v>14377</v>
      </c>
      <c r="C306" s="1361" t="s">
        <v>14378</v>
      </c>
      <c r="D306" s="79" t="s">
        <v>21</v>
      </c>
      <c r="E306" s="80" t="s">
        <v>22</v>
      </c>
      <c r="F306" s="81" t="s">
        <v>13271</v>
      </c>
      <c r="G306" s="77" t="s">
        <v>14212</v>
      </c>
      <c r="H306" s="77" t="s">
        <v>28</v>
      </c>
      <c r="I306" s="97" t="s">
        <v>58</v>
      </c>
      <c r="J306" s="98">
        <v>449981</v>
      </c>
      <c r="K306" s="98">
        <v>4691475</v>
      </c>
      <c r="L306" s="77" t="s">
        <v>32</v>
      </c>
      <c r="M306" s="99">
        <v>20.91</v>
      </c>
      <c r="N306" s="95">
        <v>11.25</v>
      </c>
      <c r="O306" s="91">
        <f t="shared" si="6"/>
        <v>235.2375</v>
      </c>
      <c r="P306" s="100">
        <v>150403100004009</v>
      </c>
      <c r="Q306" s="95"/>
    </row>
    <row r="307" s="57" customFormat="1" ht="11.25" spans="1:17">
      <c r="A307" s="77" t="s">
        <v>14379</v>
      </c>
      <c r="B307" s="115" t="s">
        <v>14380</v>
      </c>
      <c r="C307" s="1361" t="s">
        <v>14381</v>
      </c>
      <c r="D307" s="79" t="s">
        <v>21</v>
      </c>
      <c r="E307" s="80" t="s">
        <v>22</v>
      </c>
      <c r="F307" s="81" t="s">
        <v>1418</v>
      </c>
      <c r="G307" s="77" t="s">
        <v>14193</v>
      </c>
      <c r="H307" s="77" t="s">
        <v>28</v>
      </c>
      <c r="I307" s="97" t="s">
        <v>58</v>
      </c>
      <c r="J307" s="98">
        <v>450329</v>
      </c>
      <c r="K307" s="98">
        <v>4692117</v>
      </c>
      <c r="L307" s="77" t="s">
        <v>32</v>
      </c>
      <c r="M307" s="99">
        <v>3.01</v>
      </c>
      <c r="N307" s="95">
        <v>11.25</v>
      </c>
      <c r="O307" s="91">
        <f t="shared" si="6"/>
        <v>33.8625</v>
      </c>
      <c r="P307" s="100">
        <v>150403100004010</v>
      </c>
      <c r="Q307" s="95"/>
    </row>
    <row r="308" s="57" customFormat="1" ht="11.25" spans="1:17">
      <c r="A308" s="77" t="s">
        <v>14382</v>
      </c>
      <c r="B308" s="81" t="s">
        <v>14237</v>
      </c>
      <c r="C308" s="1361" t="s">
        <v>14383</v>
      </c>
      <c r="D308" s="79" t="s">
        <v>21</v>
      </c>
      <c r="E308" s="80" t="s">
        <v>22</v>
      </c>
      <c r="F308" s="81" t="s">
        <v>1704</v>
      </c>
      <c r="G308" s="77" t="s">
        <v>27</v>
      </c>
      <c r="H308" s="77" t="s">
        <v>28</v>
      </c>
      <c r="I308" s="97" t="s">
        <v>58</v>
      </c>
      <c r="J308" s="98">
        <v>449793</v>
      </c>
      <c r="K308" s="98">
        <v>4693115</v>
      </c>
      <c r="L308" s="77" t="s">
        <v>32</v>
      </c>
      <c r="M308" s="99">
        <v>7.49</v>
      </c>
      <c r="N308" s="95">
        <v>11.25</v>
      </c>
      <c r="O308" s="91">
        <f t="shared" si="6"/>
        <v>84.2625</v>
      </c>
      <c r="P308" s="100">
        <v>150403100004011</v>
      </c>
      <c r="Q308" s="95"/>
    </row>
    <row r="309" s="57" customFormat="1" ht="11.25" spans="1:17">
      <c r="A309" s="77" t="s">
        <v>14382</v>
      </c>
      <c r="B309" s="81" t="s">
        <v>14237</v>
      </c>
      <c r="C309" s="1361" t="s">
        <v>14383</v>
      </c>
      <c r="D309" s="79" t="s">
        <v>21</v>
      </c>
      <c r="E309" s="80" t="s">
        <v>22</v>
      </c>
      <c r="F309" s="81" t="s">
        <v>1390</v>
      </c>
      <c r="G309" s="77" t="s">
        <v>27</v>
      </c>
      <c r="H309" s="77" t="s">
        <v>28</v>
      </c>
      <c r="I309" s="97" t="s">
        <v>58</v>
      </c>
      <c r="J309" s="98">
        <v>449886</v>
      </c>
      <c r="K309" s="98">
        <v>4693047</v>
      </c>
      <c r="L309" s="77" t="s">
        <v>32</v>
      </c>
      <c r="M309" s="99">
        <v>5.05</v>
      </c>
      <c r="N309" s="95">
        <v>11.25</v>
      </c>
      <c r="O309" s="91">
        <f t="shared" si="6"/>
        <v>56.8125</v>
      </c>
      <c r="P309" s="100">
        <v>150403100004011</v>
      </c>
      <c r="Q309" s="95"/>
    </row>
    <row r="310" s="57" customFormat="1" ht="11.25" spans="1:17">
      <c r="A310" s="77" t="s">
        <v>14382</v>
      </c>
      <c r="B310" s="81" t="s">
        <v>14237</v>
      </c>
      <c r="C310" s="1361" t="s">
        <v>14383</v>
      </c>
      <c r="D310" s="79" t="s">
        <v>21</v>
      </c>
      <c r="E310" s="80" t="s">
        <v>22</v>
      </c>
      <c r="F310" s="81" t="s">
        <v>384</v>
      </c>
      <c r="G310" s="77" t="s">
        <v>27</v>
      </c>
      <c r="H310" s="77" t="s">
        <v>28</v>
      </c>
      <c r="I310" s="97" t="s">
        <v>58</v>
      </c>
      <c r="J310" s="98">
        <v>449764</v>
      </c>
      <c r="K310" s="98">
        <v>4692945</v>
      </c>
      <c r="L310" s="77" t="s">
        <v>32</v>
      </c>
      <c r="M310" s="99">
        <v>6.05</v>
      </c>
      <c r="N310" s="95">
        <v>11.25</v>
      </c>
      <c r="O310" s="91">
        <f t="shared" si="6"/>
        <v>68.0625</v>
      </c>
      <c r="P310" s="100">
        <v>150403100004011</v>
      </c>
      <c r="Q310" s="95"/>
    </row>
    <row r="311" s="57" customFormat="1" ht="11.25" spans="1:17">
      <c r="A311" s="77" t="s">
        <v>4496</v>
      </c>
      <c r="B311" s="81" t="s">
        <v>10904</v>
      </c>
      <c r="C311" s="1361" t="s">
        <v>14384</v>
      </c>
      <c r="D311" s="79" t="s">
        <v>21</v>
      </c>
      <c r="E311" s="80" t="s">
        <v>22</v>
      </c>
      <c r="F311" s="81" t="s">
        <v>649</v>
      </c>
      <c r="G311" s="77" t="s">
        <v>14193</v>
      </c>
      <c r="H311" s="77" t="s">
        <v>28</v>
      </c>
      <c r="I311" s="97" t="s">
        <v>58</v>
      </c>
      <c r="J311" s="98">
        <v>449759</v>
      </c>
      <c r="K311" s="98">
        <v>4692672</v>
      </c>
      <c r="L311" s="77" t="s">
        <v>32</v>
      </c>
      <c r="M311" s="99">
        <v>6.51</v>
      </c>
      <c r="N311" s="95">
        <v>11.25</v>
      </c>
      <c r="O311" s="91">
        <f t="shared" si="6"/>
        <v>73.2375</v>
      </c>
      <c r="P311" s="100">
        <v>150403100004012</v>
      </c>
      <c r="Q311" s="95"/>
    </row>
    <row r="312" s="57" customFormat="1" ht="11.25" spans="1:17">
      <c r="A312" s="77" t="s">
        <v>4496</v>
      </c>
      <c r="B312" s="81" t="s">
        <v>10904</v>
      </c>
      <c r="C312" s="1361" t="s">
        <v>14384</v>
      </c>
      <c r="D312" s="79" t="s">
        <v>21</v>
      </c>
      <c r="E312" s="80" t="s">
        <v>22</v>
      </c>
      <c r="F312" s="81" t="s">
        <v>423</v>
      </c>
      <c r="G312" s="77" t="s">
        <v>14193</v>
      </c>
      <c r="H312" s="77" t="s">
        <v>28</v>
      </c>
      <c r="I312" s="97" t="s">
        <v>58</v>
      </c>
      <c r="J312" s="98">
        <v>449727</v>
      </c>
      <c r="K312" s="98">
        <v>4692720</v>
      </c>
      <c r="L312" s="77" t="s">
        <v>32</v>
      </c>
      <c r="M312" s="99">
        <v>3.43</v>
      </c>
      <c r="N312" s="95">
        <v>11.25</v>
      </c>
      <c r="O312" s="91">
        <f t="shared" si="6"/>
        <v>38.5875</v>
      </c>
      <c r="P312" s="100">
        <v>150403100004012</v>
      </c>
      <c r="Q312" s="95"/>
    </row>
    <row r="313" s="57" customFormat="1" ht="11.25" spans="1:17">
      <c r="A313" s="77" t="s">
        <v>14371</v>
      </c>
      <c r="B313" s="81" t="s">
        <v>11092</v>
      </c>
      <c r="C313" s="1361" t="s">
        <v>14372</v>
      </c>
      <c r="D313" s="79" t="s">
        <v>21</v>
      </c>
      <c r="E313" s="80" t="s">
        <v>22</v>
      </c>
      <c r="F313" s="81" t="s">
        <v>681</v>
      </c>
      <c r="G313" s="77" t="s">
        <v>14198</v>
      </c>
      <c r="H313" s="77" t="s">
        <v>28</v>
      </c>
      <c r="I313" s="97" t="s">
        <v>58</v>
      </c>
      <c r="J313" s="98">
        <v>449031</v>
      </c>
      <c r="K313" s="98">
        <v>4692821</v>
      </c>
      <c r="L313" s="77" t="s">
        <v>32</v>
      </c>
      <c r="M313" s="99">
        <v>112.24</v>
      </c>
      <c r="N313" s="95">
        <v>11.25</v>
      </c>
      <c r="O313" s="91">
        <f t="shared" si="6"/>
        <v>1262.7</v>
      </c>
      <c r="P313" s="100">
        <v>150403100004013</v>
      </c>
      <c r="Q313" s="95"/>
    </row>
    <row r="314" s="57" customFormat="1" ht="11.25" spans="1:17">
      <c r="A314" s="77" t="s">
        <v>14385</v>
      </c>
      <c r="B314" s="81" t="s">
        <v>14386</v>
      </c>
      <c r="C314" s="1361" t="s">
        <v>14387</v>
      </c>
      <c r="D314" s="79" t="s">
        <v>21</v>
      </c>
      <c r="E314" s="80" t="s">
        <v>22</v>
      </c>
      <c r="F314" s="81" t="s">
        <v>601</v>
      </c>
      <c r="G314" s="77" t="s">
        <v>14198</v>
      </c>
      <c r="H314" s="77" t="s">
        <v>28</v>
      </c>
      <c r="I314" s="97" t="s">
        <v>58</v>
      </c>
      <c r="J314" s="98">
        <v>449701</v>
      </c>
      <c r="K314" s="98">
        <v>4692966</v>
      </c>
      <c r="L314" s="77" t="s">
        <v>32</v>
      </c>
      <c r="M314" s="99">
        <v>20.91</v>
      </c>
      <c r="N314" s="95">
        <v>11.25</v>
      </c>
      <c r="O314" s="91">
        <f t="shared" si="6"/>
        <v>235.2375</v>
      </c>
      <c r="P314" s="100">
        <v>150403100004014</v>
      </c>
      <c r="Q314" s="95"/>
    </row>
    <row r="315" s="57" customFormat="1" ht="11.25" spans="1:17">
      <c r="A315" s="77" t="s">
        <v>14385</v>
      </c>
      <c r="B315" s="81" t="s">
        <v>14386</v>
      </c>
      <c r="C315" s="1361" t="s">
        <v>14387</v>
      </c>
      <c r="D315" s="79" t="s">
        <v>21</v>
      </c>
      <c r="E315" s="80" t="s">
        <v>22</v>
      </c>
      <c r="F315" s="81" t="s">
        <v>1292</v>
      </c>
      <c r="G315" s="77" t="s">
        <v>14198</v>
      </c>
      <c r="H315" s="77" t="s">
        <v>28</v>
      </c>
      <c r="I315" s="97" t="s">
        <v>58</v>
      </c>
      <c r="J315" s="98">
        <v>449706</v>
      </c>
      <c r="K315" s="98">
        <v>4693061</v>
      </c>
      <c r="L315" s="77" t="s">
        <v>32</v>
      </c>
      <c r="M315" s="99">
        <v>5.58</v>
      </c>
      <c r="N315" s="95">
        <v>11.25</v>
      </c>
      <c r="O315" s="91">
        <f t="shared" si="6"/>
        <v>62.775</v>
      </c>
      <c r="P315" s="100">
        <v>150403100004014</v>
      </c>
      <c r="Q315" s="95"/>
    </row>
    <row r="316" s="57" customFormat="1" ht="11.25" spans="1:17">
      <c r="A316" s="77" t="s">
        <v>14385</v>
      </c>
      <c r="B316" s="81" t="s">
        <v>14386</v>
      </c>
      <c r="C316" s="1361" t="s">
        <v>14387</v>
      </c>
      <c r="D316" s="79" t="s">
        <v>21</v>
      </c>
      <c r="E316" s="80" t="s">
        <v>22</v>
      </c>
      <c r="F316" s="81" t="s">
        <v>379</v>
      </c>
      <c r="G316" s="77" t="s">
        <v>14198</v>
      </c>
      <c r="H316" s="77" t="s">
        <v>28</v>
      </c>
      <c r="I316" s="97" t="s">
        <v>58</v>
      </c>
      <c r="J316" s="98">
        <v>449713</v>
      </c>
      <c r="K316" s="98">
        <v>4693121</v>
      </c>
      <c r="L316" s="77" t="s">
        <v>32</v>
      </c>
      <c r="M316" s="99">
        <v>12.85</v>
      </c>
      <c r="N316" s="95">
        <v>11.25</v>
      </c>
      <c r="O316" s="91">
        <f t="shared" si="6"/>
        <v>144.5625</v>
      </c>
      <c r="P316" s="100">
        <v>150403100004014</v>
      </c>
      <c r="Q316" s="95"/>
    </row>
    <row r="317" s="57" customFormat="1" ht="11.25" spans="1:17">
      <c r="A317" s="77" t="s">
        <v>14388</v>
      </c>
      <c r="B317" s="81" t="s">
        <v>3457</v>
      </c>
      <c r="C317" s="1361" t="s">
        <v>14389</v>
      </c>
      <c r="D317" s="79" t="s">
        <v>21</v>
      </c>
      <c r="E317" s="80" t="s">
        <v>22</v>
      </c>
      <c r="F317" s="81" t="s">
        <v>375</v>
      </c>
      <c r="G317" s="77" t="s">
        <v>14193</v>
      </c>
      <c r="H317" s="77" t="s">
        <v>28</v>
      </c>
      <c r="I317" s="97" t="s">
        <v>58</v>
      </c>
      <c r="J317" s="98">
        <v>449213</v>
      </c>
      <c r="K317" s="98">
        <v>4693290</v>
      </c>
      <c r="L317" s="77" t="s">
        <v>32</v>
      </c>
      <c r="M317" s="99">
        <v>7.12</v>
      </c>
      <c r="N317" s="95">
        <v>11.25</v>
      </c>
      <c r="O317" s="91">
        <f t="shared" si="6"/>
        <v>80.1</v>
      </c>
      <c r="P317" s="100">
        <v>150403100004016</v>
      </c>
      <c r="Q317" s="95"/>
    </row>
    <row r="318" s="57" customFormat="1" ht="11.25" spans="1:17">
      <c r="A318" s="77" t="s">
        <v>14390</v>
      </c>
      <c r="B318" s="81" t="s">
        <v>9034</v>
      </c>
      <c r="C318" s="1361" t="s">
        <v>14391</v>
      </c>
      <c r="D318" s="79" t="s">
        <v>21</v>
      </c>
      <c r="E318" s="80" t="s">
        <v>22</v>
      </c>
      <c r="F318" s="81" t="s">
        <v>14172</v>
      </c>
      <c r="G318" s="77" t="s">
        <v>14193</v>
      </c>
      <c r="H318" s="77" t="s">
        <v>28</v>
      </c>
      <c r="I318" s="97" t="s">
        <v>58</v>
      </c>
      <c r="J318" s="98">
        <v>450430</v>
      </c>
      <c r="K318" s="98">
        <v>4691233</v>
      </c>
      <c r="L318" s="77" t="s">
        <v>32</v>
      </c>
      <c r="M318" s="99">
        <v>1.45</v>
      </c>
      <c r="N318" s="95">
        <v>11.25</v>
      </c>
      <c r="O318" s="91">
        <f t="shared" si="6"/>
        <v>16.3125</v>
      </c>
      <c r="P318" s="100">
        <v>150403100004017</v>
      </c>
      <c r="Q318" s="95"/>
    </row>
    <row r="319" s="57" customFormat="1" ht="11.25" spans="1:17">
      <c r="A319" s="77" t="s">
        <v>14390</v>
      </c>
      <c r="B319" s="81" t="s">
        <v>9034</v>
      </c>
      <c r="C319" s="1361" t="s">
        <v>14391</v>
      </c>
      <c r="D319" s="79" t="s">
        <v>21</v>
      </c>
      <c r="E319" s="80" t="s">
        <v>22</v>
      </c>
      <c r="F319" s="81" t="s">
        <v>13629</v>
      </c>
      <c r="G319" s="77" t="s">
        <v>14193</v>
      </c>
      <c r="H319" s="77" t="s">
        <v>28</v>
      </c>
      <c r="I319" s="97" t="s">
        <v>58</v>
      </c>
      <c r="J319" s="98">
        <v>450467</v>
      </c>
      <c r="K319" s="98">
        <v>4691356</v>
      </c>
      <c r="L319" s="77" t="s">
        <v>32</v>
      </c>
      <c r="M319" s="99">
        <v>1.72</v>
      </c>
      <c r="N319" s="95">
        <v>11.25</v>
      </c>
      <c r="O319" s="91">
        <f t="shared" si="6"/>
        <v>19.35</v>
      </c>
      <c r="P319" s="100">
        <v>150403100004017</v>
      </c>
      <c r="Q319" s="95"/>
    </row>
    <row r="320" s="57" customFormat="1" ht="11.25" spans="1:17">
      <c r="A320" s="77" t="s">
        <v>14390</v>
      </c>
      <c r="B320" s="81" t="s">
        <v>9034</v>
      </c>
      <c r="C320" s="1361" t="s">
        <v>14391</v>
      </c>
      <c r="D320" s="79" t="s">
        <v>21</v>
      </c>
      <c r="E320" s="80" t="s">
        <v>22</v>
      </c>
      <c r="F320" s="81" t="s">
        <v>13258</v>
      </c>
      <c r="G320" s="77" t="s">
        <v>14193</v>
      </c>
      <c r="H320" s="77" t="s">
        <v>28</v>
      </c>
      <c r="I320" s="97" t="s">
        <v>58</v>
      </c>
      <c r="J320" s="98">
        <v>450180</v>
      </c>
      <c r="K320" s="98">
        <v>4691496</v>
      </c>
      <c r="L320" s="77" t="s">
        <v>32</v>
      </c>
      <c r="M320" s="99">
        <v>3.1</v>
      </c>
      <c r="N320" s="95">
        <v>11.25</v>
      </c>
      <c r="O320" s="91">
        <f t="shared" si="6"/>
        <v>34.875</v>
      </c>
      <c r="P320" s="100">
        <v>150403100004017</v>
      </c>
      <c r="Q320" s="95"/>
    </row>
    <row r="321" s="57" customFormat="1" ht="11.25" spans="1:17">
      <c r="A321" s="77" t="s">
        <v>14373</v>
      </c>
      <c r="B321" s="81" t="s">
        <v>14374</v>
      </c>
      <c r="C321" s="1361" t="s">
        <v>14392</v>
      </c>
      <c r="D321" s="79" t="s">
        <v>21</v>
      </c>
      <c r="E321" s="80" t="s">
        <v>22</v>
      </c>
      <c r="F321" s="81" t="s">
        <v>374</v>
      </c>
      <c r="G321" s="77" t="s">
        <v>14212</v>
      </c>
      <c r="H321" s="77" t="s">
        <v>28</v>
      </c>
      <c r="I321" s="97" t="s">
        <v>58</v>
      </c>
      <c r="J321" s="98">
        <v>449566</v>
      </c>
      <c r="K321" s="98">
        <v>4693235</v>
      </c>
      <c r="L321" s="77" t="s">
        <v>32</v>
      </c>
      <c r="M321" s="99">
        <v>30.99</v>
      </c>
      <c r="N321" s="95">
        <v>11.25</v>
      </c>
      <c r="O321" s="91">
        <f t="shared" si="6"/>
        <v>348.6375</v>
      </c>
      <c r="P321" s="100">
        <v>150403100004018</v>
      </c>
      <c r="Q321" s="95"/>
    </row>
    <row r="322" s="57" customFormat="1" ht="11.25" spans="1:17">
      <c r="A322" s="77" t="s">
        <v>14393</v>
      </c>
      <c r="B322" s="81" t="s">
        <v>14394</v>
      </c>
      <c r="C322" s="81" t="s">
        <v>14395</v>
      </c>
      <c r="D322" s="79" t="s">
        <v>21</v>
      </c>
      <c r="E322" s="80" t="s">
        <v>22</v>
      </c>
      <c r="F322" s="81" t="s">
        <v>567</v>
      </c>
      <c r="G322" s="77" t="s">
        <v>14193</v>
      </c>
      <c r="H322" s="77" t="s">
        <v>28</v>
      </c>
      <c r="I322" s="97" t="s">
        <v>58</v>
      </c>
      <c r="J322" s="98">
        <v>450462</v>
      </c>
      <c r="K322" s="98">
        <v>4692287</v>
      </c>
      <c r="L322" s="77" t="s">
        <v>32</v>
      </c>
      <c r="M322" s="99">
        <v>5.48</v>
      </c>
      <c r="N322" s="95">
        <v>11.25</v>
      </c>
      <c r="O322" s="91">
        <f t="shared" si="6"/>
        <v>61.65</v>
      </c>
      <c r="P322" s="100">
        <v>150403100004019</v>
      </c>
      <c r="Q322" s="95"/>
    </row>
    <row r="323" s="57" customFormat="1" ht="11.25" spans="1:17">
      <c r="A323" s="77" t="s">
        <v>14396</v>
      </c>
      <c r="B323" s="81" t="s">
        <v>14397</v>
      </c>
      <c r="C323" s="1361" t="s">
        <v>14398</v>
      </c>
      <c r="D323" s="79" t="s">
        <v>21</v>
      </c>
      <c r="E323" s="80" t="s">
        <v>22</v>
      </c>
      <c r="F323" s="81" t="s">
        <v>13909</v>
      </c>
      <c r="G323" s="77" t="s">
        <v>14193</v>
      </c>
      <c r="H323" s="77" t="s">
        <v>28</v>
      </c>
      <c r="I323" s="97" t="s">
        <v>58</v>
      </c>
      <c r="J323" s="98">
        <v>450013</v>
      </c>
      <c r="K323" s="98">
        <v>4691604</v>
      </c>
      <c r="L323" s="77" t="s">
        <v>32</v>
      </c>
      <c r="M323" s="99">
        <v>13.15</v>
      </c>
      <c r="N323" s="95">
        <v>11.25</v>
      </c>
      <c r="O323" s="91">
        <f t="shared" si="6"/>
        <v>147.9375</v>
      </c>
      <c r="P323" s="100">
        <v>150403100004020</v>
      </c>
      <c r="Q323" s="95"/>
    </row>
    <row r="324" s="57" customFormat="1" ht="11.25" spans="1:17">
      <c r="A324" s="77" t="s">
        <v>14396</v>
      </c>
      <c r="B324" s="115" t="s">
        <v>14397</v>
      </c>
      <c r="C324" s="1361" t="s">
        <v>14398</v>
      </c>
      <c r="D324" s="79" t="s">
        <v>21</v>
      </c>
      <c r="E324" s="80" t="s">
        <v>22</v>
      </c>
      <c r="F324" s="81" t="s">
        <v>13278</v>
      </c>
      <c r="G324" s="77" t="s">
        <v>14193</v>
      </c>
      <c r="H324" s="77" t="s">
        <v>28</v>
      </c>
      <c r="I324" s="97" t="s">
        <v>58</v>
      </c>
      <c r="J324" s="98">
        <v>450018</v>
      </c>
      <c r="K324" s="98">
        <v>4691708</v>
      </c>
      <c r="L324" s="77" t="s">
        <v>32</v>
      </c>
      <c r="M324" s="99">
        <v>3.05</v>
      </c>
      <c r="N324" s="95">
        <v>11.25</v>
      </c>
      <c r="O324" s="91">
        <f t="shared" si="6"/>
        <v>34.3125</v>
      </c>
      <c r="P324" s="100">
        <v>150403100004020</v>
      </c>
      <c r="Q324" s="95"/>
    </row>
    <row r="325" s="57" customFormat="1" ht="11.25" spans="1:17">
      <c r="A325" s="77" t="s">
        <v>14396</v>
      </c>
      <c r="B325" s="81" t="s">
        <v>14397</v>
      </c>
      <c r="C325" s="1361" t="s">
        <v>14398</v>
      </c>
      <c r="D325" s="79" t="s">
        <v>21</v>
      </c>
      <c r="E325" s="80" t="s">
        <v>22</v>
      </c>
      <c r="F325" s="81" t="s">
        <v>611</v>
      </c>
      <c r="G325" s="77" t="s">
        <v>14193</v>
      </c>
      <c r="H325" s="77" t="s">
        <v>28</v>
      </c>
      <c r="I325" s="97" t="s">
        <v>58</v>
      </c>
      <c r="J325" s="98">
        <v>449962</v>
      </c>
      <c r="K325" s="98">
        <v>4691645</v>
      </c>
      <c r="L325" s="77" t="s">
        <v>32</v>
      </c>
      <c r="M325" s="99">
        <v>5.12</v>
      </c>
      <c r="N325" s="95">
        <v>11.25</v>
      </c>
      <c r="O325" s="91">
        <f t="shared" si="6"/>
        <v>57.6</v>
      </c>
      <c r="P325" s="100">
        <v>150403100004020</v>
      </c>
      <c r="Q325" s="95"/>
    </row>
    <row r="326" s="57" customFormat="1" ht="11.25" spans="1:17">
      <c r="A326" s="77" t="s">
        <v>14399</v>
      </c>
      <c r="B326" s="81" t="s">
        <v>9059</v>
      </c>
      <c r="C326" s="1361" t="s">
        <v>14400</v>
      </c>
      <c r="D326" s="79" t="s">
        <v>21</v>
      </c>
      <c r="E326" s="80" t="s">
        <v>22</v>
      </c>
      <c r="F326" s="81" t="s">
        <v>1513</v>
      </c>
      <c r="G326" s="77" t="s">
        <v>14193</v>
      </c>
      <c r="H326" s="77" t="s">
        <v>28</v>
      </c>
      <c r="I326" s="97" t="s">
        <v>58</v>
      </c>
      <c r="J326" s="98">
        <v>450282</v>
      </c>
      <c r="K326" s="98">
        <v>4691382</v>
      </c>
      <c r="L326" s="77" t="s">
        <v>32</v>
      </c>
      <c r="M326" s="99">
        <v>10.09</v>
      </c>
      <c r="N326" s="95">
        <v>11.25</v>
      </c>
      <c r="O326" s="91">
        <f t="shared" si="6"/>
        <v>113.5125</v>
      </c>
      <c r="P326" s="100">
        <v>150403100004021</v>
      </c>
      <c r="Q326" s="95"/>
    </row>
    <row r="327" s="57" customFormat="1" ht="11.25" spans="1:17">
      <c r="A327" s="77" t="s">
        <v>14401</v>
      </c>
      <c r="B327" s="81" t="s">
        <v>14402</v>
      </c>
      <c r="C327" s="1361" t="s">
        <v>14403</v>
      </c>
      <c r="D327" s="79" t="s">
        <v>21</v>
      </c>
      <c r="E327" s="80" t="s">
        <v>22</v>
      </c>
      <c r="F327" s="81" t="s">
        <v>1155</v>
      </c>
      <c r="G327" s="77" t="s">
        <v>14193</v>
      </c>
      <c r="H327" s="77" t="s">
        <v>14206</v>
      </c>
      <c r="I327" s="97" t="s">
        <v>58</v>
      </c>
      <c r="J327" s="98">
        <v>449891</v>
      </c>
      <c r="K327" s="98">
        <v>4691636</v>
      </c>
      <c r="L327" s="77" t="s">
        <v>32</v>
      </c>
      <c r="M327" s="99">
        <v>2.34</v>
      </c>
      <c r="N327" s="95">
        <v>11.25</v>
      </c>
      <c r="O327" s="91">
        <f t="shared" si="6"/>
        <v>26.325</v>
      </c>
      <c r="P327" s="100">
        <v>150403100004022</v>
      </c>
      <c r="Q327" s="95"/>
    </row>
    <row r="328" s="57" customFormat="1" ht="11.25" spans="1:17">
      <c r="A328" s="77" t="s">
        <v>14401</v>
      </c>
      <c r="B328" s="81" t="s">
        <v>14402</v>
      </c>
      <c r="C328" s="1361" t="s">
        <v>14403</v>
      </c>
      <c r="D328" s="79" t="s">
        <v>21</v>
      </c>
      <c r="E328" s="80" t="s">
        <v>22</v>
      </c>
      <c r="F328" s="81" t="s">
        <v>13261</v>
      </c>
      <c r="G328" s="77" t="s">
        <v>14193</v>
      </c>
      <c r="H328" s="77" t="s">
        <v>14206</v>
      </c>
      <c r="I328" s="97" t="s">
        <v>58</v>
      </c>
      <c r="J328" s="98">
        <v>449902</v>
      </c>
      <c r="K328" s="98">
        <v>4691529</v>
      </c>
      <c r="L328" s="77" t="s">
        <v>32</v>
      </c>
      <c r="M328" s="99">
        <v>9.33</v>
      </c>
      <c r="N328" s="95">
        <v>11.25</v>
      </c>
      <c r="O328" s="91">
        <f t="shared" si="6"/>
        <v>104.9625</v>
      </c>
      <c r="P328" s="100">
        <v>150403100004022</v>
      </c>
      <c r="Q328" s="95"/>
    </row>
    <row r="329" s="57" customFormat="1" ht="11.25" spans="1:17">
      <c r="A329" s="77" t="s">
        <v>14404</v>
      </c>
      <c r="B329" s="81" t="s">
        <v>7794</v>
      </c>
      <c r="C329" s="1361" t="s">
        <v>14405</v>
      </c>
      <c r="D329" s="79" t="s">
        <v>21</v>
      </c>
      <c r="E329" s="80" t="s">
        <v>22</v>
      </c>
      <c r="F329" s="81" t="s">
        <v>14173</v>
      </c>
      <c r="G329" s="77" t="s">
        <v>27</v>
      </c>
      <c r="H329" s="77" t="s">
        <v>28</v>
      </c>
      <c r="I329" s="97" t="s">
        <v>58</v>
      </c>
      <c r="J329" s="98">
        <v>450554</v>
      </c>
      <c r="K329" s="98">
        <v>4691775</v>
      </c>
      <c r="L329" s="77" t="s">
        <v>32</v>
      </c>
      <c r="M329" s="99">
        <v>16.13</v>
      </c>
      <c r="N329" s="95">
        <v>11.25</v>
      </c>
      <c r="O329" s="91">
        <f t="shared" si="6"/>
        <v>181.4625</v>
      </c>
      <c r="P329" s="100">
        <v>150403100004023</v>
      </c>
      <c r="Q329" s="95"/>
    </row>
    <row r="330" s="57" customFormat="1" ht="11.25" spans="1:17">
      <c r="A330" s="77" t="s">
        <v>4062</v>
      </c>
      <c r="B330" s="115" t="s">
        <v>14406</v>
      </c>
      <c r="C330" s="1361" t="s">
        <v>14407</v>
      </c>
      <c r="D330" s="79" t="s">
        <v>21</v>
      </c>
      <c r="E330" s="80" t="s">
        <v>22</v>
      </c>
      <c r="F330" s="81" t="s">
        <v>458</v>
      </c>
      <c r="G330" s="77" t="s">
        <v>14193</v>
      </c>
      <c r="H330" s="77" t="s">
        <v>28</v>
      </c>
      <c r="I330" s="97" t="s">
        <v>58</v>
      </c>
      <c r="J330" s="98">
        <v>450287</v>
      </c>
      <c r="K330" s="98">
        <v>4692224</v>
      </c>
      <c r="L330" s="77" t="s">
        <v>32</v>
      </c>
      <c r="M330" s="99">
        <v>5.43</v>
      </c>
      <c r="N330" s="95">
        <v>11.25</v>
      </c>
      <c r="O330" s="91">
        <f t="shared" si="6"/>
        <v>61.0875</v>
      </c>
      <c r="P330" s="100">
        <v>150403100004024</v>
      </c>
      <c r="Q330" s="95"/>
    </row>
    <row r="331" s="57" customFormat="1" ht="11.25" spans="1:17">
      <c r="A331" s="77" t="s">
        <v>14408</v>
      </c>
      <c r="B331" s="115" t="s">
        <v>13513</v>
      </c>
      <c r="C331" s="1361" t="s">
        <v>14409</v>
      </c>
      <c r="D331" s="79" t="s">
        <v>21</v>
      </c>
      <c r="E331" s="80" t="s">
        <v>22</v>
      </c>
      <c r="F331" s="81" t="s">
        <v>402</v>
      </c>
      <c r="G331" s="77" t="s">
        <v>14198</v>
      </c>
      <c r="H331" s="77" t="s">
        <v>28</v>
      </c>
      <c r="I331" s="97" t="s">
        <v>58</v>
      </c>
      <c r="J331" s="98">
        <v>449820</v>
      </c>
      <c r="K331" s="98">
        <v>4693173</v>
      </c>
      <c r="L331" s="77" t="s">
        <v>32</v>
      </c>
      <c r="M331" s="99">
        <v>9.84</v>
      </c>
      <c r="N331" s="95">
        <v>11.25</v>
      </c>
      <c r="O331" s="91">
        <f t="shared" si="6"/>
        <v>110.7</v>
      </c>
      <c r="P331" s="100">
        <v>150403100004025</v>
      </c>
      <c r="Q331" s="95"/>
    </row>
    <row r="332" s="57" customFormat="1" ht="11.25" spans="1:17">
      <c r="A332" s="77" t="s">
        <v>14410</v>
      </c>
      <c r="B332" s="81" t="s">
        <v>14411</v>
      </c>
      <c r="C332" s="1361" t="s">
        <v>14412</v>
      </c>
      <c r="D332" s="79" t="s">
        <v>21</v>
      </c>
      <c r="E332" s="80" t="s">
        <v>22</v>
      </c>
      <c r="F332" s="81" t="s">
        <v>631</v>
      </c>
      <c r="G332" s="77" t="s">
        <v>14193</v>
      </c>
      <c r="H332" s="77" t="s">
        <v>28</v>
      </c>
      <c r="I332" s="97" t="s">
        <v>58</v>
      </c>
      <c r="J332" s="98">
        <v>450362</v>
      </c>
      <c r="K332" s="98">
        <v>4692226</v>
      </c>
      <c r="L332" s="77" t="s">
        <v>32</v>
      </c>
      <c r="M332" s="99">
        <v>24.33</v>
      </c>
      <c r="N332" s="95">
        <v>11.25</v>
      </c>
      <c r="O332" s="91">
        <f t="shared" si="6"/>
        <v>273.7125</v>
      </c>
      <c r="P332" s="100">
        <v>150403100004026</v>
      </c>
      <c r="Q332" s="95"/>
    </row>
    <row r="333" s="57" customFormat="1" ht="11.25" spans="1:17">
      <c r="A333" s="77" t="s">
        <v>14410</v>
      </c>
      <c r="B333" s="81" t="s">
        <v>14411</v>
      </c>
      <c r="C333" s="1361" t="s">
        <v>14412</v>
      </c>
      <c r="D333" s="79" t="s">
        <v>21</v>
      </c>
      <c r="E333" s="80" t="s">
        <v>22</v>
      </c>
      <c r="F333" s="81" t="s">
        <v>568</v>
      </c>
      <c r="G333" s="77" t="s">
        <v>14193</v>
      </c>
      <c r="H333" s="77" t="s">
        <v>28</v>
      </c>
      <c r="I333" s="97" t="s">
        <v>58</v>
      </c>
      <c r="J333" s="98">
        <v>450302</v>
      </c>
      <c r="K333" s="98">
        <v>4692289</v>
      </c>
      <c r="L333" s="77" t="s">
        <v>32</v>
      </c>
      <c r="M333" s="99">
        <v>0.61</v>
      </c>
      <c r="N333" s="95">
        <v>11.25</v>
      </c>
      <c r="O333" s="91">
        <f t="shared" si="6"/>
        <v>6.8625</v>
      </c>
      <c r="P333" s="100">
        <v>150403100004026</v>
      </c>
      <c r="Q333" s="95"/>
    </row>
    <row r="334" s="57" customFormat="1" ht="11.25" spans="1:17">
      <c r="A334" s="77" t="s">
        <v>14410</v>
      </c>
      <c r="B334" s="81" t="s">
        <v>14411</v>
      </c>
      <c r="C334" s="1361" t="s">
        <v>14412</v>
      </c>
      <c r="D334" s="79" t="s">
        <v>21</v>
      </c>
      <c r="E334" s="80" t="s">
        <v>22</v>
      </c>
      <c r="F334" s="81" t="s">
        <v>543</v>
      </c>
      <c r="G334" s="77" t="s">
        <v>14193</v>
      </c>
      <c r="H334" s="77" t="s">
        <v>28</v>
      </c>
      <c r="I334" s="97" t="s">
        <v>58</v>
      </c>
      <c r="J334" s="98">
        <v>450438</v>
      </c>
      <c r="K334" s="98">
        <v>4692130</v>
      </c>
      <c r="L334" s="77" t="s">
        <v>32</v>
      </c>
      <c r="M334" s="99">
        <v>9.76</v>
      </c>
      <c r="N334" s="95">
        <v>11.25</v>
      </c>
      <c r="O334" s="91">
        <f t="shared" si="6"/>
        <v>109.8</v>
      </c>
      <c r="P334" s="100">
        <v>150403100004026</v>
      </c>
      <c r="Q334" s="95"/>
    </row>
    <row r="335" s="57" customFormat="1" ht="11.25" spans="1:17">
      <c r="A335" s="77" t="s">
        <v>14413</v>
      </c>
      <c r="B335" s="81" t="s">
        <v>10766</v>
      </c>
      <c r="C335" s="1361" t="s">
        <v>14414</v>
      </c>
      <c r="D335" s="79" t="s">
        <v>21</v>
      </c>
      <c r="E335" s="80" t="s">
        <v>22</v>
      </c>
      <c r="F335" s="81" t="s">
        <v>506</v>
      </c>
      <c r="G335" s="77" t="s">
        <v>14193</v>
      </c>
      <c r="H335" s="77" t="s">
        <v>28</v>
      </c>
      <c r="I335" s="97" t="s">
        <v>58</v>
      </c>
      <c r="J335" s="98">
        <v>449890</v>
      </c>
      <c r="K335" s="98">
        <v>4693157</v>
      </c>
      <c r="L335" s="77" t="s">
        <v>32</v>
      </c>
      <c r="M335" s="99">
        <v>5.31</v>
      </c>
      <c r="N335" s="95">
        <v>11.25</v>
      </c>
      <c r="O335" s="91">
        <f t="shared" si="6"/>
        <v>59.7375</v>
      </c>
      <c r="P335" s="100">
        <v>150403100004027</v>
      </c>
      <c r="Q335" s="95"/>
    </row>
    <row r="336" s="57" customFormat="1" ht="11.25" spans="1:17">
      <c r="A336" s="77" t="s">
        <v>14401</v>
      </c>
      <c r="B336" s="115" t="s">
        <v>14402</v>
      </c>
      <c r="C336" s="1361" t="s">
        <v>14403</v>
      </c>
      <c r="D336" s="79" t="s">
        <v>21</v>
      </c>
      <c r="E336" s="80" t="s">
        <v>22</v>
      </c>
      <c r="F336" s="81" t="s">
        <v>14174</v>
      </c>
      <c r="G336" s="77" t="s">
        <v>14193</v>
      </c>
      <c r="H336" s="77" t="s">
        <v>14206</v>
      </c>
      <c r="I336" s="97" t="s">
        <v>58</v>
      </c>
      <c r="J336" s="98">
        <v>449892</v>
      </c>
      <c r="K336" s="98">
        <v>4691599</v>
      </c>
      <c r="L336" s="77" t="s">
        <v>32</v>
      </c>
      <c r="M336" s="99">
        <v>5.42</v>
      </c>
      <c r="N336" s="95">
        <v>11.25</v>
      </c>
      <c r="O336" s="91">
        <f t="shared" si="6"/>
        <v>60.975</v>
      </c>
      <c r="P336" s="100">
        <v>150403100004028</v>
      </c>
      <c r="Q336" s="95"/>
    </row>
    <row r="337" s="57" customFormat="1" ht="11.25" spans="1:17">
      <c r="A337" s="77" t="s">
        <v>14401</v>
      </c>
      <c r="B337" s="81" t="s">
        <v>14402</v>
      </c>
      <c r="C337" s="1361" t="s">
        <v>14403</v>
      </c>
      <c r="D337" s="79" t="s">
        <v>21</v>
      </c>
      <c r="E337" s="80" t="s">
        <v>22</v>
      </c>
      <c r="F337" s="81" t="s">
        <v>14176</v>
      </c>
      <c r="G337" s="77" t="s">
        <v>14193</v>
      </c>
      <c r="H337" s="77" t="s">
        <v>14206</v>
      </c>
      <c r="I337" s="97" t="s">
        <v>58</v>
      </c>
      <c r="J337" s="98">
        <v>449935</v>
      </c>
      <c r="K337" s="98">
        <v>4691512</v>
      </c>
      <c r="L337" s="77" t="s">
        <v>32</v>
      </c>
      <c r="M337" s="99">
        <v>2.07</v>
      </c>
      <c r="N337" s="95">
        <v>11.25</v>
      </c>
      <c r="O337" s="91">
        <f t="shared" si="6"/>
        <v>23.2875</v>
      </c>
      <c r="P337" s="100">
        <v>150403100004028</v>
      </c>
      <c r="Q337" s="95"/>
    </row>
    <row r="338" s="57" customFormat="1" ht="11.25" spans="1:17">
      <c r="A338" s="77" t="s">
        <v>14415</v>
      </c>
      <c r="B338" s="81" t="s">
        <v>4310</v>
      </c>
      <c r="C338" s="1361" t="s">
        <v>14416</v>
      </c>
      <c r="D338" s="79" t="s">
        <v>21</v>
      </c>
      <c r="E338" s="80" t="s">
        <v>22</v>
      </c>
      <c r="F338" s="81" t="s">
        <v>1118</v>
      </c>
      <c r="G338" s="77" t="s">
        <v>14212</v>
      </c>
      <c r="H338" s="77" t="s">
        <v>28</v>
      </c>
      <c r="I338" s="97" t="s">
        <v>58</v>
      </c>
      <c r="J338" s="98">
        <v>450293</v>
      </c>
      <c r="K338" s="98">
        <v>4691152</v>
      </c>
      <c r="L338" s="77" t="s">
        <v>32</v>
      </c>
      <c r="M338" s="99">
        <v>26.66</v>
      </c>
      <c r="N338" s="95">
        <v>11.25</v>
      </c>
      <c r="O338" s="91">
        <f t="shared" si="6"/>
        <v>299.925</v>
      </c>
      <c r="P338" s="100">
        <v>150403100004029</v>
      </c>
      <c r="Q338" s="95"/>
    </row>
    <row r="339" s="57" customFormat="1" ht="11.25" spans="1:17">
      <c r="A339" s="77" t="s">
        <v>14415</v>
      </c>
      <c r="B339" s="81" t="s">
        <v>4310</v>
      </c>
      <c r="C339" s="1361" t="s">
        <v>14416</v>
      </c>
      <c r="D339" s="79" t="s">
        <v>21</v>
      </c>
      <c r="E339" s="80" t="s">
        <v>22</v>
      </c>
      <c r="F339" s="81" t="s">
        <v>14154</v>
      </c>
      <c r="G339" s="77" t="s">
        <v>14212</v>
      </c>
      <c r="H339" s="77" t="s">
        <v>28</v>
      </c>
      <c r="I339" s="97" t="s">
        <v>58</v>
      </c>
      <c r="J339" s="98">
        <v>450342</v>
      </c>
      <c r="K339" s="98">
        <v>4691047</v>
      </c>
      <c r="L339" s="77" t="s">
        <v>32</v>
      </c>
      <c r="M339" s="99">
        <v>21.43</v>
      </c>
      <c r="N339" s="95">
        <v>11.25</v>
      </c>
      <c r="O339" s="91">
        <f t="shared" si="6"/>
        <v>241.0875</v>
      </c>
      <c r="P339" s="100">
        <v>150403100004029</v>
      </c>
      <c r="Q339" s="95"/>
    </row>
    <row r="340" s="57" customFormat="1" ht="11.25" spans="1:17">
      <c r="A340" s="77" t="s">
        <v>14304</v>
      </c>
      <c r="B340" s="81" t="s">
        <v>14305</v>
      </c>
      <c r="C340" s="1361" t="s">
        <v>14306</v>
      </c>
      <c r="D340" s="79" t="s">
        <v>21</v>
      </c>
      <c r="E340" s="80" t="s">
        <v>22</v>
      </c>
      <c r="F340" s="81" t="s">
        <v>642</v>
      </c>
      <c r="G340" s="77" t="s">
        <v>14198</v>
      </c>
      <c r="H340" s="77" t="s">
        <v>14206</v>
      </c>
      <c r="I340" s="97" t="s">
        <v>29</v>
      </c>
      <c r="J340" s="98">
        <v>450805</v>
      </c>
      <c r="K340" s="98">
        <v>4691992</v>
      </c>
      <c r="L340" s="77" t="s">
        <v>32</v>
      </c>
      <c r="M340" s="99">
        <v>2.64</v>
      </c>
      <c r="N340" s="95">
        <v>11.25</v>
      </c>
      <c r="O340" s="91">
        <f t="shared" si="6"/>
        <v>29.7</v>
      </c>
      <c r="P340" s="100">
        <v>150403100004030</v>
      </c>
      <c r="Q340" s="95"/>
    </row>
    <row r="341" s="57" customFormat="1" ht="11.25" spans="1:17">
      <c r="A341" s="77" t="s">
        <v>14417</v>
      </c>
      <c r="B341" s="81" t="s">
        <v>14418</v>
      </c>
      <c r="C341" s="1361" t="s">
        <v>14419</v>
      </c>
      <c r="D341" s="79" t="s">
        <v>21</v>
      </c>
      <c r="E341" s="80" t="s">
        <v>22</v>
      </c>
      <c r="F341" s="81" t="s">
        <v>1754</v>
      </c>
      <c r="G341" s="77" t="s">
        <v>14212</v>
      </c>
      <c r="H341" s="77" t="s">
        <v>28</v>
      </c>
      <c r="I341" s="97" t="s">
        <v>58</v>
      </c>
      <c r="J341" s="98">
        <v>450137</v>
      </c>
      <c r="K341" s="98">
        <v>4691068</v>
      </c>
      <c r="L341" s="77" t="s">
        <v>32</v>
      </c>
      <c r="M341" s="99">
        <v>12.01</v>
      </c>
      <c r="N341" s="95">
        <v>11.25</v>
      </c>
      <c r="O341" s="91">
        <f t="shared" si="6"/>
        <v>135.1125</v>
      </c>
      <c r="P341" s="100">
        <v>150403100004031</v>
      </c>
      <c r="Q341" s="95"/>
    </row>
    <row r="342" s="57" customFormat="1" ht="11.25" spans="1:17">
      <c r="A342" s="77" t="s">
        <v>14420</v>
      </c>
      <c r="B342" s="115" t="s">
        <v>14421</v>
      </c>
      <c r="C342" s="1361" t="s">
        <v>14422</v>
      </c>
      <c r="D342" s="79" t="s">
        <v>21</v>
      </c>
      <c r="E342" s="80" t="s">
        <v>22</v>
      </c>
      <c r="F342" s="81" t="s">
        <v>504</v>
      </c>
      <c r="G342" s="77" t="s">
        <v>92</v>
      </c>
      <c r="H342" s="77" t="s">
        <v>28</v>
      </c>
      <c r="I342" s="97" t="s">
        <v>29</v>
      </c>
      <c r="J342" s="98">
        <v>449534</v>
      </c>
      <c r="K342" s="98">
        <v>4693157</v>
      </c>
      <c r="L342" s="77" t="s">
        <v>32</v>
      </c>
      <c r="M342" s="99">
        <v>2.38</v>
      </c>
      <c r="N342" s="95">
        <v>11.25</v>
      </c>
      <c r="O342" s="91">
        <f t="shared" si="6"/>
        <v>26.775</v>
      </c>
      <c r="P342" s="100">
        <v>150403100004032</v>
      </c>
      <c r="Q342" s="95"/>
    </row>
    <row r="343" s="57" customFormat="1" ht="11.25" spans="1:17">
      <c r="A343" s="77" t="s">
        <v>14420</v>
      </c>
      <c r="B343" s="81" t="s">
        <v>14421</v>
      </c>
      <c r="C343" s="1361" t="s">
        <v>14422</v>
      </c>
      <c r="D343" s="79" t="s">
        <v>21</v>
      </c>
      <c r="E343" s="80" t="s">
        <v>22</v>
      </c>
      <c r="F343" s="81" t="s">
        <v>597</v>
      </c>
      <c r="G343" s="77" t="s">
        <v>13241</v>
      </c>
      <c r="H343" s="77" t="s">
        <v>28</v>
      </c>
      <c r="I343" s="97" t="s">
        <v>29</v>
      </c>
      <c r="J343" s="98">
        <v>449486</v>
      </c>
      <c r="K343" s="98">
        <v>4693108</v>
      </c>
      <c r="L343" s="77" t="s">
        <v>32</v>
      </c>
      <c r="M343" s="99">
        <v>7.02</v>
      </c>
      <c r="N343" s="95">
        <v>11.25</v>
      </c>
      <c r="O343" s="91">
        <f t="shared" si="6"/>
        <v>78.975</v>
      </c>
      <c r="P343" s="100">
        <v>150403100004032</v>
      </c>
      <c r="Q343" s="95"/>
    </row>
    <row r="344" s="57" customFormat="1" ht="11.25" spans="1:17">
      <c r="A344" s="77" t="s">
        <v>14366</v>
      </c>
      <c r="B344" s="81" t="s">
        <v>11413</v>
      </c>
      <c r="C344" s="1361" t="s">
        <v>14367</v>
      </c>
      <c r="D344" s="79" t="s">
        <v>21</v>
      </c>
      <c r="E344" s="80" t="s">
        <v>22</v>
      </c>
      <c r="F344" s="81" t="s">
        <v>544</v>
      </c>
      <c r="G344" s="77" t="s">
        <v>14193</v>
      </c>
      <c r="H344" s="77" t="s">
        <v>28</v>
      </c>
      <c r="I344" s="97" t="s">
        <v>58</v>
      </c>
      <c r="J344" s="98">
        <v>450636</v>
      </c>
      <c r="K344" s="98">
        <v>4692084</v>
      </c>
      <c r="L344" s="77" t="s">
        <v>32</v>
      </c>
      <c r="M344" s="99">
        <v>8.96</v>
      </c>
      <c r="N344" s="95">
        <v>11.25</v>
      </c>
      <c r="O344" s="91">
        <f t="shared" si="6"/>
        <v>100.8</v>
      </c>
      <c r="P344" s="100">
        <v>150403100004033</v>
      </c>
      <c r="Q344" s="95"/>
    </row>
    <row r="345" s="57" customFormat="1" ht="11.25" spans="1:17">
      <c r="A345" s="77" t="s">
        <v>14366</v>
      </c>
      <c r="B345" s="81" t="s">
        <v>11413</v>
      </c>
      <c r="C345" s="1361" t="s">
        <v>14367</v>
      </c>
      <c r="D345" s="79" t="s">
        <v>21</v>
      </c>
      <c r="E345" s="80" t="s">
        <v>22</v>
      </c>
      <c r="F345" s="81" t="s">
        <v>547</v>
      </c>
      <c r="G345" s="77" t="s">
        <v>14193</v>
      </c>
      <c r="H345" s="77" t="s">
        <v>28</v>
      </c>
      <c r="I345" s="97" t="s">
        <v>58</v>
      </c>
      <c r="J345" s="98">
        <v>450701</v>
      </c>
      <c r="K345" s="98">
        <v>4692014</v>
      </c>
      <c r="L345" s="77" t="s">
        <v>32</v>
      </c>
      <c r="M345" s="99">
        <v>36.26</v>
      </c>
      <c r="N345" s="95">
        <v>11.25</v>
      </c>
      <c r="O345" s="91">
        <f t="shared" si="6"/>
        <v>407.925</v>
      </c>
      <c r="P345" s="100">
        <v>150403100004033</v>
      </c>
      <c r="Q345" s="95"/>
    </row>
    <row r="346" s="57" customFormat="1" ht="11.25" spans="1:17">
      <c r="A346" s="77" t="s">
        <v>14423</v>
      </c>
      <c r="B346" s="81" t="s">
        <v>14424</v>
      </c>
      <c r="C346" s="1361" t="s">
        <v>14425</v>
      </c>
      <c r="D346" s="79" t="s">
        <v>21</v>
      </c>
      <c r="E346" s="80" t="s">
        <v>22</v>
      </c>
      <c r="F346" s="81" t="s">
        <v>14175</v>
      </c>
      <c r="G346" s="77" t="s">
        <v>14193</v>
      </c>
      <c r="H346" s="77" t="s">
        <v>28</v>
      </c>
      <c r="I346" s="97" t="s">
        <v>58</v>
      </c>
      <c r="J346" s="98">
        <v>450183</v>
      </c>
      <c r="K346" s="98">
        <v>4691422</v>
      </c>
      <c r="L346" s="77" t="s">
        <v>32</v>
      </c>
      <c r="M346" s="99">
        <v>10.89</v>
      </c>
      <c r="N346" s="95">
        <v>11.25</v>
      </c>
      <c r="O346" s="91">
        <f t="shared" si="6"/>
        <v>122.5125</v>
      </c>
      <c r="P346" s="100">
        <v>150403100004034</v>
      </c>
      <c r="Q346" s="95"/>
    </row>
    <row r="347" s="57" customFormat="1" ht="11.25" spans="1:17">
      <c r="A347" s="77" t="s">
        <v>14423</v>
      </c>
      <c r="B347" s="81" t="s">
        <v>14424</v>
      </c>
      <c r="C347" s="1361" t="s">
        <v>14425</v>
      </c>
      <c r="D347" s="79" t="s">
        <v>21</v>
      </c>
      <c r="E347" s="80" t="s">
        <v>22</v>
      </c>
      <c r="F347" s="81" t="s">
        <v>14179</v>
      </c>
      <c r="G347" s="77" t="s">
        <v>14193</v>
      </c>
      <c r="H347" s="77" t="s">
        <v>28</v>
      </c>
      <c r="I347" s="97" t="s">
        <v>58</v>
      </c>
      <c r="J347" s="98">
        <v>450243</v>
      </c>
      <c r="K347" s="98">
        <v>4691331</v>
      </c>
      <c r="L347" s="77" t="s">
        <v>32</v>
      </c>
      <c r="M347" s="99">
        <v>3.58</v>
      </c>
      <c r="N347" s="95">
        <v>11.25</v>
      </c>
      <c r="O347" s="91">
        <f t="shared" si="6"/>
        <v>40.275</v>
      </c>
      <c r="P347" s="100">
        <v>150403100004034</v>
      </c>
      <c r="Q347" s="95"/>
    </row>
    <row r="348" s="57" customFormat="1" ht="11.25" spans="1:17">
      <c r="A348" s="77" t="s">
        <v>7221</v>
      </c>
      <c r="B348" s="115" t="s">
        <v>14426</v>
      </c>
      <c r="C348" s="1361" t="s">
        <v>14427</v>
      </c>
      <c r="D348" s="79" t="s">
        <v>21</v>
      </c>
      <c r="E348" s="80" t="s">
        <v>22</v>
      </c>
      <c r="F348" s="81" t="s">
        <v>609</v>
      </c>
      <c r="G348" s="77" t="s">
        <v>14193</v>
      </c>
      <c r="H348" s="77" t="s">
        <v>28</v>
      </c>
      <c r="I348" s="97" t="s">
        <v>14270</v>
      </c>
      <c r="J348" s="98">
        <v>450421</v>
      </c>
      <c r="K348" s="98">
        <v>4692284</v>
      </c>
      <c r="L348" s="77" t="s">
        <v>32</v>
      </c>
      <c r="M348" s="99">
        <v>4.01</v>
      </c>
      <c r="N348" s="95">
        <v>11.25</v>
      </c>
      <c r="O348" s="91">
        <f t="shared" si="6"/>
        <v>45.1125</v>
      </c>
      <c r="P348" s="100">
        <v>150403100004035</v>
      </c>
      <c r="Q348" s="95"/>
    </row>
    <row r="349" s="57" customFormat="1" ht="11.25" spans="1:17">
      <c r="A349" s="77" t="s">
        <v>14428</v>
      </c>
      <c r="B349" s="81" t="s">
        <v>14429</v>
      </c>
      <c r="C349" s="1361" t="s">
        <v>14430</v>
      </c>
      <c r="D349" s="79" t="s">
        <v>21</v>
      </c>
      <c r="E349" s="80" t="s">
        <v>22</v>
      </c>
      <c r="F349" s="81" t="s">
        <v>678</v>
      </c>
      <c r="G349" s="77" t="s">
        <v>14193</v>
      </c>
      <c r="H349" s="77" t="s">
        <v>28</v>
      </c>
      <c r="I349" s="97" t="s">
        <v>58</v>
      </c>
      <c r="J349" s="98">
        <v>449892</v>
      </c>
      <c r="K349" s="98">
        <v>4693174</v>
      </c>
      <c r="L349" s="77" t="s">
        <v>32</v>
      </c>
      <c r="M349" s="99">
        <v>5.27</v>
      </c>
      <c r="N349" s="95">
        <v>11.25</v>
      </c>
      <c r="O349" s="91">
        <f t="shared" si="6"/>
        <v>59.2875</v>
      </c>
      <c r="P349" s="100">
        <v>150403100004036</v>
      </c>
      <c r="Q349" s="95"/>
    </row>
    <row r="350" s="57" customFormat="1" ht="11.25" spans="1:17">
      <c r="A350" s="77" t="s">
        <v>14431</v>
      </c>
      <c r="B350" s="81" t="s">
        <v>14432</v>
      </c>
      <c r="C350" s="1361" t="s">
        <v>14433</v>
      </c>
      <c r="D350" s="79" t="s">
        <v>21</v>
      </c>
      <c r="E350" s="80" t="s">
        <v>22</v>
      </c>
      <c r="F350" s="81" t="s">
        <v>380</v>
      </c>
      <c r="G350" s="77" t="s">
        <v>14198</v>
      </c>
      <c r="H350" s="77" t="s">
        <v>14206</v>
      </c>
      <c r="I350" s="97" t="s">
        <v>29</v>
      </c>
      <c r="J350" s="98">
        <v>449580</v>
      </c>
      <c r="K350" s="98">
        <v>4693027</v>
      </c>
      <c r="L350" s="77" t="s">
        <v>32</v>
      </c>
      <c r="M350" s="99">
        <v>13.14</v>
      </c>
      <c r="N350" s="95">
        <v>11.25</v>
      </c>
      <c r="O350" s="91">
        <f t="shared" si="6"/>
        <v>147.825</v>
      </c>
      <c r="P350" s="100">
        <v>150403100004037</v>
      </c>
      <c r="Q350" s="95"/>
    </row>
    <row r="351" s="57" customFormat="1" ht="11.25" spans="1:17">
      <c r="A351" s="77" t="s">
        <v>14268</v>
      </c>
      <c r="B351" s="81" t="s">
        <v>14269</v>
      </c>
      <c r="C351" s="1361" t="s">
        <v>14434</v>
      </c>
      <c r="D351" s="79" t="s">
        <v>21</v>
      </c>
      <c r="E351" s="80" t="s">
        <v>22</v>
      </c>
      <c r="F351" s="81" t="s">
        <v>693</v>
      </c>
      <c r="G351" s="77" t="s">
        <v>14193</v>
      </c>
      <c r="H351" s="77" t="s">
        <v>28</v>
      </c>
      <c r="I351" s="97" t="s">
        <v>58</v>
      </c>
      <c r="J351" s="98">
        <v>450256</v>
      </c>
      <c r="K351" s="98">
        <v>4691983</v>
      </c>
      <c r="L351" s="77" t="s">
        <v>32</v>
      </c>
      <c r="M351" s="99">
        <v>16.82</v>
      </c>
      <c r="N351" s="95">
        <v>11.25</v>
      </c>
      <c r="O351" s="91">
        <f t="shared" si="6"/>
        <v>189.225</v>
      </c>
      <c r="P351" s="100">
        <v>150403100004038</v>
      </c>
      <c r="Q351" s="95"/>
    </row>
    <row r="352" s="57" customFormat="1" ht="11.25" spans="1:17">
      <c r="A352" s="77" t="s">
        <v>14435</v>
      </c>
      <c r="B352" s="81" t="s">
        <v>9054</v>
      </c>
      <c r="C352" s="1361" t="s">
        <v>14436</v>
      </c>
      <c r="D352" s="79" t="s">
        <v>21</v>
      </c>
      <c r="E352" s="80" t="s">
        <v>22</v>
      </c>
      <c r="F352" s="81" t="s">
        <v>13651</v>
      </c>
      <c r="G352" s="77" t="s">
        <v>14193</v>
      </c>
      <c r="H352" s="77" t="s">
        <v>28</v>
      </c>
      <c r="I352" s="97" t="s">
        <v>58</v>
      </c>
      <c r="J352" s="98">
        <v>450012</v>
      </c>
      <c r="K352" s="98">
        <v>4691263</v>
      </c>
      <c r="L352" s="77" t="s">
        <v>32</v>
      </c>
      <c r="M352" s="99">
        <v>16.08</v>
      </c>
      <c r="N352" s="95">
        <v>11.25</v>
      </c>
      <c r="O352" s="91">
        <f t="shared" si="6"/>
        <v>180.9</v>
      </c>
      <c r="P352" s="100">
        <v>150403100004039</v>
      </c>
      <c r="Q352" s="95"/>
    </row>
    <row r="353" s="57" customFormat="1" ht="11.25" spans="1:17">
      <c r="A353" s="77" t="s">
        <v>14435</v>
      </c>
      <c r="B353" s="81" t="s">
        <v>9054</v>
      </c>
      <c r="C353" s="1361" t="s">
        <v>14436</v>
      </c>
      <c r="D353" s="79" t="s">
        <v>21</v>
      </c>
      <c r="E353" s="80" t="s">
        <v>22</v>
      </c>
      <c r="F353" s="81" t="s">
        <v>14184</v>
      </c>
      <c r="G353" s="77" t="s">
        <v>14193</v>
      </c>
      <c r="H353" s="77" t="s">
        <v>28</v>
      </c>
      <c r="I353" s="97" t="s">
        <v>58</v>
      </c>
      <c r="J353" s="98">
        <v>449942</v>
      </c>
      <c r="K353" s="98">
        <v>4691265</v>
      </c>
      <c r="L353" s="77" t="s">
        <v>32</v>
      </c>
      <c r="M353" s="99">
        <v>2.61</v>
      </c>
      <c r="N353" s="95">
        <v>11.25</v>
      </c>
      <c r="O353" s="91">
        <f t="shared" si="6"/>
        <v>29.3625</v>
      </c>
      <c r="P353" s="100">
        <v>150403100004039</v>
      </c>
      <c r="Q353" s="95"/>
    </row>
    <row r="354" s="57" customFormat="1" ht="11.25" spans="1:17">
      <c r="A354" s="77" t="s">
        <v>14368</v>
      </c>
      <c r="B354" s="115" t="s">
        <v>6594</v>
      </c>
      <c r="C354" s="1361" t="s">
        <v>14437</v>
      </c>
      <c r="D354" s="79" t="s">
        <v>21</v>
      </c>
      <c r="E354" s="80" t="s">
        <v>22</v>
      </c>
      <c r="F354" s="81" t="s">
        <v>634</v>
      </c>
      <c r="G354" s="77" t="s">
        <v>14193</v>
      </c>
      <c r="H354" s="77" t="s">
        <v>28</v>
      </c>
      <c r="I354" s="97" t="s">
        <v>58</v>
      </c>
      <c r="J354" s="98">
        <v>449398</v>
      </c>
      <c r="K354" s="98">
        <v>4693172</v>
      </c>
      <c r="L354" s="77" t="s">
        <v>32</v>
      </c>
      <c r="M354" s="99">
        <v>1.97</v>
      </c>
      <c r="N354" s="95">
        <v>11.25</v>
      </c>
      <c r="O354" s="91">
        <f t="shared" si="6"/>
        <v>22.1625</v>
      </c>
      <c r="P354" s="100">
        <v>150403100004040</v>
      </c>
      <c r="Q354" s="95"/>
    </row>
    <row r="355" s="57" customFormat="1" ht="11.25" spans="1:17">
      <c r="A355" s="77" t="s">
        <v>14438</v>
      </c>
      <c r="B355" s="81" t="s">
        <v>14439</v>
      </c>
      <c r="C355" s="1361" t="s">
        <v>14440</v>
      </c>
      <c r="D355" s="79" t="s">
        <v>21</v>
      </c>
      <c r="E355" s="80" t="s">
        <v>22</v>
      </c>
      <c r="F355" s="81" t="s">
        <v>522</v>
      </c>
      <c r="G355" s="77" t="s">
        <v>14198</v>
      </c>
      <c r="H355" s="77" t="s">
        <v>28</v>
      </c>
      <c r="I355" s="97" t="s">
        <v>14077</v>
      </c>
      <c r="J355" s="98">
        <v>449706</v>
      </c>
      <c r="K355" s="98">
        <v>4692667</v>
      </c>
      <c r="L355" s="77" t="s">
        <v>32</v>
      </c>
      <c r="M355" s="99">
        <v>5.86</v>
      </c>
      <c r="N355" s="95">
        <v>11.25</v>
      </c>
      <c r="O355" s="91">
        <f t="shared" si="6"/>
        <v>65.925</v>
      </c>
      <c r="P355" s="100">
        <v>150403100004041</v>
      </c>
      <c r="Q355" s="95"/>
    </row>
    <row r="356" s="57" customFormat="1" ht="11.25" spans="1:17">
      <c r="A356" s="77" t="s">
        <v>14423</v>
      </c>
      <c r="B356" s="81" t="s">
        <v>14424</v>
      </c>
      <c r="C356" s="1361" t="s">
        <v>14441</v>
      </c>
      <c r="D356" s="79" t="s">
        <v>21</v>
      </c>
      <c r="E356" s="80" t="s">
        <v>22</v>
      </c>
      <c r="F356" s="81" t="s">
        <v>14023</v>
      </c>
      <c r="G356" s="77" t="s">
        <v>14193</v>
      </c>
      <c r="H356" s="77" t="s">
        <v>28</v>
      </c>
      <c r="I356" s="97" t="s">
        <v>58</v>
      </c>
      <c r="J356" s="98">
        <v>450373</v>
      </c>
      <c r="K356" s="98">
        <v>4691544</v>
      </c>
      <c r="L356" s="77" t="s">
        <v>32</v>
      </c>
      <c r="M356" s="99">
        <v>3.72</v>
      </c>
      <c r="N356" s="95">
        <v>11.25</v>
      </c>
      <c r="O356" s="91">
        <f t="shared" si="6"/>
        <v>41.85</v>
      </c>
      <c r="P356" s="100">
        <v>150403100004042</v>
      </c>
      <c r="Q356" s="95"/>
    </row>
    <row r="357" s="57" customFormat="1" ht="11.25" spans="1:17">
      <c r="A357" s="77" t="s">
        <v>14376</v>
      </c>
      <c r="B357" s="81" t="s">
        <v>14377</v>
      </c>
      <c r="C357" s="1361" t="s">
        <v>14436</v>
      </c>
      <c r="D357" s="79" t="s">
        <v>21</v>
      </c>
      <c r="E357" s="80" t="s">
        <v>22</v>
      </c>
      <c r="F357" s="81" t="s">
        <v>14180</v>
      </c>
      <c r="G357" s="77" t="s">
        <v>14193</v>
      </c>
      <c r="H357" s="77" t="s">
        <v>28</v>
      </c>
      <c r="I357" s="97" t="s">
        <v>58</v>
      </c>
      <c r="J357" s="98">
        <v>450281</v>
      </c>
      <c r="K357" s="98">
        <v>4691503</v>
      </c>
      <c r="L357" s="77" t="s">
        <v>32</v>
      </c>
      <c r="M357" s="99">
        <v>6.37</v>
      </c>
      <c r="N357" s="95">
        <v>11.25</v>
      </c>
      <c r="O357" s="91">
        <f t="shared" ref="O357:O420" si="7">M357*11.25</f>
        <v>71.6625</v>
      </c>
      <c r="P357" s="100">
        <v>150403100004043</v>
      </c>
      <c r="Q357" s="95"/>
    </row>
    <row r="358" s="57" customFormat="1" ht="11.25" spans="1:17">
      <c r="A358" s="77" t="s">
        <v>14379</v>
      </c>
      <c r="B358" s="81" t="s">
        <v>14380</v>
      </c>
      <c r="C358" s="1361" t="s">
        <v>14442</v>
      </c>
      <c r="D358" s="79" t="s">
        <v>21</v>
      </c>
      <c r="E358" s="80" t="s">
        <v>22</v>
      </c>
      <c r="F358" s="81" t="s">
        <v>476</v>
      </c>
      <c r="G358" s="77" t="s">
        <v>14193</v>
      </c>
      <c r="H358" s="77" t="s">
        <v>28</v>
      </c>
      <c r="I358" s="97" t="s">
        <v>58</v>
      </c>
      <c r="J358" s="98">
        <v>450344</v>
      </c>
      <c r="K358" s="98">
        <v>4692053</v>
      </c>
      <c r="L358" s="77" t="s">
        <v>32</v>
      </c>
      <c r="M358" s="99">
        <v>6.91</v>
      </c>
      <c r="N358" s="95">
        <v>11.25</v>
      </c>
      <c r="O358" s="91">
        <f t="shared" si="7"/>
        <v>77.7375</v>
      </c>
      <c r="P358" s="100">
        <v>150403100004044</v>
      </c>
      <c r="Q358" s="95"/>
    </row>
    <row r="359" s="57" customFormat="1" ht="11.25" spans="1:17">
      <c r="A359" s="77" t="s">
        <v>14404</v>
      </c>
      <c r="B359" s="81" t="s">
        <v>7794</v>
      </c>
      <c r="C359" s="1361" t="s">
        <v>14405</v>
      </c>
      <c r="D359" s="79" t="s">
        <v>21</v>
      </c>
      <c r="E359" s="80" t="s">
        <v>22</v>
      </c>
      <c r="F359" s="81" t="s">
        <v>560</v>
      </c>
      <c r="G359" s="77" t="s">
        <v>14198</v>
      </c>
      <c r="H359" s="77" t="s">
        <v>28</v>
      </c>
      <c r="I359" s="97" t="s">
        <v>58</v>
      </c>
      <c r="J359" s="98">
        <v>450624</v>
      </c>
      <c r="K359" s="98">
        <v>4691853</v>
      </c>
      <c r="L359" s="77" t="s">
        <v>32</v>
      </c>
      <c r="M359" s="99">
        <v>29.43</v>
      </c>
      <c r="N359" s="95">
        <v>11.25</v>
      </c>
      <c r="O359" s="91">
        <f t="shared" si="7"/>
        <v>331.0875</v>
      </c>
      <c r="P359" s="100">
        <v>150403100004045</v>
      </c>
      <c r="Q359" s="95"/>
    </row>
    <row r="360" s="57" customFormat="1" ht="11.25" spans="1:17">
      <c r="A360" s="77" t="s">
        <v>14404</v>
      </c>
      <c r="B360" s="81" t="s">
        <v>7794</v>
      </c>
      <c r="C360" s="1361" t="s">
        <v>14405</v>
      </c>
      <c r="D360" s="79" t="s">
        <v>21</v>
      </c>
      <c r="E360" s="80" t="s">
        <v>22</v>
      </c>
      <c r="F360" s="81" t="s">
        <v>492</v>
      </c>
      <c r="G360" s="77" t="s">
        <v>14198</v>
      </c>
      <c r="H360" s="77" t="s">
        <v>28</v>
      </c>
      <c r="I360" s="97" t="s">
        <v>58</v>
      </c>
      <c r="J360" s="98">
        <v>450455</v>
      </c>
      <c r="K360" s="98">
        <v>4691910</v>
      </c>
      <c r="L360" s="77" t="s">
        <v>32</v>
      </c>
      <c r="M360" s="99">
        <v>6.51</v>
      </c>
      <c r="N360" s="95">
        <v>11.25</v>
      </c>
      <c r="O360" s="91">
        <f t="shared" si="7"/>
        <v>73.2375</v>
      </c>
      <c r="P360" s="100">
        <v>150403100004045</v>
      </c>
      <c r="Q360" s="95"/>
    </row>
    <row r="361" s="57" customFormat="1" ht="11.25" spans="1:17">
      <c r="A361" s="77" t="s">
        <v>14443</v>
      </c>
      <c r="B361" s="115" t="s">
        <v>14444</v>
      </c>
      <c r="C361" s="1361" t="s">
        <v>14445</v>
      </c>
      <c r="D361" s="79" t="s">
        <v>21</v>
      </c>
      <c r="E361" s="80" t="s">
        <v>22</v>
      </c>
      <c r="F361" s="81" t="s">
        <v>702</v>
      </c>
      <c r="G361" s="77" t="s">
        <v>14193</v>
      </c>
      <c r="H361" s="77" t="s">
        <v>14206</v>
      </c>
      <c r="I361" s="97" t="s">
        <v>14270</v>
      </c>
      <c r="J361" s="98">
        <v>449505</v>
      </c>
      <c r="K361" s="98">
        <v>4692631</v>
      </c>
      <c r="L361" s="77" t="s">
        <v>32</v>
      </c>
      <c r="M361" s="99">
        <v>31.48</v>
      </c>
      <c r="N361" s="95">
        <v>11.25</v>
      </c>
      <c r="O361" s="91">
        <f t="shared" si="7"/>
        <v>354.15</v>
      </c>
      <c r="P361" s="100">
        <v>150403100004046</v>
      </c>
      <c r="Q361" s="95"/>
    </row>
    <row r="362" s="57" customFormat="1" ht="11.25" spans="1:17">
      <c r="A362" s="77" t="s">
        <v>14443</v>
      </c>
      <c r="B362" s="81" t="s">
        <v>14444</v>
      </c>
      <c r="C362" s="1361" t="s">
        <v>14445</v>
      </c>
      <c r="D362" s="79" t="s">
        <v>21</v>
      </c>
      <c r="E362" s="80" t="s">
        <v>22</v>
      </c>
      <c r="F362" s="81" t="s">
        <v>524</v>
      </c>
      <c r="G362" s="77" t="s">
        <v>14193</v>
      </c>
      <c r="H362" s="77" t="s">
        <v>14206</v>
      </c>
      <c r="I362" s="97" t="s">
        <v>14270</v>
      </c>
      <c r="J362" s="98">
        <v>449615</v>
      </c>
      <c r="K362" s="98">
        <v>4692616</v>
      </c>
      <c r="L362" s="77" t="s">
        <v>32</v>
      </c>
      <c r="M362" s="99">
        <v>26.89</v>
      </c>
      <c r="N362" s="95">
        <v>11.25</v>
      </c>
      <c r="O362" s="91">
        <f t="shared" si="7"/>
        <v>302.5125</v>
      </c>
      <c r="P362" s="100">
        <v>150403100004046</v>
      </c>
      <c r="Q362" s="95"/>
    </row>
    <row r="363" s="57" customFormat="1" ht="11.25" spans="1:17">
      <c r="A363" s="77" t="s">
        <v>14259</v>
      </c>
      <c r="B363" s="81" t="s">
        <v>14260</v>
      </c>
      <c r="C363" s="1361" t="s">
        <v>14261</v>
      </c>
      <c r="D363" s="79" t="s">
        <v>21</v>
      </c>
      <c r="E363" s="80" t="s">
        <v>22</v>
      </c>
      <c r="F363" s="81" t="s">
        <v>525</v>
      </c>
      <c r="G363" s="77" t="s">
        <v>14198</v>
      </c>
      <c r="H363" s="77" t="s">
        <v>14206</v>
      </c>
      <c r="I363" s="97" t="s">
        <v>14223</v>
      </c>
      <c r="J363" s="98">
        <v>450279</v>
      </c>
      <c r="K363" s="98">
        <v>4692592</v>
      </c>
      <c r="L363" s="77" t="s">
        <v>32</v>
      </c>
      <c r="M363" s="99">
        <v>15.72</v>
      </c>
      <c r="N363" s="95">
        <v>11.25</v>
      </c>
      <c r="O363" s="91">
        <f t="shared" si="7"/>
        <v>176.85</v>
      </c>
      <c r="P363" s="100">
        <v>150403100004047</v>
      </c>
      <c r="Q363" s="95"/>
    </row>
    <row r="364" s="57" customFormat="1" ht="11.25" spans="1:17">
      <c r="A364" s="77" t="s">
        <v>14399</v>
      </c>
      <c r="B364" s="81" t="s">
        <v>9059</v>
      </c>
      <c r="C364" s="1361" t="s">
        <v>14400</v>
      </c>
      <c r="D364" s="79" t="s">
        <v>21</v>
      </c>
      <c r="E364" s="80" t="s">
        <v>22</v>
      </c>
      <c r="F364" s="81" t="s">
        <v>14181</v>
      </c>
      <c r="G364" s="77" t="s">
        <v>14336</v>
      </c>
      <c r="H364" s="77" t="s">
        <v>14370</v>
      </c>
      <c r="I364" s="97" t="s">
        <v>14446</v>
      </c>
      <c r="J364" s="98">
        <v>450137</v>
      </c>
      <c r="K364" s="98">
        <v>4691294</v>
      </c>
      <c r="L364" s="77" t="s">
        <v>32</v>
      </c>
      <c r="M364" s="99">
        <v>23.32</v>
      </c>
      <c r="N364" s="95">
        <v>11.25</v>
      </c>
      <c r="O364" s="91">
        <f t="shared" si="7"/>
        <v>262.35</v>
      </c>
      <c r="P364" s="100">
        <v>150403100004048</v>
      </c>
      <c r="Q364" s="95"/>
    </row>
    <row r="365" s="57" customFormat="1" ht="11.25" spans="1:17">
      <c r="A365" s="77" t="s">
        <v>14268</v>
      </c>
      <c r="B365" s="81" t="s">
        <v>14269</v>
      </c>
      <c r="C365" s="1361" t="s">
        <v>14267</v>
      </c>
      <c r="D365" s="79" t="s">
        <v>21</v>
      </c>
      <c r="E365" s="80" t="s">
        <v>22</v>
      </c>
      <c r="F365" s="81" t="s">
        <v>690</v>
      </c>
      <c r="G365" s="77" t="s">
        <v>14193</v>
      </c>
      <c r="H365" s="77" t="s">
        <v>28</v>
      </c>
      <c r="I365" s="97" t="s">
        <v>14270</v>
      </c>
      <c r="J365" s="98">
        <v>450587</v>
      </c>
      <c r="K365" s="98">
        <v>4692182</v>
      </c>
      <c r="L365" s="77" t="s">
        <v>32</v>
      </c>
      <c r="M365" s="99">
        <v>8.94</v>
      </c>
      <c r="N365" s="95">
        <v>11.25</v>
      </c>
      <c r="O365" s="91">
        <f t="shared" si="7"/>
        <v>100.575</v>
      </c>
      <c r="P365" s="100">
        <v>150403100004049</v>
      </c>
      <c r="Q365" s="95"/>
    </row>
    <row r="366" s="57" customFormat="1" ht="11.25" spans="1:17">
      <c r="A366" s="77" t="s">
        <v>14415</v>
      </c>
      <c r="B366" s="81" t="s">
        <v>4310</v>
      </c>
      <c r="C366" s="1361" t="s">
        <v>14447</v>
      </c>
      <c r="D366" s="79" t="s">
        <v>21</v>
      </c>
      <c r="E366" s="80" t="s">
        <v>22</v>
      </c>
      <c r="F366" s="81" t="s">
        <v>1766</v>
      </c>
      <c r="G366" s="77" t="s">
        <v>14193</v>
      </c>
      <c r="H366" s="77" t="s">
        <v>28</v>
      </c>
      <c r="I366" s="97" t="s">
        <v>58</v>
      </c>
      <c r="J366" s="98">
        <v>450234</v>
      </c>
      <c r="K366" s="98">
        <v>4691444</v>
      </c>
      <c r="L366" s="77" t="s">
        <v>32</v>
      </c>
      <c r="M366" s="99">
        <v>13.01</v>
      </c>
      <c r="N366" s="95">
        <v>11.25</v>
      </c>
      <c r="O366" s="91">
        <f t="shared" si="7"/>
        <v>146.3625</v>
      </c>
      <c r="P366" s="100">
        <v>150403100004050</v>
      </c>
      <c r="Q366" s="95"/>
    </row>
    <row r="367" s="57" customFormat="1" ht="11.25" spans="1:17">
      <c r="A367" s="77" t="s">
        <v>14448</v>
      </c>
      <c r="B367" s="81" t="s">
        <v>14449</v>
      </c>
      <c r="C367" s="1361" t="s">
        <v>14450</v>
      </c>
      <c r="D367" s="79" t="s">
        <v>21</v>
      </c>
      <c r="E367" s="80" t="s">
        <v>22</v>
      </c>
      <c r="F367" s="81" t="s">
        <v>14169</v>
      </c>
      <c r="G367" s="77" t="s">
        <v>14198</v>
      </c>
      <c r="H367" s="77" t="s">
        <v>28</v>
      </c>
      <c r="I367" s="97" t="s">
        <v>58</v>
      </c>
      <c r="J367" s="98">
        <v>449818</v>
      </c>
      <c r="K367" s="98">
        <v>4691519</v>
      </c>
      <c r="L367" s="77" t="s">
        <v>32</v>
      </c>
      <c r="M367" s="99">
        <v>6.12</v>
      </c>
      <c r="N367" s="95">
        <v>11.25</v>
      </c>
      <c r="O367" s="91">
        <f t="shared" si="7"/>
        <v>68.85</v>
      </c>
      <c r="P367" s="100">
        <v>150403100004051</v>
      </c>
      <c r="Q367" s="95"/>
    </row>
    <row r="368" s="57" customFormat="1" ht="11.25" spans="1:17">
      <c r="A368" s="77" t="s">
        <v>14451</v>
      </c>
      <c r="B368" s="81" t="s">
        <v>14452</v>
      </c>
      <c r="C368" s="1361" t="s">
        <v>14453</v>
      </c>
      <c r="D368" s="79" t="s">
        <v>21</v>
      </c>
      <c r="E368" s="80" t="s">
        <v>22</v>
      </c>
      <c r="F368" s="81" t="s">
        <v>14169</v>
      </c>
      <c r="G368" s="77" t="s">
        <v>14198</v>
      </c>
      <c r="H368" s="77" t="s">
        <v>28</v>
      </c>
      <c r="I368" s="97" t="s">
        <v>29</v>
      </c>
      <c r="J368" s="98">
        <v>449818</v>
      </c>
      <c r="K368" s="98">
        <v>4691519</v>
      </c>
      <c r="L368" s="77" t="s">
        <v>32</v>
      </c>
      <c r="M368" s="99">
        <v>3.95</v>
      </c>
      <c r="N368" s="95">
        <v>11.25</v>
      </c>
      <c r="O368" s="91">
        <f t="shared" si="7"/>
        <v>44.4375</v>
      </c>
      <c r="P368" s="100">
        <v>150403100004051</v>
      </c>
      <c r="Q368" s="95"/>
    </row>
    <row r="369" s="57" customFormat="1" ht="11.25" spans="1:17">
      <c r="A369" s="77" t="s">
        <v>14454</v>
      </c>
      <c r="B369" s="81" t="s">
        <v>14455</v>
      </c>
      <c r="C369" s="1361" t="s">
        <v>14456</v>
      </c>
      <c r="D369" s="79" t="s">
        <v>21</v>
      </c>
      <c r="E369" s="80" t="s">
        <v>22</v>
      </c>
      <c r="F369" s="81" t="s">
        <v>1610</v>
      </c>
      <c r="G369" s="77" t="s">
        <v>14198</v>
      </c>
      <c r="H369" s="77" t="s">
        <v>14206</v>
      </c>
      <c r="I369" s="97" t="s">
        <v>29</v>
      </c>
      <c r="J369" s="98">
        <v>449403</v>
      </c>
      <c r="K369" s="98">
        <v>4692609</v>
      </c>
      <c r="L369" s="77" t="s">
        <v>32</v>
      </c>
      <c r="M369" s="99">
        <v>3.53</v>
      </c>
      <c r="N369" s="95">
        <v>11.25</v>
      </c>
      <c r="O369" s="91">
        <f t="shared" si="7"/>
        <v>39.7125</v>
      </c>
      <c r="P369" s="100">
        <v>150403100004052</v>
      </c>
      <c r="Q369" s="95"/>
    </row>
    <row r="370" s="57" customFormat="1" ht="11.25" spans="1:17">
      <c r="A370" s="77" t="s">
        <v>14443</v>
      </c>
      <c r="B370" s="115" t="s">
        <v>14444</v>
      </c>
      <c r="C370" s="1361" t="s">
        <v>14445</v>
      </c>
      <c r="D370" s="79" t="s">
        <v>21</v>
      </c>
      <c r="E370" s="80" t="s">
        <v>22</v>
      </c>
      <c r="F370" s="81" t="s">
        <v>1610</v>
      </c>
      <c r="G370" s="77" t="s">
        <v>14193</v>
      </c>
      <c r="H370" s="77" t="s">
        <v>14206</v>
      </c>
      <c r="I370" s="97" t="s">
        <v>14270</v>
      </c>
      <c r="J370" s="98">
        <v>449403</v>
      </c>
      <c r="K370" s="98">
        <v>4692609</v>
      </c>
      <c r="L370" s="77" t="s">
        <v>32</v>
      </c>
      <c r="M370" s="99">
        <v>4.9</v>
      </c>
      <c r="N370" s="95">
        <v>11.25</v>
      </c>
      <c r="O370" s="91">
        <f t="shared" si="7"/>
        <v>55.125</v>
      </c>
      <c r="P370" s="100">
        <v>150403100004052</v>
      </c>
      <c r="Q370" s="95"/>
    </row>
    <row r="371" s="57" customFormat="1" ht="11.25" spans="1:17">
      <c r="A371" s="77" t="s">
        <v>14404</v>
      </c>
      <c r="B371" s="81" t="s">
        <v>7794</v>
      </c>
      <c r="C371" s="1361" t="s">
        <v>14405</v>
      </c>
      <c r="D371" s="79" t="s">
        <v>21</v>
      </c>
      <c r="E371" s="80" t="s">
        <v>22</v>
      </c>
      <c r="F371" s="81" t="s">
        <v>1632</v>
      </c>
      <c r="G371" s="77" t="s">
        <v>14198</v>
      </c>
      <c r="H371" s="77" t="s">
        <v>28</v>
      </c>
      <c r="I371" s="97" t="s">
        <v>58</v>
      </c>
      <c r="J371" s="98">
        <v>450457</v>
      </c>
      <c r="K371" s="98">
        <v>4691764</v>
      </c>
      <c r="L371" s="77" t="s">
        <v>32</v>
      </c>
      <c r="M371" s="99">
        <v>0.6</v>
      </c>
      <c r="N371" s="95">
        <v>11.25</v>
      </c>
      <c r="O371" s="91">
        <f t="shared" si="7"/>
        <v>6.75</v>
      </c>
      <c r="P371" s="100">
        <v>150403100004053</v>
      </c>
      <c r="Q371" s="95"/>
    </row>
    <row r="372" s="57" customFormat="1" ht="11.25" spans="1:17">
      <c r="A372" s="77" t="s">
        <v>14366</v>
      </c>
      <c r="B372" s="81" t="s">
        <v>11413</v>
      </c>
      <c r="C372" s="1361" t="s">
        <v>14367</v>
      </c>
      <c r="D372" s="79" t="s">
        <v>21</v>
      </c>
      <c r="E372" s="80" t="s">
        <v>22</v>
      </c>
      <c r="F372" s="81" t="s">
        <v>1632</v>
      </c>
      <c r="G372" s="77" t="s">
        <v>14193</v>
      </c>
      <c r="H372" s="77" t="s">
        <v>28</v>
      </c>
      <c r="I372" s="97" t="s">
        <v>58</v>
      </c>
      <c r="J372" s="98">
        <v>450457</v>
      </c>
      <c r="K372" s="98">
        <v>4691764</v>
      </c>
      <c r="L372" s="77" t="s">
        <v>32</v>
      </c>
      <c r="M372" s="99">
        <v>2.9</v>
      </c>
      <c r="N372" s="95">
        <v>11.25</v>
      </c>
      <c r="O372" s="91">
        <f t="shared" si="7"/>
        <v>32.625</v>
      </c>
      <c r="P372" s="100">
        <v>150403100004053</v>
      </c>
      <c r="Q372" s="95"/>
    </row>
    <row r="373" s="57" customFormat="1" ht="11.25" spans="1:17">
      <c r="A373" s="77" t="s">
        <v>14457</v>
      </c>
      <c r="B373" s="81" t="s">
        <v>14458</v>
      </c>
      <c r="C373" s="1361" t="s">
        <v>14326</v>
      </c>
      <c r="D373" s="79" t="s">
        <v>21</v>
      </c>
      <c r="E373" s="80" t="s">
        <v>22</v>
      </c>
      <c r="F373" s="81" t="s">
        <v>519</v>
      </c>
      <c r="G373" s="77" t="s">
        <v>14198</v>
      </c>
      <c r="H373" s="77" t="s">
        <v>14206</v>
      </c>
      <c r="I373" s="97" t="s">
        <v>58</v>
      </c>
      <c r="J373" s="98">
        <v>448826</v>
      </c>
      <c r="K373" s="98">
        <v>4692811</v>
      </c>
      <c r="L373" s="77" t="s">
        <v>32</v>
      </c>
      <c r="M373" s="99">
        <v>32.99</v>
      </c>
      <c r="N373" s="95">
        <v>11.25</v>
      </c>
      <c r="O373" s="91">
        <f t="shared" si="7"/>
        <v>371.1375</v>
      </c>
      <c r="P373" s="100">
        <v>150403100004054</v>
      </c>
      <c r="Q373" s="95"/>
    </row>
    <row r="374" s="57" customFormat="1" ht="11.25" spans="1:17">
      <c r="A374" s="77" t="s">
        <v>14371</v>
      </c>
      <c r="B374" s="81" t="s">
        <v>11092</v>
      </c>
      <c r="C374" s="1361" t="s">
        <v>14372</v>
      </c>
      <c r="D374" s="79" t="s">
        <v>21</v>
      </c>
      <c r="E374" s="80" t="s">
        <v>22</v>
      </c>
      <c r="F374" s="81" t="s">
        <v>519</v>
      </c>
      <c r="G374" s="77" t="s">
        <v>14198</v>
      </c>
      <c r="H374" s="77" t="s">
        <v>14206</v>
      </c>
      <c r="I374" s="97" t="s">
        <v>58</v>
      </c>
      <c r="J374" s="98">
        <v>448826</v>
      </c>
      <c r="K374" s="98">
        <v>4692811</v>
      </c>
      <c r="L374" s="77" t="s">
        <v>32</v>
      </c>
      <c r="M374" s="99">
        <v>19.14</v>
      </c>
      <c r="N374" s="95">
        <v>11.25</v>
      </c>
      <c r="O374" s="91">
        <f t="shared" si="7"/>
        <v>215.325</v>
      </c>
      <c r="P374" s="100">
        <v>150403100004054</v>
      </c>
      <c r="Q374" s="95"/>
    </row>
    <row r="375" s="57" customFormat="1" ht="11.25" spans="1:17">
      <c r="A375" s="77" t="s">
        <v>14457</v>
      </c>
      <c r="B375" s="81" t="s">
        <v>14458</v>
      </c>
      <c r="C375" s="1361" t="s">
        <v>14459</v>
      </c>
      <c r="D375" s="79" t="s">
        <v>21</v>
      </c>
      <c r="E375" s="80" t="s">
        <v>22</v>
      </c>
      <c r="F375" s="81" t="s">
        <v>519</v>
      </c>
      <c r="G375" s="77" t="s">
        <v>48</v>
      </c>
      <c r="H375" s="77" t="s">
        <v>28</v>
      </c>
      <c r="I375" s="97" t="s">
        <v>58</v>
      </c>
      <c r="J375" s="98">
        <v>448826</v>
      </c>
      <c r="K375" s="98">
        <v>4692811</v>
      </c>
      <c r="L375" s="77" t="s">
        <v>32</v>
      </c>
      <c r="M375" s="99">
        <v>4.66</v>
      </c>
      <c r="N375" s="95">
        <v>11.25</v>
      </c>
      <c r="O375" s="91">
        <f t="shared" si="7"/>
        <v>52.425</v>
      </c>
      <c r="P375" s="100">
        <v>150403100004054</v>
      </c>
      <c r="Q375" s="95"/>
    </row>
    <row r="376" s="57" customFormat="1" ht="11.25" spans="1:17">
      <c r="A376" s="77" t="s">
        <v>14390</v>
      </c>
      <c r="B376" s="81" t="s">
        <v>9034</v>
      </c>
      <c r="C376" s="1361" t="s">
        <v>14391</v>
      </c>
      <c r="D376" s="79" t="s">
        <v>21</v>
      </c>
      <c r="E376" s="80" t="s">
        <v>22</v>
      </c>
      <c r="F376" s="81" t="s">
        <v>1546</v>
      </c>
      <c r="G376" s="77" t="s">
        <v>14193</v>
      </c>
      <c r="H376" s="77" t="s">
        <v>28</v>
      </c>
      <c r="I376" s="97" t="s">
        <v>58</v>
      </c>
      <c r="J376" s="98">
        <v>450281</v>
      </c>
      <c r="K376" s="98">
        <v>4691273</v>
      </c>
      <c r="L376" s="77" t="s">
        <v>32</v>
      </c>
      <c r="M376" s="99">
        <v>2.35</v>
      </c>
      <c r="N376" s="95">
        <v>11.25</v>
      </c>
      <c r="O376" s="91">
        <f t="shared" si="7"/>
        <v>26.4375</v>
      </c>
      <c r="P376" s="100">
        <v>150403100004055</v>
      </c>
      <c r="Q376" s="95"/>
    </row>
    <row r="377" s="57" customFormat="1" ht="11.25" spans="1:17">
      <c r="A377" s="77" t="s">
        <v>14415</v>
      </c>
      <c r="B377" s="81" t="s">
        <v>4310</v>
      </c>
      <c r="C377" s="1361" t="s">
        <v>14447</v>
      </c>
      <c r="D377" s="79" t="s">
        <v>21</v>
      </c>
      <c r="E377" s="80" t="s">
        <v>22</v>
      </c>
      <c r="F377" s="81" t="s">
        <v>1546</v>
      </c>
      <c r="G377" s="77" t="s">
        <v>14193</v>
      </c>
      <c r="H377" s="77" t="s">
        <v>28</v>
      </c>
      <c r="I377" s="97" t="s">
        <v>58</v>
      </c>
      <c r="J377" s="98">
        <v>450281</v>
      </c>
      <c r="K377" s="98">
        <v>4691273</v>
      </c>
      <c r="L377" s="77" t="s">
        <v>32</v>
      </c>
      <c r="M377" s="99">
        <v>1</v>
      </c>
      <c r="N377" s="95">
        <v>11.25</v>
      </c>
      <c r="O377" s="91">
        <f t="shared" si="7"/>
        <v>11.25</v>
      </c>
      <c r="P377" s="100">
        <v>150403100004055</v>
      </c>
      <c r="Q377" s="95"/>
    </row>
    <row r="378" s="57" customFormat="1" ht="11.25" spans="1:17">
      <c r="A378" s="77" t="s">
        <v>14410</v>
      </c>
      <c r="B378" s="81" t="s">
        <v>14411</v>
      </c>
      <c r="C378" s="1361" t="s">
        <v>14412</v>
      </c>
      <c r="D378" s="79" t="s">
        <v>21</v>
      </c>
      <c r="E378" s="80" t="s">
        <v>22</v>
      </c>
      <c r="F378" s="81" t="s">
        <v>540</v>
      </c>
      <c r="G378" s="77" t="s">
        <v>14193</v>
      </c>
      <c r="H378" s="77" t="s">
        <v>28</v>
      </c>
      <c r="I378" s="97" t="s">
        <v>58</v>
      </c>
      <c r="J378" s="98">
        <v>450386</v>
      </c>
      <c r="K378" s="98">
        <v>4692097</v>
      </c>
      <c r="L378" s="77" t="s">
        <v>32</v>
      </c>
      <c r="M378" s="99">
        <v>1.44</v>
      </c>
      <c r="N378" s="95">
        <v>11.25</v>
      </c>
      <c r="O378" s="91">
        <f t="shared" si="7"/>
        <v>16.2</v>
      </c>
      <c r="P378" s="100">
        <v>150403100004056</v>
      </c>
      <c r="Q378" s="95"/>
    </row>
    <row r="379" s="57" customFormat="1" ht="11.25" spans="1:17">
      <c r="A379" s="77" t="s">
        <v>4062</v>
      </c>
      <c r="B379" s="81" t="s">
        <v>14406</v>
      </c>
      <c r="C379" s="1361" t="s">
        <v>14407</v>
      </c>
      <c r="D379" s="79" t="s">
        <v>21</v>
      </c>
      <c r="E379" s="80" t="s">
        <v>22</v>
      </c>
      <c r="F379" s="81" t="s">
        <v>540</v>
      </c>
      <c r="G379" s="77" t="s">
        <v>14193</v>
      </c>
      <c r="H379" s="77" t="s">
        <v>28</v>
      </c>
      <c r="I379" s="97" t="s">
        <v>58</v>
      </c>
      <c r="J379" s="98">
        <v>450386</v>
      </c>
      <c r="K379" s="98">
        <v>4692097</v>
      </c>
      <c r="L379" s="77" t="s">
        <v>32</v>
      </c>
      <c r="M379" s="99">
        <v>5.13</v>
      </c>
      <c r="N379" s="95">
        <v>11.25</v>
      </c>
      <c r="O379" s="91">
        <f t="shared" si="7"/>
        <v>57.7125</v>
      </c>
      <c r="P379" s="100">
        <v>150403100004056</v>
      </c>
      <c r="Q379" s="95"/>
    </row>
    <row r="380" s="57" customFormat="1" ht="11.25" spans="1:17">
      <c r="A380" s="77" t="s">
        <v>14460</v>
      </c>
      <c r="B380" s="81" t="s">
        <v>14461</v>
      </c>
      <c r="C380" s="1361" t="s">
        <v>14381</v>
      </c>
      <c r="D380" s="79" t="s">
        <v>21</v>
      </c>
      <c r="E380" s="80" t="s">
        <v>22</v>
      </c>
      <c r="F380" s="81" t="s">
        <v>540</v>
      </c>
      <c r="G380" s="77" t="s">
        <v>14193</v>
      </c>
      <c r="H380" s="77" t="s">
        <v>28</v>
      </c>
      <c r="I380" s="97" t="s">
        <v>58</v>
      </c>
      <c r="J380" s="98">
        <v>450386</v>
      </c>
      <c r="K380" s="98">
        <v>4692097</v>
      </c>
      <c r="L380" s="77" t="s">
        <v>32</v>
      </c>
      <c r="M380" s="99">
        <v>1.92</v>
      </c>
      <c r="N380" s="95">
        <v>11.25</v>
      </c>
      <c r="O380" s="91">
        <f t="shared" si="7"/>
        <v>21.6</v>
      </c>
      <c r="P380" s="100">
        <v>150403100004056</v>
      </c>
      <c r="Q380" s="95"/>
    </row>
    <row r="381" s="57" customFormat="1" ht="11.25" spans="1:17">
      <c r="A381" s="77" t="s">
        <v>14462</v>
      </c>
      <c r="B381" s="81" t="s">
        <v>14463</v>
      </c>
      <c r="C381" s="1361" t="s">
        <v>14464</v>
      </c>
      <c r="D381" s="79" t="s">
        <v>21</v>
      </c>
      <c r="E381" s="80" t="s">
        <v>22</v>
      </c>
      <c r="F381" s="81" t="s">
        <v>396</v>
      </c>
      <c r="G381" s="77" t="s">
        <v>14193</v>
      </c>
      <c r="H381" s="77" t="s">
        <v>28</v>
      </c>
      <c r="I381" s="97" t="s">
        <v>58</v>
      </c>
      <c r="J381" s="98">
        <v>449387</v>
      </c>
      <c r="K381" s="98">
        <v>4693474</v>
      </c>
      <c r="L381" s="77" t="s">
        <v>32</v>
      </c>
      <c r="M381" s="99">
        <v>9.3</v>
      </c>
      <c r="N381" s="95">
        <v>11.25</v>
      </c>
      <c r="O381" s="91">
        <f t="shared" si="7"/>
        <v>104.625</v>
      </c>
      <c r="P381" s="100">
        <v>150403100004057</v>
      </c>
      <c r="Q381" s="95"/>
    </row>
    <row r="382" s="57" customFormat="1" ht="11.25" spans="1:17">
      <c r="A382" s="77" t="s">
        <v>14363</v>
      </c>
      <c r="B382" s="81" t="s">
        <v>14364</v>
      </c>
      <c r="C382" s="1361" t="s">
        <v>14365</v>
      </c>
      <c r="D382" s="79" t="s">
        <v>21</v>
      </c>
      <c r="E382" s="80" t="s">
        <v>22</v>
      </c>
      <c r="F382" s="81" t="s">
        <v>396</v>
      </c>
      <c r="G382" s="77" t="s">
        <v>14193</v>
      </c>
      <c r="H382" s="77" t="s">
        <v>28</v>
      </c>
      <c r="I382" s="97" t="s">
        <v>58</v>
      </c>
      <c r="J382" s="98">
        <v>449387</v>
      </c>
      <c r="K382" s="98">
        <v>4693474</v>
      </c>
      <c r="L382" s="77" t="s">
        <v>32</v>
      </c>
      <c r="M382" s="99">
        <v>1.94</v>
      </c>
      <c r="N382" s="95">
        <v>11.25</v>
      </c>
      <c r="O382" s="91">
        <f t="shared" si="7"/>
        <v>21.825</v>
      </c>
      <c r="P382" s="100">
        <v>150403100004057</v>
      </c>
      <c r="Q382" s="95"/>
    </row>
    <row r="383" s="57" customFormat="1" ht="11.25" spans="1:17">
      <c r="A383" s="77" t="s">
        <v>14371</v>
      </c>
      <c r="B383" s="81" t="s">
        <v>11092</v>
      </c>
      <c r="C383" s="1361" t="s">
        <v>14372</v>
      </c>
      <c r="D383" s="79" t="s">
        <v>21</v>
      </c>
      <c r="E383" s="80" t="s">
        <v>22</v>
      </c>
      <c r="F383" s="81" t="s">
        <v>652</v>
      </c>
      <c r="G383" s="77" t="s">
        <v>14198</v>
      </c>
      <c r="H383" s="77" t="s">
        <v>28</v>
      </c>
      <c r="I383" s="97" t="s">
        <v>58</v>
      </c>
      <c r="J383" s="98">
        <v>448700</v>
      </c>
      <c r="K383" s="98">
        <v>4692500</v>
      </c>
      <c r="L383" s="77" t="s">
        <v>32</v>
      </c>
      <c r="M383" s="99">
        <v>3.01</v>
      </c>
      <c r="N383" s="95">
        <v>11.25</v>
      </c>
      <c r="O383" s="91">
        <f t="shared" si="7"/>
        <v>33.8625</v>
      </c>
      <c r="P383" s="100">
        <v>150403100004058</v>
      </c>
      <c r="Q383" s="95"/>
    </row>
    <row r="384" s="57" customFormat="1" ht="11.25" spans="1:17">
      <c r="A384" s="77" t="s">
        <v>14368</v>
      </c>
      <c r="B384" s="81" t="s">
        <v>6594</v>
      </c>
      <c r="C384" s="1361" t="s">
        <v>14369</v>
      </c>
      <c r="D384" s="79" t="s">
        <v>21</v>
      </c>
      <c r="E384" s="80" t="s">
        <v>22</v>
      </c>
      <c r="F384" s="81" t="s">
        <v>652</v>
      </c>
      <c r="G384" s="77" t="s">
        <v>13241</v>
      </c>
      <c r="H384" s="77" t="s">
        <v>14370</v>
      </c>
      <c r="I384" s="97" t="s">
        <v>14270</v>
      </c>
      <c r="J384" s="98">
        <v>448700</v>
      </c>
      <c r="K384" s="98">
        <v>4692500</v>
      </c>
      <c r="L384" s="77" t="s">
        <v>32</v>
      </c>
      <c r="M384" s="99">
        <v>2.84</v>
      </c>
      <c r="N384" s="95">
        <v>11.25</v>
      </c>
      <c r="O384" s="91">
        <f t="shared" si="7"/>
        <v>31.95</v>
      </c>
      <c r="P384" s="100">
        <v>150403100004058</v>
      </c>
      <c r="Q384" s="95"/>
    </row>
    <row r="385" s="57" customFormat="1" ht="11.25" spans="1:17">
      <c r="A385" s="77" t="s">
        <v>14376</v>
      </c>
      <c r="B385" s="81" t="s">
        <v>14377</v>
      </c>
      <c r="C385" s="1361" t="s">
        <v>14378</v>
      </c>
      <c r="D385" s="79" t="s">
        <v>21</v>
      </c>
      <c r="E385" s="80" t="s">
        <v>22</v>
      </c>
      <c r="F385" s="81" t="s">
        <v>1736</v>
      </c>
      <c r="G385" s="77" t="s">
        <v>14212</v>
      </c>
      <c r="H385" s="77" t="s">
        <v>28</v>
      </c>
      <c r="I385" s="97" t="s">
        <v>58</v>
      </c>
      <c r="J385" s="98">
        <v>450100</v>
      </c>
      <c r="K385" s="98">
        <v>4691423</v>
      </c>
      <c r="L385" s="77" t="s">
        <v>32</v>
      </c>
      <c r="M385" s="99">
        <v>29.01</v>
      </c>
      <c r="N385" s="95">
        <v>11.25</v>
      </c>
      <c r="O385" s="91">
        <f t="shared" si="7"/>
        <v>326.3625</v>
      </c>
      <c r="P385" s="100">
        <v>150403100004060</v>
      </c>
      <c r="Q385" s="95"/>
    </row>
    <row r="386" s="57" customFormat="1" ht="11.25" spans="1:17">
      <c r="A386" s="77" t="s">
        <v>14435</v>
      </c>
      <c r="B386" s="81" t="s">
        <v>9054</v>
      </c>
      <c r="C386" s="1361" t="s">
        <v>14436</v>
      </c>
      <c r="D386" s="79" t="s">
        <v>21</v>
      </c>
      <c r="E386" s="80" t="s">
        <v>22</v>
      </c>
      <c r="F386" s="81" t="s">
        <v>1736</v>
      </c>
      <c r="G386" s="77" t="s">
        <v>14193</v>
      </c>
      <c r="H386" s="77" t="s">
        <v>28</v>
      </c>
      <c r="I386" s="97" t="s">
        <v>58</v>
      </c>
      <c r="J386" s="98">
        <v>450100</v>
      </c>
      <c r="K386" s="98">
        <v>4691423</v>
      </c>
      <c r="L386" s="77" t="s">
        <v>32</v>
      </c>
      <c r="M386" s="99">
        <v>29.62</v>
      </c>
      <c r="N386" s="95">
        <v>11.25</v>
      </c>
      <c r="O386" s="91">
        <f t="shared" si="7"/>
        <v>333.225</v>
      </c>
      <c r="P386" s="100">
        <v>150403100004060</v>
      </c>
      <c r="Q386" s="95"/>
    </row>
    <row r="387" s="57" customFormat="1" ht="11.25" spans="1:17">
      <c r="A387" s="77" t="s">
        <v>14465</v>
      </c>
      <c r="B387" s="81" t="s">
        <v>14466</v>
      </c>
      <c r="C387" s="1361" t="s">
        <v>14467</v>
      </c>
      <c r="D387" s="79" t="s">
        <v>21</v>
      </c>
      <c r="E387" s="80" t="s">
        <v>22</v>
      </c>
      <c r="F387" s="81" t="s">
        <v>512</v>
      </c>
      <c r="G387" s="77" t="s">
        <v>14193</v>
      </c>
      <c r="H387" s="77" t="s">
        <v>28</v>
      </c>
      <c r="I387" s="97" t="s">
        <v>58</v>
      </c>
      <c r="J387" s="98">
        <v>450017</v>
      </c>
      <c r="K387" s="98">
        <v>4692927</v>
      </c>
      <c r="L387" s="77" t="s">
        <v>32</v>
      </c>
      <c r="M387" s="99">
        <v>1.54</v>
      </c>
      <c r="N387" s="95">
        <v>11.25</v>
      </c>
      <c r="O387" s="91">
        <f t="shared" si="7"/>
        <v>17.325</v>
      </c>
      <c r="P387" s="100">
        <v>150403100004061</v>
      </c>
      <c r="Q387" s="95"/>
    </row>
    <row r="388" s="57" customFormat="1" ht="11.25" spans="1:17">
      <c r="A388" s="77" t="s">
        <v>14408</v>
      </c>
      <c r="B388" s="81" t="s">
        <v>13513</v>
      </c>
      <c r="C388" s="1361" t="s">
        <v>14409</v>
      </c>
      <c r="D388" s="79" t="s">
        <v>21</v>
      </c>
      <c r="E388" s="80" t="s">
        <v>22</v>
      </c>
      <c r="F388" s="81" t="s">
        <v>512</v>
      </c>
      <c r="G388" s="77" t="s">
        <v>14198</v>
      </c>
      <c r="H388" s="77" t="s">
        <v>28</v>
      </c>
      <c r="I388" s="97" t="s">
        <v>58</v>
      </c>
      <c r="J388" s="98">
        <v>450017</v>
      </c>
      <c r="K388" s="98">
        <v>4692927</v>
      </c>
      <c r="L388" s="77" t="s">
        <v>32</v>
      </c>
      <c r="M388" s="99">
        <v>0.73</v>
      </c>
      <c r="N388" s="95">
        <v>11.25</v>
      </c>
      <c r="O388" s="91">
        <f t="shared" si="7"/>
        <v>8.2125</v>
      </c>
      <c r="P388" s="100">
        <v>150403100004061</v>
      </c>
      <c r="Q388" s="95"/>
    </row>
    <row r="389" s="57" customFormat="1" ht="11.25" spans="1:17">
      <c r="A389" s="77" t="s">
        <v>14368</v>
      </c>
      <c r="B389" s="81" t="s">
        <v>6594</v>
      </c>
      <c r="C389" s="1361" t="s">
        <v>14437</v>
      </c>
      <c r="D389" s="79" t="s">
        <v>21</v>
      </c>
      <c r="E389" s="80" t="s">
        <v>22</v>
      </c>
      <c r="F389" s="81" t="s">
        <v>503</v>
      </c>
      <c r="G389" s="77" t="s">
        <v>14193</v>
      </c>
      <c r="H389" s="77" t="s">
        <v>28</v>
      </c>
      <c r="I389" s="97" t="s">
        <v>58</v>
      </c>
      <c r="J389" s="98">
        <v>449304</v>
      </c>
      <c r="K389" s="98">
        <v>4693213</v>
      </c>
      <c r="L389" s="77" t="s">
        <v>32</v>
      </c>
      <c r="M389" s="99">
        <v>9.46</v>
      </c>
      <c r="N389" s="95">
        <v>11.25</v>
      </c>
      <c r="O389" s="91">
        <f t="shared" si="7"/>
        <v>106.425</v>
      </c>
      <c r="P389" s="100">
        <v>150403100004062</v>
      </c>
      <c r="Q389" s="95"/>
    </row>
    <row r="390" s="57" customFormat="1" ht="11.25" spans="1:17">
      <c r="A390" s="77" t="s">
        <v>14390</v>
      </c>
      <c r="B390" s="81" t="s">
        <v>9034</v>
      </c>
      <c r="C390" s="1361" t="s">
        <v>14391</v>
      </c>
      <c r="D390" s="79" t="s">
        <v>21</v>
      </c>
      <c r="E390" s="80" t="s">
        <v>22</v>
      </c>
      <c r="F390" s="81" t="s">
        <v>1733</v>
      </c>
      <c r="G390" s="77" t="s">
        <v>14193</v>
      </c>
      <c r="H390" s="77" t="s">
        <v>28</v>
      </c>
      <c r="I390" s="97" t="s">
        <v>58</v>
      </c>
      <c r="J390" s="98">
        <v>450379</v>
      </c>
      <c r="K390" s="98">
        <v>4691225</v>
      </c>
      <c r="L390" s="77" t="s">
        <v>32</v>
      </c>
      <c r="M390" s="99">
        <v>13.56</v>
      </c>
      <c r="N390" s="95">
        <v>11.25</v>
      </c>
      <c r="O390" s="91">
        <f t="shared" si="7"/>
        <v>152.55</v>
      </c>
      <c r="P390" s="100">
        <v>150403100004063</v>
      </c>
      <c r="Q390" s="95"/>
    </row>
    <row r="391" s="57" customFormat="1" ht="11.25" spans="1:17">
      <c r="A391" s="77" t="s">
        <v>14423</v>
      </c>
      <c r="B391" s="81" t="s">
        <v>14424</v>
      </c>
      <c r="C391" s="1361" t="s">
        <v>14441</v>
      </c>
      <c r="D391" s="79" t="s">
        <v>21</v>
      </c>
      <c r="E391" s="80" t="s">
        <v>22</v>
      </c>
      <c r="F391" s="81" t="s">
        <v>1733</v>
      </c>
      <c r="G391" s="77" t="s">
        <v>14193</v>
      </c>
      <c r="H391" s="77" t="s">
        <v>28</v>
      </c>
      <c r="I391" s="97" t="s">
        <v>58</v>
      </c>
      <c r="J391" s="98">
        <v>450379</v>
      </c>
      <c r="K391" s="98">
        <v>4691225</v>
      </c>
      <c r="L391" s="77" t="s">
        <v>32</v>
      </c>
      <c r="M391" s="99">
        <v>1.14</v>
      </c>
      <c r="N391" s="95">
        <v>11.25</v>
      </c>
      <c r="O391" s="91">
        <f t="shared" si="7"/>
        <v>12.825</v>
      </c>
      <c r="P391" s="100">
        <v>150403100004063</v>
      </c>
      <c r="Q391" s="95"/>
    </row>
    <row r="392" s="57" customFormat="1" ht="11.25" spans="1:17">
      <c r="A392" s="77" t="s">
        <v>14415</v>
      </c>
      <c r="B392" s="81" t="s">
        <v>4310</v>
      </c>
      <c r="C392" s="1361" t="s">
        <v>14416</v>
      </c>
      <c r="D392" s="79" t="s">
        <v>21</v>
      </c>
      <c r="E392" s="80" t="s">
        <v>22</v>
      </c>
      <c r="F392" s="81" t="s">
        <v>1733</v>
      </c>
      <c r="G392" s="77" t="s">
        <v>14212</v>
      </c>
      <c r="H392" s="77" t="s">
        <v>28</v>
      </c>
      <c r="I392" s="97" t="s">
        <v>58</v>
      </c>
      <c r="J392" s="98">
        <v>450379</v>
      </c>
      <c r="K392" s="98">
        <v>4691225</v>
      </c>
      <c r="L392" s="77" t="s">
        <v>32</v>
      </c>
      <c r="M392" s="99">
        <v>3.83</v>
      </c>
      <c r="N392" s="95">
        <v>11.25</v>
      </c>
      <c r="O392" s="91">
        <f t="shared" si="7"/>
        <v>43.0875</v>
      </c>
      <c r="P392" s="100">
        <v>150403100004063</v>
      </c>
      <c r="Q392" s="95"/>
    </row>
    <row r="393" s="57" customFormat="1" ht="11.25" spans="1:17">
      <c r="A393" s="77" t="s">
        <v>14379</v>
      </c>
      <c r="B393" s="81" t="s">
        <v>14380</v>
      </c>
      <c r="C393" s="1361" t="s">
        <v>14442</v>
      </c>
      <c r="D393" s="79" t="s">
        <v>21</v>
      </c>
      <c r="E393" s="80" t="s">
        <v>22</v>
      </c>
      <c r="F393" s="81" t="s">
        <v>460</v>
      </c>
      <c r="G393" s="77" t="s">
        <v>14193</v>
      </c>
      <c r="H393" s="77" t="s">
        <v>28</v>
      </c>
      <c r="I393" s="97" t="s">
        <v>58</v>
      </c>
      <c r="J393" s="98">
        <v>450263</v>
      </c>
      <c r="K393" s="98">
        <v>4692208</v>
      </c>
      <c r="L393" s="77" t="s">
        <v>32</v>
      </c>
      <c r="M393" s="99">
        <v>1.09</v>
      </c>
      <c r="N393" s="95">
        <v>11.25</v>
      </c>
      <c r="O393" s="91">
        <f t="shared" si="7"/>
        <v>12.2625</v>
      </c>
      <c r="P393" s="100">
        <v>150403100004064</v>
      </c>
      <c r="Q393" s="95"/>
    </row>
    <row r="394" s="57" customFormat="1" ht="11.25" spans="1:17">
      <c r="A394" s="77" t="s">
        <v>14460</v>
      </c>
      <c r="B394" s="81" t="s">
        <v>14461</v>
      </c>
      <c r="C394" s="1361" t="s">
        <v>14381</v>
      </c>
      <c r="D394" s="79" t="s">
        <v>21</v>
      </c>
      <c r="E394" s="80" t="s">
        <v>22</v>
      </c>
      <c r="F394" s="81" t="s">
        <v>460</v>
      </c>
      <c r="G394" s="77" t="s">
        <v>14193</v>
      </c>
      <c r="H394" s="77" t="s">
        <v>28</v>
      </c>
      <c r="I394" s="97" t="s">
        <v>58</v>
      </c>
      <c r="J394" s="98">
        <v>450263</v>
      </c>
      <c r="K394" s="98">
        <v>4692208</v>
      </c>
      <c r="L394" s="77" t="s">
        <v>32</v>
      </c>
      <c r="M394" s="99">
        <v>1.18</v>
      </c>
      <c r="N394" s="95">
        <v>11.25</v>
      </c>
      <c r="O394" s="91">
        <f t="shared" si="7"/>
        <v>13.275</v>
      </c>
      <c r="P394" s="100">
        <v>150403100004064</v>
      </c>
      <c r="Q394" s="95"/>
    </row>
    <row r="395" s="57" customFormat="1" ht="11.25" spans="1:17">
      <c r="A395" s="77" t="s">
        <v>14371</v>
      </c>
      <c r="B395" s="81" t="s">
        <v>11092</v>
      </c>
      <c r="C395" s="1361" t="s">
        <v>14372</v>
      </c>
      <c r="D395" s="79" t="s">
        <v>21</v>
      </c>
      <c r="E395" s="80" t="s">
        <v>22</v>
      </c>
      <c r="F395" s="81" t="s">
        <v>647</v>
      </c>
      <c r="G395" s="77" t="s">
        <v>14198</v>
      </c>
      <c r="H395" s="77" t="s">
        <v>28</v>
      </c>
      <c r="I395" s="97" t="s">
        <v>58</v>
      </c>
      <c r="J395" s="98">
        <v>449134</v>
      </c>
      <c r="K395" s="98">
        <v>4692735</v>
      </c>
      <c r="L395" s="77" t="s">
        <v>32</v>
      </c>
      <c r="M395" s="99">
        <v>1.17</v>
      </c>
      <c r="N395" s="95">
        <v>11.25</v>
      </c>
      <c r="O395" s="91">
        <f t="shared" si="7"/>
        <v>13.1625</v>
      </c>
      <c r="P395" s="100">
        <v>150403100004065</v>
      </c>
      <c r="Q395" s="95"/>
    </row>
    <row r="396" s="57" customFormat="1" ht="11.25" spans="1:17">
      <c r="A396" s="77" t="s">
        <v>14368</v>
      </c>
      <c r="B396" s="117" t="s">
        <v>6594</v>
      </c>
      <c r="C396" s="1361" t="s">
        <v>14369</v>
      </c>
      <c r="D396" s="79" t="s">
        <v>21</v>
      </c>
      <c r="E396" s="80" t="s">
        <v>22</v>
      </c>
      <c r="F396" s="81" t="s">
        <v>647</v>
      </c>
      <c r="G396" s="77" t="s">
        <v>13241</v>
      </c>
      <c r="H396" s="77" t="s">
        <v>14370</v>
      </c>
      <c r="I396" s="97" t="s">
        <v>58</v>
      </c>
      <c r="J396" s="98">
        <v>449134</v>
      </c>
      <c r="K396" s="98">
        <v>4692735</v>
      </c>
      <c r="L396" s="77" t="s">
        <v>32</v>
      </c>
      <c r="M396" s="99">
        <v>0.22</v>
      </c>
      <c r="N396" s="95">
        <v>11.25</v>
      </c>
      <c r="O396" s="91">
        <f t="shared" si="7"/>
        <v>2.475</v>
      </c>
      <c r="P396" s="100">
        <v>150403100004065</v>
      </c>
      <c r="Q396" s="95"/>
    </row>
    <row r="397" s="57" customFormat="1" ht="11.25" spans="1:17">
      <c r="A397" s="77" t="s">
        <v>14368</v>
      </c>
      <c r="B397" s="115" t="s">
        <v>6594</v>
      </c>
      <c r="C397" s="1361" t="s">
        <v>14437</v>
      </c>
      <c r="D397" s="79" t="s">
        <v>21</v>
      </c>
      <c r="E397" s="80" t="s">
        <v>22</v>
      </c>
      <c r="F397" s="81" t="s">
        <v>378</v>
      </c>
      <c r="G397" s="77" t="s">
        <v>14193</v>
      </c>
      <c r="H397" s="77" t="s">
        <v>28</v>
      </c>
      <c r="I397" s="97" t="s">
        <v>58</v>
      </c>
      <c r="J397" s="98">
        <v>449511</v>
      </c>
      <c r="K397" s="98">
        <v>4693035</v>
      </c>
      <c r="L397" s="77" t="s">
        <v>32</v>
      </c>
      <c r="M397" s="99">
        <v>1.32</v>
      </c>
      <c r="N397" s="95">
        <v>11.25</v>
      </c>
      <c r="O397" s="91">
        <f t="shared" si="7"/>
        <v>14.85</v>
      </c>
      <c r="P397" s="100">
        <v>150403100004066</v>
      </c>
      <c r="Q397" s="95"/>
    </row>
    <row r="398" s="57" customFormat="1" ht="11.25" spans="1:17">
      <c r="A398" s="77" t="s">
        <v>14468</v>
      </c>
      <c r="B398" s="115" t="s">
        <v>14469</v>
      </c>
      <c r="C398" s="1361" t="s">
        <v>14470</v>
      </c>
      <c r="D398" s="79" t="s">
        <v>21</v>
      </c>
      <c r="E398" s="80" t="s">
        <v>22</v>
      </c>
      <c r="F398" s="81" t="s">
        <v>378</v>
      </c>
      <c r="G398" s="77" t="s">
        <v>14198</v>
      </c>
      <c r="H398" s="77" t="s">
        <v>14206</v>
      </c>
      <c r="I398" s="97" t="s">
        <v>29</v>
      </c>
      <c r="J398" s="98">
        <v>449511</v>
      </c>
      <c r="K398" s="98">
        <v>4693035</v>
      </c>
      <c r="L398" s="77" t="s">
        <v>32</v>
      </c>
      <c r="M398" s="99">
        <v>1.14</v>
      </c>
      <c r="N398" s="95">
        <v>11.25</v>
      </c>
      <c r="O398" s="91">
        <f t="shared" si="7"/>
        <v>12.825</v>
      </c>
      <c r="P398" s="100">
        <v>150403100004066</v>
      </c>
      <c r="Q398" s="95"/>
    </row>
    <row r="399" s="57" customFormat="1" ht="11.25" spans="1:17">
      <c r="A399" s="77" t="s">
        <v>14431</v>
      </c>
      <c r="B399" s="115" t="s">
        <v>14432</v>
      </c>
      <c r="C399" s="1361" t="s">
        <v>14433</v>
      </c>
      <c r="D399" s="79" t="s">
        <v>21</v>
      </c>
      <c r="E399" s="80" t="s">
        <v>22</v>
      </c>
      <c r="F399" s="81" t="s">
        <v>378</v>
      </c>
      <c r="G399" s="77" t="s">
        <v>14198</v>
      </c>
      <c r="H399" s="77" t="s">
        <v>14206</v>
      </c>
      <c r="I399" s="97" t="s">
        <v>29</v>
      </c>
      <c r="J399" s="98">
        <v>449511</v>
      </c>
      <c r="K399" s="98">
        <v>4693035</v>
      </c>
      <c r="L399" s="77" t="s">
        <v>32</v>
      </c>
      <c r="M399" s="99">
        <v>3.52</v>
      </c>
      <c r="N399" s="95">
        <v>11.25</v>
      </c>
      <c r="O399" s="91">
        <f t="shared" si="7"/>
        <v>39.6</v>
      </c>
      <c r="P399" s="100">
        <v>150403100004066</v>
      </c>
      <c r="Q399" s="95"/>
    </row>
    <row r="400" s="57" customFormat="1" ht="11.25" spans="1:17">
      <c r="A400" s="77" t="s">
        <v>14420</v>
      </c>
      <c r="B400" s="115" t="s">
        <v>14421</v>
      </c>
      <c r="C400" s="1361" t="s">
        <v>14422</v>
      </c>
      <c r="D400" s="79" t="s">
        <v>21</v>
      </c>
      <c r="E400" s="80" t="s">
        <v>22</v>
      </c>
      <c r="F400" s="81" t="s">
        <v>378</v>
      </c>
      <c r="G400" s="77" t="s">
        <v>13241</v>
      </c>
      <c r="H400" s="77" t="s">
        <v>28</v>
      </c>
      <c r="I400" s="97" t="s">
        <v>58</v>
      </c>
      <c r="J400" s="98">
        <v>449511</v>
      </c>
      <c r="K400" s="98">
        <v>4693035</v>
      </c>
      <c r="L400" s="77" t="s">
        <v>32</v>
      </c>
      <c r="M400" s="99">
        <v>5.44</v>
      </c>
      <c r="N400" s="95">
        <v>11.25</v>
      </c>
      <c r="O400" s="91">
        <f t="shared" si="7"/>
        <v>61.2</v>
      </c>
      <c r="P400" s="100">
        <v>150403100004066</v>
      </c>
      <c r="Q400" s="95"/>
    </row>
    <row r="401" s="57" customFormat="1" ht="11.25" spans="1:17">
      <c r="A401" s="77" t="s">
        <v>14399</v>
      </c>
      <c r="B401" s="81" t="s">
        <v>9059</v>
      </c>
      <c r="C401" s="1361" t="s">
        <v>14400</v>
      </c>
      <c r="D401" s="79" t="s">
        <v>21</v>
      </c>
      <c r="E401" s="80" t="s">
        <v>22</v>
      </c>
      <c r="F401" s="81" t="s">
        <v>1760</v>
      </c>
      <c r="G401" s="77" t="s">
        <v>14336</v>
      </c>
      <c r="H401" s="77" t="s">
        <v>14370</v>
      </c>
      <c r="I401" s="97" t="s">
        <v>14446</v>
      </c>
      <c r="J401" s="98">
        <v>450206</v>
      </c>
      <c r="K401" s="98">
        <v>4691194</v>
      </c>
      <c r="L401" s="77" t="s">
        <v>32</v>
      </c>
      <c r="M401" s="99">
        <v>7.43</v>
      </c>
      <c r="N401" s="95">
        <v>11.25</v>
      </c>
      <c r="O401" s="91">
        <f t="shared" si="7"/>
        <v>83.5875</v>
      </c>
      <c r="P401" s="100">
        <v>150403100004067</v>
      </c>
      <c r="Q401" s="95"/>
    </row>
    <row r="402" s="57" customFormat="1" ht="11.25" spans="1:17">
      <c r="A402" s="77" t="s">
        <v>14417</v>
      </c>
      <c r="B402" s="81" t="s">
        <v>14418</v>
      </c>
      <c r="C402" s="1361" t="s">
        <v>14419</v>
      </c>
      <c r="D402" s="79" t="s">
        <v>21</v>
      </c>
      <c r="E402" s="80" t="s">
        <v>22</v>
      </c>
      <c r="F402" s="81" t="s">
        <v>1760</v>
      </c>
      <c r="G402" s="77" t="s">
        <v>14212</v>
      </c>
      <c r="H402" s="77" t="s">
        <v>28</v>
      </c>
      <c r="I402" s="97" t="s">
        <v>58</v>
      </c>
      <c r="J402" s="98">
        <v>450206</v>
      </c>
      <c r="K402" s="98">
        <v>4691194</v>
      </c>
      <c r="L402" s="77" t="s">
        <v>32</v>
      </c>
      <c r="M402" s="99">
        <v>33.21</v>
      </c>
      <c r="N402" s="95">
        <v>11.25</v>
      </c>
      <c r="O402" s="91">
        <f t="shared" si="7"/>
        <v>373.6125</v>
      </c>
      <c r="P402" s="100">
        <v>150403100004067</v>
      </c>
      <c r="Q402" s="95"/>
    </row>
    <row r="403" s="57" customFormat="1" ht="11.25" spans="1:17">
      <c r="A403" s="77" t="s">
        <v>14471</v>
      </c>
      <c r="B403" s="81" t="s">
        <v>14472</v>
      </c>
      <c r="C403" s="1361" t="s">
        <v>14473</v>
      </c>
      <c r="D403" s="79" t="s">
        <v>21</v>
      </c>
      <c r="E403" s="80" t="s">
        <v>22</v>
      </c>
      <c r="F403" s="81" t="s">
        <v>1391</v>
      </c>
      <c r="G403" s="77" t="s">
        <v>14198</v>
      </c>
      <c r="H403" s="77" t="s">
        <v>28</v>
      </c>
      <c r="I403" s="97" t="s">
        <v>14270</v>
      </c>
      <c r="J403" s="98">
        <v>450158</v>
      </c>
      <c r="K403" s="98">
        <v>4692574</v>
      </c>
      <c r="L403" s="77" t="s">
        <v>32</v>
      </c>
      <c r="M403" s="99">
        <v>25.41</v>
      </c>
      <c r="N403" s="95">
        <v>11.25</v>
      </c>
      <c r="O403" s="91">
        <f t="shared" si="7"/>
        <v>285.8625</v>
      </c>
      <c r="P403" s="100">
        <v>150403100004068</v>
      </c>
      <c r="Q403" s="95"/>
    </row>
    <row r="404" s="57" customFormat="1" ht="11.25" spans="1:17">
      <c r="A404" s="77" t="s">
        <v>14474</v>
      </c>
      <c r="B404" s="81" t="s">
        <v>14475</v>
      </c>
      <c r="C404" s="1361" t="s">
        <v>14476</v>
      </c>
      <c r="D404" s="79" t="s">
        <v>21</v>
      </c>
      <c r="E404" s="80" t="s">
        <v>22</v>
      </c>
      <c r="F404" s="81" t="s">
        <v>1391</v>
      </c>
      <c r="G404" s="77" t="s">
        <v>14198</v>
      </c>
      <c r="H404" s="77" t="s">
        <v>14206</v>
      </c>
      <c r="I404" s="97" t="s">
        <v>14223</v>
      </c>
      <c r="J404" s="98">
        <v>450158</v>
      </c>
      <c r="K404" s="98">
        <v>4692574</v>
      </c>
      <c r="L404" s="77" t="s">
        <v>32</v>
      </c>
      <c r="M404" s="99">
        <v>12.54</v>
      </c>
      <c r="N404" s="95">
        <v>11.25</v>
      </c>
      <c r="O404" s="91">
        <f t="shared" si="7"/>
        <v>141.075</v>
      </c>
      <c r="P404" s="100">
        <v>150403100004068</v>
      </c>
      <c r="Q404" s="95"/>
    </row>
    <row r="405" s="57" customFormat="1" ht="11.25" spans="1:17">
      <c r="A405" s="77" t="s">
        <v>14382</v>
      </c>
      <c r="B405" s="81" t="s">
        <v>14237</v>
      </c>
      <c r="C405" s="1361" t="s">
        <v>14383</v>
      </c>
      <c r="D405" s="79" t="s">
        <v>21</v>
      </c>
      <c r="E405" s="80" t="s">
        <v>22</v>
      </c>
      <c r="F405" s="81" t="s">
        <v>505</v>
      </c>
      <c r="G405" s="77" t="s">
        <v>14193</v>
      </c>
      <c r="H405" s="77" t="s">
        <v>28</v>
      </c>
      <c r="I405" s="97" t="s">
        <v>58</v>
      </c>
      <c r="J405" s="98">
        <v>449809</v>
      </c>
      <c r="K405" s="98">
        <v>4693153</v>
      </c>
      <c r="L405" s="77" t="s">
        <v>32</v>
      </c>
      <c r="M405" s="99">
        <v>1.36</v>
      </c>
      <c r="N405" s="95">
        <v>11.25</v>
      </c>
      <c r="O405" s="91">
        <f t="shared" si="7"/>
        <v>15.3</v>
      </c>
      <c r="P405" s="100">
        <v>150403100004069</v>
      </c>
      <c r="Q405" s="95"/>
    </row>
    <row r="406" s="57" customFormat="1" ht="11.25" spans="1:17">
      <c r="A406" s="77" t="s">
        <v>14465</v>
      </c>
      <c r="B406" s="81" t="s">
        <v>14466</v>
      </c>
      <c r="C406" s="1361" t="s">
        <v>14467</v>
      </c>
      <c r="D406" s="79" t="s">
        <v>21</v>
      </c>
      <c r="E406" s="80" t="s">
        <v>22</v>
      </c>
      <c r="F406" s="81" t="s">
        <v>505</v>
      </c>
      <c r="G406" s="77" t="s">
        <v>14193</v>
      </c>
      <c r="H406" s="77" t="s">
        <v>28</v>
      </c>
      <c r="I406" s="97" t="s">
        <v>58</v>
      </c>
      <c r="J406" s="98">
        <v>449809</v>
      </c>
      <c r="K406" s="98">
        <v>4693153</v>
      </c>
      <c r="L406" s="77" t="s">
        <v>32</v>
      </c>
      <c r="M406" s="99">
        <v>1.49</v>
      </c>
      <c r="N406" s="95">
        <v>11.25</v>
      </c>
      <c r="O406" s="91">
        <f t="shared" si="7"/>
        <v>16.7625</v>
      </c>
      <c r="P406" s="100">
        <v>150403100004069</v>
      </c>
      <c r="Q406" s="95"/>
    </row>
    <row r="407" s="57" customFormat="1" ht="11.25" spans="1:17">
      <c r="A407" s="77" t="s">
        <v>14413</v>
      </c>
      <c r="B407" s="115" t="s">
        <v>10766</v>
      </c>
      <c r="C407" s="1361" t="s">
        <v>14414</v>
      </c>
      <c r="D407" s="79" t="s">
        <v>21</v>
      </c>
      <c r="E407" s="80" t="s">
        <v>22</v>
      </c>
      <c r="F407" s="81" t="s">
        <v>509</v>
      </c>
      <c r="G407" s="77" t="s">
        <v>14193</v>
      </c>
      <c r="H407" s="77" t="s">
        <v>28</v>
      </c>
      <c r="I407" s="97" t="s">
        <v>58</v>
      </c>
      <c r="J407" s="98">
        <v>450019</v>
      </c>
      <c r="K407" s="98">
        <v>4692991</v>
      </c>
      <c r="L407" s="77" t="s">
        <v>32</v>
      </c>
      <c r="M407" s="99">
        <v>2.59</v>
      </c>
      <c r="N407" s="95">
        <v>11.25</v>
      </c>
      <c r="O407" s="91">
        <f t="shared" si="7"/>
        <v>29.1375</v>
      </c>
      <c r="P407" s="100">
        <v>150403100004070</v>
      </c>
      <c r="Q407" s="95"/>
    </row>
    <row r="408" s="57" customFormat="1" ht="11.25" spans="1:17">
      <c r="A408" s="77" t="s">
        <v>14408</v>
      </c>
      <c r="B408" s="81" t="s">
        <v>14477</v>
      </c>
      <c r="C408" s="1361" t="s">
        <v>14409</v>
      </c>
      <c r="D408" s="79" t="s">
        <v>21</v>
      </c>
      <c r="E408" s="80" t="s">
        <v>22</v>
      </c>
      <c r="F408" s="81" t="s">
        <v>509</v>
      </c>
      <c r="G408" s="77" t="s">
        <v>14198</v>
      </c>
      <c r="H408" s="77" t="s">
        <v>28</v>
      </c>
      <c r="I408" s="97" t="s">
        <v>58</v>
      </c>
      <c r="J408" s="98">
        <v>450019</v>
      </c>
      <c r="K408" s="98">
        <v>4692991</v>
      </c>
      <c r="L408" s="77" t="s">
        <v>32</v>
      </c>
      <c r="M408" s="99">
        <v>1.44</v>
      </c>
      <c r="N408" s="95">
        <v>11.25</v>
      </c>
      <c r="O408" s="91">
        <f t="shared" si="7"/>
        <v>16.2</v>
      </c>
      <c r="P408" s="100">
        <v>150403100004070</v>
      </c>
      <c r="Q408" s="95"/>
    </row>
    <row r="409" s="57" customFormat="1" ht="11.25" spans="1:17">
      <c r="A409" s="77" t="s">
        <v>14413</v>
      </c>
      <c r="B409" s="81" t="s">
        <v>10766</v>
      </c>
      <c r="C409" s="1361" t="s">
        <v>14414</v>
      </c>
      <c r="D409" s="79" t="s">
        <v>21</v>
      </c>
      <c r="E409" s="80" t="s">
        <v>22</v>
      </c>
      <c r="F409" s="81" t="s">
        <v>400</v>
      </c>
      <c r="G409" s="77" t="s">
        <v>14193</v>
      </c>
      <c r="H409" s="77" t="s">
        <v>28</v>
      </c>
      <c r="I409" s="97" t="s">
        <v>58</v>
      </c>
      <c r="J409" s="98">
        <v>449874</v>
      </c>
      <c r="K409" s="98">
        <v>4693150</v>
      </c>
      <c r="L409" s="77" t="s">
        <v>32</v>
      </c>
      <c r="M409" s="99">
        <v>5.77</v>
      </c>
      <c r="N409" s="95">
        <v>11.25</v>
      </c>
      <c r="O409" s="91">
        <f t="shared" si="7"/>
        <v>64.9125</v>
      </c>
      <c r="P409" s="100">
        <v>150403100004070</v>
      </c>
      <c r="Q409" s="95"/>
    </row>
    <row r="410" s="57" customFormat="1" ht="11.25" spans="1:17">
      <c r="A410" s="77" t="s">
        <v>14408</v>
      </c>
      <c r="B410" s="81" t="s">
        <v>14477</v>
      </c>
      <c r="C410" s="1361" t="s">
        <v>14409</v>
      </c>
      <c r="D410" s="79" t="s">
        <v>21</v>
      </c>
      <c r="E410" s="80" t="s">
        <v>22</v>
      </c>
      <c r="F410" s="81" t="s">
        <v>400</v>
      </c>
      <c r="G410" s="77" t="s">
        <v>14198</v>
      </c>
      <c r="H410" s="77" t="s">
        <v>28</v>
      </c>
      <c r="I410" s="97" t="s">
        <v>58</v>
      </c>
      <c r="J410" s="98">
        <v>449874</v>
      </c>
      <c r="K410" s="98">
        <v>4693150</v>
      </c>
      <c r="L410" s="77" t="s">
        <v>32</v>
      </c>
      <c r="M410" s="99">
        <v>3.32</v>
      </c>
      <c r="N410" s="95">
        <v>11.25</v>
      </c>
      <c r="O410" s="91">
        <f t="shared" si="7"/>
        <v>37.35</v>
      </c>
      <c r="P410" s="100">
        <v>150403100004070</v>
      </c>
      <c r="Q410" s="95"/>
    </row>
    <row r="411" s="57" customFormat="1" ht="11.25" spans="1:17">
      <c r="A411" s="77" t="s">
        <v>7221</v>
      </c>
      <c r="B411" s="81" t="s">
        <v>14426</v>
      </c>
      <c r="C411" s="1361" t="s">
        <v>14427</v>
      </c>
      <c r="D411" s="79" t="s">
        <v>21</v>
      </c>
      <c r="E411" s="80" t="s">
        <v>22</v>
      </c>
      <c r="F411" s="81" t="s">
        <v>467</v>
      </c>
      <c r="G411" s="77" t="s">
        <v>14193</v>
      </c>
      <c r="H411" s="77" t="s">
        <v>28</v>
      </c>
      <c r="I411" s="97" t="s">
        <v>14270</v>
      </c>
      <c r="J411" s="98">
        <v>450497</v>
      </c>
      <c r="K411" s="98">
        <v>4692144</v>
      </c>
      <c r="L411" s="77" t="s">
        <v>32</v>
      </c>
      <c r="M411" s="99">
        <v>0.44</v>
      </c>
      <c r="N411" s="95">
        <v>11.25</v>
      </c>
      <c r="O411" s="91">
        <f t="shared" si="7"/>
        <v>4.95</v>
      </c>
      <c r="P411" s="100">
        <v>150403100004071</v>
      </c>
      <c r="Q411" s="95"/>
    </row>
    <row r="412" s="57" customFormat="1" ht="11.25" spans="1:17">
      <c r="A412" s="77" t="s">
        <v>2320</v>
      </c>
      <c r="B412" s="81" t="s">
        <v>14478</v>
      </c>
      <c r="C412" s="1361" t="s">
        <v>14479</v>
      </c>
      <c r="D412" s="79" t="s">
        <v>21</v>
      </c>
      <c r="E412" s="80" t="s">
        <v>22</v>
      </c>
      <c r="F412" s="81" t="s">
        <v>467</v>
      </c>
      <c r="G412" s="77" t="s">
        <v>14193</v>
      </c>
      <c r="H412" s="77" t="s">
        <v>28</v>
      </c>
      <c r="I412" s="97" t="s">
        <v>58</v>
      </c>
      <c r="J412" s="98">
        <v>450497</v>
      </c>
      <c r="K412" s="98">
        <v>4692144</v>
      </c>
      <c r="L412" s="77" t="s">
        <v>32</v>
      </c>
      <c r="M412" s="99">
        <v>1.79</v>
      </c>
      <c r="N412" s="95">
        <v>11.25</v>
      </c>
      <c r="O412" s="91">
        <f t="shared" si="7"/>
        <v>20.1375</v>
      </c>
      <c r="P412" s="100">
        <v>150403100004071</v>
      </c>
      <c r="Q412" s="95"/>
    </row>
    <row r="413" s="57" customFormat="1" ht="11.25" spans="1:17">
      <c r="A413" s="77" t="s">
        <v>14423</v>
      </c>
      <c r="B413" s="81" t="s">
        <v>14424</v>
      </c>
      <c r="C413" s="1361" t="s">
        <v>14441</v>
      </c>
      <c r="D413" s="79" t="s">
        <v>21</v>
      </c>
      <c r="E413" s="80" t="s">
        <v>22</v>
      </c>
      <c r="F413" s="81" t="s">
        <v>1560</v>
      </c>
      <c r="G413" s="77" t="s">
        <v>14193</v>
      </c>
      <c r="H413" s="77" t="s">
        <v>28</v>
      </c>
      <c r="I413" s="97" t="s">
        <v>58</v>
      </c>
      <c r="J413" s="98">
        <v>450400</v>
      </c>
      <c r="K413" s="98">
        <v>4691350</v>
      </c>
      <c r="L413" s="77" t="s">
        <v>32</v>
      </c>
      <c r="M413" s="99">
        <v>21.28</v>
      </c>
      <c r="N413" s="95">
        <v>11.25</v>
      </c>
      <c r="O413" s="91">
        <f t="shared" si="7"/>
        <v>239.4</v>
      </c>
      <c r="P413" s="100">
        <v>150403100004072</v>
      </c>
      <c r="Q413" s="95"/>
    </row>
    <row r="414" s="57" customFormat="1" ht="11.25" spans="1:17">
      <c r="A414" s="77" t="s">
        <v>14435</v>
      </c>
      <c r="B414" s="81" t="s">
        <v>9054</v>
      </c>
      <c r="C414" s="1361" t="s">
        <v>14436</v>
      </c>
      <c r="D414" s="79" t="s">
        <v>21</v>
      </c>
      <c r="E414" s="80" t="s">
        <v>22</v>
      </c>
      <c r="F414" s="81" t="s">
        <v>1560</v>
      </c>
      <c r="G414" s="77" t="s">
        <v>14198</v>
      </c>
      <c r="H414" s="77" t="s">
        <v>28</v>
      </c>
      <c r="I414" s="97" t="s">
        <v>58</v>
      </c>
      <c r="J414" s="98">
        <v>450400</v>
      </c>
      <c r="K414" s="98">
        <v>4691350</v>
      </c>
      <c r="L414" s="77" t="s">
        <v>32</v>
      </c>
      <c r="M414" s="99">
        <v>1.02</v>
      </c>
      <c r="N414" s="95">
        <v>11.25</v>
      </c>
      <c r="O414" s="91">
        <f t="shared" si="7"/>
        <v>11.475</v>
      </c>
      <c r="P414" s="100">
        <v>150403100004072</v>
      </c>
      <c r="Q414" s="95"/>
    </row>
    <row r="415" s="57" customFormat="1" ht="11.25" spans="1:17">
      <c r="A415" s="77" t="s">
        <v>14376</v>
      </c>
      <c r="B415" s="81" t="s">
        <v>14377</v>
      </c>
      <c r="C415" s="1361" t="s">
        <v>14480</v>
      </c>
      <c r="D415" s="79" t="s">
        <v>21</v>
      </c>
      <c r="E415" s="80" t="s">
        <v>22</v>
      </c>
      <c r="F415" s="81" t="s">
        <v>1560</v>
      </c>
      <c r="G415" s="77" t="s">
        <v>14193</v>
      </c>
      <c r="H415" s="77" t="s">
        <v>28</v>
      </c>
      <c r="I415" s="97" t="s">
        <v>58</v>
      </c>
      <c r="J415" s="98">
        <v>450400</v>
      </c>
      <c r="K415" s="98">
        <v>4691350</v>
      </c>
      <c r="L415" s="77" t="s">
        <v>32</v>
      </c>
      <c r="M415" s="99">
        <v>5.77</v>
      </c>
      <c r="N415" s="95">
        <v>11.25</v>
      </c>
      <c r="O415" s="91">
        <f t="shared" si="7"/>
        <v>64.9125</v>
      </c>
      <c r="P415" s="100">
        <v>150403100004072</v>
      </c>
      <c r="Q415" s="95"/>
    </row>
    <row r="416" s="57" customFormat="1" ht="11.25" spans="1:17">
      <c r="A416" s="77" t="s">
        <v>14390</v>
      </c>
      <c r="B416" s="81" t="s">
        <v>9034</v>
      </c>
      <c r="C416" s="1361" t="s">
        <v>14391</v>
      </c>
      <c r="D416" s="79" t="s">
        <v>21</v>
      </c>
      <c r="E416" s="80" t="s">
        <v>22</v>
      </c>
      <c r="F416" s="81" t="s">
        <v>1560</v>
      </c>
      <c r="G416" s="77" t="s">
        <v>14193</v>
      </c>
      <c r="H416" s="77" t="s">
        <v>28</v>
      </c>
      <c r="I416" s="97" t="s">
        <v>58</v>
      </c>
      <c r="J416" s="98">
        <v>450400</v>
      </c>
      <c r="K416" s="98">
        <v>4691350</v>
      </c>
      <c r="L416" s="77" t="s">
        <v>32</v>
      </c>
      <c r="M416" s="99">
        <v>5.4</v>
      </c>
      <c r="N416" s="95">
        <v>11.25</v>
      </c>
      <c r="O416" s="91">
        <f t="shared" si="7"/>
        <v>60.75</v>
      </c>
      <c r="P416" s="100">
        <v>150403100004072</v>
      </c>
      <c r="Q416" s="95"/>
    </row>
    <row r="417" s="57" customFormat="1" ht="11.25" spans="1:17">
      <c r="A417" s="77" t="s">
        <v>14371</v>
      </c>
      <c r="B417" s="81" t="s">
        <v>11092</v>
      </c>
      <c r="C417" s="1361" t="s">
        <v>14372</v>
      </c>
      <c r="D417" s="79" t="s">
        <v>21</v>
      </c>
      <c r="E417" s="80" t="s">
        <v>22</v>
      </c>
      <c r="F417" s="81" t="s">
        <v>701</v>
      </c>
      <c r="G417" s="77" t="s">
        <v>14198</v>
      </c>
      <c r="H417" s="77" t="s">
        <v>28</v>
      </c>
      <c r="I417" s="97" t="s">
        <v>58</v>
      </c>
      <c r="J417" s="98">
        <v>449116</v>
      </c>
      <c r="K417" s="98">
        <v>4692651</v>
      </c>
      <c r="L417" s="77" t="s">
        <v>32</v>
      </c>
      <c r="M417" s="99">
        <v>1.15</v>
      </c>
      <c r="N417" s="95">
        <v>11.25</v>
      </c>
      <c r="O417" s="91">
        <f t="shared" si="7"/>
        <v>12.9375</v>
      </c>
      <c r="P417" s="100">
        <v>150403100004073</v>
      </c>
      <c r="Q417" s="95"/>
    </row>
    <row r="418" s="57" customFormat="1" ht="11.25" spans="1:17">
      <c r="A418" s="77" t="s">
        <v>14368</v>
      </c>
      <c r="B418" s="117" t="s">
        <v>6594</v>
      </c>
      <c r="C418" s="1361" t="s">
        <v>14369</v>
      </c>
      <c r="D418" s="79" t="s">
        <v>21</v>
      </c>
      <c r="E418" s="80" t="s">
        <v>22</v>
      </c>
      <c r="F418" s="81" t="s">
        <v>701</v>
      </c>
      <c r="G418" s="77" t="s">
        <v>13241</v>
      </c>
      <c r="H418" s="77" t="s">
        <v>14370</v>
      </c>
      <c r="I418" s="97" t="s">
        <v>58</v>
      </c>
      <c r="J418" s="98">
        <v>449116</v>
      </c>
      <c r="K418" s="98">
        <v>4692651</v>
      </c>
      <c r="L418" s="77" t="s">
        <v>32</v>
      </c>
      <c r="M418" s="99">
        <v>0.55</v>
      </c>
      <c r="N418" s="95">
        <v>11.25</v>
      </c>
      <c r="O418" s="91">
        <f t="shared" si="7"/>
        <v>6.1875</v>
      </c>
      <c r="P418" s="100">
        <v>150403100004073</v>
      </c>
      <c r="Q418" s="95"/>
    </row>
    <row r="419" s="57" customFormat="1" ht="11.25" spans="1:17">
      <c r="A419" s="77" t="s">
        <v>14371</v>
      </c>
      <c r="B419" s="81" t="s">
        <v>11092</v>
      </c>
      <c r="C419" s="1361" t="s">
        <v>14372</v>
      </c>
      <c r="D419" s="79" t="s">
        <v>21</v>
      </c>
      <c r="E419" s="80" t="s">
        <v>22</v>
      </c>
      <c r="F419" s="81" t="s">
        <v>1311</v>
      </c>
      <c r="G419" s="77" t="s">
        <v>14198</v>
      </c>
      <c r="H419" s="77" t="s">
        <v>28</v>
      </c>
      <c r="I419" s="97" t="s">
        <v>58</v>
      </c>
      <c r="J419" s="98">
        <v>449143</v>
      </c>
      <c r="K419" s="98">
        <v>4692704</v>
      </c>
      <c r="L419" s="77" t="s">
        <v>32</v>
      </c>
      <c r="M419" s="99">
        <v>0.74</v>
      </c>
      <c r="N419" s="95">
        <v>11.25</v>
      </c>
      <c r="O419" s="91">
        <f t="shared" si="7"/>
        <v>8.325</v>
      </c>
      <c r="P419" s="100">
        <v>150403100004073</v>
      </c>
      <c r="Q419" s="95"/>
    </row>
    <row r="420" s="57" customFormat="1" ht="11.25" spans="1:17">
      <c r="A420" s="77" t="s">
        <v>14368</v>
      </c>
      <c r="B420" s="81" t="s">
        <v>6594</v>
      </c>
      <c r="C420" s="1361" t="s">
        <v>14369</v>
      </c>
      <c r="D420" s="79" t="s">
        <v>21</v>
      </c>
      <c r="E420" s="80" t="s">
        <v>22</v>
      </c>
      <c r="F420" s="81" t="s">
        <v>1311</v>
      </c>
      <c r="G420" s="77" t="s">
        <v>13241</v>
      </c>
      <c r="H420" s="77" t="s">
        <v>14370</v>
      </c>
      <c r="I420" s="97" t="s">
        <v>58</v>
      </c>
      <c r="J420" s="98">
        <v>449143</v>
      </c>
      <c r="K420" s="98">
        <v>4692704</v>
      </c>
      <c r="L420" s="77" t="s">
        <v>32</v>
      </c>
      <c r="M420" s="99">
        <v>0.82</v>
      </c>
      <c r="N420" s="95">
        <v>11.25</v>
      </c>
      <c r="O420" s="91">
        <f t="shared" si="7"/>
        <v>9.225</v>
      </c>
      <c r="P420" s="100">
        <v>150403100004073</v>
      </c>
      <c r="Q420" s="95"/>
    </row>
    <row r="421" s="57" customFormat="1" ht="11.25" spans="1:17">
      <c r="A421" s="77" t="s">
        <v>14371</v>
      </c>
      <c r="B421" s="81" t="s">
        <v>11092</v>
      </c>
      <c r="C421" s="1361" t="s">
        <v>14372</v>
      </c>
      <c r="D421" s="79" t="s">
        <v>21</v>
      </c>
      <c r="E421" s="80" t="s">
        <v>22</v>
      </c>
      <c r="F421" s="81" t="s">
        <v>520</v>
      </c>
      <c r="G421" s="77" t="s">
        <v>14198</v>
      </c>
      <c r="H421" s="77" t="s">
        <v>28</v>
      </c>
      <c r="I421" s="97" t="s">
        <v>58</v>
      </c>
      <c r="J421" s="98">
        <v>449171</v>
      </c>
      <c r="K421" s="98">
        <v>4692703</v>
      </c>
      <c r="L421" s="77" t="s">
        <v>32</v>
      </c>
      <c r="M421" s="99">
        <v>0.3</v>
      </c>
      <c r="N421" s="95">
        <v>11.25</v>
      </c>
      <c r="O421" s="91">
        <f t="shared" ref="O421:O456" si="8">M421*11.25</f>
        <v>3.375</v>
      </c>
      <c r="P421" s="100">
        <v>150403100004073</v>
      </c>
      <c r="Q421" s="95"/>
    </row>
    <row r="422" s="57" customFormat="1" ht="11.25" spans="1:17">
      <c r="A422" s="77" t="s">
        <v>14368</v>
      </c>
      <c r="B422" s="81" t="s">
        <v>6594</v>
      </c>
      <c r="C422" s="1361" t="s">
        <v>14369</v>
      </c>
      <c r="D422" s="79" t="s">
        <v>21</v>
      </c>
      <c r="E422" s="80" t="s">
        <v>22</v>
      </c>
      <c r="F422" s="81" t="s">
        <v>520</v>
      </c>
      <c r="G422" s="77" t="s">
        <v>13241</v>
      </c>
      <c r="H422" s="77" t="s">
        <v>14370</v>
      </c>
      <c r="I422" s="97" t="s">
        <v>58</v>
      </c>
      <c r="J422" s="98">
        <v>449171</v>
      </c>
      <c r="K422" s="98">
        <v>4692703</v>
      </c>
      <c r="L422" s="77" t="s">
        <v>32</v>
      </c>
      <c r="M422" s="99">
        <v>0.31</v>
      </c>
      <c r="N422" s="95">
        <v>11.25</v>
      </c>
      <c r="O422" s="91">
        <f t="shared" si="8"/>
        <v>3.4875</v>
      </c>
      <c r="P422" s="100">
        <v>150403100004073</v>
      </c>
      <c r="Q422" s="95"/>
    </row>
    <row r="423" s="57" customFormat="1" ht="11.25" spans="1:17">
      <c r="A423" s="77" t="s">
        <v>2320</v>
      </c>
      <c r="B423" s="81" t="s">
        <v>14478</v>
      </c>
      <c r="C423" s="1361" t="s">
        <v>14479</v>
      </c>
      <c r="D423" s="79" t="s">
        <v>21</v>
      </c>
      <c r="E423" s="80" t="s">
        <v>22</v>
      </c>
      <c r="F423" s="81" t="s">
        <v>689</v>
      </c>
      <c r="G423" s="77" t="s">
        <v>14193</v>
      </c>
      <c r="H423" s="77" t="s">
        <v>28</v>
      </c>
      <c r="I423" s="97" t="s">
        <v>58</v>
      </c>
      <c r="J423" s="98">
        <v>450397</v>
      </c>
      <c r="K423" s="98">
        <v>4692278</v>
      </c>
      <c r="L423" s="77" t="s">
        <v>32</v>
      </c>
      <c r="M423" s="99">
        <v>3.54</v>
      </c>
      <c r="N423" s="95">
        <v>11.25</v>
      </c>
      <c r="O423" s="91">
        <f t="shared" si="8"/>
        <v>39.825</v>
      </c>
      <c r="P423" s="100">
        <v>150403100004074</v>
      </c>
      <c r="Q423" s="95"/>
    </row>
    <row r="424" s="57" customFormat="1" ht="11.25" spans="1:17">
      <c r="A424" s="77" t="s">
        <v>14435</v>
      </c>
      <c r="B424" s="81" t="s">
        <v>9054</v>
      </c>
      <c r="C424" s="1361" t="s">
        <v>14436</v>
      </c>
      <c r="D424" s="79" t="s">
        <v>21</v>
      </c>
      <c r="E424" s="80" t="s">
        <v>22</v>
      </c>
      <c r="F424" s="81" t="s">
        <v>14178</v>
      </c>
      <c r="G424" s="77" t="s">
        <v>14193</v>
      </c>
      <c r="H424" s="77" t="s">
        <v>28</v>
      </c>
      <c r="I424" s="97" t="s">
        <v>58</v>
      </c>
      <c r="J424" s="98">
        <v>449985</v>
      </c>
      <c r="K424" s="98">
        <v>4691181</v>
      </c>
      <c r="L424" s="77" t="s">
        <v>32</v>
      </c>
      <c r="M424" s="99">
        <v>9.57</v>
      </c>
      <c r="N424" s="95">
        <v>11.25</v>
      </c>
      <c r="O424" s="91">
        <f t="shared" si="8"/>
        <v>107.6625</v>
      </c>
      <c r="P424" s="100">
        <v>150403100004075</v>
      </c>
      <c r="Q424" s="95"/>
    </row>
    <row r="425" s="57" customFormat="1" ht="11.25" spans="1:17">
      <c r="A425" s="77" t="s">
        <v>14399</v>
      </c>
      <c r="B425" s="81" t="s">
        <v>9059</v>
      </c>
      <c r="C425" s="1361" t="s">
        <v>14400</v>
      </c>
      <c r="D425" s="79" t="s">
        <v>21</v>
      </c>
      <c r="E425" s="80" t="s">
        <v>22</v>
      </c>
      <c r="F425" s="81" t="s">
        <v>14178</v>
      </c>
      <c r="G425" s="77" t="s">
        <v>722</v>
      </c>
      <c r="H425" s="77" t="s">
        <v>28</v>
      </c>
      <c r="I425" s="97" t="s">
        <v>14446</v>
      </c>
      <c r="J425" s="98">
        <v>450064</v>
      </c>
      <c r="K425" s="98">
        <v>4691182</v>
      </c>
      <c r="L425" s="77" t="s">
        <v>32</v>
      </c>
      <c r="M425" s="99">
        <v>18.42</v>
      </c>
      <c r="N425" s="95">
        <v>11.25</v>
      </c>
      <c r="O425" s="91">
        <f t="shared" si="8"/>
        <v>207.225</v>
      </c>
      <c r="P425" s="100">
        <v>150403100004075</v>
      </c>
      <c r="Q425" s="95"/>
    </row>
    <row r="426" s="57" customFormat="1" ht="11.25" spans="1:17">
      <c r="A426" s="77" t="s">
        <v>14371</v>
      </c>
      <c r="B426" s="81" t="s">
        <v>11092</v>
      </c>
      <c r="C426" s="1361" t="s">
        <v>14372</v>
      </c>
      <c r="D426" s="79" t="s">
        <v>21</v>
      </c>
      <c r="E426" s="80" t="s">
        <v>22</v>
      </c>
      <c r="F426" s="81" t="s">
        <v>421</v>
      </c>
      <c r="G426" s="77" t="s">
        <v>14193</v>
      </c>
      <c r="H426" s="77" t="s">
        <v>28</v>
      </c>
      <c r="I426" s="97" t="s">
        <v>58</v>
      </c>
      <c r="J426" s="98">
        <v>449158</v>
      </c>
      <c r="K426" s="98">
        <v>4692773</v>
      </c>
      <c r="L426" s="77" t="s">
        <v>32</v>
      </c>
      <c r="M426" s="99">
        <v>11.16</v>
      </c>
      <c r="N426" s="95">
        <v>11.25</v>
      </c>
      <c r="O426" s="91">
        <f t="shared" si="8"/>
        <v>125.55</v>
      </c>
      <c r="P426" s="100">
        <v>150403100004076</v>
      </c>
      <c r="Q426" s="95"/>
    </row>
    <row r="427" s="57" customFormat="1" ht="11.25" spans="1:17">
      <c r="A427" s="77" t="s">
        <v>14368</v>
      </c>
      <c r="B427" s="81" t="s">
        <v>6594</v>
      </c>
      <c r="C427" s="1361" t="s">
        <v>14369</v>
      </c>
      <c r="D427" s="79" t="s">
        <v>21</v>
      </c>
      <c r="E427" s="80" t="s">
        <v>22</v>
      </c>
      <c r="F427" s="81" t="s">
        <v>421</v>
      </c>
      <c r="G427" s="77" t="s">
        <v>14193</v>
      </c>
      <c r="H427" s="77" t="s">
        <v>28</v>
      </c>
      <c r="I427" s="97" t="s">
        <v>58</v>
      </c>
      <c r="J427" s="98">
        <v>449250</v>
      </c>
      <c r="K427" s="98">
        <v>4692748</v>
      </c>
      <c r="L427" s="77" t="s">
        <v>32</v>
      </c>
      <c r="M427" s="99">
        <v>7.52</v>
      </c>
      <c r="N427" s="95">
        <v>11.25</v>
      </c>
      <c r="O427" s="91">
        <f t="shared" si="8"/>
        <v>84.6</v>
      </c>
      <c r="P427" s="100">
        <v>150403100004076</v>
      </c>
      <c r="Q427" s="95"/>
    </row>
    <row r="428" s="57" customFormat="1" ht="11.25" spans="1:17">
      <c r="A428" s="77" t="s">
        <v>7221</v>
      </c>
      <c r="B428" s="81" t="s">
        <v>14426</v>
      </c>
      <c r="C428" s="1361" t="s">
        <v>14479</v>
      </c>
      <c r="D428" s="79" t="s">
        <v>21</v>
      </c>
      <c r="E428" s="80" t="s">
        <v>22</v>
      </c>
      <c r="F428" s="81" t="s">
        <v>1690</v>
      </c>
      <c r="G428" s="77" t="s">
        <v>14193</v>
      </c>
      <c r="H428" s="77" t="s">
        <v>28</v>
      </c>
      <c r="I428" s="97" t="s">
        <v>58</v>
      </c>
      <c r="J428" s="98">
        <v>450506</v>
      </c>
      <c r="K428" s="98">
        <v>4692200</v>
      </c>
      <c r="L428" s="77" t="s">
        <v>32</v>
      </c>
      <c r="M428" s="99">
        <v>1.36</v>
      </c>
      <c r="N428" s="95">
        <v>11.25</v>
      </c>
      <c r="O428" s="91">
        <f t="shared" si="8"/>
        <v>15.3</v>
      </c>
      <c r="P428" s="100">
        <v>150403100004077</v>
      </c>
      <c r="Q428" s="95"/>
    </row>
    <row r="429" s="57" customFormat="1" ht="11.25" spans="1:17">
      <c r="A429" s="77" t="s">
        <v>2320</v>
      </c>
      <c r="B429" s="81" t="s">
        <v>14478</v>
      </c>
      <c r="C429" s="1361" t="s">
        <v>14427</v>
      </c>
      <c r="D429" s="79" t="s">
        <v>21</v>
      </c>
      <c r="E429" s="80" t="s">
        <v>22</v>
      </c>
      <c r="F429" s="81" t="s">
        <v>1690</v>
      </c>
      <c r="G429" s="77" t="s">
        <v>14193</v>
      </c>
      <c r="H429" s="77" t="s">
        <v>28</v>
      </c>
      <c r="I429" s="97" t="s">
        <v>58</v>
      </c>
      <c r="J429" s="98">
        <v>450470</v>
      </c>
      <c r="K429" s="98">
        <v>4692196</v>
      </c>
      <c r="L429" s="77" t="s">
        <v>32</v>
      </c>
      <c r="M429" s="99">
        <v>3.33</v>
      </c>
      <c r="N429" s="95">
        <v>11.25</v>
      </c>
      <c r="O429" s="91">
        <f t="shared" si="8"/>
        <v>37.4625</v>
      </c>
      <c r="P429" s="100">
        <v>150403100004077</v>
      </c>
      <c r="Q429" s="95"/>
    </row>
    <row r="430" s="57" customFormat="1" ht="11.25" spans="1:17">
      <c r="A430" s="77" t="s">
        <v>14393</v>
      </c>
      <c r="B430" s="81" t="s">
        <v>14394</v>
      </c>
      <c r="C430" s="1361" t="s">
        <v>14395</v>
      </c>
      <c r="D430" s="79" t="s">
        <v>21</v>
      </c>
      <c r="E430" s="80" t="s">
        <v>22</v>
      </c>
      <c r="F430" s="81" t="s">
        <v>1690</v>
      </c>
      <c r="G430" s="77" t="s">
        <v>14193</v>
      </c>
      <c r="H430" s="77" t="s">
        <v>28</v>
      </c>
      <c r="I430" s="97" t="s">
        <v>58</v>
      </c>
      <c r="J430" s="98">
        <v>450524</v>
      </c>
      <c r="K430" s="98">
        <v>4692211</v>
      </c>
      <c r="L430" s="77" t="s">
        <v>32</v>
      </c>
      <c r="M430" s="99">
        <v>0.864</v>
      </c>
      <c r="N430" s="95">
        <v>11.25</v>
      </c>
      <c r="O430" s="91">
        <f t="shared" si="8"/>
        <v>9.72</v>
      </c>
      <c r="P430" s="100">
        <v>150403100004077</v>
      </c>
      <c r="Q430" s="95"/>
    </row>
    <row r="431" s="57" customFormat="1" ht="11.25" spans="1:17">
      <c r="A431" s="77" t="s">
        <v>14465</v>
      </c>
      <c r="B431" s="81" t="s">
        <v>14466</v>
      </c>
      <c r="C431" s="1361" t="s">
        <v>14467</v>
      </c>
      <c r="D431" s="79" t="s">
        <v>21</v>
      </c>
      <c r="E431" s="80" t="s">
        <v>22</v>
      </c>
      <c r="F431" s="81" t="s">
        <v>507</v>
      </c>
      <c r="G431" s="77" t="s">
        <v>14193</v>
      </c>
      <c r="H431" s="77" t="s">
        <v>28</v>
      </c>
      <c r="I431" s="97" t="s">
        <v>58</v>
      </c>
      <c r="J431" s="98">
        <v>449985</v>
      </c>
      <c r="K431" s="98">
        <v>4692975</v>
      </c>
      <c r="L431" s="77" t="s">
        <v>32</v>
      </c>
      <c r="M431" s="99">
        <v>0.38</v>
      </c>
      <c r="N431" s="95">
        <v>11.25</v>
      </c>
      <c r="O431" s="91">
        <f t="shared" si="8"/>
        <v>4.275</v>
      </c>
      <c r="P431" s="100">
        <v>150403100004078</v>
      </c>
      <c r="Q431" s="95"/>
    </row>
    <row r="432" s="57" customFormat="1" ht="11.25" spans="1:17">
      <c r="A432" s="77" t="s">
        <v>14408</v>
      </c>
      <c r="B432" s="117" t="s">
        <v>14477</v>
      </c>
      <c r="C432" s="1361" t="s">
        <v>14409</v>
      </c>
      <c r="D432" s="79" t="s">
        <v>21</v>
      </c>
      <c r="E432" s="80" t="s">
        <v>22</v>
      </c>
      <c r="F432" s="81" t="s">
        <v>507</v>
      </c>
      <c r="G432" s="77" t="s">
        <v>14193</v>
      </c>
      <c r="H432" s="77" t="s">
        <v>28</v>
      </c>
      <c r="I432" s="97" t="s">
        <v>58</v>
      </c>
      <c r="J432" s="98">
        <v>449987</v>
      </c>
      <c r="K432" s="98">
        <v>4692987</v>
      </c>
      <c r="L432" s="77" t="s">
        <v>32</v>
      </c>
      <c r="M432" s="99">
        <v>1.35</v>
      </c>
      <c r="N432" s="95">
        <v>11.25</v>
      </c>
      <c r="O432" s="91">
        <f t="shared" si="8"/>
        <v>15.1875</v>
      </c>
      <c r="P432" s="100">
        <v>150403100004078</v>
      </c>
      <c r="Q432" s="95"/>
    </row>
    <row r="433" s="57" customFormat="1" ht="11.25" spans="1:17">
      <c r="A433" s="77" t="s">
        <v>7221</v>
      </c>
      <c r="B433" s="115" t="s">
        <v>14426</v>
      </c>
      <c r="C433" s="1361" t="s">
        <v>14427</v>
      </c>
      <c r="D433" s="79" t="s">
        <v>21</v>
      </c>
      <c r="E433" s="80" t="s">
        <v>22</v>
      </c>
      <c r="F433" s="81" t="s">
        <v>457</v>
      </c>
      <c r="G433" s="77" t="s">
        <v>14193</v>
      </c>
      <c r="H433" s="77" t="s">
        <v>28</v>
      </c>
      <c r="I433" s="97" t="s">
        <v>58</v>
      </c>
      <c r="J433" s="98">
        <v>450481</v>
      </c>
      <c r="K433" s="98">
        <v>4692234</v>
      </c>
      <c r="L433" s="77" t="s">
        <v>32</v>
      </c>
      <c r="M433" s="99">
        <v>2.12</v>
      </c>
      <c r="N433" s="95">
        <v>11.25</v>
      </c>
      <c r="O433" s="91">
        <f t="shared" si="8"/>
        <v>23.85</v>
      </c>
      <c r="P433" s="100">
        <v>150403100004079</v>
      </c>
      <c r="Q433" s="95"/>
    </row>
    <row r="434" s="57" customFormat="1" ht="11.25" spans="1:17">
      <c r="A434" s="77" t="s">
        <v>2320</v>
      </c>
      <c r="B434" s="81" t="s">
        <v>14478</v>
      </c>
      <c r="C434" s="1361" t="s">
        <v>14479</v>
      </c>
      <c r="D434" s="79" t="s">
        <v>21</v>
      </c>
      <c r="E434" s="80" t="s">
        <v>22</v>
      </c>
      <c r="F434" s="81" t="s">
        <v>457</v>
      </c>
      <c r="G434" s="77" t="s">
        <v>14193</v>
      </c>
      <c r="H434" s="77" t="s">
        <v>28</v>
      </c>
      <c r="I434" s="97" t="s">
        <v>58</v>
      </c>
      <c r="J434" s="98">
        <v>450481</v>
      </c>
      <c r="K434" s="98">
        <v>4692234</v>
      </c>
      <c r="L434" s="77" t="s">
        <v>32</v>
      </c>
      <c r="M434" s="99">
        <v>1.51</v>
      </c>
      <c r="N434" s="95">
        <v>11.25</v>
      </c>
      <c r="O434" s="91">
        <f t="shared" si="8"/>
        <v>16.9875</v>
      </c>
      <c r="P434" s="100">
        <v>150403100004079</v>
      </c>
      <c r="Q434" s="95"/>
    </row>
    <row r="435" s="57" customFormat="1" ht="11.25" spans="1:17">
      <c r="A435" s="77" t="s">
        <v>14268</v>
      </c>
      <c r="B435" s="81" t="s">
        <v>14269</v>
      </c>
      <c r="C435" s="1361" t="s">
        <v>14267</v>
      </c>
      <c r="D435" s="79" t="s">
        <v>21</v>
      </c>
      <c r="E435" s="80" t="s">
        <v>22</v>
      </c>
      <c r="F435" s="81" t="s">
        <v>457</v>
      </c>
      <c r="G435" s="77" t="s">
        <v>14193</v>
      </c>
      <c r="H435" s="77" t="s">
        <v>28</v>
      </c>
      <c r="I435" s="97" t="s">
        <v>58</v>
      </c>
      <c r="J435" s="98">
        <v>450481</v>
      </c>
      <c r="K435" s="98">
        <v>4692234</v>
      </c>
      <c r="L435" s="77" t="s">
        <v>32</v>
      </c>
      <c r="M435" s="99">
        <v>0.87</v>
      </c>
      <c r="N435" s="95">
        <v>11.25</v>
      </c>
      <c r="O435" s="91">
        <f t="shared" si="8"/>
        <v>9.7875</v>
      </c>
      <c r="P435" s="100">
        <v>150403100004079</v>
      </c>
      <c r="Q435" s="95"/>
    </row>
    <row r="436" s="57" customFormat="1" ht="11.25" spans="1:17">
      <c r="A436" s="77" t="s">
        <v>14481</v>
      </c>
      <c r="B436" s="81" t="s">
        <v>14394</v>
      </c>
      <c r="C436" s="1361" t="s">
        <v>14395</v>
      </c>
      <c r="D436" s="79" t="s">
        <v>21</v>
      </c>
      <c r="E436" s="80" t="s">
        <v>22</v>
      </c>
      <c r="F436" s="81" t="s">
        <v>457</v>
      </c>
      <c r="G436" s="77" t="s">
        <v>14193</v>
      </c>
      <c r="H436" s="77" t="s">
        <v>28</v>
      </c>
      <c r="I436" s="97" t="s">
        <v>58</v>
      </c>
      <c r="J436" s="98">
        <v>450481</v>
      </c>
      <c r="K436" s="98">
        <v>4692234</v>
      </c>
      <c r="L436" s="77" t="s">
        <v>32</v>
      </c>
      <c r="M436" s="99">
        <v>1.06</v>
      </c>
      <c r="N436" s="95">
        <v>11.25</v>
      </c>
      <c r="O436" s="91">
        <f t="shared" si="8"/>
        <v>11.925</v>
      </c>
      <c r="P436" s="100">
        <v>150403100004079</v>
      </c>
      <c r="Q436" s="95"/>
    </row>
    <row r="437" s="57" customFormat="1" ht="11.25" spans="1:17">
      <c r="A437" s="77" t="s">
        <v>14373</v>
      </c>
      <c r="B437" s="81" t="s">
        <v>14374</v>
      </c>
      <c r="C437" s="1361" t="s">
        <v>14392</v>
      </c>
      <c r="D437" s="79" t="s">
        <v>21</v>
      </c>
      <c r="E437" s="80" t="s">
        <v>22</v>
      </c>
      <c r="F437" s="81" t="s">
        <v>576</v>
      </c>
      <c r="G437" s="77" t="s">
        <v>14212</v>
      </c>
      <c r="H437" s="77" t="s">
        <v>28</v>
      </c>
      <c r="I437" s="97" t="s">
        <v>58</v>
      </c>
      <c r="J437" s="98">
        <v>449824</v>
      </c>
      <c r="K437" s="98">
        <v>4693314</v>
      </c>
      <c r="L437" s="77" t="s">
        <v>32</v>
      </c>
      <c r="M437" s="99">
        <v>1.9</v>
      </c>
      <c r="N437" s="95">
        <v>11.25</v>
      </c>
      <c r="O437" s="91">
        <f t="shared" si="8"/>
        <v>21.375</v>
      </c>
      <c r="P437" s="100">
        <v>150403100004080</v>
      </c>
      <c r="Q437" s="95"/>
    </row>
    <row r="438" s="57" customFormat="1" ht="11.25" spans="1:17">
      <c r="A438" s="77" t="s">
        <v>14482</v>
      </c>
      <c r="B438" s="115" t="s">
        <v>14380</v>
      </c>
      <c r="C438" s="1361" t="s">
        <v>14442</v>
      </c>
      <c r="D438" s="79" t="s">
        <v>21</v>
      </c>
      <c r="E438" s="80" t="s">
        <v>22</v>
      </c>
      <c r="F438" s="81" t="s">
        <v>473</v>
      </c>
      <c r="G438" s="77" t="s">
        <v>14193</v>
      </c>
      <c r="H438" s="77" t="s">
        <v>28</v>
      </c>
      <c r="I438" s="97" t="s">
        <v>58</v>
      </c>
      <c r="J438" s="98">
        <v>450379</v>
      </c>
      <c r="K438" s="98">
        <v>4692032</v>
      </c>
      <c r="L438" s="77" t="s">
        <v>32</v>
      </c>
      <c r="M438" s="99">
        <v>1.72</v>
      </c>
      <c r="N438" s="95">
        <v>11.25</v>
      </c>
      <c r="O438" s="91">
        <f t="shared" si="8"/>
        <v>19.35</v>
      </c>
      <c r="P438" s="100">
        <v>150403100004081</v>
      </c>
      <c r="Q438" s="95"/>
    </row>
    <row r="439" s="57" customFormat="1" ht="11.25" spans="1:17">
      <c r="A439" s="77" t="s">
        <v>14460</v>
      </c>
      <c r="B439" s="115" t="s">
        <v>14461</v>
      </c>
      <c r="C439" s="1361" t="s">
        <v>14381</v>
      </c>
      <c r="D439" s="79" t="s">
        <v>21</v>
      </c>
      <c r="E439" s="80" t="s">
        <v>22</v>
      </c>
      <c r="F439" s="81" t="s">
        <v>473</v>
      </c>
      <c r="G439" s="77" t="s">
        <v>14193</v>
      </c>
      <c r="H439" s="77" t="s">
        <v>28</v>
      </c>
      <c r="I439" s="97" t="s">
        <v>58</v>
      </c>
      <c r="J439" s="98">
        <v>450395</v>
      </c>
      <c r="K439" s="98">
        <v>4692044</v>
      </c>
      <c r="L439" s="77" t="s">
        <v>32</v>
      </c>
      <c r="M439" s="99">
        <v>0.65</v>
      </c>
      <c r="N439" s="95">
        <v>11.25</v>
      </c>
      <c r="O439" s="91">
        <f t="shared" si="8"/>
        <v>7.3125</v>
      </c>
      <c r="P439" s="100">
        <v>150403100004081</v>
      </c>
      <c r="Q439" s="95"/>
    </row>
    <row r="440" s="57" customFormat="1" ht="11.25" spans="1:17">
      <c r="A440" s="77" t="s">
        <v>4062</v>
      </c>
      <c r="B440" s="115" t="s">
        <v>14406</v>
      </c>
      <c r="C440" s="1361" t="s">
        <v>14407</v>
      </c>
      <c r="D440" s="79" t="s">
        <v>21</v>
      </c>
      <c r="E440" s="80" t="s">
        <v>22</v>
      </c>
      <c r="F440" s="81" t="s">
        <v>473</v>
      </c>
      <c r="G440" s="77" t="s">
        <v>14193</v>
      </c>
      <c r="H440" s="77" t="s">
        <v>28</v>
      </c>
      <c r="I440" s="97" t="s">
        <v>58</v>
      </c>
      <c r="J440" s="98">
        <v>450417</v>
      </c>
      <c r="K440" s="98">
        <v>4692056</v>
      </c>
      <c r="L440" s="77" t="s">
        <v>32</v>
      </c>
      <c r="M440" s="99">
        <v>2.1</v>
      </c>
      <c r="N440" s="95">
        <v>11.25</v>
      </c>
      <c r="O440" s="91">
        <f t="shared" si="8"/>
        <v>23.625</v>
      </c>
      <c r="P440" s="100">
        <v>150403100004081</v>
      </c>
      <c r="Q440" s="95"/>
    </row>
    <row r="441" s="57" customFormat="1" ht="11.25" spans="1:17">
      <c r="A441" s="77" t="s">
        <v>14410</v>
      </c>
      <c r="B441" s="115" t="s">
        <v>14411</v>
      </c>
      <c r="C441" s="1361" t="s">
        <v>14412</v>
      </c>
      <c r="D441" s="79" t="s">
        <v>21</v>
      </c>
      <c r="E441" s="80" t="s">
        <v>22</v>
      </c>
      <c r="F441" s="81" t="s">
        <v>473</v>
      </c>
      <c r="G441" s="77" t="s">
        <v>14193</v>
      </c>
      <c r="H441" s="77" t="s">
        <v>28</v>
      </c>
      <c r="I441" s="97" t="s">
        <v>58</v>
      </c>
      <c r="J441" s="98">
        <v>450477</v>
      </c>
      <c r="K441" s="98">
        <v>4692091</v>
      </c>
      <c r="L441" s="77" t="s">
        <v>32</v>
      </c>
      <c r="M441" s="99">
        <v>3.53</v>
      </c>
      <c r="N441" s="95">
        <v>11.25</v>
      </c>
      <c r="O441" s="91">
        <f t="shared" si="8"/>
        <v>39.7125</v>
      </c>
      <c r="P441" s="100">
        <v>150403100004081</v>
      </c>
      <c r="Q441" s="95"/>
    </row>
    <row r="442" s="57" customFormat="1" ht="11.25" spans="1:17">
      <c r="A442" s="77" t="s">
        <v>2320</v>
      </c>
      <c r="B442" s="115" t="s">
        <v>14478</v>
      </c>
      <c r="C442" s="1361" t="s">
        <v>14479</v>
      </c>
      <c r="D442" s="79" t="s">
        <v>21</v>
      </c>
      <c r="E442" s="80" t="s">
        <v>22</v>
      </c>
      <c r="F442" s="81" t="s">
        <v>473</v>
      </c>
      <c r="G442" s="77" t="s">
        <v>14193</v>
      </c>
      <c r="H442" s="77" t="s">
        <v>28</v>
      </c>
      <c r="I442" s="97" t="s">
        <v>58</v>
      </c>
      <c r="J442" s="98">
        <v>450514</v>
      </c>
      <c r="K442" s="98">
        <v>4692137</v>
      </c>
      <c r="L442" s="77" t="s">
        <v>32</v>
      </c>
      <c r="M442" s="99">
        <v>0.74</v>
      </c>
      <c r="N442" s="95">
        <v>11.25</v>
      </c>
      <c r="O442" s="91">
        <f t="shared" si="8"/>
        <v>8.325</v>
      </c>
      <c r="P442" s="100">
        <v>150403100004081</v>
      </c>
      <c r="Q442" s="95"/>
    </row>
    <row r="443" s="57" customFormat="1" ht="11.25" spans="1:17">
      <c r="A443" s="77" t="s">
        <v>7221</v>
      </c>
      <c r="B443" s="115" t="s">
        <v>14426</v>
      </c>
      <c r="C443" s="1361" t="s">
        <v>14427</v>
      </c>
      <c r="D443" s="79" t="s">
        <v>21</v>
      </c>
      <c r="E443" s="80" t="s">
        <v>22</v>
      </c>
      <c r="F443" s="81" t="s">
        <v>473</v>
      </c>
      <c r="G443" s="77" t="s">
        <v>14193</v>
      </c>
      <c r="H443" s="77" t="s">
        <v>28</v>
      </c>
      <c r="I443" s="97" t="s">
        <v>58</v>
      </c>
      <c r="J443" s="98">
        <v>450525</v>
      </c>
      <c r="K443" s="98">
        <v>4692165</v>
      </c>
      <c r="L443" s="77" t="s">
        <v>32</v>
      </c>
      <c r="M443" s="99">
        <v>0.54</v>
      </c>
      <c r="N443" s="95">
        <v>11.25</v>
      </c>
      <c r="O443" s="91">
        <f t="shared" si="8"/>
        <v>6.075</v>
      </c>
      <c r="P443" s="100">
        <v>150403100004081</v>
      </c>
      <c r="Q443" s="95"/>
    </row>
    <row r="444" s="57" customFormat="1" ht="11.25" spans="1:17">
      <c r="A444" s="77" t="s">
        <v>14435</v>
      </c>
      <c r="B444" s="115" t="s">
        <v>9054</v>
      </c>
      <c r="C444" s="1361" t="s">
        <v>14400</v>
      </c>
      <c r="D444" s="79" t="s">
        <v>21</v>
      </c>
      <c r="E444" s="80" t="s">
        <v>22</v>
      </c>
      <c r="F444" s="81" t="s">
        <v>14182</v>
      </c>
      <c r="G444" s="77" t="s">
        <v>14193</v>
      </c>
      <c r="H444" s="77" t="s">
        <v>28</v>
      </c>
      <c r="I444" s="97" t="s">
        <v>58</v>
      </c>
      <c r="J444" s="98">
        <v>450251</v>
      </c>
      <c r="K444" s="98">
        <v>4691558</v>
      </c>
      <c r="L444" s="77" t="s">
        <v>32</v>
      </c>
      <c r="M444" s="99">
        <v>2.69</v>
      </c>
      <c r="N444" s="95">
        <v>11.25</v>
      </c>
      <c r="O444" s="91">
        <f t="shared" si="8"/>
        <v>30.2625</v>
      </c>
      <c r="P444" s="100">
        <v>150403100004082</v>
      </c>
      <c r="Q444" s="95"/>
    </row>
    <row r="445" s="57" customFormat="1" ht="11.25" spans="1:17">
      <c r="A445" s="77" t="s">
        <v>14399</v>
      </c>
      <c r="B445" s="78" t="s">
        <v>9059</v>
      </c>
      <c r="C445" s="1361" t="s">
        <v>14436</v>
      </c>
      <c r="D445" s="79" t="s">
        <v>21</v>
      </c>
      <c r="E445" s="80" t="s">
        <v>22</v>
      </c>
      <c r="F445" s="81" t="s">
        <v>14182</v>
      </c>
      <c r="G445" s="77" t="s">
        <v>14193</v>
      </c>
      <c r="H445" s="77" t="s">
        <v>28</v>
      </c>
      <c r="I445" s="97" t="s">
        <v>58</v>
      </c>
      <c r="J445" s="98">
        <v>450233</v>
      </c>
      <c r="K445" s="98">
        <v>4691566</v>
      </c>
      <c r="L445" s="77" t="s">
        <v>32</v>
      </c>
      <c r="M445" s="99">
        <v>2.6</v>
      </c>
      <c r="N445" s="95">
        <v>11.25</v>
      </c>
      <c r="O445" s="91">
        <f t="shared" si="8"/>
        <v>29.25</v>
      </c>
      <c r="P445" s="100">
        <v>150403100004082</v>
      </c>
      <c r="Q445" s="95"/>
    </row>
    <row r="446" s="57" customFormat="1" ht="11.25" spans="1:17">
      <c r="A446" s="77" t="s">
        <v>14448</v>
      </c>
      <c r="B446" s="78" t="s">
        <v>14449</v>
      </c>
      <c r="C446" s="1361" t="s">
        <v>14450</v>
      </c>
      <c r="D446" s="79" t="s">
        <v>21</v>
      </c>
      <c r="E446" s="80" t="s">
        <v>22</v>
      </c>
      <c r="F446" s="81" t="s">
        <v>14183</v>
      </c>
      <c r="G446" s="77" t="s">
        <v>14198</v>
      </c>
      <c r="H446" s="77" t="s">
        <v>28</v>
      </c>
      <c r="I446" s="97" t="s">
        <v>58</v>
      </c>
      <c r="J446" s="98">
        <v>449795</v>
      </c>
      <c r="K446" s="98">
        <v>4691677</v>
      </c>
      <c r="L446" s="77" t="s">
        <v>32</v>
      </c>
      <c r="M446" s="99">
        <v>1.6</v>
      </c>
      <c r="N446" s="95">
        <v>11.25</v>
      </c>
      <c r="O446" s="91">
        <f t="shared" si="8"/>
        <v>18</v>
      </c>
      <c r="P446" s="100">
        <v>150403100004083</v>
      </c>
      <c r="Q446" s="95"/>
    </row>
    <row r="447" s="57" customFormat="1" ht="11.25" spans="1:17">
      <c r="A447" s="77" t="s">
        <v>3336</v>
      </c>
      <c r="B447" s="78" t="s">
        <v>11289</v>
      </c>
      <c r="C447" s="1361" t="s">
        <v>14347</v>
      </c>
      <c r="D447" s="79" t="s">
        <v>21</v>
      </c>
      <c r="E447" s="80" t="s">
        <v>22</v>
      </c>
      <c r="F447" s="81" t="s">
        <v>395</v>
      </c>
      <c r="G447" s="77" t="s">
        <v>14193</v>
      </c>
      <c r="H447" s="77" t="s">
        <v>28</v>
      </c>
      <c r="I447" s="97" t="s">
        <v>58</v>
      </c>
      <c r="J447" s="98">
        <v>449161</v>
      </c>
      <c r="K447" s="98">
        <v>4693467</v>
      </c>
      <c r="L447" s="77" t="s">
        <v>32</v>
      </c>
      <c r="M447" s="99">
        <v>7.02</v>
      </c>
      <c r="N447" s="95">
        <v>11.25</v>
      </c>
      <c r="O447" s="91">
        <f t="shared" si="8"/>
        <v>78.975</v>
      </c>
      <c r="P447" s="100">
        <v>150403100004084</v>
      </c>
      <c r="Q447" s="95"/>
    </row>
    <row r="448" s="57" customFormat="1" ht="11.25" spans="1:17">
      <c r="A448" s="77" t="s">
        <v>14322</v>
      </c>
      <c r="B448" s="81" t="s">
        <v>14323</v>
      </c>
      <c r="C448" s="1361" t="s">
        <v>14324</v>
      </c>
      <c r="D448" s="79" t="s">
        <v>21</v>
      </c>
      <c r="E448" s="80" t="s">
        <v>22</v>
      </c>
      <c r="F448" s="81" t="s">
        <v>580</v>
      </c>
      <c r="G448" s="77" t="s">
        <v>14193</v>
      </c>
      <c r="H448" s="77" t="s">
        <v>14206</v>
      </c>
      <c r="I448" s="97" t="s">
        <v>58</v>
      </c>
      <c r="J448" s="98">
        <v>448773</v>
      </c>
      <c r="K448" s="98">
        <v>4693076</v>
      </c>
      <c r="L448" s="77" t="s">
        <v>32</v>
      </c>
      <c r="M448" s="99">
        <v>0.82</v>
      </c>
      <c r="N448" s="95">
        <v>11.25</v>
      </c>
      <c r="O448" s="91">
        <f t="shared" si="8"/>
        <v>9.225</v>
      </c>
      <c r="P448" s="100">
        <v>150403100004085</v>
      </c>
      <c r="Q448" s="95"/>
    </row>
    <row r="449" s="57" customFormat="1" ht="11.25" spans="1:17">
      <c r="A449" s="77" t="s">
        <v>14341</v>
      </c>
      <c r="B449" s="78" t="s">
        <v>14342</v>
      </c>
      <c r="C449" s="1361" t="s">
        <v>14343</v>
      </c>
      <c r="D449" s="79" t="s">
        <v>21</v>
      </c>
      <c r="E449" s="80" t="s">
        <v>22</v>
      </c>
      <c r="F449" s="81" t="s">
        <v>578</v>
      </c>
      <c r="G449" s="77" t="s">
        <v>14193</v>
      </c>
      <c r="H449" s="77" t="s">
        <v>28</v>
      </c>
      <c r="I449" s="97" t="s">
        <v>58</v>
      </c>
      <c r="J449" s="98">
        <v>448844</v>
      </c>
      <c r="K449" s="98">
        <v>4693296</v>
      </c>
      <c r="L449" s="77" t="s">
        <v>32</v>
      </c>
      <c r="M449" s="99">
        <v>3.6</v>
      </c>
      <c r="N449" s="95">
        <v>11.25</v>
      </c>
      <c r="O449" s="91">
        <f t="shared" si="8"/>
        <v>40.5</v>
      </c>
      <c r="P449" s="100">
        <v>150403100004086</v>
      </c>
      <c r="Q449" s="95"/>
    </row>
    <row r="450" s="57" customFormat="1" ht="11.25" spans="1:17">
      <c r="A450" s="77" t="s">
        <v>14483</v>
      </c>
      <c r="B450" s="78" t="s">
        <v>14484</v>
      </c>
      <c r="C450" s="1361" t="s">
        <v>14485</v>
      </c>
      <c r="D450" s="79" t="s">
        <v>21</v>
      </c>
      <c r="E450" s="80" t="s">
        <v>22</v>
      </c>
      <c r="F450" s="81" t="s">
        <v>594</v>
      </c>
      <c r="G450" s="77" t="s">
        <v>14198</v>
      </c>
      <c r="H450" s="77" t="s">
        <v>28</v>
      </c>
      <c r="I450" s="97" t="s">
        <v>58</v>
      </c>
      <c r="J450" s="98">
        <v>449359</v>
      </c>
      <c r="K450" s="98">
        <v>4693631</v>
      </c>
      <c r="L450" s="77" t="s">
        <v>32</v>
      </c>
      <c r="M450" s="99">
        <v>19.81</v>
      </c>
      <c r="N450" s="95">
        <v>11.25</v>
      </c>
      <c r="O450" s="91">
        <f t="shared" si="8"/>
        <v>222.8625</v>
      </c>
      <c r="P450" s="100">
        <v>150403100004087</v>
      </c>
      <c r="Q450" s="95"/>
    </row>
    <row r="451" s="57" customFormat="1" ht="11.25" spans="1:17">
      <c r="A451" s="77" t="s">
        <v>14448</v>
      </c>
      <c r="B451" s="78" t="s">
        <v>14449</v>
      </c>
      <c r="C451" s="1361" t="s">
        <v>14450</v>
      </c>
      <c r="D451" s="79" t="s">
        <v>21</v>
      </c>
      <c r="E451" s="80" t="s">
        <v>22</v>
      </c>
      <c r="F451" s="81" t="s">
        <v>13783</v>
      </c>
      <c r="G451" s="77" t="s">
        <v>14198</v>
      </c>
      <c r="H451" s="77" t="s">
        <v>28</v>
      </c>
      <c r="I451" s="97" t="s">
        <v>58</v>
      </c>
      <c r="J451" s="98">
        <v>449792</v>
      </c>
      <c r="K451" s="98">
        <v>4691582</v>
      </c>
      <c r="L451" s="77" t="s">
        <v>32</v>
      </c>
      <c r="M451" s="99">
        <v>2.45</v>
      </c>
      <c r="N451" s="95">
        <v>11.25</v>
      </c>
      <c r="O451" s="91">
        <f t="shared" si="8"/>
        <v>27.5625</v>
      </c>
      <c r="P451" s="100">
        <v>150403100004088</v>
      </c>
      <c r="Q451" s="95"/>
    </row>
    <row r="452" s="57" customFormat="1" ht="11.25" spans="1:17">
      <c r="A452" s="77" t="s">
        <v>14486</v>
      </c>
      <c r="B452" s="81" t="s">
        <v>14487</v>
      </c>
      <c r="C452" s="1361" t="s">
        <v>14488</v>
      </c>
      <c r="D452" s="79" t="s">
        <v>21</v>
      </c>
      <c r="E452" s="80" t="s">
        <v>22</v>
      </c>
      <c r="F452" s="81" t="s">
        <v>13783</v>
      </c>
      <c r="G452" s="77" t="s">
        <v>14193</v>
      </c>
      <c r="H452" s="77" t="s">
        <v>28</v>
      </c>
      <c r="I452" s="97" t="s">
        <v>14446</v>
      </c>
      <c r="J452" s="98">
        <v>449792</v>
      </c>
      <c r="K452" s="98">
        <v>4691582</v>
      </c>
      <c r="L452" s="77" t="s">
        <v>32</v>
      </c>
      <c r="M452" s="99">
        <v>3.53</v>
      </c>
      <c r="N452" s="95">
        <v>11.25</v>
      </c>
      <c r="O452" s="91">
        <f t="shared" si="8"/>
        <v>39.7125</v>
      </c>
      <c r="P452" s="100">
        <v>150403100004088</v>
      </c>
      <c r="Q452" s="95"/>
    </row>
    <row r="453" s="57" customFormat="1" ht="11.25" spans="1:17">
      <c r="A453" s="77" t="s">
        <v>14443</v>
      </c>
      <c r="B453" s="115" t="s">
        <v>14444</v>
      </c>
      <c r="C453" s="77"/>
      <c r="D453" s="79" t="s">
        <v>21</v>
      </c>
      <c r="E453" s="80" t="s">
        <v>22</v>
      </c>
      <c r="F453" s="81" t="s">
        <v>529</v>
      </c>
      <c r="G453" s="77" t="s">
        <v>717</v>
      </c>
      <c r="H453" s="77" t="s">
        <v>28</v>
      </c>
      <c r="I453" s="97"/>
      <c r="J453" s="98">
        <v>449597</v>
      </c>
      <c r="K453" s="98">
        <v>4692533</v>
      </c>
      <c r="L453" s="77" t="s">
        <v>32</v>
      </c>
      <c r="M453" s="99">
        <v>4.98</v>
      </c>
      <c r="N453" s="95">
        <v>11.25</v>
      </c>
      <c r="O453" s="91">
        <f t="shared" si="8"/>
        <v>56.025</v>
      </c>
      <c r="P453" s="100">
        <v>150403100004089</v>
      </c>
      <c r="Q453" s="95"/>
    </row>
    <row r="454" s="57" customFormat="1" ht="11.25" spans="1:17">
      <c r="A454" s="77" t="s">
        <v>14268</v>
      </c>
      <c r="B454" s="81" t="s">
        <v>14269</v>
      </c>
      <c r="C454" s="77"/>
      <c r="D454" s="79" t="s">
        <v>21</v>
      </c>
      <c r="E454" s="80" t="s">
        <v>22</v>
      </c>
      <c r="F454" s="81" t="s">
        <v>13875</v>
      </c>
      <c r="G454" s="77" t="s">
        <v>717</v>
      </c>
      <c r="H454" s="77" t="s">
        <v>28</v>
      </c>
      <c r="I454" s="97"/>
      <c r="J454" s="98">
        <v>450429</v>
      </c>
      <c r="K454" s="98">
        <v>4691820</v>
      </c>
      <c r="L454" s="77" t="s">
        <v>32</v>
      </c>
      <c r="M454" s="99">
        <v>0.62</v>
      </c>
      <c r="N454" s="95">
        <v>11.25</v>
      </c>
      <c r="O454" s="91">
        <f t="shared" si="8"/>
        <v>6.975</v>
      </c>
      <c r="P454" s="100">
        <v>150403100004090</v>
      </c>
      <c r="Q454" s="95"/>
    </row>
    <row r="455" s="57" customFormat="1" ht="11.25" spans="1:17">
      <c r="A455" s="77" t="s">
        <v>14489</v>
      </c>
      <c r="B455" s="81" t="s">
        <v>14490</v>
      </c>
      <c r="C455" s="1361" t="s">
        <v>14491</v>
      </c>
      <c r="D455" s="79" t="s">
        <v>21</v>
      </c>
      <c r="E455" s="80" t="s">
        <v>22</v>
      </c>
      <c r="F455" s="81" t="s">
        <v>593</v>
      </c>
      <c r="G455" s="77" t="s">
        <v>721</v>
      </c>
      <c r="H455" s="77" t="s">
        <v>28</v>
      </c>
      <c r="I455" s="97" t="s">
        <v>58</v>
      </c>
      <c r="J455" s="98">
        <v>450016</v>
      </c>
      <c r="K455" s="98">
        <v>4693037</v>
      </c>
      <c r="L455" s="77" t="s">
        <v>32</v>
      </c>
      <c r="M455" s="99">
        <v>4.1</v>
      </c>
      <c r="N455" s="95">
        <v>11.25</v>
      </c>
      <c r="O455" s="91">
        <f t="shared" si="8"/>
        <v>46.125</v>
      </c>
      <c r="P455" s="100">
        <v>150403100004091</v>
      </c>
      <c r="Q455" s="95"/>
    </row>
    <row r="456" s="57" customFormat="1" ht="11.25" spans="1:17">
      <c r="A456" s="77" t="s">
        <v>14492</v>
      </c>
      <c r="B456" s="81" t="s">
        <v>14386</v>
      </c>
      <c r="C456" s="1361" t="s">
        <v>14493</v>
      </c>
      <c r="D456" s="79" t="s">
        <v>21</v>
      </c>
      <c r="E456" s="80" t="s">
        <v>22</v>
      </c>
      <c r="F456" s="81" t="s">
        <v>593</v>
      </c>
      <c r="G456" s="77" t="s">
        <v>721</v>
      </c>
      <c r="H456" s="77" t="s">
        <v>28</v>
      </c>
      <c r="I456" s="97" t="s">
        <v>58</v>
      </c>
      <c r="J456" s="98">
        <v>450016</v>
      </c>
      <c r="K456" s="98">
        <v>4693037</v>
      </c>
      <c r="L456" s="77" t="s">
        <v>32</v>
      </c>
      <c r="M456" s="99">
        <v>6.43</v>
      </c>
      <c r="N456" s="95">
        <v>11.25</v>
      </c>
      <c r="O456" s="91">
        <f t="shared" si="8"/>
        <v>72.3375</v>
      </c>
      <c r="P456" s="100">
        <v>150403100004091</v>
      </c>
      <c r="Q456" s="95"/>
    </row>
    <row r="457" s="57" customFormat="1" ht="23" customHeight="1" spans="1:17">
      <c r="A457" s="101"/>
      <c r="B457" s="102" t="s">
        <v>3</v>
      </c>
      <c r="C457" s="101"/>
      <c r="D457" s="74"/>
      <c r="E457" s="92" t="s">
        <v>14185</v>
      </c>
      <c r="F457" s="102"/>
      <c r="G457" s="77"/>
      <c r="H457" s="77"/>
      <c r="I457" s="97"/>
      <c r="J457" s="103"/>
      <c r="K457" s="103"/>
      <c r="L457" s="101"/>
      <c r="M457" s="94">
        <f>SUM(M458:M497)</f>
        <v>1281.84</v>
      </c>
      <c r="N457" s="104">
        <v>11.25</v>
      </c>
      <c r="O457" s="91">
        <f>SUM(O458:O497)</f>
        <v>14420.7</v>
      </c>
      <c r="P457" s="116"/>
      <c r="Q457" s="95"/>
    </row>
    <row r="458" s="57" customFormat="1" ht="11.25" spans="1:17">
      <c r="A458" s="77" t="s">
        <v>14494</v>
      </c>
      <c r="B458" s="81" t="s">
        <v>14495</v>
      </c>
      <c r="C458" s="1361" t="s">
        <v>14496</v>
      </c>
      <c r="D458" s="79" t="s">
        <v>21</v>
      </c>
      <c r="E458" s="80" t="s">
        <v>14185</v>
      </c>
      <c r="F458" s="81" t="s">
        <v>1413</v>
      </c>
      <c r="G458" s="77" t="s">
        <v>13241</v>
      </c>
      <c r="H458" s="77" t="s">
        <v>28</v>
      </c>
      <c r="I458" s="97" t="s">
        <v>327</v>
      </c>
      <c r="J458" s="98">
        <v>451291</v>
      </c>
      <c r="K458" s="98">
        <v>4690371</v>
      </c>
      <c r="L458" s="77" t="s">
        <v>32</v>
      </c>
      <c r="M458" s="99">
        <v>36.19</v>
      </c>
      <c r="N458" s="95">
        <v>11.25</v>
      </c>
      <c r="O458" s="91">
        <f t="shared" ref="O458:O497" si="9">M458*11.25</f>
        <v>407.1375</v>
      </c>
      <c r="P458" s="100">
        <v>150403100006001</v>
      </c>
      <c r="Q458" s="95"/>
    </row>
    <row r="459" s="57" customFormat="1" ht="11.25" spans="1:17">
      <c r="A459" s="77" t="s">
        <v>14494</v>
      </c>
      <c r="B459" s="115" t="s">
        <v>14495</v>
      </c>
      <c r="C459" s="1361" t="s">
        <v>14496</v>
      </c>
      <c r="D459" s="79" t="s">
        <v>21</v>
      </c>
      <c r="E459" s="80" t="s">
        <v>14185</v>
      </c>
      <c r="F459" s="81" t="s">
        <v>1293</v>
      </c>
      <c r="G459" s="77" t="s">
        <v>92</v>
      </c>
      <c r="H459" s="77" t="s">
        <v>28</v>
      </c>
      <c r="I459" s="97" t="s">
        <v>327</v>
      </c>
      <c r="J459" s="98">
        <v>451574</v>
      </c>
      <c r="K459" s="98">
        <v>4690958</v>
      </c>
      <c r="L459" s="77" t="s">
        <v>32</v>
      </c>
      <c r="M459" s="99">
        <v>8.39</v>
      </c>
      <c r="N459" s="95">
        <v>11.25</v>
      </c>
      <c r="O459" s="91">
        <f t="shared" si="9"/>
        <v>94.3875</v>
      </c>
      <c r="P459" s="100">
        <v>150403100006001</v>
      </c>
      <c r="Q459" s="95"/>
    </row>
    <row r="460" s="57" customFormat="1" ht="11.25" spans="1:17">
      <c r="A460" s="77" t="s">
        <v>14494</v>
      </c>
      <c r="B460" s="81" t="s">
        <v>14495</v>
      </c>
      <c r="C460" s="1361" t="s">
        <v>14496</v>
      </c>
      <c r="D460" s="79" t="s">
        <v>21</v>
      </c>
      <c r="E460" s="80" t="s">
        <v>14185</v>
      </c>
      <c r="F460" s="81" t="s">
        <v>584</v>
      </c>
      <c r="G460" s="77" t="s">
        <v>92</v>
      </c>
      <c r="H460" s="77" t="s">
        <v>28</v>
      </c>
      <c r="I460" s="97" t="s">
        <v>327</v>
      </c>
      <c r="J460" s="98">
        <v>451337</v>
      </c>
      <c r="K460" s="98">
        <v>4690590</v>
      </c>
      <c r="L460" s="77" t="s">
        <v>32</v>
      </c>
      <c r="M460" s="99">
        <v>136.56</v>
      </c>
      <c r="N460" s="95">
        <v>11.25</v>
      </c>
      <c r="O460" s="91">
        <f t="shared" si="9"/>
        <v>1536.3</v>
      </c>
      <c r="P460" s="100">
        <v>150403100006001</v>
      </c>
      <c r="Q460" s="95"/>
    </row>
    <row r="461" s="57" customFormat="1" ht="11.25" spans="1:17">
      <c r="A461" s="77" t="s">
        <v>14494</v>
      </c>
      <c r="B461" s="81" t="s">
        <v>14495</v>
      </c>
      <c r="C461" s="1361" t="s">
        <v>14496</v>
      </c>
      <c r="D461" s="79" t="s">
        <v>21</v>
      </c>
      <c r="E461" s="80" t="s">
        <v>14185</v>
      </c>
      <c r="F461" s="81" t="s">
        <v>407</v>
      </c>
      <c r="G461" s="77" t="s">
        <v>92</v>
      </c>
      <c r="H461" s="77" t="s">
        <v>28</v>
      </c>
      <c r="I461" s="97" t="s">
        <v>327</v>
      </c>
      <c r="J461" s="98">
        <v>451351</v>
      </c>
      <c r="K461" s="98">
        <v>4690767</v>
      </c>
      <c r="L461" s="77" t="s">
        <v>32</v>
      </c>
      <c r="M461" s="99">
        <v>26.75</v>
      </c>
      <c r="N461" s="95">
        <v>11.25</v>
      </c>
      <c r="O461" s="91">
        <f t="shared" si="9"/>
        <v>300.9375</v>
      </c>
      <c r="P461" s="100">
        <v>150403100006001</v>
      </c>
      <c r="Q461" s="95"/>
    </row>
    <row r="462" s="57" customFormat="1" ht="11.25" spans="1:17">
      <c r="A462" s="77" t="s">
        <v>14494</v>
      </c>
      <c r="B462" s="81" t="s">
        <v>14495</v>
      </c>
      <c r="C462" s="1361" t="s">
        <v>14496</v>
      </c>
      <c r="D462" s="79" t="s">
        <v>21</v>
      </c>
      <c r="E462" s="80" t="s">
        <v>14185</v>
      </c>
      <c r="F462" s="81" t="s">
        <v>518</v>
      </c>
      <c r="G462" s="77" t="s">
        <v>92</v>
      </c>
      <c r="H462" s="77" t="s">
        <v>28</v>
      </c>
      <c r="I462" s="97" t="s">
        <v>327</v>
      </c>
      <c r="J462" s="98">
        <v>451185</v>
      </c>
      <c r="K462" s="98">
        <v>4690631</v>
      </c>
      <c r="L462" s="77" t="s">
        <v>32</v>
      </c>
      <c r="M462" s="99">
        <v>35.92</v>
      </c>
      <c r="N462" s="95">
        <v>11.25</v>
      </c>
      <c r="O462" s="91">
        <f t="shared" si="9"/>
        <v>404.1</v>
      </c>
      <c r="P462" s="100">
        <v>150403100006001</v>
      </c>
      <c r="Q462" s="95"/>
    </row>
    <row r="463" s="57" customFormat="1" ht="11.25" spans="1:17">
      <c r="A463" s="77" t="s">
        <v>14227</v>
      </c>
      <c r="B463" s="81" t="s">
        <v>11082</v>
      </c>
      <c r="C463" s="1361" t="s">
        <v>14228</v>
      </c>
      <c r="D463" s="79" t="s">
        <v>21</v>
      </c>
      <c r="E463" s="80" t="s">
        <v>14185</v>
      </c>
      <c r="F463" s="81" t="s">
        <v>396</v>
      </c>
      <c r="G463" s="77" t="s">
        <v>92</v>
      </c>
      <c r="H463" s="77" t="s">
        <v>28</v>
      </c>
      <c r="I463" s="97" t="s">
        <v>327</v>
      </c>
      <c r="J463" s="98">
        <v>450975</v>
      </c>
      <c r="K463" s="98">
        <v>4691532</v>
      </c>
      <c r="L463" s="77" t="s">
        <v>32</v>
      </c>
      <c r="M463" s="99">
        <v>197.69</v>
      </c>
      <c r="N463" s="95">
        <v>11.25</v>
      </c>
      <c r="O463" s="91">
        <f t="shared" si="9"/>
        <v>2224.0125</v>
      </c>
      <c r="P463" s="100">
        <v>150403100006002</v>
      </c>
      <c r="Q463" s="95"/>
    </row>
    <row r="464" s="57" customFormat="1" ht="11.25" spans="1:17">
      <c r="A464" s="77" t="s">
        <v>14227</v>
      </c>
      <c r="B464" s="81" t="s">
        <v>11082</v>
      </c>
      <c r="C464" s="1361" t="s">
        <v>14228</v>
      </c>
      <c r="D464" s="79" t="s">
        <v>21</v>
      </c>
      <c r="E464" s="80" t="s">
        <v>14185</v>
      </c>
      <c r="F464" s="81" t="s">
        <v>593</v>
      </c>
      <c r="G464" s="77" t="s">
        <v>92</v>
      </c>
      <c r="H464" s="77" t="s">
        <v>28</v>
      </c>
      <c r="I464" s="97" t="s">
        <v>327</v>
      </c>
      <c r="J464" s="98">
        <v>451276</v>
      </c>
      <c r="K464" s="98">
        <v>4690864</v>
      </c>
      <c r="L464" s="77" t="s">
        <v>32</v>
      </c>
      <c r="M464" s="99">
        <v>20.38</v>
      </c>
      <c r="N464" s="95">
        <v>11.25</v>
      </c>
      <c r="O464" s="91">
        <f t="shared" si="9"/>
        <v>229.275</v>
      </c>
      <c r="P464" s="100">
        <v>150403100006002</v>
      </c>
      <c r="Q464" s="95"/>
    </row>
    <row r="465" s="57" customFormat="1" ht="11.25" spans="1:17">
      <c r="A465" s="77" t="s">
        <v>14227</v>
      </c>
      <c r="B465" s="81" t="s">
        <v>11082</v>
      </c>
      <c r="C465" s="1361" t="s">
        <v>14228</v>
      </c>
      <c r="D465" s="79" t="s">
        <v>21</v>
      </c>
      <c r="E465" s="80" t="s">
        <v>14185</v>
      </c>
      <c r="F465" s="81" t="s">
        <v>572</v>
      </c>
      <c r="G465" s="77" t="s">
        <v>92</v>
      </c>
      <c r="H465" s="77" t="s">
        <v>28</v>
      </c>
      <c r="I465" s="97" t="s">
        <v>327</v>
      </c>
      <c r="J465" s="98">
        <v>451138</v>
      </c>
      <c r="K465" s="98">
        <v>4691450</v>
      </c>
      <c r="L465" s="77" t="s">
        <v>32</v>
      </c>
      <c r="M465" s="99">
        <v>27.46</v>
      </c>
      <c r="N465" s="95">
        <v>11.25</v>
      </c>
      <c r="O465" s="91">
        <f t="shared" si="9"/>
        <v>308.925</v>
      </c>
      <c r="P465" s="100">
        <v>150403100006002</v>
      </c>
      <c r="Q465" s="95"/>
    </row>
    <row r="466" s="57" customFormat="1" ht="11.25" spans="1:17">
      <c r="A466" s="77" t="s">
        <v>14227</v>
      </c>
      <c r="B466" s="81" t="s">
        <v>11082</v>
      </c>
      <c r="C466" s="1361" t="s">
        <v>14228</v>
      </c>
      <c r="D466" s="79" t="s">
        <v>21</v>
      </c>
      <c r="E466" s="80" t="s">
        <v>14185</v>
      </c>
      <c r="F466" s="81" t="s">
        <v>397</v>
      </c>
      <c r="G466" s="77" t="s">
        <v>92</v>
      </c>
      <c r="H466" s="77" t="s">
        <v>28</v>
      </c>
      <c r="I466" s="97" t="s">
        <v>327</v>
      </c>
      <c r="J466" s="98">
        <v>451319</v>
      </c>
      <c r="K466" s="98">
        <v>4690995</v>
      </c>
      <c r="L466" s="77" t="s">
        <v>32</v>
      </c>
      <c r="M466" s="99">
        <v>135.59</v>
      </c>
      <c r="N466" s="95">
        <v>11.25</v>
      </c>
      <c r="O466" s="91">
        <f t="shared" si="9"/>
        <v>1525.3875</v>
      </c>
      <c r="P466" s="100">
        <v>150403100006002</v>
      </c>
      <c r="Q466" s="95"/>
    </row>
    <row r="467" s="57" customFormat="1" ht="11.25" spans="1:17">
      <c r="A467" s="77" t="s">
        <v>14227</v>
      </c>
      <c r="B467" s="81" t="s">
        <v>11082</v>
      </c>
      <c r="C467" s="1361" t="s">
        <v>14228</v>
      </c>
      <c r="D467" s="79" t="s">
        <v>21</v>
      </c>
      <c r="E467" s="80" t="s">
        <v>14185</v>
      </c>
      <c r="F467" s="81" t="s">
        <v>414</v>
      </c>
      <c r="G467" s="77" t="s">
        <v>92</v>
      </c>
      <c r="H467" s="77" t="s">
        <v>28</v>
      </c>
      <c r="I467" s="97" t="s">
        <v>327</v>
      </c>
      <c r="J467" s="98">
        <v>451038</v>
      </c>
      <c r="K467" s="98">
        <v>4690654</v>
      </c>
      <c r="L467" s="77" t="s">
        <v>32</v>
      </c>
      <c r="M467" s="99">
        <v>60.26</v>
      </c>
      <c r="N467" s="95">
        <v>11.25</v>
      </c>
      <c r="O467" s="91">
        <f t="shared" si="9"/>
        <v>677.925</v>
      </c>
      <c r="P467" s="100">
        <v>150403100006002</v>
      </c>
      <c r="Q467" s="95"/>
    </row>
    <row r="468" s="57" customFormat="1" ht="11.25" spans="1:17">
      <c r="A468" s="77" t="s">
        <v>14227</v>
      </c>
      <c r="B468" s="81" t="s">
        <v>11082</v>
      </c>
      <c r="C468" s="1361" t="s">
        <v>14228</v>
      </c>
      <c r="D468" s="79" t="s">
        <v>21</v>
      </c>
      <c r="E468" s="80" t="s">
        <v>14185</v>
      </c>
      <c r="F468" s="81" t="s">
        <v>1140</v>
      </c>
      <c r="G468" s="77" t="s">
        <v>92</v>
      </c>
      <c r="H468" s="77" t="s">
        <v>28</v>
      </c>
      <c r="I468" s="97" t="s">
        <v>327</v>
      </c>
      <c r="J468" s="98">
        <v>451021</v>
      </c>
      <c r="K468" s="98">
        <v>4691985</v>
      </c>
      <c r="L468" s="77" t="s">
        <v>32</v>
      </c>
      <c r="M468" s="99">
        <v>1.69</v>
      </c>
      <c r="N468" s="95">
        <v>11.25</v>
      </c>
      <c r="O468" s="91">
        <f t="shared" si="9"/>
        <v>19.0125</v>
      </c>
      <c r="P468" s="100">
        <v>150403100006002</v>
      </c>
      <c r="Q468" s="95"/>
    </row>
    <row r="469" s="57" customFormat="1" ht="11.25" spans="1:17">
      <c r="A469" s="77" t="s">
        <v>14227</v>
      </c>
      <c r="B469" s="81" t="s">
        <v>11082</v>
      </c>
      <c r="C469" s="1361" t="s">
        <v>14228</v>
      </c>
      <c r="D469" s="79" t="s">
        <v>21</v>
      </c>
      <c r="E469" s="80" t="s">
        <v>14185</v>
      </c>
      <c r="F469" s="81" t="s">
        <v>1355</v>
      </c>
      <c r="G469" s="77" t="s">
        <v>92</v>
      </c>
      <c r="H469" s="77" t="s">
        <v>28</v>
      </c>
      <c r="I469" s="97" t="s">
        <v>327</v>
      </c>
      <c r="J469" s="98">
        <v>450923</v>
      </c>
      <c r="K469" s="98">
        <v>4690605</v>
      </c>
      <c r="L469" s="77" t="s">
        <v>32</v>
      </c>
      <c r="M469" s="99">
        <v>10.15</v>
      </c>
      <c r="N469" s="95">
        <v>11.25</v>
      </c>
      <c r="O469" s="91">
        <f t="shared" si="9"/>
        <v>114.1875</v>
      </c>
      <c r="P469" s="100">
        <v>150403100006002</v>
      </c>
      <c r="Q469" s="95"/>
    </row>
    <row r="470" s="57" customFormat="1" ht="11.25" spans="1:17">
      <c r="A470" s="77" t="s">
        <v>14227</v>
      </c>
      <c r="B470" s="81" t="s">
        <v>11082</v>
      </c>
      <c r="C470" s="1361" t="s">
        <v>14497</v>
      </c>
      <c r="D470" s="79" t="s">
        <v>21</v>
      </c>
      <c r="E470" s="80" t="s">
        <v>14185</v>
      </c>
      <c r="F470" s="81" t="s">
        <v>380</v>
      </c>
      <c r="G470" s="77" t="s">
        <v>14193</v>
      </c>
      <c r="H470" s="77" t="s">
        <v>28</v>
      </c>
      <c r="I470" s="97" t="s">
        <v>58</v>
      </c>
      <c r="J470" s="98">
        <v>450795</v>
      </c>
      <c r="K470" s="98">
        <v>4690723</v>
      </c>
      <c r="L470" s="77" t="s">
        <v>32</v>
      </c>
      <c r="M470" s="99">
        <v>32.2</v>
      </c>
      <c r="N470" s="95">
        <v>11.25</v>
      </c>
      <c r="O470" s="91">
        <f t="shared" si="9"/>
        <v>362.25</v>
      </c>
      <c r="P470" s="100">
        <v>150403100006003</v>
      </c>
      <c r="Q470" s="95"/>
    </row>
    <row r="471" s="57" customFormat="1" ht="11.25" spans="1:17">
      <c r="A471" s="77" t="s">
        <v>14227</v>
      </c>
      <c r="B471" s="81" t="s">
        <v>11082</v>
      </c>
      <c r="C471" s="1361" t="s">
        <v>14497</v>
      </c>
      <c r="D471" s="79" t="s">
        <v>21</v>
      </c>
      <c r="E471" s="80" t="s">
        <v>14185</v>
      </c>
      <c r="F471" s="81" t="s">
        <v>406</v>
      </c>
      <c r="G471" s="77" t="s">
        <v>14193</v>
      </c>
      <c r="H471" s="77" t="s">
        <v>28</v>
      </c>
      <c r="I471" s="97" t="s">
        <v>58</v>
      </c>
      <c r="J471" s="98">
        <v>450698</v>
      </c>
      <c r="K471" s="98">
        <v>4690745</v>
      </c>
      <c r="L471" s="77" t="s">
        <v>32</v>
      </c>
      <c r="M471" s="99">
        <v>28.86</v>
      </c>
      <c r="N471" s="95">
        <v>11.25</v>
      </c>
      <c r="O471" s="91">
        <f t="shared" si="9"/>
        <v>324.675</v>
      </c>
      <c r="P471" s="100">
        <v>150403100006003</v>
      </c>
      <c r="Q471" s="95"/>
    </row>
    <row r="472" s="57" customFormat="1" ht="11.25" spans="1:17">
      <c r="A472" s="77" t="s">
        <v>14494</v>
      </c>
      <c r="B472" s="81" t="s">
        <v>14495</v>
      </c>
      <c r="C472" s="1361" t="s">
        <v>14498</v>
      </c>
      <c r="D472" s="79" t="s">
        <v>21</v>
      </c>
      <c r="E472" s="80" t="s">
        <v>14185</v>
      </c>
      <c r="F472" s="81" t="s">
        <v>649</v>
      </c>
      <c r="G472" s="77" t="s">
        <v>14198</v>
      </c>
      <c r="H472" s="77" t="s">
        <v>28</v>
      </c>
      <c r="I472" s="97" t="s">
        <v>29</v>
      </c>
      <c r="J472" s="98">
        <v>451694</v>
      </c>
      <c r="K472" s="98">
        <v>4690423</v>
      </c>
      <c r="L472" s="77" t="s">
        <v>32</v>
      </c>
      <c r="M472" s="99">
        <v>8</v>
      </c>
      <c r="N472" s="95">
        <v>11.25</v>
      </c>
      <c r="O472" s="91">
        <f t="shared" si="9"/>
        <v>90</v>
      </c>
      <c r="P472" s="100">
        <v>150403100006004</v>
      </c>
      <c r="Q472" s="95"/>
    </row>
    <row r="473" s="57" customFormat="1" ht="11.25" spans="1:17">
      <c r="A473" s="77" t="s">
        <v>14494</v>
      </c>
      <c r="B473" s="81" t="s">
        <v>14495</v>
      </c>
      <c r="C473" s="1361" t="s">
        <v>14498</v>
      </c>
      <c r="D473" s="79" t="s">
        <v>21</v>
      </c>
      <c r="E473" s="80" t="s">
        <v>14185</v>
      </c>
      <c r="F473" s="81" t="s">
        <v>647</v>
      </c>
      <c r="G473" s="77" t="s">
        <v>14198</v>
      </c>
      <c r="H473" s="77" t="s">
        <v>28</v>
      </c>
      <c r="I473" s="97" t="s">
        <v>29</v>
      </c>
      <c r="J473" s="98">
        <v>451747</v>
      </c>
      <c r="K473" s="98">
        <v>4690524</v>
      </c>
      <c r="L473" s="77" t="s">
        <v>32</v>
      </c>
      <c r="M473" s="99">
        <v>32.9</v>
      </c>
      <c r="N473" s="95">
        <v>11.25</v>
      </c>
      <c r="O473" s="91">
        <f t="shared" si="9"/>
        <v>370.125</v>
      </c>
      <c r="P473" s="100">
        <v>150403100006004</v>
      </c>
      <c r="Q473" s="95"/>
    </row>
    <row r="474" s="57" customFormat="1" ht="11.25" spans="1:17">
      <c r="A474" s="77" t="s">
        <v>14494</v>
      </c>
      <c r="B474" s="81" t="s">
        <v>14495</v>
      </c>
      <c r="C474" s="1361" t="s">
        <v>14498</v>
      </c>
      <c r="D474" s="79" t="s">
        <v>21</v>
      </c>
      <c r="E474" s="80" t="s">
        <v>14185</v>
      </c>
      <c r="F474" s="81" t="s">
        <v>609</v>
      </c>
      <c r="G474" s="77" t="s">
        <v>14198</v>
      </c>
      <c r="H474" s="77" t="s">
        <v>28</v>
      </c>
      <c r="I474" s="97" t="s">
        <v>29</v>
      </c>
      <c r="J474" s="98">
        <v>451825</v>
      </c>
      <c r="K474" s="98">
        <v>4690085</v>
      </c>
      <c r="L474" s="77" t="s">
        <v>32</v>
      </c>
      <c r="M474" s="99">
        <v>18.46</v>
      </c>
      <c r="N474" s="95">
        <v>11.25</v>
      </c>
      <c r="O474" s="91">
        <f t="shared" si="9"/>
        <v>207.675</v>
      </c>
      <c r="P474" s="100">
        <v>150403100006004</v>
      </c>
      <c r="Q474" s="95"/>
    </row>
    <row r="475" s="57" customFormat="1" ht="11.25" spans="1:17">
      <c r="A475" s="77" t="s">
        <v>14494</v>
      </c>
      <c r="B475" s="81" t="s">
        <v>14495</v>
      </c>
      <c r="C475" s="1361" t="s">
        <v>14498</v>
      </c>
      <c r="D475" s="79" t="s">
        <v>21</v>
      </c>
      <c r="E475" s="80" t="s">
        <v>14185</v>
      </c>
      <c r="F475" s="81" t="s">
        <v>521</v>
      </c>
      <c r="G475" s="77" t="s">
        <v>14198</v>
      </c>
      <c r="H475" s="77" t="s">
        <v>28</v>
      </c>
      <c r="I475" s="97" t="s">
        <v>29</v>
      </c>
      <c r="J475" s="98">
        <v>451795</v>
      </c>
      <c r="K475" s="98">
        <v>4690460</v>
      </c>
      <c r="L475" s="77" t="s">
        <v>32</v>
      </c>
      <c r="M475" s="99">
        <v>0.68</v>
      </c>
      <c r="N475" s="95">
        <v>11.25</v>
      </c>
      <c r="O475" s="91">
        <f t="shared" si="9"/>
        <v>7.65</v>
      </c>
      <c r="P475" s="100">
        <v>150403100006004</v>
      </c>
      <c r="Q475" s="95"/>
    </row>
    <row r="476" s="57" customFormat="1" ht="11.25" spans="1:17">
      <c r="A476" s="77" t="s">
        <v>14494</v>
      </c>
      <c r="B476" s="81" t="s">
        <v>14495</v>
      </c>
      <c r="C476" s="1361" t="s">
        <v>14498</v>
      </c>
      <c r="D476" s="79" t="s">
        <v>21</v>
      </c>
      <c r="E476" s="80" t="s">
        <v>14185</v>
      </c>
      <c r="F476" s="81" t="s">
        <v>699</v>
      </c>
      <c r="G476" s="77" t="s">
        <v>14198</v>
      </c>
      <c r="H476" s="77" t="s">
        <v>28</v>
      </c>
      <c r="I476" s="97" t="s">
        <v>29</v>
      </c>
      <c r="J476" s="98">
        <v>451832</v>
      </c>
      <c r="K476" s="98">
        <v>4690442</v>
      </c>
      <c r="L476" s="77" t="s">
        <v>32</v>
      </c>
      <c r="M476" s="99">
        <v>1.92</v>
      </c>
      <c r="N476" s="95">
        <v>11.25</v>
      </c>
      <c r="O476" s="91">
        <f t="shared" si="9"/>
        <v>21.6</v>
      </c>
      <c r="P476" s="100">
        <v>150403100006004</v>
      </c>
      <c r="Q476" s="95"/>
    </row>
    <row r="477" s="57" customFormat="1" ht="11.25" spans="1:17">
      <c r="A477" s="77" t="s">
        <v>14494</v>
      </c>
      <c r="B477" s="81" t="s">
        <v>14495</v>
      </c>
      <c r="C477" s="1361" t="s">
        <v>14498</v>
      </c>
      <c r="D477" s="79" t="s">
        <v>21</v>
      </c>
      <c r="E477" s="80" t="s">
        <v>14185</v>
      </c>
      <c r="F477" s="81" t="s">
        <v>683</v>
      </c>
      <c r="G477" s="77" t="s">
        <v>14198</v>
      </c>
      <c r="H477" s="77" t="s">
        <v>28</v>
      </c>
      <c r="I477" s="97" t="s">
        <v>29</v>
      </c>
      <c r="J477" s="98">
        <v>451883</v>
      </c>
      <c r="K477" s="98">
        <v>4690328</v>
      </c>
      <c r="L477" s="77" t="s">
        <v>32</v>
      </c>
      <c r="M477" s="99">
        <v>1.72</v>
      </c>
      <c r="N477" s="95">
        <v>11.25</v>
      </c>
      <c r="O477" s="91">
        <f t="shared" si="9"/>
        <v>19.35</v>
      </c>
      <c r="P477" s="100">
        <v>150403100006004</v>
      </c>
      <c r="Q477" s="95"/>
    </row>
    <row r="478" s="57" customFormat="1" ht="11.25" spans="1:17">
      <c r="A478" s="77" t="s">
        <v>14494</v>
      </c>
      <c r="B478" s="81" t="s">
        <v>14495</v>
      </c>
      <c r="C478" s="1361" t="s">
        <v>14498</v>
      </c>
      <c r="D478" s="79" t="s">
        <v>21</v>
      </c>
      <c r="E478" s="80" t="s">
        <v>14185</v>
      </c>
      <c r="F478" s="81" t="s">
        <v>1338</v>
      </c>
      <c r="G478" s="77" t="s">
        <v>14198</v>
      </c>
      <c r="H478" s="77" t="s">
        <v>28</v>
      </c>
      <c r="I478" s="97" t="s">
        <v>29</v>
      </c>
      <c r="J478" s="98">
        <v>451593</v>
      </c>
      <c r="K478" s="98">
        <v>4690111</v>
      </c>
      <c r="L478" s="77" t="s">
        <v>32</v>
      </c>
      <c r="M478" s="99">
        <v>2.18</v>
      </c>
      <c r="N478" s="95">
        <v>11.25</v>
      </c>
      <c r="O478" s="91">
        <f t="shared" si="9"/>
        <v>24.525</v>
      </c>
      <c r="P478" s="100">
        <v>150403100006004</v>
      </c>
      <c r="Q478" s="95"/>
    </row>
    <row r="479" s="57" customFormat="1" ht="11.25" spans="1:17">
      <c r="A479" s="77" t="s">
        <v>14494</v>
      </c>
      <c r="B479" s="81" t="s">
        <v>14495</v>
      </c>
      <c r="C479" s="1361" t="s">
        <v>14498</v>
      </c>
      <c r="D479" s="79" t="s">
        <v>21</v>
      </c>
      <c r="E479" s="80" t="s">
        <v>14185</v>
      </c>
      <c r="F479" s="81" t="s">
        <v>648</v>
      </c>
      <c r="G479" s="77" t="s">
        <v>14198</v>
      </c>
      <c r="H479" s="77" t="s">
        <v>28</v>
      </c>
      <c r="I479" s="97" t="s">
        <v>29</v>
      </c>
      <c r="J479" s="98">
        <v>451802</v>
      </c>
      <c r="K479" s="98">
        <v>4690509</v>
      </c>
      <c r="L479" s="77" t="s">
        <v>32</v>
      </c>
      <c r="M479" s="99">
        <v>1.07</v>
      </c>
      <c r="N479" s="95">
        <v>11.25</v>
      </c>
      <c r="O479" s="91">
        <f t="shared" si="9"/>
        <v>12.0375</v>
      </c>
      <c r="P479" s="100">
        <v>150403100006004</v>
      </c>
      <c r="Q479" s="95"/>
    </row>
    <row r="480" s="57" customFormat="1" ht="11.25" spans="1:17">
      <c r="A480" s="77" t="s">
        <v>14494</v>
      </c>
      <c r="B480" s="81" t="s">
        <v>14495</v>
      </c>
      <c r="C480" s="1361" t="s">
        <v>14498</v>
      </c>
      <c r="D480" s="79" t="s">
        <v>21</v>
      </c>
      <c r="E480" s="80" t="s">
        <v>14185</v>
      </c>
      <c r="F480" s="81" t="s">
        <v>419</v>
      </c>
      <c r="G480" s="77" t="s">
        <v>14198</v>
      </c>
      <c r="H480" s="77" t="s">
        <v>28</v>
      </c>
      <c r="I480" s="97" t="s">
        <v>29</v>
      </c>
      <c r="J480" s="98">
        <v>451785</v>
      </c>
      <c r="K480" s="98">
        <v>4690578</v>
      </c>
      <c r="L480" s="77" t="s">
        <v>32</v>
      </c>
      <c r="M480" s="99">
        <v>1.79</v>
      </c>
      <c r="N480" s="95">
        <v>11.25</v>
      </c>
      <c r="O480" s="91">
        <f t="shared" si="9"/>
        <v>20.1375</v>
      </c>
      <c r="P480" s="100">
        <v>150403100006004</v>
      </c>
      <c r="Q480" s="95"/>
    </row>
    <row r="481" s="57" customFormat="1" ht="11.25" spans="1:17">
      <c r="A481" s="77" t="s">
        <v>14494</v>
      </c>
      <c r="B481" s="81" t="s">
        <v>14495</v>
      </c>
      <c r="C481" s="1361" t="s">
        <v>14498</v>
      </c>
      <c r="D481" s="79" t="s">
        <v>21</v>
      </c>
      <c r="E481" s="80" t="s">
        <v>14185</v>
      </c>
      <c r="F481" s="81" t="s">
        <v>652</v>
      </c>
      <c r="G481" s="77" t="s">
        <v>14198</v>
      </c>
      <c r="H481" s="77" t="s">
        <v>28</v>
      </c>
      <c r="I481" s="97" t="s">
        <v>29</v>
      </c>
      <c r="J481" s="98">
        <v>451761</v>
      </c>
      <c r="K481" s="98">
        <v>4690255</v>
      </c>
      <c r="L481" s="77" t="s">
        <v>32</v>
      </c>
      <c r="M481" s="99">
        <v>102.3</v>
      </c>
      <c r="N481" s="95">
        <v>11.25</v>
      </c>
      <c r="O481" s="91">
        <f t="shared" si="9"/>
        <v>1150.875</v>
      </c>
      <c r="P481" s="100">
        <v>150403100006004</v>
      </c>
      <c r="Q481" s="95"/>
    </row>
    <row r="482" s="57" customFormat="1" ht="11.25" spans="1:17">
      <c r="A482" s="77" t="s">
        <v>14494</v>
      </c>
      <c r="B482" s="81" t="s">
        <v>14495</v>
      </c>
      <c r="C482" s="1361" t="s">
        <v>14498</v>
      </c>
      <c r="D482" s="79" t="s">
        <v>21</v>
      </c>
      <c r="E482" s="80" t="s">
        <v>14185</v>
      </c>
      <c r="F482" s="81" t="s">
        <v>353</v>
      </c>
      <c r="G482" s="77" t="s">
        <v>14198</v>
      </c>
      <c r="H482" s="77" t="s">
        <v>28</v>
      </c>
      <c r="I482" s="97" t="s">
        <v>29</v>
      </c>
      <c r="J482" s="98">
        <v>451945</v>
      </c>
      <c r="K482" s="98">
        <v>4690165</v>
      </c>
      <c r="L482" s="77" t="s">
        <v>32</v>
      </c>
      <c r="M482" s="99">
        <v>4.16</v>
      </c>
      <c r="N482" s="95">
        <v>11.25</v>
      </c>
      <c r="O482" s="91">
        <f t="shared" si="9"/>
        <v>46.8</v>
      </c>
      <c r="P482" s="100">
        <v>150403100006004</v>
      </c>
      <c r="Q482" s="95"/>
    </row>
    <row r="483" s="57" customFormat="1" ht="11.25" spans="1:17">
      <c r="A483" s="77" t="s">
        <v>14494</v>
      </c>
      <c r="B483" s="81" t="s">
        <v>14495</v>
      </c>
      <c r="C483" s="1361" t="s">
        <v>14498</v>
      </c>
      <c r="D483" s="79" t="s">
        <v>21</v>
      </c>
      <c r="E483" s="80" t="s">
        <v>14185</v>
      </c>
      <c r="F483" s="81" t="s">
        <v>515</v>
      </c>
      <c r="G483" s="77" t="s">
        <v>14198</v>
      </c>
      <c r="H483" s="77" t="s">
        <v>28</v>
      </c>
      <c r="I483" s="97" t="s">
        <v>29</v>
      </c>
      <c r="J483" s="98">
        <v>451775</v>
      </c>
      <c r="K483" s="98">
        <v>4690626</v>
      </c>
      <c r="L483" s="77" t="s">
        <v>32</v>
      </c>
      <c r="M483" s="99">
        <v>1.2</v>
      </c>
      <c r="N483" s="95">
        <v>11.25</v>
      </c>
      <c r="O483" s="91">
        <f t="shared" si="9"/>
        <v>13.5</v>
      </c>
      <c r="P483" s="100">
        <v>150403100006004</v>
      </c>
      <c r="Q483" s="95"/>
    </row>
    <row r="484" s="57" customFormat="1" ht="11.25" spans="1:17">
      <c r="A484" s="77" t="s">
        <v>14494</v>
      </c>
      <c r="B484" s="81" t="s">
        <v>14495</v>
      </c>
      <c r="C484" s="1361" t="s">
        <v>14498</v>
      </c>
      <c r="D484" s="79" t="s">
        <v>21</v>
      </c>
      <c r="E484" s="80" t="s">
        <v>14185</v>
      </c>
      <c r="F484" s="81" t="s">
        <v>431</v>
      </c>
      <c r="G484" s="77" t="s">
        <v>14198</v>
      </c>
      <c r="H484" s="77" t="s">
        <v>28</v>
      </c>
      <c r="I484" s="97" t="s">
        <v>29</v>
      </c>
      <c r="J484" s="98">
        <v>451853</v>
      </c>
      <c r="K484" s="98">
        <v>4690426</v>
      </c>
      <c r="L484" s="77" t="s">
        <v>32</v>
      </c>
      <c r="M484" s="99">
        <v>0.98</v>
      </c>
      <c r="N484" s="95">
        <v>11.25</v>
      </c>
      <c r="O484" s="91">
        <f t="shared" si="9"/>
        <v>11.025</v>
      </c>
      <c r="P484" s="100">
        <v>150403100006004</v>
      </c>
      <c r="Q484" s="95"/>
    </row>
    <row r="485" s="57" customFormat="1" ht="11.25" spans="1:17">
      <c r="A485" s="77" t="s">
        <v>14494</v>
      </c>
      <c r="B485" s="81" t="s">
        <v>14495</v>
      </c>
      <c r="C485" s="1361" t="s">
        <v>14498</v>
      </c>
      <c r="D485" s="79" t="s">
        <v>21</v>
      </c>
      <c r="E485" s="80" t="s">
        <v>14185</v>
      </c>
      <c r="F485" s="81" t="s">
        <v>413</v>
      </c>
      <c r="G485" s="77" t="s">
        <v>14198</v>
      </c>
      <c r="H485" s="77" t="s">
        <v>28</v>
      </c>
      <c r="I485" s="97" t="s">
        <v>29</v>
      </c>
      <c r="J485" s="98">
        <v>451745</v>
      </c>
      <c r="K485" s="98">
        <v>4690688</v>
      </c>
      <c r="L485" s="77" t="s">
        <v>32</v>
      </c>
      <c r="M485" s="99">
        <v>6.4</v>
      </c>
      <c r="N485" s="95">
        <v>11.25</v>
      </c>
      <c r="O485" s="91">
        <f t="shared" si="9"/>
        <v>72</v>
      </c>
      <c r="P485" s="100">
        <v>150403100006004</v>
      </c>
      <c r="Q485" s="95"/>
    </row>
    <row r="486" s="57" customFormat="1" ht="11.25" spans="1:17">
      <c r="A486" s="77" t="s">
        <v>14227</v>
      </c>
      <c r="B486" s="81" t="s">
        <v>11082</v>
      </c>
      <c r="C486" s="1361" t="s">
        <v>14228</v>
      </c>
      <c r="D486" s="79" t="s">
        <v>21</v>
      </c>
      <c r="E486" s="80" t="s">
        <v>14185</v>
      </c>
      <c r="F486" s="81" t="s">
        <v>395</v>
      </c>
      <c r="G486" s="77" t="s">
        <v>13241</v>
      </c>
      <c r="H486" s="77" t="s">
        <v>28</v>
      </c>
      <c r="I486" s="97" t="s">
        <v>327</v>
      </c>
      <c r="J486" s="98">
        <v>451172</v>
      </c>
      <c r="K486" s="98">
        <v>4691502</v>
      </c>
      <c r="L486" s="77" t="s">
        <v>32</v>
      </c>
      <c r="M486" s="99">
        <v>4.84</v>
      </c>
      <c r="N486" s="95">
        <v>11.25</v>
      </c>
      <c r="O486" s="91">
        <f t="shared" si="9"/>
        <v>54.45</v>
      </c>
      <c r="P486" s="100">
        <v>150403100006005</v>
      </c>
      <c r="Q486" s="95"/>
    </row>
    <row r="487" s="57" customFormat="1" ht="11.25" spans="1:17">
      <c r="A487" s="77" t="s">
        <v>14227</v>
      </c>
      <c r="B487" s="81" t="s">
        <v>11082</v>
      </c>
      <c r="C487" s="77" t="s">
        <v>14499</v>
      </c>
      <c r="D487" s="79" t="s">
        <v>21</v>
      </c>
      <c r="E487" s="80" t="s">
        <v>14185</v>
      </c>
      <c r="F487" s="81" t="s">
        <v>373</v>
      </c>
      <c r="G487" s="77" t="s">
        <v>13241</v>
      </c>
      <c r="H487" s="77" t="s">
        <v>28</v>
      </c>
      <c r="I487" s="97" t="s">
        <v>14500</v>
      </c>
      <c r="J487" s="98">
        <v>451271</v>
      </c>
      <c r="K487" s="98">
        <v>4691262</v>
      </c>
      <c r="L487" s="77" t="s">
        <v>32</v>
      </c>
      <c r="M487" s="99">
        <v>72.95</v>
      </c>
      <c r="N487" s="95">
        <v>11.25</v>
      </c>
      <c r="O487" s="91">
        <f t="shared" si="9"/>
        <v>820.6875</v>
      </c>
      <c r="P487" s="100">
        <v>150403100006010</v>
      </c>
      <c r="Q487" s="95"/>
    </row>
    <row r="488" s="57" customFormat="1" ht="11.25" spans="1:17">
      <c r="A488" s="77" t="s">
        <v>14227</v>
      </c>
      <c r="B488" s="115" t="s">
        <v>11082</v>
      </c>
      <c r="C488" s="77" t="s">
        <v>14501</v>
      </c>
      <c r="D488" s="79" t="s">
        <v>21</v>
      </c>
      <c r="E488" s="80" t="s">
        <v>14185</v>
      </c>
      <c r="F488" s="81" t="s">
        <v>503</v>
      </c>
      <c r="G488" s="77" t="s">
        <v>14502</v>
      </c>
      <c r="H488" s="77" t="s">
        <v>28</v>
      </c>
      <c r="I488" s="97" t="s">
        <v>14503</v>
      </c>
      <c r="J488" s="98">
        <v>451090</v>
      </c>
      <c r="K488" s="98">
        <v>4690990</v>
      </c>
      <c r="L488" s="77" t="s">
        <v>32</v>
      </c>
      <c r="M488" s="99">
        <v>18.35</v>
      </c>
      <c r="N488" s="95">
        <v>11.25</v>
      </c>
      <c r="O488" s="91">
        <f t="shared" si="9"/>
        <v>206.4375</v>
      </c>
      <c r="P488" s="100">
        <v>150403100006011</v>
      </c>
      <c r="Q488" s="95"/>
    </row>
    <row r="489" s="57" customFormat="1" ht="11.25" spans="1:17">
      <c r="A489" s="77" t="s">
        <v>14227</v>
      </c>
      <c r="B489" s="81" t="s">
        <v>11082</v>
      </c>
      <c r="C489" s="77" t="s">
        <v>14504</v>
      </c>
      <c r="D489" s="79" t="s">
        <v>21</v>
      </c>
      <c r="E489" s="80" t="s">
        <v>14185</v>
      </c>
      <c r="F489" s="81" t="s">
        <v>1411</v>
      </c>
      <c r="G489" s="77" t="s">
        <v>14505</v>
      </c>
      <c r="H489" s="77" t="s">
        <v>28</v>
      </c>
      <c r="I489" s="97" t="s">
        <v>14506</v>
      </c>
      <c r="J489" s="98">
        <v>450815</v>
      </c>
      <c r="K489" s="98">
        <v>4690953</v>
      </c>
      <c r="L489" s="77" t="s">
        <v>32</v>
      </c>
      <c r="M489" s="99">
        <v>103.26</v>
      </c>
      <c r="N489" s="95">
        <v>11.25</v>
      </c>
      <c r="O489" s="91">
        <f t="shared" si="9"/>
        <v>1161.675</v>
      </c>
      <c r="P489" s="100">
        <v>150403100006013</v>
      </c>
      <c r="Q489" s="95"/>
    </row>
    <row r="490" s="57" customFormat="1" ht="11.25" spans="1:17">
      <c r="A490" s="77" t="s">
        <v>14227</v>
      </c>
      <c r="B490" s="81" t="s">
        <v>11082</v>
      </c>
      <c r="C490" s="77" t="s">
        <v>14507</v>
      </c>
      <c r="D490" s="79" t="s">
        <v>21</v>
      </c>
      <c r="E490" s="80" t="s">
        <v>14185</v>
      </c>
      <c r="F490" s="81" t="s">
        <v>1390</v>
      </c>
      <c r="G490" s="77" t="s">
        <v>14508</v>
      </c>
      <c r="H490" s="77" t="s">
        <v>28</v>
      </c>
      <c r="I490" s="97" t="s">
        <v>14509</v>
      </c>
      <c r="J490" s="98">
        <v>450913</v>
      </c>
      <c r="K490" s="98">
        <v>4690801</v>
      </c>
      <c r="L490" s="77" t="s">
        <v>32</v>
      </c>
      <c r="M490" s="99">
        <v>7.95</v>
      </c>
      <c r="N490" s="95">
        <v>11.25</v>
      </c>
      <c r="O490" s="91">
        <f t="shared" si="9"/>
        <v>89.4375</v>
      </c>
      <c r="P490" s="100">
        <v>150403100006014</v>
      </c>
      <c r="Q490" s="95"/>
    </row>
    <row r="491" s="57" customFormat="1" ht="11.25" spans="1:17">
      <c r="A491" s="77" t="s">
        <v>14227</v>
      </c>
      <c r="B491" s="81" t="s">
        <v>11082</v>
      </c>
      <c r="C491" s="1361" t="s">
        <v>14510</v>
      </c>
      <c r="D491" s="79" t="s">
        <v>21</v>
      </c>
      <c r="E491" s="80" t="s">
        <v>14185</v>
      </c>
      <c r="F491" s="81" t="s">
        <v>500</v>
      </c>
      <c r="G491" s="77" t="s">
        <v>14198</v>
      </c>
      <c r="H491" s="77" t="s">
        <v>28</v>
      </c>
      <c r="I491" s="97" t="s">
        <v>29</v>
      </c>
      <c r="J491" s="98">
        <v>450891</v>
      </c>
      <c r="K491" s="98">
        <v>4691385</v>
      </c>
      <c r="L491" s="77" t="s">
        <v>32</v>
      </c>
      <c r="M491" s="99">
        <v>11.27</v>
      </c>
      <c r="N491" s="95">
        <v>11.25</v>
      </c>
      <c r="O491" s="91">
        <f t="shared" si="9"/>
        <v>126.7875</v>
      </c>
      <c r="P491" s="100">
        <v>150403100006015</v>
      </c>
      <c r="Q491" s="95"/>
    </row>
    <row r="492" s="57" customFormat="1" ht="11.25" spans="1:17">
      <c r="A492" s="77" t="s">
        <v>14227</v>
      </c>
      <c r="B492" s="81" t="s">
        <v>11082</v>
      </c>
      <c r="C492" s="1361" t="s">
        <v>14510</v>
      </c>
      <c r="D492" s="79" t="s">
        <v>21</v>
      </c>
      <c r="E492" s="80" t="s">
        <v>14185</v>
      </c>
      <c r="F492" s="81" t="s">
        <v>1176</v>
      </c>
      <c r="G492" s="77" t="s">
        <v>14198</v>
      </c>
      <c r="H492" s="77" t="s">
        <v>28</v>
      </c>
      <c r="I492" s="97" t="s">
        <v>29</v>
      </c>
      <c r="J492" s="98">
        <v>450980</v>
      </c>
      <c r="K492" s="98">
        <v>4691011</v>
      </c>
      <c r="L492" s="77" t="s">
        <v>32</v>
      </c>
      <c r="M492" s="99">
        <v>4.45</v>
      </c>
      <c r="N492" s="95">
        <v>11.25</v>
      </c>
      <c r="O492" s="91">
        <f t="shared" si="9"/>
        <v>50.0625</v>
      </c>
      <c r="P492" s="100">
        <v>150403100006015</v>
      </c>
      <c r="Q492" s="95"/>
    </row>
    <row r="493" s="57" customFormat="1" ht="11.25" spans="1:17">
      <c r="A493" s="77" t="s">
        <v>14227</v>
      </c>
      <c r="B493" s="81" t="s">
        <v>11082</v>
      </c>
      <c r="C493" s="77" t="s">
        <v>14499</v>
      </c>
      <c r="D493" s="79" t="s">
        <v>21</v>
      </c>
      <c r="E493" s="80" t="s">
        <v>14185</v>
      </c>
      <c r="F493" s="81" t="s">
        <v>410</v>
      </c>
      <c r="G493" s="77" t="s">
        <v>721</v>
      </c>
      <c r="H493" s="77" t="s">
        <v>28</v>
      </c>
      <c r="I493" s="97" t="s">
        <v>327</v>
      </c>
      <c r="J493" s="98">
        <v>450920</v>
      </c>
      <c r="K493" s="98">
        <v>4690687</v>
      </c>
      <c r="L493" s="77" t="s">
        <v>32</v>
      </c>
      <c r="M493" s="99">
        <v>14.25</v>
      </c>
      <c r="N493" s="95">
        <v>11.25</v>
      </c>
      <c r="O493" s="91">
        <f t="shared" si="9"/>
        <v>160.3125</v>
      </c>
      <c r="P493" s="100">
        <v>150403100006016</v>
      </c>
      <c r="Q493" s="95"/>
    </row>
    <row r="494" s="57" customFormat="1" ht="11.25" spans="1:17">
      <c r="A494" s="77" t="s">
        <v>14511</v>
      </c>
      <c r="B494" s="81" t="s">
        <v>7010</v>
      </c>
      <c r="C494" s="1361" t="s">
        <v>14512</v>
      </c>
      <c r="D494" s="79" t="s">
        <v>21</v>
      </c>
      <c r="E494" s="80" t="s">
        <v>14185</v>
      </c>
      <c r="F494" s="81" t="s">
        <v>1388</v>
      </c>
      <c r="G494" s="77" t="s">
        <v>14336</v>
      </c>
      <c r="H494" s="77" t="s">
        <v>28</v>
      </c>
      <c r="I494" s="97" t="s">
        <v>327</v>
      </c>
      <c r="J494" s="98">
        <v>452298</v>
      </c>
      <c r="K494" s="98">
        <v>4690854</v>
      </c>
      <c r="L494" s="77" t="s">
        <v>32</v>
      </c>
      <c r="M494" s="99">
        <v>4.9</v>
      </c>
      <c r="N494" s="95">
        <v>11.25</v>
      </c>
      <c r="O494" s="91">
        <f t="shared" si="9"/>
        <v>55.125</v>
      </c>
      <c r="P494" s="100">
        <v>150403100007002</v>
      </c>
      <c r="Q494" s="95"/>
    </row>
    <row r="495" s="57" customFormat="1" ht="11.25" spans="1:17">
      <c r="A495" s="77" t="s">
        <v>14511</v>
      </c>
      <c r="B495" s="81" t="s">
        <v>7010</v>
      </c>
      <c r="C495" s="1361" t="s">
        <v>14512</v>
      </c>
      <c r="D495" s="79" t="s">
        <v>21</v>
      </c>
      <c r="E495" s="80" t="s">
        <v>14185</v>
      </c>
      <c r="F495" s="81" t="s">
        <v>597</v>
      </c>
      <c r="G495" s="77" t="s">
        <v>14336</v>
      </c>
      <c r="H495" s="77" t="s">
        <v>28</v>
      </c>
      <c r="I495" s="97" t="s">
        <v>327</v>
      </c>
      <c r="J495" s="98">
        <v>452437</v>
      </c>
      <c r="K495" s="98">
        <v>4690903</v>
      </c>
      <c r="L495" s="77" t="s">
        <v>32</v>
      </c>
      <c r="M495" s="99">
        <v>3.17</v>
      </c>
      <c r="N495" s="95">
        <v>11.25</v>
      </c>
      <c r="O495" s="91">
        <f t="shared" si="9"/>
        <v>35.6625</v>
      </c>
      <c r="P495" s="100">
        <v>150403100007002</v>
      </c>
      <c r="Q495" s="95"/>
    </row>
    <row r="496" s="57" customFormat="1" ht="11.25" spans="1:17">
      <c r="A496" s="77" t="s">
        <v>14511</v>
      </c>
      <c r="B496" s="81" t="s">
        <v>7010</v>
      </c>
      <c r="C496" s="1361" t="s">
        <v>14512</v>
      </c>
      <c r="D496" s="79" t="s">
        <v>21</v>
      </c>
      <c r="E496" s="80" t="s">
        <v>14185</v>
      </c>
      <c r="F496" s="81" t="s">
        <v>1309</v>
      </c>
      <c r="G496" s="77" t="s">
        <v>14336</v>
      </c>
      <c r="H496" s="77" t="s">
        <v>28</v>
      </c>
      <c r="I496" s="97" t="s">
        <v>327</v>
      </c>
      <c r="J496" s="98">
        <v>452313</v>
      </c>
      <c r="K496" s="98">
        <v>4690510</v>
      </c>
      <c r="L496" s="77" t="s">
        <v>32</v>
      </c>
      <c r="M496" s="99">
        <v>11.2</v>
      </c>
      <c r="N496" s="95">
        <v>11.25</v>
      </c>
      <c r="O496" s="91">
        <f t="shared" si="9"/>
        <v>126</v>
      </c>
      <c r="P496" s="100">
        <v>150403100007002</v>
      </c>
      <c r="Q496" s="95"/>
    </row>
    <row r="497" s="57" customFormat="1" ht="11.25" spans="1:17">
      <c r="A497" s="77" t="s">
        <v>14511</v>
      </c>
      <c r="B497" s="81" t="s">
        <v>7010</v>
      </c>
      <c r="C497" s="1361" t="s">
        <v>14512</v>
      </c>
      <c r="D497" s="79" t="s">
        <v>21</v>
      </c>
      <c r="E497" s="80" t="s">
        <v>14185</v>
      </c>
      <c r="F497" s="81" t="s">
        <v>512</v>
      </c>
      <c r="G497" s="77" t="s">
        <v>14336</v>
      </c>
      <c r="H497" s="77" t="s">
        <v>28</v>
      </c>
      <c r="I497" s="97" t="s">
        <v>29</v>
      </c>
      <c r="J497" s="98">
        <v>451857</v>
      </c>
      <c r="K497" s="98">
        <v>4690728</v>
      </c>
      <c r="L497" s="77" t="s">
        <v>32</v>
      </c>
      <c r="M497" s="99">
        <v>83.4</v>
      </c>
      <c r="N497" s="95">
        <v>11.25</v>
      </c>
      <c r="O497" s="91">
        <f t="shared" si="9"/>
        <v>938.25</v>
      </c>
      <c r="P497" s="100">
        <v>150403100007003</v>
      </c>
      <c r="Q497" s="95"/>
    </row>
  </sheetData>
  <mergeCells count="21">
    <mergeCell ref="A1:B1"/>
    <mergeCell ref="A2:O2"/>
    <mergeCell ref="A3:O3"/>
    <mergeCell ref="J4:K4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5:J6"/>
    <mergeCell ref="K5:K6"/>
    <mergeCell ref="L4:L6"/>
    <mergeCell ref="M4:M6"/>
    <mergeCell ref="N4:N6"/>
    <mergeCell ref="O4:O6"/>
    <mergeCell ref="P4:P6"/>
    <mergeCell ref="Q4:Q6"/>
  </mergeCells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74"/>
  <sheetViews>
    <sheetView tabSelected="1" topLeftCell="A4" workbookViewId="0">
      <selection activeCell="W11" sqref="W11"/>
    </sheetView>
  </sheetViews>
  <sheetFormatPr defaultColWidth="9" defaultRowHeight="14.25"/>
  <cols>
    <col min="1" max="1" width="9" style="1"/>
    <col min="2" max="2" width="6.75" style="1" customWidth="1"/>
    <col min="3" max="3" width="5.5" style="1" customWidth="1"/>
    <col min="4" max="4" width="7.3" style="1" customWidth="1"/>
    <col min="5" max="5" width="5.875" style="1" customWidth="1"/>
    <col min="6" max="6" width="4.875" style="1" customWidth="1"/>
    <col min="7" max="7" width="3.75" style="1" customWidth="1"/>
    <col min="8" max="8" width="2.625" style="1" customWidth="1"/>
    <col min="9" max="9" width="6.25" style="1" customWidth="1"/>
    <col min="10" max="10" width="8.125" style="1" customWidth="1"/>
    <col min="11" max="11" width="4.25" style="1" customWidth="1"/>
    <col min="12" max="12" width="3.875" style="1" customWidth="1"/>
    <col min="13" max="14" width="8.75" style="1" customWidth="1"/>
    <col min="15" max="15" width="9" style="1" customWidth="1"/>
    <col min="16" max="16" width="11.375" style="1" customWidth="1"/>
    <col min="17" max="17" width="6.375" style="1" customWidth="1"/>
    <col min="18" max="18" width="14.5" style="5" customWidth="1"/>
    <col min="19" max="16384" width="9" style="1"/>
  </cols>
  <sheetData>
    <row r="1" s="1" customFormat="1" spans="1:18">
      <c r="A1" s="6" t="s">
        <v>13211</v>
      </c>
      <c r="B1" s="6"/>
      <c r="C1" s="7"/>
      <c r="D1" s="8"/>
      <c r="L1" s="8"/>
      <c r="M1" s="38"/>
      <c r="N1" s="38"/>
      <c r="P1" s="39"/>
      <c r="R1" s="5" t="s">
        <v>3</v>
      </c>
    </row>
    <row r="2" s="1" customFormat="1" spans="1:18">
      <c r="A2" s="9" t="s">
        <v>1061</v>
      </c>
      <c r="B2" s="9"/>
      <c r="C2" s="10"/>
      <c r="D2" s="9"/>
      <c r="E2" s="9"/>
      <c r="F2" s="9"/>
      <c r="G2" s="9"/>
      <c r="H2" s="9"/>
      <c r="I2" s="9"/>
      <c r="J2" s="9"/>
      <c r="K2" s="9"/>
      <c r="L2" s="9"/>
      <c r="M2" s="40"/>
      <c r="N2" s="40"/>
      <c r="O2" s="9"/>
      <c r="P2" s="9"/>
      <c r="Q2" s="9"/>
      <c r="R2" s="5" t="s">
        <v>3</v>
      </c>
    </row>
    <row r="3" s="1" customFormat="1" spans="1:18">
      <c r="A3" s="11" t="s">
        <v>14513</v>
      </c>
      <c r="B3" s="11"/>
      <c r="C3" s="12"/>
      <c r="D3" s="13"/>
      <c r="E3" s="14"/>
      <c r="F3" s="14"/>
      <c r="G3" s="14"/>
      <c r="H3" s="14"/>
      <c r="I3" s="14"/>
      <c r="J3" s="14"/>
      <c r="K3" s="14"/>
      <c r="L3" s="13"/>
      <c r="M3" s="41"/>
      <c r="N3" s="41"/>
      <c r="O3" s="14"/>
      <c r="P3" s="14" t="s">
        <v>706</v>
      </c>
      <c r="Q3" s="14"/>
      <c r="R3" s="5" t="s">
        <v>3</v>
      </c>
    </row>
    <row r="4" s="1" customFormat="1" ht="21.75" customHeight="1" spans="1:18">
      <c r="A4" s="15"/>
      <c r="B4" s="15" t="s">
        <v>1064</v>
      </c>
      <c r="C4" s="16" t="s">
        <v>6</v>
      </c>
      <c r="D4" s="15" t="s">
        <v>1065</v>
      </c>
      <c r="E4" s="15" t="s">
        <v>1066</v>
      </c>
      <c r="F4" s="15" t="s">
        <v>9</v>
      </c>
      <c r="G4" s="15" t="s">
        <v>10</v>
      </c>
      <c r="H4" s="15" t="s">
        <v>1067</v>
      </c>
      <c r="I4" s="15" t="s">
        <v>750</v>
      </c>
      <c r="J4" s="15" t="s">
        <v>13</v>
      </c>
      <c r="K4" s="15" t="s">
        <v>14</v>
      </c>
      <c r="L4" s="15" t="s">
        <v>15</v>
      </c>
      <c r="M4" s="42" t="s">
        <v>16</v>
      </c>
      <c r="N4" s="42"/>
      <c r="O4" s="15" t="s">
        <v>1068</v>
      </c>
      <c r="P4" s="15" t="s">
        <v>1069</v>
      </c>
      <c r="Q4" s="15" t="s">
        <v>1070</v>
      </c>
      <c r="R4" s="50" t="s">
        <v>3</v>
      </c>
    </row>
    <row r="5" s="1" customFormat="1" ht="38.25" customHeight="1" spans="1:18">
      <c r="A5" s="15"/>
      <c r="B5" s="15"/>
      <c r="C5" s="16"/>
      <c r="D5" s="15"/>
      <c r="E5" s="15"/>
      <c r="F5" s="15"/>
      <c r="G5" s="15"/>
      <c r="H5" s="15"/>
      <c r="I5" s="15"/>
      <c r="J5" s="15"/>
      <c r="K5" s="15"/>
      <c r="L5" s="15"/>
      <c r="M5" s="42" t="s">
        <v>345</v>
      </c>
      <c r="N5" s="42" t="s">
        <v>346</v>
      </c>
      <c r="O5" s="15"/>
      <c r="P5" s="15"/>
      <c r="Q5" s="15"/>
      <c r="R5" s="51"/>
    </row>
    <row r="6" s="2" customFormat="1" ht="22" customHeight="1" spans="1:18">
      <c r="A6" s="17" t="s">
        <v>1071</v>
      </c>
      <c r="B6" s="18"/>
      <c r="C6" s="19"/>
      <c r="D6" s="20">
        <v>5079.75</v>
      </c>
      <c r="E6" s="18"/>
      <c r="F6" s="18"/>
      <c r="G6" s="18"/>
      <c r="H6" s="21"/>
      <c r="I6" s="18"/>
      <c r="J6" s="18"/>
      <c r="K6" s="18"/>
      <c r="L6" s="18"/>
      <c r="M6" s="42"/>
      <c r="N6" s="43"/>
      <c r="O6" s="18"/>
      <c r="P6" s="20">
        <f t="shared" ref="P6:P11" si="0">D6*3</f>
        <v>15239.25</v>
      </c>
      <c r="Q6" s="21"/>
      <c r="R6" s="27" t="s">
        <v>3</v>
      </c>
    </row>
    <row r="7" s="2" customFormat="1" ht="23.25" customHeight="1" spans="1:18">
      <c r="A7" s="17" t="s">
        <v>1072</v>
      </c>
      <c r="B7" s="18"/>
      <c r="C7" s="19"/>
      <c r="D7" s="18"/>
      <c r="E7" s="18"/>
      <c r="F7" s="18"/>
      <c r="G7" s="18"/>
      <c r="H7" s="21"/>
      <c r="I7" s="18"/>
      <c r="J7" s="18"/>
      <c r="K7" s="18"/>
      <c r="L7" s="18"/>
      <c r="M7" s="43"/>
      <c r="N7" s="43"/>
      <c r="O7" s="18"/>
      <c r="P7" s="44"/>
      <c r="Q7" s="21"/>
      <c r="R7" s="27" t="s">
        <v>3</v>
      </c>
    </row>
    <row r="8" s="2" customFormat="1" ht="27" customHeight="1" spans="1:18">
      <c r="A8" s="17" t="s">
        <v>1073</v>
      </c>
      <c r="B8" s="22"/>
      <c r="C8" s="19"/>
      <c r="D8" s="22"/>
      <c r="E8" s="22"/>
      <c r="F8" s="22"/>
      <c r="G8" s="22"/>
      <c r="H8" s="21"/>
      <c r="I8" s="22"/>
      <c r="J8" s="22"/>
      <c r="K8" s="22"/>
      <c r="L8" s="22"/>
      <c r="M8" s="43"/>
      <c r="N8" s="43"/>
      <c r="O8" s="22"/>
      <c r="P8" s="20"/>
      <c r="Q8" s="21"/>
      <c r="R8" s="27" t="s">
        <v>3</v>
      </c>
    </row>
    <row r="9" s="3" customFormat="1" ht="23" customHeight="1" spans="1:18">
      <c r="A9" s="23" t="s">
        <v>14056</v>
      </c>
      <c r="B9" s="24"/>
      <c r="C9" s="25"/>
      <c r="D9" s="20">
        <v>5079.75</v>
      </c>
      <c r="E9" s="24"/>
      <c r="F9" s="24"/>
      <c r="G9" s="24"/>
      <c r="H9" s="24"/>
      <c r="I9" s="24"/>
      <c r="J9" s="24"/>
      <c r="K9" s="24"/>
      <c r="L9" s="45"/>
      <c r="M9" s="46"/>
      <c r="N9" s="46"/>
      <c r="O9" s="24"/>
      <c r="P9" s="20">
        <f t="shared" si="0"/>
        <v>15239.25</v>
      </c>
      <c r="Q9" s="52"/>
      <c r="R9" s="53" t="s">
        <v>3</v>
      </c>
    </row>
    <row r="10" s="2" customFormat="1" ht="15" customHeight="1" spans="1:19">
      <c r="A10" s="23" t="s">
        <v>21</v>
      </c>
      <c r="B10" s="26" t="s">
        <v>14064</v>
      </c>
      <c r="C10" s="27"/>
      <c r="D10" s="28">
        <v>1052.37</v>
      </c>
      <c r="E10" s="26"/>
      <c r="F10" s="26"/>
      <c r="G10" s="26"/>
      <c r="H10" s="26"/>
      <c r="I10" s="26"/>
      <c r="J10" s="26"/>
      <c r="K10" s="26"/>
      <c r="L10" s="26"/>
      <c r="M10" s="47"/>
      <c r="N10" s="47"/>
      <c r="O10" s="26"/>
      <c r="P10" s="48">
        <v>3157.1</v>
      </c>
      <c r="Q10" s="54"/>
      <c r="R10" s="27" t="s">
        <v>3</v>
      </c>
      <c r="S10" s="55"/>
    </row>
    <row r="11" s="4" customFormat="1" ht="15" customHeight="1" spans="1:19">
      <c r="A11" s="29" t="s">
        <v>21</v>
      </c>
      <c r="B11" s="30" t="s">
        <v>14064</v>
      </c>
      <c r="C11" s="31" t="s">
        <v>1340</v>
      </c>
      <c r="D11" s="32">
        <v>39.49</v>
      </c>
      <c r="E11" s="30" t="s">
        <v>14064</v>
      </c>
      <c r="F11" s="30" t="s">
        <v>714</v>
      </c>
      <c r="G11" s="30" t="s">
        <v>1075</v>
      </c>
      <c r="H11" s="30" t="s">
        <v>716</v>
      </c>
      <c r="I11" s="33" t="s">
        <v>48</v>
      </c>
      <c r="J11" s="30" t="s">
        <v>1266</v>
      </c>
      <c r="K11" s="33" t="s">
        <v>1269</v>
      </c>
      <c r="L11" s="31" t="s">
        <v>13231</v>
      </c>
      <c r="M11" s="31">
        <v>40451901.9616</v>
      </c>
      <c r="N11" s="31">
        <v>4694885.8878</v>
      </c>
      <c r="O11" s="31" t="s">
        <v>14514</v>
      </c>
      <c r="P11" s="49">
        <f t="shared" si="0"/>
        <v>118.47</v>
      </c>
      <c r="Q11" s="30" t="s">
        <v>14515</v>
      </c>
      <c r="R11" s="56" t="s">
        <v>14516</v>
      </c>
      <c r="S11" s="55"/>
    </row>
    <row r="12" s="4" customFormat="1" ht="15" customHeight="1" spans="1:19">
      <c r="A12" s="29" t="s">
        <v>21</v>
      </c>
      <c r="B12" s="30" t="s">
        <v>14064</v>
      </c>
      <c r="C12" s="31" t="s">
        <v>1151</v>
      </c>
      <c r="D12" s="32">
        <v>48.860745</v>
      </c>
      <c r="E12" s="30" t="s">
        <v>14064</v>
      </c>
      <c r="F12" s="30" t="s">
        <v>714</v>
      </c>
      <c r="G12" s="30" t="s">
        <v>1075</v>
      </c>
      <c r="H12" s="30" t="s">
        <v>716</v>
      </c>
      <c r="I12" s="33" t="s">
        <v>48</v>
      </c>
      <c r="J12" s="30" t="s">
        <v>1266</v>
      </c>
      <c r="K12" s="33" t="s">
        <v>58</v>
      </c>
      <c r="L12" s="31" t="s">
        <v>13223</v>
      </c>
      <c r="M12" s="31">
        <v>40450371.2604</v>
      </c>
      <c r="N12" s="31">
        <v>4693592.31029</v>
      </c>
      <c r="O12" s="31" t="s">
        <v>14514</v>
      </c>
      <c r="P12" s="49">
        <v>146.582235</v>
      </c>
      <c r="Q12" s="30" t="s">
        <v>14515</v>
      </c>
      <c r="R12" s="56" t="s">
        <v>14516</v>
      </c>
      <c r="S12" s="55"/>
    </row>
    <row r="13" s="4" customFormat="1" ht="15" customHeight="1" spans="1:19">
      <c r="A13" s="29" t="s">
        <v>21</v>
      </c>
      <c r="B13" s="30" t="s">
        <v>14064</v>
      </c>
      <c r="C13" s="31" t="s">
        <v>14147</v>
      </c>
      <c r="D13" s="32">
        <v>61.07541</v>
      </c>
      <c r="E13" s="30" t="s">
        <v>14064</v>
      </c>
      <c r="F13" s="30" t="s">
        <v>714</v>
      </c>
      <c r="G13" s="30" t="s">
        <v>1075</v>
      </c>
      <c r="H13" s="30" t="s">
        <v>716</v>
      </c>
      <c r="I13" s="33" t="s">
        <v>48</v>
      </c>
      <c r="J13" s="30" t="s">
        <v>1266</v>
      </c>
      <c r="K13" s="33" t="s">
        <v>58</v>
      </c>
      <c r="L13" s="31" t="s">
        <v>13223</v>
      </c>
      <c r="M13" s="31">
        <v>40450067.1577</v>
      </c>
      <c r="N13" s="31">
        <v>4693897.68032</v>
      </c>
      <c r="O13" s="31" t="s">
        <v>14514</v>
      </c>
      <c r="P13" s="49">
        <v>183.22623</v>
      </c>
      <c r="Q13" s="30" t="s">
        <v>14515</v>
      </c>
      <c r="R13" s="56" t="s">
        <v>14516</v>
      </c>
      <c r="S13" s="55"/>
    </row>
    <row r="14" s="2" customFormat="1" ht="15" customHeight="1" spans="1:19">
      <c r="A14" s="29" t="s">
        <v>21</v>
      </c>
      <c r="B14" s="30" t="s">
        <v>14064</v>
      </c>
      <c r="C14" s="31" t="s">
        <v>13878</v>
      </c>
      <c r="D14" s="32">
        <v>109.47294</v>
      </c>
      <c r="E14" s="30" t="s">
        <v>14064</v>
      </c>
      <c r="F14" s="30" t="s">
        <v>714</v>
      </c>
      <c r="G14" s="30" t="s">
        <v>1075</v>
      </c>
      <c r="H14" s="30" t="s">
        <v>716</v>
      </c>
      <c r="I14" s="33" t="s">
        <v>48</v>
      </c>
      <c r="J14" s="30" t="s">
        <v>1266</v>
      </c>
      <c r="K14" s="33" t="s">
        <v>1269</v>
      </c>
      <c r="L14" s="31" t="s">
        <v>13231</v>
      </c>
      <c r="M14" s="31">
        <v>40452962.9858</v>
      </c>
      <c r="N14" s="31">
        <v>4694647.97524</v>
      </c>
      <c r="O14" s="31" t="s">
        <v>14514</v>
      </c>
      <c r="P14" s="49">
        <v>328.41882</v>
      </c>
      <c r="Q14" s="30" t="s">
        <v>14515</v>
      </c>
      <c r="R14" s="56" t="s">
        <v>14516</v>
      </c>
      <c r="S14" s="55"/>
    </row>
    <row r="15" s="2" customFormat="1" ht="15" customHeight="1" spans="1:19">
      <c r="A15" s="29" t="s">
        <v>21</v>
      </c>
      <c r="B15" s="30" t="s">
        <v>14064</v>
      </c>
      <c r="C15" s="31" t="s">
        <v>556</v>
      </c>
      <c r="D15" s="32">
        <v>147.82395</v>
      </c>
      <c r="E15" s="30" t="s">
        <v>14064</v>
      </c>
      <c r="F15" s="30" t="s">
        <v>714</v>
      </c>
      <c r="G15" s="30" t="s">
        <v>1075</v>
      </c>
      <c r="H15" s="30" t="s">
        <v>716</v>
      </c>
      <c r="I15" s="33" t="s">
        <v>48</v>
      </c>
      <c r="J15" s="30" t="s">
        <v>1266</v>
      </c>
      <c r="K15" s="33" t="s">
        <v>14077</v>
      </c>
      <c r="L15" s="31" t="s">
        <v>1658</v>
      </c>
      <c r="M15" s="31">
        <v>40450949.6197</v>
      </c>
      <c r="N15" s="31">
        <v>4694929.50743</v>
      </c>
      <c r="O15" s="31" t="s">
        <v>14514</v>
      </c>
      <c r="P15" s="49">
        <v>443.47185</v>
      </c>
      <c r="Q15" s="30" t="s">
        <v>14515</v>
      </c>
      <c r="R15" s="56" t="s">
        <v>14516</v>
      </c>
      <c r="S15" s="55"/>
    </row>
    <row r="16" s="2" customFormat="1" ht="15" customHeight="1" spans="1:18">
      <c r="A16" s="29" t="s">
        <v>21</v>
      </c>
      <c r="B16" s="30" t="s">
        <v>14064</v>
      </c>
      <c r="C16" s="31" t="s">
        <v>359</v>
      </c>
      <c r="D16" s="32">
        <v>151.170195</v>
      </c>
      <c r="E16" s="30" t="s">
        <v>14064</v>
      </c>
      <c r="F16" s="30" t="s">
        <v>714</v>
      </c>
      <c r="G16" s="30" t="s">
        <v>1075</v>
      </c>
      <c r="H16" s="30" t="s">
        <v>716</v>
      </c>
      <c r="I16" s="33" t="s">
        <v>48</v>
      </c>
      <c r="J16" s="30" t="s">
        <v>1266</v>
      </c>
      <c r="K16" s="33" t="s">
        <v>1269</v>
      </c>
      <c r="L16" s="31" t="s">
        <v>13223</v>
      </c>
      <c r="M16" s="31">
        <v>40452683.7517</v>
      </c>
      <c r="N16" s="31">
        <v>4695157.9037</v>
      </c>
      <c r="O16" s="31" t="s">
        <v>14514</v>
      </c>
      <c r="P16" s="49">
        <v>453.510585</v>
      </c>
      <c r="Q16" s="30" t="s">
        <v>14515</v>
      </c>
      <c r="R16" s="56" t="s">
        <v>14516</v>
      </c>
    </row>
    <row r="17" s="2" customFormat="1" ht="15" customHeight="1" spans="1:18">
      <c r="A17" s="29" t="s">
        <v>21</v>
      </c>
      <c r="B17" s="30" t="s">
        <v>14064</v>
      </c>
      <c r="C17" s="31" t="s">
        <v>1656</v>
      </c>
      <c r="D17" s="32">
        <v>241.624815</v>
      </c>
      <c r="E17" s="30" t="s">
        <v>14064</v>
      </c>
      <c r="F17" s="30" t="s">
        <v>714</v>
      </c>
      <c r="G17" s="30" t="s">
        <v>1075</v>
      </c>
      <c r="H17" s="30" t="s">
        <v>716</v>
      </c>
      <c r="I17" s="33" t="s">
        <v>48</v>
      </c>
      <c r="J17" s="30" t="s">
        <v>1266</v>
      </c>
      <c r="K17" s="33" t="s">
        <v>140</v>
      </c>
      <c r="L17" s="31" t="s">
        <v>13223</v>
      </c>
      <c r="M17" s="31">
        <v>40452167.6248</v>
      </c>
      <c r="N17" s="31">
        <v>4692068.93484</v>
      </c>
      <c r="O17" s="31" t="s">
        <v>14514</v>
      </c>
      <c r="P17" s="49">
        <v>724.874445</v>
      </c>
      <c r="Q17" s="30" t="s">
        <v>14515</v>
      </c>
      <c r="R17" s="56" t="s">
        <v>14516</v>
      </c>
    </row>
    <row r="18" s="4" customFormat="1" ht="15" customHeight="1" spans="1:18">
      <c r="A18" s="29" t="s">
        <v>21</v>
      </c>
      <c r="B18" s="30" t="s">
        <v>14064</v>
      </c>
      <c r="C18" s="31" t="s">
        <v>1367</v>
      </c>
      <c r="D18" s="32">
        <v>252.85002</v>
      </c>
      <c r="E18" s="30" t="s">
        <v>14064</v>
      </c>
      <c r="F18" s="30" t="s">
        <v>714</v>
      </c>
      <c r="G18" s="30" t="s">
        <v>1075</v>
      </c>
      <c r="H18" s="30" t="s">
        <v>716</v>
      </c>
      <c r="I18" s="33" t="s">
        <v>48</v>
      </c>
      <c r="J18" s="30" t="s">
        <v>1266</v>
      </c>
      <c r="K18" s="33" t="s">
        <v>14077</v>
      </c>
      <c r="L18" s="31" t="s">
        <v>1658</v>
      </c>
      <c r="M18" s="31">
        <v>40451536.362</v>
      </c>
      <c r="N18" s="31">
        <v>4691283.74156</v>
      </c>
      <c r="O18" s="31" t="s">
        <v>14514</v>
      </c>
      <c r="P18" s="49">
        <v>758.55006</v>
      </c>
      <c r="Q18" s="30" t="s">
        <v>14515</v>
      </c>
      <c r="R18" s="56" t="s">
        <v>14516</v>
      </c>
    </row>
    <row r="19" s="4" customFormat="1" ht="15" customHeight="1" spans="1:18">
      <c r="A19" s="23" t="s">
        <v>21</v>
      </c>
      <c r="B19" s="26" t="s">
        <v>14113</v>
      </c>
      <c r="C19" s="27"/>
      <c r="D19" s="28">
        <v>1675.55178</v>
      </c>
      <c r="E19" s="26"/>
      <c r="F19" s="26"/>
      <c r="G19" s="26"/>
      <c r="H19" s="26"/>
      <c r="I19" s="26"/>
      <c r="J19" s="26"/>
      <c r="K19" s="26"/>
      <c r="L19" s="26"/>
      <c r="M19" s="47"/>
      <c r="N19" s="47"/>
      <c r="O19" s="26"/>
      <c r="P19" s="48">
        <v>5026.65534</v>
      </c>
      <c r="Q19" s="30"/>
      <c r="R19" s="56" t="s">
        <v>3</v>
      </c>
    </row>
    <row r="20" s="4" customFormat="1" ht="15" customHeight="1" spans="1:18">
      <c r="A20" s="29" t="s">
        <v>21</v>
      </c>
      <c r="B20" s="30" t="s">
        <v>14113</v>
      </c>
      <c r="C20" s="33" t="s">
        <v>14517</v>
      </c>
      <c r="D20" s="34">
        <v>35.363175</v>
      </c>
      <c r="E20" s="30" t="s">
        <v>14113</v>
      </c>
      <c r="F20" s="30" t="s">
        <v>714</v>
      </c>
      <c r="G20" s="30" t="s">
        <v>1075</v>
      </c>
      <c r="H20" s="30" t="s">
        <v>716</v>
      </c>
      <c r="I20" s="33" t="s">
        <v>717</v>
      </c>
      <c r="J20" s="30" t="s">
        <v>1266</v>
      </c>
      <c r="K20" s="33" t="s">
        <v>14077</v>
      </c>
      <c r="L20" s="33" t="s">
        <v>1658</v>
      </c>
      <c r="M20" s="33">
        <v>40447986.1677</v>
      </c>
      <c r="N20" s="33">
        <v>4694740.62283</v>
      </c>
      <c r="O20" s="33" t="s">
        <v>32</v>
      </c>
      <c r="P20" s="49">
        <v>106.089525</v>
      </c>
      <c r="Q20" s="30" t="s">
        <v>14515</v>
      </c>
      <c r="R20" s="56" t="s">
        <v>14516</v>
      </c>
    </row>
    <row r="21" s="4" customFormat="1" ht="15" customHeight="1" spans="1:18">
      <c r="A21" s="29" t="s">
        <v>21</v>
      </c>
      <c r="B21" s="30" t="s">
        <v>14113</v>
      </c>
      <c r="C21" s="33" t="s">
        <v>624</v>
      </c>
      <c r="D21" s="34">
        <v>40.969095</v>
      </c>
      <c r="E21" s="30" t="s">
        <v>14113</v>
      </c>
      <c r="F21" s="30" t="s">
        <v>714</v>
      </c>
      <c r="G21" s="30" t="s">
        <v>1075</v>
      </c>
      <c r="H21" s="30" t="s">
        <v>716</v>
      </c>
      <c r="I21" s="33" t="s">
        <v>717</v>
      </c>
      <c r="J21" s="30" t="s">
        <v>1266</v>
      </c>
      <c r="K21" s="33" t="s">
        <v>140</v>
      </c>
      <c r="L21" s="33" t="s">
        <v>13231</v>
      </c>
      <c r="M21" s="33">
        <v>40447395.6765</v>
      </c>
      <c r="N21" s="33">
        <v>4697964.1136</v>
      </c>
      <c r="O21" s="33" t="s">
        <v>32</v>
      </c>
      <c r="P21" s="49">
        <v>122.907285</v>
      </c>
      <c r="Q21" s="30" t="s">
        <v>14515</v>
      </c>
      <c r="R21" s="56" t="s">
        <v>14516</v>
      </c>
    </row>
    <row r="22" s="4" customFormat="1" ht="15" customHeight="1" spans="1:18">
      <c r="A22" s="29" t="s">
        <v>21</v>
      </c>
      <c r="B22" s="30" t="s">
        <v>14113</v>
      </c>
      <c r="C22" s="33" t="s">
        <v>1458</v>
      </c>
      <c r="D22" s="34">
        <v>41.218635</v>
      </c>
      <c r="E22" s="30" t="s">
        <v>14113</v>
      </c>
      <c r="F22" s="30" t="s">
        <v>714</v>
      </c>
      <c r="G22" s="30" t="s">
        <v>1075</v>
      </c>
      <c r="H22" s="30" t="s">
        <v>716</v>
      </c>
      <c r="I22" s="33" t="s">
        <v>721</v>
      </c>
      <c r="J22" s="30" t="s">
        <v>1266</v>
      </c>
      <c r="K22" s="33" t="s">
        <v>1269</v>
      </c>
      <c r="L22" s="33" t="s">
        <v>13223</v>
      </c>
      <c r="M22" s="33">
        <v>40446147.1625</v>
      </c>
      <c r="N22" s="33">
        <v>4696811.4138</v>
      </c>
      <c r="O22" s="33" t="s">
        <v>32</v>
      </c>
      <c r="P22" s="49">
        <v>123.655905</v>
      </c>
      <c r="Q22" s="30" t="s">
        <v>14515</v>
      </c>
      <c r="R22" s="56" t="s">
        <v>14516</v>
      </c>
    </row>
    <row r="23" s="4" customFormat="1" ht="15" customHeight="1" spans="1:18">
      <c r="A23" s="29" t="s">
        <v>21</v>
      </c>
      <c r="B23" s="30" t="s">
        <v>14113</v>
      </c>
      <c r="C23" s="33" t="s">
        <v>533</v>
      </c>
      <c r="D23" s="34">
        <v>42.148245</v>
      </c>
      <c r="E23" s="30" t="s">
        <v>14113</v>
      </c>
      <c r="F23" s="30" t="s">
        <v>714</v>
      </c>
      <c r="G23" s="30" t="s">
        <v>1075</v>
      </c>
      <c r="H23" s="30" t="s">
        <v>716</v>
      </c>
      <c r="I23" s="33" t="s">
        <v>717</v>
      </c>
      <c r="J23" s="30" t="s">
        <v>1266</v>
      </c>
      <c r="K23" s="33" t="s">
        <v>140</v>
      </c>
      <c r="L23" s="33" t="s">
        <v>1658</v>
      </c>
      <c r="M23" s="33">
        <v>40448062.4359</v>
      </c>
      <c r="N23" s="33">
        <v>4697829.31108</v>
      </c>
      <c r="O23" s="33" t="s">
        <v>32</v>
      </c>
      <c r="P23" s="49">
        <v>126.444735</v>
      </c>
      <c r="Q23" s="30" t="s">
        <v>14515</v>
      </c>
      <c r="R23" s="56" t="s">
        <v>14516</v>
      </c>
    </row>
    <row r="24" s="4" customFormat="1" ht="15" customHeight="1" spans="1:18">
      <c r="A24" s="29" t="s">
        <v>21</v>
      </c>
      <c r="B24" s="30" t="s">
        <v>14113</v>
      </c>
      <c r="C24" s="33" t="s">
        <v>13659</v>
      </c>
      <c r="D24" s="34">
        <v>43.003755</v>
      </c>
      <c r="E24" s="30" t="s">
        <v>14113</v>
      </c>
      <c r="F24" s="30" t="s">
        <v>714</v>
      </c>
      <c r="G24" s="30" t="s">
        <v>1075</v>
      </c>
      <c r="H24" s="30" t="s">
        <v>716</v>
      </c>
      <c r="I24" s="33" t="s">
        <v>717</v>
      </c>
      <c r="J24" s="30" t="s">
        <v>1266</v>
      </c>
      <c r="K24" s="33" t="s">
        <v>1269</v>
      </c>
      <c r="L24" s="33" t="s">
        <v>13223</v>
      </c>
      <c r="M24" s="33">
        <v>40445187.1734</v>
      </c>
      <c r="N24" s="33">
        <v>4694007.88593</v>
      </c>
      <c r="O24" s="33" t="s">
        <v>32</v>
      </c>
      <c r="P24" s="49">
        <v>129.011265</v>
      </c>
      <c r="Q24" s="30" t="s">
        <v>14515</v>
      </c>
      <c r="R24" s="56" t="s">
        <v>14516</v>
      </c>
    </row>
    <row r="25" s="4" customFormat="1" ht="15" customHeight="1" spans="1:18">
      <c r="A25" s="29" t="s">
        <v>21</v>
      </c>
      <c r="B25" s="30" t="s">
        <v>14113</v>
      </c>
      <c r="C25" s="33" t="s">
        <v>582</v>
      </c>
      <c r="D25" s="34">
        <v>44.275185</v>
      </c>
      <c r="E25" s="30" t="s">
        <v>14113</v>
      </c>
      <c r="F25" s="30" t="s">
        <v>714</v>
      </c>
      <c r="G25" s="30" t="s">
        <v>1075</v>
      </c>
      <c r="H25" s="30" t="s">
        <v>716</v>
      </c>
      <c r="I25" s="33" t="s">
        <v>717</v>
      </c>
      <c r="J25" s="30" t="s">
        <v>1266</v>
      </c>
      <c r="K25" s="33" t="s">
        <v>140</v>
      </c>
      <c r="L25" s="33" t="s">
        <v>1658</v>
      </c>
      <c r="M25" s="33">
        <v>40447217.9085</v>
      </c>
      <c r="N25" s="33">
        <v>4698258.03848</v>
      </c>
      <c r="O25" s="33" t="s">
        <v>32</v>
      </c>
      <c r="P25" s="49">
        <v>132.825555</v>
      </c>
      <c r="Q25" s="30" t="s">
        <v>14515</v>
      </c>
      <c r="R25" s="56" t="s">
        <v>14516</v>
      </c>
    </row>
    <row r="26" s="4" customFormat="1" ht="15" customHeight="1" spans="1:18">
      <c r="A26" s="29" t="s">
        <v>21</v>
      </c>
      <c r="B26" s="30" t="s">
        <v>14113</v>
      </c>
      <c r="C26" s="33" t="s">
        <v>1687</v>
      </c>
      <c r="D26" s="34">
        <v>44.848275</v>
      </c>
      <c r="E26" s="30" t="s">
        <v>14113</v>
      </c>
      <c r="F26" s="30" t="s">
        <v>714</v>
      </c>
      <c r="G26" s="30" t="s">
        <v>1075</v>
      </c>
      <c r="H26" s="30" t="s">
        <v>716</v>
      </c>
      <c r="I26" s="33" t="s">
        <v>717</v>
      </c>
      <c r="J26" s="30" t="s">
        <v>1266</v>
      </c>
      <c r="K26" s="33" t="s">
        <v>49</v>
      </c>
      <c r="L26" s="33" t="s">
        <v>1658</v>
      </c>
      <c r="M26" s="33">
        <v>40445633.4595</v>
      </c>
      <c r="N26" s="33">
        <v>4694315.14199</v>
      </c>
      <c r="O26" s="33" t="s">
        <v>32</v>
      </c>
      <c r="P26" s="49">
        <v>134.544825</v>
      </c>
      <c r="Q26" s="30" t="s">
        <v>14515</v>
      </c>
      <c r="R26" s="56" t="s">
        <v>14516</v>
      </c>
    </row>
    <row r="27" s="4" customFormat="1" ht="15" customHeight="1" spans="1:18">
      <c r="A27" s="29" t="s">
        <v>21</v>
      </c>
      <c r="B27" s="30" t="s">
        <v>14113</v>
      </c>
      <c r="C27" s="33" t="s">
        <v>14518</v>
      </c>
      <c r="D27" s="34">
        <v>46.354755</v>
      </c>
      <c r="E27" s="30" t="s">
        <v>14113</v>
      </c>
      <c r="F27" s="30" t="s">
        <v>714</v>
      </c>
      <c r="G27" s="30" t="s">
        <v>1075</v>
      </c>
      <c r="H27" s="30" t="s">
        <v>716</v>
      </c>
      <c r="I27" s="33" t="s">
        <v>717</v>
      </c>
      <c r="J27" s="30" t="s">
        <v>1266</v>
      </c>
      <c r="K27" s="33" t="s">
        <v>1269</v>
      </c>
      <c r="L27" s="33" t="s">
        <v>13225</v>
      </c>
      <c r="M27" s="33">
        <v>40448614.1007</v>
      </c>
      <c r="N27" s="33">
        <v>4694231.37056</v>
      </c>
      <c r="O27" s="33" t="s">
        <v>32</v>
      </c>
      <c r="P27" s="49">
        <v>139.064265</v>
      </c>
      <c r="Q27" s="30" t="s">
        <v>14515</v>
      </c>
      <c r="R27" s="56" t="s">
        <v>14516</v>
      </c>
    </row>
    <row r="28" s="4" customFormat="1" ht="15" customHeight="1" spans="1:18">
      <c r="A28" s="29" t="s">
        <v>21</v>
      </c>
      <c r="B28" s="30" t="s">
        <v>14113</v>
      </c>
      <c r="C28" s="33" t="s">
        <v>1397</v>
      </c>
      <c r="D28" s="34">
        <v>52.341285</v>
      </c>
      <c r="E28" s="30" t="s">
        <v>14113</v>
      </c>
      <c r="F28" s="30" t="s">
        <v>714</v>
      </c>
      <c r="G28" s="30" t="s">
        <v>1075</v>
      </c>
      <c r="H28" s="30" t="s">
        <v>716</v>
      </c>
      <c r="I28" s="33" t="s">
        <v>721</v>
      </c>
      <c r="J28" s="30" t="s">
        <v>1266</v>
      </c>
      <c r="K28" s="33" t="s">
        <v>58</v>
      </c>
      <c r="L28" s="33" t="s">
        <v>13231</v>
      </c>
      <c r="M28" s="33">
        <v>40449695.7197</v>
      </c>
      <c r="N28" s="33">
        <v>4697676.5035</v>
      </c>
      <c r="O28" s="33" t="s">
        <v>32</v>
      </c>
      <c r="P28" s="49">
        <v>157.023855</v>
      </c>
      <c r="Q28" s="30" t="s">
        <v>14515</v>
      </c>
      <c r="R28" s="56" t="s">
        <v>14516</v>
      </c>
    </row>
    <row r="29" s="4" customFormat="1" ht="15" customHeight="1" spans="1:18">
      <c r="A29" s="29" t="s">
        <v>21</v>
      </c>
      <c r="B29" s="30" t="s">
        <v>14113</v>
      </c>
      <c r="C29" s="33" t="s">
        <v>14519</v>
      </c>
      <c r="D29" s="34">
        <v>54.00984</v>
      </c>
      <c r="E29" s="30" t="s">
        <v>14113</v>
      </c>
      <c r="F29" s="30" t="s">
        <v>714</v>
      </c>
      <c r="G29" s="30" t="s">
        <v>1075</v>
      </c>
      <c r="H29" s="30" t="s">
        <v>716</v>
      </c>
      <c r="I29" s="33" t="s">
        <v>721</v>
      </c>
      <c r="J29" s="30" t="s">
        <v>1266</v>
      </c>
      <c r="K29" s="33" t="s">
        <v>14077</v>
      </c>
      <c r="L29" s="33" t="s">
        <v>13223</v>
      </c>
      <c r="M29" s="33">
        <v>40449145.9654</v>
      </c>
      <c r="N29" s="33">
        <v>4694251.29388</v>
      </c>
      <c r="O29" s="33" t="s">
        <v>32</v>
      </c>
      <c r="P29" s="49">
        <v>162.02952</v>
      </c>
      <c r="Q29" s="30" t="s">
        <v>14515</v>
      </c>
      <c r="R29" s="56" t="s">
        <v>14516</v>
      </c>
    </row>
    <row r="30" s="4" customFormat="1" ht="15" customHeight="1" spans="1:18">
      <c r="A30" s="29" t="s">
        <v>21</v>
      </c>
      <c r="B30" s="30" t="s">
        <v>14113</v>
      </c>
      <c r="C30" s="33" t="s">
        <v>14520</v>
      </c>
      <c r="D30" s="34">
        <v>54.46365</v>
      </c>
      <c r="E30" s="30" t="s">
        <v>14113</v>
      </c>
      <c r="F30" s="30" t="s">
        <v>714</v>
      </c>
      <c r="G30" s="30" t="s">
        <v>1075</v>
      </c>
      <c r="H30" s="30" t="s">
        <v>716</v>
      </c>
      <c r="I30" s="33" t="s">
        <v>721</v>
      </c>
      <c r="J30" s="30" t="s">
        <v>1266</v>
      </c>
      <c r="K30" s="33" t="s">
        <v>14077</v>
      </c>
      <c r="L30" s="33" t="s">
        <v>13223</v>
      </c>
      <c r="M30" s="33">
        <v>40449090.5409</v>
      </c>
      <c r="N30" s="33">
        <v>4694599.56249</v>
      </c>
      <c r="O30" s="33" t="s">
        <v>32</v>
      </c>
      <c r="P30" s="49">
        <v>163.39095</v>
      </c>
      <c r="Q30" s="30" t="s">
        <v>14515</v>
      </c>
      <c r="R30" s="56" t="s">
        <v>14516</v>
      </c>
    </row>
    <row r="31" s="4" customFormat="1" ht="15" customHeight="1" spans="1:18">
      <c r="A31" s="29" t="s">
        <v>21</v>
      </c>
      <c r="B31" s="30" t="s">
        <v>14113</v>
      </c>
      <c r="C31" s="33" t="s">
        <v>1543</v>
      </c>
      <c r="D31" s="34">
        <v>55.07049</v>
      </c>
      <c r="E31" s="30" t="s">
        <v>14113</v>
      </c>
      <c r="F31" s="30" t="s">
        <v>714</v>
      </c>
      <c r="G31" s="30" t="s">
        <v>1075</v>
      </c>
      <c r="H31" s="30" t="s">
        <v>716</v>
      </c>
      <c r="I31" s="33" t="s">
        <v>717</v>
      </c>
      <c r="J31" s="30" t="s">
        <v>1266</v>
      </c>
      <c r="K31" s="33" t="s">
        <v>1269</v>
      </c>
      <c r="L31" s="33" t="s">
        <v>13223</v>
      </c>
      <c r="M31" s="33">
        <v>40445285.5161</v>
      </c>
      <c r="N31" s="33">
        <v>4694344.92739</v>
      </c>
      <c r="O31" s="33" t="s">
        <v>32</v>
      </c>
      <c r="P31" s="49">
        <v>165.21147</v>
      </c>
      <c r="Q31" s="30" t="s">
        <v>14515</v>
      </c>
      <c r="R31" s="56" t="s">
        <v>14516</v>
      </c>
    </row>
    <row r="32" s="4" customFormat="1" ht="15" customHeight="1" spans="1:18">
      <c r="A32" s="29" t="s">
        <v>21</v>
      </c>
      <c r="B32" s="30" t="s">
        <v>14113</v>
      </c>
      <c r="C32" s="33" t="s">
        <v>14521</v>
      </c>
      <c r="D32" s="34">
        <v>58.356885</v>
      </c>
      <c r="E32" s="30" t="s">
        <v>14113</v>
      </c>
      <c r="F32" s="30" t="s">
        <v>714</v>
      </c>
      <c r="G32" s="30" t="s">
        <v>1075</v>
      </c>
      <c r="H32" s="30" t="s">
        <v>716</v>
      </c>
      <c r="I32" s="33" t="s">
        <v>717</v>
      </c>
      <c r="J32" s="30" t="s">
        <v>1266</v>
      </c>
      <c r="K32" s="33" t="s">
        <v>14077</v>
      </c>
      <c r="L32" s="33" t="s">
        <v>1658</v>
      </c>
      <c r="M32" s="33">
        <v>40447830.9417</v>
      </c>
      <c r="N32" s="33">
        <v>4695379.72101</v>
      </c>
      <c r="O32" s="33" t="s">
        <v>32</v>
      </c>
      <c r="P32" s="49">
        <v>175.070655</v>
      </c>
      <c r="Q32" s="30" t="s">
        <v>14515</v>
      </c>
      <c r="R32" s="56" t="s">
        <v>14516</v>
      </c>
    </row>
    <row r="33" s="4" customFormat="1" ht="15" customHeight="1" spans="1:18">
      <c r="A33" s="29" t="s">
        <v>21</v>
      </c>
      <c r="B33" s="30" t="s">
        <v>14113</v>
      </c>
      <c r="C33" s="33" t="s">
        <v>14522</v>
      </c>
      <c r="D33" s="34">
        <v>59.05653</v>
      </c>
      <c r="E33" s="30" t="s">
        <v>14113</v>
      </c>
      <c r="F33" s="30" t="s">
        <v>714</v>
      </c>
      <c r="G33" s="30" t="s">
        <v>1075</v>
      </c>
      <c r="H33" s="30" t="s">
        <v>716</v>
      </c>
      <c r="I33" s="33" t="s">
        <v>717</v>
      </c>
      <c r="J33" s="30" t="s">
        <v>1266</v>
      </c>
      <c r="K33" s="33" t="s">
        <v>1269</v>
      </c>
      <c r="L33" s="33" t="s">
        <v>13225</v>
      </c>
      <c r="M33" s="33">
        <v>40448624.9371</v>
      </c>
      <c r="N33" s="33">
        <v>4693935.40769</v>
      </c>
      <c r="O33" s="33" t="s">
        <v>32</v>
      </c>
      <c r="P33" s="49">
        <v>177.16959</v>
      </c>
      <c r="Q33" s="30" t="s">
        <v>14515</v>
      </c>
      <c r="R33" s="56" t="s">
        <v>14516</v>
      </c>
    </row>
    <row r="34" s="4" customFormat="1" ht="15" customHeight="1" spans="1:18">
      <c r="A34" s="29" t="s">
        <v>21</v>
      </c>
      <c r="B34" s="30" t="s">
        <v>14113</v>
      </c>
      <c r="C34" s="33" t="s">
        <v>14523</v>
      </c>
      <c r="D34" s="34">
        <v>63.3267</v>
      </c>
      <c r="E34" s="30" t="s">
        <v>14113</v>
      </c>
      <c r="F34" s="30" t="s">
        <v>714</v>
      </c>
      <c r="G34" s="30" t="s">
        <v>1075</v>
      </c>
      <c r="H34" s="30" t="s">
        <v>716</v>
      </c>
      <c r="I34" s="33" t="s">
        <v>717</v>
      </c>
      <c r="J34" s="30" t="s">
        <v>1266</v>
      </c>
      <c r="K34" s="33" t="s">
        <v>1269</v>
      </c>
      <c r="L34" s="33" t="s">
        <v>13223</v>
      </c>
      <c r="M34" s="33">
        <v>40445428.044</v>
      </c>
      <c r="N34" s="33">
        <v>4693868.73855</v>
      </c>
      <c r="O34" s="33" t="s">
        <v>32</v>
      </c>
      <c r="P34" s="49">
        <v>189.9801</v>
      </c>
      <c r="Q34" s="30" t="s">
        <v>14515</v>
      </c>
      <c r="R34" s="56" t="s">
        <v>14516</v>
      </c>
    </row>
    <row r="35" s="4" customFormat="1" ht="15" customHeight="1" spans="1:18">
      <c r="A35" s="29" t="s">
        <v>21</v>
      </c>
      <c r="B35" s="30" t="s">
        <v>14113</v>
      </c>
      <c r="C35" s="33" t="s">
        <v>1685</v>
      </c>
      <c r="D35" s="34">
        <v>64.43577</v>
      </c>
      <c r="E35" s="30" t="s">
        <v>14113</v>
      </c>
      <c r="F35" s="30" t="s">
        <v>714</v>
      </c>
      <c r="G35" s="30" t="s">
        <v>1075</v>
      </c>
      <c r="H35" s="30" t="s">
        <v>716</v>
      </c>
      <c r="I35" s="33" t="s">
        <v>717</v>
      </c>
      <c r="J35" s="30" t="s">
        <v>1266</v>
      </c>
      <c r="K35" s="33" t="s">
        <v>140</v>
      </c>
      <c r="L35" s="33" t="s">
        <v>1658</v>
      </c>
      <c r="M35" s="33">
        <v>40446996.3982</v>
      </c>
      <c r="N35" s="33">
        <v>4698024.91819</v>
      </c>
      <c r="O35" s="33" t="s">
        <v>32</v>
      </c>
      <c r="P35" s="49">
        <v>193.30731</v>
      </c>
      <c r="Q35" s="30" t="s">
        <v>14515</v>
      </c>
      <c r="R35" s="56" t="s">
        <v>14516</v>
      </c>
    </row>
    <row r="36" s="4" customFormat="1" ht="15" customHeight="1" spans="1:18">
      <c r="A36" s="29" t="s">
        <v>21</v>
      </c>
      <c r="B36" s="30" t="s">
        <v>14113</v>
      </c>
      <c r="C36" s="33" t="s">
        <v>13643</v>
      </c>
      <c r="D36" s="34">
        <v>74.505375</v>
      </c>
      <c r="E36" s="30" t="s">
        <v>14113</v>
      </c>
      <c r="F36" s="30" t="s">
        <v>714</v>
      </c>
      <c r="G36" s="30" t="s">
        <v>1075</v>
      </c>
      <c r="H36" s="30" t="s">
        <v>716</v>
      </c>
      <c r="I36" s="33" t="s">
        <v>717</v>
      </c>
      <c r="J36" s="30" t="s">
        <v>1266</v>
      </c>
      <c r="K36" s="33" t="s">
        <v>14077</v>
      </c>
      <c r="L36" s="33" t="s">
        <v>1658</v>
      </c>
      <c r="M36" s="33">
        <v>40447662.0824</v>
      </c>
      <c r="N36" s="33">
        <v>4695172.18362</v>
      </c>
      <c r="O36" s="33" t="s">
        <v>32</v>
      </c>
      <c r="P36" s="49">
        <v>223.516125</v>
      </c>
      <c r="Q36" s="30" t="s">
        <v>14515</v>
      </c>
      <c r="R36" s="56" t="s">
        <v>14516</v>
      </c>
    </row>
    <row r="37" s="4" customFormat="1" ht="15" customHeight="1" spans="1:18">
      <c r="A37" s="29" t="s">
        <v>21</v>
      </c>
      <c r="B37" s="30" t="s">
        <v>14113</v>
      </c>
      <c r="C37" s="33" t="s">
        <v>14524</v>
      </c>
      <c r="D37" s="34">
        <v>86.486745</v>
      </c>
      <c r="E37" s="30" t="s">
        <v>14113</v>
      </c>
      <c r="F37" s="30" t="s">
        <v>714</v>
      </c>
      <c r="G37" s="30" t="s">
        <v>1075</v>
      </c>
      <c r="H37" s="30" t="s">
        <v>716</v>
      </c>
      <c r="I37" s="33" t="s">
        <v>717</v>
      </c>
      <c r="J37" s="30" t="s">
        <v>1266</v>
      </c>
      <c r="K37" s="33" t="s">
        <v>14077</v>
      </c>
      <c r="L37" s="33" t="s">
        <v>1658</v>
      </c>
      <c r="M37" s="33">
        <v>40448845.3144</v>
      </c>
      <c r="N37" s="33">
        <v>4694346.15267</v>
      </c>
      <c r="O37" s="33" t="s">
        <v>32</v>
      </c>
      <c r="P37" s="49">
        <v>259.460235</v>
      </c>
      <c r="Q37" s="30" t="s">
        <v>14515</v>
      </c>
      <c r="R37" s="56" t="s">
        <v>14516</v>
      </c>
    </row>
    <row r="38" s="4" customFormat="1" ht="15" customHeight="1" spans="1:18">
      <c r="A38" s="29" t="s">
        <v>21</v>
      </c>
      <c r="B38" s="30" t="s">
        <v>14113</v>
      </c>
      <c r="C38" s="33" t="s">
        <v>14068</v>
      </c>
      <c r="D38" s="34">
        <v>120.946755</v>
      </c>
      <c r="E38" s="30" t="s">
        <v>14113</v>
      </c>
      <c r="F38" s="30" t="s">
        <v>714</v>
      </c>
      <c r="G38" s="30" t="s">
        <v>1075</v>
      </c>
      <c r="H38" s="30" t="s">
        <v>716</v>
      </c>
      <c r="I38" s="33" t="s">
        <v>721</v>
      </c>
      <c r="J38" s="30" t="s">
        <v>1266</v>
      </c>
      <c r="K38" s="33" t="s">
        <v>14077</v>
      </c>
      <c r="L38" s="33" t="s">
        <v>13223</v>
      </c>
      <c r="M38" s="33">
        <v>40448972.6284</v>
      </c>
      <c r="N38" s="33">
        <v>4694017.05086</v>
      </c>
      <c r="O38" s="33" t="s">
        <v>32</v>
      </c>
      <c r="P38" s="49">
        <v>362.840265</v>
      </c>
      <c r="Q38" s="30" t="s">
        <v>14515</v>
      </c>
      <c r="R38" s="56" t="s">
        <v>14516</v>
      </c>
    </row>
    <row r="39" s="4" customFormat="1" ht="15" customHeight="1" spans="1:18">
      <c r="A39" s="29" t="s">
        <v>21</v>
      </c>
      <c r="B39" s="30" t="s">
        <v>14113</v>
      </c>
      <c r="C39" s="33" t="s">
        <v>14525</v>
      </c>
      <c r="D39" s="34">
        <v>122.962335</v>
      </c>
      <c r="E39" s="30" t="s">
        <v>14113</v>
      </c>
      <c r="F39" s="30" t="s">
        <v>714</v>
      </c>
      <c r="G39" s="30" t="s">
        <v>1075</v>
      </c>
      <c r="H39" s="30" t="s">
        <v>716</v>
      </c>
      <c r="I39" s="33" t="s">
        <v>717</v>
      </c>
      <c r="J39" s="30" t="s">
        <v>1266</v>
      </c>
      <c r="K39" s="33" t="s">
        <v>14077</v>
      </c>
      <c r="L39" s="33" t="s">
        <v>1658</v>
      </c>
      <c r="M39" s="33">
        <v>40448863.669</v>
      </c>
      <c r="N39" s="33">
        <v>4694551.55046</v>
      </c>
      <c r="O39" s="33" t="s">
        <v>32</v>
      </c>
      <c r="P39" s="49">
        <v>368.887005</v>
      </c>
      <c r="Q39" s="30" t="s">
        <v>14515</v>
      </c>
      <c r="R39" s="56" t="s">
        <v>14516</v>
      </c>
    </row>
    <row r="40" s="4" customFormat="1" ht="15" customHeight="1" spans="1:18">
      <c r="A40" s="29" t="s">
        <v>21</v>
      </c>
      <c r="B40" s="30" t="s">
        <v>14113</v>
      </c>
      <c r="C40" s="33" t="s">
        <v>1495</v>
      </c>
      <c r="D40" s="34">
        <v>130.557555</v>
      </c>
      <c r="E40" s="30" t="s">
        <v>14113</v>
      </c>
      <c r="F40" s="30" t="s">
        <v>714</v>
      </c>
      <c r="G40" s="30" t="s">
        <v>1075</v>
      </c>
      <c r="H40" s="30" t="s">
        <v>716</v>
      </c>
      <c r="I40" s="33" t="s">
        <v>717</v>
      </c>
      <c r="J40" s="30" t="s">
        <v>1266</v>
      </c>
      <c r="K40" s="33" t="s">
        <v>14077</v>
      </c>
      <c r="L40" s="33" t="s">
        <v>1658</v>
      </c>
      <c r="M40" s="33">
        <v>40448763.5818</v>
      </c>
      <c r="N40" s="33">
        <v>4694727.88234</v>
      </c>
      <c r="O40" s="33" t="s">
        <v>32</v>
      </c>
      <c r="P40" s="49">
        <v>391.672665</v>
      </c>
      <c r="Q40" s="30" t="s">
        <v>14515</v>
      </c>
      <c r="R40" s="56" t="s">
        <v>14516</v>
      </c>
    </row>
    <row r="41" s="1" customFormat="1" spans="1:18">
      <c r="A41" s="29" t="s">
        <v>21</v>
      </c>
      <c r="B41" s="30" t="s">
        <v>14113</v>
      </c>
      <c r="C41" s="33" t="s">
        <v>14526</v>
      </c>
      <c r="D41" s="34">
        <v>165.070575</v>
      </c>
      <c r="E41" s="30" t="s">
        <v>14113</v>
      </c>
      <c r="F41" s="30" t="s">
        <v>714</v>
      </c>
      <c r="G41" s="30" t="s">
        <v>1075</v>
      </c>
      <c r="H41" s="30" t="s">
        <v>716</v>
      </c>
      <c r="I41" s="33" t="s">
        <v>717</v>
      </c>
      <c r="J41" s="30" t="s">
        <v>1266</v>
      </c>
      <c r="K41" s="33" t="s">
        <v>1269</v>
      </c>
      <c r="L41" s="33" t="s">
        <v>13231</v>
      </c>
      <c r="M41" s="33">
        <v>40445812.0721</v>
      </c>
      <c r="N41" s="33">
        <v>4693180.92656</v>
      </c>
      <c r="O41" s="33" t="s">
        <v>32</v>
      </c>
      <c r="P41" s="49">
        <v>495.211725</v>
      </c>
      <c r="Q41" s="30" t="s">
        <v>14515</v>
      </c>
      <c r="R41" s="56" t="s">
        <v>14516</v>
      </c>
    </row>
    <row r="42" s="1" customFormat="1" spans="1:18">
      <c r="A42" s="29" t="s">
        <v>21</v>
      </c>
      <c r="B42" s="30" t="s">
        <v>14113</v>
      </c>
      <c r="C42" s="33" t="s">
        <v>13985</v>
      </c>
      <c r="D42" s="34">
        <v>175.78017</v>
      </c>
      <c r="E42" s="30" t="s">
        <v>14113</v>
      </c>
      <c r="F42" s="30" t="s">
        <v>714</v>
      </c>
      <c r="G42" s="30" t="s">
        <v>1075</v>
      </c>
      <c r="H42" s="30" t="s">
        <v>716</v>
      </c>
      <c r="I42" s="33" t="s">
        <v>717</v>
      </c>
      <c r="J42" s="30" t="s">
        <v>1266</v>
      </c>
      <c r="K42" s="33" t="s">
        <v>49</v>
      </c>
      <c r="L42" s="33" t="s">
        <v>1658</v>
      </c>
      <c r="M42" s="33">
        <v>40445591.1176</v>
      </c>
      <c r="N42" s="33">
        <v>4694121.11738</v>
      </c>
      <c r="O42" s="33" t="s">
        <v>32</v>
      </c>
      <c r="P42" s="49">
        <v>527.34051</v>
      </c>
      <c r="Q42" s="30" t="s">
        <v>14515</v>
      </c>
      <c r="R42" s="56" t="s">
        <v>14516</v>
      </c>
    </row>
    <row r="43" s="1" customFormat="1" spans="1:18">
      <c r="A43" s="18" t="s">
        <v>21</v>
      </c>
      <c r="B43" s="22" t="s">
        <v>14229</v>
      </c>
      <c r="C43" s="19"/>
      <c r="D43" s="20">
        <v>842.369445</v>
      </c>
      <c r="E43" s="22"/>
      <c r="F43" s="22"/>
      <c r="G43" s="22"/>
      <c r="H43" s="26"/>
      <c r="I43" s="22"/>
      <c r="J43" s="22"/>
      <c r="K43" s="22"/>
      <c r="L43" s="22"/>
      <c r="M43" s="43"/>
      <c r="N43" s="43"/>
      <c r="O43" s="22"/>
      <c r="P43" s="20">
        <v>2527.108335</v>
      </c>
      <c r="Q43" s="30"/>
      <c r="R43" s="56" t="s">
        <v>3</v>
      </c>
    </row>
    <row r="44" s="1" customFormat="1" spans="1:18">
      <c r="A44" s="29" t="s">
        <v>21</v>
      </c>
      <c r="B44" s="35" t="s">
        <v>14229</v>
      </c>
      <c r="C44" s="33" t="s">
        <v>14527</v>
      </c>
      <c r="D44" s="34">
        <v>42.2967</v>
      </c>
      <c r="E44" s="30" t="s">
        <v>14229</v>
      </c>
      <c r="F44" s="30" t="s">
        <v>714</v>
      </c>
      <c r="G44" s="30" t="s">
        <v>1075</v>
      </c>
      <c r="H44" s="30" t="s">
        <v>716</v>
      </c>
      <c r="I44" s="33" t="s">
        <v>721</v>
      </c>
      <c r="J44" s="30" t="s">
        <v>1266</v>
      </c>
      <c r="K44" s="33" t="s">
        <v>1269</v>
      </c>
      <c r="L44" s="33" t="s">
        <v>13225</v>
      </c>
      <c r="M44" s="33">
        <v>40447725.0987</v>
      </c>
      <c r="N44" s="33">
        <v>4687540.19949</v>
      </c>
      <c r="O44" s="33" t="s">
        <v>178</v>
      </c>
      <c r="P44" s="49">
        <v>126.8901</v>
      </c>
      <c r="Q44" s="30" t="s">
        <v>14515</v>
      </c>
      <c r="R44" s="56" t="s">
        <v>14516</v>
      </c>
    </row>
    <row r="45" s="1" customFormat="1" spans="1:18">
      <c r="A45" s="29" t="s">
        <v>21</v>
      </c>
      <c r="B45" s="35" t="s">
        <v>14229</v>
      </c>
      <c r="C45" s="33" t="s">
        <v>14090</v>
      </c>
      <c r="D45" s="34">
        <v>48.991785</v>
      </c>
      <c r="E45" s="30" t="s">
        <v>14229</v>
      </c>
      <c r="F45" s="30" t="s">
        <v>714</v>
      </c>
      <c r="G45" s="30" t="s">
        <v>1075</v>
      </c>
      <c r="H45" s="30" t="s">
        <v>716</v>
      </c>
      <c r="I45" s="33" t="s">
        <v>717</v>
      </c>
      <c r="J45" s="30" t="s">
        <v>1427</v>
      </c>
      <c r="K45" s="33" t="s">
        <v>1269</v>
      </c>
      <c r="L45" s="33" t="s">
        <v>13225</v>
      </c>
      <c r="M45" s="33">
        <v>40450125.4363</v>
      </c>
      <c r="N45" s="33">
        <v>4685961.60013</v>
      </c>
      <c r="O45" s="33" t="s">
        <v>178</v>
      </c>
      <c r="P45" s="49">
        <v>146.975355</v>
      </c>
      <c r="Q45" s="30" t="s">
        <v>14515</v>
      </c>
      <c r="R45" s="56" t="s">
        <v>14516</v>
      </c>
    </row>
    <row r="46" s="1" customFormat="1" spans="1:18">
      <c r="A46" s="29" t="s">
        <v>21</v>
      </c>
      <c r="B46" s="35" t="s">
        <v>14229</v>
      </c>
      <c r="C46" s="33" t="s">
        <v>13928</v>
      </c>
      <c r="D46" s="34">
        <v>49.655025</v>
      </c>
      <c r="E46" s="30" t="s">
        <v>14229</v>
      </c>
      <c r="F46" s="30" t="s">
        <v>714</v>
      </c>
      <c r="G46" s="30" t="s">
        <v>1075</v>
      </c>
      <c r="H46" s="30" t="s">
        <v>716</v>
      </c>
      <c r="I46" s="33" t="s">
        <v>721</v>
      </c>
      <c r="J46" s="30" t="s">
        <v>1427</v>
      </c>
      <c r="K46" s="33" t="s">
        <v>140</v>
      </c>
      <c r="L46" s="33" t="s">
        <v>13225</v>
      </c>
      <c r="M46" s="33">
        <v>40451724.1159</v>
      </c>
      <c r="N46" s="33">
        <v>4686650.47445</v>
      </c>
      <c r="O46" s="33" t="s">
        <v>178</v>
      </c>
      <c r="P46" s="49">
        <v>148.965075</v>
      </c>
      <c r="Q46" s="30" t="s">
        <v>14515</v>
      </c>
      <c r="R46" s="56" t="s">
        <v>14516</v>
      </c>
    </row>
    <row r="47" s="1" customFormat="1" spans="1:18">
      <c r="A47" s="29" t="s">
        <v>21</v>
      </c>
      <c r="B47" s="35" t="s">
        <v>14229</v>
      </c>
      <c r="C47" s="33" t="s">
        <v>14528</v>
      </c>
      <c r="D47" s="34">
        <v>52.35258</v>
      </c>
      <c r="E47" s="30" t="s">
        <v>14229</v>
      </c>
      <c r="F47" s="30" t="s">
        <v>714</v>
      </c>
      <c r="G47" s="30" t="s">
        <v>1075</v>
      </c>
      <c r="H47" s="30" t="s">
        <v>716</v>
      </c>
      <c r="I47" s="33" t="s">
        <v>721</v>
      </c>
      <c r="J47" s="30" t="s">
        <v>1427</v>
      </c>
      <c r="K47" s="33" t="s">
        <v>1269</v>
      </c>
      <c r="L47" s="33" t="s">
        <v>13225</v>
      </c>
      <c r="M47" s="33">
        <v>40449479.9209</v>
      </c>
      <c r="N47" s="33">
        <v>4685945.08894</v>
      </c>
      <c r="O47" s="33" t="s">
        <v>178</v>
      </c>
      <c r="P47" s="49">
        <v>157.05774</v>
      </c>
      <c r="Q47" s="30" t="s">
        <v>14515</v>
      </c>
      <c r="R47" s="56" t="s">
        <v>14516</v>
      </c>
    </row>
    <row r="48" s="1" customFormat="1" spans="1:18">
      <c r="A48" s="29" t="s">
        <v>21</v>
      </c>
      <c r="B48" s="35" t="s">
        <v>14229</v>
      </c>
      <c r="C48" s="33" t="s">
        <v>14529</v>
      </c>
      <c r="D48" s="34">
        <v>72.719715</v>
      </c>
      <c r="E48" s="30" t="s">
        <v>14229</v>
      </c>
      <c r="F48" s="30" t="s">
        <v>714</v>
      </c>
      <c r="G48" s="30" t="s">
        <v>1075</v>
      </c>
      <c r="H48" s="30" t="s">
        <v>716</v>
      </c>
      <c r="I48" s="33" t="s">
        <v>721</v>
      </c>
      <c r="J48" s="30" t="s">
        <v>1427</v>
      </c>
      <c r="K48" s="33" t="s">
        <v>1269</v>
      </c>
      <c r="L48" s="33" t="s">
        <v>13225</v>
      </c>
      <c r="M48" s="33">
        <v>40449715.492</v>
      </c>
      <c r="N48" s="33">
        <v>4685927.24905</v>
      </c>
      <c r="O48" s="33" t="s">
        <v>178</v>
      </c>
      <c r="P48" s="49">
        <v>218.159145</v>
      </c>
      <c r="Q48" s="30" t="s">
        <v>14515</v>
      </c>
      <c r="R48" s="56" t="s">
        <v>14516</v>
      </c>
    </row>
    <row r="49" s="1" customFormat="1" spans="1:18">
      <c r="A49" s="29" t="s">
        <v>21</v>
      </c>
      <c r="B49" s="35" t="s">
        <v>14229</v>
      </c>
      <c r="C49" s="33" t="s">
        <v>13673</v>
      </c>
      <c r="D49" s="34">
        <v>98.011275</v>
      </c>
      <c r="E49" s="30" t="s">
        <v>14229</v>
      </c>
      <c r="F49" s="30" t="s">
        <v>714</v>
      </c>
      <c r="G49" s="30" t="s">
        <v>1075</v>
      </c>
      <c r="H49" s="30" t="s">
        <v>716</v>
      </c>
      <c r="I49" s="33" t="s">
        <v>721</v>
      </c>
      <c r="J49" s="30" t="s">
        <v>1427</v>
      </c>
      <c r="K49" s="33" t="s">
        <v>1269</v>
      </c>
      <c r="L49" s="33" t="s">
        <v>13225</v>
      </c>
      <c r="M49" s="33">
        <v>40450298.0911</v>
      </c>
      <c r="N49" s="33">
        <v>4686044.12547</v>
      </c>
      <c r="O49" s="33" t="s">
        <v>178</v>
      </c>
      <c r="P49" s="49">
        <v>294.033825</v>
      </c>
      <c r="Q49" s="30" t="s">
        <v>14515</v>
      </c>
      <c r="R49" s="56" t="s">
        <v>14516</v>
      </c>
    </row>
    <row r="50" s="1" customFormat="1" spans="1:18">
      <c r="A50" s="29" t="s">
        <v>21</v>
      </c>
      <c r="B50" s="35" t="s">
        <v>14229</v>
      </c>
      <c r="C50" s="33" t="s">
        <v>14530</v>
      </c>
      <c r="D50" s="34">
        <v>478.342365</v>
      </c>
      <c r="E50" s="30" t="s">
        <v>14229</v>
      </c>
      <c r="F50" s="30" t="s">
        <v>714</v>
      </c>
      <c r="G50" s="30" t="s">
        <v>1075</v>
      </c>
      <c r="H50" s="30" t="s">
        <v>716</v>
      </c>
      <c r="I50" s="33" t="s">
        <v>721</v>
      </c>
      <c r="J50" s="30" t="s">
        <v>1427</v>
      </c>
      <c r="K50" s="33" t="s">
        <v>1269</v>
      </c>
      <c r="L50" s="33" t="s">
        <v>13225</v>
      </c>
      <c r="M50" s="33">
        <v>40451165.2987</v>
      </c>
      <c r="N50" s="33">
        <v>4686175.69528</v>
      </c>
      <c r="O50" s="33" t="s">
        <v>178</v>
      </c>
      <c r="P50" s="49">
        <v>1435.027095</v>
      </c>
      <c r="Q50" s="30" t="s">
        <v>14515</v>
      </c>
      <c r="R50" s="56" t="s">
        <v>14516</v>
      </c>
    </row>
    <row r="51" s="1" customFormat="1" spans="1:18">
      <c r="A51" s="23" t="s">
        <v>21</v>
      </c>
      <c r="B51" s="26" t="s">
        <v>14185</v>
      </c>
      <c r="C51" s="27"/>
      <c r="D51" s="28">
        <v>338.3253</v>
      </c>
      <c r="E51" s="26"/>
      <c r="F51" s="26"/>
      <c r="G51" s="26"/>
      <c r="H51" s="26"/>
      <c r="I51" s="26"/>
      <c r="J51" s="26"/>
      <c r="K51" s="26"/>
      <c r="L51" s="26"/>
      <c r="M51" s="47"/>
      <c r="N51" s="47"/>
      <c r="O51" s="26"/>
      <c r="P51" s="48">
        <v>1014.9759</v>
      </c>
      <c r="Q51" s="30"/>
      <c r="R51" s="56" t="s">
        <v>3</v>
      </c>
    </row>
    <row r="52" s="1" customFormat="1" spans="1:18">
      <c r="A52" s="29" t="s">
        <v>21</v>
      </c>
      <c r="B52" s="30" t="s">
        <v>14185</v>
      </c>
      <c r="C52" s="33" t="s">
        <v>14531</v>
      </c>
      <c r="D52" s="36">
        <v>42.91815</v>
      </c>
      <c r="E52" s="30" t="s">
        <v>14185</v>
      </c>
      <c r="F52" s="30" t="s">
        <v>714</v>
      </c>
      <c r="G52" s="30" t="s">
        <v>1075</v>
      </c>
      <c r="H52" s="30" t="s">
        <v>716</v>
      </c>
      <c r="I52" s="33" t="s">
        <v>721</v>
      </c>
      <c r="J52" s="30" t="s">
        <v>1427</v>
      </c>
      <c r="K52" s="33" t="s">
        <v>1269</v>
      </c>
      <c r="L52" s="33" t="s">
        <v>13223</v>
      </c>
      <c r="M52" s="33">
        <v>40452033.5802</v>
      </c>
      <c r="N52" s="33">
        <v>4686767.11127</v>
      </c>
      <c r="O52" s="33" t="s">
        <v>178</v>
      </c>
      <c r="P52" s="49">
        <v>128.75445</v>
      </c>
      <c r="Q52" s="30" t="s">
        <v>14515</v>
      </c>
      <c r="R52" s="56" t="s">
        <v>14516</v>
      </c>
    </row>
    <row r="53" s="1" customFormat="1" spans="1:18">
      <c r="A53" s="29" t="s">
        <v>21</v>
      </c>
      <c r="B53" s="30" t="s">
        <v>14185</v>
      </c>
      <c r="C53" s="33" t="s">
        <v>1440</v>
      </c>
      <c r="D53" s="36">
        <v>45.70467</v>
      </c>
      <c r="E53" s="30" t="s">
        <v>14185</v>
      </c>
      <c r="F53" s="30" t="s">
        <v>714</v>
      </c>
      <c r="G53" s="30" t="s">
        <v>1075</v>
      </c>
      <c r="H53" s="30" t="s">
        <v>716</v>
      </c>
      <c r="I53" s="33" t="s">
        <v>721</v>
      </c>
      <c r="J53" s="30" t="s">
        <v>1427</v>
      </c>
      <c r="K53" s="33" t="s">
        <v>1269</v>
      </c>
      <c r="L53" s="33" t="s">
        <v>13225</v>
      </c>
      <c r="M53" s="33">
        <v>40454699.7206</v>
      </c>
      <c r="N53" s="33">
        <v>4688869.48027</v>
      </c>
      <c r="O53" s="33" t="s">
        <v>32</v>
      </c>
      <c r="P53" s="49">
        <v>137.11401</v>
      </c>
      <c r="Q53" s="30" t="s">
        <v>14515</v>
      </c>
      <c r="R53" s="56" t="s">
        <v>14516</v>
      </c>
    </row>
    <row r="54" s="1" customFormat="1" spans="1:18">
      <c r="A54" s="29" t="s">
        <v>21</v>
      </c>
      <c r="B54" s="30" t="s">
        <v>14185</v>
      </c>
      <c r="C54" s="33" t="s">
        <v>1685</v>
      </c>
      <c r="D54" s="36">
        <v>53.82057</v>
      </c>
      <c r="E54" s="30" t="s">
        <v>14185</v>
      </c>
      <c r="F54" s="30" t="s">
        <v>714</v>
      </c>
      <c r="G54" s="30" t="s">
        <v>1075</v>
      </c>
      <c r="H54" s="30" t="s">
        <v>716</v>
      </c>
      <c r="I54" s="33" t="s">
        <v>717</v>
      </c>
      <c r="J54" s="30" t="s">
        <v>1266</v>
      </c>
      <c r="K54" s="33" t="s">
        <v>14077</v>
      </c>
      <c r="L54" s="33" t="s">
        <v>13223</v>
      </c>
      <c r="M54" s="33">
        <v>40451891.3686</v>
      </c>
      <c r="N54" s="33">
        <v>4690501.77199</v>
      </c>
      <c r="O54" s="33" t="s">
        <v>32</v>
      </c>
      <c r="P54" s="49">
        <v>161.46171</v>
      </c>
      <c r="Q54" s="30" t="s">
        <v>14515</v>
      </c>
      <c r="R54" s="56" t="s">
        <v>14516</v>
      </c>
    </row>
    <row r="55" s="1" customFormat="1" spans="1:18">
      <c r="A55" s="29" t="s">
        <v>21</v>
      </c>
      <c r="B55" s="30" t="s">
        <v>14185</v>
      </c>
      <c r="C55" s="33" t="s">
        <v>14532</v>
      </c>
      <c r="D55" s="36">
        <v>195.88191</v>
      </c>
      <c r="E55" s="30" t="s">
        <v>14185</v>
      </c>
      <c r="F55" s="30" t="s">
        <v>714</v>
      </c>
      <c r="G55" s="30" t="s">
        <v>1075</v>
      </c>
      <c r="H55" s="30" t="s">
        <v>716</v>
      </c>
      <c r="I55" s="33" t="s">
        <v>721</v>
      </c>
      <c r="J55" s="30" t="s">
        <v>1427</v>
      </c>
      <c r="K55" s="33" t="s">
        <v>1269</v>
      </c>
      <c r="L55" s="33" t="s">
        <v>13231</v>
      </c>
      <c r="M55" s="33">
        <v>40452357.2915</v>
      </c>
      <c r="N55" s="33">
        <v>4686899.90818</v>
      </c>
      <c r="O55" s="33" t="s">
        <v>178</v>
      </c>
      <c r="P55" s="49">
        <v>587.64573</v>
      </c>
      <c r="Q55" s="30" t="s">
        <v>14515</v>
      </c>
      <c r="R55" s="56" t="s">
        <v>14516</v>
      </c>
    </row>
    <row r="56" s="1" customFormat="1" spans="1:18">
      <c r="A56" s="23" t="s">
        <v>21</v>
      </c>
      <c r="B56" s="26" t="s">
        <v>14533</v>
      </c>
      <c r="C56" s="27"/>
      <c r="D56" s="28">
        <v>449.63661</v>
      </c>
      <c r="E56" s="26"/>
      <c r="F56" s="26"/>
      <c r="G56" s="26"/>
      <c r="H56" s="26"/>
      <c r="I56" s="26"/>
      <c r="J56" s="26"/>
      <c r="K56" s="26"/>
      <c r="L56" s="26"/>
      <c r="M56" s="47"/>
      <c r="N56" s="47"/>
      <c r="O56" s="26"/>
      <c r="P56" s="48">
        <v>1348.90983</v>
      </c>
      <c r="Q56" s="30"/>
      <c r="R56" s="56" t="s">
        <v>3</v>
      </c>
    </row>
    <row r="57" s="1" customFormat="1" spans="1:18">
      <c r="A57" s="29" t="s">
        <v>21</v>
      </c>
      <c r="B57" s="30" t="s">
        <v>14533</v>
      </c>
      <c r="C57" s="33" t="s">
        <v>14534</v>
      </c>
      <c r="D57" s="37">
        <v>49.344135</v>
      </c>
      <c r="E57" s="30" t="s">
        <v>14533</v>
      </c>
      <c r="F57" s="30" t="s">
        <v>714</v>
      </c>
      <c r="G57" s="30" t="s">
        <v>1075</v>
      </c>
      <c r="H57" s="30" t="s">
        <v>716</v>
      </c>
      <c r="I57" s="33" t="s">
        <v>721</v>
      </c>
      <c r="J57" s="33" t="s">
        <v>1427</v>
      </c>
      <c r="K57" s="33" t="s">
        <v>1269</v>
      </c>
      <c r="L57" s="33" t="s">
        <v>13223</v>
      </c>
      <c r="M57" s="33">
        <v>40458183.3458</v>
      </c>
      <c r="N57" s="33">
        <v>4693035.69028</v>
      </c>
      <c r="O57" s="33" t="s">
        <v>32</v>
      </c>
      <c r="P57" s="49">
        <v>148.032405</v>
      </c>
      <c r="Q57" s="30" t="s">
        <v>14515</v>
      </c>
      <c r="R57" s="56" t="s">
        <v>14516</v>
      </c>
    </row>
    <row r="58" s="1" customFormat="1" spans="1:18">
      <c r="A58" s="29" t="s">
        <v>21</v>
      </c>
      <c r="B58" s="30" t="s">
        <v>14533</v>
      </c>
      <c r="C58" s="33" t="s">
        <v>359</v>
      </c>
      <c r="D58" s="37">
        <v>55.27275</v>
      </c>
      <c r="E58" s="30" t="s">
        <v>14533</v>
      </c>
      <c r="F58" s="30" t="s">
        <v>714</v>
      </c>
      <c r="G58" s="30" t="s">
        <v>1075</v>
      </c>
      <c r="H58" s="30" t="s">
        <v>716</v>
      </c>
      <c r="I58" s="33" t="s">
        <v>721</v>
      </c>
      <c r="J58" s="33" t="s">
        <v>1427</v>
      </c>
      <c r="K58" s="33" t="s">
        <v>1269</v>
      </c>
      <c r="L58" s="33" t="s">
        <v>13225</v>
      </c>
      <c r="M58" s="33">
        <v>40458688.8315</v>
      </c>
      <c r="N58" s="33">
        <v>4695729.87615</v>
      </c>
      <c r="O58" s="33" t="s">
        <v>32</v>
      </c>
      <c r="P58" s="49">
        <v>165.81825</v>
      </c>
      <c r="Q58" s="30" t="s">
        <v>14515</v>
      </c>
      <c r="R58" s="56" t="s">
        <v>14516</v>
      </c>
    </row>
    <row r="59" s="1" customFormat="1" spans="1:18">
      <c r="A59" s="29" t="s">
        <v>21</v>
      </c>
      <c r="B59" s="30" t="s">
        <v>14533</v>
      </c>
      <c r="C59" s="33" t="s">
        <v>14535</v>
      </c>
      <c r="D59" s="37">
        <v>58.91553</v>
      </c>
      <c r="E59" s="30" t="s">
        <v>14533</v>
      </c>
      <c r="F59" s="30" t="s">
        <v>714</v>
      </c>
      <c r="G59" s="30" t="s">
        <v>1075</v>
      </c>
      <c r="H59" s="30" t="s">
        <v>716</v>
      </c>
      <c r="I59" s="33" t="s">
        <v>721</v>
      </c>
      <c r="J59" s="33" t="s">
        <v>1427</v>
      </c>
      <c r="K59" s="33" t="s">
        <v>1269</v>
      </c>
      <c r="L59" s="33" t="s">
        <v>13225</v>
      </c>
      <c r="M59" s="33">
        <v>40458432.1805</v>
      </c>
      <c r="N59" s="33">
        <v>4694946.59014</v>
      </c>
      <c r="O59" s="33" t="s">
        <v>32</v>
      </c>
      <c r="P59" s="49">
        <v>176.74659</v>
      </c>
      <c r="Q59" s="30" t="s">
        <v>14515</v>
      </c>
      <c r="R59" s="56" t="s">
        <v>14516</v>
      </c>
    </row>
    <row r="60" s="1" customFormat="1" spans="1:18">
      <c r="A60" s="29" t="s">
        <v>21</v>
      </c>
      <c r="B60" s="30" t="s">
        <v>14533</v>
      </c>
      <c r="C60" s="33" t="s">
        <v>14536</v>
      </c>
      <c r="D60" s="37">
        <v>286.104195</v>
      </c>
      <c r="E60" s="30" t="s">
        <v>14533</v>
      </c>
      <c r="F60" s="30" t="s">
        <v>714</v>
      </c>
      <c r="G60" s="30" t="s">
        <v>1075</v>
      </c>
      <c r="H60" s="30" t="s">
        <v>716</v>
      </c>
      <c r="I60" s="33" t="s">
        <v>721</v>
      </c>
      <c r="J60" s="33" t="s">
        <v>1427</v>
      </c>
      <c r="K60" s="33" t="s">
        <v>1269</v>
      </c>
      <c r="L60" s="33" t="s">
        <v>13225</v>
      </c>
      <c r="M60" s="33">
        <v>40458031.9295</v>
      </c>
      <c r="N60" s="33">
        <v>4692728.89382</v>
      </c>
      <c r="O60" s="33" t="s">
        <v>32</v>
      </c>
      <c r="P60" s="49">
        <v>858.312585</v>
      </c>
      <c r="Q60" s="30" t="s">
        <v>14515</v>
      </c>
      <c r="R60" s="56" t="s">
        <v>14516</v>
      </c>
    </row>
    <row r="61" s="1" customFormat="1" spans="1:18">
      <c r="A61" s="23" t="s">
        <v>21</v>
      </c>
      <c r="B61" s="26" t="s">
        <v>22</v>
      </c>
      <c r="C61" s="27"/>
      <c r="D61" s="28">
        <v>584.223765</v>
      </c>
      <c r="E61" s="26"/>
      <c r="F61" s="26"/>
      <c r="G61" s="26"/>
      <c r="H61" s="26"/>
      <c r="I61" s="26"/>
      <c r="J61" s="26"/>
      <c r="K61" s="26"/>
      <c r="L61" s="26"/>
      <c r="M61" s="47"/>
      <c r="N61" s="47"/>
      <c r="O61" s="26"/>
      <c r="P61" s="48">
        <v>1752.671295</v>
      </c>
      <c r="Q61" s="30"/>
      <c r="R61" s="56" t="s">
        <v>3</v>
      </c>
    </row>
    <row r="62" s="1" customFormat="1" spans="1:18">
      <c r="A62" s="29" t="s">
        <v>21</v>
      </c>
      <c r="B62" s="30" t="s">
        <v>22</v>
      </c>
      <c r="C62" s="33" t="s">
        <v>14168</v>
      </c>
      <c r="D62" s="37">
        <v>38.624985</v>
      </c>
      <c r="E62" s="30" t="s">
        <v>22</v>
      </c>
      <c r="F62" s="30" t="s">
        <v>714</v>
      </c>
      <c r="G62" s="30" t="s">
        <v>1075</v>
      </c>
      <c r="H62" s="30" t="s">
        <v>716</v>
      </c>
      <c r="I62" s="33" t="s">
        <v>717</v>
      </c>
      <c r="J62" s="30" t="s">
        <v>1266</v>
      </c>
      <c r="K62" s="33" t="s">
        <v>14537</v>
      </c>
      <c r="L62" s="33" t="s">
        <v>14067</v>
      </c>
      <c r="M62" s="33">
        <v>40450560.4421</v>
      </c>
      <c r="N62" s="33">
        <v>4691219.64471</v>
      </c>
      <c r="O62" s="33" t="s">
        <v>32</v>
      </c>
      <c r="P62" s="49">
        <v>115.874955</v>
      </c>
      <c r="Q62" s="30" t="s">
        <v>14515</v>
      </c>
      <c r="R62" s="56" t="s">
        <v>14516</v>
      </c>
    </row>
    <row r="63" s="1" customFormat="1" spans="1:18">
      <c r="A63" s="29" t="s">
        <v>21</v>
      </c>
      <c r="B63" s="30" t="s">
        <v>22</v>
      </c>
      <c r="C63" s="33" t="s">
        <v>1408</v>
      </c>
      <c r="D63" s="37">
        <v>41.25138</v>
      </c>
      <c r="E63" s="30" t="s">
        <v>22</v>
      </c>
      <c r="F63" s="30" t="s">
        <v>714</v>
      </c>
      <c r="G63" s="30" t="s">
        <v>1075</v>
      </c>
      <c r="H63" s="30" t="s">
        <v>716</v>
      </c>
      <c r="I63" s="33" t="s">
        <v>717</v>
      </c>
      <c r="J63" s="30" t="s">
        <v>1266</v>
      </c>
      <c r="K63" s="33" t="s">
        <v>14538</v>
      </c>
      <c r="L63" s="33" t="s">
        <v>1658</v>
      </c>
      <c r="M63" s="33">
        <v>40449149.6409</v>
      </c>
      <c r="N63" s="33">
        <v>4692538.4022</v>
      </c>
      <c r="O63" s="33" t="s">
        <v>32</v>
      </c>
      <c r="P63" s="49">
        <v>123.75414</v>
      </c>
      <c r="Q63" s="30" t="s">
        <v>14515</v>
      </c>
      <c r="R63" s="56" t="s">
        <v>14516</v>
      </c>
    </row>
    <row r="64" s="1" customFormat="1" spans="1:18">
      <c r="A64" s="29" t="s">
        <v>21</v>
      </c>
      <c r="B64" s="30" t="s">
        <v>22</v>
      </c>
      <c r="C64" s="33" t="s">
        <v>1767</v>
      </c>
      <c r="D64" s="37">
        <v>41.942895</v>
      </c>
      <c r="E64" s="30" t="s">
        <v>22</v>
      </c>
      <c r="F64" s="30" t="s">
        <v>714</v>
      </c>
      <c r="G64" s="30" t="s">
        <v>1075</v>
      </c>
      <c r="H64" s="30" t="s">
        <v>716</v>
      </c>
      <c r="I64" s="33" t="s">
        <v>717</v>
      </c>
      <c r="J64" s="30" t="s">
        <v>1266</v>
      </c>
      <c r="K64" s="33" t="s">
        <v>14537</v>
      </c>
      <c r="L64" s="33" t="s">
        <v>14067</v>
      </c>
      <c r="M64" s="33">
        <v>40450779.1487</v>
      </c>
      <c r="N64" s="33">
        <v>4691657.444</v>
      </c>
      <c r="O64" s="33" t="s">
        <v>32</v>
      </c>
      <c r="P64" s="49">
        <v>125.828685</v>
      </c>
      <c r="Q64" s="30" t="s">
        <v>14515</v>
      </c>
      <c r="R64" s="56" t="s">
        <v>14516</v>
      </c>
    </row>
    <row r="65" s="1" customFormat="1" spans="1:18">
      <c r="A65" s="29" t="s">
        <v>21</v>
      </c>
      <c r="B65" s="30" t="s">
        <v>22</v>
      </c>
      <c r="C65" s="33" t="s">
        <v>1120</v>
      </c>
      <c r="D65" s="37">
        <v>44.066565</v>
      </c>
      <c r="E65" s="30" t="s">
        <v>22</v>
      </c>
      <c r="F65" s="30" t="s">
        <v>714</v>
      </c>
      <c r="G65" s="30" t="s">
        <v>1075</v>
      </c>
      <c r="H65" s="30" t="s">
        <v>716</v>
      </c>
      <c r="I65" s="33" t="s">
        <v>717</v>
      </c>
      <c r="J65" s="30" t="s">
        <v>1266</v>
      </c>
      <c r="K65" s="33" t="s">
        <v>14537</v>
      </c>
      <c r="L65" s="33" t="s">
        <v>13231</v>
      </c>
      <c r="M65" s="33">
        <v>40450201.7928</v>
      </c>
      <c r="N65" s="33">
        <v>4690995.45674</v>
      </c>
      <c r="O65" s="33" t="s">
        <v>32</v>
      </c>
      <c r="P65" s="49">
        <v>132.199695</v>
      </c>
      <c r="Q65" s="30" t="s">
        <v>14515</v>
      </c>
      <c r="R65" s="56" t="s">
        <v>14516</v>
      </c>
    </row>
    <row r="66" s="1" customFormat="1" spans="1:18">
      <c r="A66" s="29" t="s">
        <v>21</v>
      </c>
      <c r="B66" s="30" t="s">
        <v>22</v>
      </c>
      <c r="C66" s="33" t="s">
        <v>1178</v>
      </c>
      <c r="D66" s="37">
        <v>44.66286</v>
      </c>
      <c r="E66" s="30" t="s">
        <v>22</v>
      </c>
      <c r="F66" s="30" t="s">
        <v>714</v>
      </c>
      <c r="G66" s="30" t="s">
        <v>1075</v>
      </c>
      <c r="H66" s="30" t="s">
        <v>716</v>
      </c>
      <c r="I66" s="33" t="s">
        <v>717</v>
      </c>
      <c r="J66" s="30" t="s">
        <v>1266</v>
      </c>
      <c r="K66" s="33" t="s">
        <v>14538</v>
      </c>
      <c r="L66" s="33" t="s">
        <v>1658</v>
      </c>
      <c r="M66" s="33">
        <v>40449124.0296</v>
      </c>
      <c r="N66" s="33">
        <v>4692362.77631</v>
      </c>
      <c r="O66" s="33" t="s">
        <v>32</v>
      </c>
      <c r="P66" s="49">
        <v>133.98858</v>
      </c>
      <c r="Q66" s="30" t="s">
        <v>14515</v>
      </c>
      <c r="R66" s="56" t="s">
        <v>14516</v>
      </c>
    </row>
    <row r="67" s="1" customFormat="1" spans="1:18">
      <c r="A67" s="29" t="s">
        <v>21</v>
      </c>
      <c r="B67" s="30" t="s">
        <v>22</v>
      </c>
      <c r="C67" s="33" t="s">
        <v>536</v>
      </c>
      <c r="D67" s="37">
        <v>47.034765</v>
      </c>
      <c r="E67" s="30" t="s">
        <v>22</v>
      </c>
      <c r="F67" s="30" t="s">
        <v>714</v>
      </c>
      <c r="G67" s="30" t="s">
        <v>1075</v>
      </c>
      <c r="H67" s="30" t="s">
        <v>716</v>
      </c>
      <c r="I67" s="33" t="s">
        <v>717</v>
      </c>
      <c r="J67" s="30" t="s">
        <v>1266</v>
      </c>
      <c r="K67" s="33" t="s">
        <v>14539</v>
      </c>
      <c r="L67" s="33" t="s">
        <v>1658</v>
      </c>
      <c r="M67" s="33">
        <v>40449844.6949</v>
      </c>
      <c r="N67" s="33">
        <v>4692298.42088</v>
      </c>
      <c r="O67" s="33" t="s">
        <v>32</v>
      </c>
      <c r="P67" s="49">
        <v>141.104295</v>
      </c>
      <c r="Q67" s="30" t="s">
        <v>14515</v>
      </c>
      <c r="R67" s="56" t="s">
        <v>14516</v>
      </c>
    </row>
    <row r="68" s="1" customFormat="1" spans="1:18">
      <c r="A68" s="29" t="s">
        <v>21</v>
      </c>
      <c r="B68" s="30" t="s">
        <v>22</v>
      </c>
      <c r="C68" s="33" t="s">
        <v>550</v>
      </c>
      <c r="D68" s="37">
        <v>48.15735</v>
      </c>
      <c r="E68" s="30" t="s">
        <v>22</v>
      </c>
      <c r="F68" s="30" t="s">
        <v>714</v>
      </c>
      <c r="G68" s="30" t="s">
        <v>1075</v>
      </c>
      <c r="H68" s="30" t="s">
        <v>716</v>
      </c>
      <c r="I68" s="33" t="s">
        <v>717</v>
      </c>
      <c r="J68" s="30" t="s">
        <v>1266</v>
      </c>
      <c r="K68" s="33" t="s">
        <v>14539</v>
      </c>
      <c r="L68" s="33" t="s">
        <v>1658</v>
      </c>
      <c r="M68" s="33">
        <v>40449865.1134</v>
      </c>
      <c r="N68" s="33">
        <v>4692017.64881</v>
      </c>
      <c r="O68" s="33" t="s">
        <v>32</v>
      </c>
      <c r="P68" s="49">
        <v>144.47205</v>
      </c>
      <c r="Q68" s="30" t="s">
        <v>14515</v>
      </c>
      <c r="R68" s="56" t="s">
        <v>14516</v>
      </c>
    </row>
    <row r="69" s="1" customFormat="1" spans="1:18">
      <c r="A69" s="29" t="s">
        <v>21</v>
      </c>
      <c r="B69" s="30" t="s">
        <v>22</v>
      </c>
      <c r="C69" s="33" t="s">
        <v>444</v>
      </c>
      <c r="D69" s="37">
        <v>58.94811</v>
      </c>
      <c r="E69" s="30" t="s">
        <v>22</v>
      </c>
      <c r="F69" s="30" t="s">
        <v>714</v>
      </c>
      <c r="G69" s="30" t="s">
        <v>1075</v>
      </c>
      <c r="H69" s="30" t="s">
        <v>716</v>
      </c>
      <c r="I69" s="33" t="s">
        <v>717</v>
      </c>
      <c r="J69" s="30" t="s">
        <v>1266</v>
      </c>
      <c r="K69" s="33" t="s">
        <v>14538</v>
      </c>
      <c r="L69" s="33" t="s">
        <v>1658</v>
      </c>
      <c r="M69" s="33">
        <v>40448931.11</v>
      </c>
      <c r="N69" s="33">
        <v>4692477.78094</v>
      </c>
      <c r="O69" s="33" t="s">
        <v>32</v>
      </c>
      <c r="P69" s="49">
        <v>176.84433</v>
      </c>
      <c r="Q69" s="30" t="s">
        <v>14515</v>
      </c>
      <c r="R69" s="56" t="s">
        <v>14516</v>
      </c>
    </row>
    <row r="70" s="1" customFormat="1" spans="1:18">
      <c r="A70" s="29" t="s">
        <v>21</v>
      </c>
      <c r="B70" s="30" t="s">
        <v>22</v>
      </c>
      <c r="C70" s="33" t="s">
        <v>584</v>
      </c>
      <c r="D70" s="37">
        <v>95.356275</v>
      </c>
      <c r="E70" s="30" t="s">
        <v>22</v>
      </c>
      <c r="F70" s="30" t="s">
        <v>714</v>
      </c>
      <c r="G70" s="30" t="s">
        <v>1075</v>
      </c>
      <c r="H70" s="30" t="s">
        <v>716</v>
      </c>
      <c r="I70" s="33" t="s">
        <v>717</v>
      </c>
      <c r="J70" s="30" t="s">
        <v>1266</v>
      </c>
      <c r="K70" s="33" t="s">
        <v>14537</v>
      </c>
      <c r="L70" s="33" t="s">
        <v>14067</v>
      </c>
      <c r="M70" s="33">
        <v>40448768.7911</v>
      </c>
      <c r="N70" s="33">
        <v>4692855.36439</v>
      </c>
      <c r="O70" s="33" t="s">
        <v>32</v>
      </c>
      <c r="P70" s="49">
        <v>286.068825</v>
      </c>
      <c r="Q70" s="30" t="s">
        <v>14515</v>
      </c>
      <c r="R70" s="56" t="s">
        <v>14516</v>
      </c>
    </row>
    <row r="71" s="1" customFormat="1" spans="1:18">
      <c r="A71" s="29" t="s">
        <v>21</v>
      </c>
      <c r="B71" s="30" t="s">
        <v>22</v>
      </c>
      <c r="C71" s="33" t="s">
        <v>408</v>
      </c>
      <c r="D71" s="37">
        <v>124.17858</v>
      </c>
      <c r="E71" s="30" t="s">
        <v>22</v>
      </c>
      <c r="F71" s="30" t="s">
        <v>714</v>
      </c>
      <c r="G71" s="30" t="s">
        <v>1075</v>
      </c>
      <c r="H71" s="30" t="s">
        <v>716</v>
      </c>
      <c r="I71" s="33" t="s">
        <v>717</v>
      </c>
      <c r="J71" s="30" t="s">
        <v>1266</v>
      </c>
      <c r="K71" s="33" t="s">
        <v>14537</v>
      </c>
      <c r="L71" s="33" t="s">
        <v>13231</v>
      </c>
      <c r="M71" s="33">
        <v>40449050.1883</v>
      </c>
      <c r="N71" s="33">
        <v>4693112.58171</v>
      </c>
      <c r="O71" s="33" t="s">
        <v>32</v>
      </c>
      <c r="P71" s="49">
        <v>372.53574</v>
      </c>
      <c r="Q71" s="30" t="s">
        <v>14515</v>
      </c>
      <c r="R71" s="56" t="s">
        <v>14516</v>
      </c>
    </row>
    <row r="72" s="1" customFormat="1" spans="1:18">
      <c r="A72" s="23" t="s">
        <v>21</v>
      </c>
      <c r="B72" s="26" t="s">
        <v>14540</v>
      </c>
      <c r="C72" s="27"/>
      <c r="D72" s="28">
        <v>137.27</v>
      </c>
      <c r="E72" s="26"/>
      <c r="F72" s="26"/>
      <c r="G72" s="26"/>
      <c r="H72" s="26"/>
      <c r="I72" s="26"/>
      <c r="J72" s="26"/>
      <c r="K72" s="26"/>
      <c r="L72" s="26"/>
      <c r="M72" s="47"/>
      <c r="N72" s="47"/>
      <c r="O72" s="26"/>
      <c r="P72" s="48">
        <v>411.828525</v>
      </c>
      <c r="Q72" s="30"/>
      <c r="R72" s="56" t="s">
        <v>3</v>
      </c>
    </row>
    <row r="73" s="1" customFormat="1" spans="1:18">
      <c r="A73" s="29" t="s">
        <v>21</v>
      </c>
      <c r="B73" s="30" t="s">
        <v>14540</v>
      </c>
      <c r="C73" s="33" t="s">
        <v>14541</v>
      </c>
      <c r="D73" s="37">
        <v>53.54322</v>
      </c>
      <c r="E73" s="30" t="s">
        <v>14540</v>
      </c>
      <c r="F73" s="30" t="s">
        <v>714</v>
      </c>
      <c r="G73" s="30" t="s">
        <v>1075</v>
      </c>
      <c r="H73" s="30" t="s">
        <v>716</v>
      </c>
      <c r="I73" s="33" t="s">
        <v>721</v>
      </c>
      <c r="J73" s="30" t="s">
        <v>1266</v>
      </c>
      <c r="K73" s="33" t="s">
        <v>14537</v>
      </c>
      <c r="L73" s="33" t="s">
        <v>14067</v>
      </c>
      <c r="M73" s="33">
        <v>40455096.3405</v>
      </c>
      <c r="N73" s="33">
        <v>4691529.42889</v>
      </c>
      <c r="O73" s="33" t="s">
        <v>32</v>
      </c>
      <c r="P73" s="49">
        <v>160.62966</v>
      </c>
      <c r="Q73" s="30" t="s">
        <v>14515</v>
      </c>
      <c r="R73" s="56" t="s">
        <v>14516</v>
      </c>
    </row>
    <row r="74" s="1" customFormat="1" spans="1:18">
      <c r="A74" s="29" t="s">
        <v>21</v>
      </c>
      <c r="B74" s="30" t="s">
        <v>14540</v>
      </c>
      <c r="C74" s="33" t="s">
        <v>1372</v>
      </c>
      <c r="D74" s="37">
        <v>83.732955</v>
      </c>
      <c r="E74" s="30" t="s">
        <v>14540</v>
      </c>
      <c r="F74" s="30" t="s">
        <v>714</v>
      </c>
      <c r="G74" s="30" t="s">
        <v>1075</v>
      </c>
      <c r="H74" s="30" t="s">
        <v>716</v>
      </c>
      <c r="I74" s="33" t="s">
        <v>721</v>
      </c>
      <c r="J74" s="30" t="s">
        <v>1427</v>
      </c>
      <c r="K74" s="33" t="s">
        <v>14537</v>
      </c>
      <c r="L74" s="33" t="s">
        <v>13223</v>
      </c>
      <c r="M74" s="33">
        <v>40455344.4367</v>
      </c>
      <c r="N74" s="33">
        <v>4689120.47809</v>
      </c>
      <c r="O74" s="33" t="s">
        <v>32</v>
      </c>
      <c r="P74" s="49">
        <v>251.198865</v>
      </c>
      <c r="Q74" s="30" t="s">
        <v>14515</v>
      </c>
      <c r="R74" s="56" t="s">
        <v>14516</v>
      </c>
    </row>
  </sheetData>
  <mergeCells count="19">
    <mergeCell ref="A1:C1"/>
    <mergeCell ref="A2:Q2"/>
    <mergeCell ref="M4:N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O4:O5"/>
    <mergeCell ref="P4:P5"/>
    <mergeCell ref="Q4:Q5"/>
    <mergeCell ref="R4:R5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59"/>
  <sheetViews>
    <sheetView workbookViewId="0">
      <selection activeCell="W18" sqref="W18"/>
    </sheetView>
  </sheetViews>
  <sheetFormatPr defaultColWidth="9" defaultRowHeight="14.25"/>
  <cols>
    <col min="1" max="1" width="7.25" style="1253" customWidth="1"/>
    <col min="2" max="2" width="8.625" style="1253" customWidth="1"/>
    <col min="3" max="3" width="4.75" style="1254" customWidth="1"/>
    <col min="4" max="4" width="10.125" style="1253" customWidth="1"/>
    <col min="5" max="5" width="4.5" style="1253" customWidth="1"/>
    <col min="6" max="6" width="4" style="1253" customWidth="1"/>
    <col min="7" max="7" width="2.875" style="1253" customWidth="1"/>
    <col min="8" max="8" width="9.125" style="1253" customWidth="1"/>
    <col min="9" max="9" width="8.25" style="1253" customWidth="1"/>
    <col min="10" max="10" width="7.125" style="1253" customWidth="1"/>
    <col min="11" max="11" width="5.125" style="1253" customWidth="1"/>
    <col min="12" max="12" width="7.625" style="1253" customWidth="1"/>
    <col min="13" max="13" width="6.75" style="1253" customWidth="1"/>
    <col min="14" max="14" width="9" style="1253" customWidth="1"/>
    <col min="15" max="15" width="5.875" style="1255" customWidth="1"/>
    <col min="16" max="16" width="14.75" style="1254" customWidth="1"/>
    <col min="17" max="17" width="9.5" style="1253" customWidth="1"/>
    <col min="18" max="18" width="5.875" style="1253" customWidth="1"/>
    <col min="19" max="218" width="9" style="1253"/>
    <col min="219" max="16384" width="9" style="1"/>
  </cols>
  <sheetData>
    <row r="1" s="1" customFormat="1" ht="15.75" customHeight="1" spans="1:218">
      <c r="A1" s="1256" t="s">
        <v>704</v>
      </c>
      <c r="B1" s="1256"/>
      <c r="C1" s="1256"/>
      <c r="D1" s="1255"/>
      <c r="E1" s="1255"/>
      <c r="F1" s="1255"/>
      <c r="G1" s="1255"/>
      <c r="H1" s="1255"/>
      <c r="I1" s="1255"/>
      <c r="J1" s="1255"/>
      <c r="K1" s="1255"/>
      <c r="L1" s="1255"/>
      <c r="M1" s="1255"/>
      <c r="N1" s="1255"/>
      <c r="O1" s="1255"/>
      <c r="P1" s="1269" t="s">
        <v>3</v>
      </c>
      <c r="Q1" s="1255"/>
      <c r="R1" s="1255"/>
      <c r="S1" s="1253"/>
      <c r="T1" s="1253"/>
      <c r="U1" s="1253"/>
      <c r="V1" s="1253"/>
      <c r="W1" s="1253"/>
      <c r="X1" s="1253"/>
      <c r="Y1" s="1253"/>
      <c r="Z1" s="1253"/>
      <c r="AA1" s="1253"/>
      <c r="AB1" s="1253"/>
      <c r="AC1" s="1253"/>
      <c r="AD1" s="1253"/>
      <c r="AE1" s="1253"/>
      <c r="AF1" s="1253"/>
      <c r="AG1" s="1253"/>
      <c r="AH1" s="1253"/>
      <c r="AI1" s="1253"/>
      <c r="AJ1" s="1253"/>
      <c r="AK1" s="1253"/>
      <c r="AL1" s="1253"/>
      <c r="AM1" s="1253"/>
      <c r="AN1" s="1253"/>
      <c r="AO1" s="1253"/>
      <c r="AP1" s="1253"/>
      <c r="AQ1" s="1253"/>
      <c r="AR1" s="1253"/>
      <c r="AS1" s="1253"/>
      <c r="AT1" s="1253"/>
      <c r="AU1" s="1253"/>
      <c r="AV1" s="1253"/>
      <c r="AW1" s="1253"/>
      <c r="AX1" s="1253"/>
      <c r="AY1" s="1253"/>
      <c r="AZ1" s="1253"/>
      <c r="BA1" s="1253"/>
      <c r="BB1" s="1253"/>
      <c r="BC1" s="1253"/>
      <c r="BD1" s="1253"/>
      <c r="BE1" s="1253"/>
      <c r="BF1" s="1253"/>
      <c r="BG1" s="1253"/>
      <c r="BH1" s="1253"/>
      <c r="BI1" s="1253"/>
      <c r="BJ1" s="1253"/>
      <c r="BK1" s="1253"/>
      <c r="BL1" s="1253"/>
      <c r="BM1" s="1253"/>
      <c r="BN1" s="1253"/>
      <c r="BO1" s="1253"/>
      <c r="BP1" s="1253"/>
      <c r="BQ1" s="1253"/>
      <c r="BR1" s="1253"/>
      <c r="BS1" s="1253"/>
      <c r="BT1" s="1253"/>
      <c r="BU1" s="1253"/>
      <c r="BV1" s="1253"/>
      <c r="BW1" s="1253"/>
      <c r="BX1" s="1253"/>
      <c r="BY1" s="1253"/>
      <c r="BZ1" s="1253"/>
      <c r="CA1" s="1253"/>
      <c r="CB1" s="1253"/>
      <c r="CC1" s="1253"/>
      <c r="CD1" s="1253"/>
      <c r="CE1" s="1253"/>
      <c r="CF1" s="1253"/>
      <c r="CG1" s="1253"/>
      <c r="CH1" s="1253"/>
      <c r="CI1" s="1253"/>
      <c r="CJ1" s="1253"/>
      <c r="CK1" s="1253"/>
      <c r="CL1" s="1253"/>
      <c r="CM1" s="1253"/>
      <c r="CN1" s="1253"/>
      <c r="CO1" s="1253"/>
      <c r="CP1" s="1253"/>
      <c r="CQ1" s="1253"/>
      <c r="CR1" s="1253"/>
      <c r="CS1" s="1253"/>
      <c r="CT1" s="1253"/>
      <c r="CU1" s="1253"/>
      <c r="CV1" s="1253"/>
      <c r="CW1" s="1253"/>
      <c r="CX1" s="1253"/>
      <c r="CY1" s="1253"/>
      <c r="CZ1" s="1253"/>
      <c r="DA1" s="1253"/>
      <c r="DB1" s="1253"/>
      <c r="DC1" s="1253"/>
      <c r="DD1" s="1253"/>
      <c r="DE1" s="1253"/>
      <c r="DF1" s="1253"/>
      <c r="DG1" s="1253"/>
      <c r="DH1" s="1253"/>
      <c r="DI1" s="1253"/>
      <c r="DJ1" s="1253"/>
      <c r="DK1" s="1253"/>
      <c r="DL1" s="1253"/>
      <c r="DM1" s="1253"/>
      <c r="DN1" s="1253"/>
      <c r="DO1" s="1253"/>
      <c r="DP1" s="1253"/>
      <c r="DQ1" s="1253"/>
      <c r="DR1" s="1253"/>
      <c r="DS1" s="1253"/>
      <c r="DT1" s="1253"/>
      <c r="DU1" s="1253"/>
      <c r="DV1" s="1253"/>
      <c r="DW1" s="1253"/>
      <c r="DX1" s="1253"/>
      <c r="DY1" s="1253"/>
      <c r="DZ1" s="1253"/>
      <c r="EA1" s="1253"/>
      <c r="EB1" s="1253"/>
      <c r="EC1" s="1253"/>
      <c r="ED1" s="1253"/>
      <c r="EE1" s="1253"/>
      <c r="EF1" s="1253"/>
      <c r="EG1" s="1253"/>
      <c r="EH1" s="1253"/>
      <c r="EI1" s="1253"/>
      <c r="EJ1" s="1253"/>
      <c r="EK1" s="1253"/>
      <c r="EL1" s="1253"/>
      <c r="EM1" s="1253"/>
      <c r="EN1" s="1253"/>
      <c r="EO1" s="1253"/>
      <c r="EP1" s="1253"/>
      <c r="EQ1" s="1253"/>
      <c r="ER1" s="1253"/>
      <c r="ES1" s="1253"/>
      <c r="ET1" s="1253"/>
      <c r="EU1" s="1253"/>
      <c r="EV1" s="1253"/>
      <c r="EW1" s="1253"/>
      <c r="EX1" s="1253"/>
      <c r="EY1" s="1253"/>
      <c r="EZ1" s="1253"/>
      <c r="FA1" s="1253"/>
      <c r="FB1" s="1253"/>
      <c r="FC1" s="1253"/>
      <c r="FD1" s="1253"/>
      <c r="FE1" s="1253"/>
      <c r="FF1" s="1253"/>
      <c r="FG1" s="1253"/>
      <c r="FH1" s="1253"/>
      <c r="FI1" s="1253"/>
      <c r="FJ1" s="1253"/>
      <c r="FK1" s="1253"/>
      <c r="FL1" s="1253"/>
      <c r="FM1" s="1253"/>
      <c r="FN1" s="1253"/>
      <c r="FO1" s="1253"/>
      <c r="FP1" s="1253"/>
      <c r="FQ1" s="1253"/>
      <c r="FR1" s="1253"/>
      <c r="FS1" s="1253"/>
      <c r="FT1" s="1253"/>
      <c r="FU1" s="1253"/>
      <c r="FV1" s="1253"/>
      <c r="FW1" s="1253"/>
      <c r="FX1" s="1253"/>
      <c r="FY1" s="1253"/>
      <c r="FZ1" s="1253"/>
      <c r="GA1" s="1253"/>
      <c r="GB1" s="1253"/>
      <c r="GC1" s="1253"/>
      <c r="GD1" s="1253"/>
      <c r="GE1" s="1253"/>
      <c r="GF1" s="1253"/>
      <c r="GG1" s="1253"/>
      <c r="GH1" s="1253"/>
      <c r="GI1" s="1253"/>
      <c r="GJ1" s="1253"/>
      <c r="GK1" s="1253"/>
      <c r="GL1" s="1253"/>
      <c r="GM1" s="1253"/>
      <c r="GN1" s="1253"/>
      <c r="GO1" s="1253"/>
      <c r="GP1" s="1253"/>
      <c r="GQ1" s="1253"/>
      <c r="GR1" s="1253"/>
      <c r="GS1" s="1253"/>
      <c r="GT1" s="1253"/>
      <c r="GU1" s="1253"/>
      <c r="GV1" s="1253"/>
      <c r="GW1" s="1253"/>
      <c r="GX1" s="1253"/>
      <c r="GY1" s="1253"/>
      <c r="GZ1" s="1253"/>
      <c r="HA1" s="1253"/>
      <c r="HB1" s="1253"/>
      <c r="HC1" s="1253"/>
      <c r="HD1" s="1253"/>
      <c r="HE1" s="1253"/>
      <c r="HF1" s="1253"/>
      <c r="HG1" s="1253"/>
      <c r="HH1" s="1253"/>
      <c r="HI1" s="1253"/>
      <c r="HJ1" s="1253"/>
    </row>
    <row r="2" s="39" customFormat="1" ht="15.75" customHeight="1" spans="1:18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10"/>
      <c r="Q2" s="9"/>
      <c r="R2" s="9"/>
    </row>
    <row r="3" s="1178" customFormat="1" ht="15.75" customHeight="1" spans="1:18">
      <c r="A3" s="1257"/>
      <c r="B3" s="1257" t="s">
        <v>705</v>
      </c>
      <c r="C3" s="1257"/>
      <c r="D3" s="1257" t="s">
        <v>37</v>
      </c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70" t="s">
        <v>3</v>
      </c>
      <c r="Q3" s="1257" t="s">
        <v>706</v>
      </c>
      <c r="R3" s="1280"/>
    </row>
    <row r="4" s="39" customFormat="1" ht="21" customHeight="1" spans="1:18">
      <c r="A4" s="126" t="s">
        <v>4</v>
      </c>
      <c r="B4" s="126" t="s">
        <v>5</v>
      </c>
      <c r="C4" s="565" t="s">
        <v>6</v>
      </c>
      <c r="D4" s="126" t="s">
        <v>8</v>
      </c>
      <c r="E4" s="126" t="s">
        <v>9</v>
      </c>
      <c r="F4" s="126" t="s">
        <v>10</v>
      </c>
      <c r="G4" s="547" t="s">
        <v>11</v>
      </c>
      <c r="H4" s="126" t="s">
        <v>12</v>
      </c>
      <c r="I4" s="126" t="s">
        <v>13</v>
      </c>
      <c r="J4" s="126" t="s">
        <v>14</v>
      </c>
      <c r="K4" s="126" t="s">
        <v>15</v>
      </c>
      <c r="L4" s="126" t="s">
        <v>16</v>
      </c>
      <c r="M4" s="126" t="s">
        <v>16</v>
      </c>
      <c r="N4" s="126" t="s">
        <v>18</v>
      </c>
      <c r="O4" s="126" t="s">
        <v>19</v>
      </c>
      <c r="P4" s="562" t="s">
        <v>3</v>
      </c>
      <c r="Q4" s="126" t="s">
        <v>343</v>
      </c>
      <c r="R4" s="126" t="s">
        <v>707</v>
      </c>
    </row>
    <row r="5" s="135" customFormat="1" ht="12.95" customHeight="1" spans="1:18">
      <c r="A5" s="26" t="s">
        <v>37</v>
      </c>
      <c r="B5" s="26"/>
      <c r="C5" s="27"/>
      <c r="D5" s="26">
        <v>12046.38</v>
      </c>
      <c r="E5" s="553"/>
      <c r="F5" s="553"/>
      <c r="G5" s="553"/>
      <c r="H5" s="26"/>
      <c r="I5" s="26"/>
      <c r="J5" s="26"/>
      <c r="K5" s="26"/>
      <c r="L5" s="26"/>
      <c r="M5" s="26"/>
      <c r="N5" s="26"/>
      <c r="O5" s="553"/>
      <c r="P5" s="1271" t="s">
        <v>3</v>
      </c>
      <c r="Q5" s="26">
        <v>54208.71</v>
      </c>
      <c r="R5" s="553"/>
    </row>
    <row r="6" s="135" customFormat="1" ht="12.95" customHeight="1" spans="1:18">
      <c r="A6" s="1258" t="s">
        <v>708</v>
      </c>
      <c r="B6" s="1258"/>
      <c r="C6" s="1258"/>
      <c r="D6" s="1259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72" t="s">
        <v>3</v>
      </c>
      <c r="Q6" s="1281"/>
      <c r="R6" s="1258"/>
    </row>
    <row r="7" s="135" customFormat="1" ht="12.95" customHeight="1" spans="1:18">
      <c r="A7" s="1260"/>
      <c r="B7" s="1260"/>
      <c r="C7" s="1260"/>
      <c r="D7" s="1261"/>
      <c r="E7" s="1260"/>
      <c r="F7" s="1260"/>
      <c r="G7" s="1260"/>
      <c r="H7" s="1260"/>
      <c r="I7" s="1260"/>
      <c r="J7" s="1260"/>
      <c r="K7" s="1260"/>
      <c r="L7" s="1260"/>
      <c r="M7" s="1260"/>
      <c r="N7" s="1260"/>
      <c r="O7" s="1260"/>
      <c r="P7" s="1273" t="s">
        <v>3</v>
      </c>
      <c r="Q7" s="1282"/>
      <c r="R7" s="1260"/>
    </row>
    <row r="8" s="540" customFormat="1" ht="10.5" customHeight="1" spans="1:18">
      <c r="A8" s="1258" t="s">
        <v>709</v>
      </c>
      <c r="B8" s="1258"/>
      <c r="C8" s="1258"/>
      <c r="D8" s="26">
        <v>12046.38</v>
      </c>
      <c r="E8" s="553"/>
      <c r="F8" s="553"/>
      <c r="G8" s="553"/>
      <c r="H8" s="26"/>
      <c r="I8" s="26"/>
      <c r="J8" s="26"/>
      <c r="K8" s="26"/>
      <c r="L8" s="26"/>
      <c r="M8" s="26"/>
      <c r="N8" s="26"/>
      <c r="O8" s="553"/>
      <c r="P8" s="1271" t="s">
        <v>3</v>
      </c>
      <c r="Q8" s="26">
        <f t="shared" ref="Q8:Q16" si="0">D8*4.5</f>
        <v>54208.71</v>
      </c>
      <c r="R8" s="1258"/>
    </row>
    <row r="9" s="135" customFormat="1" ht="10.5" customHeight="1" spans="1:18">
      <c r="A9" s="1262" t="s">
        <v>710</v>
      </c>
      <c r="B9" s="1262"/>
      <c r="C9" s="1262"/>
      <c r="D9" s="147">
        <v>3410.05</v>
      </c>
      <c r="E9" s="1260"/>
      <c r="F9" s="1260"/>
      <c r="G9" s="1260"/>
      <c r="H9" s="1260"/>
      <c r="I9" s="1260"/>
      <c r="J9" s="1260"/>
      <c r="K9" s="1260"/>
      <c r="L9" s="1260"/>
      <c r="M9" s="1260"/>
      <c r="N9" s="1260"/>
      <c r="O9" s="1260"/>
      <c r="P9" s="1273" t="s">
        <v>3</v>
      </c>
      <c r="Q9" s="563">
        <f t="shared" si="0"/>
        <v>15345.225</v>
      </c>
      <c r="R9" s="1260"/>
    </row>
    <row r="10" s="135" customFormat="1" ht="10.5" customHeight="1" spans="1:18">
      <c r="A10" s="1262" t="s">
        <v>711</v>
      </c>
      <c r="B10" s="1262"/>
      <c r="C10" s="1262"/>
      <c r="D10" s="1239">
        <v>441.12</v>
      </c>
      <c r="E10" s="1260"/>
      <c r="F10" s="1260"/>
      <c r="G10" s="1260"/>
      <c r="H10" s="1260"/>
      <c r="I10" s="1260"/>
      <c r="J10" s="1260"/>
      <c r="K10" s="1260"/>
      <c r="L10" s="1260"/>
      <c r="M10" s="1260"/>
      <c r="N10" s="1260"/>
      <c r="O10" s="1260"/>
      <c r="P10" s="1273" t="s">
        <v>3</v>
      </c>
      <c r="Q10" s="563">
        <f t="shared" si="0"/>
        <v>1985.04</v>
      </c>
      <c r="R10" s="1260"/>
    </row>
    <row r="11" s="135" customFormat="1" ht="10.5" customHeight="1" spans="1:18">
      <c r="A11" s="1262" t="s">
        <v>712</v>
      </c>
      <c r="B11" s="1262"/>
      <c r="C11" s="1262"/>
      <c r="D11" s="1243">
        <v>3874.89</v>
      </c>
      <c r="E11" s="1260"/>
      <c r="F11" s="1260"/>
      <c r="G11" s="1260"/>
      <c r="H11" s="1260"/>
      <c r="I11" s="1260"/>
      <c r="J11" s="1260"/>
      <c r="K11" s="1260"/>
      <c r="L11" s="1260"/>
      <c r="M11" s="1260"/>
      <c r="N11" s="1260"/>
      <c r="O11" s="1260"/>
      <c r="P11" s="1273" t="s">
        <v>3</v>
      </c>
      <c r="Q11" s="563">
        <f t="shared" si="0"/>
        <v>17437.005</v>
      </c>
      <c r="R11" s="1260"/>
    </row>
    <row r="12" s="135" customFormat="1" ht="10.5" customHeight="1" spans="1:18">
      <c r="A12" s="1262" t="s">
        <v>100</v>
      </c>
      <c r="B12" s="1262"/>
      <c r="C12" s="1262"/>
      <c r="D12" s="1239">
        <v>960.29</v>
      </c>
      <c r="E12" s="1260"/>
      <c r="F12" s="1260"/>
      <c r="G12" s="1260"/>
      <c r="H12" s="1260"/>
      <c r="I12" s="1260"/>
      <c r="J12" s="1260"/>
      <c r="K12" s="1260"/>
      <c r="L12" s="1260"/>
      <c r="M12" s="1260"/>
      <c r="N12" s="1260"/>
      <c r="O12" s="1260"/>
      <c r="P12" s="1273" t="s">
        <v>3</v>
      </c>
      <c r="Q12" s="563">
        <f t="shared" si="0"/>
        <v>4321.305</v>
      </c>
      <c r="R12" s="1260"/>
    </row>
    <row r="13" s="135" customFormat="1" ht="10.5" customHeight="1" spans="1:18">
      <c r="A13" s="1262" t="s">
        <v>102</v>
      </c>
      <c r="B13" s="1262"/>
      <c r="C13" s="1262"/>
      <c r="D13" s="1239">
        <v>1098.27</v>
      </c>
      <c r="E13" s="1260"/>
      <c r="F13" s="1260"/>
      <c r="G13" s="1260"/>
      <c r="H13" s="1260"/>
      <c r="I13" s="1260"/>
      <c r="J13" s="1260"/>
      <c r="K13" s="1260"/>
      <c r="L13" s="1260"/>
      <c r="M13" s="1260"/>
      <c r="N13" s="1260"/>
      <c r="O13" s="1260"/>
      <c r="P13" s="1273" t="s">
        <v>3</v>
      </c>
      <c r="Q13" s="563">
        <f t="shared" si="0"/>
        <v>4942.215</v>
      </c>
      <c r="R13" s="1260"/>
    </row>
    <row r="14" s="135" customFormat="1" ht="10.5" customHeight="1" spans="1:18">
      <c r="A14" s="1262" t="s">
        <v>38</v>
      </c>
      <c r="B14" s="1262"/>
      <c r="C14" s="1262"/>
      <c r="D14" s="1239">
        <v>388.26</v>
      </c>
      <c r="E14" s="1260"/>
      <c r="F14" s="1260"/>
      <c r="G14" s="1260"/>
      <c r="H14" s="1260"/>
      <c r="I14" s="1260"/>
      <c r="J14" s="1260"/>
      <c r="K14" s="1260"/>
      <c r="L14" s="1260"/>
      <c r="M14" s="1260"/>
      <c r="N14" s="1260"/>
      <c r="O14" s="1260"/>
      <c r="P14" s="1273" t="s">
        <v>3</v>
      </c>
      <c r="Q14" s="563">
        <f t="shared" si="0"/>
        <v>1747.17</v>
      </c>
      <c r="R14" s="1260"/>
    </row>
    <row r="15" s="135" customFormat="1" ht="10.5" customHeight="1" spans="1:18">
      <c r="A15" s="1262" t="s">
        <v>258</v>
      </c>
      <c r="B15" s="1262"/>
      <c r="C15" s="1262"/>
      <c r="D15" s="1239">
        <v>402.03</v>
      </c>
      <c r="E15" s="1260"/>
      <c r="F15" s="1260"/>
      <c r="G15" s="1260"/>
      <c r="H15" s="1260"/>
      <c r="I15" s="1260"/>
      <c r="J15" s="1260"/>
      <c r="K15" s="1260"/>
      <c r="L15" s="1260"/>
      <c r="M15" s="1260"/>
      <c r="N15" s="1260"/>
      <c r="O15" s="1260"/>
      <c r="P15" s="1273" t="s">
        <v>3</v>
      </c>
      <c r="Q15" s="563">
        <f t="shared" si="0"/>
        <v>1809.135</v>
      </c>
      <c r="R15" s="1260"/>
    </row>
    <row r="16" s="135" customFormat="1" ht="10.5" customHeight="1" spans="1:18">
      <c r="A16" s="1262" t="s">
        <v>713</v>
      </c>
      <c r="B16" s="1263"/>
      <c r="C16" s="1264"/>
      <c r="D16" s="1239">
        <v>1471.47</v>
      </c>
      <c r="E16" s="1265"/>
      <c r="F16" s="1265"/>
      <c r="G16" s="1265"/>
      <c r="H16" s="1266"/>
      <c r="I16" s="1266"/>
      <c r="J16" s="1266"/>
      <c r="K16" s="1266"/>
      <c r="L16" s="1266"/>
      <c r="M16" s="1266"/>
      <c r="N16" s="1266"/>
      <c r="O16" s="1176"/>
      <c r="P16" s="1274" t="s">
        <v>3</v>
      </c>
      <c r="Q16" s="563">
        <f t="shared" si="0"/>
        <v>6621.615</v>
      </c>
      <c r="R16" s="1265"/>
    </row>
    <row r="17" s="135" customFormat="1" ht="9.95" customHeight="1" spans="1:218">
      <c r="A17" s="26"/>
      <c r="B17" s="26"/>
      <c r="C17" s="27"/>
      <c r="D17" s="26"/>
      <c r="E17" s="553"/>
      <c r="F17" s="553"/>
      <c r="G17" s="553"/>
      <c r="H17" s="26"/>
      <c r="I17" s="26"/>
      <c r="J17" s="26"/>
      <c r="K17" s="26"/>
      <c r="L17" s="26"/>
      <c r="M17" s="26"/>
      <c r="N17" s="26"/>
      <c r="O17" s="553"/>
      <c r="P17" s="1271" t="s">
        <v>3</v>
      </c>
      <c r="Q17" s="1281"/>
      <c r="R17" s="553"/>
      <c r="S17" s="330"/>
      <c r="T17" s="330"/>
      <c r="U17" s="330"/>
      <c r="V17" s="330"/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  <c r="AG17" s="330"/>
      <c r="AH17" s="330"/>
      <c r="AI17" s="330"/>
      <c r="AJ17" s="330"/>
      <c r="AK17" s="330"/>
      <c r="AL17" s="330"/>
      <c r="AM17" s="330"/>
      <c r="AN17" s="330"/>
      <c r="AO17" s="330"/>
      <c r="AP17" s="330"/>
      <c r="AQ17" s="330"/>
      <c r="AR17" s="330"/>
      <c r="AS17" s="330"/>
      <c r="AT17" s="330"/>
      <c r="AU17" s="330"/>
      <c r="AV17" s="330"/>
      <c r="AW17" s="330"/>
      <c r="AX17" s="330"/>
      <c r="AY17" s="330"/>
      <c r="AZ17" s="330"/>
      <c r="BA17" s="330"/>
      <c r="BB17" s="330"/>
      <c r="BC17" s="330"/>
      <c r="BD17" s="330"/>
      <c r="BE17" s="330"/>
      <c r="BF17" s="330"/>
      <c r="BG17" s="330"/>
      <c r="BH17" s="330"/>
      <c r="BI17" s="330"/>
      <c r="BJ17" s="330"/>
      <c r="BK17" s="330"/>
      <c r="BL17" s="330"/>
      <c r="BM17" s="330"/>
      <c r="BN17" s="330"/>
      <c r="BO17" s="330"/>
      <c r="BP17" s="330"/>
      <c r="BQ17" s="330"/>
      <c r="BR17" s="330"/>
      <c r="BS17" s="330"/>
      <c r="BT17" s="330"/>
      <c r="BU17" s="330"/>
      <c r="BV17" s="330"/>
      <c r="BW17" s="330"/>
      <c r="BX17" s="330"/>
      <c r="BY17" s="330"/>
      <c r="BZ17" s="330"/>
      <c r="CA17" s="330"/>
      <c r="CB17" s="330"/>
      <c r="CC17" s="330"/>
      <c r="CD17" s="330"/>
      <c r="CE17" s="330"/>
      <c r="CF17" s="330"/>
      <c r="CG17" s="330"/>
      <c r="CH17" s="330"/>
      <c r="CI17" s="330"/>
      <c r="CJ17" s="330"/>
      <c r="CK17" s="330"/>
      <c r="CL17" s="330"/>
      <c r="CM17" s="330"/>
      <c r="CN17" s="330"/>
      <c r="CO17" s="330"/>
      <c r="CP17" s="330"/>
      <c r="CQ17" s="330"/>
      <c r="CR17" s="330"/>
      <c r="CS17" s="330"/>
      <c r="CT17" s="330"/>
      <c r="CU17" s="330"/>
      <c r="CV17" s="330"/>
      <c r="CW17" s="330"/>
      <c r="CX17" s="330"/>
      <c r="CY17" s="330"/>
      <c r="CZ17" s="330"/>
      <c r="DA17" s="330"/>
      <c r="DB17" s="330"/>
      <c r="DC17" s="330"/>
      <c r="DD17" s="330"/>
      <c r="DE17" s="330"/>
      <c r="DF17" s="330"/>
      <c r="DG17" s="330"/>
      <c r="DH17" s="330"/>
      <c r="DI17" s="330"/>
      <c r="DJ17" s="330"/>
      <c r="DK17" s="330"/>
      <c r="DL17" s="330"/>
      <c r="DM17" s="330"/>
      <c r="DN17" s="330"/>
      <c r="DO17" s="330"/>
      <c r="DP17" s="330"/>
      <c r="DQ17" s="330"/>
      <c r="DR17" s="330"/>
      <c r="DS17" s="330"/>
      <c r="DT17" s="330"/>
      <c r="DU17" s="330"/>
      <c r="DV17" s="330"/>
      <c r="DW17" s="330"/>
      <c r="DX17" s="330"/>
      <c r="DY17" s="330"/>
      <c r="DZ17" s="330"/>
      <c r="EA17" s="330"/>
      <c r="EB17" s="330"/>
      <c r="EC17" s="330"/>
      <c r="ED17" s="330"/>
      <c r="EE17" s="330"/>
      <c r="EF17" s="330"/>
      <c r="EG17" s="330"/>
      <c r="EH17" s="330"/>
      <c r="EI17" s="330"/>
      <c r="EJ17" s="330"/>
      <c r="EK17" s="330"/>
      <c r="EL17" s="330"/>
      <c r="EM17" s="330"/>
      <c r="EN17" s="330"/>
      <c r="EO17" s="330"/>
      <c r="EP17" s="330"/>
      <c r="EQ17" s="330"/>
      <c r="ER17" s="330"/>
      <c r="ES17" s="330"/>
      <c r="ET17" s="330"/>
      <c r="EU17" s="330"/>
      <c r="EV17" s="330"/>
      <c r="EW17" s="330"/>
      <c r="EX17" s="330"/>
      <c r="EY17" s="330"/>
      <c r="EZ17" s="330"/>
      <c r="FA17" s="330"/>
      <c r="FB17" s="330"/>
      <c r="FC17" s="330"/>
      <c r="FD17" s="330"/>
      <c r="FE17" s="330"/>
      <c r="FF17" s="330"/>
      <c r="FG17" s="330"/>
      <c r="FH17" s="330"/>
      <c r="FI17" s="330"/>
      <c r="FJ17" s="330"/>
      <c r="FK17" s="330"/>
      <c r="FL17" s="330"/>
      <c r="FM17" s="330"/>
      <c r="FN17" s="330"/>
      <c r="FO17" s="330"/>
      <c r="FP17" s="330"/>
      <c r="FQ17" s="330"/>
      <c r="FR17" s="330"/>
      <c r="FS17" s="330"/>
      <c r="FT17" s="330"/>
      <c r="FU17" s="330"/>
      <c r="FV17" s="330"/>
      <c r="FW17" s="330"/>
      <c r="FX17" s="330"/>
      <c r="FY17" s="330"/>
      <c r="FZ17" s="330"/>
      <c r="GA17" s="330"/>
      <c r="GB17" s="330"/>
      <c r="GC17" s="330"/>
      <c r="GD17" s="330"/>
      <c r="GE17" s="330"/>
      <c r="GF17" s="330"/>
      <c r="GG17" s="330"/>
      <c r="GH17" s="330"/>
      <c r="GI17" s="330"/>
      <c r="GJ17" s="330"/>
      <c r="GK17" s="330"/>
      <c r="GL17" s="330"/>
      <c r="GM17" s="330"/>
      <c r="GN17" s="330"/>
      <c r="GO17" s="330"/>
      <c r="GP17" s="330"/>
      <c r="GQ17" s="330"/>
      <c r="GR17" s="330"/>
      <c r="GS17" s="330"/>
      <c r="GT17" s="330"/>
      <c r="GU17" s="330"/>
      <c r="GV17" s="330"/>
      <c r="GW17" s="330"/>
      <c r="GX17" s="330"/>
      <c r="GY17" s="330"/>
      <c r="GZ17" s="330"/>
      <c r="HA17" s="330"/>
      <c r="HB17" s="330"/>
      <c r="HC17" s="330"/>
      <c r="HD17" s="330"/>
      <c r="HE17" s="330"/>
      <c r="HF17" s="330"/>
      <c r="HG17" s="330"/>
      <c r="HH17" s="330"/>
      <c r="HI17" s="330"/>
      <c r="HJ17" s="330"/>
    </row>
    <row r="18" s="1131" customFormat="1" ht="9.95" customHeight="1" spans="1:256">
      <c r="A18" s="1267" t="s">
        <v>37</v>
      </c>
      <c r="B18" s="1267" t="s">
        <v>710</v>
      </c>
      <c r="C18" s="1267">
        <v>1176</v>
      </c>
      <c r="D18" s="1268">
        <v>16.454862732</v>
      </c>
      <c r="E18" s="1268" t="s">
        <v>714</v>
      </c>
      <c r="F18" s="1268" t="s">
        <v>715</v>
      </c>
      <c r="G18" s="1268" t="s">
        <v>716</v>
      </c>
      <c r="H18" s="1267" t="s">
        <v>717</v>
      </c>
      <c r="I18" s="1267" t="s">
        <v>28</v>
      </c>
      <c r="J18" s="1267" t="s">
        <v>327</v>
      </c>
      <c r="K18" s="1267"/>
      <c r="L18" s="1275">
        <v>40434536.6174</v>
      </c>
      <c r="M18" s="1275">
        <v>4690460.3961</v>
      </c>
      <c r="N18" s="1267" t="s">
        <v>718</v>
      </c>
      <c r="O18" s="1267" t="s">
        <v>719</v>
      </c>
      <c r="P18" s="1098" t="s">
        <v>720</v>
      </c>
      <c r="Q18" s="1283">
        <f t="shared" ref="Q18:Q81" si="1">D18*4.5</f>
        <v>74.046882294</v>
      </c>
      <c r="R18" s="1267"/>
      <c r="S18" s="330"/>
      <c r="T18" s="330"/>
      <c r="U18" s="330"/>
      <c r="V18" s="330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  <c r="AH18" s="330"/>
      <c r="AI18" s="330"/>
      <c r="AJ18" s="330"/>
      <c r="AK18" s="330"/>
      <c r="AL18" s="330"/>
      <c r="AM18" s="330"/>
      <c r="AN18" s="330"/>
      <c r="AO18" s="330"/>
      <c r="AP18" s="330"/>
      <c r="AQ18" s="330"/>
      <c r="AR18" s="330"/>
      <c r="AS18" s="330"/>
      <c r="AT18" s="330"/>
      <c r="AU18" s="330"/>
      <c r="AV18" s="330"/>
      <c r="AW18" s="330"/>
      <c r="AX18" s="330"/>
      <c r="AY18" s="330"/>
      <c r="AZ18" s="330"/>
      <c r="BA18" s="330"/>
      <c r="BB18" s="330"/>
      <c r="BC18" s="330"/>
      <c r="BD18" s="330"/>
      <c r="BE18" s="330"/>
      <c r="BF18" s="330"/>
      <c r="BG18" s="330"/>
      <c r="BH18" s="330"/>
      <c r="BI18" s="330"/>
      <c r="BJ18" s="330"/>
      <c r="BK18" s="330"/>
      <c r="BL18" s="330"/>
      <c r="BM18" s="330"/>
      <c r="BN18" s="330"/>
      <c r="BO18" s="330"/>
      <c r="BP18" s="330"/>
      <c r="BQ18" s="330"/>
      <c r="BR18" s="330"/>
      <c r="BS18" s="330"/>
      <c r="BT18" s="330"/>
      <c r="BU18" s="330"/>
      <c r="BV18" s="330"/>
      <c r="BW18" s="330"/>
      <c r="BX18" s="330"/>
      <c r="BY18" s="330"/>
      <c r="BZ18" s="330"/>
      <c r="CA18" s="330"/>
      <c r="CB18" s="330"/>
      <c r="CC18" s="330"/>
      <c r="CD18" s="330"/>
      <c r="CE18" s="330"/>
      <c r="CF18" s="330"/>
      <c r="CG18" s="330"/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0"/>
      <c r="CZ18" s="330"/>
      <c r="DA18" s="330"/>
      <c r="DB18" s="330"/>
      <c r="DC18" s="330"/>
      <c r="DD18" s="330"/>
      <c r="DE18" s="330"/>
      <c r="DF18" s="330"/>
      <c r="DG18" s="330"/>
      <c r="DH18" s="330"/>
      <c r="DI18" s="330"/>
      <c r="DJ18" s="330"/>
      <c r="DK18" s="330"/>
      <c r="DL18" s="330"/>
      <c r="DM18" s="330"/>
      <c r="DN18" s="330"/>
      <c r="DO18" s="330"/>
      <c r="DP18" s="330"/>
      <c r="DQ18" s="330"/>
      <c r="DR18" s="330"/>
      <c r="DS18" s="330"/>
      <c r="DT18" s="330"/>
      <c r="DU18" s="330"/>
      <c r="DV18" s="330"/>
      <c r="DW18" s="330"/>
      <c r="DX18" s="330"/>
      <c r="DY18" s="330"/>
      <c r="DZ18" s="330"/>
      <c r="EA18" s="330"/>
      <c r="EB18" s="330"/>
      <c r="EC18" s="330"/>
      <c r="ED18" s="330"/>
      <c r="EE18" s="330"/>
      <c r="EF18" s="330"/>
      <c r="EG18" s="330"/>
      <c r="EH18" s="330"/>
      <c r="EI18" s="330"/>
      <c r="EJ18" s="330"/>
      <c r="EK18" s="330"/>
      <c r="EL18" s="330"/>
      <c r="EM18" s="330"/>
      <c r="EN18" s="330"/>
      <c r="EO18" s="330"/>
      <c r="EP18" s="330"/>
      <c r="EQ18" s="330"/>
      <c r="ER18" s="330"/>
      <c r="ES18" s="330"/>
      <c r="ET18" s="330"/>
      <c r="EU18" s="330"/>
      <c r="EV18" s="330"/>
      <c r="EW18" s="330"/>
      <c r="EX18" s="330"/>
      <c r="EY18" s="330"/>
      <c r="EZ18" s="330"/>
      <c r="FA18" s="330"/>
      <c r="FB18" s="330"/>
      <c r="FC18" s="330"/>
      <c r="FD18" s="330"/>
      <c r="FE18" s="330"/>
      <c r="FF18" s="330"/>
      <c r="FG18" s="330"/>
      <c r="FH18" s="330"/>
      <c r="FI18" s="330"/>
      <c r="FJ18" s="330"/>
      <c r="FK18" s="330"/>
      <c r="FL18" s="330"/>
      <c r="FM18" s="330"/>
      <c r="FN18" s="330"/>
      <c r="FO18" s="330"/>
      <c r="FP18" s="330"/>
      <c r="FQ18" s="330"/>
      <c r="FR18" s="330"/>
      <c r="FS18" s="330"/>
      <c r="FT18" s="330"/>
      <c r="FU18" s="330"/>
      <c r="FV18" s="330"/>
      <c r="FW18" s="330"/>
      <c r="FX18" s="330"/>
      <c r="FY18" s="330"/>
      <c r="FZ18" s="330"/>
      <c r="GA18" s="330"/>
      <c r="GB18" s="330"/>
      <c r="GC18" s="330"/>
      <c r="GD18" s="330"/>
      <c r="GE18" s="330"/>
      <c r="GF18" s="330"/>
      <c r="GG18" s="330"/>
      <c r="GH18" s="330"/>
      <c r="GI18" s="330"/>
      <c r="GJ18" s="330"/>
      <c r="GK18" s="330"/>
      <c r="GL18" s="330"/>
      <c r="GM18" s="330"/>
      <c r="GN18" s="330"/>
      <c r="GO18" s="330"/>
      <c r="GP18" s="330"/>
      <c r="GQ18" s="330"/>
      <c r="GR18" s="330"/>
      <c r="GS18" s="330"/>
      <c r="GT18" s="330"/>
      <c r="GU18" s="330"/>
      <c r="GV18" s="330"/>
      <c r="GW18" s="330"/>
      <c r="GX18" s="330"/>
      <c r="GY18" s="330"/>
      <c r="GZ18" s="330"/>
      <c r="HA18" s="330"/>
      <c r="HB18" s="330"/>
      <c r="HC18" s="330"/>
      <c r="HD18" s="330"/>
      <c r="HE18" s="330"/>
      <c r="HF18" s="330"/>
      <c r="HG18" s="330"/>
      <c r="HH18" s="330"/>
      <c r="HI18" s="330"/>
      <c r="HJ18" s="330"/>
      <c r="HK18" s="135"/>
      <c r="HL18" s="135"/>
      <c r="HM18" s="135"/>
      <c r="HN18" s="135"/>
      <c r="HO18" s="135"/>
      <c r="HP18" s="135"/>
      <c r="HQ18" s="135"/>
      <c r="HR18" s="135"/>
      <c r="HS18" s="135"/>
      <c r="HT18" s="135"/>
      <c r="HU18" s="135"/>
      <c r="HV18" s="135"/>
      <c r="HW18" s="135"/>
      <c r="HX18" s="135"/>
      <c r="HY18" s="135"/>
      <c r="HZ18" s="135"/>
      <c r="IA18" s="135"/>
      <c r="IB18" s="135"/>
      <c r="IC18" s="135"/>
      <c r="ID18" s="135"/>
      <c r="IE18" s="135"/>
      <c r="IF18" s="135"/>
      <c r="IG18" s="135"/>
      <c r="IH18" s="135"/>
      <c r="II18" s="135"/>
      <c r="IJ18" s="135"/>
      <c r="IK18" s="135"/>
      <c r="IL18" s="135"/>
      <c r="IM18" s="135"/>
      <c r="IN18" s="135"/>
      <c r="IO18" s="135"/>
      <c r="IP18" s="135"/>
      <c r="IQ18" s="135"/>
      <c r="IR18" s="135"/>
      <c r="IS18" s="135"/>
      <c r="IT18" s="135"/>
      <c r="IU18" s="135"/>
      <c r="IV18" s="135"/>
    </row>
    <row r="19" s="1131" customFormat="1" ht="9.95" customHeight="1" spans="1:256">
      <c r="A19" s="1267" t="s">
        <v>37</v>
      </c>
      <c r="B19" s="1267" t="s">
        <v>710</v>
      </c>
      <c r="C19" s="1267">
        <v>1190</v>
      </c>
      <c r="D19" s="1268">
        <v>49.92317948835</v>
      </c>
      <c r="E19" s="1268" t="s">
        <v>714</v>
      </c>
      <c r="F19" s="1268" t="s">
        <v>715</v>
      </c>
      <c r="G19" s="1268" t="s">
        <v>716</v>
      </c>
      <c r="H19" s="1267" t="s">
        <v>721</v>
      </c>
      <c r="I19" s="1267" t="s">
        <v>28</v>
      </c>
      <c r="J19" s="1267" t="s">
        <v>58</v>
      </c>
      <c r="K19" s="1267"/>
      <c r="L19" s="1275">
        <v>40434395.1239</v>
      </c>
      <c r="M19" s="1275">
        <v>4690373.98428</v>
      </c>
      <c r="N19" s="1267" t="s">
        <v>718</v>
      </c>
      <c r="O19" s="1267" t="s">
        <v>719</v>
      </c>
      <c r="P19" s="1098" t="s">
        <v>720</v>
      </c>
      <c r="Q19" s="1283">
        <f t="shared" si="1"/>
        <v>224.654307697575</v>
      </c>
      <c r="R19" s="1267"/>
      <c r="S19" s="330"/>
      <c r="T19" s="330"/>
      <c r="U19" s="330"/>
      <c r="V19" s="330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  <c r="AH19" s="330"/>
      <c r="AI19" s="330"/>
      <c r="AJ19" s="330"/>
      <c r="AK19" s="330"/>
      <c r="AL19" s="330"/>
      <c r="AM19" s="330"/>
      <c r="AN19" s="330"/>
      <c r="AO19" s="330"/>
      <c r="AP19" s="330"/>
      <c r="AQ19" s="330"/>
      <c r="AR19" s="330"/>
      <c r="AS19" s="330"/>
      <c r="AT19" s="330"/>
      <c r="AU19" s="330"/>
      <c r="AV19" s="330"/>
      <c r="AW19" s="330"/>
      <c r="AX19" s="330"/>
      <c r="AY19" s="330"/>
      <c r="AZ19" s="330"/>
      <c r="BA19" s="330"/>
      <c r="BB19" s="330"/>
      <c r="BC19" s="330"/>
      <c r="BD19" s="330"/>
      <c r="BE19" s="330"/>
      <c r="BF19" s="330"/>
      <c r="BG19" s="330"/>
      <c r="BH19" s="330"/>
      <c r="BI19" s="330"/>
      <c r="BJ19" s="330"/>
      <c r="BK19" s="330"/>
      <c r="BL19" s="330"/>
      <c r="BM19" s="330"/>
      <c r="BN19" s="330"/>
      <c r="BO19" s="330"/>
      <c r="BP19" s="330"/>
      <c r="BQ19" s="330"/>
      <c r="BR19" s="330"/>
      <c r="BS19" s="330"/>
      <c r="BT19" s="330"/>
      <c r="BU19" s="330"/>
      <c r="BV19" s="330"/>
      <c r="BW19" s="330"/>
      <c r="BX19" s="330"/>
      <c r="BY19" s="330"/>
      <c r="BZ19" s="330"/>
      <c r="CA19" s="330"/>
      <c r="CB19" s="330"/>
      <c r="CC19" s="330"/>
      <c r="CD19" s="330"/>
      <c r="CE19" s="330"/>
      <c r="CF19" s="330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0"/>
      <c r="CZ19" s="330"/>
      <c r="DA19" s="330"/>
      <c r="DB19" s="330"/>
      <c r="DC19" s="330"/>
      <c r="DD19" s="330"/>
      <c r="DE19" s="330"/>
      <c r="DF19" s="330"/>
      <c r="DG19" s="330"/>
      <c r="DH19" s="330"/>
      <c r="DI19" s="330"/>
      <c r="DJ19" s="330"/>
      <c r="DK19" s="330"/>
      <c r="DL19" s="330"/>
      <c r="DM19" s="330"/>
      <c r="DN19" s="330"/>
      <c r="DO19" s="330"/>
      <c r="DP19" s="330"/>
      <c r="DQ19" s="330"/>
      <c r="DR19" s="330"/>
      <c r="DS19" s="330"/>
      <c r="DT19" s="330"/>
      <c r="DU19" s="330"/>
      <c r="DV19" s="330"/>
      <c r="DW19" s="330"/>
      <c r="DX19" s="330"/>
      <c r="DY19" s="330"/>
      <c r="DZ19" s="330"/>
      <c r="EA19" s="330"/>
      <c r="EB19" s="330"/>
      <c r="EC19" s="330"/>
      <c r="ED19" s="330"/>
      <c r="EE19" s="330"/>
      <c r="EF19" s="330"/>
      <c r="EG19" s="330"/>
      <c r="EH19" s="330"/>
      <c r="EI19" s="330"/>
      <c r="EJ19" s="330"/>
      <c r="EK19" s="330"/>
      <c r="EL19" s="330"/>
      <c r="EM19" s="330"/>
      <c r="EN19" s="330"/>
      <c r="EO19" s="330"/>
      <c r="EP19" s="330"/>
      <c r="EQ19" s="330"/>
      <c r="ER19" s="330"/>
      <c r="ES19" s="330"/>
      <c r="ET19" s="330"/>
      <c r="EU19" s="330"/>
      <c r="EV19" s="330"/>
      <c r="EW19" s="330"/>
      <c r="EX19" s="330"/>
      <c r="EY19" s="330"/>
      <c r="EZ19" s="330"/>
      <c r="FA19" s="330"/>
      <c r="FB19" s="330"/>
      <c r="FC19" s="330"/>
      <c r="FD19" s="330"/>
      <c r="FE19" s="330"/>
      <c r="FF19" s="330"/>
      <c r="FG19" s="330"/>
      <c r="FH19" s="330"/>
      <c r="FI19" s="330"/>
      <c r="FJ19" s="330"/>
      <c r="FK19" s="330"/>
      <c r="FL19" s="330"/>
      <c r="FM19" s="330"/>
      <c r="FN19" s="330"/>
      <c r="FO19" s="330"/>
      <c r="FP19" s="330"/>
      <c r="FQ19" s="330"/>
      <c r="FR19" s="330"/>
      <c r="FS19" s="330"/>
      <c r="FT19" s="330"/>
      <c r="FU19" s="330"/>
      <c r="FV19" s="330"/>
      <c r="FW19" s="330"/>
      <c r="FX19" s="330"/>
      <c r="FY19" s="330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135"/>
      <c r="HL19" s="135"/>
      <c r="HM19" s="135"/>
      <c r="HN19" s="135"/>
      <c r="HO19" s="135"/>
      <c r="HP19" s="135"/>
      <c r="HQ19" s="135"/>
      <c r="HR19" s="135"/>
      <c r="HS19" s="135"/>
      <c r="HT19" s="135"/>
      <c r="HU19" s="135"/>
      <c r="HV19" s="135"/>
      <c r="HW19" s="135"/>
      <c r="HX19" s="135"/>
      <c r="HY19" s="135"/>
      <c r="HZ19" s="135"/>
      <c r="IA19" s="135"/>
      <c r="IB19" s="135"/>
      <c r="IC19" s="135"/>
      <c r="ID19" s="135"/>
      <c r="IE19" s="135"/>
      <c r="IF19" s="135"/>
      <c r="IG19" s="135"/>
      <c r="IH19" s="135"/>
      <c r="II19" s="135"/>
      <c r="IJ19" s="135"/>
      <c r="IK19" s="135"/>
      <c r="IL19" s="135"/>
      <c r="IM19" s="135"/>
      <c r="IN19" s="135"/>
      <c r="IO19" s="135"/>
      <c r="IP19" s="135"/>
      <c r="IQ19" s="135"/>
      <c r="IR19" s="135"/>
      <c r="IS19" s="135"/>
      <c r="IT19" s="135"/>
      <c r="IU19" s="135"/>
      <c r="IV19" s="135"/>
    </row>
    <row r="20" s="1131" customFormat="1" ht="9.95" customHeight="1" spans="1:256">
      <c r="A20" s="1267" t="s">
        <v>37</v>
      </c>
      <c r="B20" s="1267" t="s">
        <v>710</v>
      </c>
      <c r="C20" s="1267">
        <v>1195</v>
      </c>
      <c r="D20" s="1268">
        <v>15.48911114925</v>
      </c>
      <c r="E20" s="1268" t="s">
        <v>714</v>
      </c>
      <c r="F20" s="1268" t="s">
        <v>715</v>
      </c>
      <c r="G20" s="1268" t="s">
        <v>716</v>
      </c>
      <c r="H20" s="1267" t="s">
        <v>721</v>
      </c>
      <c r="I20" s="1267" t="s">
        <v>28</v>
      </c>
      <c r="J20" s="1267" t="s">
        <v>58</v>
      </c>
      <c r="K20" s="1267"/>
      <c r="L20" s="1275">
        <v>40434654.2486</v>
      </c>
      <c r="M20" s="1275">
        <v>4690370.04542</v>
      </c>
      <c r="N20" s="1267" t="s">
        <v>718</v>
      </c>
      <c r="O20" s="1267" t="s">
        <v>719</v>
      </c>
      <c r="P20" s="1098" t="s">
        <v>720</v>
      </c>
      <c r="Q20" s="1283">
        <f t="shared" si="1"/>
        <v>69.701000171625</v>
      </c>
      <c r="R20" s="1267"/>
      <c r="S20" s="330"/>
      <c r="T20" s="330"/>
      <c r="U20" s="330"/>
      <c r="V20" s="330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  <c r="AH20" s="330"/>
      <c r="AI20" s="330"/>
      <c r="AJ20" s="330"/>
      <c r="AK20" s="330"/>
      <c r="AL20" s="330"/>
      <c r="AM20" s="330"/>
      <c r="AN20" s="330"/>
      <c r="AO20" s="330"/>
      <c r="AP20" s="330"/>
      <c r="AQ20" s="330"/>
      <c r="AR20" s="330"/>
      <c r="AS20" s="330"/>
      <c r="AT20" s="330"/>
      <c r="AU20" s="330"/>
      <c r="AV20" s="330"/>
      <c r="AW20" s="330"/>
      <c r="AX20" s="330"/>
      <c r="AY20" s="330"/>
      <c r="AZ20" s="330"/>
      <c r="BA20" s="330"/>
      <c r="BB20" s="330"/>
      <c r="BC20" s="330"/>
      <c r="BD20" s="330"/>
      <c r="BE20" s="330"/>
      <c r="BF20" s="330"/>
      <c r="BG20" s="330"/>
      <c r="BH20" s="330"/>
      <c r="BI20" s="330"/>
      <c r="BJ20" s="330"/>
      <c r="BK20" s="330"/>
      <c r="BL20" s="330"/>
      <c r="BM20" s="330"/>
      <c r="BN20" s="330"/>
      <c r="BO20" s="330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0"/>
      <c r="CG20" s="330"/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0"/>
      <c r="CZ20" s="330"/>
      <c r="DA20" s="330"/>
      <c r="DB20" s="330"/>
      <c r="DC20" s="330"/>
      <c r="DD20" s="330"/>
      <c r="DE20" s="330"/>
      <c r="DF20" s="330"/>
      <c r="DG20" s="330"/>
      <c r="DH20" s="330"/>
      <c r="DI20" s="330"/>
      <c r="DJ20" s="330"/>
      <c r="DK20" s="330"/>
      <c r="DL20" s="330"/>
      <c r="DM20" s="330"/>
      <c r="DN20" s="330"/>
      <c r="DO20" s="330"/>
      <c r="DP20" s="330"/>
      <c r="DQ20" s="330"/>
      <c r="DR20" s="330"/>
      <c r="DS20" s="330"/>
      <c r="DT20" s="330"/>
      <c r="DU20" s="330"/>
      <c r="DV20" s="330"/>
      <c r="DW20" s="330"/>
      <c r="DX20" s="330"/>
      <c r="DY20" s="330"/>
      <c r="DZ20" s="330"/>
      <c r="EA20" s="330"/>
      <c r="EB20" s="330"/>
      <c r="EC20" s="330"/>
      <c r="ED20" s="330"/>
      <c r="EE20" s="330"/>
      <c r="EF20" s="330"/>
      <c r="EG20" s="330"/>
      <c r="EH20" s="330"/>
      <c r="EI20" s="330"/>
      <c r="EJ20" s="330"/>
      <c r="EK20" s="330"/>
      <c r="EL20" s="330"/>
      <c r="EM20" s="330"/>
      <c r="EN20" s="330"/>
      <c r="EO20" s="330"/>
      <c r="EP20" s="330"/>
      <c r="EQ20" s="330"/>
      <c r="ER20" s="330"/>
      <c r="ES20" s="330"/>
      <c r="ET20" s="330"/>
      <c r="EU20" s="330"/>
      <c r="EV20" s="330"/>
      <c r="EW20" s="330"/>
      <c r="EX20" s="330"/>
      <c r="EY20" s="330"/>
      <c r="EZ20" s="330"/>
      <c r="FA20" s="330"/>
      <c r="FB20" s="330"/>
      <c r="FC20" s="330"/>
      <c r="FD20" s="330"/>
      <c r="FE20" s="330"/>
      <c r="FF20" s="330"/>
      <c r="FG20" s="330"/>
      <c r="FH20" s="330"/>
      <c r="FI20" s="330"/>
      <c r="FJ20" s="330"/>
      <c r="FK20" s="330"/>
      <c r="FL20" s="330"/>
      <c r="FM20" s="330"/>
      <c r="FN20" s="330"/>
      <c r="FO20" s="330"/>
      <c r="FP20" s="330"/>
      <c r="FQ20" s="330"/>
      <c r="FR20" s="330"/>
      <c r="FS20" s="330"/>
      <c r="FT20" s="330"/>
      <c r="FU20" s="330"/>
      <c r="FV20" s="330"/>
      <c r="FW20" s="330"/>
      <c r="FX20" s="330"/>
      <c r="FY20" s="330"/>
      <c r="FZ20" s="330"/>
      <c r="GA20" s="330"/>
      <c r="GB20" s="330"/>
      <c r="GC20" s="330"/>
      <c r="GD20" s="330"/>
      <c r="GE20" s="330"/>
      <c r="GF20" s="330"/>
      <c r="GG20" s="330"/>
      <c r="GH20" s="330"/>
      <c r="GI20" s="330"/>
      <c r="GJ20" s="330"/>
      <c r="GK20" s="330"/>
      <c r="GL20" s="330"/>
      <c r="GM20" s="330"/>
      <c r="GN20" s="330"/>
      <c r="GO20" s="330"/>
      <c r="GP20" s="330"/>
      <c r="GQ20" s="330"/>
      <c r="GR20" s="330"/>
      <c r="GS20" s="330"/>
      <c r="GT20" s="330"/>
      <c r="GU20" s="330"/>
      <c r="GV20" s="330"/>
      <c r="GW20" s="330"/>
      <c r="GX20" s="330"/>
      <c r="GY20" s="330"/>
      <c r="GZ20" s="330"/>
      <c r="HA20" s="330"/>
      <c r="HB20" s="330"/>
      <c r="HC20" s="330"/>
      <c r="HD20" s="330"/>
      <c r="HE20" s="330"/>
      <c r="HF20" s="330"/>
      <c r="HG20" s="330"/>
      <c r="HH20" s="330"/>
      <c r="HI20" s="330"/>
      <c r="HJ20" s="330"/>
      <c r="HK20" s="135"/>
      <c r="HL20" s="135"/>
      <c r="HM20" s="135"/>
      <c r="HN20" s="135"/>
      <c r="HO20" s="135"/>
      <c r="HP20" s="135"/>
      <c r="HQ20" s="135"/>
      <c r="HR20" s="135"/>
      <c r="HS20" s="135"/>
      <c r="HT20" s="135"/>
      <c r="HU20" s="135"/>
      <c r="HV20" s="135"/>
      <c r="HW20" s="135"/>
      <c r="HX20" s="135"/>
      <c r="HY20" s="135"/>
      <c r="HZ20" s="135"/>
      <c r="IA20" s="135"/>
      <c r="IB20" s="135"/>
      <c r="IC20" s="135"/>
      <c r="ID20" s="135"/>
      <c r="IE20" s="135"/>
      <c r="IF20" s="135"/>
      <c r="IG20" s="135"/>
      <c r="IH20" s="135"/>
      <c r="II20" s="135"/>
      <c r="IJ20" s="135"/>
      <c r="IK20" s="135"/>
      <c r="IL20" s="135"/>
      <c r="IM20" s="135"/>
      <c r="IN20" s="135"/>
      <c r="IO20" s="135"/>
      <c r="IP20" s="135"/>
      <c r="IQ20" s="135"/>
      <c r="IR20" s="135"/>
      <c r="IS20" s="135"/>
      <c r="IT20" s="135"/>
      <c r="IU20" s="135"/>
      <c r="IV20" s="135"/>
    </row>
    <row r="21" s="1252" customFormat="1" ht="9.95" customHeight="1" spans="1:256">
      <c r="A21" s="1267" t="s">
        <v>37</v>
      </c>
      <c r="B21" s="1267" t="s">
        <v>710</v>
      </c>
      <c r="C21" s="1267">
        <v>1204</v>
      </c>
      <c r="D21" s="1268">
        <v>31.0702920654</v>
      </c>
      <c r="E21" s="1268" t="s">
        <v>714</v>
      </c>
      <c r="F21" s="1268" t="s">
        <v>715</v>
      </c>
      <c r="G21" s="1268" t="s">
        <v>716</v>
      </c>
      <c r="H21" s="1267" t="s">
        <v>717</v>
      </c>
      <c r="I21" s="1267" t="s">
        <v>28</v>
      </c>
      <c r="J21" s="1267" t="s">
        <v>58</v>
      </c>
      <c r="K21" s="1267"/>
      <c r="L21" s="1275">
        <v>40434664.5553</v>
      </c>
      <c r="M21" s="1275">
        <v>4690291.34653</v>
      </c>
      <c r="N21" s="1267" t="s">
        <v>718</v>
      </c>
      <c r="O21" s="1267" t="s">
        <v>719</v>
      </c>
      <c r="P21" s="1098" t="s">
        <v>720</v>
      </c>
      <c r="Q21" s="1283">
        <f t="shared" si="1"/>
        <v>139.8163142943</v>
      </c>
      <c r="R21" s="1267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0"/>
      <c r="BL21" s="330"/>
      <c r="BM21" s="330"/>
      <c r="BN21" s="330"/>
      <c r="BO21" s="330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0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0"/>
      <c r="CZ21" s="330"/>
      <c r="DA21" s="330"/>
      <c r="DB21" s="330"/>
      <c r="DC21" s="330"/>
      <c r="DD21" s="330"/>
      <c r="DE21" s="330"/>
      <c r="DF21" s="330"/>
      <c r="DG21" s="330"/>
      <c r="DH21" s="330"/>
      <c r="DI21" s="330"/>
      <c r="DJ21" s="330"/>
      <c r="DK21" s="330"/>
      <c r="DL21" s="330"/>
      <c r="DM21" s="330"/>
      <c r="DN21" s="330"/>
      <c r="DO21" s="330"/>
      <c r="DP21" s="330"/>
      <c r="DQ21" s="330"/>
      <c r="DR21" s="330"/>
      <c r="DS21" s="330"/>
      <c r="DT21" s="330"/>
      <c r="DU21" s="330"/>
      <c r="DV21" s="330"/>
      <c r="DW21" s="330"/>
      <c r="DX21" s="330"/>
      <c r="DY21" s="330"/>
      <c r="DZ21" s="330"/>
      <c r="EA21" s="330"/>
      <c r="EB21" s="330"/>
      <c r="EC21" s="330"/>
      <c r="ED21" s="330"/>
      <c r="EE21" s="330"/>
      <c r="EF21" s="330"/>
      <c r="EG21" s="330"/>
      <c r="EH21" s="330"/>
      <c r="EI21" s="330"/>
      <c r="EJ21" s="330"/>
      <c r="EK21" s="330"/>
      <c r="EL21" s="330"/>
      <c r="EM21" s="330"/>
      <c r="EN21" s="330"/>
      <c r="EO21" s="330"/>
      <c r="EP21" s="330"/>
      <c r="EQ21" s="330"/>
      <c r="ER21" s="330"/>
      <c r="ES21" s="330"/>
      <c r="ET21" s="330"/>
      <c r="EU21" s="330"/>
      <c r="EV21" s="330"/>
      <c r="EW21" s="330"/>
      <c r="EX21" s="330"/>
      <c r="EY21" s="330"/>
      <c r="EZ21" s="330"/>
      <c r="FA21" s="330"/>
      <c r="FB21" s="330"/>
      <c r="FC21" s="330"/>
      <c r="FD21" s="330"/>
      <c r="FE21" s="330"/>
      <c r="FF21" s="330"/>
      <c r="FG21" s="330"/>
      <c r="FH21" s="330"/>
      <c r="FI21" s="330"/>
      <c r="FJ21" s="330"/>
      <c r="FK21" s="330"/>
      <c r="FL21" s="330"/>
      <c r="FM21" s="330"/>
      <c r="FN21" s="330"/>
      <c r="FO21" s="330"/>
      <c r="FP21" s="330"/>
      <c r="FQ21" s="330"/>
      <c r="FR21" s="330"/>
      <c r="FS21" s="330"/>
      <c r="FT21" s="330"/>
      <c r="FU21" s="330"/>
      <c r="FV21" s="330"/>
      <c r="FW21" s="330"/>
      <c r="FX21" s="330"/>
      <c r="FY21" s="330"/>
      <c r="FZ21" s="330"/>
      <c r="GA21" s="330"/>
      <c r="GB21" s="330"/>
      <c r="GC21" s="330"/>
      <c r="GD21" s="330"/>
      <c r="GE21" s="330"/>
      <c r="GF21" s="330"/>
      <c r="GG21" s="330"/>
      <c r="GH21" s="330"/>
      <c r="GI21" s="330"/>
      <c r="GJ21" s="330"/>
      <c r="GK21" s="330"/>
      <c r="GL21" s="330"/>
      <c r="GM21" s="330"/>
      <c r="GN21" s="330"/>
      <c r="GO21" s="330"/>
      <c r="GP21" s="330"/>
      <c r="GQ21" s="330"/>
      <c r="GR21" s="330"/>
      <c r="GS21" s="330"/>
      <c r="GT21" s="330"/>
      <c r="GU21" s="330"/>
      <c r="GV21" s="330"/>
      <c r="GW21" s="330"/>
      <c r="GX21" s="330"/>
      <c r="GY21" s="330"/>
      <c r="GZ21" s="330"/>
      <c r="HA21" s="330"/>
      <c r="HB21" s="330"/>
      <c r="HC21" s="330"/>
      <c r="HD21" s="330"/>
      <c r="HE21" s="330"/>
      <c r="HF21" s="330"/>
      <c r="HG21" s="330"/>
      <c r="HH21" s="330"/>
      <c r="HI21" s="330"/>
      <c r="HJ21" s="330"/>
      <c r="HK21" s="135"/>
      <c r="HL21" s="135"/>
      <c r="HM21" s="135"/>
      <c r="HN21" s="135"/>
      <c r="HO21" s="135"/>
      <c r="HP21" s="135"/>
      <c r="HQ21" s="135"/>
      <c r="HR21" s="135"/>
      <c r="HS21" s="135"/>
      <c r="HT21" s="135"/>
      <c r="HU21" s="135"/>
      <c r="HV21" s="135"/>
      <c r="HW21" s="135"/>
      <c r="HX21" s="135"/>
      <c r="HY21" s="135"/>
      <c r="HZ21" s="135"/>
      <c r="IA21" s="135"/>
      <c r="IB21" s="135"/>
      <c r="IC21" s="135"/>
      <c r="ID21" s="135"/>
      <c r="IE21" s="135"/>
      <c r="IF21" s="135"/>
      <c r="IG21" s="135"/>
      <c r="IH21" s="135"/>
      <c r="II21" s="135"/>
      <c r="IJ21" s="135"/>
      <c r="IK21" s="135"/>
      <c r="IL21" s="135"/>
      <c r="IM21" s="135"/>
      <c r="IN21" s="135"/>
      <c r="IO21" s="135"/>
      <c r="IP21" s="135"/>
      <c r="IQ21" s="135"/>
      <c r="IR21" s="135"/>
      <c r="IS21" s="135"/>
      <c r="IT21" s="135"/>
      <c r="IU21" s="135"/>
      <c r="IV21" s="135"/>
    </row>
    <row r="22" s="1131" customFormat="1" ht="9.95" customHeight="1" spans="1:256">
      <c r="A22" s="1267" t="s">
        <v>37</v>
      </c>
      <c r="B22" s="1267" t="s">
        <v>710</v>
      </c>
      <c r="C22" s="1267">
        <v>1248</v>
      </c>
      <c r="D22" s="1268">
        <v>8.1536615394</v>
      </c>
      <c r="E22" s="1268" t="s">
        <v>714</v>
      </c>
      <c r="F22" s="1268" t="s">
        <v>715</v>
      </c>
      <c r="G22" s="1268" t="s">
        <v>716</v>
      </c>
      <c r="H22" s="1267" t="s">
        <v>721</v>
      </c>
      <c r="I22" s="1267" t="s">
        <v>28</v>
      </c>
      <c r="J22" s="1267" t="s">
        <v>58</v>
      </c>
      <c r="K22" s="1267"/>
      <c r="L22" s="1275">
        <v>40434634.0059</v>
      </c>
      <c r="M22" s="1275">
        <v>4690032.05586</v>
      </c>
      <c r="N22" s="1267" t="s">
        <v>718</v>
      </c>
      <c r="O22" s="1267" t="s">
        <v>719</v>
      </c>
      <c r="P22" s="1098" t="s">
        <v>720</v>
      </c>
      <c r="Q22" s="1283">
        <f t="shared" si="1"/>
        <v>36.6914769273</v>
      </c>
      <c r="R22" s="1267"/>
      <c r="S22" s="330"/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0"/>
      <c r="AU22" s="330"/>
      <c r="AV22" s="330"/>
      <c r="AW22" s="330"/>
      <c r="AX22" s="330"/>
      <c r="AY22" s="330"/>
      <c r="AZ22" s="330"/>
      <c r="BA22" s="330"/>
      <c r="BB22" s="330"/>
      <c r="BC22" s="330"/>
      <c r="BD22" s="330"/>
      <c r="BE22" s="330"/>
      <c r="BF22" s="330"/>
      <c r="BG22" s="330"/>
      <c r="BH22" s="330"/>
      <c r="BI22" s="330"/>
      <c r="BJ22" s="330"/>
      <c r="BK22" s="330"/>
      <c r="BL22" s="330"/>
      <c r="BM22" s="330"/>
      <c r="BN22" s="330"/>
      <c r="BO22" s="330"/>
      <c r="BP22" s="330"/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0"/>
      <c r="CG22" s="330"/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0"/>
      <c r="CZ22" s="330"/>
      <c r="DA22" s="330"/>
      <c r="DB22" s="330"/>
      <c r="DC22" s="330"/>
      <c r="DD22" s="330"/>
      <c r="DE22" s="330"/>
      <c r="DF22" s="330"/>
      <c r="DG22" s="330"/>
      <c r="DH22" s="330"/>
      <c r="DI22" s="330"/>
      <c r="DJ22" s="330"/>
      <c r="DK22" s="330"/>
      <c r="DL22" s="330"/>
      <c r="DM22" s="330"/>
      <c r="DN22" s="330"/>
      <c r="DO22" s="330"/>
      <c r="DP22" s="330"/>
      <c r="DQ22" s="330"/>
      <c r="DR22" s="330"/>
      <c r="DS22" s="330"/>
      <c r="DT22" s="330"/>
      <c r="DU22" s="330"/>
      <c r="DV22" s="330"/>
      <c r="DW22" s="330"/>
      <c r="DX22" s="330"/>
      <c r="DY22" s="330"/>
      <c r="DZ22" s="330"/>
      <c r="EA22" s="330"/>
      <c r="EB22" s="330"/>
      <c r="EC22" s="330"/>
      <c r="ED22" s="330"/>
      <c r="EE22" s="330"/>
      <c r="EF22" s="330"/>
      <c r="EG22" s="330"/>
      <c r="EH22" s="330"/>
      <c r="EI22" s="330"/>
      <c r="EJ22" s="330"/>
      <c r="EK22" s="330"/>
      <c r="EL22" s="330"/>
      <c r="EM22" s="330"/>
      <c r="EN22" s="330"/>
      <c r="EO22" s="330"/>
      <c r="EP22" s="330"/>
      <c r="EQ22" s="330"/>
      <c r="ER22" s="330"/>
      <c r="ES22" s="330"/>
      <c r="ET22" s="330"/>
      <c r="EU22" s="330"/>
      <c r="EV22" s="330"/>
      <c r="EW22" s="330"/>
      <c r="EX22" s="330"/>
      <c r="EY22" s="330"/>
      <c r="EZ22" s="330"/>
      <c r="FA22" s="330"/>
      <c r="FB22" s="330"/>
      <c r="FC22" s="330"/>
      <c r="FD22" s="330"/>
      <c r="FE22" s="330"/>
      <c r="FF22" s="330"/>
      <c r="FG22" s="330"/>
      <c r="FH22" s="330"/>
      <c r="FI22" s="330"/>
      <c r="FJ22" s="330"/>
      <c r="FK22" s="330"/>
      <c r="FL22" s="330"/>
      <c r="FM22" s="330"/>
      <c r="FN22" s="330"/>
      <c r="FO22" s="330"/>
      <c r="FP22" s="330"/>
      <c r="FQ22" s="330"/>
      <c r="FR22" s="330"/>
      <c r="FS22" s="330"/>
      <c r="FT22" s="330"/>
      <c r="FU22" s="330"/>
      <c r="FV22" s="330"/>
      <c r="FW22" s="330"/>
      <c r="FX22" s="330"/>
      <c r="FY22" s="330"/>
      <c r="FZ22" s="330"/>
      <c r="GA22" s="330"/>
      <c r="GB22" s="330"/>
      <c r="GC22" s="330"/>
      <c r="GD22" s="330"/>
      <c r="GE22" s="330"/>
      <c r="GF22" s="330"/>
      <c r="GG22" s="330"/>
      <c r="GH22" s="330"/>
      <c r="GI22" s="330"/>
      <c r="GJ22" s="330"/>
      <c r="GK22" s="330"/>
      <c r="GL22" s="330"/>
      <c r="GM22" s="330"/>
      <c r="GN22" s="330"/>
      <c r="GO22" s="330"/>
      <c r="GP22" s="330"/>
      <c r="GQ22" s="330"/>
      <c r="GR22" s="330"/>
      <c r="GS22" s="330"/>
      <c r="GT22" s="330"/>
      <c r="GU22" s="330"/>
      <c r="GV22" s="330"/>
      <c r="GW22" s="330"/>
      <c r="GX22" s="330"/>
      <c r="GY22" s="330"/>
      <c r="GZ22" s="330"/>
      <c r="HA22" s="330"/>
      <c r="HB22" s="330"/>
      <c r="HC22" s="330"/>
      <c r="HD22" s="330"/>
      <c r="HE22" s="330"/>
      <c r="HF22" s="330"/>
      <c r="HG22" s="330"/>
      <c r="HH22" s="330"/>
      <c r="HI22" s="330"/>
      <c r="HJ22" s="330"/>
      <c r="HK22" s="135"/>
      <c r="HL22" s="135"/>
      <c r="HM22" s="135"/>
      <c r="HN22" s="135"/>
      <c r="HO22" s="135"/>
      <c r="HP22" s="135"/>
      <c r="HQ22" s="135"/>
      <c r="HR22" s="135"/>
      <c r="HS22" s="135"/>
      <c r="HT22" s="135"/>
      <c r="HU22" s="135"/>
      <c r="HV22" s="135"/>
      <c r="HW22" s="135"/>
      <c r="HX22" s="135"/>
      <c r="HY22" s="135"/>
      <c r="HZ22" s="135"/>
      <c r="IA22" s="135"/>
      <c r="IB22" s="135"/>
      <c r="IC22" s="135"/>
      <c r="ID22" s="135"/>
      <c r="IE22" s="135"/>
      <c r="IF22" s="135"/>
      <c r="IG22" s="135"/>
      <c r="IH22" s="135"/>
      <c r="II22" s="135"/>
      <c r="IJ22" s="135"/>
      <c r="IK22" s="135"/>
      <c r="IL22" s="135"/>
      <c r="IM22" s="135"/>
      <c r="IN22" s="135"/>
      <c r="IO22" s="135"/>
      <c r="IP22" s="135"/>
      <c r="IQ22" s="135"/>
      <c r="IR22" s="135"/>
      <c r="IS22" s="135"/>
      <c r="IT22" s="135"/>
      <c r="IU22" s="135"/>
      <c r="IV22" s="135"/>
    </row>
    <row r="23" s="1131" customFormat="1" ht="9.95" customHeight="1" spans="1:256">
      <c r="A23" s="1267" t="s">
        <v>37</v>
      </c>
      <c r="B23" s="1267" t="s">
        <v>710</v>
      </c>
      <c r="C23" s="1267">
        <v>1275</v>
      </c>
      <c r="D23" s="1268">
        <v>74.39918602065</v>
      </c>
      <c r="E23" s="1268" t="s">
        <v>714</v>
      </c>
      <c r="F23" s="1268" t="s">
        <v>715</v>
      </c>
      <c r="G23" s="1268" t="s">
        <v>716</v>
      </c>
      <c r="H23" s="1267" t="s">
        <v>722</v>
      </c>
      <c r="I23" s="1267" t="s">
        <v>28</v>
      </c>
      <c r="J23" s="1267" t="s">
        <v>58</v>
      </c>
      <c r="K23" s="1267"/>
      <c r="L23" s="1275">
        <v>40434365.3517</v>
      </c>
      <c r="M23" s="1275">
        <v>4689888.61323</v>
      </c>
      <c r="N23" s="1267" t="s">
        <v>718</v>
      </c>
      <c r="O23" s="1267" t="s">
        <v>719</v>
      </c>
      <c r="P23" s="1098" t="s">
        <v>720</v>
      </c>
      <c r="Q23" s="1283">
        <f t="shared" si="1"/>
        <v>334.796337092925</v>
      </c>
      <c r="R23" s="1267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  <c r="AH23" s="330"/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T23" s="330"/>
      <c r="AU23" s="330"/>
      <c r="AV23" s="330"/>
      <c r="AW23" s="330"/>
      <c r="AX23" s="330"/>
      <c r="AY23" s="330"/>
      <c r="AZ23" s="330"/>
      <c r="BA23" s="330"/>
      <c r="BB23" s="330"/>
      <c r="BC23" s="330"/>
      <c r="BD23" s="330"/>
      <c r="BE23" s="330"/>
      <c r="BF23" s="330"/>
      <c r="BG23" s="330"/>
      <c r="BH23" s="330"/>
      <c r="BI23" s="330"/>
      <c r="BJ23" s="330"/>
      <c r="BK23" s="330"/>
      <c r="BL23" s="330"/>
      <c r="BM23" s="330"/>
      <c r="BN23" s="330"/>
      <c r="BO23" s="330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0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0"/>
      <c r="CZ23" s="330"/>
      <c r="DA23" s="330"/>
      <c r="DB23" s="330"/>
      <c r="DC23" s="330"/>
      <c r="DD23" s="330"/>
      <c r="DE23" s="330"/>
      <c r="DF23" s="330"/>
      <c r="DG23" s="330"/>
      <c r="DH23" s="330"/>
      <c r="DI23" s="330"/>
      <c r="DJ23" s="330"/>
      <c r="DK23" s="330"/>
      <c r="DL23" s="330"/>
      <c r="DM23" s="330"/>
      <c r="DN23" s="330"/>
      <c r="DO23" s="330"/>
      <c r="DP23" s="330"/>
      <c r="DQ23" s="330"/>
      <c r="DR23" s="330"/>
      <c r="DS23" s="330"/>
      <c r="DT23" s="330"/>
      <c r="DU23" s="330"/>
      <c r="DV23" s="330"/>
      <c r="DW23" s="330"/>
      <c r="DX23" s="330"/>
      <c r="DY23" s="330"/>
      <c r="DZ23" s="330"/>
      <c r="EA23" s="330"/>
      <c r="EB23" s="330"/>
      <c r="EC23" s="330"/>
      <c r="ED23" s="330"/>
      <c r="EE23" s="330"/>
      <c r="EF23" s="330"/>
      <c r="EG23" s="330"/>
      <c r="EH23" s="330"/>
      <c r="EI23" s="330"/>
      <c r="EJ23" s="330"/>
      <c r="EK23" s="330"/>
      <c r="EL23" s="330"/>
      <c r="EM23" s="330"/>
      <c r="EN23" s="330"/>
      <c r="EO23" s="330"/>
      <c r="EP23" s="330"/>
      <c r="EQ23" s="330"/>
      <c r="ER23" s="330"/>
      <c r="ES23" s="330"/>
      <c r="ET23" s="330"/>
      <c r="EU23" s="330"/>
      <c r="EV23" s="330"/>
      <c r="EW23" s="330"/>
      <c r="EX23" s="330"/>
      <c r="EY23" s="330"/>
      <c r="EZ23" s="330"/>
      <c r="FA23" s="330"/>
      <c r="FB23" s="330"/>
      <c r="FC23" s="330"/>
      <c r="FD23" s="330"/>
      <c r="FE23" s="330"/>
      <c r="FF23" s="330"/>
      <c r="FG23" s="330"/>
      <c r="FH23" s="330"/>
      <c r="FI23" s="330"/>
      <c r="FJ23" s="330"/>
      <c r="FK23" s="330"/>
      <c r="FL23" s="330"/>
      <c r="FM23" s="330"/>
      <c r="FN23" s="330"/>
      <c r="FO23" s="330"/>
      <c r="FP23" s="330"/>
      <c r="FQ23" s="330"/>
      <c r="FR23" s="330"/>
      <c r="FS23" s="330"/>
      <c r="FT23" s="330"/>
      <c r="FU23" s="330"/>
      <c r="FV23" s="330"/>
      <c r="FW23" s="330"/>
      <c r="FX23" s="330"/>
      <c r="FY23" s="330"/>
      <c r="FZ23" s="330"/>
      <c r="GA23" s="330"/>
      <c r="GB23" s="330"/>
      <c r="GC23" s="330"/>
      <c r="GD23" s="330"/>
      <c r="GE23" s="330"/>
      <c r="GF23" s="330"/>
      <c r="GG23" s="330"/>
      <c r="GH23" s="330"/>
      <c r="GI23" s="330"/>
      <c r="GJ23" s="330"/>
      <c r="GK23" s="330"/>
      <c r="GL23" s="330"/>
      <c r="GM23" s="330"/>
      <c r="GN23" s="330"/>
      <c r="GO23" s="330"/>
      <c r="GP23" s="330"/>
      <c r="GQ23" s="330"/>
      <c r="GR23" s="330"/>
      <c r="GS23" s="330"/>
      <c r="GT23" s="330"/>
      <c r="GU23" s="330"/>
      <c r="GV23" s="330"/>
      <c r="GW23" s="330"/>
      <c r="GX23" s="330"/>
      <c r="GY23" s="330"/>
      <c r="GZ23" s="330"/>
      <c r="HA23" s="330"/>
      <c r="HB23" s="330"/>
      <c r="HC23" s="330"/>
      <c r="HD23" s="330"/>
      <c r="HE23" s="330"/>
      <c r="HF23" s="330"/>
      <c r="HG23" s="330"/>
      <c r="HH23" s="330"/>
      <c r="HI23" s="330"/>
      <c r="HJ23" s="330"/>
      <c r="HK23" s="135"/>
      <c r="HL23" s="135"/>
      <c r="HM23" s="135"/>
      <c r="HN23" s="135"/>
      <c r="HO23" s="135"/>
      <c r="HP23" s="135"/>
      <c r="HQ23" s="135"/>
      <c r="HR23" s="135"/>
      <c r="HS23" s="135"/>
      <c r="HT23" s="135"/>
      <c r="HU23" s="135"/>
      <c r="HV23" s="135"/>
      <c r="HW23" s="135"/>
      <c r="HX23" s="135"/>
      <c r="HY23" s="135"/>
      <c r="HZ23" s="135"/>
      <c r="IA23" s="135"/>
      <c r="IB23" s="135"/>
      <c r="IC23" s="135"/>
      <c r="ID23" s="135"/>
      <c r="IE23" s="135"/>
      <c r="IF23" s="135"/>
      <c r="IG23" s="135"/>
      <c r="IH23" s="135"/>
      <c r="II23" s="135"/>
      <c r="IJ23" s="135"/>
      <c r="IK23" s="135"/>
      <c r="IL23" s="135"/>
      <c r="IM23" s="135"/>
      <c r="IN23" s="135"/>
      <c r="IO23" s="135"/>
      <c r="IP23" s="135"/>
      <c r="IQ23" s="135"/>
      <c r="IR23" s="135"/>
      <c r="IS23" s="135"/>
      <c r="IT23" s="135"/>
      <c r="IU23" s="135"/>
      <c r="IV23" s="135"/>
    </row>
    <row r="24" s="1131" customFormat="1" ht="9.95" customHeight="1" spans="1:256">
      <c r="A24" s="1267" t="s">
        <v>37</v>
      </c>
      <c r="B24" s="1267" t="s">
        <v>710</v>
      </c>
      <c r="C24" s="1267">
        <v>1276</v>
      </c>
      <c r="D24" s="1268">
        <v>239.577379041</v>
      </c>
      <c r="E24" s="1268" t="s">
        <v>714</v>
      </c>
      <c r="F24" s="1268" t="s">
        <v>715</v>
      </c>
      <c r="G24" s="1268" t="s">
        <v>716</v>
      </c>
      <c r="H24" s="1267" t="s">
        <v>721</v>
      </c>
      <c r="I24" s="1267" t="s">
        <v>28</v>
      </c>
      <c r="J24" s="1267" t="s">
        <v>58</v>
      </c>
      <c r="K24" s="1267"/>
      <c r="L24" s="1275">
        <v>40434212.7185</v>
      </c>
      <c r="M24" s="1275">
        <v>4689998.97604</v>
      </c>
      <c r="N24" s="1267" t="s">
        <v>718</v>
      </c>
      <c r="O24" s="1267" t="s">
        <v>719</v>
      </c>
      <c r="P24" s="1098" t="s">
        <v>720</v>
      </c>
      <c r="Q24" s="1283">
        <f t="shared" si="1"/>
        <v>1078.0982056845</v>
      </c>
      <c r="R24" s="1267"/>
      <c r="S24" s="330"/>
      <c r="T24" s="330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  <c r="AG24" s="330"/>
      <c r="AH24" s="330"/>
      <c r="AI24" s="330"/>
      <c r="AJ24" s="330"/>
      <c r="AK24" s="330"/>
      <c r="AL24" s="330"/>
      <c r="AM24" s="330"/>
      <c r="AN24" s="330"/>
      <c r="AO24" s="330"/>
      <c r="AP24" s="330"/>
      <c r="AQ24" s="330"/>
      <c r="AR24" s="330"/>
      <c r="AS24" s="330"/>
      <c r="AT24" s="330"/>
      <c r="AU24" s="330"/>
      <c r="AV24" s="330"/>
      <c r="AW24" s="330"/>
      <c r="AX24" s="330"/>
      <c r="AY24" s="330"/>
      <c r="AZ24" s="330"/>
      <c r="BA24" s="330"/>
      <c r="BB24" s="330"/>
      <c r="BC24" s="330"/>
      <c r="BD24" s="330"/>
      <c r="BE24" s="330"/>
      <c r="BF24" s="330"/>
      <c r="BG24" s="330"/>
      <c r="BH24" s="330"/>
      <c r="BI24" s="330"/>
      <c r="BJ24" s="330"/>
      <c r="BK24" s="330"/>
      <c r="BL24" s="330"/>
      <c r="BM24" s="330"/>
      <c r="BN24" s="330"/>
      <c r="BO24" s="330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0"/>
      <c r="CG24" s="330"/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0"/>
      <c r="CZ24" s="330"/>
      <c r="DA24" s="330"/>
      <c r="DB24" s="330"/>
      <c r="DC24" s="330"/>
      <c r="DD24" s="330"/>
      <c r="DE24" s="330"/>
      <c r="DF24" s="330"/>
      <c r="DG24" s="330"/>
      <c r="DH24" s="330"/>
      <c r="DI24" s="330"/>
      <c r="DJ24" s="330"/>
      <c r="DK24" s="330"/>
      <c r="DL24" s="330"/>
      <c r="DM24" s="330"/>
      <c r="DN24" s="330"/>
      <c r="DO24" s="330"/>
      <c r="DP24" s="330"/>
      <c r="DQ24" s="330"/>
      <c r="DR24" s="330"/>
      <c r="DS24" s="330"/>
      <c r="DT24" s="330"/>
      <c r="DU24" s="330"/>
      <c r="DV24" s="330"/>
      <c r="DW24" s="330"/>
      <c r="DX24" s="330"/>
      <c r="DY24" s="330"/>
      <c r="DZ24" s="330"/>
      <c r="EA24" s="330"/>
      <c r="EB24" s="330"/>
      <c r="EC24" s="330"/>
      <c r="ED24" s="330"/>
      <c r="EE24" s="330"/>
      <c r="EF24" s="330"/>
      <c r="EG24" s="330"/>
      <c r="EH24" s="330"/>
      <c r="EI24" s="330"/>
      <c r="EJ24" s="330"/>
      <c r="EK24" s="330"/>
      <c r="EL24" s="330"/>
      <c r="EM24" s="330"/>
      <c r="EN24" s="330"/>
      <c r="EO24" s="330"/>
      <c r="EP24" s="330"/>
      <c r="EQ24" s="330"/>
      <c r="ER24" s="330"/>
      <c r="ES24" s="330"/>
      <c r="ET24" s="330"/>
      <c r="EU24" s="330"/>
      <c r="EV24" s="330"/>
      <c r="EW24" s="330"/>
      <c r="EX24" s="330"/>
      <c r="EY24" s="330"/>
      <c r="EZ24" s="330"/>
      <c r="FA24" s="330"/>
      <c r="FB24" s="330"/>
      <c r="FC24" s="330"/>
      <c r="FD24" s="330"/>
      <c r="FE24" s="330"/>
      <c r="FF24" s="330"/>
      <c r="FG24" s="330"/>
      <c r="FH24" s="330"/>
      <c r="FI24" s="330"/>
      <c r="FJ24" s="330"/>
      <c r="FK24" s="330"/>
      <c r="FL24" s="330"/>
      <c r="FM24" s="330"/>
      <c r="FN24" s="330"/>
      <c r="FO24" s="330"/>
      <c r="FP24" s="330"/>
      <c r="FQ24" s="330"/>
      <c r="FR24" s="330"/>
      <c r="FS24" s="330"/>
      <c r="FT24" s="330"/>
      <c r="FU24" s="330"/>
      <c r="FV24" s="330"/>
      <c r="FW24" s="330"/>
      <c r="FX24" s="330"/>
      <c r="FY24" s="330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135"/>
      <c r="HL24" s="135"/>
      <c r="HM24" s="135"/>
      <c r="HN24" s="135"/>
      <c r="HO24" s="135"/>
      <c r="HP24" s="135"/>
      <c r="HQ24" s="135"/>
      <c r="HR24" s="135"/>
      <c r="HS24" s="135"/>
      <c r="HT24" s="135"/>
      <c r="HU24" s="135"/>
      <c r="HV24" s="135"/>
      <c r="HW24" s="135"/>
      <c r="HX24" s="135"/>
      <c r="HY24" s="135"/>
      <c r="HZ24" s="135"/>
      <c r="IA24" s="135"/>
      <c r="IB24" s="135"/>
      <c r="IC24" s="135"/>
      <c r="ID24" s="135"/>
      <c r="IE24" s="135"/>
      <c r="IF24" s="135"/>
      <c r="IG24" s="135"/>
      <c r="IH24" s="135"/>
      <c r="II24" s="135"/>
      <c r="IJ24" s="135"/>
      <c r="IK24" s="135"/>
      <c r="IL24" s="135"/>
      <c r="IM24" s="135"/>
      <c r="IN24" s="135"/>
      <c r="IO24" s="135"/>
      <c r="IP24" s="135"/>
      <c r="IQ24" s="135"/>
      <c r="IR24" s="135"/>
      <c r="IS24" s="135"/>
      <c r="IT24" s="135"/>
      <c r="IU24" s="135"/>
      <c r="IV24" s="135"/>
    </row>
    <row r="25" s="1131" customFormat="1" ht="9.95" customHeight="1" spans="1:256">
      <c r="A25" s="1267" t="s">
        <v>37</v>
      </c>
      <c r="B25" s="1267" t="s">
        <v>710</v>
      </c>
      <c r="C25" s="1267">
        <v>1279</v>
      </c>
      <c r="D25" s="1268">
        <v>92.35823543535</v>
      </c>
      <c r="E25" s="1268" t="s">
        <v>714</v>
      </c>
      <c r="F25" s="1268" t="s">
        <v>715</v>
      </c>
      <c r="G25" s="1268" t="s">
        <v>716</v>
      </c>
      <c r="H25" s="1267" t="s">
        <v>717</v>
      </c>
      <c r="I25" s="1267" t="s">
        <v>28</v>
      </c>
      <c r="J25" s="1267" t="s">
        <v>58</v>
      </c>
      <c r="K25" s="1267"/>
      <c r="L25" s="1275">
        <v>40434840.2013</v>
      </c>
      <c r="M25" s="1275">
        <v>4689861.30284</v>
      </c>
      <c r="N25" s="1267" t="s">
        <v>718</v>
      </c>
      <c r="O25" s="1267" t="s">
        <v>719</v>
      </c>
      <c r="P25" s="1098" t="s">
        <v>720</v>
      </c>
      <c r="Q25" s="1283">
        <f t="shared" si="1"/>
        <v>415.612059459075</v>
      </c>
      <c r="R25" s="1267"/>
      <c r="S25" s="330"/>
      <c r="T25" s="330"/>
      <c r="U25" s="330"/>
      <c r="V25" s="330"/>
      <c r="W25" s="330"/>
      <c r="X25" s="330"/>
      <c r="Y25" s="330"/>
      <c r="Z25" s="330"/>
      <c r="AA25" s="330"/>
      <c r="AB25" s="330"/>
      <c r="AC25" s="330"/>
      <c r="AD25" s="330"/>
      <c r="AE25" s="330"/>
      <c r="AF25" s="330"/>
      <c r="AG25" s="330"/>
      <c r="AH25" s="330"/>
      <c r="AI25" s="330"/>
      <c r="AJ25" s="330"/>
      <c r="AK25" s="330"/>
      <c r="AL25" s="330"/>
      <c r="AM25" s="330"/>
      <c r="AN25" s="330"/>
      <c r="AO25" s="330"/>
      <c r="AP25" s="330"/>
      <c r="AQ25" s="330"/>
      <c r="AR25" s="330"/>
      <c r="AS25" s="330"/>
      <c r="AT25" s="330"/>
      <c r="AU25" s="330"/>
      <c r="AV25" s="330"/>
      <c r="AW25" s="330"/>
      <c r="AX25" s="330"/>
      <c r="AY25" s="330"/>
      <c r="AZ25" s="330"/>
      <c r="BA25" s="330"/>
      <c r="BB25" s="330"/>
      <c r="BC25" s="330"/>
      <c r="BD25" s="330"/>
      <c r="BE25" s="330"/>
      <c r="BF25" s="330"/>
      <c r="BG25" s="330"/>
      <c r="BH25" s="330"/>
      <c r="BI25" s="330"/>
      <c r="BJ25" s="330"/>
      <c r="BK25" s="330"/>
      <c r="BL25" s="330"/>
      <c r="BM25" s="330"/>
      <c r="BN25" s="330"/>
      <c r="BO25" s="330"/>
      <c r="BP25" s="330"/>
      <c r="BQ25" s="330"/>
      <c r="BR25" s="330"/>
      <c r="BS25" s="330"/>
      <c r="BT25" s="330"/>
      <c r="BU25" s="330"/>
      <c r="BV25" s="330"/>
      <c r="BW25" s="330"/>
      <c r="BX25" s="330"/>
      <c r="BY25" s="330"/>
      <c r="BZ25" s="330"/>
      <c r="CA25" s="330"/>
      <c r="CB25" s="330"/>
      <c r="CC25" s="330"/>
      <c r="CD25" s="330"/>
      <c r="CE25" s="330"/>
      <c r="CF25" s="330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0"/>
      <c r="CZ25" s="330"/>
      <c r="DA25" s="330"/>
      <c r="DB25" s="330"/>
      <c r="DC25" s="330"/>
      <c r="DD25" s="330"/>
      <c r="DE25" s="330"/>
      <c r="DF25" s="330"/>
      <c r="DG25" s="330"/>
      <c r="DH25" s="330"/>
      <c r="DI25" s="330"/>
      <c r="DJ25" s="330"/>
      <c r="DK25" s="330"/>
      <c r="DL25" s="330"/>
      <c r="DM25" s="330"/>
      <c r="DN25" s="330"/>
      <c r="DO25" s="330"/>
      <c r="DP25" s="330"/>
      <c r="DQ25" s="330"/>
      <c r="DR25" s="330"/>
      <c r="DS25" s="330"/>
      <c r="DT25" s="330"/>
      <c r="DU25" s="330"/>
      <c r="DV25" s="330"/>
      <c r="DW25" s="330"/>
      <c r="DX25" s="330"/>
      <c r="DY25" s="330"/>
      <c r="DZ25" s="330"/>
      <c r="EA25" s="330"/>
      <c r="EB25" s="330"/>
      <c r="EC25" s="330"/>
      <c r="ED25" s="330"/>
      <c r="EE25" s="330"/>
      <c r="EF25" s="330"/>
      <c r="EG25" s="330"/>
      <c r="EH25" s="330"/>
      <c r="EI25" s="330"/>
      <c r="EJ25" s="330"/>
      <c r="EK25" s="330"/>
      <c r="EL25" s="330"/>
      <c r="EM25" s="330"/>
      <c r="EN25" s="330"/>
      <c r="EO25" s="330"/>
      <c r="EP25" s="330"/>
      <c r="EQ25" s="330"/>
      <c r="ER25" s="330"/>
      <c r="ES25" s="330"/>
      <c r="ET25" s="330"/>
      <c r="EU25" s="330"/>
      <c r="EV25" s="330"/>
      <c r="EW25" s="330"/>
      <c r="EX25" s="330"/>
      <c r="EY25" s="330"/>
      <c r="EZ25" s="330"/>
      <c r="FA25" s="330"/>
      <c r="FB25" s="330"/>
      <c r="FC25" s="330"/>
      <c r="FD25" s="330"/>
      <c r="FE25" s="330"/>
      <c r="FF25" s="330"/>
      <c r="FG25" s="330"/>
      <c r="FH25" s="330"/>
      <c r="FI25" s="330"/>
      <c r="FJ25" s="330"/>
      <c r="FK25" s="330"/>
      <c r="FL25" s="330"/>
      <c r="FM25" s="330"/>
      <c r="FN25" s="330"/>
      <c r="FO25" s="330"/>
      <c r="FP25" s="330"/>
      <c r="FQ25" s="330"/>
      <c r="FR25" s="330"/>
      <c r="FS25" s="330"/>
      <c r="FT25" s="330"/>
      <c r="FU25" s="330"/>
      <c r="FV25" s="330"/>
      <c r="FW25" s="330"/>
      <c r="FX25" s="330"/>
      <c r="FY25" s="330"/>
      <c r="FZ25" s="330"/>
      <c r="GA25" s="330"/>
      <c r="GB25" s="330"/>
      <c r="GC25" s="330"/>
      <c r="GD25" s="330"/>
      <c r="GE25" s="330"/>
      <c r="GF25" s="330"/>
      <c r="GG25" s="330"/>
      <c r="GH25" s="330"/>
      <c r="GI25" s="330"/>
      <c r="GJ25" s="330"/>
      <c r="GK25" s="330"/>
      <c r="GL25" s="330"/>
      <c r="GM25" s="330"/>
      <c r="GN25" s="330"/>
      <c r="GO25" s="330"/>
      <c r="GP25" s="330"/>
      <c r="GQ25" s="330"/>
      <c r="GR25" s="330"/>
      <c r="GS25" s="330"/>
      <c r="GT25" s="330"/>
      <c r="GU25" s="330"/>
      <c r="GV25" s="330"/>
      <c r="GW25" s="330"/>
      <c r="GX25" s="330"/>
      <c r="GY25" s="330"/>
      <c r="GZ25" s="330"/>
      <c r="HA25" s="330"/>
      <c r="HB25" s="330"/>
      <c r="HC25" s="330"/>
      <c r="HD25" s="330"/>
      <c r="HE25" s="330"/>
      <c r="HF25" s="330"/>
      <c r="HG25" s="330"/>
      <c r="HH25" s="330"/>
      <c r="HI25" s="330"/>
      <c r="HJ25" s="330"/>
      <c r="HK25" s="135"/>
      <c r="HL25" s="135"/>
      <c r="HM25" s="135"/>
      <c r="HN25" s="135"/>
      <c r="HO25" s="135"/>
      <c r="HP25" s="135"/>
      <c r="HQ25" s="135"/>
      <c r="HR25" s="135"/>
      <c r="HS25" s="135"/>
      <c r="HT25" s="135"/>
      <c r="HU25" s="135"/>
      <c r="HV25" s="135"/>
      <c r="HW25" s="135"/>
      <c r="HX25" s="135"/>
      <c r="HY25" s="135"/>
      <c r="HZ25" s="135"/>
      <c r="IA25" s="135"/>
      <c r="IB25" s="135"/>
      <c r="IC25" s="135"/>
      <c r="ID25" s="135"/>
      <c r="IE25" s="135"/>
      <c r="IF25" s="135"/>
      <c r="IG25" s="135"/>
      <c r="IH25" s="135"/>
      <c r="II25" s="135"/>
      <c r="IJ25" s="135"/>
      <c r="IK25" s="135"/>
      <c r="IL25" s="135"/>
      <c r="IM25" s="135"/>
      <c r="IN25" s="135"/>
      <c r="IO25" s="135"/>
      <c r="IP25" s="135"/>
      <c r="IQ25" s="135"/>
      <c r="IR25" s="135"/>
      <c r="IS25" s="135"/>
      <c r="IT25" s="135"/>
      <c r="IU25" s="135"/>
      <c r="IV25" s="135"/>
    </row>
    <row r="26" s="1131" customFormat="1" ht="9.95" customHeight="1" spans="1:256">
      <c r="A26" s="1267" t="s">
        <v>37</v>
      </c>
      <c r="B26" s="1267" t="s">
        <v>710</v>
      </c>
      <c r="C26" s="1267">
        <v>1302</v>
      </c>
      <c r="D26" s="1268">
        <v>57.4550483853</v>
      </c>
      <c r="E26" s="1268" t="s">
        <v>714</v>
      </c>
      <c r="F26" s="1268" t="s">
        <v>715</v>
      </c>
      <c r="G26" s="1268" t="s">
        <v>716</v>
      </c>
      <c r="H26" s="1267" t="s">
        <v>721</v>
      </c>
      <c r="I26" s="1267" t="s">
        <v>28</v>
      </c>
      <c r="J26" s="1267" t="s">
        <v>58</v>
      </c>
      <c r="K26" s="1267"/>
      <c r="L26" s="1275">
        <v>40434972.1726</v>
      </c>
      <c r="M26" s="1275">
        <v>4689774.97385</v>
      </c>
      <c r="N26" s="1267" t="s">
        <v>718</v>
      </c>
      <c r="O26" s="1267" t="s">
        <v>719</v>
      </c>
      <c r="P26" s="1098" t="s">
        <v>720</v>
      </c>
      <c r="Q26" s="1283">
        <f t="shared" si="1"/>
        <v>258.54771773385</v>
      </c>
      <c r="R26" s="1267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30"/>
      <c r="AK26" s="330"/>
      <c r="AL26" s="330"/>
      <c r="AM26" s="330"/>
      <c r="AN26" s="330"/>
      <c r="AO26" s="330"/>
      <c r="AP26" s="330"/>
      <c r="AQ26" s="330"/>
      <c r="AR26" s="330"/>
      <c r="AS26" s="330"/>
      <c r="AT26" s="330"/>
      <c r="AU26" s="330"/>
      <c r="AV26" s="330"/>
      <c r="AW26" s="330"/>
      <c r="AX26" s="330"/>
      <c r="AY26" s="330"/>
      <c r="AZ26" s="330"/>
      <c r="BA26" s="330"/>
      <c r="BB26" s="330"/>
      <c r="BC26" s="330"/>
      <c r="BD26" s="330"/>
      <c r="BE26" s="330"/>
      <c r="BF26" s="330"/>
      <c r="BG26" s="330"/>
      <c r="BH26" s="330"/>
      <c r="BI26" s="330"/>
      <c r="BJ26" s="330"/>
      <c r="BK26" s="330"/>
      <c r="BL26" s="330"/>
      <c r="BM26" s="330"/>
      <c r="BN26" s="330"/>
      <c r="BO26" s="330"/>
      <c r="BP26" s="330"/>
      <c r="BQ26" s="330"/>
      <c r="BR26" s="330"/>
      <c r="BS26" s="330"/>
      <c r="BT26" s="330"/>
      <c r="BU26" s="330"/>
      <c r="BV26" s="330"/>
      <c r="BW26" s="330"/>
      <c r="BX26" s="330"/>
      <c r="BY26" s="330"/>
      <c r="BZ26" s="330"/>
      <c r="CA26" s="330"/>
      <c r="CB26" s="330"/>
      <c r="CC26" s="330"/>
      <c r="CD26" s="330"/>
      <c r="CE26" s="330"/>
      <c r="CF26" s="330"/>
      <c r="CG26" s="330"/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0"/>
      <c r="CZ26" s="330"/>
      <c r="DA26" s="330"/>
      <c r="DB26" s="330"/>
      <c r="DC26" s="330"/>
      <c r="DD26" s="330"/>
      <c r="DE26" s="330"/>
      <c r="DF26" s="330"/>
      <c r="DG26" s="330"/>
      <c r="DH26" s="330"/>
      <c r="DI26" s="330"/>
      <c r="DJ26" s="330"/>
      <c r="DK26" s="330"/>
      <c r="DL26" s="330"/>
      <c r="DM26" s="330"/>
      <c r="DN26" s="330"/>
      <c r="DO26" s="330"/>
      <c r="DP26" s="330"/>
      <c r="DQ26" s="330"/>
      <c r="DR26" s="330"/>
      <c r="DS26" s="330"/>
      <c r="DT26" s="330"/>
      <c r="DU26" s="330"/>
      <c r="DV26" s="330"/>
      <c r="DW26" s="330"/>
      <c r="DX26" s="330"/>
      <c r="DY26" s="330"/>
      <c r="DZ26" s="330"/>
      <c r="EA26" s="330"/>
      <c r="EB26" s="330"/>
      <c r="EC26" s="330"/>
      <c r="ED26" s="330"/>
      <c r="EE26" s="330"/>
      <c r="EF26" s="330"/>
      <c r="EG26" s="330"/>
      <c r="EH26" s="330"/>
      <c r="EI26" s="330"/>
      <c r="EJ26" s="330"/>
      <c r="EK26" s="330"/>
      <c r="EL26" s="330"/>
      <c r="EM26" s="330"/>
      <c r="EN26" s="330"/>
      <c r="EO26" s="330"/>
      <c r="EP26" s="330"/>
      <c r="EQ26" s="330"/>
      <c r="ER26" s="330"/>
      <c r="ES26" s="330"/>
      <c r="ET26" s="330"/>
      <c r="EU26" s="330"/>
      <c r="EV26" s="330"/>
      <c r="EW26" s="330"/>
      <c r="EX26" s="330"/>
      <c r="EY26" s="330"/>
      <c r="EZ26" s="330"/>
      <c r="FA26" s="330"/>
      <c r="FB26" s="330"/>
      <c r="FC26" s="330"/>
      <c r="FD26" s="330"/>
      <c r="FE26" s="330"/>
      <c r="FF26" s="330"/>
      <c r="FG26" s="330"/>
      <c r="FH26" s="330"/>
      <c r="FI26" s="330"/>
      <c r="FJ26" s="330"/>
      <c r="FK26" s="330"/>
      <c r="FL26" s="330"/>
      <c r="FM26" s="330"/>
      <c r="FN26" s="330"/>
      <c r="FO26" s="330"/>
      <c r="FP26" s="330"/>
      <c r="FQ26" s="330"/>
      <c r="FR26" s="330"/>
      <c r="FS26" s="330"/>
      <c r="FT26" s="330"/>
      <c r="FU26" s="330"/>
      <c r="FV26" s="330"/>
      <c r="FW26" s="330"/>
      <c r="FX26" s="330"/>
      <c r="FY26" s="330"/>
      <c r="FZ26" s="330"/>
      <c r="GA26" s="330"/>
      <c r="GB26" s="330"/>
      <c r="GC26" s="330"/>
      <c r="GD26" s="330"/>
      <c r="GE26" s="330"/>
      <c r="GF26" s="330"/>
      <c r="GG26" s="330"/>
      <c r="GH26" s="330"/>
      <c r="GI26" s="330"/>
      <c r="GJ26" s="330"/>
      <c r="GK26" s="330"/>
      <c r="GL26" s="330"/>
      <c r="GM26" s="330"/>
      <c r="GN26" s="330"/>
      <c r="GO26" s="330"/>
      <c r="GP26" s="330"/>
      <c r="GQ26" s="330"/>
      <c r="GR26" s="330"/>
      <c r="GS26" s="330"/>
      <c r="GT26" s="330"/>
      <c r="GU26" s="330"/>
      <c r="GV26" s="330"/>
      <c r="GW26" s="330"/>
      <c r="GX26" s="330"/>
      <c r="GY26" s="330"/>
      <c r="GZ26" s="330"/>
      <c r="HA26" s="330"/>
      <c r="HB26" s="330"/>
      <c r="HC26" s="330"/>
      <c r="HD26" s="330"/>
      <c r="HE26" s="330"/>
      <c r="HF26" s="330"/>
      <c r="HG26" s="330"/>
      <c r="HH26" s="330"/>
      <c r="HI26" s="330"/>
      <c r="HJ26" s="330"/>
      <c r="HK26" s="135"/>
      <c r="HL26" s="135"/>
      <c r="HM26" s="135"/>
      <c r="HN26" s="135"/>
      <c r="HO26" s="135"/>
      <c r="HP26" s="135"/>
      <c r="HQ26" s="135"/>
      <c r="HR26" s="135"/>
      <c r="HS26" s="135"/>
      <c r="HT26" s="135"/>
      <c r="HU26" s="135"/>
      <c r="HV26" s="135"/>
      <c r="HW26" s="135"/>
      <c r="HX26" s="135"/>
      <c r="HY26" s="135"/>
      <c r="HZ26" s="135"/>
      <c r="IA26" s="135"/>
      <c r="IB26" s="135"/>
      <c r="IC26" s="135"/>
      <c r="ID26" s="135"/>
      <c r="IE26" s="135"/>
      <c r="IF26" s="135"/>
      <c r="IG26" s="135"/>
      <c r="IH26" s="135"/>
      <c r="II26" s="135"/>
      <c r="IJ26" s="135"/>
      <c r="IK26" s="135"/>
      <c r="IL26" s="135"/>
      <c r="IM26" s="135"/>
      <c r="IN26" s="135"/>
      <c r="IO26" s="135"/>
      <c r="IP26" s="135"/>
      <c r="IQ26" s="135"/>
      <c r="IR26" s="135"/>
      <c r="IS26" s="135"/>
      <c r="IT26" s="135"/>
      <c r="IU26" s="135"/>
      <c r="IV26" s="135"/>
    </row>
    <row r="27" s="1131" customFormat="1" ht="9.95" customHeight="1" spans="1:256">
      <c r="A27" s="1267" t="s">
        <v>37</v>
      </c>
      <c r="B27" s="1267" t="s">
        <v>710</v>
      </c>
      <c r="C27" s="1267">
        <v>1305</v>
      </c>
      <c r="D27" s="1268">
        <v>0.80834680335</v>
      </c>
      <c r="E27" s="1268" t="s">
        <v>714</v>
      </c>
      <c r="F27" s="1268" t="s">
        <v>715</v>
      </c>
      <c r="G27" s="1268" t="s">
        <v>716</v>
      </c>
      <c r="H27" s="1267" t="s">
        <v>721</v>
      </c>
      <c r="I27" s="1267" t="s">
        <v>28</v>
      </c>
      <c r="J27" s="1267" t="s">
        <v>58</v>
      </c>
      <c r="K27" s="1267"/>
      <c r="L27" s="1275">
        <v>40435183.3177</v>
      </c>
      <c r="M27" s="1275">
        <v>4689760.63564</v>
      </c>
      <c r="N27" s="1267" t="s">
        <v>718</v>
      </c>
      <c r="O27" s="1267" t="s">
        <v>719</v>
      </c>
      <c r="P27" s="1098" t="s">
        <v>720</v>
      </c>
      <c r="Q27" s="1283">
        <f t="shared" si="1"/>
        <v>3.637560615075</v>
      </c>
      <c r="R27" s="1267"/>
      <c r="S27" s="330"/>
      <c r="T27" s="330"/>
      <c r="U27" s="330"/>
      <c r="V27" s="330"/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  <c r="AG27" s="330"/>
      <c r="AH27" s="330"/>
      <c r="AI27" s="330"/>
      <c r="AJ27" s="330"/>
      <c r="AK27" s="330"/>
      <c r="AL27" s="330"/>
      <c r="AM27" s="330"/>
      <c r="AN27" s="330"/>
      <c r="AO27" s="330"/>
      <c r="AP27" s="330"/>
      <c r="AQ27" s="330"/>
      <c r="AR27" s="330"/>
      <c r="AS27" s="330"/>
      <c r="AT27" s="330"/>
      <c r="AU27" s="330"/>
      <c r="AV27" s="330"/>
      <c r="AW27" s="330"/>
      <c r="AX27" s="330"/>
      <c r="AY27" s="330"/>
      <c r="AZ27" s="330"/>
      <c r="BA27" s="330"/>
      <c r="BB27" s="330"/>
      <c r="BC27" s="330"/>
      <c r="BD27" s="330"/>
      <c r="BE27" s="330"/>
      <c r="BF27" s="330"/>
      <c r="BG27" s="330"/>
      <c r="BH27" s="330"/>
      <c r="BI27" s="330"/>
      <c r="BJ27" s="330"/>
      <c r="BK27" s="330"/>
      <c r="BL27" s="330"/>
      <c r="BM27" s="330"/>
      <c r="BN27" s="330"/>
      <c r="BO27" s="330"/>
      <c r="BP27" s="330"/>
      <c r="BQ27" s="330"/>
      <c r="BR27" s="330"/>
      <c r="BS27" s="330"/>
      <c r="BT27" s="330"/>
      <c r="BU27" s="330"/>
      <c r="BV27" s="330"/>
      <c r="BW27" s="330"/>
      <c r="BX27" s="330"/>
      <c r="BY27" s="330"/>
      <c r="BZ27" s="330"/>
      <c r="CA27" s="330"/>
      <c r="CB27" s="330"/>
      <c r="CC27" s="330"/>
      <c r="CD27" s="330"/>
      <c r="CE27" s="330"/>
      <c r="CF27" s="330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0"/>
      <c r="CZ27" s="330"/>
      <c r="DA27" s="330"/>
      <c r="DB27" s="330"/>
      <c r="DC27" s="330"/>
      <c r="DD27" s="330"/>
      <c r="DE27" s="330"/>
      <c r="DF27" s="330"/>
      <c r="DG27" s="330"/>
      <c r="DH27" s="330"/>
      <c r="DI27" s="330"/>
      <c r="DJ27" s="330"/>
      <c r="DK27" s="330"/>
      <c r="DL27" s="330"/>
      <c r="DM27" s="330"/>
      <c r="DN27" s="330"/>
      <c r="DO27" s="330"/>
      <c r="DP27" s="330"/>
      <c r="DQ27" s="330"/>
      <c r="DR27" s="330"/>
      <c r="DS27" s="330"/>
      <c r="DT27" s="330"/>
      <c r="DU27" s="330"/>
      <c r="DV27" s="330"/>
      <c r="DW27" s="330"/>
      <c r="DX27" s="330"/>
      <c r="DY27" s="330"/>
      <c r="DZ27" s="330"/>
      <c r="EA27" s="330"/>
      <c r="EB27" s="330"/>
      <c r="EC27" s="330"/>
      <c r="ED27" s="330"/>
      <c r="EE27" s="330"/>
      <c r="EF27" s="330"/>
      <c r="EG27" s="330"/>
      <c r="EH27" s="330"/>
      <c r="EI27" s="330"/>
      <c r="EJ27" s="330"/>
      <c r="EK27" s="330"/>
      <c r="EL27" s="330"/>
      <c r="EM27" s="330"/>
      <c r="EN27" s="330"/>
      <c r="EO27" s="330"/>
      <c r="EP27" s="330"/>
      <c r="EQ27" s="330"/>
      <c r="ER27" s="330"/>
      <c r="ES27" s="330"/>
      <c r="ET27" s="330"/>
      <c r="EU27" s="330"/>
      <c r="EV27" s="330"/>
      <c r="EW27" s="330"/>
      <c r="EX27" s="330"/>
      <c r="EY27" s="330"/>
      <c r="EZ27" s="330"/>
      <c r="FA27" s="330"/>
      <c r="FB27" s="330"/>
      <c r="FC27" s="330"/>
      <c r="FD27" s="330"/>
      <c r="FE27" s="330"/>
      <c r="FF27" s="330"/>
      <c r="FG27" s="330"/>
      <c r="FH27" s="330"/>
      <c r="FI27" s="330"/>
      <c r="FJ27" s="330"/>
      <c r="FK27" s="330"/>
      <c r="FL27" s="330"/>
      <c r="FM27" s="330"/>
      <c r="FN27" s="330"/>
      <c r="FO27" s="330"/>
      <c r="FP27" s="330"/>
      <c r="FQ27" s="330"/>
      <c r="FR27" s="330"/>
      <c r="FS27" s="330"/>
      <c r="FT27" s="330"/>
      <c r="FU27" s="330"/>
      <c r="FV27" s="330"/>
      <c r="FW27" s="330"/>
      <c r="FX27" s="330"/>
      <c r="FY27" s="330"/>
      <c r="FZ27" s="330"/>
      <c r="GA27" s="330"/>
      <c r="GB27" s="330"/>
      <c r="GC27" s="330"/>
      <c r="GD27" s="330"/>
      <c r="GE27" s="330"/>
      <c r="GF27" s="330"/>
      <c r="GG27" s="330"/>
      <c r="GH27" s="330"/>
      <c r="GI27" s="330"/>
      <c r="GJ27" s="330"/>
      <c r="GK27" s="330"/>
      <c r="GL27" s="330"/>
      <c r="GM27" s="330"/>
      <c r="GN27" s="330"/>
      <c r="GO27" s="330"/>
      <c r="GP27" s="330"/>
      <c r="GQ27" s="330"/>
      <c r="GR27" s="330"/>
      <c r="GS27" s="330"/>
      <c r="GT27" s="330"/>
      <c r="GU27" s="330"/>
      <c r="GV27" s="330"/>
      <c r="GW27" s="330"/>
      <c r="GX27" s="330"/>
      <c r="GY27" s="330"/>
      <c r="GZ27" s="330"/>
      <c r="HA27" s="330"/>
      <c r="HB27" s="330"/>
      <c r="HC27" s="330"/>
      <c r="HD27" s="330"/>
      <c r="HE27" s="330"/>
      <c r="HF27" s="330"/>
      <c r="HG27" s="330"/>
      <c r="HH27" s="330"/>
      <c r="HI27" s="330"/>
      <c r="HJ27" s="330"/>
      <c r="HK27" s="135"/>
      <c r="HL27" s="135"/>
      <c r="HM27" s="135"/>
      <c r="HN27" s="135"/>
      <c r="HO27" s="135"/>
      <c r="HP27" s="135"/>
      <c r="HQ27" s="135"/>
      <c r="HR27" s="135"/>
      <c r="HS27" s="135"/>
      <c r="HT27" s="135"/>
      <c r="HU27" s="135"/>
      <c r="HV27" s="135"/>
      <c r="HW27" s="135"/>
      <c r="HX27" s="135"/>
      <c r="HY27" s="135"/>
      <c r="HZ27" s="135"/>
      <c r="IA27" s="135"/>
      <c r="IB27" s="135"/>
      <c r="IC27" s="135"/>
      <c r="ID27" s="135"/>
      <c r="IE27" s="135"/>
      <c r="IF27" s="135"/>
      <c r="IG27" s="135"/>
      <c r="IH27" s="135"/>
      <c r="II27" s="135"/>
      <c r="IJ27" s="135"/>
      <c r="IK27" s="135"/>
      <c r="IL27" s="135"/>
      <c r="IM27" s="135"/>
      <c r="IN27" s="135"/>
      <c r="IO27" s="135"/>
      <c r="IP27" s="135"/>
      <c r="IQ27" s="135"/>
      <c r="IR27" s="135"/>
      <c r="IS27" s="135"/>
      <c r="IT27" s="135"/>
      <c r="IU27" s="135"/>
      <c r="IV27" s="135"/>
    </row>
    <row r="28" s="1131" customFormat="1" ht="9.95" customHeight="1" spans="1:256">
      <c r="A28" s="1267" t="s">
        <v>37</v>
      </c>
      <c r="B28" s="1267" t="s">
        <v>710</v>
      </c>
      <c r="C28" s="1267">
        <v>1309</v>
      </c>
      <c r="D28" s="1268">
        <v>11.86369311555</v>
      </c>
      <c r="E28" s="1268" t="s">
        <v>714</v>
      </c>
      <c r="F28" s="1268" t="s">
        <v>715</v>
      </c>
      <c r="G28" s="1268" t="s">
        <v>716</v>
      </c>
      <c r="H28" s="1267" t="s">
        <v>717</v>
      </c>
      <c r="I28" s="1267" t="s">
        <v>28</v>
      </c>
      <c r="J28" s="1267" t="s">
        <v>327</v>
      </c>
      <c r="K28" s="1267"/>
      <c r="L28" s="1275">
        <v>40435295.4611</v>
      </c>
      <c r="M28" s="1275">
        <v>4689758.67293</v>
      </c>
      <c r="N28" s="1267" t="s">
        <v>718</v>
      </c>
      <c r="O28" s="1267" t="s">
        <v>719</v>
      </c>
      <c r="P28" s="1098" t="s">
        <v>720</v>
      </c>
      <c r="Q28" s="1283">
        <f t="shared" si="1"/>
        <v>53.386619019975</v>
      </c>
      <c r="R28" s="1267"/>
      <c r="S28" s="330"/>
      <c r="T28" s="330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  <c r="AH28" s="330"/>
      <c r="AI28" s="330"/>
      <c r="AJ28" s="330"/>
      <c r="AK28" s="330"/>
      <c r="AL28" s="330"/>
      <c r="AM28" s="330"/>
      <c r="AN28" s="330"/>
      <c r="AO28" s="330"/>
      <c r="AP28" s="330"/>
      <c r="AQ28" s="330"/>
      <c r="AR28" s="330"/>
      <c r="AS28" s="330"/>
      <c r="AT28" s="330"/>
      <c r="AU28" s="330"/>
      <c r="AV28" s="330"/>
      <c r="AW28" s="330"/>
      <c r="AX28" s="330"/>
      <c r="AY28" s="330"/>
      <c r="AZ28" s="330"/>
      <c r="BA28" s="330"/>
      <c r="BB28" s="330"/>
      <c r="BC28" s="330"/>
      <c r="BD28" s="330"/>
      <c r="BE28" s="330"/>
      <c r="BF28" s="330"/>
      <c r="BG28" s="330"/>
      <c r="BH28" s="330"/>
      <c r="BI28" s="330"/>
      <c r="BJ28" s="330"/>
      <c r="BK28" s="330"/>
      <c r="BL28" s="330"/>
      <c r="BM28" s="330"/>
      <c r="BN28" s="330"/>
      <c r="BO28" s="330"/>
      <c r="BP28" s="330"/>
      <c r="BQ28" s="330"/>
      <c r="BR28" s="330"/>
      <c r="BS28" s="330"/>
      <c r="BT28" s="330"/>
      <c r="BU28" s="330"/>
      <c r="BV28" s="330"/>
      <c r="BW28" s="330"/>
      <c r="BX28" s="330"/>
      <c r="BY28" s="330"/>
      <c r="BZ28" s="330"/>
      <c r="CA28" s="330"/>
      <c r="CB28" s="330"/>
      <c r="CC28" s="330"/>
      <c r="CD28" s="330"/>
      <c r="CE28" s="330"/>
      <c r="CF28" s="330"/>
      <c r="CG28" s="330"/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0"/>
      <c r="CZ28" s="330"/>
      <c r="DA28" s="330"/>
      <c r="DB28" s="330"/>
      <c r="DC28" s="330"/>
      <c r="DD28" s="330"/>
      <c r="DE28" s="330"/>
      <c r="DF28" s="330"/>
      <c r="DG28" s="330"/>
      <c r="DH28" s="330"/>
      <c r="DI28" s="330"/>
      <c r="DJ28" s="330"/>
      <c r="DK28" s="330"/>
      <c r="DL28" s="330"/>
      <c r="DM28" s="330"/>
      <c r="DN28" s="330"/>
      <c r="DO28" s="330"/>
      <c r="DP28" s="330"/>
      <c r="DQ28" s="330"/>
      <c r="DR28" s="330"/>
      <c r="DS28" s="330"/>
      <c r="DT28" s="330"/>
      <c r="DU28" s="330"/>
      <c r="DV28" s="330"/>
      <c r="DW28" s="330"/>
      <c r="DX28" s="330"/>
      <c r="DY28" s="330"/>
      <c r="DZ28" s="330"/>
      <c r="EA28" s="330"/>
      <c r="EB28" s="330"/>
      <c r="EC28" s="330"/>
      <c r="ED28" s="330"/>
      <c r="EE28" s="330"/>
      <c r="EF28" s="330"/>
      <c r="EG28" s="330"/>
      <c r="EH28" s="330"/>
      <c r="EI28" s="330"/>
      <c r="EJ28" s="330"/>
      <c r="EK28" s="330"/>
      <c r="EL28" s="330"/>
      <c r="EM28" s="330"/>
      <c r="EN28" s="330"/>
      <c r="EO28" s="330"/>
      <c r="EP28" s="330"/>
      <c r="EQ28" s="330"/>
      <c r="ER28" s="330"/>
      <c r="ES28" s="330"/>
      <c r="ET28" s="330"/>
      <c r="EU28" s="330"/>
      <c r="EV28" s="330"/>
      <c r="EW28" s="330"/>
      <c r="EX28" s="330"/>
      <c r="EY28" s="330"/>
      <c r="EZ28" s="330"/>
      <c r="FA28" s="330"/>
      <c r="FB28" s="330"/>
      <c r="FC28" s="330"/>
      <c r="FD28" s="330"/>
      <c r="FE28" s="330"/>
      <c r="FF28" s="330"/>
      <c r="FG28" s="330"/>
      <c r="FH28" s="330"/>
      <c r="FI28" s="330"/>
      <c r="FJ28" s="330"/>
      <c r="FK28" s="330"/>
      <c r="FL28" s="330"/>
      <c r="FM28" s="330"/>
      <c r="FN28" s="330"/>
      <c r="FO28" s="330"/>
      <c r="FP28" s="330"/>
      <c r="FQ28" s="330"/>
      <c r="FR28" s="330"/>
      <c r="FS28" s="330"/>
      <c r="FT28" s="330"/>
      <c r="FU28" s="330"/>
      <c r="FV28" s="330"/>
      <c r="FW28" s="330"/>
      <c r="FX28" s="330"/>
      <c r="FY28" s="330"/>
      <c r="FZ28" s="330"/>
      <c r="GA28" s="330"/>
      <c r="GB28" s="330"/>
      <c r="GC28" s="330"/>
      <c r="GD28" s="330"/>
      <c r="GE28" s="330"/>
      <c r="GF28" s="330"/>
      <c r="GG28" s="330"/>
      <c r="GH28" s="330"/>
      <c r="GI28" s="330"/>
      <c r="GJ28" s="330"/>
      <c r="GK28" s="330"/>
      <c r="GL28" s="330"/>
      <c r="GM28" s="330"/>
      <c r="GN28" s="330"/>
      <c r="GO28" s="330"/>
      <c r="GP28" s="330"/>
      <c r="GQ28" s="330"/>
      <c r="GR28" s="330"/>
      <c r="GS28" s="330"/>
      <c r="GT28" s="330"/>
      <c r="GU28" s="330"/>
      <c r="GV28" s="330"/>
      <c r="GW28" s="330"/>
      <c r="GX28" s="330"/>
      <c r="GY28" s="330"/>
      <c r="GZ28" s="330"/>
      <c r="HA28" s="330"/>
      <c r="HB28" s="330"/>
      <c r="HC28" s="330"/>
      <c r="HD28" s="330"/>
      <c r="HE28" s="330"/>
      <c r="HF28" s="330"/>
      <c r="HG28" s="330"/>
      <c r="HH28" s="330"/>
      <c r="HI28" s="330"/>
      <c r="HJ28" s="330"/>
      <c r="HK28" s="135"/>
      <c r="HL28" s="135"/>
      <c r="HM28" s="135"/>
      <c r="HN28" s="135"/>
      <c r="HO28" s="135"/>
      <c r="HP28" s="135"/>
      <c r="HQ28" s="135"/>
      <c r="HR28" s="135"/>
      <c r="HS28" s="135"/>
      <c r="HT28" s="135"/>
      <c r="HU28" s="135"/>
      <c r="HV28" s="135"/>
      <c r="HW28" s="135"/>
      <c r="HX28" s="135"/>
      <c r="HY28" s="135"/>
      <c r="HZ28" s="135"/>
      <c r="IA28" s="135"/>
      <c r="IB28" s="135"/>
      <c r="IC28" s="135"/>
      <c r="ID28" s="135"/>
      <c r="IE28" s="135"/>
      <c r="IF28" s="135"/>
      <c r="IG28" s="135"/>
      <c r="IH28" s="135"/>
      <c r="II28" s="135"/>
      <c r="IJ28" s="135"/>
      <c r="IK28" s="135"/>
      <c r="IL28" s="135"/>
      <c r="IM28" s="135"/>
      <c r="IN28" s="135"/>
      <c r="IO28" s="135"/>
      <c r="IP28" s="135"/>
      <c r="IQ28" s="135"/>
      <c r="IR28" s="135"/>
      <c r="IS28" s="135"/>
      <c r="IT28" s="135"/>
      <c r="IU28" s="135"/>
      <c r="IV28" s="135"/>
    </row>
    <row r="29" s="1131" customFormat="1" ht="9.95" customHeight="1" spans="1:256">
      <c r="A29" s="1267" t="s">
        <v>37</v>
      </c>
      <c r="B29" s="1267" t="s">
        <v>710</v>
      </c>
      <c r="C29" s="1267">
        <v>1311</v>
      </c>
      <c r="D29" s="1268">
        <v>0.77203610055</v>
      </c>
      <c r="E29" s="1268" t="s">
        <v>714</v>
      </c>
      <c r="F29" s="1268" t="s">
        <v>715</v>
      </c>
      <c r="G29" s="1268" t="s">
        <v>716</v>
      </c>
      <c r="H29" s="1267" t="s">
        <v>721</v>
      </c>
      <c r="I29" s="1267" t="s">
        <v>28</v>
      </c>
      <c r="J29" s="1267" t="s">
        <v>58</v>
      </c>
      <c r="K29" s="1267"/>
      <c r="L29" s="1275">
        <v>40435164.2218</v>
      </c>
      <c r="M29" s="1275">
        <v>4689746.25074</v>
      </c>
      <c r="N29" s="1267" t="s">
        <v>718</v>
      </c>
      <c r="O29" s="1267" t="s">
        <v>719</v>
      </c>
      <c r="P29" s="1098" t="s">
        <v>720</v>
      </c>
      <c r="Q29" s="1283">
        <f t="shared" si="1"/>
        <v>3.474162452475</v>
      </c>
      <c r="R29" s="1267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330"/>
      <c r="AI29" s="330"/>
      <c r="AJ29" s="330"/>
      <c r="AK29" s="330"/>
      <c r="AL29" s="330"/>
      <c r="AM29" s="330"/>
      <c r="AN29" s="330"/>
      <c r="AO29" s="330"/>
      <c r="AP29" s="330"/>
      <c r="AQ29" s="330"/>
      <c r="AR29" s="330"/>
      <c r="AS29" s="330"/>
      <c r="AT29" s="330"/>
      <c r="AU29" s="330"/>
      <c r="AV29" s="330"/>
      <c r="AW29" s="330"/>
      <c r="AX29" s="330"/>
      <c r="AY29" s="330"/>
      <c r="AZ29" s="330"/>
      <c r="BA29" s="330"/>
      <c r="BB29" s="330"/>
      <c r="BC29" s="330"/>
      <c r="BD29" s="330"/>
      <c r="BE29" s="330"/>
      <c r="BF29" s="330"/>
      <c r="BG29" s="330"/>
      <c r="BH29" s="330"/>
      <c r="BI29" s="330"/>
      <c r="BJ29" s="330"/>
      <c r="BK29" s="330"/>
      <c r="BL29" s="330"/>
      <c r="BM29" s="330"/>
      <c r="BN29" s="330"/>
      <c r="BO29" s="330"/>
      <c r="BP29" s="330"/>
      <c r="BQ29" s="330"/>
      <c r="BR29" s="330"/>
      <c r="BS29" s="330"/>
      <c r="BT29" s="330"/>
      <c r="BU29" s="330"/>
      <c r="BV29" s="330"/>
      <c r="BW29" s="330"/>
      <c r="BX29" s="330"/>
      <c r="BY29" s="330"/>
      <c r="BZ29" s="330"/>
      <c r="CA29" s="330"/>
      <c r="CB29" s="330"/>
      <c r="CC29" s="330"/>
      <c r="CD29" s="330"/>
      <c r="CE29" s="330"/>
      <c r="CF29" s="330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0"/>
      <c r="CZ29" s="330"/>
      <c r="DA29" s="330"/>
      <c r="DB29" s="330"/>
      <c r="DC29" s="330"/>
      <c r="DD29" s="330"/>
      <c r="DE29" s="330"/>
      <c r="DF29" s="330"/>
      <c r="DG29" s="330"/>
      <c r="DH29" s="330"/>
      <c r="DI29" s="330"/>
      <c r="DJ29" s="330"/>
      <c r="DK29" s="330"/>
      <c r="DL29" s="330"/>
      <c r="DM29" s="330"/>
      <c r="DN29" s="330"/>
      <c r="DO29" s="330"/>
      <c r="DP29" s="330"/>
      <c r="DQ29" s="330"/>
      <c r="DR29" s="330"/>
      <c r="DS29" s="330"/>
      <c r="DT29" s="330"/>
      <c r="DU29" s="330"/>
      <c r="DV29" s="330"/>
      <c r="DW29" s="330"/>
      <c r="DX29" s="330"/>
      <c r="DY29" s="330"/>
      <c r="DZ29" s="330"/>
      <c r="EA29" s="330"/>
      <c r="EB29" s="330"/>
      <c r="EC29" s="330"/>
      <c r="ED29" s="330"/>
      <c r="EE29" s="330"/>
      <c r="EF29" s="330"/>
      <c r="EG29" s="330"/>
      <c r="EH29" s="330"/>
      <c r="EI29" s="330"/>
      <c r="EJ29" s="330"/>
      <c r="EK29" s="330"/>
      <c r="EL29" s="330"/>
      <c r="EM29" s="330"/>
      <c r="EN29" s="330"/>
      <c r="EO29" s="330"/>
      <c r="EP29" s="330"/>
      <c r="EQ29" s="330"/>
      <c r="ER29" s="330"/>
      <c r="ES29" s="330"/>
      <c r="ET29" s="330"/>
      <c r="EU29" s="330"/>
      <c r="EV29" s="330"/>
      <c r="EW29" s="330"/>
      <c r="EX29" s="330"/>
      <c r="EY29" s="330"/>
      <c r="EZ29" s="330"/>
      <c r="FA29" s="330"/>
      <c r="FB29" s="330"/>
      <c r="FC29" s="330"/>
      <c r="FD29" s="330"/>
      <c r="FE29" s="330"/>
      <c r="FF29" s="330"/>
      <c r="FG29" s="330"/>
      <c r="FH29" s="330"/>
      <c r="FI29" s="330"/>
      <c r="FJ29" s="330"/>
      <c r="FK29" s="330"/>
      <c r="FL29" s="330"/>
      <c r="FM29" s="330"/>
      <c r="FN29" s="330"/>
      <c r="FO29" s="330"/>
      <c r="FP29" s="330"/>
      <c r="FQ29" s="330"/>
      <c r="FR29" s="330"/>
      <c r="FS29" s="330"/>
      <c r="FT29" s="330"/>
      <c r="FU29" s="330"/>
      <c r="FV29" s="330"/>
      <c r="FW29" s="330"/>
      <c r="FX29" s="330"/>
      <c r="FY29" s="330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135"/>
      <c r="HL29" s="135"/>
      <c r="HM29" s="135"/>
      <c r="HN29" s="135"/>
      <c r="HO29" s="135"/>
      <c r="HP29" s="135"/>
      <c r="HQ29" s="135"/>
      <c r="HR29" s="135"/>
      <c r="HS29" s="135"/>
      <c r="HT29" s="135"/>
      <c r="HU29" s="135"/>
      <c r="HV29" s="135"/>
      <c r="HW29" s="135"/>
      <c r="HX29" s="135"/>
      <c r="HY29" s="135"/>
      <c r="HZ29" s="135"/>
      <c r="IA29" s="135"/>
      <c r="IB29" s="135"/>
      <c r="IC29" s="135"/>
      <c r="ID29" s="135"/>
      <c r="IE29" s="135"/>
      <c r="IF29" s="135"/>
      <c r="IG29" s="135"/>
      <c r="IH29" s="135"/>
      <c r="II29" s="135"/>
      <c r="IJ29" s="135"/>
      <c r="IK29" s="135"/>
      <c r="IL29" s="135"/>
      <c r="IM29" s="135"/>
      <c r="IN29" s="135"/>
      <c r="IO29" s="135"/>
      <c r="IP29" s="135"/>
      <c r="IQ29" s="135"/>
      <c r="IR29" s="135"/>
      <c r="IS29" s="135"/>
      <c r="IT29" s="135"/>
      <c r="IU29" s="135"/>
      <c r="IV29" s="135"/>
    </row>
    <row r="30" s="1131" customFormat="1" ht="9.95" customHeight="1" spans="1:256">
      <c r="A30" s="1267" t="s">
        <v>37</v>
      </c>
      <c r="B30" s="1267" t="s">
        <v>710</v>
      </c>
      <c r="C30" s="1267">
        <v>1315</v>
      </c>
      <c r="D30" s="1268">
        <v>32.87296594455</v>
      </c>
      <c r="E30" s="1268" t="s">
        <v>714</v>
      </c>
      <c r="F30" s="1268" t="s">
        <v>715</v>
      </c>
      <c r="G30" s="1268" t="s">
        <v>716</v>
      </c>
      <c r="H30" s="1267" t="s">
        <v>721</v>
      </c>
      <c r="I30" s="1267" t="s">
        <v>28</v>
      </c>
      <c r="J30" s="1267" t="s">
        <v>327</v>
      </c>
      <c r="K30" s="1267"/>
      <c r="L30" s="1275">
        <v>40435402.431</v>
      </c>
      <c r="M30" s="1275">
        <v>4689727.01915</v>
      </c>
      <c r="N30" s="1267" t="s">
        <v>718</v>
      </c>
      <c r="O30" s="1267" t="s">
        <v>719</v>
      </c>
      <c r="P30" s="1098" t="s">
        <v>720</v>
      </c>
      <c r="Q30" s="1283">
        <f t="shared" si="1"/>
        <v>147.928346750475</v>
      </c>
      <c r="R30" s="1267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  <c r="AI30" s="330"/>
      <c r="AJ30" s="330"/>
      <c r="AK30" s="330"/>
      <c r="AL30" s="330"/>
      <c r="AM30" s="330"/>
      <c r="AN30" s="330"/>
      <c r="AO30" s="330"/>
      <c r="AP30" s="330"/>
      <c r="AQ30" s="330"/>
      <c r="AR30" s="330"/>
      <c r="AS30" s="330"/>
      <c r="AT30" s="330"/>
      <c r="AU30" s="330"/>
      <c r="AV30" s="330"/>
      <c r="AW30" s="330"/>
      <c r="AX30" s="330"/>
      <c r="AY30" s="330"/>
      <c r="AZ30" s="330"/>
      <c r="BA30" s="330"/>
      <c r="BB30" s="330"/>
      <c r="BC30" s="330"/>
      <c r="BD30" s="330"/>
      <c r="BE30" s="330"/>
      <c r="BF30" s="330"/>
      <c r="BG30" s="330"/>
      <c r="BH30" s="330"/>
      <c r="BI30" s="330"/>
      <c r="BJ30" s="330"/>
      <c r="BK30" s="330"/>
      <c r="BL30" s="330"/>
      <c r="BM30" s="330"/>
      <c r="BN30" s="330"/>
      <c r="BO30" s="330"/>
      <c r="BP30" s="330"/>
      <c r="BQ30" s="330"/>
      <c r="BR30" s="330"/>
      <c r="BS30" s="330"/>
      <c r="BT30" s="330"/>
      <c r="BU30" s="330"/>
      <c r="BV30" s="330"/>
      <c r="BW30" s="330"/>
      <c r="BX30" s="330"/>
      <c r="BY30" s="330"/>
      <c r="BZ30" s="330"/>
      <c r="CA30" s="330"/>
      <c r="CB30" s="330"/>
      <c r="CC30" s="330"/>
      <c r="CD30" s="330"/>
      <c r="CE30" s="330"/>
      <c r="CF30" s="330"/>
      <c r="CG30" s="330"/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0"/>
      <c r="CZ30" s="330"/>
      <c r="DA30" s="330"/>
      <c r="DB30" s="330"/>
      <c r="DC30" s="330"/>
      <c r="DD30" s="330"/>
      <c r="DE30" s="330"/>
      <c r="DF30" s="330"/>
      <c r="DG30" s="330"/>
      <c r="DH30" s="330"/>
      <c r="DI30" s="330"/>
      <c r="DJ30" s="330"/>
      <c r="DK30" s="330"/>
      <c r="DL30" s="330"/>
      <c r="DM30" s="330"/>
      <c r="DN30" s="330"/>
      <c r="DO30" s="330"/>
      <c r="DP30" s="330"/>
      <c r="DQ30" s="330"/>
      <c r="DR30" s="330"/>
      <c r="DS30" s="330"/>
      <c r="DT30" s="330"/>
      <c r="DU30" s="330"/>
      <c r="DV30" s="330"/>
      <c r="DW30" s="330"/>
      <c r="DX30" s="330"/>
      <c r="DY30" s="330"/>
      <c r="DZ30" s="330"/>
      <c r="EA30" s="330"/>
      <c r="EB30" s="330"/>
      <c r="EC30" s="330"/>
      <c r="ED30" s="330"/>
      <c r="EE30" s="330"/>
      <c r="EF30" s="330"/>
      <c r="EG30" s="330"/>
      <c r="EH30" s="330"/>
      <c r="EI30" s="330"/>
      <c r="EJ30" s="330"/>
      <c r="EK30" s="330"/>
      <c r="EL30" s="330"/>
      <c r="EM30" s="330"/>
      <c r="EN30" s="330"/>
      <c r="EO30" s="330"/>
      <c r="EP30" s="330"/>
      <c r="EQ30" s="330"/>
      <c r="ER30" s="330"/>
      <c r="ES30" s="330"/>
      <c r="ET30" s="330"/>
      <c r="EU30" s="330"/>
      <c r="EV30" s="330"/>
      <c r="EW30" s="330"/>
      <c r="EX30" s="330"/>
      <c r="EY30" s="330"/>
      <c r="EZ30" s="330"/>
      <c r="FA30" s="330"/>
      <c r="FB30" s="330"/>
      <c r="FC30" s="330"/>
      <c r="FD30" s="330"/>
      <c r="FE30" s="330"/>
      <c r="FF30" s="330"/>
      <c r="FG30" s="330"/>
      <c r="FH30" s="330"/>
      <c r="FI30" s="330"/>
      <c r="FJ30" s="330"/>
      <c r="FK30" s="330"/>
      <c r="FL30" s="330"/>
      <c r="FM30" s="330"/>
      <c r="FN30" s="330"/>
      <c r="FO30" s="330"/>
      <c r="FP30" s="330"/>
      <c r="FQ30" s="330"/>
      <c r="FR30" s="330"/>
      <c r="FS30" s="330"/>
      <c r="FT30" s="330"/>
      <c r="FU30" s="330"/>
      <c r="FV30" s="330"/>
      <c r="FW30" s="330"/>
      <c r="FX30" s="330"/>
      <c r="FY30" s="330"/>
      <c r="FZ30" s="330"/>
      <c r="GA30" s="330"/>
      <c r="GB30" s="330"/>
      <c r="GC30" s="330"/>
      <c r="GD30" s="330"/>
      <c r="GE30" s="330"/>
      <c r="GF30" s="330"/>
      <c r="GG30" s="330"/>
      <c r="GH30" s="330"/>
      <c r="GI30" s="330"/>
      <c r="GJ30" s="330"/>
      <c r="GK30" s="330"/>
      <c r="GL30" s="330"/>
      <c r="GM30" s="330"/>
      <c r="GN30" s="330"/>
      <c r="GO30" s="330"/>
      <c r="GP30" s="330"/>
      <c r="GQ30" s="330"/>
      <c r="GR30" s="330"/>
      <c r="GS30" s="330"/>
      <c r="GT30" s="330"/>
      <c r="GU30" s="330"/>
      <c r="GV30" s="330"/>
      <c r="GW30" s="330"/>
      <c r="GX30" s="330"/>
      <c r="GY30" s="330"/>
      <c r="GZ30" s="330"/>
      <c r="HA30" s="330"/>
      <c r="HB30" s="330"/>
      <c r="HC30" s="330"/>
      <c r="HD30" s="330"/>
      <c r="HE30" s="330"/>
      <c r="HF30" s="330"/>
      <c r="HG30" s="330"/>
      <c r="HH30" s="330"/>
      <c r="HI30" s="330"/>
      <c r="HJ30" s="330"/>
      <c r="HK30" s="135"/>
      <c r="HL30" s="135"/>
      <c r="HM30" s="135"/>
      <c r="HN30" s="135"/>
      <c r="HO30" s="135"/>
      <c r="HP30" s="135"/>
      <c r="HQ30" s="135"/>
      <c r="HR30" s="135"/>
      <c r="HS30" s="135"/>
      <c r="HT30" s="135"/>
      <c r="HU30" s="135"/>
      <c r="HV30" s="135"/>
      <c r="HW30" s="135"/>
      <c r="HX30" s="135"/>
      <c r="HY30" s="135"/>
      <c r="HZ30" s="135"/>
      <c r="IA30" s="135"/>
      <c r="IB30" s="135"/>
      <c r="IC30" s="135"/>
      <c r="ID30" s="135"/>
      <c r="IE30" s="135"/>
      <c r="IF30" s="135"/>
      <c r="IG30" s="135"/>
      <c r="IH30" s="135"/>
      <c r="II30" s="135"/>
      <c r="IJ30" s="135"/>
      <c r="IK30" s="135"/>
      <c r="IL30" s="135"/>
      <c r="IM30" s="135"/>
      <c r="IN30" s="135"/>
      <c r="IO30" s="135"/>
      <c r="IP30" s="135"/>
      <c r="IQ30" s="135"/>
      <c r="IR30" s="135"/>
      <c r="IS30" s="135"/>
      <c r="IT30" s="135"/>
      <c r="IU30" s="135"/>
      <c r="IV30" s="135"/>
    </row>
    <row r="31" s="1131" customFormat="1" ht="9.95" customHeight="1" spans="1:256">
      <c r="A31" s="1267" t="s">
        <v>37</v>
      </c>
      <c r="B31" s="1267" t="s">
        <v>710</v>
      </c>
      <c r="C31" s="1267">
        <v>1320</v>
      </c>
      <c r="D31" s="1268">
        <v>22.7985928212</v>
      </c>
      <c r="E31" s="1268" t="s">
        <v>714</v>
      </c>
      <c r="F31" s="1268" t="s">
        <v>715</v>
      </c>
      <c r="G31" s="1268" t="s">
        <v>716</v>
      </c>
      <c r="H31" s="1267" t="s">
        <v>721</v>
      </c>
      <c r="I31" s="1267" t="s">
        <v>28</v>
      </c>
      <c r="J31" s="1267" t="s">
        <v>58</v>
      </c>
      <c r="K31" s="1267"/>
      <c r="L31" s="1275">
        <v>40435022.2163</v>
      </c>
      <c r="M31" s="1275">
        <v>4689677.20757</v>
      </c>
      <c r="N31" s="1267" t="s">
        <v>718</v>
      </c>
      <c r="O31" s="1267" t="s">
        <v>719</v>
      </c>
      <c r="P31" s="1098" t="s">
        <v>720</v>
      </c>
      <c r="Q31" s="1283">
        <f t="shared" si="1"/>
        <v>102.5936676954</v>
      </c>
      <c r="R31" s="1267"/>
      <c r="S31" s="330"/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 s="330"/>
      <c r="AI31" s="330"/>
      <c r="AJ31" s="330"/>
      <c r="AK31" s="330"/>
      <c r="AL31" s="330"/>
      <c r="AM31" s="330"/>
      <c r="AN31" s="330"/>
      <c r="AO31" s="330"/>
      <c r="AP31" s="330"/>
      <c r="AQ31" s="330"/>
      <c r="AR31" s="330"/>
      <c r="AS31" s="330"/>
      <c r="AT31" s="330"/>
      <c r="AU31" s="330"/>
      <c r="AV31" s="330"/>
      <c r="AW31" s="330"/>
      <c r="AX31" s="330"/>
      <c r="AY31" s="330"/>
      <c r="AZ31" s="330"/>
      <c r="BA31" s="330"/>
      <c r="BB31" s="330"/>
      <c r="BC31" s="330"/>
      <c r="BD31" s="330"/>
      <c r="BE31" s="330"/>
      <c r="BF31" s="330"/>
      <c r="BG31" s="330"/>
      <c r="BH31" s="330"/>
      <c r="BI31" s="330"/>
      <c r="BJ31" s="330"/>
      <c r="BK31" s="330"/>
      <c r="BL31" s="330"/>
      <c r="BM31" s="330"/>
      <c r="BN31" s="330"/>
      <c r="BO31" s="330"/>
      <c r="BP31" s="330"/>
      <c r="BQ31" s="330"/>
      <c r="BR31" s="330"/>
      <c r="BS31" s="330"/>
      <c r="BT31" s="330"/>
      <c r="BU31" s="330"/>
      <c r="BV31" s="330"/>
      <c r="BW31" s="330"/>
      <c r="BX31" s="330"/>
      <c r="BY31" s="330"/>
      <c r="BZ31" s="330"/>
      <c r="CA31" s="330"/>
      <c r="CB31" s="330"/>
      <c r="CC31" s="330"/>
      <c r="CD31" s="330"/>
      <c r="CE31" s="330"/>
      <c r="CF31" s="330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0"/>
      <c r="CZ31" s="330"/>
      <c r="DA31" s="330"/>
      <c r="DB31" s="330"/>
      <c r="DC31" s="330"/>
      <c r="DD31" s="330"/>
      <c r="DE31" s="330"/>
      <c r="DF31" s="330"/>
      <c r="DG31" s="330"/>
      <c r="DH31" s="330"/>
      <c r="DI31" s="330"/>
      <c r="DJ31" s="330"/>
      <c r="DK31" s="330"/>
      <c r="DL31" s="330"/>
      <c r="DM31" s="330"/>
      <c r="DN31" s="330"/>
      <c r="DO31" s="330"/>
      <c r="DP31" s="330"/>
      <c r="DQ31" s="330"/>
      <c r="DR31" s="330"/>
      <c r="DS31" s="330"/>
      <c r="DT31" s="330"/>
      <c r="DU31" s="330"/>
      <c r="DV31" s="330"/>
      <c r="DW31" s="330"/>
      <c r="DX31" s="330"/>
      <c r="DY31" s="330"/>
      <c r="DZ31" s="330"/>
      <c r="EA31" s="330"/>
      <c r="EB31" s="330"/>
      <c r="EC31" s="330"/>
      <c r="ED31" s="330"/>
      <c r="EE31" s="330"/>
      <c r="EF31" s="330"/>
      <c r="EG31" s="330"/>
      <c r="EH31" s="330"/>
      <c r="EI31" s="330"/>
      <c r="EJ31" s="330"/>
      <c r="EK31" s="330"/>
      <c r="EL31" s="330"/>
      <c r="EM31" s="330"/>
      <c r="EN31" s="330"/>
      <c r="EO31" s="330"/>
      <c r="EP31" s="330"/>
      <c r="EQ31" s="330"/>
      <c r="ER31" s="330"/>
      <c r="ES31" s="330"/>
      <c r="ET31" s="330"/>
      <c r="EU31" s="330"/>
      <c r="EV31" s="330"/>
      <c r="EW31" s="330"/>
      <c r="EX31" s="330"/>
      <c r="EY31" s="330"/>
      <c r="EZ31" s="330"/>
      <c r="FA31" s="330"/>
      <c r="FB31" s="330"/>
      <c r="FC31" s="330"/>
      <c r="FD31" s="330"/>
      <c r="FE31" s="330"/>
      <c r="FF31" s="330"/>
      <c r="FG31" s="330"/>
      <c r="FH31" s="330"/>
      <c r="FI31" s="330"/>
      <c r="FJ31" s="330"/>
      <c r="FK31" s="330"/>
      <c r="FL31" s="330"/>
      <c r="FM31" s="330"/>
      <c r="FN31" s="330"/>
      <c r="FO31" s="330"/>
      <c r="FP31" s="330"/>
      <c r="FQ31" s="330"/>
      <c r="FR31" s="330"/>
      <c r="FS31" s="330"/>
      <c r="FT31" s="330"/>
      <c r="FU31" s="330"/>
      <c r="FV31" s="330"/>
      <c r="FW31" s="330"/>
      <c r="FX31" s="330"/>
      <c r="FY31" s="330"/>
      <c r="FZ31" s="330"/>
      <c r="GA31" s="330"/>
      <c r="GB31" s="330"/>
      <c r="GC31" s="330"/>
      <c r="GD31" s="330"/>
      <c r="GE31" s="330"/>
      <c r="GF31" s="330"/>
      <c r="GG31" s="330"/>
      <c r="GH31" s="330"/>
      <c r="GI31" s="330"/>
      <c r="GJ31" s="330"/>
      <c r="GK31" s="330"/>
      <c r="GL31" s="330"/>
      <c r="GM31" s="330"/>
      <c r="GN31" s="330"/>
      <c r="GO31" s="330"/>
      <c r="GP31" s="330"/>
      <c r="GQ31" s="330"/>
      <c r="GR31" s="330"/>
      <c r="GS31" s="330"/>
      <c r="GT31" s="330"/>
      <c r="GU31" s="330"/>
      <c r="GV31" s="330"/>
      <c r="GW31" s="330"/>
      <c r="GX31" s="330"/>
      <c r="GY31" s="330"/>
      <c r="GZ31" s="330"/>
      <c r="HA31" s="330"/>
      <c r="HB31" s="330"/>
      <c r="HC31" s="330"/>
      <c r="HD31" s="330"/>
      <c r="HE31" s="330"/>
      <c r="HF31" s="330"/>
      <c r="HG31" s="330"/>
      <c r="HH31" s="330"/>
      <c r="HI31" s="330"/>
      <c r="HJ31" s="330"/>
      <c r="HK31" s="135"/>
      <c r="HL31" s="135"/>
      <c r="HM31" s="135"/>
      <c r="HN31" s="135"/>
      <c r="HO31" s="135"/>
      <c r="HP31" s="135"/>
      <c r="HQ31" s="135"/>
      <c r="HR31" s="135"/>
      <c r="HS31" s="135"/>
      <c r="HT31" s="135"/>
      <c r="HU31" s="135"/>
      <c r="HV31" s="135"/>
      <c r="HW31" s="135"/>
      <c r="HX31" s="135"/>
      <c r="HY31" s="135"/>
      <c r="HZ31" s="135"/>
      <c r="IA31" s="135"/>
      <c r="IB31" s="135"/>
      <c r="IC31" s="135"/>
      <c r="ID31" s="135"/>
      <c r="IE31" s="135"/>
      <c r="IF31" s="135"/>
      <c r="IG31" s="135"/>
      <c r="IH31" s="135"/>
      <c r="II31" s="135"/>
      <c r="IJ31" s="135"/>
      <c r="IK31" s="135"/>
      <c r="IL31" s="135"/>
      <c r="IM31" s="135"/>
      <c r="IN31" s="135"/>
      <c r="IO31" s="135"/>
      <c r="IP31" s="135"/>
      <c r="IQ31" s="135"/>
      <c r="IR31" s="135"/>
      <c r="IS31" s="135"/>
      <c r="IT31" s="135"/>
      <c r="IU31" s="135"/>
      <c r="IV31" s="135"/>
    </row>
    <row r="32" s="1131" customFormat="1" ht="9.95" customHeight="1" spans="1:256">
      <c r="A32" s="1267" t="s">
        <v>37</v>
      </c>
      <c r="B32" s="1267" t="s">
        <v>710</v>
      </c>
      <c r="C32" s="1267">
        <v>1321</v>
      </c>
      <c r="D32" s="1268">
        <v>1.3030037046</v>
      </c>
      <c r="E32" s="1268" t="s">
        <v>714</v>
      </c>
      <c r="F32" s="1268" t="s">
        <v>715</v>
      </c>
      <c r="G32" s="1268" t="s">
        <v>716</v>
      </c>
      <c r="H32" s="1267" t="s">
        <v>721</v>
      </c>
      <c r="I32" s="1267" t="s">
        <v>28</v>
      </c>
      <c r="J32" s="1267" t="s">
        <v>58</v>
      </c>
      <c r="K32" s="1267"/>
      <c r="L32" s="1275">
        <v>40435235.0892</v>
      </c>
      <c r="M32" s="1275">
        <v>4689675.57198</v>
      </c>
      <c r="N32" s="1267" t="s">
        <v>718</v>
      </c>
      <c r="O32" s="1267" t="s">
        <v>719</v>
      </c>
      <c r="P32" s="1098" t="s">
        <v>720</v>
      </c>
      <c r="Q32" s="1283">
        <f t="shared" si="1"/>
        <v>5.8635166707</v>
      </c>
      <c r="R32" s="1267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  <c r="AI32" s="330"/>
      <c r="AJ32" s="330"/>
      <c r="AK32" s="330"/>
      <c r="AL32" s="330"/>
      <c r="AM32" s="330"/>
      <c r="AN32" s="330"/>
      <c r="AO32" s="330"/>
      <c r="AP32" s="330"/>
      <c r="AQ32" s="330"/>
      <c r="AR32" s="330"/>
      <c r="AS32" s="330"/>
      <c r="AT32" s="330"/>
      <c r="AU32" s="330"/>
      <c r="AV32" s="330"/>
      <c r="AW32" s="330"/>
      <c r="AX32" s="330"/>
      <c r="AY32" s="330"/>
      <c r="AZ32" s="330"/>
      <c r="BA32" s="330"/>
      <c r="BB32" s="330"/>
      <c r="BC32" s="330"/>
      <c r="BD32" s="330"/>
      <c r="BE32" s="330"/>
      <c r="BF32" s="330"/>
      <c r="BG32" s="330"/>
      <c r="BH32" s="330"/>
      <c r="BI32" s="330"/>
      <c r="BJ32" s="330"/>
      <c r="BK32" s="330"/>
      <c r="BL32" s="330"/>
      <c r="BM32" s="330"/>
      <c r="BN32" s="330"/>
      <c r="BO32" s="330"/>
      <c r="BP32" s="330"/>
      <c r="BQ32" s="330"/>
      <c r="BR32" s="330"/>
      <c r="BS32" s="330"/>
      <c r="BT32" s="330"/>
      <c r="BU32" s="330"/>
      <c r="BV32" s="330"/>
      <c r="BW32" s="330"/>
      <c r="BX32" s="330"/>
      <c r="BY32" s="330"/>
      <c r="BZ32" s="330"/>
      <c r="CA32" s="330"/>
      <c r="CB32" s="330"/>
      <c r="CC32" s="330"/>
      <c r="CD32" s="330"/>
      <c r="CE32" s="330"/>
      <c r="CF32" s="330"/>
      <c r="CG32" s="330"/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0"/>
      <c r="CZ32" s="330"/>
      <c r="DA32" s="330"/>
      <c r="DB32" s="330"/>
      <c r="DC32" s="330"/>
      <c r="DD32" s="330"/>
      <c r="DE32" s="330"/>
      <c r="DF32" s="330"/>
      <c r="DG32" s="330"/>
      <c r="DH32" s="330"/>
      <c r="DI32" s="330"/>
      <c r="DJ32" s="330"/>
      <c r="DK32" s="330"/>
      <c r="DL32" s="330"/>
      <c r="DM32" s="330"/>
      <c r="DN32" s="330"/>
      <c r="DO32" s="330"/>
      <c r="DP32" s="330"/>
      <c r="DQ32" s="330"/>
      <c r="DR32" s="330"/>
      <c r="DS32" s="330"/>
      <c r="DT32" s="330"/>
      <c r="DU32" s="330"/>
      <c r="DV32" s="330"/>
      <c r="DW32" s="330"/>
      <c r="DX32" s="330"/>
      <c r="DY32" s="330"/>
      <c r="DZ32" s="330"/>
      <c r="EA32" s="330"/>
      <c r="EB32" s="330"/>
      <c r="EC32" s="330"/>
      <c r="ED32" s="330"/>
      <c r="EE32" s="330"/>
      <c r="EF32" s="330"/>
      <c r="EG32" s="330"/>
      <c r="EH32" s="330"/>
      <c r="EI32" s="330"/>
      <c r="EJ32" s="330"/>
      <c r="EK32" s="330"/>
      <c r="EL32" s="330"/>
      <c r="EM32" s="330"/>
      <c r="EN32" s="330"/>
      <c r="EO32" s="330"/>
      <c r="EP32" s="330"/>
      <c r="EQ32" s="330"/>
      <c r="ER32" s="330"/>
      <c r="ES32" s="330"/>
      <c r="ET32" s="330"/>
      <c r="EU32" s="330"/>
      <c r="EV32" s="330"/>
      <c r="EW32" s="330"/>
      <c r="EX32" s="330"/>
      <c r="EY32" s="330"/>
      <c r="EZ32" s="330"/>
      <c r="FA32" s="330"/>
      <c r="FB32" s="330"/>
      <c r="FC32" s="330"/>
      <c r="FD32" s="330"/>
      <c r="FE32" s="330"/>
      <c r="FF32" s="330"/>
      <c r="FG32" s="330"/>
      <c r="FH32" s="330"/>
      <c r="FI32" s="330"/>
      <c r="FJ32" s="330"/>
      <c r="FK32" s="330"/>
      <c r="FL32" s="330"/>
      <c r="FM32" s="330"/>
      <c r="FN32" s="330"/>
      <c r="FO32" s="330"/>
      <c r="FP32" s="330"/>
      <c r="FQ32" s="330"/>
      <c r="FR32" s="330"/>
      <c r="FS32" s="330"/>
      <c r="FT32" s="330"/>
      <c r="FU32" s="330"/>
      <c r="FV32" s="330"/>
      <c r="FW32" s="330"/>
      <c r="FX32" s="330"/>
      <c r="FY32" s="330"/>
      <c r="FZ32" s="330"/>
      <c r="GA32" s="330"/>
      <c r="GB32" s="330"/>
      <c r="GC32" s="330"/>
      <c r="GD32" s="330"/>
      <c r="GE32" s="330"/>
      <c r="GF32" s="330"/>
      <c r="GG32" s="330"/>
      <c r="GH32" s="330"/>
      <c r="GI32" s="330"/>
      <c r="GJ32" s="330"/>
      <c r="GK32" s="330"/>
      <c r="GL32" s="330"/>
      <c r="GM32" s="330"/>
      <c r="GN32" s="330"/>
      <c r="GO32" s="330"/>
      <c r="GP32" s="330"/>
      <c r="GQ32" s="330"/>
      <c r="GR32" s="330"/>
      <c r="GS32" s="330"/>
      <c r="GT32" s="330"/>
      <c r="GU32" s="330"/>
      <c r="GV32" s="330"/>
      <c r="GW32" s="330"/>
      <c r="GX32" s="330"/>
      <c r="GY32" s="330"/>
      <c r="GZ32" s="330"/>
      <c r="HA32" s="330"/>
      <c r="HB32" s="330"/>
      <c r="HC32" s="330"/>
      <c r="HD32" s="330"/>
      <c r="HE32" s="330"/>
      <c r="HF32" s="330"/>
      <c r="HG32" s="330"/>
      <c r="HH32" s="330"/>
      <c r="HI32" s="330"/>
      <c r="HJ32" s="330"/>
      <c r="HK32" s="135"/>
      <c r="HL32" s="135"/>
      <c r="HM32" s="135"/>
      <c r="HN32" s="135"/>
      <c r="HO32" s="135"/>
      <c r="HP32" s="135"/>
      <c r="HQ32" s="135"/>
      <c r="HR32" s="135"/>
      <c r="HS32" s="135"/>
      <c r="HT32" s="135"/>
      <c r="HU32" s="135"/>
      <c r="HV32" s="135"/>
      <c r="HW32" s="135"/>
      <c r="HX32" s="135"/>
      <c r="HY32" s="135"/>
      <c r="HZ32" s="135"/>
      <c r="IA32" s="135"/>
      <c r="IB32" s="135"/>
      <c r="IC32" s="135"/>
      <c r="ID32" s="135"/>
      <c r="IE32" s="135"/>
      <c r="IF32" s="135"/>
      <c r="IG32" s="135"/>
      <c r="IH32" s="135"/>
      <c r="II32" s="135"/>
      <c r="IJ32" s="135"/>
      <c r="IK32" s="135"/>
      <c r="IL32" s="135"/>
      <c r="IM32" s="135"/>
      <c r="IN32" s="135"/>
      <c r="IO32" s="135"/>
      <c r="IP32" s="135"/>
      <c r="IQ32" s="135"/>
      <c r="IR32" s="135"/>
      <c r="IS32" s="135"/>
      <c r="IT32" s="135"/>
      <c r="IU32" s="135"/>
      <c r="IV32" s="135"/>
    </row>
    <row r="33" s="1131" customFormat="1" ht="9.95" customHeight="1" spans="1:256">
      <c r="A33" s="1267" t="s">
        <v>37</v>
      </c>
      <c r="B33" s="1267" t="s">
        <v>710</v>
      </c>
      <c r="C33" s="1267">
        <v>1327</v>
      </c>
      <c r="D33" s="1268">
        <v>2.0213092455</v>
      </c>
      <c r="E33" s="1268" t="s">
        <v>714</v>
      </c>
      <c r="F33" s="1268" t="s">
        <v>715</v>
      </c>
      <c r="G33" s="1268" t="s">
        <v>716</v>
      </c>
      <c r="H33" s="1267" t="s">
        <v>721</v>
      </c>
      <c r="I33" s="1267" t="s">
        <v>28</v>
      </c>
      <c r="J33" s="1267" t="s">
        <v>58</v>
      </c>
      <c r="K33" s="1267"/>
      <c r="L33" s="1275">
        <v>40435211.5009</v>
      </c>
      <c r="M33" s="1275">
        <v>4689657.91522</v>
      </c>
      <c r="N33" s="1267" t="s">
        <v>718</v>
      </c>
      <c r="O33" s="1267" t="s">
        <v>719</v>
      </c>
      <c r="P33" s="1098" t="s">
        <v>720</v>
      </c>
      <c r="Q33" s="1283">
        <f t="shared" si="1"/>
        <v>9.09589160475</v>
      </c>
      <c r="R33" s="1267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 s="330"/>
      <c r="AI33" s="330"/>
      <c r="AJ33" s="330"/>
      <c r="AK33" s="330"/>
      <c r="AL33" s="330"/>
      <c r="AM33" s="330"/>
      <c r="AN33" s="330"/>
      <c r="AO33" s="330"/>
      <c r="AP33" s="330"/>
      <c r="AQ33" s="330"/>
      <c r="AR33" s="330"/>
      <c r="AS33" s="330"/>
      <c r="AT33" s="330"/>
      <c r="AU33" s="330"/>
      <c r="AV33" s="330"/>
      <c r="AW33" s="330"/>
      <c r="AX33" s="330"/>
      <c r="AY33" s="330"/>
      <c r="AZ33" s="330"/>
      <c r="BA33" s="330"/>
      <c r="BB33" s="330"/>
      <c r="BC33" s="330"/>
      <c r="BD33" s="330"/>
      <c r="BE33" s="330"/>
      <c r="BF33" s="330"/>
      <c r="BG33" s="330"/>
      <c r="BH33" s="330"/>
      <c r="BI33" s="330"/>
      <c r="BJ33" s="330"/>
      <c r="BK33" s="330"/>
      <c r="BL33" s="330"/>
      <c r="BM33" s="330"/>
      <c r="BN33" s="330"/>
      <c r="BO33" s="330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0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0"/>
      <c r="CZ33" s="330"/>
      <c r="DA33" s="330"/>
      <c r="DB33" s="330"/>
      <c r="DC33" s="330"/>
      <c r="DD33" s="330"/>
      <c r="DE33" s="330"/>
      <c r="DF33" s="330"/>
      <c r="DG33" s="330"/>
      <c r="DH33" s="330"/>
      <c r="DI33" s="330"/>
      <c r="DJ33" s="330"/>
      <c r="DK33" s="330"/>
      <c r="DL33" s="330"/>
      <c r="DM33" s="330"/>
      <c r="DN33" s="330"/>
      <c r="DO33" s="330"/>
      <c r="DP33" s="330"/>
      <c r="DQ33" s="330"/>
      <c r="DR33" s="330"/>
      <c r="DS33" s="330"/>
      <c r="DT33" s="330"/>
      <c r="DU33" s="330"/>
      <c r="DV33" s="330"/>
      <c r="DW33" s="330"/>
      <c r="DX33" s="330"/>
      <c r="DY33" s="330"/>
      <c r="DZ33" s="330"/>
      <c r="EA33" s="330"/>
      <c r="EB33" s="330"/>
      <c r="EC33" s="330"/>
      <c r="ED33" s="330"/>
      <c r="EE33" s="330"/>
      <c r="EF33" s="330"/>
      <c r="EG33" s="330"/>
      <c r="EH33" s="330"/>
      <c r="EI33" s="330"/>
      <c r="EJ33" s="330"/>
      <c r="EK33" s="330"/>
      <c r="EL33" s="330"/>
      <c r="EM33" s="330"/>
      <c r="EN33" s="330"/>
      <c r="EO33" s="330"/>
      <c r="EP33" s="330"/>
      <c r="EQ33" s="330"/>
      <c r="ER33" s="330"/>
      <c r="ES33" s="330"/>
      <c r="ET33" s="330"/>
      <c r="EU33" s="330"/>
      <c r="EV33" s="330"/>
      <c r="EW33" s="330"/>
      <c r="EX33" s="330"/>
      <c r="EY33" s="330"/>
      <c r="EZ33" s="330"/>
      <c r="FA33" s="330"/>
      <c r="FB33" s="330"/>
      <c r="FC33" s="330"/>
      <c r="FD33" s="330"/>
      <c r="FE33" s="330"/>
      <c r="FF33" s="330"/>
      <c r="FG33" s="330"/>
      <c r="FH33" s="330"/>
      <c r="FI33" s="330"/>
      <c r="FJ33" s="330"/>
      <c r="FK33" s="330"/>
      <c r="FL33" s="330"/>
      <c r="FM33" s="330"/>
      <c r="FN33" s="330"/>
      <c r="FO33" s="330"/>
      <c r="FP33" s="330"/>
      <c r="FQ33" s="330"/>
      <c r="FR33" s="330"/>
      <c r="FS33" s="330"/>
      <c r="FT33" s="330"/>
      <c r="FU33" s="330"/>
      <c r="FV33" s="330"/>
      <c r="FW33" s="330"/>
      <c r="FX33" s="330"/>
      <c r="FY33" s="330"/>
      <c r="FZ33" s="330"/>
      <c r="GA33" s="330"/>
      <c r="GB33" s="330"/>
      <c r="GC33" s="330"/>
      <c r="GD33" s="330"/>
      <c r="GE33" s="330"/>
      <c r="GF33" s="330"/>
      <c r="GG33" s="330"/>
      <c r="GH33" s="330"/>
      <c r="GI33" s="330"/>
      <c r="GJ33" s="330"/>
      <c r="GK33" s="330"/>
      <c r="GL33" s="330"/>
      <c r="GM33" s="330"/>
      <c r="GN33" s="330"/>
      <c r="GO33" s="330"/>
      <c r="GP33" s="330"/>
      <c r="GQ33" s="330"/>
      <c r="GR33" s="330"/>
      <c r="GS33" s="330"/>
      <c r="GT33" s="330"/>
      <c r="GU33" s="330"/>
      <c r="GV33" s="330"/>
      <c r="GW33" s="330"/>
      <c r="GX33" s="330"/>
      <c r="GY33" s="330"/>
      <c r="GZ33" s="330"/>
      <c r="HA33" s="330"/>
      <c r="HB33" s="330"/>
      <c r="HC33" s="330"/>
      <c r="HD33" s="330"/>
      <c r="HE33" s="330"/>
      <c r="HF33" s="330"/>
      <c r="HG33" s="330"/>
      <c r="HH33" s="330"/>
      <c r="HI33" s="330"/>
      <c r="HJ33" s="330"/>
      <c r="HK33" s="135"/>
      <c r="HL33" s="135"/>
      <c r="HM33" s="135"/>
      <c r="HN33" s="135"/>
      <c r="HO33" s="135"/>
      <c r="HP33" s="135"/>
      <c r="HQ33" s="135"/>
      <c r="HR33" s="135"/>
      <c r="HS33" s="135"/>
      <c r="HT33" s="135"/>
      <c r="HU33" s="135"/>
      <c r="HV33" s="135"/>
      <c r="HW33" s="135"/>
      <c r="HX33" s="135"/>
      <c r="HY33" s="135"/>
      <c r="HZ33" s="135"/>
      <c r="IA33" s="135"/>
      <c r="IB33" s="135"/>
      <c r="IC33" s="135"/>
      <c r="ID33" s="135"/>
      <c r="IE33" s="135"/>
      <c r="IF33" s="135"/>
      <c r="IG33" s="135"/>
      <c r="IH33" s="135"/>
      <c r="II33" s="135"/>
      <c r="IJ33" s="135"/>
      <c r="IK33" s="135"/>
      <c r="IL33" s="135"/>
      <c r="IM33" s="135"/>
      <c r="IN33" s="135"/>
      <c r="IO33" s="135"/>
      <c r="IP33" s="135"/>
      <c r="IQ33" s="135"/>
      <c r="IR33" s="135"/>
      <c r="IS33" s="135"/>
      <c r="IT33" s="135"/>
      <c r="IU33" s="135"/>
      <c r="IV33" s="135"/>
    </row>
    <row r="34" s="1131" customFormat="1" ht="9.95" customHeight="1" spans="1:256">
      <c r="A34" s="1267" t="s">
        <v>37</v>
      </c>
      <c r="B34" s="1267" t="s">
        <v>710</v>
      </c>
      <c r="C34" s="1267">
        <v>1336</v>
      </c>
      <c r="D34" s="1268">
        <v>13.14409263615</v>
      </c>
      <c r="E34" s="1268" t="s">
        <v>714</v>
      </c>
      <c r="F34" s="1268" t="s">
        <v>715</v>
      </c>
      <c r="G34" s="1268" t="s">
        <v>716</v>
      </c>
      <c r="H34" s="1267" t="s">
        <v>721</v>
      </c>
      <c r="I34" s="1267" t="s">
        <v>28</v>
      </c>
      <c r="J34" s="1267" t="s">
        <v>58</v>
      </c>
      <c r="K34" s="1267"/>
      <c r="L34" s="1275">
        <v>40435013.402</v>
      </c>
      <c r="M34" s="1275">
        <v>4689562.76737</v>
      </c>
      <c r="N34" s="1267" t="s">
        <v>718</v>
      </c>
      <c r="O34" s="1267" t="s">
        <v>719</v>
      </c>
      <c r="P34" s="1098" t="s">
        <v>720</v>
      </c>
      <c r="Q34" s="1283">
        <f t="shared" si="1"/>
        <v>59.148416862675</v>
      </c>
      <c r="R34" s="1267"/>
      <c r="S34" s="330"/>
      <c r="T34" s="330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330"/>
      <c r="AI34" s="330"/>
      <c r="AJ34" s="330"/>
      <c r="AK34" s="330"/>
      <c r="AL34" s="330"/>
      <c r="AM34" s="330"/>
      <c r="AN34" s="330"/>
      <c r="AO34" s="330"/>
      <c r="AP34" s="330"/>
      <c r="AQ34" s="330"/>
      <c r="AR34" s="330"/>
      <c r="AS34" s="330"/>
      <c r="AT34" s="330"/>
      <c r="AU34" s="330"/>
      <c r="AV34" s="330"/>
      <c r="AW34" s="330"/>
      <c r="AX34" s="330"/>
      <c r="AY34" s="330"/>
      <c r="AZ34" s="330"/>
      <c r="BA34" s="330"/>
      <c r="BB34" s="330"/>
      <c r="BC34" s="330"/>
      <c r="BD34" s="330"/>
      <c r="BE34" s="330"/>
      <c r="BF34" s="330"/>
      <c r="BG34" s="330"/>
      <c r="BH34" s="330"/>
      <c r="BI34" s="330"/>
      <c r="BJ34" s="330"/>
      <c r="BK34" s="330"/>
      <c r="BL34" s="330"/>
      <c r="BM34" s="330"/>
      <c r="BN34" s="330"/>
      <c r="BO34" s="330"/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0"/>
      <c r="CG34" s="330"/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0"/>
      <c r="CZ34" s="330"/>
      <c r="DA34" s="330"/>
      <c r="DB34" s="330"/>
      <c r="DC34" s="330"/>
      <c r="DD34" s="330"/>
      <c r="DE34" s="330"/>
      <c r="DF34" s="330"/>
      <c r="DG34" s="330"/>
      <c r="DH34" s="330"/>
      <c r="DI34" s="330"/>
      <c r="DJ34" s="330"/>
      <c r="DK34" s="330"/>
      <c r="DL34" s="330"/>
      <c r="DM34" s="330"/>
      <c r="DN34" s="330"/>
      <c r="DO34" s="330"/>
      <c r="DP34" s="330"/>
      <c r="DQ34" s="330"/>
      <c r="DR34" s="330"/>
      <c r="DS34" s="330"/>
      <c r="DT34" s="330"/>
      <c r="DU34" s="330"/>
      <c r="DV34" s="330"/>
      <c r="DW34" s="330"/>
      <c r="DX34" s="330"/>
      <c r="DY34" s="330"/>
      <c r="DZ34" s="330"/>
      <c r="EA34" s="330"/>
      <c r="EB34" s="330"/>
      <c r="EC34" s="330"/>
      <c r="ED34" s="330"/>
      <c r="EE34" s="330"/>
      <c r="EF34" s="330"/>
      <c r="EG34" s="330"/>
      <c r="EH34" s="330"/>
      <c r="EI34" s="330"/>
      <c r="EJ34" s="330"/>
      <c r="EK34" s="330"/>
      <c r="EL34" s="330"/>
      <c r="EM34" s="330"/>
      <c r="EN34" s="330"/>
      <c r="EO34" s="330"/>
      <c r="EP34" s="330"/>
      <c r="EQ34" s="330"/>
      <c r="ER34" s="330"/>
      <c r="ES34" s="330"/>
      <c r="ET34" s="330"/>
      <c r="EU34" s="330"/>
      <c r="EV34" s="330"/>
      <c r="EW34" s="330"/>
      <c r="EX34" s="330"/>
      <c r="EY34" s="330"/>
      <c r="EZ34" s="330"/>
      <c r="FA34" s="330"/>
      <c r="FB34" s="330"/>
      <c r="FC34" s="330"/>
      <c r="FD34" s="330"/>
      <c r="FE34" s="330"/>
      <c r="FF34" s="330"/>
      <c r="FG34" s="330"/>
      <c r="FH34" s="330"/>
      <c r="FI34" s="330"/>
      <c r="FJ34" s="330"/>
      <c r="FK34" s="330"/>
      <c r="FL34" s="330"/>
      <c r="FM34" s="330"/>
      <c r="FN34" s="330"/>
      <c r="FO34" s="330"/>
      <c r="FP34" s="330"/>
      <c r="FQ34" s="330"/>
      <c r="FR34" s="330"/>
      <c r="FS34" s="330"/>
      <c r="FT34" s="330"/>
      <c r="FU34" s="330"/>
      <c r="FV34" s="330"/>
      <c r="FW34" s="330"/>
      <c r="FX34" s="330"/>
      <c r="FY34" s="330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  <c r="GU34" s="330"/>
      <c r="GV34" s="330"/>
      <c r="GW34" s="330"/>
      <c r="GX34" s="330"/>
      <c r="GY34" s="330"/>
      <c r="GZ34" s="330"/>
      <c r="HA34" s="330"/>
      <c r="HB34" s="330"/>
      <c r="HC34" s="330"/>
      <c r="HD34" s="330"/>
      <c r="HE34" s="330"/>
      <c r="HF34" s="330"/>
      <c r="HG34" s="330"/>
      <c r="HH34" s="330"/>
      <c r="HI34" s="330"/>
      <c r="HJ34" s="330"/>
      <c r="HK34" s="135"/>
      <c r="HL34" s="135"/>
      <c r="HM34" s="135"/>
      <c r="HN34" s="135"/>
      <c r="HO34" s="135"/>
      <c r="HP34" s="135"/>
      <c r="HQ34" s="135"/>
      <c r="HR34" s="135"/>
      <c r="HS34" s="135"/>
      <c r="HT34" s="135"/>
      <c r="HU34" s="135"/>
      <c r="HV34" s="135"/>
      <c r="HW34" s="135"/>
      <c r="HX34" s="135"/>
      <c r="HY34" s="135"/>
      <c r="HZ34" s="135"/>
      <c r="IA34" s="135"/>
      <c r="IB34" s="135"/>
      <c r="IC34" s="135"/>
      <c r="ID34" s="135"/>
      <c r="IE34" s="135"/>
      <c r="IF34" s="135"/>
      <c r="IG34" s="135"/>
      <c r="IH34" s="135"/>
      <c r="II34" s="135"/>
      <c r="IJ34" s="135"/>
      <c r="IK34" s="135"/>
      <c r="IL34" s="135"/>
      <c r="IM34" s="135"/>
      <c r="IN34" s="135"/>
      <c r="IO34" s="135"/>
      <c r="IP34" s="135"/>
      <c r="IQ34" s="135"/>
      <c r="IR34" s="135"/>
      <c r="IS34" s="135"/>
      <c r="IT34" s="135"/>
      <c r="IU34" s="135"/>
      <c r="IV34" s="135"/>
    </row>
    <row r="35" s="1131" customFormat="1" ht="9.95" customHeight="1" spans="1:256">
      <c r="A35" s="1267" t="s">
        <v>37</v>
      </c>
      <c r="B35" s="1267" t="s">
        <v>710</v>
      </c>
      <c r="C35" s="1267">
        <v>1338</v>
      </c>
      <c r="D35" s="1268">
        <v>35.97875625435</v>
      </c>
      <c r="E35" s="1268" t="s">
        <v>714</v>
      </c>
      <c r="F35" s="1268" t="s">
        <v>715</v>
      </c>
      <c r="G35" s="1268" t="s">
        <v>716</v>
      </c>
      <c r="H35" s="1267" t="s">
        <v>717</v>
      </c>
      <c r="I35" s="1267" t="s">
        <v>28</v>
      </c>
      <c r="J35" s="1267" t="s">
        <v>327</v>
      </c>
      <c r="K35" s="1267"/>
      <c r="L35" s="1275">
        <v>40435430.5772</v>
      </c>
      <c r="M35" s="1275">
        <v>4689614.79265</v>
      </c>
      <c r="N35" s="1267" t="s">
        <v>718</v>
      </c>
      <c r="O35" s="1267" t="s">
        <v>719</v>
      </c>
      <c r="P35" s="1098" t="s">
        <v>720</v>
      </c>
      <c r="Q35" s="1283">
        <f t="shared" si="1"/>
        <v>161.904403144575</v>
      </c>
      <c r="R35" s="1267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/>
      <c r="AP35" s="330"/>
      <c r="AQ35" s="330"/>
      <c r="AR35" s="330"/>
      <c r="AS35" s="330"/>
      <c r="AT35" s="330"/>
      <c r="AU35" s="330"/>
      <c r="AV35" s="330"/>
      <c r="AW35" s="330"/>
      <c r="AX35" s="330"/>
      <c r="AY35" s="330"/>
      <c r="AZ35" s="330"/>
      <c r="BA35" s="330"/>
      <c r="BB35" s="330"/>
      <c r="BC35" s="330"/>
      <c r="BD35" s="330"/>
      <c r="BE35" s="330"/>
      <c r="BF35" s="330"/>
      <c r="BG35" s="330"/>
      <c r="BH35" s="330"/>
      <c r="BI35" s="330"/>
      <c r="BJ35" s="330"/>
      <c r="BK35" s="330"/>
      <c r="BL35" s="330"/>
      <c r="BM35" s="330"/>
      <c r="BN35" s="330"/>
      <c r="BO35" s="330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0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0"/>
      <c r="CZ35" s="330"/>
      <c r="DA35" s="330"/>
      <c r="DB35" s="330"/>
      <c r="DC35" s="330"/>
      <c r="DD35" s="330"/>
      <c r="DE35" s="330"/>
      <c r="DF35" s="330"/>
      <c r="DG35" s="330"/>
      <c r="DH35" s="330"/>
      <c r="DI35" s="330"/>
      <c r="DJ35" s="330"/>
      <c r="DK35" s="330"/>
      <c r="DL35" s="330"/>
      <c r="DM35" s="330"/>
      <c r="DN35" s="330"/>
      <c r="DO35" s="330"/>
      <c r="DP35" s="330"/>
      <c r="DQ35" s="330"/>
      <c r="DR35" s="330"/>
      <c r="DS35" s="330"/>
      <c r="DT35" s="330"/>
      <c r="DU35" s="330"/>
      <c r="DV35" s="330"/>
      <c r="DW35" s="330"/>
      <c r="DX35" s="330"/>
      <c r="DY35" s="330"/>
      <c r="DZ35" s="330"/>
      <c r="EA35" s="330"/>
      <c r="EB35" s="330"/>
      <c r="EC35" s="330"/>
      <c r="ED35" s="330"/>
      <c r="EE35" s="330"/>
      <c r="EF35" s="330"/>
      <c r="EG35" s="330"/>
      <c r="EH35" s="330"/>
      <c r="EI35" s="330"/>
      <c r="EJ35" s="330"/>
      <c r="EK35" s="330"/>
      <c r="EL35" s="330"/>
      <c r="EM35" s="330"/>
      <c r="EN35" s="330"/>
      <c r="EO35" s="330"/>
      <c r="EP35" s="330"/>
      <c r="EQ35" s="330"/>
      <c r="ER35" s="330"/>
      <c r="ES35" s="330"/>
      <c r="ET35" s="330"/>
      <c r="EU35" s="330"/>
      <c r="EV35" s="330"/>
      <c r="EW35" s="330"/>
      <c r="EX35" s="330"/>
      <c r="EY35" s="330"/>
      <c r="EZ35" s="330"/>
      <c r="FA35" s="330"/>
      <c r="FB35" s="330"/>
      <c r="FC35" s="330"/>
      <c r="FD35" s="330"/>
      <c r="FE35" s="330"/>
      <c r="FF35" s="330"/>
      <c r="FG35" s="330"/>
      <c r="FH35" s="330"/>
      <c r="FI35" s="330"/>
      <c r="FJ35" s="330"/>
      <c r="FK35" s="330"/>
      <c r="FL35" s="330"/>
      <c r="FM35" s="330"/>
      <c r="FN35" s="330"/>
      <c r="FO35" s="330"/>
      <c r="FP35" s="330"/>
      <c r="FQ35" s="330"/>
      <c r="FR35" s="330"/>
      <c r="FS35" s="330"/>
      <c r="FT35" s="330"/>
      <c r="FU35" s="330"/>
      <c r="FV35" s="330"/>
      <c r="FW35" s="330"/>
      <c r="FX35" s="330"/>
      <c r="FY35" s="330"/>
      <c r="FZ35" s="330"/>
      <c r="GA35" s="330"/>
      <c r="GB35" s="330"/>
      <c r="GC35" s="330"/>
      <c r="GD35" s="330"/>
      <c r="GE35" s="330"/>
      <c r="GF35" s="330"/>
      <c r="GG35" s="330"/>
      <c r="GH35" s="330"/>
      <c r="GI35" s="330"/>
      <c r="GJ35" s="330"/>
      <c r="GK35" s="330"/>
      <c r="GL35" s="330"/>
      <c r="GM35" s="330"/>
      <c r="GN35" s="330"/>
      <c r="GO35" s="330"/>
      <c r="GP35" s="330"/>
      <c r="GQ35" s="330"/>
      <c r="GR35" s="330"/>
      <c r="GS35" s="330"/>
      <c r="GT35" s="330"/>
      <c r="GU35" s="330"/>
      <c r="GV35" s="330"/>
      <c r="GW35" s="330"/>
      <c r="GX35" s="330"/>
      <c r="GY35" s="330"/>
      <c r="GZ35" s="330"/>
      <c r="HA35" s="330"/>
      <c r="HB35" s="330"/>
      <c r="HC35" s="330"/>
      <c r="HD35" s="330"/>
      <c r="HE35" s="330"/>
      <c r="HF35" s="330"/>
      <c r="HG35" s="330"/>
      <c r="HH35" s="330"/>
      <c r="HI35" s="330"/>
      <c r="HJ35" s="330"/>
      <c r="HK35" s="135"/>
      <c r="HL35" s="135"/>
      <c r="HM35" s="135"/>
      <c r="HN35" s="135"/>
      <c r="HO35" s="135"/>
      <c r="HP35" s="135"/>
      <c r="HQ35" s="135"/>
      <c r="HR35" s="135"/>
      <c r="HS35" s="135"/>
      <c r="HT35" s="135"/>
      <c r="HU35" s="135"/>
      <c r="HV35" s="135"/>
      <c r="HW35" s="135"/>
      <c r="HX35" s="135"/>
      <c r="HY35" s="135"/>
      <c r="HZ35" s="135"/>
      <c r="IA35" s="135"/>
      <c r="IB35" s="135"/>
      <c r="IC35" s="135"/>
      <c r="ID35" s="135"/>
      <c r="IE35" s="135"/>
      <c r="IF35" s="135"/>
      <c r="IG35" s="135"/>
      <c r="IH35" s="135"/>
      <c r="II35" s="135"/>
      <c r="IJ35" s="135"/>
      <c r="IK35" s="135"/>
      <c r="IL35" s="135"/>
      <c r="IM35" s="135"/>
      <c r="IN35" s="135"/>
      <c r="IO35" s="135"/>
      <c r="IP35" s="135"/>
      <c r="IQ35" s="135"/>
      <c r="IR35" s="135"/>
      <c r="IS35" s="135"/>
      <c r="IT35" s="135"/>
      <c r="IU35" s="135"/>
      <c r="IV35" s="135"/>
    </row>
    <row r="36" s="1131" customFormat="1" ht="9.95" customHeight="1" spans="1:256">
      <c r="A36" s="1267" t="s">
        <v>37</v>
      </c>
      <c r="B36" s="1267" t="s">
        <v>710</v>
      </c>
      <c r="C36" s="1267">
        <v>1353</v>
      </c>
      <c r="D36" s="1268">
        <v>25.0250259681</v>
      </c>
      <c r="E36" s="1268" t="s">
        <v>714</v>
      </c>
      <c r="F36" s="1268" t="s">
        <v>715</v>
      </c>
      <c r="G36" s="1268" t="s">
        <v>716</v>
      </c>
      <c r="H36" s="1267" t="s">
        <v>721</v>
      </c>
      <c r="I36" s="1267" t="s">
        <v>28</v>
      </c>
      <c r="J36" s="1267" t="s">
        <v>58</v>
      </c>
      <c r="K36" s="1267"/>
      <c r="L36" s="1275">
        <v>40435136.9843</v>
      </c>
      <c r="M36" s="1275">
        <v>4689402.9217</v>
      </c>
      <c r="N36" s="1267" t="s">
        <v>718</v>
      </c>
      <c r="O36" s="1267" t="s">
        <v>719</v>
      </c>
      <c r="P36" s="1098" t="s">
        <v>720</v>
      </c>
      <c r="Q36" s="1283">
        <f t="shared" si="1"/>
        <v>112.61261685645</v>
      </c>
      <c r="R36" s="1267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0"/>
      <c r="CZ36" s="330"/>
      <c r="DA36" s="330"/>
      <c r="DB36" s="330"/>
      <c r="DC36" s="330"/>
      <c r="DD36" s="330"/>
      <c r="DE36" s="330"/>
      <c r="DF36" s="330"/>
      <c r="DG36" s="330"/>
      <c r="DH36" s="330"/>
      <c r="DI36" s="330"/>
      <c r="DJ36" s="330"/>
      <c r="DK36" s="330"/>
      <c r="DL36" s="330"/>
      <c r="DM36" s="330"/>
      <c r="DN36" s="330"/>
      <c r="DO36" s="330"/>
      <c r="DP36" s="330"/>
      <c r="DQ36" s="330"/>
      <c r="DR36" s="330"/>
      <c r="DS36" s="330"/>
      <c r="DT36" s="330"/>
      <c r="DU36" s="330"/>
      <c r="DV36" s="330"/>
      <c r="DW36" s="330"/>
      <c r="DX36" s="330"/>
      <c r="DY36" s="330"/>
      <c r="DZ36" s="330"/>
      <c r="EA36" s="330"/>
      <c r="EB36" s="330"/>
      <c r="EC36" s="330"/>
      <c r="ED36" s="330"/>
      <c r="EE36" s="330"/>
      <c r="EF36" s="330"/>
      <c r="EG36" s="330"/>
      <c r="EH36" s="330"/>
      <c r="EI36" s="330"/>
      <c r="EJ36" s="330"/>
      <c r="EK36" s="330"/>
      <c r="EL36" s="330"/>
      <c r="EM36" s="330"/>
      <c r="EN36" s="330"/>
      <c r="EO36" s="330"/>
      <c r="EP36" s="330"/>
      <c r="EQ36" s="330"/>
      <c r="ER36" s="330"/>
      <c r="ES36" s="330"/>
      <c r="ET36" s="330"/>
      <c r="EU36" s="330"/>
      <c r="EV36" s="330"/>
      <c r="EW36" s="330"/>
      <c r="EX36" s="330"/>
      <c r="EY36" s="330"/>
      <c r="EZ36" s="330"/>
      <c r="FA36" s="330"/>
      <c r="FB36" s="330"/>
      <c r="FC36" s="330"/>
      <c r="FD36" s="330"/>
      <c r="FE36" s="330"/>
      <c r="FF36" s="330"/>
      <c r="FG36" s="330"/>
      <c r="FH36" s="330"/>
      <c r="FI36" s="330"/>
      <c r="FJ36" s="330"/>
      <c r="FK36" s="330"/>
      <c r="FL36" s="330"/>
      <c r="FM36" s="330"/>
      <c r="FN36" s="330"/>
      <c r="FO36" s="330"/>
      <c r="FP36" s="330"/>
      <c r="FQ36" s="330"/>
      <c r="FR36" s="330"/>
      <c r="FS36" s="330"/>
      <c r="FT36" s="330"/>
      <c r="FU36" s="330"/>
      <c r="FV36" s="330"/>
      <c r="FW36" s="330"/>
      <c r="FX36" s="330"/>
      <c r="FY36" s="330"/>
      <c r="FZ36" s="330"/>
      <c r="GA36" s="330"/>
      <c r="GB36" s="330"/>
      <c r="GC36" s="330"/>
      <c r="GD36" s="330"/>
      <c r="GE36" s="330"/>
      <c r="GF36" s="330"/>
      <c r="GG36" s="330"/>
      <c r="GH36" s="330"/>
      <c r="GI36" s="330"/>
      <c r="GJ36" s="330"/>
      <c r="GK36" s="330"/>
      <c r="GL36" s="330"/>
      <c r="GM36" s="330"/>
      <c r="GN36" s="330"/>
      <c r="GO36" s="330"/>
      <c r="GP36" s="330"/>
      <c r="GQ36" s="330"/>
      <c r="GR36" s="330"/>
      <c r="GS36" s="330"/>
      <c r="GT36" s="330"/>
      <c r="GU36" s="330"/>
      <c r="GV36" s="330"/>
      <c r="GW36" s="330"/>
      <c r="GX36" s="330"/>
      <c r="GY36" s="330"/>
      <c r="GZ36" s="330"/>
      <c r="HA36" s="330"/>
      <c r="HB36" s="330"/>
      <c r="HC36" s="330"/>
      <c r="HD36" s="330"/>
      <c r="HE36" s="330"/>
      <c r="HF36" s="330"/>
      <c r="HG36" s="330"/>
      <c r="HH36" s="330"/>
      <c r="HI36" s="330"/>
      <c r="HJ36" s="330"/>
      <c r="HK36" s="135"/>
      <c r="HL36" s="135"/>
      <c r="HM36" s="135"/>
      <c r="HN36" s="135"/>
      <c r="HO36" s="135"/>
      <c r="HP36" s="135"/>
      <c r="HQ36" s="135"/>
      <c r="HR36" s="135"/>
      <c r="HS36" s="135"/>
      <c r="HT36" s="135"/>
      <c r="HU36" s="135"/>
      <c r="HV36" s="135"/>
      <c r="HW36" s="135"/>
      <c r="HX36" s="135"/>
      <c r="HY36" s="135"/>
      <c r="HZ36" s="135"/>
      <c r="IA36" s="135"/>
      <c r="IB36" s="135"/>
      <c r="IC36" s="135"/>
      <c r="ID36" s="135"/>
      <c r="IE36" s="135"/>
      <c r="IF36" s="135"/>
      <c r="IG36" s="135"/>
      <c r="IH36" s="135"/>
      <c r="II36" s="135"/>
      <c r="IJ36" s="135"/>
      <c r="IK36" s="135"/>
      <c r="IL36" s="135"/>
      <c r="IM36" s="135"/>
      <c r="IN36" s="135"/>
      <c r="IO36" s="135"/>
      <c r="IP36" s="135"/>
      <c r="IQ36" s="135"/>
      <c r="IR36" s="135"/>
      <c r="IS36" s="135"/>
      <c r="IT36" s="135"/>
      <c r="IU36" s="135"/>
      <c r="IV36" s="135"/>
    </row>
    <row r="37" s="1131" customFormat="1" ht="9.95" customHeight="1" spans="1:256">
      <c r="A37" s="1267" t="s">
        <v>37</v>
      </c>
      <c r="B37" s="1267" t="s">
        <v>710</v>
      </c>
      <c r="C37" s="1267">
        <v>1354</v>
      </c>
      <c r="D37" s="1268">
        <v>249.249078021</v>
      </c>
      <c r="E37" s="1268" t="s">
        <v>714</v>
      </c>
      <c r="F37" s="1268" t="s">
        <v>715</v>
      </c>
      <c r="G37" s="1268" t="s">
        <v>716</v>
      </c>
      <c r="H37" s="1267" t="s">
        <v>721</v>
      </c>
      <c r="I37" s="1267" t="s">
        <v>28</v>
      </c>
      <c r="J37" s="1267" t="s">
        <v>58</v>
      </c>
      <c r="K37" s="1267"/>
      <c r="L37" s="1275">
        <v>40434737.3889</v>
      </c>
      <c r="M37" s="1275">
        <v>4689583.44821</v>
      </c>
      <c r="N37" s="1267" t="s">
        <v>718</v>
      </c>
      <c r="O37" s="1267" t="s">
        <v>719</v>
      </c>
      <c r="P37" s="1098" t="s">
        <v>720</v>
      </c>
      <c r="Q37" s="1283">
        <f t="shared" si="1"/>
        <v>1121.6208510945</v>
      </c>
      <c r="R37" s="1267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0"/>
      <c r="CZ37" s="330"/>
      <c r="DA37" s="330"/>
      <c r="DB37" s="330"/>
      <c r="DC37" s="330"/>
      <c r="DD37" s="330"/>
      <c r="DE37" s="330"/>
      <c r="DF37" s="330"/>
      <c r="DG37" s="330"/>
      <c r="DH37" s="330"/>
      <c r="DI37" s="330"/>
      <c r="DJ37" s="330"/>
      <c r="DK37" s="330"/>
      <c r="DL37" s="330"/>
      <c r="DM37" s="330"/>
      <c r="DN37" s="330"/>
      <c r="DO37" s="330"/>
      <c r="DP37" s="330"/>
      <c r="DQ37" s="330"/>
      <c r="DR37" s="330"/>
      <c r="DS37" s="330"/>
      <c r="DT37" s="330"/>
      <c r="DU37" s="330"/>
      <c r="DV37" s="330"/>
      <c r="DW37" s="330"/>
      <c r="DX37" s="330"/>
      <c r="DY37" s="330"/>
      <c r="DZ37" s="330"/>
      <c r="EA37" s="330"/>
      <c r="EB37" s="330"/>
      <c r="EC37" s="330"/>
      <c r="ED37" s="330"/>
      <c r="EE37" s="330"/>
      <c r="EF37" s="330"/>
      <c r="EG37" s="330"/>
      <c r="EH37" s="330"/>
      <c r="EI37" s="330"/>
      <c r="EJ37" s="330"/>
      <c r="EK37" s="330"/>
      <c r="EL37" s="330"/>
      <c r="EM37" s="330"/>
      <c r="EN37" s="330"/>
      <c r="EO37" s="330"/>
      <c r="EP37" s="330"/>
      <c r="EQ37" s="330"/>
      <c r="ER37" s="330"/>
      <c r="ES37" s="330"/>
      <c r="ET37" s="330"/>
      <c r="EU37" s="330"/>
      <c r="EV37" s="330"/>
      <c r="EW37" s="330"/>
      <c r="EX37" s="330"/>
      <c r="EY37" s="330"/>
      <c r="EZ37" s="330"/>
      <c r="FA37" s="330"/>
      <c r="FB37" s="330"/>
      <c r="FC37" s="330"/>
      <c r="FD37" s="330"/>
      <c r="FE37" s="330"/>
      <c r="FF37" s="330"/>
      <c r="FG37" s="330"/>
      <c r="FH37" s="330"/>
      <c r="FI37" s="330"/>
      <c r="FJ37" s="330"/>
      <c r="FK37" s="330"/>
      <c r="FL37" s="330"/>
      <c r="FM37" s="330"/>
      <c r="FN37" s="330"/>
      <c r="FO37" s="330"/>
      <c r="FP37" s="330"/>
      <c r="FQ37" s="330"/>
      <c r="FR37" s="330"/>
      <c r="FS37" s="330"/>
      <c r="FT37" s="330"/>
      <c r="FU37" s="330"/>
      <c r="FV37" s="330"/>
      <c r="FW37" s="330"/>
      <c r="FX37" s="330"/>
      <c r="FY37" s="330"/>
      <c r="FZ37" s="330"/>
      <c r="GA37" s="330"/>
      <c r="GB37" s="330"/>
      <c r="GC37" s="330"/>
      <c r="GD37" s="330"/>
      <c r="GE37" s="330"/>
      <c r="GF37" s="330"/>
      <c r="GG37" s="330"/>
      <c r="GH37" s="330"/>
      <c r="GI37" s="330"/>
      <c r="GJ37" s="330"/>
      <c r="GK37" s="330"/>
      <c r="GL37" s="330"/>
      <c r="GM37" s="330"/>
      <c r="GN37" s="330"/>
      <c r="GO37" s="330"/>
      <c r="GP37" s="330"/>
      <c r="GQ37" s="330"/>
      <c r="GR37" s="330"/>
      <c r="GS37" s="330"/>
      <c r="GT37" s="330"/>
      <c r="GU37" s="330"/>
      <c r="GV37" s="330"/>
      <c r="GW37" s="330"/>
      <c r="GX37" s="330"/>
      <c r="GY37" s="330"/>
      <c r="GZ37" s="330"/>
      <c r="HA37" s="330"/>
      <c r="HB37" s="330"/>
      <c r="HC37" s="330"/>
      <c r="HD37" s="330"/>
      <c r="HE37" s="330"/>
      <c r="HF37" s="330"/>
      <c r="HG37" s="330"/>
      <c r="HH37" s="330"/>
      <c r="HI37" s="330"/>
      <c r="HJ37" s="330"/>
      <c r="HK37" s="135"/>
      <c r="HL37" s="135"/>
      <c r="HM37" s="135"/>
      <c r="HN37" s="135"/>
      <c r="HO37" s="135"/>
      <c r="HP37" s="135"/>
      <c r="HQ37" s="135"/>
      <c r="HR37" s="135"/>
      <c r="HS37" s="135"/>
      <c r="HT37" s="135"/>
      <c r="HU37" s="135"/>
      <c r="HV37" s="135"/>
      <c r="HW37" s="135"/>
      <c r="HX37" s="135"/>
      <c r="HY37" s="135"/>
      <c r="HZ37" s="135"/>
      <c r="IA37" s="135"/>
      <c r="IB37" s="135"/>
      <c r="IC37" s="135"/>
      <c r="ID37" s="135"/>
      <c r="IE37" s="135"/>
      <c r="IF37" s="135"/>
      <c r="IG37" s="135"/>
      <c r="IH37" s="135"/>
      <c r="II37" s="135"/>
      <c r="IJ37" s="135"/>
      <c r="IK37" s="135"/>
      <c r="IL37" s="135"/>
      <c r="IM37" s="135"/>
      <c r="IN37" s="135"/>
      <c r="IO37" s="135"/>
      <c r="IP37" s="135"/>
      <c r="IQ37" s="135"/>
      <c r="IR37" s="135"/>
      <c r="IS37" s="135"/>
      <c r="IT37" s="135"/>
      <c r="IU37" s="135"/>
      <c r="IV37" s="135"/>
    </row>
    <row r="38" s="1131" customFormat="1" ht="9.95" customHeight="1" spans="1:256">
      <c r="A38" s="1267" t="s">
        <v>37</v>
      </c>
      <c r="B38" s="1267" t="s">
        <v>710</v>
      </c>
      <c r="C38" s="1267">
        <v>1356</v>
      </c>
      <c r="D38" s="1268">
        <v>12.45415114365</v>
      </c>
      <c r="E38" s="1268" t="s">
        <v>714</v>
      </c>
      <c r="F38" s="1268" t="s">
        <v>715</v>
      </c>
      <c r="G38" s="1268" t="s">
        <v>716</v>
      </c>
      <c r="H38" s="1267" t="s">
        <v>721</v>
      </c>
      <c r="I38" s="1267" t="s">
        <v>28</v>
      </c>
      <c r="J38" s="1267" t="s">
        <v>58</v>
      </c>
      <c r="K38" s="1267"/>
      <c r="L38" s="1275">
        <v>40434890.8296</v>
      </c>
      <c r="M38" s="1275">
        <v>4689528.75392</v>
      </c>
      <c r="N38" s="1267" t="s">
        <v>718</v>
      </c>
      <c r="O38" s="1267" t="s">
        <v>719</v>
      </c>
      <c r="P38" s="1098" t="s">
        <v>720</v>
      </c>
      <c r="Q38" s="1283">
        <f t="shared" si="1"/>
        <v>56.043680146425</v>
      </c>
      <c r="R38" s="1267"/>
      <c r="S38" s="330"/>
      <c r="T38" s="330"/>
      <c r="U38" s="330"/>
      <c r="V38" s="330"/>
      <c r="W38" s="330"/>
      <c r="X38" s="330"/>
      <c r="Y38" s="330"/>
      <c r="Z38" s="330"/>
      <c r="AA38" s="330"/>
      <c r="AB38" s="330"/>
      <c r="AC38" s="330"/>
      <c r="AD38" s="330"/>
      <c r="AE38" s="330"/>
      <c r="AF38" s="330"/>
      <c r="AG38" s="330"/>
      <c r="AH38" s="330"/>
      <c r="AI38" s="330"/>
      <c r="AJ38" s="330"/>
      <c r="AK38" s="330"/>
      <c r="AL38" s="330"/>
      <c r="AM38" s="330"/>
      <c r="AN38" s="330"/>
      <c r="AO38" s="330"/>
      <c r="AP38" s="330"/>
      <c r="AQ38" s="330"/>
      <c r="AR38" s="330"/>
      <c r="AS38" s="330"/>
      <c r="AT38" s="330"/>
      <c r="AU38" s="330"/>
      <c r="AV38" s="330"/>
      <c r="AW38" s="330"/>
      <c r="AX38" s="330"/>
      <c r="AY38" s="330"/>
      <c r="AZ38" s="330"/>
      <c r="BA38" s="330"/>
      <c r="BB38" s="330"/>
      <c r="BC38" s="330"/>
      <c r="BD38" s="330"/>
      <c r="BE38" s="330"/>
      <c r="BF38" s="330"/>
      <c r="BG38" s="330"/>
      <c r="BH38" s="330"/>
      <c r="BI38" s="330"/>
      <c r="BJ38" s="330"/>
      <c r="BK38" s="330"/>
      <c r="BL38" s="330"/>
      <c r="BM38" s="330"/>
      <c r="BN38" s="330"/>
      <c r="BO38" s="330"/>
      <c r="BP38" s="330"/>
      <c r="BQ38" s="330"/>
      <c r="BR38" s="330"/>
      <c r="BS38" s="330"/>
      <c r="BT38" s="330"/>
      <c r="BU38" s="330"/>
      <c r="BV38" s="330"/>
      <c r="BW38" s="330"/>
      <c r="BX38" s="330"/>
      <c r="BY38" s="330"/>
      <c r="BZ38" s="330"/>
      <c r="CA38" s="330"/>
      <c r="CB38" s="330"/>
      <c r="CC38" s="330"/>
      <c r="CD38" s="330"/>
      <c r="CE38" s="330"/>
      <c r="CF38" s="330"/>
      <c r="CG38" s="330"/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0"/>
      <c r="CZ38" s="330"/>
      <c r="DA38" s="330"/>
      <c r="DB38" s="330"/>
      <c r="DC38" s="330"/>
      <c r="DD38" s="330"/>
      <c r="DE38" s="330"/>
      <c r="DF38" s="330"/>
      <c r="DG38" s="330"/>
      <c r="DH38" s="330"/>
      <c r="DI38" s="330"/>
      <c r="DJ38" s="330"/>
      <c r="DK38" s="330"/>
      <c r="DL38" s="330"/>
      <c r="DM38" s="330"/>
      <c r="DN38" s="330"/>
      <c r="DO38" s="330"/>
      <c r="DP38" s="330"/>
      <c r="DQ38" s="330"/>
      <c r="DR38" s="330"/>
      <c r="DS38" s="330"/>
      <c r="DT38" s="330"/>
      <c r="DU38" s="330"/>
      <c r="DV38" s="330"/>
      <c r="DW38" s="330"/>
      <c r="DX38" s="330"/>
      <c r="DY38" s="330"/>
      <c r="DZ38" s="330"/>
      <c r="EA38" s="330"/>
      <c r="EB38" s="330"/>
      <c r="EC38" s="330"/>
      <c r="ED38" s="330"/>
      <c r="EE38" s="330"/>
      <c r="EF38" s="330"/>
      <c r="EG38" s="330"/>
      <c r="EH38" s="330"/>
      <c r="EI38" s="330"/>
      <c r="EJ38" s="330"/>
      <c r="EK38" s="330"/>
      <c r="EL38" s="330"/>
      <c r="EM38" s="330"/>
      <c r="EN38" s="330"/>
      <c r="EO38" s="330"/>
      <c r="EP38" s="330"/>
      <c r="EQ38" s="330"/>
      <c r="ER38" s="330"/>
      <c r="ES38" s="330"/>
      <c r="ET38" s="330"/>
      <c r="EU38" s="330"/>
      <c r="EV38" s="330"/>
      <c r="EW38" s="330"/>
      <c r="EX38" s="330"/>
      <c r="EY38" s="330"/>
      <c r="EZ38" s="330"/>
      <c r="FA38" s="330"/>
      <c r="FB38" s="330"/>
      <c r="FC38" s="330"/>
      <c r="FD38" s="330"/>
      <c r="FE38" s="330"/>
      <c r="FF38" s="330"/>
      <c r="FG38" s="330"/>
      <c r="FH38" s="330"/>
      <c r="FI38" s="330"/>
      <c r="FJ38" s="330"/>
      <c r="FK38" s="330"/>
      <c r="FL38" s="330"/>
      <c r="FM38" s="330"/>
      <c r="FN38" s="330"/>
      <c r="FO38" s="330"/>
      <c r="FP38" s="330"/>
      <c r="FQ38" s="330"/>
      <c r="FR38" s="330"/>
      <c r="FS38" s="330"/>
      <c r="FT38" s="330"/>
      <c r="FU38" s="330"/>
      <c r="FV38" s="330"/>
      <c r="FW38" s="330"/>
      <c r="FX38" s="330"/>
      <c r="FY38" s="330"/>
      <c r="FZ38" s="330"/>
      <c r="GA38" s="330"/>
      <c r="GB38" s="330"/>
      <c r="GC38" s="330"/>
      <c r="GD38" s="330"/>
      <c r="GE38" s="330"/>
      <c r="GF38" s="330"/>
      <c r="GG38" s="330"/>
      <c r="GH38" s="330"/>
      <c r="GI38" s="330"/>
      <c r="GJ38" s="330"/>
      <c r="GK38" s="330"/>
      <c r="GL38" s="330"/>
      <c r="GM38" s="330"/>
      <c r="GN38" s="330"/>
      <c r="GO38" s="330"/>
      <c r="GP38" s="330"/>
      <c r="GQ38" s="330"/>
      <c r="GR38" s="330"/>
      <c r="GS38" s="330"/>
      <c r="GT38" s="330"/>
      <c r="GU38" s="330"/>
      <c r="GV38" s="330"/>
      <c r="GW38" s="330"/>
      <c r="GX38" s="330"/>
      <c r="GY38" s="330"/>
      <c r="GZ38" s="330"/>
      <c r="HA38" s="330"/>
      <c r="HB38" s="330"/>
      <c r="HC38" s="330"/>
      <c r="HD38" s="330"/>
      <c r="HE38" s="330"/>
      <c r="HF38" s="330"/>
      <c r="HG38" s="330"/>
      <c r="HH38" s="330"/>
      <c r="HI38" s="330"/>
      <c r="HJ38" s="330"/>
      <c r="HK38" s="135"/>
      <c r="HL38" s="135"/>
      <c r="HM38" s="135"/>
      <c r="HN38" s="135"/>
      <c r="HO38" s="135"/>
      <c r="HP38" s="135"/>
      <c r="HQ38" s="135"/>
      <c r="HR38" s="135"/>
      <c r="HS38" s="135"/>
      <c r="HT38" s="135"/>
      <c r="HU38" s="135"/>
      <c r="HV38" s="135"/>
      <c r="HW38" s="135"/>
      <c r="HX38" s="135"/>
      <c r="HY38" s="135"/>
      <c r="HZ38" s="135"/>
      <c r="IA38" s="135"/>
      <c r="IB38" s="135"/>
      <c r="IC38" s="135"/>
      <c r="ID38" s="135"/>
      <c r="IE38" s="135"/>
      <c r="IF38" s="135"/>
      <c r="IG38" s="135"/>
      <c r="IH38" s="135"/>
      <c r="II38" s="135"/>
      <c r="IJ38" s="135"/>
      <c r="IK38" s="135"/>
      <c r="IL38" s="135"/>
      <c r="IM38" s="135"/>
      <c r="IN38" s="135"/>
      <c r="IO38" s="135"/>
      <c r="IP38" s="135"/>
      <c r="IQ38" s="135"/>
      <c r="IR38" s="135"/>
      <c r="IS38" s="135"/>
      <c r="IT38" s="135"/>
      <c r="IU38" s="135"/>
      <c r="IV38" s="135"/>
    </row>
    <row r="39" s="1131" customFormat="1" ht="9.95" customHeight="1" spans="1:256">
      <c r="A39" s="1267" t="s">
        <v>37</v>
      </c>
      <c r="B39" s="1267" t="s">
        <v>710</v>
      </c>
      <c r="C39" s="1267">
        <v>1357</v>
      </c>
      <c r="D39" s="1268">
        <v>42.2390079435</v>
      </c>
      <c r="E39" s="1268" t="s">
        <v>714</v>
      </c>
      <c r="F39" s="1268" t="s">
        <v>715</v>
      </c>
      <c r="G39" s="1268" t="s">
        <v>716</v>
      </c>
      <c r="H39" s="1267" t="s">
        <v>721</v>
      </c>
      <c r="I39" s="1267" t="s">
        <v>28</v>
      </c>
      <c r="J39" s="1267" t="s">
        <v>58</v>
      </c>
      <c r="K39" s="1267"/>
      <c r="L39" s="1275">
        <v>40436300.9247</v>
      </c>
      <c r="M39" s="1275">
        <v>4689524.21892</v>
      </c>
      <c r="N39" s="1267" t="s">
        <v>718</v>
      </c>
      <c r="O39" s="1267" t="s">
        <v>719</v>
      </c>
      <c r="P39" s="1098" t="s">
        <v>720</v>
      </c>
      <c r="Q39" s="1283">
        <f t="shared" si="1"/>
        <v>190.07553574575</v>
      </c>
      <c r="R39" s="1267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0"/>
      <c r="AU39" s="330"/>
      <c r="AV39" s="330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330"/>
      <c r="BH39" s="330"/>
      <c r="BI39" s="330"/>
      <c r="BJ39" s="330"/>
      <c r="BK39" s="330"/>
      <c r="BL39" s="330"/>
      <c r="BM39" s="330"/>
      <c r="BN39" s="330"/>
      <c r="BO39" s="330"/>
      <c r="BP39" s="330"/>
      <c r="BQ39" s="330"/>
      <c r="BR39" s="330"/>
      <c r="BS39" s="330"/>
      <c r="BT39" s="330"/>
      <c r="BU39" s="330"/>
      <c r="BV39" s="330"/>
      <c r="BW39" s="330"/>
      <c r="BX39" s="330"/>
      <c r="BY39" s="330"/>
      <c r="BZ39" s="330"/>
      <c r="CA39" s="330"/>
      <c r="CB39" s="330"/>
      <c r="CC39" s="330"/>
      <c r="CD39" s="330"/>
      <c r="CE39" s="330"/>
      <c r="CF39" s="330"/>
      <c r="CG39" s="330"/>
      <c r="CH39" s="330"/>
      <c r="CI39" s="330"/>
      <c r="CJ39" s="330"/>
      <c r="CK39" s="330"/>
      <c r="CL39" s="330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0"/>
      <c r="CZ39" s="330"/>
      <c r="DA39" s="330"/>
      <c r="DB39" s="330"/>
      <c r="DC39" s="330"/>
      <c r="DD39" s="330"/>
      <c r="DE39" s="330"/>
      <c r="DF39" s="330"/>
      <c r="DG39" s="330"/>
      <c r="DH39" s="330"/>
      <c r="DI39" s="330"/>
      <c r="DJ39" s="330"/>
      <c r="DK39" s="330"/>
      <c r="DL39" s="330"/>
      <c r="DM39" s="330"/>
      <c r="DN39" s="330"/>
      <c r="DO39" s="330"/>
      <c r="DP39" s="330"/>
      <c r="DQ39" s="330"/>
      <c r="DR39" s="330"/>
      <c r="DS39" s="330"/>
      <c r="DT39" s="330"/>
      <c r="DU39" s="330"/>
      <c r="DV39" s="330"/>
      <c r="DW39" s="330"/>
      <c r="DX39" s="330"/>
      <c r="DY39" s="330"/>
      <c r="DZ39" s="330"/>
      <c r="EA39" s="330"/>
      <c r="EB39" s="330"/>
      <c r="EC39" s="330"/>
      <c r="ED39" s="330"/>
      <c r="EE39" s="330"/>
      <c r="EF39" s="330"/>
      <c r="EG39" s="330"/>
      <c r="EH39" s="330"/>
      <c r="EI39" s="330"/>
      <c r="EJ39" s="330"/>
      <c r="EK39" s="330"/>
      <c r="EL39" s="330"/>
      <c r="EM39" s="330"/>
      <c r="EN39" s="330"/>
      <c r="EO39" s="330"/>
      <c r="EP39" s="330"/>
      <c r="EQ39" s="330"/>
      <c r="ER39" s="330"/>
      <c r="ES39" s="330"/>
      <c r="ET39" s="330"/>
      <c r="EU39" s="330"/>
      <c r="EV39" s="330"/>
      <c r="EW39" s="330"/>
      <c r="EX39" s="330"/>
      <c r="EY39" s="330"/>
      <c r="EZ39" s="330"/>
      <c r="FA39" s="330"/>
      <c r="FB39" s="330"/>
      <c r="FC39" s="330"/>
      <c r="FD39" s="330"/>
      <c r="FE39" s="330"/>
      <c r="FF39" s="330"/>
      <c r="FG39" s="330"/>
      <c r="FH39" s="330"/>
      <c r="FI39" s="330"/>
      <c r="FJ39" s="330"/>
      <c r="FK39" s="330"/>
      <c r="FL39" s="330"/>
      <c r="FM39" s="330"/>
      <c r="FN39" s="330"/>
      <c r="FO39" s="330"/>
      <c r="FP39" s="330"/>
      <c r="FQ39" s="330"/>
      <c r="FR39" s="330"/>
      <c r="FS39" s="330"/>
      <c r="FT39" s="330"/>
      <c r="FU39" s="330"/>
      <c r="FV39" s="330"/>
      <c r="FW39" s="330"/>
      <c r="FX39" s="330"/>
      <c r="FY39" s="330"/>
      <c r="FZ39" s="330"/>
      <c r="GA39" s="330"/>
      <c r="GB39" s="330"/>
      <c r="GC39" s="330"/>
      <c r="GD39" s="330"/>
      <c r="GE39" s="330"/>
      <c r="GF39" s="330"/>
      <c r="GG39" s="330"/>
      <c r="GH39" s="330"/>
      <c r="GI39" s="330"/>
      <c r="GJ39" s="330"/>
      <c r="GK39" s="330"/>
      <c r="GL39" s="330"/>
      <c r="GM39" s="330"/>
      <c r="GN39" s="330"/>
      <c r="GO39" s="330"/>
      <c r="GP39" s="330"/>
      <c r="GQ39" s="330"/>
      <c r="GR39" s="330"/>
      <c r="GS39" s="330"/>
      <c r="GT39" s="330"/>
      <c r="GU39" s="330"/>
      <c r="GV39" s="330"/>
      <c r="GW39" s="330"/>
      <c r="GX39" s="330"/>
      <c r="GY39" s="330"/>
      <c r="GZ39" s="330"/>
      <c r="HA39" s="330"/>
      <c r="HB39" s="330"/>
      <c r="HC39" s="330"/>
      <c r="HD39" s="330"/>
      <c r="HE39" s="330"/>
      <c r="HF39" s="330"/>
      <c r="HG39" s="330"/>
      <c r="HH39" s="330"/>
      <c r="HI39" s="330"/>
      <c r="HJ39" s="330"/>
      <c r="HK39" s="135"/>
      <c r="HL39" s="135"/>
      <c r="HM39" s="135"/>
      <c r="HN39" s="135"/>
      <c r="HO39" s="135"/>
      <c r="HP39" s="135"/>
      <c r="HQ39" s="135"/>
      <c r="HR39" s="135"/>
      <c r="HS39" s="135"/>
      <c r="HT39" s="135"/>
      <c r="HU39" s="135"/>
      <c r="HV39" s="135"/>
      <c r="HW39" s="135"/>
      <c r="HX39" s="135"/>
      <c r="HY39" s="135"/>
      <c r="HZ39" s="135"/>
      <c r="IA39" s="135"/>
      <c r="IB39" s="135"/>
      <c r="IC39" s="135"/>
      <c r="ID39" s="135"/>
      <c r="IE39" s="135"/>
      <c r="IF39" s="135"/>
      <c r="IG39" s="135"/>
      <c r="IH39" s="135"/>
      <c r="II39" s="135"/>
      <c r="IJ39" s="135"/>
      <c r="IK39" s="135"/>
      <c r="IL39" s="135"/>
      <c r="IM39" s="135"/>
      <c r="IN39" s="135"/>
      <c r="IO39" s="135"/>
      <c r="IP39" s="135"/>
      <c r="IQ39" s="135"/>
      <c r="IR39" s="135"/>
      <c r="IS39" s="135"/>
      <c r="IT39" s="135"/>
      <c r="IU39" s="135"/>
      <c r="IV39" s="135"/>
    </row>
    <row r="40" s="1131" customFormat="1" ht="9.95" customHeight="1" spans="1:256">
      <c r="A40" s="1267" t="s">
        <v>37</v>
      </c>
      <c r="B40" s="1267" t="s">
        <v>710</v>
      </c>
      <c r="C40" s="1267">
        <v>1358</v>
      </c>
      <c r="D40" s="1268">
        <v>15.64006369695</v>
      </c>
      <c r="E40" s="1268" t="s">
        <v>714</v>
      </c>
      <c r="F40" s="1268" t="s">
        <v>715</v>
      </c>
      <c r="G40" s="1268" t="s">
        <v>716</v>
      </c>
      <c r="H40" s="1267" t="s">
        <v>721</v>
      </c>
      <c r="I40" s="1267" t="s">
        <v>28</v>
      </c>
      <c r="J40" s="1267" t="s">
        <v>58</v>
      </c>
      <c r="K40" s="1267"/>
      <c r="L40" s="1275">
        <v>40436369.6029</v>
      </c>
      <c r="M40" s="1275">
        <v>4689477.46504</v>
      </c>
      <c r="N40" s="1267" t="s">
        <v>718</v>
      </c>
      <c r="O40" s="1267" t="s">
        <v>719</v>
      </c>
      <c r="P40" s="1098" t="s">
        <v>720</v>
      </c>
      <c r="Q40" s="1283">
        <f t="shared" si="1"/>
        <v>70.380286636275</v>
      </c>
      <c r="R40" s="1267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  <c r="AH40" s="330"/>
      <c r="AI40" s="330"/>
      <c r="AJ40" s="330"/>
      <c r="AK40" s="330"/>
      <c r="AL40" s="330"/>
      <c r="AM40" s="330"/>
      <c r="AN40" s="330"/>
      <c r="AO40" s="330"/>
      <c r="AP40" s="330"/>
      <c r="AQ40" s="330"/>
      <c r="AR40" s="330"/>
      <c r="AS40" s="330"/>
      <c r="AT40" s="330"/>
      <c r="AU40" s="330"/>
      <c r="AV40" s="330"/>
      <c r="AW40" s="330"/>
      <c r="AX40" s="330"/>
      <c r="AY40" s="330"/>
      <c r="AZ40" s="330"/>
      <c r="BA40" s="330"/>
      <c r="BB40" s="330"/>
      <c r="BC40" s="330"/>
      <c r="BD40" s="330"/>
      <c r="BE40" s="330"/>
      <c r="BF40" s="330"/>
      <c r="BG40" s="330"/>
      <c r="BH40" s="330"/>
      <c r="BI40" s="330"/>
      <c r="BJ40" s="330"/>
      <c r="BK40" s="330"/>
      <c r="BL40" s="330"/>
      <c r="BM40" s="330"/>
      <c r="BN40" s="330"/>
      <c r="BO40" s="330"/>
      <c r="BP40" s="330"/>
      <c r="BQ40" s="330"/>
      <c r="BR40" s="330"/>
      <c r="BS40" s="330"/>
      <c r="BT40" s="330"/>
      <c r="BU40" s="330"/>
      <c r="BV40" s="330"/>
      <c r="BW40" s="330"/>
      <c r="BX40" s="330"/>
      <c r="BY40" s="330"/>
      <c r="BZ40" s="330"/>
      <c r="CA40" s="330"/>
      <c r="CB40" s="330"/>
      <c r="CC40" s="330"/>
      <c r="CD40" s="330"/>
      <c r="CE40" s="330"/>
      <c r="CF40" s="330"/>
      <c r="CG40" s="330"/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0"/>
      <c r="CZ40" s="330"/>
      <c r="DA40" s="330"/>
      <c r="DB40" s="330"/>
      <c r="DC40" s="330"/>
      <c r="DD40" s="330"/>
      <c r="DE40" s="330"/>
      <c r="DF40" s="330"/>
      <c r="DG40" s="330"/>
      <c r="DH40" s="330"/>
      <c r="DI40" s="330"/>
      <c r="DJ40" s="330"/>
      <c r="DK40" s="330"/>
      <c r="DL40" s="330"/>
      <c r="DM40" s="330"/>
      <c r="DN40" s="330"/>
      <c r="DO40" s="330"/>
      <c r="DP40" s="330"/>
      <c r="DQ40" s="330"/>
      <c r="DR40" s="330"/>
      <c r="DS40" s="330"/>
      <c r="DT40" s="330"/>
      <c r="DU40" s="330"/>
      <c r="DV40" s="330"/>
      <c r="DW40" s="330"/>
      <c r="DX40" s="330"/>
      <c r="DY40" s="330"/>
      <c r="DZ40" s="330"/>
      <c r="EA40" s="330"/>
      <c r="EB40" s="330"/>
      <c r="EC40" s="330"/>
      <c r="ED40" s="330"/>
      <c r="EE40" s="330"/>
      <c r="EF40" s="330"/>
      <c r="EG40" s="330"/>
      <c r="EH40" s="330"/>
      <c r="EI40" s="330"/>
      <c r="EJ40" s="330"/>
      <c r="EK40" s="330"/>
      <c r="EL40" s="330"/>
      <c r="EM40" s="330"/>
      <c r="EN40" s="330"/>
      <c r="EO40" s="330"/>
      <c r="EP40" s="330"/>
      <c r="EQ40" s="330"/>
      <c r="ER40" s="330"/>
      <c r="ES40" s="330"/>
      <c r="ET40" s="330"/>
      <c r="EU40" s="330"/>
      <c r="EV40" s="330"/>
      <c r="EW40" s="330"/>
      <c r="EX40" s="330"/>
      <c r="EY40" s="330"/>
      <c r="EZ40" s="330"/>
      <c r="FA40" s="330"/>
      <c r="FB40" s="330"/>
      <c r="FC40" s="330"/>
      <c r="FD40" s="330"/>
      <c r="FE40" s="330"/>
      <c r="FF40" s="330"/>
      <c r="FG40" s="330"/>
      <c r="FH40" s="330"/>
      <c r="FI40" s="330"/>
      <c r="FJ40" s="330"/>
      <c r="FK40" s="330"/>
      <c r="FL40" s="330"/>
      <c r="FM40" s="330"/>
      <c r="FN40" s="330"/>
      <c r="FO40" s="330"/>
      <c r="FP40" s="330"/>
      <c r="FQ40" s="330"/>
      <c r="FR40" s="330"/>
      <c r="FS40" s="330"/>
      <c r="FT40" s="330"/>
      <c r="FU40" s="330"/>
      <c r="FV40" s="330"/>
      <c r="FW40" s="330"/>
      <c r="FX40" s="330"/>
      <c r="FY40" s="330"/>
      <c r="FZ40" s="330"/>
      <c r="GA40" s="330"/>
      <c r="GB40" s="330"/>
      <c r="GC40" s="330"/>
      <c r="GD40" s="330"/>
      <c r="GE40" s="330"/>
      <c r="GF40" s="330"/>
      <c r="GG40" s="330"/>
      <c r="GH40" s="330"/>
      <c r="GI40" s="330"/>
      <c r="GJ40" s="330"/>
      <c r="GK40" s="330"/>
      <c r="GL40" s="330"/>
      <c r="GM40" s="330"/>
      <c r="GN40" s="330"/>
      <c r="GO40" s="330"/>
      <c r="GP40" s="330"/>
      <c r="GQ40" s="330"/>
      <c r="GR40" s="330"/>
      <c r="GS40" s="330"/>
      <c r="GT40" s="330"/>
      <c r="GU40" s="330"/>
      <c r="GV40" s="330"/>
      <c r="GW40" s="330"/>
      <c r="GX40" s="330"/>
      <c r="GY40" s="330"/>
      <c r="GZ40" s="330"/>
      <c r="HA40" s="330"/>
      <c r="HB40" s="330"/>
      <c r="HC40" s="330"/>
      <c r="HD40" s="330"/>
      <c r="HE40" s="330"/>
      <c r="HF40" s="330"/>
      <c r="HG40" s="330"/>
      <c r="HH40" s="330"/>
      <c r="HI40" s="330"/>
      <c r="HJ40" s="330"/>
      <c r="HK40" s="135"/>
      <c r="HL40" s="135"/>
      <c r="HM40" s="135"/>
      <c r="HN40" s="135"/>
      <c r="HO40" s="135"/>
      <c r="HP40" s="135"/>
      <c r="HQ40" s="135"/>
      <c r="HR40" s="135"/>
      <c r="HS40" s="135"/>
      <c r="HT40" s="135"/>
      <c r="HU40" s="135"/>
      <c r="HV40" s="135"/>
      <c r="HW40" s="135"/>
      <c r="HX40" s="135"/>
      <c r="HY40" s="135"/>
      <c r="HZ40" s="135"/>
      <c r="IA40" s="135"/>
      <c r="IB40" s="135"/>
      <c r="IC40" s="135"/>
      <c r="ID40" s="135"/>
      <c r="IE40" s="135"/>
      <c r="IF40" s="135"/>
      <c r="IG40" s="135"/>
      <c r="IH40" s="135"/>
      <c r="II40" s="135"/>
      <c r="IJ40" s="135"/>
      <c r="IK40" s="135"/>
      <c r="IL40" s="135"/>
      <c r="IM40" s="135"/>
      <c r="IN40" s="135"/>
      <c r="IO40" s="135"/>
      <c r="IP40" s="135"/>
      <c r="IQ40" s="135"/>
      <c r="IR40" s="135"/>
      <c r="IS40" s="135"/>
      <c r="IT40" s="135"/>
      <c r="IU40" s="135"/>
      <c r="IV40" s="135"/>
    </row>
    <row r="41" s="1131" customFormat="1" ht="9.95" customHeight="1" spans="1:256">
      <c r="A41" s="1267" t="s">
        <v>37</v>
      </c>
      <c r="B41" s="1267" t="s">
        <v>710</v>
      </c>
      <c r="C41" s="1267">
        <v>1366</v>
      </c>
      <c r="D41" s="1268">
        <v>41.44600307745</v>
      </c>
      <c r="E41" s="1268" t="s">
        <v>714</v>
      </c>
      <c r="F41" s="1268" t="s">
        <v>715</v>
      </c>
      <c r="G41" s="1268" t="s">
        <v>716</v>
      </c>
      <c r="H41" s="1267" t="s">
        <v>717</v>
      </c>
      <c r="I41" s="1267" t="s">
        <v>28</v>
      </c>
      <c r="J41" s="1267" t="s">
        <v>58</v>
      </c>
      <c r="K41" s="1267"/>
      <c r="L41" s="1275">
        <v>40434543.0333</v>
      </c>
      <c r="M41" s="1275">
        <v>4689578.33633</v>
      </c>
      <c r="N41" s="1267" t="s">
        <v>718</v>
      </c>
      <c r="O41" s="1267" t="s">
        <v>719</v>
      </c>
      <c r="P41" s="1098" t="s">
        <v>720</v>
      </c>
      <c r="Q41" s="1283">
        <f t="shared" si="1"/>
        <v>186.507013848525</v>
      </c>
      <c r="R41" s="1267"/>
      <c r="S41" s="330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  <c r="AG41" s="330"/>
      <c r="AH41" s="330"/>
      <c r="AI41" s="330"/>
      <c r="AJ41" s="330"/>
      <c r="AK41" s="330"/>
      <c r="AL41" s="330"/>
      <c r="AM41" s="330"/>
      <c r="AN41" s="330"/>
      <c r="AO41" s="330"/>
      <c r="AP41" s="330"/>
      <c r="AQ41" s="330"/>
      <c r="AR41" s="330"/>
      <c r="AS41" s="330"/>
      <c r="AT41" s="330"/>
      <c r="AU41" s="330"/>
      <c r="AV41" s="330"/>
      <c r="AW41" s="330"/>
      <c r="AX41" s="330"/>
      <c r="AY41" s="330"/>
      <c r="AZ41" s="330"/>
      <c r="BA41" s="330"/>
      <c r="BB41" s="330"/>
      <c r="BC41" s="330"/>
      <c r="BD41" s="330"/>
      <c r="BE41" s="330"/>
      <c r="BF41" s="330"/>
      <c r="BG41" s="330"/>
      <c r="BH41" s="330"/>
      <c r="BI41" s="330"/>
      <c r="BJ41" s="330"/>
      <c r="BK41" s="330"/>
      <c r="BL41" s="330"/>
      <c r="BM41" s="330"/>
      <c r="BN41" s="330"/>
      <c r="BO41" s="330"/>
      <c r="BP41" s="330"/>
      <c r="BQ41" s="330"/>
      <c r="BR41" s="330"/>
      <c r="BS41" s="330"/>
      <c r="BT41" s="330"/>
      <c r="BU41" s="330"/>
      <c r="BV41" s="330"/>
      <c r="BW41" s="330"/>
      <c r="BX41" s="330"/>
      <c r="BY41" s="330"/>
      <c r="BZ41" s="330"/>
      <c r="CA41" s="330"/>
      <c r="CB41" s="330"/>
      <c r="CC41" s="330"/>
      <c r="CD41" s="330"/>
      <c r="CE41" s="330"/>
      <c r="CF41" s="330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0"/>
      <c r="CZ41" s="330"/>
      <c r="DA41" s="330"/>
      <c r="DB41" s="330"/>
      <c r="DC41" s="330"/>
      <c r="DD41" s="330"/>
      <c r="DE41" s="330"/>
      <c r="DF41" s="330"/>
      <c r="DG41" s="330"/>
      <c r="DH41" s="330"/>
      <c r="DI41" s="330"/>
      <c r="DJ41" s="330"/>
      <c r="DK41" s="330"/>
      <c r="DL41" s="330"/>
      <c r="DM41" s="330"/>
      <c r="DN41" s="330"/>
      <c r="DO41" s="330"/>
      <c r="DP41" s="330"/>
      <c r="DQ41" s="330"/>
      <c r="DR41" s="330"/>
      <c r="DS41" s="330"/>
      <c r="DT41" s="330"/>
      <c r="DU41" s="330"/>
      <c r="DV41" s="330"/>
      <c r="DW41" s="330"/>
      <c r="DX41" s="330"/>
      <c r="DY41" s="330"/>
      <c r="DZ41" s="330"/>
      <c r="EA41" s="330"/>
      <c r="EB41" s="330"/>
      <c r="EC41" s="330"/>
      <c r="ED41" s="330"/>
      <c r="EE41" s="330"/>
      <c r="EF41" s="330"/>
      <c r="EG41" s="330"/>
      <c r="EH41" s="330"/>
      <c r="EI41" s="330"/>
      <c r="EJ41" s="330"/>
      <c r="EK41" s="330"/>
      <c r="EL41" s="330"/>
      <c r="EM41" s="330"/>
      <c r="EN41" s="330"/>
      <c r="EO41" s="330"/>
      <c r="EP41" s="330"/>
      <c r="EQ41" s="330"/>
      <c r="ER41" s="330"/>
      <c r="ES41" s="330"/>
      <c r="ET41" s="330"/>
      <c r="EU41" s="330"/>
      <c r="EV41" s="330"/>
      <c r="EW41" s="330"/>
      <c r="EX41" s="330"/>
      <c r="EY41" s="330"/>
      <c r="EZ41" s="330"/>
      <c r="FA41" s="330"/>
      <c r="FB41" s="330"/>
      <c r="FC41" s="330"/>
      <c r="FD41" s="330"/>
      <c r="FE41" s="330"/>
      <c r="FF41" s="330"/>
      <c r="FG41" s="330"/>
      <c r="FH41" s="330"/>
      <c r="FI41" s="330"/>
      <c r="FJ41" s="330"/>
      <c r="FK41" s="330"/>
      <c r="FL41" s="330"/>
      <c r="FM41" s="330"/>
      <c r="FN41" s="330"/>
      <c r="FO41" s="330"/>
      <c r="FP41" s="330"/>
      <c r="FQ41" s="330"/>
      <c r="FR41" s="330"/>
      <c r="FS41" s="330"/>
      <c r="FT41" s="330"/>
      <c r="FU41" s="330"/>
      <c r="FV41" s="330"/>
      <c r="FW41" s="330"/>
      <c r="FX41" s="330"/>
      <c r="FY41" s="330"/>
      <c r="FZ41" s="330"/>
      <c r="GA41" s="330"/>
      <c r="GB41" s="330"/>
      <c r="GC41" s="330"/>
      <c r="GD41" s="330"/>
      <c r="GE41" s="330"/>
      <c r="GF41" s="330"/>
      <c r="GG41" s="330"/>
      <c r="GH41" s="330"/>
      <c r="GI41" s="330"/>
      <c r="GJ41" s="330"/>
      <c r="GK41" s="330"/>
      <c r="GL41" s="330"/>
      <c r="GM41" s="330"/>
      <c r="GN41" s="330"/>
      <c r="GO41" s="330"/>
      <c r="GP41" s="330"/>
      <c r="GQ41" s="330"/>
      <c r="GR41" s="330"/>
      <c r="GS41" s="330"/>
      <c r="GT41" s="330"/>
      <c r="GU41" s="330"/>
      <c r="GV41" s="330"/>
      <c r="GW41" s="330"/>
      <c r="GX41" s="330"/>
      <c r="GY41" s="330"/>
      <c r="GZ41" s="330"/>
      <c r="HA41" s="330"/>
      <c r="HB41" s="330"/>
      <c r="HC41" s="330"/>
      <c r="HD41" s="330"/>
      <c r="HE41" s="330"/>
      <c r="HF41" s="330"/>
      <c r="HG41" s="330"/>
      <c r="HH41" s="330"/>
      <c r="HI41" s="330"/>
      <c r="HJ41" s="330"/>
      <c r="HK41" s="135"/>
      <c r="HL41" s="135"/>
      <c r="HM41" s="135"/>
      <c r="HN41" s="135"/>
      <c r="HO41" s="135"/>
      <c r="HP41" s="135"/>
      <c r="HQ41" s="135"/>
      <c r="HR41" s="135"/>
      <c r="HS41" s="135"/>
      <c r="HT41" s="135"/>
      <c r="HU41" s="135"/>
      <c r="HV41" s="135"/>
      <c r="HW41" s="135"/>
      <c r="HX41" s="135"/>
      <c r="HY41" s="135"/>
      <c r="HZ41" s="135"/>
      <c r="IA41" s="135"/>
      <c r="IB41" s="135"/>
      <c r="IC41" s="135"/>
      <c r="ID41" s="135"/>
      <c r="IE41" s="135"/>
      <c r="IF41" s="135"/>
      <c r="IG41" s="135"/>
      <c r="IH41" s="135"/>
      <c r="II41" s="135"/>
      <c r="IJ41" s="135"/>
      <c r="IK41" s="135"/>
      <c r="IL41" s="135"/>
      <c r="IM41" s="135"/>
      <c r="IN41" s="135"/>
      <c r="IO41" s="135"/>
      <c r="IP41" s="135"/>
      <c r="IQ41" s="135"/>
      <c r="IR41" s="135"/>
      <c r="IS41" s="135"/>
      <c r="IT41" s="135"/>
      <c r="IU41" s="135"/>
      <c r="IV41" s="135"/>
    </row>
    <row r="42" s="1131" customFormat="1" ht="9.95" customHeight="1" spans="1:256">
      <c r="A42" s="1267" t="s">
        <v>37</v>
      </c>
      <c r="B42" s="1267" t="s">
        <v>710</v>
      </c>
      <c r="C42" s="1267">
        <v>1372</v>
      </c>
      <c r="D42" s="1268">
        <v>19.08149672805</v>
      </c>
      <c r="E42" s="1268" t="s">
        <v>714</v>
      </c>
      <c r="F42" s="1268" t="s">
        <v>715</v>
      </c>
      <c r="G42" s="1268" t="s">
        <v>716</v>
      </c>
      <c r="H42" s="1267" t="s">
        <v>717</v>
      </c>
      <c r="I42" s="1267" t="s">
        <v>28</v>
      </c>
      <c r="J42" s="1267" t="s">
        <v>58</v>
      </c>
      <c r="K42" s="1267"/>
      <c r="L42" s="1275">
        <v>40436593.8027</v>
      </c>
      <c r="M42" s="1275">
        <v>4689459.4771</v>
      </c>
      <c r="N42" s="1267" t="s">
        <v>718</v>
      </c>
      <c r="O42" s="1267" t="s">
        <v>719</v>
      </c>
      <c r="P42" s="1098" t="s">
        <v>720</v>
      </c>
      <c r="Q42" s="1283">
        <f t="shared" si="1"/>
        <v>85.866735276225</v>
      </c>
      <c r="R42" s="1267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CF42" s="330"/>
      <c r="CG42" s="330"/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0"/>
      <c r="CZ42" s="330"/>
      <c r="DA42" s="330"/>
      <c r="DB42" s="330"/>
      <c r="DC42" s="330"/>
      <c r="DD42" s="330"/>
      <c r="DE42" s="330"/>
      <c r="DF42" s="330"/>
      <c r="DG42" s="330"/>
      <c r="DH42" s="330"/>
      <c r="DI42" s="330"/>
      <c r="DJ42" s="330"/>
      <c r="DK42" s="330"/>
      <c r="DL42" s="330"/>
      <c r="DM42" s="330"/>
      <c r="DN42" s="330"/>
      <c r="DO42" s="330"/>
      <c r="DP42" s="330"/>
      <c r="DQ42" s="330"/>
      <c r="DR42" s="330"/>
      <c r="DS42" s="330"/>
      <c r="DT42" s="330"/>
      <c r="DU42" s="330"/>
      <c r="DV42" s="330"/>
      <c r="DW42" s="330"/>
      <c r="DX42" s="330"/>
      <c r="DY42" s="330"/>
      <c r="DZ42" s="330"/>
      <c r="EA42" s="330"/>
      <c r="EB42" s="330"/>
      <c r="EC42" s="330"/>
      <c r="ED42" s="330"/>
      <c r="EE42" s="330"/>
      <c r="EF42" s="330"/>
      <c r="EG42" s="330"/>
      <c r="EH42" s="330"/>
      <c r="EI42" s="330"/>
      <c r="EJ42" s="330"/>
      <c r="EK42" s="330"/>
      <c r="EL42" s="330"/>
      <c r="EM42" s="330"/>
      <c r="EN42" s="330"/>
      <c r="EO42" s="330"/>
      <c r="EP42" s="330"/>
      <c r="EQ42" s="330"/>
      <c r="ER42" s="330"/>
      <c r="ES42" s="330"/>
      <c r="ET42" s="330"/>
      <c r="EU42" s="330"/>
      <c r="EV42" s="330"/>
      <c r="EW42" s="330"/>
      <c r="EX42" s="330"/>
      <c r="EY42" s="330"/>
      <c r="EZ42" s="330"/>
      <c r="FA42" s="330"/>
      <c r="FB42" s="330"/>
      <c r="FC42" s="330"/>
      <c r="FD42" s="330"/>
      <c r="FE42" s="330"/>
      <c r="FF42" s="330"/>
      <c r="FG42" s="330"/>
      <c r="FH42" s="330"/>
      <c r="FI42" s="330"/>
      <c r="FJ42" s="330"/>
      <c r="FK42" s="330"/>
      <c r="FL42" s="330"/>
      <c r="FM42" s="330"/>
      <c r="FN42" s="330"/>
      <c r="FO42" s="330"/>
      <c r="FP42" s="330"/>
      <c r="FQ42" s="330"/>
      <c r="FR42" s="330"/>
      <c r="FS42" s="330"/>
      <c r="FT42" s="330"/>
      <c r="FU42" s="330"/>
      <c r="FV42" s="330"/>
      <c r="FW42" s="330"/>
      <c r="FX42" s="330"/>
      <c r="FY42" s="330"/>
      <c r="FZ42" s="330"/>
      <c r="GA42" s="330"/>
      <c r="GB42" s="330"/>
      <c r="GC42" s="330"/>
      <c r="GD42" s="330"/>
      <c r="GE42" s="330"/>
      <c r="GF42" s="330"/>
      <c r="GG42" s="330"/>
      <c r="GH42" s="330"/>
      <c r="GI42" s="330"/>
      <c r="GJ42" s="330"/>
      <c r="GK42" s="330"/>
      <c r="GL42" s="330"/>
      <c r="GM42" s="330"/>
      <c r="GN42" s="330"/>
      <c r="GO42" s="330"/>
      <c r="GP42" s="330"/>
      <c r="GQ42" s="330"/>
      <c r="GR42" s="330"/>
      <c r="GS42" s="330"/>
      <c r="GT42" s="330"/>
      <c r="GU42" s="330"/>
      <c r="GV42" s="330"/>
      <c r="GW42" s="330"/>
      <c r="GX42" s="330"/>
      <c r="GY42" s="330"/>
      <c r="GZ42" s="330"/>
      <c r="HA42" s="330"/>
      <c r="HB42" s="330"/>
      <c r="HC42" s="330"/>
      <c r="HD42" s="330"/>
      <c r="HE42" s="330"/>
      <c r="HF42" s="330"/>
      <c r="HG42" s="330"/>
      <c r="HH42" s="330"/>
      <c r="HI42" s="330"/>
      <c r="HJ42" s="330"/>
      <c r="HK42" s="135"/>
      <c r="HL42" s="135"/>
      <c r="HM42" s="135"/>
      <c r="HN42" s="135"/>
      <c r="HO42" s="135"/>
      <c r="HP42" s="135"/>
      <c r="HQ42" s="135"/>
      <c r="HR42" s="135"/>
      <c r="HS42" s="135"/>
      <c r="HT42" s="135"/>
      <c r="HU42" s="135"/>
      <c r="HV42" s="135"/>
      <c r="HW42" s="135"/>
      <c r="HX42" s="135"/>
      <c r="HY42" s="135"/>
      <c r="HZ42" s="135"/>
      <c r="IA42" s="135"/>
      <c r="IB42" s="135"/>
      <c r="IC42" s="135"/>
      <c r="ID42" s="135"/>
      <c r="IE42" s="135"/>
      <c r="IF42" s="135"/>
      <c r="IG42" s="135"/>
      <c r="IH42" s="135"/>
      <c r="II42" s="135"/>
      <c r="IJ42" s="135"/>
      <c r="IK42" s="135"/>
      <c r="IL42" s="135"/>
      <c r="IM42" s="135"/>
      <c r="IN42" s="135"/>
      <c r="IO42" s="135"/>
      <c r="IP42" s="135"/>
      <c r="IQ42" s="135"/>
      <c r="IR42" s="135"/>
      <c r="IS42" s="135"/>
      <c r="IT42" s="135"/>
      <c r="IU42" s="135"/>
      <c r="IV42" s="135"/>
    </row>
    <row r="43" s="1131" customFormat="1" ht="9.95" customHeight="1" spans="1:256">
      <c r="A43" s="1267" t="s">
        <v>37</v>
      </c>
      <c r="B43" s="1267" t="s">
        <v>710</v>
      </c>
      <c r="C43" s="1267">
        <v>1375</v>
      </c>
      <c r="D43" s="1268">
        <v>20.02513855665</v>
      </c>
      <c r="E43" s="1268" t="s">
        <v>714</v>
      </c>
      <c r="F43" s="1268" t="s">
        <v>715</v>
      </c>
      <c r="G43" s="1268" t="s">
        <v>716</v>
      </c>
      <c r="H43" s="1267" t="s">
        <v>717</v>
      </c>
      <c r="I43" s="1267" t="s">
        <v>28</v>
      </c>
      <c r="J43" s="1267" t="s">
        <v>327</v>
      </c>
      <c r="K43" s="1267"/>
      <c r="L43" s="1275">
        <v>40435300.0514</v>
      </c>
      <c r="M43" s="1275">
        <v>4689505.6824</v>
      </c>
      <c r="N43" s="1267" t="s">
        <v>718</v>
      </c>
      <c r="O43" s="1267" t="s">
        <v>719</v>
      </c>
      <c r="P43" s="1098" t="s">
        <v>720</v>
      </c>
      <c r="Q43" s="1283">
        <f t="shared" si="1"/>
        <v>90.113123504925</v>
      </c>
      <c r="R43" s="1267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  <c r="AP43" s="330"/>
      <c r="AQ43" s="330"/>
      <c r="AR43" s="330"/>
      <c r="AS43" s="330"/>
      <c r="AT43" s="330"/>
      <c r="AU43" s="330"/>
      <c r="AV43" s="330"/>
      <c r="AW43" s="330"/>
      <c r="AX43" s="330"/>
      <c r="AY43" s="330"/>
      <c r="AZ43" s="330"/>
      <c r="BA43" s="330"/>
      <c r="BB43" s="330"/>
      <c r="BC43" s="330"/>
      <c r="BD43" s="330"/>
      <c r="BE43" s="330"/>
      <c r="BF43" s="330"/>
      <c r="BG43" s="330"/>
      <c r="BH43" s="330"/>
      <c r="BI43" s="330"/>
      <c r="BJ43" s="330"/>
      <c r="BK43" s="330"/>
      <c r="BL43" s="330"/>
      <c r="BM43" s="330"/>
      <c r="BN43" s="330"/>
      <c r="BO43" s="330"/>
      <c r="BP43" s="330"/>
      <c r="BQ43" s="330"/>
      <c r="BR43" s="330"/>
      <c r="BS43" s="330"/>
      <c r="BT43" s="330"/>
      <c r="BU43" s="330"/>
      <c r="BV43" s="330"/>
      <c r="BW43" s="330"/>
      <c r="BX43" s="330"/>
      <c r="BY43" s="330"/>
      <c r="BZ43" s="330"/>
      <c r="CA43" s="330"/>
      <c r="CB43" s="330"/>
      <c r="CC43" s="330"/>
      <c r="CD43" s="330"/>
      <c r="CE43" s="330"/>
      <c r="CF43" s="330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0"/>
      <c r="CZ43" s="330"/>
      <c r="DA43" s="330"/>
      <c r="DB43" s="330"/>
      <c r="DC43" s="330"/>
      <c r="DD43" s="330"/>
      <c r="DE43" s="330"/>
      <c r="DF43" s="330"/>
      <c r="DG43" s="330"/>
      <c r="DH43" s="330"/>
      <c r="DI43" s="330"/>
      <c r="DJ43" s="330"/>
      <c r="DK43" s="330"/>
      <c r="DL43" s="330"/>
      <c r="DM43" s="330"/>
      <c r="DN43" s="330"/>
      <c r="DO43" s="330"/>
      <c r="DP43" s="330"/>
      <c r="DQ43" s="330"/>
      <c r="DR43" s="330"/>
      <c r="DS43" s="330"/>
      <c r="DT43" s="330"/>
      <c r="DU43" s="330"/>
      <c r="DV43" s="330"/>
      <c r="DW43" s="330"/>
      <c r="DX43" s="330"/>
      <c r="DY43" s="330"/>
      <c r="DZ43" s="330"/>
      <c r="EA43" s="330"/>
      <c r="EB43" s="330"/>
      <c r="EC43" s="330"/>
      <c r="ED43" s="330"/>
      <c r="EE43" s="330"/>
      <c r="EF43" s="330"/>
      <c r="EG43" s="330"/>
      <c r="EH43" s="330"/>
      <c r="EI43" s="330"/>
      <c r="EJ43" s="330"/>
      <c r="EK43" s="330"/>
      <c r="EL43" s="330"/>
      <c r="EM43" s="330"/>
      <c r="EN43" s="330"/>
      <c r="EO43" s="330"/>
      <c r="EP43" s="330"/>
      <c r="EQ43" s="330"/>
      <c r="ER43" s="330"/>
      <c r="ES43" s="330"/>
      <c r="ET43" s="330"/>
      <c r="EU43" s="330"/>
      <c r="EV43" s="330"/>
      <c r="EW43" s="330"/>
      <c r="EX43" s="330"/>
      <c r="EY43" s="330"/>
      <c r="EZ43" s="330"/>
      <c r="FA43" s="330"/>
      <c r="FB43" s="330"/>
      <c r="FC43" s="330"/>
      <c r="FD43" s="330"/>
      <c r="FE43" s="330"/>
      <c r="FF43" s="330"/>
      <c r="FG43" s="330"/>
      <c r="FH43" s="330"/>
      <c r="FI43" s="330"/>
      <c r="FJ43" s="330"/>
      <c r="FK43" s="330"/>
      <c r="FL43" s="330"/>
      <c r="FM43" s="330"/>
      <c r="FN43" s="330"/>
      <c r="FO43" s="330"/>
      <c r="FP43" s="330"/>
      <c r="FQ43" s="330"/>
      <c r="FR43" s="330"/>
      <c r="FS43" s="330"/>
      <c r="FT43" s="330"/>
      <c r="FU43" s="330"/>
      <c r="FV43" s="330"/>
      <c r="FW43" s="330"/>
      <c r="FX43" s="330"/>
      <c r="FY43" s="330"/>
      <c r="FZ43" s="330"/>
      <c r="GA43" s="330"/>
      <c r="GB43" s="330"/>
      <c r="GC43" s="330"/>
      <c r="GD43" s="330"/>
      <c r="GE43" s="330"/>
      <c r="GF43" s="330"/>
      <c r="GG43" s="330"/>
      <c r="GH43" s="330"/>
      <c r="GI43" s="330"/>
      <c r="GJ43" s="330"/>
      <c r="GK43" s="330"/>
      <c r="GL43" s="330"/>
      <c r="GM43" s="330"/>
      <c r="GN43" s="330"/>
      <c r="GO43" s="330"/>
      <c r="GP43" s="330"/>
      <c r="GQ43" s="330"/>
      <c r="GR43" s="330"/>
      <c r="GS43" s="330"/>
      <c r="GT43" s="330"/>
      <c r="GU43" s="330"/>
      <c r="GV43" s="330"/>
      <c r="GW43" s="330"/>
      <c r="GX43" s="330"/>
      <c r="GY43" s="330"/>
      <c r="GZ43" s="330"/>
      <c r="HA43" s="330"/>
      <c r="HB43" s="330"/>
      <c r="HC43" s="330"/>
      <c r="HD43" s="330"/>
      <c r="HE43" s="330"/>
      <c r="HF43" s="330"/>
      <c r="HG43" s="330"/>
      <c r="HH43" s="330"/>
      <c r="HI43" s="330"/>
      <c r="HJ43" s="330"/>
      <c r="HK43" s="135"/>
      <c r="HL43" s="135"/>
      <c r="HM43" s="135"/>
      <c r="HN43" s="135"/>
      <c r="HO43" s="135"/>
      <c r="HP43" s="135"/>
      <c r="HQ43" s="135"/>
      <c r="HR43" s="135"/>
      <c r="HS43" s="135"/>
      <c r="HT43" s="135"/>
      <c r="HU43" s="135"/>
      <c r="HV43" s="135"/>
      <c r="HW43" s="135"/>
      <c r="HX43" s="135"/>
      <c r="HY43" s="135"/>
      <c r="HZ43" s="135"/>
      <c r="IA43" s="135"/>
      <c r="IB43" s="135"/>
      <c r="IC43" s="135"/>
      <c r="ID43" s="135"/>
      <c r="IE43" s="135"/>
      <c r="IF43" s="135"/>
      <c r="IG43" s="135"/>
      <c r="IH43" s="135"/>
      <c r="II43" s="135"/>
      <c r="IJ43" s="135"/>
      <c r="IK43" s="135"/>
      <c r="IL43" s="135"/>
      <c r="IM43" s="135"/>
      <c r="IN43" s="135"/>
      <c r="IO43" s="135"/>
      <c r="IP43" s="135"/>
      <c r="IQ43" s="135"/>
      <c r="IR43" s="135"/>
      <c r="IS43" s="135"/>
      <c r="IT43" s="135"/>
      <c r="IU43" s="135"/>
      <c r="IV43" s="135"/>
    </row>
    <row r="44" s="1131" customFormat="1" ht="9.95" customHeight="1" spans="1:256">
      <c r="A44" s="1267" t="s">
        <v>37</v>
      </c>
      <c r="B44" s="1267" t="s">
        <v>710</v>
      </c>
      <c r="C44" s="1267">
        <v>1376</v>
      </c>
      <c r="D44" s="1268">
        <v>18.2001908727</v>
      </c>
      <c r="E44" s="1268" t="s">
        <v>714</v>
      </c>
      <c r="F44" s="1268" t="s">
        <v>715</v>
      </c>
      <c r="G44" s="1268" t="s">
        <v>716</v>
      </c>
      <c r="H44" s="1267" t="s">
        <v>717</v>
      </c>
      <c r="I44" s="1267" t="s">
        <v>28</v>
      </c>
      <c r="J44" s="1267" t="s">
        <v>58</v>
      </c>
      <c r="K44" s="1267"/>
      <c r="L44" s="1275">
        <v>40436501.5742</v>
      </c>
      <c r="M44" s="1275">
        <v>4689421.1251</v>
      </c>
      <c r="N44" s="1267" t="s">
        <v>718</v>
      </c>
      <c r="O44" s="1267" t="s">
        <v>719</v>
      </c>
      <c r="P44" s="1098" t="s">
        <v>720</v>
      </c>
      <c r="Q44" s="1283">
        <f t="shared" si="1"/>
        <v>81.90085892715</v>
      </c>
      <c r="R44" s="1267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0"/>
      <c r="CZ44" s="330"/>
      <c r="DA44" s="330"/>
      <c r="DB44" s="330"/>
      <c r="DC44" s="330"/>
      <c r="DD44" s="330"/>
      <c r="DE44" s="330"/>
      <c r="DF44" s="330"/>
      <c r="DG44" s="330"/>
      <c r="DH44" s="330"/>
      <c r="DI44" s="330"/>
      <c r="DJ44" s="330"/>
      <c r="DK44" s="330"/>
      <c r="DL44" s="330"/>
      <c r="DM44" s="330"/>
      <c r="DN44" s="330"/>
      <c r="DO44" s="330"/>
      <c r="DP44" s="330"/>
      <c r="DQ44" s="330"/>
      <c r="DR44" s="330"/>
      <c r="DS44" s="330"/>
      <c r="DT44" s="330"/>
      <c r="DU44" s="330"/>
      <c r="DV44" s="330"/>
      <c r="DW44" s="330"/>
      <c r="DX44" s="330"/>
      <c r="DY44" s="330"/>
      <c r="DZ44" s="330"/>
      <c r="EA44" s="330"/>
      <c r="EB44" s="330"/>
      <c r="EC44" s="330"/>
      <c r="ED44" s="330"/>
      <c r="EE44" s="330"/>
      <c r="EF44" s="330"/>
      <c r="EG44" s="330"/>
      <c r="EH44" s="330"/>
      <c r="EI44" s="330"/>
      <c r="EJ44" s="330"/>
      <c r="EK44" s="330"/>
      <c r="EL44" s="330"/>
      <c r="EM44" s="330"/>
      <c r="EN44" s="330"/>
      <c r="EO44" s="330"/>
      <c r="EP44" s="330"/>
      <c r="EQ44" s="330"/>
      <c r="ER44" s="330"/>
      <c r="ES44" s="330"/>
      <c r="ET44" s="330"/>
      <c r="EU44" s="330"/>
      <c r="EV44" s="330"/>
      <c r="EW44" s="330"/>
      <c r="EX44" s="330"/>
      <c r="EY44" s="330"/>
      <c r="EZ44" s="330"/>
      <c r="FA44" s="330"/>
      <c r="FB44" s="330"/>
      <c r="FC44" s="330"/>
      <c r="FD44" s="330"/>
      <c r="FE44" s="330"/>
      <c r="FF44" s="330"/>
      <c r="FG44" s="330"/>
      <c r="FH44" s="330"/>
      <c r="FI44" s="330"/>
      <c r="FJ44" s="330"/>
      <c r="FK44" s="330"/>
      <c r="FL44" s="330"/>
      <c r="FM44" s="330"/>
      <c r="FN44" s="330"/>
      <c r="FO44" s="330"/>
      <c r="FP44" s="330"/>
      <c r="FQ44" s="330"/>
      <c r="FR44" s="330"/>
      <c r="FS44" s="330"/>
      <c r="FT44" s="330"/>
      <c r="FU44" s="330"/>
      <c r="FV44" s="330"/>
      <c r="FW44" s="330"/>
      <c r="FX44" s="330"/>
      <c r="FY44" s="330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135"/>
      <c r="HL44" s="135"/>
      <c r="HM44" s="135"/>
      <c r="HN44" s="135"/>
      <c r="HO44" s="135"/>
      <c r="HP44" s="135"/>
      <c r="HQ44" s="135"/>
      <c r="HR44" s="135"/>
      <c r="HS44" s="135"/>
      <c r="HT44" s="135"/>
      <c r="HU44" s="135"/>
      <c r="HV44" s="135"/>
      <c r="HW44" s="135"/>
      <c r="HX44" s="135"/>
      <c r="HY44" s="135"/>
      <c r="HZ44" s="135"/>
      <c r="IA44" s="135"/>
      <c r="IB44" s="135"/>
      <c r="IC44" s="135"/>
      <c r="ID44" s="135"/>
      <c r="IE44" s="135"/>
      <c r="IF44" s="135"/>
      <c r="IG44" s="135"/>
      <c r="IH44" s="135"/>
      <c r="II44" s="135"/>
      <c r="IJ44" s="135"/>
      <c r="IK44" s="135"/>
      <c r="IL44" s="135"/>
      <c r="IM44" s="135"/>
      <c r="IN44" s="135"/>
      <c r="IO44" s="135"/>
      <c r="IP44" s="135"/>
      <c r="IQ44" s="135"/>
      <c r="IR44" s="135"/>
      <c r="IS44" s="135"/>
      <c r="IT44" s="135"/>
      <c r="IU44" s="135"/>
      <c r="IV44" s="135"/>
    </row>
    <row r="45" s="1131" customFormat="1" ht="9.95" customHeight="1" spans="1:256">
      <c r="A45" s="1267" t="s">
        <v>37</v>
      </c>
      <c r="B45" s="1267" t="s">
        <v>710</v>
      </c>
      <c r="C45" s="1267">
        <v>1382</v>
      </c>
      <c r="D45" s="1268">
        <v>18.9996768897</v>
      </c>
      <c r="E45" s="1268" t="s">
        <v>714</v>
      </c>
      <c r="F45" s="1268" t="s">
        <v>715</v>
      </c>
      <c r="G45" s="1268" t="s">
        <v>716</v>
      </c>
      <c r="H45" s="1267" t="s">
        <v>717</v>
      </c>
      <c r="I45" s="1267" t="s">
        <v>28</v>
      </c>
      <c r="J45" s="1267" t="s">
        <v>58</v>
      </c>
      <c r="K45" s="1267"/>
      <c r="L45" s="1275">
        <v>40434102.5567</v>
      </c>
      <c r="M45" s="1275">
        <v>4689385.02351</v>
      </c>
      <c r="N45" s="1267" t="s">
        <v>718</v>
      </c>
      <c r="O45" s="1267" t="s">
        <v>719</v>
      </c>
      <c r="P45" s="1098" t="s">
        <v>720</v>
      </c>
      <c r="Q45" s="1283">
        <f t="shared" si="1"/>
        <v>85.49854600365</v>
      </c>
      <c r="R45" s="1267"/>
      <c r="S45" s="330"/>
      <c r="T45" s="330"/>
      <c r="U45" s="330"/>
      <c r="V45" s="330"/>
      <c r="W45" s="330"/>
      <c r="X45" s="330"/>
      <c r="Y45" s="330"/>
      <c r="Z45" s="330"/>
      <c r="AA45" s="330"/>
      <c r="AB45" s="330"/>
      <c r="AC45" s="330"/>
      <c r="AD45" s="330"/>
      <c r="AE45" s="330"/>
      <c r="AF45" s="330"/>
      <c r="AG45" s="330"/>
      <c r="AH45" s="330"/>
      <c r="AI45" s="330"/>
      <c r="AJ45" s="330"/>
      <c r="AK45" s="330"/>
      <c r="AL45" s="330"/>
      <c r="AM45" s="330"/>
      <c r="AN45" s="330"/>
      <c r="AO45" s="330"/>
      <c r="AP45" s="330"/>
      <c r="AQ45" s="330"/>
      <c r="AR45" s="330"/>
      <c r="AS45" s="330"/>
      <c r="AT45" s="330"/>
      <c r="AU45" s="330"/>
      <c r="AV45" s="330"/>
      <c r="AW45" s="330"/>
      <c r="AX45" s="330"/>
      <c r="AY45" s="330"/>
      <c r="AZ45" s="330"/>
      <c r="BA45" s="330"/>
      <c r="BB45" s="330"/>
      <c r="BC45" s="330"/>
      <c r="BD45" s="330"/>
      <c r="BE45" s="330"/>
      <c r="BF45" s="330"/>
      <c r="BG45" s="330"/>
      <c r="BH45" s="330"/>
      <c r="BI45" s="330"/>
      <c r="BJ45" s="330"/>
      <c r="BK45" s="330"/>
      <c r="BL45" s="330"/>
      <c r="BM45" s="330"/>
      <c r="BN45" s="330"/>
      <c r="BO45" s="330"/>
      <c r="BP45" s="330"/>
      <c r="BQ45" s="330"/>
      <c r="BR45" s="330"/>
      <c r="BS45" s="330"/>
      <c r="BT45" s="330"/>
      <c r="BU45" s="330"/>
      <c r="BV45" s="330"/>
      <c r="BW45" s="330"/>
      <c r="BX45" s="330"/>
      <c r="BY45" s="330"/>
      <c r="BZ45" s="330"/>
      <c r="CA45" s="330"/>
      <c r="CB45" s="330"/>
      <c r="CC45" s="330"/>
      <c r="CD45" s="330"/>
      <c r="CE45" s="330"/>
      <c r="CF45" s="330"/>
      <c r="CG45" s="330"/>
      <c r="CH45" s="330"/>
      <c r="CI45" s="330"/>
      <c r="CJ45" s="330"/>
      <c r="CK45" s="330"/>
      <c r="CL45" s="330"/>
      <c r="CM45" s="330"/>
      <c r="CN45" s="330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0"/>
      <c r="CZ45" s="330"/>
      <c r="DA45" s="330"/>
      <c r="DB45" s="330"/>
      <c r="DC45" s="330"/>
      <c r="DD45" s="330"/>
      <c r="DE45" s="330"/>
      <c r="DF45" s="330"/>
      <c r="DG45" s="330"/>
      <c r="DH45" s="330"/>
      <c r="DI45" s="330"/>
      <c r="DJ45" s="330"/>
      <c r="DK45" s="330"/>
      <c r="DL45" s="330"/>
      <c r="DM45" s="330"/>
      <c r="DN45" s="330"/>
      <c r="DO45" s="330"/>
      <c r="DP45" s="330"/>
      <c r="DQ45" s="330"/>
      <c r="DR45" s="330"/>
      <c r="DS45" s="330"/>
      <c r="DT45" s="330"/>
      <c r="DU45" s="330"/>
      <c r="DV45" s="330"/>
      <c r="DW45" s="330"/>
      <c r="DX45" s="330"/>
      <c r="DY45" s="330"/>
      <c r="DZ45" s="330"/>
      <c r="EA45" s="330"/>
      <c r="EB45" s="330"/>
      <c r="EC45" s="330"/>
      <c r="ED45" s="330"/>
      <c r="EE45" s="330"/>
      <c r="EF45" s="330"/>
      <c r="EG45" s="330"/>
      <c r="EH45" s="330"/>
      <c r="EI45" s="330"/>
      <c r="EJ45" s="330"/>
      <c r="EK45" s="330"/>
      <c r="EL45" s="330"/>
      <c r="EM45" s="330"/>
      <c r="EN45" s="330"/>
      <c r="EO45" s="330"/>
      <c r="EP45" s="330"/>
      <c r="EQ45" s="330"/>
      <c r="ER45" s="330"/>
      <c r="ES45" s="330"/>
      <c r="ET45" s="330"/>
      <c r="EU45" s="330"/>
      <c r="EV45" s="330"/>
      <c r="EW45" s="330"/>
      <c r="EX45" s="330"/>
      <c r="EY45" s="330"/>
      <c r="EZ45" s="330"/>
      <c r="FA45" s="330"/>
      <c r="FB45" s="330"/>
      <c r="FC45" s="330"/>
      <c r="FD45" s="330"/>
      <c r="FE45" s="330"/>
      <c r="FF45" s="330"/>
      <c r="FG45" s="330"/>
      <c r="FH45" s="330"/>
      <c r="FI45" s="330"/>
      <c r="FJ45" s="330"/>
      <c r="FK45" s="330"/>
      <c r="FL45" s="330"/>
      <c r="FM45" s="330"/>
      <c r="FN45" s="330"/>
      <c r="FO45" s="330"/>
      <c r="FP45" s="330"/>
      <c r="FQ45" s="330"/>
      <c r="FR45" s="330"/>
      <c r="FS45" s="330"/>
      <c r="FT45" s="330"/>
      <c r="FU45" s="330"/>
      <c r="FV45" s="330"/>
      <c r="FW45" s="330"/>
      <c r="FX45" s="330"/>
      <c r="FY45" s="330"/>
      <c r="FZ45" s="330"/>
      <c r="GA45" s="330"/>
      <c r="GB45" s="330"/>
      <c r="GC45" s="330"/>
      <c r="GD45" s="330"/>
      <c r="GE45" s="330"/>
      <c r="GF45" s="330"/>
      <c r="GG45" s="330"/>
      <c r="GH45" s="330"/>
      <c r="GI45" s="330"/>
      <c r="GJ45" s="330"/>
      <c r="GK45" s="330"/>
      <c r="GL45" s="330"/>
      <c r="GM45" s="330"/>
      <c r="GN45" s="330"/>
      <c r="GO45" s="330"/>
      <c r="GP45" s="330"/>
      <c r="GQ45" s="330"/>
      <c r="GR45" s="330"/>
      <c r="GS45" s="330"/>
      <c r="GT45" s="330"/>
      <c r="GU45" s="330"/>
      <c r="GV45" s="330"/>
      <c r="GW45" s="330"/>
      <c r="GX45" s="330"/>
      <c r="GY45" s="330"/>
      <c r="GZ45" s="330"/>
      <c r="HA45" s="330"/>
      <c r="HB45" s="330"/>
      <c r="HC45" s="330"/>
      <c r="HD45" s="330"/>
      <c r="HE45" s="330"/>
      <c r="HF45" s="330"/>
      <c r="HG45" s="330"/>
      <c r="HH45" s="330"/>
      <c r="HI45" s="330"/>
      <c r="HJ45" s="330"/>
      <c r="HK45" s="135"/>
      <c r="HL45" s="135"/>
      <c r="HM45" s="135"/>
      <c r="HN45" s="135"/>
      <c r="HO45" s="135"/>
      <c r="HP45" s="135"/>
      <c r="HQ45" s="135"/>
      <c r="HR45" s="135"/>
      <c r="HS45" s="135"/>
      <c r="HT45" s="135"/>
      <c r="HU45" s="135"/>
      <c r="HV45" s="135"/>
      <c r="HW45" s="135"/>
      <c r="HX45" s="135"/>
      <c r="HY45" s="135"/>
      <c r="HZ45" s="135"/>
      <c r="IA45" s="135"/>
      <c r="IB45" s="135"/>
      <c r="IC45" s="135"/>
      <c r="ID45" s="135"/>
      <c r="IE45" s="135"/>
      <c r="IF45" s="135"/>
      <c r="IG45" s="135"/>
      <c r="IH45" s="135"/>
      <c r="II45" s="135"/>
      <c r="IJ45" s="135"/>
      <c r="IK45" s="135"/>
      <c r="IL45" s="135"/>
      <c r="IM45" s="135"/>
      <c r="IN45" s="135"/>
      <c r="IO45" s="135"/>
      <c r="IP45" s="135"/>
      <c r="IQ45" s="135"/>
      <c r="IR45" s="135"/>
      <c r="IS45" s="135"/>
      <c r="IT45" s="135"/>
      <c r="IU45" s="135"/>
      <c r="IV45" s="135"/>
    </row>
    <row r="46" s="1131" customFormat="1" ht="9.95" customHeight="1" spans="1:256">
      <c r="A46" s="1267" t="s">
        <v>37</v>
      </c>
      <c r="B46" s="1267" t="s">
        <v>710</v>
      </c>
      <c r="C46" s="1267">
        <v>1384</v>
      </c>
      <c r="D46" s="1268">
        <v>36.34671916575</v>
      </c>
      <c r="E46" s="1268" t="s">
        <v>714</v>
      </c>
      <c r="F46" s="1268" t="s">
        <v>715</v>
      </c>
      <c r="G46" s="1268" t="s">
        <v>716</v>
      </c>
      <c r="H46" s="1267" t="s">
        <v>721</v>
      </c>
      <c r="I46" s="1267" t="s">
        <v>28</v>
      </c>
      <c r="J46" s="1267" t="s">
        <v>58</v>
      </c>
      <c r="K46" s="1267"/>
      <c r="L46" s="1275">
        <v>40435060.652</v>
      </c>
      <c r="M46" s="1275">
        <v>4689410.74297</v>
      </c>
      <c r="N46" s="1267" t="s">
        <v>718</v>
      </c>
      <c r="O46" s="1276" t="s">
        <v>723</v>
      </c>
      <c r="P46" s="1277" t="s">
        <v>724</v>
      </c>
      <c r="Q46" s="1283">
        <f t="shared" si="1"/>
        <v>163.560236245875</v>
      </c>
      <c r="R46" s="1267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0"/>
      <c r="CG46" s="330"/>
      <c r="CH46" s="330"/>
      <c r="CI46" s="330"/>
      <c r="CJ46" s="330"/>
      <c r="CK46" s="330"/>
      <c r="CL46" s="330"/>
      <c r="CM46" s="330"/>
      <c r="CN46" s="330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0"/>
      <c r="CZ46" s="330"/>
      <c r="DA46" s="330"/>
      <c r="DB46" s="330"/>
      <c r="DC46" s="330"/>
      <c r="DD46" s="330"/>
      <c r="DE46" s="330"/>
      <c r="DF46" s="330"/>
      <c r="DG46" s="330"/>
      <c r="DH46" s="330"/>
      <c r="DI46" s="330"/>
      <c r="DJ46" s="330"/>
      <c r="DK46" s="330"/>
      <c r="DL46" s="330"/>
      <c r="DM46" s="330"/>
      <c r="DN46" s="330"/>
      <c r="DO46" s="330"/>
      <c r="DP46" s="330"/>
      <c r="DQ46" s="330"/>
      <c r="DR46" s="330"/>
      <c r="DS46" s="330"/>
      <c r="DT46" s="330"/>
      <c r="DU46" s="330"/>
      <c r="DV46" s="330"/>
      <c r="DW46" s="330"/>
      <c r="DX46" s="330"/>
      <c r="DY46" s="330"/>
      <c r="DZ46" s="330"/>
      <c r="EA46" s="330"/>
      <c r="EB46" s="330"/>
      <c r="EC46" s="330"/>
      <c r="ED46" s="330"/>
      <c r="EE46" s="330"/>
      <c r="EF46" s="330"/>
      <c r="EG46" s="330"/>
      <c r="EH46" s="330"/>
      <c r="EI46" s="330"/>
      <c r="EJ46" s="330"/>
      <c r="EK46" s="330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30"/>
      <c r="EX46" s="330"/>
      <c r="EY46" s="330"/>
      <c r="EZ46" s="330"/>
      <c r="FA46" s="330"/>
      <c r="FB46" s="330"/>
      <c r="FC46" s="330"/>
      <c r="FD46" s="330"/>
      <c r="FE46" s="330"/>
      <c r="FF46" s="330"/>
      <c r="FG46" s="330"/>
      <c r="FH46" s="330"/>
      <c r="FI46" s="330"/>
      <c r="FJ46" s="330"/>
      <c r="FK46" s="330"/>
      <c r="FL46" s="330"/>
      <c r="FM46" s="330"/>
      <c r="FN46" s="330"/>
      <c r="FO46" s="330"/>
      <c r="FP46" s="330"/>
      <c r="FQ46" s="330"/>
      <c r="FR46" s="330"/>
      <c r="FS46" s="330"/>
      <c r="FT46" s="330"/>
      <c r="FU46" s="330"/>
      <c r="FV46" s="330"/>
      <c r="FW46" s="330"/>
      <c r="FX46" s="330"/>
      <c r="FY46" s="330"/>
      <c r="FZ46" s="330"/>
      <c r="GA46" s="330"/>
      <c r="GB46" s="330"/>
      <c r="GC46" s="330"/>
      <c r="GD46" s="330"/>
      <c r="GE46" s="330"/>
      <c r="GF46" s="330"/>
      <c r="GG46" s="330"/>
      <c r="GH46" s="330"/>
      <c r="GI46" s="330"/>
      <c r="GJ46" s="330"/>
      <c r="GK46" s="330"/>
      <c r="GL46" s="330"/>
      <c r="GM46" s="330"/>
      <c r="GN46" s="330"/>
      <c r="GO46" s="330"/>
      <c r="GP46" s="330"/>
      <c r="GQ46" s="330"/>
      <c r="GR46" s="330"/>
      <c r="GS46" s="330"/>
      <c r="GT46" s="330"/>
      <c r="GU46" s="330"/>
      <c r="GV46" s="330"/>
      <c r="GW46" s="330"/>
      <c r="GX46" s="330"/>
      <c r="GY46" s="330"/>
      <c r="GZ46" s="330"/>
      <c r="HA46" s="330"/>
      <c r="HB46" s="330"/>
      <c r="HC46" s="330"/>
      <c r="HD46" s="330"/>
      <c r="HE46" s="330"/>
      <c r="HF46" s="330"/>
      <c r="HG46" s="330"/>
      <c r="HH46" s="330"/>
      <c r="HI46" s="330"/>
      <c r="HJ46" s="330"/>
      <c r="HK46" s="135"/>
      <c r="HL46" s="135"/>
      <c r="HM46" s="135"/>
      <c r="HN46" s="135"/>
      <c r="HO46" s="135"/>
      <c r="HP46" s="135"/>
      <c r="HQ46" s="135"/>
      <c r="HR46" s="135"/>
      <c r="HS46" s="135"/>
      <c r="HT46" s="135"/>
      <c r="HU46" s="135"/>
      <c r="HV46" s="135"/>
      <c r="HW46" s="135"/>
      <c r="HX46" s="135"/>
      <c r="HY46" s="135"/>
      <c r="HZ46" s="135"/>
      <c r="IA46" s="135"/>
      <c r="IB46" s="135"/>
      <c r="IC46" s="135"/>
      <c r="ID46" s="135"/>
      <c r="IE46" s="135"/>
      <c r="IF46" s="135"/>
      <c r="IG46" s="135"/>
      <c r="IH46" s="135"/>
      <c r="II46" s="135"/>
      <c r="IJ46" s="135"/>
      <c r="IK46" s="135"/>
      <c r="IL46" s="135"/>
      <c r="IM46" s="135"/>
      <c r="IN46" s="135"/>
      <c r="IO46" s="135"/>
      <c r="IP46" s="135"/>
      <c r="IQ46" s="135"/>
      <c r="IR46" s="135"/>
      <c r="IS46" s="135"/>
      <c r="IT46" s="135"/>
      <c r="IU46" s="135"/>
      <c r="IV46" s="135"/>
    </row>
    <row r="47" s="1131" customFormat="1" ht="9.95" customHeight="1" spans="1:256">
      <c r="A47" s="1267" t="s">
        <v>37</v>
      </c>
      <c r="B47" s="1267" t="s">
        <v>710</v>
      </c>
      <c r="C47" s="1267">
        <v>1391</v>
      </c>
      <c r="D47" s="1268">
        <v>23.9592534489</v>
      </c>
      <c r="E47" s="1268" t="s">
        <v>714</v>
      </c>
      <c r="F47" s="1268" t="s">
        <v>715</v>
      </c>
      <c r="G47" s="1268" t="s">
        <v>716</v>
      </c>
      <c r="H47" s="1267" t="s">
        <v>722</v>
      </c>
      <c r="I47" s="1267" t="s">
        <v>28</v>
      </c>
      <c r="J47" s="1267" t="s">
        <v>327</v>
      </c>
      <c r="K47" s="1267"/>
      <c r="L47" s="1275">
        <v>40435348.6408</v>
      </c>
      <c r="M47" s="1275">
        <v>4689436.34476</v>
      </c>
      <c r="N47" s="1267" t="s">
        <v>718</v>
      </c>
      <c r="O47" s="1276" t="s">
        <v>723</v>
      </c>
      <c r="P47" s="1277" t="s">
        <v>724</v>
      </c>
      <c r="Q47" s="1283">
        <f t="shared" si="1"/>
        <v>107.81664052005</v>
      </c>
      <c r="R47" s="1267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330"/>
      <c r="AZ47" s="330"/>
      <c r="BA47" s="330"/>
      <c r="BB47" s="330"/>
      <c r="BC47" s="330"/>
      <c r="BD47" s="330"/>
      <c r="BE47" s="330"/>
      <c r="BF47" s="330"/>
      <c r="BG47" s="330"/>
      <c r="BH47" s="330"/>
      <c r="BI47" s="330"/>
      <c r="BJ47" s="330"/>
      <c r="BK47" s="330"/>
      <c r="BL47" s="330"/>
      <c r="BM47" s="330"/>
      <c r="BN47" s="330"/>
      <c r="BO47" s="330"/>
      <c r="BP47" s="330"/>
      <c r="BQ47" s="330"/>
      <c r="BR47" s="330"/>
      <c r="BS47" s="330"/>
      <c r="BT47" s="330"/>
      <c r="BU47" s="330"/>
      <c r="BV47" s="330"/>
      <c r="BW47" s="330"/>
      <c r="BX47" s="330"/>
      <c r="BY47" s="330"/>
      <c r="BZ47" s="330"/>
      <c r="CA47" s="330"/>
      <c r="CB47" s="330"/>
      <c r="CC47" s="330"/>
      <c r="CD47" s="330"/>
      <c r="CE47" s="330"/>
      <c r="CF47" s="330"/>
      <c r="CG47" s="330"/>
      <c r="CH47" s="330"/>
      <c r="CI47" s="330"/>
      <c r="CJ47" s="330"/>
      <c r="CK47" s="330"/>
      <c r="CL47" s="330"/>
      <c r="CM47" s="330"/>
      <c r="CN47" s="330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0"/>
      <c r="CZ47" s="330"/>
      <c r="DA47" s="330"/>
      <c r="DB47" s="330"/>
      <c r="DC47" s="330"/>
      <c r="DD47" s="330"/>
      <c r="DE47" s="330"/>
      <c r="DF47" s="330"/>
      <c r="DG47" s="330"/>
      <c r="DH47" s="330"/>
      <c r="DI47" s="330"/>
      <c r="DJ47" s="330"/>
      <c r="DK47" s="330"/>
      <c r="DL47" s="330"/>
      <c r="DM47" s="330"/>
      <c r="DN47" s="330"/>
      <c r="DO47" s="330"/>
      <c r="DP47" s="330"/>
      <c r="DQ47" s="330"/>
      <c r="DR47" s="330"/>
      <c r="DS47" s="330"/>
      <c r="DT47" s="330"/>
      <c r="DU47" s="330"/>
      <c r="DV47" s="330"/>
      <c r="DW47" s="330"/>
      <c r="DX47" s="330"/>
      <c r="DY47" s="330"/>
      <c r="DZ47" s="330"/>
      <c r="EA47" s="330"/>
      <c r="EB47" s="330"/>
      <c r="EC47" s="330"/>
      <c r="ED47" s="330"/>
      <c r="EE47" s="330"/>
      <c r="EF47" s="330"/>
      <c r="EG47" s="330"/>
      <c r="EH47" s="330"/>
      <c r="EI47" s="330"/>
      <c r="EJ47" s="330"/>
      <c r="EK47" s="330"/>
      <c r="EL47" s="330"/>
      <c r="EM47" s="330"/>
      <c r="EN47" s="330"/>
      <c r="EO47" s="330"/>
      <c r="EP47" s="330"/>
      <c r="EQ47" s="330"/>
      <c r="ER47" s="330"/>
      <c r="ES47" s="330"/>
      <c r="ET47" s="330"/>
      <c r="EU47" s="330"/>
      <c r="EV47" s="330"/>
      <c r="EW47" s="330"/>
      <c r="EX47" s="330"/>
      <c r="EY47" s="330"/>
      <c r="EZ47" s="330"/>
      <c r="FA47" s="330"/>
      <c r="FB47" s="330"/>
      <c r="FC47" s="330"/>
      <c r="FD47" s="330"/>
      <c r="FE47" s="330"/>
      <c r="FF47" s="330"/>
      <c r="FG47" s="330"/>
      <c r="FH47" s="330"/>
      <c r="FI47" s="330"/>
      <c r="FJ47" s="330"/>
      <c r="FK47" s="330"/>
      <c r="FL47" s="330"/>
      <c r="FM47" s="330"/>
      <c r="FN47" s="330"/>
      <c r="FO47" s="330"/>
      <c r="FP47" s="330"/>
      <c r="FQ47" s="330"/>
      <c r="FR47" s="330"/>
      <c r="FS47" s="330"/>
      <c r="FT47" s="330"/>
      <c r="FU47" s="330"/>
      <c r="FV47" s="330"/>
      <c r="FW47" s="330"/>
      <c r="FX47" s="330"/>
      <c r="FY47" s="330"/>
      <c r="FZ47" s="330"/>
      <c r="GA47" s="330"/>
      <c r="GB47" s="330"/>
      <c r="GC47" s="330"/>
      <c r="GD47" s="330"/>
      <c r="GE47" s="330"/>
      <c r="GF47" s="330"/>
      <c r="GG47" s="330"/>
      <c r="GH47" s="330"/>
      <c r="GI47" s="330"/>
      <c r="GJ47" s="330"/>
      <c r="GK47" s="330"/>
      <c r="GL47" s="330"/>
      <c r="GM47" s="330"/>
      <c r="GN47" s="330"/>
      <c r="GO47" s="330"/>
      <c r="GP47" s="330"/>
      <c r="GQ47" s="330"/>
      <c r="GR47" s="330"/>
      <c r="GS47" s="330"/>
      <c r="GT47" s="330"/>
      <c r="GU47" s="330"/>
      <c r="GV47" s="330"/>
      <c r="GW47" s="330"/>
      <c r="GX47" s="330"/>
      <c r="GY47" s="330"/>
      <c r="GZ47" s="330"/>
      <c r="HA47" s="330"/>
      <c r="HB47" s="330"/>
      <c r="HC47" s="330"/>
      <c r="HD47" s="330"/>
      <c r="HE47" s="330"/>
      <c r="HF47" s="330"/>
      <c r="HG47" s="330"/>
      <c r="HH47" s="330"/>
      <c r="HI47" s="330"/>
      <c r="HJ47" s="330"/>
      <c r="HK47" s="135"/>
      <c r="HL47" s="135"/>
      <c r="HM47" s="135"/>
      <c r="HN47" s="135"/>
      <c r="HO47" s="135"/>
      <c r="HP47" s="135"/>
      <c r="HQ47" s="135"/>
      <c r="HR47" s="135"/>
      <c r="HS47" s="135"/>
      <c r="HT47" s="135"/>
      <c r="HU47" s="135"/>
      <c r="HV47" s="135"/>
      <c r="HW47" s="135"/>
      <c r="HX47" s="135"/>
      <c r="HY47" s="135"/>
      <c r="HZ47" s="135"/>
      <c r="IA47" s="135"/>
      <c r="IB47" s="135"/>
      <c r="IC47" s="135"/>
      <c r="ID47" s="135"/>
      <c r="IE47" s="135"/>
      <c r="IF47" s="135"/>
      <c r="IG47" s="135"/>
      <c r="IH47" s="135"/>
      <c r="II47" s="135"/>
      <c r="IJ47" s="135"/>
      <c r="IK47" s="135"/>
      <c r="IL47" s="135"/>
      <c r="IM47" s="135"/>
      <c r="IN47" s="135"/>
      <c r="IO47" s="135"/>
      <c r="IP47" s="135"/>
      <c r="IQ47" s="135"/>
      <c r="IR47" s="135"/>
      <c r="IS47" s="135"/>
      <c r="IT47" s="135"/>
      <c r="IU47" s="135"/>
      <c r="IV47" s="135"/>
    </row>
    <row r="48" s="1131" customFormat="1" ht="9.95" customHeight="1" spans="1:256">
      <c r="A48" s="1267" t="s">
        <v>37</v>
      </c>
      <c r="B48" s="1267" t="s">
        <v>710</v>
      </c>
      <c r="C48" s="1267">
        <v>1395</v>
      </c>
      <c r="D48" s="1268">
        <v>14.5957467387</v>
      </c>
      <c r="E48" s="1268" t="s">
        <v>714</v>
      </c>
      <c r="F48" s="1268" t="s">
        <v>715</v>
      </c>
      <c r="G48" s="1268" t="s">
        <v>716</v>
      </c>
      <c r="H48" s="1267" t="s">
        <v>721</v>
      </c>
      <c r="I48" s="1267" t="s">
        <v>28</v>
      </c>
      <c r="J48" s="1267" t="s">
        <v>58</v>
      </c>
      <c r="K48" s="1267"/>
      <c r="L48" s="1275">
        <v>40434897.5025</v>
      </c>
      <c r="M48" s="1275">
        <v>4689370.04055</v>
      </c>
      <c r="N48" s="1267" t="s">
        <v>718</v>
      </c>
      <c r="O48" s="1276" t="s">
        <v>723</v>
      </c>
      <c r="P48" s="1277" t="s">
        <v>724</v>
      </c>
      <c r="Q48" s="1283">
        <f t="shared" si="1"/>
        <v>65.68086032415</v>
      </c>
      <c r="R48" s="1267"/>
      <c r="S48" s="330"/>
      <c r="T48" s="330"/>
      <c r="U48" s="330"/>
      <c r="V48" s="330"/>
      <c r="W48" s="330"/>
      <c r="X48" s="330"/>
      <c r="Y48" s="330"/>
      <c r="Z48" s="330"/>
      <c r="AA48" s="330"/>
      <c r="AB48" s="330"/>
      <c r="AC48" s="330"/>
      <c r="AD48" s="330"/>
      <c r="AE48" s="330"/>
      <c r="AF48" s="330"/>
      <c r="AG48" s="330"/>
      <c r="AH48" s="330"/>
      <c r="AI48" s="330"/>
      <c r="AJ48" s="330"/>
      <c r="AK48" s="330"/>
      <c r="AL48" s="330"/>
      <c r="AM48" s="330"/>
      <c r="AN48" s="330"/>
      <c r="AO48" s="330"/>
      <c r="AP48" s="330"/>
      <c r="AQ48" s="330"/>
      <c r="AR48" s="330"/>
      <c r="AS48" s="330"/>
      <c r="AT48" s="330"/>
      <c r="AU48" s="330"/>
      <c r="AV48" s="330"/>
      <c r="AW48" s="330"/>
      <c r="AX48" s="330"/>
      <c r="AY48" s="330"/>
      <c r="AZ48" s="330"/>
      <c r="BA48" s="330"/>
      <c r="BB48" s="330"/>
      <c r="BC48" s="330"/>
      <c r="BD48" s="330"/>
      <c r="BE48" s="330"/>
      <c r="BF48" s="330"/>
      <c r="BG48" s="330"/>
      <c r="BH48" s="330"/>
      <c r="BI48" s="330"/>
      <c r="BJ48" s="330"/>
      <c r="BK48" s="330"/>
      <c r="BL48" s="330"/>
      <c r="BM48" s="330"/>
      <c r="BN48" s="330"/>
      <c r="BO48" s="330"/>
      <c r="BP48" s="330"/>
      <c r="BQ48" s="330"/>
      <c r="BR48" s="330"/>
      <c r="BS48" s="330"/>
      <c r="BT48" s="330"/>
      <c r="BU48" s="330"/>
      <c r="BV48" s="330"/>
      <c r="BW48" s="330"/>
      <c r="BX48" s="330"/>
      <c r="BY48" s="330"/>
      <c r="BZ48" s="330"/>
      <c r="CA48" s="330"/>
      <c r="CB48" s="330"/>
      <c r="CC48" s="330"/>
      <c r="CD48" s="330"/>
      <c r="CE48" s="330"/>
      <c r="CF48" s="330"/>
      <c r="CG48" s="330"/>
      <c r="CH48" s="330"/>
      <c r="CI48" s="330"/>
      <c r="CJ48" s="330"/>
      <c r="CK48" s="330"/>
      <c r="CL48" s="330"/>
      <c r="CM48" s="330"/>
      <c r="CN48" s="330"/>
      <c r="CO48" s="330"/>
      <c r="CP48" s="330"/>
      <c r="CQ48" s="330"/>
      <c r="CR48" s="330"/>
      <c r="CS48" s="330"/>
      <c r="CT48" s="330"/>
      <c r="CU48" s="330"/>
      <c r="CV48" s="330"/>
      <c r="CW48" s="330"/>
      <c r="CX48" s="330"/>
      <c r="CY48" s="330"/>
      <c r="CZ48" s="330"/>
      <c r="DA48" s="330"/>
      <c r="DB48" s="330"/>
      <c r="DC48" s="330"/>
      <c r="DD48" s="330"/>
      <c r="DE48" s="330"/>
      <c r="DF48" s="330"/>
      <c r="DG48" s="330"/>
      <c r="DH48" s="330"/>
      <c r="DI48" s="330"/>
      <c r="DJ48" s="330"/>
      <c r="DK48" s="330"/>
      <c r="DL48" s="330"/>
      <c r="DM48" s="330"/>
      <c r="DN48" s="330"/>
      <c r="DO48" s="330"/>
      <c r="DP48" s="330"/>
      <c r="DQ48" s="330"/>
      <c r="DR48" s="330"/>
      <c r="DS48" s="330"/>
      <c r="DT48" s="330"/>
      <c r="DU48" s="330"/>
      <c r="DV48" s="330"/>
      <c r="DW48" s="330"/>
      <c r="DX48" s="330"/>
      <c r="DY48" s="330"/>
      <c r="DZ48" s="330"/>
      <c r="EA48" s="330"/>
      <c r="EB48" s="330"/>
      <c r="EC48" s="330"/>
      <c r="ED48" s="330"/>
      <c r="EE48" s="330"/>
      <c r="EF48" s="330"/>
      <c r="EG48" s="330"/>
      <c r="EH48" s="330"/>
      <c r="EI48" s="330"/>
      <c r="EJ48" s="330"/>
      <c r="EK48" s="330"/>
      <c r="EL48" s="330"/>
      <c r="EM48" s="330"/>
      <c r="EN48" s="330"/>
      <c r="EO48" s="330"/>
      <c r="EP48" s="330"/>
      <c r="EQ48" s="330"/>
      <c r="ER48" s="330"/>
      <c r="ES48" s="330"/>
      <c r="ET48" s="330"/>
      <c r="EU48" s="330"/>
      <c r="EV48" s="330"/>
      <c r="EW48" s="330"/>
      <c r="EX48" s="330"/>
      <c r="EY48" s="330"/>
      <c r="EZ48" s="330"/>
      <c r="FA48" s="330"/>
      <c r="FB48" s="330"/>
      <c r="FC48" s="330"/>
      <c r="FD48" s="330"/>
      <c r="FE48" s="330"/>
      <c r="FF48" s="330"/>
      <c r="FG48" s="330"/>
      <c r="FH48" s="330"/>
      <c r="FI48" s="330"/>
      <c r="FJ48" s="330"/>
      <c r="FK48" s="330"/>
      <c r="FL48" s="330"/>
      <c r="FM48" s="330"/>
      <c r="FN48" s="330"/>
      <c r="FO48" s="330"/>
      <c r="FP48" s="330"/>
      <c r="FQ48" s="330"/>
      <c r="FR48" s="330"/>
      <c r="FS48" s="330"/>
      <c r="FT48" s="330"/>
      <c r="FU48" s="330"/>
      <c r="FV48" s="330"/>
      <c r="FW48" s="330"/>
      <c r="FX48" s="330"/>
      <c r="FY48" s="330"/>
      <c r="FZ48" s="330"/>
      <c r="GA48" s="330"/>
      <c r="GB48" s="330"/>
      <c r="GC48" s="330"/>
      <c r="GD48" s="330"/>
      <c r="GE48" s="330"/>
      <c r="GF48" s="330"/>
      <c r="GG48" s="330"/>
      <c r="GH48" s="330"/>
      <c r="GI48" s="330"/>
      <c r="GJ48" s="330"/>
      <c r="GK48" s="330"/>
      <c r="GL48" s="330"/>
      <c r="GM48" s="330"/>
      <c r="GN48" s="330"/>
      <c r="GO48" s="330"/>
      <c r="GP48" s="330"/>
      <c r="GQ48" s="330"/>
      <c r="GR48" s="330"/>
      <c r="GS48" s="330"/>
      <c r="GT48" s="330"/>
      <c r="GU48" s="330"/>
      <c r="GV48" s="330"/>
      <c r="GW48" s="330"/>
      <c r="GX48" s="330"/>
      <c r="GY48" s="330"/>
      <c r="GZ48" s="330"/>
      <c r="HA48" s="330"/>
      <c r="HB48" s="330"/>
      <c r="HC48" s="330"/>
      <c r="HD48" s="330"/>
      <c r="HE48" s="330"/>
      <c r="HF48" s="330"/>
      <c r="HG48" s="330"/>
      <c r="HH48" s="330"/>
      <c r="HI48" s="330"/>
      <c r="HJ48" s="330"/>
      <c r="HK48" s="135"/>
      <c r="HL48" s="135"/>
      <c r="HM48" s="135"/>
      <c r="HN48" s="135"/>
      <c r="HO48" s="135"/>
      <c r="HP48" s="135"/>
      <c r="HQ48" s="135"/>
      <c r="HR48" s="135"/>
      <c r="HS48" s="135"/>
      <c r="HT48" s="135"/>
      <c r="HU48" s="135"/>
      <c r="HV48" s="135"/>
      <c r="HW48" s="135"/>
      <c r="HX48" s="135"/>
      <c r="HY48" s="135"/>
      <c r="HZ48" s="135"/>
      <c r="IA48" s="135"/>
      <c r="IB48" s="135"/>
      <c r="IC48" s="135"/>
      <c r="ID48" s="135"/>
      <c r="IE48" s="135"/>
      <c r="IF48" s="135"/>
      <c r="IG48" s="135"/>
      <c r="IH48" s="135"/>
      <c r="II48" s="135"/>
      <c r="IJ48" s="135"/>
      <c r="IK48" s="135"/>
      <c r="IL48" s="135"/>
      <c r="IM48" s="135"/>
      <c r="IN48" s="135"/>
      <c r="IO48" s="135"/>
      <c r="IP48" s="135"/>
      <c r="IQ48" s="135"/>
      <c r="IR48" s="135"/>
      <c r="IS48" s="135"/>
      <c r="IT48" s="135"/>
      <c r="IU48" s="135"/>
      <c r="IV48" s="135"/>
    </row>
    <row r="49" s="1131" customFormat="1" ht="9.95" customHeight="1" spans="1:256">
      <c r="A49" s="1267" t="s">
        <v>37</v>
      </c>
      <c r="B49" s="1267" t="s">
        <v>710</v>
      </c>
      <c r="C49" s="1267">
        <v>1401</v>
      </c>
      <c r="D49" s="1268">
        <v>352.7896094595</v>
      </c>
      <c r="E49" s="1268" t="s">
        <v>714</v>
      </c>
      <c r="F49" s="1268" t="s">
        <v>715</v>
      </c>
      <c r="G49" s="1268" t="s">
        <v>716</v>
      </c>
      <c r="H49" s="1267" t="s">
        <v>721</v>
      </c>
      <c r="I49" s="1267" t="s">
        <v>28</v>
      </c>
      <c r="J49" s="1267" t="s">
        <v>58</v>
      </c>
      <c r="K49" s="1267"/>
      <c r="L49" s="1275">
        <v>40436184.2437</v>
      </c>
      <c r="M49" s="1275">
        <v>4689303.60141</v>
      </c>
      <c r="N49" s="1267" t="s">
        <v>718</v>
      </c>
      <c r="O49" s="1276" t="s">
        <v>723</v>
      </c>
      <c r="P49" s="1277" t="s">
        <v>724</v>
      </c>
      <c r="Q49" s="1283">
        <f t="shared" si="1"/>
        <v>1587.55324256775</v>
      </c>
      <c r="R49" s="1267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0"/>
      <c r="AG49" s="330"/>
      <c r="AH49" s="330"/>
      <c r="AI49" s="330"/>
      <c r="AJ49" s="330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  <c r="BF49" s="330"/>
      <c r="BG49" s="330"/>
      <c r="BH49" s="330"/>
      <c r="BI49" s="330"/>
      <c r="BJ49" s="330"/>
      <c r="BK49" s="330"/>
      <c r="BL49" s="330"/>
      <c r="BM49" s="330"/>
      <c r="BN49" s="330"/>
      <c r="BO49" s="330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0"/>
      <c r="CG49" s="330"/>
      <c r="CH49" s="330"/>
      <c r="CI49" s="330"/>
      <c r="CJ49" s="330"/>
      <c r="CK49" s="330"/>
      <c r="CL49" s="330"/>
      <c r="CM49" s="330"/>
      <c r="CN49" s="330"/>
      <c r="CO49" s="330"/>
      <c r="CP49" s="330"/>
      <c r="CQ49" s="330"/>
      <c r="CR49" s="330"/>
      <c r="CS49" s="330"/>
      <c r="CT49" s="330"/>
      <c r="CU49" s="330"/>
      <c r="CV49" s="330"/>
      <c r="CW49" s="330"/>
      <c r="CX49" s="330"/>
      <c r="CY49" s="330"/>
      <c r="CZ49" s="330"/>
      <c r="DA49" s="330"/>
      <c r="DB49" s="330"/>
      <c r="DC49" s="330"/>
      <c r="DD49" s="330"/>
      <c r="DE49" s="330"/>
      <c r="DF49" s="330"/>
      <c r="DG49" s="330"/>
      <c r="DH49" s="330"/>
      <c r="DI49" s="330"/>
      <c r="DJ49" s="330"/>
      <c r="DK49" s="330"/>
      <c r="DL49" s="330"/>
      <c r="DM49" s="330"/>
      <c r="DN49" s="330"/>
      <c r="DO49" s="330"/>
      <c r="DP49" s="330"/>
      <c r="DQ49" s="330"/>
      <c r="DR49" s="330"/>
      <c r="DS49" s="330"/>
      <c r="DT49" s="330"/>
      <c r="DU49" s="330"/>
      <c r="DV49" s="330"/>
      <c r="DW49" s="330"/>
      <c r="DX49" s="330"/>
      <c r="DY49" s="330"/>
      <c r="DZ49" s="330"/>
      <c r="EA49" s="330"/>
      <c r="EB49" s="330"/>
      <c r="EC49" s="330"/>
      <c r="ED49" s="330"/>
      <c r="EE49" s="330"/>
      <c r="EF49" s="330"/>
      <c r="EG49" s="330"/>
      <c r="EH49" s="330"/>
      <c r="EI49" s="330"/>
      <c r="EJ49" s="330"/>
      <c r="EK49" s="330"/>
      <c r="EL49" s="330"/>
      <c r="EM49" s="330"/>
      <c r="EN49" s="330"/>
      <c r="EO49" s="330"/>
      <c r="EP49" s="330"/>
      <c r="EQ49" s="330"/>
      <c r="ER49" s="330"/>
      <c r="ES49" s="330"/>
      <c r="ET49" s="330"/>
      <c r="EU49" s="330"/>
      <c r="EV49" s="330"/>
      <c r="EW49" s="330"/>
      <c r="EX49" s="330"/>
      <c r="EY49" s="330"/>
      <c r="EZ49" s="330"/>
      <c r="FA49" s="330"/>
      <c r="FB49" s="330"/>
      <c r="FC49" s="330"/>
      <c r="FD49" s="330"/>
      <c r="FE49" s="330"/>
      <c r="FF49" s="330"/>
      <c r="FG49" s="330"/>
      <c r="FH49" s="330"/>
      <c r="FI49" s="330"/>
      <c r="FJ49" s="330"/>
      <c r="FK49" s="330"/>
      <c r="FL49" s="330"/>
      <c r="FM49" s="330"/>
      <c r="FN49" s="330"/>
      <c r="FO49" s="330"/>
      <c r="FP49" s="330"/>
      <c r="FQ49" s="330"/>
      <c r="FR49" s="330"/>
      <c r="FS49" s="330"/>
      <c r="FT49" s="330"/>
      <c r="FU49" s="330"/>
      <c r="FV49" s="330"/>
      <c r="FW49" s="330"/>
      <c r="FX49" s="330"/>
      <c r="FY49" s="330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135"/>
      <c r="HL49" s="135"/>
      <c r="HM49" s="135"/>
      <c r="HN49" s="135"/>
      <c r="HO49" s="135"/>
      <c r="HP49" s="135"/>
      <c r="HQ49" s="135"/>
      <c r="HR49" s="135"/>
      <c r="HS49" s="135"/>
      <c r="HT49" s="135"/>
      <c r="HU49" s="135"/>
      <c r="HV49" s="135"/>
      <c r="HW49" s="135"/>
      <c r="HX49" s="135"/>
      <c r="HY49" s="135"/>
      <c r="HZ49" s="135"/>
      <c r="IA49" s="135"/>
      <c r="IB49" s="135"/>
      <c r="IC49" s="135"/>
      <c r="ID49" s="135"/>
      <c r="IE49" s="135"/>
      <c r="IF49" s="135"/>
      <c r="IG49" s="135"/>
      <c r="IH49" s="135"/>
      <c r="II49" s="135"/>
      <c r="IJ49" s="135"/>
      <c r="IK49" s="135"/>
      <c r="IL49" s="135"/>
      <c r="IM49" s="135"/>
      <c r="IN49" s="135"/>
      <c r="IO49" s="135"/>
      <c r="IP49" s="135"/>
      <c r="IQ49" s="135"/>
      <c r="IR49" s="135"/>
      <c r="IS49" s="135"/>
      <c r="IT49" s="135"/>
      <c r="IU49" s="135"/>
      <c r="IV49" s="135"/>
    </row>
    <row r="50" s="1252" customFormat="1" ht="9.95" customHeight="1" spans="1:256">
      <c r="A50" s="1267" t="s">
        <v>37</v>
      </c>
      <c r="B50" s="1267" t="s">
        <v>710</v>
      </c>
      <c r="C50" s="1267">
        <v>1404</v>
      </c>
      <c r="D50" s="1268">
        <v>35.5796642301</v>
      </c>
      <c r="E50" s="1268" t="s">
        <v>714</v>
      </c>
      <c r="F50" s="1268" t="s">
        <v>715</v>
      </c>
      <c r="G50" s="1268" t="s">
        <v>716</v>
      </c>
      <c r="H50" s="1267" t="s">
        <v>721</v>
      </c>
      <c r="I50" s="1267" t="s">
        <v>28</v>
      </c>
      <c r="J50" s="1267" t="s">
        <v>29</v>
      </c>
      <c r="K50" s="1267"/>
      <c r="L50" s="1275">
        <v>40435810.8537</v>
      </c>
      <c r="M50" s="1275">
        <v>4689317.61732</v>
      </c>
      <c r="N50" s="1267" t="s">
        <v>718</v>
      </c>
      <c r="O50" s="1276" t="s">
        <v>723</v>
      </c>
      <c r="P50" s="1277" t="s">
        <v>724</v>
      </c>
      <c r="Q50" s="1283">
        <f t="shared" si="1"/>
        <v>160.10848903545</v>
      </c>
      <c r="R50" s="1267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  <c r="AG50" s="330"/>
      <c r="AH50" s="330"/>
      <c r="AI50" s="330"/>
      <c r="AJ50" s="330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330"/>
      <c r="AZ50" s="330"/>
      <c r="BA50" s="330"/>
      <c r="BB50" s="330"/>
      <c r="BC50" s="330"/>
      <c r="BD50" s="330"/>
      <c r="BE50" s="330"/>
      <c r="BF50" s="330"/>
      <c r="BG50" s="330"/>
      <c r="BH50" s="330"/>
      <c r="BI50" s="330"/>
      <c r="BJ50" s="330"/>
      <c r="BK50" s="330"/>
      <c r="BL50" s="330"/>
      <c r="BM50" s="330"/>
      <c r="BN50" s="330"/>
      <c r="BO50" s="330"/>
      <c r="BP50" s="330"/>
      <c r="BQ50" s="330"/>
      <c r="BR50" s="330"/>
      <c r="BS50" s="330"/>
      <c r="BT50" s="330"/>
      <c r="BU50" s="330"/>
      <c r="BV50" s="330"/>
      <c r="BW50" s="330"/>
      <c r="BX50" s="330"/>
      <c r="BY50" s="330"/>
      <c r="BZ50" s="330"/>
      <c r="CA50" s="330"/>
      <c r="CB50" s="330"/>
      <c r="CC50" s="330"/>
      <c r="CD50" s="330"/>
      <c r="CE50" s="330"/>
      <c r="CF50" s="330"/>
      <c r="CG50" s="330"/>
      <c r="CH50" s="330"/>
      <c r="CI50" s="330"/>
      <c r="CJ50" s="330"/>
      <c r="CK50" s="330"/>
      <c r="CL50" s="330"/>
      <c r="CM50" s="330"/>
      <c r="CN50" s="330"/>
      <c r="CO50" s="330"/>
      <c r="CP50" s="330"/>
      <c r="CQ50" s="330"/>
      <c r="CR50" s="330"/>
      <c r="CS50" s="330"/>
      <c r="CT50" s="330"/>
      <c r="CU50" s="330"/>
      <c r="CV50" s="330"/>
      <c r="CW50" s="330"/>
      <c r="CX50" s="330"/>
      <c r="CY50" s="330"/>
      <c r="CZ50" s="330"/>
      <c r="DA50" s="330"/>
      <c r="DB50" s="330"/>
      <c r="DC50" s="330"/>
      <c r="DD50" s="330"/>
      <c r="DE50" s="330"/>
      <c r="DF50" s="330"/>
      <c r="DG50" s="330"/>
      <c r="DH50" s="330"/>
      <c r="DI50" s="330"/>
      <c r="DJ50" s="330"/>
      <c r="DK50" s="330"/>
      <c r="DL50" s="330"/>
      <c r="DM50" s="330"/>
      <c r="DN50" s="330"/>
      <c r="DO50" s="330"/>
      <c r="DP50" s="330"/>
      <c r="DQ50" s="330"/>
      <c r="DR50" s="330"/>
      <c r="DS50" s="330"/>
      <c r="DT50" s="330"/>
      <c r="DU50" s="330"/>
      <c r="DV50" s="330"/>
      <c r="DW50" s="330"/>
      <c r="DX50" s="330"/>
      <c r="DY50" s="330"/>
      <c r="DZ50" s="330"/>
      <c r="EA50" s="330"/>
      <c r="EB50" s="330"/>
      <c r="EC50" s="330"/>
      <c r="ED50" s="330"/>
      <c r="EE50" s="330"/>
      <c r="EF50" s="330"/>
      <c r="EG50" s="330"/>
      <c r="EH50" s="330"/>
      <c r="EI50" s="330"/>
      <c r="EJ50" s="330"/>
      <c r="EK50" s="330"/>
      <c r="EL50" s="330"/>
      <c r="EM50" s="330"/>
      <c r="EN50" s="330"/>
      <c r="EO50" s="330"/>
      <c r="EP50" s="330"/>
      <c r="EQ50" s="330"/>
      <c r="ER50" s="330"/>
      <c r="ES50" s="330"/>
      <c r="ET50" s="330"/>
      <c r="EU50" s="330"/>
      <c r="EV50" s="330"/>
      <c r="EW50" s="330"/>
      <c r="EX50" s="330"/>
      <c r="EY50" s="330"/>
      <c r="EZ50" s="330"/>
      <c r="FA50" s="330"/>
      <c r="FB50" s="330"/>
      <c r="FC50" s="330"/>
      <c r="FD50" s="330"/>
      <c r="FE50" s="330"/>
      <c r="FF50" s="330"/>
      <c r="FG50" s="330"/>
      <c r="FH50" s="330"/>
      <c r="FI50" s="330"/>
      <c r="FJ50" s="330"/>
      <c r="FK50" s="330"/>
      <c r="FL50" s="330"/>
      <c r="FM50" s="330"/>
      <c r="FN50" s="330"/>
      <c r="FO50" s="330"/>
      <c r="FP50" s="330"/>
      <c r="FQ50" s="330"/>
      <c r="FR50" s="330"/>
      <c r="FS50" s="330"/>
      <c r="FT50" s="330"/>
      <c r="FU50" s="330"/>
      <c r="FV50" s="330"/>
      <c r="FW50" s="330"/>
      <c r="FX50" s="330"/>
      <c r="FY50" s="330"/>
      <c r="FZ50" s="330"/>
      <c r="GA50" s="330"/>
      <c r="GB50" s="330"/>
      <c r="GC50" s="330"/>
      <c r="GD50" s="330"/>
      <c r="GE50" s="330"/>
      <c r="GF50" s="330"/>
      <c r="GG50" s="330"/>
      <c r="GH50" s="330"/>
      <c r="GI50" s="330"/>
      <c r="GJ50" s="330"/>
      <c r="GK50" s="330"/>
      <c r="GL50" s="330"/>
      <c r="GM50" s="330"/>
      <c r="GN50" s="330"/>
      <c r="GO50" s="330"/>
      <c r="GP50" s="330"/>
      <c r="GQ50" s="330"/>
      <c r="GR50" s="330"/>
      <c r="GS50" s="330"/>
      <c r="GT50" s="330"/>
      <c r="GU50" s="330"/>
      <c r="GV50" s="330"/>
      <c r="GW50" s="330"/>
      <c r="GX50" s="330"/>
      <c r="GY50" s="330"/>
      <c r="GZ50" s="330"/>
      <c r="HA50" s="330"/>
      <c r="HB50" s="330"/>
      <c r="HC50" s="330"/>
      <c r="HD50" s="330"/>
      <c r="HE50" s="330"/>
      <c r="HF50" s="330"/>
      <c r="HG50" s="330"/>
      <c r="HH50" s="330"/>
      <c r="HI50" s="330"/>
      <c r="HJ50" s="330"/>
      <c r="HK50" s="135"/>
      <c r="HL50" s="135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HX50" s="135"/>
      <c r="HY50" s="135"/>
      <c r="HZ50" s="135"/>
      <c r="IA50" s="135"/>
      <c r="IB50" s="135"/>
      <c r="IC50" s="135"/>
      <c r="ID50" s="135"/>
      <c r="IE50" s="135"/>
      <c r="IF50" s="135"/>
      <c r="IG50" s="135"/>
      <c r="IH50" s="135"/>
      <c r="II50" s="135"/>
      <c r="IJ50" s="135"/>
      <c r="IK50" s="135"/>
      <c r="IL50" s="135"/>
      <c r="IM50" s="135"/>
      <c r="IN50" s="135"/>
      <c r="IO50" s="135"/>
      <c r="IP50" s="135"/>
      <c r="IQ50" s="135"/>
      <c r="IR50" s="135"/>
      <c r="IS50" s="135"/>
      <c r="IT50" s="135"/>
      <c r="IU50" s="135"/>
      <c r="IV50" s="135"/>
    </row>
    <row r="51" s="1131" customFormat="1" ht="9.95" customHeight="1" spans="1:256">
      <c r="A51" s="1267" t="s">
        <v>37</v>
      </c>
      <c r="B51" s="1267" t="s">
        <v>710</v>
      </c>
      <c r="C51" s="1267">
        <v>1417</v>
      </c>
      <c r="D51" s="1268">
        <v>14.19482713695</v>
      </c>
      <c r="E51" s="1268" t="s">
        <v>714</v>
      </c>
      <c r="F51" s="1268" t="s">
        <v>715</v>
      </c>
      <c r="G51" s="1268" t="s">
        <v>716</v>
      </c>
      <c r="H51" s="1267" t="s">
        <v>717</v>
      </c>
      <c r="I51" s="1267" t="s">
        <v>28</v>
      </c>
      <c r="J51" s="1267" t="s">
        <v>58</v>
      </c>
      <c r="K51" s="1267"/>
      <c r="L51" s="1275">
        <v>40436432.5754</v>
      </c>
      <c r="M51" s="1275">
        <v>4689253.1829</v>
      </c>
      <c r="N51" s="1267" t="s">
        <v>718</v>
      </c>
      <c r="O51" s="1276" t="s">
        <v>723</v>
      </c>
      <c r="P51" s="1277" t="s">
        <v>724</v>
      </c>
      <c r="Q51" s="1283">
        <f t="shared" si="1"/>
        <v>63.876722116275</v>
      </c>
      <c r="R51" s="1267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330"/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  <c r="BF51" s="330"/>
      <c r="BG51" s="330"/>
      <c r="BH51" s="330"/>
      <c r="BI51" s="330"/>
      <c r="BJ51" s="330"/>
      <c r="BK51" s="330"/>
      <c r="BL51" s="330"/>
      <c r="BM51" s="330"/>
      <c r="BN51" s="330"/>
      <c r="BO51" s="330"/>
      <c r="BP51" s="330"/>
      <c r="BQ51" s="330"/>
      <c r="BR51" s="330"/>
      <c r="BS51" s="330"/>
      <c r="BT51" s="330"/>
      <c r="BU51" s="330"/>
      <c r="BV51" s="330"/>
      <c r="BW51" s="330"/>
      <c r="BX51" s="330"/>
      <c r="BY51" s="330"/>
      <c r="BZ51" s="330"/>
      <c r="CA51" s="330"/>
      <c r="CB51" s="330"/>
      <c r="CC51" s="330"/>
      <c r="CD51" s="330"/>
      <c r="CE51" s="330"/>
      <c r="CF51" s="330"/>
      <c r="CG51" s="330"/>
      <c r="CH51" s="330"/>
      <c r="CI51" s="330"/>
      <c r="CJ51" s="330"/>
      <c r="CK51" s="330"/>
      <c r="CL51" s="330"/>
      <c r="CM51" s="330"/>
      <c r="CN51" s="330"/>
      <c r="CO51" s="330"/>
      <c r="CP51" s="330"/>
      <c r="CQ51" s="330"/>
      <c r="CR51" s="330"/>
      <c r="CS51" s="330"/>
      <c r="CT51" s="330"/>
      <c r="CU51" s="330"/>
      <c r="CV51" s="330"/>
      <c r="CW51" s="330"/>
      <c r="CX51" s="330"/>
      <c r="CY51" s="330"/>
      <c r="CZ51" s="330"/>
      <c r="DA51" s="330"/>
      <c r="DB51" s="330"/>
      <c r="DC51" s="330"/>
      <c r="DD51" s="330"/>
      <c r="DE51" s="330"/>
      <c r="DF51" s="330"/>
      <c r="DG51" s="330"/>
      <c r="DH51" s="330"/>
      <c r="DI51" s="330"/>
      <c r="DJ51" s="330"/>
      <c r="DK51" s="330"/>
      <c r="DL51" s="330"/>
      <c r="DM51" s="330"/>
      <c r="DN51" s="330"/>
      <c r="DO51" s="330"/>
      <c r="DP51" s="330"/>
      <c r="DQ51" s="330"/>
      <c r="DR51" s="330"/>
      <c r="DS51" s="330"/>
      <c r="DT51" s="330"/>
      <c r="DU51" s="330"/>
      <c r="DV51" s="330"/>
      <c r="DW51" s="330"/>
      <c r="DX51" s="330"/>
      <c r="DY51" s="330"/>
      <c r="DZ51" s="330"/>
      <c r="EA51" s="330"/>
      <c r="EB51" s="330"/>
      <c r="EC51" s="330"/>
      <c r="ED51" s="330"/>
      <c r="EE51" s="330"/>
      <c r="EF51" s="330"/>
      <c r="EG51" s="330"/>
      <c r="EH51" s="330"/>
      <c r="EI51" s="330"/>
      <c r="EJ51" s="330"/>
      <c r="EK51" s="330"/>
      <c r="EL51" s="330"/>
      <c r="EM51" s="330"/>
      <c r="EN51" s="330"/>
      <c r="EO51" s="330"/>
      <c r="EP51" s="330"/>
      <c r="EQ51" s="330"/>
      <c r="ER51" s="330"/>
      <c r="ES51" s="330"/>
      <c r="ET51" s="330"/>
      <c r="EU51" s="330"/>
      <c r="EV51" s="330"/>
      <c r="EW51" s="330"/>
      <c r="EX51" s="330"/>
      <c r="EY51" s="330"/>
      <c r="EZ51" s="330"/>
      <c r="FA51" s="330"/>
      <c r="FB51" s="330"/>
      <c r="FC51" s="330"/>
      <c r="FD51" s="330"/>
      <c r="FE51" s="330"/>
      <c r="FF51" s="330"/>
      <c r="FG51" s="330"/>
      <c r="FH51" s="330"/>
      <c r="FI51" s="330"/>
      <c r="FJ51" s="330"/>
      <c r="FK51" s="330"/>
      <c r="FL51" s="330"/>
      <c r="FM51" s="330"/>
      <c r="FN51" s="330"/>
      <c r="FO51" s="330"/>
      <c r="FP51" s="330"/>
      <c r="FQ51" s="330"/>
      <c r="FR51" s="330"/>
      <c r="FS51" s="330"/>
      <c r="FT51" s="330"/>
      <c r="FU51" s="330"/>
      <c r="FV51" s="330"/>
      <c r="FW51" s="330"/>
      <c r="FX51" s="330"/>
      <c r="FY51" s="330"/>
      <c r="FZ51" s="330"/>
      <c r="GA51" s="330"/>
      <c r="GB51" s="330"/>
      <c r="GC51" s="330"/>
      <c r="GD51" s="330"/>
      <c r="GE51" s="330"/>
      <c r="GF51" s="330"/>
      <c r="GG51" s="330"/>
      <c r="GH51" s="330"/>
      <c r="GI51" s="330"/>
      <c r="GJ51" s="330"/>
      <c r="GK51" s="330"/>
      <c r="GL51" s="330"/>
      <c r="GM51" s="330"/>
      <c r="GN51" s="330"/>
      <c r="GO51" s="330"/>
      <c r="GP51" s="330"/>
      <c r="GQ51" s="330"/>
      <c r="GR51" s="330"/>
      <c r="GS51" s="330"/>
      <c r="GT51" s="330"/>
      <c r="GU51" s="330"/>
      <c r="GV51" s="330"/>
      <c r="GW51" s="330"/>
      <c r="GX51" s="330"/>
      <c r="GY51" s="330"/>
      <c r="GZ51" s="330"/>
      <c r="HA51" s="330"/>
      <c r="HB51" s="330"/>
      <c r="HC51" s="330"/>
      <c r="HD51" s="330"/>
      <c r="HE51" s="330"/>
      <c r="HF51" s="330"/>
      <c r="HG51" s="330"/>
      <c r="HH51" s="330"/>
      <c r="HI51" s="330"/>
      <c r="HJ51" s="330"/>
      <c r="HK51" s="135"/>
      <c r="HL51" s="135"/>
      <c r="HM51" s="135"/>
      <c r="HN51" s="135"/>
      <c r="HO51" s="135"/>
      <c r="HP51" s="135"/>
      <c r="HQ51" s="135"/>
      <c r="HR51" s="135"/>
      <c r="HS51" s="135"/>
      <c r="HT51" s="135"/>
      <c r="HU51" s="135"/>
      <c r="HV51" s="135"/>
      <c r="HW51" s="135"/>
      <c r="HX51" s="135"/>
      <c r="HY51" s="135"/>
      <c r="HZ51" s="135"/>
      <c r="IA51" s="135"/>
      <c r="IB51" s="135"/>
      <c r="IC51" s="135"/>
      <c r="ID51" s="135"/>
      <c r="IE51" s="135"/>
      <c r="IF51" s="135"/>
      <c r="IG51" s="135"/>
      <c r="IH51" s="135"/>
      <c r="II51" s="135"/>
      <c r="IJ51" s="135"/>
      <c r="IK51" s="135"/>
      <c r="IL51" s="135"/>
      <c r="IM51" s="135"/>
      <c r="IN51" s="135"/>
      <c r="IO51" s="135"/>
      <c r="IP51" s="135"/>
      <c r="IQ51" s="135"/>
      <c r="IR51" s="135"/>
      <c r="IS51" s="135"/>
      <c r="IT51" s="135"/>
      <c r="IU51" s="135"/>
      <c r="IV51" s="135"/>
    </row>
    <row r="52" s="1131" customFormat="1" ht="9.95" customHeight="1" spans="1:256">
      <c r="A52" s="1267" t="s">
        <v>37</v>
      </c>
      <c r="B52" s="1267" t="s">
        <v>710</v>
      </c>
      <c r="C52" s="1267">
        <v>1419</v>
      </c>
      <c r="D52" s="1268">
        <v>17.11846333965</v>
      </c>
      <c r="E52" s="1268" t="s">
        <v>714</v>
      </c>
      <c r="F52" s="1268" t="s">
        <v>715</v>
      </c>
      <c r="G52" s="1268" t="s">
        <v>716</v>
      </c>
      <c r="H52" s="1267" t="s">
        <v>721</v>
      </c>
      <c r="I52" s="1267" t="s">
        <v>28</v>
      </c>
      <c r="J52" s="1267" t="s">
        <v>29</v>
      </c>
      <c r="K52" s="1267"/>
      <c r="L52" s="1275">
        <v>40435347.8716</v>
      </c>
      <c r="M52" s="1275">
        <v>4689261.99644</v>
      </c>
      <c r="N52" s="1267" t="s">
        <v>718</v>
      </c>
      <c r="O52" s="1276" t="s">
        <v>723</v>
      </c>
      <c r="P52" s="1277" t="s">
        <v>724</v>
      </c>
      <c r="Q52" s="1283">
        <f t="shared" si="1"/>
        <v>77.033085028425</v>
      </c>
      <c r="R52" s="1267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0"/>
      <c r="BA52" s="330"/>
      <c r="BB52" s="330"/>
      <c r="BC52" s="330"/>
      <c r="BD52" s="330"/>
      <c r="BE52" s="330"/>
      <c r="BF52" s="330"/>
      <c r="BG52" s="330"/>
      <c r="BH52" s="330"/>
      <c r="BI52" s="330"/>
      <c r="BJ52" s="330"/>
      <c r="BK52" s="330"/>
      <c r="BL52" s="330"/>
      <c r="BM52" s="330"/>
      <c r="BN52" s="330"/>
      <c r="BO52" s="330"/>
      <c r="BP52" s="330"/>
      <c r="BQ52" s="330"/>
      <c r="BR52" s="330"/>
      <c r="BS52" s="330"/>
      <c r="BT52" s="330"/>
      <c r="BU52" s="330"/>
      <c r="BV52" s="330"/>
      <c r="BW52" s="330"/>
      <c r="BX52" s="330"/>
      <c r="BY52" s="330"/>
      <c r="BZ52" s="330"/>
      <c r="CA52" s="330"/>
      <c r="CB52" s="330"/>
      <c r="CC52" s="330"/>
      <c r="CD52" s="330"/>
      <c r="CE52" s="330"/>
      <c r="CF52" s="330"/>
      <c r="CG52" s="330"/>
      <c r="CH52" s="330"/>
      <c r="CI52" s="330"/>
      <c r="CJ52" s="330"/>
      <c r="CK52" s="330"/>
      <c r="CL52" s="330"/>
      <c r="CM52" s="330"/>
      <c r="CN52" s="330"/>
      <c r="CO52" s="330"/>
      <c r="CP52" s="330"/>
      <c r="CQ52" s="330"/>
      <c r="CR52" s="330"/>
      <c r="CS52" s="330"/>
      <c r="CT52" s="330"/>
      <c r="CU52" s="330"/>
      <c r="CV52" s="330"/>
      <c r="CW52" s="330"/>
      <c r="CX52" s="330"/>
      <c r="CY52" s="330"/>
      <c r="CZ52" s="330"/>
      <c r="DA52" s="330"/>
      <c r="DB52" s="330"/>
      <c r="DC52" s="330"/>
      <c r="DD52" s="330"/>
      <c r="DE52" s="330"/>
      <c r="DF52" s="330"/>
      <c r="DG52" s="330"/>
      <c r="DH52" s="330"/>
      <c r="DI52" s="330"/>
      <c r="DJ52" s="330"/>
      <c r="DK52" s="330"/>
      <c r="DL52" s="330"/>
      <c r="DM52" s="330"/>
      <c r="DN52" s="330"/>
      <c r="DO52" s="330"/>
      <c r="DP52" s="330"/>
      <c r="DQ52" s="330"/>
      <c r="DR52" s="330"/>
      <c r="DS52" s="330"/>
      <c r="DT52" s="330"/>
      <c r="DU52" s="330"/>
      <c r="DV52" s="330"/>
      <c r="DW52" s="330"/>
      <c r="DX52" s="330"/>
      <c r="DY52" s="330"/>
      <c r="DZ52" s="330"/>
      <c r="EA52" s="330"/>
      <c r="EB52" s="330"/>
      <c r="EC52" s="330"/>
      <c r="ED52" s="330"/>
      <c r="EE52" s="330"/>
      <c r="EF52" s="330"/>
      <c r="EG52" s="330"/>
      <c r="EH52" s="330"/>
      <c r="EI52" s="330"/>
      <c r="EJ52" s="330"/>
      <c r="EK52" s="330"/>
      <c r="EL52" s="330"/>
      <c r="EM52" s="330"/>
      <c r="EN52" s="330"/>
      <c r="EO52" s="330"/>
      <c r="EP52" s="330"/>
      <c r="EQ52" s="330"/>
      <c r="ER52" s="330"/>
      <c r="ES52" s="330"/>
      <c r="ET52" s="330"/>
      <c r="EU52" s="330"/>
      <c r="EV52" s="330"/>
      <c r="EW52" s="330"/>
      <c r="EX52" s="330"/>
      <c r="EY52" s="330"/>
      <c r="EZ52" s="330"/>
      <c r="FA52" s="330"/>
      <c r="FB52" s="330"/>
      <c r="FC52" s="330"/>
      <c r="FD52" s="330"/>
      <c r="FE52" s="330"/>
      <c r="FF52" s="330"/>
      <c r="FG52" s="330"/>
      <c r="FH52" s="330"/>
      <c r="FI52" s="330"/>
      <c r="FJ52" s="330"/>
      <c r="FK52" s="330"/>
      <c r="FL52" s="330"/>
      <c r="FM52" s="330"/>
      <c r="FN52" s="330"/>
      <c r="FO52" s="330"/>
      <c r="FP52" s="330"/>
      <c r="FQ52" s="330"/>
      <c r="FR52" s="330"/>
      <c r="FS52" s="330"/>
      <c r="FT52" s="330"/>
      <c r="FU52" s="330"/>
      <c r="FV52" s="330"/>
      <c r="FW52" s="330"/>
      <c r="FX52" s="330"/>
      <c r="FY52" s="330"/>
      <c r="FZ52" s="330"/>
      <c r="GA52" s="330"/>
      <c r="GB52" s="330"/>
      <c r="GC52" s="330"/>
      <c r="GD52" s="330"/>
      <c r="GE52" s="330"/>
      <c r="GF52" s="330"/>
      <c r="GG52" s="330"/>
      <c r="GH52" s="330"/>
      <c r="GI52" s="330"/>
      <c r="GJ52" s="330"/>
      <c r="GK52" s="330"/>
      <c r="GL52" s="330"/>
      <c r="GM52" s="330"/>
      <c r="GN52" s="330"/>
      <c r="GO52" s="330"/>
      <c r="GP52" s="330"/>
      <c r="GQ52" s="330"/>
      <c r="GR52" s="330"/>
      <c r="GS52" s="330"/>
      <c r="GT52" s="330"/>
      <c r="GU52" s="330"/>
      <c r="GV52" s="330"/>
      <c r="GW52" s="330"/>
      <c r="GX52" s="330"/>
      <c r="GY52" s="330"/>
      <c r="GZ52" s="330"/>
      <c r="HA52" s="330"/>
      <c r="HB52" s="330"/>
      <c r="HC52" s="330"/>
      <c r="HD52" s="330"/>
      <c r="HE52" s="330"/>
      <c r="HF52" s="330"/>
      <c r="HG52" s="330"/>
      <c r="HH52" s="330"/>
      <c r="HI52" s="330"/>
      <c r="HJ52" s="330"/>
      <c r="HK52" s="135"/>
      <c r="HL52" s="135"/>
      <c r="HM52" s="135"/>
      <c r="HN52" s="135"/>
      <c r="HO52" s="135"/>
      <c r="HP52" s="135"/>
      <c r="HQ52" s="135"/>
      <c r="HR52" s="135"/>
      <c r="HS52" s="135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35"/>
      <c r="IE52" s="135"/>
      <c r="IF52" s="135"/>
      <c r="IG52" s="135"/>
      <c r="IH52" s="135"/>
      <c r="II52" s="135"/>
      <c r="IJ52" s="135"/>
      <c r="IK52" s="135"/>
      <c r="IL52" s="135"/>
      <c r="IM52" s="135"/>
      <c r="IN52" s="135"/>
      <c r="IO52" s="135"/>
      <c r="IP52" s="135"/>
      <c r="IQ52" s="135"/>
      <c r="IR52" s="135"/>
      <c r="IS52" s="135"/>
      <c r="IT52" s="135"/>
      <c r="IU52" s="135"/>
      <c r="IV52" s="135"/>
    </row>
    <row r="53" s="1131" customFormat="1" ht="9.95" customHeight="1" spans="1:256">
      <c r="A53" s="1267" t="s">
        <v>37</v>
      </c>
      <c r="B53" s="1267" t="s">
        <v>710</v>
      </c>
      <c r="C53" s="1267">
        <v>1420</v>
      </c>
      <c r="D53" s="1268">
        <v>32.574003006</v>
      </c>
      <c r="E53" s="1268" t="s">
        <v>714</v>
      </c>
      <c r="F53" s="1268" t="s">
        <v>715</v>
      </c>
      <c r="G53" s="1268" t="s">
        <v>716</v>
      </c>
      <c r="H53" s="1267" t="s">
        <v>721</v>
      </c>
      <c r="I53" s="1267" t="s">
        <v>28</v>
      </c>
      <c r="J53" s="1267" t="s">
        <v>58</v>
      </c>
      <c r="K53" s="1267"/>
      <c r="L53" s="1275">
        <v>40434840.5055</v>
      </c>
      <c r="M53" s="1275">
        <v>4689257.1553</v>
      </c>
      <c r="N53" s="1267" t="s">
        <v>718</v>
      </c>
      <c r="O53" s="1267" t="s">
        <v>719</v>
      </c>
      <c r="P53" s="1098" t="s">
        <v>720</v>
      </c>
      <c r="Q53" s="1283">
        <f t="shared" si="1"/>
        <v>146.583013527</v>
      </c>
      <c r="R53" s="1267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330"/>
      <c r="AZ53" s="330"/>
      <c r="BA53" s="330"/>
      <c r="BB53" s="330"/>
      <c r="BC53" s="330"/>
      <c r="BD53" s="330"/>
      <c r="BE53" s="330"/>
      <c r="BF53" s="330"/>
      <c r="BG53" s="330"/>
      <c r="BH53" s="330"/>
      <c r="BI53" s="330"/>
      <c r="BJ53" s="330"/>
      <c r="BK53" s="330"/>
      <c r="BL53" s="330"/>
      <c r="BM53" s="330"/>
      <c r="BN53" s="330"/>
      <c r="BO53" s="330"/>
      <c r="BP53" s="330"/>
      <c r="BQ53" s="330"/>
      <c r="BR53" s="330"/>
      <c r="BS53" s="330"/>
      <c r="BT53" s="330"/>
      <c r="BU53" s="330"/>
      <c r="BV53" s="330"/>
      <c r="BW53" s="330"/>
      <c r="BX53" s="330"/>
      <c r="BY53" s="330"/>
      <c r="BZ53" s="330"/>
      <c r="CA53" s="330"/>
      <c r="CB53" s="330"/>
      <c r="CC53" s="330"/>
      <c r="CD53" s="330"/>
      <c r="CE53" s="330"/>
      <c r="CF53" s="330"/>
      <c r="CG53" s="330"/>
      <c r="CH53" s="330"/>
      <c r="CI53" s="330"/>
      <c r="CJ53" s="330"/>
      <c r="CK53" s="330"/>
      <c r="CL53" s="330"/>
      <c r="CM53" s="330"/>
      <c r="CN53" s="330"/>
      <c r="CO53" s="330"/>
      <c r="CP53" s="330"/>
      <c r="CQ53" s="330"/>
      <c r="CR53" s="330"/>
      <c r="CS53" s="330"/>
      <c r="CT53" s="330"/>
      <c r="CU53" s="330"/>
      <c r="CV53" s="330"/>
      <c r="CW53" s="330"/>
      <c r="CX53" s="330"/>
      <c r="CY53" s="330"/>
      <c r="CZ53" s="330"/>
      <c r="DA53" s="330"/>
      <c r="DB53" s="330"/>
      <c r="DC53" s="330"/>
      <c r="DD53" s="330"/>
      <c r="DE53" s="330"/>
      <c r="DF53" s="330"/>
      <c r="DG53" s="330"/>
      <c r="DH53" s="330"/>
      <c r="DI53" s="330"/>
      <c r="DJ53" s="330"/>
      <c r="DK53" s="330"/>
      <c r="DL53" s="330"/>
      <c r="DM53" s="330"/>
      <c r="DN53" s="330"/>
      <c r="DO53" s="330"/>
      <c r="DP53" s="330"/>
      <c r="DQ53" s="330"/>
      <c r="DR53" s="330"/>
      <c r="DS53" s="330"/>
      <c r="DT53" s="330"/>
      <c r="DU53" s="330"/>
      <c r="DV53" s="330"/>
      <c r="DW53" s="330"/>
      <c r="DX53" s="330"/>
      <c r="DY53" s="330"/>
      <c r="DZ53" s="330"/>
      <c r="EA53" s="330"/>
      <c r="EB53" s="330"/>
      <c r="EC53" s="330"/>
      <c r="ED53" s="330"/>
      <c r="EE53" s="330"/>
      <c r="EF53" s="330"/>
      <c r="EG53" s="330"/>
      <c r="EH53" s="330"/>
      <c r="EI53" s="330"/>
      <c r="EJ53" s="330"/>
      <c r="EK53" s="330"/>
      <c r="EL53" s="330"/>
      <c r="EM53" s="330"/>
      <c r="EN53" s="330"/>
      <c r="EO53" s="330"/>
      <c r="EP53" s="330"/>
      <c r="EQ53" s="330"/>
      <c r="ER53" s="330"/>
      <c r="ES53" s="330"/>
      <c r="ET53" s="330"/>
      <c r="EU53" s="330"/>
      <c r="EV53" s="330"/>
      <c r="EW53" s="330"/>
      <c r="EX53" s="330"/>
      <c r="EY53" s="330"/>
      <c r="EZ53" s="330"/>
      <c r="FA53" s="330"/>
      <c r="FB53" s="330"/>
      <c r="FC53" s="330"/>
      <c r="FD53" s="330"/>
      <c r="FE53" s="330"/>
      <c r="FF53" s="330"/>
      <c r="FG53" s="330"/>
      <c r="FH53" s="330"/>
      <c r="FI53" s="330"/>
      <c r="FJ53" s="330"/>
      <c r="FK53" s="330"/>
      <c r="FL53" s="330"/>
      <c r="FM53" s="330"/>
      <c r="FN53" s="330"/>
      <c r="FO53" s="330"/>
      <c r="FP53" s="330"/>
      <c r="FQ53" s="330"/>
      <c r="FR53" s="330"/>
      <c r="FS53" s="330"/>
      <c r="FT53" s="330"/>
      <c r="FU53" s="330"/>
      <c r="FV53" s="330"/>
      <c r="FW53" s="330"/>
      <c r="FX53" s="330"/>
      <c r="FY53" s="330"/>
      <c r="FZ53" s="330"/>
      <c r="GA53" s="330"/>
      <c r="GB53" s="330"/>
      <c r="GC53" s="330"/>
      <c r="GD53" s="330"/>
      <c r="GE53" s="330"/>
      <c r="GF53" s="330"/>
      <c r="GG53" s="330"/>
      <c r="GH53" s="330"/>
      <c r="GI53" s="330"/>
      <c r="GJ53" s="330"/>
      <c r="GK53" s="330"/>
      <c r="GL53" s="330"/>
      <c r="GM53" s="330"/>
      <c r="GN53" s="330"/>
      <c r="GO53" s="330"/>
      <c r="GP53" s="330"/>
      <c r="GQ53" s="330"/>
      <c r="GR53" s="330"/>
      <c r="GS53" s="330"/>
      <c r="GT53" s="330"/>
      <c r="GU53" s="330"/>
      <c r="GV53" s="330"/>
      <c r="GW53" s="330"/>
      <c r="GX53" s="330"/>
      <c r="GY53" s="330"/>
      <c r="GZ53" s="330"/>
      <c r="HA53" s="330"/>
      <c r="HB53" s="330"/>
      <c r="HC53" s="330"/>
      <c r="HD53" s="330"/>
      <c r="HE53" s="330"/>
      <c r="HF53" s="330"/>
      <c r="HG53" s="330"/>
      <c r="HH53" s="330"/>
      <c r="HI53" s="330"/>
      <c r="HJ53" s="330"/>
      <c r="HK53" s="135"/>
      <c r="HL53" s="135"/>
      <c r="HM53" s="135"/>
      <c r="HN53" s="135"/>
      <c r="HO53" s="135"/>
      <c r="HP53" s="135"/>
      <c r="HQ53" s="135"/>
      <c r="HR53" s="135"/>
      <c r="HS53" s="135"/>
      <c r="HT53" s="135"/>
      <c r="HU53" s="135"/>
      <c r="HV53" s="135"/>
      <c r="HW53" s="135"/>
      <c r="HX53" s="135"/>
      <c r="HY53" s="135"/>
      <c r="HZ53" s="135"/>
      <c r="IA53" s="135"/>
      <c r="IB53" s="135"/>
      <c r="IC53" s="135"/>
      <c r="ID53" s="135"/>
      <c r="IE53" s="135"/>
      <c r="IF53" s="135"/>
      <c r="IG53" s="135"/>
      <c r="IH53" s="135"/>
      <c r="II53" s="135"/>
      <c r="IJ53" s="135"/>
      <c r="IK53" s="135"/>
      <c r="IL53" s="135"/>
      <c r="IM53" s="135"/>
      <c r="IN53" s="135"/>
      <c r="IO53" s="135"/>
      <c r="IP53" s="135"/>
      <c r="IQ53" s="135"/>
      <c r="IR53" s="135"/>
      <c r="IS53" s="135"/>
      <c r="IT53" s="135"/>
      <c r="IU53" s="135"/>
      <c r="IV53" s="135"/>
    </row>
    <row r="54" s="1131" customFormat="1" ht="9.95" customHeight="1" spans="1:256">
      <c r="A54" s="1267" t="s">
        <v>37</v>
      </c>
      <c r="B54" s="1267" t="s">
        <v>710</v>
      </c>
      <c r="C54" s="1267">
        <v>1424</v>
      </c>
      <c r="D54" s="1268">
        <v>396.944660106</v>
      </c>
      <c r="E54" s="1268" t="s">
        <v>714</v>
      </c>
      <c r="F54" s="1268" t="s">
        <v>715</v>
      </c>
      <c r="G54" s="1268" t="s">
        <v>716</v>
      </c>
      <c r="H54" s="1267" t="s">
        <v>721</v>
      </c>
      <c r="I54" s="1267" t="s">
        <v>28</v>
      </c>
      <c r="J54" s="1267" t="s">
        <v>58</v>
      </c>
      <c r="K54" s="1267"/>
      <c r="L54" s="1275">
        <v>40433902.8951</v>
      </c>
      <c r="M54" s="1275">
        <v>4689159.46314</v>
      </c>
      <c r="N54" s="1267" t="s">
        <v>718</v>
      </c>
      <c r="O54" s="1276" t="s">
        <v>723</v>
      </c>
      <c r="P54" s="1277" t="s">
        <v>724</v>
      </c>
      <c r="Q54" s="1283">
        <f t="shared" si="1"/>
        <v>1786.250970477</v>
      </c>
      <c r="R54" s="1267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  <c r="AZ54" s="330"/>
      <c r="BA54" s="330"/>
      <c r="BB54" s="330"/>
      <c r="BC54" s="330"/>
      <c r="BD54" s="330"/>
      <c r="BE54" s="330"/>
      <c r="BF54" s="330"/>
      <c r="BG54" s="330"/>
      <c r="BH54" s="330"/>
      <c r="BI54" s="330"/>
      <c r="BJ54" s="330"/>
      <c r="BK54" s="330"/>
      <c r="BL54" s="330"/>
      <c r="BM54" s="330"/>
      <c r="BN54" s="330"/>
      <c r="BO54" s="330"/>
      <c r="BP54" s="330"/>
      <c r="BQ54" s="330"/>
      <c r="BR54" s="330"/>
      <c r="BS54" s="330"/>
      <c r="BT54" s="330"/>
      <c r="BU54" s="330"/>
      <c r="BV54" s="330"/>
      <c r="BW54" s="330"/>
      <c r="BX54" s="330"/>
      <c r="BY54" s="330"/>
      <c r="BZ54" s="330"/>
      <c r="CA54" s="330"/>
      <c r="CB54" s="330"/>
      <c r="CC54" s="330"/>
      <c r="CD54" s="330"/>
      <c r="CE54" s="330"/>
      <c r="CF54" s="330"/>
      <c r="CG54" s="330"/>
      <c r="CH54" s="330"/>
      <c r="CI54" s="330"/>
      <c r="CJ54" s="330"/>
      <c r="CK54" s="330"/>
      <c r="CL54" s="330"/>
      <c r="CM54" s="330"/>
      <c r="CN54" s="330"/>
      <c r="CO54" s="330"/>
      <c r="CP54" s="330"/>
      <c r="CQ54" s="330"/>
      <c r="CR54" s="330"/>
      <c r="CS54" s="330"/>
      <c r="CT54" s="330"/>
      <c r="CU54" s="330"/>
      <c r="CV54" s="330"/>
      <c r="CW54" s="330"/>
      <c r="CX54" s="330"/>
      <c r="CY54" s="330"/>
      <c r="CZ54" s="330"/>
      <c r="DA54" s="330"/>
      <c r="DB54" s="330"/>
      <c r="DC54" s="330"/>
      <c r="DD54" s="330"/>
      <c r="DE54" s="330"/>
      <c r="DF54" s="330"/>
      <c r="DG54" s="330"/>
      <c r="DH54" s="330"/>
      <c r="DI54" s="330"/>
      <c r="DJ54" s="330"/>
      <c r="DK54" s="330"/>
      <c r="DL54" s="330"/>
      <c r="DM54" s="330"/>
      <c r="DN54" s="330"/>
      <c r="DO54" s="330"/>
      <c r="DP54" s="330"/>
      <c r="DQ54" s="330"/>
      <c r="DR54" s="330"/>
      <c r="DS54" s="330"/>
      <c r="DT54" s="330"/>
      <c r="DU54" s="330"/>
      <c r="DV54" s="330"/>
      <c r="DW54" s="330"/>
      <c r="DX54" s="330"/>
      <c r="DY54" s="330"/>
      <c r="DZ54" s="330"/>
      <c r="EA54" s="330"/>
      <c r="EB54" s="330"/>
      <c r="EC54" s="330"/>
      <c r="ED54" s="330"/>
      <c r="EE54" s="330"/>
      <c r="EF54" s="330"/>
      <c r="EG54" s="330"/>
      <c r="EH54" s="330"/>
      <c r="EI54" s="330"/>
      <c r="EJ54" s="330"/>
      <c r="EK54" s="330"/>
      <c r="EL54" s="330"/>
      <c r="EM54" s="330"/>
      <c r="EN54" s="330"/>
      <c r="EO54" s="330"/>
      <c r="EP54" s="330"/>
      <c r="EQ54" s="330"/>
      <c r="ER54" s="330"/>
      <c r="ES54" s="330"/>
      <c r="ET54" s="330"/>
      <c r="EU54" s="330"/>
      <c r="EV54" s="330"/>
      <c r="EW54" s="330"/>
      <c r="EX54" s="330"/>
      <c r="EY54" s="330"/>
      <c r="EZ54" s="330"/>
      <c r="FA54" s="330"/>
      <c r="FB54" s="330"/>
      <c r="FC54" s="330"/>
      <c r="FD54" s="330"/>
      <c r="FE54" s="330"/>
      <c r="FF54" s="330"/>
      <c r="FG54" s="330"/>
      <c r="FH54" s="330"/>
      <c r="FI54" s="330"/>
      <c r="FJ54" s="330"/>
      <c r="FK54" s="330"/>
      <c r="FL54" s="330"/>
      <c r="FM54" s="330"/>
      <c r="FN54" s="330"/>
      <c r="FO54" s="330"/>
      <c r="FP54" s="330"/>
      <c r="FQ54" s="330"/>
      <c r="FR54" s="330"/>
      <c r="FS54" s="330"/>
      <c r="FT54" s="330"/>
      <c r="FU54" s="330"/>
      <c r="FV54" s="330"/>
      <c r="FW54" s="330"/>
      <c r="FX54" s="330"/>
      <c r="FY54" s="330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  <c r="GU54" s="330"/>
      <c r="GV54" s="330"/>
      <c r="GW54" s="330"/>
      <c r="GX54" s="330"/>
      <c r="GY54" s="330"/>
      <c r="GZ54" s="330"/>
      <c r="HA54" s="330"/>
      <c r="HB54" s="330"/>
      <c r="HC54" s="330"/>
      <c r="HD54" s="330"/>
      <c r="HE54" s="330"/>
      <c r="HF54" s="330"/>
      <c r="HG54" s="330"/>
      <c r="HH54" s="330"/>
      <c r="HI54" s="330"/>
      <c r="HJ54" s="330"/>
      <c r="HK54" s="135"/>
      <c r="HL54" s="135"/>
      <c r="HM54" s="135"/>
      <c r="HN54" s="135"/>
      <c r="HO54" s="135"/>
      <c r="HP54" s="135"/>
      <c r="HQ54" s="135"/>
      <c r="HR54" s="135"/>
      <c r="HS54" s="135"/>
      <c r="HT54" s="135"/>
      <c r="HU54" s="135"/>
      <c r="HV54" s="135"/>
      <c r="HW54" s="135"/>
      <c r="HX54" s="135"/>
      <c r="HY54" s="135"/>
      <c r="HZ54" s="135"/>
      <c r="IA54" s="135"/>
      <c r="IB54" s="135"/>
      <c r="IC54" s="135"/>
      <c r="ID54" s="135"/>
      <c r="IE54" s="135"/>
      <c r="IF54" s="135"/>
      <c r="IG54" s="135"/>
      <c r="IH54" s="135"/>
      <c r="II54" s="135"/>
      <c r="IJ54" s="135"/>
      <c r="IK54" s="135"/>
      <c r="IL54" s="135"/>
      <c r="IM54" s="135"/>
      <c r="IN54" s="135"/>
      <c r="IO54" s="135"/>
      <c r="IP54" s="135"/>
      <c r="IQ54" s="135"/>
      <c r="IR54" s="135"/>
      <c r="IS54" s="135"/>
      <c r="IT54" s="135"/>
      <c r="IU54" s="135"/>
      <c r="IV54" s="135"/>
    </row>
    <row r="55" s="1131" customFormat="1" ht="9.95" customHeight="1" spans="1:256">
      <c r="A55" s="1267" t="s">
        <v>37</v>
      </c>
      <c r="B55" s="1267" t="s">
        <v>710</v>
      </c>
      <c r="C55" s="1267">
        <v>1426</v>
      </c>
      <c r="D55" s="1268">
        <v>76.09453405785</v>
      </c>
      <c r="E55" s="1268" t="s">
        <v>714</v>
      </c>
      <c r="F55" s="1268" t="s">
        <v>715</v>
      </c>
      <c r="G55" s="1268" t="s">
        <v>716</v>
      </c>
      <c r="H55" s="1267" t="s">
        <v>721</v>
      </c>
      <c r="I55" s="1267" t="s">
        <v>28</v>
      </c>
      <c r="J55" s="1267" t="s">
        <v>58</v>
      </c>
      <c r="K55" s="1267"/>
      <c r="L55" s="1275">
        <v>40435062.246</v>
      </c>
      <c r="M55" s="1275">
        <v>4689194.39702</v>
      </c>
      <c r="N55" s="1267" t="s">
        <v>718</v>
      </c>
      <c r="O55" s="1276" t="s">
        <v>723</v>
      </c>
      <c r="P55" s="1277" t="s">
        <v>724</v>
      </c>
      <c r="Q55" s="1283">
        <f t="shared" si="1"/>
        <v>342.425403260325</v>
      </c>
      <c r="R55" s="1267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  <c r="AH55" s="330"/>
      <c r="AI55" s="330"/>
      <c r="AJ55" s="330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U55" s="330"/>
      <c r="AV55" s="330"/>
      <c r="AW55" s="330"/>
      <c r="AX55" s="330"/>
      <c r="AY55" s="330"/>
      <c r="AZ55" s="330"/>
      <c r="BA55" s="330"/>
      <c r="BB55" s="330"/>
      <c r="BC55" s="330"/>
      <c r="BD55" s="330"/>
      <c r="BE55" s="330"/>
      <c r="BF55" s="330"/>
      <c r="BG55" s="330"/>
      <c r="BH55" s="330"/>
      <c r="BI55" s="330"/>
      <c r="BJ55" s="330"/>
      <c r="BK55" s="330"/>
      <c r="BL55" s="330"/>
      <c r="BM55" s="330"/>
      <c r="BN55" s="330"/>
      <c r="BO55" s="330"/>
      <c r="BP55" s="330"/>
      <c r="BQ55" s="330"/>
      <c r="BR55" s="330"/>
      <c r="BS55" s="330"/>
      <c r="BT55" s="330"/>
      <c r="BU55" s="330"/>
      <c r="BV55" s="330"/>
      <c r="BW55" s="330"/>
      <c r="BX55" s="330"/>
      <c r="BY55" s="330"/>
      <c r="BZ55" s="330"/>
      <c r="CA55" s="330"/>
      <c r="CB55" s="330"/>
      <c r="CC55" s="330"/>
      <c r="CD55" s="330"/>
      <c r="CE55" s="330"/>
      <c r="CF55" s="330"/>
      <c r="CG55" s="330"/>
      <c r="CH55" s="330"/>
      <c r="CI55" s="330"/>
      <c r="CJ55" s="330"/>
      <c r="CK55" s="330"/>
      <c r="CL55" s="330"/>
      <c r="CM55" s="330"/>
      <c r="CN55" s="330"/>
      <c r="CO55" s="330"/>
      <c r="CP55" s="330"/>
      <c r="CQ55" s="330"/>
      <c r="CR55" s="330"/>
      <c r="CS55" s="330"/>
      <c r="CT55" s="330"/>
      <c r="CU55" s="330"/>
      <c r="CV55" s="330"/>
      <c r="CW55" s="330"/>
      <c r="CX55" s="330"/>
      <c r="CY55" s="330"/>
      <c r="CZ55" s="330"/>
      <c r="DA55" s="330"/>
      <c r="DB55" s="330"/>
      <c r="DC55" s="330"/>
      <c r="DD55" s="330"/>
      <c r="DE55" s="330"/>
      <c r="DF55" s="330"/>
      <c r="DG55" s="330"/>
      <c r="DH55" s="330"/>
      <c r="DI55" s="330"/>
      <c r="DJ55" s="330"/>
      <c r="DK55" s="330"/>
      <c r="DL55" s="330"/>
      <c r="DM55" s="330"/>
      <c r="DN55" s="330"/>
      <c r="DO55" s="330"/>
      <c r="DP55" s="330"/>
      <c r="DQ55" s="330"/>
      <c r="DR55" s="330"/>
      <c r="DS55" s="330"/>
      <c r="DT55" s="330"/>
      <c r="DU55" s="330"/>
      <c r="DV55" s="330"/>
      <c r="DW55" s="330"/>
      <c r="DX55" s="330"/>
      <c r="DY55" s="330"/>
      <c r="DZ55" s="330"/>
      <c r="EA55" s="330"/>
      <c r="EB55" s="330"/>
      <c r="EC55" s="330"/>
      <c r="ED55" s="330"/>
      <c r="EE55" s="330"/>
      <c r="EF55" s="330"/>
      <c r="EG55" s="330"/>
      <c r="EH55" s="330"/>
      <c r="EI55" s="330"/>
      <c r="EJ55" s="330"/>
      <c r="EK55" s="330"/>
      <c r="EL55" s="330"/>
      <c r="EM55" s="330"/>
      <c r="EN55" s="330"/>
      <c r="EO55" s="330"/>
      <c r="EP55" s="330"/>
      <c r="EQ55" s="330"/>
      <c r="ER55" s="330"/>
      <c r="ES55" s="330"/>
      <c r="ET55" s="330"/>
      <c r="EU55" s="330"/>
      <c r="EV55" s="330"/>
      <c r="EW55" s="330"/>
      <c r="EX55" s="330"/>
      <c r="EY55" s="330"/>
      <c r="EZ55" s="330"/>
      <c r="FA55" s="330"/>
      <c r="FB55" s="330"/>
      <c r="FC55" s="330"/>
      <c r="FD55" s="330"/>
      <c r="FE55" s="330"/>
      <c r="FF55" s="330"/>
      <c r="FG55" s="330"/>
      <c r="FH55" s="330"/>
      <c r="FI55" s="330"/>
      <c r="FJ55" s="330"/>
      <c r="FK55" s="330"/>
      <c r="FL55" s="330"/>
      <c r="FM55" s="330"/>
      <c r="FN55" s="330"/>
      <c r="FO55" s="330"/>
      <c r="FP55" s="330"/>
      <c r="FQ55" s="330"/>
      <c r="FR55" s="330"/>
      <c r="FS55" s="330"/>
      <c r="FT55" s="330"/>
      <c r="FU55" s="330"/>
      <c r="FV55" s="330"/>
      <c r="FW55" s="330"/>
      <c r="FX55" s="330"/>
      <c r="FY55" s="330"/>
      <c r="FZ55" s="330"/>
      <c r="GA55" s="330"/>
      <c r="GB55" s="330"/>
      <c r="GC55" s="330"/>
      <c r="GD55" s="330"/>
      <c r="GE55" s="330"/>
      <c r="GF55" s="330"/>
      <c r="GG55" s="330"/>
      <c r="GH55" s="330"/>
      <c r="GI55" s="330"/>
      <c r="GJ55" s="330"/>
      <c r="GK55" s="330"/>
      <c r="GL55" s="330"/>
      <c r="GM55" s="330"/>
      <c r="GN55" s="330"/>
      <c r="GO55" s="330"/>
      <c r="GP55" s="330"/>
      <c r="GQ55" s="330"/>
      <c r="GR55" s="330"/>
      <c r="GS55" s="330"/>
      <c r="GT55" s="330"/>
      <c r="GU55" s="330"/>
      <c r="GV55" s="330"/>
      <c r="GW55" s="330"/>
      <c r="GX55" s="330"/>
      <c r="GY55" s="330"/>
      <c r="GZ55" s="330"/>
      <c r="HA55" s="330"/>
      <c r="HB55" s="330"/>
      <c r="HC55" s="330"/>
      <c r="HD55" s="330"/>
      <c r="HE55" s="330"/>
      <c r="HF55" s="330"/>
      <c r="HG55" s="330"/>
      <c r="HH55" s="330"/>
      <c r="HI55" s="330"/>
      <c r="HJ55" s="330"/>
      <c r="HK55" s="135"/>
      <c r="HL55" s="135"/>
      <c r="HM55" s="135"/>
      <c r="HN55" s="135"/>
      <c r="HO55" s="135"/>
      <c r="HP55" s="135"/>
      <c r="HQ55" s="135"/>
      <c r="HR55" s="135"/>
      <c r="HS55" s="135"/>
      <c r="HT55" s="135"/>
      <c r="HU55" s="135"/>
      <c r="HV55" s="135"/>
      <c r="HW55" s="135"/>
      <c r="HX55" s="135"/>
      <c r="HY55" s="135"/>
      <c r="HZ55" s="135"/>
      <c r="IA55" s="135"/>
      <c r="IB55" s="135"/>
      <c r="IC55" s="135"/>
      <c r="ID55" s="135"/>
      <c r="IE55" s="135"/>
      <c r="IF55" s="135"/>
      <c r="IG55" s="135"/>
      <c r="IH55" s="135"/>
      <c r="II55" s="135"/>
      <c r="IJ55" s="135"/>
      <c r="IK55" s="135"/>
      <c r="IL55" s="135"/>
      <c r="IM55" s="135"/>
      <c r="IN55" s="135"/>
      <c r="IO55" s="135"/>
      <c r="IP55" s="135"/>
      <c r="IQ55" s="135"/>
      <c r="IR55" s="135"/>
      <c r="IS55" s="135"/>
      <c r="IT55" s="135"/>
      <c r="IU55" s="135"/>
      <c r="IV55" s="135"/>
    </row>
    <row r="56" s="1131" customFormat="1" ht="9.95" customHeight="1" spans="1:256">
      <c r="A56" s="1267" t="s">
        <v>37</v>
      </c>
      <c r="B56" s="1267" t="s">
        <v>710</v>
      </c>
      <c r="C56" s="1267">
        <v>1427</v>
      </c>
      <c r="D56" s="1268">
        <v>29.92944211665</v>
      </c>
      <c r="E56" s="1268" t="s">
        <v>714</v>
      </c>
      <c r="F56" s="1268" t="s">
        <v>715</v>
      </c>
      <c r="G56" s="1268" t="s">
        <v>716</v>
      </c>
      <c r="H56" s="1267" t="s">
        <v>721</v>
      </c>
      <c r="I56" s="1267" t="s">
        <v>28</v>
      </c>
      <c r="J56" s="1267" t="s">
        <v>58</v>
      </c>
      <c r="K56" s="1267"/>
      <c r="L56" s="1275">
        <v>40435209.5689</v>
      </c>
      <c r="M56" s="1275">
        <v>4689134.48382</v>
      </c>
      <c r="N56" s="1267" t="s">
        <v>718</v>
      </c>
      <c r="O56" s="1276" t="s">
        <v>723</v>
      </c>
      <c r="P56" s="1277" t="s">
        <v>724</v>
      </c>
      <c r="Q56" s="1283">
        <f t="shared" si="1"/>
        <v>134.682489524925</v>
      </c>
      <c r="R56" s="1267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E56" s="330"/>
      <c r="AF56" s="330"/>
      <c r="AG56" s="330"/>
      <c r="AH56" s="330"/>
      <c r="AI56" s="330"/>
      <c r="AJ56" s="330"/>
      <c r="AK56" s="330"/>
      <c r="AL56" s="330"/>
      <c r="AM56" s="330"/>
      <c r="AN56" s="330"/>
      <c r="AO56" s="330"/>
      <c r="AP56" s="330"/>
      <c r="AQ56" s="330"/>
      <c r="AR56" s="330"/>
      <c r="AS56" s="330"/>
      <c r="AT56" s="330"/>
      <c r="AU56" s="330"/>
      <c r="AV56" s="330"/>
      <c r="AW56" s="330"/>
      <c r="AX56" s="330"/>
      <c r="AY56" s="330"/>
      <c r="AZ56" s="330"/>
      <c r="BA56" s="330"/>
      <c r="BB56" s="330"/>
      <c r="BC56" s="330"/>
      <c r="BD56" s="330"/>
      <c r="BE56" s="330"/>
      <c r="BF56" s="330"/>
      <c r="BG56" s="330"/>
      <c r="BH56" s="330"/>
      <c r="BI56" s="330"/>
      <c r="BJ56" s="330"/>
      <c r="BK56" s="330"/>
      <c r="BL56" s="330"/>
      <c r="BM56" s="330"/>
      <c r="BN56" s="330"/>
      <c r="BO56" s="330"/>
      <c r="BP56" s="330"/>
      <c r="BQ56" s="330"/>
      <c r="BR56" s="330"/>
      <c r="BS56" s="330"/>
      <c r="BT56" s="330"/>
      <c r="BU56" s="330"/>
      <c r="BV56" s="330"/>
      <c r="BW56" s="330"/>
      <c r="BX56" s="330"/>
      <c r="BY56" s="330"/>
      <c r="BZ56" s="330"/>
      <c r="CA56" s="330"/>
      <c r="CB56" s="330"/>
      <c r="CC56" s="330"/>
      <c r="CD56" s="330"/>
      <c r="CE56" s="330"/>
      <c r="CF56" s="330"/>
      <c r="CG56" s="330"/>
      <c r="CH56" s="330"/>
      <c r="CI56" s="330"/>
      <c r="CJ56" s="330"/>
      <c r="CK56" s="330"/>
      <c r="CL56" s="330"/>
      <c r="CM56" s="330"/>
      <c r="CN56" s="330"/>
      <c r="CO56" s="330"/>
      <c r="CP56" s="330"/>
      <c r="CQ56" s="330"/>
      <c r="CR56" s="330"/>
      <c r="CS56" s="330"/>
      <c r="CT56" s="330"/>
      <c r="CU56" s="330"/>
      <c r="CV56" s="330"/>
      <c r="CW56" s="330"/>
      <c r="CX56" s="330"/>
      <c r="CY56" s="330"/>
      <c r="CZ56" s="330"/>
      <c r="DA56" s="330"/>
      <c r="DB56" s="330"/>
      <c r="DC56" s="330"/>
      <c r="DD56" s="330"/>
      <c r="DE56" s="330"/>
      <c r="DF56" s="330"/>
      <c r="DG56" s="330"/>
      <c r="DH56" s="330"/>
      <c r="DI56" s="330"/>
      <c r="DJ56" s="330"/>
      <c r="DK56" s="330"/>
      <c r="DL56" s="330"/>
      <c r="DM56" s="330"/>
      <c r="DN56" s="330"/>
      <c r="DO56" s="330"/>
      <c r="DP56" s="330"/>
      <c r="DQ56" s="330"/>
      <c r="DR56" s="330"/>
      <c r="DS56" s="330"/>
      <c r="DT56" s="330"/>
      <c r="DU56" s="330"/>
      <c r="DV56" s="330"/>
      <c r="DW56" s="330"/>
      <c r="DX56" s="330"/>
      <c r="DY56" s="330"/>
      <c r="DZ56" s="330"/>
      <c r="EA56" s="330"/>
      <c r="EB56" s="330"/>
      <c r="EC56" s="330"/>
      <c r="ED56" s="330"/>
      <c r="EE56" s="330"/>
      <c r="EF56" s="330"/>
      <c r="EG56" s="330"/>
      <c r="EH56" s="330"/>
      <c r="EI56" s="330"/>
      <c r="EJ56" s="330"/>
      <c r="EK56" s="330"/>
      <c r="EL56" s="330"/>
      <c r="EM56" s="330"/>
      <c r="EN56" s="330"/>
      <c r="EO56" s="330"/>
      <c r="EP56" s="330"/>
      <c r="EQ56" s="330"/>
      <c r="ER56" s="330"/>
      <c r="ES56" s="330"/>
      <c r="ET56" s="330"/>
      <c r="EU56" s="330"/>
      <c r="EV56" s="330"/>
      <c r="EW56" s="330"/>
      <c r="EX56" s="330"/>
      <c r="EY56" s="330"/>
      <c r="EZ56" s="330"/>
      <c r="FA56" s="330"/>
      <c r="FB56" s="330"/>
      <c r="FC56" s="330"/>
      <c r="FD56" s="330"/>
      <c r="FE56" s="330"/>
      <c r="FF56" s="330"/>
      <c r="FG56" s="330"/>
      <c r="FH56" s="330"/>
      <c r="FI56" s="330"/>
      <c r="FJ56" s="330"/>
      <c r="FK56" s="330"/>
      <c r="FL56" s="330"/>
      <c r="FM56" s="330"/>
      <c r="FN56" s="330"/>
      <c r="FO56" s="330"/>
      <c r="FP56" s="330"/>
      <c r="FQ56" s="330"/>
      <c r="FR56" s="330"/>
      <c r="FS56" s="330"/>
      <c r="FT56" s="330"/>
      <c r="FU56" s="330"/>
      <c r="FV56" s="330"/>
      <c r="FW56" s="330"/>
      <c r="FX56" s="330"/>
      <c r="FY56" s="330"/>
      <c r="FZ56" s="330"/>
      <c r="GA56" s="330"/>
      <c r="GB56" s="330"/>
      <c r="GC56" s="330"/>
      <c r="GD56" s="330"/>
      <c r="GE56" s="330"/>
      <c r="GF56" s="330"/>
      <c r="GG56" s="330"/>
      <c r="GH56" s="330"/>
      <c r="GI56" s="330"/>
      <c r="GJ56" s="330"/>
      <c r="GK56" s="330"/>
      <c r="GL56" s="330"/>
      <c r="GM56" s="330"/>
      <c r="GN56" s="330"/>
      <c r="GO56" s="330"/>
      <c r="GP56" s="330"/>
      <c r="GQ56" s="330"/>
      <c r="GR56" s="330"/>
      <c r="GS56" s="330"/>
      <c r="GT56" s="330"/>
      <c r="GU56" s="330"/>
      <c r="GV56" s="330"/>
      <c r="GW56" s="330"/>
      <c r="GX56" s="330"/>
      <c r="GY56" s="330"/>
      <c r="GZ56" s="330"/>
      <c r="HA56" s="330"/>
      <c r="HB56" s="330"/>
      <c r="HC56" s="330"/>
      <c r="HD56" s="330"/>
      <c r="HE56" s="330"/>
      <c r="HF56" s="330"/>
      <c r="HG56" s="330"/>
      <c r="HH56" s="330"/>
      <c r="HI56" s="330"/>
      <c r="HJ56" s="330"/>
      <c r="HK56" s="135"/>
      <c r="HL56" s="135"/>
      <c r="HM56" s="135"/>
      <c r="HN56" s="135"/>
      <c r="HO56" s="135"/>
      <c r="HP56" s="135"/>
      <c r="HQ56" s="135"/>
      <c r="HR56" s="135"/>
      <c r="HS56" s="135"/>
      <c r="HT56" s="135"/>
      <c r="HU56" s="135"/>
      <c r="HV56" s="135"/>
      <c r="HW56" s="135"/>
      <c r="HX56" s="135"/>
      <c r="HY56" s="135"/>
      <c r="HZ56" s="135"/>
      <c r="IA56" s="135"/>
      <c r="IB56" s="135"/>
      <c r="IC56" s="135"/>
      <c r="ID56" s="135"/>
      <c r="IE56" s="135"/>
      <c r="IF56" s="135"/>
      <c r="IG56" s="135"/>
      <c r="IH56" s="135"/>
      <c r="II56" s="135"/>
      <c r="IJ56" s="135"/>
      <c r="IK56" s="135"/>
      <c r="IL56" s="135"/>
      <c r="IM56" s="135"/>
      <c r="IN56" s="135"/>
      <c r="IO56" s="135"/>
      <c r="IP56" s="135"/>
      <c r="IQ56" s="135"/>
      <c r="IR56" s="135"/>
      <c r="IS56" s="135"/>
      <c r="IT56" s="135"/>
      <c r="IU56" s="135"/>
      <c r="IV56" s="135"/>
    </row>
    <row r="57" s="1131" customFormat="1" ht="9.95" customHeight="1" spans="1:256">
      <c r="A57" s="1267" t="s">
        <v>37</v>
      </c>
      <c r="B57" s="1267" t="s">
        <v>710</v>
      </c>
      <c r="C57" s="1267">
        <v>1432</v>
      </c>
      <c r="D57" s="1268">
        <v>19.03921309845</v>
      </c>
      <c r="E57" s="1268" t="s">
        <v>714</v>
      </c>
      <c r="F57" s="1268" t="s">
        <v>715</v>
      </c>
      <c r="G57" s="1268" t="s">
        <v>716</v>
      </c>
      <c r="H57" s="1267" t="s">
        <v>717</v>
      </c>
      <c r="I57" s="1267" t="s">
        <v>28</v>
      </c>
      <c r="J57" s="1267" t="s">
        <v>58</v>
      </c>
      <c r="K57" s="1267"/>
      <c r="L57" s="1275">
        <v>40436423.9936</v>
      </c>
      <c r="M57" s="1275">
        <v>4689209.90722</v>
      </c>
      <c r="N57" s="1267" t="s">
        <v>718</v>
      </c>
      <c r="O57" s="1278" t="s">
        <v>725</v>
      </c>
      <c r="P57" s="1279" t="s">
        <v>726</v>
      </c>
      <c r="Q57" s="1283">
        <f t="shared" si="1"/>
        <v>85.676458943025</v>
      </c>
      <c r="R57" s="1267"/>
      <c r="S57" s="330"/>
      <c r="T57" s="330"/>
      <c r="U57" s="330"/>
      <c r="V57" s="330"/>
      <c r="W57" s="330"/>
      <c r="X57" s="330"/>
      <c r="Y57" s="330"/>
      <c r="Z57" s="330"/>
      <c r="AA57" s="330"/>
      <c r="AB57" s="330"/>
      <c r="AC57" s="330"/>
      <c r="AD57" s="330"/>
      <c r="AE57" s="330"/>
      <c r="AF57" s="330"/>
      <c r="AG57" s="330"/>
      <c r="AH57" s="330"/>
      <c r="AI57" s="330"/>
      <c r="AJ57" s="330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U57" s="330"/>
      <c r="AV57" s="330"/>
      <c r="AW57" s="330"/>
      <c r="AX57" s="330"/>
      <c r="AY57" s="330"/>
      <c r="AZ57" s="330"/>
      <c r="BA57" s="330"/>
      <c r="BB57" s="330"/>
      <c r="BC57" s="330"/>
      <c r="BD57" s="330"/>
      <c r="BE57" s="330"/>
      <c r="BF57" s="330"/>
      <c r="BG57" s="330"/>
      <c r="BH57" s="330"/>
      <c r="BI57" s="330"/>
      <c r="BJ57" s="330"/>
      <c r="BK57" s="330"/>
      <c r="BL57" s="330"/>
      <c r="BM57" s="330"/>
      <c r="BN57" s="330"/>
      <c r="BO57" s="330"/>
      <c r="BP57" s="330"/>
      <c r="BQ57" s="330"/>
      <c r="BR57" s="330"/>
      <c r="BS57" s="330"/>
      <c r="BT57" s="330"/>
      <c r="BU57" s="330"/>
      <c r="BV57" s="330"/>
      <c r="BW57" s="330"/>
      <c r="BX57" s="330"/>
      <c r="BY57" s="330"/>
      <c r="BZ57" s="330"/>
      <c r="CA57" s="330"/>
      <c r="CB57" s="330"/>
      <c r="CC57" s="330"/>
      <c r="CD57" s="330"/>
      <c r="CE57" s="330"/>
      <c r="CF57" s="330"/>
      <c r="CG57" s="330"/>
      <c r="CH57" s="330"/>
      <c r="CI57" s="330"/>
      <c r="CJ57" s="330"/>
      <c r="CK57" s="330"/>
      <c r="CL57" s="330"/>
      <c r="CM57" s="330"/>
      <c r="CN57" s="330"/>
      <c r="CO57" s="330"/>
      <c r="CP57" s="330"/>
      <c r="CQ57" s="330"/>
      <c r="CR57" s="330"/>
      <c r="CS57" s="330"/>
      <c r="CT57" s="330"/>
      <c r="CU57" s="330"/>
      <c r="CV57" s="330"/>
      <c r="CW57" s="330"/>
      <c r="CX57" s="330"/>
      <c r="CY57" s="330"/>
      <c r="CZ57" s="330"/>
      <c r="DA57" s="330"/>
      <c r="DB57" s="330"/>
      <c r="DC57" s="330"/>
      <c r="DD57" s="330"/>
      <c r="DE57" s="330"/>
      <c r="DF57" s="330"/>
      <c r="DG57" s="330"/>
      <c r="DH57" s="330"/>
      <c r="DI57" s="330"/>
      <c r="DJ57" s="330"/>
      <c r="DK57" s="330"/>
      <c r="DL57" s="330"/>
      <c r="DM57" s="330"/>
      <c r="DN57" s="330"/>
      <c r="DO57" s="330"/>
      <c r="DP57" s="330"/>
      <c r="DQ57" s="330"/>
      <c r="DR57" s="330"/>
      <c r="DS57" s="330"/>
      <c r="DT57" s="330"/>
      <c r="DU57" s="330"/>
      <c r="DV57" s="330"/>
      <c r="DW57" s="330"/>
      <c r="DX57" s="330"/>
      <c r="DY57" s="330"/>
      <c r="DZ57" s="330"/>
      <c r="EA57" s="330"/>
      <c r="EB57" s="330"/>
      <c r="EC57" s="330"/>
      <c r="ED57" s="330"/>
      <c r="EE57" s="330"/>
      <c r="EF57" s="330"/>
      <c r="EG57" s="330"/>
      <c r="EH57" s="330"/>
      <c r="EI57" s="330"/>
      <c r="EJ57" s="330"/>
      <c r="EK57" s="330"/>
      <c r="EL57" s="330"/>
      <c r="EM57" s="330"/>
      <c r="EN57" s="330"/>
      <c r="EO57" s="330"/>
      <c r="EP57" s="330"/>
      <c r="EQ57" s="330"/>
      <c r="ER57" s="330"/>
      <c r="ES57" s="330"/>
      <c r="ET57" s="330"/>
      <c r="EU57" s="330"/>
      <c r="EV57" s="330"/>
      <c r="EW57" s="330"/>
      <c r="EX57" s="330"/>
      <c r="EY57" s="330"/>
      <c r="EZ57" s="330"/>
      <c r="FA57" s="330"/>
      <c r="FB57" s="330"/>
      <c r="FC57" s="330"/>
      <c r="FD57" s="330"/>
      <c r="FE57" s="330"/>
      <c r="FF57" s="330"/>
      <c r="FG57" s="330"/>
      <c r="FH57" s="330"/>
      <c r="FI57" s="330"/>
      <c r="FJ57" s="330"/>
      <c r="FK57" s="330"/>
      <c r="FL57" s="330"/>
      <c r="FM57" s="330"/>
      <c r="FN57" s="330"/>
      <c r="FO57" s="330"/>
      <c r="FP57" s="330"/>
      <c r="FQ57" s="330"/>
      <c r="FR57" s="330"/>
      <c r="FS57" s="330"/>
      <c r="FT57" s="330"/>
      <c r="FU57" s="330"/>
      <c r="FV57" s="330"/>
      <c r="FW57" s="330"/>
      <c r="FX57" s="330"/>
      <c r="FY57" s="330"/>
      <c r="FZ57" s="330"/>
      <c r="GA57" s="330"/>
      <c r="GB57" s="330"/>
      <c r="GC57" s="330"/>
      <c r="GD57" s="330"/>
      <c r="GE57" s="330"/>
      <c r="GF57" s="330"/>
      <c r="GG57" s="330"/>
      <c r="GH57" s="330"/>
      <c r="GI57" s="330"/>
      <c r="GJ57" s="330"/>
      <c r="GK57" s="330"/>
      <c r="GL57" s="330"/>
      <c r="GM57" s="330"/>
      <c r="GN57" s="330"/>
      <c r="GO57" s="330"/>
      <c r="GP57" s="330"/>
      <c r="GQ57" s="330"/>
      <c r="GR57" s="330"/>
      <c r="GS57" s="330"/>
      <c r="GT57" s="330"/>
      <c r="GU57" s="330"/>
      <c r="GV57" s="330"/>
      <c r="GW57" s="330"/>
      <c r="GX57" s="330"/>
      <c r="GY57" s="330"/>
      <c r="GZ57" s="330"/>
      <c r="HA57" s="330"/>
      <c r="HB57" s="330"/>
      <c r="HC57" s="330"/>
      <c r="HD57" s="330"/>
      <c r="HE57" s="330"/>
      <c r="HF57" s="330"/>
      <c r="HG57" s="330"/>
      <c r="HH57" s="330"/>
      <c r="HI57" s="330"/>
      <c r="HJ57" s="330"/>
      <c r="HK57" s="135"/>
      <c r="HL57" s="135"/>
      <c r="HM57" s="135"/>
      <c r="HN57" s="135"/>
      <c r="HO57" s="135"/>
      <c r="HP57" s="135"/>
      <c r="HQ57" s="135"/>
      <c r="HR57" s="135"/>
      <c r="HS57" s="135"/>
      <c r="HT57" s="135"/>
      <c r="HU57" s="135"/>
      <c r="HV57" s="135"/>
      <c r="HW57" s="135"/>
      <c r="HX57" s="135"/>
      <c r="HY57" s="135"/>
      <c r="HZ57" s="135"/>
      <c r="IA57" s="135"/>
      <c r="IB57" s="135"/>
      <c r="IC57" s="135"/>
      <c r="ID57" s="135"/>
      <c r="IE57" s="135"/>
      <c r="IF57" s="135"/>
      <c r="IG57" s="135"/>
      <c r="IH57" s="135"/>
      <c r="II57" s="135"/>
      <c r="IJ57" s="135"/>
      <c r="IK57" s="135"/>
      <c r="IL57" s="135"/>
      <c r="IM57" s="135"/>
      <c r="IN57" s="135"/>
      <c r="IO57" s="135"/>
      <c r="IP57" s="135"/>
      <c r="IQ57" s="135"/>
      <c r="IR57" s="135"/>
      <c r="IS57" s="135"/>
      <c r="IT57" s="135"/>
      <c r="IU57" s="135"/>
      <c r="IV57" s="135"/>
    </row>
    <row r="58" s="1131" customFormat="1" ht="9.95" customHeight="1" spans="1:256">
      <c r="A58" s="1267" t="s">
        <v>37</v>
      </c>
      <c r="B58" s="1267" t="s">
        <v>710</v>
      </c>
      <c r="C58" s="1267">
        <v>1434</v>
      </c>
      <c r="D58" s="1268">
        <v>19.89059993145</v>
      </c>
      <c r="E58" s="1268" t="s">
        <v>714</v>
      </c>
      <c r="F58" s="1268" t="s">
        <v>715</v>
      </c>
      <c r="G58" s="1268" t="s">
        <v>716</v>
      </c>
      <c r="H58" s="1267" t="s">
        <v>717</v>
      </c>
      <c r="I58" s="1267" t="s">
        <v>28</v>
      </c>
      <c r="J58" s="1267" t="s">
        <v>58</v>
      </c>
      <c r="K58" s="1267"/>
      <c r="L58" s="1275">
        <v>40434363.221</v>
      </c>
      <c r="M58" s="1275">
        <v>4689061.31302</v>
      </c>
      <c r="N58" s="1267" t="s">
        <v>718</v>
      </c>
      <c r="O58" s="1276" t="s">
        <v>723</v>
      </c>
      <c r="P58" s="1277" t="s">
        <v>724</v>
      </c>
      <c r="Q58" s="1283">
        <f t="shared" si="1"/>
        <v>89.507699691525</v>
      </c>
      <c r="R58" s="1267"/>
      <c r="S58" s="330"/>
      <c r="T58" s="330"/>
      <c r="U58" s="330"/>
      <c r="V58" s="330"/>
      <c r="W58" s="330"/>
      <c r="X58" s="330"/>
      <c r="Y58" s="330"/>
      <c r="Z58" s="330"/>
      <c r="AA58" s="330"/>
      <c r="AB58" s="330"/>
      <c r="AC58" s="330"/>
      <c r="AD58" s="330"/>
      <c r="AE58" s="330"/>
      <c r="AF58" s="330"/>
      <c r="AG58" s="330"/>
      <c r="AH58" s="330"/>
      <c r="AI58" s="330"/>
      <c r="AJ58" s="330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U58" s="330"/>
      <c r="AV58" s="330"/>
      <c r="AW58" s="330"/>
      <c r="AX58" s="330"/>
      <c r="AY58" s="330"/>
      <c r="AZ58" s="330"/>
      <c r="BA58" s="330"/>
      <c r="BB58" s="330"/>
      <c r="BC58" s="330"/>
      <c r="BD58" s="330"/>
      <c r="BE58" s="330"/>
      <c r="BF58" s="330"/>
      <c r="BG58" s="330"/>
      <c r="BH58" s="330"/>
      <c r="BI58" s="330"/>
      <c r="BJ58" s="330"/>
      <c r="BK58" s="330"/>
      <c r="BL58" s="330"/>
      <c r="BM58" s="330"/>
      <c r="BN58" s="330"/>
      <c r="BO58" s="330"/>
      <c r="BP58" s="330"/>
      <c r="BQ58" s="330"/>
      <c r="BR58" s="330"/>
      <c r="BS58" s="330"/>
      <c r="BT58" s="330"/>
      <c r="BU58" s="330"/>
      <c r="BV58" s="330"/>
      <c r="BW58" s="330"/>
      <c r="BX58" s="330"/>
      <c r="BY58" s="330"/>
      <c r="BZ58" s="330"/>
      <c r="CA58" s="330"/>
      <c r="CB58" s="330"/>
      <c r="CC58" s="330"/>
      <c r="CD58" s="330"/>
      <c r="CE58" s="330"/>
      <c r="CF58" s="330"/>
      <c r="CG58" s="330"/>
      <c r="CH58" s="330"/>
      <c r="CI58" s="330"/>
      <c r="CJ58" s="330"/>
      <c r="CK58" s="330"/>
      <c r="CL58" s="330"/>
      <c r="CM58" s="330"/>
      <c r="CN58" s="330"/>
      <c r="CO58" s="330"/>
      <c r="CP58" s="330"/>
      <c r="CQ58" s="330"/>
      <c r="CR58" s="330"/>
      <c r="CS58" s="330"/>
      <c r="CT58" s="330"/>
      <c r="CU58" s="330"/>
      <c r="CV58" s="330"/>
      <c r="CW58" s="330"/>
      <c r="CX58" s="330"/>
      <c r="CY58" s="330"/>
      <c r="CZ58" s="330"/>
      <c r="DA58" s="330"/>
      <c r="DB58" s="330"/>
      <c r="DC58" s="330"/>
      <c r="DD58" s="330"/>
      <c r="DE58" s="330"/>
      <c r="DF58" s="330"/>
      <c r="DG58" s="330"/>
      <c r="DH58" s="330"/>
      <c r="DI58" s="330"/>
      <c r="DJ58" s="330"/>
      <c r="DK58" s="330"/>
      <c r="DL58" s="330"/>
      <c r="DM58" s="330"/>
      <c r="DN58" s="330"/>
      <c r="DO58" s="330"/>
      <c r="DP58" s="330"/>
      <c r="DQ58" s="330"/>
      <c r="DR58" s="330"/>
      <c r="DS58" s="330"/>
      <c r="DT58" s="330"/>
      <c r="DU58" s="330"/>
      <c r="DV58" s="330"/>
      <c r="DW58" s="330"/>
      <c r="DX58" s="330"/>
      <c r="DY58" s="330"/>
      <c r="DZ58" s="330"/>
      <c r="EA58" s="330"/>
      <c r="EB58" s="330"/>
      <c r="EC58" s="330"/>
      <c r="ED58" s="330"/>
      <c r="EE58" s="330"/>
      <c r="EF58" s="330"/>
      <c r="EG58" s="330"/>
      <c r="EH58" s="330"/>
      <c r="EI58" s="330"/>
      <c r="EJ58" s="330"/>
      <c r="EK58" s="330"/>
      <c r="EL58" s="330"/>
      <c r="EM58" s="330"/>
      <c r="EN58" s="330"/>
      <c r="EO58" s="330"/>
      <c r="EP58" s="330"/>
      <c r="EQ58" s="330"/>
      <c r="ER58" s="330"/>
      <c r="ES58" s="330"/>
      <c r="ET58" s="330"/>
      <c r="EU58" s="330"/>
      <c r="EV58" s="330"/>
      <c r="EW58" s="330"/>
      <c r="EX58" s="330"/>
      <c r="EY58" s="330"/>
      <c r="EZ58" s="330"/>
      <c r="FA58" s="330"/>
      <c r="FB58" s="330"/>
      <c r="FC58" s="330"/>
      <c r="FD58" s="330"/>
      <c r="FE58" s="330"/>
      <c r="FF58" s="330"/>
      <c r="FG58" s="330"/>
      <c r="FH58" s="330"/>
      <c r="FI58" s="330"/>
      <c r="FJ58" s="330"/>
      <c r="FK58" s="330"/>
      <c r="FL58" s="330"/>
      <c r="FM58" s="330"/>
      <c r="FN58" s="330"/>
      <c r="FO58" s="330"/>
      <c r="FP58" s="330"/>
      <c r="FQ58" s="330"/>
      <c r="FR58" s="330"/>
      <c r="FS58" s="330"/>
      <c r="FT58" s="330"/>
      <c r="FU58" s="330"/>
      <c r="FV58" s="330"/>
      <c r="FW58" s="330"/>
      <c r="FX58" s="330"/>
      <c r="FY58" s="330"/>
      <c r="FZ58" s="330"/>
      <c r="GA58" s="330"/>
      <c r="GB58" s="330"/>
      <c r="GC58" s="330"/>
      <c r="GD58" s="330"/>
      <c r="GE58" s="330"/>
      <c r="GF58" s="330"/>
      <c r="GG58" s="330"/>
      <c r="GH58" s="330"/>
      <c r="GI58" s="330"/>
      <c r="GJ58" s="330"/>
      <c r="GK58" s="330"/>
      <c r="GL58" s="330"/>
      <c r="GM58" s="330"/>
      <c r="GN58" s="330"/>
      <c r="GO58" s="330"/>
      <c r="GP58" s="330"/>
      <c r="GQ58" s="330"/>
      <c r="GR58" s="330"/>
      <c r="GS58" s="330"/>
      <c r="GT58" s="330"/>
      <c r="GU58" s="330"/>
      <c r="GV58" s="330"/>
      <c r="GW58" s="330"/>
      <c r="GX58" s="330"/>
      <c r="GY58" s="330"/>
      <c r="GZ58" s="330"/>
      <c r="HA58" s="330"/>
      <c r="HB58" s="330"/>
      <c r="HC58" s="330"/>
      <c r="HD58" s="330"/>
      <c r="HE58" s="330"/>
      <c r="HF58" s="330"/>
      <c r="HG58" s="330"/>
      <c r="HH58" s="330"/>
      <c r="HI58" s="330"/>
      <c r="HJ58" s="330"/>
      <c r="HK58" s="135"/>
      <c r="HL58" s="135"/>
      <c r="HM58" s="135"/>
      <c r="HN58" s="135"/>
      <c r="HO58" s="135"/>
      <c r="HP58" s="135"/>
      <c r="HQ58" s="135"/>
      <c r="HR58" s="135"/>
      <c r="HS58" s="135"/>
      <c r="HT58" s="135"/>
      <c r="HU58" s="135"/>
      <c r="HV58" s="135"/>
      <c r="HW58" s="135"/>
      <c r="HX58" s="135"/>
      <c r="HY58" s="135"/>
      <c r="HZ58" s="135"/>
      <c r="IA58" s="135"/>
      <c r="IB58" s="135"/>
      <c r="IC58" s="135"/>
      <c r="ID58" s="135"/>
      <c r="IE58" s="135"/>
      <c r="IF58" s="135"/>
      <c r="IG58" s="135"/>
      <c r="IH58" s="135"/>
      <c r="II58" s="135"/>
      <c r="IJ58" s="135"/>
      <c r="IK58" s="135"/>
      <c r="IL58" s="135"/>
      <c r="IM58" s="135"/>
      <c r="IN58" s="135"/>
      <c r="IO58" s="135"/>
      <c r="IP58" s="135"/>
      <c r="IQ58" s="135"/>
      <c r="IR58" s="135"/>
      <c r="IS58" s="135"/>
      <c r="IT58" s="135"/>
      <c r="IU58" s="135"/>
      <c r="IV58" s="135"/>
    </row>
    <row r="59" s="1131" customFormat="1" ht="9.95" customHeight="1" spans="1:256">
      <c r="A59" s="1267" t="s">
        <v>37</v>
      </c>
      <c r="B59" s="1267" t="s">
        <v>710</v>
      </c>
      <c r="C59" s="1267">
        <v>1438</v>
      </c>
      <c r="D59" s="1268">
        <v>127.57928445525</v>
      </c>
      <c r="E59" s="1268" t="s">
        <v>714</v>
      </c>
      <c r="F59" s="1268" t="s">
        <v>715</v>
      </c>
      <c r="G59" s="1268" t="s">
        <v>716</v>
      </c>
      <c r="H59" s="1267" t="s">
        <v>721</v>
      </c>
      <c r="I59" s="1267" t="s">
        <v>28</v>
      </c>
      <c r="J59" s="1267" t="s">
        <v>58</v>
      </c>
      <c r="K59" s="1267"/>
      <c r="L59" s="1275">
        <v>40434616.9396</v>
      </c>
      <c r="M59" s="1275">
        <v>4689179.5086</v>
      </c>
      <c r="N59" s="1267" t="s">
        <v>718</v>
      </c>
      <c r="O59" s="1276" t="s">
        <v>723</v>
      </c>
      <c r="P59" s="1277" t="s">
        <v>724</v>
      </c>
      <c r="Q59" s="1283">
        <f t="shared" si="1"/>
        <v>574.106780048625</v>
      </c>
      <c r="R59" s="1267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  <c r="AG59" s="330"/>
      <c r="AH59" s="330"/>
      <c r="AI59" s="330"/>
      <c r="AJ59" s="330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U59" s="330"/>
      <c r="AV59" s="330"/>
      <c r="AW59" s="330"/>
      <c r="AX59" s="330"/>
      <c r="AY59" s="330"/>
      <c r="AZ59" s="330"/>
      <c r="BA59" s="330"/>
      <c r="BB59" s="330"/>
      <c r="BC59" s="330"/>
      <c r="BD59" s="330"/>
      <c r="BE59" s="330"/>
      <c r="BF59" s="330"/>
      <c r="BG59" s="330"/>
      <c r="BH59" s="330"/>
      <c r="BI59" s="330"/>
      <c r="BJ59" s="330"/>
      <c r="BK59" s="330"/>
      <c r="BL59" s="330"/>
      <c r="BM59" s="330"/>
      <c r="BN59" s="330"/>
      <c r="BO59" s="330"/>
      <c r="BP59" s="330"/>
      <c r="BQ59" s="330"/>
      <c r="BR59" s="330"/>
      <c r="BS59" s="330"/>
      <c r="BT59" s="330"/>
      <c r="BU59" s="330"/>
      <c r="BV59" s="330"/>
      <c r="BW59" s="330"/>
      <c r="BX59" s="330"/>
      <c r="BY59" s="330"/>
      <c r="BZ59" s="330"/>
      <c r="CA59" s="330"/>
      <c r="CB59" s="330"/>
      <c r="CC59" s="330"/>
      <c r="CD59" s="330"/>
      <c r="CE59" s="330"/>
      <c r="CF59" s="330"/>
      <c r="CG59" s="330"/>
      <c r="CH59" s="330"/>
      <c r="CI59" s="330"/>
      <c r="CJ59" s="330"/>
      <c r="CK59" s="330"/>
      <c r="CL59" s="330"/>
      <c r="CM59" s="330"/>
      <c r="CN59" s="330"/>
      <c r="CO59" s="330"/>
      <c r="CP59" s="330"/>
      <c r="CQ59" s="330"/>
      <c r="CR59" s="330"/>
      <c r="CS59" s="330"/>
      <c r="CT59" s="330"/>
      <c r="CU59" s="330"/>
      <c r="CV59" s="330"/>
      <c r="CW59" s="330"/>
      <c r="CX59" s="330"/>
      <c r="CY59" s="330"/>
      <c r="CZ59" s="330"/>
      <c r="DA59" s="330"/>
      <c r="DB59" s="330"/>
      <c r="DC59" s="330"/>
      <c r="DD59" s="330"/>
      <c r="DE59" s="330"/>
      <c r="DF59" s="330"/>
      <c r="DG59" s="330"/>
      <c r="DH59" s="330"/>
      <c r="DI59" s="330"/>
      <c r="DJ59" s="330"/>
      <c r="DK59" s="330"/>
      <c r="DL59" s="330"/>
      <c r="DM59" s="330"/>
      <c r="DN59" s="330"/>
      <c r="DO59" s="330"/>
      <c r="DP59" s="330"/>
      <c r="DQ59" s="330"/>
      <c r="DR59" s="330"/>
      <c r="DS59" s="330"/>
      <c r="DT59" s="330"/>
      <c r="DU59" s="330"/>
      <c r="DV59" s="330"/>
      <c r="DW59" s="330"/>
      <c r="DX59" s="330"/>
      <c r="DY59" s="330"/>
      <c r="DZ59" s="330"/>
      <c r="EA59" s="330"/>
      <c r="EB59" s="330"/>
      <c r="EC59" s="330"/>
      <c r="ED59" s="330"/>
      <c r="EE59" s="330"/>
      <c r="EF59" s="330"/>
      <c r="EG59" s="330"/>
      <c r="EH59" s="330"/>
      <c r="EI59" s="330"/>
      <c r="EJ59" s="330"/>
      <c r="EK59" s="330"/>
      <c r="EL59" s="330"/>
      <c r="EM59" s="330"/>
      <c r="EN59" s="330"/>
      <c r="EO59" s="330"/>
      <c r="EP59" s="330"/>
      <c r="EQ59" s="330"/>
      <c r="ER59" s="330"/>
      <c r="ES59" s="330"/>
      <c r="ET59" s="330"/>
      <c r="EU59" s="330"/>
      <c r="EV59" s="330"/>
      <c r="EW59" s="330"/>
      <c r="EX59" s="330"/>
      <c r="EY59" s="330"/>
      <c r="EZ59" s="330"/>
      <c r="FA59" s="330"/>
      <c r="FB59" s="330"/>
      <c r="FC59" s="330"/>
      <c r="FD59" s="330"/>
      <c r="FE59" s="330"/>
      <c r="FF59" s="330"/>
      <c r="FG59" s="330"/>
      <c r="FH59" s="330"/>
      <c r="FI59" s="330"/>
      <c r="FJ59" s="330"/>
      <c r="FK59" s="330"/>
      <c r="FL59" s="330"/>
      <c r="FM59" s="330"/>
      <c r="FN59" s="330"/>
      <c r="FO59" s="330"/>
      <c r="FP59" s="330"/>
      <c r="FQ59" s="330"/>
      <c r="FR59" s="330"/>
      <c r="FS59" s="330"/>
      <c r="FT59" s="330"/>
      <c r="FU59" s="330"/>
      <c r="FV59" s="330"/>
      <c r="FW59" s="330"/>
      <c r="FX59" s="330"/>
      <c r="FY59" s="330"/>
      <c r="FZ59" s="330"/>
      <c r="GA59" s="330"/>
      <c r="GB59" s="330"/>
      <c r="GC59" s="330"/>
      <c r="GD59" s="330"/>
      <c r="GE59" s="330"/>
      <c r="GF59" s="330"/>
      <c r="GG59" s="330"/>
      <c r="GH59" s="330"/>
      <c r="GI59" s="330"/>
      <c r="GJ59" s="330"/>
      <c r="GK59" s="330"/>
      <c r="GL59" s="330"/>
      <c r="GM59" s="330"/>
      <c r="GN59" s="330"/>
      <c r="GO59" s="330"/>
      <c r="GP59" s="330"/>
      <c r="GQ59" s="330"/>
      <c r="GR59" s="330"/>
      <c r="GS59" s="330"/>
      <c r="GT59" s="330"/>
      <c r="GU59" s="330"/>
      <c r="GV59" s="330"/>
      <c r="GW59" s="330"/>
      <c r="GX59" s="330"/>
      <c r="GY59" s="330"/>
      <c r="GZ59" s="330"/>
      <c r="HA59" s="330"/>
      <c r="HB59" s="330"/>
      <c r="HC59" s="330"/>
      <c r="HD59" s="330"/>
      <c r="HE59" s="330"/>
      <c r="HF59" s="330"/>
      <c r="HG59" s="330"/>
      <c r="HH59" s="330"/>
      <c r="HI59" s="330"/>
      <c r="HJ59" s="330"/>
      <c r="HK59" s="135"/>
      <c r="HL59" s="135"/>
      <c r="HM59" s="135"/>
      <c r="HN59" s="135"/>
      <c r="HO59" s="135"/>
      <c r="HP59" s="135"/>
      <c r="HQ59" s="135"/>
      <c r="HR59" s="135"/>
      <c r="HS59" s="135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35"/>
      <c r="IE59" s="135"/>
      <c r="IF59" s="135"/>
      <c r="IG59" s="135"/>
      <c r="IH59" s="135"/>
      <c r="II59" s="135"/>
      <c r="IJ59" s="135"/>
      <c r="IK59" s="135"/>
      <c r="IL59" s="135"/>
      <c r="IM59" s="135"/>
      <c r="IN59" s="135"/>
      <c r="IO59" s="135"/>
      <c r="IP59" s="135"/>
      <c r="IQ59" s="135"/>
      <c r="IR59" s="135"/>
      <c r="IS59" s="135"/>
      <c r="IT59" s="135"/>
      <c r="IU59" s="135"/>
      <c r="IV59" s="135"/>
    </row>
    <row r="60" s="1131" customFormat="1" ht="9.95" customHeight="1" spans="1:256">
      <c r="A60" s="1267" t="s">
        <v>37</v>
      </c>
      <c r="B60" s="1267" t="s">
        <v>710</v>
      </c>
      <c r="C60" s="1267">
        <v>1440</v>
      </c>
      <c r="D60" s="1268">
        <v>43.38272599065</v>
      </c>
      <c r="E60" s="1268" t="s">
        <v>714</v>
      </c>
      <c r="F60" s="1268" t="s">
        <v>715</v>
      </c>
      <c r="G60" s="1268" t="s">
        <v>716</v>
      </c>
      <c r="H60" s="1267" t="s">
        <v>721</v>
      </c>
      <c r="I60" s="1267" t="s">
        <v>28</v>
      </c>
      <c r="J60" s="1267" t="s">
        <v>58</v>
      </c>
      <c r="K60" s="1267"/>
      <c r="L60" s="1275">
        <v>40434439.1429</v>
      </c>
      <c r="M60" s="1275">
        <v>4689065.43195</v>
      </c>
      <c r="N60" s="1267" t="s">
        <v>718</v>
      </c>
      <c r="O60" s="1276" t="s">
        <v>723</v>
      </c>
      <c r="P60" s="1277" t="s">
        <v>724</v>
      </c>
      <c r="Q60" s="1283">
        <f t="shared" si="1"/>
        <v>195.222266957925</v>
      </c>
      <c r="R60" s="1267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  <c r="AG60" s="330"/>
      <c r="AH60" s="330"/>
      <c r="AI60" s="330"/>
      <c r="AJ60" s="330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U60" s="330"/>
      <c r="AV60" s="330"/>
      <c r="AW60" s="330"/>
      <c r="AX60" s="330"/>
      <c r="AY60" s="330"/>
      <c r="AZ60" s="330"/>
      <c r="BA60" s="330"/>
      <c r="BB60" s="330"/>
      <c r="BC60" s="330"/>
      <c r="BD60" s="330"/>
      <c r="BE60" s="330"/>
      <c r="BF60" s="330"/>
      <c r="BG60" s="330"/>
      <c r="BH60" s="330"/>
      <c r="BI60" s="330"/>
      <c r="BJ60" s="330"/>
      <c r="BK60" s="330"/>
      <c r="BL60" s="330"/>
      <c r="BM60" s="330"/>
      <c r="BN60" s="330"/>
      <c r="BO60" s="330"/>
      <c r="BP60" s="330"/>
      <c r="BQ60" s="330"/>
      <c r="BR60" s="330"/>
      <c r="BS60" s="330"/>
      <c r="BT60" s="330"/>
      <c r="BU60" s="330"/>
      <c r="BV60" s="330"/>
      <c r="BW60" s="330"/>
      <c r="BX60" s="330"/>
      <c r="BY60" s="330"/>
      <c r="BZ60" s="330"/>
      <c r="CA60" s="330"/>
      <c r="CB60" s="330"/>
      <c r="CC60" s="330"/>
      <c r="CD60" s="330"/>
      <c r="CE60" s="330"/>
      <c r="CF60" s="330"/>
      <c r="CG60" s="330"/>
      <c r="CH60" s="330"/>
      <c r="CI60" s="330"/>
      <c r="CJ60" s="330"/>
      <c r="CK60" s="330"/>
      <c r="CL60" s="330"/>
      <c r="CM60" s="330"/>
      <c r="CN60" s="330"/>
      <c r="CO60" s="330"/>
      <c r="CP60" s="330"/>
      <c r="CQ60" s="330"/>
      <c r="CR60" s="330"/>
      <c r="CS60" s="330"/>
      <c r="CT60" s="330"/>
      <c r="CU60" s="330"/>
      <c r="CV60" s="330"/>
      <c r="CW60" s="330"/>
      <c r="CX60" s="330"/>
      <c r="CY60" s="330"/>
      <c r="CZ60" s="330"/>
      <c r="DA60" s="330"/>
      <c r="DB60" s="330"/>
      <c r="DC60" s="330"/>
      <c r="DD60" s="330"/>
      <c r="DE60" s="330"/>
      <c r="DF60" s="330"/>
      <c r="DG60" s="330"/>
      <c r="DH60" s="330"/>
      <c r="DI60" s="330"/>
      <c r="DJ60" s="330"/>
      <c r="DK60" s="330"/>
      <c r="DL60" s="330"/>
      <c r="DM60" s="330"/>
      <c r="DN60" s="330"/>
      <c r="DO60" s="330"/>
      <c r="DP60" s="330"/>
      <c r="DQ60" s="330"/>
      <c r="DR60" s="330"/>
      <c r="DS60" s="330"/>
      <c r="DT60" s="330"/>
      <c r="DU60" s="330"/>
      <c r="DV60" s="330"/>
      <c r="DW60" s="330"/>
      <c r="DX60" s="330"/>
      <c r="DY60" s="330"/>
      <c r="DZ60" s="330"/>
      <c r="EA60" s="330"/>
      <c r="EB60" s="330"/>
      <c r="EC60" s="330"/>
      <c r="ED60" s="330"/>
      <c r="EE60" s="330"/>
      <c r="EF60" s="330"/>
      <c r="EG60" s="330"/>
      <c r="EH60" s="330"/>
      <c r="EI60" s="330"/>
      <c r="EJ60" s="330"/>
      <c r="EK60" s="330"/>
      <c r="EL60" s="330"/>
      <c r="EM60" s="330"/>
      <c r="EN60" s="330"/>
      <c r="EO60" s="330"/>
      <c r="EP60" s="330"/>
      <c r="EQ60" s="330"/>
      <c r="ER60" s="330"/>
      <c r="ES60" s="330"/>
      <c r="ET60" s="330"/>
      <c r="EU60" s="330"/>
      <c r="EV60" s="330"/>
      <c r="EW60" s="330"/>
      <c r="EX60" s="330"/>
      <c r="EY60" s="330"/>
      <c r="EZ60" s="330"/>
      <c r="FA60" s="330"/>
      <c r="FB60" s="330"/>
      <c r="FC60" s="330"/>
      <c r="FD60" s="330"/>
      <c r="FE60" s="330"/>
      <c r="FF60" s="330"/>
      <c r="FG60" s="330"/>
      <c r="FH60" s="330"/>
      <c r="FI60" s="330"/>
      <c r="FJ60" s="330"/>
      <c r="FK60" s="330"/>
      <c r="FL60" s="330"/>
      <c r="FM60" s="330"/>
      <c r="FN60" s="330"/>
      <c r="FO60" s="330"/>
      <c r="FP60" s="330"/>
      <c r="FQ60" s="330"/>
      <c r="FR60" s="330"/>
      <c r="FS60" s="330"/>
      <c r="FT60" s="330"/>
      <c r="FU60" s="330"/>
      <c r="FV60" s="330"/>
      <c r="FW60" s="330"/>
      <c r="FX60" s="330"/>
      <c r="FY60" s="330"/>
      <c r="FZ60" s="330"/>
      <c r="GA60" s="330"/>
      <c r="GB60" s="330"/>
      <c r="GC60" s="330"/>
      <c r="GD60" s="330"/>
      <c r="GE60" s="330"/>
      <c r="GF60" s="330"/>
      <c r="GG60" s="330"/>
      <c r="GH60" s="330"/>
      <c r="GI60" s="330"/>
      <c r="GJ60" s="330"/>
      <c r="GK60" s="330"/>
      <c r="GL60" s="330"/>
      <c r="GM60" s="330"/>
      <c r="GN60" s="330"/>
      <c r="GO60" s="330"/>
      <c r="GP60" s="330"/>
      <c r="GQ60" s="330"/>
      <c r="GR60" s="330"/>
      <c r="GS60" s="330"/>
      <c r="GT60" s="330"/>
      <c r="GU60" s="330"/>
      <c r="GV60" s="330"/>
      <c r="GW60" s="330"/>
      <c r="GX60" s="330"/>
      <c r="GY60" s="330"/>
      <c r="GZ60" s="330"/>
      <c r="HA60" s="330"/>
      <c r="HB60" s="330"/>
      <c r="HC60" s="330"/>
      <c r="HD60" s="330"/>
      <c r="HE60" s="330"/>
      <c r="HF60" s="330"/>
      <c r="HG60" s="330"/>
      <c r="HH60" s="330"/>
      <c r="HI60" s="330"/>
      <c r="HJ60" s="330"/>
      <c r="HK60" s="135"/>
      <c r="HL60" s="135"/>
      <c r="HM60" s="135"/>
      <c r="HN60" s="135"/>
      <c r="HO60" s="135"/>
      <c r="HP60" s="135"/>
      <c r="HQ60" s="135"/>
      <c r="HR60" s="135"/>
      <c r="HS60" s="135"/>
      <c r="HT60" s="135"/>
      <c r="HU60" s="135"/>
      <c r="HV60" s="135"/>
      <c r="HW60" s="135"/>
      <c r="HX60" s="135"/>
      <c r="HY60" s="135"/>
      <c r="HZ60" s="135"/>
      <c r="IA60" s="135"/>
      <c r="IB60" s="135"/>
      <c r="IC60" s="135"/>
      <c r="ID60" s="135"/>
      <c r="IE60" s="135"/>
      <c r="IF60" s="135"/>
      <c r="IG60" s="135"/>
      <c r="IH60" s="135"/>
      <c r="II60" s="135"/>
      <c r="IJ60" s="135"/>
      <c r="IK60" s="135"/>
      <c r="IL60" s="135"/>
      <c r="IM60" s="135"/>
      <c r="IN60" s="135"/>
      <c r="IO60" s="135"/>
      <c r="IP60" s="135"/>
      <c r="IQ60" s="135"/>
      <c r="IR60" s="135"/>
      <c r="IS60" s="135"/>
      <c r="IT60" s="135"/>
      <c r="IU60" s="135"/>
      <c r="IV60" s="135"/>
    </row>
    <row r="61" s="1131" customFormat="1" ht="9.95" customHeight="1" spans="1:256">
      <c r="A61" s="1267" t="s">
        <v>37</v>
      </c>
      <c r="B61" s="1267" t="s">
        <v>710</v>
      </c>
      <c r="C61" s="1267">
        <v>1441</v>
      </c>
      <c r="D61" s="1268">
        <v>14.22080241285</v>
      </c>
      <c r="E61" s="1268" t="s">
        <v>714</v>
      </c>
      <c r="F61" s="1268" t="s">
        <v>715</v>
      </c>
      <c r="G61" s="1268" t="s">
        <v>716</v>
      </c>
      <c r="H61" s="1267" t="s">
        <v>721</v>
      </c>
      <c r="I61" s="1267" t="s">
        <v>28</v>
      </c>
      <c r="J61" s="1267" t="s">
        <v>58</v>
      </c>
      <c r="K61" s="1267"/>
      <c r="L61" s="1275">
        <v>40434513.8635</v>
      </c>
      <c r="M61" s="1275">
        <v>4688788.39933</v>
      </c>
      <c r="N61" s="1267" t="s">
        <v>43</v>
      </c>
      <c r="O61" s="1276" t="s">
        <v>723</v>
      </c>
      <c r="P61" s="1277" t="s">
        <v>724</v>
      </c>
      <c r="Q61" s="1283">
        <f t="shared" si="1"/>
        <v>63.993610857825</v>
      </c>
      <c r="R61" s="1267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  <c r="AH61" s="330"/>
      <c r="AI61" s="330"/>
      <c r="AJ61" s="330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U61" s="330"/>
      <c r="AV61" s="330"/>
      <c r="AW61" s="330"/>
      <c r="AX61" s="330"/>
      <c r="AY61" s="330"/>
      <c r="AZ61" s="330"/>
      <c r="BA61" s="330"/>
      <c r="BB61" s="330"/>
      <c r="BC61" s="330"/>
      <c r="BD61" s="330"/>
      <c r="BE61" s="330"/>
      <c r="BF61" s="330"/>
      <c r="BG61" s="330"/>
      <c r="BH61" s="330"/>
      <c r="BI61" s="330"/>
      <c r="BJ61" s="330"/>
      <c r="BK61" s="330"/>
      <c r="BL61" s="330"/>
      <c r="BM61" s="330"/>
      <c r="BN61" s="330"/>
      <c r="BO61" s="330"/>
      <c r="BP61" s="330"/>
      <c r="BQ61" s="330"/>
      <c r="BR61" s="330"/>
      <c r="BS61" s="330"/>
      <c r="BT61" s="330"/>
      <c r="BU61" s="330"/>
      <c r="BV61" s="330"/>
      <c r="BW61" s="330"/>
      <c r="BX61" s="330"/>
      <c r="BY61" s="330"/>
      <c r="BZ61" s="330"/>
      <c r="CA61" s="330"/>
      <c r="CB61" s="330"/>
      <c r="CC61" s="330"/>
      <c r="CD61" s="330"/>
      <c r="CE61" s="330"/>
      <c r="CF61" s="330"/>
      <c r="CG61" s="330"/>
      <c r="CH61" s="330"/>
      <c r="CI61" s="330"/>
      <c r="CJ61" s="330"/>
      <c r="CK61" s="330"/>
      <c r="CL61" s="330"/>
      <c r="CM61" s="330"/>
      <c r="CN61" s="330"/>
      <c r="CO61" s="330"/>
      <c r="CP61" s="330"/>
      <c r="CQ61" s="330"/>
      <c r="CR61" s="330"/>
      <c r="CS61" s="330"/>
      <c r="CT61" s="330"/>
      <c r="CU61" s="330"/>
      <c r="CV61" s="330"/>
      <c r="CW61" s="330"/>
      <c r="CX61" s="330"/>
      <c r="CY61" s="330"/>
      <c r="CZ61" s="330"/>
      <c r="DA61" s="330"/>
      <c r="DB61" s="330"/>
      <c r="DC61" s="330"/>
      <c r="DD61" s="330"/>
      <c r="DE61" s="330"/>
      <c r="DF61" s="330"/>
      <c r="DG61" s="330"/>
      <c r="DH61" s="330"/>
      <c r="DI61" s="330"/>
      <c r="DJ61" s="330"/>
      <c r="DK61" s="330"/>
      <c r="DL61" s="330"/>
      <c r="DM61" s="330"/>
      <c r="DN61" s="330"/>
      <c r="DO61" s="330"/>
      <c r="DP61" s="330"/>
      <c r="DQ61" s="330"/>
      <c r="DR61" s="330"/>
      <c r="DS61" s="330"/>
      <c r="DT61" s="330"/>
      <c r="DU61" s="330"/>
      <c r="DV61" s="330"/>
      <c r="DW61" s="330"/>
      <c r="DX61" s="330"/>
      <c r="DY61" s="330"/>
      <c r="DZ61" s="330"/>
      <c r="EA61" s="330"/>
      <c r="EB61" s="330"/>
      <c r="EC61" s="330"/>
      <c r="ED61" s="330"/>
      <c r="EE61" s="330"/>
      <c r="EF61" s="330"/>
      <c r="EG61" s="330"/>
      <c r="EH61" s="330"/>
      <c r="EI61" s="330"/>
      <c r="EJ61" s="330"/>
      <c r="EK61" s="330"/>
      <c r="EL61" s="330"/>
      <c r="EM61" s="330"/>
      <c r="EN61" s="330"/>
      <c r="EO61" s="330"/>
      <c r="EP61" s="330"/>
      <c r="EQ61" s="330"/>
      <c r="ER61" s="330"/>
      <c r="ES61" s="330"/>
      <c r="ET61" s="330"/>
      <c r="EU61" s="330"/>
      <c r="EV61" s="330"/>
      <c r="EW61" s="330"/>
      <c r="EX61" s="330"/>
      <c r="EY61" s="330"/>
      <c r="EZ61" s="330"/>
      <c r="FA61" s="330"/>
      <c r="FB61" s="330"/>
      <c r="FC61" s="330"/>
      <c r="FD61" s="330"/>
      <c r="FE61" s="330"/>
      <c r="FF61" s="330"/>
      <c r="FG61" s="330"/>
      <c r="FH61" s="330"/>
      <c r="FI61" s="330"/>
      <c r="FJ61" s="330"/>
      <c r="FK61" s="330"/>
      <c r="FL61" s="330"/>
      <c r="FM61" s="330"/>
      <c r="FN61" s="330"/>
      <c r="FO61" s="330"/>
      <c r="FP61" s="330"/>
      <c r="FQ61" s="330"/>
      <c r="FR61" s="330"/>
      <c r="FS61" s="330"/>
      <c r="FT61" s="330"/>
      <c r="FU61" s="330"/>
      <c r="FV61" s="330"/>
      <c r="FW61" s="330"/>
      <c r="FX61" s="330"/>
      <c r="FY61" s="330"/>
      <c r="FZ61" s="330"/>
      <c r="GA61" s="330"/>
      <c r="GB61" s="330"/>
      <c r="GC61" s="330"/>
      <c r="GD61" s="330"/>
      <c r="GE61" s="330"/>
      <c r="GF61" s="330"/>
      <c r="GG61" s="330"/>
      <c r="GH61" s="330"/>
      <c r="GI61" s="330"/>
      <c r="GJ61" s="330"/>
      <c r="GK61" s="330"/>
      <c r="GL61" s="330"/>
      <c r="GM61" s="330"/>
      <c r="GN61" s="330"/>
      <c r="GO61" s="330"/>
      <c r="GP61" s="330"/>
      <c r="GQ61" s="330"/>
      <c r="GR61" s="330"/>
      <c r="GS61" s="330"/>
      <c r="GT61" s="330"/>
      <c r="GU61" s="330"/>
      <c r="GV61" s="330"/>
      <c r="GW61" s="330"/>
      <c r="GX61" s="330"/>
      <c r="GY61" s="330"/>
      <c r="GZ61" s="330"/>
      <c r="HA61" s="330"/>
      <c r="HB61" s="330"/>
      <c r="HC61" s="330"/>
      <c r="HD61" s="330"/>
      <c r="HE61" s="330"/>
      <c r="HF61" s="330"/>
      <c r="HG61" s="330"/>
      <c r="HH61" s="330"/>
      <c r="HI61" s="330"/>
      <c r="HJ61" s="330"/>
      <c r="HK61" s="135"/>
      <c r="HL61" s="135"/>
      <c r="HM61" s="135"/>
      <c r="HN61" s="135"/>
      <c r="HO61" s="135"/>
      <c r="HP61" s="135"/>
      <c r="HQ61" s="135"/>
      <c r="HR61" s="135"/>
      <c r="HS61" s="135"/>
      <c r="HT61" s="135"/>
      <c r="HU61" s="135"/>
      <c r="HV61" s="135"/>
      <c r="HW61" s="135"/>
      <c r="HX61" s="135"/>
      <c r="HY61" s="135"/>
      <c r="HZ61" s="135"/>
      <c r="IA61" s="135"/>
      <c r="IB61" s="135"/>
      <c r="IC61" s="135"/>
      <c r="ID61" s="135"/>
      <c r="IE61" s="135"/>
      <c r="IF61" s="135"/>
      <c r="IG61" s="135"/>
      <c r="IH61" s="135"/>
      <c r="II61" s="135"/>
      <c r="IJ61" s="135"/>
      <c r="IK61" s="135"/>
      <c r="IL61" s="135"/>
      <c r="IM61" s="135"/>
      <c r="IN61" s="135"/>
      <c r="IO61" s="135"/>
      <c r="IP61" s="135"/>
      <c r="IQ61" s="135"/>
      <c r="IR61" s="135"/>
      <c r="IS61" s="135"/>
      <c r="IT61" s="135"/>
      <c r="IU61" s="135"/>
      <c r="IV61" s="135"/>
    </row>
    <row r="62" s="1131" customFormat="1" ht="9.95" customHeight="1" spans="1:256">
      <c r="A62" s="1267" t="s">
        <v>37</v>
      </c>
      <c r="B62" s="1267" t="s">
        <v>710</v>
      </c>
      <c r="C62" s="1267">
        <v>1442</v>
      </c>
      <c r="D62" s="1268">
        <v>25.9799130177</v>
      </c>
      <c r="E62" s="1268" t="s">
        <v>714</v>
      </c>
      <c r="F62" s="1268" t="s">
        <v>715</v>
      </c>
      <c r="G62" s="1268" t="s">
        <v>716</v>
      </c>
      <c r="H62" s="1267" t="s">
        <v>721</v>
      </c>
      <c r="I62" s="1267" t="s">
        <v>28</v>
      </c>
      <c r="J62" s="1267" t="s">
        <v>29</v>
      </c>
      <c r="K62" s="1267"/>
      <c r="L62" s="1275">
        <v>40435357.6752</v>
      </c>
      <c r="M62" s="1275">
        <v>4688989.43982</v>
      </c>
      <c r="N62" s="1267" t="s">
        <v>718</v>
      </c>
      <c r="O62" s="1278" t="s">
        <v>725</v>
      </c>
      <c r="P62" s="1279" t="s">
        <v>726</v>
      </c>
      <c r="Q62" s="1283">
        <f t="shared" si="1"/>
        <v>116.90960857965</v>
      </c>
      <c r="R62" s="1267"/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  <c r="AG62" s="330"/>
      <c r="AH62" s="330"/>
      <c r="AI62" s="330"/>
      <c r="AJ62" s="330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U62" s="330"/>
      <c r="AV62" s="330"/>
      <c r="AW62" s="330"/>
      <c r="AX62" s="330"/>
      <c r="AY62" s="330"/>
      <c r="AZ62" s="330"/>
      <c r="BA62" s="330"/>
      <c r="BB62" s="330"/>
      <c r="BC62" s="330"/>
      <c r="BD62" s="330"/>
      <c r="BE62" s="330"/>
      <c r="BF62" s="330"/>
      <c r="BG62" s="330"/>
      <c r="BH62" s="330"/>
      <c r="BI62" s="330"/>
      <c r="BJ62" s="330"/>
      <c r="BK62" s="330"/>
      <c r="BL62" s="330"/>
      <c r="BM62" s="330"/>
      <c r="BN62" s="330"/>
      <c r="BO62" s="330"/>
      <c r="BP62" s="330"/>
      <c r="BQ62" s="330"/>
      <c r="BR62" s="330"/>
      <c r="BS62" s="330"/>
      <c r="BT62" s="330"/>
      <c r="BU62" s="330"/>
      <c r="BV62" s="330"/>
      <c r="BW62" s="330"/>
      <c r="BX62" s="330"/>
      <c r="BY62" s="330"/>
      <c r="BZ62" s="330"/>
      <c r="CA62" s="330"/>
      <c r="CB62" s="330"/>
      <c r="CC62" s="330"/>
      <c r="CD62" s="330"/>
      <c r="CE62" s="330"/>
      <c r="CF62" s="330"/>
      <c r="CG62" s="330"/>
      <c r="CH62" s="330"/>
      <c r="CI62" s="330"/>
      <c r="CJ62" s="330"/>
      <c r="CK62" s="330"/>
      <c r="CL62" s="330"/>
      <c r="CM62" s="330"/>
      <c r="CN62" s="330"/>
      <c r="CO62" s="330"/>
      <c r="CP62" s="330"/>
      <c r="CQ62" s="330"/>
      <c r="CR62" s="330"/>
      <c r="CS62" s="330"/>
      <c r="CT62" s="330"/>
      <c r="CU62" s="330"/>
      <c r="CV62" s="330"/>
      <c r="CW62" s="330"/>
      <c r="CX62" s="330"/>
      <c r="CY62" s="330"/>
      <c r="CZ62" s="330"/>
      <c r="DA62" s="330"/>
      <c r="DB62" s="330"/>
      <c r="DC62" s="330"/>
      <c r="DD62" s="330"/>
      <c r="DE62" s="330"/>
      <c r="DF62" s="330"/>
      <c r="DG62" s="330"/>
      <c r="DH62" s="330"/>
      <c r="DI62" s="330"/>
      <c r="DJ62" s="330"/>
      <c r="DK62" s="330"/>
      <c r="DL62" s="330"/>
      <c r="DM62" s="330"/>
      <c r="DN62" s="330"/>
      <c r="DO62" s="330"/>
      <c r="DP62" s="330"/>
      <c r="DQ62" s="330"/>
      <c r="DR62" s="330"/>
      <c r="DS62" s="330"/>
      <c r="DT62" s="330"/>
      <c r="DU62" s="330"/>
      <c r="DV62" s="330"/>
      <c r="DW62" s="330"/>
      <c r="DX62" s="330"/>
      <c r="DY62" s="330"/>
      <c r="DZ62" s="330"/>
      <c r="EA62" s="330"/>
      <c r="EB62" s="330"/>
      <c r="EC62" s="330"/>
      <c r="ED62" s="330"/>
      <c r="EE62" s="330"/>
      <c r="EF62" s="330"/>
      <c r="EG62" s="330"/>
      <c r="EH62" s="330"/>
      <c r="EI62" s="330"/>
      <c r="EJ62" s="330"/>
      <c r="EK62" s="330"/>
      <c r="EL62" s="330"/>
      <c r="EM62" s="330"/>
      <c r="EN62" s="330"/>
      <c r="EO62" s="330"/>
      <c r="EP62" s="330"/>
      <c r="EQ62" s="330"/>
      <c r="ER62" s="330"/>
      <c r="ES62" s="330"/>
      <c r="ET62" s="330"/>
      <c r="EU62" s="330"/>
      <c r="EV62" s="330"/>
      <c r="EW62" s="330"/>
      <c r="EX62" s="330"/>
      <c r="EY62" s="330"/>
      <c r="EZ62" s="330"/>
      <c r="FA62" s="330"/>
      <c r="FB62" s="330"/>
      <c r="FC62" s="330"/>
      <c r="FD62" s="330"/>
      <c r="FE62" s="330"/>
      <c r="FF62" s="330"/>
      <c r="FG62" s="330"/>
      <c r="FH62" s="330"/>
      <c r="FI62" s="330"/>
      <c r="FJ62" s="330"/>
      <c r="FK62" s="330"/>
      <c r="FL62" s="330"/>
      <c r="FM62" s="330"/>
      <c r="FN62" s="330"/>
      <c r="FO62" s="330"/>
      <c r="FP62" s="330"/>
      <c r="FQ62" s="330"/>
      <c r="FR62" s="330"/>
      <c r="FS62" s="330"/>
      <c r="FT62" s="330"/>
      <c r="FU62" s="330"/>
      <c r="FV62" s="330"/>
      <c r="FW62" s="330"/>
      <c r="FX62" s="330"/>
      <c r="FY62" s="330"/>
      <c r="FZ62" s="330"/>
      <c r="GA62" s="330"/>
      <c r="GB62" s="330"/>
      <c r="GC62" s="330"/>
      <c r="GD62" s="330"/>
      <c r="GE62" s="330"/>
      <c r="GF62" s="330"/>
      <c r="GG62" s="330"/>
      <c r="GH62" s="330"/>
      <c r="GI62" s="330"/>
      <c r="GJ62" s="330"/>
      <c r="GK62" s="330"/>
      <c r="GL62" s="330"/>
      <c r="GM62" s="330"/>
      <c r="GN62" s="330"/>
      <c r="GO62" s="330"/>
      <c r="GP62" s="330"/>
      <c r="GQ62" s="330"/>
      <c r="GR62" s="330"/>
      <c r="GS62" s="330"/>
      <c r="GT62" s="330"/>
      <c r="GU62" s="330"/>
      <c r="GV62" s="330"/>
      <c r="GW62" s="330"/>
      <c r="GX62" s="330"/>
      <c r="GY62" s="330"/>
      <c r="GZ62" s="330"/>
      <c r="HA62" s="330"/>
      <c r="HB62" s="330"/>
      <c r="HC62" s="330"/>
      <c r="HD62" s="330"/>
      <c r="HE62" s="330"/>
      <c r="HF62" s="330"/>
      <c r="HG62" s="330"/>
      <c r="HH62" s="330"/>
      <c r="HI62" s="330"/>
      <c r="HJ62" s="330"/>
      <c r="HK62" s="135"/>
      <c r="HL62" s="135"/>
      <c r="HM62" s="135"/>
      <c r="HN62" s="135"/>
      <c r="HO62" s="135"/>
      <c r="HP62" s="135"/>
      <c r="HQ62" s="135"/>
      <c r="HR62" s="135"/>
      <c r="HS62" s="135"/>
      <c r="HT62" s="135"/>
      <c r="HU62" s="135"/>
      <c r="HV62" s="135"/>
      <c r="HW62" s="135"/>
      <c r="HX62" s="135"/>
      <c r="HY62" s="135"/>
      <c r="HZ62" s="135"/>
      <c r="IA62" s="135"/>
      <c r="IB62" s="135"/>
      <c r="IC62" s="135"/>
      <c r="ID62" s="135"/>
      <c r="IE62" s="135"/>
      <c r="IF62" s="135"/>
      <c r="IG62" s="135"/>
      <c r="IH62" s="135"/>
      <c r="II62" s="135"/>
      <c r="IJ62" s="135"/>
      <c r="IK62" s="135"/>
      <c r="IL62" s="135"/>
      <c r="IM62" s="135"/>
      <c r="IN62" s="135"/>
      <c r="IO62" s="135"/>
      <c r="IP62" s="135"/>
      <c r="IQ62" s="135"/>
      <c r="IR62" s="135"/>
      <c r="IS62" s="135"/>
      <c r="IT62" s="135"/>
      <c r="IU62" s="135"/>
      <c r="IV62" s="135"/>
    </row>
    <row r="63" s="1131" customFormat="1" ht="9.95" customHeight="1" spans="1:256">
      <c r="A63" s="1267" t="s">
        <v>37</v>
      </c>
      <c r="B63" s="1267" t="s">
        <v>710</v>
      </c>
      <c r="C63" s="1267">
        <v>1446</v>
      </c>
      <c r="D63" s="1268">
        <v>23.51154008895</v>
      </c>
      <c r="E63" s="1268" t="s">
        <v>714</v>
      </c>
      <c r="F63" s="1268" t="s">
        <v>715</v>
      </c>
      <c r="G63" s="1268" t="s">
        <v>716</v>
      </c>
      <c r="H63" s="1267" t="s">
        <v>722</v>
      </c>
      <c r="I63" s="1267" t="s">
        <v>28</v>
      </c>
      <c r="J63" s="1267" t="s">
        <v>58</v>
      </c>
      <c r="K63" s="1267"/>
      <c r="L63" s="1275">
        <v>40435259.5743</v>
      </c>
      <c r="M63" s="1275">
        <v>4688968.50596</v>
      </c>
      <c r="N63" s="1267" t="s">
        <v>718</v>
      </c>
      <c r="O63" s="1278" t="s">
        <v>725</v>
      </c>
      <c r="P63" s="1279" t="s">
        <v>726</v>
      </c>
      <c r="Q63" s="1283">
        <f t="shared" si="1"/>
        <v>105.801930400275</v>
      </c>
      <c r="R63" s="1267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330"/>
      <c r="AH63" s="330"/>
      <c r="AI63" s="330"/>
      <c r="AJ63" s="330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U63" s="330"/>
      <c r="AV63" s="330"/>
      <c r="AW63" s="330"/>
      <c r="AX63" s="330"/>
      <c r="AY63" s="330"/>
      <c r="AZ63" s="330"/>
      <c r="BA63" s="330"/>
      <c r="BB63" s="330"/>
      <c r="BC63" s="330"/>
      <c r="BD63" s="330"/>
      <c r="BE63" s="330"/>
      <c r="BF63" s="330"/>
      <c r="BG63" s="330"/>
      <c r="BH63" s="330"/>
      <c r="BI63" s="330"/>
      <c r="BJ63" s="330"/>
      <c r="BK63" s="330"/>
      <c r="BL63" s="330"/>
      <c r="BM63" s="330"/>
      <c r="BN63" s="330"/>
      <c r="BO63" s="330"/>
      <c r="BP63" s="330"/>
      <c r="BQ63" s="330"/>
      <c r="BR63" s="330"/>
      <c r="BS63" s="330"/>
      <c r="BT63" s="330"/>
      <c r="BU63" s="330"/>
      <c r="BV63" s="330"/>
      <c r="BW63" s="330"/>
      <c r="BX63" s="330"/>
      <c r="BY63" s="330"/>
      <c r="BZ63" s="330"/>
      <c r="CA63" s="330"/>
      <c r="CB63" s="330"/>
      <c r="CC63" s="330"/>
      <c r="CD63" s="330"/>
      <c r="CE63" s="330"/>
      <c r="CF63" s="330"/>
      <c r="CG63" s="330"/>
      <c r="CH63" s="330"/>
      <c r="CI63" s="330"/>
      <c r="CJ63" s="330"/>
      <c r="CK63" s="330"/>
      <c r="CL63" s="330"/>
      <c r="CM63" s="330"/>
      <c r="CN63" s="330"/>
      <c r="CO63" s="330"/>
      <c r="CP63" s="330"/>
      <c r="CQ63" s="330"/>
      <c r="CR63" s="330"/>
      <c r="CS63" s="330"/>
      <c r="CT63" s="330"/>
      <c r="CU63" s="330"/>
      <c r="CV63" s="330"/>
      <c r="CW63" s="330"/>
      <c r="CX63" s="330"/>
      <c r="CY63" s="330"/>
      <c r="CZ63" s="330"/>
      <c r="DA63" s="330"/>
      <c r="DB63" s="330"/>
      <c r="DC63" s="330"/>
      <c r="DD63" s="330"/>
      <c r="DE63" s="330"/>
      <c r="DF63" s="330"/>
      <c r="DG63" s="330"/>
      <c r="DH63" s="330"/>
      <c r="DI63" s="330"/>
      <c r="DJ63" s="330"/>
      <c r="DK63" s="330"/>
      <c r="DL63" s="330"/>
      <c r="DM63" s="330"/>
      <c r="DN63" s="330"/>
      <c r="DO63" s="330"/>
      <c r="DP63" s="330"/>
      <c r="DQ63" s="330"/>
      <c r="DR63" s="330"/>
      <c r="DS63" s="330"/>
      <c r="DT63" s="330"/>
      <c r="DU63" s="330"/>
      <c r="DV63" s="330"/>
      <c r="DW63" s="330"/>
      <c r="DX63" s="330"/>
      <c r="DY63" s="330"/>
      <c r="DZ63" s="330"/>
      <c r="EA63" s="330"/>
      <c r="EB63" s="330"/>
      <c r="EC63" s="330"/>
      <c r="ED63" s="330"/>
      <c r="EE63" s="330"/>
      <c r="EF63" s="330"/>
      <c r="EG63" s="330"/>
      <c r="EH63" s="330"/>
      <c r="EI63" s="330"/>
      <c r="EJ63" s="330"/>
      <c r="EK63" s="330"/>
      <c r="EL63" s="330"/>
      <c r="EM63" s="330"/>
      <c r="EN63" s="330"/>
      <c r="EO63" s="330"/>
      <c r="EP63" s="330"/>
      <c r="EQ63" s="330"/>
      <c r="ER63" s="330"/>
      <c r="ES63" s="330"/>
      <c r="ET63" s="330"/>
      <c r="EU63" s="330"/>
      <c r="EV63" s="330"/>
      <c r="EW63" s="330"/>
      <c r="EX63" s="330"/>
      <c r="EY63" s="330"/>
      <c r="EZ63" s="330"/>
      <c r="FA63" s="330"/>
      <c r="FB63" s="330"/>
      <c r="FC63" s="330"/>
      <c r="FD63" s="330"/>
      <c r="FE63" s="330"/>
      <c r="FF63" s="330"/>
      <c r="FG63" s="330"/>
      <c r="FH63" s="330"/>
      <c r="FI63" s="330"/>
      <c r="FJ63" s="330"/>
      <c r="FK63" s="330"/>
      <c r="FL63" s="330"/>
      <c r="FM63" s="330"/>
      <c r="FN63" s="330"/>
      <c r="FO63" s="330"/>
      <c r="FP63" s="330"/>
      <c r="FQ63" s="330"/>
      <c r="FR63" s="330"/>
      <c r="FS63" s="330"/>
      <c r="FT63" s="330"/>
      <c r="FU63" s="330"/>
      <c r="FV63" s="330"/>
      <c r="FW63" s="330"/>
      <c r="FX63" s="330"/>
      <c r="FY63" s="330"/>
      <c r="FZ63" s="330"/>
      <c r="GA63" s="330"/>
      <c r="GB63" s="330"/>
      <c r="GC63" s="330"/>
      <c r="GD63" s="330"/>
      <c r="GE63" s="330"/>
      <c r="GF63" s="330"/>
      <c r="GG63" s="330"/>
      <c r="GH63" s="330"/>
      <c r="GI63" s="330"/>
      <c r="GJ63" s="330"/>
      <c r="GK63" s="330"/>
      <c r="GL63" s="330"/>
      <c r="GM63" s="330"/>
      <c r="GN63" s="330"/>
      <c r="GO63" s="330"/>
      <c r="GP63" s="330"/>
      <c r="GQ63" s="330"/>
      <c r="GR63" s="330"/>
      <c r="GS63" s="330"/>
      <c r="GT63" s="330"/>
      <c r="GU63" s="330"/>
      <c r="GV63" s="330"/>
      <c r="GW63" s="330"/>
      <c r="GX63" s="330"/>
      <c r="GY63" s="330"/>
      <c r="GZ63" s="330"/>
      <c r="HA63" s="330"/>
      <c r="HB63" s="330"/>
      <c r="HC63" s="330"/>
      <c r="HD63" s="330"/>
      <c r="HE63" s="330"/>
      <c r="HF63" s="330"/>
      <c r="HG63" s="330"/>
      <c r="HH63" s="330"/>
      <c r="HI63" s="330"/>
      <c r="HJ63" s="330"/>
      <c r="HK63" s="135"/>
      <c r="HL63" s="135"/>
      <c r="HM63" s="135"/>
      <c r="HN63" s="135"/>
      <c r="HO63" s="135"/>
      <c r="HP63" s="135"/>
      <c r="HQ63" s="135"/>
      <c r="HR63" s="135"/>
      <c r="HS63" s="135"/>
      <c r="HT63" s="135"/>
      <c r="HU63" s="135"/>
      <c r="HV63" s="135"/>
      <c r="HW63" s="135"/>
      <c r="HX63" s="135"/>
      <c r="HY63" s="135"/>
      <c r="HZ63" s="135"/>
      <c r="IA63" s="135"/>
      <c r="IB63" s="135"/>
      <c r="IC63" s="135"/>
      <c r="ID63" s="135"/>
      <c r="IE63" s="135"/>
      <c r="IF63" s="135"/>
      <c r="IG63" s="135"/>
      <c r="IH63" s="135"/>
      <c r="II63" s="135"/>
      <c r="IJ63" s="135"/>
      <c r="IK63" s="135"/>
      <c r="IL63" s="135"/>
      <c r="IM63" s="135"/>
      <c r="IN63" s="135"/>
      <c r="IO63" s="135"/>
      <c r="IP63" s="135"/>
      <c r="IQ63" s="135"/>
      <c r="IR63" s="135"/>
      <c r="IS63" s="135"/>
      <c r="IT63" s="135"/>
      <c r="IU63" s="135"/>
      <c r="IV63" s="135"/>
    </row>
    <row r="64" s="1131" customFormat="1" ht="9.95" customHeight="1" spans="1:256">
      <c r="A64" s="1267" t="s">
        <v>37</v>
      </c>
      <c r="B64" s="1267" t="s">
        <v>710</v>
      </c>
      <c r="C64" s="1267">
        <v>1447</v>
      </c>
      <c r="D64" s="1268">
        <v>472.727242305</v>
      </c>
      <c r="E64" s="1268" t="s">
        <v>714</v>
      </c>
      <c r="F64" s="1268" t="s">
        <v>715</v>
      </c>
      <c r="G64" s="1268" t="s">
        <v>716</v>
      </c>
      <c r="H64" s="1267" t="s">
        <v>721</v>
      </c>
      <c r="I64" s="1267" t="s">
        <v>28</v>
      </c>
      <c r="J64" s="1267" t="s">
        <v>58</v>
      </c>
      <c r="K64" s="1267"/>
      <c r="L64" s="1275">
        <v>40435964.9196</v>
      </c>
      <c r="M64" s="1275">
        <v>4688851.43459</v>
      </c>
      <c r="N64" s="1267" t="s">
        <v>43</v>
      </c>
      <c r="O64" s="1278" t="s">
        <v>725</v>
      </c>
      <c r="P64" s="1279" t="s">
        <v>726</v>
      </c>
      <c r="Q64" s="1283">
        <f t="shared" si="1"/>
        <v>2127.2725903725</v>
      </c>
      <c r="R64" s="1267"/>
      <c r="S64" s="330"/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  <c r="AF64" s="330"/>
      <c r="AG64" s="330"/>
      <c r="AH64" s="330"/>
      <c r="AI64" s="330"/>
      <c r="AJ64" s="330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U64" s="330"/>
      <c r="AV64" s="330"/>
      <c r="AW64" s="330"/>
      <c r="AX64" s="330"/>
      <c r="AY64" s="330"/>
      <c r="AZ64" s="330"/>
      <c r="BA64" s="330"/>
      <c r="BB64" s="330"/>
      <c r="BC64" s="330"/>
      <c r="BD64" s="330"/>
      <c r="BE64" s="330"/>
      <c r="BF64" s="330"/>
      <c r="BG64" s="330"/>
      <c r="BH64" s="330"/>
      <c r="BI64" s="330"/>
      <c r="BJ64" s="330"/>
      <c r="BK64" s="330"/>
      <c r="BL64" s="330"/>
      <c r="BM64" s="330"/>
      <c r="BN64" s="330"/>
      <c r="BO64" s="330"/>
      <c r="BP64" s="330"/>
      <c r="BQ64" s="330"/>
      <c r="BR64" s="330"/>
      <c r="BS64" s="330"/>
      <c r="BT64" s="330"/>
      <c r="BU64" s="330"/>
      <c r="BV64" s="330"/>
      <c r="BW64" s="330"/>
      <c r="BX64" s="330"/>
      <c r="BY64" s="330"/>
      <c r="BZ64" s="330"/>
      <c r="CA64" s="330"/>
      <c r="CB64" s="330"/>
      <c r="CC64" s="330"/>
      <c r="CD64" s="330"/>
      <c r="CE64" s="330"/>
      <c r="CF64" s="330"/>
      <c r="CG64" s="330"/>
      <c r="CH64" s="330"/>
      <c r="CI64" s="330"/>
      <c r="CJ64" s="330"/>
      <c r="CK64" s="330"/>
      <c r="CL64" s="330"/>
      <c r="CM64" s="330"/>
      <c r="CN64" s="330"/>
      <c r="CO64" s="330"/>
      <c r="CP64" s="330"/>
      <c r="CQ64" s="330"/>
      <c r="CR64" s="330"/>
      <c r="CS64" s="330"/>
      <c r="CT64" s="330"/>
      <c r="CU64" s="330"/>
      <c r="CV64" s="330"/>
      <c r="CW64" s="330"/>
      <c r="CX64" s="330"/>
      <c r="CY64" s="330"/>
      <c r="CZ64" s="330"/>
      <c r="DA64" s="330"/>
      <c r="DB64" s="330"/>
      <c r="DC64" s="330"/>
      <c r="DD64" s="330"/>
      <c r="DE64" s="330"/>
      <c r="DF64" s="330"/>
      <c r="DG64" s="330"/>
      <c r="DH64" s="330"/>
      <c r="DI64" s="330"/>
      <c r="DJ64" s="330"/>
      <c r="DK64" s="330"/>
      <c r="DL64" s="330"/>
      <c r="DM64" s="330"/>
      <c r="DN64" s="330"/>
      <c r="DO64" s="330"/>
      <c r="DP64" s="330"/>
      <c r="DQ64" s="330"/>
      <c r="DR64" s="330"/>
      <c r="DS64" s="330"/>
      <c r="DT64" s="330"/>
      <c r="DU64" s="330"/>
      <c r="DV64" s="330"/>
      <c r="DW64" s="330"/>
      <c r="DX64" s="330"/>
      <c r="DY64" s="330"/>
      <c r="DZ64" s="330"/>
      <c r="EA64" s="330"/>
      <c r="EB64" s="330"/>
      <c r="EC64" s="330"/>
      <c r="ED64" s="330"/>
      <c r="EE64" s="330"/>
      <c r="EF64" s="330"/>
      <c r="EG64" s="330"/>
      <c r="EH64" s="330"/>
      <c r="EI64" s="330"/>
      <c r="EJ64" s="330"/>
      <c r="EK64" s="330"/>
      <c r="EL64" s="330"/>
      <c r="EM64" s="330"/>
      <c r="EN64" s="330"/>
      <c r="EO64" s="330"/>
      <c r="EP64" s="330"/>
      <c r="EQ64" s="330"/>
      <c r="ER64" s="330"/>
      <c r="ES64" s="330"/>
      <c r="ET64" s="330"/>
      <c r="EU64" s="330"/>
      <c r="EV64" s="330"/>
      <c r="EW64" s="330"/>
      <c r="EX64" s="330"/>
      <c r="EY64" s="330"/>
      <c r="EZ64" s="330"/>
      <c r="FA64" s="330"/>
      <c r="FB64" s="330"/>
      <c r="FC64" s="330"/>
      <c r="FD64" s="330"/>
      <c r="FE64" s="330"/>
      <c r="FF64" s="330"/>
      <c r="FG64" s="330"/>
      <c r="FH64" s="330"/>
      <c r="FI64" s="330"/>
      <c r="FJ64" s="330"/>
      <c r="FK64" s="330"/>
      <c r="FL64" s="330"/>
      <c r="FM64" s="330"/>
      <c r="FN64" s="330"/>
      <c r="FO64" s="330"/>
      <c r="FP64" s="330"/>
      <c r="FQ64" s="330"/>
      <c r="FR64" s="330"/>
      <c r="FS64" s="330"/>
      <c r="FT64" s="330"/>
      <c r="FU64" s="330"/>
      <c r="FV64" s="330"/>
      <c r="FW64" s="330"/>
      <c r="FX64" s="330"/>
      <c r="FY64" s="330"/>
      <c r="FZ64" s="330"/>
      <c r="GA64" s="330"/>
      <c r="GB64" s="330"/>
      <c r="GC64" s="330"/>
      <c r="GD64" s="330"/>
      <c r="GE64" s="330"/>
      <c r="GF64" s="330"/>
      <c r="GG64" s="330"/>
      <c r="GH64" s="330"/>
      <c r="GI64" s="330"/>
      <c r="GJ64" s="330"/>
      <c r="GK64" s="330"/>
      <c r="GL64" s="330"/>
      <c r="GM64" s="330"/>
      <c r="GN64" s="330"/>
      <c r="GO64" s="330"/>
      <c r="GP64" s="330"/>
      <c r="GQ64" s="330"/>
      <c r="GR64" s="330"/>
      <c r="GS64" s="330"/>
      <c r="GT64" s="330"/>
      <c r="GU64" s="330"/>
      <c r="GV64" s="330"/>
      <c r="GW64" s="330"/>
      <c r="GX64" s="330"/>
      <c r="GY64" s="330"/>
      <c r="GZ64" s="330"/>
      <c r="HA64" s="330"/>
      <c r="HB64" s="330"/>
      <c r="HC64" s="330"/>
      <c r="HD64" s="330"/>
      <c r="HE64" s="330"/>
      <c r="HF64" s="330"/>
      <c r="HG64" s="330"/>
      <c r="HH64" s="330"/>
      <c r="HI64" s="330"/>
      <c r="HJ64" s="330"/>
      <c r="HK64" s="135"/>
      <c r="HL64" s="135"/>
      <c r="HM64" s="135"/>
      <c r="HN64" s="135"/>
      <c r="HO64" s="135"/>
      <c r="HP64" s="135"/>
      <c r="HQ64" s="135"/>
      <c r="HR64" s="135"/>
      <c r="HS64" s="135"/>
      <c r="HT64" s="135"/>
      <c r="HU64" s="135"/>
      <c r="HV64" s="135"/>
      <c r="HW64" s="135"/>
      <c r="HX64" s="135"/>
      <c r="HY64" s="135"/>
      <c r="HZ64" s="135"/>
      <c r="IA64" s="135"/>
      <c r="IB64" s="135"/>
      <c r="IC64" s="135"/>
      <c r="ID64" s="135"/>
      <c r="IE64" s="135"/>
      <c r="IF64" s="135"/>
      <c r="IG64" s="135"/>
      <c r="IH64" s="135"/>
      <c r="II64" s="135"/>
      <c r="IJ64" s="135"/>
      <c r="IK64" s="135"/>
      <c r="IL64" s="135"/>
      <c r="IM64" s="135"/>
      <c r="IN64" s="135"/>
      <c r="IO64" s="135"/>
      <c r="IP64" s="135"/>
      <c r="IQ64" s="135"/>
      <c r="IR64" s="135"/>
      <c r="IS64" s="135"/>
      <c r="IT64" s="135"/>
      <c r="IU64" s="135"/>
      <c r="IV64" s="135"/>
    </row>
    <row r="65" s="1131" customFormat="1" ht="9.95" customHeight="1" spans="1:256">
      <c r="A65" s="1267" t="s">
        <v>37</v>
      </c>
      <c r="B65" s="1267" t="s">
        <v>710</v>
      </c>
      <c r="C65" s="1267">
        <v>1448</v>
      </c>
      <c r="D65" s="1268">
        <v>8.2804789242</v>
      </c>
      <c r="E65" s="1268" t="s">
        <v>714</v>
      </c>
      <c r="F65" s="1268" t="s">
        <v>715</v>
      </c>
      <c r="G65" s="1268" t="s">
        <v>716</v>
      </c>
      <c r="H65" s="1267" t="s">
        <v>721</v>
      </c>
      <c r="I65" s="1267" t="s">
        <v>28</v>
      </c>
      <c r="J65" s="1267" t="s">
        <v>58</v>
      </c>
      <c r="K65" s="1267"/>
      <c r="L65" s="1275">
        <v>40435496.1047</v>
      </c>
      <c r="M65" s="1275">
        <v>4688945.53583</v>
      </c>
      <c r="N65" s="1267" t="s">
        <v>43</v>
      </c>
      <c r="O65" s="1278" t="s">
        <v>725</v>
      </c>
      <c r="P65" s="1279" t="s">
        <v>726</v>
      </c>
      <c r="Q65" s="1283">
        <f t="shared" si="1"/>
        <v>37.2621551589</v>
      </c>
      <c r="R65" s="1267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  <c r="AF65" s="330"/>
      <c r="AG65" s="330"/>
      <c r="AH65" s="330"/>
      <c r="AI65" s="330"/>
      <c r="AJ65" s="330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U65" s="330"/>
      <c r="AV65" s="330"/>
      <c r="AW65" s="330"/>
      <c r="AX65" s="330"/>
      <c r="AY65" s="330"/>
      <c r="AZ65" s="330"/>
      <c r="BA65" s="330"/>
      <c r="BB65" s="330"/>
      <c r="BC65" s="330"/>
      <c r="BD65" s="330"/>
      <c r="BE65" s="330"/>
      <c r="BF65" s="330"/>
      <c r="BG65" s="330"/>
      <c r="BH65" s="330"/>
      <c r="BI65" s="330"/>
      <c r="BJ65" s="330"/>
      <c r="BK65" s="330"/>
      <c r="BL65" s="330"/>
      <c r="BM65" s="330"/>
      <c r="BN65" s="330"/>
      <c r="BO65" s="330"/>
      <c r="BP65" s="330"/>
      <c r="BQ65" s="330"/>
      <c r="BR65" s="330"/>
      <c r="BS65" s="330"/>
      <c r="BT65" s="330"/>
      <c r="BU65" s="330"/>
      <c r="BV65" s="330"/>
      <c r="BW65" s="330"/>
      <c r="BX65" s="330"/>
      <c r="BY65" s="330"/>
      <c r="BZ65" s="330"/>
      <c r="CA65" s="330"/>
      <c r="CB65" s="330"/>
      <c r="CC65" s="330"/>
      <c r="CD65" s="330"/>
      <c r="CE65" s="330"/>
      <c r="CF65" s="330"/>
      <c r="CG65" s="330"/>
      <c r="CH65" s="330"/>
      <c r="CI65" s="330"/>
      <c r="CJ65" s="330"/>
      <c r="CK65" s="330"/>
      <c r="CL65" s="330"/>
      <c r="CM65" s="330"/>
      <c r="CN65" s="330"/>
      <c r="CO65" s="330"/>
      <c r="CP65" s="330"/>
      <c r="CQ65" s="330"/>
      <c r="CR65" s="330"/>
      <c r="CS65" s="330"/>
      <c r="CT65" s="330"/>
      <c r="CU65" s="330"/>
      <c r="CV65" s="330"/>
      <c r="CW65" s="330"/>
      <c r="CX65" s="330"/>
      <c r="CY65" s="330"/>
      <c r="CZ65" s="330"/>
      <c r="DA65" s="330"/>
      <c r="DB65" s="330"/>
      <c r="DC65" s="330"/>
      <c r="DD65" s="330"/>
      <c r="DE65" s="330"/>
      <c r="DF65" s="330"/>
      <c r="DG65" s="330"/>
      <c r="DH65" s="330"/>
      <c r="DI65" s="330"/>
      <c r="DJ65" s="330"/>
      <c r="DK65" s="330"/>
      <c r="DL65" s="330"/>
      <c r="DM65" s="330"/>
      <c r="DN65" s="330"/>
      <c r="DO65" s="330"/>
      <c r="DP65" s="330"/>
      <c r="DQ65" s="330"/>
      <c r="DR65" s="330"/>
      <c r="DS65" s="330"/>
      <c r="DT65" s="330"/>
      <c r="DU65" s="330"/>
      <c r="DV65" s="330"/>
      <c r="DW65" s="330"/>
      <c r="DX65" s="330"/>
      <c r="DY65" s="330"/>
      <c r="DZ65" s="330"/>
      <c r="EA65" s="330"/>
      <c r="EB65" s="330"/>
      <c r="EC65" s="330"/>
      <c r="ED65" s="330"/>
      <c r="EE65" s="330"/>
      <c r="EF65" s="330"/>
      <c r="EG65" s="330"/>
      <c r="EH65" s="330"/>
      <c r="EI65" s="330"/>
      <c r="EJ65" s="330"/>
      <c r="EK65" s="330"/>
      <c r="EL65" s="330"/>
      <c r="EM65" s="330"/>
      <c r="EN65" s="330"/>
      <c r="EO65" s="330"/>
      <c r="EP65" s="330"/>
      <c r="EQ65" s="330"/>
      <c r="ER65" s="330"/>
      <c r="ES65" s="330"/>
      <c r="ET65" s="330"/>
      <c r="EU65" s="330"/>
      <c r="EV65" s="330"/>
      <c r="EW65" s="330"/>
      <c r="EX65" s="330"/>
      <c r="EY65" s="330"/>
      <c r="EZ65" s="330"/>
      <c r="FA65" s="330"/>
      <c r="FB65" s="330"/>
      <c r="FC65" s="330"/>
      <c r="FD65" s="330"/>
      <c r="FE65" s="330"/>
      <c r="FF65" s="330"/>
      <c r="FG65" s="330"/>
      <c r="FH65" s="330"/>
      <c r="FI65" s="330"/>
      <c r="FJ65" s="330"/>
      <c r="FK65" s="330"/>
      <c r="FL65" s="330"/>
      <c r="FM65" s="330"/>
      <c r="FN65" s="330"/>
      <c r="FO65" s="330"/>
      <c r="FP65" s="330"/>
      <c r="FQ65" s="330"/>
      <c r="FR65" s="330"/>
      <c r="FS65" s="330"/>
      <c r="FT65" s="330"/>
      <c r="FU65" s="330"/>
      <c r="FV65" s="330"/>
      <c r="FW65" s="330"/>
      <c r="FX65" s="330"/>
      <c r="FY65" s="330"/>
      <c r="FZ65" s="330"/>
      <c r="GA65" s="330"/>
      <c r="GB65" s="330"/>
      <c r="GC65" s="330"/>
      <c r="GD65" s="330"/>
      <c r="GE65" s="330"/>
      <c r="GF65" s="330"/>
      <c r="GG65" s="330"/>
      <c r="GH65" s="330"/>
      <c r="GI65" s="330"/>
      <c r="GJ65" s="330"/>
      <c r="GK65" s="330"/>
      <c r="GL65" s="330"/>
      <c r="GM65" s="330"/>
      <c r="GN65" s="330"/>
      <c r="GO65" s="330"/>
      <c r="GP65" s="330"/>
      <c r="GQ65" s="330"/>
      <c r="GR65" s="330"/>
      <c r="GS65" s="330"/>
      <c r="GT65" s="330"/>
      <c r="GU65" s="330"/>
      <c r="GV65" s="330"/>
      <c r="GW65" s="330"/>
      <c r="GX65" s="330"/>
      <c r="GY65" s="330"/>
      <c r="GZ65" s="330"/>
      <c r="HA65" s="330"/>
      <c r="HB65" s="330"/>
      <c r="HC65" s="330"/>
      <c r="HD65" s="330"/>
      <c r="HE65" s="330"/>
      <c r="HF65" s="330"/>
      <c r="HG65" s="330"/>
      <c r="HH65" s="330"/>
      <c r="HI65" s="330"/>
      <c r="HJ65" s="330"/>
      <c r="HK65" s="135"/>
      <c r="HL65" s="135"/>
      <c r="HM65" s="135"/>
      <c r="HN65" s="135"/>
      <c r="HO65" s="135"/>
      <c r="HP65" s="135"/>
      <c r="HQ65" s="135"/>
      <c r="HR65" s="135"/>
      <c r="HS65" s="135"/>
      <c r="HT65" s="135"/>
      <c r="HU65" s="135"/>
      <c r="HV65" s="135"/>
      <c r="HW65" s="135"/>
      <c r="HX65" s="135"/>
      <c r="HY65" s="135"/>
      <c r="HZ65" s="135"/>
      <c r="IA65" s="135"/>
      <c r="IB65" s="135"/>
      <c r="IC65" s="135"/>
      <c r="ID65" s="135"/>
      <c r="IE65" s="135"/>
      <c r="IF65" s="135"/>
      <c r="IG65" s="135"/>
      <c r="IH65" s="135"/>
      <c r="II65" s="135"/>
      <c r="IJ65" s="135"/>
      <c r="IK65" s="135"/>
      <c r="IL65" s="135"/>
      <c r="IM65" s="135"/>
      <c r="IN65" s="135"/>
      <c r="IO65" s="135"/>
      <c r="IP65" s="135"/>
      <c r="IQ65" s="135"/>
      <c r="IR65" s="135"/>
      <c r="IS65" s="135"/>
      <c r="IT65" s="135"/>
      <c r="IU65" s="135"/>
      <c r="IV65" s="135"/>
    </row>
    <row r="66" s="1252" customFormat="1" ht="9.95" customHeight="1" spans="1:256">
      <c r="A66" s="1267" t="s">
        <v>37</v>
      </c>
      <c r="B66" s="1267" t="s">
        <v>710</v>
      </c>
      <c r="C66" s="1267">
        <v>1453</v>
      </c>
      <c r="D66" s="1268">
        <v>93.89057843115</v>
      </c>
      <c r="E66" s="1268" t="s">
        <v>714</v>
      </c>
      <c r="F66" s="1268" t="s">
        <v>715</v>
      </c>
      <c r="G66" s="1268" t="s">
        <v>716</v>
      </c>
      <c r="H66" s="1267" t="s">
        <v>721</v>
      </c>
      <c r="I66" s="1267" t="s">
        <v>28</v>
      </c>
      <c r="J66" s="1267" t="s">
        <v>58</v>
      </c>
      <c r="K66" s="1267"/>
      <c r="L66" s="1275">
        <v>40434264.2908</v>
      </c>
      <c r="M66" s="1275">
        <v>4688861.2101</v>
      </c>
      <c r="N66" s="1267" t="s">
        <v>43</v>
      </c>
      <c r="O66" s="1278" t="s">
        <v>725</v>
      </c>
      <c r="P66" s="1279" t="s">
        <v>726</v>
      </c>
      <c r="Q66" s="1283">
        <f t="shared" si="1"/>
        <v>422.507602940175</v>
      </c>
      <c r="R66" s="1267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  <c r="AF66" s="330"/>
      <c r="AG66" s="330"/>
      <c r="AH66" s="330"/>
      <c r="AI66" s="330"/>
      <c r="AJ66" s="330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U66" s="330"/>
      <c r="AV66" s="330"/>
      <c r="AW66" s="330"/>
      <c r="AX66" s="330"/>
      <c r="AY66" s="330"/>
      <c r="AZ66" s="330"/>
      <c r="BA66" s="330"/>
      <c r="BB66" s="330"/>
      <c r="BC66" s="330"/>
      <c r="BD66" s="330"/>
      <c r="BE66" s="330"/>
      <c r="BF66" s="330"/>
      <c r="BG66" s="330"/>
      <c r="BH66" s="330"/>
      <c r="BI66" s="330"/>
      <c r="BJ66" s="330"/>
      <c r="BK66" s="330"/>
      <c r="BL66" s="330"/>
      <c r="BM66" s="330"/>
      <c r="BN66" s="330"/>
      <c r="BO66" s="330"/>
      <c r="BP66" s="330"/>
      <c r="BQ66" s="330"/>
      <c r="BR66" s="330"/>
      <c r="BS66" s="330"/>
      <c r="BT66" s="330"/>
      <c r="BU66" s="330"/>
      <c r="BV66" s="330"/>
      <c r="BW66" s="330"/>
      <c r="BX66" s="330"/>
      <c r="BY66" s="330"/>
      <c r="BZ66" s="330"/>
      <c r="CA66" s="330"/>
      <c r="CB66" s="330"/>
      <c r="CC66" s="330"/>
      <c r="CD66" s="330"/>
      <c r="CE66" s="330"/>
      <c r="CF66" s="330"/>
      <c r="CG66" s="330"/>
      <c r="CH66" s="330"/>
      <c r="CI66" s="330"/>
      <c r="CJ66" s="330"/>
      <c r="CK66" s="330"/>
      <c r="CL66" s="330"/>
      <c r="CM66" s="330"/>
      <c r="CN66" s="330"/>
      <c r="CO66" s="330"/>
      <c r="CP66" s="330"/>
      <c r="CQ66" s="330"/>
      <c r="CR66" s="330"/>
      <c r="CS66" s="330"/>
      <c r="CT66" s="330"/>
      <c r="CU66" s="330"/>
      <c r="CV66" s="330"/>
      <c r="CW66" s="330"/>
      <c r="CX66" s="330"/>
      <c r="CY66" s="330"/>
      <c r="CZ66" s="330"/>
      <c r="DA66" s="330"/>
      <c r="DB66" s="330"/>
      <c r="DC66" s="330"/>
      <c r="DD66" s="330"/>
      <c r="DE66" s="330"/>
      <c r="DF66" s="330"/>
      <c r="DG66" s="330"/>
      <c r="DH66" s="330"/>
      <c r="DI66" s="330"/>
      <c r="DJ66" s="330"/>
      <c r="DK66" s="330"/>
      <c r="DL66" s="330"/>
      <c r="DM66" s="330"/>
      <c r="DN66" s="330"/>
      <c r="DO66" s="330"/>
      <c r="DP66" s="330"/>
      <c r="DQ66" s="330"/>
      <c r="DR66" s="330"/>
      <c r="DS66" s="330"/>
      <c r="DT66" s="330"/>
      <c r="DU66" s="330"/>
      <c r="DV66" s="330"/>
      <c r="DW66" s="330"/>
      <c r="DX66" s="330"/>
      <c r="DY66" s="330"/>
      <c r="DZ66" s="330"/>
      <c r="EA66" s="330"/>
      <c r="EB66" s="330"/>
      <c r="EC66" s="330"/>
      <c r="ED66" s="330"/>
      <c r="EE66" s="330"/>
      <c r="EF66" s="330"/>
      <c r="EG66" s="330"/>
      <c r="EH66" s="330"/>
      <c r="EI66" s="330"/>
      <c r="EJ66" s="330"/>
      <c r="EK66" s="330"/>
      <c r="EL66" s="330"/>
      <c r="EM66" s="330"/>
      <c r="EN66" s="330"/>
      <c r="EO66" s="330"/>
      <c r="EP66" s="330"/>
      <c r="EQ66" s="330"/>
      <c r="ER66" s="330"/>
      <c r="ES66" s="330"/>
      <c r="ET66" s="330"/>
      <c r="EU66" s="330"/>
      <c r="EV66" s="330"/>
      <c r="EW66" s="330"/>
      <c r="EX66" s="330"/>
      <c r="EY66" s="330"/>
      <c r="EZ66" s="330"/>
      <c r="FA66" s="330"/>
      <c r="FB66" s="330"/>
      <c r="FC66" s="330"/>
      <c r="FD66" s="330"/>
      <c r="FE66" s="330"/>
      <c r="FF66" s="330"/>
      <c r="FG66" s="330"/>
      <c r="FH66" s="330"/>
      <c r="FI66" s="330"/>
      <c r="FJ66" s="330"/>
      <c r="FK66" s="330"/>
      <c r="FL66" s="330"/>
      <c r="FM66" s="330"/>
      <c r="FN66" s="330"/>
      <c r="FO66" s="330"/>
      <c r="FP66" s="330"/>
      <c r="FQ66" s="330"/>
      <c r="FR66" s="330"/>
      <c r="FS66" s="330"/>
      <c r="FT66" s="330"/>
      <c r="FU66" s="330"/>
      <c r="FV66" s="330"/>
      <c r="FW66" s="330"/>
      <c r="FX66" s="330"/>
      <c r="FY66" s="330"/>
      <c r="FZ66" s="330"/>
      <c r="GA66" s="330"/>
      <c r="GB66" s="330"/>
      <c r="GC66" s="330"/>
      <c r="GD66" s="330"/>
      <c r="GE66" s="330"/>
      <c r="GF66" s="330"/>
      <c r="GG66" s="330"/>
      <c r="GH66" s="330"/>
      <c r="GI66" s="330"/>
      <c r="GJ66" s="330"/>
      <c r="GK66" s="330"/>
      <c r="GL66" s="330"/>
      <c r="GM66" s="330"/>
      <c r="GN66" s="330"/>
      <c r="GO66" s="330"/>
      <c r="GP66" s="330"/>
      <c r="GQ66" s="330"/>
      <c r="GR66" s="330"/>
      <c r="GS66" s="330"/>
      <c r="GT66" s="330"/>
      <c r="GU66" s="330"/>
      <c r="GV66" s="330"/>
      <c r="GW66" s="330"/>
      <c r="GX66" s="330"/>
      <c r="GY66" s="330"/>
      <c r="GZ66" s="330"/>
      <c r="HA66" s="330"/>
      <c r="HB66" s="330"/>
      <c r="HC66" s="330"/>
      <c r="HD66" s="330"/>
      <c r="HE66" s="330"/>
      <c r="HF66" s="330"/>
      <c r="HG66" s="330"/>
      <c r="HH66" s="330"/>
      <c r="HI66" s="330"/>
      <c r="HJ66" s="330"/>
      <c r="HK66" s="135"/>
      <c r="HL66" s="135"/>
      <c r="HM66" s="135"/>
      <c r="HN66" s="135"/>
      <c r="HO66" s="135"/>
      <c r="HP66" s="135"/>
      <c r="HQ66" s="135"/>
      <c r="HR66" s="135"/>
      <c r="HS66" s="135"/>
      <c r="HT66" s="135"/>
      <c r="HU66" s="135"/>
      <c r="HV66" s="135"/>
      <c r="HW66" s="135"/>
      <c r="HX66" s="135"/>
      <c r="HY66" s="135"/>
      <c r="HZ66" s="135"/>
      <c r="IA66" s="135"/>
      <c r="IB66" s="135"/>
      <c r="IC66" s="135"/>
      <c r="ID66" s="135"/>
      <c r="IE66" s="135"/>
      <c r="IF66" s="135"/>
      <c r="IG66" s="135"/>
      <c r="IH66" s="135"/>
      <c r="II66" s="135"/>
      <c r="IJ66" s="135"/>
      <c r="IK66" s="135"/>
      <c r="IL66" s="135"/>
      <c r="IM66" s="135"/>
      <c r="IN66" s="135"/>
      <c r="IO66" s="135"/>
      <c r="IP66" s="135"/>
      <c r="IQ66" s="135"/>
      <c r="IR66" s="135"/>
      <c r="IS66" s="135"/>
      <c r="IT66" s="135"/>
      <c r="IU66" s="135"/>
      <c r="IV66" s="135"/>
    </row>
    <row r="67" s="1131" customFormat="1" ht="9.95" customHeight="1" spans="1:256">
      <c r="A67" s="1267" t="s">
        <v>37</v>
      </c>
      <c r="B67" s="1267" t="s">
        <v>710</v>
      </c>
      <c r="C67" s="1267">
        <v>1455</v>
      </c>
      <c r="D67" s="1268">
        <v>311.764856496</v>
      </c>
      <c r="E67" s="1268" t="s">
        <v>714</v>
      </c>
      <c r="F67" s="1268" t="s">
        <v>715</v>
      </c>
      <c r="G67" s="1268" t="s">
        <v>716</v>
      </c>
      <c r="H67" s="1267" t="s">
        <v>721</v>
      </c>
      <c r="I67" s="1267" t="s">
        <v>28</v>
      </c>
      <c r="J67" s="1267" t="s">
        <v>58</v>
      </c>
      <c r="K67" s="1267"/>
      <c r="L67" s="1275">
        <v>40434839.6858</v>
      </c>
      <c r="M67" s="1275">
        <v>4688628.86392</v>
      </c>
      <c r="N67" s="1267" t="s">
        <v>43</v>
      </c>
      <c r="O67" s="1278" t="s">
        <v>725</v>
      </c>
      <c r="P67" s="1279" t="s">
        <v>726</v>
      </c>
      <c r="Q67" s="1283">
        <f t="shared" si="1"/>
        <v>1402.941854232</v>
      </c>
      <c r="R67" s="1267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  <c r="AF67" s="330"/>
      <c r="AG67" s="330"/>
      <c r="AH67" s="330"/>
      <c r="AI67" s="330"/>
      <c r="AJ67" s="330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U67" s="330"/>
      <c r="AV67" s="330"/>
      <c r="AW67" s="330"/>
      <c r="AX67" s="330"/>
      <c r="AY67" s="330"/>
      <c r="AZ67" s="330"/>
      <c r="BA67" s="330"/>
      <c r="BB67" s="330"/>
      <c r="BC67" s="330"/>
      <c r="BD67" s="330"/>
      <c r="BE67" s="330"/>
      <c r="BF67" s="330"/>
      <c r="BG67" s="330"/>
      <c r="BH67" s="330"/>
      <c r="BI67" s="330"/>
      <c r="BJ67" s="330"/>
      <c r="BK67" s="330"/>
      <c r="BL67" s="330"/>
      <c r="BM67" s="330"/>
      <c r="BN67" s="330"/>
      <c r="BO67" s="330"/>
      <c r="BP67" s="330"/>
      <c r="BQ67" s="330"/>
      <c r="BR67" s="330"/>
      <c r="BS67" s="330"/>
      <c r="BT67" s="330"/>
      <c r="BU67" s="330"/>
      <c r="BV67" s="330"/>
      <c r="BW67" s="330"/>
      <c r="BX67" s="330"/>
      <c r="BY67" s="330"/>
      <c r="BZ67" s="330"/>
      <c r="CA67" s="330"/>
      <c r="CB67" s="330"/>
      <c r="CC67" s="330"/>
      <c r="CD67" s="330"/>
      <c r="CE67" s="330"/>
      <c r="CF67" s="330"/>
      <c r="CG67" s="330"/>
      <c r="CH67" s="330"/>
      <c r="CI67" s="330"/>
      <c r="CJ67" s="330"/>
      <c r="CK67" s="330"/>
      <c r="CL67" s="330"/>
      <c r="CM67" s="330"/>
      <c r="CN67" s="330"/>
      <c r="CO67" s="330"/>
      <c r="CP67" s="330"/>
      <c r="CQ67" s="330"/>
      <c r="CR67" s="330"/>
      <c r="CS67" s="330"/>
      <c r="CT67" s="330"/>
      <c r="CU67" s="330"/>
      <c r="CV67" s="330"/>
      <c r="CW67" s="330"/>
      <c r="CX67" s="330"/>
      <c r="CY67" s="330"/>
      <c r="CZ67" s="330"/>
      <c r="DA67" s="330"/>
      <c r="DB67" s="330"/>
      <c r="DC67" s="330"/>
      <c r="DD67" s="330"/>
      <c r="DE67" s="330"/>
      <c r="DF67" s="330"/>
      <c r="DG67" s="330"/>
      <c r="DH67" s="330"/>
      <c r="DI67" s="330"/>
      <c r="DJ67" s="330"/>
      <c r="DK67" s="330"/>
      <c r="DL67" s="330"/>
      <c r="DM67" s="330"/>
      <c r="DN67" s="330"/>
      <c r="DO67" s="330"/>
      <c r="DP67" s="330"/>
      <c r="DQ67" s="330"/>
      <c r="DR67" s="330"/>
      <c r="DS67" s="330"/>
      <c r="DT67" s="330"/>
      <c r="DU67" s="330"/>
      <c r="DV67" s="330"/>
      <c r="DW67" s="330"/>
      <c r="DX67" s="330"/>
      <c r="DY67" s="330"/>
      <c r="DZ67" s="330"/>
      <c r="EA67" s="330"/>
      <c r="EB67" s="330"/>
      <c r="EC67" s="330"/>
      <c r="ED67" s="330"/>
      <c r="EE67" s="330"/>
      <c r="EF67" s="330"/>
      <c r="EG67" s="330"/>
      <c r="EH67" s="330"/>
      <c r="EI67" s="330"/>
      <c r="EJ67" s="330"/>
      <c r="EK67" s="330"/>
      <c r="EL67" s="330"/>
      <c r="EM67" s="330"/>
      <c r="EN67" s="330"/>
      <c r="EO67" s="330"/>
      <c r="EP67" s="330"/>
      <c r="EQ67" s="330"/>
      <c r="ER67" s="330"/>
      <c r="ES67" s="330"/>
      <c r="ET67" s="330"/>
      <c r="EU67" s="330"/>
      <c r="EV67" s="330"/>
      <c r="EW67" s="330"/>
      <c r="EX67" s="330"/>
      <c r="EY67" s="330"/>
      <c r="EZ67" s="330"/>
      <c r="FA67" s="330"/>
      <c r="FB67" s="330"/>
      <c r="FC67" s="330"/>
      <c r="FD67" s="330"/>
      <c r="FE67" s="330"/>
      <c r="FF67" s="330"/>
      <c r="FG67" s="330"/>
      <c r="FH67" s="330"/>
      <c r="FI67" s="330"/>
      <c r="FJ67" s="330"/>
      <c r="FK67" s="330"/>
      <c r="FL67" s="330"/>
      <c r="FM67" s="330"/>
      <c r="FN67" s="330"/>
      <c r="FO67" s="330"/>
      <c r="FP67" s="330"/>
      <c r="FQ67" s="330"/>
      <c r="FR67" s="330"/>
      <c r="FS67" s="330"/>
      <c r="FT67" s="330"/>
      <c r="FU67" s="330"/>
      <c r="FV67" s="330"/>
      <c r="FW67" s="330"/>
      <c r="FX67" s="330"/>
      <c r="FY67" s="330"/>
      <c r="FZ67" s="330"/>
      <c r="GA67" s="330"/>
      <c r="GB67" s="330"/>
      <c r="GC67" s="330"/>
      <c r="GD67" s="330"/>
      <c r="GE67" s="330"/>
      <c r="GF67" s="330"/>
      <c r="GG67" s="330"/>
      <c r="GH67" s="330"/>
      <c r="GI67" s="330"/>
      <c r="GJ67" s="330"/>
      <c r="GK67" s="330"/>
      <c r="GL67" s="330"/>
      <c r="GM67" s="330"/>
      <c r="GN67" s="330"/>
      <c r="GO67" s="330"/>
      <c r="GP67" s="330"/>
      <c r="GQ67" s="330"/>
      <c r="GR67" s="330"/>
      <c r="GS67" s="330"/>
      <c r="GT67" s="330"/>
      <c r="GU67" s="330"/>
      <c r="GV67" s="330"/>
      <c r="GW67" s="330"/>
      <c r="GX67" s="330"/>
      <c r="GY67" s="330"/>
      <c r="GZ67" s="330"/>
      <c r="HA67" s="330"/>
      <c r="HB67" s="330"/>
      <c r="HC67" s="330"/>
      <c r="HD67" s="330"/>
      <c r="HE67" s="330"/>
      <c r="HF67" s="330"/>
      <c r="HG67" s="330"/>
      <c r="HH67" s="330"/>
      <c r="HI67" s="330"/>
      <c r="HJ67" s="330"/>
      <c r="HK67" s="135"/>
      <c r="HL67" s="135"/>
      <c r="HM67" s="135"/>
      <c r="HN67" s="135"/>
      <c r="HO67" s="135"/>
      <c r="HP67" s="135"/>
      <c r="HQ67" s="135"/>
      <c r="HR67" s="135"/>
      <c r="HS67" s="135"/>
      <c r="HT67" s="135"/>
      <c r="HU67" s="135"/>
      <c r="HV67" s="135"/>
      <c r="HW67" s="135"/>
      <c r="HX67" s="135"/>
      <c r="HY67" s="135"/>
      <c r="HZ67" s="135"/>
      <c r="IA67" s="135"/>
      <c r="IB67" s="135"/>
      <c r="IC67" s="135"/>
      <c r="ID67" s="135"/>
      <c r="IE67" s="135"/>
      <c r="IF67" s="135"/>
      <c r="IG67" s="135"/>
      <c r="IH67" s="135"/>
      <c r="II67" s="135"/>
      <c r="IJ67" s="135"/>
      <c r="IK67" s="135"/>
      <c r="IL67" s="135"/>
      <c r="IM67" s="135"/>
      <c r="IN67" s="135"/>
      <c r="IO67" s="135"/>
      <c r="IP67" s="135"/>
      <c r="IQ67" s="135"/>
      <c r="IR67" s="135"/>
      <c r="IS67" s="135"/>
      <c r="IT67" s="135"/>
      <c r="IU67" s="135"/>
      <c r="IV67" s="135"/>
    </row>
    <row r="68" s="1131" customFormat="1" ht="9.95" customHeight="1" spans="1:256">
      <c r="A68" s="1267" t="s">
        <v>37</v>
      </c>
      <c r="B68" s="1267" t="s">
        <v>710</v>
      </c>
      <c r="C68" s="1267">
        <v>1457</v>
      </c>
      <c r="D68" s="1268">
        <v>50.8587401997</v>
      </c>
      <c r="E68" s="1268" t="s">
        <v>714</v>
      </c>
      <c r="F68" s="1268" t="s">
        <v>715</v>
      </c>
      <c r="G68" s="1268" t="s">
        <v>716</v>
      </c>
      <c r="H68" s="1267" t="s">
        <v>717</v>
      </c>
      <c r="I68" s="1267" t="s">
        <v>28</v>
      </c>
      <c r="J68" s="1267" t="s">
        <v>58</v>
      </c>
      <c r="K68" s="1267"/>
      <c r="L68" s="1275">
        <v>40433616.5596</v>
      </c>
      <c r="M68" s="1275">
        <v>4688792.70289</v>
      </c>
      <c r="N68" s="1267" t="s">
        <v>43</v>
      </c>
      <c r="O68" s="1278" t="s">
        <v>725</v>
      </c>
      <c r="P68" s="1279" t="s">
        <v>726</v>
      </c>
      <c r="Q68" s="1283">
        <f t="shared" si="1"/>
        <v>228.86433089865</v>
      </c>
      <c r="R68" s="1267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  <c r="AH68" s="330"/>
      <c r="AI68" s="330"/>
      <c r="AJ68" s="330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U68" s="330"/>
      <c r="AV68" s="330"/>
      <c r="AW68" s="330"/>
      <c r="AX68" s="330"/>
      <c r="AY68" s="330"/>
      <c r="AZ68" s="330"/>
      <c r="BA68" s="330"/>
      <c r="BB68" s="330"/>
      <c r="BC68" s="330"/>
      <c r="BD68" s="330"/>
      <c r="BE68" s="330"/>
      <c r="BF68" s="330"/>
      <c r="BG68" s="330"/>
      <c r="BH68" s="330"/>
      <c r="BI68" s="330"/>
      <c r="BJ68" s="330"/>
      <c r="BK68" s="330"/>
      <c r="BL68" s="330"/>
      <c r="BM68" s="330"/>
      <c r="BN68" s="330"/>
      <c r="BO68" s="330"/>
      <c r="BP68" s="330"/>
      <c r="BQ68" s="330"/>
      <c r="BR68" s="330"/>
      <c r="BS68" s="330"/>
      <c r="BT68" s="330"/>
      <c r="BU68" s="330"/>
      <c r="BV68" s="330"/>
      <c r="BW68" s="330"/>
      <c r="BX68" s="330"/>
      <c r="BY68" s="330"/>
      <c r="BZ68" s="330"/>
      <c r="CA68" s="330"/>
      <c r="CB68" s="330"/>
      <c r="CC68" s="330"/>
      <c r="CD68" s="330"/>
      <c r="CE68" s="330"/>
      <c r="CF68" s="330"/>
      <c r="CG68" s="330"/>
      <c r="CH68" s="330"/>
      <c r="CI68" s="330"/>
      <c r="CJ68" s="330"/>
      <c r="CK68" s="330"/>
      <c r="CL68" s="330"/>
      <c r="CM68" s="330"/>
      <c r="CN68" s="330"/>
      <c r="CO68" s="330"/>
      <c r="CP68" s="330"/>
      <c r="CQ68" s="330"/>
      <c r="CR68" s="330"/>
      <c r="CS68" s="330"/>
      <c r="CT68" s="330"/>
      <c r="CU68" s="330"/>
      <c r="CV68" s="330"/>
      <c r="CW68" s="330"/>
      <c r="CX68" s="330"/>
      <c r="CY68" s="330"/>
      <c r="CZ68" s="330"/>
      <c r="DA68" s="330"/>
      <c r="DB68" s="330"/>
      <c r="DC68" s="330"/>
      <c r="DD68" s="330"/>
      <c r="DE68" s="330"/>
      <c r="DF68" s="330"/>
      <c r="DG68" s="330"/>
      <c r="DH68" s="330"/>
      <c r="DI68" s="330"/>
      <c r="DJ68" s="330"/>
      <c r="DK68" s="330"/>
      <c r="DL68" s="330"/>
      <c r="DM68" s="330"/>
      <c r="DN68" s="330"/>
      <c r="DO68" s="330"/>
      <c r="DP68" s="330"/>
      <c r="DQ68" s="330"/>
      <c r="DR68" s="330"/>
      <c r="DS68" s="330"/>
      <c r="DT68" s="330"/>
      <c r="DU68" s="330"/>
      <c r="DV68" s="330"/>
      <c r="DW68" s="330"/>
      <c r="DX68" s="330"/>
      <c r="DY68" s="330"/>
      <c r="DZ68" s="330"/>
      <c r="EA68" s="330"/>
      <c r="EB68" s="330"/>
      <c r="EC68" s="330"/>
      <c r="ED68" s="330"/>
      <c r="EE68" s="330"/>
      <c r="EF68" s="330"/>
      <c r="EG68" s="330"/>
      <c r="EH68" s="330"/>
      <c r="EI68" s="330"/>
      <c r="EJ68" s="330"/>
      <c r="EK68" s="330"/>
      <c r="EL68" s="330"/>
      <c r="EM68" s="330"/>
      <c r="EN68" s="330"/>
      <c r="EO68" s="330"/>
      <c r="EP68" s="330"/>
      <c r="EQ68" s="330"/>
      <c r="ER68" s="330"/>
      <c r="ES68" s="330"/>
      <c r="ET68" s="330"/>
      <c r="EU68" s="330"/>
      <c r="EV68" s="330"/>
      <c r="EW68" s="330"/>
      <c r="EX68" s="330"/>
      <c r="EY68" s="330"/>
      <c r="EZ68" s="330"/>
      <c r="FA68" s="330"/>
      <c r="FB68" s="330"/>
      <c r="FC68" s="330"/>
      <c r="FD68" s="330"/>
      <c r="FE68" s="330"/>
      <c r="FF68" s="330"/>
      <c r="FG68" s="330"/>
      <c r="FH68" s="330"/>
      <c r="FI68" s="330"/>
      <c r="FJ68" s="330"/>
      <c r="FK68" s="330"/>
      <c r="FL68" s="330"/>
      <c r="FM68" s="330"/>
      <c r="FN68" s="330"/>
      <c r="FO68" s="330"/>
      <c r="FP68" s="330"/>
      <c r="FQ68" s="330"/>
      <c r="FR68" s="330"/>
      <c r="FS68" s="330"/>
      <c r="FT68" s="330"/>
      <c r="FU68" s="330"/>
      <c r="FV68" s="330"/>
      <c r="FW68" s="330"/>
      <c r="FX68" s="330"/>
      <c r="FY68" s="330"/>
      <c r="FZ68" s="330"/>
      <c r="GA68" s="330"/>
      <c r="GB68" s="330"/>
      <c r="GC68" s="330"/>
      <c r="GD68" s="330"/>
      <c r="GE68" s="330"/>
      <c r="GF68" s="330"/>
      <c r="GG68" s="330"/>
      <c r="GH68" s="330"/>
      <c r="GI68" s="330"/>
      <c r="GJ68" s="330"/>
      <c r="GK68" s="330"/>
      <c r="GL68" s="330"/>
      <c r="GM68" s="330"/>
      <c r="GN68" s="330"/>
      <c r="GO68" s="330"/>
      <c r="GP68" s="330"/>
      <c r="GQ68" s="330"/>
      <c r="GR68" s="330"/>
      <c r="GS68" s="330"/>
      <c r="GT68" s="330"/>
      <c r="GU68" s="330"/>
      <c r="GV68" s="330"/>
      <c r="GW68" s="330"/>
      <c r="GX68" s="330"/>
      <c r="GY68" s="330"/>
      <c r="GZ68" s="330"/>
      <c r="HA68" s="330"/>
      <c r="HB68" s="330"/>
      <c r="HC68" s="330"/>
      <c r="HD68" s="330"/>
      <c r="HE68" s="330"/>
      <c r="HF68" s="330"/>
      <c r="HG68" s="330"/>
      <c r="HH68" s="330"/>
      <c r="HI68" s="330"/>
      <c r="HJ68" s="330"/>
      <c r="HK68" s="135"/>
      <c r="HL68" s="135"/>
      <c r="HM68" s="135"/>
      <c r="HN68" s="135"/>
      <c r="HO68" s="135"/>
      <c r="HP68" s="135"/>
      <c r="HQ68" s="135"/>
      <c r="HR68" s="135"/>
      <c r="HS68" s="135"/>
      <c r="HT68" s="135"/>
      <c r="HU68" s="135"/>
      <c r="HV68" s="135"/>
      <c r="HW68" s="135"/>
      <c r="HX68" s="135"/>
      <c r="HY68" s="135"/>
      <c r="HZ68" s="135"/>
      <c r="IA68" s="135"/>
      <c r="IB68" s="135"/>
      <c r="IC68" s="135"/>
      <c r="ID68" s="135"/>
      <c r="IE68" s="135"/>
      <c r="IF68" s="135"/>
      <c r="IG68" s="135"/>
      <c r="IH68" s="135"/>
      <c r="II68" s="135"/>
      <c r="IJ68" s="135"/>
      <c r="IK68" s="135"/>
      <c r="IL68" s="135"/>
      <c r="IM68" s="135"/>
      <c r="IN68" s="135"/>
      <c r="IO68" s="135"/>
      <c r="IP68" s="135"/>
      <c r="IQ68" s="135"/>
      <c r="IR68" s="135"/>
      <c r="IS68" s="135"/>
      <c r="IT68" s="135"/>
      <c r="IU68" s="135"/>
      <c r="IV68" s="135"/>
    </row>
    <row r="69" s="1131" customFormat="1" ht="9.95" customHeight="1" spans="1:256">
      <c r="A69" s="1267" t="s">
        <v>37</v>
      </c>
      <c r="B69" s="1267" t="s">
        <v>711</v>
      </c>
      <c r="C69" s="1267">
        <v>278</v>
      </c>
      <c r="D69" s="1268">
        <v>23.0378589789</v>
      </c>
      <c r="E69" s="1268" t="s">
        <v>714</v>
      </c>
      <c r="F69" s="1268" t="s">
        <v>715</v>
      </c>
      <c r="G69" s="1268" t="s">
        <v>716</v>
      </c>
      <c r="H69" s="1267" t="s">
        <v>721</v>
      </c>
      <c r="I69" s="1267" t="s">
        <v>28</v>
      </c>
      <c r="J69" s="1267" t="s">
        <v>327</v>
      </c>
      <c r="K69" s="1267"/>
      <c r="L69" s="1275">
        <v>40436952.164</v>
      </c>
      <c r="M69" s="1275">
        <v>4693580.76855</v>
      </c>
      <c r="N69" s="1267" t="s">
        <v>718</v>
      </c>
      <c r="O69" s="1278" t="s">
        <v>725</v>
      </c>
      <c r="P69" s="1279" t="s">
        <v>726</v>
      </c>
      <c r="Q69" s="1283">
        <f t="shared" si="1"/>
        <v>103.67036540505</v>
      </c>
      <c r="R69" s="1267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  <c r="AF69" s="330"/>
      <c r="AG69" s="330"/>
      <c r="AH69" s="330"/>
      <c r="AI69" s="330"/>
      <c r="AJ69" s="330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U69" s="330"/>
      <c r="AV69" s="330"/>
      <c r="AW69" s="330"/>
      <c r="AX69" s="330"/>
      <c r="AY69" s="330"/>
      <c r="AZ69" s="330"/>
      <c r="BA69" s="330"/>
      <c r="BB69" s="330"/>
      <c r="BC69" s="330"/>
      <c r="BD69" s="330"/>
      <c r="BE69" s="330"/>
      <c r="BF69" s="330"/>
      <c r="BG69" s="330"/>
      <c r="BH69" s="330"/>
      <c r="BI69" s="330"/>
      <c r="BJ69" s="330"/>
      <c r="BK69" s="330"/>
      <c r="BL69" s="330"/>
      <c r="BM69" s="330"/>
      <c r="BN69" s="330"/>
      <c r="BO69" s="330"/>
      <c r="BP69" s="330"/>
      <c r="BQ69" s="330"/>
      <c r="BR69" s="330"/>
      <c r="BS69" s="330"/>
      <c r="BT69" s="330"/>
      <c r="BU69" s="330"/>
      <c r="BV69" s="330"/>
      <c r="BW69" s="330"/>
      <c r="BX69" s="330"/>
      <c r="BY69" s="330"/>
      <c r="BZ69" s="330"/>
      <c r="CA69" s="330"/>
      <c r="CB69" s="330"/>
      <c r="CC69" s="330"/>
      <c r="CD69" s="330"/>
      <c r="CE69" s="330"/>
      <c r="CF69" s="330"/>
      <c r="CG69" s="330"/>
      <c r="CH69" s="330"/>
      <c r="CI69" s="330"/>
      <c r="CJ69" s="330"/>
      <c r="CK69" s="330"/>
      <c r="CL69" s="330"/>
      <c r="CM69" s="330"/>
      <c r="CN69" s="330"/>
      <c r="CO69" s="330"/>
      <c r="CP69" s="330"/>
      <c r="CQ69" s="330"/>
      <c r="CR69" s="330"/>
      <c r="CS69" s="330"/>
      <c r="CT69" s="330"/>
      <c r="CU69" s="330"/>
      <c r="CV69" s="330"/>
      <c r="CW69" s="330"/>
      <c r="CX69" s="330"/>
      <c r="CY69" s="330"/>
      <c r="CZ69" s="330"/>
      <c r="DA69" s="330"/>
      <c r="DB69" s="330"/>
      <c r="DC69" s="330"/>
      <c r="DD69" s="330"/>
      <c r="DE69" s="330"/>
      <c r="DF69" s="330"/>
      <c r="DG69" s="330"/>
      <c r="DH69" s="330"/>
      <c r="DI69" s="330"/>
      <c r="DJ69" s="330"/>
      <c r="DK69" s="330"/>
      <c r="DL69" s="330"/>
      <c r="DM69" s="330"/>
      <c r="DN69" s="330"/>
      <c r="DO69" s="330"/>
      <c r="DP69" s="330"/>
      <c r="DQ69" s="330"/>
      <c r="DR69" s="330"/>
      <c r="DS69" s="330"/>
      <c r="DT69" s="330"/>
      <c r="DU69" s="330"/>
      <c r="DV69" s="330"/>
      <c r="DW69" s="330"/>
      <c r="DX69" s="330"/>
      <c r="DY69" s="330"/>
      <c r="DZ69" s="330"/>
      <c r="EA69" s="330"/>
      <c r="EB69" s="330"/>
      <c r="EC69" s="330"/>
      <c r="ED69" s="330"/>
      <c r="EE69" s="330"/>
      <c r="EF69" s="330"/>
      <c r="EG69" s="330"/>
      <c r="EH69" s="330"/>
      <c r="EI69" s="330"/>
      <c r="EJ69" s="330"/>
      <c r="EK69" s="330"/>
      <c r="EL69" s="330"/>
      <c r="EM69" s="330"/>
      <c r="EN69" s="330"/>
      <c r="EO69" s="330"/>
      <c r="EP69" s="330"/>
      <c r="EQ69" s="330"/>
      <c r="ER69" s="330"/>
      <c r="ES69" s="330"/>
      <c r="ET69" s="330"/>
      <c r="EU69" s="330"/>
      <c r="EV69" s="330"/>
      <c r="EW69" s="330"/>
      <c r="EX69" s="330"/>
      <c r="EY69" s="330"/>
      <c r="EZ69" s="330"/>
      <c r="FA69" s="330"/>
      <c r="FB69" s="330"/>
      <c r="FC69" s="330"/>
      <c r="FD69" s="330"/>
      <c r="FE69" s="330"/>
      <c r="FF69" s="330"/>
      <c r="FG69" s="330"/>
      <c r="FH69" s="330"/>
      <c r="FI69" s="330"/>
      <c r="FJ69" s="330"/>
      <c r="FK69" s="330"/>
      <c r="FL69" s="330"/>
      <c r="FM69" s="330"/>
      <c r="FN69" s="330"/>
      <c r="FO69" s="330"/>
      <c r="FP69" s="330"/>
      <c r="FQ69" s="330"/>
      <c r="FR69" s="330"/>
      <c r="FS69" s="330"/>
      <c r="FT69" s="330"/>
      <c r="FU69" s="330"/>
      <c r="FV69" s="330"/>
      <c r="FW69" s="330"/>
      <c r="FX69" s="330"/>
      <c r="FY69" s="330"/>
      <c r="FZ69" s="330"/>
      <c r="GA69" s="330"/>
      <c r="GB69" s="330"/>
      <c r="GC69" s="330"/>
      <c r="GD69" s="330"/>
      <c r="GE69" s="330"/>
      <c r="GF69" s="330"/>
      <c r="GG69" s="330"/>
      <c r="GH69" s="330"/>
      <c r="GI69" s="330"/>
      <c r="GJ69" s="330"/>
      <c r="GK69" s="330"/>
      <c r="GL69" s="330"/>
      <c r="GM69" s="330"/>
      <c r="GN69" s="330"/>
      <c r="GO69" s="330"/>
      <c r="GP69" s="330"/>
      <c r="GQ69" s="330"/>
      <c r="GR69" s="330"/>
      <c r="GS69" s="330"/>
      <c r="GT69" s="330"/>
      <c r="GU69" s="330"/>
      <c r="GV69" s="330"/>
      <c r="GW69" s="330"/>
      <c r="GX69" s="330"/>
      <c r="GY69" s="330"/>
      <c r="GZ69" s="330"/>
      <c r="HA69" s="330"/>
      <c r="HB69" s="330"/>
      <c r="HC69" s="330"/>
      <c r="HD69" s="330"/>
      <c r="HE69" s="330"/>
      <c r="HF69" s="330"/>
      <c r="HG69" s="330"/>
      <c r="HH69" s="330"/>
      <c r="HI69" s="330"/>
      <c r="HJ69" s="330"/>
      <c r="HK69" s="135"/>
      <c r="HL69" s="135"/>
      <c r="HM69" s="135"/>
      <c r="HN69" s="135"/>
      <c r="HO69" s="135"/>
      <c r="HP69" s="135"/>
      <c r="HQ69" s="135"/>
      <c r="HR69" s="135"/>
      <c r="HS69" s="135"/>
      <c r="HT69" s="135"/>
      <c r="HU69" s="135"/>
      <c r="HV69" s="135"/>
      <c r="HW69" s="135"/>
      <c r="HX69" s="135"/>
      <c r="HY69" s="135"/>
      <c r="HZ69" s="135"/>
      <c r="IA69" s="135"/>
      <c r="IB69" s="135"/>
      <c r="IC69" s="135"/>
      <c r="ID69" s="135"/>
      <c r="IE69" s="135"/>
      <c r="IF69" s="135"/>
      <c r="IG69" s="135"/>
      <c r="IH69" s="135"/>
      <c r="II69" s="135"/>
      <c r="IJ69" s="135"/>
      <c r="IK69" s="135"/>
      <c r="IL69" s="135"/>
      <c r="IM69" s="135"/>
      <c r="IN69" s="135"/>
      <c r="IO69" s="135"/>
      <c r="IP69" s="135"/>
      <c r="IQ69" s="135"/>
      <c r="IR69" s="135"/>
      <c r="IS69" s="135"/>
      <c r="IT69" s="135"/>
      <c r="IU69" s="135"/>
      <c r="IV69" s="135"/>
    </row>
    <row r="70" s="1131" customFormat="1" ht="9.95" customHeight="1" spans="1:256">
      <c r="A70" s="1267" t="s">
        <v>37</v>
      </c>
      <c r="B70" s="1267" t="s">
        <v>711</v>
      </c>
      <c r="C70" s="1267">
        <v>311</v>
      </c>
      <c r="D70" s="1268">
        <v>21.90960363195</v>
      </c>
      <c r="E70" s="1268" t="s">
        <v>714</v>
      </c>
      <c r="F70" s="1268" t="s">
        <v>715</v>
      </c>
      <c r="G70" s="1268" t="s">
        <v>716</v>
      </c>
      <c r="H70" s="1267" t="s">
        <v>721</v>
      </c>
      <c r="I70" s="1267" t="s">
        <v>28</v>
      </c>
      <c r="J70" s="1267" t="s">
        <v>327</v>
      </c>
      <c r="K70" s="1267"/>
      <c r="L70" s="1275">
        <v>40437208.2328</v>
      </c>
      <c r="M70" s="1275">
        <v>4693484.13303</v>
      </c>
      <c r="N70" s="1267" t="s">
        <v>718</v>
      </c>
      <c r="O70" s="1278" t="s">
        <v>725</v>
      </c>
      <c r="P70" s="1279" t="s">
        <v>726</v>
      </c>
      <c r="Q70" s="1283">
        <f t="shared" si="1"/>
        <v>98.593216343775</v>
      </c>
      <c r="R70" s="1267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0"/>
      <c r="AD70" s="330"/>
      <c r="AE70" s="330"/>
      <c r="AF70" s="330"/>
      <c r="AG70" s="330"/>
      <c r="AH70" s="330"/>
      <c r="AI70" s="330"/>
      <c r="AJ70" s="330"/>
      <c r="AK70" s="330"/>
      <c r="AL70" s="330"/>
      <c r="AM70" s="330"/>
      <c r="AN70" s="330"/>
      <c r="AO70" s="330"/>
      <c r="AP70" s="330"/>
      <c r="AQ70" s="330"/>
      <c r="AR70" s="330"/>
      <c r="AS70" s="330"/>
      <c r="AT70" s="330"/>
      <c r="AU70" s="330"/>
      <c r="AV70" s="330"/>
      <c r="AW70" s="330"/>
      <c r="AX70" s="330"/>
      <c r="AY70" s="330"/>
      <c r="AZ70" s="330"/>
      <c r="BA70" s="330"/>
      <c r="BB70" s="330"/>
      <c r="BC70" s="330"/>
      <c r="BD70" s="330"/>
      <c r="BE70" s="330"/>
      <c r="BF70" s="330"/>
      <c r="BG70" s="330"/>
      <c r="BH70" s="330"/>
      <c r="BI70" s="330"/>
      <c r="BJ70" s="330"/>
      <c r="BK70" s="330"/>
      <c r="BL70" s="330"/>
      <c r="BM70" s="330"/>
      <c r="BN70" s="330"/>
      <c r="BO70" s="330"/>
      <c r="BP70" s="330"/>
      <c r="BQ70" s="330"/>
      <c r="BR70" s="330"/>
      <c r="BS70" s="330"/>
      <c r="BT70" s="330"/>
      <c r="BU70" s="330"/>
      <c r="BV70" s="330"/>
      <c r="BW70" s="330"/>
      <c r="BX70" s="330"/>
      <c r="BY70" s="330"/>
      <c r="BZ70" s="330"/>
      <c r="CA70" s="330"/>
      <c r="CB70" s="330"/>
      <c r="CC70" s="330"/>
      <c r="CD70" s="330"/>
      <c r="CE70" s="330"/>
      <c r="CF70" s="330"/>
      <c r="CG70" s="330"/>
      <c r="CH70" s="330"/>
      <c r="CI70" s="330"/>
      <c r="CJ70" s="330"/>
      <c r="CK70" s="330"/>
      <c r="CL70" s="330"/>
      <c r="CM70" s="330"/>
      <c r="CN70" s="330"/>
      <c r="CO70" s="330"/>
      <c r="CP70" s="330"/>
      <c r="CQ70" s="330"/>
      <c r="CR70" s="330"/>
      <c r="CS70" s="330"/>
      <c r="CT70" s="330"/>
      <c r="CU70" s="330"/>
      <c r="CV70" s="330"/>
      <c r="CW70" s="330"/>
      <c r="CX70" s="330"/>
      <c r="CY70" s="330"/>
      <c r="CZ70" s="330"/>
      <c r="DA70" s="330"/>
      <c r="DB70" s="330"/>
      <c r="DC70" s="330"/>
      <c r="DD70" s="330"/>
      <c r="DE70" s="330"/>
      <c r="DF70" s="330"/>
      <c r="DG70" s="330"/>
      <c r="DH70" s="330"/>
      <c r="DI70" s="330"/>
      <c r="DJ70" s="330"/>
      <c r="DK70" s="330"/>
      <c r="DL70" s="330"/>
      <c r="DM70" s="330"/>
      <c r="DN70" s="330"/>
      <c r="DO70" s="330"/>
      <c r="DP70" s="330"/>
      <c r="DQ70" s="330"/>
      <c r="DR70" s="330"/>
      <c r="DS70" s="330"/>
      <c r="DT70" s="330"/>
      <c r="DU70" s="330"/>
      <c r="DV70" s="330"/>
      <c r="DW70" s="330"/>
      <c r="DX70" s="330"/>
      <c r="DY70" s="330"/>
      <c r="DZ70" s="330"/>
      <c r="EA70" s="330"/>
      <c r="EB70" s="330"/>
      <c r="EC70" s="330"/>
      <c r="ED70" s="330"/>
      <c r="EE70" s="330"/>
      <c r="EF70" s="330"/>
      <c r="EG70" s="330"/>
      <c r="EH70" s="330"/>
      <c r="EI70" s="330"/>
      <c r="EJ70" s="330"/>
      <c r="EK70" s="330"/>
      <c r="EL70" s="330"/>
      <c r="EM70" s="330"/>
      <c r="EN70" s="330"/>
      <c r="EO70" s="330"/>
      <c r="EP70" s="330"/>
      <c r="EQ70" s="330"/>
      <c r="ER70" s="330"/>
      <c r="ES70" s="330"/>
      <c r="ET70" s="330"/>
      <c r="EU70" s="330"/>
      <c r="EV70" s="330"/>
      <c r="EW70" s="330"/>
      <c r="EX70" s="330"/>
      <c r="EY70" s="330"/>
      <c r="EZ70" s="330"/>
      <c r="FA70" s="330"/>
      <c r="FB70" s="330"/>
      <c r="FC70" s="330"/>
      <c r="FD70" s="330"/>
      <c r="FE70" s="330"/>
      <c r="FF70" s="330"/>
      <c r="FG70" s="330"/>
      <c r="FH70" s="330"/>
      <c r="FI70" s="330"/>
      <c r="FJ70" s="330"/>
      <c r="FK70" s="330"/>
      <c r="FL70" s="330"/>
      <c r="FM70" s="330"/>
      <c r="FN70" s="330"/>
      <c r="FO70" s="330"/>
      <c r="FP70" s="330"/>
      <c r="FQ70" s="330"/>
      <c r="FR70" s="330"/>
      <c r="FS70" s="330"/>
      <c r="FT70" s="330"/>
      <c r="FU70" s="330"/>
      <c r="FV70" s="330"/>
      <c r="FW70" s="330"/>
      <c r="FX70" s="330"/>
      <c r="FY70" s="330"/>
      <c r="FZ70" s="330"/>
      <c r="GA70" s="330"/>
      <c r="GB70" s="330"/>
      <c r="GC70" s="330"/>
      <c r="GD70" s="330"/>
      <c r="GE70" s="330"/>
      <c r="GF70" s="330"/>
      <c r="GG70" s="330"/>
      <c r="GH70" s="330"/>
      <c r="GI70" s="330"/>
      <c r="GJ70" s="330"/>
      <c r="GK70" s="330"/>
      <c r="GL70" s="330"/>
      <c r="GM70" s="330"/>
      <c r="GN70" s="330"/>
      <c r="GO70" s="330"/>
      <c r="GP70" s="330"/>
      <c r="GQ70" s="330"/>
      <c r="GR70" s="330"/>
      <c r="GS70" s="330"/>
      <c r="GT70" s="330"/>
      <c r="GU70" s="330"/>
      <c r="GV70" s="330"/>
      <c r="GW70" s="330"/>
      <c r="GX70" s="330"/>
      <c r="GY70" s="330"/>
      <c r="GZ70" s="330"/>
      <c r="HA70" s="330"/>
      <c r="HB70" s="330"/>
      <c r="HC70" s="330"/>
      <c r="HD70" s="330"/>
      <c r="HE70" s="330"/>
      <c r="HF70" s="330"/>
      <c r="HG70" s="330"/>
      <c r="HH70" s="330"/>
      <c r="HI70" s="330"/>
      <c r="HJ70" s="330"/>
      <c r="HK70" s="135"/>
      <c r="HL70" s="135"/>
      <c r="HM70" s="135"/>
      <c r="HN70" s="135"/>
      <c r="HO70" s="135"/>
      <c r="HP70" s="135"/>
      <c r="HQ70" s="135"/>
      <c r="HR70" s="135"/>
      <c r="HS70" s="135"/>
      <c r="HT70" s="135"/>
      <c r="HU70" s="135"/>
      <c r="HV70" s="135"/>
      <c r="HW70" s="135"/>
      <c r="HX70" s="135"/>
      <c r="HY70" s="135"/>
      <c r="HZ70" s="135"/>
      <c r="IA70" s="135"/>
      <c r="IB70" s="135"/>
      <c r="IC70" s="135"/>
      <c r="ID70" s="135"/>
      <c r="IE70" s="135"/>
      <c r="IF70" s="135"/>
      <c r="IG70" s="135"/>
      <c r="IH70" s="135"/>
      <c r="II70" s="135"/>
      <c r="IJ70" s="135"/>
      <c r="IK70" s="135"/>
      <c r="IL70" s="135"/>
      <c r="IM70" s="135"/>
      <c r="IN70" s="135"/>
      <c r="IO70" s="135"/>
      <c r="IP70" s="135"/>
      <c r="IQ70" s="135"/>
      <c r="IR70" s="135"/>
      <c r="IS70" s="135"/>
      <c r="IT70" s="135"/>
      <c r="IU70" s="135"/>
      <c r="IV70" s="135"/>
    </row>
    <row r="71" s="1131" customFormat="1" ht="9.95" customHeight="1" spans="1:256">
      <c r="A71" s="1267" t="s">
        <v>37</v>
      </c>
      <c r="B71" s="1267" t="s">
        <v>711</v>
      </c>
      <c r="C71" s="1267">
        <v>314</v>
      </c>
      <c r="D71" s="1268">
        <v>3.64042898175</v>
      </c>
      <c r="E71" s="1268" t="s">
        <v>714</v>
      </c>
      <c r="F71" s="1268" t="s">
        <v>715</v>
      </c>
      <c r="G71" s="1268" t="s">
        <v>716</v>
      </c>
      <c r="H71" s="1267" t="s">
        <v>717</v>
      </c>
      <c r="I71" s="1267" t="s">
        <v>28</v>
      </c>
      <c r="J71" s="1267" t="s">
        <v>327</v>
      </c>
      <c r="K71" s="1267"/>
      <c r="L71" s="1275">
        <v>40436677.8701</v>
      </c>
      <c r="M71" s="1275">
        <v>4693397.99896</v>
      </c>
      <c r="N71" s="1267" t="s">
        <v>718</v>
      </c>
      <c r="O71" s="1278" t="s">
        <v>725</v>
      </c>
      <c r="P71" s="1279" t="s">
        <v>726</v>
      </c>
      <c r="Q71" s="1283">
        <f t="shared" si="1"/>
        <v>16.381930417875</v>
      </c>
      <c r="R71" s="1267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0"/>
      <c r="AD71" s="330"/>
      <c r="AE71" s="330"/>
      <c r="AF71" s="330"/>
      <c r="AG71" s="330"/>
      <c r="AH71" s="330"/>
      <c r="AI71" s="330"/>
      <c r="AJ71" s="330"/>
      <c r="AK71" s="330"/>
      <c r="AL71" s="330"/>
      <c r="AM71" s="330"/>
      <c r="AN71" s="330"/>
      <c r="AO71" s="330"/>
      <c r="AP71" s="330"/>
      <c r="AQ71" s="330"/>
      <c r="AR71" s="330"/>
      <c r="AS71" s="330"/>
      <c r="AT71" s="330"/>
      <c r="AU71" s="330"/>
      <c r="AV71" s="330"/>
      <c r="AW71" s="330"/>
      <c r="AX71" s="330"/>
      <c r="AY71" s="330"/>
      <c r="AZ71" s="330"/>
      <c r="BA71" s="330"/>
      <c r="BB71" s="330"/>
      <c r="BC71" s="330"/>
      <c r="BD71" s="330"/>
      <c r="BE71" s="330"/>
      <c r="BF71" s="330"/>
      <c r="BG71" s="330"/>
      <c r="BH71" s="330"/>
      <c r="BI71" s="330"/>
      <c r="BJ71" s="330"/>
      <c r="BK71" s="330"/>
      <c r="BL71" s="330"/>
      <c r="BM71" s="330"/>
      <c r="BN71" s="330"/>
      <c r="BO71" s="330"/>
      <c r="BP71" s="330"/>
      <c r="BQ71" s="330"/>
      <c r="BR71" s="330"/>
      <c r="BS71" s="330"/>
      <c r="BT71" s="330"/>
      <c r="BU71" s="330"/>
      <c r="BV71" s="330"/>
      <c r="BW71" s="330"/>
      <c r="BX71" s="330"/>
      <c r="BY71" s="330"/>
      <c r="BZ71" s="330"/>
      <c r="CA71" s="330"/>
      <c r="CB71" s="330"/>
      <c r="CC71" s="330"/>
      <c r="CD71" s="330"/>
      <c r="CE71" s="330"/>
      <c r="CF71" s="330"/>
      <c r="CG71" s="330"/>
      <c r="CH71" s="330"/>
      <c r="CI71" s="330"/>
      <c r="CJ71" s="330"/>
      <c r="CK71" s="330"/>
      <c r="CL71" s="330"/>
      <c r="CM71" s="330"/>
      <c r="CN71" s="330"/>
      <c r="CO71" s="330"/>
      <c r="CP71" s="330"/>
      <c r="CQ71" s="330"/>
      <c r="CR71" s="330"/>
      <c r="CS71" s="330"/>
      <c r="CT71" s="330"/>
      <c r="CU71" s="330"/>
      <c r="CV71" s="330"/>
      <c r="CW71" s="330"/>
      <c r="CX71" s="330"/>
      <c r="CY71" s="330"/>
      <c r="CZ71" s="330"/>
      <c r="DA71" s="330"/>
      <c r="DB71" s="330"/>
      <c r="DC71" s="330"/>
      <c r="DD71" s="330"/>
      <c r="DE71" s="330"/>
      <c r="DF71" s="330"/>
      <c r="DG71" s="330"/>
      <c r="DH71" s="330"/>
      <c r="DI71" s="330"/>
      <c r="DJ71" s="330"/>
      <c r="DK71" s="330"/>
      <c r="DL71" s="330"/>
      <c r="DM71" s="330"/>
      <c r="DN71" s="330"/>
      <c r="DO71" s="330"/>
      <c r="DP71" s="330"/>
      <c r="DQ71" s="330"/>
      <c r="DR71" s="330"/>
      <c r="DS71" s="330"/>
      <c r="DT71" s="330"/>
      <c r="DU71" s="330"/>
      <c r="DV71" s="330"/>
      <c r="DW71" s="330"/>
      <c r="DX71" s="330"/>
      <c r="DY71" s="330"/>
      <c r="DZ71" s="330"/>
      <c r="EA71" s="330"/>
      <c r="EB71" s="330"/>
      <c r="EC71" s="330"/>
      <c r="ED71" s="330"/>
      <c r="EE71" s="330"/>
      <c r="EF71" s="330"/>
      <c r="EG71" s="330"/>
      <c r="EH71" s="330"/>
      <c r="EI71" s="330"/>
      <c r="EJ71" s="330"/>
      <c r="EK71" s="330"/>
      <c r="EL71" s="330"/>
      <c r="EM71" s="330"/>
      <c r="EN71" s="330"/>
      <c r="EO71" s="330"/>
      <c r="EP71" s="330"/>
      <c r="EQ71" s="330"/>
      <c r="ER71" s="330"/>
      <c r="ES71" s="330"/>
      <c r="ET71" s="330"/>
      <c r="EU71" s="330"/>
      <c r="EV71" s="330"/>
      <c r="EW71" s="330"/>
      <c r="EX71" s="330"/>
      <c r="EY71" s="330"/>
      <c r="EZ71" s="330"/>
      <c r="FA71" s="330"/>
      <c r="FB71" s="330"/>
      <c r="FC71" s="330"/>
      <c r="FD71" s="330"/>
      <c r="FE71" s="330"/>
      <c r="FF71" s="330"/>
      <c r="FG71" s="330"/>
      <c r="FH71" s="330"/>
      <c r="FI71" s="330"/>
      <c r="FJ71" s="330"/>
      <c r="FK71" s="330"/>
      <c r="FL71" s="330"/>
      <c r="FM71" s="330"/>
      <c r="FN71" s="330"/>
      <c r="FO71" s="330"/>
      <c r="FP71" s="330"/>
      <c r="FQ71" s="330"/>
      <c r="FR71" s="330"/>
      <c r="FS71" s="330"/>
      <c r="FT71" s="330"/>
      <c r="FU71" s="330"/>
      <c r="FV71" s="330"/>
      <c r="FW71" s="330"/>
      <c r="FX71" s="330"/>
      <c r="FY71" s="330"/>
      <c r="FZ71" s="330"/>
      <c r="GA71" s="330"/>
      <c r="GB71" s="330"/>
      <c r="GC71" s="330"/>
      <c r="GD71" s="330"/>
      <c r="GE71" s="330"/>
      <c r="GF71" s="330"/>
      <c r="GG71" s="330"/>
      <c r="GH71" s="330"/>
      <c r="GI71" s="330"/>
      <c r="GJ71" s="330"/>
      <c r="GK71" s="330"/>
      <c r="GL71" s="330"/>
      <c r="GM71" s="330"/>
      <c r="GN71" s="330"/>
      <c r="GO71" s="330"/>
      <c r="GP71" s="330"/>
      <c r="GQ71" s="330"/>
      <c r="GR71" s="330"/>
      <c r="GS71" s="330"/>
      <c r="GT71" s="330"/>
      <c r="GU71" s="330"/>
      <c r="GV71" s="330"/>
      <c r="GW71" s="330"/>
      <c r="GX71" s="330"/>
      <c r="GY71" s="330"/>
      <c r="GZ71" s="330"/>
      <c r="HA71" s="330"/>
      <c r="HB71" s="330"/>
      <c r="HC71" s="330"/>
      <c r="HD71" s="330"/>
      <c r="HE71" s="330"/>
      <c r="HF71" s="330"/>
      <c r="HG71" s="330"/>
      <c r="HH71" s="330"/>
      <c r="HI71" s="330"/>
      <c r="HJ71" s="330"/>
      <c r="HK71" s="135"/>
      <c r="HL71" s="135"/>
      <c r="HM71" s="135"/>
      <c r="HN71" s="135"/>
      <c r="HO71" s="135"/>
      <c r="HP71" s="135"/>
      <c r="HQ71" s="135"/>
      <c r="HR71" s="135"/>
      <c r="HS71" s="135"/>
      <c r="HT71" s="135"/>
      <c r="HU71" s="135"/>
      <c r="HV71" s="135"/>
      <c r="HW71" s="135"/>
      <c r="HX71" s="135"/>
      <c r="HY71" s="135"/>
      <c r="HZ71" s="135"/>
      <c r="IA71" s="135"/>
      <c r="IB71" s="135"/>
      <c r="IC71" s="135"/>
      <c r="ID71" s="135"/>
      <c r="IE71" s="135"/>
      <c r="IF71" s="135"/>
      <c r="IG71" s="135"/>
      <c r="IH71" s="135"/>
      <c r="II71" s="135"/>
      <c r="IJ71" s="135"/>
      <c r="IK71" s="135"/>
      <c r="IL71" s="135"/>
      <c r="IM71" s="135"/>
      <c r="IN71" s="135"/>
      <c r="IO71" s="135"/>
      <c r="IP71" s="135"/>
      <c r="IQ71" s="135"/>
      <c r="IR71" s="135"/>
      <c r="IS71" s="135"/>
      <c r="IT71" s="135"/>
      <c r="IU71" s="135"/>
      <c r="IV71" s="135"/>
    </row>
    <row r="72" s="1131" customFormat="1" ht="9.95" customHeight="1" spans="1:256">
      <c r="A72" s="1267" t="s">
        <v>37</v>
      </c>
      <c r="B72" s="1267" t="s">
        <v>711</v>
      </c>
      <c r="C72" s="1267">
        <v>323</v>
      </c>
      <c r="D72" s="1268">
        <v>6.0729313287</v>
      </c>
      <c r="E72" s="1268" t="s">
        <v>714</v>
      </c>
      <c r="F72" s="1268" t="s">
        <v>715</v>
      </c>
      <c r="G72" s="1268" t="s">
        <v>716</v>
      </c>
      <c r="H72" s="1267" t="s">
        <v>717</v>
      </c>
      <c r="I72" s="1267" t="s">
        <v>28</v>
      </c>
      <c r="J72" s="1267" t="s">
        <v>327</v>
      </c>
      <c r="K72" s="1267"/>
      <c r="L72" s="1275">
        <v>40436766.5867</v>
      </c>
      <c r="M72" s="1275">
        <v>4693317.27562</v>
      </c>
      <c r="N72" s="1267" t="s">
        <v>718</v>
      </c>
      <c r="O72" s="1278" t="s">
        <v>725</v>
      </c>
      <c r="P72" s="1279" t="s">
        <v>726</v>
      </c>
      <c r="Q72" s="1283">
        <f t="shared" si="1"/>
        <v>27.32819097915</v>
      </c>
      <c r="R72" s="1267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0"/>
      <c r="AD72" s="330"/>
      <c r="AE72" s="330"/>
      <c r="AF72" s="330"/>
      <c r="AG72" s="330"/>
      <c r="AH72" s="330"/>
      <c r="AI72" s="330"/>
      <c r="AJ72" s="330"/>
      <c r="AK72" s="330"/>
      <c r="AL72" s="330"/>
      <c r="AM72" s="330"/>
      <c r="AN72" s="330"/>
      <c r="AO72" s="330"/>
      <c r="AP72" s="330"/>
      <c r="AQ72" s="330"/>
      <c r="AR72" s="330"/>
      <c r="AS72" s="330"/>
      <c r="AT72" s="330"/>
      <c r="AU72" s="330"/>
      <c r="AV72" s="330"/>
      <c r="AW72" s="330"/>
      <c r="AX72" s="330"/>
      <c r="AY72" s="330"/>
      <c r="AZ72" s="330"/>
      <c r="BA72" s="330"/>
      <c r="BB72" s="330"/>
      <c r="BC72" s="330"/>
      <c r="BD72" s="330"/>
      <c r="BE72" s="330"/>
      <c r="BF72" s="330"/>
      <c r="BG72" s="330"/>
      <c r="BH72" s="330"/>
      <c r="BI72" s="330"/>
      <c r="BJ72" s="330"/>
      <c r="BK72" s="330"/>
      <c r="BL72" s="330"/>
      <c r="BM72" s="330"/>
      <c r="BN72" s="330"/>
      <c r="BO72" s="330"/>
      <c r="BP72" s="330"/>
      <c r="BQ72" s="330"/>
      <c r="BR72" s="330"/>
      <c r="BS72" s="330"/>
      <c r="BT72" s="330"/>
      <c r="BU72" s="330"/>
      <c r="BV72" s="330"/>
      <c r="BW72" s="330"/>
      <c r="BX72" s="330"/>
      <c r="BY72" s="330"/>
      <c r="BZ72" s="330"/>
      <c r="CA72" s="330"/>
      <c r="CB72" s="330"/>
      <c r="CC72" s="330"/>
      <c r="CD72" s="330"/>
      <c r="CE72" s="330"/>
      <c r="CF72" s="330"/>
      <c r="CG72" s="330"/>
      <c r="CH72" s="330"/>
      <c r="CI72" s="330"/>
      <c r="CJ72" s="330"/>
      <c r="CK72" s="330"/>
      <c r="CL72" s="330"/>
      <c r="CM72" s="330"/>
      <c r="CN72" s="330"/>
      <c r="CO72" s="330"/>
      <c r="CP72" s="330"/>
      <c r="CQ72" s="330"/>
      <c r="CR72" s="330"/>
      <c r="CS72" s="330"/>
      <c r="CT72" s="330"/>
      <c r="CU72" s="330"/>
      <c r="CV72" s="330"/>
      <c r="CW72" s="330"/>
      <c r="CX72" s="330"/>
      <c r="CY72" s="330"/>
      <c r="CZ72" s="330"/>
      <c r="DA72" s="330"/>
      <c r="DB72" s="330"/>
      <c r="DC72" s="330"/>
      <c r="DD72" s="330"/>
      <c r="DE72" s="330"/>
      <c r="DF72" s="330"/>
      <c r="DG72" s="330"/>
      <c r="DH72" s="330"/>
      <c r="DI72" s="330"/>
      <c r="DJ72" s="330"/>
      <c r="DK72" s="330"/>
      <c r="DL72" s="330"/>
      <c r="DM72" s="330"/>
      <c r="DN72" s="330"/>
      <c r="DO72" s="330"/>
      <c r="DP72" s="330"/>
      <c r="DQ72" s="330"/>
      <c r="DR72" s="330"/>
      <c r="DS72" s="330"/>
      <c r="DT72" s="330"/>
      <c r="DU72" s="330"/>
      <c r="DV72" s="330"/>
      <c r="DW72" s="330"/>
      <c r="DX72" s="330"/>
      <c r="DY72" s="330"/>
      <c r="DZ72" s="330"/>
      <c r="EA72" s="330"/>
      <c r="EB72" s="330"/>
      <c r="EC72" s="330"/>
      <c r="ED72" s="330"/>
      <c r="EE72" s="330"/>
      <c r="EF72" s="330"/>
      <c r="EG72" s="330"/>
      <c r="EH72" s="330"/>
      <c r="EI72" s="330"/>
      <c r="EJ72" s="330"/>
      <c r="EK72" s="330"/>
      <c r="EL72" s="330"/>
      <c r="EM72" s="330"/>
      <c r="EN72" s="330"/>
      <c r="EO72" s="330"/>
      <c r="EP72" s="330"/>
      <c r="EQ72" s="330"/>
      <c r="ER72" s="330"/>
      <c r="ES72" s="330"/>
      <c r="ET72" s="330"/>
      <c r="EU72" s="330"/>
      <c r="EV72" s="330"/>
      <c r="EW72" s="330"/>
      <c r="EX72" s="330"/>
      <c r="EY72" s="330"/>
      <c r="EZ72" s="330"/>
      <c r="FA72" s="330"/>
      <c r="FB72" s="330"/>
      <c r="FC72" s="330"/>
      <c r="FD72" s="330"/>
      <c r="FE72" s="330"/>
      <c r="FF72" s="330"/>
      <c r="FG72" s="330"/>
      <c r="FH72" s="330"/>
      <c r="FI72" s="330"/>
      <c r="FJ72" s="330"/>
      <c r="FK72" s="330"/>
      <c r="FL72" s="330"/>
      <c r="FM72" s="330"/>
      <c r="FN72" s="330"/>
      <c r="FO72" s="330"/>
      <c r="FP72" s="330"/>
      <c r="FQ72" s="330"/>
      <c r="FR72" s="330"/>
      <c r="FS72" s="330"/>
      <c r="FT72" s="330"/>
      <c r="FU72" s="330"/>
      <c r="FV72" s="330"/>
      <c r="FW72" s="330"/>
      <c r="FX72" s="330"/>
      <c r="FY72" s="330"/>
      <c r="FZ72" s="330"/>
      <c r="GA72" s="330"/>
      <c r="GB72" s="330"/>
      <c r="GC72" s="330"/>
      <c r="GD72" s="330"/>
      <c r="GE72" s="330"/>
      <c r="GF72" s="330"/>
      <c r="GG72" s="330"/>
      <c r="GH72" s="330"/>
      <c r="GI72" s="330"/>
      <c r="GJ72" s="330"/>
      <c r="GK72" s="330"/>
      <c r="GL72" s="330"/>
      <c r="GM72" s="330"/>
      <c r="GN72" s="330"/>
      <c r="GO72" s="330"/>
      <c r="GP72" s="330"/>
      <c r="GQ72" s="330"/>
      <c r="GR72" s="330"/>
      <c r="GS72" s="330"/>
      <c r="GT72" s="330"/>
      <c r="GU72" s="330"/>
      <c r="GV72" s="330"/>
      <c r="GW72" s="330"/>
      <c r="GX72" s="330"/>
      <c r="GY72" s="330"/>
      <c r="GZ72" s="330"/>
      <c r="HA72" s="330"/>
      <c r="HB72" s="330"/>
      <c r="HC72" s="330"/>
      <c r="HD72" s="330"/>
      <c r="HE72" s="330"/>
      <c r="HF72" s="330"/>
      <c r="HG72" s="330"/>
      <c r="HH72" s="330"/>
      <c r="HI72" s="330"/>
      <c r="HJ72" s="330"/>
      <c r="HK72" s="135"/>
      <c r="HL72" s="135"/>
      <c r="HM72" s="135"/>
      <c r="HN72" s="135"/>
      <c r="HO72" s="135"/>
      <c r="HP72" s="135"/>
      <c r="HQ72" s="135"/>
      <c r="HR72" s="135"/>
      <c r="HS72" s="135"/>
      <c r="HT72" s="135"/>
      <c r="HU72" s="135"/>
      <c r="HV72" s="135"/>
      <c r="HW72" s="135"/>
      <c r="HX72" s="135"/>
      <c r="HY72" s="135"/>
      <c r="HZ72" s="135"/>
      <c r="IA72" s="135"/>
      <c r="IB72" s="135"/>
      <c r="IC72" s="135"/>
      <c r="ID72" s="135"/>
      <c r="IE72" s="135"/>
      <c r="IF72" s="135"/>
      <c r="IG72" s="135"/>
      <c r="IH72" s="135"/>
      <c r="II72" s="135"/>
      <c r="IJ72" s="135"/>
      <c r="IK72" s="135"/>
      <c r="IL72" s="135"/>
      <c r="IM72" s="135"/>
      <c r="IN72" s="135"/>
      <c r="IO72" s="135"/>
      <c r="IP72" s="135"/>
      <c r="IQ72" s="135"/>
      <c r="IR72" s="135"/>
      <c r="IS72" s="135"/>
      <c r="IT72" s="135"/>
      <c r="IU72" s="135"/>
      <c r="IV72" s="135"/>
    </row>
    <row r="73" s="1131" customFormat="1" ht="9.95" customHeight="1" spans="1:256">
      <c r="A73" s="1267" t="s">
        <v>37</v>
      </c>
      <c r="B73" s="1267" t="s">
        <v>711</v>
      </c>
      <c r="C73" s="1267">
        <v>340</v>
      </c>
      <c r="D73" s="1268">
        <v>44.0012601483</v>
      </c>
      <c r="E73" s="1268" t="s">
        <v>714</v>
      </c>
      <c r="F73" s="1268" t="s">
        <v>715</v>
      </c>
      <c r="G73" s="1268" t="s">
        <v>716</v>
      </c>
      <c r="H73" s="1267" t="s">
        <v>717</v>
      </c>
      <c r="I73" s="1267" t="s">
        <v>28</v>
      </c>
      <c r="J73" s="1267" t="s">
        <v>327</v>
      </c>
      <c r="K73" s="1267"/>
      <c r="L73" s="1275">
        <v>40436510.6888</v>
      </c>
      <c r="M73" s="1275">
        <v>4693266.79666</v>
      </c>
      <c r="N73" s="1267" t="s">
        <v>718</v>
      </c>
      <c r="O73" s="1278" t="s">
        <v>725</v>
      </c>
      <c r="P73" s="1279" t="s">
        <v>726</v>
      </c>
      <c r="Q73" s="1283">
        <f t="shared" si="1"/>
        <v>198.00567066735</v>
      </c>
      <c r="R73" s="1267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0"/>
      <c r="AD73" s="330"/>
      <c r="AE73" s="330"/>
      <c r="AF73" s="330"/>
      <c r="AG73" s="330"/>
      <c r="AH73" s="330"/>
      <c r="AI73" s="330"/>
      <c r="AJ73" s="330"/>
      <c r="AK73" s="330"/>
      <c r="AL73" s="330"/>
      <c r="AM73" s="330"/>
      <c r="AN73" s="330"/>
      <c r="AO73" s="330"/>
      <c r="AP73" s="330"/>
      <c r="AQ73" s="330"/>
      <c r="AR73" s="330"/>
      <c r="AS73" s="330"/>
      <c r="AT73" s="330"/>
      <c r="AU73" s="330"/>
      <c r="AV73" s="330"/>
      <c r="AW73" s="330"/>
      <c r="AX73" s="330"/>
      <c r="AY73" s="330"/>
      <c r="AZ73" s="330"/>
      <c r="BA73" s="330"/>
      <c r="BB73" s="330"/>
      <c r="BC73" s="330"/>
      <c r="BD73" s="330"/>
      <c r="BE73" s="330"/>
      <c r="BF73" s="330"/>
      <c r="BG73" s="330"/>
      <c r="BH73" s="330"/>
      <c r="BI73" s="330"/>
      <c r="BJ73" s="330"/>
      <c r="BK73" s="330"/>
      <c r="BL73" s="330"/>
      <c r="BM73" s="330"/>
      <c r="BN73" s="330"/>
      <c r="BO73" s="330"/>
      <c r="BP73" s="330"/>
      <c r="BQ73" s="330"/>
      <c r="BR73" s="330"/>
      <c r="BS73" s="330"/>
      <c r="BT73" s="330"/>
      <c r="BU73" s="330"/>
      <c r="BV73" s="330"/>
      <c r="BW73" s="330"/>
      <c r="BX73" s="330"/>
      <c r="BY73" s="330"/>
      <c r="BZ73" s="330"/>
      <c r="CA73" s="330"/>
      <c r="CB73" s="330"/>
      <c r="CC73" s="330"/>
      <c r="CD73" s="330"/>
      <c r="CE73" s="330"/>
      <c r="CF73" s="330"/>
      <c r="CG73" s="330"/>
      <c r="CH73" s="330"/>
      <c r="CI73" s="330"/>
      <c r="CJ73" s="330"/>
      <c r="CK73" s="330"/>
      <c r="CL73" s="330"/>
      <c r="CM73" s="330"/>
      <c r="CN73" s="330"/>
      <c r="CO73" s="330"/>
      <c r="CP73" s="330"/>
      <c r="CQ73" s="330"/>
      <c r="CR73" s="330"/>
      <c r="CS73" s="330"/>
      <c r="CT73" s="330"/>
      <c r="CU73" s="330"/>
      <c r="CV73" s="330"/>
      <c r="CW73" s="330"/>
      <c r="CX73" s="330"/>
      <c r="CY73" s="330"/>
      <c r="CZ73" s="330"/>
      <c r="DA73" s="330"/>
      <c r="DB73" s="330"/>
      <c r="DC73" s="330"/>
      <c r="DD73" s="330"/>
      <c r="DE73" s="330"/>
      <c r="DF73" s="330"/>
      <c r="DG73" s="330"/>
      <c r="DH73" s="330"/>
      <c r="DI73" s="330"/>
      <c r="DJ73" s="330"/>
      <c r="DK73" s="330"/>
      <c r="DL73" s="330"/>
      <c r="DM73" s="330"/>
      <c r="DN73" s="330"/>
      <c r="DO73" s="330"/>
      <c r="DP73" s="330"/>
      <c r="DQ73" s="330"/>
      <c r="DR73" s="330"/>
      <c r="DS73" s="330"/>
      <c r="DT73" s="330"/>
      <c r="DU73" s="330"/>
      <c r="DV73" s="330"/>
      <c r="DW73" s="330"/>
      <c r="DX73" s="330"/>
      <c r="DY73" s="330"/>
      <c r="DZ73" s="330"/>
      <c r="EA73" s="330"/>
      <c r="EB73" s="330"/>
      <c r="EC73" s="330"/>
      <c r="ED73" s="330"/>
      <c r="EE73" s="330"/>
      <c r="EF73" s="330"/>
      <c r="EG73" s="330"/>
      <c r="EH73" s="330"/>
      <c r="EI73" s="330"/>
      <c r="EJ73" s="330"/>
      <c r="EK73" s="330"/>
      <c r="EL73" s="330"/>
      <c r="EM73" s="330"/>
      <c r="EN73" s="330"/>
      <c r="EO73" s="330"/>
      <c r="EP73" s="330"/>
      <c r="EQ73" s="330"/>
      <c r="ER73" s="330"/>
      <c r="ES73" s="330"/>
      <c r="ET73" s="330"/>
      <c r="EU73" s="330"/>
      <c r="EV73" s="330"/>
      <c r="EW73" s="330"/>
      <c r="EX73" s="330"/>
      <c r="EY73" s="330"/>
      <c r="EZ73" s="330"/>
      <c r="FA73" s="330"/>
      <c r="FB73" s="330"/>
      <c r="FC73" s="330"/>
      <c r="FD73" s="330"/>
      <c r="FE73" s="330"/>
      <c r="FF73" s="330"/>
      <c r="FG73" s="330"/>
      <c r="FH73" s="330"/>
      <c r="FI73" s="330"/>
      <c r="FJ73" s="330"/>
      <c r="FK73" s="330"/>
      <c r="FL73" s="330"/>
      <c r="FM73" s="330"/>
      <c r="FN73" s="330"/>
      <c r="FO73" s="330"/>
      <c r="FP73" s="330"/>
      <c r="FQ73" s="330"/>
      <c r="FR73" s="330"/>
      <c r="FS73" s="330"/>
      <c r="FT73" s="330"/>
      <c r="FU73" s="330"/>
      <c r="FV73" s="330"/>
      <c r="FW73" s="330"/>
      <c r="FX73" s="330"/>
      <c r="FY73" s="330"/>
      <c r="FZ73" s="330"/>
      <c r="GA73" s="330"/>
      <c r="GB73" s="330"/>
      <c r="GC73" s="330"/>
      <c r="GD73" s="330"/>
      <c r="GE73" s="330"/>
      <c r="GF73" s="330"/>
      <c r="GG73" s="330"/>
      <c r="GH73" s="330"/>
      <c r="GI73" s="330"/>
      <c r="GJ73" s="330"/>
      <c r="GK73" s="330"/>
      <c r="GL73" s="330"/>
      <c r="GM73" s="330"/>
      <c r="GN73" s="330"/>
      <c r="GO73" s="330"/>
      <c r="GP73" s="330"/>
      <c r="GQ73" s="330"/>
      <c r="GR73" s="330"/>
      <c r="GS73" s="330"/>
      <c r="GT73" s="330"/>
      <c r="GU73" s="330"/>
      <c r="GV73" s="330"/>
      <c r="GW73" s="330"/>
      <c r="GX73" s="330"/>
      <c r="GY73" s="330"/>
      <c r="GZ73" s="330"/>
      <c r="HA73" s="330"/>
      <c r="HB73" s="330"/>
      <c r="HC73" s="330"/>
      <c r="HD73" s="330"/>
      <c r="HE73" s="330"/>
      <c r="HF73" s="330"/>
      <c r="HG73" s="330"/>
      <c r="HH73" s="330"/>
      <c r="HI73" s="330"/>
      <c r="HJ73" s="330"/>
      <c r="HK73" s="135"/>
      <c r="HL73" s="135"/>
      <c r="HM73" s="135"/>
      <c r="HN73" s="135"/>
      <c r="HO73" s="135"/>
      <c r="HP73" s="135"/>
      <c r="HQ73" s="135"/>
      <c r="HR73" s="135"/>
      <c r="HS73" s="135"/>
      <c r="HT73" s="135"/>
      <c r="HU73" s="135"/>
      <c r="HV73" s="135"/>
      <c r="HW73" s="135"/>
      <c r="HX73" s="135"/>
      <c r="HY73" s="135"/>
      <c r="HZ73" s="135"/>
      <c r="IA73" s="135"/>
      <c r="IB73" s="135"/>
      <c r="IC73" s="135"/>
      <c r="ID73" s="135"/>
      <c r="IE73" s="135"/>
      <c r="IF73" s="135"/>
      <c r="IG73" s="135"/>
      <c r="IH73" s="135"/>
      <c r="II73" s="135"/>
      <c r="IJ73" s="135"/>
      <c r="IK73" s="135"/>
      <c r="IL73" s="135"/>
      <c r="IM73" s="135"/>
      <c r="IN73" s="135"/>
      <c r="IO73" s="135"/>
      <c r="IP73" s="135"/>
      <c r="IQ73" s="135"/>
      <c r="IR73" s="135"/>
      <c r="IS73" s="135"/>
      <c r="IT73" s="135"/>
      <c r="IU73" s="135"/>
      <c r="IV73" s="135"/>
    </row>
    <row r="74" s="1131" customFormat="1" ht="9.95" customHeight="1" spans="1:256">
      <c r="A74" s="1267" t="s">
        <v>37</v>
      </c>
      <c r="B74" s="1267" t="s">
        <v>711</v>
      </c>
      <c r="C74" s="1267">
        <v>341</v>
      </c>
      <c r="D74" s="1268">
        <v>46.0799125422</v>
      </c>
      <c r="E74" s="1268" t="s">
        <v>714</v>
      </c>
      <c r="F74" s="1268" t="s">
        <v>715</v>
      </c>
      <c r="G74" s="1268" t="s">
        <v>716</v>
      </c>
      <c r="H74" s="1267" t="s">
        <v>717</v>
      </c>
      <c r="I74" s="1267" t="s">
        <v>28</v>
      </c>
      <c r="J74" s="1267" t="s">
        <v>327</v>
      </c>
      <c r="K74" s="1267"/>
      <c r="L74" s="1275">
        <v>40436904.1061</v>
      </c>
      <c r="M74" s="1275">
        <v>4693283.2093</v>
      </c>
      <c r="N74" s="1267" t="s">
        <v>718</v>
      </c>
      <c r="O74" s="1278" t="s">
        <v>725</v>
      </c>
      <c r="P74" s="1279" t="s">
        <v>726</v>
      </c>
      <c r="Q74" s="1283">
        <f t="shared" si="1"/>
        <v>207.3596064399</v>
      </c>
      <c r="R74" s="1267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0"/>
      <c r="AD74" s="330"/>
      <c r="AE74" s="330"/>
      <c r="AF74" s="330"/>
      <c r="AG74" s="330"/>
      <c r="AH74" s="330"/>
      <c r="AI74" s="330"/>
      <c r="AJ74" s="330"/>
      <c r="AK74" s="330"/>
      <c r="AL74" s="330"/>
      <c r="AM74" s="330"/>
      <c r="AN74" s="330"/>
      <c r="AO74" s="330"/>
      <c r="AP74" s="330"/>
      <c r="AQ74" s="330"/>
      <c r="AR74" s="330"/>
      <c r="AS74" s="330"/>
      <c r="AT74" s="330"/>
      <c r="AU74" s="330"/>
      <c r="AV74" s="330"/>
      <c r="AW74" s="330"/>
      <c r="AX74" s="330"/>
      <c r="AY74" s="330"/>
      <c r="AZ74" s="330"/>
      <c r="BA74" s="330"/>
      <c r="BB74" s="330"/>
      <c r="BC74" s="330"/>
      <c r="BD74" s="330"/>
      <c r="BE74" s="330"/>
      <c r="BF74" s="330"/>
      <c r="BG74" s="330"/>
      <c r="BH74" s="330"/>
      <c r="BI74" s="330"/>
      <c r="BJ74" s="330"/>
      <c r="BK74" s="330"/>
      <c r="BL74" s="330"/>
      <c r="BM74" s="330"/>
      <c r="BN74" s="330"/>
      <c r="BO74" s="330"/>
      <c r="BP74" s="330"/>
      <c r="BQ74" s="330"/>
      <c r="BR74" s="330"/>
      <c r="BS74" s="330"/>
      <c r="BT74" s="330"/>
      <c r="BU74" s="330"/>
      <c r="BV74" s="330"/>
      <c r="BW74" s="330"/>
      <c r="BX74" s="330"/>
      <c r="BY74" s="330"/>
      <c r="BZ74" s="330"/>
      <c r="CA74" s="330"/>
      <c r="CB74" s="330"/>
      <c r="CC74" s="330"/>
      <c r="CD74" s="330"/>
      <c r="CE74" s="330"/>
      <c r="CF74" s="330"/>
      <c r="CG74" s="330"/>
      <c r="CH74" s="330"/>
      <c r="CI74" s="330"/>
      <c r="CJ74" s="330"/>
      <c r="CK74" s="330"/>
      <c r="CL74" s="330"/>
      <c r="CM74" s="330"/>
      <c r="CN74" s="330"/>
      <c r="CO74" s="330"/>
      <c r="CP74" s="330"/>
      <c r="CQ74" s="330"/>
      <c r="CR74" s="330"/>
      <c r="CS74" s="330"/>
      <c r="CT74" s="330"/>
      <c r="CU74" s="330"/>
      <c r="CV74" s="330"/>
      <c r="CW74" s="330"/>
      <c r="CX74" s="330"/>
      <c r="CY74" s="330"/>
      <c r="CZ74" s="330"/>
      <c r="DA74" s="330"/>
      <c r="DB74" s="330"/>
      <c r="DC74" s="330"/>
      <c r="DD74" s="330"/>
      <c r="DE74" s="330"/>
      <c r="DF74" s="330"/>
      <c r="DG74" s="330"/>
      <c r="DH74" s="330"/>
      <c r="DI74" s="330"/>
      <c r="DJ74" s="330"/>
      <c r="DK74" s="330"/>
      <c r="DL74" s="330"/>
      <c r="DM74" s="330"/>
      <c r="DN74" s="330"/>
      <c r="DO74" s="330"/>
      <c r="DP74" s="330"/>
      <c r="DQ74" s="330"/>
      <c r="DR74" s="330"/>
      <c r="DS74" s="330"/>
      <c r="DT74" s="330"/>
      <c r="DU74" s="330"/>
      <c r="DV74" s="330"/>
      <c r="DW74" s="330"/>
      <c r="DX74" s="330"/>
      <c r="DY74" s="330"/>
      <c r="DZ74" s="330"/>
      <c r="EA74" s="330"/>
      <c r="EB74" s="330"/>
      <c r="EC74" s="330"/>
      <c r="ED74" s="330"/>
      <c r="EE74" s="330"/>
      <c r="EF74" s="330"/>
      <c r="EG74" s="330"/>
      <c r="EH74" s="330"/>
      <c r="EI74" s="330"/>
      <c r="EJ74" s="330"/>
      <c r="EK74" s="330"/>
      <c r="EL74" s="330"/>
      <c r="EM74" s="330"/>
      <c r="EN74" s="330"/>
      <c r="EO74" s="330"/>
      <c r="EP74" s="330"/>
      <c r="EQ74" s="330"/>
      <c r="ER74" s="330"/>
      <c r="ES74" s="330"/>
      <c r="ET74" s="330"/>
      <c r="EU74" s="330"/>
      <c r="EV74" s="330"/>
      <c r="EW74" s="330"/>
      <c r="EX74" s="330"/>
      <c r="EY74" s="330"/>
      <c r="EZ74" s="330"/>
      <c r="FA74" s="330"/>
      <c r="FB74" s="330"/>
      <c r="FC74" s="330"/>
      <c r="FD74" s="330"/>
      <c r="FE74" s="330"/>
      <c r="FF74" s="330"/>
      <c r="FG74" s="330"/>
      <c r="FH74" s="330"/>
      <c r="FI74" s="330"/>
      <c r="FJ74" s="330"/>
      <c r="FK74" s="330"/>
      <c r="FL74" s="330"/>
      <c r="FM74" s="330"/>
      <c r="FN74" s="330"/>
      <c r="FO74" s="330"/>
      <c r="FP74" s="330"/>
      <c r="FQ74" s="330"/>
      <c r="FR74" s="330"/>
      <c r="FS74" s="330"/>
      <c r="FT74" s="330"/>
      <c r="FU74" s="330"/>
      <c r="FV74" s="330"/>
      <c r="FW74" s="330"/>
      <c r="FX74" s="330"/>
      <c r="FY74" s="330"/>
      <c r="FZ74" s="330"/>
      <c r="GA74" s="330"/>
      <c r="GB74" s="330"/>
      <c r="GC74" s="330"/>
      <c r="GD74" s="330"/>
      <c r="GE74" s="330"/>
      <c r="GF74" s="330"/>
      <c r="GG74" s="330"/>
      <c r="GH74" s="330"/>
      <c r="GI74" s="330"/>
      <c r="GJ74" s="330"/>
      <c r="GK74" s="330"/>
      <c r="GL74" s="330"/>
      <c r="GM74" s="330"/>
      <c r="GN74" s="330"/>
      <c r="GO74" s="330"/>
      <c r="GP74" s="330"/>
      <c r="GQ74" s="330"/>
      <c r="GR74" s="330"/>
      <c r="GS74" s="330"/>
      <c r="GT74" s="330"/>
      <c r="GU74" s="330"/>
      <c r="GV74" s="330"/>
      <c r="GW74" s="330"/>
      <c r="GX74" s="330"/>
      <c r="GY74" s="330"/>
      <c r="GZ74" s="330"/>
      <c r="HA74" s="330"/>
      <c r="HB74" s="330"/>
      <c r="HC74" s="330"/>
      <c r="HD74" s="330"/>
      <c r="HE74" s="330"/>
      <c r="HF74" s="330"/>
      <c r="HG74" s="330"/>
      <c r="HH74" s="330"/>
      <c r="HI74" s="330"/>
      <c r="HJ74" s="330"/>
      <c r="HK74" s="135"/>
      <c r="HL74" s="135"/>
      <c r="HM74" s="135"/>
      <c r="HN74" s="135"/>
      <c r="HO74" s="135"/>
      <c r="HP74" s="135"/>
      <c r="HQ74" s="135"/>
      <c r="HR74" s="135"/>
      <c r="HS74" s="135"/>
      <c r="HT74" s="135"/>
      <c r="HU74" s="135"/>
      <c r="HV74" s="135"/>
      <c r="HW74" s="135"/>
      <c r="HX74" s="135"/>
      <c r="HY74" s="135"/>
      <c r="HZ74" s="135"/>
      <c r="IA74" s="135"/>
      <c r="IB74" s="135"/>
      <c r="IC74" s="135"/>
      <c r="ID74" s="135"/>
      <c r="IE74" s="135"/>
      <c r="IF74" s="135"/>
      <c r="IG74" s="135"/>
      <c r="IH74" s="135"/>
      <c r="II74" s="135"/>
      <c r="IJ74" s="135"/>
      <c r="IK74" s="135"/>
      <c r="IL74" s="135"/>
      <c r="IM74" s="135"/>
      <c r="IN74" s="135"/>
      <c r="IO74" s="135"/>
      <c r="IP74" s="135"/>
      <c r="IQ74" s="135"/>
      <c r="IR74" s="135"/>
      <c r="IS74" s="135"/>
      <c r="IT74" s="135"/>
      <c r="IU74" s="135"/>
      <c r="IV74" s="135"/>
    </row>
    <row r="75" s="1131" customFormat="1" ht="9.95" customHeight="1" spans="1:256">
      <c r="A75" s="1267" t="s">
        <v>37</v>
      </c>
      <c r="B75" s="1267" t="s">
        <v>711</v>
      </c>
      <c r="C75" s="1267">
        <v>348</v>
      </c>
      <c r="D75" s="1268">
        <v>42.5095951869</v>
      </c>
      <c r="E75" s="1268" t="s">
        <v>714</v>
      </c>
      <c r="F75" s="1268" t="s">
        <v>715</v>
      </c>
      <c r="G75" s="1268" t="s">
        <v>716</v>
      </c>
      <c r="H75" s="1267" t="s">
        <v>717</v>
      </c>
      <c r="I75" s="1267" t="s">
        <v>28</v>
      </c>
      <c r="J75" s="1267" t="s">
        <v>327</v>
      </c>
      <c r="K75" s="1267"/>
      <c r="L75" s="1275">
        <v>40437199.1171</v>
      </c>
      <c r="M75" s="1275">
        <v>4693224.38047</v>
      </c>
      <c r="N75" s="1267" t="s">
        <v>718</v>
      </c>
      <c r="O75" s="1278" t="s">
        <v>725</v>
      </c>
      <c r="P75" s="1279" t="s">
        <v>726</v>
      </c>
      <c r="Q75" s="1283">
        <f t="shared" si="1"/>
        <v>191.29317834105</v>
      </c>
      <c r="R75" s="1267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0"/>
      <c r="AD75" s="330"/>
      <c r="AE75" s="330"/>
      <c r="AF75" s="330"/>
      <c r="AG75" s="330"/>
      <c r="AH75" s="330"/>
      <c r="AI75" s="330"/>
      <c r="AJ75" s="330"/>
      <c r="AK75" s="330"/>
      <c r="AL75" s="330"/>
      <c r="AM75" s="330"/>
      <c r="AN75" s="330"/>
      <c r="AO75" s="330"/>
      <c r="AP75" s="330"/>
      <c r="AQ75" s="330"/>
      <c r="AR75" s="330"/>
      <c r="AS75" s="330"/>
      <c r="AT75" s="330"/>
      <c r="AU75" s="330"/>
      <c r="AV75" s="330"/>
      <c r="AW75" s="330"/>
      <c r="AX75" s="330"/>
      <c r="AY75" s="330"/>
      <c r="AZ75" s="330"/>
      <c r="BA75" s="330"/>
      <c r="BB75" s="330"/>
      <c r="BC75" s="330"/>
      <c r="BD75" s="330"/>
      <c r="BE75" s="330"/>
      <c r="BF75" s="330"/>
      <c r="BG75" s="330"/>
      <c r="BH75" s="330"/>
      <c r="BI75" s="330"/>
      <c r="BJ75" s="330"/>
      <c r="BK75" s="330"/>
      <c r="BL75" s="330"/>
      <c r="BM75" s="330"/>
      <c r="BN75" s="330"/>
      <c r="BO75" s="330"/>
      <c r="BP75" s="330"/>
      <c r="BQ75" s="330"/>
      <c r="BR75" s="330"/>
      <c r="BS75" s="330"/>
      <c r="BT75" s="330"/>
      <c r="BU75" s="330"/>
      <c r="BV75" s="330"/>
      <c r="BW75" s="330"/>
      <c r="BX75" s="330"/>
      <c r="BY75" s="330"/>
      <c r="BZ75" s="330"/>
      <c r="CA75" s="330"/>
      <c r="CB75" s="330"/>
      <c r="CC75" s="330"/>
      <c r="CD75" s="330"/>
      <c r="CE75" s="330"/>
      <c r="CF75" s="330"/>
      <c r="CG75" s="330"/>
      <c r="CH75" s="330"/>
      <c r="CI75" s="330"/>
      <c r="CJ75" s="330"/>
      <c r="CK75" s="330"/>
      <c r="CL75" s="330"/>
      <c r="CM75" s="330"/>
      <c r="CN75" s="330"/>
      <c r="CO75" s="330"/>
      <c r="CP75" s="330"/>
      <c r="CQ75" s="330"/>
      <c r="CR75" s="330"/>
      <c r="CS75" s="330"/>
      <c r="CT75" s="330"/>
      <c r="CU75" s="330"/>
      <c r="CV75" s="330"/>
      <c r="CW75" s="330"/>
      <c r="CX75" s="330"/>
      <c r="CY75" s="330"/>
      <c r="CZ75" s="330"/>
      <c r="DA75" s="330"/>
      <c r="DB75" s="330"/>
      <c r="DC75" s="330"/>
      <c r="DD75" s="330"/>
      <c r="DE75" s="330"/>
      <c r="DF75" s="330"/>
      <c r="DG75" s="330"/>
      <c r="DH75" s="330"/>
      <c r="DI75" s="330"/>
      <c r="DJ75" s="330"/>
      <c r="DK75" s="330"/>
      <c r="DL75" s="330"/>
      <c r="DM75" s="330"/>
      <c r="DN75" s="330"/>
      <c r="DO75" s="330"/>
      <c r="DP75" s="330"/>
      <c r="DQ75" s="330"/>
      <c r="DR75" s="330"/>
      <c r="DS75" s="330"/>
      <c r="DT75" s="330"/>
      <c r="DU75" s="330"/>
      <c r="DV75" s="330"/>
      <c r="DW75" s="330"/>
      <c r="DX75" s="330"/>
      <c r="DY75" s="330"/>
      <c r="DZ75" s="330"/>
      <c r="EA75" s="330"/>
      <c r="EB75" s="330"/>
      <c r="EC75" s="330"/>
      <c r="ED75" s="330"/>
      <c r="EE75" s="330"/>
      <c r="EF75" s="330"/>
      <c r="EG75" s="330"/>
      <c r="EH75" s="330"/>
      <c r="EI75" s="330"/>
      <c r="EJ75" s="330"/>
      <c r="EK75" s="330"/>
      <c r="EL75" s="330"/>
      <c r="EM75" s="330"/>
      <c r="EN75" s="330"/>
      <c r="EO75" s="330"/>
      <c r="EP75" s="330"/>
      <c r="EQ75" s="330"/>
      <c r="ER75" s="330"/>
      <c r="ES75" s="330"/>
      <c r="ET75" s="330"/>
      <c r="EU75" s="330"/>
      <c r="EV75" s="330"/>
      <c r="EW75" s="330"/>
      <c r="EX75" s="330"/>
      <c r="EY75" s="330"/>
      <c r="EZ75" s="330"/>
      <c r="FA75" s="330"/>
      <c r="FB75" s="330"/>
      <c r="FC75" s="330"/>
      <c r="FD75" s="330"/>
      <c r="FE75" s="330"/>
      <c r="FF75" s="330"/>
      <c r="FG75" s="330"/>
      <c r="FH75" s="330"/>
      <c r="FI75" s="330"/>
      <c r="FJ75" s="330"/>
      <c r="FK75" s="330"/>
      <c r="FL75" s="330"/>
      <c r="FM75" s="330"/>
      <c r="FN75" s="330"/>
      <c r="FO75" s="330"/>
      <c r="FP75" s="330"/>
      <c r="FQ75" s="330"/>
      <c r="FR75" s="330"/>
      <c r="FS75" s="330"/>
      <c r="FT75" s="330"/>
      <c r="FU75" s="330"/>
      <c r="FV75" s="330"/>
      <c r="FW75" s="330"/>
      <c r="FX75" s="330"/>
      <c r="FY75" s="330"/>
      <c r="FZ75" s="330"/>
      <c r="GA75" s="330"/>
      <c r="GB75" s="330"/>
      <c r="GC75" s="330"/>
      <c r="GD75" s="330"/>
      <c r="GE75" s="330"/>
      <c r="GF75" s="330"/>
      <c r="GG75" s="330"/>
      <c r="GH75" s="330"/>
      <c r="GI75" s="330"/>
      <c r="GJ75" s="330"/>
      <c r="GK75" s="330"/>
      <c r="GL75" s="330"/>
      <c r="GM75" s="330"/>
      <c r="GN75" s="330"/>
      <c r="GO75" s="330"/>
      <c r="GP75" s="330"/>
      <c r="GQ75" s="330"/>
      <c r="GR75" s="330"/>
      <c r="GS75" s="330"/>
      <c r="GT75" s="330"/>
      <c r="GU75" s="330"/>
      <c r="GV75" s="330"/>
      <c r="GW75" s="330"/>
      <c r="GX75" s="330"/>
      <c r="GY75" s="330"/>
      <c r="GZ75" s="330"/>
      <c r="HA75" s="330"/>
      <c r="HB75" s="330"/>
      <c r="HC75" s="330"/>
      <c r="HD75" s="330"/>
      <c r="HE75" s="330"/>
      <c r="HF75" s="330"/>
      <c r="HG75" s="330"/>
      <c r="HH75" s="330"/>
      <c r="HI75" s="330"/>
      <c r="HJ75" s="330"/>
      <c r="HK75" s="135"/>
      <c r="HL75" s="135"/>
      <c r="HM75" s="135"/>
      <c r="HN75" s="135"/>
      <c r="HO75" s="135"/>
      <c r="HP75" s="135"/>
      <c r="HQ75" s="135"/>
      <c r="HR75" s="135"/>
      <c r="HS75" s="135"/>
      <c r="HT75" s="135"/>
      <c r="HU75" s="135"/>
      <c r="HV75" s="135"/>
      <c r="HW75" s="135"/>
      <c r="HX75" s="135"/>
      <c r="HY75" s="135"/>
      <c r="HZ75" s="135"/>
      <c r="IA75" s="135"/>
      <c r="IB75" s="135"/>
      <c r="IC75" s="135"/>
      <c r="ID75" s="135"/>
      <c r="IE75" s="135"/>
      <c r="IF75" s="135"/>
      <c r="IG75" s="135"/>
      <c r="IH75" s="135"/>
      <c r="II75" s="135"/>
      <c r="IJ75" s="135"/>
      <c r="IK75" s="135"/>
      <c r="IL75" s="135"/>
      <c r="IM75" s="135"/>
      <c r="IN75" s="135"/>
      <c r="IO75" s="135"/>
      <c r="IP75" s="135"/>
      <c r="IQ75" s="135"/>
      <c r="IR75" s="135"/>
      <c r="IS75" s="135"/>
      <c r="IT75" s="135"/>
      <c r="IU75" s="135"/>
      <c r="IV75" s="135"/>
    </row>
    <row r="76" s="1131" customFormat="1" ht="9.95" customHeight="1" spans="1:256">
      <c r="A76" s="1267" t="s">
        <v>37</v>
      </c>
      <c r="B76" s="1267" t="s">
        <v>711</v>
      </c>
      <c r="C76" s="1267">
        <v>402</v>
      </c>
      <c r="D76" s="1268">
        <v>218.615296143</v>
      </c>
      <c r="E76" s="1268" t="s">
        <v>714</v>
      </c>
      <c r="F76" s="1268" t="s">
        <v>715</v>
      </c>
      <c r="G76" s="1268" t="s">
        <v>716</v>
      </c>
      <c r="H76" s="1267" t="s">
        <v>717</v>
      </c>
      <c r="I76" s="1267" t="s">
        <v>28</v>
      </c>
      <c r="J76" s="1267" t="s">
        <v>327</v>
      </c>
      <c r="K76" s="1267"/>
      <c r="L76" s="1275">
        <v>40436695.9654</v>
      </c>
      <c r="M76" s="1275">
        <v>4693097.50711</v>
      </c>
      <c r="N76" s="1267" t="s">
        <v>718</v>
      </c>
      <c r="O76" s="1276" t="s">
        <v>727</v>
      </c>
      <c r="P76" s="1277" t="s">
        <v>728</v>
      </c>
      <c r="Q76" s="1283">
        <f t="shared" si="1"/>
        <v>983.7688326435</v>
      </c>
      <c r="R76" s="1267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0"/>
      <c r="AD76" s="330"/>
      <c r="AE76" s="330"/>
      <c r="AF76" s="330"/>
      <c r="AG76" s="330"/>
      <c r="AH76" s="330"/>
      <c r="AI76" s="330"/>
      <c r="AJ76" s="330"/>
      <c r="AK76" s="330"/>
      <c r="AL76" s="330"/>
      <c r="AM76" s="330"/>
      <c r="AN76" s="330"/>
      <c r="AO76" s="330"/>
      <c r="AP76" s="330"/>
      <c r="AQ76" s="330"/>
      <c r="AR76" s="330"/>
      <c r="AS76" s="330"/>
      <c r="AT76" s="330"/>
      <c r="AU76" s="330"/>
      <c r="AV76" s="330"/>
      <c r="AW76" s="330"/>
      <c r="AX76" s="330"/>
      <c r="AY76" s="330"/>
      <c r="AZ76" s="330"/>
      <c r="BA76" s="330"/>
      <c r="BB76" s="330"/>
      <c r="BC76" s="330"/>
      <c r="BD76" s="330"/>
      <c r="BE76" s="330"/>
      <c r="BF76" s="330"/>
      <c r="BG76" s="330"/>
      <c r="BH76" s="330"/>
      <c r="BI76" s="330"/>
      <c r="BJ76" s="330"/>
      <c r="BK76" s="330"/>
      <c r="BL76" s="330"/>
      <c r="BM76" s="330"/>
      <c r="BN76" s="330"/>
      <c r="BO76" s="330"/>
      <c r="BP76" s="330"/>
      <c r="BQ76" s="330"/>
      <c r="BR76" s="330"/>
      <c r="BS76" s="330"/>
      <c r="BT76" s="330"/>
      <c r="BU76" s="330"/>
      <c r="BV76" s="330"/>
      <c r="BW76" s="330"/>
      <c r="BX76" s="330"/>
      <c r="BY76" s="330"/>
      <c r="BZ76" s="330"/>
      <c r="CA76" s="330"/>
      <c r="CB76" s="330"/>
      <c r="CC76" s="330"/>
      <c r="CD76" s="330"/>
      <c r="CE76" s="330"/>
      <c r="CF76" s="330"/>
      <c r="CG76" s="330"/>
      <c r="CH76" s="330"/>
      <c r="CI76" s="330"/>
      <c r="CJ76" s="330"/>
      <c r="CK76" s="330"/>
      <c r="CL76" s="330"/>
      <c r="CM76" s="330"/>
      <c r="CN76" s="330"/>
      <c r="CO76" s="330"/>
      <c r="CP76" s="330"/>
      <c r="CQ76" s="330"/>
      <c r="CR76" s="330"/>
      <c r="CS76" s="330"/>
      <c r="CT76" s="330"/>
      <c r="CU76" s="330"/>
      <c r="CV76" s="330"/>
      <c r="CW76" s="330"/>
      <c r="CX76" s="330"/>
      <c r="CY76" s="330"/>
      <c r="CZ76" s="330"/>
      <c r="DA76" s="330"/>
      <c r="DB76" s="330"/>
      <c r="DC76" s="330"/>
      <c r="DD76" s="330"/>
      <c r="DE76" s="330"/>
      <c r="DF76" s="330"/>
      <c r="DG76" s="330"/>
      <c r="DH76" s="330"/>
      <c r="DI76" s="330"/>
      <c r="DJ76" s="330"/>
      <c r="DK76" s="330"/>
      <c r="DL76" s="330"/>
      <c r="DM76" s="330"/>
      <c r="DN76" s="330"/>
      <c r="DO76" s="330"/>
      <c r="DP76" s="330"/>
      <c r="DQ76" s="330"/>
      <c r="DR76" s="330"/>
      <c r="DS76" s="330"/>
      <c r="DT76" s="330"/>
      <c r="DU76" s="330"/>
      <c r="DV76" s="330"/>
      <c r="DW76" s="330"/>
      <c r="DX76" s="330"/>
      <c r="DY76" s="330"/>
      <c r="DZ76" s="330"/>
      <c r="EA76" s="330"/>
      <c r="EB76" s="330"/>
      <c r="EC76" s="330"/>
      <c r="ED76" s="330"/>
      <c r="EE76" s="330"/>
      <c r="EF76" s="330"/>
      <c r="EG76" s="330"/>
      <c r="EH76" s="330"/>
      <c r="EI76" s="330"/>
      <c r="EJ76" s="330"/>
      <c r="EK76" s="330"/>
      <c r="EL76" s="330"/>
      <c r="EM76" s="330"/>
      <c r="EN76" s="330"/>
      <c r="EO76" s="330"/>
      <c r="EP76" s="330"/>
      <c r="EQ76" s="330"/>
      <c r="ER76" s="330"/>
      <c r="ES76" s="330"/>
      <c r="ET76" s="330"/>
      <c r="EU76" s="330"/>
      <c r="EV76" s="330"/>
      <c r="EW76" s="330"/>
      <c r="EX76" s="330"/>
      <c r="EY76" s="330"/>
      <c r="EZ76" s="330"/>
      <c r="FA76" s="330"/>
      <c r="FB76" s="330"/>
      <c r="FC76" s="330"/>
      <c r="FD76" s="330"/>
      <c r="FE76" s="330"/>
      <c r="FF76" s="330"/>
      <c r="FG76" s="330"/>
      <c r="FH76" s="330"/>
      <c r="FI76" s="330"/>
      <c r="FJ76" s="330"/>
      <c r="FK76" s="330"/>
      <c r="FL76" s="330"/>
      <c r="FM76" s="330"/>
      <c r="FN76" s="330"/>
      <c r="FO76" s="330"/>
      <c r="FP76" s="330"/>
      <c r="FQ76" s="330"/>
      <c r="FR76" s="330"/>
      <c r="FS76" s="330"/>
      <c r="FT76" s="330"/>
      <c r="FU76" s="330"/>
      <c r="FV76" s="330"/>
      <c r="FW76" s="330"/>
      <c r="FX76" s="330"/>
      <c r="FY76" s="330"/>
      <c r="FZ76" s="330"/>
      <c r="GA76" s="330"/>
      <c r="GB76" s="330"/>
      <c r="GC76" s="330"/>
      <c r="GD76" s="330"/>
      <c r="GE76" s="330"/>
      <c r="GF76" s="330"/>
      <c r="GG76" s="330"/>
      <c r="GH76" s="330"/>
      <c r="GI76" s="330"/>
      <c r="GJ76" s="330"/>
      <c r="GK76" s="330"/>
      <c r="GL76" s="330"/>
      <c r="GM76" s="330"/>
      <c r="GN76" s="330"/>
      <c r="GO76" s="330"/>
      <c r="GP76" s="330"/>
      <c r="GQ76" s="330"/>
      <c r="GR76" s="330"/>
      <c r="GS76" s="330"/>
      <c r="GT76" s="330"/>
      <c r="GU76" s="330"/>
      <c r="GV76" s="330"/>
      <c r="GW76" s="330"/>
      <c r="GX76" s="330"/>
      <c r="GY76" s="330"/>
      <c r="GZ76" s="330"/>
      <c r="HA76" s="330"/>
      <c r="HB76" s="330"/>
      <c r="HC76" s="330"/>
      <c r="HD76" s="330"/>
      <c r="HE76" s="330"/>
      <c r="HF76" s="330"/>
      <c r="HG76" s="330"/>
      <c r="HH76" s="330"/>
      <c r="HI76" s="330"/>
      <c r="HJ76" s="330"/>
      <c r="HK76" s="135"/>
      <c r="HL76" s="135"/>
      <c r="HM76" s="135"/>
      <c r="HN76" s="135"/>
      <c r="HO76" s="135"/>
      <c r="HP76" s="135"/>
      <c r="HQ76" s="135"/>
      <c r="HR76" s="135"/>
      <c r="HS76" s="135"/>
      <c r="HT76" s="135"/>
      <c r="HU76" s="135"/>
      <c r="HV76" s="135"/>
      <c r="HW76" s="135"/>
      <c r="HX76" s="135"/>
      <c r="HY76" s="135"/>
      <c r="HZ76" s="135"/>
      <c r="IA76" s="135"/>
      <c r="IB76" s="135"/>
      <c r="IC76" s="135"/>
      <c r="ID76" s="135"/>
      <c r="IE76" s="135"/>
      <c r="IF76" s="135"/>
      <c r="IG76" s="135"/>
      <c r="IH76" s="135"/>
      <c r="II76" s="135"/>
      <c r="IJ76" s="135"/>
      <c r="IK76" s="135"/>
      <c r="IL76" s="135"/>
      <c r="IM76" s="135"/>
      <c r="IN76" s="135"/>
      <c r="IO76" s="135"/>
      <c r="IP76" s="135"/>
      <c r="IQ76" s="135"/>
      <c r="IR76" s="135"/>
      <c r="IS76" s="135"/>
      <c r="IT76" s="135"/>
      <c r="IU76" s="135"/>
      <c r="IV76" s="135"/>
    </row>
    <row r="77" s="1131" customFormat="1" ht="9.95" customHeight="1" spans="1:256">
      <c r="A77" s="1267" t="s">
        <v>37</v>
      </c>
      <c r="B77" s="1267" t="s">
        <v>711</v>
      </c>
      <c r="C77" s="1267">
        <v>402</v>
      </c>
      <c r="D77" s="1268">
        <v>2.2415666868</v>
      </c>
      <c r="E77" s="1268" t="s">
        <v>714</v>
      </c>
      <c r="F77" s="1268" t="s">
        <v>715</v>
      </c>
      <c r="G77" s="1268" t="s">
        <v>716</v>
      </c>
      <c r="H77" s="1267" t="s">
        <v>717</v>
      </c>
      <c r="I77" s="1267" t="s">
        <v>28</v>
      </c>
      <c r="J77" s="1267" t="s">
        <v>327</v>
      </c>
      <c r="K77" s="1267"/>
      <c r="L77" s="1275">
        <v>40436312.5475</v>
      </c>
      <c r="M77" s="1275">
        <v>4693110.60742</v>
      </c>
      <c r="N77" s="1267" t="s">
        <v>718</v>
      </c>
      <c r="O77" s="1278" t="s">
        <v>725</v>
      </c>
      <c r="P77" s="1279" t="s">
        <v>726</v>
      </c>
      <c r="Q77" s="1283">
        <f t="shared" si="1"/>
        <v>10.0870500906</v>
      </c>
      <c r="R77" s="1267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0"/>
      <c r="AD77" s="330"/>
      <c r="AE77" s="330"/>
      <c r="AF77" s="330"/>
      <c r="AG77" s="330"/>
      <c r="AH77" s="330"/>
      <c r="AI77" s="330"/>
      <c r="AJ77" s="330"/>
      <c r="AK77" s="330"/>
      <c r="AL77" s="330"/>
      <c r="AM77" s="330"/>
      <c r="AN77" s="330"/>
      <c r="AO77" s="330"/>
      <c r="AP77" s="330"/>
      <c r="AQ77" s="330"/>
      <c r="AR77" s="330"/>
      <c r="AS77" s="330"/>
      <c r="AT77" s="330"/>
      <c r="AU77" s="330"/>
      <c r="AV77" s="330"/>
      <c r="AW77" s="330"/>
      <c r="AX77" s="330"/>
      <c r="AY77" s="330"/>
      <c r="AZ77" s="330"/>
      <c r="BA77" s="330"/>
      <c r="BB77" s="330"/>
      <c r="BC77" s="330"/>
      <c r="BD77" s="330"/>
      <c r="BE77" s="330"/>
      <c r="BF77" s="330"/>
      <c r="BG77" s="330"/>
      <c r="BH77" s="330"/>
      <c r="BI77" s="330"/>
      <c r="BJ77" s="330"/>
      <c r="BK77" s="330"/>
      <c r="BL77" s="330"/>
      <c r="BM77" s="330"/>
      <c r="BN77" s="330"/>
      <c r="BO77" s="330"/>
      <c r="BP77" s="330"/>
      <c r="BQ77" s="330"/>
      <c r="BR77" s="330"/>
      <c r="BS77" s="330"/>
      <c r="BT77" s="330"/>
      <c r="BU77" s="330"/>
      <c r="BV77" s="330"/>
      <c r="BW77" s="330"/>
      <c r="BX77" s="330"/>
      <c r="BY77" s="330"/>
      <c r="BZ77" s="330"/>
      <c r="CA77" s="330"/>
      <c r="CB77" s="330"/>
      <c r="CC77" s="330"/>
      <c r="CD77" s="330"/>
      <c r="CE77" s="330"/>
      <c r="CF77" s="330"/>
      <c r="CG77" s="330"/>
      <c r="CH77" s="330"/>
      <c r="CI77" s="330"/>
      <c r="CJ77" s="330"/>
      <c r="CK77" s="330"/>
      <c r="CL77" s="330"/>
      <c r="CM77" s="330"/>
      <c r="CN77" s="330"/>
      <c r="CO77" s="330"/>
      <c r="CP77" s="330"/>
      <c r="CQ77" s="330"/>
      <c r="CR77" s="330"/>
      <c r="CS77" s="330"/>
      <c r="CT77" s="330"/>
      <c r="CU77" s="330"/>
      <c r="CV77" s="330"/>
      <c r="CW77" s="330"/>
      <c r="CX77" s="330"/>
      <c r="CY77" s="330"/>
      <c r="CZ77" s="330"/>
      <c r="DA77" s="330"/>
      <c r="DB77" s="330"/>
      <c r="DC77" s="330"/>
      <c r="DD77" s="330"/>
      <c r="DE77" s="330"/>
      <c r="DF77" s="330"/>
      <c r="DG77" s="330"/>
      <c r="DH77" s="330"/>
      <c r="DI77" s="330"/>
      <c r="DJ77" s="330"/>
      <c r="DK77" s="330"/>
      <c r="DL77" s="330"/>
      <c r="DM77" s="330"/>
      <c r="DN77" s="330"/>
      <c r="DO77" s="330"/>
      <c r="DP77" s="330"/>
      <c r="DQ77" s="330"/>
      <c r="DR77" s="330"/>
      <c r="DS77" s="330"/>
      <c r="DT77" s="330"/>
      <c r="DU77" s="330"/>
      <c r="DV77" s="330"/>
      <c r="DW77" s="330"/>
      <c r="DX77" s="330"/>
      <c r="DY77" s="330"/>
      <c r="DZ77" s="330"/>
      <c r="EA77" s="330"/>
      <c r="EB77" s="330"/>
      <c r="EC77" s="330"/>
      <c r="ED77" s="330"/>
      <c r="EE77" s="330"/>
      <c r="EF77" s="330"/>
      <c r="EG77" s="330"/>
      <c r="EH77" s="330"/>
      <c r="EI77" s="330"/>
      <c r="EJ77" s="330"/>
      <c r="EK77" s="330"/>
      <c r="EL77" s="330"/>
      <c r="EM77" s="330"/>
      <c r="EN77" s="330"/>
      <c r="EO77" s="330"/>
      <c r="EP77" s="330"/>
      <c r="EQ77" s="330"/>
      <c r="ER77" s="330"/>
      <c r="ES77" s="330"/>
      <c r="ET77" s="330"/>
      <c r="EU77" s="330"/>
      <c r="EV77" s="330"/>
      <c r="EW77" s="330"/>
      <c r="EX77" s="330"/>
      <c r="EY77" s="330"/>
      <c r="EZ77" s="330"/>
      <c r="FA77" s="330"/>
      <c r="FB77" s="330"/>
      <c r="FC77" s="330"/>
      <c r="FD77" s="330"/>
      <c r="FE77" s="330"/>
      <c r="FF77" s="330"/>
      <c r="FG77" s="330"/>
      <c r="FH77" s="330"/>
      <c r="FI77" s="330"/>
      <c r="FJ77" s="330"/>
      <c r="FK77" s="330"/>
      <c r="FL77" s="330"/>
      <c r="FM77" s="330"/>
      <c r="FN77" s="330"/>
      <c r="FO77" s="330"/>
      <c r="FP77" s="330"/>
      <c r="FQ77" s="330"/>
      <c r="FR77" s="330"/>
      <c r="FS77" s="330"/>
      <c r="FT77" s="330"/>
      <c r="FU77" s="330"/>
      <c r="FV77" s="330"/>
      <c r="FW77" s="330"/>
      <c r="FX77" s="330"/>
      <c r="FY77" s="330"/>
      <c r="FZ77" s="330"/>
      <c r="GA77" s="330"/>
      <c r="GB77" s="330"/>
      <c r="GC77" s="330"/>
      <c r="GD77" s="330"/>
      <c r="GE77" s="330"/>
      <c r="GF77" s="330"/>
      <c r="GG77" s="330"/>
      <c r="GH77" s="330"/>
      <c r="GI77" s="330"/>
      <c r="GJ77" s="330"/>
      <c r="GK77" s="330"/>
      <c r="GL77" s="330"/>
      <c r="GM77" s="330"/>
      <c r="GN77" s="330"/>
      <c r="GO77" s="330"/>
      <c r="GP77" s="330"/>
      <c r="GQ77" s="330"/>
      <c r="GR77" s="330"/>
      <c r="GS77" s="330"/>
      <c r="GT77" s="330"/>
      <c r="GU77" s="330"/>
      <c r="GV77" s="330"/>
      <c r="GW77" s="330"/>
      <c r="GX77" s="330"/>
      <c r="GY77" s="330"/>
      <c r="GZ77" s="330"/>
      <c r="HA77" s="330"/>
      <c r="HB77" s="330"/>
      <c r="HC77" s="330"/>
      <c r="HD77" s="330"/>
      <c r="HE77" s="330"/>
      <c r="HF77" s="330"/>
      <c r="HG77" s="330"/>
      <c r="HH77" s="330"/>
      <c r="HI77" s="330"/>
      <c r="HJ77" s="330"/>
      <c r="HK77" s="135"/>
      <c r="HL77" s="135"/>
      <c r="HM77" s="135"/>
      <c r="HN77" s="135"/>
      <c r="HO77" s="135"/>
      <c r="HP77" s="135"/>
      <c r="HQ77" s="135"/>
      <c r="HR77" s="135"/>
      <c r="HS77" s="135"/>
      <c r="HT77" s="135"/>
      <c r="HU77" s="135"/>
      <c r="HV77" s="135"/>
      <c r="HW77" s="135"/>
      <c r="HX77" s="135"/>
      <c r="HY77" s="135"/>
      <c r="HZ77" s="135"/>
      <c r="IA77" s="135"/>
      <c r="IB77" s="135"/>
      <c r="IC77" s="135"/>
      <c r="ID77" s="135"/>
      <c r="IE77" s="135"/>
      <c r="IF77" s="135"/>
      <c r="IG77" s="135"/>
      <c r="IH77" s="135"/>
      <c r="II77" s="135"/>
      <c r="IJ77" s="135"/>
      <c r="IK77" s="135"/>
      <c r="IL77" s="135"/>
      <c r="IM77" s="135"/>
      <c r="IN77" s="135"/>
      <c r="IO77" s="135"/>
      <c r="IP77" s="135"/>
      <c r="IQ77" s="135"/>
      <c r="IR77" s="135"/>
      <c r="IS77" s="135"/>
      <c r="IT77" s="135"/>
      <c r="IU77" s="135"/>
      <c r="IV77" s="135"/>
    </row>
    <row r="78" s="1131" customFormat="1" ht="9.95" customHeight="1" spans="1:256">
      <c r="A78" s="1267" t="s">
        <v>37</v>
      </c>
      <c r="B78" s="1267" t="s">
        <v>711</v>
      </c>
      <c r="C78" s="1267">
        <v>410</v>
      </c>
      <c r="D78" s="1268">
        <v>33.015270387</v>
      </c>
      <c r="E78" s="1268" t="s">
        <v>714</v>
      </c>
      <c r="F78" s="1268" t="s">
        <v>715</v>
      </c>
      <c r="G78" s="1268" t="s">
        <v>716</v>
      </c>
      <c r="H78" s="1267" t="s">
        <v>717</v>
      </c>
      <c r="I78" s="1267" t="s">
        <v>28</v>
      </c>
      <c r="J78" s="1267" t="s">
        <v>49</v>
      </c>
      <c r="K78" s="1267"/>
      <c r="L78" s="1275">
        <v>40436069.5084</v>
      </c>
      <c r="M78" s="1275">
        <v>4693060.36324</v>
      </c>
      <c r="N78" s="1267" t="s">
        <v>718</v>
      </c>
      <c r="O78" s="1276" t="s">
        <v>727</v>
      </c>
      <c r="P78" s="1277" t="s">
        <v>728</v>
      </c>
      <c r="Q78" s="1283">
        <f t="shared" si="1"/>
        <v>148.5687167415</v>
      </c>
      <c r="R78" s="1267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0"/>
      <c r="AD78" s="330"/>
      <c r="AE78" s="330"/>
      <c r="AF78" s="330"/>
      <c r="AG78" s="330"/>
      <c r="AH78" s="330"/>
      <c r="AI78" s="330"/>
      <c r="AJ78" s="330"/>
      <c r="AK78" s="330"/>
      <c r="AL78" s="330"/>
      <c r="AM78" s="330"/>
      <c r="AN78" s="330"/>
      <c r="AO78" s="330"/>
      <c r="AP78" s="330"/>
      <c r="AQ78" s="330"/>
      <c r="AR78" s="330"/>
      <c r="AS78" s="330"/>
      <c r="AT78" s="330"/>
      <c r="AU78" s="330"/>
      <c r="AV78" s="330"/>
      <c r="AW78" s="330"/>
      <c r="AX78" s="330"/>
      <c r="AY78" s="330"/>
      <c r="AZ78" s="330"/>
      <c r="BA78" s="330"/>
      <c r="BB78" s="330"/>
      <c r="BC78" s="330"/>
      <c r="BD78" s="330"/>
      <c r="BE78" s="330"/>
      <c r="BF78" s="330"/>
      <c r="BG78" s="330"/>
      <c r="BH78" s="330"/>
      <c r="BI78" s="330"/>
      <c r="BJ78" s="330"/>
      <c r="BK78" s="330"/>
      <c r="BL78" s="330"/>
      <c r="BM78" s="330"/>
      <c r="BN78" s="330"/>
      <c r="BO78" s="330"/>
      <c r="BP78" s="330"/>
      <c r="BQ78" s="330"/>
      <c r="BR78" s="330"/>
      <c r="BS78" s="330"/>
      <c r="BT78" s="330"/>
      <c r="BU78" s="330"/>
      <c r="BV78" s="330"/>
      <c r="BW78" s="330"/>
      <c r="BX78" s="330"/>
      <c r="BY78" s="330"/>
      <c r="BZ78" s="330"/>
      <c r="CA78" s="330"/>
      <c r="CB78" s="330"/>
      <c r="CC78" s="330"/>
      <c r="CD78" s="330"/>
      <c r="CE78" s="330"/>
      <c r="CF78" s="330"/>
      <c r="CG78" s="330"/>
      <c r="CH78" s="330"/>
      <c r="CI78" s="330"/>
      <c r="CJ78" s="330"/>
      <c r="CK78" s="330"/>
      <c r="CL78" s="330"/>
      <c r="CM78" s="330"/>
      <c r="CN78" s="330"/>
      <c r="CO78" s="330"/>
      <c r="CP78" s="330"/>
      <c r="CQ78" s="330"/>
      <c r="CR78" s="330"/>
      <c r="CS78" s="330"/>
      <c r="CT78" s="330"/>
      <c r="CU78" s="330"/>
      <c r="CV78" s="330"/>
      <c r="CW78" s="330"/>
      <c r="CX78" s="330"/>
      <c r="CY78" s="330"/>
      <c r="CZ78" s="330"/>
      <c r="DA78" s="330"/>
      <c r="DB78" s="330"/>
      <c r="DC78" s="330"/>
      <c r="DD78" s="330"/>
      <c r="DE78" s="330"/>
      <c r="DF78" s="330"/>
      <c r="DG78" s="330"/>
      <c r="DH78" s="330"/>
      <c r="DI78" s="330"/>
      <c r="DJ78" s="330"/>
      <c r="DK78" s="330"/>
      <c r="DL78" s="330"/>
      <c r="DM78" s="330"/>
      <c r="DN78" s="330"/>
      <c r="DO78" s="330"/>
      <c r="DP78" s="330"/>
      <c r="DQ78" s="330"/>
      <c r="DR78" s="330"/>
      <c r="DS78" s="330"/>
      <c r="DT78" s="330"/>
      <c r="DU78" s="330"/>
      <c r="DV78" s="330"/>
      <c r="DW78" s="330"/>
      <c r="DX78" s="330"/>
      <c r="DY78" s="330"/>
      <c r="DZ78" s="330"/>
      <c r="EA78" s="330"/>
      <c r="EB78" s="330"/>
      <c r="EC78" s="330"/>
      <c r="ED78" s="330"/>
      <c r="EE78" s="330"/>
      <c r="EF78" s="330"/>
      <c r="EG78" s="330"/>
      <c r="EH78" s="330"/>
      <c r="EI78" s="330"/>
      <c r="EJ78" s="330"/>
      <c r="EK78" s="330"/>
      <c r="EL78" s="330"/>
      <c r="EM78" s="330"/>
      <c r="EN78" s="330"/>
      <c r="EO78" s="330"/>
      <c r="EP78" s="330"/>
      <c r="EQ78" s="330"/>
      <c r="ER78" s="330"/>
      <c r="ES78" s="330"/>
      <c r="ET78" s="330"/>
      <c r="EU78" s="330"/>
      <c r="EV78" s="330"/>
      <c r="EW78" s="330"/>
      <c r="EX78" s="330"/>
      <c r="EY78" s="330"/>
      <c r="EZ78" s="330"/>
      <c r="FA78" s="330"/>
      <c r="FB78" s="330"/>
      <c r="FC78" s="330"/>
      <c r="FD78" s="330"/>
      <c r="FE78" s="330"/>
      <c r="FF78" s="330"/>
      <c r="FG78" s="330"/>
      <c r="FH78" s="330"/>
      <c r="FI78" s="330"/>
      <c r="FJ78" s="330"/>
      <c r="FK78" s="330"/>
      <c r="FL78" s="330"/>
      <c r="FM78" s="330"/>
      <c r="FN78" s="330"/>
      <c r="FO78" s="330"/>
      <c r="FP78" s="330"/>
      <c r="FQ78" s="330"/>
      <c r="FR78" s="330"/>
      <c r="FS78" s="330"/>
      <c r="FT78" s="330"/>
      <c r="FU78" s="330"/>
      <c r="FV78" s="330"/>
      <c r="FW78" s="330"/>
      <c r="FX78" s="330"/>
      <c r="FY78" s="330"/>
      <c r="FZ78" s="330"/>
      <c r="GA78" s="330"/>
      <c r="GB78" s="330"/>
      <c r="GC78" s="330"/>
      <c r="GD78" s="330"/>
      <c r="GE78" s="330"/>
      <c r="GF78" s="330"/>
      <c r="GG78" s="330"/>
      <c r="GH78" s="330"/>
      <c r="GI78" s="330"/>
      <c r="GJ78" s="330"/>
      <c r="GK78" s="330"/>
      <c r="GL78" s="330"/>
      <c r="GM78" s="330"/>
      <c r="GN78" s="330"/>
      <c r="GO78" s="330"/>
      <c r="GP78" s="330"/>
      <c r="GQ78" s="330"/>
      <c r="GR78" s="330"/>
      <c r="GS78" s="330"/>
      <c r="GT78" s="330"/>
      <c r="GU78" s="330"/>
      <c r="GV78" s="330"/>
      <c r="GW78" s="330"/>
      <c r="GX78" s="330"/>
      <c r="GY78" s="330"/>
      <c r="GZ78" s="330"/>
      <c r="HA78" s="330"/>
      <c r="HB78" s="330"/>
      <c r="HC78" s="330"/>
      <c r="HD78" s="330"/>
      <c r="HE78" s="330"/>
      <c r="HF78" s="330"/>
      <c r="HG78" s="330"/>
      <c r="HH78" s="330"/>
      <c r="HI78" s="330"/>
      <c r="HJ78" s="330"/>
      <c r="HK78" s="135"/>
      <c r="HL78" s="135"/>
      <c r="HM78" s="135"/>
      <c r="HN78" s="135"/>
      <c r="HO78" s="135"/>
      <c r="HP78" s="135"/>
      <c r="HQ78" s="135"/>
      <c r="HR78" s="135"/>
      <c r="HS78" s="135"/>
      <c r="HT78" s="135"/>
      <c r="HU78" s="135"/>
      <c r="HV78" s="135"/>
      <c r="HW78" s="135"/>
      <c r="HX78" s="135"/>
      <c r="HY78" s="135"/>
      <c r="HZ78" s="135"/>
      <c r="IA78" s="135"/>
      <c r="IB78" s="135"/>
      <c r="IC78" s="135"/>
      <c r="ID78" s="135"/>
      <c r="IE78" s="135"/>
      <c r="IF78" s="135"/>
      <c r="IG78" s="135"/>
      <c r="IH78" s="135"/>
      <c r="II78" s="135"/>
      <c r="IJ78" s="135"/>
      <c r="IK78" s="135"/>
      <c r="IL78" s="135"/>
      <c r="IM78" s="135"/>
      <c r="IN78" s="135"/>
      <c r="IO78" s="135"/>
      <c r="IP78" s="135"/>
      <c r="IQ78" s="135"/>
      <c r="IR78" s="135"/>
      <c r="IS78" s="135"/>
      <c r="IT78" s="135"/>
      <c r="IU78" s="135"/>
      <c r="IV78" s="135"/>
    </row>
    <row r="79" s="1131" customFormat="1" ht="9.95" customHeight="1" spans="1:256">
      <c r="A79" s="1267" t="s">
        <v>37</v>
      </c>
      <c r="B79" s="1267" t="s">
        <v>712</v>
      </c>
      <c r="C79" s="1267">
        <v>1</v>
      </c>
      <c r="D79" s="1268">
        <v>1.1158440063</v>
      </c>
      <c r="E79" s="1268" t="s">
        <v>714</v>
      </c>
      <c r="F79" s="1268" t="s">
        <v>715</v>
      </c>
      <c r="G79" s="1268" t="s">
        <v>716</v>
      </c>
      <c r="H79" s="1267" t="s">
        <v>721</v>
      </c>
      <c r="I79" s="1267" t="s">
        <v>729</v>
      </c>
      <c r="J79" s="1267" t="s">
        <v>29</v>
      </c>
      <c r="K79" s="1267"/>
      <c r="L79" s="1275">
        <v>40438712.901</v>
      </c>
      <c r="M79" s="1275">
        <v>4687714.00428</v>
      </c>
      <c r="N79" s="1267" t="s">
        <v>178</v>
      </c>
      <c r="O79" s="1276" t="s">
        <v>727</v>
      </c>
      <c r="P79" s="1277" t="s">
        <v>728</v>
      </c>
      <c r="Q79" s="1283">
        <f t="shared" si="1"/>
        <v>5.02129802835</v>
      </c>
      <c r="R79" s="1267"/>
      <c r="S79" s="330"/>
      <c r="T79" s="330"/>
      <c r="U79" s="330"/>
      <c r="V79" s="330"/>
      <c r="W79" s="330"/>
      <c r="X79" s="330"/>
      <c r="Y79" s="330"/>
      <c r="Z79" s="330"/>
      <c r="AA79" s="330"/>
      <c r="AB79" s="330"/>
      <c r="AC79" s="330"/>
      <c r="AD79" s="330"/>
      <c r="AE79" s="330"/>
      <c r="AF79" s="330"/>
      <c r="AG79" s="330"/>
      <c r="AH79" s="330"/>
      <c r="AI79" s="330"/>
      <c r="AJ79" s="330"/>
      <c r="AK79" s="330"/>
      <c r="AL79" s="330"/>
      <c r="AM79" s="330"/>
      <c r="AN79" s="330"/>
      <c r="AO79" s="330"/>
      <c r="AP79" s="330"/>
      <c r="AQ79" s="330"/>
      <c r="AR79" s="330"/>
      <c r="AS79" s="330"/>
      <c r="AT79" s="330"/>
      <c r="AU79" s="330"/>
      <c r="AV79" s="330"/>
      <c r="AW79" s="330"/>
      <c r="AX79" s="330"/>
      <c r="AY79" s="330"/>
      <c r="AZ79" s="330"/>
      <c r="BA79" s="330"/>
      <c r="BB79" s="330"/>
      <c r="BC79" s="330"/>
      <c r="BD79" s="330"/>
      <c r="BE79" s="330"/>
      <c r="BF79" s="330"/>
      <c r="BG79" s="330"/>
      <c r="BH79" s="330"/>
      <c r="BI79" s="330"/>
      <c r="BJ79" s="330"/>
      <c r="BK79" s="330"/>
      <c r="BL79" s="330"/>
      <c r="BM79" s="330"/>
      <c r="BN79" s="330"/>
      <c r="BO79" s="330"/>
      <c r="BP79" s="330"/>
      <c r="BQ79" s="330"/>
      <c r="BR79" s="330"/>
      <c r="BS79" s="330"/>
      <c r="BT79" s="330"/>
      <c r="BU79" s="330"/>
      <c r="BV79" s="330"/>
      <c r="BW79" s="330"/>
      <c r="BX79" s="330"/>
      <c r="BY79" s="330"/>
      <c r="BZ79" s="330"/>
      <c r="CA79" s="330"/>
      <c r="CB79" s="330"/>
      <c r="CC79" s="330"/>
      <c r="CD79" s="330"/>
      <c r="CE79" s="330"/>
      <c r="CF79" s="330"/>
      <c r="CG79" s="330"/>
      <c r="CH79" s="330"/>
      <c r="CI79" s="330"/>
      <c r="CJ79" s="330"/>
      <c r="CK79" s="330"/>
      <c r="CL79" s="330"/>
      <c r="CM79" s="330"/>
      <c r="CN79" s="330"/>
      <c r="CO79" s="330"/>
      <c r="CP79" s="330"/>
      <c r="CQ79" s="330"/>
      <c r="CR79" s="330"/>
      <c r="CS79" s="330"/>
      <c r="CT79" s="330"/>
      <c r="CU79" s="330"/>
      <c r="CV79" s="330"/>
      <c r="CW79" s="330"/>
      <c r="CX79" s="330"/>
      <c r="CY79" s="330"/>
      <c r="CZ79" s="330"/>
      <c r="DA79" s="330"/>
      <c r="DB79" s="330"/>
      <c r="DC79" s="330"/>
      <c r="DD79" s="330"/>
      <c r="DE79" s="330"/>
      <c r="DF79" s="330"/>
      <c r="DG79" s="330"/>
      <c r="DH79" s="330"/>
      <c r="DI79" s="330"/>
      <c r="DJ79" s="330"/>
      <c r="DK79" s="330"/>
      <c r="DL79" s="330"/>
      <c r="DM79" s="330"/>
      <c r="DN79" s="330"/>
      <c r="DO79" s="330"/>
      <c r="DP79" s="330"/>
      <c r="DQ79" s="330"/>
      <c r="DR79" s="330"/>
      <c r="DS79" s="330"/>
      <c r="DT79" s="330"/>
      <c r="DU79" s="330"/>
      <c r="DV79" s="330"/>
      <c r="DW79" s="330"/>
      <c r="DX79" s="330"/>
      <c r="DY79" s="330"/>
      <c r="DZ79" s="330"/>
      <c r="EA79" s="330"/>
      <c r="EB79" s="330"/>
      <c r="EC79" s="330"/>
      <c r="ED79" s="330"/>
      <c r="EE79" s="330"/>
      <c r="EF79" s="330"/>
      <c r="EG79" s="330"/>
      <c r="EH79" s="330"/>
      <c r="EI79" s="330"/>
      <c r="EJ79" s="330"/>
      <c r="EK79" s="330"/>
      <c r="EL79" s="330"/>
      <c r="EM79" s="330"/>
      <c r="EN79" s="330"/>
      <c r="EO79" s="330"/>
      <c r="EP79" s="330"/>
      <c r="EQ79" s="330"/>
      <c r="ER79" s="330"/>
      <c r="ES79" s="330"/>
      <c r="ET79" s="330"/>
      <c r="EU79" s="330"/>
      <c r="EV79" s="330"/>
      <c r="EW79" s="330"/>
      <c r="EX79" s="330"/>
      <c r="EY79" s="330"/>
      <c r="EZ79" s="330"/>
      <c r="FA79" s="330"/>
      <c r="FB79" s="330"/>
      <c r="FC79" s="330"/>
      <c r="FD79" s="330"/>
      <c r="FE79" s="330"/>
      <c r="FF79" s="330"/>
      <c r="FG79" s="330"/>
      <c r="FH79" s="330"/>
      <c r="FI79" s="330"/>
      <c r="FJ79" s="330"/>
      <c r="FK79" s="330"/>
      <c r="FL79" s="330"/>
      <c r="FM79" s="330"/>
      <c r="FN79" s="330"/>
      <c r="FO79" s="330"/>
      <c r="FP79" s="330"/>
      <c r="FQ79" s="330"/>
      <c r="FR79" s="330"/>
      <c r="FS79" s="330"/>
      <c r="FT79" s="330"/>
      <c r="FU79" s="330"/>
      <c r="FV79" s="330"/>
      <c r="FW79" s="330"/>
      <c r="FX79" s="330"/>
      <c r="FY79" s="330"/>
      <c r="FZ79" s="330"/>
      <c r="GA79" s="330"/>
      <c r="GB79" s="330"/>
      <c r="GC79" s="330"/>
      <c r="GD79" s="330"/>
      <c r="GE79" s="330"/>
      <c r="GF79" s="330"/>
      <c r="GG79" s="330"/>
      <c r="GH79" s="330"/>
      <c r="GI79" s="330"/>
      <c r="GJ79" s="330"/>
      <c r="GK79" s="330"/>
      <c r="GL79" s="330"/>
      <c r="GM79" s="330"/>
      <c r="GN79" s="330"/>
      <c r="GO79" s="330"/>
      <c r="GP79" s="330"/>
      <c r="GQ79" s="330"/>
      <c r="GR79" s="330"/>
      <c r="GS79" s="330"/>
      <c r="GT79" s="330"/>
      <c r="GU79" s="330"/>
      <c r="GV79" s="330"/>
      <c r="GW79" s="330"/>
      <c r="GX79" s="330"/>
      <c r="GY79" s="330"/>
      <c r="GZ79" s="330"/>
      <c r="HA79" s="330"/>
      <c r="HB79" s="330"/>
      <c r="HC79" s="330"/>
      <c r="HD79" s="330"/>
      <c r="HE79" s="330"/>
      <c r="HF79" s="330"/>
      <c r="HG79" s="330"/>
      <c r="HH79" s="330"/>
      <c r="HI79" s="330"/>
      <c r="HJ79" s="330"/>
      <c r="HK79" s="135"/>
      <c r="HL79" s="135"/>
      <c r="HM79" s="135"/>
      <c r="HN79" s="135"/>
      <c r="HO79" s="135"/>
      <c r="HP79" s="135"/>
      <c r="HQ79" s="135"/>
      <c r="HR79" s="135"/>
      <c r="HS79" s="135"/>
      <c r="HT79" s="135"/>
      <c r="HU79" s="135"/>
      <c r="HV79" s="135"/>
      <c r="HW79" s="135"/>
      <c r="HX79" s="135"/>
      <c r="HY79" s="135"/>
      <c r="HZ79" s="135"/>
      <c r="IA79" s="135"/>
      <c r="IB79" s="135"/>
      <c r="IC79" s="135"/>
      <c r="ID79" s="135"/>
      <c r="IE79" s="135"/>
      <c r="IF79" s="135"/>
      <c r="IG79" s="135"/>
      <c r="IH79" s="135"/>
      <c r="II79" s="135"/>
      <c r="IJ79" s="135"/>
      <c r="IK79" s="135"/>
      <c r="IL79" s="135"/>
      <c r="IM79" s="135"/>
      <c r="IN79" s="135"/>
      <c r="IO79" s="135"/>
      <c r="IP79" s="135"/>
      <c r="IQ79" s="135"/>
      <c r="IR79" s="135"/>
      <c r="IS79" s="135"/>
      <c r="IT79" s="135"/>
      <c r="IU79" s="135"/>
      <c r="IV79" s="135"/>
    </row>
    <row r="80" s="1131" customFormat="1" ht="9.95" customHeight="1" spans="1:256">
      <c r="A80" s="1267" t="s">
        <v>37</v>
      </c>
      <c r="B80" s="1267" t="s">
        <v>712</v>
      </c>
      <c r="C80" s="1267">
        <v>14</v>
      </c>
      <c r="D80" s="1268">
        <v>26.6174128251</v>
      </c>
      <c r="E80" s="1268" t="s">
        <v>714</v>
      </c>
      <c r="F80" s="1268" t="s">
        <v>715</v>
      </c>
      <c r="G80" s="1268" t="s">
        <v>716</v>
      </c>
      <c r="H80" s="1267" t="s">
        <v>721</v>
      </c>
      <c r="I80" s="1267" t="s">
        <v>729</v>
      </c>
      <c r="J80" s="1267" t="s">
        <v>29</v>
      </c>
      <c r="K80" s="1267"/>
      <c r="L80" s="1275">
        <v>40439033.9357</v>
      </c>
      <c r="M80" s="1275">
        <v>4687621.07847</v>
      </c>
      <c r="N80" s="1267" t="s">
        <v>178</v>
      </c>
      <c r="O80" s="1276" t="s">
        <v>727</v>
      </c>
      <c r="P80" s="1277" t="s">
        <v>728</v>
      </c>
      <c r="Q80" s="1283">
        <f t="shared" si="1"/>
        <v>119.77835771295</v>
      </c>
      <c r="R80" s="1267"/>
      <c r="S80" s="330"/>
      <c r="T80" s="330"/>
      <c r="U80" s="330"/>
      <c r="V80" s="330"/>
      <c r="W80" s="330"/>
      <c r="X80" s="330"/>
      <c r="Y80" s="330"/>
      <c r="Z80" s="330"/>
      <c r="AA80" s="330"/>
      <c r="AB80" s="330"/>
      <c r="AC80" s="330"/>
      <c r="AD80" s="330"/>
      <c r="AE80" s="330"/>
      <c r="AF80" s="330"/>
      <c r="AG80" s="330"/>
      <c r="AH80" s="330"/>
      <c r="AI80" s="330"/>
      <c r="AJ80" s="330"/>
      <c r="AK80" s="330"/>
      <c r="AL80" s="330"/>
      <c r="AM80" s="330"/>
      <c r="AN80" s="330"/>
      <c r="AO80" s="330"/>
      <c r="AP80" s="330"/>
      <c r="AQ80" s="330"/>
      <c r="AR80" s="330"/>
      <c r="AS80" s="330"/>
      <c r="AT80" s="330"/>
      <c r="AU80" s="330"/>
      <c r="AV80" s="330"/>
      <c r="AW80" s="330"/>
      <c r="AX80" s="330"/>
      <c r="AY80" s="330"/>
      <c r="AZ80" s="330"/>
      <c r="BA80" s="330"/>
      <c r="BB80" s="330"/>
      <c r="BC80" s="330"/>
      <c r="BD80" s="330"/>
      <c r="BE80" s="330"/>
      <c r="BF80" s="330"/>
      <c r="BG80" s="330"/>
      <c r="BH80" s="330"/>
      <c r="BI80" s="330"/>
      <c r="BJ80" s="330"/>
      <c r="BK80" s="330"/>
      <c r="BL80" s="330"/>
      <c r="BM80" s="330"/>
      <c r="BN80" s="330"/>
      <c r="BO80" s="330"/>
      <c r="BP80" s="330"/>
      <c r="BQ80" s="330"/>
      <c r="BR80" s="330"/>
      <c r="BS80" s="330"/>
      <c r="BT80" s="330"/>
      <c r="BU80" s="330"/>
      <c r="BV80" s="330"/>
      <c r="BW80" s="330"/>
      <c r="BX80" s="330"/>
      <c r="BY80" s="330"/>
      <c r="BZ80" s="330"/>
      <c r="CA80" s="330"/>
      <c r="CB80" s="330"/>
      <c r="CC80" s="330"/>
      <c r="CD80" s="330"/>
      <c r="CE80" s="330"/>
      <c r="CF80" s="330"/>
      <c r="CG80" s="330"/>
      <c r="CH80" s="330"/>
      <c r="CI80" s="330"/>
      <c r="CJ80" s="330"/>
      <c r="CK80" s="330"/>
      <c r="CL80" s="330"/>
      <c r="CM80" s="330"/>
      <c r="CN80" s="330"/>
      <c r="CO80" s="330"/>
      <c r="CP80" s="330"/>
      <c r="CQ80" s="330"/>
      <c r="CR80" s="330"/>
      <c r="CS80" s="330"/>
      <c r="CT80" s="330"/>
      <c r="CU80" s="330"/>
      <c r="CV80" s="330"/>
      <c r="CW80" s="330"/>
      <c r="CX80" s="330"/>
      <c r="CY80" s="330"/>
      <c r="CZ80" s="330"/>
      <c r="DA80" s="330"/>
      <c r="DB80" s="330"/>
      <c r="DC80" s="330"/>
      <c r="DD80" s="330"/>
      <c r="DE80" s="330"/>
      <c r="DF80" s="330"/>
      <c r="DG80" s="330"/>
      <c r="DH80" s="330"/>
      <c r="DI80" s="330"/>
      <c r="DJ80" s="330"/>
      <c r="DK80" s="330"/>
      <c r="DL80" s="330"/>
      <c r="DM80" s="330"/>
      <c r="DN80" s="330"/>
      <c r="DO80" s="330"/>
      <c r="DP80" s="330"/>
      <c r="DQ80" s="330"/>
      <c r="DR80" s="330"/>
      <c r="DS80" s="330"/>
      <c r="DT80" s="330"/>
      <c r="DU80" s="330"/>
      <c r="DV80" s="330"/>
      <c r="DW80" s="330"/>
      <c r="DX80" s="330"/>
      <c r="DY80" s="330"/>
      <c r="DZ80" s="330"/>
      <c r="EA80" s="330"/>
      <c r="EB80" s="330"/>
      <c r="EC80" s="330"/>
      <c r="ED80" s="330"/>
      <c r="EE80" s="330"/>
      <c r="EF80" s="330"/>
      <c r="EG80" s="330"/>
      <c r="EH80" s="330"/>
      <c r="EI80" s="330"/>
      <c r="EJ80" s="330"/>
      <c r="EK80" s="330"/>
      <c r="EL80" s="330"/>
      <c r="EM80" s="330"/>
      <c r="EN80" s="330"/>
      <c r="EO80" s="330"/>
      <c r="EP80" s="330"/>
      <c r="EQ80" s="330"/>
      <c r="ER80" s="330"/>
      <c r="ES80" s="330"/>
      <c r="ET80" s="330"/>
      <c r="EU80" s="330"/>
      <c r="EV80" s="330"/>
      <c r="EW80" s="330"/>
      <c r="EX80" s="330"/>
      <c r="EY80" s="330"/>
      <c r="EZ80" s="330"/>
      <c r="FA80" s="330"/>
      <c r="FB80" s="330"/>
      <c r="FC80" s="330"/>
      <c r="FD80" s="330"/>
      <c r="FE80" s="330"/>
      <c r="FF80" s="330"/>
      <c r="FG80" s="330"/>
      <c r="FH80" s="330"/>
      <c r="FI80" s="330"/>
      <c r="FJ80" s="330"/>
      <c r="FK80" s="330"/>
      <c r="FL80" s="330"/>
      <c r="FM80" s="330"/>
      <c r="FN80" s="330"/>
      <c r="FO80" s="330"/>
      <c r="FP80" s="330"/>
      <c r="FQ80" s="330"/>
      <c r="FR80" s="330"/>
      <c r="FS80" s="330"/>
      <c r="FT80" s="330"/>
      <c r="FU80" s="330"/>
      <c r="FV80" s="330"/>
      <c r="FW80" s="330"/>
      <c r="FX80" s="330"/>
      <c r="FY80" s="330"/>
      <c r="FZ80" s="330"/>
      <c r="GA80" s="330"/>
      <c r="GB80" s="330"/>
      <c r="GC80" s="330"/>
      <c r="GD80" s="330"/>
      <c r="GE80" s="330"/>
      <c r="GF80" s="330"/>
      <c r="GG80" s="330"/>
      <c r="GH80" s="330"/>
      <c r="GI80" s="330"/>
      <c r="GJ80" s="330"/>
      <c r="GK80" s="330"/>
      <c r="GL80" s="330"/>
      <c r="GM80" s="330"/>
      <c r="GN80" s="330"/>
      <c r="GO80" s="330"/>
      <c r="GP80" s="330"/>
      <c r="GQ80" s="330"/>
      <c r="GR80" s="330"/>
      <c r="GS80" s="330"/>
      <c r="GT80" s="330"/>
      <c r="GU80" s="330"/>
      <c r="GV80" s="330"/>
      <c r="GW80" s="330"/>
      <c r="GX80" s="330"/>
      <c r="GY80" s="330"/>
      <c r="GZ80" s="330"/>
      <c r="HA80" s="330"/>
      <c r="HB80" s="330"/>
      <c r="HC80" s="330"/>
      <c r="HD80" s="330"/>
      <c r="HE80" s="330"/>
      <c r="HF80" s="330"/>
      <c r="HG80" s="330"/>
      <c r="HH80" s="330"/>
      <c r="HI80" s="330"/>
      <c r="HJ80" s="330"/>
      <c r="HK80" s="135"/>
      <c r="HL80" s="135"/>
      <c r="HM80" s="135"/>
      <c r="HN80" s="135"/>
      <c r="HO80" s="135"/>
      <c r="HP80" s="135"/>
      <c r="HQ80" s="135"/>
      <c r="HR80" s="135"/>
      <c r="HS80" s="135"/>
      <c r="HT80" s="135"/>
      <c r="HU80" s="135"/>
      <c r="HV80" s="135"/>
      <c r="HW80" s="135"/>
      <c r="HX80" s="135"/>
      <c r="HY80" s="135"/>
      <c r="HZ80" s="135"/>
      <c r="IA80" s="135"/>
      <c r="IB80" s="135"/>
      <c r="IC80" s="135"/>
      <c r="ID80" s="135"/>
      <c r="IE80" s="135"/>
      <c r="IF80" s="135"/>
      <c r="IG80" s="135"/>
      <c r="IH80" s="135"/>
      <c r="II80" s="135"/>
      <c r="IJ80" s="135"/>
      <c r="IK80" s="135"/>
      <c r="IL80" s="135"/>
      <c r="IM80" s="135"/>
      <c r="IN80" s="135"/>
      <c r="IO80" s="135"/>
      <c r="IP80" s="135"/>
      <c r="IQ80" s="135"/>
      <c r="IR80" s="135"/>
      <c r="IS80" s="135"/>
      <c r="IT80" s="135"/>
      <c r="IU80" s="135"/>
      <c r="IV80" s="135"/>
    </row>
    <row r="81" s="1131" customFormat="1" ht="9.95" customHeight="1" spans="1:256">
      <c r="A81" s="1267" t="s">
        <v>37</v>
      </c>
      <c r="B81" s="1267" t="s">
        <v>712</v>
      </c>
      <c r="C81" s="1267">
        <v>17</v>
      </c>
      <c r="D81" s="1268">
        <v>9.0016889889</v>
      </c>
      <c r="E81" s="1268" t="s">
        <v>714</v>
      </c>
      <c r="F81" s="1268" t="s">
        <v>715</v>
      </c>
      <c r="G81" s="1268" t="s">
        <v>716</v>
      </c>
      <c r="H81" s="1267" t="s">
        <v>721</v>
      </c>
      <c r="I81" s="1267" t="s">
        <v>729</v>
      </c>
      <c r="J81" s="1267" t="s">
        <v>29</v>
      </c>
      <c r="K81" s="1267"/>
      <c r="L81" s="1275">
        <v>40439286.3595</v>
      </c>
      <c r="M81" s="1275">
        <v>4687548.80965</v>
      </c>
      <c r="N81" s="1267" t="s">
        <v>178</v>
      </c>
      <c r="O81" s="1276" t="s">
        <v>727</v>
      </c>
      <c r="P81" s="1277" t="s">
        <v>728</v>
      </c>
      <c r="Q81" s="1283">
        <f t="shared" si="1"/>
        <v>40.50760045005</v>
      </c>
      <c r="R81" s="1267"/>
      <c r="S81" s="330"/>
      <c r="T81" s="330"/>
      <c r="U81" s="330"/>
      <c r="V81" s="330"/>
      <c r="W81" s="330"/>
      <c r="X81" s="330"/>
      <c r="Y81" s="330"/>
      <c r="Z81" s="330"/>
      <c r="AA81" s="330"/>
      <c r="AB81" s="330"/>
      <c r="AC81" s="330"/>
      <c r="AD81" s="330"/>
      <c r="AE81" s="330"/>
      <c r="AF81" s="330"/>
      <c r="AG81" s="330"/>
      <c r="AH81" s="330"/>
      <c r="AI81" s="330"/>
      <c r="AJ81" s="330"/>
      <c r="AK81" s="330"/>
      <c r="AL81" s="330"/>
      <c r="AM81" s="330"/>
      <c r="AN81" s="330"/>
      <c r="AO81" s="330"/>
      <c r="AP81" s="330"/>
      <c r="AQ81" s="330"/>
      <c r="AR81" s="330"/>
      <c r="AS81" s="330"/>
      <c r="AT81" s="330"/>
      <c r="AU81" s="330"/>
      <c r="AV81" s="330"/>
      <c r="AW81" s="330"/>
      <c r="AX81" s="330"/>
      <c r="AY81" s="330"/>
      <c r="AZ81" s="330"/>
      <c r="BA81" s="330"/>
      <c r="BB81" s="330"/>
      <c r="BC81" s="330"/>
      <c r="BD81" s="330"/>
      <c r="BE81" s="330"/>
      <c r="BF81" s="330"/>
      <c r="BG81" s="330"/>
      <c r="BH81" s="330"/>
      <c r="BI81" s="330"/>
      <c r="BJ81" s="330"/>
      <c r="BK81" s="330"/>
      <c r="BL81" s="330"/>
      <c r="BM81" s="330"/>
      <c r="BN81" s="330"/>
      <c r="BO81" s="330"/>
      <c r="BP81" s="330"/>
      <c r="BQ81" s="330"/>
      <c r="BR81" s="330"/>
      <c r="BS81" s="330"/>
      <c r="BT81" s="330"/>
      <c r="BU81" s="330"/>
      <c r="BV81" s="330"/>
      <c r="BW81" s="330"/>
      <c r="BX81" s="330"/>
      <c r="BY81" s="330"/>
      <c r="BZ81" s="330"/>
      <c r="CA81" s="330"/>
      <c r="CB81" s="330"/>
      <c r="CC81" s="330"/>
      <c r="CD81" s="330"/>
      <c r="CE81" s="330"/>
      <c r="CF81" s="330"/>
      <c r="CG81" s="330"/>
      <c r="CH81" s="330"/>
      <c r="CI81" s="330"/>
      <c r="CJ81" s="330"/>
      <c r="CK81" s="330"/>
      <c r="CL81" s="330"/>
      <c r="CM81" s="330"/>
      <c r="CN81" s="330"/>
      <c r="CO81" s="330"/>
      <c r="CP81" s="330"/>
      <c r="CQ81" s="330"/>
      <c r="CR81" s="330"/>
      <c r="CS81" s="330"/>
      <c r="CT81" s="330"/>
      <c r="CU81" s="330"/>
      <c r="CV81" s="330"/>
      <c r="CW81" s="330"/>
      <c r="CX81" s="330"/>
      <c r="CY81" s="330"/>
      <c r="CZ81" s="330"/>
      <c r="DA81" s="330"/>
      <c r="DB81" s="330"/>
      <c r="DC81" s="330"/>
      <c r="DD81" s="330"/>
      <c r="DE81" s="330"/>
      <c r="DF81" s="330"/>
      <c r="DG81" s="330"/>
      <c r="DH81" s="330"/>
      <c r="DI81" s="330"/>
      <c r="DJ81" s="330"/>
      <c r="DK81" s="330"/>
      <c r="DL81" s="330"/>
      <c r="DM81" s="330"/>
      <c r="DN81" s="330"/>
      <c r="DO81" s="330"/>
      <c r="DP81" s="330"/>
      <c r="DQ81" s="330"/>
      <c r="DR81" s="330"/>
      <c r="DS81" s="330"/>
      <c r="DT81" s="330"/>
      <c r="DU81" s="330"/>
      <c r="DV81" s="330"/>
      <c r="DW81" s="330"/>
      <c r="DX81" s="330"/>
      <c r="DY81" s="330"/>
      <c r="DZ81" s="330"/>
      <c r="EA81" s="330"/>
      <c r="EB81" s="330"/>
      <c r="EC81" s="330"/>
      <c r="ED81" s="330"/>
      <c r="EE81" s="330"/>
      <c r="EF81" s="330"/>
      <c r="EG81" s="330"/>
      <c r="EH81" s="330"/>
      <c r="EI81" s="330"/>
      <c r="EJ81" s="330"/>
      <c r="EK81" s="330"/>
      <c r="EL81" s="330"/>
      <c r="EM81" s="330"/>
      <c r="EN81" s="330"/>
      <c r="EO81" s="330"/>
      <c r="EP81" s="330"/>
      <c r="EQ81" s="330"/>
      <c r="ER81" s="330"/>
      <c r="ES81" s="330"/>
      <c r="ET81" s="330"/>
      <c r="EU81" s="330"/>
      <c r="EV81" s="330"/>
      <c r="EW81" s="330"/>
      <c r="EX81" s="330"/>
      <c r="EY81" s="330"/>
      <c r="EZ81" s="330"/>
      <c r="FA81" s="330"/>
      <c r="FB81" s="330"/>
      <c r="FC81" s="330"/>
      <c r="FD81" s="330"/>
      <c r="FE81" s="330"/>
      <c r="FF81" s="330"/>
      <c r="FG81" s="330"/>
      <c r="FH81" s="330"/>
      <c r="FI81" s="330"/>
      <c r="FJ81" s="330"/>
      <c r="FK81" s="330"/>
      <c r="FL81" s="330"/>
      <c r="FM81" s="330"/>
      <c r="FN81" s="330"/>
      <c r="FO81" s="330"/>
      <c r="FP81" s="330"/>
      <c r="FQ81" s="330"/>
      <c r="FR81" s="330"/>
      <c r="FS81" s="330"/>
      <c r="FT81" s="330"/>
      <c r="FU81" s="330"/>
      <c r="FV81" s="330"/>
      <c r="FW81" s="330"/>
      <c r="FX81" s="330"/>
      <c r="FY81" s="330"/>
      <c r="FZ81" s="330"/>
      <c r="GA81" s="330"/>
      <c r="GB81" s="330"/>
      <c r="GC81" s="330"/>
      <c r="GD81" s="330"/>
      <c r="GE81" s="330"/>
      <c r="GF81" s="330"/>
      <c r="GG81" s="330"/>
      <c r="GH81" s="330"/>
      <c r="GI81" s="330"/>
      <c r="GJ81" s="330"/>
      <c r="GK81" s="330"/>
      <c r="GL81" s="330"/>
      <c r="GM81" s="330"/>
      <c r="GN81" s="330"/>
      <c r="GO81" s="330"/>
      <c r="GP81" s="330"/>
      <c r="GQ81" s="330"/>
      <c r="GR81" s="330"/>
      <c r="GS81" s="330"/>
      <c r="GT81" s="330"/>
      <c r="GU81" s="330"/>
      <c r="GV81" s="330"/>
      <c r="GW81" s="330"/>
      <c r="GX81" s="330"/>
      <c r="GY81" s="330"/>
      <c r="GZ81" s="330"/>
      <c r="HA81" s="330"/>
      <c r="HB81" s="330"/>
      <c r="HC81" s="330"/>
      <c r="HD81" s="330"/>
      <c r="HE81" s="330"/>
      <c r="HF81" s="330"/>
      <c r="HG81" s="330"/>
      <c r="HH81" s="330"/>
      <c r="HI81" s="330"/>
      <c r="HJ81" s="330"/>
      <c r="HK81" s="135"/>
      <c r="HL81" s="135"/>
      <c r="HM81" s="135"/>
      <c r="HN81" s="135"/>
      <c r="HO81" s="135"/>
      <c r="HP81" s="135"/>
      <c r="HQ81" s="135"/>
      <c r="HR81" s="135"/>
      <c r="HS81" s="135"/>
      <c r="HT81" s="135"/>
      <c r="HU81" s="135"/>
      <c r="HV81" s="135"/>
      <c r="HW81" s="135"/>
      <c r="HX81" s="135"/>
      <c r="HY81" s="135"/>
      <c r="HZ81" s="135"/>
      <c r="IA81" s="135"/>
      <c r="IB81" s="135"/>
      <c r="IC81" s="135"/>
      <c r="ID81" s="135"/>
      <c r="IE81" s="135"/>
      <c r="IF81" s="135"/>
      <c r="IG81" s="135"/>
      <c r="IH81" s="135"/>
      <c r="II81" s="135"/>
      <c r="IJ81" s="135"/>
      <c r="IK81" s="135"/>
      <c r="IL81" s="135"/>
      <c r="IM81" s="135"/>
      <c r="IN81" s="135"/>
      <c r="IO81" s="135"/>
      <c r="IP81" s="135"/>
      <c r="IQ81" s="135"/>
      <c r="IR81" s="135"/>
      <c r="IS81" s="135"/>
      <c r="IT81" s="135"/>
      <c r="IU81" s="135"/>
      <c r="IV81" s="135"/>
    </row>
    <row r="82" s="1131" customFormat="1" ht="9.95" customHeight="1" spans="1:256">
      <c r="A82" s="1267" t="s">
        <v>37</v>
      </c>
      <c r="B82" s="1267" t="s">
        <v>712</v>
      </c>
      <c r="C82" s="1267">
        <v>126</v>
      </c>
      <c r="D82" s="1268">
        <v>2.99823172995</v>
      </c>
      <c r="E82" s="1268" t="s">
        <v>714</v>
      </c>
      <c r="F82" s="1268" t="s">
        <v>715</v>
      </c>
      <c r="G82" s="1268" t="s">
        <v>716</v>
      </c>
      <c r="H82" s="1267" t="s">
        <v>721</v>
      </c>
      <c r="I82" s="1267" t="s">
        <v>729</v>
      </c>
      <c r="J82" s="1267" t="s">
        <v>58</v>
      </c>
      <c r="K82" s="1267"/>
      <c r="L82" s="1275">
        <v>40437611.4753</v>
      </c>
      <c r="M82" s="1275">
        <v>4689705.27632</v>
      </c>
      <c r="N82" s="1267" t="s">
        <v>718</v>
      </c>
      <c r="O82" s="1276" t="s">
        <v>727</v>
      </c>
      <c r="P82" s="1277" t="s">
        <v>728</v>
      </c>
      <c r="Q82" s="1283">
        <f t="shared" ref="Q82:Q145" si="2">D82*4.5</f>
        <v>13.492042784775</v>
      </c>
      <c r="R82" s="1267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E82" s="330"/>
      <c r="AF82" s="330"/>
      <c r="AG82" s="330"/>
      <c r="AH82" s="330"/>
      <c r="AI82" s="330"/>
      <c r="AJ82" s="330"/>
      <c r="AK82" s="330"/>
      <c r="AL82" s="330"/>
      <c r="AM82" s="330"/>
      <c r="AN82" s="330"/>
      <c r="AO82" s="330"/>
      <c r="AP82" s="330"/>
      <c r="AQ82" s="330"/>
      <c r="AR82" s="330"/>
      <c r="AS82" s="330"/>
      <c r="AT82" s="330"/>
      <c r="AU82" s="330"/>
      <c r="AV82" s="330"/>
      <c r="AW82" s="330"/>
      <c r="AX82" s="330"/>
      <c r="AY82" s="330"/>
      <c r="AZ82" s="330"/>
      <c r="BA82" s="330"/>
      <c r="BB82" s="330"/>
      <c r="BC82" s="330"/>
      <c r="BD82" s="330"/>
      <c r="BE82" s="330"/>
      <c r="BF82" s="330"/>
      <c r="BG82" s="330"/>
      <c r="BH82" s="330"/>
      <c r="BI82" s="330"/>
      <c r="BJ82" s="330"/>
      <c r="BK82" s="330"/>
      <c r="BL82" s="330"/>
      <c r="BM82" s="330"/>
      <c r="BN82" s="330"/>
      <c r="BO82" s="330"/>
      <c r="BP82" s="330"/>
      <c r="BQ82" s="330"/>
      <c r="BR82" s="330"/>
      <c r="BS82" s="330"/>
      <c r="BT82" s="330"/>
      <c r="BU82" s="330"/>
      <c r="BV82" s="330"/>
      <c r="BW82" s="330"/>
      <c r="BX82" s="330"/>
      <c r="BY82" s="330"/>
      <c r="BZ82" s="330"/>
      <c r="CA82" s="330"/>
      <c r="CB82" s="330"/>
      <c r="CC82" s="330"/>
      <c r="CD82" s="330"/>
      <c r="CE82" s="330"/>
      <c r="CF82" s="330"/>
      <c r="CG82" s="330"/>
      <c r="CH82" s="330"/>
      <c r="CI82" s="330"/>
      <c r="CJ82" s="330"/>
      <c r="CK82" s="330"/>
      <c r="CL82" s="330"/>
      <c r="CM82" s="330"/>
      <c r="CN82" s="330"/>
      <c r="CO82" s="330"/>
      <c r="CP82" s="330"/>
      <c r="CQ82" s="330"/>
      <c r="CR82" s="330"/>
      <c r="CS82" s="330"/>
      <c r="CT82" s="330"/>
      <c r="CU82" s="330"/>
      <c r="CV82" s="330"/>
      <c r="CW82" s="330"/>
      <c r="CX82" s="330"/>
      <c r="CY82" s="330"/>
      <c r="CZ82" s="330"/>
      <c r="DA82" s="330"/>
      <c r="DB82" s="330"/>
      <c r="DC82" s="330"/>
      <c r="DD82" s="330"/>
      <c r="DE82" s="330"/>
      <c r="DF82" s="330"/>
      <c r="DG82" s="330"/>
      <c r="DH82" s="330"/>
      <c r="DI82" s="330"/>
      <c r="DJ82" s="330"/>
      <c r="DK82" s="330"/>
      <c r="DL82" s="330"/>
      <c r="DM82" s="330"/>
      <c r="DN82" s="330"/>
      <c r="DO82" s="330"/>
      <c r="DP82" s="330"/>
      <c r="DQ82" s="330"/>
      <c r="DR82" s="330"/>
      <c r="DS82" s="330"/>
      <c r="DT82" s="330"/>
      <c r="DU82" s="330"/>
      <c r="DV82" s="330"/>
      <c r="DW82" s="330"/>
      <c r="DX82" s="330"/>
      <c r="DY82" s="330"/>
      <c r="DZ82" s="330"/>
      <c r="EA82" s="330"/>
      <c r="EB82" s="330"/>
      <c r="EC82" s="330"/>
      <c r="ED82" s="330"/>
      <c r="EE82" s="330"/>
      <c r="EF82" s="330"/>
      <c r="EG82" s="330"/>
      <c r="EH82" s="330"/>
      <c r="EI82" s="330"/>
      <c r="EJ82" s="330"/>
      <c r="EK82" s="330"/>
      <c r="EL82" s="330"/>
      <c r="EM82" s="330"/>
      <c r="EN82" s="330"/>
      <c r="EO82" s="330"/>
      <c r="EP82" s="330"/>
      <c r="EQ82" s="330"/>
      <c r="ER82" s="330"/>
      <c r="ES82" s="330"/>
      <c r="ET82" s="330"/>
      <c r="EU82" s="330"/>
      <c r="EV82" s="330"/>
      <c r="EW82" s="330"/>
      <c r="EX82" s="330"/>
      <c r="EY82" s="330"/>
      <c r="EZ82" s="330"/>
      <c r="FA82" s="330"/>
      <c r="FB82" s="330"/>
      <c r="FC82" s="330"/>
      <c r="FD82" s="330"/>
      <c r="FE82" s="330"/>
      <c r="FF82" s="330"/>
      <c r="FG82" s="330"/>
      <c r="FH82" s="330"/>
      <c r="FI82" s="330"/>
      <c r="FJ82" s="330"/>
      <c r="FK82" s="330"/>
      <c r="FL82" s="330"/>
      <c r="FM82" s="330"/>
      <c r="FN82" s="330"/>
      <c r="FO82" s="330"/>
      <c r="FP82" s="330"/>
      <c r="FQ82" s="330"/>
      <c r="FR82" s="330"/>
      <c r="FS82" s="330"/>
      <c r="FT82" s="330"/>
      <c r="FU82" s="330"/>
      <c r="FV82" s="330"/>
      <c r="FW82" s="330"/>
      <c r="FX82" s="330"/>
      <c r="FY82" s="330"/>
      <c r="FZ82" s="330"/>
      <c r="GA82" s="330"/>
      <c r="GB82" s="330"/>
      <c r="GC82" s="330"/>
      <c r="GD82" s="330"/>
      <c r="GE82" s="330"/>
      <c r="GF82" s="330"/>
      <c r="GG82" s="330"/>
      <c r="GH82" s="330"/>
      <c r="GI82" s="330"/>
      <c r="GJ82" s="330"/>
      <c r="GK82" s="330"/>
      <c r="GL82" s="330"/>
      <c r="GM82" s="330"/>
      <c r="GN82" s="330"/>
      <c r="GO82" s="330"/>
      <c r="GP82" s="330"/>
      <c r="GQ82" s="330"/>
      <c r="GR82" s="330"/>
      <c r="GS82" s="330"/>
      <c r="GT82" s="330"/>
      <c r="GU82" s="330"/>
      <c r="GV82" s="330"/>
      <c r="GW82" s="330"/>
      <c r="GX82" s="330"/>
      <c r="GY82" s="330"/>
      <c r="GZ82" s="330"/>
      <c r="HA82" s="330"/>
      <c r="HB82" s="330"/>
      <c r="HC82" s="330"/>
      <c r="HD82" s="330"/>
      <c r="HE82" s="330"/>
      <c r="HF82" s="330"/>
      <c r="HG82" s="330"/>
      <c r="HH82" s="330"/>
      <c r="HI82" s="330"/>
      <c r="HJ82" s="330"/>
      <c r="HK82" s="135"/>
      <c r="HL82" s="135"/>
      <c r="HM82" s="135"/>
      <c r="HN82" s="135"/>
      <c r="HO82" s="135"/>
      <c r="HP82" s="135"/>
      <c r="HQ82" s="135"/>
      <c r="HR82" s="135"/>
      <c r="HS82" s="135"/>
      <c r="HT82" s="135"/>
      <c r="HU82" s="135"/>
      <c r="HV82" s="135"/>
      <c r="HW82" s="135"/>
      <c r="HX82" s="135"/>
      <c r="HY82" s="135"/>
      <c r="HZ82" s="135"/>
      <c r="IA82" s="135"/>
      <c r="IB82" s="135"/>
      <c r="IC82" s="135"/>
      <c r="ID82" s="135"/>
      <c r="IE82" s="135"/>
      <c r="IF82" s="135"/>
      <c r="IG82" s="135"/>
      <c r="IH82" s="135"/>
      <c r="II82" s="135"/>
      <c r="IJ82" s="135"/>
      <c r="IK82" s="135"/>
      <c r="IL82" s="135"/>
      <c r="IM82" s="135"/>
      <c r="IN82" s="135"/>
      <c r="IO82" s="135"/>
      <c r="IP82" s="135"/>
      <c r="IQ82" s="135"/>
      <c r="IR82" s="135"/>
      <c r="IS82" s="135"/>
      <c r="IT82" s="135"/>
      <c r="IU82" s="135"/>
      <c r="IV82" s="135"/>
    </row>
    <row r="83" s="1131" customFormat="1" ht="9.95" customHeight="1" spans="1:256">
      <c r="A83" s="1267" t="s">
        <v>37</v>
      </c>
      <c r="B83" s="1267" t="s">
        <v>712</v>
      </c>
      <c r="C83" s="1267">
        <v>127</v>
      </c>
      <c r="D83" s="1268">
        <v>6.59494242795</v>
      </c>
      <c r="E83" s="1268" t="s">
        <v>714</v>
      </c>
      <c r="F83" s="1268" t="s">
        <v>715</v>
      </c>
      <c r="G83" s="1268" t="s">
        <v>716</v>
      </c>
      <c r="H83" s="1267" t="s">
        <v>717</v>
      </c>
      <c r="I83" s="1267" t="s">
        <v>729</v>
      </c>
      <c r="J83" s="1267" t="s">
        <v>58</v>
      </c>
      <c r="K83" s="1267"/>
      <c r="L83" s="1275">
        <v>40437134.7659</v>
      </c>
      <c r="M83" s="1275">
        <v>4689688.28729</v>
      </c>
      <c r="N83" s="1267" t="s">
        <v>718</v>
      </c>
      <c r="O83" s="1278" t="s">
        <v>725</v>
      </c>
      <c r="P83" s="1279" t="s">
        <v>726</v>
      </c>
      <c r="Q83" s="1283">
        <f t="shared" si="2"/>
        <v>29.677240925775</v>
      </c>
      <c r="R83" s="1267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E83" s="330"/>
      <c r="AF83" s="330"/>
      <c r="AG83" s="330"/>
      <c r="AH83" s="330"/>
      <c r="AI83" s="330"/>
      <c r="AJ83" s="330"/>
      <c r="AK83" s="330"/>
      <c r="AL83" s="330"/>
      <c r="AM83" s="330"/>
      <c r="AN83" s="330"/>
      <c r="AO83" s="330"/>
      <c r="AP83" s="330"/>
      <c r="AQ83" s="330"/>
      <c r="AR83" s="330"/>
      <c r="AS83" s="330"/>
      <c r="AT83" s="330"/>
      <c r="AU83" s="330"/>
      <c r="AV83" s="330"/>
      <c r="AW83" s="330"/>
      <c r="AX83" s="330"/>
      <c r="AY83" s="330"/>
      <c r="AZ83" s="330"/>
      <c r="BA83" s="330"/>
      <c r="BB83" s="330"/>
      <c r="BC83" s="330"/>
      <c r="BD83" s="330"/>
      <c r="BE83" s="330"/>
      <c r="BF83" s="330"/>
      <c r="BG83" s="330"/>
      <c r="BH83" s="330"/>
      <c r="BI83" s="330"/>
      <c r="BJ83" s="330"/>
      <c r="BK83" s="330"/>
      <c r="BL83" s="330"/>
      <c r="BM83" s="330"/>
      <c r="BN83" s="330"/>
      <c r="BO83" s="330"/>
      <c r="BP83" s="330"/>
      <c r="BQ83" s="330"/>
      <c r="BR83" s="330"/>
      <c r="BS83" s="330"/>
      <c r="BT83" s="330"/>
      <c r="BU83" s="330"/>
      <c r="BV83" s="330"/>
      <c r="BW83" s="330"/>
      <c r="BX83" s="330"/>
      <c r="BY83" s="330"/>
      <c r="BZ83" s="330"/>
      <c r="CA83" s="330"/>
      <c r="CB83" s="330"/>
      <c r="CC83" s="330"/>
      <c r="CD83" s="330"/>
      <c r="CE83" s="330"/>
      <c r="CF83" s="330"/>
      <c r="CG83" s="330"/>
      <c r="CH83" s="330"/>
      <c r="CI83" s="330"/>
      <c r="CJ83" s="330"/>
      <c r="CK83" s="330"/>
      <c r="CL83" s="330"/>
      <c r="CM83" s="330"/>
      <c r="CN83" s="330"/>
      <c r="CO83" s="330"/>
      <c r="CP83" s="330"/>
      <c r="CQ83" s="330"/>
      <c r="CR83" s="330"/>
      <c r="CS83" s="330"/>
      <c r="CT83" s="330"/>
      <c r="CU83" s="330"/>
      <c r="CV83" s="330"/>
      <c r="CW83" s="330"/>
      <c r="CX83" s="330"/>
      <c r="CY83" s="330"/>
      <c r="CZ83" s="330"/>
      <c r="DA83" s="330"/>
      <c r="DB83" s="330"/>
      <c r="DC83" s="330"/>
      <c r="DD83" s="330"/>
      <c r="DE83" s="330"/>
      <c r="DF83" s="330"/>
      <c r="DG83" s="330"/>
      <c r="DH83" s="330"/>
      <c r="DI83" s="330"/>
      <c r="DJ83" s="330"/>
      <c r="DK83" s="330"/>
      <c r="DL83" s="330"/>
      <c r="DM83" s="330"/>
      <c r="DN83" s="330"/>
      <c r="DO83" s="330"/>
      <c r="DP83" s="330"/>
      <c r="DQ83" s="330"/>
      <c r="DR83" s="330"/>
      <c r="DS83" s="330"/>
      <c r="DT83" s="330"/>
      <c r="DU83" s="330"/>
      <c r="DV83" s="330"/>
      <c r="DW83" s="330"/>
      <c r="DX83" s="330"/>
      <c r="DY83" s="330"/>
      <c r="DZ83" s="330"/>
      <c r="EA83" s="330"/>
      <c r="EB83" s="330"/>
      <c r="EC83" s="330"/>
      <c r="ED83" s="330"/>
      <c r="EE83" s="330"/>
      <c r="EF83" s="330"/>
      <c r="EG83" s="330"/>
      <c r="EH83" s="330"/>
      <c r="EI83" s="330"/>
      <c r="EJ83" s="330"/>
      <c r="EK83" s="330"/>
      <c r="EL83" s="330"/>
      <c r="EM83" s="330"/>
      <c r="EN83" s="330"/>
      <c r="EO83" s="330"/>
      <c r="EP83" s="330"/>
      <c r="EQ83" s="330"/>
      <c r="ER83" s="330"/>
      <c r="ES83" s="330"/>
      <c r="ET83" s="330"/>
      <c r="EU83" s="330"/>
      <c r="EV83" s="330"/>
      <c r="EW83" s="330"/>
      <c r="EX83" s="330"/>
      <c r="EY83" s="330"/>
      <c r="EZ83" s="330"/>
      <c r="FA83" s="330"/>
      <c r="FB83" s="330"/>
      <c r="FC83" s="330"/>
      <c r="FD83" s="330"/>
      <c r="FE83" s="330"/>
      <c r="FF83" s="330"/>
      <c r="FG83" s="330"/>
      <c r="FH83" s="330"/>
      <c r="FI83" s="330"/>
      <c r="FJ83" s="330"/>
      <c r="FK83" s="330"/>
      <c r="FL83" s="330"/>
      <c r="FM83" s="330"/>
      <c r="FN83" s="330"/>
      <c r="FO83" s="330"/>
      <c r="FP83" s="330"/>
      <c r="FQ83" s="330"/>
      <c r="FR83" s="330"/>
      <c r="FS83" s="330"/>
      <c r="FT83" s="330"/>
      <c r="FU83" s="330"/>
      <c r="FV83" s="330"/>
      <c r="FW83" s="330"/>
      <c r="FX83" s="330"/>
      <c r="FY83" s="330"/>
      <c r="FZ83" s="330"/>
      <c r="GA83" s="330"/>
      <c r="GB83" s="330"/>
      <c r="GC83" s="330"/>
      <c r="GD83" s="330"/>
      <c r="GE83" s="330"/>
      <c r="GF83" s="330"/>
      <c r="GG83" s="330"/>
      <c r="GH83" s="330"/>
      <c r="GI83" s="330"/>
      <c r="GJ83" s="330"/>
      <c r="GK83" s="330"/>
      <c r="GL83" s="330"/>
      <c r="GM83" s="330"/>
      <c r="GN83" s="330"/>
      <c r="GO83" s="330"/>
      <c r="GP83" s="330"/>
      <c r="GQ83" s="330"/>
      <c r="GR83" s="330"/>
      <c r="GS83" s="330"/>
      <c r="GT83" s="330"/>
      <c r="GU83" s="330"/>
      <c r="GV83" s="330"/>
      <c r="GW83" s="330"/>
      <c r="GX83" s="330"/>
      <c r="GY83" s="330"/>
      <c r="GZ83" s="330"/>
      <c r="HA83" s="330"/>
      <c r="HB83" s="330"/>
      <c r="HC83" s="330"/>
      <c r="HD83" s="330"/>
      <c r="HE83" s="330"/>
      <c r="HF83" s="330"/>
      <c r="HG83" s="330"/>
      <c r="HH83" s="330"/>
      <c r="HI83" s="330"/>
      <c r="HJ83" s="330"/>
      <c r="HK83" s="135"/>
      <c r="HL83" s="135"/>
      <c r="HM83" s="135"/>
      <c r="HN83" s="135"/>
      <c r="HO83" s="135"/>
      <c r="HP83" s="135"/>
      <c r="HQ83" s="135"/>
      <c r="HR83" s="135"/>
      <c r="HS83" s="135"/>
      <c r="HT83" s="135"/>
      <c r="HU83" s="135"/>
      <c r="HV83" s="135"/>
      <c r="HW83" s="135"/>
      <c r="HX83" s="135"/>
      <c r="HY83" s="135"/>
      <c r="HZ83" s="135"/>
      <c r="IA83" s="135"/>
      <c r="IB83" s="135"/>
      <c r="IC83" s="135"/>
      <c r="ID83" s="135"/>
      <c r="IE83" s="135"/>
      <c r="IF83" s="135"/>
      <c r="IG83" s="135"/>
      <c r="IH83" s="135"/>
      <c r="II83" s="135"/>
      <c r="IJ83" s="135"/>
      <c r="IK83" s="135"/>
      <c r="IL83" s="135"/>
      <c r="IM83" s="135"/>
      <c r="IN83" s="135"/>
      <c r="IO83" s="135"/>
      <c r="IP83" s="135"/>
      <c r="IQ83" s="135"/>
      <c r="IR83" s="135"/>
      <c r="IS83" s="135"/>
      <c r="IT83" s="135"/>
      <c r="IU83" s="135"/>
      <c r="IV83" s="135"/>
    </row>
    <row r="84" s="1131" customFormat="1" ht="9.95" customHeight="1" spans="1:256">
      <c r="A84" s="1267" t="s">
        <v>37</v>
      </c>
      <c r="B84" s="1267" t="s">
        <v>712</v>
      </c>
      <c r="C84" s="1267">
        <v>149</v>
      </c>
      <c r="D84" s="1268">
        <v>12.09888336795</v>
      </c>
      <c r="E84" s="1268" t="s">
        <v>714</v>
      </c>
      <c r="F84" s="1268" t="s">
        <v>715</v>
      </c>
      <c r="G84" s="1268" t="s">
        <v>716</v>
      </c>
      <c r="H84" s="1267" t="s">
        <v>717</v>
      </c>
      <c r="I84" s="1267" t="s">
        <v>729</v>
      </c>
      <c r="J84" s="1267" t="s">
        <v>58</v>
      </c>
      <c r="K84" s="1267"/>
      <c r="L84" s="1275">
        <v>40438062.9773</v>
      </c>
      <c r="M84" s="1275">
        <v>4689585.76889</v>
      </c>
      <c r="N84" s="1267" t="s">
        <v>718</v>
      </c>
      <c r="O84" s="1276" t="s">
        <v>727</v>
      </c>
      <c r="P84" s="1277" t="s">
        <v>728</v>
      </c>
      <c r="Q84" s="1283">
        <f t="shared" si="2"/>
        <v>54.444975155775</v>
      </c>
      <c r="R84" s="1267"/>
      <c r="S84" s="330"/>
      <c r="T84" s="330"/>
      <c r="U84" s="330"/>
      <c r="V84" s="330"/>
      <c r="W84" s="330"/>
      <c r="X84" s="330"/>
      <c r="Y84" s="330"/>
      <c r="Z84" s="330"/>
      <c r="AA84" s="330"/>
      <c r="AB84" s="330"/>
      <c r="AC84" s="330"/>
      <c r="AD84" s="330"/>
      <c r="AE84" s="330"/>
      <c r="AF84" s="330"/>
      <c r="AG84" s="330"/>
      <c r="AH84" s="330"/>
      <c r="AI84" s="330"/>
      <c r="AJ84" s="330"/>
      <c r="AK84" s="330"/>
      <c r="AL84" s="330"/>
      <c r="AM84" s="330"/>
      <c r="AN84" s="330"/>
      <c r="AO84" s="330"/>
      <c r="AP84" s="330"/>
      <c r="AQ84" s="330"/>
      <c r="AR84" s="330"/>
      <c r="AS84" s="330"/>
      <c r="AT84" s="330"/>
      <c r="AU84" s="330"/>
      <c r="AV84" s="330"/>
      <c r="AW84" s="330"/>
      <c r="AX84" s="330"/>
      <c r="AY84" s="330"/>
      <c r="AZ84" s="330"/>
      <c r="BA84" s="330"/>
      <c r="BB84" s="330"/>
      <c r="BC84" s="330"/>
      <c r="BD84" s="330"/>
      <c r="BE84" s="330"/>
      <c r="BF84" s="330"/>
      <c r="BG84" s="330"/>
      <c r="BH84" s="330"/>
      <c r="BI84" s="330"/>
      <c r="BJ84" s="330"/>
      <c r="BK84" s="330"/>
      <c r="BL84" s="330"/>
      <c r="BM84" s="330"/>
      <c r="BN84" s="330"/>
      <c r="BO84" s="330"/>
      <c r="BP84" s="330"/>
      <c r="BQ84" s="330"/>
      <c r="BR84" s="330"/>
      <c r="BS84" s="330"/>
      <c r="BT84" s="330"/>
      <c r="BU84" s="330"/>
      <c r="BV84" s="330"/>
      <c r="BW84" s="330"/>
      <c r="BX84" s="330"/>
      <c r="BY84" s="330"/>
      <c r="BZ84" s="330"/>
      <c r="CA84" s="330"/>
      <c r="CB84" s="330"/>
      <c r="CC84" s="330"/>
      <c r="CD84" s="330"/>
      <c r="CE84" s="330"/>
      <c r="CF84" s="330"/>
      <c r="CG84" s="330"/>
      <c r="CH84" s="330"/>
      <c r="CI84" s="330"/>
      <c r="CJ84" s="330"/>
      <c r="CK84" s="330"/>
      <c r="CL84" s="330"/>
      <c r="CM84" s="330"/>
      <c r="CN84" s="330"/>
      <c r="CO84" s="330"/>
      <c r="CP84" s="330"/>
      <c r="CQ84" s="330"/>
      <c r="CR84" s="330"/>
      <c r="CS84" s="330"/>
      <c r="CT84" s="330"/>
      <c r="CU84" s="330"/>
      <c r="CV84" s="330"/>
      <c r="CW84" s="330"/>
      <c r="CX84" s="330"/>
      <c r="CY84" s="330"/>
      <c r="CZ84" s="330"/>
      <c r="DA84" s="330"/>
      <c r="DB84" s="330"/>
      <c r="DC84" s="330"/>
      <c r="DD84" s="330"/>
      <c r="DE84" s="330"/>
      <c r="DF84" s="330"/>
      <c r="DG84" s="330"/>
      <c r="DH84" s="330"/>
      <c r="DI84" s="330"/>
      <c r="DJ84" s="330"/>
      <c r="DK84" s="330"/>
      <c r="DL84" s="330"/>
      <c r="DM84" s="330"/>
      <c r="DN84" s="330"/>
      <c r="DO84" s="330"/>
      <c r="DP84" s="330"/>
      <c r="DQ84" s="330"/>
      <c r="DR84" s="330"/>
      <c r="DS84" s="330"/>
      <c r="DT84" s="330"/>
      <c r="DU84" s="330"/>
      <c r="DV84" s="330"/>
      <c r="DW84" s="330"/>
      <c r="DX84" s="330"/>
      <c r="DY84" s="330"/>
      <c r="DZ84" s="330"/>
      <c r="EA84" s="330"/>
      <c r="EB84" s="330"/>
      <c r="EC84" s="330"/>
      <c r="ED84" s="330"/>
      <c r="EE84" s="330"/>
      <c r="EF84" s="330"/>
      <c r="EG84" s="330"/>
      <c r="EH84" s="330"/>
      <c r="EI84" s="330"/>
      <c r="EJ84" s="330"/>
      <c r="EK84" s="330"/>
      <c r="EL84" s="330"/>
      <c r="EM84" s="330"/>
      <c r="EN84" s="330"/>
      <c r="EO84" s="330"/>
      <c r="EP84" s="330"/>
      <c r="EQ84" s="330"/>
      <c r="ER84" s="330"/>
      <c r="ES84" s="330"/>
      <c r="ET84" s="330"/>
      <c r="EU84" s="330"/>
      <c r="EV84" s="330"/>
      <c r="EW84" s="330"/>
      <c r="EX84" s="330"/>
      <c r="EY84" s="330"/>
      <c r="EZ84" s="330"/>
      <c r="FA84" s="330"/>
      <c r="FB84" s="330"/>
      <c r="FC84" s="330"/>
      <c r="FD84" s="330"/>
      <c r="FE84" s="330"/>
      <c r="FF84" s="330"/>
      <c r="FG84" s="330"/>
      <c r="FH84" s="330"/>
      <c r="FI84" s="330"/>
      <c r="FJ84" s="330"/>
      <c r="FK84" s="330"/>
      <c r="FL84" s="330"/>
      <c r="FM84" s="330"/>
      <c r="FN84" s="330"/>
      <c r="FO84" s="330"/>
      <c r="FP84" s="330"/>
      <c r="FQ84" s="330"/>
      <c r="FR84" s="330"/>
      <c r="FS84" s="330"/>
      <c r="FT84" s="330"/>
      <c r="FU84" s="330"/>
      <c r="FV84" s="330"/>
      <c r="FW84" s="330"/>
      <c r="FX84" s="330"/>
      <c r="FY84" s="330"/>
      <c r="FZ84" s="330"/>
      <c r="GA84" s="330"/>
      <c r="GB84" s="330"/>
      <c r="GC84" s="330"/>
      <c r="GD84" s="330"/>
      <c r="GE84" s="330"/>
      <c r="GF84" s="330"/>
      <c r="GG84" s="330"/>
      <c r="GH84" s="330"/>
      <c r="GI84" s="330"/>
      <c r="GJ84" s="330"/>
      <c r="GK84" s="330"/>
      <c r="GL84" s="330"/>
      <c r="GM84" s="330"/>
      <c r="GN84" s="330"/>
      <c r="GO84" s="330"/>
      <c r="GP84" s="330"/>
      <c r="GQ84" s="330"/>
      <c r="GR84" s="330"/>
      <c r="GS84" s="330"/>
      <c r="GT84" s="330"/>
      <c r="GU84" s="330"/>
      <c r="GV84" s="330"/>
      <c r="GW84" s="330"/>
      <c r="GX84" s="330"/>
      <c r="GY84" s="330"/>
      <c r="GZ84" s="330"/>
      <c r="HA84" s="330"/>
      <c r="HB84" s="330"/>
      <c r="HC84" s="330"/>
      <c r="HD84" s="330"/>
      <c r="HE84" s="330"/>
      <c r="HF84" s="330"/>
      <c r="HG84" s="330"/>
      <c r="HH84" s="330"/>
      <c r="HI84" s="330"/>
      <c r="HJ84" s="330"/>
      <c r="HK84" s="135"/>
      <c r="HL84" s="135"/>
      <c r="HM84" s="135"/>
      <c r="HN84" s="135"/>
      <c r="HO84" s="135"/>
      <c r="HP84" s="135"/>
      <c r="HQ84" s="135"/>
      <c r="HR84" s="135"/>
      <c r="HS84" s="135"/>
      <c r="HT84" s="135"/>
      <c r="HU84" s="135"/>
      <c r="HV84" s="135"/>
      <c r="HW84" s="135"/>
      <c r="HX84" s="135"/>
      <c r="HY84" s="135"/>
      <c r="HZ84" s="135"/>
      <c r="IA84" s="135"/>
      <c r="IB84" s="135"/>
      <c r="IC84" s="135"/>
      <c r="ID84" s="135"/>
      <c r="IE84" s="135"/>
      <c r="IF84" s="135"/>
      <c r="IG84" s="135"/>
      <c r="IH84" s="135"/>
      <c r="II84" s="135"/>
      <c r="IJ84" s="135"/>
      <c r="IK84" s="135"/>
      <c r="IL84" s="135"/>
      <c r="IM84" s="135"/>
      <c r="IN84" s="135"/>
      <c r="IO84" s="135"/>
      <c r="IP84" s="135"/>
      <c r="IQ84" s="135"/>
      <c r="IR84" s="135"/>
      <c r="IS84" s="135"/>
      <c r="IT84" s="135"/>
      <c r="IU84" s="135"/>
      <c r="IV84" s="135"/>
    </row>
    <row r="85" s="1131" customFormat="1" ht="9.95" customHeight="1" spans="1:256">
      <c r="A85" s="1267" t="s">
        <v>37</v>
      </c>
      <c r="B85" s="1267" t="s">
        <v>712</v>
      </c>
      <c r="C85" s="1267">
        <v>154</v>
      </c>
      <c r="D85" s="1268">
        <v>325.2768348645</v>
      </c>
      <c r="E85" s="1268" t="s">
        <v>714</v>
      </c>
      <c r="F85" s="1268" t="s">
        <v>715</v>
      </c>
      <c r="G85" s="1268" t="s">
        <v>716</v>
      </c>
      <c r="H85" s="1267" t="s">
        <v>721</v>
      </c>
      <c r="I85" s="1267" t="s">
        <v>729</v>
      </c>
      <c r="J85" s="1267" t="s">
        <v>58</v>
      </c>
      <c r="K85" s="1267"/>
      <c r="L85" s="1275">
        <v>40437600.8216</v>
      </c>
      <c r="M85" s="1275">
        <v>4689547.83207</v>
      </c>
      <c r="N85" s="1267" t="s">
        <v>718</v>
      </c>
      <c r="O85" s="1276" t="s">
        <v>727</v>
      </c>
      <c r="P85" s="1277" t="s">
        <v>728</v>
      </c>
      <c r="Q85" s="1283">
        <f t="shared" si="2"/>
        <v>1463.74575689025</v>
      </c>
      <c r="R85" s="1267"/>
      <c r="S85" s="330"/>
      <c r="T85" s="330"/>
      <c r="U85" s="330"/>
      <c r="V85" s="330"/>
      <c r="W85" s="330"/>
      <c r="X85" s="330"/>
      <c r="Y85" s="330"/>
      <c r="Z85" s="330"/>
      <c r="AA85" s="330"/>
      <c r="AB85" s="330"/>
      <c r="AC85" s="330"/>
      <c r="AD85" s="330"/>
      <c r="AE85" s="330"/>
      <c r="AF85" s="330"/>
      <c r="AG85" s="330"/>
      <c r="AH85" s="330"/>
      <c r="AI85" s="330"/>
      <c r="AJ85" s="330"/>
      <c r="AK85" s="330"/>
      <c r="AL85" s="330"/>
      <c r="AM85" s="330"/>
      <c r="AN85" s="330"/>
      <c r="AO85" s="330"/>
      <c r="AP85" s="330"/>
      <c r="AQ85" s="330"/>
      <c r="AR85" s="330"/>
      <c r="AS85" s="330"/>
      <c r="AT85" s="330"/>
      <c r="AU85" s="330"/>
      <c r="AV85" s="330"/>
      <c r="AW85" s="330"/>
      <c r="AX85" s="330"/>
      <c r="AY85" s="330"/>
      <c r="AZ85" s="330"/>
      <c r="BA85" s="330"/>
      <c r="BB85" s="330"/>
      <c r="BC85" s="330"/>
      <c r="BD85" s="330"/>
      <c r="BE85" s="330"/>
      <c r="BF85" s="330"/>
      <c r="BG85" s="330"/>
      <c r="BH85" s="330"/>
      <c r="BI85" s="330"/>
      <c r="BJ85" s="330"/>
      <c r="BK85" s="330"/>
      <c r="BL85" s="330"/>
      <c r="BM85" s="330"/>
      <c r="BN85" s="330"/>
      <c r="BO85" s="330"/>
      <c r="BP85" s="330"/>
      <c r="BQ85" s="330"/>
      <c r="BR85" s="330"/>
      <c r="BS85" s="330"/>
      <c r="BT85" s="330"/>
      <c r="BU85" s="330"/>
      <c r="BV85" s="330"/>
      <c r="BW85" s="330"/>
      <c r="BX85" s="330"/>
      <c r="BY85" s="330"/>
      <c r="BZ85" s="330"/>
      <c r="CA85" s="330"/>
      <c r="CB85" s="330"/>
      <c r="CC85" s="330"/>
      <c r="CD85" s="330"/>
      <c r="CE85" s="330"/>
      <c r="CF85" s="330"/>
      <c r="CG85" s="330"/>
      <c r="CH85" s="330"/>
      <c r="CI85" s="330"/>
      <c r="CJ85" s="330"/>
      <c r="CK85" s="330"/>
      <c r="CL85" s="330"/>
      <c r="CM85" s="330"/>
      <c r="CN85" s="330"/>
      <c r="CO85" s="330"/>
      <c r="CP85" s="330"/>
      <c r="CQ85" s="330"/>
      <c r="CR85" s="330"/>
      <c r="CS85" s="330"/>
      <c r="CT85" s="330"/>
      <c r="CU85" s="330"/>
      <c r="CV85" s="330"/>
      <c r="CW85" s="330"/>
      <c r="CX85" s="330"/>
      <c r="CY85" s="330"/>
      <c r="CZ85" s="330"/>
      <c r="DA85" s="330"/>
      <c r="DB85" s="330"/>
      <c r="DC85" s="330"/>
      <c r="DD85" s="330"/>
      <c r="DE85" s="330"/>
      <c r="DF85" s="330"/>
      <c r="DG85" s="330"/>
      <c r="DH85" s="330"/>
      <c r="DI85" s="330"/>
      <c r="DJ85" s="330"/>
      <c r="DK85" s="330"/>
      <c r="DL85" s="330"/>
      <c r="DM85" s="330"/>
      <c r="DN85" s="330"/>
      <c r="DO85" s="330"/>
      <c r="DP85" s="330"/>
      <c r="DQ85" s="330"/>
      <c r="DR85" s="330"/>
      <c r="DS85" s="330"/>
      <c r="DT85" s="330"/>
      <c r="DU85" s="330"/>
      <c r="DV85" s="330"/>
      <c r="DW85" s="330"/>
      <c r="DX85" s="330"/>
      <c r="DY85" s="330"/>
      <c r="DZ85" s="330"/>
      <c r="EA85" s="330"/>
      <c r="EB85" s="330"/>
      <c r="EC85" s="330"/>
      <c r="ED85" s="330"/>
      <c r="EE85" s="330"/>
      <c r="EF85" s="330"/>
      <c r="EG85" s="330"/>
      <c r="EH85" s="330"/>
      <c r="EI85" s="330"/>
      <c r="EJ85" s="330"/>
      <c r="EK85" s="330"/>
      <c r="EL85" s="330"/>
      <c r="EM85" s="330"/>
      <c r="EN85" s="330"/>
      <c r="EO85" s="330"/>
      <c r="EP85" s="330"/>
      <c r="EQ85" s="330"/>
      <c r="ER85" s="330"/>
      <c r="ES85" s="330"/>
      <c r="ET85" s="330"/>
      <c r="EU85" s="330"/>
      <c r="EV85" s="330"/>
      <c r="EW85" s="330"/>
      <c r="EX85" s="330"/>
      <c r="EY85" s="330"/>
      <c r="EZ85" s="330"/>
      <c r="FA85" s="330"/>
      <c r="FB85" s="330"/>
      <c r="FC85" s="330"/>
      <c r="FD85" s="330"/>
      <c r="FE85" s="330"/>
      <c r="FF85" s="330"/>
      <c r="FG85" s="330"/>
      <c r="FH85" s="330"/>
      <c r="FI85" s="330"/>
      <c r="FJ85" s="330"/>
      <c r="FK85" s="330"/>
      <c r="FL85" s="330"/>
      <c r="FM85" s="330"/>
      <c r="FN85" s="330"/>
      <c r="FO85" s="330"/>
      <c r="FP85" s="330"/>
      <c r="FQ85" s="330"/>
      <c r="FR85" s="330"/>
      <c r="FS85" s="330"/>
      <c r="FT85" s="330"/>
      <c r="FU85" s="330"/>
      <c r="FV85" s="330"/>
      <c r="FW85" s="330"/>
      <c r="FX85" s="330"/>
      <c r="FY85" s="330"/>
      <c r="FZ85" s="330"/>
      <c r="GA85" s="330"/>
      <c r="GB85" s="330"/>
      <c r="GC85" s="330"/>
      <c r="GD85" s="330"/>
      <c r="GE85" s="330"/>
      <c r="GF85" s="330"/>
      <c r="GG85" s="330"/>
      <c r="GH85" s="330"/>
      <c r="GI85" s="330"/>
      <c r="GJ85" s="330"/>
      <c r="GK85" s="330"/>
      <c r="GL85" s="330"/>
      <c r="GM85" s="330"/>
      <c r="GN85" s="330"/>
      <c r="GO85" s="330"/>
      <c r="GP85" s="330"/>
      <c r="GQ85" s="330"/>
      <c r="GR85" s="330"/>
      <c r="GS85" s="330"/>
      <c r="GT85" s="330"/>
      <c r="GU85" s="330"/>
      <c r="GV85" s="330"/>
      <c r="GW85" s="330"/>
      <c r="GX85" s="330"/>
      <c r="GY85" s="330"/>
      <c r="GZ85" s="330"/>
      <c r="HA85" s="330"/>
      <c r="HB85" s="330"/>
      <c r="HC85" s="330"/>
      <c r="HD85" s="330"/>
      <c r="HE85" s="330"/>
      <c r="HF85" s="330"/>
      <c r="HG85" s="330"/>
      <c r="HH85" s="330"/>
      <c r="HI85" s="330"/>
      <c r="HJ85" s="330"/>
      <c r="HK85" s="135"/>
      <c r="HL85" s="135"/>
      <c r="HM85" s="135"/>
      <c r="HN85" s="135"/>
      <c r="HO85" s="135"/>
      <c r="HP85" s="135"/>
      <c r="HQ85" s="135"/>
      <c r="HR85" s="135"/>
      <c r="HS85" s="135"/>
      <c r="HT85" s="135"/>
      <c r="HU85" s="135"/>
      <c r="HV85" s="135"/>
      <c r="HW85" s="135"/>
      <c r="HX85" s="135"/>
      <c r="HY85" s="135"/>
      <c r="HZ85" s="135"/>
      <c r="IA85" s="135"/>
      <c r="IB85" s="135"/>
      <c r="IC85" s="135"/>
      <c r="ID85" s="135"/>
      <c r="IE85" s="135"/>
      <c r="IF85" s="135"/>
      <c r="IG85" s="135"/>
      <c r="IH85" s="135"/>
      <c r="II85" s="135"/>
      <c r="IJ85" s="135"/>
      <c r="IK85" s="135"/>
      <c r="IL85" s="135"/>
      <c r="IM85" s="135"/>
      <c r="IN85" s="135"/>
      <c r="IO85" s="135"/>
      <c r="IP85" s="135"/>
      <c r="IQ85" s="135"/>
      <c r="IR85" s="135"/>
      <c r="IS85" s="135"/>
      <c r="IT85" s="135"/>
      <c r="IU85" s="135"/>
      <c r="IV85" s="135"/>
    </row>
    <row r="86" s="1131" customFormat="1" ht="9.95" customHeight="1" spans="1:256">
      <c r="A86" s="1267" t="s">
        <v>37</v>
      </c>
      <c r="B86" s="1267" t="s">
        <v>712</v>
      </c>
      <c r="C86" s="1267">
        <v>204</v>
      </c>
      <c r="D86" s="1268">
        <v>121.3945414866</v>
      </c>
      <c r="E86" s="1268" t="s">
        <v>714</v>
      </c>
      <c r="F86" s="1268" t="s">
        <v>715</v>
      </c>
      <c r="G86" s="1268" t="s">
        <v>716</v>
      </c>
      <c r="H86" s="1267" t="s">
        <v>721</v>
      </c>
      <c r="I86" s="1267" t="s">
        <v>729</v>
      </c>
      <c r="J86" s="1267" t="s">
        <v>58</v>
      </c>
      <c r="K86" s="1267"/>
      <c r="L86" s="1275">
        <v>40437330.8105</v>
      </c>
      <c r="M86" s="1275">
        <v>4689361.72386</v>
      </c>
      <c r="N86" s="1267" t="s">
        <v>718</v>
      </c>
      <c r="O86" s="1276" t="s">
        <v>727</v>
      </c>
      <c r="P86" s="1277" t="s">
        <v>728</v>
      </c>
      <c r="Q86" s="1283">
        <f t="shared" si="2"/>
        <v>546.2754366897</v>
      </c>
      <c r="R86" s="1267"/>
      <c r="S86" s="330"/>
      <c r="T86" s="330"/>
      <c r="U86" s="330"/>
      <c r="V86" s="330"/>
      <c r="W86" s="330"/>
      <c r="X86" s="330"/>
      <c r="Y86" s="330"/>
      <c r="Z86" s="330"/>
      <c r="AA86" s="330"/>
      <c r="AB86" s="330"/>
      <c r="AC86" s="330"/>
      <c r="AD86" s="330"/>
      <c r="AE86" s="330"/>
      <c r="AF86" s="330"/>
      <c r="AG86" s="330"/>
      <c r="AH86" s="330"/>
      <c r="AI86" s="330"/>
      <c r="AJ86" s="330"/>
      <c r="AK86" s="330"/>
      <c r="AL86" s="330"/>
      <c r="AM86" s="330"/>
      <c r="AN86" s="330"/>
      <c r="AO86" s="330"/>
      <c r="AP86" s="330"/>
      <c r="AQ86" s="330"/>
      <c r="AR86" s="330"/>
      <c r="AS86" s="330"/>
      <c r="AT86" s="330"/>
      <c r="AU86" s="330"/>
      <c r="AV86" s="330"/>
      <c r="AW86" s="330"/>
      <c r="AX86" s="330"/>
      <c r="AY86" s="330"/>
      <c r="AZ86" s="330"/>
      <c r="BA86" s="330"/>
      <c r="BB86" s="330"/>
      <c r="BC86" s="330"/>
      <c r="BD86" s="330"/>
      <c r="BE86" s="330"/>
      <c r="BF86" s="330"/>
      <c r="BG86" s="330"/>
      <c r="BH86" s="330"/>
      <c r="BI86" s="330"/>
      <c r="BJ86" s="330"/>
      <c r="BK86" s="330"/>
      <c r="BL86" s="330"/>
      <c r="BM86" s="330"/>
      <c r="BN86" s="330"/>
      <c r="BO86" s="330"/>
      <c r="BP86" s="330"/>
      <c r="BQ86" s="330"/>
      <c r="BR86" s="330"/>
      <c r="BS86" s="330"/>
      <c r="BT86" s="330"/>
      <c r="BU86" s="330"/>
      <c r="BV86" s="330"/>
      <c r="BW86" s="330"/>
      <c r="BX86" s="330"/>
      <c r="BY86" s="330"/>
      <c r="BZ86" s="330"/>
      <c r="CA86" s="330"/>
      <c r="CB86" s="330"/>
      <c r="CC86" s="330"/>
      <c r="CD86" s="330"/>
      <c r="CE86" s="330"/>
      <c r="CF86" s="330"/>
      <c r="CG86" s="330"/>
      <c r="CH86" s="330"/>
      <c r="CI86" s="330"/>
      <c r="CJ86" s="330"/>
      <c r="CK86" s="330"/>
      <c r="CL86" s="330"/>
      <c r="CM86" s="330"/>
      <c r="CN86" s="330"/>
      <c r="CO86" s="330"/>
      <c r="CP86" s="330"/>
      <c r="CQ86" s="330"/>
      <c r="CR86" s="330"/>
      <c r="CS86" s="330"/>
      <c r="CT86" s="330"/>
      <c r="CU86" s="330"/>
      <c r="CV86" s="330"/>
      <c r="CW86" s="330"/>
      <c r="CX86" s="330"/>
      <c r="CY86" s="330"/>
      <c r="CZ86" s="330"/>
      <c r="DA86" s="330"/>
      <c r="DB86" s="330"/>
      <c r="DC86" s="330"/>
      <c r="DD86" s="330"/>
      <c r="DE86" s="330"/>
      <c r="DF86" s="330"/>
      <c r="DG86" s="330"/>
      <c r="DH86" s="330"/>
      <c r="DI86" s="330"/>
      <c r="DJ86" s="330"/>
      <c r="DK86" s="330"/>
      <c r="DL86" s="330"/>
      <c r="DM86" s="330"/>
      <c r="DN86" s="330"/>
      <c r="DO86" s="330"/>
      <c r="DP86" s="330"/>
      <c r="DQ86" s="330"/>
      <c r="DR86" s="330"/>
      <c r="DS86" s="330"/>
      <c r="DT86" s="330"/>
      <c r="DU86" s="330"/>
      <c r="DV86" s="330"/>
      <c r="DW86" s="330"/>
      <c r="DX86" s="330"/>
      <c r="DY86" s="330"/>
      <c r="DZ86" s="330"/>
      <c r="EA86" s="330"/>
      <c r="EB86" s="330"/>
      <c r="EC86" s="330"/>
      <c r="ED86" s="330"/>
      <c r="EE86" s="330"/>
      <c r="EF86" s="330"/>
      <c r="EG86" s="330"/>
      <c r="EH86" s="330"/>
      <c r="EI86" s="330"/>
      <c r="EJ86" s="330"/>
      <c r="EK86" s="330"/>
      <c r="EL86" s="330"/>
      <c r="EM86" s="330"/>
      <c r="EN86" s="330"/>
      <c r="EO86" s="330"/>
      <c r="EP86" s="330"/>
      <c r="EQ86" s="330"/>
      <c r="ER86" s="330"/>
      <c r="ES86" s="330"/>
      <c r="ET86" s="330"/>
      <c r="EU86" s="330"/>
      <c r="EV86" s="330"/>
      <c r="EW86" s="330"/>
      <c r="EX86" s="330"/>
      <c r="EY86" s="330"/>
      <c r="EZ86" s="330"/>
      <c r="FA86" s="330"/>
      <c r="FB86" s="330"/>
      <c r="FC86" s="330"/>
      <c r="FD86" s="330"/>
      <c r="FE86" s="330"/>
      <c r="FF86" s="330"/>
      <c r="FG86" s="330"/>
      <c r="FH86" s="330"/>
      <c r="FI86" s="330"/>
      <c r="FJ86" s="330"/>
      <c r="FK86" s="330"/>
      <c r="FL86" s="330"/>
      <c r="FM86" s="330"/>
      <c r="FN86" s="330"/>
      <c r="FO86" s="330"/>
      <c r="FP86" s="330"/>
      <c r="FQ86" s="330"/>
      <c r="FR86" s="330"/>
      <c r="FS86" s="330"/>
      <c r="FT86" s="330"/>
      <c r="FU86" s="330"/>
      <c r="FV86" s="330"/>
      <c r="FW86" s="330"/>
      <c r="FX86" s="330"/>
      <c r="FY86" s="330"/>
      <c r="FZ86" s="330"/>
      <c r="GA86" s="330"/>
      <c r="GB86" s="330"/>
      <c r="GC86" s="330"/>
      <c r="GD86" s="330"/>
      <c r="GE86" s="330"/>
      <c r="GF86" s="330"/>
      <c r="GG86" s="330"/>
      <c r="GH86" s="330"/>
      <c r="GI86" s="330"/>
      <c r="GJ86" s="330"/>
      <c r="GK86" s="330"/>
      <c r="GL86" s="330"/>
      <c r="GM86" s="330"/>
      <c r="GN86" s="330"/>
      <c r="GO86" s="330"/>
      <c r="GP86" s="330"/>
      <c r="GQ86" s="330"/>
      <c r="GR86" s="330"/>
      <c r="GS86" s="330"/>
      <c r="GT86" s="330"/>
      <c r="GU86" s="330"/>
      <c r="GV86" s="330"/>
      <c r="GW86" s="330"/>
      <c r="GX86" s="330"/>
      <c r="GY86" s="330"/>
      <c r="GZ86" s="330"/>
      <c r="HA86" s="330"/>
      <c r="HB86" s="330"/>
      <c r="HC86" s="330"/>
      <c r="HD86" s="330"/>
      <c r="HE86" s="330"/>
      <c r="HF86" s="330"/>
      <c r="HG86" s="330"/>
      <c r="HH86" s="330"/>
      <c r="HI86" s="330"/>
      <c r="HJ86" s="330"/>
      <c r="HK86" s="135"/>
      <c r="HL86" s="135"/>
      <c r="HM86" s="135"/>
      <c r="HN86" s="135"/>
      <c r="HO86" s="135"/>
      <c r="HP86" s="135"/>
      <c r="HQ86" s="135"/>
      <c r="HR86" s="135"/>
      <c r="HS86" s="135"/>
      <c r="HT86" s="135"/>
      <c r="HU86" s="135"/>
      <c r="HV86" s="135"/>
      <c r="HW86" s="135"/>
      <c r="HX86" s="135"/>
      <c r="HY86" s="135"/>
      <c r="HZ86" s="135"/>
      <c r="IA86" s="135"/>
      <c r="IB86" s="135"/>
      <c r="IC86" s="135"/>
      <c r="ID86" s="135"/>
      <c r="IE86" s="135"/>
      <c r="IF86" s="135"/>
      <c r="IG86" s="135"/>
      <c r="IH86" s="135"/>
      <c r="II86" s="135"/>
      <c r="IJ86" s="135"/>
      <c r="IK86" s="135"/>
      <c r="IL86" s="135"/>
      <c r="IM86" s="135"/>
      <c r="IN86" s="135"/>
      <c r="IO86" s="135"/>
      <c r="IP86" s="135"/>
      <c r="IQ86" s="135"/>
      <c r="IR86" s="135"/>
      <c r="IS86" s="135"/>
      <c r="IT86" s="135"/>
      <c r="IU86" s="135"/>
      <c r="IV86" s="135"/>
    </row>
    <row r="87" s="1252" customFormat="1" ht="9.95" customHeight="1" spans="1:256">
      <c r="A87" s="1267" t="s">
        <v>37</v>
      </c>
      <c r="B87" s="1267" t="s">
        <v>712</v>
      </c>
      <c r="C87" s="1267">
        <v>213</v>
      </c>
      <c r="D87" s="1268">
        <v>41.7289338354</v>
      </c>
      <c r="E87" s="1268" t="s">
        <v>714</v>
      </c>
      <c r="F87" s="1268" t="s">
        <v>715</v>
      </c>
      <c r="G87" s="1268" t="s">
        <v>716</v>
      </c>
      <c r="H87" s="1267" t="s">
        <v>717</v>
      </c>
      <c r="I87" s="1267" t="s">
        <v>729</v>
      </c>
      <c r="J87" s="1267" t="s">
        <v>58</v>
      </c>
      <c r="K87" s="1267"/>
      <c r="L87" s="1275">
        <v>40438044.5143</v>
      </c>
      <c r="M87" s="1275">
        <v>4689386.98708</v>
      </c>
      <c r="N87" s="1267" t="s">
        <v>718</v>
      </c>
      <c r="O87" s="1276" t="s">
        <v>727</v>
      </c>
      <c r="P87" s="1277" t="s">
        <v>728</v>
      </c>
      <c r="Q87" s="1283">
        <f t="shared" si="2"/>
        <v>187.7802022593</v>
      </c>
      <c r="R87" s="1267"/>
      <c r="S87" s="330"/>
      <c r="T87" s="330"/>
      <c r="U87" s="330"/>
      <c r="V87" s="330"/>
      <c r="W87" s="330"/>
      <c r="X87" s="330"/>
      <c r="Y87" s="330"/>
      <c r="Z87" s="330"/>
      <c r="AA87" s="330"/>
      <c r="AB87" s="330"/>
      <c r="AC87" s="330"/>
      <c r="AD87" s="330"/>
      <c r="AE87" s="330"/>
      <c r="AF87" s="330"/>
      <c r="AG87" s="330"/>
      <c r="AH87" s="330"/>
      <c r="AI87" s="330"/>
      <c r="AJ87" s="330"/>
      <c r="AK87" s="330"/>
      <c r="AL87" s="330"/>
      <c r="AM87" s="330"/>
      <c r="AN87" s="330"/>
      <c r="AO87" s="330"/>
      <c r="AP87" s="330"/>
      <c r="AQ87" s="330"/>
      <c r="AR87" s="330"/>
      <c r="AS87" s="330"/>
      <c r="AT87" s="330"/>
      <c r="AU87" s="330"/>
      <c r="AV87" s="330"/>
      <c r="AW87" s="330"/>
      <c r="AX87" s="330"/>
      <c r="AY87" s="330"/>
      <c r="AZ87" s="330"/>
      <c r="BA87" s="330"/>
      <c r="BB87" s="330"/>
      <c r="BC87" s="330"/>
      <c r="BD87" s="330"/>
      <c r="BE87" s="330"/>
      <c r="BF87" s="330"/>
      <c r="BG87" s="330"/>
      <c r="BH87" s="330"/>
      <c r="BI87" s="330"/>
      <c r="BJ87" s="330"/>
      <c r="BK87" s="330"/>
      <c r="BL87" s="330"/>
      <c r="BM87" s="330"/>
      <c r="BN87" s="330"/>
      <c r="BO87" s="330"/>
      <c r="BP87" s="330"/>
      <c r="BQ87" s="330"/>
      <c r="BR87" s="330"/>
      <c r="BS87" s="330"/>
      <c r="BT87" s="330"/>
      <c r="BU87" s="330"/>
      <c r="BV87" s="330"/>
      <c r="BW87" s="330"/>
      <c r="BX87" s="330"/>
      <c r="BY87" s="330"/>
      <c r="BZ87" s="330"/>
      <c r="CA87" s="330"/>
      <c r="CB87" s="330"/>
      <c r="CC87" s="330"/>
      <c r="CD87" s="330"/>
      <c r="CE87" s="330"/>
      <c r="CF87" s="330"/>
      <c r="CG87" s="330"/>
      <c r="CH87" s="330"/>
      <c r="CI87" s="330"/>
      <c r="CJ87" s="330"/>
      <c r="CK87" s="330"/>
      <c r="CL87" s="330"/>
      <c r="CM87" s="330"/>
      <c r="CN87" s="330"/>
      <c r="CO87" s="330"/>
      <c r="CP87" s="330"/>
      <c r="CQ87" s="330"/>
      <c r="CR87" s="330"/>
      <c r="CS87" s="330"/>
      <c r="CT87" s="330"/>
      <c r="CU87" s="330"/>
      <c r="CV87" s="330"/>
      <c r="CW87" s="330"/>
      <c r="CX87" s="330"/>
      <c r="CY87" s="330"/>
      <c r="CZ87" s="330"/>
      <c r="DA87" s="330"/>
      <c r="DB87" s="330"/>
      <c r="DC87" s="330"/>
      <c r="DD87" s="330"/>
      <c r="DE87" s="330"/>
      <c r="DF87" s="330"/>
      <c r="DG87" s="330"/>
      <c r="DH87" s="330"/>
      <c r="DI87" s="330"/>
      <c r="DJ87" s="330"/>
      <c r="DK87" s="330"/>
      <c r="DL87" s="330"/>
      <c r="DM87" s="330"/>
      <c r="DN87" s="330"/>
      <c r="DO87" s="330"/>
      <c r="DP87" s="330"/>
      <c r="DQ87" s="330"/>
      <c r="DR87" s="330"/>
      <c r="DS87" s="330"/>
      <c r="DT87" s="330"/>
      <c r="DU87" s="330"/>
      <c r="DV87" s="330"/>
      <c r="DW87" s="330"/>
      <c r="DX87" s="330"/>
      <c r="DY87" s="330"/>
      <c r="DZ87" s="330"/>
      <c r="EA87" s="330"/>
      <c r="EB87" s="330"/>
      <c r="EC87" s="330"/>
      <c r="ED87" s="330"/>
      <c r="EE87" s="330"/>
      <c r="EF87" s="330"/>
      <c r="EG87" s="330"/>
      <c r="EH87" s="330"/>
      <c r="EI87" s="330"/>
      <c r="EJ87" s="330"/>
      <c r="EK87" s="330"/>
      <c r="EL87" s="330"/>
      <c r="EM87" s="330"/>
      <c r="EN87" s="330"/>
      <c r="EO87" s="330"/>
      <c r="EP87" s="330"/>
      <c r="EQ87" s="330"/>
      <c r="ER87" s="330"/>
      <c r="ES87" s="330"/>
      <c r="ET87" s="330"/>
      <c r="EU87" s="330"/>
      <c r="EV87" s="330"/>
      <c r="EW87" s="330"/>
      <c r="EX87" s="330"/>
      <c r="EY87" s="330"/>
      <c r="EZ87" s="330"/>
      <c r="FA87" s="330"/>
      <c r="FB87" s="330"/>
      <c r="FC87" s="330"/>
      <c r="FD87" s="330"/>
      <c r="FE87" s="330"/>
      <c r="FF87" s="330"/>
      <c r="FG87" s="330"/>
      <c r="FH87" s="330"/>
      <c r="FI87" s="330"/>
      <c r="FJ87" s="330"/>
      <c r="FK87" s="330"/>
      <c r="FL87" s="330"/>
      <c r="FM87" s="330"/>
      <c r="FN87" s="330"/>
      <c r="FO87" s="330"/>
      <c r="FP87" s="330"/>
      <c r="FQ87" s="330"/>
      <c r="FR87" s="330"/>
      <c r="FS87" s="330"/>
      <c r="FT87" s="330"/>
      <c r="FU87" s="330"/>
      <c r="FV87" s="330"/>
      <c r="FW87" s="330"/>
      <c r="FX87" s="330"/>
      <c r="FY87" s="330"/>
      <c r="FZ87" s="330"/>
      <c r="GA87" s="330"/>
      <c r="GB87" s="330"/>
      <c r="GC87" s="330"/>
      <c r="GD87" s="330"/>
      <c r="GE87" s="330"/>
      <c r="GF87" s="330"/>
      <c r="GG87" s="330"/>
      <c r="GH87" s="330"/>
      <c r="GI87" s="330"/>
      <c r="GJ87" s="330"/>
      <c r="GK87" s="330"/>
      <c r="GL87" s="330"/>
      <c r="GM87" s="330"/>
      <c r="GN87" s="330"/>
      <c r="GO87" s="330"/>
      <c r="GP87" s="330"/>
      <c r="GQ87" s="330"/>
      <c r="GR87" s="330"/>
      <c r="GS87" s="330"/>
      <c r="GT87" s="330"/>
      <c r="GU87" s="330"/>
      <c r="GV87" s="330"/>
      <c r="GW87" s="330"/>
      <c r="GX87" s="330"/>
      <c r="GY87" s="330"/>
      <c r="GZ87" s="330"/>
      <c r="HA87" s="330"/>
      <c r="HB87" s="330"/>
      <c r="HC87" s="330"/>
      <c r="HD87" s="330"/>
      <c r="HE87" s="330"/>
      <c r="HF87" s="330"/>
      <c r="HG87" s="330"/>
      <c r="HH87" s="330"/>
      <c r="HI87" s="330"/>
      <c r="HJ87" s="330"/>
      <c r="HK87" s="135"/>
      <c r="HL87" s="135"/>
      <c r="HM87" s="135"/>
      <c r="HN87" s="135"/>
      <c r="HO87" s="135"/>
      <c r="HP87" s="135"/>
      <c r="HQ87" s="135"/>
      <c r="HR87" s="135"/>
      <c r="HS87" s="135"/>
      <c r="HT87" s="135"/>
      <c r="HU87" s="135"/>
      <c r="HV87" s="135"/>
      <c r="HW87" s="135"/>
      <c r="HX87" s="135"/>
      <c r="HY87" s="135"/>
      <c r="HZ87" s="135"/>
      <c r="IA87" s="135"/>
      <c r="IB87" s="135"/>
      <c r="IC87" s="135"/>
      <c r="ID87" s="135"/>
      <c r="IE87" s="135"/>
      <c r="IF87" s="135"/>
      <c r="IG87" s="135"/>
      <c r="IH87" s="135"/>
      <c r="II87" s="135"/>
      <c r="IJ87" s="135"/>
      <c r="IK87" s="135"/>
      <c r="IL87" s="135"/>
      <c r="IM87" s="135"/>
      <c r="IN87" s="135"/>
      <c r="IO87" s="135"/>
      <c r="IP87" s="135"/>
      <c r="IQ87" s="135"/>
      <c r="IR87" s="135"/>
      <c r="IS87" s="135"/>
      <c r="IT87" s="135"/>
      <c r="IU87" s="135"/>
      <c r="IV87" s="135"/>
    </row>
    <row r="88" s="1252" customFormat="1" ht="9.95" customHeight="1" spans="1:256">
      <c r="A88" s="1267" t="s">
        <v>37</v>
      </c>
      <c r="B88" s="1267" t="s">
        <v>712</v>
      </c>
      <c r="C88" s="1267">
        <v>234</v>
      </c>
      <c r="D88" s="1268">
        <v>5.2053458673</v>
      </c>
      <c r="E88" s="1268" t="s">
        <v>714</v>
      </c>
      <c r="F88" s="1268" t="s">
        <v>715</v>
      </c>
      <c r="G88" s="1268" t="s">
        <v>716</v>
      </c>
      <c r="H88" s="1267" t="s">
        <v>717</v>
      </c>
      <c r="I88" s="1267" t="s">
        <v>729</v>
      </c>
      <c r="J88" s="1267" t="s">
        <v>58</v>
      </c>
      <c r="K88" s="1267"/>
      <c r="L88" s="1275">
        <v>40437824.7021</v>
      </c>
      <c r="M88" s="1275">
        <v>4689294.78306</v>
      </c>
      <c r="N88" s="1267" t="s">
        <v>718</v>
      </c>
      <c r="O88" s="1276" t="s">
        <v>727</v>
      </c>
      <c r="P88" s="1277" t="s">
        <v>728</v>
      </c>
      <c r="Q88" s="1283">
        <f t="shared" si="2"/>
        <v>23.42405640285</v>
      </c>
      <c r="R88" s="1267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E88" s="330"/>
      <c r="AF88" s="330"/>
      <c r="AG88" s="330"/>
      <c r="AH88" s="330"/>
      <c r="AI88" s="330"/>
      <c r="AJ88" s="330"/>
      <c r="AK88" s="330"/>
      <c r="AL88" s="330"/>
      <c r="AM88" s="330"/>
      <c r="AN88" s="330"/>
      <c r="AO88" s="330"/>
      <c r="AP88" s="330"/>
      <c r="AQ88" s="330"/>
      <c r="AR88" s="330"/>
      <c r="AS88" s="330"/>
      <c r="AT88" s="330"/>
      <c r="AU88" s="330"/>
      <c r="AV88" s="330"/>
      <c r="AW88" s="330"/>
      <c r="AX88" s="330"/>
      <c r="AY88" s="330"/>
      <c r="AZ88" s="330"/>
      <c r="BA88" s="330"/>
      <c r="BB88" s="330"/>
      <c r="BC88" s="330"/>
      <c r="BD88" s="330"/>
      <c r="BE88" s="330"/>
      <c r="BF88" s="330"/>
      <c r="BG88" s="330"/>
      <c r="BH88" s="330"/>
      <c r="BI88" s="330"/>
      <c r="BJ88" s="330"/>
      <c r="BK88" s="330"/>
      <c r="BL88" s="330"/>
      <c r="BM88" s="330"/>
      <c r="BN88" s="330"/>
      <c r="BO88" s="330"/>
      <c r="BP88" s="330"/>
      <c r="BQ88" s="330"/>
      <c r="BR88" s="330"/>
      <c r="BS88" s="330"/>
      <c r="BT88" s="330"/>
      <c r="BU88" s="330"/>
      <c r="BV88" s="330"/>
      <c r="BW88" s="330"/>
      <c r="BX88" s="330"/>
      <c r="BY88" s="330"/>
      <c r="BZ88" s="330"/>
      <c r="CA88" s="330"/>
      <c r="CB88" s="330"/>
      <c r="CC88" s="330"/>
      <c r="CD88" s="330"/>
      <c r="CE88" s="330"/>
      <c r="CF88" s="330"/>
      <c r="CG88" s="330"/>
      <c r="CH88" s="330"/>
      <c r="CI88" s="330"/>
      <c r="CJ88" s="330"/>
      <c r="CK88" s="330"/>
      <c r="CL88" s="330"/>
      <c r="CM88" s="330"/>
      <c r="CN88" s="330"/>
      <c r="CO88" s="330"/>
      <c r="CP88" s="330"/>
      <c r="CQ88" s="330"/>
      <c r="CR88" s="330"/>
      <c r="CS88" s="330"/>
      <c r="CT88" s="330"/>
      <c r="CU88" s="330"/>
      <c r="CV88" s="330"/>
      <c r="CW88" s="330"/>
      <c r="CX88" s="330"/>
      <c r="CY88" s="330"/>
      <c r="CZ88" s="330"/>
      <c r="DA88" s="330"/>
      <c r="DB88" s="330"/>
      <c r="DC88" s="330"/>
      <c r="DD88" s="330"/>
      <c r="DE88" s="330"/>
      <c r="DF88" s="330"/>
      <c r="DG88" s="330"/>
      <c r="DH88" s="330"/>
      <c r="DI88" s="330"/>
      <c r="DJ88" s="330"/>
      <c r="DK88" s="330"/>
      <c r="DL88" s="330"/>
      <c r="DM88" s="330"/>
      <c r="DN88" s="330"/>
      <c r="DO88" s="330"/>
      <c r="DP88" s="330"/>
      <c r="DQ88" s="330"/>
      <c r="DR88" s="330"/>
      <c r="DS88" s="330"/>
      <c r="DT88" s="330"/>
      <c r="DU88" s="330"/>
      <c r="DV88" s="330"/>
      <c r="DW88" s="330"/>
      <c r="DX88" s="330"/>
      <c r="DY88" s="330"/>
      <c r="DZ88" s="330"/>
      <c r="EA88" s="330"/>
      <c r="EB88" s="330"/>
      <c r="EC88" s="330"/>
      <c r="ED88" s="330"/>
      <c r="EE88" s="330"/>
      <c r="EF88" s="330"/>
      <c r="EG88" s="330"/>
      <c r="EH88" s="330"/>
      <c r="EI88" s="330"/>
      <c r="EJ88" s="330"/>
      <c r="EK88" s="330"/>
      <c r="EL88" s="330"/>
      <c r="EM88" s="330"/>
      <c r="EN88" s="330"/>
      <c r="EO88" s="330"/>
      <c r="EP88" s="330"/>
      <c r="EQ88" s="330"/>
      <c r="ER88" s="330"/>
      <c r="ES88" s="330"/>
      <c r="ET88" s="330"/>
      <c r="EU88" s="330"/>
      <c r="EV88" s="330"/>
      <c r="EW88" s="330"/>
      <c r="EX88" s="330"/>
      <c r="EY88" s="330"/>
      <c r="EZ88" s="330"/>
      <c r="FA88" s="330"/>
      <c r="FB88" s="330"/>
      <c r="FC88" s="330"/>
      <c r="FD88" s="330"/>
      <c r="FE88" s="330"/>
      <c r="FF88" s="330"/>
      <c r="FG88" s="330"/>
      <c r="FH88" s="330"/>
      <c r="FI88" s="330"/>
      <c r="FJ88" s="330"/>
      <c r="FK88" s="330"/>
      <c r="FL88" s="330"/>
      <c r="FM88" s="330"/>
      <c r="FN88" s="330"/>
      <c r="FO88" s="330"/>
      <c r="FP88" s="330"/>
      <c r="FQ88" s="330"/>
      <c r="FR88" s="330"/>
      <c r="FS88" s="330"/>
      <c r="FT88" s="330"/>
      <c r="FU88" s="330"/>
      <c r="FV88" s="330"/>
      <c r="FW88" s="330"/>
      <c r="FX88" s="330"/>
      <c r="FY88" s="330"/>
      <c r="FZ88" s="330"/>
      <c r="GA88" s="330"/>
      <c r="GB88" s="330"/>
      <c r="GC88" s="330"/>
      <c r="GD88" s="330"/>
      <c r="GE88" s="330"/>
      <c r="GF88" s="330"/>
      <c r="GG88" s="330"/>
      <c r="GH88" s="330"/>
      <c r="GI88" s="330"/>
      <c r="GJ88" s="330"/>
      <c r="GK88" s="330"/>
      <c r="GL88" s="330"/>
      <c r="GM88" s="330"/>
      <c r="GN88" s="330"/>
      <c r="GO88" s="330"/>
      <c r="GP88" s="330"/>
      <c r="GQ88" s="330"/>
      <c r="GR88" s="330"/>
      <c r="GS88" s="330"/>
      <c r="GT88" s="330"/>
      <c r="GU88" s="330"/>
      <c r="GV88" s="330"/>
      <c r="GW88" s="330"/>
      <c r="GX88" s="330"/>
      <c r="GY88" s="330"/>
      <c r="GZ88" s="330"/>
      <c r="HA88" s="330"/>
      <c r="HB88" s="330"/>
      <c r="HC88" s="330"/>
      <c r="HD88" s="330"/>
      <c r="HE88" s="330"/>
      <c r="HF88" s="330"/>
      <c r="HG88" s="330"/>
      <c r="HH88" s="330"/>
      <c r="HI88" s="330"/>
      <c r="HJ88" s="330"/>
      <c r="HK88" s="135"/>
      <c r="HL88" s="135"/>
      <c r="HM88" s="135"/>
      <c r="HN88" s="135"/>
      <c r="HO88" s="135"/>
      <c r="HP88" s="135"/>
      <c r="HQ88" s="135"/>
      <c r="HR88" s="135"/>
      <c r="HS88" s="135"/>
      <c r="HT88" s="135"/>
      <c r="HU88" s="135"/>
      <c r="HV88" s="135"/>
      <c r="HW88" s="135"/>
      <c r="HX88" s="135"/>
      <c r="HY88" s="135"/>
      <c r="HZ88" s="135"/>
      <c r="IA88" s="135"/>
      <c r="IB88" s="135"/>
      <c r="IC88" s="135"/>
      <c r="ID88" s="135"/>
      <c r="IE88" s="135"/>
      <c r="IF88" s="135"/>
      <c r="IG88" s="135"/>
      <c r="IH88" s="135"/>
      <c r="II88" s="135"/>
      <c r="IJ88" s="135"/>
      <c r="IK88" s="135"/>
      <c r="IL88" s="135"/>
      <c r="IM88" s="135"/>
      <c r="IN88" s="135"/>
      <c r="IO88" s="135"/>
      <c r="IP88" s="135"/>
      <c r="IQ88" s="135"/>
      <c r="IR88" s="135"/>
      <c r="IS88" s="135"/>
      <c r="IT88" s="135"/>
      <c r="IU88" s="135"/>
      <c r="IV88" s="135"/>
    </row>
    <row r="89" s="1252" customFormat="1" ht="9.95" customHeight="1" spans="1:256">
      <c r="A89" s="1267" t="s">
        <v>37</v>
      </c>
      <c r="B89" s="1267" t="s">
        <v>712</v>
      </c>
      <c r="C89" s="1267">
        <v>382</v>
      </c>
      <c r="D89" s="1268">
        <v>98.6204226555</v>
      </c>
      <c r="E89" s="1268" t="s">
        <v>714</v>
      </c>
      <c r="F89" s="1268" t="s">
        <v>715</v>
      </c>
      <c r="G89" s="1268" t="s">
        <v>716</v>
      </c>
      <c r="H89" s="1267" t="s">
        <v>721</v>
      </c>
      <c r="I89" s="1267" t="s">
        <v>729</v>
      </c>
      <c r="J89" s="1267" t="s">
        <v>58</v>
      </c>
      <c r="K89" s="1267"/>
      <c r="L89" s="1275">
        <v>40439469.9609</v>
      </c>
      <c r="M89" s="1275">
        <v>4688838.8192</v>
      </c>
      <c r="N89" s="1267" t="s">
        <v>178</v>
      </c>
      <c r="O89" s="1276" t="s">
        <v>727</v>
      </c>
      <c r="P89" s="1277" t="s">
        <v>728</v>
      </c>
      <c r="Q89" s="1283">
        <f t="shared" si="2"/>
        <v>443.79190194975</v>
      </c>
      <c r="R89" s="1267"/>
      <c r="S89" s="330"/>
      <c r="T89" s="330"/>
      <c r="U89" s="330"/>
      <c r="V89" s="330"/>
      <c r="W89" s="330"/>
      <c r="X89" s="330"/>
      <c r="Y89" s="330"/>
      <c r="Z89" s="330"/>
      <c r="AA89" s="330"/>
      <c r="AB89" s="330"/>
      <c r="AC89" s="330"/>
      <c r="AD89" s="330"/>
      <c r="AE89" s="330"/>
      <c r="AF89" s="330"/>
      <c r="AG89" s="330"/>
      <c r="AH89" s="330"/>
      <c r="AI89" s="330"/>
      <c r="AJ89" s="330"/>
      <c r="AK89" s="330"/>
      <c r="AL89" s="330"/>
      <c r="AM89" s="330"/>
      <c r="AN89" s="330"/>
      <c r="AO89" s="330"/>
      <c r="AP89" s="330"/>
      <c r="AQ89" s="330"/>
      <c r="AR89" s="330"/>
      <c r="AS89" s="330"/>
      <c r="AT89" s="330"/>
      <c r="AU89" s="330"/>
      <c r="AV89" s="330"/>
      <c r="AW89" s="330"/>
      <c r="AX89" s="330"/>
      <c r="AY89" s="330"/>
      <c r="AZ89" s="330"/>
      <c r="BA89" s="330"/>
      <c r="BB89" s="330"/>
      <c r="BC89" s="330"/>
      <c r="BD89" s="330"/>
      <c r="BE89" s="330"/>
      <c r="BF89" s="330"/>
      <c r="BG89" s="330"/>
      <c r="BH89" s="330"/>
      <c r="BI89" s="330"/>
      <c r="BJ89" s="330"/>
      <c r="BK89" s="330"/>
      <c r="BL89" s="330"/>
      <c r="BM89" s="330"/>
      <c r="BN89" s="330"/>
      <c r="BO89" s="330"/>
      <c r="BP89" s="330"/>
      <c r="BQ89" s="330"/>
      <c r="BR89" s="330"/>
      <c r="BS89" s="330"/>
      <c r="BT89" s="330"/>
      <c r="BU89" s="330"/>
      <c r="BV89" s="330"/>
      <c r="BW89" s="330"/>
      <c r="BX89" s="330"/>
      <c r="BY89" s="330"/>
      <c r="BZ89" s="330"/>
      <c r="CA89" s="330"/>
      <c r="CB89" s="330"/>
      <c r="CC89" s="330"/>
      <c r="CD89" s="330"/>
      <c r="CE89" s="330"/>
      <c r="CF89" s="330"/>
      <c r="CG89" s="330"/>
      <c r="CH89" s="330"/>
      <c r="CI89" s="330"/>
      <c r="CJ89" s="330"/>
      <c r="CK89" s="330"/>
      <c r="CL89" s="330"/>
      <c r="CM89" s="330"/>
      <c r="CN89" s="330"/>
      <c r="CO89" s="330"/>
      <c r="CP89" s="330"/>
      <c r="CQ89" s="330"/>
      <c r="CR89" s="330"/>
      <c r="CS89" s="330"/>
      <c r="CT89" s="330"/>
      <c r="CU89" s="330"/>
      <c r="CV89" s="330"/>
      <c r="CW89" s="330"/>
      <c r="CX89" s="330"/>
      <c r="CY89" s="330"/>
      <c r="CZ89" s="330"/>
      <c r="DA89" s="330"/>
      <c r="DB89" s="330"/>
      <c r="DC89" s="330"/>
      <c r="DD89" s="330"/>
      <c r="DE89" s="330"/>
      <c r="DF89" s="330"/>
      <c r="DG89" s="330"/>
      <c r="DH89" s="330"/>
      <c r="DI89" s="330"/>
      <c r="DJ89" s="330"/>
      <c r="DK89" s="330"/>
      <c r="DL89" s="330"/>
      <c r="DM89" s="330"/>
      <c r="DN89" s="330"/>
      <c r="DO89" s="330"/>
      <c r="DP89" s="330"/>
      <c r="DQ89" s="330"/>
      <c r="DR89" s="330"/>
      <c r="DS89" s="330"/>
      <c r="DT89" s="330"/>
      <c r="DU89" s="330"/>
      <c r="DV89" s="330"/>
      <c r="DW89" s="330"/>
      <c r="DX89" s="330"/>
      <c r="DY89" s="330"/>
      <c r="DZ89" s="330"/>
      <c r="EA89" s="330"/>
      <c r="EB89" s="330"/>
      <c r="EC89" s="330"/>
      <c r="ED89" s="330"/>
      <c r="EE89" s="330"/>
      <c r="EF89" s="330"/>
      <c r="EG89" s="330"/>
      <c r="EH89" s="330"/>
      <c r="EI89" s="330"/>
      <c r="EJ89" s="330"/>
      <c r="EK89" s="330"/>
      <c r="EL89" s="330"/>
      <c r="EM89" s="330"/>
      <c r="EN89" s="330"/>
      <c r="EO89" s="330"/>
      <c r="EP89" s="330"/>
      <c r="EQ89" s="330"/>
      <c r="ER89" s="330"/>
      <c r="ES89" s="330"/>
      <c r="ET89" s="330"/>
      <c r="EU89" s="330"/>
      <c r="EV89" s="330"/>
      <c r="EW89" s="330"/>
      <c r="EX89" s="330"/>
      <c r="EY89" s="330"/>
      <c r="EZ89" s="330"/>
      <c r="FA89" s="330"/>
      <c r="FB89" s="330"/>
      <c r="FC89" s="330"/>
      <c r="FD89" s="330"/>
      <c r="FE89" s="330"/>
      <c r="FF89" s="330"/>
      <c r="FG89" s="330"/>
      <c r="FH89" s="330"/>
      <c r="FI89" s="330"/>
      <c r="FJ89" s="330"/>
      <c r="FK89" s="330"/>
      <c r="FL89" s="330"/>
      <c r="FM89" s="330"/>
      <c r="FN89" s="330"/>
      <c r="FO89" s="330"/>
      <c r="FP89" s="330"/>
      <c r="FQ89" s="330"/>
      <c r="FR89" s="330"/>
      <c r="FS89" s="330"/>
      <c r="FT89" s="330"/>
      <c r="FU89" s="330"/>
      <c r="FV89" s="330"/>
      <c r="FW89" s="330"/>
      <c r="FX89" s="330"/>
      <c r="FY89" s="330"/>
      <c r="FZ89" s="330"/>
      <c r="GA89" s="330"/>
      <c r="GB89" s="330"/>
      <c r="GC89" s="330"/>
      <c r="GD89" s="330"/>
      <c r="GE89" s="330"/>
      <c r="GF89" s="330"/>
      <c r="GG89" s="330"/>
      <c r="GH89" s="330"/>
      <c r="GI89" s="330"/>
      <c r="GJ89" s="330"/>
      <c r="GK89" s="330"/>
      <c r="GL89" s="330"/>
      <c r="GM89" s="330"/>
      <c r="GN89" s="330"/>
      <c r="GO89" s="330"/>
      <c r="GP89" s="330"/>
      <c r="GQ89" s="330"/>
      <c r="GR89" s="330"/>
      <c r="GS89" s="330"/>
      <c r="GT89" s="330"/>
      <c r="GU89" s="330"/>
      <c r="GV89" s="330"/>
      <c r="GW89" s="330"/>
      <c r="GX89" s="330"/>
      <c r="GY89" s="330"/>
      <c r="GZ89" s="330"/>
      <c r="HA89" s="330"/>
      <c r="HB89" s="330"/>
      <c r="HC89" s="330"/>
      <c r="HD89" s="330"/>
      <c r="HE89" s="330"/>
      <c r="HF89" s="330"/>
      <c r="HG89" s="330"/>
      <c r="HH89" s="330"/>
      <c r="HI89" s="330"/>
      <c r="HJ89" s="330"/>
      <c r="HK89" s="135"/>
      <c r="HL89" s="135"/>
      <c r="HM89" s="135"/>
      <c r="HN89" s="135"/>
      <c r="HO89" s="135"/>
      <c r="HP89" s="135"/>
      <c r="HQ89" s="135"/>
      <c r="HR89" s="135"/>
      <c r="HS89" s="135"/>
      <c r="HT89" s="135"/>
      <c r="HU89" s="135"/>
      <c r="HV89" s="135"/>
      <c r="HW89" s="135"/>
      <c r="HX89" s="135"/>
      <c r="HY89" s="135"/>
      <c r="HZ89" s="135"/>
      <c r="IA89" s="135"/>
      <c r="IB89" s="135"/>
      <c r="IC89" s="135"/>
      <c r="ID89" s="135"/>
      <c r="IE89" s="135"/>
      <c r="IF89" s="135"/>
      <c r="IG89" s="135"/>
      <c r="IH89" s="135"/>
      <c r="II89" s="135"/>
      <c r="IJ89" s="135"/>
      <c r="IK89" s="135"/>
      <c r="IL89" s="135"/>
      <c r="IM89" s="135"/>
      <c r="IN89" s="135"/>
      <c r="IO89" s="135"/>
      <c r="IP89" s="135"/>
      <c r="IQ89" s="135"/>
      <c r="IR89" s="135"/>
      <c r="IS89" s="135"/>
      <c r="IT89" s="135"/>
      <c r="IU89" s="135"/>
      <c r="IV89" s="135"/>
    </row>
    <row r="90" s="1252" customFormat="1" ht="9.95" customHeight="1" spans="1:256">
      <c r="A90" s="1267" t="s">
        <v>37</v>
      </c>
      <c r="B90" s="1267" t="s">
        <v>712</v>
      </c>
      <c r="C90" s="1267">
        <v>399</v>
      </c>
      <c r="D90" s="1268">
        <v>100.78262131425</v>
      </c>
      <c r="E90" s="1268" t="s">
        <v>714</v>
      </c>
      <c r="F90" s="1268" t="s">
        <v>715</v>
      </c>
      <c r="G90" s="1268" t="s">
        <v>716</v>
      </c>
      <c r="H90" s="1267" t="s">
        <v>721</v>
      </c>
      <c r="I90" s="1267" t="s">
        <v>729</v>
      </c>
      <c r="J90" s="1267" t="s">
        <v>327</v>
      </c>
      <c r="K90" s="1267"/>
      <c r="L90" s="1275">
        <v>40439794.2912</v>
      </c>
      <c r="M90" s="1275">
        <v>4688859.64171</v>
      </c>
      <c r="N90" s="1267" t="s">
        <v>178</v>
      </c>
      <c r="O90" s="1276" t="s">
        <v>727</v>
      </c>
      <c r="P90" s="1277" t="s">
        <v>728</v>
      </c>
      <c r="Q90" s="1283">
        <f t="shared" si="2"/>
        <v>453.521795914125</v>
      </c>
      <c r="R90" s="1267"/>
      <c r="S90" s="330"/>
      <c r="T90" s="330"/>
      <c r="U90" s="330"/>
      <c r="V90" s="330"/>
      <c r="W90" s="330"/>
      <c r="X90" s="330"/>
      <c r="Y90" s="330"/>
      <c r="Z90" s="330"/>
      <c r="AA90" s="330"/>
      <c r="AB90" s="330"/>
      <c r="AC90" s="330"/>
      <c r="AD90" s="330"/>
      <c r="AE90" s="330"/>
      <c r="AF90" s="330"/>
      <c r="AG90" s="330"/>
      <c r="AH90" s="330"/>
      <c r="AI90" s="330"/>
      <c r="AJ90" s="330"/>
      <c r="AK90" s="330"/>
      <c r="AL90" s="330"/>
      <c r="AM90" s="330"/>
      <c r="AN90" s="330"/>
      <c r="AO90" s="330"/>
      <c r="AP90" s="330"/>
      <c r="AQ90" s="330"/>
      <c r="AR90" s="330"/>
      <c r="AS90" s="330"/>
      <c r="AT90" s="330"/>
      <c r="AU90" s="330"/>
      <c r="AV90" s="330"/>
      <c r="AW90" s="330"/>
      <c r="AX90" s="330"/>
      <c r="AY90" s="330"/>
      <c r="AZ90" s="330"/>
      <c r="BA90" s="330"/>
      <c r="BB90" s="330"/>
      <c r="BC90" s="330"/>
      <c r="BD90" s="330"/>
      <c r="BE90" s="330"/>
      <c r="BF90" s="330"/>
      <c r="BG90" s="330"/>
      <c r="BH90" s="330"/>
      <c r="BI90" s="330"/>
      <c r="BJ90" s="330"/>
      <c r="BK90" s="330"/>
      <c r="BL90" s="330"/>
      <c r="BM90" s="330"/>
      <c r="BN90" s="330"/>
      <c r="BO90" s="330"/>
      <c r="BP90" s="330"/>
      <c r="BQ90" s="330"/>
      <c r="BR90" s="330"/>
      <c r="BS90" s="330"/>
      <c r="BT90" s="330"/>
      <c r="BU90" s="330"/>
      <c r="BV90" s="330"/>
      <c r="BW90" s="330"/>
      <c r="BX90" s="330"/>
      <c r="BY90" s="330"/>
      <c r="BZ90" s="330"/>
      <c r="CA90" s="330"/>
      <c r="CB90" s="330"/>
      <c r="CC90" s="330"/>
      <c r="CD90" s="330"/>
      <c r="CE90" s="330"/>
      <c r="CF90" s="330"/>
      <c r="CG90" s="330"/>
      <c r="CH90" s="330"/>
      <c r="CI90" s="330"/>
      <c r="CJ90" s="330"/>
      <c r="CK90" s="330"/>
      <c r="CL90" s="330"/>
      <c r="CM90" s="330"/>
      <c r="CN90" s="330"/>
      <c r="CO90" s="330"/>
      <c r="CP90" s="330"/>
      <c r="CQ90" s="330"/>
      <c r="CR90" s="330"/>
      <c r="CS90" s="330"/>
      <c r="CT90" s="330"/>
      <c r="CU90" s="330"/>
      <c r="CV90" s="330"/>
      <c r="CW90" s="330"/>
      <c r="CX90" s="330"/>
      <c r="CY90" s="330"/>
      <c r="CZ90" s="330"/>
      <c r="DA90" s="330"/>
      <c r="DB90" s="330"/>
      <c r="DC90" s="330"/>
      <c r="DD90" s="330"/>
      <c r="DE90" s="330"/>
      <c r="DF90" s="330"/>
      <c r="DG90" s="330"/>
      <c r="DH90" s="330"/>
      <c r="DI90" s="330"/>
      <c r="DJ90" s="330"/>
      <c r="DK90" s="330"/>
      <c r="DL90" s="330"/>
      <c r="DM90" s="330"/>
      <c r="DN90" s="330"/>
      <c r="DO90" s="330"/>
      <c r="DP90" s="330"/>
      <c r="DQ90" s="330"/>
      <c r="DR90" s="330"/>
      <c r="DS90" s="330"/>
      <c r="DT90" s="330"/>
      <c r="DU90" s="330"/>
      <c r="DV90" s="330"/>
      <c r="DW90" s="330"/>
      <c r="DX90" s="330"/>
      <c r="DY90" s="330"/>
      <c r="DZ90" s="330"/>
      <c r="EA90" s="330"/>
      <c r="EB90" s="330"/>
      <c r="EC90" s="330"/>
      <c r="ED90" s="330"/>
      <c r="EE90" s="330"/>
      <c r="EF90" s="330"/>
      <c r="EG90" s="330"/>
      <c r="EH90" s="330"/>
      <c r="EI90" s="330"/>
      <c r="EJ90" s="330"/>
      <c r="EK90" s="330"/>
      <c r="EL90" s="330"/>
      <c r="EM90" s="330"/>
      <c r="EN90" s="330"/>
      <c r="EO90" s="330"/>
      <c r="EP90" s="330"/>
      <c r="EQ90" s="330"/>
      <c r="ER90" s="330"/>
      <c r="ES90" s="330"/>
      <c r="ET90" s="330"/>
      <c r="EU90" s="330"/>
      <c r="EV90" s="330"/>
      <c r="EW90" s="330"/>
      <c r="EX90" s="330"/>
      <c r="EY90" s="330"/>
      <c r="EZ90" s="330"/>
      <c r="FA90" s="330"/>
      <c r="FB90" s="330"/>
      <c r="FC90" s="330"/>
      <c r="FD90" s="330"/>
      <c r="FE90" s="330"/>
      <c r="FF90" s="330"/>
      <c r="FG90" s="330"/>
      <c r="FH90" s="330"/>
      <c r="FI90" s="330"/>
      <c r="FJ90" s="330"/>
      <c r="FK90" s="330"/>
      <c r="FL90" s="330"/>
      <c r="FM90" s="330"/>
      <c r="FN90" s="330"/>
      <c r="FO90" s="330"/>
      <c r="FP90" s="330"/>
      <c r="FQ90" s="330"/>
      <c r="FR90" s="330"/>
      <c r="FS90" s="330"/>
      <c r="FT90" s="330"/>
      <c r="FU90" s="330"/>
      <c r="FV90" s="330"/>
      <c r="FW90" s="330"/>
      <c r="FX90" s="330"/>
      <c r="FY90" s="330"/>
      <c r="FZ90" s="330"/>
      <c r="GA90" s="330"/>
      <c r="GB90" s="330"/>
      <c r="GC90" s="330"/>
      <c r="GD90" s="330"/>
      <c r="GE90" s="330"/>
      <c r="GF90" s="330"/>
      <c r="GG90" s="330"/>
      <c r="GH90" s="330"/>
      <c r="GI90" s="330"/>
      <c r="GJ90" s="330"/>
      <c r="GK90" s="330"/>
      <c r="GL90" s="330"/>
      <c r="GM90" s="330"/>
      <c r="GN90" s="330"/>
      <c r="GO90" s="330"/>
      <c r="GP90" s="330"/>
      <c r="GQ90" s="330"/>
      <c r="GR90" s="330"/>
      <c r="GS90" s="330"/>
      <c r="GT90" s="330"/>
      <c r="GU90" s="330"/>
      <c r="GV90" s="330"/>
      <c r="GW90" s="330"/>
      <c r="GX90" s="330"/>
      <c r="GY90" s="330"/>
      <c r="GZ90" s="330"/>
      <c r="HA90" s="330"/>
      <c r="HB90" s="330"/>
      <c r="HC90" s="330"/>
      <c r="HD90" s="330"/>
      <c r="HE90" s="330"/>
      <c r="HF90" s="330"/>
      <c r="HG90" s="330"/>
      <c r="HH90" s="330"/>
      <c r="HI90" s="330"/>
      <c r="HJ90" s="330"/>
      <c r="HK90" s="135"/>
      <c r="HL90" s="135"/>
      <c r="HM90" s="135"/>
      <c r="HN90" s="135"/>
      <c r="HO90" s="135"/>
      <c r="HP90" s="135"/>
      <c r="HQ90" s="135"/>
      <c r="HR90" s="135"/>
      <c r="HS90" s="135"/>
      <c r="HT90" s="135"/>
      <c r="HU90" s="135"/>
      <c r="HV90" s="135"/>
      <c r="HW90" s="135"/>
      <c r="HX90" s="135"/>
      <c r="HY90" s="135"/>
      <c r="HZ90" s="135"/>
      <c r="IA90" s="135"/>
      <c r="IB90" s="135"/>
      <c r="IC90" s="135"/>
      <c r="ID90" s="135"/>
      <c r="IE90" s="135"/>
      <c r="IF90" s="135"/>
      <c r="IG90" s="135"/>
      <c r="IH90" s="135"/>
      <c r="II90" s="135"/>
      <c r="IJ90" s="135"/>
      <c r="IK90" s="135"/>
      <c r="IL90" s="135"/>
      <c r="IM90" s="135"/>
      <c r="IN90" s="135"/>
      <c r="IO90" s="135"/>
      <c r="IP90" s="135"/>
      <c r="IQ90" s="135"/>
      <c r="IR90" s="135"/>
      <c r="IS90" s="135"/>
      <c r="IT90" s="135"/>
      <c r="IU90" s="135"/>
      <c r="IV90" s="135"/>
    </row>
    <row r="91" s="1252" customFormat="1" ht="9.95" customHeight="1" spans="1:256">
      <c r="A91" s="1267" t="s">
        <v>37</v>
      </c>
      <c r="B91" s="1267" t="s">
        <v>712</v>
      </c>
      <c r="C91" s="1267">
        <v>456</v>
      </c>
      <c r="D91" s="1268">
        <v>52.2877802778</v>
      </c>
      <c r="E91" s="1268" t="s">
        <v>714</v>
      </c>
      <c r="F91" s="1268" t="s">
        <v>715</v>
      </c>
      <c r="G91" s="1268" t="s">
        <v>716</v>
      </c>
      <c r="H91" s="1267" t="s">
        <v>721</v>
      </c>
      <c r="I91" s="1267" t="s">
        <v>729</v>
      </c>
      <c r="J91" s="1267" t="s">
        <v>29</v>
      </c>
      <c r="K91" s="1267"/>
      <c r="L91" s="1275">
        <v>40439464.8675</v>
      </c>
      <c r="M91" s="1275">
        <v>4688617.72311</v>
      </c>
      <c r="N91" s="1267" t="s">
        <v>178</v>
      </c>
      <c r="O91" s="1276" t="s">
        <v>727</v>
      </c>
      <c r="P91" s="1277" t="s">
        <v>728</v>
      </c>
      <c r="Q91" s="1283">
        <f t="shared" si="2"/>
        <v>235.2950112501</v>
      </c>
      <c r="R91" s="1267"/>
      <c r="S91" s="330"/>
      <c r="T91" s="330"/>
      <c r="U91" s="330"/>
      <c r="V91" s="330"/>
      <c r="W91" s="330"/>
      <c r="X91" s="330"/>
      <c r="Y91" s="330"/>
      <c r="Z91" s="330"/>
      <c r="AA91" s="330"/>
      <c r="AB91" s="330"/>
      <c r="AC91" s="330"/>
      <c r="AD91" s="330"/>
      <c r="AE91" s="330"/>
      <c r="AF91" s="330"/>
      <c r="AG91" s="330"/>
      <c r="AH91" s="330"/>
      <c r="AI91" s="330"/>
      <c r="AJ91" s="330"/>
      <c r="AK91" s="330"/>
      <c r="AL91" s="330"/>
      <c r="AM91" s="330"/>
      <c r="AN91" s="330"/>
      <c r="AO91" s="330"/>
      <c r="AP91" s="330"/>
      <c r="AQ91" s="330"/>
      <c r="AR91" s="330"/>
      <c r="AS91" s="330"/>
      <c r="AT91" s="330"/>
      <c r="AU91" s="330"/>
      <c r="AV91" s="330"/>
      <c r="AW91" s="330"/>
      <c r="AX91" s="330"/>
      <c r="AY91" s="330"/>
      <c r="AZ91" s="330"/>
      <c r="BA91" s="330"/>
      <c r="BB91" s="330"/>
      <c r="BC91" s="330"/>
      <c r="BD91" s="330"/>
      <c r="BE91" s="330"/>
      <c r="BF91" s="330"/>
      <c r="BG91" s="330"/>
      <c r="BH91" s="330"/>
      <c r="BI91" s="330"/>
      <c r="BJ91" s="330"/>
      <c r="BK91" s="330"/>
      <c r="BL91" s="330"/>
      <c r="BM91" s="330"/>
      <c r="BN91" s="330"/>
      <c r="BO91" s="330"/>
      <c r="BP91" s="330"/>
      <c r="BQ91" s="330"/>
      <c r="BR91" s="330"/>
      <c r="BS91" s="330"/>
      <c r="BT91" s="330"/>
      <c r="BU91" s="330"/>
      <c r="BV91" s="330"/>
      <c r="BW91" s="330"/>
      <c r="BX91" s="330"/>
      <c r="BY91" s="330"/>
      <c r="BZ91" s="330"/>
      <c r="CA91" s="330"/>
      <c r="CB91" s="330"/>
      <c r="CC91" s="330"/>
      <c r="CD91" s="330"/>
      <c r="CE91" s="330"/>
      <c r="CF91" s="330"/>
      <c r="CG91" s="330"/>
      <c r="CH91" s="330"/>
      <c r="CI91" s="330"/>
      <c r="CJ91" s="330"/>
      <c r="CK91" s="330"/>
      <c r="CL91" s="330"/>
      <c r="CM91" s="330"/>
      <c r="CN91" s="330"/>
      <c r="CO91" s="330"/>
      <c r="CP91" s="330"/>
      <c r="CQ91" s="330"/>
      <c r="CR91" s="330"/>
      <c r="CS91" s="330"/>
      <c r="CT91" s="330"/>
      <c r="CU91" s="330"/>
      <c r="CV91" s="330"/>
      <c r="CW91" s="330"/>
      <c r="CX91" s="330"/>
      <c r="CY91" s="330"/>
      <c r="CZ91" s="330"/>
      <c r="DA91" s="330"/>
      <c r="DB91" s="330"/>
      <c r="DC91" s="330"/>
      <c r="DD91" s="330"/>
      <c r="DE91" s="330"/>
      <c r="DF91" s="330"/>
      <c r="DG91" s="330"/>
      <c r="DH91" s="330"/>
      <c r="DI91" s="330"/>
      <c r="DJ91" s="330"/>
      <c r="DK91" s="330"/>
      <c r="DL91" s="330"/>
      <c r="DM91" s="330"/>
      <c r="DN91" s="330"/>
      <c r="DO91" s="330"/>
      <c r="DP91" s="330"/>
      <c r="DQ91" s="330"/>
      <c r="DR91" s="330"/>
      <c r="DS91" s="330"/>
      <c r="DT91" s="330"/>
      <c r="DU91" s="330"/>
      <c r="DV91" s="330"/>
      <c r="DW91" s="330"/>
      <c r="DX91" s="330"/>
      <c r="DY91" s="330"/>
      <c r="DZ91" s="330"/>
      <c r="EA91" s="330"/>
      <c r="EB91" s="330"/>
      <c r="EC91" s="330"/>
      <c r="ED91" s="330"/>
      <c r="EE91" s="330"/>
      <c r="EF91" s="330"/>
      <c r="EG91" s="330"/>
      <c r="EH91" s="330"/>
      <c r="EI91" s="330"/>
      <c r="EJ91" s="330"/>
      <c r="EK91" s="330"/>
      <c r="EL91" s="330"/>
      <c r="EM91" s="330"/>
      <c r="EN91" s="330"/>
      <c r="EO91" s="330"/>
      <c r="EP91" s="330"/>
      <c r="EQ91" s="330"/>
      <c r="ER91" s="330"/>
      <c r="ES91" s="330"/>
      <c r="ET91" s="330"/>
      <c r="EU91" s="330"/>
      <c r="EV91" s="330"/>
      <c r="EW91" s="330"/>
      <c r="EX91" s="330"/>
      <c r="EY91" s="330"/>
      <c r="EZ91" s="330"/>
      <c r="FA91" s="330"/>
      <c r="FB91" s="330"/>
      <c r="FC91" s="330"/>
      <c r="FD91" s="330"/>
      <c r="FE91" s="330"/>
      <c r="FF91" s="330"/>
      <c r="FG91" s="330"/>
      <c r="FH91" s="330"/>
      <c r="FI91" s="330"/>
      <c r="FJ91" s="330"/>
      <c r="FK91" s="330"/>
      <c r="FL91" s="330"/>
      <c r="FM91" s="330"/>
      <c r="FN91" s="330"/>
      <c r="FO91" s="330"/>
      <c r="FP91" s="330"/>
      <c r="FQ91" s="330"/>
      <c r="FR91" s="330"/>
      <c r="FS91" s="330"/>
      <c r="FT91" s="330"/>
      <c r="FU91" s="330"/>
      <c r="FV91" s="330"/>
      <c r="FW91" s="330"/>
      <c r="FX91" s="330"/>
      <c r="FY91" s="330"/>
      <c r="FZ91" s="330"/>
      <c r="GA91" s="330"/>
      <c r="GB91" s="330"/>
      <c r="GC91" s="330"/>
      <c r="GD91" s="330"/>
      <c r="GE91" s="330"/>
      <c r="GF91" s="330"/>
      <c r="GG91" s="330"/>
      <c r="GH91" s="330"/>
      <c r="GI91" s="330"/>
      <c r="GJ91" s="330"/>
      <c r="GK91" s="330"/>
      <c r="GL91" s="330"/>
      <c r="GM91" s="330"/>
      <c r="GN91" s="330"/>
      <c r="GO91" s="330"/>
      <c r="GP91" s="330"/>
      <c r="GQ91" s="330"/>
      <c r="GR91" s="330"/>
      <c r="GS91" s="330"/>
      <c r="GT91" s="330"/>
      <c r="GU91" s="330"/>
      <c r="GV91" s="330"/>
      <c r="GW91" s="330"/>
      <c r="GX91" s="330"/>
      <c r="GY91" s="330"/>
      <c r="GZ91" s="330"/>
      <c r="HA91" s="330"/>
      <c r="HB91" s="330"/>
      <c r="HC91" s="330"/>
      <c r="HD91" s="330"/>
      <c r="HE91" s="330"/>
      <c r="HF91" s="330"/>
      <c r="HG91" s="330"/>
      <c r="HH91" s="330"/>
      <c r="HI91" s="330"/>
      <c r="HJ91" s="330"/>
      <c r="HK91" s="135"/>
      <c r="HL91" s="135"/>
      <c r="HM91" s="135"/>
      <c r="HN91" s="135"/>
      <c r="HO91" s="135"/>
      <c r="HP91" s="135"/>
      <c r="HQ91" s="135"/>
      <c r="HR91" s="135"/>
      <c r="HS91" s="135"/>
      <c r="HT91" s="135"/>
      <c r="HU91" s="135"/>
      <c r="HV91" s="135"/>
      <c r="HW91" s="135"/>
      <c r="HX91" s="135"/>
      <c r="HY91" s="135"/>
      <c r="HZ91" s="135"/>
      <c r="IA91" s="135"/>
      <c r="IB91" s="135"/>
      <c r="IC91" s="135"/>
      <c r="ID91" s="135"/>
      <c r="IE91" s="135"/>
      <c r="IF91" s="135"/>
      <c r="IG91" s="135"/>
      <c r="IH91" s="135"/>
      <c r="II91" s="135"/>
      <c r="IJ91" s="135"/>
      <c r="IK91" s="135"/>
      <c r="IL91" s="135"/>
      <c r="IM91" s="135"/>
      <c r="IN91" s="135"/>
      <c r="IO91" s="135"/>
      <c r="IP91" s="135"/>
      <c r="IQ91" s="135"/>
      <c r="IR91" s="135"/>
      <c r="IS91" s="135"/>
      <c r="IT91" s="135"/>
      <c r="IU91" s="135"/>
      <c r="IV91" s="135"/>
    </row>
    <row r="92" s="1252" customFormat="1" ht="9.95" customHeight="1" spans="1:256">
      <c r="A92" s="1267" t="s">
        <v>37</v>
      </c>
      <c r="B92" s="1267" t="s">
        <v>712</v>
      </c>
      <c r="C92" s="1267">
        <v>459</v>
      </c>
      <c r="D92" s="1268">
        <v>93.88609918755</v>
      </c>
      <c r="E92" s="1268" t="s">
        <v>714</v>
      </c>
      <c r="F92" s="1268" t="s">
        <v>715</v>
      </c>
      <c r="G92" s="1268" t="s">
        <v>716</v>
      </c>
      <c r="H92" s="1267" t="s">
        <v>717</v>
      </c>
      <c r="I92" s="1267" t="s">
        <v>729</v>
      </c>
      <c r="J92" s="1267" t="s">
        <v>327</v>
      </c>
      <c r="K92" s="1267"/>
      <c r="L92" s="1275">
        <v>40438684.3268</v>
      </c>
      <c r="M92" s="1275">
        <v>4688625.6854</v>
      </c>
      <c r="N92" s="1267" t="s">
        <v>178</v>
      </c>
      <c r="O92" s="1276" t="s">
        <v>727</v>
      </c>
      <c r="P92" s="1277" t="s">
        <v>728</v>
      </c>
      <c r="Q92" s="1283">
        <f t="shared" si="2"/>
        <v>422.487446343975</v>
      </c>
      <c r="R92" s="1267"/>
      <c r="S92" s="330"/>
      <c r="T92" s="330"/>
      <c r="U92" s="330"/>
      <c r="V92" s="330"/>
      <c r="W92" s="330"/>
      <c r="X92" s="330"/>
      <c r="Y92" s="330"/>
      <c r="Z92" s="330"/>
      <c r="AA92" s="330"/>
      <c r="AB92" s="330"/>
      <c r="AC92" s="330"/>
      <c r="AD92" s="330"/>
      <c r="AE92" s="330"/>
      <c r="AF92" s="330"/>
      <c r="AG92" s="330"/>
      <c r="AH92" s="330"/>
      <c r="AI92" s="330"/>
      <c r="AJ92" s="330"/>
      <c r="AK92" s="330"/>
      <c r="AL92" s="330"/>
      <c r="AM92" s="330"/>
      <c r="AN92" s="330"/>
      <c r="AO92" s="330"/>
      <c r="AP92" s="330"/>
      <c r="AQ92" s="330"/>
      <c r="AR92" s="330"/>
      <c r="AS92" s="330"/>
      <c r="AT92" s="330"/>
      <c r="AU92" s="330"/>
      <c r="AV92" s="330"/>
      <c r="AW92" s="330"/>
      <c r="AX92" s="330"/>
      <c r="AY92" s="330"/>
      <c r="AZ92" s="330"/>
      <c r="BA92" s="330"/>
      <c r="BB92" s="330"/>
      <c r="BC92" s="330"/>
      <c r="BD92" s="330"/>
      <c r="BE92" s="330"/>
      <c r="BF92" s="330"/>
      <c r="BG92" s="330"/>
      <c r="BH92" s="330"/>
      <c r="BI92" s="330"/>
      <c r="BJ92" s="330"/>
      <c r="BK92" s="330"/>
      <c r="BL92" s="330"/>
      <c r="BM92" s="330"/>
      <c r="BN92" s="330"/>
      <c r="BO92" s="330"/>
      <c r="BP92" s="330"/>
      <c r="BQ92" s="330"/>
      <c r="BR92" s="330"/>
      <c r="BS92" s="330"/>
      <c r="BT92" s="330"/>
      <c r="BU92" s="330"/>
      <c r="BV92" s="330"/>
      <c r="BW92" s="330"/>
      <c r="BX92" s="330"/>
      <c r="BY92" s="330"/>
      <c r="BZ92" s="330"/>
      <c r="CA92" s="330"/>
      <c r="CB92" s="330"/>
      <c r="CC92" s="330"/>
      <c r="CD92" s="330"/>
      <c r="CE92" s="330"/>
      <c r="CF92" s="330"/>
      <c r="CG92" s="330"/>
      <c r="CH92" s="330"/>
      <c r="CI92" s="330"/>
      <c r="CJ92" s="330"/>
      <c r="CK92" s="330"/>
      <c r="CL92" s="330"/>
      <c r="CM92" s="330"/>
      <c r="CN92" s="330"/>
      <c r="CO92" s="330"/>
      <c r="CP92" s="330"/>
      <c r="CQ92" s="330"/>
      <c r="CR92" s="330"/>
      <c r="CS92" s="330"/>
      <c r="CT92" s="330"/>
      <c r="CU92" s="330"/>
      <c r="CV92" s="330"/>
      <c r="CW92" s="330"/>
      <c r="CX92" s="330"/>
      <c r="CY92" s="330"/>
      <c r="CZ92" s="330"/>
      <c r="DA92" s="330"/>
      <c r="DB92" s="330"/>
      <c r="DC92" s="330"/>
      <c r="DD92" s="330"/>
      <c r="DE92" s="330"/>
      <c r="DF92" s="330"/>
      <c r="DG92" s="330"/>
      <c r="DH92" s="330"/>
      <c r="DI92" s="330"/>
      <c r="DJ92" s="330"/>
      <c r="DK92" s="330"/>
      <c r="DL92" s="330"/>
      <c r="DM92" s="330"/>
      <c r="DN92" s="330"/>
      <c r="DO92" s="330"/>
      <c r="DP92" s="330"/>
      <c r="DQ92" s="330"/>
      <c r="DR92" s="330"/>
      <c r="DS92" s="330"/>
      <c r="DT92" s="330"/>
      <c r="DU92" s="330"/>
      <c r="DV92" s="330"/>
      <c r="DW92" s="330"/>
      <c r="DX92" s="330"/>
      <c r="DY92" s="330"/>
      <c r="DZ92" s="330"/>
      <c r="EA92" s="330"/>
      <c r="EB92" s="330"/>
      <c r="EC92" s="330"/>
      <c r="ED92" s="330"/>
      <c r="EE92" s="330"/>
      <c r="EF92" s="330"/>
      <c r="EG92" s="330"/>
      <c r="EH92" s="330"/>
      <c r="EI92" s="330"/>
      <c r="EJ92" s="330"/>
      <c r="EK92" s="330"/>
      <c r="EL92" s="330"/>
      <c r="EM92" s="330"/>
      <c r="EN92" s="330"/>
      <c r="EO92" s="330"/>
      <c r="EP92" s="330"/>
      <c r="EQ92" s="330"/>
      <c r="ER92" s="330"/>
      <c r="ES92" s="330"/>
      <c r="ET92" s="330"/>
      <c r="EU92" s="330"/>
      <c r="EV92" s="330"/>
      <c r="EW92" s="330"/>
      <c r="EX92" s="330"/>
      <c r="EY92" s="330"/>
      <c r="EZ92" s="330"/>
      <c r="FA92" s="330"/>
      <c r="FB92" s="330"/>
      <c r="FC92" s="330"/>
      <c r="FD92" s="330"/>
      <c r="FE92" s="330"/>
      <c r="FF92" s="330"/>
      <c r="FG92" s="330"/>
      <c r="FH92" s="330"/>
      <c r="FI92" s="330"/>
      <c r="FJ92" s="330"/>
      <c r="FK92" s="330"/>
      <c r="FL92" s="330"/>
      <c r="FM92" s="330"/>
      <c r="FN92" s="330"/>
      <c r="FO92" s="330"/>
      <c r="FP92" s="330"/>
      <c r="FQ92" s="330"/>
      <c r="FR92" s="330"/>
      <c r="FS92" s="330"/>
      <c r="FT92" s="330"/>
      <c r="FU92" s="330"/>
      <c r="FV92" s="330"/>
      <c r="FW92" s="330"/>
      <c r="FX92" s="330"/>
      <c r="FY92" s="330"/>
      <c r="FZ92" s="330"/>
      <c r="GA92" s="330"/>
      <c r="GB92" s="330"/>
      <c r="GC92" s="330"/>
      <c r="GD92" s="330"/>
      <c r="GE92" s="330"/>
      <c r="GF92" s="330"/>
      <c r="GG92" s="330"/>
      <c r="GH92" s="330"/>
      <c r="GI92" s="330"/>
      <c r="GJ92" s="330"/>
      <c r="GK92" s="330"/>
      <c r="GL92" s="330"/>
      <c r="GM92" s="330"/>
      <c r="GN92" s="330"/>
      <c r="GO92" s="330"/>
      <c r="GP92" s="330"/>
      <c r="GQ92" s="330"/>
      <c r="GR92" s="330"/>
      <c r="GS92" s="330"/>
      <c r="GT92" s="330"/>
      <c r="GU92" s="330"/>
      <c r="GV92" s="330"/>
      <c r="GW92" s="330"/>
      <c r="GX92" s="330"/>
      <c r="GY92" s="330"/>
      <c r="GZ92" s="330"/>
      <c r="HA92" s="330"/>
      <c r="HB92" s="330"/>
      <c r="HC92" s="330"/>
      <c r="HD92" s="330"/>
      <c r="HE92" s="330"/>
      <c r="HF92" s="330"/>
      <c r="HG92" s="330"/>
      <c r="HH92" s="330"/>
      <c r="HI92" s="330"/>
      <c r="HJ92" s="330"/>
      <c r="HK92" s="135"/>
      <c r="HL92" s="135"/>
      <c r="HM92" s="135"/>
      <c r="HN92" s="135"/>
      <c r="HO92" s="135"/>
      <c r="HP92" s="135"/>
      <c r="HQ92" s="135"/>
      <c r="HR92" s="135"/>
      <c r="HS92" s="135"/>
      <c r="HT92" s="135"/>
      <c r="HU92" s="135"/>
      <c r="HV92" s="135"/>
      <c r="HW92" s="135"/>
      <c r="HX92" s="135"/>
      <c r="HY92" s="135"/>
      <c r="HZ92" s="135"/>
      <c r="IA92" s="135"/>
      <c r="IB92" s="135"/>
      <c r="IC92" s="135"/>
      <c r="ID92" s="135"/>
      <c r="IE92" s="135"/>
      <c r="IF92" s="135"/>
      <c r="IG92" s="135"/>
      <c r="IH92" s="135"/>
      <c r="II92" s="135"/>
      <c r="IJ92" s="135"/>
      <c r="IK92" s="135"/>
      <c r="IL92" s="135"/>
      <c r="IM92" s="135"/>
      <c r="IN92" s="135"/>
      <c r="IO92" s="135"/>
      <c r="IP92" s="135"/>
      <c r="IQ92" s="135"/>
      <c r="IR92" s="135"/>
      <c r="IS92" s="135"/>
      <c r="IT92" s="135"/>
      <c r="IU92" s="135"/>
      <c r="IV92" s="135"/>
    </row>
    <row r="93" s="1252" customFormat="1" ht="9.95" customHeight="1" spans="1:256">
      <c r="A93" s="1267" t="s">
        <v>37</v>
      </c>
      <c r="B93" s="1267" t="s">
        <v>712</v>
      </c>
      <c r="C93" s="1267">
        <v>461</v>
      </c>
      <c r="D93" s="1268">
        <v>40.8250068324</v>
      </c>
      <c r="E93" s="1268" t="s">
        <v>714</v>
      </c>
      <c r="F93" s="1268" t="s">
        <v>715</v>
      </c>
      <c r="G93" s="1268" t="s">
        <v>716</v>
      </c>
      <c r="H93" s="1267" t="s">
        <v>721</v>
      </c>
      <c r="I93" s="1267" t="s">
        <v>729</v>
      </c>
      <c r="J93" s="1267" t="s">
        <v>58</v>
      </c>
      <c r="K93" s="1267"/>
      <c r="L93" s="1275">
        <v>40439257.4874</v>
      </c>
      <c r="M93" s="1275">
        <v>4688633.69463</v>
      </c>
      <c r="N93" s="1267" t="s">
        <v>178</v>
      </c>
      <c r="O93" s="1276" t="s">
        <v>727</v>
      </c>
      <c r="P93" s="1277" t="s">
        <v>728</v>
      </c>
      <c r="Q93" s="1283">
        <f t="shared" si="2"/>
        <v>183.7125307458</v>
      </c>
      <c r="R93" s="1267"/>
      <c r="S93" s="330"/>
      <c r="T93" s="330"/>
      <c r="U93" s="330"/>
      <c r="V93" s="330"/>
      <c r="W93" s="330"/>
      <c r="X93" s="330"/>
      <c r="Y93" s="330"/>
      <c r="Z93" s="330"/>
      <c r="AA93" s="330"/>
      <c r="AB93" s="330"/>
      <c r="AC93" s="330"/>
      <c r="AD93" s="330"/>
      <c r="AE93" s="330"/>
      <c r="AF93" s="330"/>
      <c r="AG93" s="330"/>
      <c r="AH93" s="330"/>
      <c r="AI93" s="330"/>
      <c r="AJ93" s="330"/>
      <c r="AK93" s="330"/>
      <c r="AL93" s="330"/>
      <c r="AM93" s="330"/>
      <c r="AN93" s="330"/>
      <c r="AO93" s="330"/>
      <c r="AP93" s="330"/>
      <c r="AQ93" s="330"/>
      <c r="AR93" s="330"/>
      <c r="AS93" s="330"/>
      <c r="AT93" s="330"/>
      <c r="AU93" s="330"/>
      <c r="AV93" s="330"/>
      <c r="AW93" s="330"/>
      <c r="AX93" s="330"/>
      <c r="AY93" s="330"/>
      <c r="AZ93" s="330"/>
      <c r="BA93" s="330"/>
      <c r="BB93" s="330"/>
      <c r="BC93" s="330"/>
      <c r="BD93" s="330"/>
      <c r="BE93" s="330"/>
      <c r="BF93" s="330"/>
      <c r="BG93" s="330"/>
      <c r="BH93" s="330"/>
      <c r="BI93" s="330"/>
      <c r="BJ93" s="330"/>
      <c r="BK93" s="330"/>
      <c r="BL93" s="330"/>
      <c r="BM93" s="330"/>
      <c r="BN93" s="330"/>
      <c r="BO93" s="330"/>
      <c r="BP93" s="330"/>
      <c r="BQ93" s="330"/>
      <c r="BR93" s="330"/>
      <c r="BS93" s="330"/>
      <c r="BT93" s="330"/>
      <c r="BU93" s="330"/>
      <c r="BV93" s="330"/>
      <c r="BW93" s="330"/>
      <c r="BX93" s="330"/>
      <c r="BY93" s="330"/>
      <c r="BZ93" s="330"/>
      <c r="CA93" s="330"/>
      <c r="CB93" s="330"/>
      <c r="CC93" s="330"/>
      <c r="CD93" s="330"/>
      <c r="CE93" s="330"/>
      <c r="CF93" s="330"/>
      <c r="CG93" s="330"/>
      <c r="CH93" s="330"/>
      <c r="CI93" s="330"/>
      <c r="CJ93" s="330"/>
      <c r="CK93" s="330"/>
      <c r="CL93" s="330"/>
      <c r="CM93" s="330"/>
      <c r="CN93" s="330"/>
      <c r="CO93" s="330"/>
      <c r="CP93" s="330"/>
      <c r="CQ93" s="330"/>
      <c r="CR93" s="330"/>
      <c r="CS93" s="330"/>
      <c r="CT93" s="330"/>
      <c r="CU93" s="330"/>
      <c r="CV93" s="330"/>
      <c r="CW93" s="330"/>
      <c r="CX93" s="330"/>
      <c r="CY93" s="330"/>
      <c r="CZ93" s="330"/>
      <c r="DA93" s="330"/>
      <c r="DB93" s="330"/>
      <c r="DC93" s="330"/>
      <c r="DD93" s="330"/>
      <c r="DE93" s="330"/>
      <c r="DF93" s="330"/>
      <c r="DG93" s="330"/>
      <c r="DH93" s="330"/>
      <c r="DI93" s="330"/>
      <c r="DJ93" s="330"/>
      <c r="DK93" s="330"/>
      <c r="DL93" s="330"/>
      <c r="DM93" s="330"/>
      <c r="DN93" s="330"/>
      <c r="DO93" s="330"/>
      <c r="DP93" s="330"/>
      <c r="DQ93" s="330"/>
      <c r="DR93" s="330"/>
      <c r="DS93" s="330"/>
      <c r="DT93" s="330"/>
      <c r="DU93" s="330"/>
      <c r="DV93" s="330"/>
      <c r="DW93" s="330"/>
      <c r="DX93" s="330"/>
      <c r="DY93" s="330"/>
      <c r="DZ93" s="330"/>
      <c r="EA93" s="330"/>
      <c r="EB93" s="330"/>
      <c r="EC93" s="330"/>
      <c r="ED93" s="330"/>
      <c r="EE93" s="330"/>
      <c r="EF93" s="330"/>
      <c r="EG93" s="330"/>
      <c r="EH93" s="330"/>
      <c r="EI93" s="330"/>
      <c r="EJ93" s="330"/>
      <c r="EK93" s="330"/>
      <c r="EL93" s="330"/>
      <c r="EM93" s="330"/>
      <c r="EN93" s="330"/>
      <c r="EO93" s="330"/>
      <c r="EP93" s="330"/>
      <c r="EQ93" s="330"/>
      <c r="ER93" s="330"/>
      <c r="ES93" s="330"/>
      <c r="ET93" s="330"/>
      <c r="EU93" s="330"/>
      <c r="EV93" s="330"/>
      <c r="EW93" s="330"/>
      <c r="EX93" s="330"/>
      <c r="EY93" s="330"/>
      <c r="EZ93" s="330"/>
      <c r="FA93" s="330"/>
      <c r="FB93" s="330"/>
      <c r="FC93" s="330"/>
      <c r="FD93" s="330"/>
      <c r="FE93" s="330"/>
      <c r="FF93" s="330"/>
      <c r="FG93" s="330"/>
      <c r="FH93" s="330"/>
      <c r="FI93" s="330"/>
      <c r="FJ93" s="330"/>
      <c r="FK93" s="330"/>
      <c r="FL93" s="330"/>
      <c r="FM93" s="330"/>
      <c r="FN93" s="330"/>
      <c r="FO93" s="330"/>
      <c r="FP93" s="330"/>
      <c r="FQ93" s="330"/>
      <c r="FR93" s="330"/>
      <c r="FS93" s="330"/>
      <c r="FT93" s="330"/>
      <c r="FU93" s="330"/>
      <c r="FV93" s="330"/>
      <c r="FW93" s="330"/>
      <c r="FX93" s="330"/>
      <c r="FY93" s="330"/>
      <c r="FZ93" s="330"/>
      <c r="GA93" s="330"/>
      <c r="GB93" s="330"/>
      <c r="GC93" s="330"/>
      <c r="GD93" s="330"/>
      <c r="GE93" s="330"/>
      <c r="GF93" s="330"/>
      <c r="GG93" s="330"/>
      <c r="GH93" s="330"/>
      <c r="GI93" s="330"/>
      <c r="GJ93" s="330"/>
      <c r="GK93" s="330"/>
      <c r="GL93" s="330"/>
      <c r="GM93" s="330"/>
      <c r="GN93" s="330"/>
      <c r="GO93" s="330"/>
      <c r="GP93" s="330"/>
      <c r="GQ93" s="330"/>
      <c r="GR93" s="330"/>
      <c r="GS93" s="330"/>
      <c r="GT93" s="330"/>
      <c r="GU93" s="330"/>
      <c r="GV93" s="330"/>
      <c r="GW93" s="330"/>
      <c r="GX93" s="330"/>
      <c r="GY93" s="330"/>
      <c r="GZ93" s="330"/>
      <c r="HA93" s="330"/>
      <c r="HB93" s="330"/>
      <c r="HC93" s="330"/>
      <c r="HD93" s="330"/>
      <c r="HE93" s="330"/>
      <c r="HF93" s="330"/>
      <c r="HG93" s="330"/>
      <c r="HH93" s="330"/>
      <c r="HI93" s="330"/>
      <c r="HJ93" s="330"/>
      <c r="HK93" s="135"/>
      <c r="HL93" s="135"/>
      <c r="HM93" s="135"/>
      <c r="HN93" s="135"/>
      <c r="HO93" s="135"/>
      <c r="HP93" s="135"/>
      <c r="HQ93" s="135"/>
      <c r="HR93" s="135"/>
      <c r="HS93" s="135"/>
      <c r="HT93" s="135"/>
      <c r="HU93" s="135"/>
      <c r="HV93" s="135"/>
      <c r="HW93" s="135"/>
      <c r="HX93" s="135"/>
      <c r="HY93" s="135"/>
      <c r="HZ93" s="135"/>
      <c r="IA93" s="135"/>
      <c r="IB93" s="135"/>
      <c r="IC93" s="135"/>
      <c r="ID93" s="135"/>
      <c r="IE93" s="135"/>
      <c r="IF93" s="135"/>
      <c r="IG93" s="135"/>
      <c r="IH93" s="135"/>
      <c r="II93" s="135"/>
      <c r="IJ93" s="135"/>
      <c r="IK93" s="135"/>
      <c r="IL93" s="135"/>
      <c r="IM93" s="135"/>
      <c r="IN93" s="135"/>
      <c r="IO93" s="135"/>
      <c r="IP93" s="135"/>
      <c r="IQ93" s="135"/>
      <c r="IR93" s="135"/>
      <c r="IS93" s="135"/>
      <c r="IT93" s="135"/>
      <c r="IU93" s="135"/>
      <c r="IV93" s="135"/>
    </row>
    <row r="94" s="1252" customFormat="1" ht="9.95" customHeight="1" spans="1:256">
      <c r="A94" s="1267" t="s">
        <v>37</v>
      </c>
      <c r="B94" s="1267" t="s">
        <v>712</v>
      </c>
      <c r="C94" s="1267">
        <v>475</v>
      </c>
      <c r="D94" s="1268">
        <v>11.150817477</v>
      </c>
      <c r="E94" s="1268" t="s">
        <v>714</v>
      </c>
      <c r="F94" s="1268" t="s">
        <v>715</v>
      </c>
      <c r="G94" s="1268" t="s">
        <v>716</v>
      </c>
      <c r="H94" s="1267" t="s">
        <v>717</v>
      </c>
      <c r="I94" s="1267" t="s">
        <v>729</v>
      </c>
      <c r="J94" s="1267" t="s">
        <v>29</v>
      </c>
      <c r="K94" s="1267"/>
      <c r="L94" s="1275">
        <v>40438350.7203</v>
      </c>
      <c r="M94" s="1275">
        <v>4688569.36025</v>
      </c>
      <c r="N94" s="1267" t="s">
        <v>178</v>
      </c>
      <c r="O94" s="1276" t="s">
        <v>727</v>
      </c>
      <c r="P94" s="1277" t="s">
        <v>728</v>
      </c>
      <c r="Q94" s="1283">
        <f t="shared" si="2"/>
        <v>50.1786786465</v>
      </c>
      <c r="R94" s="1267"/>
      <c r="S94" s="330"/>
      <c r="T94" s="330"/>
      <c r="U94" s="330"/>
      <c r="V94" s="330"/>
      <c r="W94" s="330"/>
      <c r="X94" s="330"/>
      <c r="Y94" s="330"/>
      <c r="Z94" s="330"/>
      <c r="AA94" s="330"/>
      <c r="AB94" s="330"/>
      <c r="AC94" s="330"/>
      <c r="AD94" s="330"/>
      <c r="AE94" s="330"/>
      <c r="AF94" s="330"/>
      <c r="AG94" s="330"/>
      <c r="AH94" s="330"/>
      <c r="AI94" s="330"/>
      <c r="AJ94" s="330"/>
      <c r="AK94" s="330"/>
      <c r="AL94" s="330"/>
      <c r="AM94" s="330"/>
      <c r="AN94" s="330"/>
      <c r="AO94" s="330"/>
      <c r="AP94" s="330"/>
      <c r="AQ94" s="330"/>
      <c r="AR94" s="330"/>
      <c r="AS94" s="330"/>
      <c r="AT94" s="330"/>
      <c r="AU94" s="330"/>
      <c r="AV94" s="330"/>
      <c r="AW94" s="330"/>
      <c r="AX94" s="330"/>
      <c r="AY94" s="330"/>
      <c r="AZ94" s="330"/>
      <c r="BA94" s="330"/>
      <c r="BB94" s="330"/>
      <c r="BC94" s="330"/>
      <c r="BD94" s="330"/>
      <c r="BE94" s="330"/>
      <c r="BF94" s="330"/>
      <c r="BG94" s="330"/>
      <c r="BH94" s="330"/>
      <c r="BI94" s="330"/>
      <c r="BJ94" s="330"/>
      <c r="BK94" s="330"/>
      <c r="BL94" s="330"/>
      <c r="BM94" s="330"/>
      <c r="BN94" s="330"/>
      <c r="BO94" s="330"/>
      <c r="BP94" s="330"/>
      <c r="BQ94" s="330"/>
      <c r="BR94" s="330"/>
      <c r="BS94" s="330"/>
      <c r="BT94" s="330"/>
      <c r="BU94" s="330"/>
      <c r="BV94" s="330"/>
      <c r="BW94" s="330"/>
      <c r="BX94" s="330"/>
      <c r="BY94" s="330"/>
      <c r="BZ94" s="330"/>
      <c r="CA94" s="330"/>
      <c r="CB94" s="330"/>
      <c r="CC94" s="330"/>
      <c r="CD94" s="330"/>
      <c r="CE94" s="330"/>
      <c r="CF94" s="330"/>
      <c r="CG94" s="330"/>
      <c r="CH94" s="330"/>
      <c r="CI94" s="330"/>
      <c r="CJ94" s="330"/>
      <c r="CK94" s="330"/>
      <c r="CL94" s="330"/>
      <c r="CM94" s="330"/>
      <c r="CN94" s="330"/>
      <c r="CO94" s="330"/>
      <c r="CP94" s="330"/>
      <c r="CQ94" s="330"/>
      <c r="CR94" s="330"/>
      <c r="CS94" s="330"/>
      <c r="CT94" s="330"/>
      <c r="CU94" s="330"/>
      <c r="CV94" s="330"/>
      <c r="CW94" s="330"/>
      <c r="CX94" s="330"/>
      <c r="CY94" s="330"/>
      <c r="CZ94" s="330"/>
      <c r="DA94" s="330"/>
      <c r="DB94" s="330"/>
      <c r="DC94" s="330"/>
      <c r="DD94" s="330"/>
      <c r="DE94" s="330"/>
      <c r="DF94" s="330"/>
      <c r="DG94" s="330"/>
      <c r="DH94" s="330"/>
      <c r="DI94" s="330"/>
      <c r="DJ94" s="330"/>
      <c r="DK94" s="330"/>
      <c r="DL94" s="330"/>
      <c r="DM94" s="330"/>
      <c r="DN94" s="330"/>
      <c r="DO94" s="330"/>
      <c r="DP94" s="330"/>
      <c r="DQ94" s="330"/>
      <c r="DR94" s="330"/>
      <c r="DS94" s="330"/>
      <c r="DT94" s="330"/>
      <c r="DU94" s="330"/>
      <c r="DV94" s="330"/>
      <c r="DW94" s="330"/>
      <c r="DX94" s="330"/>
      <c r="DY94" s="330"/>
      <c r="DZ94" s="330"/>
      <c r="EA94" s="330"/>
      <c r="EB94" s="330"/>
      <c r="EC94" s="330"/>
      <c r="ED94" s="330"/>
      <c r="EE94" s="330"/>
      <c r="EF94" s="330"/>
      <c r="EG94" s="330"/>
      <c r="EH94" s="330"/>
      <c r="EI94" s="330"/>
      <c r="EJ94" s="330"/>
      <c r="EK94" s="330"/>
      <c r="EL94" s="330"/>
      <c r="EM94" s="330"/>
      <c r="EN94" s="330"/>
      <c r="EO94" s="330"/>
      <c r="EP94" s="330"/>
      <c r="EQ94" s="330"/>
      <c r="ER94" s="330"/>
      <c r="ES94" s="330"/>
      <c r="ET94" s="330"/>
      <c r="EU94" s="330"/>
      <c r="EV94" s="330"/>
      <c r="EW94" s="330"/>
      <c r="EX94" s="330"/>
      <c r="EY94" s="330"/>
      <c r="EZ94" s="330"/>
      <c r="FA94" s="330"/>
      <c r="FB94" s="330"/>
      <c r="FC94" s="330"/>
      <c r="FD94" s="330"/>
      <c r="FE94" s="330"/>
      <c r="FF94" s="330"/>
      <c r="FG94" s="330"/>
      <c r="FH94" s="330"/>
      <c r="FI94" s="330"/>
      <c r="FJ94" s="330"/>
      <c r="FK94" s="330"/>
      <c r="FL94" s="330"/>
      <c r="FM94" s="330"/>
      <c r="FN94" s="330"/>
      <c r="FO94" s="330"/>
      <c r="FP94" s="330"/>
      <c r="FQ94" s="330"/>
      <c r="FR94" s="330"/>
      <c r="FS94" s="330"/>
      <c r="FT94" s="330"/>
      <c r="FU94" s="330"/>
      <c r="FV94" s="330"/>
      <c r="FW94" s="330"/>
      <c r="FX94" s="330"/>
      <c r="FY94" s="330"/>
      <c r="FZ94" s="330"/>
      <c r="GA94" s="330"/>
      <c r="GB94" s="330"/>
      <c r="GC94" s="330"/>
      <c r="GD94" s="330"/>
      <c r="GE94" s="330"/>
      <c r="GF94" s="330"/>
      <c r="GG94" s="330"/>
      <c r="GH94" s="330"/>
      <c r="GI94" s="330"/>
      <c r="GJ94" s="330"/>
      <c r="GK94" s="330"/>
      <c r="GL94" s="330"/>
      <c r="GM94" s="330"/>
      <c r="GN94" s="330"/>
      <c r="GO94" s="330"/>
      <c r="GP94" s="330"/>
      <c r="GQ94" s="330"/>
      <c r="GR94" s="330"/>
      <c r="GS94" s="330"/>
      <c r="GT94" s="330"/>
      <c r="GU94" s="330"/>
      <c r="GV94" s="330"/>
      <c r="GW94" s="330"/>
      <c r="GX94" s="330"/>
      <c r="GY94" s="330"/>
      <c r="GZ94" s="330"/>
      <c r="HA94" s="330"/>
      <c r="HB94" s="330"/>
      <c r="HC94" s="330"/>
      <c r="HD94" s="330"/>
      <c r="HE94" s="330"/>
      <c r="HF94" s="330"/>
      <c r="HG94" s="330"/>
      <c r="HH94" s="330"/>
      <c r="HI94" s="330"/>
      <c r="HJ94" s="330"/>
      <c r="HK94" s="135"/>
      <c r="HL94" s="135"/>
      <c r="HM94" s="135"/>
      <c r="HN94" s="135"/>
      <c r="HO94" s="135"/>
      <c r="HP94" s="135"/>
      <c r="HQ94" s="135"/>
      <c r="HR94" s="135"/>
      <c r="HS94" s="135"/>
      <c r="HT94" s="135"/>
      <c r="HU94" s="135"/>
      <c r="HV94" s="135"/>
      <c r="HW94" s="135"/>
      <c r="HX94" s="135"/>
      <c r="HY94" s="135"/>
      <c r="HZ94" s="135"/>
      <c r="IA94" s="135"/>
      <c r="IB94" s="135"/>
      <c r="IC94" s="135"/>
      <c r="ID94" s="135"/>
      <c r="IE94" s="135"/>
      <c r="IF94" s="135"/>
      <c r="IG94" s="135"/>
      <c r="IH94" s="135"/>
      <c r="II94" s="135"/>
      <c r="IJ94" s="135"/>
      <c r="IK94" s="135"/>
      <c r="IL94" s="135"/>
      <c r="IM94" s="135"/>
      <c r="IN94" s="135"/>
      <c r="IO94" s="135"/>
      <c r="IP94" s="135"/>
      <c r="IQ94" s="135"/>
      <c r="IR94" s="135"/>
      <c r="IS94" s="135"/>
      <c r="IT94" s="135"/>
      <c r="IU94" s="135"/>
      <c r="IV94" s="135"/>
    </row>
    <row r="95" s="1252" customFormat="1" ht="9.95" customHeight="1" spans="1:256">
      <c r="A95" s="1267" t="s">
        <v>37</v>
      </c>
      <c r="B95" s="1267" t="s">
        <v>712</v>
      </c>
      <c r="C95" s="1267">
        <v>477</v>
      </c>
      <c r="D95" s="1268">
        <v>105.2867312865</v>
      </c>
      <c r="E95" s="1268" t="s">
        <v>714</v>
      </c>
      <c r="F95" s="1268" t="s">
        <v>715</v>
      </c>
      <c r="G95" s="1268" t="s">
        <v>716</v>
      </c>
      <c r="H95" s="1267" t="s">
        <v>721</v>
      </c>
      <c r="I95" s="1267" t="s">
        <v>729</v>
      </c>
      <c r="J95" s="1267" t="s">
        <v>29</v>
      </c>
      <c r="K95" s="1267"/>
      <c r="L95" s="1275">
        <v>40438186.691</v>
      </c>
      <c r="M95" s="1275">
        <v>4688600.18215</v>
      </c>
      <c r="N95" s="1267" t="s">
        <v>178</v>
      </c>
      <c r="O95" s="1276" t="s">
        <v>730</v>
      </c>
      <c r="P95" s="1284" t="s">
        <v>731</v>
      </c>
      <c r="Q95" s="1283">
        <f t="shared" si="2"/>
        <v>473.79029078925</v>
      </c>
      <c r="R95" s="1267"/>
      <c r="S95" s="330"/>
      <c r="T95" s="330"/>
      <c r="U95" s="330"/>
      <c r="V95" s="330"/>
      <c r="W95" s="330"/>
      <c r="X95" s="330"/>
      <c r="Y95" s="330"/>
      <c r="Z95" s="330"/>
      <c r="AA95" s="330"/>
      <c r="AB95" s="330"/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/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/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/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/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/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/>
      <c r="CQ95" s="330"/>
      <c r="CR95" s="330"/>
      <c r="CS95" s="330"/>
      <c r="CT95" s="330"/>
      <c r="CU95" s="330"/>
      <c r="CV95" s="330"/>
      <c r="CW95" s="330"/>
      <c r="CX95" s="330"/>
      <c r="CY95" s="330"/>
      <c r="CZ95" s="330"/>
      <c r="DA95" s="330"/>
      <c r="DB95" s="330"/>
      <c r="DC95" s="330"/>
      <c r="DD95" s="330"/>
      <c r="DE95" s="330"/>
      <c r="DF95" s="330"/>
      <c r="DG95" s="330"/>
      <c r="DH95" s="330"/>
      <c r="DI95" s="330"/>
      <c r="DJ95" s="330"/>
      <c r="DK95" s="330"/>
      <c r="DL95" s="330"/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/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/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/>
      <c r="ET95" s="330"/>
      <c r="EU95" s="330"/>
      <c r="EV95" s="330"/>
      <c r="EW95" s="330"/>
      <c r="EX95" s="330"/>
      <c r="EY95" s="330"/>
      <c r="EZ95" s="330"/>
      <c r="FA95" s="330"/>
      <c r="FB95" s="330"/>
      <c r="FC95" s="330"/>
      <c r="FD95" s="330"/>
      <c r="FE95" s="330"/>
      <c r="FF95" s="330"/>
      <c r="FG95" s="330"/>
      <c r="FH95" s="330"/>
      <c r="FI95" s="330"/>
      <c r="FJ95" s="330"/>
      <c r="FK95" s="330"/>
      <c r="FL95" s="330"/>
      <c r="FM95" s="330"/>
      <c r="FN95" s="330"/>
      <c r="FO95" s="330"/>
      <c r="FP95" s="330"/>
      <c r="FQ95" s="330"/>
      <c r="FR95" s="330"/>
      <c r="FS95" s="330"/>
      <c r="FT95" s="330"/>
      <c r="FU95" s="330"/>
      <c r="FV95" s="330"/>
      <c r="FW95" s="330"/>
      <c r="FX95" s="330"/>
      <c r="FY95" s="330"/>
      <c r="FZ95" s="330"/>
      <c r="GA95" s="330"/>
      <c r="GB95" s="330"/>
      <c r="GC95" s="330"/>
      <c r="GD95" s="330"/>
      <c r="GE95" s="330"/>
      <c r="GF95" s="330"/>
      <c r="GG95" s="330"/>
      <c r="GH95" s="330"/>
      <c r="GI95" s="330"/>
      <c r="GJ95" s="330"/>
      <c r="GK95" s="330"/>
      <c r="GL95" s="330"/>
      <c r="GM95" s="330"/>
      <c r="GN95" s="330"/>
      <c r="GO95" s="330"/>
      <c r="GP95" s="330"/>
      <c r="GQ95" s="330"/>
      <c r="GR95" s="330"/>
      <c r="GS95" s="330"/>
      <c r="GT95" s="330"/>
      <c r="GU95" s="330"/>
      <c r="GV95" s="330"/>
      <c r="GW95" s="330"/>
      <c r="GX95" s="330"/>
      <c r="GY95" s="330"/>
      <c r="GZ95" s="330"/>
      <c r="HA95" s="330"/>
      <c r="HB95" s="330"/>
      <c r="HC95" s="330"/>
      <c r="HD95" s="330"/>
      <c r="HE95" s="330"/>
      <c r="HF95" s="330"/>
      <c r="HG95" s="330"/>
      <c r="HH95" s="330"/>
      <c r="HI95" s="330"/>
      <c r="HJ95" s="330"/>
      <c r="HK95" s="135"/>
      <c r="HL95" s="135"/>
      <c r="HM95" s="135"/>
      <c r="HN95" s="135"/>
      <c r="HO95" s="135"/>
      <c r="HP95" s="135"/>
      <c r="HQ95" s="135"/>
      <c r="HR95" s="135"/>
      <c r="HS95" s="135"/>
      <c r="HT95" s="135"/>
      <c r="HU95" s="135"/>
      <c r="HV95" s="135"/>
      <c r="HW95" s="135"/>
      <c r="HX95" s="135"/>
      <c r="HY95" s="135"/>
      <c r="HZ95" s="135"/>
      <c r="IA95" s="135"/>
      <c r="IB95" s="135"/>
      <c r="IC95" s="135"/>
      <c r="ID95" s="135"/>
      <c r="IE95" s="135"/>
      <c r="IF95" s="135"/>
      <c r="IG95" s="135"/>
      <c r="IH95" s="135"/>
      <c r="II95" s="135"/>
      <c r="IJ95" s="135"/>
      <c r="IK95" s="135"/>
      <c r="IL95" s="135"/>
      <c r="IM95" s="135"/>
      <c r="IN95" s="135"/>
      <c r="IO95" s="135"/>
      <c r="IP95" s="135"/>
      <c r="IQ95" s="135"/>
      <c r="IR95" s="135"/>
      <c r="IS95" s="135"/>
      <c r="IT95" s="135"/>
      <c r="IU95" s="135"/>
      <c r="IV95" s="135"/>
    </row>
    <row r="96" s="1252" customFormat="1" ht="9.95" customHeight="1" spans="1:256">
      <c r="A96" s="1267" t="s">
        <v>37</v>
      </c>
      <c r="B96" s="1267" t="s">
        <v>712</v>
      </c>
      <c r="C96" s="1267">
        <v>502</v>
      </c>
      <c r="D96" s="1268">
        <v>28.14495862095</v>
      </c>
      <c r="E96" s="1268" t="s">
        <v>714</v>
      </c>
      <c r="F96" s="1268" t="s">
        <v>715</v>
      </c>
      <c r="G96" s="1268" t="s">
        <v>716</v>
      </c>
      <c r="H96" s="1267" t="s">
        <v>717</v>
      </c>
      <c r="I96" s="1267" t="s">
        <v>28</v>
      </c>
      <c r="J96" s="1267" t="s">
        <v>29</v>
      </c>
      <c r="K96" s="1267"/>
      <c r="L96" s="1275">
        <v>40438157.7555</v>
      </c>
      <c r="M96" s="1275">
        <v>4688481.76692</v>
      </c>
      <c r="N96" s="1267" t="s">
        <v>43</v>
      </c>
      <c r="O96" s="1276" t="s">
        <v>730</v>
      </c>
      <c r="P96" s="1284" t="s">
        <v>731</v>
      </c>
      <c r="Q96" s="1283">
        <f t="shared" si="2"/>
        <v>126.652313794275</v>
      </c>
      <c r="R96" s="1267"/>
      <c r="S96" s="330"/>
      <c r="T96" s="330"/>
      <c r="U96" s="330"/>
      <c r="V96" s="330"/>
      <c r="W96" s="330"/>
      <c r="X96" s="330"/>
      <c r="Y96" s="330"/>
      <c r="Z96" s="330"/>
      <c r="AA96" s="330"/>
      <c r="AB96" s="330"/>
      <c r="AC96" s="330"/>
      <c r="AD96" s="330"/>
      <c r="AE96" s="330"/>
      <c r="AF96" s="330"/>
      <c r="AG96" s="330"/>
      <c r="AH96" s="330"/>
      <c r="AI96" s="330"/>
      <c r="AJ96" s="330"/>
      <c r="AK96" s="330"/>
      <c r="AL96" s="330"/>
      <c r="AM96" s="330"/>
      <c r="AN96" s="330"/>
      <c r="AO96" s="330"/>
      <c r="AP96" s="330"/>
      <c r="AQ96" s="330"/>
      <c r="AR96" s="330"/>
      <c r="AS96" s="330"/>
      <c r="AT96" s="330"/>
      <c r="AU96" s="330"/>
      <c r="AV96" s="330"/>
      <c r="AW96" s="330"/>
      <c r="AX96" s="330"/>
      <c r="AY96" s="330"/>
      <c r="AZ96" s="330"/>
      <c r="BA96" s="330"/>
      <c r="BB96" s="330"/>
      <c r="BC96" s="330"/>
      <c r="BD96" s="330"/>
      <c r="BE96" s="330"/>
      <c r="BF96" s="330"/>
      <c r="BG96" s="330"/>
      <c r="BH96" s="330"/>
      <c r="BI96" s="330"/>
      <c r="BJ96" s="330"/>
      <c r="BK96" s="330"/>
      <c r="BL96" s="330"/>
      <c r="BM96" s="330"/>
      <c r="BN96" s="330"/>
      <c r="BO96" s="330"/>
      <c r="BP96" s="330"/>
      <c r="BQ96" s="330"/>
      <c r="BR96" s="330"/>
      <c r="BS96" s="330"/>
      <c r="BT96" s="330"/>
      <c r="BU96" s="330"/>
      <c r="BV96" s="330"/>
      <c r="BW96" s="330"/>
      <c r="BX96" s="330"/>
      <c r="BY96" s="330"/>
      <c r="BZ96" s="330"/>
      <c r="CA96" s="330"/>
      <c r="CB96" s="330"/>
      <c r="CC96" s="330"/>
      <c r="CD96" s="330"/>
      <c r="CE96" s="330"/>
      <c r="CF96" s="330"/>
      <c r="CG96" s="330"/>
      <c r="CH96" s="330"/>
      <c r="CI96" s="330"/>
      <c r="CJ96" s="330"/>
      <c r="CK96" s="330"/>
      <c r="CL96" s="330"/>
      <c r="CM96" s="330"/>
      <c r="CN96" s="330"/>
      <c r="CO96" s="330"/>
      <c r="CP96" s="330"/>
      <c r="CQ96" s="330"/>
      <c r="CR96" s="330"/>
      <c r="CS96" s="330"/>
      <c r="CT96" s="330"/>
      <c r="CU96" s="330"/>
      <c r="CV96" s="330"/>
      <c r="CW96" s="330"/>
      <c r="CX96" s="330"/>
      <c r="CY96" s="330"/>
      <c r="CZ96" s="330"/>
      <c r="DA96" s="330"/>
      <c r="DB96" s="330"/>
      <c r="DC96" s="330"/>
      <c r="DD96" s="330"/>
      <c r="DE96" s="330"/>
      <c r="DF96" s="330"/>
      <c r="DG96" s="330"/>
      <c r="DH96" s="330"/>
      <c r="DI96" s="330"/>
      <c r="DJ96" s="330"/>
      <c r="DK96" s="330"/>
      <c r="DL96" s="330"/>
      <c r="DM96" s="330"/>
      <c r="DN96" s="330"/>
      <c r="DO96" s="330"/>
      <c r="DP96" s="330"/>
      <c r="DQ96" s="330"/>
      <c r="DR96" s="330"/>
      <c r="DS96" s="330"/>
      <c r="DT96" s="330"/>
      <c r="DU96" s="330"/>
      <c r="DV96" s="330"/>
      <c r="DW96" s="330"/>
      <c r="DX96" s="330"/>
      <c r="DY96" s="330"/>
      <c r="DZ96" s="330"/>
      <c r="EA96" s="330"/>
      <c r="EB96" s="330"/>
      <c r="EC96" s="330"/>
      <c r="ED96" s="330"/>
      <c r="EE96" s="330"/>
      <c r="EF96" s="330"/>
      <c r="EG96" s="330"/>
      <c r="EH96" s="330"/>
      <c r="EI96" s="330"/>
      <c r="EJ96" s="330"/>
      <c r="EK96" s="330"/>
      <c r="EL96" s="330"/>
      <c r="EM96" s="330"/>
      <c r="EN96" s="330"/>
      <c r="EO96" s="330"/>
      <c r="EP96" s="330"/>
      <c r="EQ96" s="330"/>
      <c r="ER96" s="330"/>
      <c r="ES96" s="330"/>
      <c r="ET96" s="330"/>
      <c r="EU96" s="330"/>
      <c r="EV96" s="330"/>
      <c r="EW96" s="330"/>
      <c r="EX96" s="330"/>
      <c r="EY96" s="330"/>
      <c r="EZ96" s="330"/>
      <c r="FA96" s="330"/>
      <c r="FB96" s="330"/>
      <c r="FC96" s="330"/>
      <c r="FD96" s="330"/>
      <c r="FE96" s="330"/>
      <c r="FF96" s="330"/>
      <c r="FG96" s="330"/>
      <c r="FH96" s="330"/>
      <c r="FI96" s="330"/>
      <c r="FJ96" s="330"/>
      <c r="FK96" s="330"/>
      <c r="FL96" s="330"/>
      <c r="FM96" s="330"/>
      <c r="FN96" s="330"/>
      <c r="FO96" s="330"/>
      <c r="FP96" s="330"/>
      <c r="FQ96" s="330"/>
      <c r="FR96" s="330"/>
      <c r="FS96" s="330"/>
      <c r="FT96" s="330"/>
      <c r="FU96" s="330"/>
      <c r="FV96" s="330"/>
      <c r="FW96" s="330"/>
      <c r="FX96" s="330"/>
      <c r="FY96" s="330"/>
      <c r="FZ96" s="330"/>
      <c r="GA96" s="330"/>
      <c r="GB96" s="330"/>
      <c r="GC96" s="330"/>
      <c r="GD96" s="330"/>
      <c r="GE96" s="330"/>
      <c r="GF96" s="330"/>
      <c r="GG96" s="330"/>
      <c r="GH96" s="330"/>
      <c r="GI96" s="330"/>
      <c r="GJ96" s="330"/>
      <c r="GK96" s="330"/>
      <c r="GL96" s="330"/>
      <c r="GM96" s="330"/>
      <c r="GN96" s="330"/>
      <c r="GO96" s="330"/>
      <c r="GP96" s="330"/>
      <c r="GQ96" s="330"/>
      <c r="GR96" s="330"/>
      <c r="GS96" s="330"/>
      <c r="GT96" s="330"/>
      <c r="GU96" s="330"/>
      <c r="GV96" s="330"/>
      <c r="GW96" s="330"/>
      <c r="GX96" s="330"/>
      <c r="GY96" s="330"/>
      <c r="GZ96" s="330"/>
      <c r="HA96" s="330"/>
      <c r="HB96" s="330"/>
      <c r="HC96" s="330"/>
      <c r="HD96" s="330"/>
      <c r="HE96" s="330"/>
      <c r="HF96" s="330"/>
      <c r="HG96" s="330"/>
      <c r="HH96" s="330"/>
      <c r="HI96" s="330"/>
      <c r="HJ96" s="330"/>
      <c r="HK96" s="135"/>
      <c r="HL96" s="135"/>
      <c r="HM96" s="135"/>
      <c r="HN96" s="135"/>
      <c r="HO96" s="135"/>
      <c r="HP96" s="135"/>
      <c r="HQ96" s="135"/>
      <c r="HR96" s="135"/>
      <c r="HS96" s="135"/>
      <c r="HT96" s="135"/>
      <c r="HU96" s="135"/>
      <c r="HV96" s="135"/>
      <c r="HW96" s="135"/>
      <c r="HX96" s="135"/>
      <c r="HY96" s="135"/>
      <c r="HZ96" s="135"/>
      <c r="IA96" s="135"/>
      <c r="IB96" s="135"/>
      <c r="IC96" s="135"/>
      <c r="ID96" s="135"/>
      <c r="IE96" s="135"/>
      <c r="IF96" s="135"/>
      <c r="IG96" s="135"/>
      <c r="IH96" s="135"/>
      <c r="II96" s="135"/>
      <c r="IJ96" s="135"/>
      <c r="IK96" s="135"/>
      <c r="IL96" s="135"/>
      <c r="IM96" s="135"/>
      <c r="IN96" s="135"/>
      <c r="IO96" s="135"/>
      <c r="IP96" s="135"/>
      <c r="IQ96" s="135"/>
      <c r="IR96" s="135"/>
      <c r="IS96" s="135"/>
      <c r="IT96" s="135"/>
      <c r="IU96" s="135"/>
      <c r="IV96" s="135"/>
    </row>
    <row r="97" s="1252" customFormat="1" ht="9.95" customHeight="1" spans="1:256">
      <c r="A97" s="1267" t="s">
        <v>37</v>
      </c>
      <c r="B97" s="1267" t="s">
        <v>712</v>
      </c>
      <c r="C97" s="1267">
        <v>503</v>
      </c>
      <c r="D97" s="1268">
        <v>97.07946693735</v>
      </c>
      <c r="E97" s="1268" t="s">
        <v>714</v>
      </c>
      <c r="F97" s="1268" t="s">
        <v>715</v>
      </c>
      <c r="G97" s="1268" t="s">
        <v>716</v>
      </c>
      <c r="H97" s="1267" t="s">
        <v>721</v>
      </c>
      <c r="I97" s="1267" t="s">
        <v>729</v>
      </c>
      <c r="J97" s="1267" t="s">
        <v>327</v>
      </c>
      <c r="K97" s="1267"/>
      <c r="L97" s="1275">
        <v>40439671.4718</v>
      </c>
      <c r="M97" s="1275">
        <v>4688433.46706</v>
      </c>
      <c r="N97" s="1267" t="s">
        <v>178</v>
      </c>
      <c r="O97" s="1276" t="s">
        <v>730</v>
      </c>
      <c r="P97" s="1284" t="s">
        <v>731</v>
      </c>
      <c r="Q97" s="1283">
        <f t="shared" si="2"/>
        <v>436.857601218075</v>
      </c>
      <c r="R97" s="1267"/>
      <c r="S97" s="330"/>
      <c r="T97" s="330"/>
      <c r="U97" s="330"/>
      <c r="V97" s="330"/>
      <c r="W97" s="330"/>
      <c r="X97" s="330"/>
      <c r="Y97" s="330"/>
      <c r="Z97" s="330"/>
      <c r="AA97" s="330"/>
      <c r="AB97" s="330"/>
      <c r="AC97" s="330"/>
      <c r="AD97" s="330"/>
      <c r="AE97" s="330"/>
      <c r="AF97" s="330"/>
      <c r="AG97" s="330"/>
      <c r="AH97" s="330"/>
      <c r="AI97" s="330"/>
      <c r="AJ97" s="330"/>
      <c r="AK97" s="330"/>
      <c r="AL97" s="330"/>
      <c r="AM97" s="330"/>
      <c r="AN97" s="330"/>
      <c r="AO97" s="330"/>
      <c r="AP97" s="330"/>
      <c r="AQ97" s="330"/>
      <c r="AR97" s="330"/>
      <c r="AS97" s="330"/>
      <c r="AT97" s="330"/>
      <c r="AU97" s="330"/>
      <c r="AV97" s="330"/>
      <c r="AW97" s="330"/>
      <c r="AX97" s="330"/>
      <c r="AY97" s="330"/>
      <c r="AZ97" s="330"/>
      <c r="BA97" s="330"/>
      <c r="BB97" s="330"/>
      <c r="BC97" s="330"/>
      <c r="BD97" s="330"/>
      <c r="BE97" s="330"/>
      <c r="BF97" s="330"/>
      <c r="BG97" s="330"/>
      <c r="BH97" s="330"/>
      <c r="BI97" s="330"/>
      <c r="BJ97" s="330"/>
      <c r="BK97" s="330"/>
      <c r="BL97" s="330"/>
      <c r="BM97" s="330"/>
      <c r="BN97" s="330"/>
      <c r="BO97" s="330"/>
      <c r="BP97" s="330"/>
      <c r="BQ97" s="330"/>
      <c r="BR97" s="330"/>
      <c r="BS97" s="330"/>
      <c r="BT97" s="330"/>
      <c r="BU97" s="330"/>
      <c r="BV97" s="330"/>
      <c r="BW97" s="330"/>
      <c r="BX97" s="330"/>
      <c r="BY97" s="330"/>
      <c r="BZ97" s="330"/>
      <c r="CA97" s="330"/>
      <c r="CB97" s="330"/>
      <c r="CC97" s="330"/>
      <c r="CD97" s="330"/>
      <c r="CE97" s="330"/>
      <c r="CF97" s="330"/>
      <c r="CG97" s="330"/>
      <c r="CH97" s="330"/>
      <c r="CI97" s="330"/>
      <c r="CJ97" s="330"/>
      <c r="CK97" s="330"/>
      <c r="CL97" s="330"/>
      <c r="CM97" s="330"/>
      <c r="CN97" s="330"/>
      <c r="CO97" s="330"/>
      <c r="CP97" s="330"/>
      <c r="CQ97" s="330"/>
      <c r="CR97" s="330"/>
      <c r="CS97" s="330"/>
      <c r="CT97" s="330"/>
      <c r="CU97" s="330"/>
      <c r="CV97" s="330"/>
      <c r="CW97" s="330"/>
      <c r="CX97" s="330"/>
      <c r="CY97" s="330"/>
      <c r="CZ97" s="330"/>
      <c r="DA97" s="330"/>
      <c r="DB97" s="330"/>
      <c r="DC97" s="330"/>
      <c r="DD97" s="330"/>
      <c r="DE97" s="330"/>
      <c r="DF97" s="330"/>
      <c r="DG97" s="330"/>
      <c r="DH97" s="330"/>
      <c r="DI97" s="330"/>
      <c r="DJ97" s="330"/>
      <c r="DK97" s="330"/>
      <c r="DL97" s="330"/>
      <c r="DM97" s="330"/>
      <c r="DN97" s="330"/>
      <c r="DO97" s="330"/>
      <c r="DP97" s="330"/>
      <c r="DQ97" s="330"/>
      <c r="DR97" s="330"/>
      <c r="DS97" s="330"/>
      <c r="DT97" s="330"/>
      <c r="DU97" s="330"/>
      <c r="DV97" s="330"/>
      <c r="DW97" s="330"/>
      <c r="DX97" s="330"/>
      <c r="DY97" s="330"/>
      <c r="DZ97" s="330"/>
      <c r="EA97" s="330"/>
      <c r="EB97" s="330"/>
      <c r="EC97" s="330"/>
      <c r="ED97" s="330"/>
      <c r="EE97" s="330"/>
      <c r="EF97" s="330"/>
      <c r="EG97" s="330"/>
      <c r="EH97" s="330"/>
      <c r="EI97" s="330"/>
      <c r="EJ97" s="330"/>
      <c r="EK97" s="330"/>
      <c r="EL97" s="330"/>
      <c r="EM97" s="330"/>
      <c r="EN97" s="330"/>
      <c r="EO97" s="330"/>
      <c r="EP97" s="330"/>
      <c r="EQ97" s="330"/>
      <c r="ER97" s="330"/>
      <c r="ES97" s="330"/>
      <c r="ET97" s="330"/>
      <c r="EU97" s="330"/>
      <c r="EV97" s="330"/>
      <c r="EW97" s="330"/>
      <c r="EX97" s="330"/>
      <c r="EY97" s="330"/>
      <c r="EZ97" s="330"/>
      <c r="FA97" s="330"/>
      <c r="FB97" s="330"/>
      <c r="FC97" s="330"/>
      <c r="FD97" s="330"/>
      <c r="FE97" s="330"/>
      <c r="FF97" s="330"/>
      <c r="FG97" s="330"/>
      <c r="FH97" s="330"/>
      <c r="FI97" s="330"/>
      <c r="FJ97" s="330"/>
      <c r="FK97" s="330"/>
      <c r="FL97" s="330"/>
      <c r="FM97" s="330"/>
      <c r="FN97" s="330"/>
      <c r="FO97" s="330"/>
      <c r="FP97" s="330"/>
      <c r="FQ97" s="330"/>
      <c r="FR97" s="330"/>
      <c r="FS97" s="330"/>
      <c r="FT97" s="330"/>
      <c r="FU97" s="330"/>
      <c r="FV97" s="330"/>
      <c r="FW97" s="330"/>
      <c r="FX97" s="330"/>
      <c r="FY97" s="330"/>
      <c r="FZ97" s="330"/>
      <c r="GA97" s="330"/>
      <c r="GB97" s="330"/>
      <c r="GC97" s="330"/>
      <c r="GD97" s="330"/>
      <c r="GE97" s="330"/>
      <c r="GF97" s="330"/>
      <c r="GG97" s="330"/>
      <c r="GH97" s="330"/>
      <c r="GI97" s="330"/>
      <c r="GJ97" s="330"/>
      <c r="GK97" s="330"/>
      <c r="GL97" s="330"/>
      <c r="GM97" s="330"/>
      <c r="GN97" s="330"/>
      <c r="GO97" s="330"/>
      <c r="GP97" s="330"/>
      <c r="GQ97" s="330"/>
      <c r="GR97" s="330"/>
      <c r="GS97" s="330"/>
      <c r="GT97" s="330"/>
      <c r="GU97" s="330"/>
      <c r="GV97" s="330"/>
      <c r="GW97" s="330"/>
      <c r="GX97" s="330"/>
      <c r="GY97" s="330"/>
      <c r="GZ97" s="330"/>
      <c r="HA97" s="330"/>
      <c r="HB97" s="330"/>
      <c r="HC97" s="330"/>
      <c r="HD97" s="330"/>
      <c r="HE97" s="330"/>
      <c r="HF97" s="330"/>
      <c r="HG97" s="330"/>
      <c r="HH97" s="330"/>
      <c r="HI97" s="330"/>
      <c r="HJ97" s="330"/>
      <c r="HK97" s="135"/>
      <c r="HL97" s="135"/>
      <c r="HM97" s="135"/>
      <c r="HN97" s="135"/>
      <c r="HO97" s="135"/>
      <c r="HP97" s="135"/>
      <c r="HQ97" s="135"/>
      <c r="HR97" s="135"/>
      <c r="HS97" s="135"/>
      <c r="HT97" s="135"/>
      <c r="HU97" s="135"/>
      <c r="HV97" s="135"/>
      <c r="HW97" s="135"/>
      <c r="HX97" s="135"/>
      <c r="HY97" s="135"/>
      <c r="HZ97" s="135"/>
      <c r="IA97" s="135"/>
      <c r="IB97" s="135"/>
      <c r="IC97" s="135"/>
      <c r="ID97" s="135"/>
      <c r="IE97" s="135"/>
      <c r="IF97" s="135"/>
      <c r="IG97" s="135"/>
      <c r="IH97" s="135"/>
      <c r="II97" s="135"/>
      <c r="IJ97" s="135"/>
      <c r="IK97" s="135"/>
      <c r="IL97" s="135"/>
      <c r="IM97" s="135"/>
      <c r="IN97" s="135"/>
      <c r="IO97" s="135"/>
      <c r="IP97" s="135"/>
      <c r="IQ97" s="135"/>
      <c r="IR97" s="135"/>
      <c r="IS97" s="135"/>
      <c r="IT97" s="135"/>
      <c r="IU97" s="135"/>
      <c r="IV97" s="135"/>
    </row>
    <row r="98" s="1252" customFormat="1" ht="9.95" customHeight="1" spans="1:256">
      <c r="A98" s="1267" t="s">
        <v>37</v>
      </c>
      <c r="B98" s="1267" t="s">
        <v>712</v>
      </c>
      <c r="C98" s="1267">
        <v>504</v>
      </c>
      <c r="D98" s="1268">
        <v>43.6820725077</v>
      </c>
      <c r="E98" s="1268" t="s">
        <v>714</v>
      </c>
      <c r="F98" s="1268" t="s">
        <v>715</v>
      </c>
      <c r="G98" s="1268" t="s">
        <v>716</v>
      </c>
      <c r="H98" s="1267" t="s">
        <v>721</v>
      </c>
      <c r="I98" s="1267" t="s">
        <v>729</v>
      </c>
      <c r="J98" s="1267" t="s">
        <v>29</v>
      </c>
      <c r="K98" s="1267"/>
      <c r="L98" s="1275">
        <v>40438444.2626</v>
      </c>
      <c r="M98" s="1275">
        <v>4688523.76961</v>
      </c>
      <c r="N98" s="1267" t="s">
        <v>178</v>
      </c>
      <c r="O98" s="1260" t="s">
        <v>732</v>
      </c>
      <c r="P98" s="1279" t="s">
        <v>733</v>
      </c>
      <c r="Q98" s="1283">
        <f t="shared" si="2"/>
        <v>196.56932628465</v>
      </c>
      <c r="R98" s="1267"/>
      <c r="S98" s="330"/>
      <c r="T98" s="330"/>
      <c r="U98" s="330"/>
      <c r="V98" s="330"/>
      <c r="W98" s="330"/>
      <c r="X98" s="330"/>
      <c r="Y98" s="330"/>
      <c r="Z98" s="330"/>
      <c r="AA98" s="330"/>
      <c r="AB98" s="330"/>
      <c r="AC98" s="330"/>
      <c r="AD98" s="330"/>
      <c r="AE98" s="330"/>
      <c r="AF98" s="330"/>
      <c r="AG98" s="330"/>
      <c r="AH98" s="330"/>
      <c r="AI98" s="330"/>
      <c r="AJ98" s="330"/>
      <c r="AK98" s="330"/>
      <c r="AL98" s="330"/>
      <c r="AM98" s="330"/>
      <c r="AN98" s="330"/>
      <c r="AO98" s="330"/>
      <c r="AP98" s="330"/>
      <c r="AQ98" s="330"/>
      <c r="AR98" s="330"/>
      <c r="AS98" s="330"/>
      <c r="AT98" s="330"/>
      <c r="AU98" s="330"/>
      <c r="AV98" s="330"/>
      <c r="AW98" s="330"/>
      <c r="AX98" s="330"/>
      <c r="AY98" s="330"/>
      <c r="AZ98" s="330"/>
      <c r="BA98" s="330"/>
      <c r="BB98" s="330"/>
      <c r="BC98" s="330"/>
      <c r="BD98" s="330"/>
      <c r="BE98" s="330"/>
      <c r="BF98" s="330"/>
      <c r="BG98" s="330"/>
      <c r="BH98" s="330"/>
      <c r="BI98" s="330"/>
      <c r="BJ98" s="330"/>
      <c r="BK98" s="330"/>
      <c r="BL98" s="330"/>
      <c r="BM98" s="330"/>
      <c r="BN98" s="330"/>
      <c r="BO98" s="330"/>
      <c r="BP98" s="330"/>
      <c r="BQ98" s="330"/>
      <c r="BR98" s="330"/>
      <c r="BS98" s="330"/>
      <c r="BT98" s="330"/>
      <c r="BU98" s="330"/>
      <c r="BV98" s="330"/>
      <c r="BW98" s="330"/>
      <c r="BX98" s="330"/>
      <c r="BY98" s="330"/>
      <c r="BZ98" s="330"/>
      <c r="CA98" s="330"/>
      <c r="CB98" s="330"/>
      <c r="CC98" s="330"/>
      <c r="CD98" s="330"/>
      <c r="CE98" s="330"/>
      <c r="CF98" s="330"/>
      <c r="CG98" s="330"/>
      <c r="CH98" s="330"/>
      <c r="CI98" s="330"/>
      <c r="CJ98" s="330"/>
      <c r="CK98" s="330"/>
      <c r="CL98" s="330"/>
      <c r="CM98" s="330"/>
      <c r="CN98" s="330"/>
      <c r="CO98" s="330"/>
      <c r="CP98" s="330"/>
      <c r="CQ98" s="330"/>
      <c r="CR98" s="330"/>
      <c r="CS98" s="330"/>
      <c r="CT98" s="330"/>
      <c r="CU98" s="330"/>
      <c r="CV98" s="330"/>
      <c r="CW98" s="330"/>
      <c r="CX98" s="330"/>
      <c r="CY98" s="330"/>
      <c r="CZ98" s="330"/>
      <c r="DA98" s="330"/>
      <c r="DB98" s="330"/>
      <c r="DC98" s="330"/>
      <c r="DD98" s="330"/>
      <c r="DE98" s="330"/>
      <c r="DF98" s="330"/>
      <c r="DG98" s="330"/>
      <c r="DH98" s="330"/>
      <c r="DI98" s="330"/>
      <c r="DJ98" s="330"/>
      <c r="DK98" s="330"/>
      <c r="DL98" s="330"/>
      <c r="DM98" s="330"/>
      <c r="DN98" s="330"/>
      <c r="DO98" s="330"/>
      <c r="DP98" s="330"/>
      <c r="DQ98" s="330"/>
      <c r="DR98" s="330"/>
      <c r="DS98" s="330"/>
      <c r="DT98" s="330"/>
      <c r="DU98" s="330"/>
      <c r="DV98" s="330"/>
      <c r="DW98" s="330"/>
      <c r="DX98" s="330"/>
      <c r="DY98" s="330"/>
      <c r="DZ98" s="330"/>
      <c r="EA98" s="330"/>
      <c r="EB98" s="330"/>
      <c r="EC98" s="330"/>
      <c r="ED98" s="330"/>
      <c r="EE98" s="330"/>
      <c r="EF98" s="330"/>
      <c r="EG98" s="330"/>
      <c r="EH98" s="330"/>
      <c r="EI98" s="330"/>
      <c r="EJ98" s="330"/>
      <c r="EK98" s="330"/>
      <c r="EL98" s="330"/>
      <c r="EM98" s="330"/>
      <c r="EN98" s="330"/>
      <c r="EO98" s="330"/>
      <c r="EP98" s="330"/>
      <c r="EQ98" s="330"/>
      <c r="ER98" s="330"/>
      <c r="ES98" s="330"/>
      <c r="ET98" s="330"/>
      <c r="EU98" s="330"/>
      <c r="EV98" s="330"/>
      <c r="EW98" s="330"/>
      <c r="EX98" s="330"/>
      <c r="EY98" s="330"/>
      <c r="EZ98" s="330"/>
      <c r="FA98" s="330"/>
      <c r="FB98" s="330"/>
      <c r="FC98" s="330"/>
      <c r="FD98" s="330"/>
      <c r="FE98" s="330"/>
      <c r="FF98" s="330"/>
      <c r="FG98" s="330"/>
      <c r="FH98" s="330"/>
      <c r="FI98" s="330"/>
      <c r="FJ98" s="330"/>
      <c r="FK98" s="330"/>
      <c r="FL98" s="330"/>
      <c r="FM98" s="330"/>
      <c r="FN98" s="330"/>
      <c r="FO98" s="330"/>
      <c r="FP98" s="330"/>
      <c r="FQ98" s="330"/>
      <c r="FR98" s="330"/>
      <c r="FS98" s="330"/>
      <c r="FT98" s="330"/>
      <c r="FU98" s="330"/>
      <c r="FV98" s="330"/>
      <c r="FW98" s="330"/>
      <c r="FX98" s="330"/>
      <c r="FY98" s="330"/>
      <c r="FZ98" s="330"/>
      <c r="GA98" s="330"/>
      <c r="GB98" s="330"/>
      <c r="GC98" s="330"/>
      <c r="GD98" s="330"/>
      <c r="GE98" s="330"/>
      <c r="GF98" s="330"/>
      <c r="GG98" s="330"/>
      <c r="GH98" s="330"/>
      <c r="GI98" s="330"/>
      <c r="GJ98" s="330"/>
      <c r="GK98" s="330"/>
      <c r="GL98" s="330"/>
      <c r="GM98" s="330"/>
      <c r="GN98" s="330"/>
      <c r="GO98" s="330"/>
      <c r="GP98" s="330"/>
      <c r="GQ98" s="330"/>
      <c r="GR98" s="330"/>
      <c r="GS98" s="330"/>
      <c r="GT98" s="330"/>
      <c r="GU98" s="330"/>
      <c r="GV98" s="330"/>
      <c r="GW98" s="330"/>
      <c r="GX98" s="330"/>
      <c r="GY98" s="330"/>
      <c r="GZ98" s="330"/>
      <c r="HA98" s="330"/>
      <c r="HB98" s="330"/>
      <c r="HC98" s="330"/>
      <c r="HD98" s="330"/>
      <c r="HE98" s="330"/>
      <c r="HF98" s="330"/>
      <c r="HG98" s="330"/>
      <c r="HH98" s="330"/>
      <c r="HI98" s="330"/>
      <c r="HJ98" s="330"/>
      <c r="HK98" s="135"/>
      <c r="HL98" s="135"/>
      <c r="HM98" s="135"/>
      <c r="HN98" s="135"/>
      <c r="HO98" s="135"/>
      <c r="HP98" s="135"/>
      <c r="HQ98" s="135"/>
      <c r="HR98" s="135"/>
      <c r="HS98" s="135"/>
      <c r="HT98" s="135"/>
      <c r="HU98" s="135"/>
      <c r="HV98" s="135"/>
      <c r="HW98" s="135"/>
      <c r="HX98" s="135"/>
      <c r="HY98" s="135"/>
      <c r="HZ98" s="135"/>
      <c r="IA98" s="135"/>
      <c r="IB98" s="135"/>
      <c r="IC98" s="135"/>
      <c r="ID98" s="135"/>
      <c r="IE98" s="135"/>
      <c r="IF98" s="135"/>
      <c r="IG98" s="135"/>
      <c r="IH98" s="135"/>
      <c r="II98" s="135"/>
      <c r="IJ98" s="135"/>
      <c r="IK98" s="135"/>
      <c r="IL98" s="135"/>
      <c r="IM98" s="135"/>
      <c r="IN98" s="135"/>
      <c r="IO98" s="135"/>
      <c r="IP98" s="135"/>
      <c r="IQ98" s="135"/>
      <c r="IR98" s="135"/>
      <c r="IS98" s="135"/>
      <c r="IT98" s="135"/>
      <c r="IU98" s="135"/>
      <c r="IV98" s="135"/>
    </row>
    <row r="99" s="1252" customFormat="1" ht="9.95" customHeight="1" spans="1:256">
      <c r="A99" s="1267" t="s">
        <v>37</v>
      </c>
      <c r="B99" s="1267" t="s">
        <v>712</v>
      </c>
      <c r="C99" s="1267">
        <v>515</v>
      </c>
      <c r="D99" s="1268">
        <v>19.69645092465</v>
      </c>
      <c r="E99" s="1268" t="s">
        <v>714</v>
      </c>
      <c r="F99" s="1268" t="s">
        <v>715</v>
      </c>
      <c r="G99" s="1268" t="s">
        <v>716</v>
      </c>
      <c r="H99" s="1267" t="s">
        <v>721</v>
      </c>
      <c r="I99" s="1267" t="s">
        <v>729</v>
      </c>
      <c r="J99" s="1267" t="s">
        <v>29</v>
      </c>
      <c r="K99" s="1267"/>
      <c r="L99" s="1275">
        <v>40437779.5591</v>
      </c>
      <c r="M99" s="1275">
        <v>4688450.6819</v>
      </c>
      <c r="N99" s="1267" t="s">
        <v>43</v>
      </c>
      <c r="O99" s="1260" t="s">
        <v>732</v>
      </c>
      <c r="P99" s="1279" t="s">
        <v>733</v>
      </c>
      <c r="Q99" s="1283">
        <f t="shared" si="2"/>
        <v>88.634029160925</v>
      </c>
      <c r="R99" s="1267"/>
      <c r="S99" s="330"/>
      <c r="T99" s="330"/>
      <c r="U99" s="330"/>
      <c r="V99" s="330"/>
      <c r="W99" s="330"/>
      <c r="X99" s="330"/>
      <c r="Y99" s="330"/>
      <c r="Z99" s="330"/>
      <c r="AA99" s="330"/>
      <c r="AB99" s="330"/>
      <c r="AC99" s="330"/>
      <c r="AD99" s="330"/>
      <c r="AE99" s="330"/>
      <c r="AF99" s="330"/>
      <c r="AG99" s="330"/>
      <c r="AH99" s="330"/>
      <c r="AI99" s="330"/>
      <c r="AJ99" s="330"/>
      <c r="AK99" s="330"/>
      <c r="AL99" s="330"/>
      <c r="AM99" s="330"/>
      <c r="AN99" s="330"/>
      <c r="AO99" s="330"/>
      <c r="AP99" s="330"/>
      <c r="AQ99" s="330"/>
      <c r="AR99" s="330"/>
      <c r="AS99" s="330"/>
      <c r="AT99" s="330"/>
      <c r="AU99" s="330"/>
      <c r="AV99" s="330"/>
      <c r="AW99" s="330"/>
      <c r="AX99" s="330"/>
      <c r="AY99" s="330"/>
      <c r="AZ99" s="330"/>
      <c r="BA99" s="330"/>
      <c r="BB99" s="330"/>
      <c r="BC99" s="330"/>
      <c r="BD99" s="330"/>
      <c r="BE99" s="330"/>
      <c r="BF99" s="330"/>
      <c r="BG99" s="330"/>
      <c r="BH99" s="330"/>
      <c r="BI99" s="330"/>
      <c r="BJ99" s="330"/>
      <c r="BK99" s="330"/>
      <c r="BL99" s="330"/>
      <c r="BM99" s="330"/>
      <c r="BN99" s="330"/>
      <c r="BO99" s="330"/>
      <c r="BP99" s="330"/>
      <c r="BQ99" s="330"/>
      <c r="BR99" s="330"/>
      <c r="BS99" s="330"/>
      <c r="BT99" s="330"/>
      <c r="BU99" s="330"/>
      <c r="BV99" s="330"/>
      <c r="BW99" s="330"/>
      <c r="BX99" s="330"/>
      <c r="BY99" s="330"/>
      <c r="BZ99" s="330"/>
      <c r="CA99" s="330"/>
      <c r="CB99" s="330"/>
      <c r="CC99" s="330"/>
      <c r="CD99" s="330"/>
      <c r="CE99" s="330"/>
      <c r="CF99" s="330"/>
      <c r="CG99" s="330"/>
      <c r="CH99" s="330"/>
      <c r="CI99" s="330"/>
      <c r="CJ99" s="330"/>
      <c r="CK99" s="330"/>
      <c r="CL99" s="330"/>
      <c r="CM99" s="330"/>
      <c r="CN99" s="330"/>
      <c r="CO99" s="330"/>
      <c r="CP99" s="330"/>
      <c r="CQ99" s="330"/>
      <c r="CR99" s="330"/>
      <c r="CS99" s="330"/>
      <c r="CT99" s="330"/>
      <c r="CU99" s="330"/>
      <c r="CV99" s="330"/>
      <c r="CW99" s="330"/>
      <c r="CX99" s="330"/>
      <c r="CY99" s="330"/>
      <c r="CZ99" s="330"/>
      <c r="DA99" s="330"/>
      <c r="DB99" s="330"/>
      <c r="DC99" s="330"/>
      <c r="DD99" s="330"/>
      <c r="DE99" s="330"/>
      <c r="DF99" s="330"/>
      <c r="DG99" s="330"/>
      <c r="DH99" s="330"/>
      <c r="DI99" s="330"/>
      <c r="DJ99" s="330"/>
      <c r="DK99" s="330"/>
      <c r="DL99" s="330"/>
      <c r="DM99" s="330"/>
      <c r="DN99" s="330"/>
      <c r="DO99" s="330"/>
      <c r="DP99" s="330"/>
      <c r="DQ99" s="330"/>
      <c r="DR99" s="330"/>
      <c r="DS99" s="330"/>
      <c r="DT99" s="330"/>
      <c r="DU99" s="330"/>
      <c r="DV99" s="330"/>
      <c r="DW99" s="330"/>
      <c r="DX99" s="330"/>
      <c r="DY99" s="330"/>
      <c r="DZ99" s="330"/>
      <c r="EA99" s="330"/>
      <c r="EB99" s="330"/>
      <c r="EC99" s="330"/>
      <c r="ED99" s="330"/>
      <c r="EE99" s="330"/>
      <c r="EF99" s="330"/>
      <c r="EG99" s="330"/>
      <c r="EH99" s="330"/>
      <c r="EI99" s="330"/>
      <c r="EJ99" s="330"/>
      <c r="EK99" s="330"/>
      <c r="EL99" s="330"/>
      <c r="EM99" s="330"/>
      <c r="EN99" s="330"/>
      <c r="EO99" s="330"/>
      <c r="EP99" s="330"/>
      <c r="EQ99" s="330"/>
      <c r="ER99" s="330"/>
      <c r="ES99" s="330"/>
      <c r="ET99" s="330"/>
      <c r="EU99" s="330"/>
      <c r="EV99" s="330"/>
      <c r="EW99" s="330"/>
      <c r="EX99" s="330"/>
      <c r="EY99" s="330"/>
      <c r="EZ99" s="330"/>
      <c r="FA99" s="330"/>
      <c r="FB99" s="330"/>
      <c r="FC99" s="330"/>
      <c r="FD99" s="330"/>
      <c r="FE99" s="330"/>
      <c r="FF99" s="330"/>
      <c r="FG99" s="330"/>
      <c r="FH99" s="330"/>
      <c r="FI99" s="330"/>
      <c r="FJ99" s="330"/>
      <c r="FK99" s="330"/>
      <c r="FL99" s="330"/>
      <c r="FM99" s="330"/>
      <c r="FN99" s="330"/>
      <c r="FO99" s="330"/>
      <c r="FP99" s="330"/>
      <c r="FQ99" s="330"/>
      <c r="FR99" s="330"/>
      <c r="FS99" s="330"/>
      <c r="FT99" s="330"/>
      <c r="FU99" s="330"/>
      <c r="FV99" s="330"/>
      <c r="FW99" s="330"/>
      <c r="FX99" s="330"/>
      <c r="FY99" s="330"/>
      <c r="FZ99" s="330"/>
      <c r="GA99" s="330"/>
      <c r="GB99" s="330"/>
      <c r="GC99" s="330"/>
      <c r="GD99" s="330"/>
      <c r="GE99" s="330"/>
      <c r="GF99" s="330"/>
      <c r="GG99" s="330"/>
      <c r="GH99" s="330"/>
      <c r="GI99" s="330"/>
      <c r="GJ99" s="330"/>
      <c r="GK99" s="330"/>
      <c r="GL99" s="330"/>
      <c r="GM99" s="330"/>
      <c r="GN99" s="330"/>
      <c r="GO99" s="330"/>
      <c r="GP99" s="330"/>
      <c r="GQ99" s="330"/>
      <c r="GR99" s="330"/>
      <c r="GS99" s="330"/>
      <c r="GT99" s="330"/>
      <c r="GU99" s="330"/>
      <c r="GV99" s="330"/>
      <c r="GW99" s="330"/>
      <c r="GX99" s="330"/>
      <c r="GY99" s="330"/>
      <c r="GZ99" s="330"/>
      <c r="HA99" s="330"/>
      <c r="HB99" s="330"/>
      <c r="HC99" s="330"/>
      <c r="HD99" s="330"/>
      <c r="HE99" s="330"/>
      <c r="HF99" s="330"/>
      <c r="HG99" s="330"/>
      <c r="HH99" s="330"/>
      <c r="HI99" s="330"/>
      <c r="HJ99" s="330"/>
      <c r="HK99" s="135"/>
      <c r="HL99" s="135"/>
      <c r="HM99" s="135"/>
      <c r="HN99" s="135"/>
      <c r="HO99" s="135"/>
      <c r="HP99" s="135"/>
      <c r="HQ99" s="135"/>
      <c r="HR99" s="135"/>
      <c r="HS99" s="135"/>
      <c r="HT99" s="135"/>
      <c r="HU99" s="135"/>
      <c r="HV99" s="135"/>
      <c r="HW99" s="135"/>
      <c r="HX99" s="135"/>
      <c r="HY99" s="135"/>
      <c r="HZ99" s="135"/>
      <c r="IA99" s="135"/>
      <c r="IB99" s="135"/>
      <c r="IC99" s="135"/>
      <c r="ID99" s="135"/>
      <c r="IE99" s="135"/>
      <c r="IF99" s="135"/>
      <c r="IG99" s="135"/>
      <c r="IH99" s="135"/>
      <c r="II99" s="135"/>
      <c r="IJ99" s="135"/>
      <c r="IK99" s="135"/>
      <c r="IL99" s="135"/>
      <c r="IM99" s="135"/>
      <c r="IN99" s="135"/>
      <c r="IO99" s="135"/>
      <c r="IP99" s="135"/>
      <c r="IQ99" s="135"/>
      <c r="IR99" s="135"/>
      <c r="IS99" s="135"/>
      <c r="IT99" s="135"/>
      <c r="IU99" s="135"/>
      <c r="IV99" s="135"/>
    </row>
    <row r="100" s="1131" customFormat="1" ht="9.95" customHeight="1" spans="1:256">
      <c r="A100" s="1267" t="s">
        <v>37</v>
      </c>
      <c r="B100" s="1267" t="s">
        <v>712</v>
      </c>
      <c r="C100" s="1267">
        <v>520</v>
      </c>
      <c r="D100" s="1268">
        <v>88.0174054863</v>
      </c>
      <c r="E100" s="1268" t="s">
        <v>714</v>
      </c>
      <c r="F100" s="1268" t="s">
        <v>715</v>
      </c>
      <c r="G100" s="1268" t="s">
        <v>716</v>
      </c>
      <c r="H100" s="1267" t="s">
        <v>721</v>
      </c>
      <c r="I100" s="1267" t="s">
        <v>729</v>
      </c>
      <c r="J100" s="1267" t="s">
        <v>327</v>
      </c>
      <c r="K100" s="1267"/>
      <c r="L100" s="1275">
        <v>40439461.4</v>
      </c>
      <c r="M100" s="1275">
        <v>4688442.27241</v>
      </c>
      <c r="N100" s="1267" t="s">
        <v>178</v>
      </c>
      <c r="O100" s="1276" t="s">
        <v>730</v>
      </c>
      <c r="P100" s="1284" t="s">
        <v>731</v>
      </c>
      <c r="Q100" s="1283">
        <f t="shared" si="2"/>
        <v>396.07832468835</v>
      </c>
      <c r="R100" s="1267"/>
      <c r="S100" s="330"/>
      <c r="T100" s="330"/>
      <c r="U100" s="330"/>
      <c r="V100" s="330"/>
      <c r="W100" s="330"/>
      <c r="X100" s="330"/>
      <c r="Y100" s="330"/>
      <c r="Z100" s="330"/>
      <c r="AA100" s="330"/>
      <c r="AB100" s="330"/>
      <c r="AC100" s="330"/>
      <c r="AD100" s="330"/>
      <c r="AE100" s="330"/>
      <c r="AF100" s="330"/>
      <c r="AG100" s="330"/>
      <c r="AH100" s="330"/>
      <c r="AI100" s="330"/>
      <c r="AJ100" s="330"/>
      <c r="AK100" s="330"/>
      <c r="AL100" s="330"/>
      <c r="AM100" s="330"/>
      <c r="AN100" s="330"/>
      <c r="AO100" s="330"/>
      <c r="AP100" s="330"/>
      <c r="AQ100" s="330"/>
      <c r="AR100" s="330"/>
      <c r="AS100" s="330"/>
      <c r="AT100" s="330"/>
      <c r="AU100" s="330"/>
      <c r="AV100" s="330"/>
      <c r="AW100" s="330"/>
      <c r="AX100" s="330"/>
      <c r="AY100" s="330"/>
      <c r="AZ100" s="330"/>
      <c r="BA100" s="330"/>
      <c r="BB100" s="330"/>
      <c r="BC100" s="330"/>
      <c r="BD100" s="330"/>
      <c r="BE100" s="330"/>
      <c r="BF100" s="330"/>
      <c r="BG100" s="330"/>
      <c r="BH100" s="330"/>
      <c r="BI100" s="330"/>
      <c r="BJ100" s="330"/>
      <c r="BK100" s="330"/>
      <c r="BL100" s="330"/>
      <c r="BM100" s="330"/>
      <c r="BN100" s="330"/>
      <c r="BO100" s="330"/>
      <c r="BP100" s="330"/>
      <c r="BQ100" s="330"/>
      <c r="BR100" s="330"/>
      <c r="BS100" s="330"/>
      <c r="BT100" s="330"/>
      <c r="BU100" s="330"/>
      <c r="BV100" s="330"/>
      <c r="BW100" s="330"/>
      <c r="BX100" s="330"/>
      <c r="BY100" s="330"/>
      <c r="BZ100" s="330"/>
      <c r="CA100" s="330"/>
      <c r="CB100" s="330"/>
      <c r="CC100" s="330"/>
      <c r="CD100" s="330"/>
      <c r="CE100" s="330"/>
      <c r="CF100" s="330"/>
      <c r="CG100" s="330"/>
      <c r="CH100" s="330"/>
      <c r="CI100" s="330"/>
      <c r="CJ100" s="330"/>
      <c r="CK100" s="330"/>
      <c r="CL100" s="330"/>
      <c r="CM100" s="330"/>
      <c r="CN100" s="330"/>
      <c r="CO100" s="330"/>
      <c r="CP100" s="330"/>
      <c r="CQ100" s="330"/>
      <c r="CR100" s="330"/>
      <c r="CS100" s="330"/>
      <c r="CT100" s="330"/>
      <c r="CU100" s="330"/>
      <c r="CV100" s="330"/>
      <c r="CW100" s="330"/>
      <c r="CX100" s="330"/>
      <c r="CY100" s="330"/>
      <c r="CZ100" s="330"/>
      <c r="DA100" s="330"/>
      <c r="DB100" s="330"/>
      <c r="DC100" s="330"/>
      <c r="DD100" s="330"/>
      <c r="DE100" s="330"/>
      <c r="DF100" s="330"/>
      <c r="DG100" s="330"/>
      <c r="DH100" s="330"/>
      <c r="DI100" s="330"/>
      <c r="DJ100" s="330"/>
      <c r="DK100" s="330"/>
      <c r="DL100" s="330"/>
      <c r="DM100" s="330"/>
      <c r="DN100" s="330"/>
      <c r="DO100" s="330"/>
      <c r="DP100" s="330"/>
      <c r="DQ100" s="330"/>
      <c r="DR100" s="330"/>
      <c r="DS100" s="330"/>
      <c r="DT100" s="330"/>
      <c r="DU100" s="330"/>
      <c r="DV100" s="330"/>
      <c r="DW100" s="330"/>
      <c r="DX100" s="330"/>
      <c r="DY100" s="330"/>
      <c r="DZ100" s="330"/>
      <c r="EA100" s="330"/>
      <c r="EB100" s="330"/>
      <c r="EC100" s="330"/>
      <c r="ED100" s="330"/>
      <c r="EE100" s="330"/>
      <c r="EF100" s="330"/>
      <c r="EG100" s="330"/>
      <c r="EH100" s="330"/>
      <c r="EI100" s="330"/>
      <c r="EJ100" s="330"/>
      <c r="EK100" s="330"/>
      <c r="EL100" s="330"/>
      <c r="EM100" s="330"/>
      <c r="EN100" s="330"/>
      <c r="EO100" s="330"/>
      <c r="EP100" s="330"/>
      <c r="EQ100" s="330"/>
      <c r="ER100" s="330"/>
      <c r="ES100" s="330"/>
      <c r="ET100" s="330"/>
      <c r="EU100" s="330"/>
      <c r="EV100" s="330"/>
      <c r="EW100" s="330"/>
      <c r="EX100" s="330"/>
      <c r="EY100" s="330"/>
      <c r="EZ100" s="330"/>
      <c r="FA100" s="330"/>
      <c r="FB100" s="330"/>
      <c r="FC100" s="330"/>
      <c r="FD100" s="330"/>
      <c r="FE100" s="330"/>
      <c r="FF100" s="330"/>
      <c r="FG100" s="330"/>
      <c r="FH100" s="330"/>
      <c r="FI100" s="330"/>
      <c r="FJ100" s="330"/>
      <c r="FK100" s="330"/>
      <c r="FL100" s="330"/>
      <c r="FM100" s="330"/>
      <c r="FN100" s="330"/>
      <c r="FO100" s="330"/>
      <c r="FP100" s="330"/>
      <c r="FQ100" s="330"/>
      <c r="FR100" s="330"/>
      <c r="FS100" s="330"/>
      <c r="FT100" s="330"/>
      <c r="FU100" s="330"/>
      <c r="FV100" s="330"/>
      <c r="FW100" s="330"/>
      <c r="FX100" s="330"/>
      <c r="FY100" s="330"/>
      <c r="FZ100" s="330"/>
      <c r="GA100" s="330"/>
      <c r="GB100" s="330"/>
      <c r="GC100" s="330"/>
      <c r="GD100" s="330"/>
      <c r="GE100" s="330"/>
      <c r="GF100" s="330"/>
      <c r="GG100" s="330"/>
      <c r="GH100" s="330"/>
      <c r="GI100" s="330"/>
      <c r="GJ100" s="330"/>
      <c r="GK100" s="330"/>
      <c r="GL100" s="330"/>
      <c r="GM100" s="330"/>
      <c r="GN100" s="330"/>
      <c r="GO100" s="330"/>
      <c r="GP100" s="330"/>
      <c r="GQ100" s="330"/>
      <c r="GR100" s="330"/>
      <c r="GS100" s="330"/>
      <c r="GT100" s="330"/>
      <c r="GU100" s="330"/>
      <c r="GV100" s="330"/>
      <c r="GW100" s="330"/>
      <c r="GX100" s="330"/>
      <c r="GY100" s="330"/>
      <c r="GZ100" s="330"/>
      <c r="HA100" s="330"/>
      <c r="HB100" s="330"/>
      <c r="HC100" s="330"/>
      <c r="HD100" s="330"/>
      <c r="HE100" s="330"/>
      <c r="HF100" s="330"/>
      <c r="HG100" s="330"/>
      <c r="HH100" s="330"/>
      <c r="HI100" s="330"/>
      <c r="HJ100" s="330"/>
      <c r="HK100" s="135"/>
      <c r="HL100" s="135"/>
      <c r="HM100" s="135"/>
      <c r="HN100" s="135"/>
      <c r="HO100" s="135"/>
      <c r="HP100" s="135"/>
      <c r="HQ100" s="135"/>
      <c r="HR100" s="135"/>
      <c r="HS100" s="135"/>
      <c r="HT100" s="135"/>
      <c r="HU100" s="135"/>
      <c r="HV100" s="135"/>
      <c r="HW100" s="135"/>
      <c r="HX100" s="135"/>
      <c r="HY100" s="135"/>
      <c r="HZ100" s="135"/>
      <c r="IA100" s="135"/>
      <c r="IB100" s="135"/>
      <c r="IC100" s="135"/>
      <c r="ID100" s="135"/>
      <c r="IE100" s="135"/>
      <c r="IF100" s="135"/>
      <c r="IG100" s="135"/>
      <c r="IH100" s="135"/>
      <c r="II100" s="135"/>
      <c r="IJ100" s="135"/>
      <c r="IK100" s="135"/>
      <c r="IL100" s="135"/>
      <c r="IM100" s="135"/>
      <c r="IN100" s="135"/>
      <c r="IO100" s="135"/>
      <c r="IP100" s="135"/>
      <c r="IQ100" s="135"/>
      <c r="IR100" s="135"/>
      <c r="IS100" s="135"/>
      <c r="IT100" s="135"/>
      <c r="IU100" s="135"/>
      <c r="IV100" s="135"/>
    </row>
    <row r="101" s="135" customFormat="1" ht="9.95" customHeight="1" spans="1:218">
      <c r="A101" s="1267" t="s">
        <v>37</v>
      </c>
      <c r="B101" s="1267" t="s">
        <v>712</v>
      </c>
      <c r="C101" s="1267">
        <v>522</v>
      </c>
      <c r="D101" s="1268">
        <v>24.53926565925</v>
      </c>
      <c r="E101" s="1268" t="s">
        <v>714</v>
      </c>
      <c r="F101" s="1268" t="s">
        <v>715</v>
      </c>
      <c r="G101" s="1268" t="s">
        <v>716</v>
      </c>
      <c r="H101" s="1267" t="s">
        <v>717</v>
      </c>
      <c r="I101" s="1267" t="s">
        <v>729</v>
      </c>
      <c r="J101" s="1267" t="s">
        <v>29</v>
      </c>
      <c r="K101" s="1267"/>
      <c r="L101" s="1275">
        <v>40438893.888</v>
      </c>
      <c r="M101" s="1275">
        <v>4688459.42565</v>
      </c>
      <c r="N101" s="1267" t="s">
        <v>178</v>
      </c>
      <c r="O101" s="1276" t="s">
        <v>730</v>
      </c>
      <c r="P101" s="1284" t="s">
        <v>731</v>
      </c>
      <c r="Q101" s="1283">
        <f t="shared" si="2"/>
        <v>110.426695466625</v>
      </c>
      <c r="R101" s="1267"/>
      <c r="S101" s="330"/>
      <c r="T101" s="330"/>
      <c r="U101" s="330"/>
      <c r="V101" s="330"/>
      <c r="W101" s="330"/>
      <c r="X101" s="330"/>
      <c r="Y101" s="330"/>
      <c r="Z101" s="330"/>
      <c r="AA101" s="330"/>
      <c r="AB101" s="330"/>
      <c r="AC101" s="330"/>
      <c r="AD101" s="330"/>
      <c r="AE101" s="330"/>
      <c r="AF101" s="330"/>
      <c r="AG101" s="330"/>
      <c r="AH101" s="330"/>
      <c r="AI101" s="330"/>
      <c r="AJ101" s="330"/>
      <c r="AK101" s="330"/>
      <c r="AL101" s="330"/>
      <c r="AM101" s="330"/>
      <c r="AN101" s="330"/>
      <c r="AO101" s="330"/>
      <c r="AP101" s="330"/>
      <c r="AQ101" s="330"/>
      <c r="AR101" s="330"/>
      <c r="AS101" s="330"/>
      <c r="AT101" s="330"/>
      <c r="AU101" s="330"/>
      <c r="AV101" s="330"/>
      <c r="AW101" s="330"/>
      <c r="AX101" s="330"/>
      <c r="AY101" s="330"/>
      <c r="AZ101" s="330"/>
      <c r="BA101" s="330"/>
      <c r="BB101" s="330"/>
      <c r="BC101" s="330"/>
      <c r="BD101" s="330"/>
      <c r="BE101" s="330"/>
      <c r="BF101" s="330"/>
      <c r="BG101" s="330"/>
      <c r="BH101" s="330"/>
      <c r="BI101" s="330"/>
      <c r="BJ101" s="330"/>
      <c r="BK101" s="330"/>
      <c r="BL101" s="330"/>
      <c r="BM101" s="330"/>
      <c r="BN101" s="330"/>
      <c r="BO101" s="330"/>
      <c r="BP101" s="330"/>
      <c r="BQ101" s="330"/>
      <c r="BR101" s="330"/>
      <c r="BS101" s="330"/>
      <c r="BT101" s="330"/>
      <c r="BU101" s="330"/>
      <c r="BV101" s="330"/>
      <c r="BW101" s="330"/>
      <c r="BX101" s="330"/>
      <c r="BY101" s="330"/>
      <c r="BZ101" s="330"/>
      <c r="CA101" s="330"/>
      <c r="CB101" s="330"/>
      <c r="CC101" s="330"/>
      <c r="CD101" s="330"/>
      <c r="CE101" s="330"/>
      <c r="CF101" s="330"/>
      <c r="CG101" s="330"/>
      <c r="CH101" s="330"/>
      <c r="CI101" s="330"/>
      <c r="CJ101" s="330"/>
      <c r="CK101" s="330"/>
      <c r="CL101" s="330"/>
      <c r="CM101" s="330"/>
      <c r="CN101" s="330"/>
      <c r="CO101" s="330"/>
      <c r="CP101" s="330"/>
      <c r="CQ101" s="330"/>
      <c r="CR101" s="330"/>
      <c r="CS101" s="330"/>
      <c r="CT101" s="330"/>
      <c r="CU101" s="330"/>
      <c r="CV101" s="330"/>
      <c r="CW101" s="330"/>
      <c r="CX101" s="330"/>
      <c r="CY101" s="330"/>
      <c r="CZ101" s="330"/>
      <c r="DA101" s="330"/>
      <c r="DB101" s="330"/>
      <c r="DC101" s="330"/>
      <c r="DD101" s="330"/>
      <c r="DE101" s="330"/>
      <c r="DF101" s="330"/>
      <c r="DG101" s="330"/>
      <c r="DH101" s="330"/>
      <c r="DI101" s="330"/>
      <c r="DJ101" s="330"/>
      <c r="DK101" s="330"/>
      <c r="DL101" s="330"/>
      <c r="DM101" s="330"/>
      <c r="DN101" s="330"/>
      <c r="DO101" s="330"/>
      <c r="DP101" s="330"/>
      <c r="DQ101" s="330"/>
      <c r="DR101" s="330"/>
      <c r="DS101" s="330"/>
      <c r="DT101" s="330"/>
      <c r="DU101" s="330"/>
      <c r="DV101" s="330"/>
      <c r="DW101" s="330"/>
      <c r="DX101" s="330"/>
      <c r="DY101" s="330"/>
      <c r="DZ101" s="330"/>
      <c r="EA101" s="330"/>
      <c r="EB101" s="330"/>
      <c r="EC101" s="330"/>
      <c r="ED101" s="330"/>
      <c r="EE101" s="330"/>
      <c r="EF101" s="330"/>
      <c r="EG101" s="330"/>
      <c r="EH101" s="330"/>
      <c r="EI101" s="330"/>
      <c r="EJ101" s="330"/>
      <c r="EK101" s="330"/>
      <c r="EL101" s="330"/>
      <c r="EM101" s="330"/>
      <c r="EN101" s="330"/>
      <c r="EO101" s="330"/>
      <c r="EP101" s="330"/>
      <c r="EQ101" s="330"/>
      <c r="ER101" s="330"/>
      <c r="ES101" s="330"/>
      <c r="ET101" s="330"/>
      <c r="EU101" s="330"/>
      <c r="EV101" s="330"/>
      <c r="EW101" s="330"/>
      <c r="EX101" s="330"/>
      <c r="EY101" s="330"/>
      <c r="EZ101" s="330"/>
      <c r="FA101" s="330"/>
      <c r="FB101" s="330"/>
      <c r="FC101" s="330"/>
      <c r="FD101" s="330"/>
      <c r="FE101" s="330"/>
      <c r="FF101" s="330"/>
      <c r="FG101" s="330"/>
      <c r="FH101" s="330"/>
      <c r="FI101" s="330"/>
      <c r="FJ101" s="330"/>
      <c r="FK101" s="330"/>
      <c r="FL101" s="330"/>
      <c r="FM101" s="330"/>
      <c r="FN101" s="330"/>
      <c r="FO101" s="330"/>
      <c r="FP101" s="330"/>
      <c r="FQ101" s="330"/>
      <c r="FR101" s="330"/>
      <c r="FS101" s="330"/>
      <c r="FT101" s="330"/>
      <c r="FU101" s="330"/>
      <c r="FV101" s="330"/>
      <c r="FW101" s="330"/>
      <c r="FX101" s="330"/>
      <c r="FY101" s="330"/>
      <c r="FZ101" s="330"/>
      <c r="GA101" s="330"/>
      <c r="GB101" s="330"/>
      <c r="GC101" s="330"/>
      <c r="GD101" s="330"/>
      <c r="GE101" s="330"/>
      <c r="GF101" s="330"/>
      <c r="GG101" s="330"/>
      <c r="GH101" s="330"/>
      <c r="GI101" s="330"/>
      <c r="GJ101" s="330"/>
      <c r="GK101" s="330"/>
      <c r="GL101" s="330"/>
      <c r="GM101" s="330"/>
      <c r="GN101" s="330"/>
      <c r="GO101" s="330"/>
      <c r="GP101" s="330"/>
      <c r="GQ101" s="330"/>
      <c r="GR101" s="330"/>
      <c r="GS101" s="330"/>
      <c r="GT101" s="330"/>
      <c r="GU101" s="330"/>
      <c r="GV101" s="330"/>
      <c r="GW101" s="330"/>
      <c r="GX101" s="330"/>
      <c r="GY101" s="330"/>
      <c r="GZ101" s="330"/>
      <c r="HA101" s="330"/>
      <c r="HB101" s="330"/>
      <c r="HC101" s="330"/>
      <c r="HD101" s="330"/>
      <c r="HE101" s="330"/>
      <c r="HF101" s="330"/>
      <c r="HG101" s="330"/>
      <c r="HH101" s="330"/>
      <c r="HI101" s="330"/>
      <c r="HJ101" s="330"/>
    </row>
    <row r="102" s="135" customFormat="1" ht="9.95" customHeight="1" spans="1:218">
      <c r="A102" s="1267" t="s">
        <v>37</v>
      </c>
      <c r="B102" s="1267" t="s">
        <v>712</v>
      </c>
      <c r="C102" s="1267">
        <v>527</v>
      </c>
      <c r="D102" s="1268">
        <v>26.53129035585</v>
      </c>
      <c r="E102" s="1268" t="s">
        <v>714</v>
      </c>
      <c r="F102" s="1268" t="s">
        <v>715</v>
      </c>
      <c r="G102" s="1268" t="s">
        <v>716</v>
      </c>
      <c r="H102" s="1267" t="s">
        <v>717</v>
      </c>
      <c r="I102" s="1267" t="s">
        <v>729</v>
      </c>
      <c r="J102" s="1267" t="s">
        <v>327</v>
      </c>
      <c r="K102" s="1267"/>
      <c r="L102" s="1275">
        <v>40438444.6877</v>
      </c>
      <c r="M102" s="1275">
        <v>4688412.74735</v>
      </c>
      <c r="N102" s="1267" t="s">
        <v>178</v>
      </c>
      <c r="O102" s="1276" t="s">
        <v>730</v>
      </c>
      <c r="P102" s="1284" t="s">
        <v>731</v>
      </c>
      <c r="Q102" s="1283">
        <f t="shared" si="2"/>
        <v>119.390806601325</v>
      </c>
      <c r="R102" s="1267"/>
      <c r="S102" s="330"/>
      <c r="T102" s="330"/>
      <c r="U102" s="330"/>
      <c r="V102" s="330"/>
      <c r="W102" s="330"/>
      <c r="X102" s="330"/>
      <c r="Y102" s="330"/>
      <c r="Z102" s="330"/>
      <c r="AA102" s="330"/>
      <c r="AB102" s="330"/>
      <c r="AC102" s="330"/>
      <c r="AD102" s="330"/>
      <c r="AE102" s="330"/>
      <c r="AF102" s="330"/>
      <c r="AG102" s="330"/>
      <c r="AH102" s="330"/>
      <c r="AI102" s="330"/>
      <c r="AJ102" s="330"/>
      <c r="AK102" s="330"/>
      <c r="AL102" s="330"/>
      <c r="AM102" s="330"/>
      <c r="AN102" s="330"/>
      <c r="AO102" s="330"/>
      <c r="AP102" s="330"/>
      <c r="AQ102" s="330"/>
      <c r="AR102" s="330"/>
      <c r="AS102" s="330"/>
      <c r="AT102" s="330"/>
      <c r="AU102" s="330"/>
      <c r="AV102" s="330"/>
      <c r="AW102" s="330"/>
      <c r="AX102" s="330"/>
      <c r="AY102" s="330"/>
      <c r="AZ102" s="330"/>
      <c r="BA102" s="330"/>
      <c r="BB102" s="330"/>
      <c r="BC102" s="330"/>
      <c r="BD102" s="330"/>
      <c r="BE102" s="330"/>
      <c r="BF102" s="330"/>
      <c r="BG102" s="330"/>
      <c r="BH102" s="330"/>
      <c r="BI102" s="330"/>
      <c r="BJ102" s="330"/>
      <c r="BK102" s="330"/>
      <c r="BL102" s="330"/>
      <c r="BM102" s="330"/>
      <c r="BN102" s="330"/>
      <c r="BO102" s="330"/>
      <c r="BP102" s="330"/>
      <c r="BQ102" s="330"/>
      <c r="BR102" s="330"/>
      <c r="BS102" s="330"/>
      <c r="BT102" s="330"/>
      <c r="BU102" s="330"/>
      <c r="BV102" s="330"/>
      <c r="BW102" s="330"/>
      <c r="BX102" s="330"/>
      <c r="BY102" s="330"/>
      <c r="BZ102" s="330"/>
      <c r="CA102" s="330"/>
      <c r="CB102" s="330"/>
      <c r="CC102" s="330"/>
      <c r="CD102" s="330"/>
      <c r="CE102" s="330"/>
      <c r="CF102" s="330"/>
      <c r="CG102" s="330"/>
      <c r="CH102" s="330"/>
      <c r="CI102" s="330"/>
      <c r="CJ102" s="330"/>
      <c r="CK102" s="330"/>
      <c r="CL102" s="330"/>
      <c r="CM102" s="330"/>
      <c r="CN102" s="330"/>
      <c r="CO102" s="330"/>
      <c r="CP102" s="330"/>
      <c r="CQ102" s="330"/>
      <c r="CR102" s="330"/>
      <c r="CS102" s="330"/>
      <c r="CT102" s="330"/>
      <c r="CU102" s="330"/>
      <c r="CV102" s="330"/>
      <c r="CW102" s="330"/>
      <c r="CX102" s="330"/>
      <c r="CY102" s="330"/>
      <c r="CZ102" s="330"/>
      <c r="DA102" s="330"/>
      <c r="DB102" s="330"/>
      <c r="DC102" s="330"/>
      <c r="DD102" s="330"/>
      <c r="DE102" s="330"/>
      <c r="DF102" s="330"/>
      <c r="DG102" s="330"/>
      <c r="DH102" s="330"/>
      <c r="DI102" s="330"/>
      <c r="DJ102" s="330"/>
      <c r="DK102" s="330"/>
      <c r="DL102" s="330"/>
      <c r="DM102" s="330"/>
      <c r="DN102" s="330"/>
      <c r="DO102" s="330"/>
      <c r="DP102" s="330"/>
      <c r="DQ102" s="330"/>
      <c r="DR102" s="330"/>
      <c r="DS102" s="330"/>
      <c r="DT102" s="330"/>
      <c r="DU102" s="330"/>
      <c r="DV102" s="330"/>
      <c r="DW102" s="330"/>
      <c r="DX102" s="330"/>
      <c r="DY102" s="330"/>
      <c r="DZ102" s="330"/>
      <c r="EA102" s="330"/>
      <c r="EB102" s="330"/>
      <c r="EC102" s="330"/>
      <c r="ED102" s="330"/>
      <c r="EE102" s="330"/>
      <c r="EF102" s="330"/>
      <c r="EG102" s="330"/>
      <c r="EH102" s="330"/>
      <c r="EI102" s="330"/>
      <c r="EJ102" s="330"/>
      <c r="EK102" s="330"/>
      <c r="EL102" s="330"/>
      <c r="EM102" s="330"/>
      <c r="EN102" s="330"/>
      <c r="EO102" s="330"/>
      <c r="EP102" s="330"/>
      <c r="EQ102" s="330"/>
      <c r="ER102" s="330"/>
      <c r="ES102" s="330"/>
      <c r="ET102" s="330"/>
      <c r="EU102" s="330"/>
      <c r="EV102" s="330"/>
      <c r="EW102" s="330"/>
      <c r="EX102" s="330"/>
      <c r="EY102" s="330"/>
      <c r="EZ102" s="330"/>
      <c r="FA102" s="330"/>
      <c r="FB102" s="330"/>
      <c r="FC102" s="330"/>
      <c r="FD102" s="330"/>
      <c r="FE102" s="330"/>
      <c r="FF102" s="330"/>
      <c r="FG102" s="330"/>
      <c r="FH102" s="330"/>
      <c r="FI102" s="330"/>
      <c r="FJ102" s="330"/>
      <c r="FK102" s="330"/>
      <c r="FL102" s="330"/>
      <c r="FM102" s="330"/>
      <c r="FN102" s="330"/>
      <c r="FO102" s="330"/>
      <c r="FP102" s="330"/>
      <c r="FQ102" s="330"/>
      <c r="FR102" s="330"/>
      <c r="FS102" s="330"/>
      <c r="FT102" s="330"/>
      <c r="FU102" s="330"/>
      <c r="FV102" s="330"/>
      <c r="FW102" s="330"/>
      <c r="FX102" s="330"/>
      <c r="FY102" s="330"/>
      <c r="FZ102" s="330"/>
      <c r="GA102" s="330"/>
      <c r="GB102" s="330"/>
      <c r="GC102" s="330"/>
      <c r="GD102" s="330"/>
      <c r="GE102" s="330"/>
      <c r="GF102" s="330"/>
      <c r="GG102" s="330"/>
      <c r="GH102" s="330"/>
      <c r="GI102" s="330"/>
      <c r="GJ102" s="330"/>
      <c r="GK102" s="330"/>
      <c r="GL102" s="330"/>
      <c r="GM102" s="330"/>
      <c r="GN102" s="330"/>
      <c r="GO102" s="330"/>
      <c r="GP102" s="330"/>
      <c r="GQ102" s="330"/>
      <c r="GR102" s="330"/>
      <c r="GS102" s="330"/>
      <c r="GT102" s="330"/>
      <c r="GU102" s="330"/>
      <c r="GV102" s="330"/>
      <c r="GW102" s="330"/>
      <c r="GX102" s="330"/>
      <c r="GY102" s="330"/>
      <c r="GZ102" s="330"/>
      <c r="HA102" s="330"/>
      <c r="HB102" s="330"/>
      <c r="HC102" s="330"/>
      <c r="HD102" s="330"/>
      <c r="HE102" s="330"/>
      <c r="HF102" s="330"/>
      <c r="HG102" s="330"/>
      <c r="HH102" s="330"/>
      <c r="HI102" s="330"/>
      <c r="HJ102" s="330"/>
    </row>
    <row r="103" s="135" customFormat="1" ht="9.95" customHeight="1" spans="1:218">
      <c r="A103" s="1267" t="s">
        <v>37</v>
      </c>
      <c r="B103" s="1267" t="s">
        <v>712</v>
      </c>
      <c r="C103" s="1267">
        <v>560</v>
      </c>
      <c r="D103" s="1268">
        <v>9.8842112139</v>
      </c>
      <c r="E103" s="1268" t="s">
        <v>714</v>
      </c>
      <c r="F103" s="1268" t="s">
        <v>715</v>
      </c>
      <c r="G103" s="1268" t="s">
        <v>716</v>
      </c>
      <c r="H103" s="1267" t="s">
        <v>721</v>
      </c>
      <c r="I103" s="1267" t="s">
        <v>729</v>
      </c>
      <c r="J103" s="1267" t="s">
        <v>29</v>
      </c>
      <c r="K103" s="1267"/>
      <c r="L103" s="1275">
        <v>40437898.8871</v>
      </c>
      <c r="M103" s="1275">
        <v>4688332.72709</v>
      </c>
      <c r="N103" s="1267" t="s">
        <v>43</v>
      </c>
      <c r="O103" s="1260" t="s">
        <v>732</v>
      </c>
      <c r="P103" s="1279" t="s">
        <v>733</v>
      </c>
      <c r="Q103" s="1283">
        <f t="shared" si="2"/>
        <v>44.47895046255</v>
      </c>
      <c r="R103" s="1267"/>
      <c r="S103" s="330"/>
      <c r="T103" s="330"/>
      <c r="U103" s="330"/>
      <c r="V103" s="330"/>
      <c r="W103" s="330"/>
      <c r="X103" s="330"/>
      <c r="Y103" s="330"/>
      <c r="Z103" s="330"/>
      <c r="AA103" s="330"/>
      <c r="AB103" s="330"/>
      <c r="AC103" s="330"/>
      <c r="AD103" s="330"/>
      <c r="AE103" s="330"/>
      <c r="AF103" s="330"/>
      <c r="AG103" s="330"/>
      <c r="AH103" s="330"/>
      <c r="AI103" s="330"/>
      <c r="AJ103" s="330"/>
      <c r="AK103" s="330"/>
      <c r="AL103" s="330"/>
      <c r="AM103" s="330"/>
      <c r="AN103" s="330"/>
      <c r="AO103" s="330"/>
      <c r="AP103" s="330"/>
      <c r="AQ103" s="330"/>
      <c r="AR103" s="330"/>
      <c r="AS103" s="330"/>
      <c r="AT103" s="330"/>
      <c r="AU103" s="330"/>
      <c r="AV103" s="330"/>
      <c r="AW103" s="330"/>
      <c r="AX103" s="330"/>
      <c r="AY103" s="330"/>
      <c r="AZ103" s="330"/>
      <c r="BA103" s="330"/>
      <c r="BB103" s="330"/>
      <c r="BC103" s="330"/>
      <c r="BD103" s="330"/>
      <c r="BE103" s="330"/>
      <c r="BF103" s="330"/>
      <c r="BG103" s="330"/>
      <c r="BH103" s="330"/>
      <c r="BI103" s="330"/>
      <c r="BJ103" s="330"/>
      <c r="BK103" s="330"/>
      <c r="BL103" s="330"/>
      <c r="BM103" s="330"/>
      <c r="BN103" s="330"/>
      <c r="BO103" s="330"/>
      <c r="BP103" s="330"/>
      <c r="BQ103" s="330"/>
      <c r="BR103" s="330"/>
      <c r="BS103" s="330"/>
      <c r="BT103" s="330"/>
      <c r="BU103" s="330"/>
      <c r="BV103" s="330"/>
      <c r="BW103" s="330"/>
      <c r="BX103" s="330"/>
      <c r="BY103" s="330"/>
      <c r="BZ103" s="330"/>
      <c r="CA103" s="330"/>
      <c r="CB103" s="330"/>
      <c r="CC103" s="330"/>
      <c r="CD103" s="330"/>
      <c r="CE103" s="330"/>
      <c r="CF103" s="330"/>
      <c r="CG103" s="330"/>
      <c r="CH103" s="330"/>
      <c r="CI103" s="330"/>
      <c r="CJ103" s="330"/>
      <c r="CK103" s="330"/>
      <c r="CL103" s="330"/>
      <c r="CM103" s="330"/>
      <c r="CN103" s="330"/>
      <c r="CO103" s="330"/>
      <c r="CP103" s="330"/>
      <c r="CQ103" s="330"/>
      <c r="CR103" s="330"/>
      <c r="CS103" s="330"/>
      <c r="CT103" s="330"/>
      <c r="CU103" s="330"/>
      <c r="CV103" s="330"/>
      <c r="CW103" s="330"/>
      <c r="CX103" s="330"/>
      <c r="CY103" s="330"/>
      <c r="CZ103" s="330"/>
      <c r="DA103" s="330"/>
      <c r="DB103" s="330"/>
      <c r="DC103" s="330"/>
      <c r="DD103" s="330"/>
      <c r="DE103" s="330"/>
      <c r="DF103" s="330"/>
      <c r="DG103" s="330"/>
      <c r="DH103" s="330"/>
      <c r="DI103" s="330"/>
      <c r="DJ103" s="330"/>
      <c r="DK103" s="330"/>
      <c r="DL103" s="330"/>
      <c r="DM103" s="330"/>
      <c r="DN103" s="330"/>
      <c r="DO103" s="330"/>
      <c r="DP103" s="330"/>
      <c r="DQ103" s="330"/>
      <c r="DR103" s="330"/>
      <c r="DS103" s="330"/>
      <c r="DT103" s="330"/>
      <c r="DU103" s="330"/>
      <c r="DV103" s="330"/>
      <c r="DW103" s="330"/>
      <c r="DX103" s="330"/>
      <c r="DY103" s="330"/>
      <c r="DZ103" s="330"/>
      <c r="EA103" s="330"/>
      <c r="EB103" s="330"/>
      <c r="EC103" s="330"/>
      <c r="ED103" s="330"/>
      <c r="EE103" s="330"/>
      <c r="EF103" s="330"/>
      <c r="EG103" s="330"/>
      <c r="EH103" s="330"/>
      <c r="EI103" s="330"/>
      <c r="EJ103" s="330"/>
      <c r="EK103" s="330"/>
      <c r="EL103" s="330"/>
      <c r="EM103" s="330"/>
      <c r="EN103" s="330"/>
      <c r="EO103" s="330"/>
      <c r="EP103" s="330"/>
      <c r="EQ103" s="330"/>
      <c r="ER103" s="330"/>
      <c r="ES103" s="330"/>
      <c r="ET103" s="330"/>
      <c r="EU103" s="330"/>
      <c r="EV103" s="330"/>
      <c r="EW103" s="330"/>
      <c r="EX103" s="330"/>
      <c r="EY103" s="330"/>
      <c r="EZ103" s="330"/>
      <c r="FA103" s="330"/>
      <c r="FB103" s="330"/>
      <c r="FC103" s="330"/>
      <c r="FD103" s="330"/>
      <c r="FE103" s="330"/>
      <c r="FF103" s="330"/>
      <c r="FG103" s="330"/>
      <c r="FH103" s="330"/>
      <c r="FI103" s="330"/>
      <c r="FJ103" s="330"/>
      <c r="FK103" s="330"/>
      <c r="FL103" s="330"/>
      <c r="FM103" s="330"/>
      <c r="FN103" s="330"/>
      <c r="FO103" s="330"/>
      <c r="FP103" s="330"/>
      <c r="FQ103" s="330"/>
      <c r="FR103" s="330"/>
      <c r="FS103" s="330"/>
      <c r="FT103" s="330"/>
      <c r="FU103" s="330"/>
      <c r="FV103" s="330"/>
      <c r="FW103" s="330"/>
      <c r="FX103" s="330"/>
      <c r="FY103" s="330"/>
      <c r="FZ103" s="330"/>
      <c r="GA103" s="330"/>
      <c r="GB103" s="330"/>
      <c r="GC103" s="330"/>
      <c r="GD103" s="330"/>
      <c r="GE103" s="330"/>
      <c r="GF103" s="330"/>
      <c r="GG103" s="330"/>
      <c r="GH103" s="330"/>
      <c r="GI103" s="330"/>
      <c r="GJ103" s="330"/>
      <c r="GK103" s="330"/>
      <c r="GL103" s="330"/>
      <c r="GM103" s="330"/>
      <c r="GN103" s="330"/>
      <c r="GO103" s="330"/>
      <c r="GP103" s="330"/>
      <c r="GQ103" s="330"/>
      <c r="GR103" s="330"/>
      <c r="GS103" s="330"/>
      <c r="GT103" s="330"/>
      <c r="GU103" s="330"/>
      <c r="GV103" s="330"/>
      <c r="GW103" s="330"/>
      <c r="GX103" s="330"/>
      <c r="GY103" s="330"/>
      <c r="GZ103" s="330"/>
      <c r="HA103" s="330"/>
      <c r="HB103" s="330"/>
      <c r="HC103" s="330"/>
      <c r="HD103" s="330"/>
      <c r="HE103" s="330"/>
      <c r="HF103" s="330"/>
      <c r="HG103" s="330"/>
      <c r="HH103" s="330"/>
      <c r="HI103" s="330"/>
      <c r="HJ103" s="330"/>
    </row>
    <row r="104" s="135" customFormat="1" ht="9.95" customHeight="1" spans="1:218">
      <c r="A104" s="1267" t="s">
        <v>37</v>
      </c>
      <c r="B104" s="1267" t="s">
        <v>712</v>
      </c>
      <c r="C104" s="1267">
        <v>561</v>
      </c>
      <c r="D104" s="1268">
        <v>8.4587290863</v>
      </c>
      <c r="E104" s="1268" t="s">
        <v>714</v>
      </c>
      <c r="F104" s="1268" t="s">
        <v>715</v>
      </c>
      <c r="G104" s="1268" t="s">
        <v>716</v>
      </c>
      <c r="H104" s="1267" t="s">
        <v>721</v>
      </c>
      <c r="I104" s="1267" t="s">
        <v>729</v>
      </c>
      <c r="J104" s="1267" t="s">
        <v>29</v>
      </c>
      <c r="K104" s="1267"/>
      <c r="L104" s="1275">
        <v>40439045.3589</v>
      </c>
      <c r="M104" s="1275">
        <v>4688336.2866</v>
      </c>
      <c r="N104" s="1267" t="s">
        <v>178</v>
      </c>
      <c r="O104" s="1260" t="s">
        <v>732</v>
      </c>
      <c r="P104" s="1279" t="s">
        <v>733</v>
      </c>
      <c r="Q104" s="1283">
        <f t="shared" si="2"/>
        <v>38.06428088835</v>
      </c>
      <c r="R104" s="1267"/>
      <c r="S104" s="330"/>
      <c r="T104" s="330"/>
      <c r="U104" s="330"/>
      <c r="V104" s="330"/>
      <c r="W104" s="330"/>
      <c r="X104" s="330"/>
      <c r="Y104" s="330"/>
      <c r="Z104" s="330"/>
      <c r="AA104" s="330"/>
      <c r="AB104" s="330"/>
      <c r="AC104" s="330"/>
      <c r="AD104" s="330"/>
      <c r="AE104" s="330"/>
      <c r="AF104" s="330"/>
      <c r="AG104" s="330"/>
      <c r="AH104" s="330"/>
      <c r="AI104" s="330"/>
      <c r="AJ104" s="330"/>
      <c r="AK104" s="330"/>
      <c r="AL104" s="330"/>
      <c r="AM104" s="330"/>
      <c r="AN104" s="330"/>
      <c r="AO104" s="330"/>
      <c r="AP104" s="330"/>
      <c r="AQ104" s="330"/>
      <c r="AR104" s="330"/>
      <c r="AS104" s="330"/>
      <c r="AT104" s="330"/>
      <c r="AU104" s="330"/>
      <c r="AV104" s="330"/>
      <c r="AW104" s="330"/>
      <c r="AX104" s="330"/>
      <c r="AY104" s="330"/>
      <c r="AZ104" s="330"/>
      <c r="BA104" s="330"/>
      <c r="BB104" s="330"/>
      <c r="BC104" s="330"/>
      <c r="BD104" s="330"/>
      <c r="BE104" s="330"/>
      <c r="BF104" s="330"/>
      <c r="BG104" s="330"/>
      <c r="BH104" s="330"/>
      <c r="BI104" s="330"/>
      <c r="BJ104" s="330"/>
      <c r="BK104" s="330"/>
      <c r="BL104" s="330"/>
      <c r="BM104" s="330"/>
      <c r="BN104" s="330"/>
      <c r="BO104" s="330"/>
      <c r="BP104" s="330"/>
      <c r="BQ104" s="330"/>
      <c r="BR104" s="330"/>
      <c r="BS104" s="330"/>
      <c r="BT104" s="330"/>
      <c r="BU104" s="330"/>
      <c r="BV104" s="330"/>
      <c r="BW104" s="330"/>
      <c r="BX104" s="330"/>
      <c r="BY104" s="330"/>
      <c r="BZ104" s="330"/>
      <c r="CA104" s="330"/>
      <c r="CB104" s="330"/>
      <c r="CC104" s="330"/>
      <c r="CD104" s="330"/>
      <c r="CE104" s="330"/>
      <c r="CF104" s="330"/>
      <c r="CG104" s="330"/>
      <c r="CH104" s="330"/>
      <c r="CI104" s="330"/>
      <c r="CJ104" s="330"/>
      <c r="CK104" s="330"/>
      <c r="CL104" s="330"/>
      <c r="CM104" s="330"/>
      <c r="CN104" s="330"/>
      <c r="CO104" s="330"/>
      <c r="CP104" s="330"/>
      <c r="CQ104" s="330"/>
      <c r="CR104" s="330"/>
      <c r="CS104" s="330"/>
      <c r="CT104" s="330"/>
      <c r="CU104" s="330"/>
      <c r="CV104" s="330"/>
      <c r="CW104" s="330"/>
      <c r="CX104" s="330"/>
      <c r="CY104" s="330"/>
      <c r="CZ104" s="330"/>
      <c r="DA104" s="330"/>
      <c r="DB104" s="330"/>
      <c r="DC104" s="330"/>
      <c r="DD104" s="330"/>
      <c r="DE104" s="330"/>
      <c r="DF104" s="330"/>
      <c r="DG104" s="330"/>
      <c r="DH104" s="330"/>
      <c r="DI104" s="330"/>
      <c r="DJ104" s="330"/>
      <c r="DK104" s="330"/>
      <c r="DL104" s="330"/>
      <c r="DM104" s="330"/>
      <c r="DN104" s="330"/>
      <c r="DO104" s="330"/>
      <c r="DP104" s="330"/>
      <c r="DQ104" s="330"/>
      <c r="DR104" s="330"/>
      <c r="DS104" s="330"/>
      <c r="DT104" s="330"/>
      <c r="DU104" s="330"/>
      <c r="DV104" s="330"/>
      <c r="DW104" s="330"/>
      <c r="DX104" s="330"/>
      <c r="DY104" s="330"/>
      <c r="DZ104" s="330"/>
      <c r="EA104" s="330"/>
      <c r="EB104" s="330"/>
      <c r="EC104" s="330"/>
      <c r="ED104" s="330"/>
      <c r="EE104" s="330"/>
      <c r="EF104" s="330"/>
      <c r="EG104" s="330"/>
      <c r="EH104" s="330"/>
      <c r="EI104" s="330"/>
      <c r="EJ104" s="330"/>
      <c r="EK104" s="330"/>
      <c r="EL104" s="330"/>
      <c r="EM104" s="330"/>
      <c r="EN104" s="330"/>
      <c r="EO104" s="330"/>
      <c r="EP104" s="330"/>
      <c r="EQ104" s="330"/>
      <c r="ER104" s="330"/>
      <c r="ES104" s="330"/>
      <c r="ET104" s="330"/>
      <c r="EU104" s="330"/>
      <c r="EV104" s="330"/>
      <c r="EW104" s="330"/>
      <c r="EX104" s="330"/>
      <c r="EY104" s="330"/>
      <c r="EZ104" s="330"/>
      <c r="FA104" s="330"/>
      <c r="FB104" s="330"/>
      <c r="FC104" s="330"/>
      <c r="FD104" s="330"/>
      <c r="FE104" s="330"/>
      <c r="FF104" s="330"/>
      <c r="FG104" s="330"/>
      <c r="FH104" s="330"/>
      <c r="FI104" s="330"/>
      <c r="FJ104" s="330"/>
      <c r="FK104" s="330"/>
      <c r="FL104" s="330"/>
      <c r="FM104" s="330"/>
      <c r="FN104" s="330"/>
      <c r="FO104" s="330"/>
      <c r="FP104" s="330"/>
      <c r="FQ104" s="330"/>
      <c r="FR104" s="330"/>
      <c r="FS104" s="330"/>
      <c r="FT104" s="330"/>
      <c r="FU104" s="330"/>
      <c r="FV104" s="330"/>
      <c r="FW104" s="330"/>
      <c r="FX104" s="330"/>
      <c r="FY104" s="330"/>
      <c r="FZ104" s="330"/>
      <c r="GA104" s="330"/>
      <c r="GB104" s="330"/>
      <c r="GC104" s="330"/>
      <c r="GD104" s="330"/>
      <c r="GE104" s="330"/>
      <c r="GF104" s="330"/>
      <c r="GG104" s="330"/>
      <c r="GH104" s="330"/>
      <c r="GI104" s="330"/>
      <c r="GJ104" s="330"/>
      <c r="GK104" s="330"/>
      <c r="GL104" s="330"/>
      <c r="GM104" s="330"/>
      <c r="GN104" s="330"/>
      <c r="GO104" s="330"/>
      <c r="GP104" s="330"/>
      <c r="GQ104" s="330"/>
      <c r="GR104" s="330"/>
      <c r="GS104" s="330"/>
      <c r="GT104" s="330"/>
      <c r="GU104" s="330"/>
      <c r="GV104" s="330"/>
      <c r="GW104" s="330"/>
      <c r="GX104" s="330"/>
      <c r="GY104" s="330"/>
      <c r="GZ104" s="330"/>
      <c r="HA104" s="330"/>
      <c r="HB104" s="330"/>
      <c r="HC104" s="330"/>
      <c r="HD104" s="330"/>
      <c r="HE104" s="330"/>
      <c r="HF104" s="330"/>
      <c r="HG104" s="330"/>
      <c r="HH104" s="330"/>
      <c r="HI104" s="330"/>
      <c r="HJ104" s="330"/>
    </row>
    <row r="105" s="135" customFormat="1" ht="9.95" customHeight="1" spans="1:218">
      <c r="A105" s="1267" t="s">
        <v>37</v>
      </c>
      <c r="B105" s="1267" t="s">
        <v>712</v>
      </c>
      <c r="C105" s="1267">
        <v>562</v>
      </c>
      <c r="D105" s="1268">
        <v>108.15596766075</v>
      </c>
      <c r="E105" s="1268" t="s">
        <v>714</v>
      </c>
      <c r="F105" s="1268" t="s">
        <v>715</v>
      </c>
      <c r="G105" s="1268" t="s">
        <v>716</v>
      </c>
      <c r="H105" s="1267" t="s">
        <v>717</v>
      </c>
      <c r="I105" s="1267" t="s">
        <v>729</v>
      </c>
      <c r="J105" s="1267" t="s">
        <v>327</v>
      </c>
      <c r="K105" s="1267"/>
      <c r="L105" s="1275">
        <v>40438407.8868</v>
      </c>
      <c r="M105" s="1275">
        <v>4688227.86597</v>
      </c>
      <c r="N105" s="1267" t="s">
        <v>178</v>
      </c>
      <c r="O105" s="1276" t="s">
        <v>730</v>
      </c>
      <c r="P105" s="1284" t="s">
        <v>731</v>
      </c>
      <c r="Q105" s="1283">
        <f t="shared" si="2"/>
        <v>486.701854473375</v>
      </c>
      <c r="R105" s="1267"/>
      <c r="S105" s="330"/>
      <c r="T105" s="330"/>
      <c r="U105" s="330"/>
      <c r="V105" s="330"/>
      <c r="W105" s="330"/>
      <c r="X105" s="330"/>
      <c r="Y105" s="330"/>
      <c r="Z105" s="330"/>
      <c r="AA105" s="330"/>
      <c r="AB105" s="330"/>
      <c r="AC105" s="330"/>
      <c r="AD105" s="330"/>
      <c r="AE105" s="330"/>
      <c r="AF105" s="330"/>
      <c r="AG105" s="330"/>
      <c r="AH105" s="330"/>
      <c r="AI105" s="330"/>
      <c r="AJ105" s="330"/>
      <c r="AK105" s="330"/>
      <c r="AL105" s="330"/>
      <c r="AM105" s="330"/>
      <c r="AN105" s="330"/>
      <c r="AO105" s="330"/>
      <c r="AP105" s="330"/>
      <c r="AQ105" s="330"/>
      <c r="AR105" s="330"/>
      <c r="AS105" s="330"/>
      <c r="AT105" s="330"/>
      <c r="AU105" s="330"/>
      <c r="AV105" s="330"/>
      <c r="AW105" s="330"/>
      <c r="AX105" s="330"/>
      <c r="AY105" s="330"/>
      <c r="AZ105" s="330"/>
      <c r="BA105" s="330"/>
      <c r="BB105" s="330"/>
      <c r="BC105" s="330"/>
      <c r="BD105" s="330"/>
      <c r="BE105" s="330"/>
      <c r="BF105" s="330"/>
      <c r="BG105" s="330"/>
      <c r="BH105" s="330"/>
      <c r="BI105" s="330"/>
      <c r="BJ105" s="330"/>
      <c r="BK105" s="330"/>
      <c r="BL105" s="330"/>
      <c r="BM105" s="330"/>
      <c r="BN105" s="330"/>
      <c r="BO105" s="330"/>
      <c r="BP105" s="330"/>
      <c r="BQ105" s="330"/>
      <c r="BR105" s="330"/>
      <c r="BS105" s="330"/>
      <c r="BT105" s="330"/>
      <c r="BU105" s="330"/>
      <c r="BV105" s="330"/>
      <c r="BW105" s="330"/>
      <c r="BX105" s="330"/>
      <c r="BY105" s="330"/>
      <c r="BZ105" s="330"/>
      <c r="CA105" s="330"/>
      <c r="CB105" s="330"/>
      <c r="CC105" s="330"/>
      <c r="CD105" s="330"/>
      <c r="CE105" s="330"/>
      <c r="CF105" s="330"/>
      <c r="CG105" s="330"/>
      <c r="CH105" s="330"/>
      <c r="CI105" s="330"/>
      <c r="CJ105" s="330"/>
      <c r="CK105" s="330"/>
      <c r="CL105" s="330"/>
      <c r="CM105" s="330"/>
      <c r="CN105" s="330"/>
      <c r="CO105" s="330"/>
      <c r="CP105" s="330"/>
      <c r="CQ105" s="330"/>
      <c r="CR105" s="330"/>
      <c r="CS105" s="330"/>
      <c r="CT105" s="330"/>
      <c r="CU105" s="330"/>
      <c r="CV105" s="330"/>
      <c r="CW105" s="330"/>
      <c r="CX105" s="330"/>
      <c r="CY105" s="330"/>
      <c r="CZ105" s="330"/>
      <c r="DA105" s="330"/>
      <c r="DB105" s="330"/>
      <c r="DC105" s="330"/>
      <c r="DD105" s="330"/>
      <c r="DE105" s="330"/>
      <c r="DF105" s="330"/>
      <c r="DG105" s="330"/>
      <c r="DH105" s="330"/>
      <c r="DI105" s="330"/>
      <c r="DJ105" s="330"/>
      <c r="DK105" s="330"/>
      <c r="DL105" s="330"/>
      <c r="DM105" s="330"/>
      <c r="DN105" s="330"/>
      <c r="DO105" s="330"/>
      <c r="DP105" s="330"/>
      <c r="DQ105" s="330"/>
      <c r="DR105" s="330"/>
      <c r="DS105" s="330"/>
      <c r="DT105" s="330"/>
      <c r="DU105" s="330"/>
      <c r="DV105" s="330"/>
      <c r="DW105" s="330"/>
      <c r="DX105" s="330"/>
      <c r="DY105" s="330"/>
      <c r="DZ105" s="330"/>
      <c r="EA105" s="330"/>
      <c r="EB105" s="330"/>
      <c r="EC105" s="330"/>
      <c r="ED105" s="330"/>
      <c r="EE105" s="330"/>
      <c r="EF105" s="330"/>
      <c r="EG105" s="330"/>
      <c r="EH105" s="330"/>
      <c r="EI105" s="330"/>
      <c r="EJ105" s="330"/>
      <c r="EK105" s="330"/>
      <c r="EL105" s="330"/>
      <c r="EM105" s="330"/>
      <c r="EN105" s="330"/>
      <c r="EO105" s="330"/>
      <c r="EP105" s="330"/>
      <c r="EQ105" s="330"/>
      <c r="ER105" s="330"/>
      <c r="ES105" s="330"/>
      <c r="ET105" s="330"/>
      <c r="EU105" s="330"/>
      <c r="EV105" s="330"/>
      <c r="EW105" s="330"/>
      <c r="EX105" s="330"/>
      <c r="EY105" s="330"/>
      <c r="EZ105" s="330"/>
      <c r="FA105" s="330"/>
      <c r="FB105" s="330"/>
      <c r="FC105" s="330"/>
      <c r="FD105" s="330"/>
      <c r="FE105" s="330"/>
      <c r="FF105" s="330"/>
      <c r="FG105" s="330"/>
      <c r="FH105" s="330"/>
      <c r="FI105" s="330"/>
      <c r="FJ105" s="330"/>
      <c r="FK105" s="330"/>
      <c r="FL105" s="330"/>
      <c r="FM105" s="330"/>
      <c r="FN105" s="330"/>
      <c r="FO105" s="330"/>
      <c r="FP105" s="330"/>
      <c r="FQ105" s="330"/>
      <c r="FR105" s="330"/>
      <c r="FS105" s="330"/>
      <c r="FT105" s="330"/>
      <c r="FU105" s="330"/>
      <c r="FV105" s="330"/>
      <c r="FW105" s="330"/>
      <c r="FX105" s="330"/>
      <c r="FY105" s="330"/>
      <c r="FZ105" s="330"/>
      <c r="GA105" s="330"/>
      <c r="GB105" s="330"/>
      <c r="GC105" s="330"/>
      <c r="GD105" s="330"/>
      <c r="GE105" s="330"/>
      <c r="GF105" s="330"/>
      <c r="GG105" s="330"/>
      <c r="GH105" s="330"/>
      <c r="GI105" s="330"/>
      <c r="GJ105" s="330"/>
      <c r="GK105" s="330"/>
      <c r="GL105" s="330"/>
      <c r="GM105" s="330"/>
      <c r="GN105" s="330"/>
      <c r="GO105" s="330"/>
      <c r="GP105" s="330"/>
      <c r="GQ105" s="330"/>
      <c r="GR105" s="330"/>
      <c r="GS105" s="330"/>
      <c r="GT105" s="330"/>
      <c r="GU105" s="330"/>
      <c r="GV105" s="330"/>
      <c r="GW105" s="330"/>
      <c r="GX105" s="330"/>
      <c r="GY105" s="330"/>
      <c r="GZ105" s="330"/>
      <c r="HA105" s="330"/>
      <c r="HB105" s="330"/>
      <c r="HC105" s="330"/>
      <c r="HD105" s="330"/>
      <c r="HE105" s="330"/>
      <c r="HF105" s="330"/>
      <c r="HG105" s="330"/>
      <c r="HH105" s="330"/>
      <c r="HI105" s="330"/>
      <c r="HJ105" s="330"/>
    </row>
    <row r="106" s="135" customFormat="1" ht="9.95" customHeight="1" spans="1:218">
      <c r="A106" s="1267" t="s">
        <v>37</v>
      </c>
      <c r="B106" s="1267" t="s">
        <v>712</v>
      </c>
      <c r="C106" s="1267">
        <v>564</v>
      </c>
      <c r="D106" s="1268">
        <v>74.20566032205</v>
      </c>
      <c r="E106" s="1268" t="s">
        <v>714</v>
      </c>
      <c r="F106" s="1268" t="s">
        <v>715</v>
      </c>
      <c r="G106" s="1268" t="s">
        <v>716</v>
      </c>
      <c r="H106" s="1267" t="s">
        <v>721</v>
      </c>
      <c r="I106" s="1267" t="s">
        <v>729</v>
      </c>
      <c r="J106" s="1267" t="s">
        <v>29</v>
      </c>
      <c r="K106" s="1267"/>
      <c r="L106" s="1275">
        <v>40438181.0673</v>
      </c>
      <c r="M106" s="1275">
        <v>4688342.97205</v>
      </c>
      <c r="N106" s="1267" t="s">
        <v>43</v>
      </c>
      <c r="O106" s="1276" t="s">
        <v>730</v>
      </c>
      <c r="P106" s="1284" t="s">
        <v>731</v>
      </c>
      <c r="Q106" s="1283">
        <f t="shared" si="2"/>
        <v>333.925471449225</v>
      </c>
      <c r="R106" s="1267"/>
      <c r="S106" s="330"/>
      <c r="T106" s="330"/>
      <c r="U106" s="330"/>
      <c r="V106" s="330"/>
      <c r="W106" s="330"/>
      <c r="X106" s="330"/>
      <c r="Y106" s="330"/>
      <c r="Z106" s="330"/>
      <c r="AA106" s="330"/>
      <c r="AB106" s="330"/>
      <c r="AC106" s="330"/>
      <c r="AD106" s="330"/>
      <c r="AE106" s="330"/>
      <c r="AF106" s="330"/>
      <c r="AG106" s="330"/>
      <c r="AH106" s="330"/>
      <c r="AI106" s="330"/>
      <c r="AJ106" s="330"/>
      <c r="AK106" s="330"/>
      <c r="AL106" s="330"/>
      <c r="AM106" s="330"/>
      <c r="AN106" s="330"/>
      <c r="AO106" s="330"/>
      <c r="AP106" s="330"/>
      <c r="AQ106" s="330"/>
      <c r="AR106" s="330"/>
      <c r="AS106" s="330"/>
      <c r="AT106" s="330"/>
      <c r="AU106" s="330"/>
      <c r="AV106" s="330"/>
      <c r="AW106" s="330"/>
      <c r="AX106" s="330"/>
      <c r="AY106" s="330"/>
      <c r="AZ106" s="330"/>
      <c r="BA106" s="330"/>
      <c r="BB106" s="330"/>
      <c r="BC106" s="330"/>
      <c r="BD106" s="330"/>
      <c r="BE106" s="330"/>
      <c r="BF106" s="330"/>
      <c r="BG106" s="330"/>
      <c r="BH106" s="330"/>
      <c r="BI106" s="330"/>
      <c r="BJ106" s="330"/>
      <c r="BK106" s="330"/>
      <c r="BL106" s="330"/>
      <c r="BM106" s="330"/>
      <c r="BN106" s="330"/>
      <c r="BO106" s="330"/>
      <c r="BP106" s="330"/>
      <c r="BQ106" s="330"/>
      <c r="BR106" s="330"/>
      <c r="BS106" s="330"/>
      <c r="BT106" s="330"/>
      <c r="BU106" s="330"/>
      <c r="BV106" s="330"/>
      <c r="BW106" s="330"/>
      <c r="BX106" s="330"/>
      <c r="BY106" s="330"/>
      <c r="BZ106" s="330"/>
      <c r="CA106" s="330"/>
      <c r="CB106" s="330"/>
      <c r="CC106" s="330"/>
      <c r="CD106" s="330"/>
      <c r="CE106" s="330"/>
      <c r="CF106" s="330"/>
      <c r="CG106" s="330"/>
      <c r="CH106" s="330"/>
      <c r="CI106" s="330"/>
      <c r="CJ106" s="330"/>
      <c r="CK106" s="330"/>
      <c r="CL106" s="330"/>
      <c r="CM106" s="330"/>
      <c r="CN106" s="330"/>
      <c r="CO106" s="330"/>
      <c r="CP106" s="330"/>
      <c r="CQ106" s="330"/>
      <c r="CR106" s="330"/>
      <c r="CS106" s="330"/>
      <c r="CT106" s="330"/>
      <c r="CU106" s="330"/>
      <c r="CV106" s="330"/>
      <c r="CW106" s="330"/>
      <c r="CX106" s="330"/>
      <c r="CY106" s="330"/>
      <c r="CZ106" s="330"/>
      <c r="DA106" s="330"/>
      <c r="DB106" s="330"/>
      <c r="DC106" s="330"/>
      <c r="DD106" s="330"/>
      <c r="DE106" s="330"/>
      <c r="DF106" s="330"/>
      <c r="DG106" s="330"/>
      <c r="DH106" s="330"/>
      <c r="DI106" s="330"/>
      <c r="DJ106" s="330"/>
      <c r="DK106" s="330"/>
      <c r="DL106" s="330"/>
      <c r="DM106" s="330"/>
      <c r="DN106" s="330"/>
      <c r="DO106" s="330"/>
      <c r="DP106" s="330"/>
      <c r="DQ106" s="330"/>
      <c r="DR106" s="330"/>
      <c r="DS106" s="330"/>
      <c r="DT106" s="330"/>
      <c r="DU106" s="330"/>
      <c r="DV106" s="330"/>
      <c r="DW106" s="330"/>
      <c r="DX106" s="330"/>
      <c r="DY106" s="330"/>
      <c r="DZ106" s="330"/>
      <c r="EA106" s="330"/>
      <c r="EB106" s="330"/>
      <c r="EC106" s="330"/>
      <c r="ED106" s="330"/>
      <c r="EE106" s="330"/>
      <c r="EF106" s="330"/>
      <c r="EG106" s="330"/>
      <c r="EH106" s="330"/>
      <c r="EI106" s="330"/>
      <c r="EJ106" s="330"/>
      <c r="EK106" s="330"/>
      <c r="EL106" s="330"/>
      <c r="EM106" s="330"/>
      <c r="EN106" s="330"/>
      <c r="EO106" s="330"/>
      <c r="EP106" s="330"/>
      <c r="EQ106" s="330"/>
      <c r="ER106" s="330"/>
      <c r="ES106" s="330"/>
      <c r="ET106" s="330"/>
      <c r="EU106" s="330"/>
      <c r="EV106" s="330"/>
      <c r="EW106" s="330"/>
      <c r="EX106" s="330"/>
      <c r="EY106" s="330"/>
      <c r="EZ106" s="330"/>
      <c r="FA106" s="330"/>
      <c r="FB106" s="330"/>
      <c r="FC106" s="330"/>
      <c r="FD106" s="330"/>
      <c r="FE106" s="330"/>
      <c r="FF106" s="330"/>
      <c r="FG106" s="330"/>
      <c r="FH106" s="330"/>
      <c r="FI106" s="330"/>
      <c r="FJ106" s="330"/>
      <c r="FK106" s="330"/>
      <c r="FL106" s="330"/>
      <c r="FM106" s="330"/>
      <c r="FN106" s="330"/>
      <c r="FO106" s="330"/>
      <c r="FP106" s="330"/>
      <c r="FQ106" s="330"/>
      <c r="FR106" s="330"/>
      <c r="FS106" s="330"/>
      <c r="FT106" s="330"/>
      <c r="FU106" s="330"/>
      <c r="FV106" s="330"/>
      <c r="FW106" s="330"/>
      <c r="FX106" s="330"/>
      <c r="FY106" s="330"/>
      <c r="FZ106" s="330"/>
      <c r="GA106" s="330"/>
      <c r="GB106" s="330"/>
      <c r="GC106" s="330"/>
      <c r="GD106" s="330"/>
      <c r="GE106" s="330"/>
      <c r="GF106" s="330"/>
      <c r="GG106" s="330"/>
      <c r="GH106" s="330"/>
      <c r="GI106" s="330"/>
      <c r="GJ106" s="330"/>
      <c r="GK106" s="330"/>
      <c r="GL106" s="330"/>
      <c r="GM106" s="330"/>
      <c r="GN106" s="330"/>
      <c r="GO106" s="330"/>
      <c r="GP106" s="330"/>
      <c r="GQ106" s="330"/>
      <c r="GR106" s="330"/>
      <c r="GS106" s="330"/>
      <c r="GT106" s="330"/>
      <c r="GU106" s="330"/>
      <c r="GV106" s="330"/>
      <c r="GW106" s="330"/>
      <c r="GX106" s="330"/>
      <c r="GY106" s="330"/>
      <c r="GZ106" s="330"/>
      <c r="HA106" s="330"/>
      <c r="HB106" s="330"/>
      <c r="HC106" s="330"/>
      <c r="HD106" s="330"/>
      <c r="HE106" s="330"/>
      <c r="HF106" s="330"/>
      <c r="HG106" s="330"/>
      <c r="HH106" s="330"/>
      <c r="HI106" s="330"/>
      <c r="HJ106" s="330"/>
    </row>
    <row r="107" s="135" customFormat="1" ht="9.95" customHeight="1" spans="1:218">
      <c r="A107" s="1267" t="s">
        <v>37</v>
      </c>
      <c r="B107" s="1267" t="s">
        <v>712</v>
      </c>
      <c r="C107" s="1267">
        <v>574</v>
      </c>
      <c r="D107" s="1268">
        <v>31.9601193435</v>
      </c>
      <c r="E107" s="1268" t="s">
        <v>714</v>
      </c>
      <c r="F107" s="1268" t="s">
        <v>715</v>
      </c>
      <c r="G107" s="1268" t="s">
        <v>716</v>
      </c>
      <c r="H107" s="1267" t="s">
        <v>721</v>
      </c>
      <c r="I107" s="1267" t="s">
        <v>729</v>
      </c>
      <c r="J107" s="1267" t="s">
        <v>327</v>
      </c>
      <c r="K107" s="1267"/>
      <c r="L107" s="1275">
        <v>40439435.4928</v>
      </c>
      <c r="M107" s="1275">
        <v>4688315.83377</v>
      </c>
      <c r="N107" s="1267" t="s">
        <v>178</v>
      </c>
      <c r="O107" s="1276" t="s">
        <v>730</v>
      </c>
      <c r="P107" s="1284" t="s">
        <v>731</v>
      </c>
      <c r="Q107" s="1283">
        <f t="shared" si="2"/>
        <v>143.82053704575</v>
      </c>
      <c r="R107" s="1267"/>
      <c r="S107" s="330"/>
      <c r="T107" s="330"/>
      <c r="U107" s="330"/>
      <c r="V107" s="330"/>
      <c r="W107" s="330"/>
      <c r="X107" s="330"/>
      <c r="Y107" s="330"/>
      <c r="Z107" s="330"/>
      <c r="AA107" s="330"/>
      <c r="AB107" s="330"/>
      <c r="AC107" s="330"/>
      <c r="AD107" s="330"/>
      <c r="AE107" s="330"/>
      <c r="AF107" s="330"/>
      <c r="AG107" s="330"/>
      <c r="AH107" s="330"/>
      <c r="AI107" s="330"/>
      <c r="AJ107" s="330"/>
      <c r="AK107" s="330"/>
      <c r="AL107" s="330"/>
      <c r="AM107" s="330"/>
      <c r="AN107" s="330"/>
      <c r="AO107" s="330"/>
      <c r="AP107" s="330"/>
      <c r="AQ107" s="330"/>
      <c r="AR107" s="330"/>
      <c r="AS107" s="330"/>
      <c r="AT107" s="330"/>
      <c r="AU107" s="330"/>
      <c r="AV107" s="330"/>
      <c r="AW107" s="330"/>
      <c r="AX107" s="330"/>
      <c r="AY107" s="330"/>
      <c r="AZ107" s="330"/>
      <c r="BA107" s="330"/>
      <c r="BB107" s="330"/>
      <c r="BC107" s="330"/>
      <c r="BD107" s="330"/>
      <c r="BE107" s="330"/>
      <c r="BF107" s="330"/>
      <c r="BG107" s="330"/>
      <c r="BH107" s="330"/>
      <c r="BI107" s="330"/>
      <c r="BJ107" s="330"/>
      <c r="BK107" s="330"/>
      <c r="BL107" s="330"/>
      <c r="BM107" s="330"/>
      <c r="BN107" s="330"/>
      <c r="BO107" s="330"/>
      <c r="BP107" s="330"/>
      <c r="BQ107" s="330"/>
      <c r="BR107" s="330"/>
      <c r="BS107" s="330"/>
      <c r="BT107" s="330"/>
      <c r="BU107" s="330"/>
      <c r="BV107" s="330"/>
      <c r="BW107" s="330"/>
      <c r="BX107" s="330"/>
      <c r="BY107" s="330"/>
      <c r="BZ107" s="330"/>
      <c r="CA107" s="330"/>
      <c r="CB107" s="330"/>
      <c r="CC107" s="330"/>
      <c r="CD107" s="330"/>
      <c r="CE107" s="330"/>
      <c r="CF107" s="330"/>
      <c r="CG107" s="330"/>
      <c r="CH107" s="330"/>
      <c r="CI107" s="330"/>
      <c r="CJ107" s="330"/>
      <c r="CK107" s="330"/>
      <c r="CL107" s="330"/>
      <c r="CM107" s="330"/>
      <c r="CN107" s="330"/>
      <c r="CO107" s="330"/>
      <c r="CP107" s="330"/>
      <c r="CQ107" s="330"/>
      <c r="CR107" s="330"/>
      <c r="CS107" s="330"/>
      <c r="CT107" s="330"/>
      <c r="CU107" s="330"/>
      <c r="CV107" s="330"/>
      <c r="CW107" s="330"/>
      <c r="CX107" s="330"/>
      <c r="CY107" s="330"/>
      <c r="CZ107" s="330"/>
      <c r="DA107" s="330"/>
      <c r="DB107" s="330"/>
      <c r="DC107" s="330"/>
      <c r="DD107" s="330"/>
      <c r="DE107" s="330"/>
      <c r="DF107" s="330"/>
      <c r="DG107" s="330"/>
      <c r="DH107" s="330"/>
      <c r="DI107" s="330"/>
      <c r="DJ107" s="330"/>
      <c r="DK107" s="330"/>
      <c r="DL107" s="330"/>
      <c r="DM107" s="330"/>
      <c r="DN107" s="330"/>
      <c r="DO107" s="330"/>
      <c r="DP107" s="330"/>
      <c r="DQ107" s="330"/>
      <c r="DR107" s="330"/>
      <c r="DS107" s="330"/>
      <c r="DT107" s="330"/>
      <c r="DU107" s="330"/>
      <c r="DV107" s="330"/>
      <c r="DW107" s="330"/>
      <c r="DX107" s="330"/>
      <c r="DY107" s="330"/>
      <c r="DZ107" s="330"/>
      <c r="EA107" s="330"/>
      <c r="EB107" s="330"/>
      <c r="EC107" s="330"/>
      <c r="ED107" s="330"/>
      <c r="EE107" s="330"/>
      <c r="EF107" s="330"/>
      <c r="EG107" s="330"/>
      <c r="EH107" s="330"/>
      <c r="EI107" s="330"/>
      <c r="EJ107" s="330"/>
      <c r="EK107" s="330"/>
      <c r="EL107" s="330"/>
      <c r="EM107" s="330"/>
      <c r="EN107" s="330"/>
      <c r="EO107" s="330"/>
      <c r="EP107" s="330"/>
      <c r="EQ107" s="330"/>
      <c r="ER107" s="330"/>
      <c r="ES107" s="330"/>
      <c r="ET107" s="330"/>
      <c r="EU107" s="330"/>
      <c r="EV107" s="330"/>
      <c r="EW107" s="330"/>
      <c r="EX107" s="330"/>
      <c r="EY107" s="330"/>
      <c r="EZ107" s="330"/>
      <c r="FA107" s="330"/>
      <c r="FB107" s="330"/>
      <c r="FC107" s="330"/>
      <c r="FD107" s="330"/>
      <c r="FE107" s="330"/>
      <c r="FF107" s="330"/>
      <c r="FG107" s="330"/>
      <c r="FH107" s="330"/>
      <c r="FI107" s="330"/>
      <c r="FJ107" s="330"/>
      <c r="FK107" s="330"/>
      <c r="FL107" s="330"/>
      <c r="FM107" s="330"/>
      <c r="FN107" s="330"/>
      <c r="FO107" s="330"/>
      <c r="FP107" s="330"/>
      <c r="FQ107" s="330"/>
      <c r="FR107" s="330"/>
      <c r="FS107" s="330"/>
      <c r="FT107" s="330"/>
      <c r="FU107" s="330"/>
      <c r="FV107" s="330"/>
      <c r="FW107" s="330"/>
      <c r="FX107" s="330"/>
      <c r="FY107" s="330"/>
      <c r="FZ107" s="330"/>
      <c r="GA107" s="330"/>
      <c r="GB107" s="330"/>
      <c r="GC107" s="330"/>
      <c r="GD107" s="330"/>
      <c r="GE107" s="330"/>
      <c r="GF107" s="330"/>
      <c r="GG107" s="330"/>
      <c r="GH107" s="330"/>
      <c r="GI107" s="330"/>
      <c r="GJ107" s="330"/>
      <c r="GK107" s="330"/>
      <c r="GL107" s="330"/>
      <c r="GM107" s="330"/>
      <c r="GN107" s="330"/>
      <c r="GO107" s="330"/>
      <c r="GP107" s="330"/>
      <c r="GQ107" s="330"/>
      <c r="GR107" s="330"/>
      <c r="GS107" s="330"/>
      <c r="GT107" s="330"/>
      <c r="GU107" s="330"/>
      <c r="GV107" s="330"/>
      <c r="GW107" s="330"/>
      <c r="GX107" s="330"/>
      <c r="GY107" s="330"/>
      <c r="GZ107" s="330"/>
      <c r="HA107" s="330"/>
      <c r="HB107" s="330"/>
      <c r="HC107" s="330"/>
      <c r="HD107" s="330"/>
      <c r="HE107" s="330"/>
      <c r="HF107" s="330"/>
      <c r="HG107" s="330"/>
      <c r="HH107" s="330"/>
      <c r="HI107" s="330"/>
      <c r="HJ107" s="330"/>
    </row>
    <row r="108" s="135" customFormat="1" ht="9.95" customHeight="1" spans="1:218">
      <c r="A108" s="1267" t="s">
        <v>37</v>
      </c>
      <c r="B108" s="1267" t="s">
        <v>712</v>
      </c>
      <c r="C108" s="1267">
        <v>583</v>
      </c>
      <c r="D108" s="1268">
        <v>94.2751814298</v>
      </c>
      <c r="E108" s="1268" t="s">
        <v>714</v>
      </c>
      <c r="F108" s="1268" t="s">
        <v>715</v>
      </c>
      <c r="G108" s="1268" t="s">
        <v>716</v>
      </c>
      <c r="H108" s="1267" t="s">
        <v>717</v>
      </c>
      <c r="I108" s="1267" t="s">
        <v>729</v>
      </c>
      <c r="J108" s="1267" t="s">
        <v>29</v>
      </c>
      <c r="K108" s="1267"/>
      <c r="L108" s="1275">
        <v>40437775.0875</v>
      </c>
      <c r="M108" s="1275">
        <v>4688279.94313</v>
      </c>
      <c r="N108" s="1267" t="s">
        <v>43</v>
      </c>
      <c r="O108" s="1276" t="s">
        <v>730</v>
      </c>
      <c r="P108" s="1284" t="s">
        <v>731</v>
      </c>
      <c r="Q108" s="1283">
        <f t="shared" si="2"/>
        <v>424.2383164341</v>
      </c>
      <c r="R108" s="1267"/>
      <c r="S108" s="330"/>
      <c r="T108" s="330"/>
      <c r="U108" s="330"/>
      <c r="V108" s="330"/>
      <c r="W108" s="330"/>
      <c r="X108" s="330"/>
      <c r="Y108" s="330"/>
      <c r="Z108" s="330"/>
      <c r="AA108" s="330"/>
      <c r="AB108" s="330"/>
      <c r="AC108" s="330"/>
      <c r="AD108" s="330"/>
      <c r="AE108" s="330"/>
      <c r="AF108" s="330"/>
      <c r="AG108" s="330"/>
      <c r="AH108" s="330"/>
      <c r="AI108" s="330"/>
      <c r="AJ108" s="330"/>
      <c r="AK108" s="330"/>
      <c r="AL108" s="330"/>
      <c r="AM108" s="330"/>
      <c r="AN108" s="330"/>
      <c r="AO108" s="330"/>
      <c r="AP108" s="330"/>
      <c r="AQ108" s="330"/>
      <c r="AR108" s="330"/>
      <c r="AS108" s="330"/>
      <c r="AT108" s="330"/>
      <c r="AU108" s="330"/>
      <c r="AV108" s="330"/>
      <c r="AW108" s="330"/>
      <c r="AX108" s="330"/>
      <c r="AY108" s="330"/>
      <c r="AZ108" s="330"/>
      <c r="BA108" s="330"/>
      <c r="BB108" s="330"/>
      <c r="BC108" s="330"/>
      <c r="BD108" s="330"/>
      <c r="BE108" s="330"/>
      <c r="BF108" s="330"/>
      <c r="BG108" s="330"/>
      <c r="BH108" s="330"/>
      <c r="BI108" s="330"/>
      <c r="BJ108" s="330"/>
      <c r="BK108" s="330"/>
      <c r="BL108" s="330"/>
      <c r="BM108" s="330"/>
      <c r="BN108" s="330"/>
      <c r="BO108" s="330"/>
      <c r="BP108" s="330"/>
      <c r="BQ108" s="330"/>
      <c r="BR108" s="330"/>
      <c r="BS108" s="330"/>
      <c r="BT108" s="330"/>
      <c r="BU108" s="330"/>
      <c r="BV108" s="330"/>
      <c r="BW108" s="330"/>
      <c r="BX108" s="330"/>
      <c r="BY108" s="330"/>
      <c r="BZ108" s="330"/>
      <c r="CA108" s="330"/>
      <c r="CB108" s="330"/>
      <c r="CC108" s="330"/>
      <c r="CD108" s="330"/>
      <c r="CE108" s="330"/>
      <c r="CF108" s="330"/>
      <c r="CG108" s="330"/>
      <c r="CH108" s="330"/>
      <c r="CI108" s="330"/>
      <c r="CJ108" s="330"/>
      <c r="CK108" s="330"/>
      <c r="CL108" s="330"/>
      <c r="CM108" s="330"/>
      <c r="CN108" s="330"/>
      <c r="CO108" s="330"/>
      <c r="CP108" s="330"/>
      <c r="CQ108" s="330"/>
      <c r="CR108" s="330"/>
      <c r="CS108" s="330"/>
      <c r="CT108" s="330"/>
      <c r="CU108" s="330"/>
      <c r="CV108" s="330"/>
      <c r="CW108" s="330"/>
      <c r="CX108" s="330"/>
      <c r="CY108" s="330"/>
      <c r="CZ108" s="330"/>
      <c r="DA108" s="330"/>
      <c r="DB108" s="330"/>
      <c r="DC108" s="330"/>
      <c r="DD108" s="330"/>
      <c r="DE108" s="330"/>
      <c r="DF108" s="330"/>
      <c r="DG108" s="330"/>
      <c r="DH108" s="330"/>
      <c r="DI108" s="330"/>
      <c r="DJ108" s="330"/>
      <c r="DK108" s="330"/>
      <c r="DL108" s="330"/>
      <c r="DM108" s="330"/>
      <c r="DN108" s="330"/>
      <c r="DO108" s="330"/>
      <c r="DP108" s="330"/>
      <c r="DQ108" s="330"/>
      <c r="DR108" s="330"/>
      <c r="DS108" s="330"/>
      <c r="DT108" s="330"/>
      <c r="DU108" s="330"/>
      <c r="DV108" s="330"/>
      <c r="DW108" s="330"/>
      <c r="DX108" s="330"/>
      <c r="DY108" s="330"/>
      <c r="DZ108" s="330"/>
      <c r="EA108" s="330"/>
      <c r="EB108" s="330"/>
      <c r="EC108" s="330"/>
      <c r="ED108" s="330"/>
      <c r="EE108" s="330"/>
      <c r="EF108" s="330"/>
      <c r="EG108" s="330"/>
      <c r="EH108" s="330"/>
      <c r="EI108" s="330"/>
      <c r="EJ108" s="330"/>
      <c r="EK108" s="330"/>
      <c r="EL108" s="330"/>
      <c r="EM108" s="330"/>
      <c r="EN108" s="330"/>
      <c r="EO108" s="330"/>
      <c r="EP108" s="330"/>
      <c r="EQ108" s="330"/>
      <c r="ER108" s="330"/>
      <c r="ES108" s="330"/>
      <c r="ET108" s="330"/>
      <c r="EU108" s="330"/>
      <c r="EV108" s="330"/>
      <c r="EW108" s="330"/>
      <c r="EX108" s="330"/>
      <c r="EY108" s="330"/>
      <c r="EZ108" s="330"/>
      <c r="FA108" s="330"/>
      <c r="FB108" s="330"/>
      <c r="FC108" s="330"/>
      <c r="FD108" s="330"/>
      <c r="FE108" s="330"/>
      <c r="FF108" s="330"/>
      <c r="FG108" s="330"/>
      <c r="FH108" s="330"/>
      <c r="FI108" s="330"/>
      <c r="FJ108" s="330"/>
      <c r="FK108" s="330"/>
      <c r="FL108" s="330"/>
      <c r="FM108" s="330"/>
      <c r="FN108" s="330"/>
      <c r="FO108" s="330"/>
      <c r="FP108" s="330"/>
      <c r="FQ108" s="330"/>
      <c r="FR108" s="330"/>
      <c r="FS108" s="330"/>
      <c r="FT108" s="330"/>
      <c r="FU108" s="330"/>
      <c r="FV108" s="330"/>
      <c r="FW108" s="330"/>
      <c r="FX108" s="330"/>
      <c r="FY108" s="330"/>
      <c r="FZ108" s="330"/>
      <c r="GA108" s="330"/>
      <c r="GB108" s="330"/>
      <c r="GC108" s="330"/>
      <c r="GD108" s="330"/>
      <c r="GE108" s="330"/>
      <c r="GF108" s="330"/>
      <c r="GG108" s="330"/>
      <c r="GH108" s="330"/>
      <c r="GI108" s="330"/>
      <c r="GJ108" s="330"/>
      <c r="GK108" s="330"/>
      <c r="GL108" s="330"/>
      <c r="GM108" s="330"/>
      <c r="GN108" s="330"/>
      <c r="GO108" s="330"/>
      <c r="GP108" s="330"/>
      <c r="GQ108" s="330"/>
      <c r="GR108" s="330"/>
      <c r="GS108" s="330"/>
      <c r="GT108" s="330"/>
      <c r="GU108" s="330"/>
      <c r="GV108" s="330"/>
      <c r="GW108" s="330"/>
      <c r="GX108" s="330"/>
      <c r="GY108" s="330"/>
      <c r="GZ108" s="330"/>
      <c r="HA108" s="330"/>
      <c r="HB108" s="330"/>
      <c r="HC108" s="330"/>
      <c r="HD108" s="330"/>
      <c r="HE108" s="330"/>
      <c r="HF108" s="330"/>
      <c r="HG108" s="330"/>
      <c r="HH108" s="330"/>
      <c r="HI108" s="330"/>
      <c r="HJ108" s="330"/>
    </row>
    <row r="109" s="135" customFormat="1" ht="9.95" customHeight="1" spans="1:218">
      <c r="A109" s="1267" t="s">
        <v>37</v>
      </c>
      <c r="B109" s="1267" t="s">
        <v>712</v>
      </c>
      <c r="C109" s="1267">
        <v>605</v>
      </c>
      <c r="D109" s="1268">
        <v>488.1700914015</v>
      </c>
      <c r="E109" s="1268" t="s">
        <v>714</v>
      </c>
      <c r="F109" s="1268" t="s">
        <v>715</v>
      </c>
      <c r="G109" s="1268" t="s">
        <v>716</v>
      </c>
      <c r="H109" s="1267" t="s">
        <v>721</v>
      </c>
      <c r="I109" s="1267" t="s">
        <v>729</v>
      </c>
      <c r="J109" s="1267" t="s">
        <v>29</v>
      </c>
      <c r="K109" s="1267"/>
      <c r="L109" s="1275">
        <v>40439013.2093</v>
      </c>
      <c r="M109" s="1275">
        <v>4688182.75934</v>
      </c>
      <c r="N109" s="1267" t="s">
        <v>178</v>
      </c>
      <c r="O109" s="1276" t="s">
        <v>730</v>
      </c>
      <c r="P109" s="1284" t="s">
        <v>731</v>
      </c>
      <c r="Q109" s="1283">
        <f t="shared" si="2"/>
        <v>2196.76541130675</v>
      </c>
      <c r="R109" s="1267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330"/>
      <c r="AE109" s="330"/>
      <c r="AF109" s="330"/>
      <c r="AG109" s="330"/>
      <c r="AH109" s="330"/>
      <c r="AI109" s="330"/>
      <c r="AJ109" s="330"/>
      <c r="AK109" s="330"/>
      <c r="AL109" s="330"/>
      <c r="AM109" s="330"/>
      <c r="AN109" s="330"/>
      <c r="AO109" s="330"/>
      <c r="AP109" s="330"/>
      <c r="AQ109" s="330"/>
      <c r="AR109" s="330"/>
      <c r="AS109" s="330"/>
      <c r="AT109" s="330"/>
      <c r="AU109" s="330"/>
      <c r="AV109" s="330"/>
      <c r="AW109" s="330"/>
      <c r="AX109" s="330"/>
      <c r="AY109" s="330"/>
      <c r="AZ109" s="330"/>
      <c r="BA109" s="330"/>
      <c r="BB109" s="330"/>
      <c r="BC109" s="330"/>
      <c r="BD109" s="330"/>
      <c r="BE109" s="330"/>
      <c r="BF109" s="330"/>
      <c r="BG109" s="330"/>
      <c r="BH109" s="330"/>
      <c r="BI109" s="330"/>
      <c r="BJ109" s="330"/>
      <c r="BK109" s="330"/>
      <c r="BL109" s="330"/>
      <c r="BM109" s="330"/>
      <c r="BN109" s="330"/>
      <c r="BO109" s="330"/>
      <c r="BP109" s="330"/>
      <c r="BQ109" s="330"/>
      <c r="BR109" s="330"/>
      <c r="BS109" s="330"/>
      <c r="BT109" s="330"/>
      <c r="BU109" s="330"/>
      <c r="BV109" s="330"/>
      <c r="BW109" s="330"/>
      <c r="BX109" s="330"/>
      <c r="BY109" s="330"/>
      <c r="BZ109" s="330"/>
      <c r="CA109" s="330"/>
      <c r="CB109" s="330"/>
      <c r="CC109" s="330"/>
      <c r="CD109" s="330"/>
      <c r="CE109" s="330"/>
      <c r="CF109" s="330"/>
      <c r="CG109" s="330"/>
      <c r="CH109" s="330"/>
      <c r="CI109" s="330"/>
      <c r="CJ109" s="330"/>
      <c r="CK109" s="330"/>
      <c r="CL109" s="330"/>
      <c r="CM109" s="330"/>
      <c r="CN109" s="330"/>
      <c r="CO109" s="330"/>
      <c r="CP109" s="330"/>
      <c r="CQ109" s="330"/>
      <c r="CR109" s="330"/>
      <c r="CS109" s="330"/>
      <c r="CT109" s="330"/>
      <c r="CU109" s="330"/>
      <c r="CV109" s="330"/>
      <c r="CW109" s="330"/>
      <c r="CX109" s="330"/>
      <c r="CY109" s="330"/>
      <c r="CZ109" s="330"/>
      <c r="DA109" s="330"/>
      <c r="DB109" s="330"/>
      <c r="DC109" s="330"/>
      <c r="DD109" s="330"/>
      <c r="DE109" s="330"/>
      <c r="DF109" s="330"/>
      <c r="DG109" s="330"/>
      <c r="DH109" s="330"/>
      <c r="DI109" s="330"/>
      <c r="DJ109" s="330"/>
      <c r="DK109" s="330"/>
      <c r="DL109" s="330"/>
      <c r="DM109" s="330"/>
      <c r="DN109" s="330"/>
      <c r="DO109" s="330"/>
      <c r="DP109" s="330"/>
      <c r="DQ109" s="330"/>
      <c r="DR109" s="330"/>
      <c r="DS109" s="330"/>
      <c r="DT109" s="330"/>
      <c r="DU109" s="330"/>
      <c r="DV109" s="330"/>
      <c r="DW109" s="330"/>
      <c r="DX109" s="330"/>
      <c r="DY109" s="330"/>
      <c r="DZ109" s="330"/>
      <c r="EA109" s="330"/>
      <c r="EB109" s="330"/>
      <c r="EC109" s="330"/>
      <c r="ED109" s="330"/>
      <c r="EE109" s="330"/>
      <c r="EF109" s="330"/>
      <c r="EG109" s="330"/>
      <c r="EH109" s="330"/>
      <c r="EI109" s="330"/>
      <c r="EJ109" s="330"/>
      <c r="EK109" s="330"/>
      <c r="EL109" s="330"/>
      <c r="EM109" s="330"/>
      <c r="EN109" s="330"/>
      <c r="EO109" s="330"/>
      <c r="EP109" s="330"/>
      <c r="EQ109" s="330"/>
      <c r="ER109" s="330"/>
      <c r="ES109" s="330"/>
      <c r="ET109" s="330"/>
      <c r="EU109" s="330"/>
      <c r="EV109" s="330"/>
      <c r="EW109" s="330"/>
      <c r="EX109" s="330"/>
      <c r="EY109" s="330"/>
      <c r="EZ109" s="330"/>
      <c r="FA109" s="330"/>
      <c r="FB109" s="330"/>
      <c r="FC109" s="330"/>
      <c r="FD109" s="330"/>
      <c r="FE109" s="330"/>
      <c r="FF109" s="330"/>
      <c r="FG109" s="330"/>
      <c r="FH109" s="330"/>
      <c r="FI109" s="330"/>
      <c r="FJ109" s="330"/>
      <c r="FK109" s="330"/>
      <c r="FL109" s="330"/>
      <c r="FM109" s="330"/>
      <c r="FN109" s="330"/>
      <c r="FO109" s="330"/>
      <c r="FP109" s="330"/>
      <c r="FQ109" s="330"/>
      <c r="FR109" s="330"/>
      <c r="FS109" s="330"/>
      <c r="FT109" s="330"/>
      <c r="FU109" s="330"/>
      <c r="FV109" s="330"/>
      <c r="FW109" s="330"/>
      <c r="FX109" s="330"/>
      <c r="FY109" s="330"/>
      <c r="FZ109" s="330"/>
      <c r="GA109" s="330"/>
      <c r="GB109" s="330"/>
      <c r="GC109" s="330"/>
      <c r="GD109" s="330"/>
      <c r="GE109" s="330"/>
      <c r="GF109" s="330"/>
      <c r="GG109" s="330"/>
      <c r="GH109" s="330"/>
      <c r="GI109" s="330"/>
      <c r="GJ109" s="330"/>
      <c r="GK109" s="330"/>
      <c r="GL109" s="330"/>
      <c r="GM109" s="330"/>
      <c r="GN109" s="330"/>
      <c r="GO109" s="330"/>
      <c r="GP109" s="330"/>
      <c r="GQ109" s="330"/>
      <c r="GR109" s="330"/>
      <c r="GS109" s="330"/>
      <c r="GT109" s="330"/>
      <c r="GU109" s="330"/>
      <c r="GV109" s="330"/>
      <c r="GW109" s="330"/>
      <c r="GX109" s="330"/>
      <c r="GY109" s="330"/>
      <c r="GZ109" s="330"/>
      <c r="HA109" s="330"/>
      <c r="HB109" s="330"/>
      <c r="HC109" s="330"/>
      <c r="HD109" s="330"/>
      <c r="HE109" s="330"/>
      <c r="HF109" s="330"/>
      <c r="HG109" s="330"/>
      <c r="HH109" s="330"/>
      <c r="HI109" s="330"/>
      <c r="HJ109" s="330"/>
    </row>
    <row r="110" s="135" customFormat="1" ht="9.95" customHeight="1" spans="1:218">
      <c r="A110" s="1267" t="s">
        <v>37</v>
      </c>
      <c r="B110" s="1267" t="s">
        <v>712</v>
      </c>
      <c r="C110" s="1267">
        <v>613</v>
      </c>
      <c r="D110" s="1268">
        <v>12.04205575965</v>
      </c>
      <c r="E110" s="1268" t="s">
        <v>714</v>
      </c>
      <c r="F110" s="1268" t="s">
        <v>715</v>
      </c>
      <c r="G110" s="1268" t="s">
        <v>716</v>
      </c>
      <c r="H110" s="1267" t="s">
        <v>721</v>
      </c>
      <c r="I110" s="1267" t="s">
        <v>729</v>
      </c>
      <c r="J110" s="1267" t="s">
        <v>29</v>
      </c>
      <c r="K110" s="1267"/>
      <c r="L110" s="1275">
        <v>40439330.3701</v>
      </c>
      <c r="M110" s="1275">
        <v>4688224.61589</v>
      </c>
      <c r="N110" s="1267" t="s">
        <v>178</v>
      </c>
      <c r="O110" s="1276" t="s">
        <v>730</v>
      </c>
      <c r="P110" s="1284" t="s">
        <v>731</v>
      </c>
      <c r="Q110" s="1283">
        <f t="shared" si="2"/>
        <v>54.189250918425</v>
      </c>
      <c r="R110" s="1267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0"/>
      <c r="AD110" s="330"/>
      <c r="AE110" s="330"/>
      <c r="AF110" s="330"/>
      <c r="AG110" s="330"/>
      <c r="AH110" s="330"/>
      <c r="AI110" s="330"/>
      <c r="AJ110" s="330"/>
      <c r="AK110" s="330"/>
      <c r="AL110" s="330"/>
      <c r="AM110" s="330"/>
      <c r="AN110" s="330"/>
      <c r="AO110" s="330"/>
      <c r="AP110" s="330"/>
      <c r="AQ110" s="330"/>
      <c r="AR110" s="330"/>
      <c r="AS110" s="330"/>
      <c r="AT110" s="330"/>
      <c r="AU110" s="330"/>
      <c r="AV110" s="330"/>
      <c r="AW110" s="330"/>
      <c r="AX110" s="330"/>
      <c r="AY110" s="330"/>
      <c r="AZ110" s="330"/>
      <c r="BA110" s="330"/>
      <c r="BB110" s="330"/>
      <c r="BC110" s="330"/>
      <c r="BD110" s="330"/>
      <c r="BE110" s="330"/>
      <c r="BF110" s="330"/>
      <c r="BG110" s="330"/>
      <c r="BH110" s="330"/>
      <c r="BI110" s="330"/>
      <c r="BJ110" s="330"/>
      <c r="BK110" s="330"/>
      <c r="BL110" s="330"/>
      <c r="BM110" s="330"/>
      <c r="BN110" s="330"/>
      <c r="BO110" s="330"/>
      <c r="BP110" s="330"/>
      <c r="BQ110" s="330"/>
      <c r="BR110" s="330"/>
      <c r="BS110" s="330"/>
      <c r="BT110" s="330"/>
      <c r="BU110" s="330"/>
      <c r="BV110" s="330"/>
      <c r="BW110" s="330"/>
      <c r="BX110" s="330"/>
      <c r="BY110" s="330"/>
      <c r="BZ110" s="330"/>
      <c r="CA110" s="330"/>
      <c r="CB110" s="330"/>
      <c r="CC110" s="330"/>
      <c r="CD110" s="330"/>
      <c r="CE110" s="330"/>
      <c r="CF110" s="330"/>
      <c r="CG110" s="330"/>
      <c r="CH110" s="330"/>
      <c r="CI110" s="330"/>
      <c r="CJ110" s="330"/>
      <c r="CK110" s="330"/>
      <c r="CL110" s="330"/>
      <c r="CM110" s="330"/>
      <c r="CN110" s="330"/>
      <c r="CO110" s="330"/>
      <c r="CP110" s="330"/>
      <c r="CQ110" s="330"/>
      <c r="CR110" s="330"/>
      <c r="CS110" s="330"/>
      <c r="CT110" s="330"/>
      <c r="CU110" s="330"/>
      <c r="CV110" s="330"/>
      <c r="CW110" s="330"/>
      <c r="CX110" s="330"/>
      <c r="CY110" s="330"/>
      <c r="CZ110" s="330"/>
      <c r="DA110" s="330"/>
      <c r="DB110" s="330"/>
      <c r="DC110" s="330"/>
      <c r="DD110" s="330"/>
      <c r="DE110" s="330"/>
      <c r="DF110" s="330"/>
      <c r="DG110" s="330"/>
      <c r="DH110" s="330"/>
      <c r="DI110" s="330"/>
      <c r="DJ110" s="330"/>
      <c r="DK110" s="330"/>
      <c r="DL110" s="330"/>
      <c r="DM110" s="330"/>
      <c r="DN110" s="330"/>
      <c r="DO110" s="330"/>
      <c r="DP110" s="330"/>
      <c r="DQ110" s="330"/>
      <c r="DR110" s="330"/>
      <c r="DS110" s="330"/>
      <c r="DT110" s="330"/>
      <c r="DU110" s="330"/>
      <c r="DV110" s="330"/>
      <c r="DW110" s="330"/>
      <c r="DX110" s="330"/>
      <c r="DY110" s="330"/>
      <c r="DZ110" s="330"/>
      <c r="EA110" s="330"/>
      <c r="EB110" s="330"/>
      <c r="EC110" s="330"/>
      <c r="ED110" s="330"/>
      <c r="EE110" s="330"/>
      <c r="EF110" s="330"/>
      <c r="EG110" s="330"/>
      <c r="EH110" s="330"/>
      <c r="EI110" s="330"/>
      <c r="EJ110" s="330"/>
      <c r="EK110" s="330"/>
      <c r="EL110" s="330"/>
      <c r="EM110" s="330"/>
      <c r="EN110" s="330"/>
      <c r="EO110" s="330"/>
      <c r="EP110" s="330"/>
      <c r="EQ110" s="330"/>
      <c r="ER110" s="330"/>
      <c r="ES110" s="330"/>
      <c r="ET110" s="330"/>
      <c r="EU110" s="330"/>
      <c r="EV110" s="330"/>
      <c r="EW110" s="330"/>
      <c r="EX110" s="330"/>
      <c r="EY110" s="330"/>
      <c r="EZ110" s="330"/>
      <c r="FA110" s="330"/>
      <c r="FB110" s="330"/>
      <c r="FC110" s="330"/>
      <c r="FD110" s="330"/>
      <c r="FE110" s="330"/>
      <c r="FF110" s="330"/>
      <c r="FG110" s="330"/>
      <c r="FH110" s="330"/>
      <c r="FI110" s="330"/>
      <c r="FJ110" s="330"/>
      <c r="FK110" s="330"/>
      <c r="FL110" s="330"/>
      <c r="FM110" s="330"/>
      <c r="FN110" s="330"/>
      <c r="FO110" s="330"/>
      <c r="FP110" s="330"/>
      <c r="FQ110" s="330"/>
      <c r="FR110" s="330"/>
      <c r="FS110" s="330"/>
      <c r="FT110" s="330"/>
      <c r="FU110" s="330"/>
      <c r="FV110" s="330"/>
      <c r="FW110" s="330"/>
      <c r="FX110" s="330"/>
      <c r="FY110" s="330"/>
      <c r="FZ110" s="330"/>
      <c r="GA110" s="330"/>
      <c r="GB110" s="330"/>
      <c r="GC110" s="330"/>
      <c r="GD110" s="330"/>
      <c r="GE110" s="330"/>
      <c r="GF110" s="330"/>
      <c r="GG110" s="330"/>
      <c r="GH110" s="330"/>
      <c r="GI110" s="330"/>
      <c r="GJ110" s="330"/>
      <c r="GK110" s="330"/>
      <c r="GL110" s="330"/>
      <c r="GM110" s="330"/>
      <c r="GN110" s="330"/>
      <c r="GO110" s="330"/>
      <c r="GP110" s="330"/>
      <c r="GQ110" s="330"/>
      <c r="GR110" s="330"/>
      <c r="GS110" s="330"/>
      <c r="GT110" s="330"/>
      <c r="GU110" s="330"/>
      <c r="GV110" s="330"/>
      <c r="GW110" s="330"/>
      <c r="GX110" s="330"/>
      <c r="GY110" s="330"/>
      <c r="GZ110" s="330"/>
      <c r="HA110" s="330"/>
      <c r="HB110" s="330"/>
      <c r="HC110" s="330"/>
      <c r="HD110" s="330"/>
      <c r="HE110" s="330"/>
      <c r="HF110" s="330"/>
      <c r="HG110" s="330"/>
      <c r="HH110" s="330"/>
      <c r="HI110" s="330"/>
      <c r="HJ110" s="330"/>
    </row>
    <row r="111" s="135" customFormat="1" ht="9.95" customHeight="1" spans="1:218">
      <c r="A111" s="1267" t="s">
        <v>37</v>
      </c>
      <c r="B111" s="1267" t="s">
        <v>712</v>
      </c>
      <c r="C111" s="1267">
        <v>616</v>
      </c>
      <c r="D111" s="1268">
        <v>7.84383619275</v>
      </c>
      <c r="E111" s="1268" t="s">
        <v>714</v>
      </c>
      <c r="F111" s="1268" t="s">
        <v>715</v>
      </c>
      <c r="G111" s="1268" t="s">
        <v>716</v>
      </c>
      <c r="H111" s="1267" t="s">
        <v>721</v>
      </c>
      <c r="I111" s="1267" t="s">
        <v>729</v>
      </c>
      <c r="J111" s="1267" t="s">
        <v>327</v>
      </c>
      <c r="K111" s="1267"/>
      <c r="L111" s="1275">
        <v>40439419.177</v>
      </c>
      <c r="M111" s="1275">
        <v>4688231.38334</v>
      </c>
      <c r="N111" s="1267" t="s">
        <v>178</v>
      </c>
      <c r="O111" s="1276" t="s">
        <v>730</v>
      </c>
      <c r="P111" s="1284" t="s">
        <v>731</v>
      </c>
      <c r="Q111" s="1283">
        <f t="shared" si="2"/>
        <v>35.297262867375</v>
      </c>
      <c r="R111" s="1267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0"/>
      <c r="AD111" s="330"/>
      <c r="AE111" s="330"/>
      <c r="AF111" s="330"/>
      <c r="AG111" s="330"/>
      <c r="AH111" s="330"/>
      <c r="AI111" s="330"/>
      <c r="AJ111" s="330"/>
      <c r="AK111" s="330"/>
      <c r="AL111" s="330"/>
      <c r="AM111" s="330"/>
      <c r="AN111" s="330"/>
      <c r="AO111" s="330"/>
      <c r="AP111" s="330"/>
      <c r="AQ111" s="330"/>
      <c r="AR111" s="330"/>
      <c r="AS111" s="330"/>
      <c r="AT111" s="330"/>
      <c r="AU111" s="330"/>
      <c r="AV111" s="330"/>
      <c r="AW111" s="330"/>
      <c r="AX111" s="330"/>
      <c r="AY111" s="330"/>
      <c r="AZ111" s="330"/>
      <c r="BA111" s="330"/>
      <c r="BB111" s="330"/>
      <c r="BC111" s="330"/>
      <c r="BD111" s="330"/>
      <c r="BE111" s="330"/>
      <c r="BF111" s="330"/>
      <c r="BG111" s="330"/>
      <c r="BH111" s="330"/>
      <c r="BI111" s="330"/>
      <c r="BJ111" s="330"/>
      <c r="BK111" s="330"/>
      <c r="BL111" s="330"/>
      <c r="BM111" s="330"/>
      <c r="BN111" s="330"/>
      <c r="BO111" s="330"/>
      <c r="BP111" s="330"/>
      <c r="BQ111" s="330"/>
      <c r="BR111" s="330"/>
      <c r="BS111" s="330"/>
      <c r="BT111" s="330"/>
      <c r="BU111" s="330"/>
      <c r="BV111" s="330"/>
      <c r="BW111" s="330"/>
      <c r="BX111" s="330"/>
      <c r="BY111" s="330"/>
      <c r="BZ111" s="330"/>
      <c r="CA111" s="330"/>
      <c r="CB111" s="330"/>
      <c r="CC111" s="330"/>
      <c r="CD111" s="330"/>
      <c r="CE111" s="330"/>
      <c r="CF111" s="330"/>
      <c r="CG111" s="330"/>
      <c r="CH111" s="330"/>
      <c r="CI111" s="330"/>
      <c r="CJ111" s="330"/>
      <c r="CK111" s="330"/>
      <c r="CL111" s="330"/>
      <c r="CM111" s="330"/>
      <c r="CN111" s="330"/>
      <c r="CO111" s="330"/>
      <c r="CP111" s="330"/>
      <c r="CQ111" s="330"/>
      <c r="CR111" s="330"/>
      <c r="CS111" s="330"/>
      <c r="CT111" s="330"/>
      <c r="CU111" s="330"/>
      <c r="CV111" s="330"/>
      <c r="CW111" s="330"/>
      <c r="CX111" s="330"/>
      <c r="CY111" s="330"/>
      <c r="CZ111" s="330"/>
      <c r="DA111" s="330"/>
      <c r="DB111" s="330"/>
      <c r="DC111" s="330"/>
      <c r="DD111" s="330"/>
      <c r="DE111" s="330"/>
      <c r="DF111" s="330"/>
      <c r="DG111" s="330"/>
      <c r="DH111" s="330"/>
      <c r="DI111" s="330"/>
      <c r="DJ111" s="330"/>
      <c r="DK111" s="330"/>
      <c r="DL111" s="330"/>
      <c r="DM111" s="330"/>
      <c r="DN111" s="330"/>
      <c r="DO111" s="330"/>
      <c r="DP111" s="330"/>
      <c r="DQ111" s="330"/>
      <c r="DR111" s="330"/>
      <c r="DS111" s="330"/>
      <c r="DT111" s="330"/>
      <c r="DU111" s="330"/>
      <c r="DV111" s="330"/>
      <c r="DW111" s="330"/>
      <c r="DX111" s="330"/>
      <c r="DY111" s="330"/>
      <c r="DZ111" s="330"/>
      <c r="EA111" s="330"/>
      <c r="EB111" s="330"/>
      <c r="EC111" s="330"/>
      <c r="ED111" s="330"/>
      <c r="EE111" s="330"/>
      <c r="EF111" s="330"/>
      <c r="EG111" s="330"/>
      <c r="EH111" s="330"/>
      <c r="EI111" s="330"/>
      <c r="EJ111" s="330"/>
      <c r="EK111" s="330"/>
      <c r="EL111" s="330"/>
      <c r="EM111" s="330"/>
      <c r="EN111" s="330"/>
      <c r="EO111" s="330"/>
      <c r="EP111" s="330"/>
      <c r="EQ111" s="330"/>
      <c r="ER111" s="330"/>
      <c r="ES111" s="330"/>
      <c r="ET111" s="330"/>
      <c r="EU111" s="330"/>
      <c r="EV111" s="330"/>
      <c r="EW111" s="330"/>
      <c r="EX111" s="330"/>
      <c r="EY111" s="330"/>
      <c r="EZ111" s="330"/>
      <c r="FA111" s="330"/>
      <c r="FB111" s="330"/>
      <c r="FC111" s="330"/>
      <c r="FD111" s="330"/>
      <c r="FE111" s="330"/>
      <c r="FF111" s="330"/>
      <c r="FG111" s="330"/>
      <c r="FH111" s="330"/>
      <c r="FI111" s="330"/>
      <c r="FJ111" s="330"/>
      <c r="FK111" s="330"/>
      <c r="FL111" s="330"/>
      <c r="FM111" s="330"/>
      <c r="FN111" s="330"/>
      <c r="FO111" s="330"/>
      <c r="FP111" s="330"/>
      <c r="FQ111" s="330"/>
      <c r="FR111" s="330"/>
      <c r="FS111" s="330"/>
      <c r="FT111" s="330"/>
      <c r="FU111" s="330"/>
      <c r="FV111" s="330"/>
      <c r="FW111" s="330"/>
      <c r="FX111" s="330"/>
      <c r="FY111" s="330"/>
      <c r="FZ111" s="330"/>
      <c r="GA111" s="330"/>
      <c r="GB111" s="330"/>
      <c r="GC111" s="330"/>
      <c r="GD111" s="330"/>
      <c r="GE111" s="330"/>
      <c r="GF111" s="330"/>
      <c r="GG111" s="330"/>
      <c r="GH111" s="330"/>
      <c r="GI111" s="330"/>
      <c r="GJ111" s="330"/>
      <c r="GK111" s="330"/>
      <c r="GL111" s="330"/>
      <c r="GM111" s="330"/>
      <c r="GN111" s="330"/>
      <c r="GO111" s="330"/>
      <c r="GP111" s="330"/>
      <c r="GQ111" s="330"/>
      <c r="GR111" s="330"/>
      <c r="GS111" s="330"/>
      <c r="GT111" s="330"/>
      <c r="GU111" s="330"/>
      <c r="GV111" s="330"/>
      <c r="GW111" s="330"/>
      <c r="GX111" s="330"/>
      <c r="GY111" s="330"/>
      <c r="GZ111" s="330"/>
      <c r="HA111" s="330"/>
      <c r="HB111" s="330"/>
      <c r="HC111" s="330"/>
      <c r="HD111" s="330"/>
      <c r="HE111" s="330"/>
      <c r="HF111" s="330"/>
      <c r="HG111" s="330"/>
      <c r="HH111" s="330"/>
      <c r="HI111" s="330"/>
      <c r="HJ111" s="330"/>
    </row>
    <row r="112" s="135" customFormat="1" ht="9.95" customHeight="1" spans="1:218">
      <c r="A112" s="1267" t="s">
        <v>37</v>
      </c>
      <c r="B112" s="1267" t="s">
        <v>712</v>
      </c>
      <c r="C112" s="1267">
        <v>637</v>
      </c>
      <c r="D112" s="1268">
        <v>32.41261534245</v>
      </c>
      <c r="E112" s="1268" t="s">
        <v>714</v>
      </c>
      <c r="F112" s="1268" t="s">
        <v>715</v>
      </c>
      <c r="G112" s="1268" t="s">
        <v>716</v>
      </c>
      <c r="H112" s="1267" t="s">
        <v>721</v>
      </c>
      <c r="I112" s="1267" t="s">
        <v>729</v>
      </c>
      <c r="J112" s="1267" t="s">
        <v>29</v>
      </c>
      <c r="K112" s="1267"/>
      <c r="L112" s="1275">
        <v>40437878.2075</v>
      </c>
      <c r="M112" s="1275">
        <v>4687880.13572</v>
      </c>
      <c r="N112" s="1267" t="s">
        <v>43</v>
      </c>
      <c r="O112" s="1260" t="s">
        <v>732</v>
      </c>
      <c r="P112" s="1279" t="s">
        <v>733</v>
      </c>
      <c r="Q112" s="1283">
        <f t="shared" si="2"/>
        <v>145.856769041025</v>
      </c>
      <c r="R112" s="1267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0"/>
      <c r="AD112" s="330"/>
      <c r="AE112" s="330"/>
      <c r="AF112" s="330"/>
      <c r="AG112" s="330"/>
      <c r="AH112" s="330"/>
      <c r="AI112" s="330"/>
      <c r="AJ112" s="330"/>
      <c r="AK112" s="330"/>
      <c r="AL112" s="330"/>
      <c r="AM112" s="330"/>
      <c r="AN112" s="330"/>
      <c r="AO112" s="330"/>
      <c r="AP112" s="330"/>
      <c r="AQ112" s="330"/>
      <c r="AR112" s="330"/>
      <c r="AS112" s="330"/>
      <c r="AT112" s="330"/>
      <c r="AU112" s="330"/>
      <c r="AV112" s="330"/>
      <c r="AW112" s="330"/>
      <c r="AX112" s="330"/>
      <c r="AY112" s="330"/>
      <c r="AZ112" s="330"/>
      <c r="BA112" s="330"/>
      <c r="BB112" s="330"/>
      <c r="BC112" s="330"/>
      <c r="BD112" s="330"/>
      <c r="BE112" s="330"/>
      <c r="BF112" s="330"/>
      <c r="BG112" s="330"/>
      <c r="BH112" s="330"/>
      <c r="BI112" s="330"/>
      <c r="BJ112" s="330"/>
      <c r="BK112" s="330"/>
      <c r="BL112" s="330"/>
      <c r="BM112" s="330"/>
      <c r="BN112" s="330"/>
      <c r="BO112" s="330"/>
      <c r="BP112" s="330"/>
      <c r="BQ112" s="330"/>
      <c r="BR112" s="330"/>
      <c r="BS112" s="330"/>
      <c r="BT112" s="330"/>
      <c r="BU112" s="330"/>
      <c r="BV112" s="330"/>
      <c r="BW112" s="330"/>
      <c r="BX112" s="330"/>
      <c r="BY112" s="330"/>
      <c r="BZ112" s="330"/>
      <c r="CA112" s="330"/>
      <c r="CB112" s="330"/>
      <c r="CC112" s="330"/>
      <c r="CD112" s="330"/>
      <c r="CE112" s="330"/>
      <c r="CF112" s="330"/>
      <c r="CG112" s="330"/>
      <c r="CH112" s="330"/>
      <c r="CI112" s="330"/>
      <c r="CJ112" s="330"/>
      <c r="CK112" s="330"/>
      <c r="CL112" s="330"/>
      <c r="CM112" s="330"/>
      <c r="CN112" s="330"/>
      <c r="CO112" s="330"/>
      <c r="CP112" s="330"/>
      <c r="CQ112" s="330"/>
      <c r="CR112" s="330"/>
      <c r="CS112" s="330"/>
      <c r="CT112" s="330"/>
      <c r="CU112" s="330"/>
      <c r="CV112" s="330"/>
      <c r="CW112" s="330"/>
      <c r="CX112" s="330"/>
      <c r="CY112" s="330"/>
      <c r="CZ112" s="330"/>
      <c r="DA112" s="330"/>
      <c r="DB112" s="330"/>
      <c r="DC112" s="330"/>
      <c r="DD112" s="330"/>
      <c r="DE112" s="330"/>
      <c r="DF112" s="330"/>
      <c r="DG112" s="330"/>
      <c r="DH112" s="330"/>
      <c r="DI112" s="330"/>
      <c r="DJ112" s="330"/>
      <c r="DK112" s="330"/>
      <c r="DL112" s="330"/>
      <c r="DM112" s="330"/>
      <c r="DN112" s="330"/>
      <c r="DO112" s="330"/>
      <c r="DP112" s="330"/>
      <c r="DQ112" s="330"/>
      <c r="DR112" s="330"/>
      <c r="DS112" s="330"/>
      <c r="DT112" s="330"/>
      <c r="DU112" s="330"/>
      <c r="DV112" s="330"/>
      <c r="DW112" s="330"/>
      <c r="DX112" s="330"/>
      <c r="DY112" s="330"/>
      <c r="DZ112" s="330"/>
      <c r="EA112" s="330"/>
      <c r="EB112" s="330"/>
      <c r="EC112" s="330"/>
      <c r="ED112" s="330"/>
      <c r="EE112" s="330"/>
      <c r="EF112" s="330"/>
      <c r="EG112" s="330"/>
      <c r="EH112" s="330"/>
      <c r="EI112" s="330"/>
      <c r="EJ112" s="330"/>
      <c r="EK112" s="330"/>
      <c r="EL112" s="330"/>
      <c r="EM112" s="330"/>
      <c r="EN112" s="330"/>
      <c r="EO112" s="330"/>
      <c r="EP112" s="330"/>
      <c r="EQ112" s="330"/>
      <c r="ER112" s="330"/>
      <c r="ES112" s="330"/>
      <c r="ET112" s="330"/>
      <c r="EU112" s="330"/>
      <c r="EV112" s="330"/>
      <c r="EW112" s="330"/>
      <c r="EX112" s="330"/>
      <c r="EY112" s="330"/>
      <c r="EZ112" s="330"/>
      <c r="FA112" s="330"/>
      <c r="FB112" s="330"/>
      <c r="FC112" s="330"/>
      <c r="FD112" s="330"/>
      <c r="FE112" s="330"/>
      <c r="FF112" s="330"/>
      <c r="FG112" s="330"/>
      <c r="FH112" s="330"/>
      <c r="FI112" s="330"/>
      <c r="FJ112" s="330"/>
      <c r="FK112" s="330"/>
      <c r="FL112" s="330"/>
      <c r="FM112" s="330"/>
      <c r="FN112" s="330"/>
      <c r="FO112" s="330"/>
      <c r="FP112" s="330"/>
      <c r="FQ112" s="330"/>
      <c r="FR112" s="330"/>
      <c r="FS112" s="330"/>
      <c r="FT112" s="330"/>
      <c r="FU112" s="330"/>
      <c r="FV112" s="330"/>
      <c r="FW112" s="330"/>
      <c r="FX112" s="330"/>
      <c r="FY112" s="330"/>
      <c r="FZ112" s="330"/>
      <c r="GA112" s="330"/>
      <c r="GB112" s="330"/>
      <c r="GC112" s="330"/>
      <c r="GD112" s="330"/>
      <c r="GE112" s="330"/>
      <c r="GF112" s="330"/>
      <c r="GG112" s="330"/>
      <c r="GH112" s="330"/>
      <c r="GI112" s="330"/>
      <c r="GJ112" s="330"/>
      <c r="GK112" s="330"/>
      <c r="GL112" s="330"/>
      <c r="GM112" s="330"/>
      <c r="GN112" s="330"/>
      <c r="GO112" s="330"/>
      <c r="GP112" s="330"/>
      <c r="GQ112" s="330"/>
      <c r="GR112" s="330"/>
      <c r="GS112" s="330"/>
      <c r="GT112" s="330"/>
      <c r="GU112" s="330"/>
      <c r="GV112" s="330"/>
      <c r="GW112" s="330"/>
      <c r="GX112" s="330"/>
      <c r="GY112" s="330"/>
      <c r="GZ112" s="330"/>
      <c r="HA112" s="330"/>
      <c r="HB112" s="330"/>
      <c r="HC112" s="330"/>
      <c r="HD112" s="330"/>
      <c r="HE112" s="330"/>
      <c r="HF112" s="330"/>
      <c r="HG112" s="330"/>
      <c r="HH112" s="330"/>
      <c r="HI112" s="330"/>
      <c r="HJ112" s="330"/>
    </row>
    <row r="113" s="135" customFormat="1" ht="9.95" customHeight="1" spans="1:218">
      <c r="A113" s="1267" t="s">
        <v>37</v>
      </c>
      <c r="B113" s="1267" t="s">
        <v>712</v>
      </c>
      <c r="C113" s="1267">
        <v>639</v>
      </c>
      <c r="D113" s="1268">
        <v>32.6832103443</v>
      </c>
      <c r="E113" s="1268" t="s">
        <v>714</v>
      </c>
      <c r="F113" s="1268" t="s">
        <v>715</v>
      </c>
      <c r="G113" s="1268" t="s">
        <v>716</v>
      </c>
      <c r="H113" s="1267" t="s">
        <v>717</v>
      </c>
      <c r="I113" s="1267" t="s">
        <v>729</v>
      </c>
      <c r="J113" s="1267" t="s">
        <v>327</v>
      </c>
      <c r="K113" s="1267"/>
      <c r="L113" s="1275">
        <v>40439437.032</v>
      </c>
      <c r="M113" s="1275">
        <v>4688148.15569</v>
      </c>
      <c r="N113" s="1267" t="s">
        <v>178</v>
      </c>
      <c r="O113" s="1260" t="s">
        <v>732</v>
      </c>
      <c r="P113" s="1279" t="s">
        <v>733</v>
      </c>
      <c r="Q113" s="1283">
        <f t="shared" si="2"/>
        <v>147.07444654935</v>
      </c>
      <c r="R113" s="1267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0"/>
      <c r="AD113" s="330"/>
      <c r="AE113" s="330"/>
      <c r="AF113" s="330"/>
      <c r="AG113" s="330"/>
      <c r="AH113" s="330"/>
      <c r="AI113" s="330"/>
      <c r="AJ113" s="330"/>
      <c r="AK113" s="330"/>
      <c r="AL113" s="330"/>
      <c r="AM113" s="330"/>
      <c r="AN113" s="330"/>
      <c r="AO113" s="330"/>
      <c r="AP113" s="330"/>
      <c r="AQ113" s="330"/>
      <c r="AR113" s="330"/>
      <c r="AS113" s="330"/>
      <c r="AT113" s="330"/>
      <c r="AU113" s="330"/>
      <c r="AV113" s="330"/>
      <c r="AW113" s="330"/>
      <c r="AX113" s="330"/>
      <c r="AY113" s="330"/>
      <c r="AZ113" s="330"/>
      <c r="BA113" s="330"/>
      <c r="BB113" s="330"/>
      <c r="BC113" s="330"/>
      <c r="BD113" s="330"/>
      <c r="BE113" s="330"/>
      <c r="BF113" s="330"/>
      <c r="BG113" s="330"/>
      <c r="BH113" s="330"/>
      <c r="BI113" s="330"/>
      <c r="BJ113" s="330"/>
      <c r="BK113" s="330"/>
      <c r="BL113" s="330"/>
      <c r="BM113" s="330"/>
      <c r="BN113" s="330"/>
      <c r="BO113" s="330"/>
      <c r="BP113" s="330"/>
      <c r="BQ113" s="330"/>
      <c r="BR113" s="330"/>
      <c r="BS113" s="330"/>
      <c r="BT113" s="330"/>
      <c r="BU113" s="330"/>
      <c r="BV113" s="330"/>
      <c r="BW113" s="330"/>
      <c r="BX113" s="330"/>
      <c r="BY113" s="330"/>
      <c r="BZ113" s="330"/>
      <c r="CA113" s="330"/>
      <c r="CB113" s="330"/>
      <c r="CC113" s="330"/>
      <c r="CD113" s="330"/>
      <c r="CE113" s="330"/>
      <c r="CF113" s="330"/>
      <c r="CG113" s="330"/>
      <c r="CH113" s="330"/>
      <c r="CI113" s="330"/>
      <c r="CJ113" s="330"/>
      <c r="CK113" s="330"/>
      <c r="CL113" s="330"/>
      <c r="CM113" s="330"/>
      <c r="CN113" s="330"/>
      <c r="CO113" s="330"/>
      <c r="CP113" s="330"/>
      <c r="CQ113" s="330"/>
      <c r="CR113" s="330"/>
      <c r="CS113" s="330"/>
      <c r="CT113" s="330"/>
      <c r="CU113" s="330"/>
      <c r="CV113" s="330"/>
      <c r="CW113" s="330"/>
      <c r="CX113" s="330"/>
      <c r="CY113" s="330"/>
      <c r="CZ113" s="330"/>
      <c r="DA113" s="330"/>
      <c r="DB113" s="330"/>
      <c r="DC113" s="330"/>
      <c r="DD113" s="330"/>
      <c r="DE113" s="330"/>
      <c r="DF113" s="330"/>
      <c r="DG113" s="330"/>
      <c r="DH113" s="330"/>
      <c r="DI113" s="330"/>
      <c r="DJ113" s="330"/>
      <c r="DK113" s="330"/>
      <c r="DL113" s="330"/>
      <c r="DM113" s="330"/>
      <c r="DN113" s="330"/>
      <c r="DO113" s="330"/>
      <c r="DP113" s="330"/>
      <c r="DQ113" s="330"/>
      <c r="DR113" s="330"/>
      <c r="DS113" s="330"/>
      <c r="DT113" s="330"/>
      <c r="DU113" s="330"/>
      <c r="DV113" s="330"/>
      <c r="DW113" s="330"/>
      <c r="DX113" s="330"/>
      <c r="DY113" s="330"/>
      <c r="DZ113" s="330"/>
      <c r="EA113" s="330"/>
      <c r="EB113" s="330"/>
      <c r="EC113" s="330"/>
      <c r="ED113" s="330"/>
      <c r="EE113" s="330"/>
      <c r="EF113" s="330"/>
      <c r="EG113" s="330"/>
      <c r="EH113" s="330"/>
      <c r="EI113" s="330"/>
      <c r="EJ113" s="330"/>
      <c r="EK113" s="330"/>
      <c r="EL113" s="330"/>
      <c r="EM113" s="330"/>
      <c r="EN113" s="330"/>
      <c r="EO113" s="330"/>
      <c r="EP113" s="330"/>
      <c r="EQ113" s="330"/>
      <c r="ER113" s="330"/>
      <c r="ES113" s="330"/>
      <c r="ET113" s="330"/>
      <c r="EU113" s="330"/>
      <c r="EV113" s="330"/>
      <c r="EW113" s="330"/>
      <c r="EX113" s="330"/>
      <c r="EY113" s="330"/>
      <c r="EZ113" s="330"/>
      <c r="FA113" s="330"/>
      <c r="FB113" s="330"/>
      <c r="FC113" s="330"/>
      <c r="FD113" s="330"/>
      <c r="FE113" s="330"/>
      <c r="FF113" s="330"/>
      <c r="FG113" s="330"/>
      <c r="FH113" s="330"/>
      <c r="FI113" s="330"/>
      <c r="FJ113" s="330"/>
      <c r="FK113" s="330"/>
      <c r="FL113" s="330"/>
      <c r="FM113" s="330"/>
      <c r="FN113" s="330"/>
      <c r="FO113" s="330"/>
      <c r="FP113" s="330"/>
      <c r="FQ113" s="330"/>
      <c r="FR113" s="330"/>
      <c r="FS113" s="330"/>
      <c r="FT113" s="330"/>
      <c r="FU113" s="330"/>
      <c r="FV113" s="330"/>
      <c r="FW113" s="330"/>
      <c r="FX113" s="330"/>
      <c r="FY113" s="330"/>
      <c r="FZ113" s="330"/>
      <c r="GA113" s="330"/>
      <c r="GB113" s="330"/>
      <c r="GC113" s="330"/>
      <c r="GD113" s="330"/>
      <c r="GE113" s="330"/>
      <c r="GF113" s="330"/>
      <c r="GG113" s="330"/>
      <c r="GH113" s="330"/>
      <c r="GI113" s="330"/>
      <c r="GJ113" s="330"/>
      <c r="GK113" s="330"/>
      <c r="GL113" s="330"/>
      <c r="GM113" s="330"/>
      <c r="GN113" s="330"/>
      <c r="GO113" s="330"/>
      <c r="GP113" s="330"/>
      <c r="GQ113" s="330"/>
      <c r="GR113" s="330"/>
      <c r="GS113" s="330"/>
      <c r="GT113" s="330"/>
      <c r="GU113" s="330"/>
      <c r="GV113" s="330"/>
      <c r="GW113" s="330"/>
      <c r="GX113" s="330"/>
      <c r="GY113" s="330"/>
      <c r="GZ113" s="330"/>
      <c r="HA113" s="330"/>
      <c r="HB113" s="330"/>
      <c r="HC113" s="330"/>
      <c r="HD113" s="330"/>
      <c r="HE113" s="330"/>
      <c r="HF113" s="330"/>
      <c r="HG113" s="330"/>
      <c r="HH113" s="330"/>
      <c r="HI113" s="330"/>
      <c r="HJ113" s="330"/>
    </row>
    <row r="114" s="135" customFormat="1" ht="9.95" customHeight="1" spans="1:218">
      <c r="A114" s="1267" t="s">
        <v>37</v>
      </c>
      <c r="B114" s="1267" t="s">
        <v>712</v>
      </c>
      <c r="C114" s="1267">
        <v>647</v>
      </c>
      <c r="D114" s="1268">
        <v>122.56604923995</v>
      </c>
      <c r="E114" s="1268" t="s">
        <v>714</v>
      </c>
      <c r="F114" s="1268" t="s">
        <v>715</v>
      </c>
      <c r="G114" s="1268" t="s">
        <v>716</v>
      </c>
      <c r="H114" s="1267" t="s">
        <v>717</v>
      </c>
      <c r="I114" s="1267" t="s">
        <v>729</v>
      </c>
      <c r="J114" s="1267" t="s">
        <v>58</v>
      </c>
      <c r="K114" s="1267"/>
      <c r="L114" s="1275">
        <v>40437502.7766</v>
      </c>
      <c r="M114" s="1275">
        <v>4688197.81876</v>
      </c>
      <c r="N114" s="1267" t="s">
        <v>43</v>
      </c>
      <c r="O114" s="1260" t="s">
        <v>732</v>
      </c>
      <c r="P114" s="1279" t="s">
        <v>733</v>
      </c>
      <c r="Q114" s="1283">
        <f t="shared" si="2"/>
        <v>551.547221579775</v>
      </c>
      <c r="R114" s="1267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0"/>
      <c r="AD114" s="330"/>
      <c r="AE114" s="330"/>
      <c r="AF114" s="330"/>
      <c r="AG114" s="330"/>
      <c r="AH114" s="330"/>
      <c r="AI114" s="330"/>
      <c r="AJ114" s="330"/>
      <c r="AK114" s="330"/>
      <c r="AL114" s="330"/>
      <c r="AM114" s="330"/>
      <c r="AN114" s="330"/>
      <c r="AO114" s="330"/>
      <c r="AP114" s="330"/>
      <c r="AQ114" s="330"/>
      <c r="AR114" s="330"/>
      <c r="AS114" s="330"/>
      <c r="AT114" s="330"/>
      <c r="AU114" s="330"/>
      <c r="AV114" s="330"/>
      <c r="AW114" s="330"/>
      <c r="AX114" s="330"/>
      <c r="AY114" s="330"/>
      <c r="AZ114" s="330"/>
      <c r="BA114" s="330"/>
      <c r="BB114" s="330"/>
      <c r="BC114" s="330"/>
      <c r="BD114" s="330"/>
      <c r="BE114" s="330"/>
      <c r="BF114" s="330"/>
      <c r="BG114" s="330"/>
      <c r="BH114" s="330"/>
      <c r="BI114" s="330"/>
      <c r="BJ114" s="330"/>
      <c r="BK114" s="330"/>
      <c r="BL114" s="330"/>
      <c r="BM114" s="330"/>
      <c r="BN114" s="330"/>
      <c r="BO114" s="330"/>
      <c r="BP114" s="330"/>
      <c r="BQ114" s="330"/>
      <c r="BR114" s="330"/>
      <c r="BS114" s="330"/>
      <c r="BT114" s="330"/>
      <c r="BU114" s="330"/>
      <c r="BV114" s="330"/>
      <c r="BW114" s="330"/>
      <c r="BX114" s="330"/>
      <c r="BY114" s="330"/>
      <c r="BZ114" s="330"/>
      <c r="CA114" s="330"/>
      <c r="CB114" s="330"/>
      <c r="CC114" s="330"/>
      <c r="CD114" s="330"/>
      <c r="CE114" s="330"/>
      <c r="CF114" s="330"/>
      <c r="CG114" s="330"/>
      <c r="CH114" s="330"/>
      <c r="CI114" s="330"/>
      <c r="CJ114" s="330"/>
      <c r="CK114" s="330"/>
      <c r="CL114" s="330"/>
      <c r="CM114" s="330"/>
      <c r="CN114" s="330"/>
      <c r="CO114" s="330"/>
      <c r="CP114" s="330"/>
      <c r="CQ114" s="330"/>
      <c r="CR114" s="330"/>
      <c r="CS114" s="330"/>
      <c r="CT114" s="330"/>
      <c r="CU114" s="330"/>
      <c r="CV114" s="330"/>
      <c r="CW114" s="330"/>
      <c r="CX114" s="330"/>
      <c r="CY114" s="330"/>
      <c r="CZ114" s="330"/>
      <c r="DA114" s="330"/>
      <c r="DB114" s="330"/>
      <c r="DC114" s="330"/>
      <c r="DD114" s="330"/>
      <c r="DE114" s="330"/>
      <c r="DF114" s="330"/>
      <c r="DG114" s="330"/>
      <c r="DH114" s="330"/>
      <c r="DI114" s="330"/>
      <c r="DJ114" s="330"/>
      <c r="DK114" s="330"/>
      <c r="DL114" s="330"/>
      <c r="DM114" s="330"/>
      <c r="DN114" s="330"/>
      <c r="DO114" s="330"/>
      <c r="DP114" s="330"/>
      <c r="DQ114" s="330"/>
      <c r="DR114" s="330"/>
      <c r="DS114" s="330"/>
      <c r="DT114" s="330"/>
      <c r="DU114" s="330"/>
      <c r="DV114" s="330"/>
      <c r="DW114" s="330"/>
      <c r="DX114" s="330"/>
      <c r="DY114" s="330"/>
      <c r="DZ114" s="330"/>
      <c r="EA114" s="330"/>
      <c r="EB114" s="330"/>
      <c r="EC114" s="330"/>
      <c r="ED114" s="330"/>
      <c r="EE114" s="330"/>
      <c r="EF114" s="330"/>
      <c r="EG114" s="330"/>
      <c r="EH114" s="330"/>
      <c r="EI114" s="330"/>
      <c r="EJ114" s="330"/>
      <c r="EK114" s="330"/>
      <c r="EL114" s="330"/>
      <c r="EM114" s="330"/>
      <c r="EN114" s="330"/>
      <c r="EO114" s="330"/>
      <c r="EP114" s="330"/>
      <c r="EQ114" s="330"/>
      <c r="ER114" s="330"/>
      <c r="ES114" s="330"/>
      <c r="ET114" s="330"/>
      <c r="EU114" s="330"/>
      <c r="EV114" s="330"/>
      <c r="EW114" s="330"/>
      <c r="EX114" s="330"/>
      <c r="EY114" s="330"/>
      <c r="EZ114" s="330"/>
      <c r="FA114" s="330"/>
      <c r="FB114" s="330"/>
      <c r="FC114" s="330"/>
      <c r="FD114" s="330"/>
      <c r="FE114" s="330"/>
      <c r="FF114" s="330"/>
      <c r="FG114" s="330"/>
      <c r="FH114" s="330"/>
      <c r="FI114" s="330"/>
      <c r="FJ114" s="330"/>
      <c r="FK114" s="330"/>
      <c r="FL114" s="330"/>
      <c r="FM114" s="330"/>
      <c r="FN114" s="330"/>
      <c r="FO114" s="330"/>
      <c r="FP114" s="330"/>
      <c r="FQ114" s="330"/>
      <c r="FR114" s="330"/>
      <c r="FS114" s="330"/>
      <c r="FT114" s="330"/>
      <c r="FU114" s="330"/>
      <c r="FV114" s="330"/>
      <c r="FW114" s="330"/>
      <c r="FX114" s="330"/>
      <c r="FY114" s="330"/>
      <c r="FZ114" s="330"/>
      <c r="GA114" s="330"/>
      <c r="GB114" s="330"/>
      <c r="GC114" s="330"/>
      <c r="GD114" s="330"/>
      <c r="GE114" s="330"/>
      <c r="GF114" s="330"/>
      <c r="GG114" s="330"/>
      <c r="GH114" s="330"/>
      <c r="GI114" s="330"/>
      <c r="GJ114" s="330"/>
      <c r="GK114" s="330"/>
      <c r="GL114" s="330"/>
      <c r="GM114" s="330"/>
      <c r="GN114" s="330"/>
      <c r="GO114" s="330"/>
      <c r="GP114" s="330"/>
      <c r="GQ114" s="330"/>
      <c r="GR114" s="330"/>
      <c r="GS114" s="330"/>
      <c r="GT114" s="330"/>
      <c r="GU114" s="330"/>
      <c r="GV114" s="330"/>
      <c r="GW114" s="330"/>
      <c r="GX114" s="330"/>
      <c r="GY114" s="330"/>
      <c r="GZ114" s="330"/>
      <c r="HA114" s="330"/>
      <c r="HB114" s="330"/>
      <c r="HC114" s="330"/>
      <c r="HD114" s="330"/>
      <c r="HE114" s="330"/>
      <c r="HF114" s="330"/>
      <c r="HG114" s="330"/>
      <c r="HH114" s="330"/>
      <c r="HI114" s="330"/>
      <c r="HJ114" s="330"/>
    </row>
    <row r="115" s="135" customFormat="1" ht="9.95" customHeight="1" spans="1:218">
      <c r="A115" s="1267" t="s">
        <v>37</v>
      </c>
      <c r="B115" s="1267" t="s">
        <v>712</v>
      </c>
      <c r="C115" s="1267">
        <v>649</v>
      </c>
      <c r="D115" s="1268">
        <v>91.68858674115</v>
      </c>
      <c r="E115" s="1268" t="s">
        <v>714</v>
      </c>
      <c r="F115" s="1268" t="s">
        <v>715</v>
      </c>
      <c r="G115" s="1268" t="s">
        <v>716</v>
      </c>
      <c r="H115" s="1267" t="s">
        <v>717</v>
      </c>
      <c r="I115" s="1267" t="s">
        <v>729</v>
      </c>
      <c r="J115" s="1267" t="s">
        <v>29</v>
      </c>
      <c r="K115" s="1267"/>
      <c r="L115" s="1275">
        <v>40438011.0157</v>
      </c>
      <c r="M115" s="1275">
        <v>4688131.00589</v>
      </c>
      <c r="N115" s="1267" t="s">
        <v>43</v>
      </c>
      <c r="O115" s="1260" t="s">
        <v>732</v>
      </c>
      <c r="P115" s="1279" t="s">
        <v>733</v>
      </c>
      <c r="Q115" s="1283">
        <f t="shared" si="2"/>
        <v>412.598640335175</v>
      </c>
      <c r="R115" s="1267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0"/>
      <c r="AD115" s="330"/>
      <c r="AE115" s="330"/>
      <c r="AF115" s="330"/>
      <c r="AG115" s="330"/>
      <c r="AH115" s="330"/>
      <c r="AI115" s="330"/>
      <c r="AJ115" s="330"/>
      <c r="AK115" s="330"/>
      <c r="AL115" s="330"/>
      <c r="AM115" s="330"/>
      <c r="AN115" s="330"/>
      <c r="AO115" s="330"/>
      <c r="AP115" s="330"/>
      <c r="AQ115" s="330"/>
      <c r="AR115" s="330"/>
      <c r="AS115" s="330"/>
      <c r="AT115" s="330"/>
      <c r="AU115" s="330"/>
      <c r="AV115" s="330"/>
      <c r="AW115" s="330"/>
      <c r="AX115" s="330"/>
      <c r="AY115" s="330"/>
      <c r="AZ115" s="330"/>
      <c r="BA115" s="330"/>
      <c r="BB115" s="330"/>
      <c r="BC115" s="330"/>
      <c r="BD115" s="330"/>
      <c r="BE115" s="330"/>
      <c r="BF115" s="330"/>
      <c r="BG115" s="330"/>
      <c r="BH115" s="330"/>
      <c r="BI115" s="330"/>
      <c r="BJ115" s="330"/>
      <c r="BK115" s="330"/>
      <c r="BL115" s="330"/>
      <c r="BM115" s="330"/>
      <c r="BN115" s="330"/>
      <c r="BO115" s="330"/>
      <c r="BP115" s="330"/>
      <c r="BQ115" s="330"/>
      <c r="BR115" s="330"/>
      <c r="BS115" s="330"/>
      <c r="BT115" s="330"/>
      <c r="BU115" s="330"/>
      <c r="BV115" s="330"/>
      <c r="BW115" s="330"/>
      <c r="BX115" s="330"/>
      <c r="BY115" s="330"/>
      <c r="BZ115" s="330"/>
      <c r="CA115" s="330"/>
      <c r="CB115" s="330"/>
      <c r="CC115" s="330"/>
      <c r="CD115" s="330"/>
      <c r="CE115" s="330"/>
      <c r="CF115" s="330"/>
      <c r="CG115" s="330"/>
      <c r="CH115" s="330"/>
      <c r="CI115" s="330"/>
      <c r="CJ115" s="330"/>
      <c r="CK115" s="330"/>
      <c r="CL115" s="330"/>
      <c r="CM115" s="330"/>
      <c r="CN115" s="330"/>
      <c r="CO115" s="330"/>
      <c r="CP115" s="330"/>
      <c r="CQ115" s="330"/>
      <c r="CR115" s="330"/>
      <c r="CS115" s="330"/>
      <c r="CT115" s="330"/>
      <c r="CU115" s="330"/>
      <c r="CV115" s="330"/>
      <c r="CW115" s="330"/>
      <c r="CX115" s="330"/>
      <c r="CY115" s="330"/>
      <c r="CZ115" s="330"/>
      <c r="DA115" s="330"/>
      <c r="DB115" s="330"/>
      <c r="DC115" s="330"/>
      <c r="DD115" s="330"/>
      <c r="DE115" s="330"/>
      <c r="DF115" s="330"/>
      <c r="DG115" s="330"/>
      <c r="DH115" s="330"/>
      <c r="DI115" s="330"/>
      <c r="DJ115" s="330"/>
      <c r="DK115" s="330"/>
      <c r="DL115" s="330"/>
      <c r="DM115" s="330"/>
      <c r="DN115" s="330"/>
      <c r="DO115" s="330"/>
      <c r="DP115" s="330"/>
      <c r="DQ115" s="330"/>
      <c r="DR115" s="330"/>
      <c r="DS115" s="330"/>
      <c r="DT115" s="330"/>
      <c r="DU115" s="330"/>
      <c r="DV115" s="330"/>
      <c r="DW115" s="330"/>
      <c r="DX115" s="330"/>
      <c r="DY115" s="330"/>
      <c r="DZ115" s="330"/>
      <c r="EA115" s="330"/>
      <c r="EB115" s="330"/>
      <c r="EC115" s="330"/>
      <c r="ED115" s="330"/>
      <c r="EE115" s="330"/>
      <c r="EF115" s="330"/>
      <c r="EG115" s="330"/>
      <c r="EH115" s="330"/>
      <c r="EI115" s="330"/>
      <c r="EJ115" s="330"/>
      <c r="EK115" s="330"/>
      <c r="EL115" s="330"/>
      <c r="EM115" s="330"/>
      <c r="EN115" s="330"/>
      <c r="EO115" s="330"/>
      <c r="EP115" s="330"/>
      <c r="EQ115" s="330"/>
      <c r="ER115" s="330"/>
      <c r="ES115" s="330"/>
      <c r="ET115" s="330"/>
      <c r="EU115" s="330"/>
      <c r="EV115" s="330"/>
      <c r="EW115" s="330"/>
      <c r="EX115" s="330"/>
      <c r="EY115" s="330"/>
      <c r="EZ115" s="330"/>
      <c r="FA115" s="330"/>
      <c r="FB115" s="330"/>
      <c r="FC115" s="330"/>
      <c r="FD115" s="330"/>
      <c r="FE115" s="330"/>
      <c r="FF115" s="330"/>
      <c r="FG115" s="330"/>
      <c r="FH115" s="330"/>
      <c r="FI115" s="330"/>
      <c r="FJ115" s="330"/>
      <c r="FK115" s="330"/>
      <c r="FL115" s="330"/>
      <c r="FM115" s="330"/>
      <c r="FN115" s="330"/>
      <c r="FO115" s="330"/>
      <c r="FP115" s="330"/>
      <c r="FQ115" s="330"/>
      <c r="FR115" s="330"/>
      <c r="FS115" s="330"/>
      <c r="FT115" s="330"/>
      <c r="FU115" s="330"/>
      <c r="FV115" s="330"/>
      <c r="FW115" s="330"/>
      <c r="FX115" s="330"/>
      <c r="FY115" s="330"/>
      <c r="FZ115" s="330"/>
      <c r="GA115" s="330"/>
      <c r="GB115" s="330"/>
      <c r="GC115" s="330"/>
      <c r="GD115" s="330"/>
      <c r="GE115" s="330"/>
      <c r="GF115" s="330"/>
      <c r="GG115" s="330"/>
      <c r="GH115" s="330"/>
      <c r="GI115" s="330"/>
      <c r="GJ115" s="330"/>
      <c r="GK115" s="330"/>
      <c r="GL115" s="330"/>
      <c r="GM115" s="330"/>
      <c r="GN115" s="330"/>
      <c r="GO115" s="330"/>
      <c r="GP115" s="330"/>
      <c r="GQ115" s="330"/>
      <c r="GR115" s="330"/>
      <c r="GS115" s="330"/>
      <c r="GT115" s="330"/>
      <c r="GU115" s="330"/>
      <c r="GV115" s="330"/>
      <c r="GW115" s="330"/>
      <c r="GX115" s="330"/>
      <c r="GY115" s="330"/>
      <c r="GZ115" s="330"/>
      <c r="HA115" s="330"/>
      <c r="HB115" s="330"/>
      <c r="HC115" s="330"/>
      <c r="HD115" s="330"/>
      <c r="HE115" s="330"/>
      <c r="HF115" s="330"/>
      <c r="HG115" s="330"/>
      <c r="HH115" s="330"/>
      <c r="HI115" s="330"/>
      <c r="HJ115" s="330"/>
    </row>
    <row r="116" s="135" customFormat="1" ht="9.95" customHeight="1" spans="1:218">
      <c r="A116" s="1267" t="s">
        <v>37</v>
      </c>
      <c r="B116" s="1267" t="s">
        <v>712</v>
      </c>
      <c r="C116" s="1267">
        <v>661</v>
      </c>
      <c r="D116" s="1268">
        <v>11.1855704991</v>
      </c>
      <c r="E116" s="1268" t="s">
        <v>714</v>
      </c>
      <c r="F116" s="1268" t="s">
        <v>715</v>
      </c>
      <c r="G116" s="1268" t="s">
        <v>716</v>
      </c>
      <c r="H116" s="1267" t="s">
        <v>717</v>
      </c>
      <c r="I116" s="1267" t="s">
        <v>729</v>
      </c>
      <c r="J116" s="1267" t="s">
        <v>327</v>
      </c>
      <c r="K116" s="1267"/>
      <c r="L116" s="1275">
        <v>40436687.6866</v>
      </c>
      <c r="M116" s="1275">
        <v>4688083.66917</v>
      </c>
      <c r="N116" s="1267" t="s">
        <v>43</v>
      </c>
      <c r="O116" s="1276" t="s">
        <v>730</v>
      </c>
      <c r="P116" s="1284" t="s">
        <v>731</v>
      </c>
      <c r="Q116" s="1283">
        <f t="shared" si="2"/>
        <v>50.33506724595</v>
      </c>
      <c r="R116" s="1267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0"/>
      <c r="AD116" s="330"/>
      <c r="AE116" s="330"/>
      <c r="AF116" s="330"/>
      <c r="AG116" s="330"/>
      <c r="AH116" s="330"/>
      <c r="AI116" s="330"/>
      <c r="AJ116" s="330"/>
      <c r="AK116" s="330"/>
      <c r="AL116" s="330"/>
      <c r="AM116" s="330"/>
      <c r="AN116" s="330"/>
      <c r="AO116" s="330"/>
      <c r="AP116" s="330"/>
      <c r="AQ116" s="330"/>
      <c r="AR116" s="330"/>
      <c r="AS116" s="330"/>
      <c r="AT116" s="330"/>
      <c r="AU116" s="330"/>
      <c r="AV116" s="330"/>
      <c r="AW116" s="330"/>
      <c r="AX116" s="330"/>
      <c r="AY116" s="330"/>
      <c r="AZ116" s="330"/>
      <c r="BA116" s="330"/>
      <c r="BB116" s="330"/>
      <c r="BC116" s="330"/>
      <c r="BD116" s="330"/>
      <c r="BE116" s="330"/>
      <c r="BF116" s="330"/>
      <c r="BG116" s="330"/>
      <c r="BH116" s="330"/>
      <c r="BI116" s="330"/>
      <c r="BJ116" s="330"/>
      <c r="BK116" s="330"/>
      <c r="BL116" s="330"/>
      <c r="BM116" s="330"/>
      <c r="BN116" s="330"/>
      <c r="BO116" s="330"/>
      <c r="BP116" s="330"/>
      <c r="BQ116" s="330"/>
      <c r="BR116" s="330"/>
      <c r="BS116" s="330"/>
      <c r="BT116" s="330"/>
      <c r="BU116" s="330"/>
      <c r="BV116" s="330"/>
      <c r="BW116" s="330"/>
      <c r="BX116" s="330"/>
      <c r="BY116" s="330"/>
      <c r="BZ116" s="330"/>
      <c r="CA116" s="330"/>
      <c r="CB116" s="330"/>
      <c r="CC116" s="330"/>
      <c r="CD116" s="330"/>
      <c r="CE116" s="330"/>
      <c r="CF116" s="330"/>
      <c r="CG116" s="330"/>
      <c r="CH116" s="330"/>
      <c r="CI116" s="330"/>
      <c r="CJ116" s="330"/>
      <c r="CK116" s="330"/>
      <c r="CL116" s="330"/>
      <c r="CM116" s="330"/>
      <c r="CN116" s="330"/>
      <c r="CO116" s="330"/>
      <c r="CP116" s="330"/>
      <c r="CQ116" s="330"/>
      <c r="CR116" s="330"/>
      <c r="CS116" s="330"/>
      <c r="CT116" s="330"/>
      <c r="CU116" s="330"/>
      <c r="CV116" s="330"/>
      <c r="CW116" s="330"/>
      <c r="CX116" s="330"/>
      <c r="CY116" s="330"/>
      <c r="CZ116" s="330"/>
      <c r="DA116" s="330"/>
      <c r="DB116" s="330"/>
      <c r="DC116" s="330"/>
      <c r="DD116" s="330"/>
      <c r="DE116" s="330"/>
      <c r="DF116" s="330"/>
      <c r="DG116" s="330"/>
      <c r="DH116" s="330"/>
      <c r="DI116" s="330"/>
      <c r="DJ116" s="330"/>
      <c r="DK116" s="330"/>
      <c r="DL116" s="330"/>
      <c r="DM116" s="330"/>
      <c r="DN116" s="330"/>
      <c r="DO116" s="330"/>
      <c r="DP116" s="330"/>
      <c r="DQ116" s="330"/>
      <c r="DR116" s="330"/>
      <c r="DS116" s="330"/>
      <c r="DT116" s="330"/>
      <c r="DU116" s="330"/>
      <c r="DV116" s="330"/>
      <c r="DW116" s="330"/>
      <c r="DX116" s="330"/>
      <c r="DY116" s="330"/>
      <c r="DZ116" s="330"/>
      <c r="EA116" s="330"/>
      <c r="EB116" s="330"/>
      <c r="EC116" s="330"/>
      <c r="ED116" s="330"/>
      <c r="EE116" s="330"/>
      <c r="EF116" s="330"/>
      <c r="EG116" s="330"/>
      <c r="EH116" s="330"/>
      <c r="EI116" s="330"/>
      <c r="EJ116" s="330"/>
      <c r="EK116" s="330"/>
      <c r="EL116" s="330"/>
      <c r="EM116" s="330"/>
      <c r="EN116" s="330"/>
      <c r="EO116" s="330"/>
      <c r="EP116" s="330"/>
      <c r="EQ116" s="330"/>
      <c r="ER116" s="330"/>
      <c r="ES116" s="330"/>
      <c r="ET116" s="330"/>
      <c r="EU116" s="330"/>
      <c r="EV116" s="330"/>
      <c r="EW116" s="330"/>
      <c r="EX116" s="330"/>
      <c r="EY116" s="330"/>
      <c r="EZ116" s="330"/>
      <c r="FA116" s="330"/>
      <c r="FB116" s="330"/>
      <c r="FC116" s="330"/>
      <c r="FD116" s="330"/>
      <c r="FE116" s="330"/>
      <c r="FF116" s="330"/>
      <c r="FG116" s="330"/>
      <c r="FH116" s="330"/>
      <c r="FI116" s="330"/>
      <c r="FJ116" s="330"/>
      <c r="FK116" s="330"/>
      <c r="FL116" s="330"/>
      <c r="FM116" s="330"/>
      <c r="FN116" s="330"/>
      <c r="FO116" s="330"/>
      <c r="FP116" s="330"/>
      <c r="FQ116" s="330"/>
      <c r="FR116" s="330"/>
      <c r="FS116" s="330"/>
      <c r="FT116" s="330"/>
      <c r="FU116" s="330"/>
      <c r="FV116" s="330"/>
      <c r="FW116" s="330"/>
      <c r="FX116" s="330"/>
      <c r="FY116" s="330"/>
      <c r="FZ116" s="330"/>
      <c r="GA116" s="330"/>
      <c r="GB116" s="330"/>
      <c r="GC116" s="330"/>
      <c r="GD116" s="330"/>
      <c r="GE116" s="330"/>
      <c r="GF116" s="330"/>
      <c r="GG116" s="330"/>
      <c r="GH116" s="330"/>
      <c r="GI116" s="330"/>
      <c r="GJ116" s="330"/>
      <c r="GK116" s="330"/>
      <c r="GL116" s="330"/>
      <c r="GM116" s="330"/>
      <c r="GN116" s="330"/>
      <c r="GO116" s="330"/>
      <c r="GP116" s="330"/>
      <c r="GQ116" s="330"/>
      <c r="GR116" s="330"/>
      <c r="GS116" s="330"/>
      <c r="GT116" s="330"/>
      <c r="GU116" s="330"/>
      <c r="GV116" s="330"/>
      <c r="GW116" s="330"/>
      <c r="GX116" s="330"/>
      <c r="GY116" s="330"/>
      <c r="GZ116" s="330"/>
      <c r="HA116" s="330"/>
      <c r="HB116" s="330"/>
      <c r="HC116" s="330"/>
      <c r="HD116" s="330"/>
      <c r="HE116" s="330"/>
      <c r="HF116" s="330"/>
      <c r="HG116" s="330"/>
      <c r="HH116" s="330"/>
      <c r="HI116" s="330"/>
      <c r="HJ116" s="330"/>
    </row>
    <row r="117" s="135" customFormat="1" ht="9.95" customHeight="1" spans="1:218">
      <c r="A117" s="1267" t="s">
        <v>37</v>
      </c>
      <c r="B117" s="1267" t="s">
        <v>712</v>
      </c>
      <c r="C117" s="1267">
        <v>667</v>
      </c>
      <c r="D117" s="1268">
        <v>53.381235162</v>
      </c>
      <c r="E117" s="1268" t="s">
        <v>714</v>
      </c>
      <c r="F117" s="1268" t="s">
        <v>715</v>
      </c>
      <c r="G117" s="1268" t="s">
        <v>716</v>
      </c>
      <c r="H117" s="1267" t="s">
        <v>721</v>
      </c>
      <c r="I117" s="1267" t="s">
        <v>729</v>
      </c>
      <c r="J117" s="1267" t="s">
        <v>29</v>
      </c>
      <c r="K117" s="1267"/>
      <c r="L117" s="1275">
        <v>40439268.5773</v>
      </c>
      <c r="M117" s="1275">
        <v>4688094.49973</v>
      </c>
      <c r="N117" s="1267" t="s">
        <v>178</v>
      </c>
      <c r="O117" s="1260" t="s">
        <v>732</v>
      </c>
      <c r="P117" s="1279" t="s">
        <v>733</v>
      </c>
      <c r="Q117" s="1283">
        <f t="shared" si="2"/>
        <v>240.215558229</v>
      </c>
      <c r="R117" s="1267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0"/>
      <c r="AD117" s="330"/>
      <c r="AE117" s="330"/>
      <c r="AF117" s="330"/>
      <c r="AG117" s="330"/>
      <c r="AH117" s="330"/>
      <c r="AI117" s="330"/>
      <c r="AJ117" s="330"/>
      <c r="AK117" s="330"/>
      <c r="AL117" s="330"/>
      <c r="AM117" s="330"/>
      <c r="AN117" s="330"/>
      <c r="AO117" s="330"/>
      <c r="AP117" s="330"/>
      <c r="AQ117" s="330"/>
      <c r="AR117" s="330"/>
      <c r="AS117" s="330"/>
      <c r="AT117" s="330"/>
      <c r="AU117" s="330"/>
      <c r="AV117" s="330"/>
      <c r="AW117" s="330"/>
      <c r="AX117" s="330"/>
      <c r="AY117" s="330"/>
      <c r="AZ117" s="330"/>
      <c r="BA117" s="330"/>
      <c r="BB117" s="330"/>
      <c r="BC117" s="330"/>
      <c r="BD117" s="330"/>
      <c r="BE117" s="330"/>
      <c r="BF117" s="330"/>
      <c r="BG117" s="330"/>
      <c r="BH117" s="330"/>
      <c r="BI117" s="330"/>
      <c r="BJ117" s="330"/>
      <c r="BK117" s="330"/>
      <c r="BL117" s="330"/>
      <c r="BM117" s="330"/>
      <c r="BN117" s="330"/>
      <c r="BO117" s="330"/>
      <c r="BP117" s="330"/>
      <c r="BQ117" s="330"/>
      <c r="BR117" s="330"/>
      <c r="BS117" s="330"/>
      <c r="BT117" s="330"/>
      <c r="BU117" s="330"/>
      <c r="BV117" s="330"/>
      <c r="BW117" s="330"/>
      <c r="BX117" s="330"/>
      <c r="BY117" s="330"/>
      <c r="BZ117" s="330"/>
      <c r="CA117" s="330"/>
      <c r="CB117" s="330"/>
      <c r="CC117" s="330"/>
      <c r="CD117" s="330"/>
      <c r="CE117" s="330"/>
      <c r="CF117" s="330"/>
      <c r="CG117" s="330"/>
      <c r="CH117" s="330"/>
      <c r="CI117" s="330"/>
      <c r="CJ117" s="330"/>
      <c r="CK117" s="330"/>
      <c r="CL117" s="330"/>
      <c r="CM117" s="330"/>
      <c r="CN117" s="330"/>
      <c r="CO117" s="330"/>
      <c r="CP117" s="330"/>
      <c r="CQ117" s="330"/>
      <c r="CR117" s="330"/>
      <c r="CS117" s="330"/>
      <c r="CT117" s="330"/>
      <c r="CU117" s="330"/>
      <c r="CV117" s="330"/>
      <c r="CW117" s="330"/>
      <c r="CX117" s="330"/>
      <c r="CY117" s="330"/>
      <c r="CZ117" s="330"/>
      <c r="DA117" s="330"/>
      <c r="DB117" s="330"/>
      <c r="DC117" s="330"/>
      <c r="DD117" s="330"/>
      <c r="DE117" s="330"/>
      <c r="DF117" s="330"/>
      <c r="DG117" s="330"/>
      <c r="DH117" s="330"/>
      <c r="DI117" s="330"/>
      <c r="DJ117" s="330"/>
      <c r="DK117" s="330"/>
      <c r="DL117" s="330"/>
      <c r="DM117" s="330"/>
      <c r="DN117" s="330"/>
      <c r="DO117" s="330"/>
      <c r="DP117" s="330"/>
      <c r="DQ117" s="330"/>
      <c r="DR117" s="330"/>
      <c r="DS117" s="330"/>
      <c r="DT117" s="330"/>
      <c r="DU117" s="330"/>
      <c r="DV117" s="330"/>
      <c r="DW117" s="330"/>
      <c r="DX117" s="330"/>
      <c r="DY117" s="330"/>
      <c r="DZ117" s="330"/>
      <c r="EA117" s="330"/>
      <c r="EB117" s="330"/>
      <c r="EC117" s="330"/>
      <c r="ED117" s="330"/>
      <c r="EE117" s="330"/>
      <c r="EF117" s="330"/>
      <c r="EG117" s="330"/>
      <c r="EH117" s="330"/>
      <c r="EI117" s="330"/>
      <c r="EJ117" s="330"/>
      <c r="EK117" s="330"/>
      <c r="EL117" s="330"/>
      <c r="EM117" s="330"/>
      <c r="EN117" s="330"/>
      <c r="EO117" s="330"/>
      <c r="EP117" s="330"/>
      <c r="EQ117" s="330"/>
      <c r="ER117" s="330"/>
      <c r="ES117" s="330"/>
      <c r="ET117" s="330"/>
      <c r="EU117" s="330"/>
      <c r="EV117" s="330"/>
      <c r="EW117" s="330"/>
      <c r="EX117" s="330"/>
      <c r="EY117" s="330"/>
      <c r="EZ117" s="330"/>
      <c r="FA117" s="330"/>
      <c r="FB117" s="330"/>
      <c r="FC117" s="330"/>
      <c r="FD117" s="330"/>
      <c r="FE117" s="330"/>
      <c r="FF117" s="330"/>
      <c r="FG117" s="330"/>
      <c r="FH117" s="330"/>
      <c r="FI117" s="330"/>
      <c r="FJ117" s="330"/>
      <c r="FK117" s="330"/>
      <c r="FL117" s="330"/>
      <c r="FM117" s="330"/>
      <c r="FN117" s="330"/>
      <c r="FO117" s="330"/>
      <c r="FP117" s="330"/>
      <c r="FQ117" s="330"/>
      <c r="FR117" s="330"/>
      <c r="FS117" s="330"/>
      <c r="FT117" s="330"/>
      <c r="FU117" s="330"/>
      <c r="FV117" s="330"/>
      <c r="FW117" s="330"/>
      <c r="FX117" s="330"/>
      <c r="FY117" s="330"/>
      <c r="FZ117" s="330"/>
      <c r="GA117" s="330"/>
      <c r="GB117" s="330"/>
      <c r="GC117" s="330"/>
      <c r="GD117" s="330"/>
      <c r="GE117" s="330"/>
      <c r="GF117" s="330"/>
      <c r="GG117" s="330"/>
      <c r="GH117" s="330"/>
      <c r="GI117" s="330"/>
      <c r="GJ117" s="330"/>
      <c r="GK117" s="330"/>
      <c r="GL117" s="330"/>
      <c r="GM117" s="330"/>
      <c r="GN117" s="330"/>
      <c r="GO117" s="330"/>
      <c r="GP117" s="330"/>
      <c r="GQ117" s="330"/>
      <c r="GR117" s="330"/>
      <c r="GS117" s="330"/>
      <c r="GT117" s="330"/>
      <c r="GU117" s="330"/>
      <c r="GV117" s="330"/>
      <c r="GW117" s="330"/>
      <c r="GX117" s="330"/>
      <c r="GY117" s="330"/>
      <c r="GZ117" s="330"/>
      <c r="HA117" s="330"/>
      <c r="HB117" s="330"/>
      <c r="HC117" s="330"/>
      <c r="HD117" s="330"/>
      <c r="HE117" s="330"/>
      <c r="HF117" s="330"/>
      <c r="HG117" s="330"/>
      <c r="HH117" s="330"/>
      <c r="HI117" s="330"/>
      <c r="HJ117" s="330"/>
    </row>
    <row r="118" s="135" customFormat="1" ht="9.95" customHeight="1" spans="1:218">
      <c r="A118" s="1267" t="s">
        <v>37</v>
      </c>
      <c r="B118" s="1267" t="s">
        <v>712</v>
      </c>
      <c r="C118" s="1267">
        <v>671</v>
      </c>
      <c r="D118" s="1268">
        <v>11.424494412</v>
      </c>
      <c r="E118" s="1268" t="s">
        <v>714</v>
      </c>
      <c r="F118" s="1268" t="s">
        <v>715</v>
      </c>
      <c r="G118" s="1268" t="s">
        <v>716</v>
      </c>
      <c r="H118" s="1267" t="s">
        <v>721</v>
      </c>
      <c r="I118" s="1267" t="s">
        <v>729</v>
      </c>
      <c r="J118" s="1267" t="s">
        <v>327</v>
      </c>
      <c r="K118" s="1267"/>
      <c r="L118" s="1275">
        <v>40439517.6635</v>
      </c>
      <c r="M118" s="1275">
        <v>4688066.21353</v>
      </c>
      <c r="N118" s="1267" t="s">
        <v>178</v>
      </c>
      <c r="O118" s="1260" t="s">
        <v>732</v>
      </c>
      <c r="P118" s="1279" t="s">
        <v>733</v>
      </c>
      <c r="Q118" s="1283">
        <f t="shared" si="2"/>
        <v>51.410224854</v>
      </c>
      <c r="R118" s="1267"/>
      <c r="S118" s="330"/>
      <c r="T118" s="330"/>
      <c r="U118" s="330"/>
      <c r="V118" s="330"/>
      <c r="W118" s="330"/>
      <c r="X118" s="330"/>
      <c r="Y118" s="330"/>
      <c r="Z118" s="330"/>
      <c r="AA118" s="330"/>
      <c r="AB118" s="330"/>
      <c r="AC118" s="330"/>
      <c r="AD118" s="330"/>
      <c r="AE118" s="330"/>
      <c r="AF118" s="330"/>
      <c r="AG118" s="330"/>
      <c r="AH118" s="330"/>
      <c r="AI118" s="330"/>
      <c r="AJ118" s="330"/>
      <c r="AK118" s="330"/>
      <c r="AL118" s="330"/>
      <c r="AM118" s="330"/>
      <c r="AN118" s="330"/>
      <c r="AO118" s="330"/>
      <c r="AP118" s="330"/>
      <c r="AQ118" s="330"/>
      <c r="AR118" s="330"/>
      <c r="AS118" s="330"/>
      <c r="AT118" s="330"/>
      <c r="AU118" s="330"/>
      <c r="AV118" s="330"/>
      <c r="AW118" s="330"/>
      <c r="AX118" s="330"/>
      <c r="AY118" s="330"/>
      <c r="AZ118" s="330"/>
      <c r="BA118" s="330"/>
      <c r="BB118" s="330"/>
      <c r="BC118" s="330"/>
      <c r="BD118" s="330"/>
      <c r="BE118" s="330"/>
      <c r="BF118" s="330"/>
      <c r="BG118" s="330"/>
      <c r="BH118" s="330"/>
      <c r="BI118" s="330"/>
      <c r="BJ118" s="330"/>
      <c r="BK118" s="330"/>
      <c r="BL118" s="330"/>
      <c r="BM118" s="330"/>
      <c r="BN118" s="330"/>
      <c r="BO118" s="330"/>
      <c r="BP118" s="330"/>
      <c r="BQ118" s="330"/>
      <c r="BR118" s="330"/>
      <c r="BS118" s="330"/>
      <c r="BT118" s="330"/>
      <c r="BU118" s="330"/>
      <c r="BV118" s="330"/>
      <c r="BW118" s="330"/>
      <c r="BX118" s="330"/>
      <c r="BY118" s="330"/>
      <c r="BZ118" s="330"/>
      <c r="CA118" s="330"/>
      <c r="CB118" s="330"/>
      <c r="CC118" s="330"/>
      <c r="CD118" s="330"/>
      <c r="CE118" s="330"/>
      <c r="CF118" s="330"/>
      <c r="CG118" s="330"/>
      <c r="CH118" s="330"/>
      <c r="CI118" s="330"/>
      <c r="CJ118" s="330"/>
      <c r="CK118" s="330"/>
      <c r="CL118" s="330"/>
      <c r="CM118" s="330"/>
      <c r="CN118" s="330"/>
      <c r="CO118" s="330"/>
      <c r="CP118" s="330"/>
      <c r="CQ118" s="330"/>
      <c r="CR118" s="330"/>
      <c r="CS118" s="330"/>
      <c r="CT118" s="330"/>
      <c r="CU118" s="330"/>
      <c r="CV118" s="330"/>
      <c r="CW118" s="330"/>
      <c r="CX118" s="330"/>
      <c r="CY118" s="330"/>
      <c r="CZ118" s="330"/>
      <c r="DA118" s="330"/>
      <c r="DB118" s="330"/>
      <c r="DC118" s="330"/>
      <c r="DD118" s="330"/>
      <c r="DE118" s="330"/>
      <c r="DF118" s="330"/>
      <c r="DG118" s="330"/>
      <c r="DH118" s="330"/>
      <c r="DI118" s="330"/>
      <c r="DJ118" s="330"/>
      <c r="DK118" s="330"/>
      <c r="DL118" s="330"/>
      <c r="DM118" s="330"/>
      <c r="DN118" s="330"/>
      <c r="DO118" s="330"/>
      <c r="DP118" s="330"/>
      <c r="DQ118" s="330"/>
      <c r="DR118" s="330"/>
      <c r="DS118" s="330"/>
      <c r="DT118" s="330"/>
      <c r="DU118" s="330"/>
      <c r="DV118" s="330"/>
      <c r="DW118" s="330"/>
      <c r="DX118" s="330"/>
      <c r="DY118" s="330"/>
      <c r="DZ118" s="330"/>
      <c r="EA118" s="330"/>
      <c r="EB118" s="330"/>
      <c r="EC118" s="330"/>
      <c r="ED118" s="330"/>
      <c r="EE118" s="330"/>
      <c r="EF118" s="330"/>
      <c r="EG118" s="330"/>
      <c r="EH118" s="330"/>
      <c r="EI118" s="330"/>
      <c r="EJ118" s="330"/>
      <c r="EK118" s="330"/>
      <c r="EL118" s="330"/>
      <c r="EM118" s="330"/>
      <c r="EN118" s="330"/>
      <c r="EO118" s="330"/>
      <c r="EP118" s="330"/>
      <c r="EQ118" s="330"/>
      <c r="ER118" s="330"/>
      <c r="ES118" s="330"/>
      <c r="ET118" s="330"/>
      <c r="EU118" s="330"/>
      <c r="EV118" s="330"/>
      <c r="EW118" s="330"/>
      <c r="EX118" s="330"/>
      <c r="EY118" s="330"/>
      <c r="EZ118" s="330"/>
      <c r="FA118" s="330"/>
      <c r="FB118" s="330"/>
      <c r="FC118" s="330"/>
      <c r="FD118" s="330"/>
      <c r="FE118" s="330"/>
      <c r="FF118" s="330"/>
      <c r="FG118" s="330"/>
      <c r="FH118" s="330"/>
      <c r="FI118" s="330"/>
      <c r="FJ118" s="330"/>
      <c r="FK118" s="330"/>
      <c r="FL118" s="330"/>
      <c r="FM118" s="330"/>
      <c r="FN118" s="330"/>
      <c r="FO118" s="330"/>
      <c r="FP118" s="330"/>
      <c r="FQ118" s="330"/>
      <c r="FR118" s="330"/>
      <c r="FS118" s="330"/>
      <c r="FT118" s="330"/>
      <c r="FU118" s="330"/>
      <c r="FV118" s="330"/>
      <c r="FW118" s="330"/>
      <c r="FX118" s="330"/>
      <c r="FY118" s="330"/>
      <c r="FZ118" s="330"/>
      <c r="GA118" s="330"/>
      <c r="GB118" s="330"/>
      <c r="GC118" s="330"/>
      <c r="GD118" s="330"/>
      <c r="GE118" s="330"/>
      <c r="GF118" s="330"/>
      <c r="GG118" s="330"/>
      <c r="GH118" s="330"/>
      <c r="GI118" s="330"/>
      <c r="GJ118" s="330"/>
      <c r="GK118" s="330"/>
      <c r="GL118" s="330"/>
      <c r="GM118" s="330"/>
      <c r="GN118" s="330"/>
      <c r="GO118" s="330"/>
      <c r="GP118" s="330"/>
      <c r="GQ118" s="330"/>
      <c r="GR118" s="330"/>
      <c r="GS118" s="330"/>
      <c r="GT118" s="330"/>
      <c r="GU118" s="330"/>
      <c r="GV118" s="330"/>
      <c r="GW118" s="330"/>
      <c r="GX118" s="330"/>
      <c r="GY118" s="330"/>
      <c r="GZ118" s="330"/>
      <c r="HA118" s="330"/>
      <c r="HB118" s="330"/>
      <c r="HC118" s="330"/>
      <c r="HD118" s="330"/>
      <c r="HE118" s="330"/>
      <c r="HF118" s="330"/>
      <c r="HG118" s="330"/>
      <c r="HH118" s="330"/>
      <c r="HI118" s="330"/>
      <c r="HJ118" s="330"/>
    </row>
    <row r="119" s="135" customFormat="1" ht="9.95" customHeight="1" spans="1:218">
      <c r="A119" s="1267" t="s">
        <v>37</v>
      </c>
      <c r="B119" s="1267" t="s">
        <v>712</v>
      </c>
      <c r="C119" s="1267">
        <v>675</v>
      </c>
      <c r="D119" s="1268">
        <v>57.2183477769</v>
      </c>
      <c r="E119" s="1268" t="s">
        <v>714</v>
      </c>
      <c r="F119" s="1268" t="s">
        <v>715</v>
      </c>
      <c r="G119" s="1268" t="s">
        <v>716</v>
      </c>
      <c r="H119" s="1267" t="s">
        <v>717</v>
      </c>
      <c r="I119" s="1267" t="s">
        <v>729</v>
      </c>
      <c r="J119" s="1267" t="s">
        <v>58</v>
      </c>
      <c r="K119" s="1267"/>
      <c r="L119" s="1275">
        <v>40437305.0042</v>
      </c>
      <c r="M119" s="1275">
        <v>4688018.31045</v>
      </c>
      <c r="N119" s="1267" t="s">
        <v>43</v>
      </c>
      <c r="O119" s="1260" t="s">
        <v>732</v>
      </c>
      <c r="P119" s="1279" t="s">
        <v>733</v>
      </c>
      <c r="Q119" s="1283">
        <f t="shared" si="2"/>
        <v>257.48256499605</v>
      </c>
      <c r="R119" s="1267"/>
      <c r="S119" s="330"/>
      <c r="T119" s="330"/>
      <c r="U119" s="330"/>
      <c r="V119" s="330"/>
      <c r="W119" s="330"/>
      <c r="X119" s="330"/>
      <c r="Y119" s="330"/>
      <c r="Z119" s="330"/>
      <c r="AA119" s="330"/>
      <c r="AB119" s="330"/>
      <c r="AC119" s="330"/>
      <c r="AD119" s="330"/>
      <c r="AE119" s="330"/>
      <c r="AF119" s="330"/>
      <c r="AG119" s="330"/>
      <c r="AH119" s="330"/>
      <c r="AI119" s="330"/>
      <c r="AJ119" s="330"/>
      <c r="AK119" s="330"/>
      <c r="AL119" s="330"/>
      <c r="AM119" s="330"/>
      <c r="AN119" s="330"/>
      <c r="AO119" s="330"/>
      <c r="AP119" s="330"/>
      <c r="AQ119" s="330"/>
      <c r="AR119" s="330"/>
      <c r="AS119" s="330"/>
      <c r="AT119" s="330"/>
      <c r="AU119" s="330"/>
      <c r="AV119" s="330"/>
      <c r="AW119" s="330"/>
      <c r="AX119" s="330"/>
      <c r="AY119" s="330"/>
      <c r="AZ119" s="330"/>
      <c r="BA119" s="330"/>
      <c r="BB119" s="330"/>
      <c r="BC119" s="330"/>
      <c r="BD119" s="330"/>
      <c r="BE119" s="330"/>
      <c r="BF119" s="330"/>
      <c r="BG119" s="330"/>
      <c r="BH119" s="330"/>
      <c r="BI119" s="330"/>
      <c r="BJ119" s="330"/>
      <c r="BK119" s="330"/>
      <c r="BL119" s="330"/>
      <c r="BM119" s="330"/>
      <c r="BN119" s="330"/>
      <c r="BO119" s="330"/>
      <c r="BP119" s="330"/>
      <c r="BQ119" s="330"/>
      <c r="BR119" s="330"/>
      <c r="BS119" s="330"/>
      <c r="BT119" s="330"/>
      <c r="BU119" s="330"/>
      <c r="BV119" s="330"/>
      <c r="BW119" s="330"/>
      <c r="BX119" s="330"/>
      <c r="BY119" s="330"/>
      <c r="BZ119" s="330"/>
      <c r="CA119" s="330"/>
      <c r="CB119" s="330"/>
      <c r="CC119" s="330"/>
      <c r="CD119" s="330"/>
      <c r="CE119" s="330"/>
      <c r="CF119" s="330"/>
      <c r="CG119" s="330"/>
      <c r="CH119" s="330"/>
      <c r="CI119" s="330"/>
      <c r="CJ119" s="330"/>
      <c r="CK119" s="330"/>
      <c r="CL119" s="330"/>
      <c r="CM119" s="330"/>
      <c r="CN119" s="330"/>
      <c r="CO119" s="330"/>
      <c r="CP119" s="330"/>
      <c r="CQ119" s="330"/>
      <c r="CR119" s="330"/>
      <c r="CS119" s="330"/>
      <c r="CT119" s="330"/>
      <c r="CU119" s="330"/>
      <c r="CV119" s="330"/>
      <c r="CW119" s="330"/>
      <c r="CX119" s="330"/>
      <c r="CY119" s="330"/>
      <c r="CZ119" s="330"/>
      <c r="DA119" s="330"/>
      <c r="DB119" s="330"/>
      <c r="DC119" s="330"/>
      <c r="DD119" s="330"/>
      <c r="DE119" s="330"/>
      <c r="DF119" s="330"/>
      <c r="DG119" s="330"/>
      <c r="DH119" s="330"/>
      <c r="DI119" s="330"/>
      <c r="DJ119" s="330"/>
      <c r="DK119" s="330"/>
      <c r="DL119" s="330"/>
      <c r="DM119" s="330"/>
      <c r="DN119" s="330"/>
      <c r="DO119" s="330"/>
      <c r="DP119" s="330"/>
      <c r="DQ119" s="330"/>
      <c r="DR119" s="330"/>
      <c r="DS119" s="330"/>
      <c r="DT119" s="330"/>
      <c r="DU119" s="330"/>
      <c r="DV119" s="330"/>
      <c r="DW119" s="330"/>
      <c r="DX119" s="330"/>
      <c r="DY119" s="330"/>
      <c r="DZ119" s="330"/>
      <c r="EA119" s="330"/>
      <c r="EB119" s="330"/>
      <c r="EC119" s="330"/>
      <c r="ED119" s="330"/>
      <c r="EE119" s="330"/>
      <c r="EF119" s="330"/>
      <c r="EG119" s="330"/>
      <c r="EH119" s="330"/>
      <c r="EI119" s="330"/>
      <c r="EJ119" s="330"/>
      <c r="EK119" s="330"/>
      <c r="EL119" s="330"/>
      <c r="EM119" s="330"/>
      <c r="EN119" s="330"/>
      <c r="EO119" s="330"/>
      <c r="EP119" s="330"/>
      <c r="EQ119" s="330"/>
      <c r="ER119" s="330"/>
      <c r="ES119" s="330"/>
      <c r="ET119" s="330"/>
      <c r="EU119" s="330"/>
      <c r="EV119" s="330"/>
      <c r="EW119" s="330"/>
      <c r="EX119" s="330"/>
      <c r="EY119" s="330"/>
      <c r="EZ119" s="330"/>
      <c r="FA119" s="330"/>
      <c r="FB119" s="330"/>
      <c r="FC119" s="330"/>
      <c r="FD119" s="330"/>
      <c r="FE119" s="330"/>
      <c r="FF119" s="330"/>
      <c r="FG119" s="330"/>
      <c r="FH119" s="330"/>
      <c r="FI119" s="330"/>
      <c r="FJ119" s="330"/>
      <c r="FK119" s="330"/>
      <c r="FL119" s="330"/>
      <c r="FM119" s="330"/>
      <c r="FN119" s="330"/>
      <c r="FO119" s="330"/>
      <c r="FP119" s="330"/>
      <c r="FQ119" s="330"/>
      <c r="FR119" s="330"/>
      <c r="FS119" s="330"/>
      <c r="FT119" s="330"/>
      <c r="FU119" s="330"/>
      <c r="FV119" s="330"/>
      <c r="FW119" s="330"/>
      <c r="FX119" s="330"/>
      <c r="FY119" s="330"/>
      <c r="FZ119" s="330"/>
      <c r="GA119" s="330"/>
      <c r="GB119" s="330"/>
      <c r="GC119" s="330"/>
      <c r="GD119" s="330"/>
      <c r="GE119" s="330"/>
      <c r="GF119" s="330"/>
      <c r="GG119" s="330"/>
      <c r="GH119" s="330"/>
      <c r="GI119" s="330"/>
      <c r="GJ119" s="330"/>
      <c r="GK119" s="330"/>
      <c r="GL119" s="330"/>
      <c r="GM119" s="330"/>
      <c r="GN119" s="330"/>
      <c r="GO119" s="330"/>
      <c r="GP119" s="330"/>
      <c r="GQ119" s="330"/>
      <c r="GR119" s="330"/>
      <c r="GS119" s="330"/>
      <c r="GT119" s="330"/>
      <c r="GU119" s="330"/>
      <c r="GV119" s="330"/>
      <c r="GW119" s="330"/>
      <c r="GX119" s="330"/>
      <c r="GY119" s="330"/>
      <c r="GZ119" s="330"/>
      <c r="HA119" s="330"/>
      <c r="HB119" s="330"/>
      <c r="HC119" s="330"/>
      <c r="HD119" s="330"/>
      <c r="HE119" s="330"/>
      <c r="HF119" s="330"/>
      <c r="HG119" s="330"/>
      <c r="HH119" s="330"/>
      <c r="HI119" s="330"/>
      <c r="HJ119" s="330"/>
    </row>
    <row r="120" s="135" customFormat="1" ht="9.95" customHeight="1" spans="1:218">
      <c r="A120" s="1267" t="s">
        <v>37</v>
      </c>
      <c r="B120" s="1267" t="s">
        <v>712</v>
      </c>
      <c r="C120" s="1267">
        <v>678</v>
      </c>
      <c r="D120" s="1268">
        <v>12.86883981555</v>
      </c>
      <c r="E120" s="1268" t="s">
        <v>714</v>
      </c>
      <c r="F120" s="1268" t="s">
        <v>715</v>
      </c>
      <c r="G120" s="1268" t="s">
        <v>716</v>
      </c>
      <c r="H120" s="1267" t="s">
        <v>721</v>
      </c>
      <c r="I120" s="1267" t="s">
        <v>28</v>
      </c>
      <c r="J120" s="1267" t="s">
        <v>58</v>
      </c>
      <c r="K120" s="1267"/>
      <c r="L120" s="1275">
        <v>40436770.73</v>
      </c>
      <c r="M120" s="1275">
        <v>4688007.24725</v>
      </c>
      <c r="N120" s="1267" t="s">
        <v>43</v>
      </c>
      <c r="O120" s="1260" t="s">
        <v>732</v>
      </c>
      <c r="P120" s="1279" t="s">
        <v>733</v>
      </c>
      <c r="Q120" s="1283">
        <f t="shared" si="2"/>
        <v>57.909779169975</v>
      </c>
      <c r="R120" s="1267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0"/>
      <c r="AD120" s="330"/>
      <c r="AE120" s="330"/>
      <c r="AF120" s="330"/>
      <c r="AG120" s="330"/>
      <c r="AH120" s="330"/>
      <c r="AI120" s="330"/>
      <c r="AJ120" s="330"/>
      <c r="AK120" s="330"/>
      <c r="AL120" s="330"/>
      <c r="AM120" s="330"/>
      <c r="AN120" s="330"/>
      <c r="AO120" s="330"/>
      <c r="AP120" s="330"/>
      <c r="AQ120" s="330"/>
      <c r="AR120" s="330"/>
      <c r="AS120" s="330"/>
      <c r="AT120" s="330"/>
      <c r="AU120" s="330"/>
      <c r="AV120" s="330"/>
      <c r="AW120" s="330"/>
      <c r="AX120" s="330"/>
      <c r="AY120" s="330"/>
      <c r="AZ120" s="330"/>
      <c r="BA120" s="330"/>
      <c r="BB120" s="330"/>
      <c r="BC120" s="330"/>
      <c r="BD120" s="330"/>
      <c r="BE120" s="330"/>
      <c r="BF120" s="330"/>
      <c r="BG120" s="330"/>
      <c r="BH120" s="330"/>
      <c r="BI120" s="330"/>
      <c r="BJ120" s="330"/>
      <c r="BK120" s="330"/>
      <c r="BL120" s="330"/>
      <c r="BM120" s="330"/>
      <c r="BN120" s="330"/>
      <c r="BO120" s="330"/>
      <c r="BP120" s="330"/>
      <c r="BQ120" s="330"/>
      <c r="BR120" s="330"/>
      <c r="BS120" s="330"/>
      <c r="BT120" s="330"/>
      <c r="BU120" s="330"/>
      <c r="BV120" s="330"/>
      <c r="BW120" s="330"/>
      <c r="BX120" s="330"/>
      <c r="BY120" s="330"/>
      <c r="BZ120" s="330"/>
      <c r="CA120" s="330"/>
      <c r="CB120" s="330"/>
      <c r="CC120" s="330"/>
      <c r="CD120" s="330"/>
      <c r="CE120" s="330"/>
      <c r="CF120" s="330"/>
      <c r="CG120" s="330"/>
      <c r="CH120" s="330"/>
      <c r="CI120" s="330"/>
      <c r="CJ120" s="330"/>
      <c r="CK120" s="330"/>
      <c r="CL120" s="330"/>
      <c r="CM120" s="330"/>
      <c r="CN120" s="330"/>
      <c r="CO120" s="330"/>
      <c r="CP120" s="330"/>
      <c r="CQ120" s="330"/>
      <c r="CR120" s="330"/>
      <c r="CS120" s="330"/>
      <c r="CT120" s="330"/>
      <c r="CU120" s="330"/>
      <c r="CV120" s="330"/>
      <c r="CW120" s="330"/>
      <c r="CX120" s="330"/>
      <c r="CY120" s="330"/>
      <c r="CZ120" s="330"/>
      <c r="DA120" s="330"/>
      <c r="DB120" s="330"/>
      <c r="DC120" s="330"/>
      <c r="DD120" s="330"/>
      <c r="DE120" s="330"/>
      <c r="DF120" s="330"/>
      <c r="DG120" s="330"/>
      <c r="DH120" s="330"/>
      <c r="DI120" s="330"/>
      <c r="DJ120" s="330"/>
      <c r="DK120" s="330"/>
      <c r="DL120" s="330"/>
      <c r="DM120" s="330"/>
      <c r="DN120" s="330"/>
      <c r="DO120" s="330"/>
      <c r="DP120" s="330"/>
      <c r="DQ120" s="330"/>
      <c r="DR120" s="330"/>
      <c r="DS120" s="330"/>
      <c r="DT120" s="330"/>
      <c r="DU120" s="330"/>
      <c r="DV120" s="330"/>
      <c r="DW120" s="330"/>
      <c r="DX120" s="330"/>
      <c r="DY120" s="330"/>
      <c r="DZ120" s="330"/>
      <c r="EA120" s="330"/>
      <c r="EB120" s="330"/>
      <c r="EC120" s="330"/>
      <c r="ED120" s="330"/>
      <c r="EE120" s="330"/>
      <c r="EF120" s="330"/>
      <c r="EG120" s="330"/>
      <c r="EH120" s="330"/>
      <c r="EI120" s="330"/>
      <c r="EJ120" s="330"/>
      <c r="EK120" s="330"/>
      <c r="EL120" s="330"/>
      <c r="EM120" s="330"/>
      <c r="EN120" s="330"/>
      <c r="EO120" s="330"/>
      <c r="EP120" s="330"/>
      <c r="EQ120" s="330"/>
      <c r="ER120" s="330"/>
      <c r="ES120" s="330"/>
      <c r="ET120" s="330"/>
      <c r="EU120" s="330"/>
      <c r="EV120" s="330"/>
      <c r="EW120" s="330"/>
      <c r="EX120" s="330"/>
      <c r="EY120" s="330"/>
      <c r="EZ120" s="330"/>
      <c r="FA120" s="330"/>
      <c r="FB120" s="330"/>
      <c r="FC120" s="330"/>
      <c r="FD120" s="330"/>
      <c r="FE120" s="330"/>
      <c r="FF120" s="330"/>
      <c r="FG120" s="330"/>
      <c r="FH120" s="330"/>
      <c r="FI120" s="330"/>
      <c r="FJ120" s="330"/>
      <c r="FK120" s="330"/>
      <c r="FL120" s="330"/>
      <c r="FM120" s="330"/>
      <c r="FN120" s="330"/>
      <c r="FO120" s="330"/>
      <c r="FP120" s="330"/>
      <c r="FQ120" s="330"/>
      <c r="FR120" s="330"/>
      <c r="FS120" s="330"/>
      <c r="FT120" s="330"/>
      <c r="FU120" s="330"/>
      <c r="FV120" s="330"/>
      <c r="FW120" s="330"/>
      <c r="FX120" s="330"/>
      <c r="FY120" s="330"/>
      <c r="FZ120" s="330"/>
      <c r="GA120" s="330"/>
      <c r="GB120" s="330"/>
      <c r="GC120" s="330"/>
      <c r="GD120" s="330"/>
      <c r="GE120" s="330"/>
      <c r="GF120" s="330"/>
      <c r="GG120" s="330"/>
      <c r="GH120" s="330"/>
      <c r="GI120" s="330"/>
      <c r="GJ120" s="330"/>
      <c r="GK120" s="330"/>
      <c r="GL120" s="330"/>
      <c r="GM120" s="330"/>
      <c r="GN120" s="330"/>
      <c r="GO120" s="330"/>
      <c r="GP120" s="330"/>
      <c r="GQ120" s="330"/>
      <c r="GR120" s="330"/>
      <c r="GS120" s="330"/>
      <c r="GT120" s="330"/>
      <c r="GU120" s="330"/>
      <c r="GV120" s="330"/>
      <c r="GW120" s="330"/>
      <c r="GX120" s="330"/>
      <c r="GY120" s="330"/>
      <c r="GZ120" s="330"/>
      <c r="HA120" s="330"/>
      <c r="HB120" s="330"/>
      <c r="HC120" s="330"/>
      <c r="HD120" s="330"/>
      <c r="HE120" s="330"/>
      <c r="HF120" s="330"/>
      <c r="HG120" s="330"/>
      <c r="HH120" s="330"/>
      <c r="HI120" s="330"/>
      <c r="HJ120" s="330"/>
    </row>
    <row r="121" s="135" customFormat="1" ht="9.95" customHeight="1" spans="1:218">
      <c r="A121" s="1267" t="s">
        <v>37</v>
      </c>
      <c r="B121" s="1267" t="s">
        <v>712</v>
      </c>
      <c r="C121" s="1267">
        <v>680</v>
      </c>
      <c r="D121" s="1268">
        <v>118.3930113252</v>
      </c>
      <c r="E121" s="1268" t="s">
        <v>714</v>
      </c>
      <c r="F121" s="1268" t="s">
        <v>715</v>
      </c>
      <c r="G121" s="1268" t="s">
        <v>716</v>
      </c>
      <c r="H121" s="1267" t="s">
        <v>721</v>
      </c>
      <c r="I121" s="1267" t="s">
        <v>28</v>
      </c>
      <c r="J121" s="1267" t="s">
        <v>29</v>
      </c>
      <c r="K121" s="1267"/>
      <c r="L121" s="1275">
        <v>40438152.278</v>
      </c>
      <c r="M121" s="1275">
        <v>4688000.62831</v>
      </c>
      <c r="N121" s="1267" t="s">
        <v>43</v>
      </c>
      <c r="O121" s="1260" t="s">
        <v>732</v>
      </c>
      <c r="P121" s="1279" t="s">
        <v>733</v>
      </c>
      <c r="Q121" s="1283">
        <f t="shared" si="2"/>
        <v>532.7685509634</v>
      </c>
      <c r="R121" s="1267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0"/>
      <c r="AD121" s="330"/>
      <c r="AE121" s="330"/>
      <c r="AF121" s="330"/>
      <c r="AG121" s="330"/>
      <c r="AH121" s="330"/>
      <c r="AI121" s="330"/>
      <c r="AJ121" s="330"/>
      <c r="AK121" s="330"/>
      <c r="AL121" s="330"/>
      <c r="AM121" s="330"/>
      <c r="AN121" s="330"/>
      <c r="AO121" s="330"/>
      <c r="AP121" s="330"/>
      <c r="AQ121" s="330"/>
      <c r="AR121" s="330"/>
      <c r="AS121" s="330"/>
      <c r="AT121" s="330"/>
      <c r="AU121" s="330"/>
      <c r="AV121" s="330"/>
      <c r="AW121" s="330"/>
      <c r="AX121" s="330"/>
      <c r="AY121" s="330"/>
      <c r="AZ121" s="330"/>
      <c r="BA121" s="330"/>
      <c r="BB121" s="330"/>
      <c r="BC121" s="330"/>
      <c r="BD121" s="330"/>
      <c r="BE121" s="330"/>
      <c r="BF121" s="330"/>
      <c r="BG121" s="330"/>
      <c r="BH121" s="330"/>
      <c r="BI121" s="330"/>
      <c r="BJ121" s="330"/>
      <c r="BK121" s="330"/>
      <c r="BL121" s="330"/>
      <c r="BM121" s="330"/>
      <c r="BN121" s="330"/>
      <c r="BO121" s="330"/>
      <c r="BP121" s="330"/>
      <c r="BQ121" s="330"/>
      <c r="BR121" s="330"/>
      <c r="BS121" s="330"/>
      <c r="BT121" s="330"/>
      <c r="BU121" s="330"/>
      <c r="BV121" s="330"/>
      <c r="BW121" s="330"/>
      <c r="BX121" s="330"/>
      <c r="BY121" s="330"/>
      <c r="BZ121" s="330"/>
      <c r="CA121" s="330"/>
      <c r="CB121" s="330"/>
      <c r="CC121" s="330"/>
      <c r="CD121" s="330"/>
      <c r="CE121" s="330"/>
      <c r="CF121" s="330"/>
      <c r="CG121" s="330"/>
      <c r="CH121" s="330"/>
      <c r="CI121" s="330"/>
      <c r="CJ121" s="330"/>
      <c r="CK121" s="330"/>
      <c r="CL121" s="330"/>
      <c r="CM121" s="330"/>
      <c r="CN121" s="330"/>
      <c r="CO121" s="330"/>
      <c r="CP121" s="330"/>
      <c r="CQ121" s="330"/>
      <c r="CR121" s="330"/>
      <c r="CS121" s="330"/>
      <c r="CT121" s="330"/>
      <c r="CU121" s="330"/>
      <c r="CV121" s="330"/>
      <c r="CW121" s="330"/>
      <c r="CX121" s="330"/>
      <c r="CY121" s="330"/>
      <c r="CZ121" s="330"/>
      <c r="DA121" s="330"/>
      <c r="DB121" s="330"/>
      <c r="DC121" s="330"/>
      <c r="DD121" s="330"/>
      <c r="DE121" s="330"/>
      <c r="DF121" s="330"/>
      <c r="DG121" s="330"/>
      <c r="DH121" s="330"/>
      <c r="DI121" s="330"/>
      <c r="DJ121" s="330"/>
      <c r="DK121" s="330"/>
      <c r="DL121" s="330"/>
      <c r="DM121" s="330"/>
      <c r="DN121" s="330"/>
      <c r="DO121" s="330"/>
      <c r="DP121" s="330"/>
      <c r="DQ121" s="330"/>
      <c r="DR121" s="330"/>
      <c r="DS121" s="330"/>
      <c r="DT121" s="330"/>
      <c r="DU121" s="330"/>
      <c r="DV121" s="330"/>
      <c r="DW121" s="330"/>
      <c r="DX121" s="330"/>
      <c r="DY121" s="330"/>
      <c r="DZ121" s="330"/>
      <c r="EA121" s="330"/>
      <c r="EB121" s="330"/>
      <c r="EC121" s="330"/>
      <c r="ED121" s="330"/>
      <c r="EE121" s="330"/>
      <c r="EF121" s="330"/>
      <c r="EG121" s="330"/>
      <c r="EH121" s="330"/>
      <c r="EI121" s="330"/>
      <c r="EJ121" s="330"/>
      <c r="EK121" s="330"/>
      <c r="EL121" s="330"/>
      <c r="EM121" s="330"/>
      <c r="EN121" s="330"/>
      <c r="EO121" s="330"/>
      <c r="EP121" s="330"/>
      <c r="EQ121" s="330"/>
      <c r="ER121" s="330"/>
      <c r="ES121" s="330"/>
      <c r="ET121" s="330"/>
      <c r="EU121" s="330"/>
      <c r="EV121" s="330"/>
      <c r="EW121" s="330"/>
      <c r="EX121" s="330"/>
      <c r="EY121" s="330"/>
      <c r="EZ121" s="330"/>
      <c r="FA121" s="330"/>
      <c r="FB121" s="330"/>
      <c r="FC121" s="330"/>
      <c r="FD121" s="330"/>
      <c r="FE121" s="330"/>
      <c r="FF121" s="330"/>
      <c r="FG121" s="330"/>
      <c r="FH121" s="330"/>
      <c r="FI121" s="330"/>
      <c r="FJ121" s="330"/>
      <c r="FK121" s="330"/>
      <c r="FL121" s="330"/>
      <c r="FM121" s="330"/>
      <c r="FN121" s="330"/>
      <c r="FO121" s="330"/>
      <c r="FP121" s="330"/>
      <c r="FQ121" s="330"/>
      <c r="FR121" s="330"/>
      <c r="FS121" s="330"/>
      <c r="FT121" s="330"/>
      <c r="FU121" s="330"/>
      <c r="FV121" s="330"/>
      <c r="FW121" s="330"/>
      <c r="FX121" s="330"/>
      <c r="FY121" s="330"/>
      <c r="FZ121" s="330"/>
      <c r="GA121" s="330"/>
      <c r="GB121" s="330"/>
      <c r="GC121" s="330"/>
      <c r="GD121" s="330"/>
      <c r="GE121" s="330"/>
      <c r="GF121" s="330"/>
      <c r="GG121" s="330"/>
      <c r="GH121" s="330"/>
      <c r="GI121" s="330"/>
      <c r="GJ121" s="330"/>
      <c r="GK121" s="330"/>
      <c r="GL121" s="330"/>
      <c r="GM121" s="330"/>
      <c r="GN121" s="330"/>
      <c r="GO121" s="330"/>
      <c r="GP121" s="330"/>
      <c r="GQ121" s="330"/>
      <c r="GR121" s="330"/>
      <c r="GS121" s="330"/>
      <c r="GT121" s="330"/>
      <c r="GU121" s="330"/>
      <c r="GV121" s="330"/>
      <c r="GW121" s="330"/>
      <c r="GX121" s="330"/>
      <c r="GY121" s="330"/>
      <c r="GZ121" s="330"/>
      <c r="HA121" s="330"/>
      <c r="HB121" s="330"/>
      <c r="HC121" s="330"/>
      <c r="HD121" s="330"/>
      <c r="HE121" s="330"/>
      <c r="HF121" s="330"/>
      <c r="HG121" s="330"/>
      <c r="HH121" s="330"/>
      <c r="HI121" s="330"/>
      <c r="HJ121" s="330"/>
    </row>
    <row r="122" s="135" customFormat="1" ht="9.95" customHeight="1" spans="1:218">
      <c r="A122" s="1267" t="s">
        <v>37</v>
      </c>
      <c r="B122" s="1267" t="s">
        <v>712</v>
      </c>
      <c r="C122" s="1267">
        <v>683</v>
      </c>
      <c r="D122" s="1268">
        <v>109.98920215575</v>
      </c>
      <c r="E122" s="1268" t="s">
        <v>714</v>
      </c>
      <c r="F122" s="1268" t="s">
        <v>715</v>
      </c>
      <c r="G122" s="1268" t="s">
        <v>716</v>
      </c>
      <c r="H122" s="1267" t="s">
        <v>721</v>
      </c>
      <c r="I122" s="1267" t="s">
        <v>729</v>
      </c>
      <c r="J122" s="1267" t="s">
        <v>29</v>
      </c>
      <c r="K122" s="1267"/>
      <c r="L122" s="1275">
        <v>40437682.1677</v>
      </c>
      <c r="M122" s="1275">
        <v>4687987.27174</v>
      </c>
      <c r="N122" s="1267" t="s">
        <v>43</v>
      </c>
      <c r="O122" s="1260" t="s">
        <v>732</v>
      </c>
      <c r="P122" s="1279" t="s">
        <v>733</v>
      </c>
      <c r="Q122" s="1283">
        <f t="shared" si="2"/>
        <v>494.951409700875</v>
      </c>
      <c r="R122" s="1267"/>
      <c r="S122" s="330"/>
      <c r="T122" s="330"/>
      <c r="U122" s="330"/>
      <c r="V122" s="330"/>
      <c r="W122" s="330"/>
      <c r="X122" s="330"/>
      <c r="Y122" s="330"/>
      <c r="Z122" s="330"/>
      <c r="AA122" s="330"/>
      <c r="AB122" s="330"/>
      <c r="AC122" s="330"/>
      <c r="AD122" s="330"/>
      <c r="AE122" s="330"/>
      <c r="AF122" s="330"/>
      <c r="AG122" s="330"/>
      <c r="AH122" s="330"/>
      <c r="AI122" s="330"/>
      <c r="AJ122" s="330"/>
      <c r="AK122" s="330"/>
      <c r="AL122" s="330"/>
      <c r="AM122" s="330"/>
      <c r="AN122" s="330"/>
      <c r="AO122" s="330"/>
      <c r="AP122" s="330"/>
      <c r="AQ122" s="330"/>
      <c r="AR122" s="330"/>
      <c r="AS122" s="330"/>
      <c r="AT122" s="330"/>
      <c r="AU122" s="330"/>
      <c r="AV122" s="330"/>
      <c r="AW122" s="330"/>
      <c r="AX122" s="330"/>
      <c r="AY122" s="330"/>
      <c r="AZ122" s="330"/>
      <c r="BA122" s="330"/>
      <c r="BB122" s="330"/>
      <c r="BC122" s="330"/>
      <c r="BD122" s="330"/>
      <c r="BE122" s="330"/>
      <c r="BF122" s="330"/>
      <c r="BG122" s="330"/>
      <c r="BH122" s="330"/>
      <c r="BI122" s="330"/>
      <c r="BJ122" s="330"/>
      <c r="BK122" s="330"/>
      <c r="BL122" s="330"/>
      <c r="BM122" s="330"/>
      <c r="BN122" s="330"/>
      <c r="BO122" s="330"/>
      <c r="BP122" s="330"/>
      <c r="BQ122" s="330"/>
      <c r="BR122" s="330"/>
      <c r="BS122" s="330"/>
      <c r="BT122" s="330"/>
      <c r="BU122" s="330"/>
      <c r="BV122" s="330"/>
      <c r="BW122" s="330"/>
      <c r="BX122" s="330"/>
      <c r="BY122" s="330"/>
      <c r="BZ122" s="330"/>
      <c r="CA122" s="330"/>
      <c r="CB122" s="330"/>
      <c r="CC122" s="330"/>
      <c r="CD122" s="330"/>
      <c r="CE122" s="330"/>
      <c r="CF122" s="330"/>
      <c r="CG122" s="330"/>
      <c r="CH122" s="330"/>
      <c r="CI122" s="330"/>
      <c r="CJ122" s="330"/>
      <c r="CK122" s="330"/>
      <c r="CL122" s="330"/>
      <c r="CM122" s="330"/>
      <c r="CN122" s="330"/>
      <c r="CO122" s="330"/>
      <c r="CP122" s="330"/>
      <c r="CQ122" s="330"/>
      <c r="CR122" s="330"/>
      <c r="CS122" s="330"/>
      <c r="CT122" s="330"/>
      <c r="CU122" s="330"/>
      <c r="CV122" s="330"/>
      <c r="CW122" s="330"/>
      <c r="CX122" s="330"/>
      <c r="CY122" s="330"/>
      <c r="CZ122" s="330"/>
      <c r="DA122" s="330"/>
      <c r="DB122" s="330"/>
      <c r="DC122" s="330"/>
      <c r="DD122" s="330"/>
      <c r="DE122" s="330"/>
      <c r="DF122" s="330"/>
      <c r="DG122" s="330"/>
      <c r="DH122" s="330"/>
      <c r="DI122" s="330"/>
      <c r="DJ122" s="330"/>
      <c r="DK122" s="330"/>
      <c r="DL122" s="330"/>
      <c r="DM122" s="330"/>
      <c r="DN122" s="330"/>
      <c r="DO122" s="330"/>
      <c r="DP122" s="330"/>
      <c r="DQ122" s="330"/>
      <c r="DR122" s="330"/>
      <c r="DS122" s="330"/>
      <c r="DT122" s="330"/>
      <c r="DU122" s="330"/>
      <c r="DV122" s="330"/>
      <c r="DW122" s="330"/>
      <c r="DX122" s="330"/>
      <c r="DY122" s="330"/>
      <c r="DZ122" s="330"/>
      <c r="EA122" s="330"/>
      <c r="EB122" s="330"/>
      <c r="EC122" s="330"/>
      <c r="ED122" s="330"/>
      <c r="EE122" s="330"/>
      <c r="EF122" s="330"/>
      <c r="EG122" s="330"/>
      <c r="EH122" s="330"/>
      <c r="EI122" s="330"/>
      <c r="EJ122" s="330"/>
      <c r="EK122" s="330"/>
      <c r="EL122" s="330"/>
      <c r="EM122" s="330"/>
      <c r="EN122" s="330"/>
      <c r="EO122" s="330"/>
      <c r="EP122" s="330"/>
      <c r="EQ122" s="330"/>
      <c r="ER122" s="330"/>
      <c r="ES122" s="330"/>
      <c r="ET122" s="330"/>
      <c r="EU122" s="330"/>
      <c r="EV122" s="330"/>
      <c r="EW122" s="330"/>
      <c r="EX122" s="330"/>
      <c r="EY122" s="330"/>
      <c r="EZ122" s="330"/>
      <c r="FA122" s="330"/>
      <c r="FB122" s="330"/>
      <c r="FC122" s="330"/>
      <c r="FD122" s="330"/>
      <c r="FE122" s="330"/>
      <c r="FF122" s="330"/>
      <c r="FG122" s="330"/>
      <c r="FH122" s="330"/>
      <c r="FI122" s="330"/>
      <c r="FJ122" s="330"/>
      <c r="FK122" s="330"/>
      <c r="FL122" s="330"/>
      <c r="FM122" s="330"/>
      <c r="FN122" s="330"/>
      <c r="FO122" s="330"/>
      <c r="FP122" s="330"/>
      <c r="FQ122" s="330"/>
      <c r="FR122" s="330"/>
      <c r="FS122" s="330"/>
      <c r="FT122" s="330"/>
      <c r="FU122" s="330"/>
      <c r="FV122" s="330"/>
      <c r="FW122" s="330"/>
      <c r="FX122" s="330"/>
      <c r="FY122" s="330"/>
      <c r="FZ122" s="330"/>
      <c r="GA122" s="330"/>
      <c r="GB122" s="330"/>
      <c r="GC122" s="330"/>
      <c r="GD122" s="330"/>
      <c r="GE122" s="330"/>
      <c r="GF122" s="330"/>
      <c r="GG122" s="330"/>
      <c r="GH122" s="330"/>
      <c r="GI122" s="330"/>
      <c r="GJ122" s="330"/>
      <c r="GK122" s="330"/>
      <c r="GL122" s="330"/>
      <c r="GM122" s="330"/>
      <c r="GN122" s="330"/>
      <c r="GO122" s="330"/>
      <c r="GP122" s="330"/>
      <c r="GQ122" s="330"/>
      <c r="GR122" s="330"/>
      <c r="GS122" s="330"/>
      <c r="GT122" s="330"/>
      <c r="GU122" s="330"/>
      <c r="GV122" s="330"/>
      <c r="GW122" s="330"/>
      <c r="GX122" s="330"/>
      <c r="GY122" s="330"/>
      <c r="GZ122" s="330"/>
      <c r="HA122" s="330"/>
      <c r="HB122" s="330"/>
      <c r="HC122" s="330"/>
      <c r="HD122" s="330"/>
      <c r="HE122" s="330"/>
      <c r="HF122" s="330"/>
      <c r="HG122" s="330"/>
      <c r="HH122" s="330"/>
      <c r="HI122" s="330"/>
      <c r="HJ122" s="330"/>
    </row>
    <row r="123" s="135" customFormat="1" ht="9.95" customHeight="1" spans="1:218">
      <c r="A123" s="1267" t="s">
        <v>37</v>
      </c>
      <c r="B123" s="1267" t="s">
        <v>712</v>
      </c>
      <c r="C123" s="1267">
        <v>688</v>
      </c>
      <c r="D123" s="1268">
        <v>43.84296493305</v>
      </c>
      <c r="E123" s="1268" t="s">
        <v>714</v>
      </c>
      <c r="F123" s="1268" t="s">
        <v>715</v>
      </c>
      <c r="G123" s="1268" t="s">
        <v>716</v>
      </c>
      <c r="H123" s="1267" t="s">
        <v>717</v>
      </c>
      <c r="I123" s="1267" t="s">
        <v>28</v>
      </c>
      <c r="J123" s="1267" t="s">
        <v>58</v>
      </c>
      <c r="K123" s="1267"/>
      <c r="L123" s="1275">
        <v>40436831.7919</v>
      </c>
      <c r="M123" s="1275">
        <v>4687963.76773</v>
      </c>
      <c r="N123" s="1267" t="s">
        <v>43</v>
      </c>
      <c r="O123" s="1260" t="s">
        <v>732</v>
      </c>
      <c r="P123" s="1279" t="s">
        <v>733</v>
      </c>
      <c r="Q123" s="1283">
        <f t="shared" si="2"/>
        <v>197.293342198725</v>
      </c>
      <c r="R123" s="1267"/>
      <c r="S123" s="330"/>
      <c r="T123" s="330"/>
      <c r="U123" s="330"/>
      <c r="V123" s="330"/>
      <c r="W123" s="330"/>
      <c r="X123" s="330"/>
      <c r="Y123" s="330"/>
      <c r="Z123" s="330"/>
      <c r="AA123" s="330"/>
      <c r="AB123" s="330"/>
      <c r="AC123" s="330"/>
      <c r="AD123" s="330"/>
      <c r="AE123" s="330"/>
      <c r="AF123" s="330"/>
      <c r="AG123" s="330"/>
      <c r="AH123" s="330"/>
      <c r="AI123" s="330"/>
      <c r="AJ123" s="330"/>
      <c r="AK123" s="330"/>
      <c r="AL123" s="330"/>
      <c r="AM123" s="330"/>
      <c r="AN123" s="330"/>
      <c r="AO123" s="330"/>
      <c r="AP123" s="330"/>
      <c r="AQ123" s="330"/>
      <c r="AR123" s="330"/>
      <c r="AS123" s="330"/>
      <c r="AT123" s="330"/>
      <c r="AU123" s="330"/>
      <c r="AV123" s="330"/>
      <c r="AW123" s="330"/>
      <c r="AX123" s="330"/>
      <c r="AY123" s="330"/>
      <c r="AZ123" s="330"/>
      <c r="BA123" s="330"/>
      <c r="BB123" s="330"/>
      <c r="BC123" s="330"/>
      <c r="BD123" s="330"/>
      <c r="BE123" s="330"/>
      <c r="BF123" s="330"/>
      <c r="BG123" s="330"/>
      <c r="BH123" s="330"/>
      <c r="BI123" s="330"/>
      <c r="BJ123" s="330"/>
      <c r="BK123" s="330"/>
      <c r="BL123" s="330"/>
      <c r="BM123" s="330"/>
      <c r="BN123" s="330"/>
      <c r="BO123" s="330"/>
      <c r="BP123" s="330"/>
      <c r="BQ123" s="330"/>
      <c r="BR123" s="330"/>
      <c r="BS123" s="330"/>
      <c r="BT123" s="330"/>
      <c r="BU123" s="330"/>
      <c r="BV123" s="330"/>
      <c r="BW123" s="330"/>
      <c r="BX123" s="330"/>
      <c r="BY123" s="330"/>
      <c r="BZ123" s="330"/>
      <c r="CA123" s="330"/>
      <c r="CB123" s="330"/>
      <c r="CC123" s="330"/>
      <c r="CD123" s="330"/>
      <c r="CE123" s="330"/>
      <c r="CF123" s="330"/>
      <c r="CG123" s="330"/>
      <c r="CH123" s="330"/>
      <c r="CI123" s="330"/>
      <c r="CJ123" s="330"/>
      <c r="CK123" s="330"/>
      <c r="CL123" s="330"/>
      <c r="CM123" s="330"/>
      <c r="CN123" s="330"/>
      <c r="CO123" s="330"/>
      <c r="CP123" s="330"/>
      <c r="CQ123" s="330"/>
      <c r="CR123" s="330"/>
      <c r="CS123" s="330"/>
      <c r="CT123" s="330"/>
      <c r="CU123" s="330"/>
      <c r="CV123" s="330"/>
      <c r="CW123" s="330"/>
      <c r="CX123" s="330"/>
      <c r="CY123" s="330"/>
      <c r="CZ123" s="330"/>
      <c r="DA123" s="330"/>
      <c r="DB123" s="330"/>
      <c r="DC123" s="330"/>
      <c r="DD123" s="330"/>
      <c r="DE123" s="330"/>
      <c r="DF123" s="330"/>
      <c r="DG123" s="330"/>
      <c r="DH123" s="330"/>
      <c r="DI123" s="330"/>
      <c r="DJ123" s="330"/>
      <c r="DK123" s="330"/>
      <c r="DL123" s="330"/>
      <c r="DM123" s="330"/>
      <c r="DN123" s="330"/>
      <c r="DO123" s="330"/>
      <c r="DP123" s="330"/>
      <c r="DQ123" s="330"/>
      <c r="DR123" s="330"/>
      <c r="DS123" s="330"/>
      <c r="DT123" s="330"/>
      <c r="DU123" s="330"/>
      <c r="DV123" s="330"/>
      <c r="DW123" s="330"/>
      <c r="DX123" s="330"/>
      <c r="DY123" s="330"/>
      <c r="DZ123" s="330"/>
      <c r="EA123" s="330"/>
      <c r="EB123" s="330"/>
      <c r="EC123" s="330"/>
      <c r="ED123" s="330"/>
      <c r="EE123" s="330"/>
      <c r="EF123" s="330"/>
      <c r="EG123" s="330"/>
      <c r="EH123" s="330"/>
      <c r="EI123" s="330"/>
      <c r="EJ123" s="330"/>
      <c r="EK123" s="330"/>
      <c r="EL123" s="330"/>
      <c r="EM123" s="330"/>
      <c r="EN123" s="330"/>
      <c r="EO123" s="330"/>
      <c r="EP123" s="330"/>
      <c r="EQ123" s="330"/>
      <c r="ER123" s="330"/>
      <c r="ES123" s="330"/>
      <c r="ET123" s="330"/>
      <c r="EU123" s="330"/>
      <c r="EV123" s="330"/>
      <c r="EW123" s="330"/>
      <c r="EX123" s="330"/>
      <c r="EY123" s="330"/>
      <c r="EZ123" s="330"/>
      <c r="FA123" s="330"/>
      <c r="FB123" s="330"/>
      <c r="FC123" s="330"/>
      <c r="FD123" s="330"/>
      <c r="FE123" s="330"/>
      <c r="FF123" s="330"/>
      <c r="FG123" s="330"/>
      <c r="FH123" s="330"/>
      <c r="FI123" s="330"/>
      <c r="FJ123" s="330"/>
      <c r="FK123" s="330"/>
      <c r="FL123" s="330"/>
      <c r="FM123" s="330"/>
      <c r="FN123" s="330"/>
      <c r="FO123" s="330"/>
      <c r="FP123" s="330"/>
      <c r="FQ123" s="330"/>
      <c r="FR123" s="330"/>
      <c r="FS123" s="330"/>
      <c r="FT123" s="330"/>
      <c r="FU123" s="330"/>
      <c r="FV123" s="330"/>
      <c r="FW123" s="330"/>
      <c r="FX123" s="330"/>
      <c r="FY123" s="330"/>
      <c r="FZ123" s="330"/>
      <c r="GA123" s="330"/>
      <c r="GB123" s="330"/>
      <c r="GC123" s="330"/>
      <c r="GD123" s="330"/>
      <c r="GE123" s="330"/>
      <c r="GF123" s="330"/>
      <c r="GG123" s="330"/>
      <c r="GH123" s="330"/>
      <c r="GI123" s="330"/>
      <c r="GJ123" s="330"/>
      <c r="GK123" s="330"/>
      <c r="GL123" s="330"/>
      <c r="GM123" s="330"/>
      <c r="GN123" s="330"/>
      <c r="GO123" s="330"/>
      <c r="GP123" s="330"/>
      <c r="GQ123" s="330"/>
      <c r="GR123" s="330"/>
      <c r="GS123" s="330"/>
      <c r="GT123" s="330"/>
      <c r="GU123" s="330"/>
      <c r="GV123" s="330"/>
      <c r="GW123" s="330"/>
      <c r="GX123" s="330"/>
      <c r="GY123" s="330"/>
      <c r="GZ123" s="330"/>
      <c r="HA123" s="330"/>
      <c r="HB123" s="330"/>
      <c r="HC123" s="330"/>
      <c r="HD123" s="330"/>
      <c r="HE123" s="330"/>
      <c r="HF123" s="330"/>
      <c r="HG123" s="330"/>
      <c r="HH123" s="330"/>
      <c r="HI123" s="330"/>
      <c r="HJ123" s="330"/>
    </row>
    <row r="124" s="1131" customFormat="1" ht="9.95" customHeight="1" spans="1:256">
      <c r="A124" s="1267" t="s">
        <v>37</v>
      </c>
      <c r="B124" s="1267" t="s">
        <v>712</v>
      </c>
      <c r="C124" s="1267">
        <v>691</v>
      </c>
      <c r="D124" s="1268">
        <v>12.16640562915</v>
      </c>
      <c r="E124" s="1268" t="s">
        <v>714</v>
      </c>
      <c r="F124" s="1268" t="s">
        <v>715</v>
      </c>
      <c r="G124" s="1268" t="s">
        <v>716</v>
      </c>
      <c r="H124" s="1267" t="s">
        <v>721</v>
      </c>
      <c r="I124" s="1267" t="s">
        <v>729</v>
      </c>
      <c r="J124" s="1267" t="s">
        <v>327</v>
      </c>
      <c r="K124" s="1267"/>
      <c r="L124" s="1275">
        <v>40439567.1984</v>
      </c>
      <c r="M124" s="1275">
        <v>4688024.51505</v>
      </c>
      <c r="N124" s="1267" t="s">
        <v>178</v>
      </c>
      <c r="O124" s="1260" t="s">
        <v>732</v>
      </c>
      <c r="P124" s="1279" t="s">
        <v>733</v>
      </c>
      <c r="Q124" s="1283">
        <f t="shared" si="2"/>
        <v>54.748825331175</v>
      </c>
      <c r="R124" s="1267"/>
      <c r="S124" s="330"/>
      <c r="T124" s="330"/>
      <c r="U124" s="330"/>
      <c r="V124" s="330"/>
      <c r="W124" s="330"/>
      <c r="X124" s="330"/>
      <c r="Y124" s="330"/>
      <c r="Z124" s="330"/>
      <c r="AA124" s="330"/>
      <c r="AB124" s="330"/>
      <c r="AC124" s="330"/>
      <c r="AD124" s="330"/>
      <c r="AE124" s="330"/>
      <c r="AF124" s="330"/>
      <c r="AG124" s="330"/>
      <c r="AH124" s="330"/>
      <c r="AI124" s="330"/>
      <c r="AJ124" s="330"/>
      <c r="AK124" s="330"/>
      <c r="AL124" s="330"/>
      <c r="AM124" s="330"/>
      <c r="AN124" s="330"/>
      <c r="AO124" s="330"/>
      <c r="AP124" s="330"/>
      <c r="AQ124" s="330"/>
      <c r="AR124" s="330"/>
      <c r="AS124" s="330"/>
      <c r="AT124" s="330"/>
      <c r="AU124" s="330"/>
      <c r="AV124" s="330"/>
      <c r="AW124" s="330"/>
      <c r="AX124" s="330"/>
      <c r="AY124" s="330"/>
      <c r="AZ124" s="330"/>
      <c r="BA124" s="330"/>
      <c r="BB124" s="330"/>
      <c r="BC124" s="330"/>
      <c r="BD124" s="330"/>
      <c r="BE124" s="330"/>
      <c r="BF124" s="330"/>
      <c r="BG124" s="330"/>
      <c r="BH124" s="330"/>
      <c r="BI124" s="330"/>
      <c r="BJ124" s="330"/>
      <c r="BK124" s="330"/>
      <c r="BL124" s="330"/>
      <c r="BM124" s="330"/>
      <c r="BN124" s="330"/>
      <c r="BO124" s="330"/>
      <c r="BP124" s="330"/>
      <c r="BQ124" s="330"/>
      <c r="BR124" s="330"/>
      <c r="BS124" s="330"/>
      <c r="BT124" s="330"/>
      <c r="BU124" s="330"/>
      <c r="BV124" s="330"/>
      <c r="BW124" s="330"/>
      <c r="BX124" s="330"/>
      <c r="BY124" s="330"/>
      <c r="BZ124" s="330"/>
      <c r="CA124" s="330"/>
      <c r="CB124" s="330"/>
      <c r="CC124" s="330"/>
      <c r="CD124" s="330"/>
      <c r="CE124" s="330"/>
      <c r="CF124" s="330"/>
      <c r="CG124" s="330"/>
      <c r="CH124" s="330"/>
      <c r="CI124" s="330"/>
      <c r="CJ124" s="330"/>
      <c r="CK124" s="330"/>
      <c r="CL124" s="330"/>
      <c r="CM124" s="330"/>
      <c r="CN124" s="330"/>
      <c r="CO124" s="330"/>
      <c r="CP124" s="330"/>
      <c r="CQ124" s="330"/>
      <c r="CR124" s="330"/>
      <c r="CS124" s="330"/>
      <c r="CT124" s="330"/>
      <c r="CU124" s="330"/>
      <c r="CV124" s="330"/>
      <c r="CW124" s="330"/>
      <c r="CX124" s="330"/>
      <c r="CY124" s="330"/>
      <c r="CZ124" s="330"/>
      <c r="DA124" s="330"/>
      <c r="DB124" s="330"/>
      <c r="DC124" s="330"/>
      <c r="DD124" s="330"/>
      <c r="DE124" s="330"/>
      <c r="DF124" s="330"/>
      <c r="DG124" s="330"/>
      <c r="DH124" s="330"/>
      <c r="DI124" s="330"/>
      <c r="DJ124" s="330"/>
      <c r="DK124" s="330"/>
      <c r="DL124" s="330"/>
      <c r="DM124" s="330"/>
      <c r="DN124" s="330"/>
      <c r="DO124" s="330"/>
      <c r="DP124" s="330"/>
      <c r="DQ124" s="330"/>
      <c r="DR124" s="330"/>
      <c r="DS124" s="330"/>
      <c r="DT124" s="330"/>
      <c r="DU124" s="330"/>
      <c r="DV124" s="330"/>
      <c r="DW124" s="330"/>
      <c r="DX124" s="330"/>
      <c r="DY124" s="330"/>
      <c r="DZ124" s="330"/>
      <c r="EA124" s="330"/>
      <c r="EB124" s="330"/>
      <c r="EC124" s="330"/>
      <c r="ED124" s="330"/>
      <c r="EE124" s="330"/>
      <c r="EF124" s="330"/>
      <c r="EG124" s="330"/>
      <c r="EH124" s="330"/>
      <c r="EI124" s="330"/>
      <c r="EJ124" s="330"/>
      <c r="EK124" s="330"/>
      <c r="EL124" s="330"/>
      <c r="EM124" s="330"/>
      <c r="EN124" s="330"/>
      <c r="EO124" s="330"/>
      <c r="EP124" s="330"/>
      <c r="EQ124" s="330"/>
      <c r="ER124" s="330"/>
      <c r="ES124" s="330"/>
      <c r="ET124" s="330"/>
      <c r="EU124" s="330"/>
      <c r="EV124" s="330"/>
      <c r="EW124" s="330"/>
      <c r="EX124" s="330"/>
      <c r="EY124" s="330"/>
      <c r="EZ124" s="330"/>
      <c r="FA124" s="330"/>
      <c r="FB124" s="330"/>
      <c r="FC124" s="330"/>
      <c r="FD124" s="330"/>
      <c r="FE124" s="330"/>
      <c r="FF124" s="330"/>
      <c r="FG124" s="330"/>
      <c r="FH124" s="330"/>
      <c r="FI124" s="330"/>
      <c r="FJ124" s="330"/>
      <c r="FK124" s="330"/>
      <c r="FL124" s="330"/>
      <c r="FM124" s="330"/>
      <c r="FN124" s="330"/>
      <c r="FO124" s="330"/>
      <c r="FP124" s="330"/>
      <c r="FQ124" s="330"/>
      <c r="FR124" s="330"/>
      <c r="FS124" s="330"/>
      <c r="FT124" s="330"/>
      <c r="FU124" s="330"/>
      <c r="FV124" s="330"/>
      <c r="FW124" s="330"/>
      <c r="FX124" s="330"/>
      <c r="FY124" s="330"/>
      <c r="FZ124" s="330"/>
      <c r="GA124" s="330"/>
      <c r="GB124" s="330"/>
      <c r="GC124" s="330"/>
      <c r="GD124" s="330"/>
      <c r="GE124" s="330"/>
      <c r="GF124" s="330"/>
      <c r="GG124" s="330"/>
      <c r="GH124" s="330"/>
      <c r="GI124" s="330"/>
      <c r="GJ124" s="330"/>
      <c r="GK124" s="330"/>
      <c r="GL124" s="330"/>
      <c r="GM124" s="330"/>
      <c r="GN124" s="330"/>
      <c r="GO124" s="330"/>
      <c r="GP124" s="330"/>
      <c r="GQ124" s="330"/>
      <c r="GR124" s="330"/>
      <c r="GS124" s="330"/>
      <c r="GT124" s="330"/>
      <c r="GU124" s="330"/>
      <c r="GV124" s="330"/>
      <c r="GW124" s="330"/>
      <c r="GX124" s="330"/>
      <c r="GY124" s="330"/>
      <c r="GZ124" s="330"/>
      <c r="HA124" s="330"/>
      <c r="HB124" s="330"/>
      <c r="HC124" s="330"/>
      <c r="HD124" s="330"/>
      <c r="HE124" s="330"/>
      <c r="HF124" s="330"/>
      <c r="HG124" s="330"/>
      <c r="HH124" s="330"/>
      <c r="HI124" s="330"/>
      <c r="HJ124" s="330"/>
      <c r="HK124" s="135"/>
      <c r="HL124" s="135"/>
      <c r="HM124" s="135"/>
      <c r="HN124" s="135"/>
      <c r="HO124" s="135"/>
      <c r="HP124" s="135"/>
      <c r="HQ124" s="135"/>
      <c r="HR124" s="135"/>
      <c r="HS124" s="135"/>
      <c r="HT124" s="135"/>
      <c r="HU124" s="135"/>
      <c r="HV124" s="135"/>
      <c r="HW124" s="135"/>
      <c r="HX124" s="135"/>
      <c r="HY124" s="135"/>
      <c r="HZ124" s="135"/>
      <c r="IA124" s="135"/>
      <c r="IB124" s="135"/>
      <c r="IC124" s="135"/>
      <c r="ID124" s="135"/>
      <c r="IE124" s="135"/>
      <c r="IF124" s="135"/>
      <c r="IG124" s="135"/>
      <c r="IH124" s="135"/>
      <c r="II124" s="135"/>
      <c r="IJ124" s="135"/>
      <c r="IK124" s="135"/>
      <c r="IL124" s="135"/>
      <c r="IM124" s="135"/>
      <c r="IN124" s="135"/>
      <c r="IO124" s="135"/>
      <c r="IP124" s="135"/>
      <c r="IQ124" s="135"/>
      <c r="IR124" s="135"/>
      <c r="IS124" s="135"/>
      <c r="IT124" s="135"/>
      <c r="IU124" s="135"/>
      <c r="IV124" s="135"/>
    </row>
    <row r="125" s="1131" customFormat="1" ht="9.95" customHeight="1" spans="1:256">
      <c r="A125" s="1267" t="s">
        <v>37</v>
      </c>
      <c r="B125" s="1267" t="s">
        <v>712</v>
      </c>
      <c r="C125" s="1267">
        <v>698</v>
      </c>
      <c r="D125" s="1268">
        <v>9.1999507071</v>
      </c>
      <c r="E125" s="1268" t="s">
        <v>714</v>
      </c>
      <c r="F125" s="1268" t="s">
        <v>715</v>
      </c>
      <c r="G125" s="1268" t="s">
        <v>716</v>
      </c>
      <c r="H125" s="1267" t="s">
        <v>721</v>
      </c>
      <c r="I125" s="1267" t="s">
        <v>729</v>
      </c>
      <c r="J125" s="1267" t="s">
        <v>327</v>
      </c>
      <c r="K125" s="1267"/>
      <c r="L125" s="1275">
        <v>40439324.5165</v>
      </c>
      <c r="M125" s="1275">
        <v>4687897.10431</v>
      </c>
      <c r="N125" s="1267" t="s">
        <v>178</v>
      </c>
      <c r="O125" s="1260" t="s">
        <v>732</v>
      </c>
      <c r="P125" s="1279" t="s">
        <v>733</v>
      </c>
      <c r="Q125" s="1283">
        <f t="shared" si="2"/>
        <v>41.39977818195</v>
      </c>
      <c r="R125" s="1267"/>
      <c r="S125" s="330"/>
      <c r="T125" s="330"/>
      <c r="U125" s="330"/>
      <c r="V125" s="330"/>
      <c r="W125" s="330"/>
      <c r="X125" s="330"/>
      <c r="Y125" s="330"/>
      <c r="Z125" s="330"/>
      <c r="AA125" s="330"/>
      <c r="AB125" s="330"/>
      <c r="AC125" s="330"/>
      <c r="AD125" s="330"/>
      <c r="AE125" s="330"/>
      <c r="AF125" s="330"/>
      <c r="AG125" s="330"/>
      <c r="AH125" s="330"/>
      <c r="AI125" s="330"/>
      <c r="AJ125" s="330"/>
      <c r="AK125" s="330"/>
      <c r="AL125" s="330"/>
      <c r="AM125" s="330"/>
      <c r="AN125" s="330"/>
      <c r="AO125" s="330"/>
      <c r="AP125" s="330"/>
      <c r="AQ125" s="330"/>
      <c r="AR125" s="330"/>
      <c r="AS125" s="330"/>
      <c r="AT125" s="330"/>
      <c r="AU125" s="330"/>
      <c r="AV125" s="330"/>
      <c r="AW125" s="330"/>
      <c r="AX125" s="330"/>
      <c r="AY125" s="330"/>
      <c r="AZ125" s="330"/>
      <c r="BA125" s="330"/>
      <c r="BB125" s="330"/>
      <c r="BC125" s="330"/>
      <c r="BD125" s="330"/>
      <c r="BE125" s="330"/>
      <c r="BF125" s="330"/>
      <c r="BG125" s="330"/>
      <c r="BH125" s="330"/>
      <c r="BI125" s="330"/>
      <c r="BJ125" s="330"/>
      <c r="BK125" s="330"/>
      <c r="BL125" s="330"/>
      <c r="BM125" s="330"/>
      <c r="BN125" s="330"/>
      <c r="BO125" s="330"/>
      <c r="BP125" s="330"/>
      <c r="BQ125" s="330"/>
      <c r="BR125" s="330"/>
      <c r="BS125" s="330"/>
      <c r="BT125" s="330"/>
      <c r="BU125" s="330"/>
      <c r="BV125" s="330"/>
      <c r="BW125" s="330"/>
      <c r="BX125" s="330"/>
      <c r="BY125" s="330"/>
      <c r="BZ125" s="330"/>
      <c r="CA125" s="330"/>
      <c r="CB125" s="330"/>
      <c r="CC125" s="330"/>
      <c r="CD125" s="330"/>
      <c r="CE125" s="330"/>
      <c r="CF125" s="330"/>
      <c r="CG125" s="330"/>
      <c r="CH125" s="330"/>
      <c r="CI125" s="330"/>
      <c r="CJ125" s="330"/>
      <c r="CK125" s="330"/>
      <c r="CL125" s="330"/>
      <c r="CM125" s="330"/>
      <c r="CN125" s="330"/>
      <c r="CO125" s="330"/>
      <c r="CP125" s="330"/>
      <c r="CQ125" s="330"/>
      <c r="CR125" s="330"/>
      <c r="CS125" s="330"/>
      <c r="CT125" s="330"/>
      <c r="CU125" s="330"/>
      <c r="CV125" s="330"/>
      <c r="CW125" s="330"/>
      <c r="CX125" s="330"/>
      <c r="CY125" s="330"/>
      <c r="CZ125" s="330"/>
      <c r="DA125" s="330"/>
      <c r="DB125" s="330"/>
      <c r="DC125" s="330"/>
      <c r="DD125" s="330"/>
      <c r="DE125" s="330"/>
      <c r="DF125" s="330"/>
      <c r="DG125" s="330"/>
      <c r="DH125" s="330"/>
      <c r="DI125" s="330"/>
      <c r="DJ125" s="330"/>
      <c r="DK125" s="330"/>
      <c r="DL125" s="330"/>
      <c r="DM125" s="330"/>
      <c r="DN125" s="330"/>
      <c r="DO125" s="330"/>
      <c r="DP125" s="330"/>
      <c r="DQ125" s="330"/>
      <c r="DR125" s="330"/>
      <c r="DS125" s="330"/>
      <c r="DT125" s="330"/>
      <c r="DU125" s="330"/>
      <c r="DV125" s="330"/>
      <c r="DW125" s="330"/>
      <c r="DX125" s="330"/>
      <c r="DY125" s="330"/>
      <c r="DZ125" s="330"/>
      <c r="EA125" s="330"/>
      <c r="EB125" s="330"/>
      <c r="EC125" s="330"/>
      <c r="ED125" s="330"/>
      <c r="EE125" s="330"/>
      <c r="EF125" s="330"/>
      <c r="EG125" s="330"/>
      <c r="EH125" s="330"/>
      <c r="EI125" s="330"/>
      <c r="EJ125" s="330"/>
      <c r="EK125" s="330"/>
      <c r="EL125" s="330"/>
      <c r="EM125" s="330"/>
      <c r="EN125" s="330"/>
      <c r="EO125" s="330"/>
      <c r="EP125" s="330"/>
      <c r="EQ125" s="330"/>
      <c r="ER125" s="330"/>
      <c r="ES125" s="330"/>
      <c r="ET125" s="330"/>
      <c r="EU125" s="330"/>
      <c r="EV125" s="330"/>
      <c r="EW125" s="330"/>
      <c r="EX125" s="330"/>
      <c r="EY125" s="330"/>
      <c r="EZ125" s="330"/>
      <c r="FA125" s="330"/>
      <c r="FB125" s="330"/>
      <c r="FC125" s="330"/>
      <c r="FD125" s="330"/>
      <c r="FE125" s="330"/>
      <c r="FF125" s="330"/>
      <c r="FG125" s="330"/>
      <c r="FH125" s="330"/>
      <c r="FI125" s="330"/>
      <c r="FJ125" s="330"/>
      <c r="FK125" s="330"/>
      <c r="FL125" s="330"/>
      <c r="FM125" s="330"/>
      <c r="FN125" s="330"/>
      <c r="FO125" s="330"/>
      <c r="FP125" s="330"/>
      <c r="FQ125" s="330"/>
      <c r="FR125" s="330"/>
      <c r="FS125" s="330"/>
      <c r="FT125" s="330"/>
      <c r="FU125" s="330"/>
      <c r="FV125" s="330"/>
      <c r="FW125" s="330"/>
      <c r="FX125" s="330"/>
      <c r="FY125" s="330"/>
      <c r="FZ125" s="330"/>
      <c r="GA125" s="330"/>
      <c r="GB125" s="330"/>
      <c r="GC125" s="330"/>
      <c r="GD125" s="330"/>
      <c r="GE125" s="330"/>
      <c r="GF125" s="330"/>
      <c r="GG125" s="330"/>
      <c r="GH125" s="330"/>
      <c r="GI125" s="330"/>
      <c r="GJ125" s="330"/>
      <c r="GK125" s="330"/>
      <c r="GL125" s="330"/>
      <c r="GM125" s="330"/>
      <c r="GN125" s="330"/>
      <c r="GO125" s="330"/>
      <c r="GP125" s="330"/>
      <c r="GQ125" s="330"/>
      <c r="GR125" s="330"/>
      <c r="GS125" s="330"/>
      <c r="GT125" s="330"/>
      <c r="GU125" s="330"/>
      <c r="GV125" s="330"/>
      <c r="GW125" s="330"/>
      <c r="GX125" s="330"/>
      <c r="GY125" s="330"/>
      <c r="GZ125" s="330"/>
      <c r="HA125" s="330"/>
      <c r="HB125" s="330"/>
      <c r="HC125" s="330"/>
      <c r="HD125" s="330"/>
      <c r="HE125" s="330"/>
      <c r="HF125" s="330"/>
      <c r="HG125" s="330"/>
      <c r="HH125" s="330"/>
      <c r="HI125" s="330"/>
      <c r="HJ125" s="330"/>
      <c r="HK125" s="135"/>
      <c r="HL125" s="135"/>
      <c r="HM125" s="135"/>
      <c r="HN125" s="135"/>
      <c r="HO125" s="135"/>
      <c r="HP125" s="135"/>
      <c r="HQ125" s="135"/>
      <c r="HR125" s="135"/>
      <c r="HS125" s="135"/>
      <c r="HT125" s="135"/>
      <c r="HU125" s="135"/>
      <c r="HV125" s="135"/>
      <c r="HW125" s="135"/>
      <c r="HX125" s="135"/>
      <c r="HY125" s="135"/>
      <c r="HZ125" s="135"/>
      <c r="IA125" s="135"/>
      <c r="IB125" s="135"/>
      <c r="IC125" s="135"/>
      <c r="ID125" s="135"/>
      <c r="IE125" s="135"/>
      <c r="IF125" s="135"/>
      <c r="IG125" s="135"/>
      <c r="IH125" s="135"/>
      <c r="II125" s="135"/>
      <c r="IJ125" s="135"/>
      <c r="IK125" s="135"/>
      <c r="IL125" s="135"/>
      <c r="IM125" s="135"/>
      <c r="IN125" s="135"/>
      <c r="IO125" s="135"/>
      <c r="IP125" s="135"/>
      <c r="IQ125" s="135"/>
      <c r="IR125" s="135"/>
      <c r="IS125" s="135"/>
      <c r="IT125" s="135"/>
      <c r="IU125" s="135"/>
      <c r="IV125" s="135"/>
    </row>
    <row r="126" s="1131" customFormat="1" ht="9.95" customHeight="1" spans="1:256">
      <c r="A126" s="1267" t="s">
        <v>37</v>
      </c>
      <c r="B126" s="1267" t="s">
        <v>712</v>
      </c>
      <c r="C126" s="1267">
        <v>699</v>
      </c>
      <c r="D126" s="1268">
        <v>45.46638275985</v>
      </c>
      <c r="E126" s="1268" t="s">
        <v>714</v>
      </c>
      <c r="F126" s="1268" t="s">
        <v>715</v>
      </c>
      <c r="G126" s="1268" t="s">
        <v>716</v>
      </c>
      <c r="H126" s="1267" t="s">
        <v>721</v>
      </c>
      <c r="I126" s="1267" t="s">
        <v>729</v>
      </c>
      <c r="J126" s="1267" t="s">
        <v>327</v>
      </c>
      <c r="K126" s="1267"/>
      <c r="L126" s="1275">
        <v>40439033.3067</v>
      </c>
      <c r="M126" s="1275">
        <v>4687976.49227</v>
      </c>
      <c r="N126" s="1267" t="s">
        <v>178</v>
      </c>
      <c r="O126" s="1260" t="s">
        <v>732</v>
      </c>
      <c r="P126" s="1279" t="s">
        <v>733</v>
      </c>
      <c r="Q126" s="1283">
        <f t="shared" si="2"/>
        <v>204.598722419325</v>
      </c>
      <c r="R126" s="1267"/>
      <c r="S126" s="330"/>
      <c r="T126" s="330"/>
      <c r="U126" s="330"/>
      <c r="V126" s="330"/>
      <c r="W126" s="330"/>
      <c r="X126" s="330"/>
      <c r="Y126" s="330"/>
      <c r="Z126" s="330"/>
      <c r="AA126" s="330"/>
      <c r="AB126" s="330"/>
      <c r="AC126" s="330"/>
      <c r="AD126" s="330"/>
      <c r="AE126" s="330"/>
      <c r="AF126" s="330"/>
      <c r="AG126" s="330"/>
      <c r="AH126" s="330"/>
      <c r="AI126" s="330"/>
      <c r="AJ126" s="330"/>
      <c r="AK126" s="330"/>
      <c r="AL126" s="330"/>
      <c r="AM126" s="330"/>
      <c r="AN126" s="330"/>
      <c r="AO126" s="330"/>
      <c r="AP126" s="330"/>
      <c r="AQ126" s="330"/>
      <c r="AR126" s="330"/>
      <c r="AS126" s="330"/>
      <c r="AT126" s="330"/>
      <c r="AU126" s="330"/>
      <c r="AV126" s="330"/>
      <c r="AW126" s="330"/>
      <c r="AX126" s="330"/>
      <c r="AY126" s="330"/>
      <c r="AZ126" s="330"/>
      <c r="BA126" s="330"/>
      <c r="BB126" s="330"/>
      <c r="BC126" s="330"/>
      <c r="BD126" s="330"/>
      <c r="BE126" s="330"/>
      <c r="BF126" s="330"/>
      <c r="BG126" s="330"/>
      <c r="BH126" s="330"/>
      <c r="BI126" s="330"/>
      <c r="BJ126" s="330"/>
      <c r="BK126" s="330"/>
      <c r="BL126" s="330"/>
      <c r="BM126" s="330"/>
      <c r="BN126" s="330"/>
      <c r="BO126" s="330"/>
      <c r="BP126" s="330"/>
      <c r="BQ126" s="330"/>
      <c r="BR126" s="330"/>
      <c r="BS126" s="330"/>
      <c r="BT126" s="330"/>
      <c r="BU126" s="330"/>
      <c r="BV126" s="330"/>
      <c r="BW126" s="330"/>
      <c r="BX126" s="330"/>
      <c r="BY126" s="330"/>
      <c r="BZ126" s="330"/>
      <c r="CA126" s="330"/>
      <c r="CB126" s="330"/>
      <c r="CC126" s="330"/>
      <c r="CD126" s="330"/>
      <c r="CE126" s="330"/>
      <c r="CF126" s="330"/>
      <c r="CG126" s="330"/>
      <c r="CH126" s="330"/>
      <c r="CI126" s="330"/>
      <c r="CJ126" s="330"/>
      <c r="CK126" s="330"/>
      <c r="CL126" s="330"/>
      <c r="CM126" s="330"/>
      <c r="CN126" s="330"/>
      <c r="CO126" s="330"/>
      <c r="CP126" s="330"/>
      <c r="CQ126" s="330"/>
      <c r="CR126" s="330"/>
      <c r="CS126" s="330"/>
      <c r="CT126" s="330"/>
      <c r="CU126" s="330"/>
      <c r="CV126" s="330"/>
      <c r="CW126" s="330"/>
      <c r="CX126" s="330"/>
      <c r="CY126" s="330"/>
      <c r="CZ126" s="330"/>
      <c r="DA126" s="330"/>
      <c r="DB126" s="330"/>
      <c r="DC126" s="330"/>
      <c r="DD126" s="330"/>
      <c r="DE126" s="330"/>
      <c r="DF126" s="330"/>
      <c r="DG126" s="330"/>
      <c r="DH126" s="330"/>
      <c r="DI126" s="330"/>
      <c r="DJ126" s="330"/>
      <c r="DK126" s="330"/>
      <c r="DL126" s="330"/>
      <c r="DM126" s="330"/>
      <c r="DN126" s="330"/>
      <c r="DO126" s="330"/>
      <c r="DP126" s="330"/>
      <c r="DQ126" s="330"/>
      <c r="DR126" s="330"/>
      <c r="DS126" s="330"/>
      <c r="DT126" s="330"/>
      <c r="DU126" s="330"/>
      <c r="DV126" s="330"/>
      <c r="DW126" s="330"/>
      <c r="DX126" s="330"/>
      <c r="DY126" s="330"/>
      <c r="DZ126" s="330"/>
      <c r="EA126" s="330"/>
      <c r="EB126" s="330"/>
      <c r="EC126" s="330"/>
      <c r="ED126" s="330"/>
      <c r="EE126" s="330"/>
      <c r="EF126" s="330"/>
      <c r="EG126" s="330"/>
      <c r="EH126" s="330"/>
      <c r="EI126" s="330"/>
      <c r="EJ126" s="330"/>
      <c r="EK126" s="330"/>
      <c r="EL126" s="330"/>
      <c r="EM126" s="330"/>
      <c r="EN126" s="330"/>
      <c r="EO126" s="330"/>
      <c r="EP126" s="330"/>
      <c r="EQ126" s="330"/>
      <c r="ER126" s="330"/>
      <c r="ES126" s="330"/>
      <c r="ET126" s="330"/>
      <c r="EU126" s="330"/>
      <c r="EV126" s="330"/>
      <c r="EW126" s="330"/>
      <c r="EX126" s="330"/>
      <c r="EY126" s="330"/>
      <c r="EZ126" s="330"/>
      <c r="FA126" s="330"/>
      <c r="FB126" s="330"/>
      <c r="FC126" s="330"/>
      <c r="FD126" s="330"/>
      <c r="FE126" s="330"/>
      <c r="FF126" s="330"/>
      <c r="FG126" s="330"/>
      <c r="FH126" s="330"/>
      <c r="FI126" s="330"/>
      <c r="FJ126" s="330"/>
      <c r="FK126" s="330"/>
      <c r="FL126" s="330"/>
      <c r="FM126" s="330"/>
      <c r="FN126" s="330"/>
      <c r="FO126" s="330"/>
      <c r="FP126" s="330"/>
      <c r="FQ126" s="330"/>
      <c r="FR126" s="330"/>
      <c r="FS126" s="330"/>
      <c r="FT126" s="330"/>
      <c r="FU126" s="330"/>
      <c r="FV126" s="330"/>
      <c r="FW126" s="330"/>
      <c r="FX126" s="330"/>
      <c r="FY126" s="330"/>
      <c r="FZ126" s="330"/>
      <c r="GA126" s="330"/>
      <c r="GB126" s="330"/>
      <c r="GC126" s="330"/>
      <c r="GD126" s="330"/>
      <c r="GE126" s="330"/>
      <c r="GF126" s="330"/>
      <c r="GG126" s="330"/>
      <c r="GH126" s="330"/>
      <c r="GI126" s="330"/>
      <c r="GJ126" s="330"/>
      <c r="GK126" s="330"/>
      <c r="GL126" s="330"/>
      <c r="GM126" s="330"/>
      <c r="GN126" s="330"/>
      <c r="GO126" s="330"/>
      <c r="GP126" s="330"/>
      <c r="GQ126" s="330"/>
      <c r="GR126" s="330"/>
      <c r="GS126" s="330"/>
      <c r="GT126" s="330"/>
      <c r="GU126" s="330"/>
      <c r="GV126" s="330"/>
      <c r="GW126" s="330"/>
      <c r="GX126" s="330"/>
      <c r="GY126" s="330"/>
      <c r="GZ126" s="330"/>
      <c r="HA126" s="330"/>
      <c r="HB126" s="330"/>
      <c r="HC126" s="330"/>
      <c r="HD126" s="330"/>
      <c r="HE126" s="330"/>
      <c r="HF126" s="330"/>
      <c r="HG126" s="330"/>
      <c r="HH126" s="330"/>
      <c r="HI126" s="330"/>
      <c r="HJ126" s="330"/>
      <c r="HK126" s="135"/>
      <c r="HL126" s="135"/>
      <c r="HM126" s="135"/>
      <c r="HN126" s="135"/>
      <c r="HO126" s="135"/>
      <c r="HP126" s="135"/>
      <c r="HQ126" s="135"/>
      <c r="HR126" s="135"/>
      <c r="HS126" s="135"/>
      <c r="HT126" s="135"/>
      <c r="HU126" s="135"/>
      <c r="HV126" s="135"/>
      <c r="HW126" s="135"/>
      <c r="HX126" s="135"/>
      <c r="HY126" s="135"/>
      <c r="HZ126" s="135"/>
      <c r="IA126" s="135"/>
      <c r="IB126" s="135"/>
      <c r="IC126" s="135"/>
      <c r="ID126" s="135"/>
      <c r="IE126" s="135"/>
      <c r="IF126" s="135"/>
      <c r="IG126" s="135"/>
      <c r="IH126" s="135"/>
      <c r="II126" s="135"/>
      <c r="IJ126" s="135"/>
      <c r="IK126" s="135"/>
      <c r="IL126" s="135"/>
      <c r="IM126" s="135"/>
      <c r="IN126" s="135"/>
      <c r="IO126" s="135"/>
      <c r="IP126" s="135"/>
      <c r="IQ126" s="135"/>
      <c r="IR126" s="135"/>
      <c r="IS126" s="135"/>
      <c r="IT126" s="135"/>
      <c r="IU126" s="135"/>
      <c r="IV126" s="135"/>
    </row>
    <row r="127" s="1131" customFormat="1" ht="9.95" customHeight="1" spans="1:256">
      <c r="A127" s="1267" t="s">
        <v>37</v>
      </c>
      <c r="B127" s="1267" t="s">
        <v>712</v>
      </c>
      <c r="C127" s="1267">
        <v>700</v>
      </c>
      <c r="D127" s="1268">
        <v>20.40171419175</v>
      </c>
      <c r="E127" s="1268" t="s">
        <v>714</v>
      </c>
      <c r="F127" s="1268" t="s">
        <v>715</v>
      </c>
      <c r="G127" s="1268" t="s">
        <v>716</v>
      </c>
      <c r="H127" s="1267" t="s">
        <v>721</v>
      </c>
      <c r="I127" s="1267" t="s">
        <v>729</v>
      </c>
      <c r="J127" s="1267" t="s">
        <v>327</v>
      </c>
      <c r="K127" s="1267"/>
      <c r="L127" s="1275">
        <v>40439163.2337</v>
      </c>
      <c r="M127" s="1275">
        <v>4687857.74039</v>
      </c>
      <c r="N127" s="1267" t="s">
        <v>178</v>
      </c>
      <c r="O127" s="1260" t="s">
        <v>732</v>
      </c>
      <c r="P127" s="1279" t="s">
        <v>733</v>
      </c>
      <c r="Q127" s="1283">
        <f t="shared" si="2"/>
        <v>91.807713862875</v>
      </c>
      <c r="R127" s="1267"/>
      <c r="S127" s="330"/>
      <c r="T127" s="330"/>
      <c r="U127" s="330"/>
      <c r="V127" s="330"/>
      <c r="W127" s="330"/>
      <c r="X127" s="330"/>
      <c r="Y127" s="330"/>
      <c r="Z127" s="330"/>
      <c r="AA127" s="330"/>
      <c r="AB127" s="330"/>
      <c r="AC127" s="330"/>
      <c r="AD127" s="330"/>
      <c r="AE127" s="330"/>
      <c r="AF127" s="330"/>
      <c r="AG127" s="330"/>
      <c r="AH127" s="330"/>
      <c r="AI127" s="330"/>
      <c r="AJ127" s="330"/>
      <c r="AK127" s="330"/>
      <c r="AL127" s="330"/>
      <c r="AM127" s="330"/>
      <c r="AN127" s="330"/>
      <c r="AO127" s="330"/>
      <c r="AP127" s="330"/>
      <c r="AQ127" s="330"/>
      <c r="AR127" s="330"/>
      <c r="AS127" s="330"/>
      <c r="AT127" s="330"/>
      <c r="AU127" s="330"/>
      <c r="AV127" s="330"/>
      <c r="AW127" s="330"/>
      <c r="AX127" s="330"/>
      <c r="AY127" s="330"/>
      <c r="AZ127" s="330"/>
      <c r="BA127" s="330"/>
      <c r="BB127" s="330"/>
      <c r="BC127" s="330"/>
      <c r="BD127" s="330"/>
      <c r="BE127" s="330"/>
      <c r="BF127" s="330"/>
      <c r="BG127" s="330"/>
      <c r="BH127" s="330"/>
      <c r="BI127" s="330"/>
      <c r="BJ127" s="330"/>
      <c r="BK127" s="330"/>
      <c r="BL127" s="330"/>
      <c r="BM127" s="330"/>
      <c r="BN127" s="330"/>
      <c r="BO127" s="330"/>
      <c r="BP127" s="330"/>
      <c r="BQ127" s="330"/>
      <c r="BR127" s="330"/>
      <c r="BS127" s="330"/>
      <c r="BT127" s="330"/>
      <c r="BU127" s="330"/>
      <c r="BV127" s="330"/>
      <c r="BW127" s="330"/>
      <c r="BX127" s="330"/>
      <c r="BY127" s="330"/>
      <c r="BZ127" s="330"/>
      <c r="CA127" s="330"/>
      <c r="CB127" s="330"/>
      <c r="CC127" s="330"/>
      <c r="CD127" s="330"/>
      <c r="CE127" s="330"/>
      <c r="CF127" s="330"/>
      <c r="CG127" s="330"/>
      <c r="CH127" s="330"/>
      <c r="CI127" s="330"/>
      <c r="CJ127" s="330"/>
      <c r="CK127" s="330"/>
      <c r="CL127" s="330"/>
      <c r="CM127" s="330"/>
      <c r="CN127" s="330"/>
      <c r="CO127" s="330"/>
      <c r="CP127" s="330"/>
      <c r="CQ127" s="330"/>
      <c r="CR127" s="330"/>
      <c r="CS127" s="330"/>
      <c r="CT127" s="330"/>
      <c r="CU127" s="330"/>
      <c r="CV127" s="330"/>
      <c r="CW127" s="330"/>
      <c r="CX127" s="330"/>
      <c r="CY127" s="330"/>
      <c r="CZ127" s="330"/>
      <c r="DA127" s="330"/>
      <c r="DB127" s="330"/>
      <c r="DC127" s="330"/>
      <c r="DD127" s="330"/>
      <c r="DE127" s="330"/>
      <c r="DF127" s="330"/>
      <c r="DG127" s="330"/>
      <c r="DH127" s="330"/>
      <c r="DI127" s="330"/>
      <c r="DJ127" s="330"/>
      <c r="DK127" s="330"/>
      <c r="DL127" s="330"/>
      <c r="DM127" s="330"/>
      <c r="DN127" s="330"/>
      <c r="DO127" s="330"/>
      <c r="DP127" s="330"/>
      <c r="DQ127" s="330"/>
      <c r="DR127" s="330"/>
      <c r="DS127" s="330"/>
      <c r="DT127" s="330"/>
      <c r="DU127" s="330"/>
      <c r="DV127" s="330"/>
      <c r="DW127" s="330"/>
      <c r="DX127" s="330"/>
      <c r="DY127" s="330"/>
      <c r="DZ127" s="330"/>
      <c r="EA127" s="330"/>
      <c r="EB127" s="330"/>
      <c r="EC127" s="330"/>
      <c r="ED127" s="330"/>
      <c r="EE127" s="330"/>
      <c r="EF127" s="330"/>
      <c r="EG127" s="330"/>
      <c r="EH127" s="330"/>
      <c r="EI127" s="330"/>
      <c r="EJ127" s="330"/>
      <c r="EK127" s="330"/>
      <c r="EL127" s="330"/>
      <c r="EM127" s="330"/>
      <c r="EN127" s="330"/>
      <c r="EO127" s="330"/>
      <c r="EP127" s="330"/>
      <c r="EQ127" s="330"/>
      <c r="ER127" s="330"/>
      <c r="ES127" s="330"/>
      <c r="ET127" s="330"/>
      <c r="EU127" s="330"/>
      <c r="EV127" s="330"/>
      <c r="EW127" s="330"/>
      <c r="EX127" s="330"/>
      <c r="EY127" s="330"/>
      <c r="EZ127" s="330"/>
      <c r="FA127" s="330"/>
      <c r="FB127" s="330"/>
      <c r="FC127" s="330"/>
      <c r="FD127" s="330"/>
      <c r="FE127" s="330"/>
      <c r="FF127" s="330"/>
      <c r="FG127" s="330"/>
      <c r="FH127" s="330"/>
      <c r="FI127" s="330"/>
      <c r="FJ127" s="330"/>
      <c r="FK127" s="330"/>
      <c r="FL127" s="330"/>
      <c r="FM127" s="330"/>
      <c r="FN127" s="330"/>
      <c r="FO127" s="330"/>
      <c r="FP127" s="330"/>
      <c r="FQ127" s="330"/>
      <c r="FR127" s="330"/>
      <c r="FS127" s="330"/>
      <c r="FT127" s="330"/>
      <c r="FU127" s="330"/>
      <c r="FV127" s="330"/>
      <c r="FW127" s="330"/>
      <c r="FX127" s="330"/>
      <c r="FY127" s="330"/>
      <c r="FZ127" s="330"/>
      <c r="GA127" s="330"/>
      <c r="GB127" s="330"/>
      <c r="GC127" s="330"/>
      <c r="GD127" s="330"/>
      <c r="GE127" s="330"/>
      <c r="GF127" s="330"/>
      <c r="GG127" s="330"/>
      <c r="GH127" s="330"/>
      <c r="GI127" s="330"/>
      <c r="GJ127" s="330"/>
      <c r="GK127" s="330"/>
      <c r="GL127" s="330"/>
      <c r="GM127" s="330"/>
      <c r="GN127" s="330"/>
      <c r="GO127" s="330"/>
      <c r="GP127" s="330"/>
      <c r="GQ127" s="330"/>
      <c r="GR127" s="330"/>
      <c r="GS127" s="330"/>
      <c r="GT127" s="330"/>
      <c r="GU127" s="330"/>
      <c r="GV127" s="330"/>
      <c r="GW127" s="330"/>
      <c r="GX127" s="330"/>
      <c r="GY127" s="330"/>
      <c r="GZ127" s="330"/>
      <c r="HA127" s="330"/>
      <c r="HB127" s="330"/>
      <c r="HC127" s="330"/>
      <c r="HD127" s="330"/>
      <c r="HE127" s="330"/>
      <c r="HF127" s="330"/>
      <c r="HG127" s="330"/>
      <c r="HH127" s="330"/>
      <c r="HI127" s="330"/>
      <c r="HJ127" s="330"/>
      <c r="HK127" s="135"/>
      <c r="HL127" s="135"/>
      <c r="HM127" s="135"/>
      <c r="HN127" s="135"/>
      <c r="HO127" s="135"/>
      <c r="HP127" s="135"/>
      <c r="HQ127" s="135"/>
      <c r="HR127" s="135"/>
      <c r="HS127" s="135"/>
      <c r="HT127" s="135"/>
      <c r="HU127" s="135"/>
      <c r="HV127" s="135"/>
      <c r="HW127" s="135"/>
      <c r="HX127" s="135"/>
      <c r="HY127" s="135"/>
      <c r="HZ127" s="135"/>
      <c r="IA127" s="135"/>
      <c r="IB127" s="135"/>
      <c r="IC127" s="135"/>
      <c r="ID127" s="135"/>
      <c r="IE127" s="135"/>
      <c r="IF127" s="135"/>
      <c r="IG127" s="135"/>
      <c r="IH127" s="135"/>
      <c r="II127" s="135"/>
      <c r="IJ127" s="135"/>
      <c r="IK127" s="135"/>
      <c r="IL127" s="135"/>
      <c r="IM127" s="135"/>
      <c r="IN127" s="135"/>
      <c r="IO127" s="135"/>
      <c r="IP127" s="135"/>
      <c r="IQ127" s="135"/>
      <c r="IR127" s="135"/>
      <c r="IS127" s="135"/>
      <c r="IT127" s="135"/>
      <c r="IU127" s="135"/>
      <c r="IV127" s="135"/>
    </row>
    <row r="128" s="1131" customFormat="1" ht="9.95" customHeight="1" spans="1:256">
      <c r="A128" s="1267" t="s">
        <v>37</v>
      </c>
      <c r="B128" s="1267" t="s">
        <v>712</v>
      </c>
      <c r="C128" s="1267">
        <v>704</v>
      </c>
      <c r="D128" s="1268">
        <v>193.0529794245</v>
      </c>
      <c r="E128" s="1268" t="s">
        <v>714</v>
      </c>
      <c r="F128" s="1268" t="s">
        <v>715</v>
      </c>
      <c r="G128" s="1268" t="s">
        <v>716</v>
      </c>
      <c r="H128" s="1267" t="s">
        <v>721</v>
      </c>
      <c r="I128" s="1267" t="s">
        <v>28</v>
      </c>
      <c r="J128" s="1267" t="s">
        <v>58</v>
      </c>
      <c r="K128" s="1267"/>
      <c r="L128" s="1275">
        <v>40436967.1677</v>
      </c>
      <c r="M128" s="1275">
        <v>4687916.60728</v>
      </c>
      <c r="N128" s="1267" t="s">
        <v>43</v>
      </c>
      <c r="O128" s="1260" t="s">
        <v>732</v>
      </c>
      <c r="P128" s="1279" t="s">
        <v>733</v>
      </c>
      <c r="Q128" s="1283">
        <f t="shared" si="2"/>
        <v>868.73840741025</v>
      </c>
      <c r="R128" s="1267"/>
      <c r="S128" s="330"/>
      <c r="T128" s="330"/>
      <c r="U128" s="330"/>
      <c r="V128" s="330"/>
      <c r="W128" s="330"/>
      <c r="X128" s="330"/>
      <c r="Y128" s="330"/>
      <c r="Z128" s="330"/>
      <c r="AA128" s="330"/>
      <c r="AB128" s="330"/>
      <c r="AC128" s="330"/>
      <c r="AD128" s="330"/>
      <c r="AE128" s="330"/>
      <c r="AF128" s="330"/>
      <c r="AG128" s="330"/>
      <c r="AH128" s="330"/>
      <c r="AI128" s="330"/>
      <c r="AJ128" s="330"/>
      <c r="AK128" s="330"/>
      <c r="AL128" s="330"/>
      <c r="AM128" s="330"/>
      <c r="AN128" s="330"/>
      <c r="AO128" s="330"/>
      <c r="AP128" s="330"/>
      <c r="AQ128" s="330"/>
      <c r="AR128" s="330"/>
      <c r="AS128" s="330"/>
      <c r="AT128" s="330"/>
      <c r="AU128" s="330"/>
      <c r="AV128" s="330"/>
      <c r="AW128" s="330"/>
      <c r="AX128" s="330"/>
      <c r="AY128" s="330"/>
      <c r="AZ128" s="330"/>
      <c r="BA128" s="330"/>
      <c r="BB128" s="330"/>
      <c r="BC128" s="330"/>
      <c r="BD128" s="330"/>
      <c r="BE128" s="330"/>
      <c r="BF128" s="330"/>
      <c r="BG128" s="330"/>
      <c r="BH128" s="330"/>
      <c r="BI128" s="330"/>
      <c r="BJ128" s="330"/>
      <c r="BK128" s="330"/>
      <c r="BL128" s="330"/>
      <c r="BM128" s="330"/>
      <c r="BN128" s="330"/>
      <c r="BO128" s="330"/>
      <c r="BP128" s="330"/>
      <c r="BQ128" s="330"/>
      <c r="BR128" s="330"/>
      <c r="BS128" s="330"/>
      <c r="BT128" s="330"/>
      <c r="BU128" s="330"/>
      <c r="BV128" s="330"/>
      <c r="BW128" s="330"/>
      <c r="BX128" s="330"/>
      <c r="BY128" s="330"/>
      <c r="BZ128" s="330"/>
      <c r="CA128" s="330"/>
      <c r="CB128" s="330"/>
      <c r="CC128" s="330"/>
      <c r="CD128" s="330"/>
      <c r="CE128" s="330"/>
      <c r="CF128" s="330"/>
      <c r="CG128" s="330"/>
      <c r="CH128" s="330"/>
      <c r="CI128" s="330"/>
      <c r="CJ128" s="330"/>
      <c r="CK128" s="330"/>
      <c r="CL128" s="330"/>
      <c r="CM128" s="330"/>
      <c r="CN128" s="330"/>
      <c r="CO128" s="330"/>
      <c r="CP128" s="330"/>
      <c r="CQ128" s="330"/>
      <c r="CR128" s="330"/>
      <c r="CS128" s="330"/>
      <c r="CT128" s="330"/>
      <c r="CU128" s="330"/>
      <c r="CV128" s="330"/>
      <c r="CW128" s="330"/>
      <c r="CX128" s="330"/>
      <c r="CY128" s="330"/>
      <c r="CZ128" s="330"/>
      <c r="DA128" s="330"/>
      <c r="DB128" s="330"/>
      <c r="DC128" s="330"/>
      <c r="DD128" s="330"/>
      <c r="DE128" s="330"/>
      <c r="DF128" s="330"/>
      <c r="DG128" s="330"/>
      <c r="DH128" s="330"/>
      <c r="DI128" s="330"/>
      <c r="DJ128" s="330"/>
      <c r="DK128" s="330"/>
      <c r="DL128" s="330"/>
      <c r="DM128" s="330"/>
      <c r="DN128" s="330"/>
      <c r="DO128" s="330"/>
      <c r="DP128" s="330"/>
      <c r="DQ128" s="330"/>
      <c r="DR128" s="330"/>
      <c r="DS128" s="330"/>
      <c r="DT128" s="330"/>
      <c r="DU128" s="330"/>
      <c r="DV128" s="330"/>
      <c r="DW128" s="330"/>
      <c r="DX128" s="330"/>
      <c r="DY128" s="330"/>
      <c r="DZ128" s="330"/>
      <c r="EA128" s="330"/>
      <c r="EB128" s="330"/>
      <c r="EC128" s="330"/>
      <c r="ED128" s="330"/>
      <c r="EE128" s="330"/>
      <c r="EF128" s="330"/>
      <c r="EG128" s="330"/>
      <c r="EH128" s="330"/>
      <c r="EI128" s="330"/>
      <c r="EJ128" s="330"/>
      <c r="EK128" s="330"/>
      <c r="EL128" s="330"/>
      <c r="EM128" s="330"/>
      <c r="EN128" s="330"/>
      <c r="EO128" s="330"/>
      <c r="EP128" s="330"/>
      <c r="EQ128" s="330"/>
      <c r="ER128" s="330"/>
      <c r="ES128" s="330"/>
      <c r="ET128" s="330"/>
      <c r="EU128" s="330"/>
      <c r="EV128" s="330"/>
      <c r="EW128" s="330"/>
      <c r="EX128" s="330"/>
      <c r="EY128" s="330"/>
      <c r="EZ128" s="330"/>
      <c r="FA128" s="330"/>
      <c r="FB128" s="330"/>
      <c r="FC128" s="330"/>
      <c r="FD128" s="330"/>
      <c r="FE128" s="330"/>
      <c r="FF128" s="330"/>
      <c r="FG128" s="330"/>
      <c r="FH128" s="330"/>
      <c r="FI128" s="330"/>
      <c r="FJ128" s="330"/>
      <c r="FK128" s="330"/>
      <c r="FL128" s="330"/>
      <c r="FM128" s="330"/>
      <c r="FN128" s="330"/>
      <c r="FO128" s="330"/>
      <c r="FP128" s="330"/>
      <c r="FQ128" s="330"/>
      <c r="FR128" s="330"/>
      <c r="FS128" s="330"/>
      <c r="FT128" s="330"/>
      <c r="FU128" s="330"/>
      <c r="FV128" s="330"/>
      <c r="FW128" s="330"/>
      <c r="FX128" s="330"/>
      <c r="FY128" s="330"/>
      <c r="FZ128" s="330"/>
      <c r="GA128" s="330"/>
      <c r="GB128" s="330"/>
      <c r="GC128" s="330"/>
      <c r="GD128" s="330"/>
      <c r="GE128" s="330"/>
      <c r="GF128" s="330"/>
      <c r="GG128" s="330"/>
      <c r="GH128" s="330"/>
      <c r="GI128" s="330"/>
      <c r="GJ128" s="330"/>
      <c r="GK128" s="330"/>
      <c r="GL128" s="330"/>
      <c r="GM128" s="330"/>
      <c r="GN128" s="330"/>
      <c r="GO128" s="330"/>
      <c r="GP128" s="330"/>
      <c r="GQ128" s="330"/>
      <c r="GR128" s="330"/>
      <c r="GS128" s="330"/>
      <c r="GT128" s="330"/>
      <c r="GU128" s="330"/>
      <c r="GV128" s="330"/>
      <c r="GW128" s="330"/>
      <c r="GX128" s="330"/>
      <c r="GY128" s="330"/>
      <c r="GZ128" s="330"/>
      <c r="HA128" s="330"/>
      <c r="HB128" s="330"/>
      <c r="HC128" s="330"/>
      <c r="HD128" s="330"/>
      <c r="HE128" s="330"/>
      <c r="HF128" s="330"/>
      <c r="HG128" s="330"/>
      <c r="HH128" s="330"/>
      <c r="HI128" s="330"/>
      <c r="HJ128" s="330"/>
      <c r="HK128" s="135"/>
      <c r="HL128" s="135"/>
      <c r="HM128" s="135"/>
      <c r="HN128" s="135"/>
      <c r="HO128" s="135"/>
      <c r="HP128" s="135"/>
      <c r="HQ128" s="135"/>
      <c r="HR128" s="135"/>
      <c r="HS128" s="135"/>
      <c r="HT128" s="135"/>
      <c r="HU128" s="135"/>
      <c r="HV128" s="135"/>
      <c r="HW128" s="135"/>
      <c r="HX128" s="135"/>
      <c r="HY128" s="135"/>
      <c r="HZ128" s="135"/>
      <c r="IA128" s="135"/>
      <c r="IB128" s="135"/>
      <c r="IC128" s="135"/>
      <c r="ID128" s="135"/>
      <c r="IE128" s="135"/>
      <c r="IF128" s="135"/>
      <c r="IG128" s="135"/>
      <c r="IH128" s="135"/>
      <c r="II128" s="135"/>
      <c r="IJ128" s="135"/>
      <c r="IK128" s="135"/>
      <c r="IL128" s="135"/>
      <c r="IM128" s="135"/>
      <c r="IN128" s="135"/>
      <c r="IO128" s="135"/>
      <c r="IP128" s="135"/>
      <c r="IQ128" s="135"/>
      <c r="IR128" s="135"/>
      <c r="IS128" s="135"/>
      <c r="IT128" s="135"/>
      <c r="IU128" s="135"/>
      <c r="IV128" s="135"/>
    </row>
    <row r="129" s="135" customFormat="1" ht="9.95" customHeight="1" spans="1:215">
      <c r="A129" s="1267" t="s">
        <v>37</v>
      </c>
      <c r="B129" s="1267" t="s">
        <v>712</v>
      </c>
      <c r="C129" s="1267">
        <v>708</v>
      </c>
      <c r="D129" s="1268">
        <v>35.23289619855</v>
      </c>
      <c r="E129" s="1268" t="s">
        <v>714</v>
      </c>
      <c r="F129" s="1268" t="s">
        <v>715</v>
      </c>
      <c r="G129" s="1268" t="s">
        <v>716</v>
      </c>
      <c r="H129" s="1267" t="s">
        <v>721</v>
      </c>
      <c r="I129" s="1267" t="s">
        <v>729</v>
      </c>
      <c r="J129" s="1267" t="s">
        <v>58</v>
      </c>
      <c r="K129" s="1267"/>
      <c r="L129" s="1275">
        <v>40437489.1917</v>
      </c>
      <c r="M129" s="1275">
        <v>4687911.86738</v>
      </c>
      <c r="N129" s="1267" t="s">
        <v>43</v>
      </c>
      <c r="O129" s="1260" t="s">
        <v>732</v>
      </c>
      <c r="P129" s="1279" t="s">
        <v>733</v>
      </c>
      <c r="Q129" s="1283">
        <f t="shared" si="2"/>
        <v>158.548032893475</v>
      </c>
      <c r="R129" s="1267"/>
      <c r="S129" s="330"/>
      <c r="T129" s="330"/>
      <c r="U129" s="330"/>
      <c r="V129" s="330"/>
      <c r="W129" s="330"/>
      <c r="X129" s="330"/>
      <c r="Y129" s="330"/>
      <c r="Z129" s="330"/>
      <c r="AA129" s="330"/>
      <c r="AB129" s="330"/>
      <c r="AC129" s="330"/>
      <c r="AD129" s="330"/>
      <c r="AE129" s="330"/>
      <c r="AF129" s="330"/>
      <c r="AG129" s="330"/>
      <c r="AH129" s="330"/>
      <c r="AI129" s="330"/>
      <c r="AJ129" s="330"/>
      <c r="AK129" s="330"/>
      <c r="AL129" s="330"/>
      <c r="AM129" s="330"/>
      <c r="AN129" s="330"/>
      <c r="AO129" s="330"/>
      <c r="AP129" s="330"/>
      <c r="AQ129" s="330"/>
      <c r="AR129" s="330"/>
      <c r="AS129" s="330"/>
      <c r="AT129" s="330"/>
      <c r="AU129" s="330"/>
      <c r="AV129" s="330"/>
      <c r="AW129" s="330"/>
      <c r="AX129" s="330"/>
      <c r="AY129" s="330"/>
      <c r="AZ129" s="330"/>
      <c r="BA129" s="330"/>
      <c r="BB129" s="330"/>
      <c r="BC129" s="330"/>
      <c r="BD129" s="330"/>
      <c r="BE129" s="330"/>
      <c r="BF129" s="330"/>
      <c r="BG129" s="330"/>
      <c r="BH129" s="330"/>
      <c r="BI129" s="330"/>
      <c r="BJ129" s="330"/>
      <c r="BK129" s="330"/>
      <c r="BL129" s="330"/>
      <c r="BM129" s="330"/>
      <c r="BN129" s="330"/>
      <c r="BO129" s="330"/>
      <c r="BP129" s="330"/>
      <c r="BQ129" s="330"/>
      <c r="BR129" s="330"/>
      <c r="BS129" s="330"/>
      <c r="BT129" s="330"/>
      <c r="BU129" s="330"/>
      <c r="BV129" s="330"/>
      <c r="BW129" s="330"/>
      <c r="BX129" s="330"/>
      <c r="BY129" s="330"/>
      <c r="BZ129" s="330"/>
      <c r="CA129" s="330"/>
      <c r="CB129" s="330"/>
      <c r="CC129" s="330"/>
      <c r="CD129" s="330"/>
      <c r="CE129" s="330"/>
      <c r="CF129" s="330"/>
      <c r="CG129" s="330"/>
      <c r="CH129" s="330"/>
      <c r="CI129" s="330"/>
      <c r="CJ129" s="330"/>
      <c r="CK129" s="330"/>
      <c r="CL129" s="330"/>
      <c r="CM129" s="330"/>
      <c r="CN129" s="330"/>
      <c r="CO129" s="330"/>
      <c r="CP129" s="330"/>
      <c r="CQ129" s="330"/>
      <c r="CR129" s="330"/>
      <c r="CS129" s="330"/>
      <c r="CT129" s="330"/>
      <c r="CU129" s="330"/>
      <c r="CV129" s="330"/>
      <c r="CW129" s="330"/>
      <c r="CX129" s="330"/>
      <c r="CY129" s="330"/>
      <c r="CZ129" s="330"/>
      <c r="DA129" s="330"/>
      <c r="DB129" s="330"/>
      <c r="DC129" s="330"/>
      <c r="DD129" s="330"/>
      <c r="DE129" s="330"/>
      <c r="DF129" s="330"/>
      <c r="DG129" s="330"/>
      <c r="DH129" s="330"/>
      <c r="DI129" s="330"/>
      <c r="DJ129" s="330"/>
      <c r="DK129" s="330"/>
      <c r="DL129" s="330"/>
      <c r="DM129" s="330"/>
      <c r="DN129" s="330"/>
      <c r="DO129" s="330"/>
      <c r="DP129" s="330"/>
      <c r="DQ129" s="330"/>
      <c r="DR129" s="330"/>
      <c r="DS129" s="330"/>
      <c r="DT129" s="330"/>
      <c r="DU129" s="330"/>
      <c r="DV129" s="330"/>
      <c r="DW129" s="330"/>
      <c r="DX129" s="330"/>
      <c r="DY129" s="330"/>
      <c r="DZ129" s="330"/>
      <c r="EA129" s="330"/>
      <c r="EB129" s="330"/>
      <c r="EC129" s="330"/>
      <c r="ED129" s="330"/>
      <c r="EE129" s="330"/>
      <c r="EF129" s="330"/>
      <c r="EG129" s="330"/>
      <c r="EH129" s="330"/>
      <c r="EI129" s="330"/>
      <c r="EJ129" s="330"/>
      <c r="EK129" s="330"/>
      <c r="EL129" s="330"/>
      <c r="EM129" s="330"/>
      <c r="EN129" s="330"/>
      <c r="EO129" s="330"/>
      <c r="EP129" s="330"/>
      <c r="EQ129" s="330"/>
      <c r="ER129" s="330"/>
      <c r="ES129" s="330"/>
      <c r="ET129" s="330"/>
      <c r="EU129" s="330"/>
      <c r="EV129" s="330"/>
      <c r="EW129" s="330"/>
      <c r="EX129" s="330"/>
      <c r="EY129" s="330"/>
      <c r="EZ129" s="330"/>
      <c r="FA129" s="330"/>
      <c r="FB129" s="330"/>
      <c r="FC129" s="330"/>
      <c r="FD129" s="330"/>
      <c r="FE129" s="330"/>
      <c r="FF129" s="330"/>
      <c r="FG129" s="330"/>
      <c r="FH129" s="330"/>
      <c r="FI129" s="330"/>
      <c r="FJ129" s="330"/>
      <c r="FK129" s="330"/>
      <c r="FL129" s="330"/>
      <c r="FM129" s="330"/>
      <c r="FN129" s="330"/>
      <c r="FO129" s="330"/>
      <c r="FP129" s="330"/>
      <c r="FQ129" s="330"/>
      <c r="FR129" s="330"/>
      <c r="FS129" s="330"/>
      <c r="FT129" s="330"/>
      <c r="FU129" s="330"/>
      <c r="FV129" s="330"/>
      <c r="FW129" s="330"/>
      <c r="FX129" s="330"/>
      <c r="FY129" s="330"/>
      <c r="FZ129" s="330"/>
      <c r="GA129" s="330"/>
      <c r="GB129" s="330"/>
      <c r="GC129" s="330"/>
      <c r="GD129" s="330"/>
      <c r="GE129" s="330"/>
      <c r="GF129" s="330"/>
      <c r="GG129" s="330"/>
      <c r="GH129" s="330"/>
      <c r="GI129" s="330"/>
      <c r="GJ129" s="330"/>
      <c r="GK129" s="330"/>
      <c r="GL129" s="330"/>
      <c r="GM129" s="330"/>
      <c r="GN129" s="330"/>
      <c r="GO129" s="330"/>
      <c r="GP129" s="330"/>
      <c r="GQ129" s="330"/>
      <c r="GR129" s="330"/>
      <c r="GS129" s="330"/>
      <c r="GT129" s="330"/>
      <c r="GU129" s="330"/>
      <c r="GV129" s="330"/>
      <c r="GW129" s="330"/>
      <c r="GX129" s="330"/>
      <c r="GY129" s="330"/>
      <c r="GZ129" s="330"/>
      <c r="HA129" s="330"/>
      <c r="HB129" s="330"/>
      <c r="HC129" s="330"/>
      <c r="HD129" s="330"/>
      <c r="HE129" s="330"/>
      <c r="HF129" s="330"/>
      <c r="HG129" s="330"/>
    </row>
    <row r="130" s="135" customFormat="1" ht="9.95" customHeight="1" spans="1:218">
      <c r="A130" s="1267" t="s">
        <v>37</v>
      </c>
      <c r="B130" s="1267" t="s">
        <v>712</v>
      </c>
      <c r="C130" s="1267">
        <v>716</v>
      </c>
      <c r="D130" s="1268">
        <v>9.71378928225</v>
      </c>
      <c r="E130" s="1268" t="s">
        <v>714</v>
      </c>
      <c r="F130" s="1268" t="s">
        <v>715</v>
      </c>
      <c r="G130" s="1268" t="s">
        <v>716</v>
      </c>
      <c r="H130" s="1267" t="s">
        <v>717</v>
      </c>
      <c r="I130" s="1267" t="s">
        <v>729</v>
      </c>
      <c r="J130" s="1267" t="s">
        <v>327</v>
      </c>
      <c r="K130" s="1267"/>
      <c r="L130" s="1275">
        <v>40436594.9932</v>
      </c>
      <c r="M130" s="1275">
        <v>4687913.48042</v>
      </c>
      <c r="N130" s="1267" t="s">
        <v>43</v>
      </c>
      <c r="O130" s="1260" t="s">
        <v>734</v>
      </c>
      <c r="P130" s="1279" t="s">
        <v>735</v>
      </c>
      <c r="Q130" s="1283">
        <f t="shared" si="2"/>
        <v>43.712051770125</v>
      </c>
      <c r="R130" s="1267"/>
      <c r="S130" s="330"/>
      <c r="T130" s="330"/>
      <c r="U130" s="330"/>
      <c r="V130" s="330"/>
      <c r="W130" s="330"/>
      <c r="X130" s="330"/>
      <c r="Y130" s="330"/>
      <c r="Z130" s="330"/>
      <c r="AA130" s="330"/>
      <c r="AB130" s="330"/>
      <c r="AC130" s="330"/>
      <c r="AD130" s="330"/>
      <c r="AE130" s="330"/>
      <c r="AF130" s="330"/>
      <c r="AG130" s="330"/>
      <c r="AH130" s="330"/>
      <c r="AI130" s="330"/>
      <c r="AJ130" s="330"/>
      <c r="AK130" s="330"/>
      <c r="AL130" s="330"/>
      <c r="AM130" s="330"/>
      <c r="AN130" s="330"/>
      <c r="AO130" s="330"/>
      <c r="AP130" s="330"/>
      <c r="AQ130" s="330"/>
      <c r="AR130" s="330"/>
      <c r="AS130" s="330"/>
      <c r="AT130" s="330"/>
      <c r="AU130" s="330"/>
      <c r="AV130" s="330"/>
      <c r="AW130" s="330"/>
      <c r="AX130" s="330"/>
      <c r="AY130" s="330"/>
      <c r="AZ130" s="330"/>
      <c r="BA130" s="330"/>
      <c r="BB130" s="330"/>
      <c r="BC130" s="330"/>
      <c r="BD130" s="330"/>
      <c r="BE130" s="330"/>
      <c r="BF130" s="330"/>
      <c r="BG130" s="330"/>
      <c r="BH130" s="330"/>
      <c r="BI130" s="330"/>
      <c r="BJ130" s="330"/>
      <c r="BK130" s="330"/>
      <c r="BL130" s="330"/>
      <c r="BM130" s="330"/>
      <c r="BN130" s="330"/>
      <c r="BO130" s="330"/>
      <c r="BP130" s="330"/>
      <c r="BQ130" s="330"/>
      <c r="BR130" s="330"/>
      <c r="BS130" s="330"/>
      <c r="BT130" s="330"/>
      <c r="BU130" s="330"/>
      <c r="BV130" s="330"/>
      <c r="BW130" s="330"/>
      <c r="BX130" s="330"/>
      <c r="BY130" s="330"/>
      <c r="BZ130" s="330"/>
      <c r="CA130" s="330"/>
      <c r="CB130" s="330"/>
      <c r="CC130" s="330"/>
      <c r="CD130" s="330"/>
      <c r="CE130" s="330"/>
      <c r="CF130" s="330"/>
      <c r="CG130" s="330"/>
      <c r="CH130" s="330"/>
      <c r="CI130" s="330"/>
      <c r="CJ130" s="330"/>
      <c r="CK130" s="330"/>
      <c r="CL130" s="330"/>
      <c r="CM130" s="330"/>
      <c r="CN130" s="330"/>
      <c r="CO130" s="330"/>
      <c r="CP130" s="330"/>
      <c r="CQ130" s="330"/>
      <c r="CR130" s="330"/>
      <c r="CS130" s="330"/>
      <c r="CT130" s="330"/>
      <c r="CU130" s="330"/>
      <c r="CV130" s="330"/>
      <c r="CW130" s="330"/>
      <c r="CX130" s="330"/>
      <c r="CY130" s="330"/>
      <c r="CZ130" s="330"/>
      <c r="DA130" s="330"/>
      <c r="DB130" s="330"/>
      <c r="DC130" s="330"/>
      <c r="DD130" s="330"/>
      <c r="DE130" s="330"/>
      <c r="DF130" s="330"/>
      <c r="DG130" s="330"/>
      <c r="DH130" s="330"/>
      <c r="DI130" s="330"/>
      <c r="DJ130" s="330"/>
      <c r="DK130" s="330"/>
      <c r="DL130" s="330"/>
      <c r="DM130" s="330"/>
      <c r="DN130" s="330"/>
      <c r="DO130" s="330"/>
      <c r="DP130" s="330"/>
      <c r="DQ130" s="330"/>
      <c r="DR130" s="330"/>
      <c r="DS130" s="330"/>
      <c r="DT130" s="330"/>
      <c r="DU130" s="330"/>
      <c r="DV130" s="330"/>
      <c r="DW130" s="330"/>
      <c r="DX130" s="330"/>
      <c r="DY130" s="330"/>
      <c r="DZ130" s="330"/>
      <c r="EA130" s="330"/>
      <c r="EB130" s="330"/>
      <c r="EC130" s="330"/>
      <c r="ED130" s="330"/>
      <c r="EE130" s="330"/>
      <c r="EF130" s="330"/>
      <c r="EG130" s="330"/>
      <c r="EH130" s="330"/>
      <c r="EI130" s="330"/>
      <c r="EJ130" s="330"/>
      <c r="EK130" s="330"/>
      <c r="EL130" s="330"/>
      <c r="EM130" s="330"/>
      <c r="EN130" s="330"/>
      <c r="EO130" s="330"/>
      <c r="EP130" s="330"/>
      <c r="EQ130" s="330"/>
      <c r="ER130" s="330"/>
      <c r="ES130" s="330"/>
      <c r="ET130" s="330"/>
      <c r="EU130" s="330"/>
      <c r="EV130" s="330"/>
      <c r="EW130" s="330"/>
      <c r="EX130" s="330"/>
      <c r="EY130" s="330"/>
      <c r="EZ130" s="330"/>
      <c r="FA130" s="330"/>
      <c r="FB130" s="330"/>
      <c r="FC130" s="330"/>
      <c r="FD130" s="330"/>
      <c r="FE130" s="330"/>
      <c r="FF130" s="330"/>
      <c r="FG130" s="330"/>
      <c r="FH130" s="330"/>
      <c r="FI130" s="330"/>
      <c r="FJ130" s="330"/>
      <c r="FK130" s="330"/>
      <c r="FL130" s="330"/>
      <c r="FM130" s="330"/>
      <c r="FN130" s="330"/>
      <c r="FO130" s="330"/>
      <c r="FP130" s="330"/>
      <c r="FQ130" s="330"/>
      <c r="FR130" s="330"/>
      <c r="FS130" s="330"/>
      <c r="FT130" s="330"/>
      <c r="FU130" s="330"/>
      <c r="FV130" s="330"/>
      <c r="FW130" s="330"/>
      <c r="FX130" s="330"/>
      <c r="FY130" s="330"/>
      <c r="FZ130" s="330"/>
      <c r="GA130" s="330"/>
      <c r="GB130" s="330"/>
      <c r="GC130" s="330"/>
      <c r="GD130" s="330"/>
      <c r="GE130" s="330"/>
      <c r="GF130" s="330"/>
      <c r="GG130" s="330"/>
      <c r="GH130" s="330"/>
      <c r="GI130" s="330"/>
      <c r="GJ130" s="330"/>
      <c r="GK130" s="330"/>
      <c r="GL130" s="330"/>
      <c r="GM130" s="330"/>
      <c r="GN130" s="330"/>
      <c r="GO130" s="330"/>
      <c r="GP130" s="330"/>
      <c r="GQ130" s="330"/>
      <c r="GR130" s="330"/>
      <c r="GS130" s="330"/>
      <c r="GT130" s="330"/>
      <c r="GU130" s="330"/>
      <c r="GV130" s="330"/>
      <c r="GW130" s="330"/>
      <c r="GX130" s="330"/>
      <c r="GY130" s="330"/>
      <c r="GZ130" s="330"/>
      <c r="HA130" s="330"/>
      <c r="HB130" s="330"/>
      <c r="HC130" s="330"/>
      <c r="HD130" s="330"/>
      <c r="HE130" s="330"/>
      <c r="HF130" s="330"/>
      <c r="HG130" s="330"/>
      <c r="HH130" s="330"/>
      <c r="HI130" s="330"/>
      <c r="HJ130" s="330"/>
    </row>
    <row r="131" s="135" customFormat="1" ht="9.95" customHeight="1" spans="1:218">
      <c r="A131" s="1267" t="s">
        <v>37</v>
      </c>
      <c r="B131" s="1267" t="s">
        <v>712</v>
      </c>
      <c r="C131" s="1267">
        <v>723</v>
      </c>
      <c r="D131" s="1268">
        <v>17.5826779326</v>
      </c>
      <c r="E131" s="1268" t="s">
        <v>714</v>
      </c>
      <c r="F131" s="1268" t="s">
        <v>715</v>
      </c>
      <c r="G131" s="1268" t="s">
        <v>716</v>
      </c>
      <c r="H131" s="1267" t="s">
        <v>721</v>
      </c>
      <c r="I131" s="1267" t="s">
        <v>729</v>
      </c>
      <c r="J131" s="1267" t="s">
        <v>327</v>
      </c>
      <c r="K131" s="1267"/>
      <c r="L131" s="1275">
        <v>40439757.755</v>
      </c>
      <c r="M131" s="1275">
        <v>4687873.65851</v>
      </c>
      <c r="N131" s="1267" t="s">
        <v>178</v>
      </c>
      <c r="O131" s="1260" t="s">
        <v>732</v>
      </c>
      <c r="P131" s="1279" t="s">
        <v>733</v>
      </c>
      <c r="Q131" s="1283">
        <f t="shared" si="2"/>
        <v>79.1220506967</v>
      </c>
      <c r="R131" s="1267"/>
      <c r="S131" s="330"/>
      <c r="T131" s="330"/>
      <c r="U131" s="330"/>
      <c r="V131" s="330"/>
      <c r="W131" s="330"/>
      <c r="X131" s="330"/>
      <c r="Y131" s="330"/>
      <c r="Z131" s="330"/>
      <c r="AA131" s="330"/>
      <c r="AB131" s="330"/>
      <c r="AC131" s="330"/>
      <c r="AD131" s="330"/>
      <c r="AE131" s="330"/>
      <c r="AF131" s="330"/>
      <c r="AG131" s="330"/>
      <c r="AH131" s="330"/>
      <c r="AI131" s="330"/>
      <c r="AJ131" s="330"/>
      <c r="AK131" s="330"/>
      <c r="AL131" s="330"/>
      <c r="AM131" s="330"/>
      <c r="AN131" s="330"/>
      <c r="AO131" s="330"/>
      <c r="AP131" s="330"/>
      <c r="AQ131" s="330"/>
      <c r="AR131" s="330"/>
      <c r="AS131" s="330"/>
      <c r="AT131" s="330"/>
      <c r="AU131" s="330"/>
      <c r="AV131" s="330"/>
      <c r="AW131" s="330"/>
      <c r="AX131" s="330"/>
      <c r="AY131" s="330"/>
      <c r="AZ131" s="330"/>
      <c r="BA131" s="330"/>
      <c r="BB131" s="330"/>
      <c r="BC131" s="330"/>
      <c r="BD131" s="330"/>
      <c r="BE131" s="330"/>
      <c r="BF131" s="330"/>
      <c r="BG131" s="330"/>
      <c r="BH131" s="330"/>
      <c r="BI131" s="330"/>
      <c r="BJ131" s="330"/>
      <c r="BK131" s="330"/>
      <c r="BL131" s="330"/>
      <c r="BM131" s="330"/>
      <c r="BN131" s="330"/>
      <c r="BO131" s="330"/>
      <c r="BP131" s="330"/>
      <c r="BQ131" s="330"/>
      <c r="BR131" s="330"/>
      <c r="BS131" s="330"/>
      <c r="BT131" s="330"/>
      <c r="BU131" s="330"/>
      <c r="BV131" s="330"/>
      <c r="BW131" s="330"/>
      <c r="BX131" s="330"/>
      <c r="BY131" s="330"/>
      <c r="BZ131" s="330"/>
      <c r="CA131" s="330"/>
      <c r="CB131" s="330"/>
      <c r="CC131" s="330"/>
      <c r="CD131" s="330"/>
      <c r="CE131" s="330"/>
      <c r="CF131" s="330"/>
      <c r="CG131" s="330"/>
      <c r="CH131" s="330"/>
      <c r="CI131" s="330"/>
      <c r="CJ131" s="330"/>
      <c r="CK131" s="330"/>
      <c r="CL131" s="330"/>
      <c r="CM131" s="330"/>
      <c r="CN131" s="330"/>
      <c r="CO131" s="330"/>
      <c r="CP131" s="330"/>
      <c r="CQ131" s="330"/>
      <c r="CR131" s="330"/>
      <c r="CS131" s="330"/>
      <c r="CT131" s="330"/>
      <c r="CU131" s="330"/>
      <c r="CV131" s="330"/>
      <c r="CW131" s="330"/>
      <c r="CX131" s="330"/>
      <c r="CY131" s="330"/>
      <c r="CZ131" s="330"/>
      <c r="DA131" s="330"/>
      <c r="DB131" s="330"/>
      <c r="DC131" s="330"/>
      <c r="DD131" s="330"/>
      <c r="DE131" s="330"/>
      <c r="DF131" s="330"/>
      <c r="DG131" s="330"/>
      <c r="DH131" s="330"/>
      <c r="DI131" s="330"/>
      <c r="DJ131" s="330"/>
      <c r="DK131" s="330"/>
      <c r="DL131" s="330"/>
      <c r="DM131" s="330"/>
      <c r="DN131" s="330"/>
      <c r="DO131" s="330"/>
      <c r="DP131" s="330"/>
      <c r="DQ131" s="330"/>
      <c r="DR131" s="330"/>
      <c r="DS131" s="330"/>
      <c r="DT131" s="330"/>
      <c r="DU131" s="330"/>
      <c r="DV131" s="330"/>
      <c r="DW131" s="330"/>
      <c r="DX131" s="330"/>
      <c r="DY131" s="330"/>
      <c r="DZ131" s="330"/>
      <c r="EA131" s="330"/>
      <c r="EB131" s="330"/>
      <c r="EC131" s="330"/>
      <c r="ED131" s="330"/>
      <c r="EE131" s="330"/>
      <c r="EF131" s="330"/>
      <c r="EG131" s="330"/>
      <c r="EH131" s="330"/>
      <c r="EI131" s="330"/>
      <c r="EJ131" s="330"/>
      <c r="EK131" s="330"/>
      <c r="EL131" s="330"/>
      <c r="EM131" s="330"/>
      <c r="EN131" s="330"/>
      <c r="EO131" s="330"/>
      <c r="EP131" s="330"/>
      <c r="EQ131" s="330"/>
      <c r="ER131" s="330"/>
      <c r="ES131" s="330"/>
      <c r="ET131" s="330"/>
      <c r="EU131" s="330"/>
      <c r="EV131" s="330"/>
      <c r="EW131" s="330"/>
      <c r="EX131" s="330"/>
      <c r="EY131" s="330"/>
      <c r="EZ131" s="330"/>
      <c r="FA131" s="330"/>
      <c r="FB131" s="330"/>
      <c r="FC131" s="330"/>
      <c r="FD131" s="330"/>
      <c r="FE131" s="330"/>
      <c r="FF131" s="330"/>
      <c r="FG131" s="330"/>
      <c r="FH131" s="330"/>
      <c r="FI131" s="330"/>
      <c r="FJ131" s="330"/>
      <c r="FK131" s="330"/>
      <c r="FL131" s="330"/>
      <c r="FM131" s="330"/>
      <c r="FN131" s="330"/>
      <c r="FO131" s="330"/>
      <c r="FP131" s="330"/>
      <c r="FQ131" s="330"/>
      <c r="FR131" s="330"/>
      <c r="FS131" s="330"/>
      <c r="FT131" s="330"/>
      <c r="FU131" s="330"/>
      <c r="FV131" s="330"/>
      <c r="FW131" s="330"/>
      <c r="FX131" s="330"/>
      <c r="FY131" s="330"/>
      <c r="FZ131" s="330"/>
      <c r="GA131" s="330"/>
      <c r="GB131" s="330"/>
      <c r="GC131" s="330"/>
      <c r="GD131" s="330"/>
      <c r="GE131" s="330"/>
      <c r="GF131" s="330"/>
      <c r="GG131" s="330"/>
      <c r="GH131" s="330"/>
      <c r="GI131" s="330"/>
      <c r="GJ131" s="330"/>
      <c r="GK131" s="330"/>
      <c r="GL131" s="330"/>
      <c r="GM131" s="330"/>
      <c r="GN131" s="330"/>
      <c r="GO131" s="330"/>
      <c r="GP131" s="330"/>
      <c r="GQ131" s="330"/>
      <c r="GR131" s="330"/>
      <c r="GS131" s="330"/>
      <c r="GT131" s="330"/>
      <c r="GU131" s="330"/>
      <c r="GV131" s="330"/>
      <c r="GW131" s="330"/>
      <c r="GX131" s="330"/>
      <c r="GY131" s="330"/>
      <c r="GZ131" s="330"/>
      <c r="HA131" s="330"/>
      <c r="HB131" s="330"/>
      <c r="HC131" s="330"/>
      <c r="HD131" s="330"/>
      <c r="HE131" s="330"/>
      <c r="HF131" s="330"/>
      <c r="HG131" s="330"/>
      <c r="HH131" s="330"/>
      <c r="HI131" s="330"/>
      <c r="HJ131" s="330"/>
    </row>
    <row r="132" s="135" customFormat="1" ht="9.95" customHeight="1" spans="1:218">
      <c r="A132" s="1267" t="s">
        <v>37</v>
      </c>
      <c r="B132" s="1267" t="s">
        <v>712</v>
      </c>
      <c r="C132" s="1267">
        <v>726</v>
      </c>
      <c r="D132" s="1268">
        <v>1.84119060645</v>
      </c>
      <c r="E132" s="1268" t="s">
        <v>714</v>
      </c>
      <c r="F132" s="1268" t="s">
        <v>715</v>
      </c>
      <c r="G132" s="1268" t="s">
        <v>716</v>
      </c>
      <c r="H132" s="1267" t="s">
        <v>721</v>
      </c>
      <c r="I132" s="1267" t="s">
        <v>729</v>
      </c>
      <c r="J132" s="1267" t="s">
        <v>327</v>
      </c>
      <c r="K132" s="1267"/>
      <c r="L132" s="1275">
        <v>40439668.0255</v>
      </c>
      <c r="M132" s="1275">
        <v>4687893.83537</v>
      </c>
      <c r="N132" s="1267" t="s">
        <v>178</v>
      </c>
      <c r="O132" s="1276" t="s">
        <v>727</v>
      </c>
      <c r="P132" s="1277" t="s">
        <v>728</v>
      </c>
      <c r="Q132" s="1283">
        <f t="shared" si="2"/>
        <v>8.285357729025</v>
      </c>
      <c r="R132" s="1267"/>
      <c r="S132" s="330"/>
      <c r="T132" s="330"/>
      <c r="U132" s="330"/>
      <c r="V132" s="330"/>
      <c r="W132" s="330"/>
      <c r="X132" s="330"/>
      <c r="Y132" s="330"/>
      <c r="Z132" s="330"/>
      <c r="AA132" s="330"/>
      <c r="AB132" s="330"/>
      <c r="AC132" s="330"/>
      <c r="AD132" s="330"/>
      <c r="AE132" s="330"/>
      <c r="AF132" s="330"/>
      <c r="AG132" s="330"/>
      <c r="AH132" s="330"/>
      <c r="AI132" s="330"/>
      <c r="AJ132" s="330"/>
      <c r="AK132" s="330"/>
      <c r="AL132" s="330"/>
      <c r="AM132" s="330"/>
      <c r="AN132" s="330"/>
      <c r="AO132" s="330"/>
      <c r="AP132" s="330"/>
      <c r="AQ132" s="330"/>
      <c r="AR132" s="330"/>
      <c r="AS132" s="330"/>
      <c r="AT132" s="330"/>
      <c r="AU132" s="330"/>
      <c r="AV132" s="330"/>
      <c r="AW132" s="330"/>
      <c r="AX132" s="330"/>
      <c r="AY132" s="330"/>
      <c r="AZ132" s="330"/>
      <c r="BA132" s="330"/>
      <c r="BB132" s="330"/>
      <c r="BC132" s="330"/>
      <c r="BD132" s="330"/>
      <c r="BE132" s="330"/>
      <c r="BF132" s="330"/>
      <c r="BG132" s="330"/>
      <c r="BH132" s="330"/>
      <c r="BI132" s="330"/>
      <c r="BJ132" s="330"/>
      <c r="BK132" s="330"/>
      <c r="BL132" s="330"/>
      <c r="BM132" s="330"/>
      <c r="BN132" s="330"/>
      <c r="BO132" s="330"/>
      <c r="BP132" s="330"/>
      <c r="BQ132" s="330"/>
      <c r="BR132" s="330"/>
      <c r="BS132" s="330"/>
      <c r="BT132" s="330"/>
      <c r="BU132" s="330"/>
      <c r="BV132" s="330"/>
      <c r="BW132" s="330"/>
      <c r="BX132" s="330"/>
      <c r="BY132" s="330"/>
      <c r="BZ132" s="330"/>
      <c r="CA132" s="330"/>
      <c r="CB132" s="330"/>
      <c r="CC132" s="330"/>
      <c r="CD132" s="330"/>
      <c r="CE132" s="330"/>
      <c r="CF132" s="330"/>
      <c r="CG132" s="330"/>
      <c r="CH132" s="330"/>
      <c r="CI132" s="330"/>
      <c r="CJ132" s="330"/>
      <c r="CK132" s="330"/>
      <c r="CL132" s="330"/>
      <c r="CM132" s="330"/>
      <c r="CN132" s="330"/>
      <c r="CO132" s="330"/>
      <c r="CP132" s="330"/>
      <c r="CQ132" s="330"/>
      <c r="CR132" s="330"/>
      <c r="CS132" s="330"/>
      <c r="CT132" s="330"/>
      <c r="CU132" s="330"/>
      <c r="CV132" s="330"/>
      <c r="CW132" s="330"/>
      <c r="CX132" s="330"/>
      <c r="CY132" s="330"/>
      <c r="CZ132" s="330"/>
      <c r="DA132" s="330"/>
      <c r="DB132" s="330"/>
      <c r="DC132" s="330"/>
      <c r="DD132" s="330"/>
      <c r="DE132" s="330"/>
      <c r="DF132" s="330"/>
      <c r="DG132" s="330"/>
      <c r="DH132" s="330"/>
      <c r="DI132" s="330"/>
      <c r="DJ132" s="330"/>
      <c r="DK132" s="330"/>
      <c r="DL132" s="330"/>
      <c r="DM132" s="330"/>
      <c r="DN132" s="330"/>
      <c r="DO132" s="330"/>
      <c r="DP132" s="330"/>
      <c r="DQ132" s="330"/>
      <c r="DR132" s="330"/>
      <c r="DS132" s="330"/>
      <c r="DT132" s="330"/>
      <c r="DU132" s="330"/>
      <c r="DV132" s="330"/>
      <c r="DW132" s="330"/>
      <c r="DX132" s="330"/>
      <c r="DY132" s="330"/>
      <c r="DZ132" s="330"/>
      <c r="EA132" s="330"/>
      <c r="EB132" s="330"/>
      <c r="EC132" s="330"/>
      <c r="ED132" s="330"/>
      <c r="EE132" s="330"/>
      <c r="EF132" s="330"/>
      <c r="EG132" s="330"/>
      <c r="EH132" s="330"/>
      <c r="EI132" s="330"/>
      <c r="EJ132" s="330"/>
      <c r="EK132" s="330"/>
      <c r="EL132" s="330"/>
      <c r="EM132" s="330"/>
      <c r="EN132" s="330"/>
      <c r="EO132" s="330"/>
      <c r="EP132" s="330"/>
      <c r="EQ132" s="330"/>
      <c r="ER132" s="330"/>
      <c r="ES132" s="330"/>
      <c r="ET132" s="330"/>
      <c r="EU132" s="330"/>
      <c r="EV132" s="330"/>
      <c r="EW132" s="330"/>
      <c r="EX132" s="330"/>
      <c r="EY132" s="330"/>
      <c r="EZ132" s="330"/>
      <c r="FA132" s="330"/>
      <c r="FB132" s="330"/>
      <c r="FC132" s="330"/>
      <c r="FD132" s="330"/>
      <c r="FE132" s="330"/>
      <c r="FF132" s="330"/>
      <c r="FG132" s="330"/>
      <c r="FH132" s="330"/>
      <c r="FI132" s="330"/>
      <c r="FJ132" s="330"/>
      <c r="FK132" s="330"/>
      <c r="FL132" s="330"/>
      <c r="FM132" s="330"/>
      <c r="FN132" s="330"/>
      <c r="FO132" s="330"/>
      <c r="FP132" s="330"/>
      <c r="FQ132" s="330"/>
      <c r="FR132" s="330"/>
      <c r="FS132" s="330"/>
      <c r="FT132" s="330"/>
      <c r="FU132" s="330"/>
      <c r="FV132" s="330"/>
      <c r="FW132" s="330"/>
      <c r="FX132" s="330"/>
      <c r="FY132" s="330"/>
      <c r="FZ132" s="330"/>
      <c r="GA132" s="330"/>
      <c r="GB132" s="330"/>
      <c r="GC132" s="330"/>
      <c r="GD132" s="330"/>
      <c r="GE132" s="330"/>
      <c r="GF132" s="330"/>
      <c r="GG132" s="330"/>
      <c r="GH132" s="330"/>
      <c r="GI132" s="330"/>
      <c r="GJ132" s="330"/>
      <c r="GK132" s="330"/>
      <c r="GL132" s="330"/>
      <c r="GM132" s="330"/>
      <c r="GN132" s="330"/>
      <c r="GO132" s="330"/>
      <c r="GP132" s="330"/>
      <c r="GQ132" s="330"/>
      <c r="GR132" s="330"/>
      <c r="GS132" s="330"/>
      <c r="GT132" s="330"/>
      <c r="GU132" s="330"/>
      <c r="GV132" s="330"/>
      <c r="GW132" s="330"/>
      <c r="GX132" s="330"/>
      <c r="GY132" s="330"/>
      <c r="GZ132" s="330"/>
      <c r="HA132" s="330"/>
      <c r="HB132" s="330"/>
      <c r="HC132" s="330"/>
      <c r="HD132" s="330"/>
      <c r="HE132" s="330"/>
      <c r="HF132" s="330"/>
      <c r="HG132" s="330"/>
      <c r="HH132" s="330"/>
      <c r="HI132" s="330"/>
      <c r="HJ132" s="330"/>
    </row>
    <row r="133" s="135" customFormat="1" ht="9.95" customHeight="1" spans="1:218">
      <c r="A133" s="1267" t="s">
        <v>37</v>
      </c>
      <c r="B133" s="1267" t="s">
        <v>712</v>
      </c>
      <c r="C133" s="1267">
        <v>727</v>
      </c>
      <c r="D133" s="1268">
        <v>2.00380994475</v>
      </c>
      <c r="E133" s="1268" t="s">
        <v>714</v>
      </c>
      <c r="F133" s="1268" t="s">
        <v>715</v>
      </c>
      <c r="G133" s="1268" t="s">
        <v>716</v>
      </c>
      <c r="H133" s="1267" t="s">
        <v>721</v>
      </c>
      <c r="I133" s="1267" t="s">
        <v>729</v>
      </c>
      <c r="J133" s="1267" t="s">
        <v>327</v>
      </c>
      <c r="K133" s="1267"/>
      <c r="L133" s="1275">
        <v>40439671.7247</v>
      </c>
      <c r="M133" s="1275">
        <v>4687872.66555</v>
      </c>
      <c r="N133" s="1267" t="s">
        <v>178</v>
      </c>
      <c r="O133" s="1276" t="s">
        <v>727</v>
      </c>
      <c r="P133" s="1277" t="s">
        <v>728</v>
      </c>
      <c r="Q133" s="1283">
        <f t="shared" si="2"/>
        <v>9.017144751375</v>
      </c>
      <c r="R133" s="1267"/>
      <c r="S133" s="330"/>
      <c r="T133" s="330"/>
      <c r="U133" s="330"/>
      <c r="V133" s="330"/>
      <c r="W133" s="330"/>
      <c r="X133" s="330"/>
      <c r="Y133" s="330"/>
      <c r="Z133" s="330"/>
      <c r="AA133" s="330"/>
      <c r="AB133" s="330"/>
      <c r="AC133" s="330"/>
      <c r="AD133" s="330"/>
      <c r="AE133" s="330"/>
      <c r="AF133" s="330"/>
      <c r="AG133" s="330"/>
      <c r="AH133" s="330"/>
      <c r="AI133" s="330"/>
      <c r="AJ133" s="330"/>
      <c r="AK133" s="330"/>
      <c r="AL133" s="330"/>
      <c r="AM133" s="330"/>
      <c r="AN133" s="330"/>
      <c r="AO133" s="330"/>
      <c r="AP133" s="330"/>
      <c r="AQ133" s="330"/>
      <c r="AR133" s="330"/>
      <c r="AS133" s="330"/>
      <c r="AT133" s="330"/>
      <c r="AU133" s="330"/>
      <c r="AV133" s="330"/>
      <c r="AW133" s="330"/>
      <c r="AX133" s="330"/>
      <c r="AY133" s="330"/>
      <c r="AZ133" s="330"/>
      <c r="BA133" s="330"/>
      <c r="BB133" s="330"/>
      <c r="BC133" s="330"/>
      <c r="BD133" s="330"/>
      <c r="BE133" s="330"/>
      <c r="BF133" s="330"/>
      <c r="BG133" s="330"/>
      <c r="BH133" s="330"/>
      <c r="BI133" s="330"/>
      <c r="BJ133" s="330"/>
      <c r="BK133" s="330"/>
      <c r="BL133" s="330"/>
      <c r="BM133" s="330"/>
      <c r="BN133" s="330"/>
      <c r="BO133" s="330"/>
      <c r="BP133" s="330"/>
      <c r="BQ133" s="330"/>
      <c r="BR133" s="330"/>
      <c r="BS133" s="330"/>
      <c r="BT133" s="330"/>
      <c r="BU133" s="330"/>
      <c r="BV133" s="330"/>
      <c r="BW133" s="330"/>
      <c r="BX133" s="330"/>
      <c r="BY133" s="330"/>
      <c r="BZ133" s="330"/>
      <c r="CA133" s="330"/>
      <c r="CB133" s="330"/>
      <c r="CC133" s="330"/>
      <c r="CD133" s="330"/>
      <c r="CE133" s="330"/>
      <c r="CF133" s="330"/>
      <c r="CG133" s="330"/>
      <c r="CH133" s="330"/>
      <c r="CI133" s="330"/>
      <c r="CJ133" s="330"/>
      <c r="CK133" s="330"/>
      <c r="CL133" s="330"/>
      <c r="CM133" s="330"/>
      <c r="CN133" s="330"/>
      <c r="CO133" s="330"/>
      <c r="CP133" s="330"/>
      <c r="CQ133" s="330"/>
      <c r="CR133" s="330"/>
      <c r="CS133" s="330"/>
      <c r="CT133" s="330"/>
      <c r="CU133" s="330"/>
      <c r="CV133" s="330"/>
      <c r="CW133" s="330"/>
      <c r="CX133" s="330"/>
      <c r="CY133" s="330"/>
      <c r="CZ133" s="330"/>
      <c r="DA133" s="330"/>
      <c r="DB133" s="330"/>
      <c r="DC133" s="330"/>
      <c r="DD133" s="330"/>
      <c r="DE133" s="330"/>
      <c r="DF133" s="330"/>
      <c r="DG133" s="330"/>
      <c r="DH133" s="330"/>
      <c r="DI133" s="330"/>
      <c r="DJ133" s="330"/>
      <c r="DK133" s="330"/>
      <c r="DL133" s="330"/>
      <c r="DM133" s="330"/>
      <c r="DN133" s="330"/>
      <c r="DO133" s="330"/>
      <c r="DP133" s="330"/>
      <c r="DQ133" s="330"/>
      <c r="DR133" s="330"/>
      <c r="DS133" s="330"/>
      <c r="DT133" s="330"/>
      <c r="DU133" s="330"/>
      <c r="DV133" s="330"/>
      <c r="DW133" s="330"/>
      <c r="DX133" s="330"/>
      <c r="DY133" s="330"/>
      <c r="DZ133" s="330"/>
      <c r="EA133" s="330"/>
      <c r="EB133" s="330"/>
      <c r="EC133" s="330"/>
      <c r="ED133" s="330"/>
      <c r="EE133" s="330"/>
      <c r="EF133" s="330"/>
      <c r="EG133" s="330"/>
      <c r="EH133" s="330"/>
      <c r="EI133" s="330"/>
      <c r="EJ133" s="330"/>
      <c r="EK133" s="330"/>
      <c r="EL133" s="330"/>
      <c r="EM133" s="330"/>
      <c r="EN133" s="330"/>
      <c r="EO133" s="330"/>
      <c r="EP133" s="330"/>
      <c r="EQ133" s="330"/>
      <c r="ER133" s="330"/>
      <c r="ES133" s="330"/>
      <c r="ET133" s="330"/>
      <c r="EU133" s="330"/>
      <c r="EV133" s="330"/>
      <c r="EW133" s="330"/>
      <c r="EX133" s="330"/>
      <c r="EY133" s="330"/>
      <c r="EZ133" s="330"/>
      <c r="FA133" s="330"/>
      <c r="FB133" s="330"/>
      <c r="FC133" s="330"/>
      <c r="FD133" s="330"/>
      <c r="FE133" s="330"/>
      <c r="FF133" s="330"/>
      <c r="FG133" s="330"/>
      <c r="FH133" s="330"/>
      <c r="FI133" s="330"/>
      <c r="FJ133" s="330"/>
      <c r="FK133" s="330"/>
      <c r="FL133" s="330"/>
      <c r="FM133" s="330"/>
      <c r="FN133" s="330"/>
      <c r="FO133" s="330"/>
      <c r="FP133" s="330"/>
      <c r="FQ133" s="330"/>
      <c r="FR133" s="330"/>
      <c r="FS133" s="330"/>
      <c r="FT133" s="330"/>
      <c r="FU133" s="330"/>
      <c r="FV133" s="330"/>
      <c r="FW133" s="330"/>
      <c r="FX133" s="330"/>
      <c r="FY133" s="330"/>
      <c r="FZ133" s="330"/>
      <c r="GA133" s="330"/>
      <c r="GB133" s="330"/>
      <c r="GC133" s="330"/>
      <c r="GD133" s="330"/>
      <c r="GE133" s="330"/>
      <c r="GF133" s="330"/>
      <c r="GG133" s="330"/>
      <c r="GH133" s="330"/>
      <c r="GI133" s="330"/>
      <c r="GJ133" s="330"/>
      <c r="GK133" s="330"/>
      <c r="GL133" s="330"/>
      <c r="GM133" s="330"/>
      <c r="GN133" s="330"/>
      <c r="GO133" s="330"/>
      <c r="GP133" s="330"/>
      <c r="GQ133" s="330"/>
      <c r="GR133" s="330"/>
      <c r="GS133" s="330"/>
      <c r="GT133" s="330"/>
      <c r="GU133" s="330"/>
      <c r="GV133" s="330"/>
      <c r="GW133" s="330"/>
      <c r="GX133" s="330"/>
      <c r="GY133" s="330"/>
      <c r="GZ133" s="330"/>
      <c r="HA133" s="330"/>
      <c r="HB133" s="330"/>
      <c r="HC133" s="330"/>
      <c r="HD133" s="330"/>
      <c r="HE133" s="330"/>
      <c r="HF133" s="330"/>
      <c r="HG133" s="330"/>
      <c r="HH133" s="330"/>
      <c r="HI133" s="330"/>
      <c r="HJ133" s="330"/>
    </row>
    <row r="134" s="135" customFormat="1" ht="9.95" customHeight="1" spans="1:218">
      <c r="A134" s="1267" t="s">
        <v>37</v>
      </c>
      <c r="B134" s="1267" t="s">
        <v>712</v>
      </c>
      <c r="C134" s="1267">
        <v>729</v>
      </c>
      <c r="D134" s="1268">
        <v>13.52216191035</v>
      </c>
      <c r="E134" s="1268" t="s">
        <v>714</v>
      </c>
      <c r="F134" s="1268" t="s">
        <v>715</v>
      </c>
      <c r="G134" s="1268" t="s">
        <v>716</v>
      </c>
      <c r="H134" s="1267" t="s">
        <v>721</v>
      </c>
      <c r="I134" s="1267" t="s">
        <v>729</v>
      </c>
      <c r="J134" s="1267" t="s">
        <v>327</v>
      </c>
      <c r="K134" s="1267"/>
      <c r="L134" s="1275">
        <v>40438746.6055</v>
      </c>
      <c r="M134" s="1275">
        <v>4687867.28509</v>
      </c>
      <c r="N134" s="1267" t="s">
        <v>178</v>
      </c>
      <c r="O134" s="1260" t="s">
        <v>734</v>
      </c>
      <c r="P134" s="1279" t="s">
        <v>735</v>
      </c>
      <c r="Q134" s="1283">
        <f t="shared" si="2"/>
        <v>60.849728596575</v>
      </c>
      <c r="R134" s="1267"/>
      <c r="S134" s="330"/>
      <c r="T134" s="330"/>
      <c r="U134" s="330"/>
      <c r="V134" s="330"/>
      <c r="W134" s="330"/>
      <c r="X134" s="330"/>
      <c r="Y134" s="330"/>
      <c r="Z134" s="330"/>
      <c r="AA134" s="330"/>
      <c r="AB134" s="330"/>
      <c r="AC134" s="330"/>
      <c r="AD134" s="330"/>
      <c r="AE134" s="330"/>
      <c r="AF134" s="330"/>
      <c r="AG134" s="330"/>
      <c r="AH134" s="330"/>
      <c r="AI134" s="330"/>
      <c r="AJ134" s="330"/>
      <c r="AK134" s="330"/>
      <c r="AL134" s="330"/>
      <c r="AM134" s="330"/>
      <c r="AN134" s="330"/>
      <c r="AO134" s="330"/>
      <c r="AP134" s="330"/>
      <c r="AQ134" s="330"/>
      <c r="AR134" s="330"/>
      <c r="AS134" s="330"/>
      <c r="AT134" s="330"/>
      <c r="AU134" s="330"/>
      <c r="AV134" s="330"/>
      <c r="AW134" s="330"/>
      <c r="AX134" s="330"/>
      <c r="AY134" s="330"/>
      <c r="AZ134" s="330"/>
      <c r="BA134" s="330"/>
      <c r="BB134" s="330"/>
      <c r="BC134" s="330"/>
      <c r="BD134" s="330"/>
      <c r="BE134" s="330"/>
      <c r="BF134" s="330"/>
      <c r="BG134" s="330"/>
      <c r="BH134" s="330"/>
      <c r="BI134" s="330"/>
      <c r="BJ134" s="330"/>
      <c r="BK134" s="330"/>
      <c r="BL134" s="330"/>
      <c r="BM134" s="330"/>
      <c r="BN134" s="330"/>
      <c r="BO134" s="330"/>
      <c r="BP134" s="330"/>
      <c r="BQ134" s="330"/>
      <c r="BR134" s="330"/>
      <c r="BS134" s="330"/>
      <c r="BT134" s="330"/>
      <c r="BU134" s="330"/>
      <c r="BV134" s="330"/>
      <c r="BW134" s="330"/>
      <c r="BX134" s="330"/>
      <c r="BY134" s="330"/>
      <c r="BZ134" s="330"/>
      <c r="CA134" s="330"/>
      <c r="CB134" s="330"/>
      <c r="CC134" s="330"/>
      <c r="CD134" s="330"/>
      <c r="CE134" s="330"/>
      <c r="CF134" s="330"/>
      <c r="CG134" s="330"/>
      <c r="CH134" s="330"/>
      <c r="CI134" s="330"/>
      <c r="CJ134" s="330"/>
      <c r="CK134" s="330"/>
      <c r="CL134" s="330"/>
      <c r="CM134" s="330"/>
      <c r="CN134" s="330"/>
      <c r="CO134" s="330"/>
      <c r="CP134" s="330"/>
      <c r="CQ134" s="330"/>
      <c r="CR134" s="330"/>
      <c r="CS134" s="330"/>
      <c r="CT134" s="330"/>
      <c r="CU134" s="330"/>
      <c r="CV134" s="330"/>
      <c r="CW134" s="330"/>
      <c r="CX134" s="330"/>
      <c r="CY134" s="330"/>
      <c r="CZ134" s="330"/>
      <c r="DA134" s="330"/>
      <c r="DB134" s="330"/>
      <c r="DC134" s="330"/>
      <c r="DD134" s="330"/>
      <c r="DE134" s="330"/>
      <c r="DF134" s="330"/>
      <c r="DG134" s="330"/>
      <c r="DH134" s="330"/>
      <c r="DI134" s="330"/>
      <c r="DJ134" s="330"/>
      <c r="DK134" s="330"/>
      <c r="DL134" s="330"/>
      <c r="DM134" s="330"/>
      <c r="DN134" s="330"/>
      <c r="DO134" s="330"/>
      <c r="DP134" s="330"/>
      <c r="DQ134" s="330"/>
      <c r="DR134" s="330"/>
      <c r="DS134" s="330"/>
      <c r="DT134" s="330"/>
      <c r="DU134" s="330"/>
      <c r="DV134" s="330"/>
      <c r="DW134" s="330"/>
      <c r="DX134" s="330"/>
      <c r="DY134" s="330"/>
      <c r="DZ134" s="330"/>
      <c r="EA134" s="330"/>
      <c r="EB134" s="330"/>
      <c r="EC134" s="330"/>
      <c r="ED134" s="330"/>
      <c r="EE134" s="330"/>
      <c r="EF134" s="330"/>
      <c r="EG134" s="330"/>
      <c r="EH134" s="330"/>
      <c r="EI134" s="330"/>
      <c r="EJ134" s="330"/>
      <c r="EK134" s="330"/>
      <c r="EL134" s="330"/>
      <c r="EM134" s="330"/>
      <c r="EN134" s="330"/>
      <c r="EO134" s="330"/>
      <c r="EP134" s="330"/>
      <c r="EQ134" s="330"/>
      <c r="ER134" s="330"/>
      <c r="ES134" s="330"/>
      <c r="ET134" s="330"/>
      <c r="EU134" s="330"/>
      <c r="EV134" s="330"/>
      <c r="EW134" s="330"/>
      <c r="EX134" s="330"/>
      <c r="EY134" s="330"/>
      <c r="EZ134" s="330"/>
      <c r="FA134" s="330"/>
      <c r="FB134" s="330"/>
      <c r="FC134" s="330"/>
      <c r="FD134" s="330"/>
      <c r="FE134" s="330"/>
      <c r="FF134" s="330"/>
      <c r="FG134" s="330"/>
      <c r="FH134" s="330"/>
      <c r="FI134" s="330"/>
      <c r="FJ134" s="330"/>
      <c r="FK134" s="330"/>
      <c r="FL134" s="330"/>
      <c r="FM134" s="330"/>
      <c r="FN134" s="330"/>
      <c r="FO134" s="330"/>
      <c r="FP134" s="330"/>
      <c r="FQ134" s="330"/>
      <c r="FR134" s="330"/>
      <c r="FS134" s="330"/>
      <c r="FT134" s="330"/>
      <c r="FU134" s="330"/>
      <c r="FV134" s="330"/>
      <c r="FW134" s="330"/>
      <c r="FX134" s="330"/>
      <c r="FY134" s="330"/>
      <c r="FZ134" s="330"/>
      <c r="GA134" s="330"/>
      <c r="GB134" s="330"/>
      <c r="GC134" s="330"/>
      <c r="GD134" s="330"/>
      <c r="GE134" s="330"/>
      <c r="GF134" s="330"/>
      <c r="GG134" s="330"/>
      <c r="GH134" s="330"/>
      <c r="GI134" s="330"/>
      <c r="GJ134" s="330"/>
      <c r="GK134" s="330"/>
      <c r="GL134" s="330"/>
      <c r="GM134" s="330"/>
      <c r="GN134" s="330"/>
      <c r="GO134" s="330"/>
      <c r="GP134" s="330"/>
      <c r="GQ134" s="330"/>
      <c r="GR134" s="330"/>
      <c r="GS134" s="330"/>
      <c r="GT134" s="330"/>
      <c r="GU134" s="330"/>
      <c r="GV134" s="330"/>
      <c r="GW134" s="330"/>
      <c r="GX134" s="330"/>
      <c r="GY134" s="330"/>
      <c r="GZ134" s="330"/>
      <c r="HA134" s="330"/>
      <c r="HB134" s="330"/>
      <c r="HC134" s="330"/>
      <c r="HD134" s="330"/>
      <c r="HE134" s="330"/>
      <c r="HF134" s="330"/>
      <c r="HG134" s="330"/>
      <c r="HH134" s="330"/>
      <c r="HI134" s="330"/>
      <c r="HJ134" s="330"/>
    </row>
    <row r="135" s="135" customFormat="1" ht="9.95" customHeight="1" spans="1:218">
      <c r="A135" s="1267" t="s">
        <v>37</v>
      </c>
      <c r="B135" s="1267" t="s">
        <v>712</v>
      </c>
      <c r="C135" s="1267">
        <v>730</v>
      </c>
      <c r="D135" s="1268">
        <v>127.34538934365</v>
      </c>
      <c r="E135" s="1268" t="s">
        <v>714</v>
      </c>
      <c r="F135" s="1268" t="s">
        <v>715</v>
      </c>
      <c r="G135" s="1268" t="s">
        <v>716</v>
      </c>
      <c r="H135" s="1267" t="s">
        <v>721</v>
      </c>
      <c r="I135" s="1267" t="s">
        <v>729</v>
      </c>
      <c r="J135" s="1267" t="s">
        <v>327</v>
      </c>
      <c r="K135" s="1267"/>
      <c r="L135" s="1275">
        <v>40438947.4835</v>
      </c>
      <c r="M135" s="1275">
        <v>4687781.31585</v>
      </c>
      <c r="N135" s="1267" t="s">
        <v>178</v>
      </c>
      <c r="O135" s="1260" t="s">
        <v>734</v>
      </c>
      <c r="P135" s="1279" t="s">
        <v>735</v>
      </c>
      <c r="Q135" s="1283">
        <f t="shared" si="2"/>
        <v>573.054252046425</v>
      </c>
      <c r="R135" s="1267"/>
      <c r="S135" s="330"/>
      <c r="T135" s="330"/>
      <c r="U135" s="330"/>
      <c r="V135" s="330"/>
      <c r="W135" s="330"/>
      <c r="X135" s="330"/>
      <c r="Y135" s="330"/>
      <c r="Z135" s="330"/>
      <c r="AA135" s="330"/>
      <c r="AB135" s="330"/>
      <c r="AC135" s="330"/>
      <c r="AD135" s="330"/>
      <c r="AE135" s="330"/>
      <c r="AF135" s="330"/>
      <c r="AG135" s="330"/>
      <c r="AH135" s="330"/>
      <c r="AI135" s="330"/>
      <c r="AJ135" s="330"/>
      <c r="AK135" s="330"/>
      <c r="AL135" s="330"/>
      <c r="AM135" s="330"/>
      <c r="AN135" s="330"/>
      <c r="AO135" s="330"/>
      <c r="AP135" s="330"/>
      <c r="AQ135" s="330"/>
      <c r="AR135" s="330"/>
      <c r="AS135" s="330"/>
      <c r="AT135" s="330"/>
      <c r="AU135" s="330"/>
      <c r="AV135" s="330"/>
      <c r="AW135" s="330"/>
      <c r="AX135" s="330"/>
      <c r="AY135" s="330"/>
      <c r="AZ135" s="330"/>
      <c r="BA135" s="330"/>
      <c r="BB135" s="330"/>
      <c r="BC135" s="330"/>
      <c r="BD135" s="330"/>
      <c r="BE135" s="330"/>
      <c r="BF135" s="330"/>
      <c r="BG135" s="330"/>
      <c r="BH135" s="330"/>
      <c r="BI135" s="330"/>
      <c r="BJ135" s="330"/>
      <c r="BK135" s="330"/>
      <c r="BL135" s="330"/>
      <c r="BM135" s="330"/>
      <c r="BN135" s="330"/>
      <c r="BO135" s="330"/>
      <c r="BP135" s="330"/>
      <c r="BQ135" s="330"/>
      <c r="BR135" s="330"/>
      <c r="BS135" s="330"/>
      <c r="BT135" s="330"/>
      <c r="BU135" s="330"/>
      <c r="BV135" s="330"/>
      <c r="BW135" s="330"/>
      <c r="BX135" s="330"/>
      <c r="BY135" s="330"/>
      <c r="BZ135" s="330"/>
      <c r="CA135" s="330"/>
      <c r="CB135" s="330"/>
      <c r="CC135" s="330"/>
      <c r="CD135" s="330"/>
      <c r="CE135" s="330"/>
      <c r="CF135" s="330"/>
      <c r="CG135" s="330"/>
      <c r="CH135" s="330"/>
      <c r="CI135" s="330"/>
      <c r="CJ135" s="330"/>
      <c r="CK135" s="330"/>
      <c r="CL135" s="330"/>
      <c r="CM135" s="330"/>
      <c r="CN135" s="330"/>
      <c r="CO135" s="330"/>
      <c r="CP135" s="330"/>
      <c r="CQ135" s="330"/>
      <c r="CR135" s="330"/>
      <c r="CS135" s="330"/>
      <c r="CT135" s="330"/>
      <c r="CU135" s="330"/>
      <c r="CV135" s="330"/>
      <c r="CW135" s="330"/>
      <c r="CX135" s="330"/>
      <c r="CY135" s="330"/>
      <c r="CZ135" s="330"/>
      <c r="DA135" s="330"/>
      <c r="DB135" s="330"/>
      <c r="DC135" s="330"/>
      <c r="DD135" s="330"/>
      <c r="DE135" s="330"/>
      <c r="DF135" s="330"/>
      <c r="DG135" s="330"/>
      <c r="DH135" s="330"/>
      <c r="DI135" s="330"/>
      <c r="DJ135" s="330"/>
      <c r="DK135" s="330"/>
      <c r="DL135" s="330"/>
      <c r="DM135" s="330"/>
      <c r="DN135" s="330"/>
      <c r="DO135" s="330"/>
      <c r="DP135" s="330"/>
      <c r="DQ135" s="330"/>
      <c r="DR135" s="330"/>
      <c r="DS135" s="330"/>
      <c r="DT135" s="330"/>
      <c r="DU135" s="330"/>
      <c r="DV135" s="330"/>
      <c r="DW135" s="330"/>
      <c r="DX135" s="330"/>
      <c r="DY135" s="330"/>
      <c r="DZ135" s="330"/>
      <c r="EA135" s="330"/>
      <c r="EB135" s="330"/>
      <c r="EC135" s="330"/>
      <c r="ED135" s="330"/>
      <c r="EE135" s="330"/>
      <c r="EF135" s="330"/>
      <c r="EG135" s="330"/>
      <c r="EH135" s="330"/>
      <c r="EI135" s="330"/>
      <c r="EJ135" s="330"/>
      <c r="EK135" s="330"/>
      <c r="EL135" s="330"/>
      <c r="EM135" s="330"/>
      <c r="EN135" s="330"/>
      <c r="EO135" s="330"/>
      <c r="EP135" s="330"/>
      <c r="EQ135" s="330"/>
      <c r="ER135" s="330"/>
      <c r="ES135" s="330"/>
      <c r="ET135" s="330"/>
      <c r="EU135" s="330"/>
      <c r="EV135" s="330"/>
      <c r="EW135" s="330"/>
      <c r="EX135" s="330"/>
      <c r="EY135" s="330"/>
      <c r="EZ135" s="330"/>
      <c r="FA135" s="330"/>
      <c r="FB135" s="330"/>
      <c r="FC135" s="330"/>
      <c r="FD135" s="330"/>
      <c r="FE135" s="330"/>
      <c r="FF135" s="330"/>
      <c r="FG135" s="330"/>
      <c r="FH135" s="330"/>
      <c r="FI135" s="330"/>
      <c r="FJ135" s="330"/>
      <c r="FK135" s="330"/>
      <c r="FL135" s="330"/>
      <c r="FM135" s="330"/>
      <c r="FN135" s="330"/>
      <c r="FO135" s="330"/>
      <c r="FP135" s="330"/>
      <c r="FQ135" s="330"/>
      <c r="FR135" s="330"/>
      <c r="FS135" s="330"/>
      <c r="FT135" s="330"/>
      <c r="FU135" s="330"/>
      <c r="FV135" s="330"/>
      <c r="FW135" s="330"/>
      <c r="FX135" s="330"/>
      <c r="FY135" s="330"/>
      <c r="FZ135" s="330"/>
      <c r="GA135" s="330"/>
      <c r="GB135" s="330"/>
      <c r="GC135" s="330"/>
      <c r="GD135" s="330"/>
      <c r="GE135" s="330"/>
      <c r="GF135" s="330"/>
      <c r="GG135" s="330"/>
      <c r="GH135" s="330"/>
      <c r="GI135" s="330"/>
      <c r="GJ135" s="330"/>
      <c r="GK135" s="330"/>
      <c r="GL135" s="330"/>
      <c r="GM135" s="330"/>
      <c r="GN135" s="330"/>
      <c r="GO135" s="330"/>
      <c r="GP135" s="330"/>
      <c r="GQ135" s="330"/>
      <c r="GR135" s="330"/>
      <c r="GS135" s="330"/>
      <c r="GT135" s="330"/>
      <c r="GU135" s="330"/>
      <c r="GV135" s="330"/>
      <c r="GW135" s="330"/>
      <c r="GX135" s="330"/>
      <c r="GY135" s="330"/>
      <c r="GZ135" s="330"/>
      <c r="HA135" s="330"/>
      <c r="HB135" s="330"/>
      <c r="HC135" s="330"/>
      <c r="HD135" s="330"/>
      <c r="HE135" s="330"/>
      <c r="HF135" s="330"/>
      <c r="HG135" s="330"/>
      <c r="HH135" s="330"/>
      <c r="HI135" s="330"/>
      <c r="HJ135" s="330"/>
    </row>
    <row r="136" s="135" customFormat="1" ht="9.95" customHeight="1" spans="1:218">
      <c r="A136" s="1267" t="s">
        <v>37</v>
      </c>
      <c r="B136" s="1267" t="s">
        <v>712</v>
      </c>
      <c r="C136" s="1267">
        <v>733</v>
      </c>
      <c r="D136" s="1268">
        <v>22.57222313085</v>
      </c>
      <c r="E136" s="1268" t="s">
        <v>714</v>
      </c>
      <c r="F136" s="1268" t="s">
        <v>715</v>
      </c>
      <c r="G136" s="1268" t="s">
        <v>716</v>
      </c>
      <c r="H136" s="1267" t="s">
        <v>717</v>
      </c>
      <c r="I136" s="1267" t="s">
        <v>729</v>
      </c>
      <c r="J136" s="1267" t="s">
        <v>58</v>
      </c>
      <c r="K136" s="1267"/>
      <c r="L136" s="1275">
        <v>40436490.6825</v>
      </c>
      <c r="M136" s="1275">
        <v>4687856.55111</v>
      </c>
      <c r="N136" s="1267" t="s">
        <v>43</v>
      </c>
      <c r="O136" s="1260" t="s">
        <v>734</v>
      </c>
      <c r="P136" s="1279" t="s">
        <v>735</v>
      </c>
      <c r="Q136" s="1283">
        <f t="shared" si="2"/>
        <v>101.575004088825</v>
      </c>
      <c r="R136" s="1267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E136" s="330"/>
      <c r="AF136" s="330"/>
      <c r="AG136" s="330"/>
      <c r="AH136" s="330"/>
      <c r="AI136" s="330"/>
      <c r="AJ136" s="330"/>
      <c r="AK136" s="330"/>
      <c r="AL136" s="330"/>
      <c r="AM136" s="330"/>
      <c r="AN136" s="330"/>
      <c r="AO136" s="330"/>
      <c r="AP136" s="330"/>
      <c r="AQ136" s="330"/>
      <c r="AR136" s="330"/>
      <c r="AS136" s="330"/>
      <c r="AT136" s="330"/>
      <c r="AU136" s="330"/>
      <c r="AV136" s="330"/>
      <c r="AW136" s="330"/>
      <c r="AX136" s="330"/>
      <c r="AY136" s="330"/>
      <c r="AZ136" s="330"/>
      <c r="BA136" s="330"/>
      <c r="BB136" s="330"/>
      <c r="BC136" s="330"/>
      <c r="BD136" s="330"/>
      <c r="BE136" s="330"/>
      <c r="BF136" s="330"/>
      <c r="BG136" s="330"/>
      <c r="BH136" s="330"/>
      <c r="BI136" s="330"/>
      <c r="BJ136" s="330"/>
      <c r="BK136" s="330"/>
      <c r="BL136" s="330"/>
      <c r="BM136" s="330"/>
      <c r="BN136" s="330"/>
      <c r="BO136" s="330"/>
      <c r="BP136" s="330"/>
      <c r="BQ136" s="330"/>
      <c r="BR136" s="330"/>
      <c r="BS136" s="330"/>
      <c r="BT136" s="330"/>
      <c r="BU136" s="330"/>
      <c r="BV136" s="330"/>
      <c r="BW136" s="330"/>
      <c r="BX136" s="330"/>
      <c r="BY136" s="330"/>
      <c r="BZ136" s="330"/>
      <c r="CA136" s="330"/>
      <c r="CB136" s="330"/>
      <c r="CC136" s="330"/>
      <c r="CD136" s="330"/>
      <c r="CE136" s="330"/>
      <c r="CF136" s="330"/>
      <c r="CG136" s="330"/>
      <c r="CH136" s="330"/>
      <c r="CI136" s="330"/>
      <c r="CJ136" s="330"/>
      <c r="CK136" s="330"/>
      <c r="CL136" s="330"/>
      <c r="CM136" s="330"/>
      <c r="CN136" s="330"/>
      <c r="CO136" s="330"/>
      <c r="CP136" s="330"/>
      <c r="CQ136" s="330"/>
      <c r="CR136" s="330"/>
      <c r="CS136" s="330"/>
      <c r="CT136" s="330"/>
      <c r="CU136" s="330"/>
      <c r="CV136" s="330"/>
      <c r="CW136" s="330"/>
      <c r="CX136" s="330"/>
      <c r="CY136" s="330"/>
      <c r="CZ136" s="330"/>
      <c r="DA136" s="330"/>
      <c r="DB136" s="330"/>
      <c r="DC136" s="330"/>
      <c r="DD136" s="330"/>
      <c r="DE136" s="330"/>
      <c r="DF136" s="330"/>
      <c r="DG136" s="330"/>
      <c r="DH136" s="330"/>
      <c r="DI136" s="330"/>
      <c r="DJ136" s="330"/>
      <c r="DK136" s="330"/>
      <c r="DL136" s="330"/>
      <c r="DM136" s="330"/>
      <c r="DN136" s="330"/>
      <c r="DO136" s="330"/>
      <c r="DP136" s="330"/>
      <c r="DQ136" s="330"/>
      <c r="DR136" s="330"/>
      <c r="DS136" s="330"/>
      <c r="DT136" s="330"/>
      <c r="DU136" s="330"/>
      <c r="DV136" s="330"/>
      <c r="DW136" s="330"/>
      <c r="DX136" s="330"/>
      <c r="DY136" s="330"/>
      <c r="DZ136" s="330"/>
      <c r="EA136" s="330"/>
      <c r="EB136" s="330"/>
      <c r="EC136" s="330"/>
      <c r="ED136" s="330"/>
      <c r="EE136" s="330"/>
      <c r="EF136" s="330"/>
      <c r="EG136" s="330"/>
      <c r="EH136" s="330"/>
      <c r="EI136" s="330"/>
      <c r="EJ136" s="330"/>
      <c r="EK136" s="330"/>
      <c r="EL136" s="330"/>
      <c r="EM136" s="330"/>
      <c r="EN136" s="330"/>
      <c r="EO136" s="330"/>
      <c r="EP136" s="330"/>
      <c r="EQ136" s="330"/>
      <c r="ER136" s="330"/>
      <c r="ES136" s="330"/>
      <c r="ET136" s="330"/>
      <c r="EU136" s="330"/>
      <c r="EV136" s="330"/>
      <c r="EW136" s="330"/>
      <c r="EX136" s="330"/>
      <c r="EY136" s="330"/>
      <c r="EZ136" s="330"/>
      <c r="FA136" s="330"/>
      <c r="FB136" s="330"/>
      <c r="FC136" s="330"/>
      <c r="FD136" s="330"/>
      <c r="FE136" s="330"/>
      <c r="FF136" s="330"/>
      <c r="FG136" s="330"/>
      <c r="FH136" s="330"/>
      <c r="FI136" s="330"/>
      <c r="FJ136" s="330"/>
      <c r="FK136" s="330"/>
      <c r="FL136" s="330"/>
      <c r="FM136" s="330"/>
      <c r="FN136" s="330"/>
      <c r="FO136" s="330"/>
      <c r="FP136" s="330"/>
      <c r="FQ136" s="330"/>
      <c r="FR136" s="330"/>
      <c r="FS136" s="330"/>
      <c r="FT136" s="330"/>
      <c r="FU136" s="330"/>
      <c r="FV136" s="330"/>
      <c r="FW136" s="330"/>
      <c r="FX136" s="330"/>
      <c r="FY136" s="330"/>
      <c r="FZ136" s="330"/>
      <c r="GA136" s="330"/>
      <c r="GB136" s="330"/>
      <c r="GC136" s="330"/>
      <c r="GD136" s="330"/>
      <c r="GE136" s="330"/>
      <c r="GF136" s="330"/>
      <c r="GG136" s="330"/>
      <c r="GH136" s="330"/>
      <c r="GI136" s="330"/>
      <c r="GJ136" s="330"/>
      <c r="GK136" s="330"/>
      <c r="GL136" s="330"/>
      <c r="GM136" s="330"/>
      <c r="GN136" s="330"/>
      <c r="GO136" s="330"/>
      <c r="GP136" s="330"/>
      <c r="GQ136" s="330"/>
      <c r="GR136" s="330"/>
      <c r="GS136" s="330"/>
      <c r="GT136" s="330"/>
      <c r="GU136" s="330"/>
      <c r="GV136" s="330"/>
      <c r="GW136" s="330"/>
      <c r="GX136" s="330"/>
      <c r="GY136" s="330"/>
      <c r="GZ136" s="330"/>
      <c r="HA136" s="330"/>
      <c r="HB136" s="330"/>
      <c r="HC136" s="330"/>
      <c r="HD136" s="330"/>
      <c r="HE136" s="330"/>
      <c r="HF136" s="330"/>
      <c r="HG136" s="330"/>
      <c r="HH136" s="330"/>
      <c r="HI136" s="330"/>
      <c r="HJ136" s="330"/>
    </row>
    <row r="137" s="135" customFormat="1" ht="9.95" customHeight="1" spans="1:218">
      <c r="A137" s="1267" t="s">
        <v>37</v>
      </c>
      <c r="B137" s="1267" t="s">
        <v>712</v>
      </c>
      <c r="C137" s="1267">
        <v>738</v>
      </c>
      <c r="D137" s="1268">
        <v>28.0269759186</v>
      </c>
      <c r="E137" s="1268" t="s">
        <v>714</v>
      </c>
      <c r="F137" s="1268" t="s">
        <v>715</v>
      </c>
      <c r="G137" s="1268" t="s">
        <v>716</v>
      </c>
      <c r="H137" s="1267" t="s">
        <v>721</v>
      </c>
      <c r="I137" s="1267" t="s">
        <v>28</v>
      </c>
      <c r="J137" s="1267" t="s">
        <v>29</v>
      </c>
      <c r="K137" s="1267"/>
      <c r="L137" s="1275">
        <v>40437740.9794</v>
      </c>
      <c r="M137" s="1275">
        <v>4687848.22873</v>
      </c>
      <c r="N137" s="1267" t="s">
        <v>43</v>
      </c>
      <c r="O137" s="1260" t="s">
        <v>732</v>
      </c>
      <c r="P137" s="1279" t="s">
        <v>733</v>
      </c>
      <c r="Q137" s="1283">
        <f t="shared" si="2"/>
        <v>126.1213916337</v>
      </c>
      <c r="R137" s="1267"/>
      <c r="S137" s="330"/>
      <c r="T137" s="330"/>
      <c r="U137" s="330"/>
      <c r="V137" s="330"/>
      <c r="W137" s="330"/>
      <c r="X137" s="330"/>
      <c r="Y137" s="330"/>
      <c r="Z137" s="330"/>
      <c r="AA137" s="330"/>
      <c r="AB137" s="330"/>
      <c r="AC137" s="330"/>
      <c r="AD137" s="330"/>
      <c r="AE137" s="330"/>
      <c r="AF137" s="330"/>
      <c r="AG137" s="330"/>
      <c r="AH137" s="330"/>
      <c r="AI137" s="330"/>
      <c r="AJ137" s="330"/>
      <c r="AK137" s="330"/>
      <c r="AL137" s="330"/>
      <c r="AM137" s="330"/>
      <c r="AN137" s="330"/>
      <c r="AO137" s="330"/>
      <c r="AP137" s="330"/>
      <c r="AQ137" s="330"/>
      <c r="AR137" s="330"/>
      <c r="AS137" s="330"/>
      <c r="AT137" s="330"/>
      <c r="AU137" s="330"/>
      <c r="AV137" s="330"/>
      <c r="AW137" s="330"/>
      <c r="AX137" s="330"/>
      <c r="AY137" s="330"/>
      <c r="AZ137" s="330"/>
      <c r="BA137" s="330"/>
      <c r="BB137" s="330"/>
      <c r="BC137" s="330"/>
      <c r="BD137" s="330"/>
      <c r="BE137" s="330"/>
      <c r="BF137" s="330"/>
      <c r="BG137" s="330"/>
      <c r="BH137" s="330"/>
      <c r="BI137" s="330"/>
      <c r="BJ137" s="330"/>
      <c r="BK137" s="330"/>
      <c r="BL137" s="330"/>
      <c r="BM137" s="330"/>
      <c r="BN137" s="330"/>
      <c r="BO137" s="330"/>
      <c r="BP137" s="330"/>
      <c r="BQ137" s="330"/>
      <c r="BR137" s="330"/>
      <c r="BS137" s="330"/>
      <c r="BT137" s="330"/>
      <c r="BU137" s="330"/>
      <c r="BV137" s="330"/>
      <c r="BW137" s="330"/>
      <c r="BX137" s="330"/>
      <c r="BY137" s="330"/>
      <c r="BZ137" s="330"/>
      <c r="CA137" s="330"/>
      <c r="CB137" s="330"/>
      <c r="CC137" s="330"/>
      <c r="CD137" s="330"/>
      <c r="CE137" s="330"/>
      <c r="CF137" s="330"/>
      <c r="CG137" s="330"/>
      <c r="CH137" s="330"/>
      <c r="CI137" s="330"/>
      <c r="CJ137" s="330"/>
      <c r="CK137" s="330"/>
      <c r="CL137" s="330"/>
      <c r="CM137" s="330"/>
      <c r="CN137" s="330"/>
      <c r="CO137" s="330"/>
      <c r="CP137" s="330"/>
      <c r="CQ137" s="330"/>
      <c r="CR137" s="330"/>
      <c r="CS137" s="330"/>
      <c r="CT137" s="330"/>
      <c r="CU137" s="330"/>
      <c r="CV137" s="330"/>
      <c r="CW137" s="330"/>
      <c r="CX137" s="330"/>
      <c r="CY137" s="330"/>
      <c r="CZ137" s="330"/>
      <c r="DA137" s="330"/>
      <c r="DB137" s="330"/>
      <c r="DC137" s="330"/>
      <c r="DD137" s="330"/>
      <c r="DE137" s="330"/>
      <c r="DF137" s="330"/>
      <c r="DG137" s="330"/>
      <c r="DH137" s="330"/>
      <c r="DI137" s="330"/>
      <c r="DJ137" s="330"/>
      <c r="DK137" s="330"/>
      <c r="DL137" s="330"/>
      <c r="DM137" s="330"/>
      <c r="DN137" s="330"/>
      <c r="DO137" s="330"/>
      <c r="DP137" s="330"/>
      <c r="DQ137" s="330"/>
      <c r="DR137" s="330"/>
      <c r="DS137" s="330"/>
      <c r="DT137" s="330"/>
      <c r="DU137" s="330"/>
      <c r="DV137" s="330"/>
      <c r="DW137" s="330"/>
      <c r="DX137" s="330"/>
      <c r="DY137" s="330"/>
      <c r="DZ137" s="330"/>
      <c r="EA137" s="330"/>
      <c r="EB137" s="330"/>
      <c r="EC137" s="330"/>
      <c r="ED137" s="330"/>
      <c r="EE137" s="330"/>
      <c r="EF137" s="330"/>
      <c r="EG137" s="330"/>
      <c r="EH137" s="330"/>
      <c r="EI137" s="330"/>
      <c r="EJ137" s="330"/>
      <c r="EK137" s="330"/>
      <c r="EL137" s="330"/>
      <c r="EM137" s="330"/>
      <c r="EN137" s="330"/>
      <c r="EO137" s="330"/>
      <c r="EP137" s="330"/>
      <c r="EQ137" s="330"/>
      <c r="ER137" s="330"/>
      <c r="ES137" s="330"/>
      <c r="ET137" s="330"/>
      <c r="EU137" s="330"/>
      <c r="EV137" s="330"/>
      <c r="EW137" s="330"/>
      <c r="EX137" s="330"/>
      <c r="EY137" s="330"/>
      <c r="EZ137" s="330"/>
      <c r="FA137" s="330"/>
      <c r="FB137" s="330"/>
      <c r="FC137" s="330"/>
      <c r="FD137" s="330"/>
      <c r="FE137" s="330"/>
      <c r="FF137" s="330"/>
      <c r="FG137" s="330"/>
      <c r="FH137" s="330"/>
      <c r="FI137" s="330"/>
      <c r="FJ137" s="330"/>
      <c r="FK137" s="330"/>
      <c r="FL137" s="330"/>
      <c r="FM137" s="330"/>
      <c r="FN137" s="330"/>
      <c r="FO137" s="330"/>
      <c r="FP137" s="330"/>
      <c r="FQ137" s="330"/>
      <c r="FR137" s="330"/>
      <c r="FS137" s="330"/>
      <c r="FT137" s="330"/>
      <c r="FU137" s="330"/>
      <c r="FV137" s="330"/>
      <c r="FW137" s="330"/>
      <c r="FX137" s="330"/>
      <c r="FY137" s="330"/>
      <c r="FZ137" s="330"/>
      <c r="GA137" s="330"/>
      <c r="GB137" s="330"/>
      <c r="GC137" s="330"/>
      <c r="GD137" s="330"/>
      <c r="GE137" s="330"/>
      <c r="GF137" s="330"/>
      <c r="GG137" s="330"/>
      <c r="GH137" s="330"/>
      <c r="GI137" s="330"/>
      <c r="GJ137" s="330"/>
      <c r="GK137" s="330"/>
      <c r="GL137" s="330"/>
      <c r="GM137" s="330"/>
      <c r="GN137" s="330"/>
      <c r="GO137" s="330"/>
      <c r="GP137" s="330"/>
      <c r="GQ137" s="330"/>
      <c r="GR137" s="330"/>
      <c r="GS137" s="330"/>
      <c r="GT137" s="330"/>
      <c r="GU137" s="330"/>
      <c r="GV137" s="330"/>
      <c r="GW137" s="330"/>
      <c r="GX137" s="330"/>
      <c r="GY137" s="330"/>
      <c r="GZ137" s="330"/>
      <c r="HA137" s="330"/>
      <c r="HB137" s="330"/>
      <c r="HC137" s="330"/>
      <c r="HD137" s="330"/>
      <c r="HE137" s="330"/>
      <c r="HF137" s="330"/>
      <c r="HG137" s="330"/>
      <c r="HH137" s="330"/>
      <c r="HI137" s="330"/>
      <c r="HJ137" s="330"/>
    </row>
    <row r="138" s="135" customFormat="1" ht="9.95" customHeight="1" spans="1:218">
      <c r="A138" s="1267" t="s">
        <v>37</v>
      </c>
      <c r="B138" s="1267" t="s">
        <v>712</v>
      </c>
      <c r="C138" s="1267">
        <v>743</v>
      </c>
      <c r="D138" s="1268">
        <v>63.95789762865</v>
      </c>
      <c r="E138" s="1268" t="s">
        <v>714</v>
      </c>
      <c r="F138" s="1268" t="s">
        <v>715</v>
      </c>
      <c r="G138" s="1268" t="s">
        <v>716</v>
      </c>
      <c r="H138" s="1267" t="s">
        <v>721</v>
      </c>
      <c r="I138" s="1267" t="s">
        <v>729</v>
      </c>
      <c r="J138" s="1267" t="s">
        <v>58</v>
      </c>
      <c r="K138" s="1267"/>
      <c r="L138" s="1275">
        <v>40437251.5626</v>
      </c>
      <c r="M138" s="1275">
        <v>4687855.01347</v>
      </c>
      <c r="N138" s="1267" t="s">
        <v>43</v>
      </c>
      <c r="O138" s="1260" t="s">
        <v>732</v>
      </c>
      <c r="P138" s="1279" t="s">
        <v>733</v>
      </c>
      <c r="Q138" s="1283">
        <f t="shared" si="2"/>
        <v>287.810539328925</v>
      </c>
      <c r="R138" s="1267"/>
      <c r="S138" s="330"/>
      <c r="T138" s="330"/>
      <c r="U138" s="330"/>
      <c r="V138" s="330"/>
      <c r="W138" s="330"/>
      <c r="X138" s="330"/>
      <c r="Y138" s="330"/>
      <c r="Z138" s="330"/>
      <c r="AA138" s="330"/>
      <c r="AB138" s="330"/>
      <c r="AC138" s="330"/>
      <c r="AD138" s="330"/>
      <c r="AE138" s="330"/>
      <c r="AF138" s="330"/>
      <c r="AG138" s="330"/>
      <c r="AH138" s="330"/>
      <c r="AI138" s="330"/>
      <c r="AJ138" s="330"/>
      <c r="AK138" s="330"/>
      <c r="AL138" s="330"/>
      <c r="AM138" s="330"/>
      <c r="AN138" s="330"/>
      <c r="AO138" s="330"/>
      <c r="AP138" s="330"/>
      <c r="AQ138" s="330"/>
      <c r="AR138" s="330"/>
      <c r="AS138" s="330"/>
      <c r="AT138" s="330"/>
      <c r="AU138" s="330"/>
      <c r="AV138" s="330"/>
      <c r="AW138" s="330"/>
      <c r="AX138" s="330"/>
      <c r="AY138" s="330"/>
      <c r="AZ138" s="330"/>
      <c r="BA138" s="330"/>
      <c r="BB138" s="330"/>
      <c r="BC138" s="330"/>
      <c r="BD138" s="330"/>
      <c r="BE138" s="330"/>
      <c r="BF138" s="330"/>
      <c r="BG138" s="330"/>
      <c r="BH138" s="330"/>
      <c r="BI138" s="330"/>
      <c r="BJ138" s="330"/>
      <c r="BK138" s="330"/>
      <c r="BL138" s="330"/>
      <c r="BM138" s="330"/>
      <c r="BN138" s="330"/>
      <c r="BO138" s="330"/>
      <c r="BP138" s="330"/>
      <c r="BQ138" s="330"/>
      <c r="BR138" s="330"/>
      <c r="BS138" s="330"/>
      <c r="BT138" s="330"/>
      <c r="BU138" s="330"/>
      <c r="BV138" s="330"/>
      <c r="BW138" s="330"/>
      <c r="BX138" s="330"/>
      <c r="BY138" s="330"/>
      <c r="BZ138" s="330"/>
      <c r="CA138" s="330"/>
      <c r="CB138" s="330"/>
      <c r="CC138" s="330"/>
      <c r="CD138" s="330"/>
      <c r="CE138" s="330"/>
      <c r="CF138" s="330"/>
      <c r="CG138" s="330"/>
      <c r="CH138" s="330"/>
      <c r="CI138" s="330"/>
      <c r="CJ138" s="330"/>
      <c r="CK138" s="330"/>
      <c r="CL138" s="330"/>
      <c r="CM138" s="330"/>
      <c r="CN138" s="330"/>
      <c r="CO138" s="330"/>
      <c r="CP138" s="330"/>
      <c r="CQ138" s="330"/>
      <c r="CR138" s="330"/>
      <c r="CS138" s="330"/>
      <c r="CT138" s="330"/>
      <c r="CU138" s="330"/>
      <c r="CV138" s="330"/>
      <c r="CW138" s="330"/>
      <c r="CX138" s="330"/>
      <c r="CY138" s="330"/>
      <c r="CZ138" s="330"/>
      <c r="DA138" s="330"/>
      <c r="DB138" s="330"/>
      <c r="DC138" s="330"/>
      <c r="DD138" s="330"/>
      <c r="DE138" s="330"/>
      <c r="DF138" s="330"/>
      <c r="DG138" s="330"/>
      <c r="DH138" s="330"/>
      <c r="DI138" s="330"/>
      <c r="DJ138" s="330"/>
      <c r="DK138" s="330"/>
      <c r="DL138" s="330"/>
      <c r="DM138" s="330"/>
      <c r="DN138" s="330"/>
      <c r="DO138" s="330"/>
      <c r="DP138" s="330"/>
      <c r="DQ138" s="330"/>
      <c r="DR138" s="330"/>
      <c r="DS138" s="330"/>
      <c r="DT138" s="330"/>
      <c r="DU138" s="330"/>
      <c r="DV138" s="330"/>
      <c r="DW138" s="330"/>
      <c r="DX138" s="330"/>
      <c r="DY138" s="330"/>
      <c r="DZ138" s="330"/>
      <c r="EA138" s="330"/>
      <c r="EB138" s="330"/>
      <c r="EC138" s="330"/>
      <c r="ED138" s="330"/>
      <c r="EE138" s="330"/>
      <c r="EF138" s="330"/>
      <c r="EG138" s="330"/>
      <c r="EH138" s="330"/>
      <c r="EI138" s="330"/>
      <c r="EJ138" s="330"/>
      <c r="EK138" s="330"/>
      <c r="EL138" s="330"/>
      <c r="EM138" s="330"/>
      <c r="EN138" s="330"/>
      <c r="EO138" s="330"/>
      <c r="EP138" s="330"/>
      <c r="EQ138" s="330"/>
      <c r="ER138" s="330"/>
      <c r="ES138" s="330"/>
      <c r="ET138" s="330"/>
      <c r="EU138" s="330"/>
      <c r="EV138" s="330"/>
      <c r="EW138" s="330"/>
      <c r="EX138" s="330"/>
      <c r="EY138" s="330"/>
      <c r="EZ138" s="330"/>
      <c r="FA138" s="330"/>
      <c r="FB138" s="330"/>
      <c r="FC138" s="330"/>
      <c r="FD138" s="330"/>
      <c r="FE138" s="330"/>
      <c r="FF138" s="330"/>
      <c r="FG138" s="330"/>
      <c r="FH138" s="330"/>
      <c r="FI138" s="330"/>
      <c r="FJ138" s="330"/>
      <c r="FK138" s="330"/>
      <c r="FL138" s="330"/>
      <c r="FM138" s="330"/>
      <c r="FN138" s="330"/>
      <c r="FO138" s="330"/>
      <c r="FP138" s="330"/>
      <c r="FQ138" s="330"/>
      <c r="FR138" s="330"/>
      <c r="FS138" s="330"/>
      <c r="FT138" s="330"/>
      <c r="FU138" s="330"/>
      <c r="FV138" s="330"/>
      <c r="FW138" s="330"/>
      <c r="FX138" s="330"/>
      <c r="FY138" s="330"/>
      <c r="FZ138" s="330"/>
      <c r="GA138" s="330"/>
      <c r="GB138" s="330"/>
      <c r="GC138" s="330"/>
      <c r="GD138" s="330"/>
      <c r="GE138" s="330"/>
      <c r="GF138" s="330"/>
      <c r="GG138" s="330"/>
      <c r="GH138" s="330"/>
      <c r="GI138" s="330"/>
      <c r="GJ138" s="330"/>
      <c r="GK138" s="330"/>
      <c r="GL138" s="330"/>
      <c r="GM138" s="330"/>
      <c r="GN138" s="330"/>
      <c r="GO138" s="330"/>
      <c r="GP138" s="330"/>
      <c r="GQ138" s="330"/>
      <c r="GR138" s="330"/>
      <c r="GS138" s="330"/>
      <c r="GT138" s="330"/>
      <c r="GU138" s="330"/>
      <c r="GV138" s="330"/>
      <c r="GW138" s="330"/>
      <c r="GX138" s="330"/>
      <c r="GY138" s="330"/>
      <c r="GZ138" s="330"/>
      <c r="HA138" s="330"/>
      <c r="HB138" s="330"/>
      <c r="HC138" s="330"/>
      <c r="HD138" s="330"/>
      <c r="HE138" s="330"/>
      <c r="HF138" s="330"/>
      <c r="HG138" s="330"/>
      <c r="HH138" s="330"/>
      <c r="HI138" s="330"/>
      <c r="HJ138" s="330"/>
    </row>
    <row r="139" s="135" customFormat="1" ht="9.95" customHeight="1" spans="1:218">
      <c r="A139" s="1267" t="s">
        <v>37</v>
      </c>
      <c r="B139" s="1267" t="s">
        <v>712</v>
      </c>
      <c r="C139" s="1267">
        <v>744</v>
      </c>
      <c r="D139" s="1268">
        <v>40.0815785133</v>
      </c>
      <c r="E139" s="1268" t="s">
        <v>714</v>
      </c>
      <c r="F139" s="1268" t="s">
        <v>715</v>
      </c>
      <c r="G139" s="1268" t="s">
        <v>716</v>
      </c>
      <c r="H139" s="1267" t="s">
        <v>721</v>
      </c>
      <c r="I139" s="1267" t="s">
        <v>729</v>
      </c>
      <c r="J139" s="1267" t="s">
        <v>327</v>
      </c>
      <c r="K139" s="1267"/>
      <c r="L139" s="1275">
        <v>40439844.7021</v>
      </c>
      <c r="M139" s="1275">
        <v>4687849.02904</v>
      </c>
      <c r="N139" s="1267" t="s">
        <v>178</v>
      </c>
      <c r="O139" s="1260" t="s">
        <v>734</v>
      </c>
      <c r="P139" s="1279" t="s">
        <v>735</v>
      </c>
      <c r="Q139" s="1283">
        <f t="shared" si="2"/>
        <v>180.36710330985</v>
      </c>
      <c r="R139" s="1267"/>
      <c r="S139" s="330"/>
      <c r="T139" s="330"/>
      <c r="U139" s="330"/>
      <c r="V139" s="330"/>
      <c r="W139" s="330"/>
      <c r="X139" s="330"/>
      <c r="Y139" s="330"/>
      <c r="Z139" s="330"/>
      <c r="AA139" s="330"/>
      <c r="AB139" s="330"/>
      <c r="AC139" s="330"/>
      <c r="AD139" s="330"/>
      <c r="AE139" s="330"/>
      <c r="AF139" s="330"/>
      <c r="AG139" s="330"/>
      <c r="AH139" s="330"/>
      <c r="AI139" s="330"/>
      <c r="AJ139" s="330"/>
      <c r="AK139" s="330"/>
      <c r="AL139" s="330"/>
      <c r="AM139" s="330"/>
      <c r="AN139" s="330"/>
      <c r="AO139" s="330"/>
      <c r="AP139" s="330"/>
      <c r="AQ139" s="330"/>
      <c r="AR139" s="330"/>
      <c r="AS139" s="330"/>
      <c r="AT139" s="330"/>
      <c r="AU139" s="330"/>
      <c r="AV139" s="330"/>
      <c r="AW139" s="330"/>
      <c r="AX139" s="330"/>
      <c r="AY139" s="330"/>
      <c r="AZ139" s="330"/>
      <c r="BA139" s="330"/>
      <c r="BB139" s="330"/>
      <c r="BC139" s="330"/>
      <c r="BD139" s="330"/>
      <c r="BE139" s="330"/>
      <c r="BF139" s="330"/>
      <c r="BG139" s="330"/>
      <c r="BH139" s="330"/>
      <c r="BI139" s="330"/>
      <c r="BJ139" s="330"/>
      <c r="BK139" s="330"/>
      <c r="BL139" s="330"/>
      <c r="BM139" s="330"/>
      <c r="BN139" s="330"/>
      <c r="BO139" s="330"/>
      <c r="BP139" s="330"/>
      <c r="BQ139" s="330"/>
      <c r="BR139" s="330"/>
      <c r="BS139" s="330"/>
      <c r="BT139" s="330"/>
      <c r="BU139" s="330"/>
      <c r="BV139" s="330"/>
      <c r="BW139" s="330"/>
      <c r="BX139" s="330"/>
      <c r="BY139" s="330"/>
      <c r="BZ139" s="330"/>
      <c r="CA139" s="330"/>
      <c r="CB139" s="330"/>
      <c r="CC139" s="330"/>
      <c r="CD139" s="330"/>
      <c r="CE139" s="330"/>
      <c r="CF139" s="330"/>
      <c r="CG139" s="330"/>
      <c r="CH139" s="330"/>
      <c r="CI139" s="330"/>
      <c r="CJ139" s="330"/>
      <c r="CK139" s="330"/>
      <c r="CL139" s="330"/>
      <c r="CM139" s="330"/>
      <c r="CN139" s="330"/>
      <c r="CO139" s="330"/>
      <c r="CP139" s="330"/>
      <c r="CQ139" s="330"/>
      <c r="CR139" s="330"/>
      <c r="CS139" s="330"/>
      <c r="CT139" s="330"/>
      <c r="CU139" s="330"/>
      <c r="CV139" s="330"/>
      <c r="CW139" s="330"/>
      <c r="CX139" s="330"/>
      <c r="CY139" s="330"/>
      <c r="CZ139" s="330"/>
      <c r="DA139" s="330"/>
      <c r="DB139" s="330"/>
      <c r="DC139" s="330"/>
      <c r="DD139" s="330"/>
      <c r="DE139" s="330"/>
      <c r="DF139" s="330"/>
      <c r="DG139" s="330"/>
      <c r="DH139" s="330"/>
      <c r="DI139" s="330"/>
      <c r="DJ139" s="330"/>
      <c r="DK139" s="330"/>
      <c r="DL139" s="330"/>
      <c r="DM139" s="330"/>
      <c r="DN139" s="330"/>
      <c r="DO139" s="330"/>
      <c r="DP139" s="330"/>
      <c r="DQ139" s="330"/>
      <c r="DR139" s="330"/>
      <c r="DS139" s="330"/>
      <c r="DT139" s="330"/>
      <c r="DU139" s="330"/>
      <c r="DV139" s="330"/>
      <c r="DW139" s="330"/>
      <c r="DX139" s="330"/>
      <c r="DY139" s="330"/>
      <c r="DZ139" s="330"/>
      <c r="EA139" s="330"/>
      <c r="EB139" s="330"/>
      <c r="EC139" s="330"/>
      <c r="ED139" s="330"/>
      <c r="EE139" s="330"/>
      <c r="EF139" s="330"/>
      <c r="EG139" s="330"/>
      <c r="EH139" s="330"/>
      <c r="EI139" s="330"/>
      <c r="EJ139" s="330"/>
      <c r="EK139" s="330"/>
      <c r="EL139" s="330"/>
      <c r="EM139" s="330"/>
      <c r="EN139" s="330"/>
      <c r="EO139" s="330"/>
      <c r="EP139" s="330"/>
      <c r="EQ139" s="330"/>
      <c r="ER139" s="330"/>
      <c r="ES139" s="330"/>
      <c r="ET139" s="330"/>
      <c r="EU139" s="330"/>
      <c r="EV139" s="330"/>
      <c r="EW139" s="330"/>
      <c r="EX139" s="330"/>
      <c r="EY139" s="330"/>
      <c r="EZ139" s="330"/>
      <c r="FA139" s="330"/>
      <c r="FB139" s="330"/>
      <c r="FC139" s="330"/>
      <c r="FD139" s="330"/>
      <c r="FE139" s="330"/>
      <c r="FF139" s="330"/>
      <c r="FG139" s="330"/>
      <c r="FH139" s="330"/>
      <c r="FI139" s="330"/>
      <c r="FJ139" s="330"/>
      <c r="FK139" s="330"/>
      <c r="FL139" s="330"/>
      <c r="FM139" s="330"/>
      <c r="FN139" s="330"/>
      <c r="FO139" s="330"/>
      <c r="FP139" s="330"/>
      <c r="FQ139" s="330"/>
      <c r="FR139" s="330"/>
      <c r="FS139" s="330"/>
      <c r="FT139" s="330"/>
      <c r="FU139" s="330"/>
      <c r="FV139" s="330"/>
      <c r="FW139" s="330"/>
      <c r="FX139" s="330"/>
      <c r="FY139" s="330"/>
      <c r="FZ139" s="330"/>
      <c r="GA139" s="330"/>
      <c r="GB139" s="330"/>
      <c r="GC139" s="330"/>
      <c r="GD139" s="330"/>
      <c r="GE139" s="330"/>
      <c r="GF139" s="330"/>
      <c r="GG139" s="330"/>
      <c r="GH139" s="330"/>
      <c r="GI139" s="330"/>
      <c r="GJ139" s="330"/>
      <c r="GK139" s="330"/>
      <c r="GL139" s="330"/>
      <c r="GM139" s="330"/>
      <c r="GN139" s="330"/>
      <c r="GO139" s="330"/>
      <c r="GP139" s="330"/>
      <c r="GQ139" s="330"/>
      <c r="GR139" s="330"/>
      <c r="GS139" s="330"/>
      <c r="GT139" s="330"/>
      <c r="GU139" s="330"/>
      <c r="GV139" s="330"/>
      <c r="GW139" s="330"/>
      <c r="GX139" s="330"/>
      <c r="GY139" s="330"/>
      <c r="GZ139" s="330"/>
      <c r="HA139" s="330"/>
      <c r="HB139" s="330"/>
      <c r="HC139" s="330"/>
      <c r="HD139" s="330"/>
      <c r="HE139" s="330"/>
      <c r="HF139" s="330"/>
      <c r="HG139" s="330"/>
      <c r="HH139" s="330"/>
      <c r="HI139" s="330"/>
      <c r="HJ139" s="330"/>
    </row>
    <row r="140" s="135" customFormat="1" ht="9.95" customHeight="1" spans="1:218">
      <c r="A140" s="1267" t="s">
        <v>37</v>
      </c>
      <c r="B140" s="1267" t="s">
        <v>712</v>
      </c>
      <c r="C140" s="1267">
        <v>752</v>
      </c>
      <c r="D140" s="1268">
        <v>37.8267165132</v>
      </c>
      <c r="E140" s="1268" t="s">
        <v>714</v>
      </c>
      <c r="F140" s="1268" t="s">
        <v>715</v>
      </c>
      <c r="G140" s="1268" t="s">
        <v>716</v>
      </c>
      <c r="H140" s="1267" t="s">
        <v>721</v>
      </c>
      <c r="I140" s="1267" t="s">
        <v>729</v>
      </c>
      <c r="J140" s="1267" t="s">
        <v>327</v>
      </c>
      <c r="K140" s="1267"/>
      <c r="L140" s="1275">
        <v>40439551.8346</v>
      </c>
      <c r="M140" s="1275">
        <v>4687718.71745</v>
      </c>
      <c r="N140" s="1267" t="s">
        <v>178</v>
      </c>
      <c r="O140" s="1260" t="s">
        <v>734</v>
      </c>
      <c r="P140" s="1279" t="s">
        <v>735</v>
      </c>
      <c r="Q140" s="1283">
        <f t="shared" si="2"/>
        <v>170.2202243094</v>
      </c>
      <c r="R140" s="1267"/>
      <c r="S140" s="330"/>
      <c r="T140" s="330"/>
      <c r="U140" s="330"/>
      <c r="V140" s="330"/>
      <c r="W140" s="330"/>
      <c r="X140" s="330"/>
      <c r="Y140" s="330"/>
      <c r="Z140" s="330"/>
      <c r="AA140" s="330"/>
      <c r="AB140" s="330"/>
      <c r="AC140" s="330"/>
      <c r="AD140" s="330"/>
      <c r="AE140" s="330"/>
      <c r="AF140" s="330"/>
      <c r="AG140" s="330"/>
      <c r="AH140" s="330"/>
      <c r="AI140" s="330"/>
      <c r="AJ140" s="330"/>
      <c r="AK140" s="330"/>
      <c r="AL140" s="330"/>
      <c r="AM140" s="330"/>
      <c r="AN140" s="330"/>
      <c r="AO140" s="330"/>
      <c r="AP140" s="330"/>
      <c r="AQ140" s="330"/>
      <c r="AR140" s="330"/>
      <c r="AS140" s="330"/>
      <c r="AT140" s="330"/>
      <c r="AU140" s="330"/>
      <c r="AV140" s="330"/>
      <c r="AW140" s="330"/>
      <c r="AX140" s="330"/>
      <c r="AY140" s="330"/>
      <c r="AZ140" s="330"/>
      <c r="BA140" s="330"/>
      <c r="BB140" s="330"/>
      <c r="BC140" s="330"/>
      <c r="BD140" s="330"/>
      <c r="BE140" s="330"/>
      <c r="BF140" s="330"/>
      <c r="BG140" s="330"/>
      <c r="BH140" s="330"/>
      <c r="BI140" s="330"/>
      <c r="BJ140" s="330"/>
      <c r="BK140" s="330"/>
      <c r="BL140" s="330"/>
      <c r="BM140" s="330"/>
      <c r="BN140" s="330"/>
      <c r="BO140" s="330"/>
      <c r="BP140" s="330"/>
      <c r="BQ140" s="330"/>
      <c r="BR140" s="330"/>
      <c r="BS140" s="330"/>
      <c r="BT140" s="330"/>
      <c r="BU140" s="330"/>
      <c r="BV140" s="330"/>
      <c r="BW140" s="330"/>
      <c r="BX140" s="330"/>
      <c r="BY140" s="330"/>
      <c r="BZ140" s="330"/>
      <c r="CA140" s="330"/>
      <c r="CB140" s="330"/>
      <c r="CC140" s="330"/>
      <c r="CD140" s="330"/>
      <c r="CE140" s="330"/>
      <c r="CF140" s="330"/>
      <c r="CG140" s="330"/>
      <c r="CH140" s="330"/>
      <c r="CI140" s="330"/>
      <c r="CJ140" s="330"/>
      <c r="CK140" s="330"/>
      <c r="CL140" s="330"/>
      <c r="CM140" s="330"/>
      <c r="CN140" s="330"/>
      <c r="CO140" s="330"/>
      <c r="CP140" s="330"/>
      <c r="CQ140" s="330"/>
      <c r="CR140" s="330"/>
      <c r="CS140" s="330"/>
      <c r="CT140" s="330"/>
      <c r="CU140" s="330"/>
      <c r="CV140" s="330"/>
      <c r="CW140" s="330"/>
      <c r="CX140" s="330"/>
      <c r="CY140" s="330"/>
      <c r="CZ140" s="330"/>
      <c r="DA140" s="330"/>
      <c r="DB140" s="330"/>
      <c r="DC140" s="330"/>
      <c r="DD140" s="330"/>
      <c r="DE140" s="330"/>
      <c r="DF140" s="330"/>
      <c r="DG140" s="330"/>
      <c r="DH140" s="330"/>
      <c r="DI140" s="330"/>
      <c r="DJ140" s="330"/>
      <c r="DK140" s="330"/>
      <c r="DL140" s="330"/>
      <c r="DM140" s="330"/>
      <c r="DN140" s="330"/>
      <c r="DO140" s="330"/>
      <c r="DP140" s="330"/>
      <c r="DQ140" s="330"/>
      <c r="DR140" s="330"/>
      <c r="DS140" s="330"/>
      <c r="DT140" s="330"/>
      <c r="DU140" s="330"/>
      <c r="DV140" s="330"/>
      <c r="DW140" s="330"/>
      <c r="DX140" s="330"/>
      <c r="DY140" s="330"/>
      <c r="DZ140" s="330"/>
      <c r="EA140" s="330"/>
      <c r="EB140" s="330"/>
      <c r="EC140" s="330"/>
      <c r="ED140" s="330"/>
      <c r="EE140" s="330"/>
      <c r="EF140" s="330"/>
      <c r="EG140" s="330"/>
      <c r="EH140" s="330"/>
      <c r="EI140" s="330"/>
      <c r="EJ140" s="330"/>
      <c r="EK140" s="330"/>
      <c r="EL140" s="330"/>
      <c r="EM140" s="330"/>
      <c r="EN140" s="330"/>
      <c r="EO140" s="330"/>
      <c r="EP140" s="330"/>
      <c r="EQ140" s="330"/>
      <c r="ER140" s="330"/>
      <c r="ES140" s="330"/>
      <c r="ET140" s="330"/>
      <c r="EU140" s="330"/>
      <c r="EV140" s="330"/>
      <c r="EW140" s="330"/>
      <c r="EX140" s="330"/>
      <c r="EY140" s="330"/>
      <c r="EZ140" s="330"/>
      <c r="FA140" s="330"/>
      <c r="FB140" s="330"/>
      <c r="FC140" s="330"/>
      <c r="FD140" s="330"/>
      <c r="FE140" s="330"/>
      <c r="FF140" s="330"/>
      <c r="FG140" s="330"/>
      <c r="FH140" s="330"/>
      <c r="FI140" s="330"/>
      <c r="FJ140" s="330"/>
      <c r="FK140" s="330"/>
      <c r="FL140" s="330"/>
      <c r="FM140" s="330"/>
      <c r="FN140" s="330"/>
      <c r="FO140" s="330"/>
      <c r="FP140" s="330"/>
      <c r="FQ140" s="330"/>
      <c r="FR140" s="330"/>
      <c r="FS140" s="330"/>
      <c r="FT140" s="330"/>
      <c r="FU140" s="330"/>
      <c r="FV140" s="330"/>
      <c r="FW140" s="330"/>
      <c r="FX140" s="330"/>
      <c r="FY140" s="330"/>
      <c r="FZ140" s="330"/>
      <c r="GA140" s="330"/>
      <c r="GB140" s="330"/>
      <c r="GC140" s="330"/>
      <c r="GD140" s="330"/>
      <c r="GE140" s="330"/>
      <c r="GF140" s="330"/>
      <c r="GG140" s="330"/>
      <c r="GH140" s="330"/>
      <c r="GI140" s="330"/>
      <c r="GJ140" s="330"/>
      <c r="GK140" s="330"/>
      <c r="GL140" s="330"/>
      <c r="GM140" s="330"/>
      <c r="GN140" s="330"/>
      <c r="GO140" s="330"/>
      <c r="GP140" s="330"/>
      <c r="GQ140" s="330"/>
      <c r="GR140" s="330"/>
      <c r="GS140" s="330"/>
      <c r="GT140" s="330"/>
      <c r="GU140" s="330"/>
      <c r="GV140" s="330"/>
      <c r="GW140" s="330"/>
      <c r="GX140" s="330"/>
      <c r="GY140" s="330"/>
      <c r="GZ140" s="330"/>
      <c r="HA140" s="330"/>
      <c r="HB140" s="330"/>
      <c r="HC140" s="330"/>
      <c r="HD140" s="330"/>
      <c r="HE140" s="330"/>
      <c r="HF140" s="330"/>
      <c r="HG140" s="330"/>
      <c r="HH140" s="330"/>
      <c r="HI140" s="330"/>
      <c r="HJ140" s="330"/>
    </row>
    <row r="141" s="135" customFormat="1" ht="9.95" customHeight="1" spans="1:218">
      <c r="A141" s="1267" t="s">
        <v>37</v>
      </c>
      <c r="B141" s="1267" t="s">
        <v>712</v>
      </c>
      <c r="C141" s="1267">
        <v>753</v>
      </c>
      <c r="D141" s="1268">
        <v>11.75155684125</v>
      </c>
      <c r="E141" s="1268" t="s">
        <v>714</v>
      </c>
      <c r="F141" s="1268" t="s">
        <v>715</v>
      </c>
      <c r="G141" s="1268" t="s">
        <v>716</v>
      </c>
      <c r="H141" s="1267" t="s">
        <v>721</v>
      </c>
      <c r="I141" s="1267" t="s">
        <v>28</v>
      </c>
      <c r="J141" s="1267" t="s">
        <v>736</v>
      </c>
      <c r="K141" s="1267"/>
      <c r="L141" s="1275">
        <v>40438262.7119</v>
      </c>
      <c r="M141" s="1275">
        <v>4687783.64089</v>
      </c>
      <c r="N141" s="1267" t="s">
        <v>178</v>
      </c>
      <c r="O141" s="1260" t="s">
        <v>734</v>
      </c>
      <c r="P141" s="1279" t="s">
        <v>735</v>
      </c>
      <c r="Q141" s="1283">
        <f t="shared" si="2"/>
        <v>52.882005785625</v>
      </c>
      <c r="R141" s="1267"/>
      <c r="S141" s="330"/>
      <c r="T141" s="330"/>
      <c r="U141" s="330"/>
      <c r="V141" s="330"/>
      <c r="W141" s="330"/>
      <c r="X141" s="330"/>
      <c r="Y141" s="330"/>
      <c r="Z141" s="330"/>
      <c r="AA141" s="330"/>
      <c r="AB141" s="330"/>
      <c r="AC141" s="330"/>
      <c r="AD141" s="330"/>
      <c r="AE141" s="330"/>
      <c r="AF141" s="330"/>
      <c r="AG141" s="330"/>
      <c r="AH141" s="330"/>
      <c r="AI141" s="330"/>
      <c r="AJ141" s="330"/>
      <c r="AK141" s="330"/>
      <c r="AL141" s="330"/>
      <c r="AM141" s="330"/>
      <c r="AN141" s="330"/>
      <c r="AO141" s="330"/>
      <c r="AP141" s="330"/>
      <c r="AQ141" s="330"/>
      <c r="AR141" s="330"/>
      <c r="AS141" s="330"/>
      <c r="AT141" s="330"/>
      <c r="AU141" s="330"/>
      <c r="AV141" s="330"/>
      <c r="AW141" s="330"/>
      <c r="AX141" s="330"/>
      <c r="AY141" s="330"/>
      <c r="AZ141" s="330"/>
      <c r="BA141" s="330"/>
      <c r="BB141" s="330"/>
      <c r="BC141" s="330"/>
      <c r="BD141" s="330"/>
      <c r="BE141" s="330"/>
      <c r="BF141" s="330"/>
      <c r="BG141" s="330"/>
      <c r="BH141" s="330"/>
      <c r="BI141" s="330"/>
      <c r="BJ141" s="330"/>
      <c r="BK141" s="330"/>
      <c r="BL141" s="330"/>
      <c r="BM141" s="330"/>
      <c r="BN141" s="330"/>
      <c r="BO141" s="330"/>
      <c r="BP141" s="330"/>
      <c r="BQ141" s="330"/>
      <c r="BR141" s="330"/>
      <c r="BS141" s="330"/>
      <c r="BT141" s="330"/>
      <c r="BU141" s="330"/>
      <c r="BV141" s="330"/>
      <c r="BW141" s="330"/>
      <c r="BX141" s="330"/>
      <c r="BY141" s="330"/>
      <c r="BZ141" s="330"/>
      <c r="CA141" s="330"/>
      <c r="CB141" s="330"/>
      <c r="CC141" s="330"/>
      <c r="CD141" s="330"/>
      <c r="CE141" s="330"/>
      <c r="CF141" s="330"/>
      <c r="CG141" s="330"/>
      <c r="CH141" s="330"/>
      <c r="CI141" s="330"/>
      <c r="CJ141" s="330"/>
      <c r="CK141" s="330"/>
      <c r="CL141" s="330"/>
      <c r="CM141" s="330"/>
      <c r="CN141" s="330"/>
      <c r="CO141" s="330"/>
      <c r="CP141" s="330"/>
      <c r="CQ141" s="330"/>
      <c r="CR141" s="330"/>
      <c r="CS141" s="330"/>
      <c r="CT141" s="330"/>
      <c r="CU141" s="330"/>
      <c r="CV141" s="330"/>
      <c r="CW141" s="330"/>
      <c r="CX141" s="330"/>
      <c r="CY141" s="330"/>
      <c r="CZ141" s="330"/>
      <c r="DA141" s="330"/>
      <c r="DB141" s="330"/>
      <c r="DC141" s="330"/>
      <c r="DD141" s="330"/>
      <c r="DE141" s="330"/>
      <c r="DF141" s="330"/>
      <c r="DG141" s="330"/>
      <c r="DH141" s="330"/>
      <c r="DI141" s="330"/>
      <c r="DJ141" s="330"/>
      <c r="DK141" s="330"/>
      <c r="DL141" s="330"/>
      <c r="DM141" s="330"/>
      <c r="DN141" s="330"/>
      <c r="DO141" s="330"/>
      <c r="DP141" s="330"/>
      <c r="DQ141" s="330"/>
      <c r="DR141" s="330"/>
      <c r="DS141" s="330"/>
      <c r="DT141" s="330"/>
      <c r="DU141" s="330"/>
      <c r="DV141" s="330"/>
      <c r="DW141" s="330"/>
      <c r="DX141" s="330"/>
      <c r="DY141" s="330"/>
      <c r="DZ141" s="330"/>
      <c r="EA141" s="330"/>
      <c r="EB141" s="330"/>
      <c r="EC141" s="330"/>
      <c r="ED141" s="330"/>
      <c r="EE141" s="330"/>
      <c r="EF141" s="330"/>
      <c r="EG141" s="330"/>
      <c r="EH141" s="330"/>
      <c r="EI141" s="330"/>
      <c r="EJ141" s="330"/>
      <c r="EK141" s="330"/>
      <c r="EL141" s="330"/>
      <c r="EM141" s="330"/>
      <c r="EN141" s="330"/>
      <c r="EO141" s="330"/>
      <c r="EP141" s="330"/>
      <c r="EQ141" s="330"/>
      <c r="ER141" s="330"/>
      <c r="ES141" s="330"/>
      <c r="ET141" s="330"/>
      <c r="EU141" s="330"/>
      <c r="EV141" s="330"/>
      <c r="EW141" s="330"/>
      <c r="EX141" s="330"/>
      <c r="EY141" s="330"/>
      <c r="EZ141" s="330"/>
      <c r="FA141" s="330"/>
      <c r="FB141" s="330"/>
      <c r="FC141" s="330"/>
      <c r="FD141" s="330"/>
      <c r="FE141" s="330"/>
      <c r="FF141" s="330"/>
      <c r="FG141" s="330"/>
      <c r="FH141" s="330"/>
      <c r="FI141" s="330"/>
      <c r="FJ141" s="330"/>
      <c r="FK141" s="330"/>
      <c r="FL141" s="330"/>
      <c r="FM141" s="330"/>
      <c r="FN141" s="330"/>
      <c r="FO141" s="330"/>
      <c r="FP141" s="330"/>
      <c r="FQ141" s="330"/>
      <c r="FR141" s="330"/>
      <c r="FS141" s="330"/>
      <c r="FT141" s="330"/>
      <c r="FU141" s="330"/>
      <c r="FV141" s="330"/>
      <c r="FW141" s="330"/>
      <c r="FX141" s="330"/>
      <c r="FY141" s="330"/>
      <c r="FZ141" s="330"/>
      <c r="GA141" s="330"/>
      <c r="GB141" s="330"/>
      <c r="GC141" s="330"/>
      <c r="GD141" s="330"/>
      <c r="GE141" s="330"/>
      <c r="GF141" s="330"/>
      <c r="GG141" s="330"/>
      <c r="GH141" s="330"/>
      <c r="GI141" s="330"/>
      <c r="GJ141" s="330"/>
      <c r="GK141" s="330"/>
      <c r="GL141" s="330"/>
      <c r="GM141" s="330"/>
      <c r="GN141" s="330"/>
      <c r="GO141" s="330"/>
      <c r="GP141" s="330"/>
      <c r="GQ141" s="330"/>
      <c r="GR141" s="330"/>
      <c r="GS141" s="330"/>
      <c r="GT141" s="330"/>
      <c r="GU141" s="330"/>
      <c r="GV141" s="330"/>
      <c r="GW141" s="330"/>
      <c r="GX141" s="330"/>
      <c r="GY141" s="330"/>
      <c r="GZ141" s="330"/>
      <c r="HA141" s="330"/>
      <c r="HB141" s="330"/>
      <c r="HC141" s="330"/>
      <c r="HD141" s="330"/>
      <c r="HE141" s="330"/>
      <c r="HF141" s="330"/>
      <c r="HG141" s="330"/>
      <c r="HH141" s="330"/>
      <c r="HI141" s="330"/>
      <c r="HJ141" s="330"/>
    </row>
    <row r="142" s="135" customFormat="1" ht="9.95" customHeight="1" spans="1:218">
      <c r="A142" s="1267" t="s">
        <v>37</v>
      </c>
      <c r="B142" s="1267" t="s">
        <v>712</v>
      </c>
      <c r="C142" s="1267">
        <v>755</v>
      </c>
      <c r="D142" s="1268">
        <v>20.27216707485</v>
      </c>
      <c r="E142" s="1268" t="s">
        <v>714</v>
      </c>
      <c r="F142" s="1268" t="s">
        <v>715</v>
      </c>
      <c r="G142" s="1268" t="s">
        <v>716</v>
      </c>
      <c r="H142" s="1267" t="s">
        <v>721</v>
      </c>
      <c r="I142" s="1267" t="s">
        <v>28</v>
      </c>
      <c r="J142" s="1267" t="s">
        <v>736</v>
      </c>
      <c r="K142" s="1267"/>
      <c r="L142" s="1275">
        <v>40438201.264</v>
      </c>
      <c r="M142" s="1275">
        <v>4687755.67709</v>
      </c>
      <c r="N142" s="1267" t="s">
        <v>178</v>
      </c>
      <c r="O142" s="1260" t="s">
        <v>734</v>
      </c>
      <c r="P142" s="1279" t="s">
        <v>735</v>
      </c>
      <c r="Q142" s="1283">
        <f t="shared" si="2"/>
        <v>91.224751836825</v>
      </c>
      <c r="R142" s="1267"/>
      <c r="S142" s="330"/>
      <c r="T142" s="330"/>
      <c r="U142" s="330"/>
      <c r="V142" s="330"/>
      <c r="W142" s="330"/>
      <c r="X142" s="330"/>
      <c r="Y142" s="330"/>
      <c r="Z142" s="330"/>
      <c r="AA142" s="330"/>
      <c r="AB142" s="330"/>
      <c r="AC142" s="330"/>
      <c r="AD142" s="330"/>
      <c r="AE142" s="330"/>
      <c r="AF142" s="330"/>
      <c r="AG142" s="330"/>
      <c r="AH142" s="330"/>
      <c r="AI142" s="330"/>
      <c r="AJ142" s="330"/>
      <c r="AK142" s="330"/>
      <c r="AL142" s="330"/>
      <c r="AM142" s="330"/>
      <c r="AN142" s="330"/>
      <c r="AO142" s="330"/>
      <c r="AP142" s="330"/>
      <c r="AQ142" s="330"/>
      <c r="AR142" s="330"/>
      <c r="AS142" s="330"/>
      <c r="AT142" s="330"/>
      <c r="AU142" s="330"/>
      <c r="AV142" s="330"/>
      <c r="AW142" s="330"/>
      <c r="AX142" s="330"/>
      <c r="AY142" s="330"/>
      <c r="AZ142" s="330"/>
      <c r="BA142" s="330"/>
      <c r="BB142" s="330"/>
      <c r="BC142" s="330"/>
      <c r="BD142" s="330"/>
      <c r="BE142" s="330"/>
      <c r="BF142" s="330"/>
      <c r="BG142" s="330"/>
      <c r="BH142" s="330"/>
      <c r="BI142" s="330"/>
      <c r="BJ142" s="330"/>
      <c r="BK142" s="330"/>
      <c r="BL142" s="330"/>
      <c r="BM142" s="330"/>
      <c r="BN142" s="330"/>
      <c r="BO142" s="330"/>
      <c r="BP142" s="330"/>
      <c r="BQ142" s="330"/>
      <c r="BR142" s="330"/>
      <c r="BS142" s="330"/>
      <c r="BT142" s="330"/>
      <c r="BU142" s="330"/>
      <c r="BV142" s="330"/>
      <c r="BW142" s="330"/>
      <c r="BX142" s="330"/>
      <c r="BY142" s="330"/>
      <c r="BZ142" s="330"/>
      <c r="CA142" s="330"/>
      <c r="CB142" s="330"/>
      <c r="CC142" s="330"/>
      <c r="CD142" s="330"/>
      <c r="CE142" s="330"/>
      <c r="CF142" s="330"/>
      <c r="CG142" s="330"/>
      <c r="CH142" s="330"/>
      <c r="CI142" s="330"/>
      <c r="CJ142" s="330"/>
      <c r="CK142" s="330"/>
      <c r="CL142" s="330"/>
      <c r="CM142" s="330"/>
      <c r="CN142" s="330"/>
      <c r="CO142" s="330"/>
      <c r="CP142" s="330"/>
      <c r="CQ142" s="330"/>
      <c r="CR142" s="330"/>
      <c r="CS142" s="330"/>
      <c r="CT142" s="330"/>
      <c r="CU142" s="330"/>
      <c r="CV142" s="330"/>
      <c r="CW142" s="330"/>
      <c r="CX142" s="330"/>
      <c r="CY142" s="330"/>
      <c r="CZ142" s="330"/>
      <c r="DA142" s="330"/>
      <c r="DB142" s="330"/>
      <c r="DC142" s="330"/>
      <c r="DD142" s="330"/>
      <c r="DE142" s="330"/>
      <c r="DF142" s="330"/>
      <c r="DG142" s="330"/>
      <c r="DH142" s="330"/>
      <c r="DI142" s="330"/>
      <c r="DJ142" s="330"/>
      <c r="DK142" s="330"/>
      <c r="DL142" s="330"/>
      <c r="DM142" s="330"/>
      <c r="DN142" s="330"/>
      <c r="DO142" s="330"/>
      <c r="DP142" s="330"/>
      <c r="DQ142" s="330"/>
      <c r="DR142" s="330"/>
      <c r="DS142" s="330"/>
      <c r="DT142" s="330"/>
      <c r="DU142" s="330"/>
      <c r="DV142" s="330"/>
      <c r="DW142" s="330"/>
      <c r="DX142" s="330"/>
      <c r="DY142" s="330"/>
      <c r="DZ142" s="330"/>
      <c r="EA142" s="330"/>
      <c r="EB142" s="330"/>
      <c r="EC142" s="330"/>
      <c r="ED142" s="330"/>
      <c r="EE142" s="330"/>
      <c r="EF142" s="330"/>
      <c r="EG142" s="330"/>
      <c r="EH142" s="330"/>
      <c r="EI142" s="330"/>
      <c r="EJ142" s="330"/>
      <c r="EK142" s="330"/>
      <c r="EL142" s="330"/>
      <c r="EM142" s="330"/>
      <c r="EN142" s="330"/>
      <c r="EO142" s="330"/>
      <c r="EP142" s="330"/>
      <c r="EQ142" s="330"/>
      <c r="ER142" s="330"/>
      <c r="ES142" s="330"/>
      <c r="ET142" s="330"/>
      <c r="EU142" s="330"/>
      <c r="EV142" s="330"/>
      <c r="EW142" s="330"/>
      <c r="EX142" s="330"/>
      <c r="EY142" s="330"/>
      <c r="EZ142" s="330"/>
      <c r="FA142" s="330"/>
      <c r="FB142" s="330"/>
      <c r="FC142" s="330"/>
      <c r="FD142" s="330"/>
      <c r="FE142" s="330"/>
      <c r="FF142" s="330"/>
      <c r="FG142" s="330"/>
      <c r="FH142" s="330"/>
      <c r="FI142" s="330"/>
      <c r="FJ142" s="330"/>
      <c r="FK142" s="330"/>
      <c r="FL142" s="330"/>
      <c r="FM142" s="330"/>
      <c r="FN142" s="330"/>
      <c r="FO142" s="330"/>
      <c r="FP142" s="330"/>
      <c r="FQ142" s="330"/>
      <c r="FR142" s="330"/>
      <c r="FS142" s="330"/>
      <c r="FT142" s="330"/>
      <c r="FU142" s="330"/>
      <c r="FV142" s="330"/>
      <c r="FW142" s="330"/>
      <c r="FX142" s="330"/>
      <c r="FY142" s="330"/>
      <c r="FZ142" s="330"/>
      <c r="GA142" s="330"/>
      <c r="GB142" s="330"/>
      <c r="GC142" s="330"/>
      <c r="GD142" s="330"/>
      <c r="GE142" s="330"/>
      <c r="GF142" s="330"/>
      <c r="GG142" s="330"/>
      <c r="GH142" s="330"/>
      <c r="GI142" s="330"/>
      <c r="GJ142" s="330"/>
      <c r="GK142" s="330"/>
      <c r="GL142" s="330"/>
      <c r="GM142" s="330"/>
      <c r="GN142" s="330"/>
      <c r="GO142" s="330"/>
      <c r="GP142" s="330"/>
      <c r="GQ142" s="330"/>
      <c r="GR142" s="330"/>
      <c r="GS142" s="330"/>
      <c r="GT142" s="330"/>
      <c r="GU142" s="330"/>
      <c r="GV142" s="330"/>
      <c r="GW142" s="330"/>
      <c r="GX142" s="330"/>
      <c r="GY142" s="330"/>
      <c r="GZ142" s="330"/>
      <c r="HA142" s="330"/>
      <c r="HB142" s="330"/>
      <c r="HC142" s="330"/>
      <c r="HD142" s="330"/>
      <c r="HE142" s="330"/>
      <c r="HF142" s="330"/>
      <c r="HG142" s="330"/>
      <c r="HH142" s="330"/>
      <c r="HI142" s="330"/>
      <c r="HJ142" s="330"/>
    </row>
    <row r="143" s="135" customFormat="1" ht="9.95" customHeight="1" spans="1:218">
      <c r="A143" s="1267" t="s">
        <v>37</v>
      </c>
      <c r="B143" s="1267" t="s">
        <v>712</v>
      </c>
      <c r="C143" s="1267">
        <v>759</v>
      </c>
      <c r="D143" s="1268">
        <v>15.14656651125</v>
      </c>
      <c r="E143" s="1268" t="s">
        <v>714</v>
      </c>
      <c r="F143" s="1268" t="s">
        <v>715</v>
      </c>
      <c r="G143" s="1268" t="s">
        <v>716</v>
      </c>
      <c r="H143" s="1267" t="s">
        <v>721</v>
      </c>
      <c r="I143" s="1267" t="s">
        <v>28</v>
      </c>
      <c r="J143" s="1267" t="s">
        <v>736</v>
      </c>
      <c r="K143" s="1267"/>
      <c r="L143" s="1275">
        <v>40437921.3144</v>
      </c>
      <c r="M143" s="1275">
        <v>4687757.50779</v>
      </c>
      <c r="N143" s="1267" t="s">
        <v>43</v>
      </c>
      <c r="O143" s="1260" t="s">
        <v>737</v>
      </c>
      <c r="P143" s="1279" t="s">
        <v>738</v>
      </c>
      <c r="Q143" s="1283">
        <f t="shared" si="2"/>
        <v>68.159549300625</v>
      </c>
      <c r="R143" s="1267"/>
      <c r="S143" s="330"/>
      <c r="T143" s="330"/>
      <c r="U143" s="330"/>
      <c r="V143" s="330"/>
      <c r="W143" s="330"/>
      <c r="X143" s="330"/>
      <c r="Y143" s="330"/>
      <c r="Z143" s="330"/>
      <c r="AA143" s="330"/>
      <c r="AB143" s="330"/>
      <c r="AC143" s="330"/>
      <c r="AD143" s="330"/>
      <c r="AE143" s="330"/>
      <c r="AF143" s="330"/>
      <c r="AG143" s="330"/>
      <c r="AH143" s="330"/>
      <c r="AI143" s="330"/>
      <c r="AJ143" s="330"/>
      <c r="AK143" s="330"/>
      <c r="AL143" s="330"/>
      <c r="AM143" s="330"/>
      <c r="AN143" s="330"/>
      <c r="AO143" s="330"/>
      <c r="AP143" s="330"/>
      <c r="AQ143" s="330"/>
      <c r="AR143" s="330"/>
      <c r="AS143" s="330"/>
      <c r="AT143" s="330"/>
      <c r="AU143" s="330"/>
      <c r="AV143" s="330"/>
      <c r="AW143" s="330"/>
      <c r="AX143" s="330"/>
      <c r="AY143" s="330"/>
      <c r="AZ143" s="330"/>
      <c r="BA143" s="330"/>
      <c r="BB143" s="330"/>
      <c r="BC143" s="330"/>
      <c r="BD143" s="330"/>
      <c r="BE143" s="330"/>
      <c r="BF143" s="330"/>
      <c r="BG143" s="330"/>
      <c r="BH143" s="330"/>
      <c r="BI143" s="330"/>
      <c r="BJ143" s="330"/>
      <c r="BK143" s="330"/>
      <c r="BL143" s="330"/>
      <c r="BM143" s="330"/>
      <c r="BN143" s="330"/>
      <c r="BO143" s="330"/>
      <c r="BP143" s="330"/>
      <c r="BQ143" s="330"/>
      <c r="BR143" s="330"/>
      <c r="BS143" s="330"/>
      <c r="BT143" s="330"/>
      <c r="BU143" s="330"/>
      <c r="BV143" s="330"/>
      <c r="BW143" s="330"/>
      <c r="BX143" s="330"/>
      <c r="BY143" s="330"/>
      <c r="BZ143" s="330"/>
      <c r="CA143" s="330"/>
      <c r="CB143" s="330"/>
      <c r="CC143" s="330"/>
      <c r="CD143" s="330"/>
      <c r="CE143" s="330"/>
      <c r="CF143" s="330"/>
      <c r="CG143" s="330"/>
      <c r="CH143" s="330"/>
      <c r="CI143" s="330"/>
      <c r="CJ143" s="330"/>
      <c r="CK143" s="330"/>
      <c r="CL143" s="330"/>
      <c r="CM143" s="330"/>
      <c r="CN143" s="330"/>
      <c r="CO143" s="330"/>
      <c r="CP143" s="330"/>
      <c r="CQ143" s="330"/>
      <c r="CR143" s="330"/>
      <c r="CS143" s="330"/>
      <c r="CT143" s="330"/>
      <c r="CU143" s="330"/>
      <c r="CV143" s="330"/>
      <c r="CW143" s="330"/>
      <c r="CX143" s="330"/>
      <c r="CY143" s="330"/>
      <c r="CZ143" s="330"/>
      <c r="DA143" s="330"/>
      <c r="DB143" s="330"/>
      <c r="DC143" s="330"/>
      <c r="DD143" s="330"/>
      <c r="DE143" s="330"/>
      <c r="DF143" s="330"/>
      <c r="DG143" s="330"/>
      <c r="DH143" s="330"/>
      <c r="DI143" s="330"/>
      <c r="DJ143" s="330"/>
      <c r="DK143" s="330"/>
      <c r="DL143" s="330"/>
      <c r="DM143" s="330"/>
      <c r="DN143" s="330"/>
      <c r="DO143" s="330"/>
      <c r="DP143" s="330"/>
      <c r="DQ143" s="330"/>
      <c r="DR143" s="330"/>
      <c r="DS143" s="330"/>
      <c r="DT143" s="330"/>
      <c r="DU143" s="330"/>
      <c r="DV143" s="330"/>
      <c r="DW143" s="330"/>
      <c r="DX143" s="330"/>
      <c r="DY143" s="330"/>
      <c r="DZ143" s="330"/>
      <c r="EA143" s="330"/>
      <c r="EB143" s="330"/>
      <c r="EC143" s="330"/>
      <c r="ED143" s="330"/>
      <c r="EE143" s="330"/>
      <c r="EF143" s="330"/>
      <c r="EG143" s="330"/>
      <c r="EH143" s="330"/>
      <c r="EI143" s="330"/>
      <c r="EJ143" s="330"/>
      <c r="EK143" s="330"/>
      <c r="EL143" s="330"/>
      <c r="EM143" s="330"/>
      <c r="EN143" s="330"/>
      <c r="EO143" s="330"/>
      <c r="EP143" s="330"/>
      <c r="EQ143" s="330"/>
      <c r="ER143" s="330"/>
      <c r="ES143" s="330"/>
      <c r="ET143" s="330"/>
      <c r="EU143" s="330"/>
      <c r="EV143" s="330"/>
      <c r="EW143" s="330"/>
      <c r="EX143" s="330"/>
      <c r="EY143" s="330"/>
      <c r="EZ143" s="330"/>
      <c r="FA143" s="330"/>
      <c r="FB143" s="330"/>
      <c r="FC143" s="330"/>
      <c r="FD143" s="330"/>
      <c r="FE143" s="330"/>
      <c r="FF143" s="330"/>
      <c r="FG143" s="330"/>
      <c r="FH143" s="330"/>
      <c r="FI143" s="330"/>
      <c r="FJ143" s="330"/>
      <c r="FK143" s="330"/>
      <c r="FL143" s="330"/>
      <c r="FM143" s="330"/>
      <c r="FN143" s="330"/>
      <c r="FO143" s="330"/>
      <c r="FP143" s="330"/>
      <c r="FQ143" s="330"/>
      <c r="FR143" s="330"/>
      <c r="FS143" s="330"/>
      <c r="FT143" s="330"/>
      <c r="FU143" s="330"/>
      <c r="FV143" s="330"/>
      <c r="FW143" s="330"/>
      <c r="FX143" s="330"/>
      <c r="FY143" s="330"/>
      <c r="FZ143" s="330"/>
      <c r="GA143" s="330"/>
      <c r="GB143" s="330"/>
      <c r="GC143" s="330"/>
      <c r="GD143" s="330"/>
      <c r="GE143" s="330"/>
      <c r="GF143" s="330"/>
      <c r="GG143" s="330"/>
      <c r="GH143" s="330"/>
      <c r="GI143" s="330"/>
      <c r="GJ143" s="330"/>
      <c r="GK143" s="330"/>
      <c r="GL143" s="330"/>
      <c r="GM143" s="330"/>
      <c r="GN143" s="330"/>
      <c r="GO143" s="330"/>
      <c r="GP143" s="330"/>
      <c r="GQ143" s="330"/>
      <c r="GR143" s="330"/>
      <c r="GS143" s="330"/>
      <c r="GT143" s="330"/>
      <c r="GU143" s="330"/>
      <c r="GV143" s="330"/>
      <c r="GW143" s="330"/>
      <c r="GX143" s="330"/>
      <c r="GY143" s="330"/>
      <c r="GZ143" s="330"/>
      <c r="HA143" s="330"/>
      <c r="HB143" s="330"/>
      <c r="HC143" s="330"/>
      <c r="HD143" s="330"/>
      <c r="HE143" s="330"/>
      <c r="HF143" s="330"/>
      <c r="HG143" s="330"/>
      <c r="HH143" s="330"/>
      <c r="HI143" s="330"/>
      <c r="HJ143" s="330"/>
    </row>
    <row r="144" s="135" customFormat="1" ht="9.95" customHeight="1" spans="1:218">
      <c r="A144" s="1267" t="s">
        <v>37</v>
      </c>
      <c r="B144" s="1267" t="s">
        <v>712</v>
      </c>
      <c r="C144" s="1267">
        <v>762</v>
      </c>
      <c r="D144" s="1268">
        <v>32.84667813075</v>
      </c>
      <c r="E144" s="1268" t="s">
        <v>714</v>
      </c>
      <c r="F144" s="1268" t="s">
        <v>715</v>
      </c>
      <c r="G144" s="1268" t="s">
        <v>716</v>
      </c>
      <c r="H144" s="1267" t="s">
        <v>721</v>
      </c>
      <c r="I144" s="1267" t="s">
        <v>729</v>
      </c>
      <c r="J144" s="1267" t="s">
        <v>29</v>
      </c>
      <c r="K144" s="1267"/>
      <c r="L144" s="1275">
        <v>40439063.3751</v>
      </c>
      <c r="M144" s="1275">
        <v>4687749.69032</v>
      </c>
      <c r="N144" s="1267" t="s">
        <v>178</v>
      </c>
      <c r="O144" s="1260" t="s">
        <v>734</v>
      </c>
      <c r="P144" s="1279" t="s">
        <v>735</v>
      </c>
      <c r="Q144" s="1283">
        <f t="shared" si="2"/>
        <v>147.810051588375</v>
      </c>
      <c r="R144" s="1267"/>
      <c r="S144" s="330"/>
      <c r="T144" s="330"/>
      <c r="U144" s="330"/>
      <c r="V144" s="330"/>
      <c r="W144" s="330"/>
      <c r="X144" s="330"/>
      <c r="Y144" s="330"/>
      <c r="Z144" s="330"/>
      <c r="AA144" s="330"/>
      <c r="AB144" s="330"/>
      <c r="AC144" s="330"/>
      <c r="AD144" s="330"/>
      <c r="AE144" s="330"/>
      <c r="AF144" s="330"/>
      <c r="AG144" s="330"/>
      <c r="AH144" s="330"/>
      <c r="AI144" s="330"/>
      <c r="AJ144" s="330"/>
      <c r="AK144" s="330"/>
      <c r="AL144" s="330"/>
      <c r="AM144" s="330"/>
      <c r="AN144" s="330"/>
      <c r="AO144" s="330"/>
      <c r="AP144" s="330"/>
      <c r="AQ144" s="330"/>
      <c r="AR144" s="330"/>
      <c r="AS144" s="330"/>
      <c r="AT144" s="330"/>
      <c r="AU144" s="330"/>
      <c r="AV144" s="330"/>
      <c r="AW144" s="330"/>
      <c r="AX144" s="330"/>
      <c r="AY144" s="330"/>
      <c r="AZ144" s="330"/>
      <c r="BA144" s="330"/>
      <c r="BB144" s="330"/>
      <c r="BC144" s="330"/>
      <c r="BD144" s="330"/>
      <c r="BE144" s="330"/>
      <c r="BF144" s="330"/>
      <c r="BG144" s="330"/>
      <c r="BH144" s="330"/>
      <c r="BI144" s="330"/>
      <c r="BJ144" s="330"/>
      <c r="BK144" s="330"/>
      <c r="BL144" s="330"/>
      <c r="BM144" s="330"/>
      <c r="BN144" s="330"/>
      <c r="BO144" s="330"/>
      <c r="BP144" s="330"/>
      <c r="BQ144" s="330"/>
      <c r="BR144" s="330"/>
      <c r="BS144" s="330"/>
      <c r="BT144" s="330"/>
      <c r="BU144" s="330"/>
      <c r="BV144" s="330"/>
      <c r="BW144" s="330"/>
      <c r="BX144" s="330"/>
      <c r="BY144" s="330"/>
      <c r="BZ144" s="330"/>
      <c r="CA144" s="330"/>
      <c r="CB144" s="330"/>
      <c r="CC144" s="330"/>
      <c r="CD144" s="330"/>
      <c r="CE144" s="330"/>
      <c r="CF144" s="330"/>
      <c r="CG144" s="330"/>
      <c r="CH144" s="330"/>
      <c r="CI144" s="330"/>
      <c r="CJ144" s="330"/>
      <c r="CK144" s="330"/>
      <c r="CL144" s="330"/>
      <c r="CM144" s="330"/>
      <c r="CN144" s="330"/>
      <c r="CO144" s="330"/>
      <c r="CP144" s="330"/>
      <c r="CQ144" s="330"/>
      <c r="CR144" s="330"/>
      <c r="CS144" s="330"/>
      <c r="CT144" s="330"/>
      <c r="CU144" s="330"/>
      <c r="CV144" s="330"/>
      <c r="CW144" s="330"/>
      <c r="CX144" s="330"/>
      <c r="CY144" s="330"/>
      <c r="CZ144" s="330"/>
      <c r="DA144" s="330"/>
      <c r="DB144" s="330"/>
      <c r="DC144" s="330"/>
      <c r="DD144" s="330"/>
      <c r="DE144" s="330"/>
      <c r="DF144" s="330"/>
      <c r="DG144" s="330"/>
      <c r="DH144" s="330"/>
      <c r="DI144" s="330"/>
      <c r="DJ144" s="330"/>
      <c r="DK144" s="330"/>
      <c r="DL144" s="330"/>
      <c r="DM144" s="330"/>
      <c r="DN144" s="330"/>
      <c r="DO144" s="330"/>
      <c r="DP144" s="330"/>
      <c r="DQ144" s="330"/>
      <c r="DR144" s="330"/>
      <c r="DS144" s="330"/>
      <c r="DT144" s="330"/>
      <c r="DU144" s="330"/>
      <c r="DV144" s="330"/>
      <c r="DW144" s="330"/>
      <c r="DX144" s="330"/>
      <c r="DY144" s="330"/>
      <c r="DZ144" s="330"/>
      <c r="EA144" s="330"/>
      <c r="EB144" s="330"/>
      <c r="EC144" s="330"/>
      <c r="ED144" s="330"/>
      <c r="EE144" s="330"/>
      <c r="EF144" s="330"/>
      <c r="EG144" s="330"/>
      <c r="EH144" s="330"/>
      <c r="EI144" s="330"/>
      <c r="EJ144" s="330"/>
      <c r="EK144" s="330"/>
      <c r="EL144" s="330"/>
      <c r="EM144" s="330"/>
      <c r="EN144" s="330"/>
      <c r="EO144" s="330"/>
      <c r="EP144" s="330"/>
      <c r="EQ144" s="330"/>
      <c r="ER144" s="330"/>
      <c r="ES144" s="330"/>
      <c r="ET144" s="330"/>
      <c r="EU144" s="330"/>
      <c r="EV144" s="330"/>
      <c r="EW144" s="330"/>
      <c r="EX144" s="330"/>
      <c r="EY144" s="330"/>
      <c r="EZ144" s="330"/>
      <c r="FA144" s="330"/>
      <c r="FB144" s="330"/>
      <c r="FC144" s="330"/>
      <c r="FD144" s="330"/>
      <c r="FE144" s="330"/>
      <c r="FF144" s="330"/>
      <c r="FG144" s="330"/>
      <c r="FH144" s="330"/>
      <c r="FI144" s="330"/>
      <c r="FJ144" s="330"/>
      <c r="FK144" s="330"/>
      <c r="FL144" s="330"/>
      <c r="FM144" s="330"/>
      <c r="FN144" s="330"/>
      <c r="FO144" s="330"/>
      <c r="FP144" s="330"/>
      <c r="FQ144" s="330"/>
      <c r="FR144" s="330"/>
      <c r="FS144" s="330"/>
      <c r="FT144" s="330"/>
      <c r="FU144" s="330"/>
      <c r="FV144" s="330"/>
      <c r="FW144" s="330"/>
      <c r="FX144" s="330"/>
      <c r="FY144" s="330"/>
      <c r="FZ144" s="330"/>
      <c r="GA144" s="330"/>
      <c r="GB144" s="330"/>
      <c r="GC144" s="330"/>
      <c r="GD144" s="330"/>
      <c r="GE144" s="330"/>
      <c r="GF144" s="330"/>
      <c r="GG144" s="330"/>
      <c r="GH144" s="330"/>
      <c r="GI144" s="330"/>
      <c r="GJ144" s="330"/>
      <c r="GK144" s="330"/>
      <c r="GL144" s="330"/>
      <c r="GM144" s="330"/>
      <c r="GN144" s="330"/>
      <c r="GO144" s="330"/>
      <c r="GP144" s="330"/>
      <c r="GQ144" s="330"/>
      <c r="GR144" s="330"/>
      <c r="GS144" s="330"/>
      <c r="GT144" s="330"/>
      <c r="GU144" s="330"/>
      <c r="GV144" s="330"/>
      <c r="GW144" s="330"/>
      <c r="GX144" s="330"/>
      <c r="GY144" s="330"/>
      <c r="GZ144" s="330"/>
      <c r="HA144" s="330"/>
      <c r="HB144" s="330"/>
      <c r="HC144" s="330"/>
      <c r="HD144" s="330"/>
      <c r="HE144" s="330"/>
      <c r="HF144" s="330"/>
      <c r="HG144" s="330"/>
      <c r="HH144" s="330"/>
      <c r="HI144" s="330"/>
      <c r="HJ144" s="330"/>
    </row>
    <row r="145" s="135" customFormat="1" ht="9.95" customHeight="1" spans="1:218">
      <c r="A145" s="1267" t="s">
        <v>37</v>
      </c>
      <c r="B145" s="1267" t="s">
        <v>712</v>
      </c>
      <c r="C145" s="1267">
        <v>763</v>
      </c>
      <c r="D145" s="1268">
        <v>8.5271405868</v>
      </c>
      <c r="E145" s="1268" t="s">
        <v>714</v>
      </c>
      <c r="F145" s="1268" t="s">
        <v>715</v>
      </c>
      <c r="G145" s="1268" t="s">
        <v>716</v>
      </c>
      <c r="H145" s="1267" t="s">
        <v>721</v>
      </c>
      <c r="I145" s="1267" t="s">
        <v>729</v>
      </c>
      <c r="J145" s="1267" t="s">
        <v>29</v>
      </c>
      <c r="K145" s="1267"/>
      <c r="L145" s="1275">
        <v>40438436.0823</v>
      </c>
      <c r="M145" s="1275">
        <v>4687752.21193</v>
      </c>
      <c r="N145" s="1267" t="s">
        <v>178</v>
      </c>
      <c r="O145" s="1260" t="s">
        <v>734</v>
      </c>
      <c r="P145" s="1279" t="s">
        <v>735</v>
      </c>
      <c r="Q145" s="1283">
        <f t="shared" si="2"/>
        <v>38.3721326406</v>
      </c>
      <c r="R145" s="1267"/>
      <c r="S145" s="330"/>
      <c r="T145" s="330"/>
      <c r="U145" s="330"/>
      <c r="V145" s="330"/>
      <c r="W145" s="330"/>
      <c r="X145" s="330"/>
      <c r="Y145" s="330"/>
      <c r="Z145" s="330"/>
      <c r="AA145" s="330"/>
      <c r="AB145" s="330"/>
      <c r="AC145" s="330"/>
      <c r="AD145" s="330"/>
      <c r="AE145" s="330"/>
      <c r="AF145" s="330"/>
      <c r="AG145" s="330"/>
      <c r="AH145" s="330"/>
      <c r="AI145" s="330"/>
      <c r="AJ145" s="330"/>
      <c r="AK145" s="330"/>
      <c r="AL145" s="330"/>
      <c r="AM145" s="330"/>
      <c r="AN145" s="330"/>
      <c r="AO145" s="330"/>
      <c r="AP145" s="330"/>
      <c r="AQ145" s="330"/>
      <c r="AR145" s="330"/>
      <c r="AS145" s="330"/>
      <c r="AT145" s="330"/>
      <c r="AU145" s="330"/>
      <c r="AV145" s="330"/>
      <c r="AW145" s="330"/>
      <c r="AX145" s="330"/>
      <c r="AY145" s="330"/>
      <c r="AZ145" s="330"/>
      <c r="BA145" s="330"/>
      <c r="BB145" s="330"/>
      <c r="BC145" s="330"/>
      <c r="BD145" s="330"/>
      <c r="BE145" s="330"/>
      <c r="BF145" s="330"/>
      <c r="BG145" s="330"/>
      <c r="BH145" s="330"/>
      <c r="BI145" s="330"/>
      <c r="BJ145" s="330"/>
      <c r="BK145" s="330"/>
      <c r="BL145" s="330"/>
      <c r="BM145" s="330"/>
      <c r="BN145" s="330"/>
      <c r="BO145" s="330"/>
      <c r="BP145" s="330"/>
      <c r="BQ145" s="330"/>
      <c r="BR145" s="330"/>
      <c r="BS145" s="330"/>
      <c r="BT145" s="330"/>
      <c r="BU145" s="330"/>
      <c r="BV145" s="330"/>
      <c r="BW145" s="330"/>
      <c r="BX145" s="330"/>
      <c r="BY145" s="330"/>
      <c r="BZ145" s="330"/>
      <c r="CA145" s="330"/>
      <c r="CB145" s="330"/>
      <c r="CC145" s="330"/>
      <c r="CD145" s="330"/>
      <c r="CE145" s="330"/>
      <c r="CF145" s="330"/>
      <c r="CG145" s="330"/>
      <c r="CH145" s="330"/>
      <c r="CI145" s="330"/>
      <c r="CJ145" s="330"/>
      <c r="CK145" s="330"/>
      <c r="CL145" s="330"/>
      <c r="CM145" s="330"/>
      <c r="CN145" s="330"/>
      <c r="CO145" s="330"/>
      <c r="CP145" s="330"/>
      <c r="CQ145" s="330"/>
      <c r="CR145" s="330"/>
      <c r="CS145" s="330"/>
      <c r="CT145" s="330"/>
      <c r="CU145" s="330"/>
      <c r="CV145" s="330"/>
      <c r="CW145" s="330"/>
      <c r="CX145" s="330"/>
      <c r="CY145" s="330"/>
      <c r="CZ145" s="330"/>
      <c r="DA145" s="330"/>
      <c r="DB145" s="330"/>
      <c r="DC145" s="330"/>
      <c r="DD145" s="330"/>
      <c r="DE145" s="330"/>
      <c r="DF145" s="330"/>
      <c r="DG145" s="330"/>
      <c r="DH145" s="330"/>
      <c r="DI145" s="330"/>
      <c r="DJ145" s="330"/>
      <c r="DK145" s="330"/>
      <c r="DL145" s="330"/>
      <c r="DM145" s="330"/>
      <c r="DN145" s="330"/>
      <c r="DO145" s="330"/>
      <c r="DP145" s="330"/>
      <c r="DQ145" s="330"/>
      <c r="DR145" s="330"/>
      <c r="DS145" s="330"/>
      <c r="DT145" s="330"/>
      <c r="DU145" s="330"/>
      <c r="DV145" s="330"/>
      <c r="DW145" s="330"/>
      <c r="DX145" s="330"/>
      <c r="DY145" s="330"/>
      <c r="DZ145" s="330"/>
      <c r="EA145" s="330"/>
      <c r="EB145" s="330"/>
      <c r="EC145" s="330"/>
      <c r="ED145" s="330"/>
      <c r="EE145" s="330"/>
      <c r="EF145" s="330"/>
      <c r="EG145" s="330"/>
      <c r="EH145" s="330"/>
      <c r="EI145" s="330"/>
      <c r="EJ145" s="330"/>
      <c r="EK145" s="330"/>
      <c r="EL145" s="330"/>
      <c r="EM145" s="330"/>
      <c r="EN145" s="330"/>
      <c r="EO145" s="330"/>
      <c r="EP145" s="330"/>
      <c r="EQ145" s="330"/>
      <c r="ER145" s="330"/>
      <c r="ES145" s="330"/>
      <c r="ET145" s="330"/>
      <c r="EU145" s="330"/>
      <c r="EV145" s="330"/>
      <c r="EW145" s="330"/>
      <c r="EX145" s="330"/>
      <c r="EY145" s="330"/>
      <c r="EZ145" s="330"/>
      <c r="FA145" s="330"/>
      <c r="FB145" s="330"/>
      <c r="FC145" s="330"/>
      <c r="FD145" s="330"/>
      <c r="FE145" s="330"/>
      <c r="FF145" s="330"/>
      <c r="FG145" s="330"/>
      <c r="FH145" s="330"/>
      <c r="FI145" s="330"/>
      <c r="FJ145" s="330"/>
      <c r="FK145" s="330"/>
      <c r="FL145" s="330"/>
      <c r="FM145" s="330"/>
      <c r="FN145" s="330"/>
      <c r="FO145" s="330"/>
      <c r="FP145" s="330"/>
      <c r="FQ145" s="330"/>
      <c r="FR145" s="330"/>
      <c r="FS145" s="330"/>
      <c r="FT145" s="330"/>
      <c r="FU145" s="330"/>
      <c r="FV145" s="330"/>
      <c r="FW145" s="330"/>
      <c r="FX145" s="330"/>
      <c r="FY145" s="330"/>
      <c r="FZ145" s="330"/>
      <c r="GA145" s="330"/>
      <c r="GB145" s="330"/>
      <c r="GC145" s="330"/>
      <c r="GD145" s="330"/>
      <c r="GE145" s="330"/>
      <c r="GF145" s="330"/>
      <c r="GG145" s="330"/>
      <c r="GH145" s="330"/>
      <c r="GI145" s="330"/>
      <c r="GJ145" s="330"/>
      <c r="GK145" s="330"/>
      <c r="GL145" s="330"/>
      <c r="GM145" s="330"/>
      <c r="GN145" s="330"/>
      <c r="GO145" s="330"/>
      <c r="GP145" s="330"/>
      <c r="GQ145" s="330"/>
      <c r="GR145" s="330"/>
      <c r="GS145" s="330"/>
      <c r="GT145" s="330"/>
      <c r="GU145" s="330"/>
      <c r="GV145" s="330"/>
      <c r="GW145" s="330"/>
      <c r="GX145" s="330"/>
      <c r="GY145" s="330"/>
      <c r="GZ145" s="330"/>
      <c r="HA145" s="330"/>
      <c r="HB145" s="330"/>
      <c r="HC145" s="330"/>
      <c r="HD145" s="330"/>
      <c r="HE145" s="330"/>
      <c r="HF145" s="330"/>
      <c r="HG145" s="330"/>
      <c r="HH145" s="330"/>
      <c r="HI145" s="330"/>
      <c r="HJ145" s="330"/>
    </row>
    <row r="146" s="135" customFormat="1" ht="9.95" customHeight="1" spans="1:218">
      <c r="A146" s="1267" t="s">
        <v>37</v>
      </c>
      <c r="B146" s="1267" t="s">
        <v>712</v>
      </c>
      <c r="C146" s="1267">
        <v>766</v>
      </c>
      <c r="D146" s="1268">
        <v>1.45373585535</v>
      </c>
      <c r="E146" s="1268" t="s">
        <v>714</v>
      </c>
      <c r="F146" s="1268" t="s">
        <v>715</v>
      </c>
      <c r="G146" s="1268" t="s">
        <v>716</v>
      </c>
      <c r="H146" s="1267" t="s">
        <v>721</v>
      </c>
      <c r="I146" s="1267" t="s">
        <v>729</v>
      </c>
      <c r="J146" s="1267" t="s">
        <v>327</v>
      </c>
      <c r="K146" s="1267"/>
      <c r="L146" s="1275">
        <v>40439643.6104</v>
      </c>
      <c r="M146" s="1275">
        <v>4687760.21128</v>
      </c>
      <c r="N146" s="1267" t="s">
        <v>178</v>
      </c>
      <c r="O146" s="1276" t="s">
        <v>727</v>
      </c>
      <c r="P146" s="1277" t="s">
        <v>728</v>
      </c>
      <c r="Q146" s="1283">
        <f t="shared" ref="Q146:Q209" si="3">D146*4.5</f>
        <v>6.541811349075</v>
      </c>
      <c r="R146" s="1267"/>
      <c r="S146" s="330"/>
      <c r="T146" s="330"/>
      <c r="U146" s="330"/>
      <c r="V146" s="330"/>
      <c r="W146" s="330"/>
      <c r="X146" s="330"/>
      <c r="Y146" s="330"/>
      <c r="Z146" s="330"/>
      <c r="AA146" s="330"/>
      <c r="AB146" s="330"/>
      <c r="AC146" s="330"/>
      <c r="AD146" s="330"/>
      <c r="AE146" s="330"/>
      <c r="AF146" s="330"/>
      <c r="AG146" s="330"/>
      <c r="AH146" s="330"/>
      <c r="AI146" s="330"/>
      <c r="AJ146" s="330"/>
      <c r="AK146" s="330"/>
      <c r="AL146" s="330"/>
      <c r="AM146" s="330"/>
      <c r="AN146" s="330"/>
      <c r="AO146" s="330"/>
      <c r="AP146" s="330"/>
      <c r="AQ146" s="330"/>
      <c r="AR146" s="330"/>
      <c r="AS146" s="330"/>
      <c r="AT146" s="330"/>
      <c r="AU146" s="330"/>
      <c r="AV146" s="330"/>
      <c r="AW146" s="330"/>
      <c r="AX146" s="330"/>
      <c r="AY146" s="330"/>
      <c r="AZ146" s="330"/>
      <c r="BA146" s="330"/>
      <c r="BB146" s="330"/>
      <c r="BC146" s="330"/>
      <c r="BD146" s="330"/>
      <c r="BE146" s="330"/>
      <c r="BF146" s="330"/>
      <c r="BG146" s="330"/>
      <c r="BH146" s="330"/>
      <c r="BI146" s="330"/>
      <c r="BJ146" s="330"/>
      <c r="BK146" s="330"/>
      <c r="BL146" s="330"/>
      <c r="BM146" s="330"/>
      <c r="BN146" s="330"/>
      <c r="BO146" s="330"/>
      <c r="BP146" s="330"/>
      <c r="BQ146" s="330"/>
      <c r="BR146" s="330"/>
      <c r="BS146" s="330"/>
      <c r="BT146" s="330"/>
      <c r="BU146" s="330"/>
      <c r="BV146" s="330"/>
      <c r="BW146" s="330"/>
      <c r="BX146" s="330"/>
      <c r="BY146" s="330"/>
      <c r="BZ146" s="330"/>
      <c r="CA146" s="330"/>
      <c r="CB146" s="330"/>
      <c r="CC146" s="330"/>
      <c r="CD146" s="330"/>
      <c r="CE146" s="330"/>
      <c r="CF146" s="330"/>
      <c r="CG146" s="330"/>
      <c r="CH146" s="330"/>
      <c r="CI146" s="330"/>
      <c r="CJ146" s="330"/>
      <c r="CK146" s="330"/>
      <c r="CL146" s="330"/>
      <c r="CM146" s="330"/>
      <c r="CN146" s="330"/>
      <c r="CO146" s="330"/>
      <c r="CP146" s="330"/>
      <c r="CQ146" s="330"/>
      <c r="CR146" s="330"/>
      <c r="CS146" s="330"/>
      <c r="CT146" s="330"/>
      <c r="CU146" s="330"/>
      <c r="CV146" s="330"/>
      <c r="CW146" s="330"/>
      <c r="CX146" s="330"/>
      <c r="CY146" s="330"/>
      <c r="CZ146" s="330"/>
      <c r="DA146" s="330"/>
      <c r="DB146" s="330"/>
      <c r="DC146" s="330"/>
      <c r="DD146" s="330"/>
      <c r="DE146" s="330"/>
      <c r="DF146" s="330"/>
      <c r="DG146" s="330"/>
      <c r="DH146" s="330"/>
      <c r="DI146" s="330"/>
      <c r="DJ146" s="330"/>
      <c r="DK146" s="330"/>
      <c r="DL146" s="330"/>
      <c r="DM146" s="330"/>
      <c r="DN146" s="330"/>
      <c r="DO146" s="330"/>
      <c r="DP146" s="330"/>
      <c r="DQ146" s="330"/>
      <c r="DR146" s="330"/>
      <c r="DS146" s="330"/>
      <c r="DT146" s="330"/>
      <c r="DU146" s="330"/>
      <c r="DV146" s="330"/>
      <c r="DW146" s="330"/>
      <c r="DX146" s="330"/>
      <c r="DY146" s="330"/>
      <c r="DZ146" s="330"/>
      <c r="EA146" s="330"/>
      <c r="EB146" s="330"/>
      <c r="EC146" s="330"/>
      <c r="ED146" s="330"/>
      <c r="EE146" s="330"/>
      <c r="EF146" s="330"/>
      <c r="EG146" s="330"/>
      <c r="EH146" s="330"/>
      <c r="EI146" s="330"/>
      <c r="EJ146" s="330"/>
      <c r="EK146" s="330"/>
      <c r="EL146" s="330"/>
      <c r="EM146" s="330"/>
      <c r="EN146" s="330"/>
      <c r="EO146" s="330"/>
      <c r="EP146" s="330"/>
      <c r="EQ146" s="330"/>
      <c r="ER146" s="330"/>
      <c r="ES146" s="330"/>
      <c r="ET146" s="330"/>
      <c r="EU146" s="330"/>
      <c r="EV146" s="330"/>
      <c r="EW146" s="330"/>
      <c r="EX146" s="330"/>
      <c r="EY146" s="330"/>
      <c r="EZ146" s="330"/>
      <c r="FA146" s="330"/>
      <c r="FB146" s="330"/>
      <c r="FC146" s="330"/>
      <c r="FD146" s="330"/>
      <c r="FE146" s="330"/>
      <c r="FF146" s="330"/>
      <c r="FG146" s="330"/>
      <c r="FH146" s="330"/>
      <c r="FI146" s="330"/>
      <c r="FJ146" s="330"/>
      <c r="FK146" s="330"/>
      <c r="FL146" s="330"/>
      <c r="FM146" s="330"/>
      <c r="FN146" s="330"/>
      <c r="FO146" s="330"/>
      <c r="FP146" s="330"/>
      <c r="FQ146" s="330"/>
      <c r="FR146" s="330"/>
      <c r="FS146" s="330"/>
      <c r="FT146" s="330"/>
      <c r="FU146" s="330"/>
      <c r="FV146" s="330"/>
      <c r="FW146" s="330"/>
      <c r="FX146" s="330"/>
      <c r="FY146" s="330"/>
      <c r="FZ146" s="330"/>
      <c r="GA146" s="330"/>
      <c r="GB146" s="330"/>
      <c r="GC146" s="330"/>
      <c r="GD146" s="330"/>
      <c r="GE146" s="330"/>
      <c r="GF146" s="330"/>
      <c r="GG146" s="330"/>
      <c r="GH146" s="330"/>
      <c r="GI146" s="330"/>
      <c r="GJ146" s="330"/>
      <c r="GK146" s="330"/>
      <c r="GL146" s="330"/>
      <c r="GM146" s="330"/>
      <c r="GN146" s="330"/>
      <c r="GO146" s="330"/>
      <c r="GP146" s="330"/>
      <c r="GQ146" s="330"/>
      <c r="GR146" s="330"/>
      <c r="GS146" s="330"/>
      <c r="GT146" s="330"/>
      <c r="GU146" s="330"/>
      <c r="GV146" s="330"/>
      <c r="GW146" s="330"/>
      <c r="GX146" s="330"/>
      <c r="GY146" s="330"/>
      <c r="GZ146" s="330"/>
      <c r="HA146" s="330"/>
      <c r="HB146" s="330"/>
      <c r="HC146" s="330"/>
      <c r="HD146" s="330"/>
      <c r="HE146" s="330"/>
      <c r="HF146" s="330"/>
      <c r="HG146" s="330"/>
      <c r="HH146" s="330"/>
      <c r="HI146" s="330"/>
      <c r="HJ146" s="330"/>
    </row>
    <row r="147" s="135" customFormat="1" ht="9.95" customHeight="1" spans="1:218">
      <c r="A147" s="1267" t="s">
        <v>37</v>
      </c>
      <c r="B147" s="1267" t="s">
        <v>712</v>
      </c>
      <c r="C147" s="1267">
        <v>768</v>
      </c>
      <c r="D147" s="1268">
        <v>12.95922656535</v>
      </c>
      <c r="E147" s="1268" t="s">
        <v>714</v>
      </c>
      <c r="F147" s="1268" t="s">
        <v>715</v>
      </c>
      <c r="G147" s="1268" t="s">
        <v>716</v>
      </c>
      <c r="H147" s="1267" t="s">
        <v>721</v>
      </c>
      <c r="I147" s="1267" t="s">
        <v>729</v>
      </c>
      <c r="J147" s="1267" t="s">
        <v>327</v>
      </c>
      <c r="K147" s="1267"/>
      <c r="L147" s="1275">
        <v>40439659.7156</v>
      </c>
      <c r="M147" s="1275">
        <v>4687733.77552</v>
      </c>
      <c r="N147" s="1267" t="s">
        <v>178</v>
      </c>
      <c r="O147" s="1260" t="s">
        <v>734</v>
      </c>
      <c r="P147" s="1279" t="s">
        <v>735</v>
      </c>
      <c r="Q147" s="1283">
        <f t="shared" si="3"/>
        <v>58.316519544075</v>
      </c>
      <c r="R147" s="1267"/>
      <c r="S147" s="330"/>
      <c r="T147" s="330"/>
      <c r="U147" s="330"/>
      <c r="V147" s="330"/>
      <c r="W147" s="330"/>
      <c r="X147" s="330"/>
      <c r="Y147" s="330"/>
      <c r="Z147" s="330"/>
      <c r="AA147" s="330"/>
      <c r="AB147" s="330"/>
      <c r="AC147" s="330"/>
      <c r="AD147" s="330"/>
      <c r="AE147" s="330"/>
      <c r="AF147" s="330"/>
      <c r="AG147" s="330"/>
      <c r="AH147" s="330"/>
      <c r="AI147" s="330"/>
      <c r="AJ147" s="330"/>
      <c r="AK147" s="330"/>
      <c r="AL147" s="330"/>
      <c r="AM147" s="330"/>
      <c r="AN147" s="330"/>
      <c r="AO147" s="330"/>
      <c r="AP147" s="330"/>
      <c r="AQ147" s="330"/>
      <c r="AR147" s="330"/>
      <c r="AS147" s="330"/>
      <c r="AT147" s="330"/>
      <c r="AU147" s="330"/>
      <c r="AV147" s="330"/>
      <c r="AW147" s="330"/>
      <c r="AX147" s="330"/>
      <c r="AY147" s="330"/>
      <c r="AZ147" s="330"/>
      <c r="BA147" s="330"/>
      <c r="BB147" s="330"/>
      <c r="BC147" s="330"/>
      <c r="BD147" s="330"/>
      <c r="BE147" s="330"/>
      <c r="BF147" s="330"/>
      <c r="BG147" s="330"/>
      <c r="BH147" s="330"/>
      <c r="BI147" s="330"/>
      <c r="BJ147" s="330"/>
      <c r="BK147" s="330"/>
      <c r="BL147" s="330"/>
      <c r="BM147" s="330"/>
      <c r="BN147" s="330"/>
      <c r="BO147" s="330"/>
      <c r="BP147" s="330"/>
      <c r="BQ147" s="330"/>
      <c r="BR147" s="330"/>
      <c r="BS147" s="330"/>
      <c r="BT147" s="330"/>
      <c r="BU147" s="330"/>
      <c r="BV147" s="330"/>
      <c r="BW147" s="330"/>
      <c r="BX147" s="330"/>
      <c r="BY147" s="330"/>
      <c r="BZ147" s="330"/>
      <c r="CA147" s="330"/>
      <c r="CB147" s="330"/>
      <c r="CC147" s="330"/>
      <c r="CD147" s="330"/>
      <c r="CE147" s="330"/>
      <c r="CF147" s="330"/>
      <c r="CG147" s="330"/>
      <c r="CH147" s="330"/>
      <c r="CI147" s="330"/>
      <c r="CJ147" s="330"/>
      <c r="CK147" s="330"/>
      <c r="CL147" s="330"/>
      <c r="CM147" s="330"/>
      <c r="CN147" s="330"/>
      <c r="CO147" s="330"/>
      <c r="CP147" s="330"/>
      <c r="CQ147" s="330"/>
      <c r="CR147" s="330"/>
      <c r="CS147" s="330"/>
      <c r="CT147" s="330"/>
      <c r="CU147" s="330"/>
      <c r="CV147" s="330"/>
      <c r="CW147" s="330"/>
      <c r="CX147" s="330"/>
      <c r="CY147" s="330"/>
      <c r="CZ147" s="330"/>
      <c r="DA147" s="330"/>
      <c r="DB147" s="330"/>
      <c r="DC147" s="330"/>
      <c r="DD147" s="330"/>
      <c r="DE147" s="330"/>
      <c r="DF147" s="330"/>
      <c r="DG147" s="330"/>
      <c r="DH147" s="330"/>
      <c r="DI147" s="330"/>
      <c r="DJ147" s="330"/>
      <c r="DK147" s="330"/>
      <c r="DL147" s="330"/>
      <c r="DM147" s="330"/>
      <c r="DN147" s="330"/>
      <c r="DO147" s="330"/>
      <c r="DP147" s="330"/>
      <c r="DQ147" s="330"/>
      <c r="DR147" s="330"/>
      <c r="DS147" s="330"/>
      <c r="DT147" s="330"/>
      <c r="DU147" s="330"/>
      <c r="DV147" s="330"/>
      <c r="DW147" s="330"/>
      <c r="DX147" s="330"/>
      <c r="DY147" s="330"/>
      <c r="DZ147" s="330"/>
      <c r="EA147" s="330"/>
      <c r="EB147" s="330"/>
      <c r="EC147" s="330"/>
      <c r="ED147" s="330"/>
      <c r="EE147" s="330"/>
      <c r="EF147" s="330"/>
      <c r="EG147" s="330"/>
      <c r="EH147" s="330"/>
      <c r="EI147" s="330"/>
      <c r="EJ147" s="330"/>
      <c r="EK147" s="330"/>
      <c r="EL147" s="330"/>
      <c r="EM147" s="330"/>
      <c r="EN147" s="330"/>
      <c r="EO147" s="330"/>
      <c r="EP147" s="330"/>
      <c r="EQ147" s="330"/>
      <c r="ER147" s="330"/>
      <c r="ES147" s="330"/>
      <c r="ET147" s="330"/>
      <c r="EU147" s="330"/>
      <c r="EV147" s="330"/>
      <c r="EW147" s="330"/>
      <c r="EX147" s="330"/>
      <c r="EY147" s="330"/>
      <c r="EZ147" s="330"/>
      <c r="FA147" s="330"/>
      <c r="FB147" s="330"/>
      <c r="FC147" s="330"/>
      <c r="FD147" s="330"/>
      <c r="FE147" s="330"/>
      <c r="FF147" s="330"/>
      <c r="FG147" s="330"/>
      <c r="FH147" s="330"/>
      <c r="FI147" s="330"/>
      <c r="FJ147" s="330"/>
      <c r="FK147" s="330"/>
      <c r="FL147" s="330"/>
      <c r="FM147" s="330"/>
      <c r="FN147" s="330"/>
      <c r="FO147" s="330"/>
      <c r="FP147" s="330"/>
      <c r="FQ147" s="330"/>
      <c r="FR147" s="330"/>
      <c r="FS147" s="330"/>
      <c r="FT147" s="330"/>
      <c r="FU147" s="330"/>
      <c r="FV147" s="330"/>
      <c r="FW147" s="330"/>
      <c r="FX147" s="330"/>
      <c r="FY147" s="330"/>
      <c r="FZ147" s="330"/>
      <c r="GA147" s="330"/>
      <c r="GB147" s="330"/>
      <c r="GC147" s="330"/>
      <c r="GD147" s="330"/>
      <c r="GE147" s="330"/>
      <c r="GF147" s="330"/>
      <c r="GG147" s="330"/>
      <c r="GH147" s="330"/>
      <c r="GI147" s="330"/>
      <c r="GJ147" s="330"/>
      <c r="GK147" s="330"/>
      <c r="GL147" s="330"/>
      <c r="GM147" s="330"/>
      <c r="GN147" s="330"/>
      <c r="GO147" s="330"/>
      <c r="GP147" s="330"/>
      <c r="GQ147" s="330"/>
      <c r="GR147" s="330"/>
      <c r="GS147" s="330"/>
      <c r="GT147" s="330"/>
      <c r="GU147" s="330"/>
      <c r="GV147" s="330"/>
      <c r="GW147" s="330"/>
      <c r="GX147" s="330"/>
      <c r="GY147" s="330"/>
      <c r="GZ147" s="330"/>
      <c r="HA147" s="330"/>
      <c r="HB147" s="330"/>
      <c r="HC147" s="330"/>
      <c r="HD147" s="330"/>
      <c r="HE147" s="330"/>
      <c r="HF147" s="330"/>
      <c r="HG147" s="330"/>
      <c r="HH147" s="330"/>
      <c r="HI147" s="330"/>
      <c r="HJ147" s="330"/>
    </row>
    <row r="148" s="135" customFormat="1" ht="9.95" customHeight="1" spans="1:218">
      <c r="A148" s="1267" t="s">
        <v>37</v>
      </c>
      <c r="B148" s="1267" t="s">
        <v>712</v>
      </c>
      <c r="C148" s="1267">
        <v>771</v>
      </c>
      <c r="D148" s="1268">
        <v>11.14808806005</v>
      </c>
      <c r="E148" s="1268" t="s">
        <v>714</v>
      </c>
      <c r="F148" s="1268" t="s">
        <v>715</v>
      </c>
      <c r="G148" s="1268" t="s">
        <v>716</v>
      </c>
      <c r="H148" s="1267" t="s">
        <v>721</v>
      </c>
      <c r="I148" s="1267" t="s">
        <v>28</v>
      </c>
      <c r="J148" s="1267" t="s">
        <v>736</v>
      </c>
      <c r="K148" s="1267"/>
      <c r="L148" s="1275">
        <v>40437926.2585</v>
      </c>
      <c r="M148" s="1275">
        <v>4687721.48916</v>
      </c>
      <c r="N148" s="1267" t="s">
        <v>43</v>
      </c>
      <c r="O148" s="1260" t="s">
        <v>734</v>
      </c>
      <c r="P148" s="1279" t="s">
        <v>735</v>
      </c>
      <c r="Q148" s="1283">
        <f t="shared" si="3"/>
        <v>50.166396270225</v>
      </c>
      <c r="R148" s="1267"/>
      <c r="S148" s="330"/>
      <c r="T148" s="330"/>
      <c r="U148" s="330"/>
      <c r="V148" s="330"/>
      <c r="W148" s="330"/>
      <c r="X148" s="330"/>
      <c r="Y148" s="330"/>
      <c r="Z148" s="330"/>
      <c r="AA148" s="330"/>
      <c r="AB148" s="330"/>
      <c r="AC148" s="330"/>
      <c r="AD148" s="330"/>
      <c r="AE148" s="330"/>
      <c r="AF148" s="330"/>
      <c r="AG148" s="330"/>
      <c r="AH148" s="330"/>
      <c r="AI148" s="330"/>
      <c r="AJ148" s="330"/>
      <c r="AK148" s="330"/>
      <c r="AL148" s="330"/>
      <c r="AM148" s="330"/>
      <c r="AN148" s="330"/>
      <c r="AO148" s="330"/>
      <c r="AP148" s="330"/>
      <c r="AQ148" s="330"/>
      <c r="AR148" s="330"/>
      <c r="AS148" s="330"/>
      <c r="AT148" s="330"/>
      <c r="AU148" s="330"/>
      <c r="AV148" s="330"/>
      <c r="AW148" s="330"/>
      <c r="AX148" s="330"/>
      <c r="AY148" s="330"/>
      <c r="AZ148" s="330"/>
      <c r="BA148" s="330"/>
      <c r="BB148" s="330"/>
      <c r="BC148" s="330"/>
      <c r="BD148" s="330"/>
      <c r="BE148" s="330"/>
      <c r="BF148" s="330"/>
      <c r="BG148" s="330"/>
      <c r="BH148" s="330"/>
      <c r="BI148" s="330"/>
      <c r="BJ148" s="330"/>
      <c r="BK148" s="330"/>
      <c r="BL148" s="330"/>
      <c r="BM148" s="330"/>
      <c r="BN148" s="330"/>
      <c r="BO148" s="330"/>
      <c r="BP148" s="330"/>
      <c r="BQ148" s="330"/>
      <c r="BR148" s="330"/>
      <c r="BS148" s="330"/>
      <c r="BT148" s="330"/>
      <c r="BU148" s="330"/>
      <c r="BV148" s="330"/>
      <c r="BW148" s="330"/>
      <c r="BX148" s="330"/>
      <c r="BY148" s="330"/>
      <c r="BZ148" s="330"/>
      <c r="CA148" s="330"/>
      <c r="CB148" s="330"/>
      <c r="CC148" s="330"/>
      <c r="CD148" s="330"/>
      <c r="CE148" s="330"/>
      <c r="CF148" s="330"/>
      <c r="CG148" s="330"/>
      <c r="CH148" s="330"/>
      <c r="CI148" s="330"/>
      <c r="CJ148" s="330"/>
      <c r="CK148" s="330"/>
      <c r="CL148" s="330"/>
      <c r="CM148" s="330"/>
      <c r="CN148" s="330"/>
      <c r="CO148" s="330"/>
      <c r="CP148" s="330"/>
      <c r="CQ148" s="330"/>
      <c r="CR148" s="330"/>
      <c r="CS148" s="330"/>
      <c r="CT148" s="330"/>
      <c r="CU148" s="330"/>
      <c r="CV148" s="330"/>
      <c r="CW148" s="330"/>
      <c r="CX148" s="330"/>
      <c r="CY148" s="330"/>
      <c r="CZ148" s="330"/>
      <c r="DA148" s="330"/>
      <c r="DB148" s="330"/>
      <c r="DC148" s="330"/>
      <c r="DD148" s="330"/>
      <c r="DE148" s="330"/>
      <c r="DF148" s="330"/>
      <c r="DG148" s="330"/>
      <c r="DH148" s="330"/>
      <c r="DI148" s="330"/>
      <c r="DJ148" s="330"/>
      <c r="DK148" s="330"/>
      <c r="DL148" s="330"/>
      <c r="DM148" s="330"/>
      <c r="DN148" s="330"/>
      <c r="DO148" s="330"/>
      <c r="DP148" s="330"/>
      <c r="DQ148" s="330"/>
      <c r="DR148" s="330"/>
      <c r="DS148" s="330"/>
      <c r="DT148" s="330"/>
      <c r="DU148" s="330"/>
      <c r="DV148" s="330"/>
      <c r="DW148" s="330"/>
      <c r="DX148" s="330"/>
      <c r="DY148" s="330"/>
      <c r="DZ148" s="330"/>
      <c r="EA148" s="330"/>
      <c r="EB148" s="330"/>
      <c r="EC148" s="330"/>
      <c r="ED148" s="330"/>
      <c r="EE148" s="330"/>
      <c r="EF148" s="330"/>
      <c r="EG148" s="330"/>
      <c r="EH148" s="330"/>
      <c r="EI148" s="330"/>
      <c r="EJ148" s="330"/>
      <c r="EK148" s="330"/>
      <c r="EL148" s="330"/>
      <c r="EM148" s="330"/>
      <c r="EN148" s="330"/>
      <c r="EO148" s="330"/>
      <c r="EP148" s="330"/>
      <c r="EQ148" s="330"/>
      <c r="ER148" s="330"/>
      <c r="ES148" s="330"/>
      <c r="ET148" s="330"/>
      <c r="EU148" s="330"/>
      <c r="EV148" s="330"/>
      <c r="EW148" s="330"/>
      <c r="EX148" s="330"/>
      <c r="EY148" s="330"/>
      <c r="EZ148" s="330"/>
      <c r="FA148" s="330"/>
      <c r="FB148" s="330"/>
      <c r="FC148" s="330"/>
      <c r="FD148" s="330"/>
      <c r="FE148" s="330"/>
      <c r="FF148" s="330"/>
      <c r="FG148" s="330"/>
      <c r="FH148" s="330"/>
      <c r="FI148" s="330"/>
      <c r="FJ148" s="330"/>
      <c r="FK148" s="330"/>
      <c r="FL148" s="330"/>
      <c r="FM148" s="330"/>
      <c r="FN148" s="330"/>
      <c r="FO148" s="330"/>
      <c r="FP148" s="330"/>
      <c r="FQ148" s="330"/>
      <c r="FR148" s="330"/>
      <c r="FS148" s="330"/>
      <c r="FT148" s="330"/>
      <c r="FU148" s="330"/>
      <c r="FV148" s="330"/>
      <c r="FW148" s="330"/>
      <c r="FX148" s="330"/>
      <c r="FY148" s="330"/>
      <c r="FZ148" s="330"/>
      <c r="GA148" s="330"/>
      <c r="GB148" s="330"/>
      <c r="GC148" s="330"/>
      <c r="GD148" s="330"/>
      <c r="GE148" s="330"/>
      <c r="GF148" s="330"/>
      <c r="GG148" s="330"/>
      <c r="GH148" s="330"/>
      <c r="GI148" s="330"/>
      <c r="GJ148" s="330"/>
      <c r="GK148" s="330"/>
      <c r="GL148" s="330"/>
      <c r="GM148" s="330"/>
      <c r="GN148" s="330"/>
      <c r="GO148" s="330"/>
      <c r="GP148" s="330"/>
      <c r="GQ148" s="330"/>
      <c r="GR148" s="330"/>
      <c r="GS148" s="330"/>
      <c r="GT148" s="330"/>
      <c r="GU148" s="330"/>
      <c r="GV148" s="330"/>
      <c r="GW148" s="330"/>
      <c r="GX148" s="330"/>
      <c r="GY148" s="330"/>
      <c r="GZ148" s="330"/>
      <c r="HA148" s="330"/>
      <c r="HB148" s="330"/>
      <c r="HC148" s="330"/>
      <c r="HD148" s="330"/>
      <c r="HE148" s="330"/>
      <c r="HF148" s="330"/>
      <c r="HG148" s="330"/>
      <c r="HH148" s="330"/>
      <c r="HI148" s="330"/>
      <c r="HJ148" s="330"/>
    </row>
    <row r="149" s="135" customFormat="1" ht="9.95" customHeight="1" spans="1:218">
      <c r="A149" s="1267" t="s">
        <v>37</v>
      </c>
      <c r="B149" s="1267" t="s">
        <v>712</v>
      </c>
      <c r="C149" s="1267">
        <v>779</v>
      </c>
      <c r="D149" s="1268">
        <v>122.4704468217</v>
      </c>
      <c r="E149" s="1268" t="s">
        <v>714</v>
      </c>
      <c r="F149" s="1268" t="s">
        <v>715</v>
      </c>
      <c r="G149" s="1268" t="s">
        <v>716</v>
      </c>
      <c r="H149" s="1267" t="s">
        <v>721</v>
      </c>
      <c r="I149" s="1267" t="s">
        <v>729</v>
      </c>
      <c r="J149" s="1267" t="s">
        <v>29</v>
      </c>
      <c r="K149" s="1267"/>
      <c r="L149" s="1275">
        <v>40439318.3599</v>
      </c>
      <c r="M149" s="1275">
        <v>4687657.05169</v>
      </c>
      <c r="N149" s="1267" t="s">
        <v>178</v>
      </c>
      <c r="O149" s="1260" t="s">
        <v>734</v>
      </c>
      <c r="P149" s="1279" t="s">
        <v>735</v>
      </c>
      <c r="Q149" s="1283">
        <f t="shared" si="3"/>
        <v>551.11701069765</v>
      </c>
      <c r="R149" s="1267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/>
      <c r="DH149" s="330"/>
      <c r="DI149" s="330"/>
      <c r="DJ149" s="330"/>
      <c r="DK149" s="330"/>
      <c r="DL149" s="330"/>
      <c r="DM149" s="330"/>
      <c r="DN149" s="330"/>
      <c r="DO149" s="330"/>
      <c r="DP149" s="330"/>
      <c r="DQ149" s="330"/>
      <c r="DR149" s="330"/>
      <c r="DS149" s="330"/>
      <c r="DT149" s="330"/>
      <c r="DU149" s="330"/>
      <c r="DV149" s="330"/>
      <c r="DW149" s="330"/>
      <c r="DX149" s="330"/>
      <c r="DY149" s="330"/>
      <c r="DZ149" s="330"/>
      <c r="EA149" s="330"/>
      <c r="EB149" s="330"/>
      <c r="EC149" s="330"/>
      <c r="ED149" s="330"/>
      <c r="EE149" s="330"/>
      <c r="EF149" s="330"/>
      <c r="EG149" s="330"/>
      <c r="EH149" s="330"/>
      <c r="EI149" s="330"/>
      <c r="EJ149" s="330"/>
      <c r="EK149" s="330"/>
      <c r="EL149" s="330"/>
      <c r="EM149" s="330"/>
      <c r="EN149" s="330"/>
      <c r="EO149" s="330"/>
      <c r="EP149" s="330"/>
      <c r="EQ149" s="330"/>
      <c r="ER149" s="330"/>
      <c r="ES149" s="330"/>
      <c r="ET149" s="330"/>
      <c r="EU149" s="330"/>
      <c r="EV149" s="330"/>
      <c r="EW149" s="330"/>
      <c r="EX149" s="330"/>
      <c r="EY149" s="330"/>
      <c r="EZ149" s="330"/>
      <c r="FA149" s="330"/>
      <c r="FB149" s="330"/>
      <c r="FC149" s="330"/>
      <c r="FD149" s="330"/>
      <c r="FE149" s="330"/>
      <c r="FF149" s="330"/>
      <c r="FG149" s="330"/>
      <c r="FH149" s="330"/>
      <c r="FI149" s="330"/>
      <c r="FJ149" s="330"/>
      <c r="FK149" s="330"/>
      <c r="FL149" s="330"/>
      <c r="FM149" s="330"/>
      <c r="FN149" s="330"/>
      <c r="FO149" s="330"/>
      <c r="FP149" s="330"/>
      <c r="FQ149" s="330"/>
      <c r="FR149" s="330"/>
      <c r="FS149" s="330"/>
      <c r="FT149" s="330"/>
      <c r="FU149" s="330"/>
      <c r="FV149" s="330"/>
      <c r="FW149" s="330"/>
      <c r="FX149" s="330"/>
      <c r="FY149" s="330"/>
      <c r="FZ149" s="330"/>
      <c r="GA149" s="330"/>
      <c r="GB149" s="330"/>
      <c r="GC149" s="330"/>
      <c r="GD149" s="330"/>
      <c r="GE149" s="330"/>
      <c r="GF149" s="330"/>
      <c r="GG149" s="330"/>
      <c r="GH149" s="330"/>
      <c r="GI149" s="330"/>
      <c r="GJ149" s="330"/>
      <c r="GK149" s="330"/>
      <c r="GL149" s="330"/>
      <c r="GM149" s="330"/>
      <c r="GN149" s="330"/>
      <c r="GO149" s="330"/>
      <c r="GP149" s="330"/>
      <c r="GQ149" s="330"/>
      <c r="GR149" s="330"/>
      <c r="GS149" s="330"/>
      <c r="GT149" s="330"/>
      <c r="GU149" s="330"/>
      <c r="GV149" s="330"/>
      <c r="GW149" s="330"/>
      <c r="GX149" s="330"/>
      <c r="GY149" s="330"/>
      <c r="GZ149" s="330"/>
      <c r="HA149" s="330"/>
      <c r="HB149" s="330"/>
      <c r="HC149" s="330"/>
      <c r="HD149" s="330"/>
      <c r="HE149" s="330"/>
      <c r="HF149" s="330"/>
      <c r="HG149" s="330"/>
      <c r="HH149" s="330"/>
      <c r="HI149" s="330"/>
      <c r="HJ149" s="330"/>
    </row>
    <row r="150" s="135" customFormat="1" ht="9.95" customHeight="1" spans="1:218">
      <c r="A150" s="1267" t="s">
        <v>37</v>
      </c>
      <c r="B150" s="1267" t="s">
        <v>712</v>
      </c>
      <c r="C150" s="1267">
        <v>781</v>
      </c>
      <c r="D150" s="1268">
        <v>22.09324460325</v>
      </c>
      <c r="E150" s="1268" t="s">
        <v>714</v>
      </c>
      <c r="F150" s="1268" t="s">
        <v>715</v>
      </c>
      <c r="G150" s="1268" t="s">
        <v>716</v>
      </c>
      <c r="H150" s="1267" t="s">
        <v>721</v>
      </c>
      <c r="I150" s="1267" t="s">
        <v>729</v>
      </c>
      <c r="J150" s="1267" t="s">
        <v>29</v>
      </c>
      <c r="K150" s="1267"/>
      <c r="L150" s="1275">
        <v>40439705.3782</v>
      </c>
      <c r="M150" s="1275">
        <v>4687623.79766</v>
      </c>
      <c r="N150" s="1267" t="s">
        <v>178</v>
      </c>
      <c r="O150" s="1260" t="s">
        <v>734</v>
      </c>
      <c r="P150" s="1279" t="s">
        <v>735</v>
      </c>
      <c r="Q150" s="1283">
        <f t="shared" si="3"/>
        <v>99.419600714625</v>
      </c>
      <c r="R150" s="1267"/>
      <c r="S150" s="330"/>
      <c r="T150" s="330"/>
      <c r="U150" s="330"/>
      <c r="V150" s="330"/>
      <c r="W150" s="330"/>
      <c r="X150" s="330"/>
      <c r="Y150" s="330"/>
      <c r="Z150" s="330"/>
      <c r="AA150" s="330"/>
      <c r="AB150" s="330"/>
      <c r="AC150" s="330"/>
      <c r="AD150" s="330"/>
      <c r="AE150" s="330"/>
      <c r="AF150" s="330"/>
      <c r="AG150" s="330"/>
      <c r="AH150" s="330"/>
      <c r="AI150" s="330"/>
      <c r="AJ150" s="330"/>
      <c r="AK150" s="330"/>
      <c r="AL150" s="330"/>
      <c r="AM150" s="330"/>
      <c r="AN150" s="330"/>
      <c r="AO150" s="330"/>
      <c r="AP150" s="330"/>
      <c r="AQ150" s="330"/>
      <c r="AR150" s="330"/>
      <c r="AS150" s="330"/>
      <c r="AT150" s="330"/>
      <c r="AU150" s="330"/>
      <c r="AV150" s="330"/>
      <c r="AW150" s="330"/>
      <c r="AX150" s="330"/>
      <c r="AY150" s="330"/>
      <c r="AZ150" s="330"/>
      <c r="BA150" s="330"/>
      <c r="BB150" s="330"/>
      <c r="BC150" s="330"/>
      <c r="BD150" s="330"/>
      <c r="BE150" s="330"/>
      <c r="BF150" s="330"/>
      <c r="BG150" s="330"/>
      <c r="BH150" s="330"/>
      <c r="BI150" s="330"/>
      <c r="BJ150" s="330"/>
      <c r="BK150" s="330"/>
      <c r="BL150" s="330"/>
      <c r="BM150" s="330"/>
      <c r="BN150" s="330"/>
      <c r="BO150" s="330"/>
      <c r="BP150" s="330"/>
      <c r="BQ150" s="330"/>
      <c r="BR150" s="330"/>
      <c r="BS150" s="330"/>
      <c r="BT150" s="330"/>
      <c r="BU150" s="330"/>
      <c r="BV150" s="330"/>
      <c r="BW150" s="330"/>
      <c r="BX150" s="330"/>
      <c r="BY150" s="330"/>
      <c r="BZ150" s="330"/>
      <c r="CA150" s="330"/>
      <c r="CB150" s="330"/>
      <c r="CC150" s="330"/>
      <c r="CD150" s="330"/>
      <c r="CE150" s="330"/>
      <c r="CF150" s="330"/>
      <c r="CG150" s="330"/>
      <c r="CH150" s="330"/>
      <c r="CI150" s="330"/>
      <c r="CJ150" s="330"/>
      <c r="CK150" s="330"/>
      <c r="CL150" s="330"/>
      <c r="CM150" s="330"/>
      <c r="CN150" s="330"/>
      <c r="CO150" s="330"/>
      <c r="CP150" s="330"/>
      <c r="CQ150" s="330"/>
      <c r="CR150" s="330"/>
      <c r="CS150" s="330"/>
      <c r="CT150" s="330"/>
      <c r="CU150" s="330"/>
      <c r="CV150" s="330"/>
      <c r="CW150" s="330"/>
      <c r="CX150" s="330"/>
      <c r="CY150" s="330"/>
      <c r="CZ150" s="330"/>
      <c r="DA150" s="330"/>
      <c r="DB150" s="330"/>
      <c r="DC150" s="330"/>
      <c r="DD150" s="330"/>
      <c r="DE150" s="330"/>
      <c r="DF150" s="330"/>
      <c r="DG150" s="330"/>
      <c r="DH150" s="330"/>
      <c r="DI150" s="330"/>
      <c r="DJ150" s="330"/>
      <c r="DK150" s="330"/>
      <c r="DL150" s="330"/>
      <c r="DM150" s="330"/>
      <c r="DN150" s="330"/>
      <c r="DO150" s="330"/>
      <c r="DP150" s="330"/>
      <c r="DQ150" s="330"/>
      <c r="DR150" s="330"/>
      <c r="DS150" s="330"/>
      <c r="DT150" s="330"/>
      <c r="DU150" s="330"/>
      <c r="DV150" s="330"/>
      <c r="DW150" s="330"/>
      <c r="DX150" s="330"/>
      <c r="DY150" s="330"/>
      <c r="DZ150" s="330"/>
      <c r="EA150" s="330"/>
      <c r="EB150" s="330"/>
      <c r="EC150" s="330"/>
      <c r="ED150" s="330"/>
      <c r="EE150" s="330"/>
      <c r="EF150" s="330"/>
      <c r="EG150" s="330"/>
      <c r="EH150" s="330"/>
      <c r="EI150" s="330"/>
      <c r="EJ150" s="330"/>
      <c r="EK150" s="330"/>
      <c r="EL150" s="330"/>
      <c r="EM150" s="330"/>
      <c r="EN150" s="330"/>
      <c r="EO150" s="330"/>
      <c r="EP150" s="330"/>
      <c r="EQ150" s="330"/>
      <c r="ER150" s="330"/>
      <c r="ES150" s="330"/>
      <c r="ET150" s="330"/>
      <c r="EU150" s="330"/>
      <c r="EV150" s="330"/>
      <c r="EW150" s="330"/>
      <c r="EX150" s="330"/>
      <c r="EY150" s="330"/>
      <c r="EZ150" s="330"/>
      <c r="FA150" s="330"/>
      <c r="FB150" s="330"/>
      <c r="FC150" s="330"/>
      <c r="FD150" s="330"/>
      <c r="FE150" s="330"/>
      <c r="FF150" s="330"/>
      <c r="FG150" s="330"/>
      <c r="FH150" s="330"/>
      <c r="FI150" s="330"/>
      <c r="FJ150" s="330"/>
      <c r="FK150" s="330"/>
      <c r="FL150" s="330"/>
      <c r="FM150" s="330"/>
      <c r="FN150" s="330"/>
      <c r="FO150" s="330"/>
      <c r="FP150" s="330"/>
      <c r="FQ150" s="330"/>
      <c r="FR150" s="330"/>
      <c r="FS150" s="330"/>
      <c r="FT150" s="330"/>
      <c r="FU150" s="330"/>
      <c r="FV150" s="330"/>
      <c r="FW150" s="330"/>
      <c r="FX150" s="330"/>
      <c r="FY150" s="330"/>
      <c r="FZ150" s="330"/>
      <c r="GA150" s="330"/>
      <c r="GB150" s="330"/>
      <c r="GC150" s="330"/>
      <c r="GD150" s="330"/>
      <c r="GE150" s="330"/>
      <c r="GF150" s="330"/>
      <c r="GG150" s="330"/>
      <c r="GH150" s="330"/>
      <c r="GI150" s="330"/>
      <c r="GJ150" s="330"/>
      <c r="GK150" s="330"/>
      <c r="GL150" s="330"/>
      <c r="GM150" s="330"/>
      <c r="GN150" s="330"/>
      <c r="GO150" s="330"/>
      <c r="GP150" s="330"/>
      <c r="GQ150" s="330"/>
      <c r="GR150" s="330"/>
      <c r="GS150" s="330"/>
      <c r="GT150" s="330"/>
      <c r="GU150" s="330"/>
      <c r="GV150" s="330"/>
      <c r="GW150" s="330"/>
      <c r="GX150" s="330"/>
      <c r="GY150" s="330"/>
      <c r="GZ150" s="330"/>
      <c r="HA150" s="330"/>
      <c r="HB150" s="330"/>
      <c r="HC150" s="330"/>
      <c r="HD150" s="330"/>
      <c r="HE150" s="330"/>
      <c r="HF150" s="330"/>
      <c r="HG150" s="330"/>
      <c r="HH150" s="330"/>
      <c r="HI150" s="330"/>
      <c r="HJ150" s="330"/>
    </row>
    <row r="151" s="135" customFormat="1" ht="9.95" customHeight="1" spans="1:218">
      <c r="A151" s="1267" t="s">
        <v>37</v>
      </c>
      <c r="B151" s="1267" t="s">
        <v>712</v>
      </c>
      <c r="C151" s="1267">
        <v>785</v>
      </c>
      <c r="D151" s="1268">
        <v>21.0190748982</v>
      </c>
      <c r="E151" s="1268" t="s">
        <v>714</v>
      </c>
      <c r="F151" s="1268" t="s">
        <v>715</v>
      </c>
      <c r="G151" s="1268" t="s">
        <v>716</v>
      </c>
      <c r="H151" s="1267" t="s">
        <v>721</v>
      </c>
      <c r="I151" s="1267" t="s">
        <v>729</v>
      </c>
      <c r="J151" s="1267" t="s">
        <v>29</v>
      </c>
      <c r="K151" s="1267"/>
      <c r="L151" s="1275">
        <v>40439773.618</v>
      </c>
      <c r="M151" s="1275">
        <v>4687595.20264</v>
      </c>
      <c r="N151" s="1267" t="s">
        <v>178</v>
      </c>
      <c r="O151" s="1260" t="s">
        <v>734</v>
      </c>
      <c r="P151" s="1279" t="s">
        <v>735</v>
      </c>
      <c r="Q151" s="1283">
        <f t="shared" si="3"/>
        <v>94.5858370419</v>
      </c>
      <c r="R151" s="1267"/>
      <c r="S151" s="330"/>
      <c r="T151" s="330"/>
      <c r="U151" s="330"/>
      <c r="V151" s="330"/>
      <c r="W151" s="330"/>
      <c r="X151" s="330"/>
      <c r="Y151" s="330"/>
      <c r="Z151" s="330"/>
      <c r="AA151" s="330"/>
      <c r="AB151" s="330"/>
      <c r="AC151" s="330"/>
      <c r="AD151" s="330"/>
      <c r="AE151" s="330"/>
      <c r="AF151" s="330"/>
      <c r="AG151" s="330"/>
      <c r="AH151" s="330"/>
      <c r="AI151" s="330"/>
      <c r="AJ151" s="330"/>
      <c r="AK151" s="330"/>
      <c r="AL151" s="330"/>
      <c r="AM151" s="330"/>
      <c r="AN151" s="330"/>
      <c r="AO151" s="330"/>
      <c r="AP151" s="330"/>
      <c r="AQ151" s="330"/>
      <c r="AR151" s="330"/>
      <c r="AS151" s="330"/>
      <c r="AT151" s="330"/>
      <c r="AU151" s="330"/>
      <c r="AV151" s="330"/>
      <c r="AW151" s="330"/>
      <c r="AX151" s="330"/>
      <c r="AY151" s="330"/>
      <c r="AZ151" s="330"/>
      <c r="BA151" s="330"/>
      <c r="BB151" s="330"/>
      <c r="BC151" s="330"/>
      <c r="BD151" s="330"/>
      <c r="BE151" s="330"/>
      <c r="BF151" s="330"/>
      <c r="BG151" s="330"/>
      <c r="BH151" s="330"/>
      <c r="BI151" s="330"/>
      <c r="BJ151" s="330"/>
      <c r="BK151" s="330"/>
      <c r="BL151" s="330"/>
      <c r="BM151" s="330"/>
      <c r="BN151" s="330"/>
      <c r="BO151" s="330"/>
      <c r="BP151" s="330"/>
      <c r="BQ151" s="330"/>
      <c r="BR151" s="330"/>
      <c r="BS151" s="330"/>
      <c r="BT151" s="330"/>
      <c r="BU151" s="330"/>
      <c r="BV151" s="330"/>
      <c r="BW151" s="330"/>
      <c r="BX151" s="330"/>
      <c r="BY151" s="330"/>
      <c r="BZ151" s="330"/>
      <c r="CA151" s="330"/>
      <c r="CB151" s="330"/>
      <c r="CC151" s="330"/>
      <c r="CD151" s="330"/>
      <c r="CE151" s="330"/>
      <c r="CF151" s="330"/>
      <c r="CG151" s="330"/>
      <c r="CH151" s="330"/>
      <c r="CI151" s="330"/>
      <c r="CJ151" s="330"/>
      <c r="CK151" s="330"/>
      <c r="CL151" s="330"/>
      <c r="CM151" s="330"/>
      <c r="CN151" s="330"/>
      <c r="CO151" s="330"/>
      <c r="CP151" s="330"/>
      <c r="CQ151" s="330"/>
      <c r="CR151" s="330"/>
      <c r="CS151" s="330"/>
      <c r="CT151" s="330"/>
      <c r="CU151" s="330"/>
      <c r="CV151" s="330"/>
      <c r="CW151" s="330"/>
      <c r="CX151" s="330"/>
      <c r="CY151" s="330"/>
      <c r="CZ151" s="330"/>
      <c r="DA151" s="330"/>
      <c r="DB151" s="330"/>
      <c r="DC151" s="330"/>
      <c r="DD151" s="330"/>
      <c r="DE151" s="330"/>
      <c r="DF151" s="330"/>
      <c r="DG151" s="330"/>
      <c r="DH151" s="330"/>
      <c r="DI151" s="330"/>
      <c r="DJ151" s="330"/>
      <c r="DK151" s="330"/>
      <c r="DL151" s="330"/>
      <c r="DM151" s="330"/>
      <c r="DN151" s="330"/>
      <c r="DO151" s="330"/>
      <c r="DP151" s="330"/>
      <c r="DQ151" s="330"/>
      <c r="DR151" s="330"/>
      <c r="DS151" s="330"/>
      <c r="DT151" s="330"/>
      <c r="DU151" s="330"/>
      <c r="DV151" s="330"/>
      <c r="DW151" s="330"/>
      <c r="DX151" s="330"/>
      <c r="DY151" s="330"/>
      <c r="DZ151" s="330"/>
      <c r="EA151" s="330"/>
      <c r="EB151" s="330"/>
      <c r="EC151" s="330"/>
      <c r="ED151" s="330"/>
      <c r="EE151" s="330"/>
      <c r="EF151" s="330"/>
      <c r="EG151" s="330"/>
      <c r="EH151" s="330"/>
      <c r="EI151" s="330"/>
      <c r="EJ151" s="330"/>
      <c r="EK151" s="330"/>
      <c r="EL151" s="330"/>
      <c r="EM151" s="330"/>
      <c r="EN151" s="330"/>
      <c r="EO151" s="330"/>
      <c r="EP151" s="330"/>
      <c r="EQ151" s="330"/>
      <c r="ER151" s="330"/>
      <c r="ES151" s="330"/>
      <c r="ET151" s="330"/>
      <c r="EU151" s="330"/>
      <c r="EV151" s="330"/>
      <c r="EW151" s="330"/>
      <c r="EX151" s="330"/>
      <c r="EY151" s="330"/>
      <c r="EZ151" s="330"/>
      <c r="FA151" s="330"/>
      <c r="FB151" s="330"/>
      <c r="FC151" s="330"/>
      <c r="FD151" s="330"/>
      <c r="FE151" s="330"/>
      <c r="FF151" s="330"/>
      <c r="FG151" s="330"/>
      <c r="FH151" s="330"/>
      <c r="FI151" s="330"/>
      <c r="FJ151" s="330"/>
      <c r="FK151" s="330"/>
      <c r="FL151" s="330"/>
      <c r="FM151" s="330"/>
      <c r="FN151" s="330"/>
      <c r="FO151" s="330"/>
      <c r="FP151" s="330"/>
      <c r="FQ151" s="330"/>
      <c r="FR151" s="330"/>
      <c r="FS151" s="330"/>
      <c r="FT151" s="330"/>
      <c r="FU151" s="330"/>
      <c r="FV151" s="330"/>
      <c r="FW151" s="330"/>
      <c r="FX151" s="330"/>
      <c r="FY151" s="330"/>
      <c r="FZ151" s="330"/>
      <c r="GA151" s="330"/>
      <c r="GB151" s="330"/>
      <c r="GC151" s="330"/>
      <c r="GD151" s="330"/>
      <c r="GE151" s="330"/>
      <c r="GF151" s="330"/>
      <c r="GG151" s="330"/>
      <c r="GH151" s="330"/>
      <c r="GI151" s="330"/>
      <c r="GJ151" s="330"/>
      <c r="GK151" s="330"/>
      <c r="GL151" s="330"/>
      <c r="GM151" s="330"/>
      <c r="GN151" s="330"/>
      <c r="GO151" s="330"/>
      <c r="GP151" s="330"/>
      <c r="GQ151" s="330"/>
      <c r="GR151" s="330"/>
      <c r="GS151" s="330"/>
      <c r="GT151" s="330"/>
      <c r="GU151" s="330"/>
      <c r="GV151" s="330"/>
      <c r="GW151" s="330"/>
      <c r="GX151" s="330"/>
      <c r="GY151" s="330"/>
      <c r="GZ151" s="330"/>
      <c r="HA151" s="330"/>
      <c r="HB151" s="330"/>
      <c r="HC151" s="330"/>
      <c r="HD151" s="330"/>
      <c r="HE151" s="330"/>
      <c r="HF151" s="330"/>
      <c r="HG151" s="330"/>
      <c r="HH151" s="330"/>
      <c r="HI151" s="330"/>
      <c r="HJ151" s="330"/>
    </row>
    <row r="152" s="135" customFormat="1" ht="9.95" customHeight="1" spans="1:218">
      <c r="A152" s="1267" t="s">
        <v>37</v>
      </c>
      <c r="B152" s="1267" t="s">
        <v>100</v>
      </c>
      <c r="C152" s="1267">
        <v>7</v>
      </c>
      <c r="D152" s="1268">
        <v>11.13956067975</v>
      </c>
      <c r="E152" s="1268" t="s">
        <v>714</v>
      </c>
      <c r="F152" s="1268" t="s">
        <v>715</v>
      </c>
      <c r="G152" s="1268" t="s">
        <v>716</v>
      </c>
      <c r="H152" s="1267" t="s">
        <v>717</v>
      </c>
      <c r="I152" s="1267" t="s">
        <v>28</v>
      </c>
      <c r="J152" s="1267" t="s">
        <v>58</v>
      </c>
      <c r="K152" s="1267"/>
      <c r="L152" s="1275">
        <v>40432209.5591</v>
      </c>
      <c r="M152" s="1275">
        <v>4686074.23953</v>
      </c>
      <c r="N152" s="1267" t="s">
        <v>43</v>
      </c>
      <c r="O152" s="1260" t="s">
        <v>734</v>
      </c>
      <c r="P152" s="1279" t="s">
        <v>735</v>
      </c>
      <c r="Q152" s="1283">
        <f t="shared" si="3"/>
        <v>50.128023058875</v>
      </c>
      <c r="R152" s="1267"/>
      <c r="S152" s="330"/>
      <c r="T152" s="330"/>
      <c r="U152" s="330"/>
      <c r="V152" s="330"/>
      <c r="W152" s="330"/>
      <c r="X152" s="330"/>
      <c r="Y152" s="330"/>
      <c r="Z152" s="330"/>
      <c r="AA152" s="330"/>
      <c r="AB152" s="330"/>
      <c r="AC152" s="330"/>
      <c r="AD152" s="330"/>
      <c r="AE152" s="330"/>
      <c r="AF152" s="330"/>
      <c r="AG152" s="330"/>
      <c r="AH152" s="330"/>
      <c r="AI152" s="330"/>
      <c r="AJ152" s="330"/>
      <c r="AK152" s="330"/>
      <c r="AL152" s="330"/>
      <c r="AM152" s="330"/>
      <c r="AN152" s="330"/>
      <c r="AO152" s="330"/>
      <c r="AP152" s="330"/>
      <c r="AQ152" s="330"/>
      <c r="AR152" s="330"/>
      <c r="AS152" s="330"/>
      <c r="AT152" s="330"/>
      <c r="AU152" s="330"/>
      <c r="AV152" s="330"/>
      <c r="AW152" s="330"/>
      <c r="AX152" s="330"/>
      <c r="AY152" s="330"/>
      <c r="AZ152" s="330"/>
      <c r="BA152" s="330"/>
      <c r="BB152" s="330"/>
      <c r="BC152" s="330"/>
      <c r="BD152" s="330"/>
      <c r="BE152" s="330"/>
      <c r="BF152" s="330"/>
      <c r="BG152" s="330"/>
      <c r="BH152" s="330"/>
      <c r="BI152" s="330"/>
      <c r="BJ152" s="330"/>
      <c r="BK152" s="330"/>
      <c r="BL152" s="330"/>
      <c r="BM152" s="330"/>
      <c r="BN152" s="330"/>
      <c r="BO152" s="330"/>
      <c r="BP152" s="330"/>
      <c r="BQ152" s="330"/>
      <c r="BR152" s="330"/>
      <c r="BS152" s="330"/>
      <c r="BT152" s="330"/>
      <c r="BU152" s="330"/>
      <c r="BV152" s="330"/>
      <c r="BW152" s="330"/>
      <c r="BX152" s="330"/>
      <c r="BY152" s="330"/>
      <c r="BZ152" s="330"/>
      <c r="CA152" s="330"/>
      <c r="CB152" s="330"/>
      <c r="CC152" s="330"/>
      <c r="CD152" s="330"/>
      <c r="CE152" s="330"/>
      <c r="CF152" s="330"/>
      <c r="CG152" s="330"/>
      <c r="CH152" s="330"/>
      <c r="CI152" s="330"/>
      <c r="CJ152" s="330"/>
      <c r="CK152" s="330"/>
      <c r="CL152" s="330"/>
      <c r="CM152" s="330"/>
      <c r="CN152" s="330"/>
      <c r="CO152" s="330"/>
      <c r="CP152" s="330"/>
      <c r="CQ152" s="330"/>
      <c r="CR152" s="330"/>
      <c r="CS152" s="330"/>
      <c r="CT152" s="330"/>
      <c r="CU152" s="330"/>
      <c r="CV152" s="330"/>
      <c r="CW152" s="330"/>
      <c r="CX152" s="330"/>
      <c r="CY152" s="330"/>
      <c r="CZ152" s="330"/>
      <c r="DA152" s="330"/>
      <c r="DB152" s="330"/>
      <c r="DC152" s="330"/>
      <c r="DD152" s="330"/>
      <c r="DE152" s="330"/>
      <c r="DF152" s="330"/>
      <c r="DG152" s="330"/>
      <c r="DH152" s="330"/>
      <c r="DI152" s="330"/>
      <c r="DJ152" s="330"/>
      <c r="DK152" s="330"/>
      <c r="DL152" s="330"/>
      <c r="DM152" s="330"/>
      <c r="DN152" s="330"/>
      <c r="DO152" s="330"/>
      <c r="DP152" s="330"/>
      <c r="DQ152" s="330"/>
      <c r="DR152" s="330"/>
      <c r="DS152" s="330"/>
      <c r="DT152" s="330"/>
      <c r="DU152" s="330"/>
      <c r="DV152" s="330"/>
      <c r="DW152" s="330"/>
      <c r="DX152" s="330"/>
      <c r="DY152" s="330"/>
      <c r="DZ152" s="330"/>
      <c r="EA152" s="330"/>
      <c r="EB152" s="330"/>
      <c r="EC152" s="330"/>
      <c r="ED152" s="330"/>
      <c r="EE152" s="330"/>
      <c r="EF152" s="330"/>
      <c r="EG152" s="330"/>
      <c r="EH152" s="330"/>
      <c r="EI152" s="330"/>
      <c r="EJ152" s="330"/>
      <c r="EK152" s="330"/>
      <c r="EL152" s="330"/>
      <c r="EM152" s="330"/>
      <c r="EN152" s="330"/>
      <c r="EO152" s="330"/>
      <c r="EP152" s="330"/>
      <c r="EQ152" s="330"/>
      <c r="ER152" s="330"/>
      <c r="ES152" s="330"/>
      <c r="ET152" s="330"/>
      <c r="EU152" s="330"/>
      <c r="EV152" s="330"/>
      <c r="EW152" s="330"/>
      <c r="EX152" s="330"/>
      <c r="EY152" s="330"/>
      <c r="EZ152" s="330"/>
      <c r="FA152" s="330"/>
      <c r="FB152" s="330"/>
      <c r="FC152" s="330"/>
      <c r="FD152" s="330"/>
      <c r="FE152" s="330"/>
      <c r="FF152" s="330"/>
      <c r="FG152" s="330"/>
      <c r="FH152" s="330"/>
      <c r="FI152" s="330"/>
      <c r="FJ152" s="330"/>
      <c r="FK152" s="330"/>
      <c r="FL152" s="330"/>
      <c r="FM152" s="330"/>
      <c r="FN152" s="330"/>
      <c r="FO152" s="330"/>
      <c r="FP152" s="330"/>
      <c r="FQ152" s="330"/>
      <c r="FR152" s="330"/>
      <c r="FS152" s="330"/>
      <c r="FT152" s="330"/>
      <c r="FU152" s="330"/>
      <c r="FV152" s="330"/>
      <c r="FW152" s="330"/>
      <c r="FX152" s="330"/>
      <c r="FY152" s="330"/>
      <c r="FZ152" s="330"/>
      <c r="GA152" s="330"/>
      <c r="GB152" s="330"/>
      <c r="GC152" s="330"/>
      <c r="GD152" s="330"/>
      <c r="GE152" s="330"/>
      <c r="GF152" s="330"/>
      <c r="GG152" s="330"/>
      <c r="GH152" s="330"/>
      <c r="GI152" s="330"/>
      <c r="GJ152" s="330"/>
      <c r="GK152" s="330"/>
      <c r="GL152" s="330"/>
      <c r="GM152" s="330"/>
      <c r="GN152" s="330"/>
      <c r="GO152" s="330"/>
      <c r="GP152" s="330"/>
      <c r="GQ152" s="330"/>
      <c r="GR152" s="330"/>
      <c r="GS152" s="330"/>
      <c r="GT152" s="330"/>
      <c r="GU152" s="330"/>
      <c r="GV152" s="330"/>
      <c r="GW152" s="330"/>
      <c r="GX152" s="330"/>
      <c r="GY152" s="330"/>
      <c r="GZ152" s="330"/>
      <c r="HA152" s="330"/>
      <c r="HB152" s="330"/>
      <c r="HC152" s="330"/>
      <c r="HD152" s="330"/>
      <c r="HE152" s="330"/>
      <c r="HF152" s="330"/>
      <c r="HG152" s="330"/>
      <c r="HH152" s="330"/>
      <c r="HI152" s="330"/>
      <c r="HJ152" s="330"/>
    </row>
    <row r="153" s="135" customFormat="1" ht="9.95" customHeight="1" spans="1:218">
      <c r="A153" s="1267" t="s">
        <v>37</v>
      </c>
      <c r="B153" s="1267" t="s">
        <v>100</v>
      </c>
      <c r="C153" s="1267">
        <v>9</v>
      </c>
      <c r="D153" s="1268">
        <v>6.3303542142</v>
      </c>
      <c r="E153" s="1268" t="s">
        <v>714</v>
      </c>
      <c r="F153" s="1268" t="s">
        <v>715</v>
      </c>
      <c r="G153" s="1268" t="s">
        <v>716</v>
      </c>
      <c r="H153" s="1267" t="s">
        <v>721</v>
      </c>
      <c r="I153" s="1267" t="s">
        <v>28</v>
      </c>
      <c r="J153" s="1267" t="s">
        <v>58</v>
      </c>
      <c r="K153" s="1267"/>
      <c r="L153" s="1275">
        <v>40432281.5099</v>
      </c>
      <c r="M153" s="1275">
        <v>4686014.52591</v>
      </c>
      <c r="N153" s="1267" t="s">
        <v>43</v>
      </c>
      <c r="O153" s="1260" t="s">
        <v>734</v>
      </c>
      <c r="P153" s="1279" t="s">
        <v>735</v>
      </c>
      <c r="Q153" s="1283">
        <f t="shared" si="3"/>
        <v>28.4865939639</v>
      </c>
      <c r="R153" s="1267"/>
      <c r="S153" s="330"/>
      <c r="T153" s="330"/>
      <c r="U153" s="330"/>
      <c r="V153" s="330"/>
      <c r="W153" s="330"/>
      <c r="X153" s="330"/>
      <c r="Y153" s="330"/>
      <c r="Z153" s="330"/>
      <c r="AA153" s="330"/>
      <c r="AB153" s="330"/>
      <c r="AC153" s="330"/>
      <c r="AD153" s="330"/>
      <c r="AE153" s="330"/>
      <c r="AF153" s="330"/>
      <c r="AG153" s="330"/>
      <c r="AH153" s="330"/>
      <c r="AI153" s="330"/>
      <c r="AJ153" s="330"/>
      <c r="AK153" s="330"/>
      <c r="AL153" s="330"/>
      <c r="AM153" s="330"/>
      <c r="AN153" s="330"/>
      <c r="AO153" s="330"/>
      <c r="AP153" s="330"/>
      <c r="AQ153" s="330"/>
      <c r="AR153" s="330"/>
      <c r="AS153" s="330"/>
      <c r="AT153" s="330"/>
      <c r="AU153" s="330"/>
      <c r="AV153" s="330"/>
      <c r="AW153" s="330"/>
      <c r="AX153" s="330"/>
      <c r="AY153" s="330"/>
      <c r="AZ153" s="330"/>
      <c r="BA153" s="330"/>
      <c r="BB153" s="330"/>
      <c r="BC153" s="330"/>
      <c r="BD153" s="330"/>
      <c r="BE153" s="330"/>
      <c r="BF153" s="330"/>
      <c r="BG153" s="330"/>
      <c r="BH153" s="330"/>
      <c r="BI153" s="330"/>
      <c r="BJ153" s="330"/>
      <c r="BK153" s="330"/>
      <c r="BL153" s="330"/>
      <c r="BM153" s="330"/>
      <c r="BN153" s="330"/>
      <c r="BO153" s="330"/>
      <c r="BP153" s="330"/>
      <c r="BQ153" s="330"/>
      <c r="BR153" s="330"/>
      <c r="BS153" s="330"/>
      <c r="BT153" s="330"/>
      <c r="BU153" s="330"/>
      <c r="BV153" s="330"/>
      <c r="BW153" s="330"/>
      <c r="BX153" s="330"/>
      <c r="BY153" s="330"/>
      <c r="BZ153" s="330"/>
      <c r="CA153" s="330"/>
      <c r="CB153" s="330"/>
      <c r="CC153" s="330"/>
      <c r="CD153" s="330"/>
      <c r="CE153" s="330"/>
      <c r="CF153" s="330"/>
      <c r="CG153" s="330"/>
      <c r="CH153" s="330"/>
      <c r="CI153" s="330"/>
      <c r="CJ153" s="330"/>
      <c r="CK153" s="330"/>
      <c r="CL153" s="330"/>
      <c r="CM153" s="330"/>
      <c r="CN153" s="330"/>
      <c r="CO153" s="330"/>
      <c r="CP153" s="330"/>
      <c r="CQ153" s="330"/>
      <c r="CR153" s="330"/>
      <c r="CS153" s="330"/>
      <c r="CT153" s="330"/>
      <c r="CU153" s="330"/>
      <c r="CV153" s="330"/>
      <c r="CW153" s="330"/>
      <c r="CX153" s="330"/>
      <c r="CY153" s="330"/>
      <c r="CZ153" s="330"/>
      <c r="DA153" s="330"/>
      <c r="DB153" s="330"/>
      <c r="DC153" s="330"/>
      <c r="DD153" s="330"/>
      <c r="DE153" s="330"/>
      <c r="DF153" s="330"/>
      <c r="DG153" s="330"/>
      <c r="DH153" s="330"/>
      <c r="DI153" s="330"/>
      <c r="DJ153" s="330"/>
      <c r="DK153" s="330"/>
      <c r="DL153" s="330"/>
      <c r="DM153" s="330"/>
      <c r="DN153" s="330"/>
      <c r="DO153" s="330"/>
      <c r="DP153" s="330"/>
      <c r="DQ153" s="330"/>
      <c r="DR153" s="330"/>
      <c r="DS153" s="330"/>
      <c r="DT153" s="330"/>
      <c r="DU153" s="330"/>
      <c r="DV153" s="330"/>
      <c r="DW153" s="330"/>
      <c r="DX153" s="330"/>
      <c r="DY153" s="330"/>
      <c r="DZ153" s="330"/>
      <c r="EA153" s="330"/>
      <c r="EB153" s="330"/>
      <c r="EC153" s="330"/>
      <c r="ED153" s="330"/>
      <c r="EE153" s="330"/>
      <c r="EF153" s="330"/>
      <c r="EG153" s="330"/>
      <c r="EH153" s="330"/>
      <c r="EI153" s="330"/>
      <c r="EJ153" s="330"/>
      <c r="EK153" s="330"/>
      <c r="EL153" s="330"/>
      <c r="EM153" s="330"/>
      <c r="EN153" s="330"/>
      <c r="EO153" s="330"/>
      <c r="EP153" s="330"/>
      <c r="EQ153" s="330"/>
      <c r="ER153" s="330"/>
      <c r="ES153" s="330"/>
      <c r="ET153" s="330"/>
      <c r="EU153" s="330"/>
      <c r="EV153" s="330"/>
      <c r="EW153" s="330"/>
      <c r="EX153" s="330"/>
      <c r="EY153" s="330"/>
      <c r="EZ153" s="330"/>
      <c r="FA153" s="330"/>
      <c r="FB153" s="330"/>
      <c r="FC153" s="330"/>
      <c r="FD153" s="330"/>
      <c r="FE153" s="330"/>
      <c r="FF153" s="330"/>
      <c r="FG153" s="330"/>
      <c r="FH153" s="330"/>
      <c r="FI153" s="330"/>
      <c r="FJ153" s="330"/>
      <c r="FK153" s="330"/>
      <c r="FL153" s="330"/>
      <c r="FM153" s="330"/>
      <c r="FN153" s="330"/>
      <c r="FO153" s="330"/>
      <c r="FP153" s="330"/>
      <c r="FQ153" s="330"/>
      <c r="FR153" s="330"/>
      <c r="FS153" s="330"/>
      <c r="FT153" s="330"/>
      <c r="FU153" s="330"/>
      <c r="FV153" s="330"/>
      <c r="FW153" s="330"/>
      <c r="FX153" s="330"/>
      <c r="FY153" s="330"/>
      <c r="FZ153" s="330"/>
      <c r="GA153" s="330"/>
      <c r="GB153" s="330"/>
      <c r="GC153" s="330"/>
      <c r="GD153" s="330"/>
      <c r="GE153" s="330"/>
      <c r="GF153" s="330"/>
      <c r="GG153" s="330"/>
      <c r="GH153" s="330"/>
      <c r="GI153" s="330"/>
      <c r="GJ153" s="330"/>
      <c r="GK153" s="330"/>
      <c r="GL153" s="330"/>
      <c r="GM153" s="330"/>
      <c r="GN153" s="330"/>
      <c r="GO153" s="330"/>
      <c r="GP153" s="330"/>
      <c r="GQ153" s="330"/>
      <c r="GR153" s="330"/>
      <c r="GS153" s="330"/>
      <c r="GT153" s="330"/>
      <c r="GU153" s="330"/>
      <c r="GV153" s="330"/>
      <c r="GW153" s="330"/>
      <c r="GX153" s="330"/>
      <c r="GY153" s="330"/>
      <c r="GZ153" s="330"/>
      <c r="HA153" s="330"/>
      <c r="HB153" s="330"/>
      <c r="HC153" s="330"/>
      <c r="HD153" s="330"/>
      <c r="HE153" s="330"/>
      <c r="HF153" s="330"/>
      <c r="HG153" s="330"/>
      <c r="HH153" s="330"/>
      <c r="HI153" s="330"/>
      <c r="HJ153" s="330"/>
    </row>
    <row r="154" s="135" customFormat="1" ht="9.95" customHeight="1" spans="1:218">
      <c r="A154" s="1267" t="s">
        <v>37</v>
      </c>
      <c r="B154" s="1267" t="s">
        <v>100</v>
      </c>
      <c r="C154" s="1267">
        <v>11</v>
      </c>
      <c r="D154" s="1268">
        <v>1.95026648595</v>
      </c>
      <c r="E154" s="1268" t="s">
        <v>714</v>
      </c>
      <c r="F154" s="1268" t="s">
        <v>715</v>
      </c>
      <c r="G154" s="1268" t="s">
        <v>716</v>
      </c>
      <c r="H154" s="1267" t="s">
        <v>717</v>
      </c>
      <c r="I154" s="1267" t="s">
        <v>28</v>
      </c>
      <c r="J154" s="1267" t="s">
        <v>49</v>
      </c>
      <c r="K154" s="1267"/>
      <c r="L154" s="1275">
        <v>40432353.1138</v>
      </c>
      <c r="M154" s="1275">
        <v>4685953.41518</v>
      </c>
      <c r="N154" s="1267" t="s">
        <v>43</v>
      </c>
      <c r="O154" s="1260" t="s">
        <v>734</v>
      </c>
      <c r="P154" s="1279" t="s">
        <v>735</v>
      </c>
      <c r="Q154" s="1283">
        <f t="shared" si="3"/>
        <v>8.776199186775</v>
      </c>
      <c r="R154" s="1267"/>
      <c r="S154" s="330"/>
      <c r="T154" s="330"/>
      <c r="U154" s="330"/>
      <c r="V154" s="330"/>
      <c r="W154" s="330"/>
      <c r="X154" s="330"/>
      <c r="Y154" s="330"/>
      <c r="Z154" s="330"/>
      <c r="AA154" s="330"/>
      <c r="AB154" s="330"/>
      <c r="AC154" s="330"/>
      <c r="AD154" s="330"/>
      <c r="AE154" s="330"/>
      <c r="AF154" s="330"/>
      <c r="AG154" s="330"/>
      <c r="AH154" s="330"/>
      <c r="AI154" s="330"/>
      <c r="AJ154" s="330"/>
      <c r="AK154" s="330"/>
      <c r="AL154" s="330"/>
      <c r="AM154" s="330"/>
      <c r="AN154" s="330"/>
      <c r="AO154" s="330"/>
      <c r="AP154" s="330"/>
      <c r="AQ154" s="330"/>
      <c r="AR154" s="330"/>
      <c r="AS154" s="330"/>
      <c r="AT154" s="330"/>
      <c r="AU154" s="330"/>
      <c r="AV154" s="330"/>
      <c r="AW154" s="330"/>
      <c r="AX154" s="330"/>
      <c r="AY154" s="330"/>
      <c r="AZ154" s="330"/>
      <c r="BA154" s="330"/>
      <c r="BB154" s="330"/>
      <c r="BC154" s="330"/>
      <c r="BD154" s="330"/>
      <c r="BE154" s="330"/>
      <c r="BF154" s="330"/>
      <c r="BG154" s="330"/>
      <c r="BH154" s="330"/>
      <c r="BI154" s="330"/>
      <c r="BJ154" s="330"/>
      <c r="BK154" s="330"/>
      <c r="BL154" s="330"/>
      <c r="BM154" s="330"/>
      <c r="BN154" s="330"/>
      <c r="BO154" s="330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0"/>
      <c r="CG154" s="330"/>
      <c r="CH154" s="330"/>
      <c r="CI154" s="330"/>
      <c r="CJ154" s="330"/>
      <c r="CK154" s="330"/>
      <c r="CL154" s="330"/>
      <c r="CM154" s="330"/>
      <c r="CN154" s="330"/>
      <c r="CO154" s="330"/>
      <c r="CP154" s="330"/>
      <c r="CQ154" s="330"/>
      <c r="CR154" s="330"/>
      <c r="CS154" s="330"/>
      <c r="CT154" s="330"/>
      <c r="CU154" s="330"/>
      <c r="CV154" s="330"/>
      <c r="CW154" s="330"/>
      <c r="CX154" s="330"/>
      <c r="CY154" s="330"/>
      <c r="CZ154" s="330"/>
      <c r="DA154" s="330"/>
      <c r="DB154" s="330"/>
      <c r="DC154" s="330"/>
      <c r="DD154" s="330"/>
      <c r="DE154" s="330"/>
      <c r="DF154" s="330"/>
      <c r="DG154" s="330"/>
      <c r="DH154" s="330"/>
      <c r="DI154" s="330"/>
      <c r="DJ154" s="330"/>
      <c r="DK154" s="330"/>
      <c r="DL154" s="330"/>
      <c r="DM154" s="330"/>
      <c r="DN154" s="330"/>
      <c r="DO154" s="330"/>
      <c r="DP154" s="330"/>
      <c r="DQ154" s="330"/>
      <c r="DR154" s="330"/>
      <c r="DS154" s="330"/>
      <c r="DT154" s="330"/>
      <c r="DU154" s="330"/>
      <c r="DV154" s="330"/>
      <c r="DW154" s="330"/>
      <c r="DX154" s="330"/>
      <c r="DY154" s="330"/>
      <c r="DZ154" s="330"/>
      <c r="EA154" s="330"/>
      <c r="EB154" s="330"/>
      <c r="EC154" s="330"/>
      <c r="ED154" s="330"/>
      <c r="EE154" s="330"/>
      <c r="EF154" s="330"/>
      <c r="EG154" s="330"/>
      <c r="EH154" s="330"/>
      <c r="EI154" s="330"/>
      <c r="EJ154" s="330"/>
      <c r="EK154" s="330"/>
      <c r="EL154" s="330"/>
      <c r="EM154" s="330"/>
      <c r="EN154" s="330"/>
      <c r="EO154" s="330"/>
      <c r="EP154" s="330"/>
      <c r="EQ154" s="330"/>
      <c r="ER154" s="330"/>
      <c r="ES154" s="330"/>
      <c r="ET154" s="330"/>
      <c r="EU154" s="330"/>
      <c r="EV154" s="330"/>
      <c r="EW154" s="330"/>
      <c r="EX154" s="330"/>
      <c r="EY154" s="330"/>
      <c r="EZ154" s="330"/>
      <c r="FA154" s="330"/>
      <c r="FB154" s="330"/>
      <c r="FC154" s="330"/>
      <c r="FD154" s="330"/>
      <c r="FE154" s="330"/>
      <c r="FF154" s="330"/>
      <c r="FG154" s="330"/>
      <c r="FH154" s="330"/>
      <c r="FI154" s="330"/>
      <c r="FJ154" s="330"/>
      <c r="FK154" s="330"/>
      <c r="FL154" s="330"/>
      <c r="FM154" s="330"/>
      <c r="FN154" s="330"/>
      <c r="FO154" s="330"/>
      <c r="FP154" s="330"/>
      <c r="FQ154" s="330"/>
      <c r="FR154" s="330"/>
      <c r="FS154" s="330"/>
      <c r="FT154" s="330"/>
      <c r="FU154" s="330"/>
      <c r="FV154" s="330"/>
      <c r="FW154" s="330"/>
      <c r="FX154" s="330"/>
      <c r="FY154" s="330"/>
      <c r="FZ154" s="330"/>
      <c r="GA154" s="330"/>
      <c r="GB154" s="330"/>
      <c r="GC154" s="330"/>
      <c r="GD154" s="330"/>
      <c r="GE154" s="330"/>
      <c r="GF154" s="330"/>
      <c r="GG154" s="330"/>
      <c r="GH154" s="330"/>
      <c r="GI154" s="330"/>
      <c r="GJ154" s="330"/>
      <c r="GK154" s="330"/>
      <c r="GL154" s="330"/>
      <c r="GM154" s="330"/>
      <c r="GN154" s="330"/>
      <c r="GO154" s="330"/>
      <c r="GP154" s="330"/>
      <c r="GQ154" s="330"/>
      <c r="GR154" s="330"/>
      <c r="GS154" s="330"/>
      <c r="GT154" s="330"/>
      <c r="GU154" s="330"/>
      <c r="GV154" s="330"/>
      <c r="GW154" s="330"/>
      <c r="GX154" s="330"/>
      <c r="GY154" s="330"/>
      <c r="GZ154" s="330"/>
      <c r="HA154" s="330"/>
      <c r="HB154" s="330"/>
      <c r="HC154" s="330"/>
      <c r="HD154" s="330"/>
      <c r="HE154" s="330"/>
      <c r="HF154" s="330"/>
      <c r="HG154" s="330"/>
      <c r="HH154" s="330"/>
      <c r="HI154" s="330"/>
      <c r="HJ154" s="330"/>
    </row>
    <row r="155" s="135" customFormat="1" ht="9.95" customHeight="1" spans="1:218">
      <c r="A155" s="1267" t="s">
        <v>37</v>
      </c>
      <c r="B155" s="1267" t="s">
        <v>100</v>
      </c>
      <c r="C155" s="1267">
        <v>425</v>
      </c>
      <c r="D155" s="1268">
        <v>46.70124345885</v>
      </c>
      <c r="E155" s="1268" t="s">
        <v>714</v>
      </c>
      <c r="F155" s="1268" t="s">
        <v>715</v>
      </c>
      <c r="G155" s="1268" t="s">
        <v>716</v>
      </c>
      <c r="H155" s="1267" t="s">
        <v>717</v>
      </c>
      <c r="I155" s="1267" t="s">
        <v>28</v>
      </c>
      <c r="J155" s="1267" t="s">
        <v>327</v>
      </c>
      <c r="K155" s="1267"/>
      <c r="L155" s="1275">
        <v>40432246.1725</v>
      </c>
      <c r="M155" s="1275">
        <v>4686788.57061</v>
      </c>
      <c r="N155" s="1267" t="s">
        <v>43</v>
      </c>
      <c r="O155" s="1260" t="s">
        <v>734</v>
      </c>
      <c r="P155" s="1279" t="s">
        <v>735</v>
      </c>
      <c r="Q155" s="1283">
        <f t="shared" si="3"/>
        <v>210.155595564825</v>
      </c>
      <c r="R155" s="1267"/>
      <c r="S155" s="330"/>
      <c r="T155" s="330"/>
      <c r="U155" s="330"/>
      <c r="V155" s="330"/>
      <c r="W155" s="330"/>
      <c r="X155" s="330"/>
      <c r="Y155" s="330"/>
      <c r="Z155" s="330"/>
      <c r="AA155" s="330"/>
      <c r="AB155" s="330"/>
      <c r="AC155" s="330"/>
      <c r="AD155" s="330"/>
      <c r="AE155" s="330"/>
      <c r="AF155" s="330"/>
      <c r="AG155" s="330"/>
      <c r="AH155" s="330"/>
      <c r="AI155" s="330"/>
      <c r="AJ155" s="330"/>
      <c r="AK155" s="330"/>
      <c r="AL155" s="330"/>
      <c r="AM155" s="330"/>
      <c r="AN155" s="330"/>
      <c r="AO155" s="330"/>
      <c r="AP155" s="330"/>
      <c r="AQ155" s="330"/>
      <c r="AR155" s="330"/>
      <c r="AS155" s="330"/>
      <c r="AT155" s="330"/>
      <c r="AU155" s="330"/>
      <c r="AV155" s="330"/>
      <c r="AW155" s="330"/>
      <c r="AX155" s="330"/>
      <c r="AY155" s="330"/>
      <c r="AZ155" s="330"/>
      <c r="BA155" s="330"/>
      <c r="BB155" s="330"/>
      <c r="BC155" s="330"/>
      <c r="BD155" s="330"/>
      <c r="BE155" s="330"/>
      <c r="BF155" s="330"/>
      <c r="BG155" s="330"/>
      <c r="BH155" s="330"/>
      <c r="BI155" s="330"/>
      <c r="BJ155" s="330"/>
      <c r="BK155" s="330"/>
      <c r="BL155" s="330"/>
      <c r="BM155" s="330"/>
      <c r="BN155" s="330"/>
      <c r="BO155" s="330"/>
      <c r="BP155" s="330"/>
      <c r="BQ155" s="330"/>
      <c r="BR155" s="330"/>
      <c r="BS155" s="330"/>
      <c r="BT155" s="330"/>
      <c r="BU155" s="330"/>
      <c r="BV155" s="330"/>
      <c r="BW155" s="330"/>
      <c r="BX155" s="330"/>
      <c r="BY155" s="330"/>
      <c r="BZ155" s="330"/>
      <c r="CA155" s="330"/>
      <c r="CB155" s="330"/>
      <c r="CC155" s="330"/>
      <c r="CD155" s="330"/>
      <c r="CE155" s="330"/>
      <c r="CF155" s="330"/>
      <c r="CG155" s="330"/>
      <c r="CH155" s="330"/>
      <c r="CI155" s="330"/>
      <c r="CJ155" s="330"/>
      <c r="CK155" s="330"/>
      <c r="CL155" s="330"/>
      <c r="CM155" s="330"/>
      <c r="CN155" s="330"/>
      <c r="CO155" s="330"/>
      <c r="CP155" s="330"/>
      <c r="CQ155" s="330"/>
      <c r="CR155" s="330"/>
      <c r="CS155" s="330"/>
      <c r="CT155" s="330"/>
      <c r="CU155" s="330"/>
      <c r="CV155" s="330"/>
      <c r="CW155" s="330"/>
      <c r="CX155" s="330"/>
      <c r="CY155" s="330"/>
      <c r="CZ155" s="330"/>
      <c r="DA155" s="330"/>
      <c r="DB155" s="330"/>
      <c r="DC155" s="330"/>
      <c r="DD155" s="330"/>
      <c r="DE155" s="330"/>
      <c r="DF155" s="330"/>
      <c r="DG155" s="330"/>
      <c r="DH155" s="330"/>
      <c r="DI155" s="330"/>
      <c r="DJ155" s="330"/>
      <c r="DK155" s="330"/>
      <c r="DL155" s="330"/>
      <c r="DM155" s="330"/>
      <c r="DN155" s="330"/>
      <c r="DO155" s="330"/>
      <c r="DP155" s="330"/>
      <c r="DQ155" s="330"/>
      <c r="DR155" s="330"/>
      <c r="DS155" s="330"/>
      <c r="DT155" s="330"/>
      <c r="DU155" s="330"/>
      <c r="DV155" s="330"/>
      <c r="DW155" s="330"/>
      <c r="DX155" s="330"/>
      <c r="DY155" s="330"/>
      <c r="DZ155" s="330"/>
      <c r="EA155" s="330"/>
      <c r="EB155" s="330"/>
      <c r="EC155" s="330"/>
      <c r="ED155" s="330"/>
      <c r="EE155" s="330"/>
      <c r="EF155" s="330"/>
      <c r="EG155" s="330"/>
      <c r="EH155" s="330"/>
      <c r="EI155" s="330"/>
      <c r="EJ155" s="330"/>
      <c r="EK155" s="330"/>
      <c r="EL155" s="330"/>
      <c r="EM155" s="330"/>
      <c r="EN155" s="330"/>
      <c r="EO155" s="330"/>
      <c r="EP155" s="330"/>
      <c r="EQ155" s="330"/>
      <c r="ER155" s="330"/>
      <c r="ES155" s="330"/>
      <c r="ET155" s="330"/>
      <c r="EU155" s="330"/>
      <c r="EV155" s="330"/>
      <c r="EW155" s="330"/>
      <c r="EX155" s="330"/>
      <c r="EY155" s="330"/>
      <c r="EZ155" s="330"/>
      <c r="FA155" s="330"/>
      <c r="FB155" s="330"/>
      <c r="FC155" s="330"/>
      <c r="FD155" s="330"/>
      <c r="FE155" s="330"/>
      <c r="FF155" s="330"/>
      <c r="FG155" s="330"/>
      <c r="FH155" s="330"/>
      <c r="FI155" s="330"/>
      <c r="FJ155" s="330"/>
      <c r="FK155" s="330"/>
      <c r="FL155" s="330"/>
      <c r="FM155" s="330"/>
      <c r="FN155" s="330"/>
      <c r="FO155" s="330"/>
      <c r="FP155" s="330"/>
      <c r="FQ155" s="330"/>
      <c r="FR155" s="330"/>
      <c r="FS155" s="330"/>
      <c r="FT155" s="330"/>
      <c r="FU155" s="330"/>
      <c r="FV155" s="330"/>
      <c r="FW155" s="330"/>
      <c r="FX155" s="330"/>
      <c r="FY155" s="330"/>
      <c r="FZ155" s="330"/>
      <c r="GA155" s="330"/>
      <c r="GB155" s="330"/>
      <c r="GC155" s="330"/>
      <c r="GD155" s="330"/>
      <c r="GE155" s="330"/>
      <c r="GF155" s="330"/>
      <c r="GG155" s="330"/>
      <c r="GH155" s="330"/>
      <c r="GI155" s="330"/>
      <c r="GJ155" s="330"/>
      <c r="GK155" s="330"/>
      <c r="GL155" s="330"/>
      <c r="GM155" s="330"/>
      <c r="GN155" s="330"/>
      <c r="GO155" s="330"/>
      <c r="GP155" s="330"/>
      <c r="GQ155" s="330"/>
      <c r="GR155" s="330"/>
      <c r="GS155" s="330"/>
      <c r="GT155" s="330"/>
      <c r="GU155" s="330"/>
      <c r="GV155" s="330"/>
      <c r="GW155" s="330"/>
      <c r="GX155" s="330"/>
      <c r="GY155" s="330"/>
      <c r="GZ155" s="330"/>
      <c r="HA155" s="330"/>
      <c r="HB155" s="330"/>
      <c r="HC155" s="330"/>
      <c r="HD155" s="330"/>
      <c r="HE155" s="330"/>
      <c r="HF155" s="330"/>
      <c r="HG155" s="330"/>
      <c r="HH155" s="330"/>
      <c r="HI155" s="330"/>
      <c r="HJ155" s="330"/>
    </row>
    <row r="156" s="135" customFormat="1" ht="9.95" customHeight="1" spans="1:218">
      <c r="A156" s="1267" t="s">
        <v>37</v>
      </c>
      <c r="B156" s="1267" t="s">
        <v>100</v>
      </c>
      <c r="C156" s="1267">
        <v>447</v>
      </c>
      <c r="D156" s="1268">
        <v>25.1836371726</v>
      </c>
      <c r="E156" s="1268" t="s">
        <v>714</v>
      </c>
      <c r="F156" s="1268" t="s">
        <v>715</v>
      </c>
      <c r="G156" s="1268" t="s">
        <v>716</v>
      </c>
      <c r="H156" s="1267" t="s">
        <v>721</v>
      </c>
      <c r="I156" s="1267" t="s">
        <v>28</v>
      </c>
      <c r="J156" s="1267" t="s">
        <v>327</v>
      </c>
      <c r="K156" s="1267"/>
      <c r="L156" s="1275">
        <v>40432375.6765</v>
      </c>
      <c r="M156" s="1275">
        <v>4686697.77998</v>
      </c>
      <c r="N156" s="1267" t="s">
        <v>43</v>
      </c>
      <c r="O156" s="1260" t="s">
        <v>734</v>
      </c>
      <c r="P156" s="1279" t="s">
        <v>735</v>
      </c>
      <c r="Q156" s="1283">
        <f t="shared" si="3"/>
        <v>113.3263672767</v>
      </c>
      <c r="R156" s="1267"/>
      <c r="S156" s="330"/>
      <c r="T156" s="330"/>
      <c r="U156" s="330"/>
      <c r="V156" s="330"/>
      <c r="W156" s="330"/>
      <c r="X156" s="330"/>
      <c r="Y156" s="330"/>
      <c r="Z156" s="330"/>
      <c r="AA156" s="330"/>
      <c r="AB156" s="330"/>
      <c r="AC156" s="330"/>
      <c r="AD156" s="330"/>
      <c r="AE156" s="330"/>
      <c r="AF156" s="330"/>
      <c r="AG156" s="330"/>
      <c r="AH156" s="330"/>
      <c r="AI156" s="330"/>
      <c r="AJ156" s="330"/>
      <c r="AK156" s="330"/>
      <c r="AL156" s="330"/>
      <c r="AM156" s="330"/>
      <c r="AN156" s="330"/>
      <c r="AO156" s="330"/>
      <c r="AP156" s="330"/>
      <c r="AQ156" s="330"/>
      <c r="AR156" s="330"/>
      <c r="AS156" s="330"/>
      <c r="AT156" s="330"/>
      <c r="AU156" s="330"/>
      <c r="AV156" s="330"/>
      <c r="AW156" s="330"/>
      <c r="AX156" s="330"/>
      <c r="AY156" s="330"/>
      <c r="AZ156" s="330"/>
      <c r="BA156" s="330"/>
      <c r="BB156" s="330"/>
      <c r="BC156" s="330"/>
      <c r="BD156" s="330"/>
      <c r="BE156" s="330"/>
      <c r="BF156" s="330"/>
      <c r="BG156" s="330"/>
      <c r="BH156" s="330"/>
      <c r="BI156" s="330"/>
      <c r="BJ156" s="330"/>
      <c r="BK156" s="330"/>
      <c r="BL156" s="330"/>
      <c r="BM156" s="330"/>
      <c r="BN156" s="330"/>
      <c r="BO156" s="330"/>
      <c r="BP156" s="330"/>
      <c r="BQ156" s="330"/>
      <c r="BR156" s="330"/>
      <c r="BS156" s="330"/>
      <c r="BT156" s="330"/>
      <c r="BU156" s="330"/>
      <c r="BV156" s="330"/>
      <c r="BW156" s="330"/>
      <c r="BX156" s="330"/>
      <c r="BY156" s="330"/>
      <c r="BZ156" s="330"/>
      <c r="CA156" s="330"/>
      <c r="CB156" s="330"/>
      <c r="CC156" s="330"/>
      <c r="CD156" s="330"/>
      <c r="CE156" s="330"/>
      <c r="CF156" s="330"/>
      <c r="CG156" s="330"/>
      <c r="CH156" s="330"/>
      <c r="CI156" s="330"/>
      <c r="CJ156" s="330"/>
      <c r="CK156" s="330"/>
      <c r="CL156" s="330"/>
      <c r="CM156" s="330"/>
      <c r="CN156" s="330"/>
      <c r="CO156" s="330"/>
      <c r="CP156" s="330"/>
      <c r="CQ156" s="330"/>
      <c r="CR156" s="330"/>
      <c r="CS156" s="330"/>
      <c r="CT156" s="330"/>
      <c r="CU156" s="330"/>
      <c r="CV156" s="330"/>
      <c r="CW156" s="330"/>
      <c r="CX156" s="330"/>
      <c r="CY156" s="330"/>
      <c r="CZ156" s="330"/>
      <c r="DA156" s="330"/>
      <c r="DB156" s="330"/>
      <c r="DC156" s="330"/>
      <c r="DD156" s="330"/>
      <c r="DE156" s="330"/>
      <c r="DF156" s="330"/>
      <c r="DG156" s="330"/>
      <c r="DH156" s="330"/>
      <c r="DI156" s="330"/>
      <c r="DJ156" s="330"/>
      <c r="DK156" s="330"/>
      <c r="DL156" s="330"/>
      <c r="DM156" s="330"/>
      <c r="DN156" s="330"/>
      <c r="DO156" s="330"/>
      <c r="DP156" s="330"/>
      <c r="DQ156" s="330"/>
      <c r="DR156" s="330"/>
      <c r="DS156" s="330"/>
      <c r="DT156" s="330"/>
      <c r="DU156" s="330"/>
      <c r="DV156" s="330"/>
      <c r="DW156" s="330"/>
      <c r="DX156" s="330"/>
      <c r="DY156" s="330"/>
      <c r="DZ156" s="330"/>
      <c r="EA156" s="330"/>
      <c r="EB156" s="330"/>
      <c r="EC156" s="330"/>
      <c r="ED156" s="330"/>
      <c r="EE156" s="330"/>
      <c r="EF156" s="330"/>
      <c r="EG156" s="330"/>
      <c r="EH156" s="330"/>
      <c r="EI156" s="330"/>
      <c r="EJ156" s="330"/>
      <c r="EK156" s="330"/>
      <c r="EL156" s="330"/>
      <c r="EM156" s="330"/>
      <c r="EN156" s="330"/>
      <c r="EO156" s="330"/>
      <c r="EP156" s="330"/>
      <c r="EQ156" s="330"/>
      <c r="ER156" s="330"/>
      <c r="ES156" s="330"/>
      <c r="ET156" s="330"/>
      <c r="EU156" s="330"/>
      <c r="EV156" s="330"/>
      <c r="EW156" s="330"/>
      <c r="EX156" s="330"/>
      <c r="EY156" s="330"/>
      <c r="EZ156" s="330"/>
      <c r="FA156" s="330"/>
      <c r="FB156" s="330"/>
      <c r="FC156" s="330"/>
      <c r="FD156" s="330"/>
      <c r="FE156" s="330"/>
      <c r="FF156" s="330"/>
      <c r="FG156" s="330"/>
      <c r="FH156" s="330"/>
      <c r="FI156" s="330"/>
      <c r="FJ156" s="330"/>
      <c r="FK156" s="330"/>
      <c r="FL156" s="330"/>
      <c r="FM156" s="330"/>
      <c r="FN156" s="330"/>
      <c r="FO156" s="330"/>
      <c r="FP156" s="330"/>
      <c r="FQ156" s="330"/>
      <c r="FR156" s="330"/>
      <c r="FS156" s="330"/>
      <c r="FT156" s="330"/>
      <c r="FU156" s="330"/>
      <c r="FV156" s="330"/>
      <c r="FW156" s="330"/>
      <c r="FX156" s="330"/>
      <c r="FY156" s="330"/>
      <c r="FZ156" s="330"/>
      <c r="GA156" s="330"/>
      <c r="GB156" s="330"/>
      <c r="GC156" s="330"/>
      <c r="GD156" s="330"/>
      <c r="GE156" s="330"/>
      <c r="GF156" s="330"/>
      <c r="GG156" s="330"/>
      <c r="GH156" s="330"/>
      <c r="GI156" s="330"/>
      <c r="GJ156" s="330"/>
      <c r="GK156" s="330"/>
      <c r="GL156" s="330"/>
      <c r="GM156" s="330"/>
      <c r="GN156" s="330"/>
      <c r="GO156" s="330"/>
      <c r="GP156" s="330"/>
      <c r="GQ156" s="330"/>
      <c r="GR156" s="330"/>
      <c r="GS156" s="330"/>
      <c r="GT156" s="330"/>
      <c r="GU156" s="330"/>
      <c r="GV156" s="330"/>
      <c r="GW156" s="330"/>
      <c r="GX156" s="330"/>
      <c r="GY156" s="330"/>
      <c r="GZ156" s="330"/>
      <c r="HA156" s="330"/>
      <c r="HB156" s="330"/>
      <c r="HC156" s="330"/>
      <c r="HD156" s="330"/>
      <c r="HE156" s="330"/>
      <c r="HF156" s="330"/>
      <c r="HG156" s="330"/>
      <c r="HH156" s="330"/>
      <c r="HI156" s="330"/>
      <c r="HJ156" s="330"/>
    </row>
    <row r="157" s="135" customFormat="1" ht="9.95" customHeight="1" spans="1:218">
      <c r="A157" s="1267" t="s">
        <v>37</v>
      </c>
      <c r="B157" s="1267" t="s">
        <v>100</v>
      </c>
      <c r="C157" s="1267">
        <v>469</v>
      </c>
      <c r="D157" s="1268">
        <v>154.5470190915</v>
      </c>
      <c r="E157" s="1268" t="s">
        <v>714</v>
      </c>
      <c r="F157" s="1268" t="s">
        <v>715</v>
      </c>
      <c r="G157" s="1268" t="s">
        <v>716</v>
      </c>
      <c r="H157" s="1267" t="s">
        <v>717</v>
      </c>
      <c r="I157" s="1267" t="s">
        <v>28</v>
      </c>
      <c r="J157" s="1267" t="s">
        <v>327</v>
      </c>
      <c r="K157" s="1267"/>
      <c r="L157" s="1275">
        <v>40432573.5413</v>
      </c>
      <c r="M157" s="1275">
        <v>4686724.50207</v>
      </c>
      <c r="N157" s="1267" t="s">
        <v>43</v>
      </c>
      <c r="O157" s="1260" t="s">
        <v>734</v>
      </c>
      <c r="P157" s="1279" t="s">
        <v>735</v>
      </c>
      <c r="Q157" s="1283">
        <f t="shared" si="3"/>
        <v>695.46158591175</v>
      </c>
      <c r="R157" s="1267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E157" s="330"/>
      <c r="AF157" s="330"/>
      <c r="AG157" s="330"/>
      <c r="AH157" s="330"/>
      <c r="AI157" s="330"/>
      <c r="AJ157" s="330"/>
      <c r="AK157" s="330"/>
      <c r="AL157" s="330"/>
      <c r="AM157" s="330"/>
      <c r="AN157" s="330"/>
      <c r="AO157" s="330"/>
      <c r="AP157" s="330"/>
      <c r="AQ157" s="330"/>
      <c r="AR157" s="330"/>
      <c r="AS157" s="330"/>
      <c r="AT157" s="330"/>
      <c r="AU157" s="330"/>
      <c r="AV157" s="330"/>
      <c r="AW157" s="330"/>
      <c r="AX157" s="330"/>
      <c r="AY157" s="330"/>
      <c r="AZ157" s="330"/>
      <c r="BA157" s="330"/>
      <c r="BB157" s="330"/>
      <c r="BC157" s="330"/>
      <c r="BD157" s="330"/>
      <c r="BE157" s="330"/>
      <c r="BF157" s="330"/>
      <c r="BG157" s="330"/>
      <c r="BH157" s="330"/>
      <c r="BI157" s="330"/>
      <c r="BJ157" s="330"/>
      <c r="BK157" s="330"/>
      <c r="BL157" s="330"/>
      <c r="BM157" s="330"/>
      <c r="BN157" s="330"/>
      <c r="BO157" s="330"/>
      <c r="BP157" s="330"/>
      <c r="BQ157" s="330"/>
      <c r="BR157" s="330"/>
      <c r="BS157" s="330"/>
      <c r="BT157" s="330"/>
      <c r="BU157" s="330"/>
      <c r="BV157" s="330"/>
      <c r="BW157" s="330"/>
      <c r="BX157" s="330"/>
      <c r="BY157" s="330"/>
      <c r="BZ157" s="330"/>
      <c r="CA157" s="330"/>
      <c r="CB157" s="330"/>
      <c r="CC157" s="330"/>
      <c r="CD157" s="330"/>
      <c r="CE157" s="330"/>
      <c r="CF157" s="330"/>
      <c r="CG157" s="330"/>
      <c r="CH157" s="330"/>
      <c r="CI157" s="330"/>
      <c r="CJ157" s="330"/>
      <c r="CK157" s="330"/>
      <c r="CL157" s="330"/>
      <c r="CM157" s="330"/>
      <c r="CN157" s="330"/>
      <c r="CO157" s="330"/>
      <c r="CP157" s="330"/>
      <c r="CQ157" s="330"/>
      <c r="CR157" s="330"/>
      <c r="CS157" s="330"/>
      <c r="CT157" s="330"/>
      <c r="CU157" s="330"/>
      <c r="CV157" s="330"/>
      <c r="CW157" s="330"/>
      <c r="CX157" s="330"/>
      <c r="CY157" s="330"/>
      <c r="CZ157" s="330"/>
      <c r="DA157" s="330"/>
      <c r="DB157" s="330"/>
      <c r="DC157" s="330"/>
      <c r="DD157" s="330"/>
      <c r="DE157" s="330"/>
      <c r="DF157" s="330"/>
      <c r="DG157" s="330"/>
      <c r="DH157" s="330"/>
      <c r="DI157" s="330"/>
      <c r="DJ157" s="330"/>
      <c r="DK157" s="330"/>
      <c r="DL157" s="330"/>
      <c r="DM157" s="330"/>
      <c r="DN157" s="330"/>
      <c r="DO157" s="330"/>
      <c r="DP157" s="330"/>
      <c r="DQ157" s="330"/>
      <c r="DR157" s="330"/>
      <c r="DS157" s="330"/>
      <c r="DT157" s="330"/>
      <c r="DU157" s="330"/>
      <c r="DV157" s="330"/>
      <c r="DW157" s="330"/>
      <c r="DX157" s="330"/>
      <c r="DY157" s="330"/>
      <c r="DZ157" s="330"/>
      <c r="EA157" s="330"/>
      <c r="EB157" s="330"/>
      <c r="EC157" s="330"/>
      <c r="ED157" s="330"/>
      <c r="EE157" s="330"/>
      <c r="EF157" s="330"/>
      <c r="EG157" s="330"/>
      <c r="EH157" s="330"/>
      <c r="EI157" s="330"/>
      <c r="EJ157" s="330"/>
      <c r="EK157" s="330"/>
      <c r="EL157" s="330"/>
      <c r="EM157" s="330"/>
      <c r="EN157" s="330"/>
      <c r="EO157" s="330"/>
      <c r="EP157" s="330"/>
      <c r="EQ157" s="330"/>
      <c r="ER157" s="330"/>
      <c r="ES157" s="330"/>
      <c r="ET157" s="330"/>
      <c r="EU157" s="330"/>
      <c r="EV157" s="330"/>
      <c r="EW157" s="330"/>
      <c r="EX157" s="330"/>
      <c r="EY157" s="330"/>
      <c r="EZ157" s="330"/>
      <c r="FA157" s="330"/>
      <c r="FB157" s="330"/>
      <c r="FC157" s="330"/>
      <c r="FD157" s="330"/>
      <c r="FE157" s="330"/>
      <c r="FF157" s="330"/>
      <c r="FG157" s="330"/>
      <c r="FH157" s="330"/>
      <c r="FI157" s="330"/>
      <c r="FJ157" s="330"/>
      <c r="FK157" s="330"/>
      <c r="FL157" s="330"/>
      <c r="FM157" s="330"/>
      <c r="FN157" s="330"/>
      <c r="FO157" s="330"/>
      <c r="FP157" s="330"/>
      <c r="FQ157" s="330"/>
      <c r="FR157" s="330"/>
      <c r="FS157" s="330"/>
      <c r="FT157" s="330"/>
      <c r="FU157" s="330"/>
      <c r="FV157" s="330"/>
      <c r="FW157" s="330"/>
      <c r="FX157" s="330"/>
      <c r="FY157" s="330"/>
      <c r="FZ157" s="330"/>
      <c r="GA157" s="330"/>
      <c r="GB157" s="330"/>
      <c r="GC157" s="330"/>
      <c r="GD157" s="330"/>
      <c r="GE157" s="330"/>
      <c r="GF157" s="330"/>
      <c r="GG157" s="330"/>
      <c r="GH157" s="330"/>
      <c r="GI157" s="330"/>
      <c r="GJ157" s="330"/>
      <c r="GK157" s="330"/>
      <c r="GL157" s="330"/>
      <c r="GM157" s="330"/>
      <c r="GN157" s="330"/>
      <c r="GO157" s="330"/>
      <c r="GP157" s="330"/>
      <c r="GQ157" s="330"/>
      <c r="GR157" s="330"/>
      <c r="GS157" s="330"/>
      <c r="GT157" s="330"/>
      <c r="GU157" s="330"/>
      <c r="GV157" s="330"/>
      <c r="GW157" s="330"/>
      <c r="GX157" s="330"/>
      <c r="GY157" s="330"/>
      <c r="GZ157" s="330"/>
      <c r="HA157" s="330"/>
      <c r="HB157" s="330"/>
      <c r="HC157" s="330"/>
      <c r="HD157" s="330"/>
      <c r="HE157" s="330"/>
      <c r="HF157" s="330"/>
      <c r="HG157" s="330"/>
      <c r="HH157" s="330"/>
      <c r="HI157" s="330"/>
      <c r="HJ157" s="330"/>
    </row>
    <row r="158" s="135" customFormat="1" ht="9.95" customHeight="1" spans="1:218">
      <c r="A158" s="1267" t="s">
        <v>37</v>
      </c>
      <c r="B158" s="1267" t="s">
        <v>100</v>
      </c>
      <c r="C158" s="1267">
        <v>542</v>
      </c>
      <c r="D158" s="1268">
        <v>40.57076284995</v>
      </c>
      <c r="E158" s="1268" t="s">
        <v>714</v>
      </c>
      <c r="F158" s="1268" t="s">
        <v>715</v>
      </c>
      <c r="G158" s="1268" t="s">
        <v>716</v>
      </c>
      <c r="H158" s="1267" t="s">
        <v>717</v>
      </c>
      <c r="I158" s="1267" t="s">
        <v>28</v>
      </c>
      <c r="J158" s="1267" t="s">
        <v>49</v>
      </c>
      <c r="K158" s="1267"/>
      <c r="L158" s="1275">
        <v>40432368.5697</v>
      </c>
      <c r="M158" s="1275">
        <v>4686511.36465</v>
      </c>
      <c r="N158" s="1267" t="s">
        <v>43</v>
      </c>
      <c r="O158" s="1260" t="s">
        <v>734</v>
      </c>
      <c r="P158" s="1279" t="s">
        <v>735</v>
      </c>
      <c r="Q158" s="1283">
        <f t="shared" si="3"/>
        <v>182.568432824775</v>
      </c>
      <c r="R158" s="1267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330"/>
      <c r="AF158" s="330"/>
      <c r="AG158" s="330"/>
      <c r="AH158" s="330"/>
      <c r="AI158" s="330"/>
      <c r="AJ158" s="330"/>
      <c r="AK158" s="330"/>
      <c r="AL158" s="330"/>
      <c r="AM158" s="330"/>
      <c r="AN158" s="330"/>
      <c r="AO158" s="330"/>
      <c r="AP158" s="330"/>
      <c r="AQ158" s="330"/>
      <c r="AR158" s="330"/>
      <c r="AS158" s="330"/>
      <c r="AT158" s="330"/>
      <c r="AU158" s="330"/>
      <c r="AV158" s="330"/>
      <c r="AW158" s="330"/>
      <c r="AX158" s="330"/>
      <c r="AY158" s="330"/>
      <c r="AZ158" s="330"/>
      <c r="BA158" s="330"/>
      <c r="BB158" s="330"/>
      <c r="BC158" s="330"/>
      <c r="BD158" s="330"/>
      <c r="BE158" s="330"/>
      <c r="BF158" s="330"/>
      <c r="BG158" s="330"/>
      <c r="BH158" s="330"/>
      <c r="BI158" s="330"/>
      <c r="BJ158" s="330"/>
      <c r="BK158" s="330"/>
      <c r="BL158" s="330"/>
      <c r="BM158" s="330"/>
      <c r="BN158" s="330"/>
      <c r="BO158" s="330"/>
      <c r="BP158" s="330"/>
      <c r="BQ158" s="330"/>
      <c r="BR158" s="330"/>
      <c r="BS158" s="330"/>
      <c r="BT158" s="330"/>
      <c r="BU158" s="330"/>
      <c r="BV158" s="330"/>
      <c r="BW158" s="330"/>
      <c r="BX158" s="330"/>
      <c r="BY158" s="330"/>
      <c r="BZ158" s="330"/>
      <c r="CA158" s="330"/>
      <c r="CB158" s="330"/>
      <c r="CC158" s="330"/>
      <c r="CD158" s="330"/>
      <c r="CE158" s="330"/>
      <c r="CF158" s="330"/>
      <c r="CG158" s="330"/>
      <c r="CH158" s="330"/>
      <c r="CI158" s="330"/>
      <c r="CJ158" s="330"/>
      <c r="CK158" s="330"/>
      <c r="CL158" s="330"/>
      <c r="CM158" s="330"/>
      <c r="CN158" s="330"/>
      <c r="CO158" s="330"/>
      <c r="CP158" s="330"/>
      <c r="CQ158" s="330"/>
      <c r="CR158" s="330"/>
      <c r="CS158" s="330"/>
      <c r="CT158" s="330"/>
      <c r="CU158" s="330"/>
      <c r="CV158" s="330"/>
      <c r="CW158" s="330"/>
      <c r="CX158" s="330"/>
      <c r="CY158" s="330"/>
      <c r="CZ158" s="330"/>
      <c r="DA158" s="330"/>
      <c r="DB158" s="330"/>
      <c r="DC158" s="330"/>
      <c r="DD158" s="330"/>
      <c r="DE158" s="330"/>
      <c r="DF158" s="330"/>
      <c r="DG158" s="330"/>
      <c r="DH158" s="330"/>
      <c r="DI158" s="330"/>
      <c r="DJ158" s="330"/>
      <c r="DK158" s="330"/>
      <c r="DL158" s="330"/>
      <c r="DM158" s="330"/>
      <c r="DN158" s="330"/>
      <c r="DO158" s="330"/>
      <c r="DP158" s="330"/>
      <c r="DQ158" s="330"/>
      <c r="DR158" s="330"/>
      <c r="DS158" s="330"/>
      <c r="DT158" s="330"/>
      <c r="DU158" s="330"/>
      <c r="DV158" s="330"/>
      <c r="DW158" s="330"/>
      <c r="DX158" s="330"/>
      <c r="DY158" s="330"/>
      <c r="DZ158" s="330"/>
      <c r="EA158" s="330"/>
      <c r="EB158" s="330"/>
      <c r="EC158" s="330"/>
      <c r="ED158" s="330"/>
      <c r="EE158" s="330"/>
      <c r="EF158" s="330"/>
      <c r="EG158" s="330"/>
      <c r="EH158" s="330"/>
      <c r="EI158" s="330"/>
      <c r="EJ158" s="330"/>
      <c r="EK158" s="330"/>
      <c r="EL158" s="330"/>
      <c r="EM158" s="330"/>
      <c r="EN158" s="330"/>
      <c r="EO158" s="330"/>
      <c r="EP158" s="330"/>
      <c r="EQ158" s="330"/>
      <c r="ER158" s="330"/>
      <c r="ES158" s="330"/>
      <c r="ET158" s="330"/>
      <c r="EU158" s="330"/>
      <c r="EV158" s="330"/>
      <c r="EW158" s="330"/>
      <c r="EX158" s="330"/>
      <c r="EY158" s="330"/>
      <c r="EZ158" s="330"/>
      <c r="FA158" s="330"/>
      <c r="FB158" s="330"/>
      <c r="FC158" s="330"/>
      <c r="FD158" s="330"/>
      <c r="FE158" s="330"/>
      <c r="FF158" s="330"/>
      <c r="FG158" s="330"/>
      <c r="FH158" s="330"/>
      <c r="FI158" s="330"/>
      <c r="FJ158" s="330"/>
      <c r="FK158" s="330"/>
      <c r="FL158" s="330"/>
      <c r="FM158" s="330"/>
      <c r="FN158" s="330"/>
      <c r="FO158" s="330"/>
      <c r="FP158" s="330"/>
      <c r="FQ158" s="330"/>
      <c r="FR158" s="330"/>
      <c r="FS158" s="330"/>
      <c r="FT158" s="330"/>
      <c r="FU158" s="330"/>
      <c r="FV158" s="330"/>
      <c r="FW158" s="330"/>
      <c r="FX158" s="330"/>
      <c r="FY158" s="330"/>
      <c r="FZ158" s="330"/>
      <c r="GA158" s="330"/>
      <c r="GB158" s="330"/>
      <c r="GC158" s="330"/>
      <c r="GD158" s="330"/>
      <c r="GE158" s="330"/>
      <c r="GF158" s="330"/>
      <c r="GG158" s="330"/>
      <c r="GH158" s="330"/>
      <c r="GI158" s="330"/>
      <c r="GJ158" s="330"/>
      <c r="GK158" s="330"/>
      <c r="GL158" s="330"/>
      <c r="GM158" s="330"/>
      <c r="GN158" s="330"/>
      <c r="GO158" s="330"/>
      <c r="GP158" s="330"/>
      <c r="GQ158" s="330"/>
      <c r="GR158" s="330"/>
      <c r="GS158" s="330"/>
      <c r="GT158" s="330"/>
      <c r="GU158" s="330"/>
      <c r="GV158" s="330"/>
      <c r="GW158" s="330"/>
      <c r="GX158" s="330"/>
      <c r="GY158" s="330"/>
      <c r="GZ158" s="330"/>
      <c r="HA158" s="330"/>
      <c r="HB158" s="330"/>
      <c r="HC158" s="330"/>
      <c r="HD158" s="330"/>
      <c r="HE158" s="330"/>
      <c r="HF158" s="330"/>
      <c r="HG158" s="330"/>
      <c r="HH158" s="330"/>
      <c r="HI158" s="330"/>
      <c r="HJ158" s="330"/>
    </row>
    <row r="159" s="135" customFormat="1" ht="9.95" customHeight="1" spans="1:218">
      <c r="A159" s="1267" t="s">
        <v>37</v>
      </c>
      <c r="B159" s="1267" t="s">
        <v>100</v>
      </c>
      <c r="C159" s="1267">
        <v>624</v>
      </c>
      <c r="D159" s="1268">
        <v>3.53856832155</v>
      </c>
      <c r="E159" s="1268" t="s">
        <v>714</v>
      </c>
      <c r="F159" s="1268" t="s">
        <v>715</v>
      </c>
      <c r="G159" s="1268" t="s">
        <v>716</v>
      </c>
      <c r="H159" s="1267" t="s">
        <v>721</v>
      </c>
      <c r="I159" s="1267" t="s">
        <v>28</v>
      </c>
      <c r="J159" s="1267" t="s">
        <v>58</v>
      </c>
      <c r="K159" s="1267"/>
      <c r="L159" s="1275">
        <v>40432164.9524</v>
      </c>
      <c r="M159" s="1275">
        <v>4686266.25373</v>
      </c>
      <c r="N159" s="1267" t="s">
        <v>43</v>
      </c>
      <c r="O159" s="1276" t="s">
        <v>730</v>
      </c>
      <c r="P159" s="1284" t="s">
        <v>731</v>
      </c>
      <c r="Q159" s="1283">
        <f t="shared" si="3"/>
        <v>15.923557446975</v>
      </c>
      <c r="R159" s="1267"/>
      <c r="S159" s="330"/>
      <c r="T159" s="330"/>
      <c r="U159" s="330"/>
      <c r="V159" s="330"/>
      <c r="W159" s="330"/>
      <c r="X159" s="330"/>
      <c r="Y159" s="330"/>
      <c r="Z159" s="330"/>
      <c r="AA159" s="330"/>
      <c r="AB159" s="330"/>
      <c r="AC159" s="330"/>
      <c r="AD159" s="330"/>
      <c r="AE159" s="330"/>
      <c r="AF159" s="330"/>
      <c r="AG159" s="330"/>
      <c r="AH159" s="330"/>
      <c r="AI159" s="330"/>
      <c r="AJ159" s="330"/>
      <c r="AK159" s="330"/>
      <c r="AL159" s="330"/>
      <c r="AM159" s="330"/>
      <c r="AN159" s="330"/>
      <c r="AO159" s="330"/>
      <c r="AP159" s="330"/>
      <c r="AQ159" s="330"/>
      <c r="AR159" s="330"/>
      <c r="AS159" s="330"/>
      <c r="AT159" s="330"/>
      <c r="AU159" s="330"/>
      <c r="AV159" s="330"/>
      <c r="AW159" s="330"/>
      <c r="AX159" s="330"/>
      <c r="AY159" s="330"/>
      <c r="AZ159" s="330"/>
      <c r="BA159" s="330"/>
      <c r="BB159" s="330"/>
      <c r="BC159" s="330"/>
      <c r="BD159" s="330"/>
      <c r="BE159" s="330"/>
      <c r="BF159" s="330"/>
      <c r="BG159" s="330"/>
      <c r="BH159" s="330"/>
      <c r="BI159" s="330"/>
      <c r="BJ159" s="330"/>
      <c r="BK159" s="330"/>
      <c r="BL159" s="330"/>
      <c r="BM159" s="330"/>
      <c r="BN159" s="330"/>
      <c r="BO159" s="330"/>
      <c r="BP159" s="330"/>
      <c r="BQ159" s="330"/>
      <c r="BR159" s="330"/>
      <c r="BS159" s="330"/>
      <c r="BT159" s="330"/>
      <c r="BU159" s="330"/>
      <c r="BV159" s="330"/>
      <c r="BW159" s="330"/>
      <c r="BX159" s="330"/>
      <c r="BY159" s="330"/>
      <c r="BZ159" s="330"/>
      <c r="CA159" s="330"/>
      <c r="CB159" s="330"/>
      <c r="CC159" s="330"/>
      <c r="CD159" s="330"/>
      <c r="CE159" s="330"/>
      <c r="CF159" s="330"/>
      <c r="CG159" s="330"/>
      <c r="CH159" s="330"/>
      <c r="CI159" s="330"/>
      <c r="CJ159" s="330"/>
      <c r="CK159" s="330"/>
      <c r="CL159" s="330"/>
      <c r="CM159" s="330"/>
      <c r="CN159" s="330"/>
      <c r="CO159" s="330"/>
      <c r="CP159" s="330"/>
      <c r="CQ159" s="330"/>
      <c r="CR159" s="330"/>
      <c r="CS159" s="330"/>
      <c r="CT159" s="330"/>
      <c r="CU159" s="330"/>
      <c r="CV159" s="330"/>
      <c r="CW159" s="330"/>
      <c r="CX159" s="330"/>
      <c r="CY159" s="330"/>
      <c r="CZ159" s="330"/>
      <c r="DA159" s="330"/>
      <c r="DB159" s="330"/>
      <c r="DC159" s="330"/>
      <c r="DD159" s="330"/>
      <c r="DE159" s="330"/>
      <c r="DF159" s="330"/>
      <c r="DG159" s="330"/>
      <c r="DH159" s="330"/>
      <c r="DI159" s="330"/>
      <c r="DJ159" s="330"/>
      <c r="DK159" s="330"/>
      <c r="DL159" s="330"/>
      <c r="DM159" s="330"/>
      <c r="DN159" s="330"/>
      <c r="DO159" s="330"/>
      <c r="DP159" s="330"/>
      <c r="DQ159" s="330"/>
      <c r="DR159" s="330"/>
      <c r="DS159" s="330"/>
      <c r="DT159" s="330"/>
      <c r="DU159" s="330"/>
      <c r="DV159" s="330"/>
      <c r="DW159" s="330"/>
      <c r="DX159" s="330"/>
      <c r="DY159" s="330"/>
      <c r="DZ159" s="330"/>
      <c r="EA159" s="330"/>
      <c r="EB159" s="330"/>
      <c r="EC159" s="330"/>
      <c r="ED159" s="330"/>
      <c r="EE159" s="330"/>
      <c r="EF159" s="330"/>
      <c r="EG159" s="330"/>
      <c r="EH159" s="330"/>
      <c r="EI159" s="330"/>
      <c r="EJ159" s="330"/>
      <c r="EK159" s="330"/>
      <c r="EL159" s="330"/>
      <c r="EM159" s="330"/>
      <c r="EN159" s="330"/>
      <c r="EO159" s="330"/>
      <c r="EP159" s="330"/>
      <c r="EQ159" s="330"/>
      <c r="ER159" s="330"/>
      <c r="ES159" s="330"/>
      <c r="ET159" s="330"/>
      <c r="EU159" s="330"/>
      <c r="EV159" s="330"/>
      <c r="EW159" s="330"/>
      <c r="EX159" s="330"/>
      <c r="EY159" s="330"/>
      <c r="EZ159" s="330"/>
      <c r="FA159" s="330"/>
      <c r="FB159" s="330"/>
      <c r="FC159" s="330"/>
      <c r="FD159" s="330"/>
      <c r="FE159" s="330"/>
      <c r="FF159" s="330"/>
      <c r="FG159" s="330"/>
      <c r="FH159" s="330"/>
      <c r="FI159" s="330"/>
      <c r="FJ159" s="330"/>
      <c r="FK159" s="330"/>
      <c r="FL159" s="330"/>
      <c r="FM159" s="330"/>
      <c r="FN159" s="330"/>
      <c r="FO159" s="330"/>
      <c r="FP159" s="330"/>
      <c r="FQ159" s="330"/>
      <c r="FR159" s="330"/>
      <c r="FS159" s="330"/>
      <c r="FT159" s="330"/>
      <c r="FU159" s="330"/>
      <c r="FV159" s="330"/>
      <c r="FW159" s="330"/>
      <c r="FX159" s="330"/>
      <c r="FY159" s="330"/>
      <c r="FZ159" s="330"/>
      <c r="GA159" s="330"/>
      <c r="GB159" s="330"/>
      <c r="GC159" s="330"/>
      <c r="GD159" s="330"/>
      <c r="GE159" s="330"/>
      <c r="GF159" s="330"/>
      <c r="GG159" s="330"/>
      <c r="GH159" s="330"/>
      <c r="GI159" s="330"/>
      <c r="GJ159" s="330"/>
      <c r="GK159" s="330"/>
      <c r="GL159" s="330"/>
      <c r="GM159" s="330"/>
      <c r="GN159" s="330"/>
      <c r="GO159" s="330"/>
      <c r="GP159" s="330"/>
      <c r="GQ159" s="330"/>
      <c r="GR159" s="330"/>
      <c r="GS159" s="330"/>
      <c r="GT159" s="330"/>
      <c r="GU159" s="330"/>
      <c r="GV159" s="330"/>
      <c r="GW159" s="330"/>
      <c r="GX159" s="330"/>
      <c r="GY159" s="330"/>
      <c r="GZ159" s="330"/>
      <c r="HA159" s="330"/>
      <c r="HB159" s="330"/>
      <c r="HC159" s="330"/>
      <c r="HD159" s="330"/>
      <c r="HE159" s="330"/>
      <c r="HF159" s="330"/>
      <c r="HG159" s="330"/>
      <c r="HH159" s="330"/>
      <c r="HI159" s="330"/>
      <c r="HJ159" s="330"/>
    </row>
    <row r="160" s="135" customFormat="1" ht="9.95" customHeight="1" spans="1:218">
      <c r="A160" s="1267" t="s">
        <v>37</v>
      </c>
      <c r="B160" s="1267" t="s">
        <v>100</v>
      </c>
      <c r="C160" s="1267">
        <v>1467</v>
      </c>
      <c r="D160" s="1268">
        <v>4.277553756</v>
      </c>
      <c r="E160" s="1268" t="s">
        <v>714</v>
      </c>
      <c r="F160" s="1268" t="s">
        <v>715</v>
      </c>
      <c r="G160" s="1268" t="s">
        <v>716</v>
      </c>
      <c r="H160" s="1267" t="s">
        <v>721</v>
      </c>
      <c r="I160" s="1267" t="s">
        <v>28</v>
      </c>
      <c r="J160" s="1267" t="s">
        <v>58</v>
      </c>
      <c r="K160" s="1267"/>
      <c r="L160" s="1275">
        <v>40433547.2479</v>
      </c>
      <c r="M160" s="1275">
        <v>4688708.64599</v>
      </c>
      <c r="N160" s="1267" t="s">
        <v>43</v>
      </c>
      <c r="O160" s="1260" t="s">
        <v>734</v>
      </c>
      <c r="P160" s="1279" t="s">
        <v>735</v>
      </c>
      <c r="Q160" s="1283">
        <f t="shared" si="3"/>
        <v>19.248991902</v>
      </c>
      <c r="R160" s="1267"/>
      <c r="S160" s="330"/>
      <c r="T160" s="330"/>
      <c r="U160" s="330"/>
      <c r="V160" s="330"/>
      <c r="W160" s="330"/>
      <c r="X160" s="330"/>
      <c r="Y160" s="330"/>
      <c r="Z160" s="330"/>
      <c r="AA160" s="330"/>
      <c r="AB160" s="330"/>
      <c r="AC160" s="330"/>
      <c r="AD160" s="330"/>
      <c r="AE160" s="330"/>
      <c r="AF160" s="330"/>
      <c r="AG160" s="330"/>
      <c r="AH160" s="330"/>
      <c r="AI160" s="330"/>
      <c r="AJ160" s="330"/>
      <c r="AK160" s="330"/>
      <c r="AL160" s="330"/>
      <c r="AM160" s="330"/>
      <c r="AN160" s="330"/>
      <c r="AO160" s="330"/>
      <c r="AP160" s="330"/>
      <c r="AQ160" s="330"/>
      <c r="AR160" s="330"/>
      <c r="AS160" s="330"/>
      <c r="AT160" s="330"/>
      <c r="AU160" s="330"/>
      <c r="AV160" s="330"/>
      <c r="AW160" s="330"/>
      <c r="AX160" s="330"/>
      <c r="AY160" s="330"/>
      <c r="AZ160" s="330"/>
      <c r="BA160" s="330"/>
      <c r="BB160" s="330"/>
      <c r="BC160" s="330"/>
      <c r="BD160" s="330"/>
      <c r="BE160" s="330"/>
      <c r="BF160" s="330"/>
      <c r="BG160" s="330"/>
      <c r="BH160" s="330"/>
      <c r="BI160" s="330"/>
      <c r="BJ160" s="330"/>
      <c r="BK160" s="330"/>
      <c r="BL160" s="330"/>
      <c r="BM160" s="330"/>
      <c r="BN160" s="330"/>
      <c r="BO160" s="330"/>
      <c r="BP160" s="330"/>
      <c r="BQ160" s="330"/>
      <c r="BR160" s="330"/>
      <c r="BS160" s="330"/>
      <c r="BT160" s="330"/>
      <c r="BU160" s="330"/>
      <c r="BV160" s="330"/>
      <c r="BW160" s="330"/>
      <c r="BX160" s="330"/>
      <c r="BY160" s="330"/>
      <c r="BZ160" s="330"/>
      <c r="CA160" s="330"/>
      <c r="CB160" s="330"/>
      <c r="CC160" s="330"/>
      <c r="CD160" s="330"/>
      <c r="CE160" s="330"/>
      <c r="CF160" s="330"/>
      <c r="CG160" s="330"/>
      <c r="CH160" s="330"/>
      <c r="CI160" s="330"/>
      <c r="CJ160" s="330"/>
      <c r="CK160" s="330"/>
      <c r="CL160" s="330"/>
      <c r="CM160" s="330"/>
      <c r="CN160" s="330"/>
      <c r="CO160" s="330"/>
      <c r="CP160" s="330"/>
      <c r="CQ160" s="330"/>
      <c r="CR160" s="330"/>
      <c r="CS160" s="330"/>
      <c r="CT160" s="330"/>
      <c r="CU160" s="330"/>
      <c r="CV160" s="330"/>
      <c r="CW160" s="330"/>
      <c r="CX160" s="330"/>
      <c r="CY160" s="330"/>
      <c r="CZ160" s="330"/>
      <c r="DA160" s="330"/>
      <c r="DB160" s="330"/>
      <c r="DC160" s="330"/>
      <c r="DD160" s="330"/>
      <c r="DE160" s="330"/>
      <c r="DF160" s="330"/>
      <c r="DG160" s="330"/>
      <c r="DH160" s="330"/>
      <c r="DI160" s="330"/>
      <c r="DJ160" s="330"/>
      <c r="DK160" s="330"/>
      <c r="DL160" s="330"/>
      <c r="DM160" s="330"/>
      <c r="DN160" s="330"/>
      <c r="DO160" s="330"/>
      <c r="DP160" s="330"/>
      <c r="DQ160" s="330"/>
      <c r="DR160" s="330"/>
      <c r="DS160" s="330"/>
      <c r="DT160" s="330"/>
      <c r="DU160" s="330"/>
      <c r="DV160" s="330"/>
      <c r="DW160" s="330"/>
      <c r="DX160" s="330"/>
      <c r="DY160" s="330"/>
      <c r="DZ160" s="330"/>
      <c r="EA160" s="330"/>
      <c r="EB160" s="330"/>
      <c r="EC160" s="330"/>
      <c r="ED160" s="330"/>
      <c r="EE160" s="330"/>
      <c r="EF160" s="330"/>
      <c r="EG160" s="330"/>
      <c r="EH160" s="330"/>
      <c r="EI160" s="330"/>
      <c r="EJ160" s="330"/>
      <c r="EK160" s="330"/>
      <c r="EL160" s="330"/>
      <c r="EM160" s="330"/>
      <c r="EN160" s="330"/>
      <c r="EO160" s="330"/>
      <c r="EP160" s="330"/>
      <c r="EQ160" s="330"/>
      <c r="ER160" s="330"/>
      <c r="ES160" s="330"/>
      <c r="ET160" s="330"/>
      <c r="EU160" s="330"/>
      <c r="EV160" s="330"/>
      <c r="EW160" s="330"/>
      <c r="EX160" s="330"/>
      <c r="EY160" s="330"/>
      <c r="EZ160" s="330"/>
      <c r="FA160" s="330"/>
      <c r="FB160" s="330"/>
      <c r="FC160" s="330"/>
      <c r="FD160" s="330"/>
      <c r="FE160" s="330"/>
      <c r="FF160" s="330"/>
      <c r="FG160" s="330"/>
      <c r="FH160" s="330"/>
      <c r="FI160" s="330"/>
      <c r="FJ160" s="330"/>
      <c r="FK160" s="330"/>
      <c r="FL160" s="330"/>
      <c r="FM160" s="330"/>
      <c r="FN160" s="330"/>
      <c r="FO160" s="330"/>
      <c r="FP160" s="330"/>
      <c r="FQ160" s="330"/>
      <c r="FR160" s="330"/>
      <c r="FS160" s="330"/>
      <c r="FT160" s="330"/>
      <c r="FU160" s="330"/>
      <c r="FV160" s="330"/>
      <c r="FW160" s="330"/>
      <c r="FX160" s="330"/>
      <c r="FY160" s="330"/>
      <c r="FZ160" s="330"/>
      <c r="GA160" s="330"/>
      <c r="GB160" s="330"/>
      <c r="GC160" s="330"/>
      <c r="GD160" s="330"/>
      <c r="GE160" s="330"/>
      <c r="GF160" s="330"/>
      <c r="GG160" s="330"/>
      <c r="GH160" s="330"/>
      <c r="GI160" s="330"/>
      <c r="GJ160" s="330"/>
      <c r="GK160" s="330"/>
      <c r="GL160" s="330"/>
      <c r="GM160" s="330"/>
      <c r="GN160" s="330"/>
      <c r="GO160" s="330"/>
      <c r="GP160" s="330"/>
      <c r="GQ160" s="330"/>
      <c r="GR160" s="330"/>
      <c r="GS160" s="330"/>
      <c r="GT160" s="330"/>
      <c r="GU160" s="330"/>
      <c r="GV160" s="330"/>
      <c r="GW160" s="330"/>
      <c r="GX160" s="330"/>
      <c r="GY160" s="330"/>
      <c r="GZ160" s="330"/>
      <c r="HA160" s="330"/>
      <c r="HB160" s="330"/>
      <c r="HC160" s="330"/>
      <c r="HD160" s="330"/>
      <c r="HE160" s="330"/>
      <c r="HF160" s="330"/>
      <c r="HG160" s="330"/>
      <c r="HH160" s="330"/>
      <c r="HI160" s="330"/>
      <c r="HJ160" s="330"/>
    </row>
    <row r="161" s="135" customFormat="1" ht="9.95" customHeight="1" spans="1:218">
      <c r="A161" s="1267" t="s">
        <v>37</v>
      </c>
      <c r="B161" s="1267" t="s">
        <v>100</v>
      </c>
      <c r="C161" s="1267">
        <v>1474</v>
      </c>
      <c r="D161" s="1268">
        <v>49.7492904393</v>
      </c>
      <c r="E161" s="1268" t="s">
        <v>714</v>
      </c>
      <c r="F161" s="1268" t="s">
        <v>715</v>
      </c>
      <c r="G161" s="1268" t="s">
        <v>716</v>
      </c>
      <c r="H161" s="1267" t="s">
        <v>721</v>
      </c>
      <c r="I161" s="1267" t="s">
        <v>28</v>
      </c>
      <c r="J161" s="1267" t="s">
        <v>58</v>
      </c>
      <c r="K161" s="1267"/>
      <c r="L161" s="1275">
        <v>40433837.8747</v>
      </c>
      <c r="M161" s="1275">
        <v>4688637.43969</v>
      </c>
      <c r="N161" s="1267" t="s">
        <v>43</v>
      </c>
      <c r="O161" s="312" t="s">
        <v>739</v>
      </c>
      <c r="P161" s="1277" t="s">
        <v>740</v>
      </c>
      <c r="Q161" s="1283">
        <f t="shared" si="3"/>
        <v>223.87180697685</v>
      </c>
      <c r="R161" s="1267"/>
      <c r="S161" s="330"/>
      <c r="T161" s="330"/>
      <c r="U161" s="330"/>
      <c r="V161" s="330"/>
      <c r="W161" s="330"/>
      <c r="X161" s="330"/>
      <c r="Y161" s="330"/>
      <c r="Z161" s="330"/>
      <c r="AA161" s="330"/>
      <c r="AB161" s="330"/>
      <c r="AC161" s="330"/>
      <c r="AD161" s="330"/>
      <c r="AE161" s="330"/>
      <c r="AF161" s="330"/>
      <c r="AG161" s="330"/>
      <c r="AH161" s="330"/>
      <c r="AI161" s="330"/>
      <c r="AJ161" s="330"/>
      <c r="AK161" s="330"/>
      <c r="AL161" s="330"/>
      <c r="AM161" s="330"/>
      <c r="AN161" s="330"/>
      <c r="AO161" s="330"/>
      <c r="AP161" s="330"/>
      <c r="AQ161" s="330"/>
      <c r="AR161" s="330"/>
      <c r="AS161" s="330"/>
      <c r="AT161" s="330"/>
      <c r="AU161" s="330"/>
      <c r="AV161" s="330"/>
      <c r="AW161" s="330"/>
      <c r="AX161" s="330"/>
      <c r="AY161" s="330"/>
      <c r="AZ161" s="330"/>
      <c r="BA161" s="330"/>
      <c r="BB161" s="330"/>
      <c r="BC161" s="330"/>
      <c r="BD161" s="330"/>
      <c r="BE161" s="330"/>
      <c r="BF161" s="330"/>
      <c r="BG161" s="330"/>
      <c r="BH161" s="330"/>
      <c r="BI161" s="330"/>
      <c r="BJ161" s="330"/>
      <c r="BK161" s="330"/>
      <c r="BL161" s="330"/>
      <c r="BM161" s="330"/>
      <c r="BN161" s="330"/>
      <c r="BO161" s="330"/>
      <c r="BP161" s="330"/>
      <c r="BQ161" s="330"/>
      <c r="BR161" s="330"/>
      <c r="BS161" s="330"/>
      <c r="BT161" s="330"/>
      <c r="BU161" s="330"/>
      <c r="BV161" s="330"/>
      <c r="BW161" s="330"/>
      <c r="BX161" s="330"/>
      <c r="BY161" s="330"/>
      <c r="BZ161" s="330"/>
      <c r="CA161" s="330"/>
      <c r="CB161" s="330"/>
      <c r="CC161" s="330"/>
      <c r="CD161" s="330"/>
      <c r="CE161" s="330"/>
      <c r="CF161" s="330"/>
      <c r="CG161" s="330"/>
      <c r="CH161" s="330"/>
      <c r="CI161" s="330"/>
      <c r="CJ161" s="330"/>
      <c r="CK161" s="330"/>
      <c r="CL161" s="330"/>
      <c r="CM161" s="330"/>
      <c r="CN161" s="330"/>
      <c r="CO161" s="330"/>
      <c r="CP161" s="330"/>
      <c r="CQ161" s="330"/>
      <c r="CR161" s="330"/>
      <c r="CS161" s="330"/>
      <c r="CT161" s="330"/>
      <c r="CU161" s="330"/>
      <c r="CV161" s="330"/>
      <c r="CW161" s="330"/>
      <c r="CX161" s="330"/>
      <c r="CY161" s="330"/>
      <c r="CZ161" s="330"/>
      <c r="DA161" s="330"/>
      <c r="DB161" s="330"/>
      <c r="DC161" s="330"/>
      <c r="DD161" s="330"/>
      <c r="DE161" s="330"/>
      <c r="DF161" s="330"/>
      <c r="DG161" s="330"/>
      <c r="DH161" s="330"/>
      <c r="DI161" s="330"/>
      <c r="DJ161" s="330"/>
      <c r="DK161" s="330"/>
      <c r="DL161" s="330"/>
      <c r="DM161" s="330"/>
      <c r="DN161" s="330"/>
      <c r="DO161" s="330"/>
      <c r="DP161" s="330"/>
      <c r="DQ161" s="330"/>
      <c r="DR161" s="330"/>
      <c r="DS161" s="330"/>
      <c r="DT161" s="330"/>
      <c r="DU161" s="330"/>
      <c r="DV161" s="330"/>
      <c r="DW161" s="330"/>
      <c r="DX161" s="330"/>
      <c r="DY161" s="330"/>
      <c r="DZ161" s="330"/>
      <c r="EA161" s="330"/>
      <c r="EB161" s="330"/>
      <c r="EC161" s="330"/>
      <c r="ED161" s="330"/>
      <c r="EE161" s="330"/>
      <c r="EF161" s="330"/>
      <c r="EG161" s="330"/>
      <c r="EH161" s="330"/>
      <c r="EI161" s="330"/>
      <c r="EJ161" s="330"/>
      <c r="EK161" s="330"/>
      <c r="EL161" s="330"/>
      <c r="EM161" s="330"/>
      <c r="EN161" s="330"/>
      <c r="EO161" s="330"/>
      <c r="EP161" s="330"/>
      <c r="EQ161" s="330"/>
      <c r="ER161" s="330"/>
      <c r="ES161" s="330"/>
      <c r="ET161" s="330"/>
      <c r="EU161" s="330"/>
      <c r="EV161" s="330"/>
      <c r="EW161" s="330"/>
      <c r="EX161" s="330"/>
      <c r="EY161" s="330"/>
      <c r="EZ161" s="330"/>
      <c r="FA161" s="330"/>
      <c r="FB161" s="330"/>
      <c r="FC161" s="330"/>
      <c r="FD161" s="330"/>
      <c r="FE161" s="330"/>
      <c r="FF161" s="330"/>
      <c r="FG161" s="330"/>
      <c r="FH161" s="330"/>
      <c r="FI161" s="330"/>
      <c r="FJ161" s="330"/>
      <c r="FK161" s="330"/>
      <c r="FL161" s="330"/>
      <c r="FM161" s="330"/>
      <c r="FN161" s="330"/>
      <c r="FO161" s="330"/>
      <c r="FP161" s="330"/>
      <c r="FQ161" s="330"/>
      <c r="FR161" s="330"/>
      <c r="FS161" s="330"/>
      <c r="FT161" s="330"/>
      <c r="FU161" s="330"/>
      <c r="FV161" s="330"/>
      <c r="FW161" s="330"/>
      <c r="FX161" s="330"/>
      <c r="FY161" s="330"/>
      <c r="FZ161" s="330"/>
      <c r="GA161" s="330"/>
      <c r="GB161" s="330"/>
      <c r="GC161" s="330"/>
      <c r="GD161" s="330"/>
      <c r="GE161" s="330"/>
      <c r="GF161" s="330"/>
      <c r="GG161" s="330"/>
      <c r="GH161" s="330"/>
      <c r="GI161" s="330"/>
      <c r="GJ161" s="330"/>
      <c r="GK161" s="330"/>
      <c r="GL161" s="330"/>
      <c r="GM161" s="330"/>
      <c r="GN161" s="330"/>
      <c r="GO161" s="330"/>
      <c r="GP161" s="330"/>
      <c r="GQ161" s="330"/>
      <c r="GR161" s="330"/>
      <c r="GS161" s="330"/>
      <c r="GT161" s="330"/>
      <c r="GU161" s="330"/>
      <c r="GV161" s="330"/>
      <c r="GW161" s="330"/>
      <c r="GX161" s="330"/>
      <c r="GY161" s="330"/>
      <c r="GZ161" s="330"/>
      <c r="HA161" s="330"/>
      <c r="HB161" s="330"/>
      <c r="HC161" s="330"/>
      <c r="HD161" s="330"/>
      <c r="HE161" s="330"/>
      <c r="HF161" s="330"/>
      <c r="HG161" s="330"/>
      <c r="HH161" s="330"/>
      <c r="HI161" s="330"/>
      <c r="HJ161" s="330"/>
    </row>
    <row r="162" s="135" customFormat="1" ht="9.95" customHeight="1" spans="1:218">
      <c r="A162" s="1267" t="s">
        <v>37</v>
      </c>
      <c r="B162" s="1267" t="s">
        <v>100</v>
      </c>
      <c r="C162" s="1267">
        <v>1488</v>
      </c>
      <c r="D162" s="1268">
        <v>105.63617311635</v>
      </c>
      <c r="E162" s="1268" t="s">
        <v>714</v>
      </c>
      <c r="F162" s="1268" t="s">
        <v>715</v>
      </c>
      <c r="G162" s="1268" t="s">
        <v>716</v>
      </c>
      <c r="H162" s="1267" t="s">
        <v>717</v>
      </c>
      <c r="I162" s="1267" t="s">
        <v>28</v>
      </c>
      <c r="J162" s="1267" t="s">
        <v>58</v>
      </c>
      <c r="K162" s="1267"/>
      <c r="L162" s="1275">
        <v>40433622.3429</v>
      </c>
      <c r="M162" s="1275">
        <v>4688561.77819</v>
      </c>
      <c r="N162" s="1267" t="s">
        <v>43</v>
      </c>
      <c r="O162" s="1260" t="s">
        <v>734</v>
      </c>
      <c r="P162" s="1279" t="s">
        <v>735</v>
      </c>
      <c r="Q162" s="1283">
        <f t="shared" si="3"/>
        <v>475.362779023575</v>
      </c>
      <c r="R162" s="1267"/>
      <c r="S162" s="330"/>
      <c r="T162" s="330"/>
      <c r="U162" s="330"/>
      <c r="V162" s="330"/>
      <c r="W162" s="330"/>
      <c r="X162" s="330"/>
      <c r="Y162" s="330"/>
      <c r="Z162" s="330"/>
      <c r="AA162" s="330"/>
      <c r="AB162" s="330"/>
      <c r="AC162" s="330"/>
      <c r="AD162" s="330"/>
      <c r="AE162" s="330"/>
      <c r="AF162" s="330"/>
      <c r="AG162" s="330"/>
      <c r="AH162" s="330"/>
      <c r="AI162" s="330"/>
      <c r="AJ162" s="330"/>
      <c r="AK162" s="330"/>
      <c r="AL162" s="330"/>
      <c r="AM162" s="330"/>
      <c r="AN162" s="330"/>
      <c r="AO162" s="330"/>
      <c r="AP162" s="330"/>
      <c r="AQ162" s="330"/>
      <c r="AR162" s="330"/>
      <c r="AS162" s="330"/>
      <c r="AT162" s="330"/>
      <c r="AU162" s="330"/>
      <c r="AV162" s="330"/>
      <c r="AW162" s="330"/>
      <c r="AX162" s="330"/>
      <c r="AY162" s="330"/>
      <c r="AZ162" s="330"/>
      <c r="BA162" s="330"/>
      <c r="BB162" s="330"/>
      <c r="BC162" s="330"/>
      <c r="BD162" s="330"/>
      <c r="BE162" s="330"/>
      <c r="BF162" s="330"/>
      <c r="BG162" s="330"/>
      <c r="BH162" s="330"/>
      <c r="BI162" s="330"/>
      <c r="BJ162" s="330"/>
      <c r="BK162" s="330"/>
      <c r="BL162" s="330"/>
      <c r="BM162" s="330"/>
      <c r="BN162" s="330"/>
      <c r="BO162" s="330"/>
      <c r="BP162" s="330"/>
      <c r="BQ162" s="330"/>
      <c r="BR162" s="330"/>
      <c r="BS162" s="330"/>
      <c r="BT162" s="330"/>
      <c r="BU162" s="330"/>
      <c r="BV162" s="330"/>
      <c r="BW162" s="330"/>
      <c r="BX162" s="330"/>
      <c r="BY162" s="330"/>
      <c r="BZ162" s="330"/>
      <c r="CA162" s="330"/>
      <c r="CB162" s="330"/>
      <c r="CC162" s="330"/>
      <c r="CD162" s="330"/>
      <c r="CE162" s="330"/>
      <c r="CF162" s="330"/>
      <c r="CG162" s="330"/>
      <c r="CH162" s="330"/>
      <c r="CI162" s="330"/>
      <c r="CJ162" s="330"/>
      <c r="CK162" s="330"/>
      <c r="CL162" s="330"/>
      <c r="CM162" s="330"/>
      <c r="CN162" s="330"/>
      <c r="CO162" s="330"/>
      <c r="CP162" s="330"/>
      <c r="CQ162" s="330"/>
      <c r="CR162" s="330"/>
      <c r="CS162" s="330"/>
      <c r="CT162" s="330"/>
      <c r="CU162" s="330"/>
      <c r="CV162" s="330"/>
      <c r="CW162" s="330"/>
      <c r="CX162" s="330"/>
      <c r="CY162" s="330"/>
      <c r="CZ162" s="330"/>
      <c r="DA162" s="330"/>
      <c r="DB162" s="330"/>
      <c r="DC162" s="330"/>
      <c r="DD162" s="330"/>
      <c r="DE162" s="330"/>
      <c r="DF162" s="330"/>
      <c r="DG162" s="330"/>
      <c r="DH162" s="330"/>
      <c r="DI162" s="330"/>
      <c r="DJ162" s="330"/>
      <c r="DK162" s="330"/>
      <c r="DL162" s="330"/>
      <c r="DM162" s="330"/>
      <c r="DN162" s="330"/>
      <c r="DO162" s="330"/>
      <c r="DP162" s="330"/>
      <c r="DQ162" s="330"/>
      <c r="DR162" s="330"/>
      <c r="DS162" s="330"/>
      <c r="DT162" s="330"/>
      <c r="DU162" s="330"/>
      <c r="DV162" s="330"/>
      <c r="DW162" s="330"/>
      <c r="DX162" s="330"/>
      <c r="DY162" s="330"/>
      <c r="DZ162" s="330"/>
      <c r="EA162" s="330"/>
      <c r="EB162" s="330"/>
      <c r="EC162" s="330"/>
      <c r="ED162" s="330"/>
      <c r="EE162" s="330"/>
      <c r="EF162" s="330"/>
      <c r="EG162" s="330"/>
      <c r="EH162" s="330"/>
      <c r="EI162" s="330"/>
      <c r="EJ162" s="330"/>
      <c r="EK162" s="330"/>
      <c r="EL162" s="330"/>
      <c r="EM162" s="330"/>
      <c r="EN162" s="330"/>
      <c r="EO162" s="330"/>
      <c r="EP162" s="330"/>
      <c r="EQ162" s="330"/>
      <c r="ER162" s="330"/>
      <c r="ES162" s="330"/>
      <c r="ET162" s="330"/>
      <c r="EU162" s="330"/>
      <c r="EV162" s="330"/>
      <c r="EW162" s="330"/>
      <c r="EX162" s="330"/>
      <c r="EY162" s="330"/>
      <c r="EZ162" s="330"/>
      <c r="FA162" s="330"/>
      <c r="FB162" s="330"/>
      <c r="FC162" s="330"/>
      <c r="FD162" s="330"/>
      <c r="FE162" s="330"/>
      <c r="FF162" s="330"/>
      <c r="FG162" s="330"/>
      <c r="FH162" s="330"/>
      <c r="FI162" s="330"/>
      <c r="FJ162" s="330"/>
      <c r="FK162" s="330"/>
      <c r="FL162" s="330"/>
      <c r="FM162" s="330"/>
      <c r="FN162" s="330"/>
      <c r="FO162" s="330"/>
      <c r="FP162" s="330"/>
      <c r="FQ162" s="330"/>
      <c r="FR162" s="330"/>
      <c r="FS162" s="330"/>
      <c r="FT162" s="330"/>
      <c r="FU162" s="330"/>
      <c r="FV162" s="330"/>
      <c r="FW162" s="330"/>
      <c r="FX162" s="330"/>
      <c r="FY162" s="330"/>
      <c r="FZ162" s="330"/>
      <c r="GA162" s="330"/>
      <c r="GB162" s="330"/>
      <c r="GC162" s="330"/>
      <c r="GD162" s="330"/>
      <c r="GE162" s="330"/>
      <c r="GF162" s="330"/>
      <c r="GG162" s="330"/>
      <c r="GH162" s="330"/>
      <c r="GI162" s="330"/>
      <c r="GJ162" s="330"/>
      <c r="GK162" s="330"/>
      <c r="GL162" s="330"/>
      <c r="GM162" s="330"/>
      <c r="GN162" s="330"/>
      <c r="GO162" s="330"/>
      <c r="GP162" s="330"/>
      <c r="GQ162" s="330"/>
      <c r="GR162" s="330"/>
      <c r="GS162" s="330"/>
      <c r="GT162" s="330"/>
      <c r="GU162" s="330"/>
      <c r="GV162" s="330"/>
      <c r="GW162" s="330"/>
      <c r="GX162" s="330"/>
      <c r="GY162" s="330"/>
      <c r="GZ162" s="330"/>
      <c r="HA162" s="330"/>
      <c r="HB162" s="330"/>
      <c r="HC162" s="330"/>
      <c r="HD162" s="330"/>
      <c r="HE162" s="330"/>
      <c r="HF162" s="330"/>
      <c r="HG162" s="330"/>
      <c r="HH162" s="330"/>
      <c r="HI162" s="330"/>
      <c r="HJ162" s="330"/>
    </row>
    <row r="163" s="135" customFormat="1" ht="9.95" customHeight="1" spans="1:218">
      <c r="A163" s="1267" t="s">
        <v>37</v>
      </c>
      <c r="B163" s="1267" t="s">
        <v>100</v>
      </c>
      <c r="C163" s="1267">
        <v>1505</v>
      </c>
      <c r="D163" s="1268">
        <v>33.47587607415</v>
      </c>
      <c r="E163" s="1268" t="s">
        <v>714</v>
      </c>
      <c r="F163" s="1268" t="s">
        <v>715</v>
      </c>
      <c r="G163" s="1268" t="s">
        <v>716</v>
      </c>
      <c r="H163" s="1267" t="s">
        <v>721</v>
      </c>
      <c r="I163" s="1267" t="s">
        <v>28</v>
      </c>
      <c r="J163" s="1267" t="s">
        <v>58</v>
      </c>
      <c r="K163" s="1267"/>
      <c r="L163" s="1275">
        <v>40433358.5031</v>
      </c>
      <c r="M163" s="1275">
        <v>4688418.60162</v>
      </c>
      <c r="N163" s="1267" t="s">
        <v>43</v>
      </c>
      <c r="O163" s="1260" t="s">
        <v>734</v>
      </c>
      <c r="P163" s="1279" t="s">
        <v>735</v>
      </c>
      <c r="Q163" s="1283">
        <f t="shared" si="3"/>
        <v>150.641442333675</v>
      </c>
      <c r="R163" s="1267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330"/>
      <c r="AF163" s="330"/>
      <c r="AG163" s="330"/>
      <c r="AH163" s="330"/>
      <c r="AI163" s="330"/>
      <c r="AJ163" s="330"/>
      <c r="AK163" s="330"/>
      <c r="AL163" s="330"/>
      <c r="AM163" s="330"/>
      <c r="AN163" s="330"/>
      <c r="AO163" s="330"/>
      <c r="AP163" s="330"/>
      <c r="AQ163" s="330"/>
      <c r="AR163" s="330"/>
      <c r="AS163" s="330"/>
      <c r="AT163" s="330"/>
      <c r="AU163" s="330"/>
      <c r="AV163" s="330"/>
      <c r="AW163" s="330"/>
      <c r="AX163" s="330"/>
      <c r="AY163" s="330"/>
      <c r="AZ163" s="330"/>
      <c r="BA163" s="330"/>
      <c r="BB163" s="330"/>
      <c r="BC163" s="330"/>
      <c r="BD163" s="330"/>
      <c r="BE163" s="330"/>
      <c r="BF163" s="330"/>
      <c r="BG163" s="330"/>
      <c r="BH163" s="330"/>
      <c r="BI163" s="330"/>
      <c r="BJ163" s="330"/>
      <c r="BK163" s="330"/>
      <c r="BL163" s="330"/>
      <c r="BM163" s="330"/>
      <c r="BN163" s="330"/>
      <c r="BO163" s="330"/>
      <c r="BP163" s="330"/>
      <c r="BQ163" s="330"/>
      <c r="BR163" s="330"/>
      <c r="BS163" s="330"/>
      <c r="BT163" s="330"/>
      <c r="BU163" s="330"/>
      <c r="BV163" s="330"/>
      <c r="BW163" s="330"/>
      <c r="BX163" s="330"/>
      <c r="BY163" s="330"/>
      <c r="BZ163" s="330"/>
      <c r="CA163" s="330"/>
      <c r="CB163" s="330"/>
      <c r="CC163" s="330"/>
      <c r="CD163" s="330"/>
      <c r="CE163" s="330"/>
      <c r="CF163" s="330"/>
      <c r="CG163" s="330"/>
      <c r="CH163" s="330"/>
      <c r="CI163" s="330"/>
      <c r="CJ163" s="330"/>
      <c r="CK163" s="330"/>
      <c r="CL163" s="330"/>
      <c r="CM163" s="330"/>
      <c r="CN163" s="330"/>
      <c r="CO163" s="330"/>
      <c r="CP163" s="330"/>
      <c r="CQ163" s="330"/>
      <c r="CR163" s="330"/>
      <c r="CS163" s="330"/>
      <c r="CT163" s="330"/>
      <c r="CU163" s="330"/>
      <c r="CV163" s="330"/>
      <c r="CW163" s="330"/>
      <c r="CX163" s="330"/>
      <c r="CY163" s="330"/>
      <c r="CZ163" s="330"/>
      <c r="DA163" s="330"/>
      <c r="DB163" s="330"/>
      <c r="DC163" s="330"/>
      <c r="DD163" s="330"/>
      <c r="DE163" s="330"/>
      <c r="DF163" s="330"/>
      <c r="DG163" s="330"/>
      <c r="DH163" s="330"/>
      <c r="DI163" s="330"/>
      <c r="DJ163" s="330"/>
      <c r="DK163" s="330"/>
      <c r="DL163" s="330"/>
      <c r="DM163" s="330"/>
      <c r="DN163" s="330"/>
      <c r="DO163" s="330"/>
      <c r="DP163" s="330"/>
      <c r="DQ163" s="330"/>
      <c r="DR163" s="330"/>
      <c r="DS163" s="330"/>
      <c r="DT163" s="330"/>
      <c r="DU163" s="330"/>
      <c r="DV163" s="330"/>
      <c r="DW163" s="330"/>
      <c r="DX163" s="330"/>
      <c r="DY163" s="330"/>
      <c r="DZ163" s="330"/>
      <c r="EA163" s="330"/>
      <c r="EB163" s="330"/>
      <c r="EC163" s="330"/>
      <c r="ED163" s="330"/>
      <c r="EE163" s="330"/>
      <c r="EF163" s="330"/>
      <c r="EG163" s="330"/>
      <c r="EH163" s="330"/>
      <c r="EI163" s="330"/>
      <c r="EJ163" s="330"/>
      <c r="EK163" s="330"/>
      <c r="EL163" s="330"/>
      <c r="EM163" s="330"/>
      <c r="EN163" s="330"/>
      <c r="EO163" s="330"/>
      <c r="EP163" s="330"/>
      <c r="EQ163" s="330"/>
      <c r="ER163" s="330"/>
      <c r="ES163" s="330"/>
      <c r="ET163" s="330"/>
      <c r="EU163" s="330"/>
      <c r="EV163" s="330"/>
      <c r="EW163" s="330"/>
      <c r="EX163" s="330"/>
      <c r="EY163" s="330"/>
      <c r="EZ163" s="330"/>
      <c r="FA163" s="330"/>
      <c r="FB163" s="330"/>
      <c r="FC163" s="330"/>
      <c r="FD163" s="330"/>
      <c r="FE163" s="330"/>
      <c r="FF163" s="330"/>
      <c r="FG163" s="330"/>
      <c r="FH163" s="330"/>
      <c r="FI163" s="330"/>
      <c r="FJ163" s="330"/>
      <c r="FK163" s="330"/>
      <c r="FL163" s="330"/>
      <c r="FM163" s="330"/>
      <c r="FN163" s="330"/>
      <c r="FO163" s="330"/>
      <c r="FP163" s="330"/>
      <c r="FQ163" s="330"/>
      <c r="FR163" s="330"/>
      <c r="FS163" s="330"/>
      <c r="FT163" s="330"/>
      <c r="FU163" s="330"/>
      <c r="FV163" s="330"/>
      <c r="FW163" s="330"/>
      <c r="FX163" s="330"/>
      <c r="FY163" s="330"/>
      <c r="FZ163" s="330"/>
      <c r="GA163" s="330"/>
      <c r="GB163" s="330"/>
      <c r="GC163" s="330"/>
      <c r="GD163" s="330"/>
      <c r="GE163" s="330"/>
      <c r="GF163" s="330"/>
      <c r="GG163" s="330"/>
      <c r="GH163" s="330"/>
      <c r="GI163" s="330"/>
      <c r="GJ163" s="330"/>
      <c r="GK163" s="330"/>
      <c r="GL163" s="330"/>
      <c r="GM163" s="330"/>
      <c r="GN163" s="330"/>
      <c r="GO163" s="330"/>
      <c r="GP163" s="330"/>
      <c r="GQ163" s="330"/>
      <c r="GR163" s="330"/>
      <c r="GS163" s="330"/>
      <c r="GT163" s="330"/>
      <c r="GU163" s="330"/>
      <c r="GV163" s="330"/>
      <c r="GW163" s="330"/>
      <c r="GX163" s="330"/>
      <c r="GY163" s="330"/>
      <c r="GZ163" s="330"/>
      <c r="HA163" s="330"/>
      <c r="HB163" s="330"/>
      <c r="HC163" s="330"/>
      <c r="HD163" s="330"/>
      <c r="HE163" s="330"/>
      <c r="HF163" s="330"/>
      <c r="HG163" s="330"/>
      <c r="HH163" s="330"/>
      <c r="HI163" s="330"/>
      <c r="HJ163" s="330"/>
    </row>
    <row r="164" s="135" customFormat="1" ht="9.95" customHeight="1" spans="1:218">
      <c r="A164" s="1267" t="s">
        <v>37</v>
      </c>
      <c r="B164" s="1267" t="s">
        <v>100</v>
      </c>
      <c r="C164" s="1267">
        <v>1518</v>
      </c>
      <c r="D164" s="1268">
        <v>26.21366793885</v>
      </c>
      <c r="E164" s="1268" t="s">
        <v>714</v>
      </c>
      <c r="F164" s="1268" t="s">
        <v>715</v>
      </c>
      <c r="G164" s="1268" t="s">
        <v>716</v>
      </c>
      <c r="H164" s="1267" t="s">
        <v>721</v>
      </c>
      <c r="I164" s="1267" t="s">
        <v>28</v>
      </c>
      <c r="J164" s="1267" t="s">
        <v>58</v>
      </c>
      <c r="K164" s="1267"/>
      <c r="L164" s="1275">
        <v>40433154.093</v>
      </c>
      <c r="M164" s="1275">
        <v>4688265.99414</v>
      </c>
      <c r="N164" s="1267" t="s">
        <v>43</v>
      </c>
      <c r="O164" s="1260" t="s">
        <v>734</v>
      </c>
      <c r="P164" s="1279" t="s">
        <v>735</v>
      </c>
      <c r="Q164" s="1283">
        <f t="shared" si="3"/>
        <v>117.961505724825</v>
      </c>
      <c r="R164" s="1267"/>
      <c r="S164" s="330"/>
      <c r="T164" s="330"/>
      <c r="U164" s="330"/>
      <c r="V164" s="330"/>
      <c r="W164" s="330"/>
      <c r="X164" s="330"/>
      <c r="Y164" s="330"/>
      <c r="Z164" s="330"/>
      <c r="AA164" s="330"/>
      <c r="AB164" s="330"/>
      <c r="AC164" s="330"/>
      <c r="AD164" s="330"/>
      <c r="AE164" s="330"/>
      <c r="AF164" s="330"/>
      <c r="AG164" s="330"/>
      <c r="AH164" s="330"/>
      <c r="AI164" s="330"/>
      <c r="AJ164" s="330"/>
      <c r="AK164" s="330"/>
      <c r="AL164" s="330"/>
      <c r="AM164" s="330"/>
      <c r="AN164" s="330"/>
      <c r="AO164" s="330"/>
      <c r="AP164" s="330"/>
      <c r="AQ164" s="330"/>
      <c r="AR164" s="330"/>
      <c r="AS164" s="330"/>
      <c r="AT164" s="330"/>
      <c r="AU164" s="330"/>
      <c r="AV164" s="330"/>
      <c r="AW164" s="330"/>
      <c r="AX164" s="330"/>
      <c r="AY164" s="330"/>
      <c r="AZ164" s="330"/>
      <c r="BA164" s="330"/>
      <c r="BB164" s="330"/>
      <c r="BC164" s="330"/>
      <c r="BD164" s="330"/>
      <c r="BE164" s="330"/>
      <c r="BF164" s="330"/>
      <c r="BG164" s="330"/>
      <c r="BH164" s="330"/>
      <c r="BI164" s="330"/>
      <c r="BJ164" s="330"/>
      <c r="BK164" s="330"/>
      <c r="BL164" s="330"/>
      <c r="BM164" s="330"/>
      <c r="BN164" s="330"/>
      <c r="BO164" s="330"/>
      <c r="BP164" s="330"/>
      <c r="BQ164" s="330"/>
      <c r="BR164" s="330"/>
      <c r="BS164" s="330"/>
      <c r="BT164" s="330"/>
      <c r="BU164" s="330"/>
      <c r="BV164" s="330"/>
      <c r="BW164" s="330"/>
      <c r="BX164" s="330"/>
      <c r="BY164" s="330"/>
      <c r="BZ164" s="330"/>
      <c r="CA164" s="330"/>
      <c r="CB164" s="330"/>
      <c r="CC164" s="330"/>
      <c r="CD164" s="330"/>
      <c r="CE164" s="330"/>
      <c r="CF164" s="330"/>
      <c r="CG164" s="330"/>
      <c r="CH164" s="330"/>
      <c r="CI164" s="330"/>
      <c r="CJ164" s="330"/>
      <c r="CK164" s="330"/>
      <c r="CL164" s="330"/>
      <c r="CM164" s="330"/>
      <c r="CN164" s="330"/>
      <c r="CO164" s="330"/>
      <c r="CP164" s="330"/>
      <c r="CQ164" s="330"/>
      <c r="CR164" s="330"/>
      <c r="CS164" s="330"/>
      <c r="CT164" s="330"/>
      <c r="CU164" s="330"/>
      <c r="CV164" s="330"/>
      <c r="CW164" s="330"/>
      <c r="CX164" s="330"/>
      <c r="CY164" s="330"/>
      <c r="CZ164" s="330"/>
      <c r="DA164" s="330"/>
      <c r="DB164" s="330"/>
      <c r="DC164" s="330"/>
      <c r="DD164" s="330"/>
      <c r="DE164" s="330"/>
      <c r="DF164" s="330"/>
      <c r="DG164" s="330"/>
      <c r="DH164" s="330"/>
      <c r="DI164" s="330"/>
      <c r="DJ164" s="330"/>
      <c r="DK164" s="330"/>
      <c r="DL164" s="330"/>
      <c r="DM164" s="330"/>
      <c r="DN164" s="330"/>
      <c r="DO164" s="330"/>
      <c r="DP164" s="330"/>
      <c r="DQ164" s="330"/>
      <c r="DR164" s="330"/>
      <c r="DS164" s="330"/>
      <c r="DT164" s="330"/>
      <c r="DU164" s="330"/>
      <c r="DV164" s="330"/>
      <c r="DW164" s="330"/>
      <c r="DX164" s="330"/>
      <c r="DY164" s="330"/>
      <c r="DZ164" s="330"/>
      <c r="EA164" s="330"/>
      <c r="EB164" s="330"/>
      <c r="EC164" s="330"/>
      <c r="ED164" s="330"/>
      <c r="EE164" s="330"/>
      <c r="EF164" s="330"/>
      <c r="EG164" s="330"/>
      <c r="EH164" s="330"/>
      <c r="EI164" s="330"/>
      <c r="EJ164" s="330"/>
      <c r="EK164" s="330"/>
      <c r="EL164" s="330"/>
      <c r="EM164" s="330"/>
      <c r="EN164" s="330"/>
      <c r="EO164" s="330"/>
      <c r="EP164" s="330"/>
      <c r="EQ164" s="330"/>
      <c r="ER164" s="330"/>
      <c r="ES164" s="330"/>
      <c r="ET164" s="330"/>
      <c r="EU164" s="330"/>
      <c r="EV164" s="330"/>
      <c r="EW164" s="330"/>
      <c r="EX164" s="330"/>
      <c r="EY164" s="330"/>
      <c r="EZ164" s="330"/>
      <c r="FA164" s="330"/>
      <c r="FB164" s="330"/>
      <c r="FC164" s="330"/>
      <c r="FD164" s="330"/>
      <c r="FE164" s="330"/>
      <c r="FF164" s="330"/>
      <c r="FG164" s="330"/>
      <c r="FH164" s="330"/>
      <c r="FI164" s="330"/>
      <c r="FJ164" s="330"/>
      <c r="FK164" s="330"/>
      <c r="FL164" s="330"/>
      <c r="FM164" s="330"/>
      <c r="FN164" s="330"/>
      <c r="FO164" s="330"/>
      <c r="FP164" s="330"/>
      <c r="FQ164" s="330"/>
      <c r="FR164" s="330"/>
      <c r="FS164" s="330"/>
      <c r="FT164" s="330"/>
      <c r="FU164" s="330"/>
      <c r="FV164" s="330"/>
      <c r="FW164" s="330"/>
      <c r="FX164" s="330"/>
      <c r="FY164" s="330"/>
      <c r="FZ164" s="330"/>
      <c r="GA164" s="330"/>
      <c r="GB164" s="330"/>
      <c r="GC164" s="330"/>
      <c r="GD164" s="330"/>
      <c r="GE164" s="330"/>
      <c r="GF164" s="330"/>
      <c r="GG164" s="330"/>
      <c r="GH164" s="330"/>
      <c r="GI164" s="330"/>
      <c r="GJ164" s="330"/>
      <c r="GK164" s="330"/>
      <c r="GL164" s="330"/>
      <c r="GM164" s="330"/>
      <c r="GN164" s="330"/>
      <c r="GO164" s="330"/>
      <c r="GP164" s="330"/>
      <c r="GQ164" s="330"/>
      <c r="GR164" s="330"/>
      <c r="GS164" s="330"/>
      <c r="GT164" s="330"/>
      <c r="GU164" s="330"/>
      <c r="GV164" s="330"/>
      <c r="GW164" s="330"/>
      <c r="GX164" s="330"/>
      <c r="GY164" s="330"/>
      <c r="GZ164" s="330"/>
      <c r="HA164" s="330"/>
      <c r="HB164" s="330"/>
      <c r="HC164" s="330"/>
      <c r="HD164" s="330"/>
      <c r="HE164" s="330"/>
      <c r="HF164" s="330"/>
      <c r="HG164" s="330"/>
      <c r="HH164" s="330"/>
      <c r="HI164" s="330"/>
      <c r="HJ164" s="330"/>
    </row>
    <row r="165" s="135" customFormat="1" ht="9.95" customHeight="1" spans="1:218">
      <c r="A165" s="1267" t="s">
        <v>37</v>
      </c>
      <c r="B165" s="1267" t="s">
        <v>100</v>
      </c>
      <c r="C165" s="1267">
        <v>1528</v>
      </c>
      <c r="D165" s="1268">
        <v>22.5436700604</v>
      </c>
      <c r="E165" s="1268" t="s">
        <v>714</v>
      </c>
      <c r="F165" s="1268" t="s">
        <v>715</v>
      </c>
      <c r="G165" s="1268" t="s">
        <v>716</v>
      </c>
      <c r="H165" s="1267" t="s">
        <v>717</v>
      </c>
      <c r="I165" s="1267" t="s">
        <v>28</v>
      </c>
      <c r="J165" s="1267" t="s">
        <v>58</v>
      </c>
      <c r="K165" s="1267"/>
      <c r="L165" s="1275">
        <v>40432987.1322</v>
      </c>
      <c r="M165" s="1275">
        <v>4688132.8397</v>
      </c>
      <c r="N165" s="1267" t="s">
        <v>43</v>
      </c>
      <c r="O165" s="1260" t="s">
        <v>734</v>
      </c>
      <c r="P165" s="1279" t="s">
        <v>735</v>
      </c>
      <c r="Q165" s="1283">
        <f t="shared" si="3"/>
        <v>101.4465152718</v>
      </c>
      <c r="R165" s="1267"/>
      <c r="S165" s="330"/>
      <c r="T165" s="330"/>
      <c r="U165" s="330"/>
      <c r="V165" s="330"/>
      <c r="W165" s="330"/>
      <c r="X165" s="330"/>
      <c r="Y165" s="330"/>
      <c r="Z165" s="330"/>
      <c r="AA165" s="330"/>
      <c r="AB165" s="330"/>
      <c r="AC165" s="330"/>
      <c r="AD165" s="330"/>
      <c r="AE165" s="330"/>
      <c r="AF165" s="330"/>
      <c r="AG165" s="330"/>
      <c r="AH165" s="330"/>
      <c r="AI165" s="330"/>
      <c r="AJ165" s="330"/>
      <c r="AK165" s="330"/>
      <c r="AL165" s="330"/>
      <c r="AM165" s="330"/>
      <c r="AN165" s="330"/>
      <c r="AO165" s="330"/>
      <c r="AP165" s="330"/>
      <c r="AQ165" s="330"/>
      <c r="AR165" s="330"/>
      <c r="AS165" s="330"/>
      <c r="AT165" s="330"/>
      <c r="AU165" s="330"/>
      <c r="AV165" s="330"/>
      <c r="AW165" s="330"/>
      <c r="AX165" s="330"/>
      <c r="AY165" s="330"/>
      <c r="AZ165" s="330"/>
      <c r="BA165" s="330"/>
      <c r="BB165" s="330"/>
      <c r="BC165" s="330"/>
      <c r="BD165" s="330"/>
      <c r="BE165" s="330"/>
      <c r="BF165" s="330"/>
      <c r="BG165" s="330"/>
      <c r="BH165" s="330"/>
      <c r="BI165" s="330"/>
      <c r="BJ165" s="330"/>
      <c r="BK165" s="330"/>
      <c r="BL165" s="330"/>
      <c r="BM165" s="330"/>
      <c r="BN165" s="330"/>
      <c r="BO165" s="330"/>
      <c r="BP165" s="330"/>
      <c r="BQ165" s="330"/>
      <c r="BR165" s="330"/>
      <c r="BS165" s="330"/>
      <c r="BT165" s="330"/>
      <c r="BU165" s="330"/>
      <c r="BV165" s="330"/>
      <c r="BW165" s="330"/>
      <c r="BX165" s="330"/>
      <c r="BY165" s="330"/>
      <c r="BZ165" s="330"/>
      <c r="CA165" s="330"/>
      <c r="CB165" s="330"/>
      <c r="CC165" s="330"/>
      <c r="CD165" s="330"/>
      <c r="CE165" s="330"/>
      <c r="CF165" s="330"/>
      <c r="CG165" s="330"/>
      <c r="CH165" s="330"/>
      <c r="CI165" s="330"/>
      <c r="CJ165" s="330"/>
      <c r="CK165" s="330"/>
      <c r="CL165" s="330"/>
      <c r="CM165" s="330"/>
      <c r="CN165" s="330"/>
      <c r="CO165" s="330"/>
      <c r="CP165" s="330"/>
      <c r="CQ165" s="330"/>
      <c r="CR165" s="330"/>
      <c r="CS165" s="330"/>
      <c r="CT165" s="330"/>
      <c r="CU165" s="330"/>
      <c r="CV165" s="330"/>
      <c r="CW165" s="330"/>
      <c r="CX165" s="330"/>
      <c r="CY165" s="330"/>
      <c r="CZ165" s="330"/>
      <c r="DA165" s="330"/>
      <c r="DB165" s="330"/>
      <c r="DC165" s="330"/>
      <c r="DD165" s="330"/>
      <c r="DE165" s="330"/>
      <c r="DF165" s="330"/>
      <c r="DG165" s="330"/>
      <c r="DH165" s="330"/>
      <c r="DI165" s="330"/>
      <c r="DJ165" s="330"/>
      <c r="DK165" s="330"/>
      <c r="DL165" s="330"/>
      <c r="DM165" s="330"/>
      <c r="DN165" s="330"/>
      <c r="DO165" s="330"/>
      <c r="DP165" s="330"/>
      <c r="DQ165" s="330"/>
      <c r="DR165" s="330"/>
      <c r="DS165" s="330"/>
      <c r="DT165" s="330"/>
      <c r="DU165" s="330"/>
      <c r="DV165" s="330"/>
      <c r="DW165" s="330"/>
      <c r="DX165" s="330"/>
      <c r="DY165" s="330"/>
      <c r="DZ165" s="330"/>
      <c r="EA165" s="330"/>
      <c r="EB165" s="330"/>
      <c r="EC165" s="330"/>
      <c r="ED165" s="330"/>
      <c r="EE165" s="330"/>
      <c r="EF165" s="330"/>
      <c r="EG165" s="330"/>
      <c r="EH165" s="330"/>
      <c r="EI165" s="330"/>
      <c r="EJ165" s="330"/>
      <c r="EK165" s="330"/>
      <c r="EL165" s="330"/>
      <c r="EM165" s="330"/>
      <c r="EN165" s="330"/>
      <c r="EO165" s="330"/>
      <c r="EP165" s="330"/>
      <c r="EQ165" s="330"/>
      <c r="ER165" s="330"/>
      <c r="ES165" s="330"/>
      <c r="ET165" s="330"/>
      <c r="EU165" s="330"/>
      <c r="EV165" s="330"/>
      <c r="EW165" s="330"/>
      <c r="EX165" s="330"/>
      <c r="EY165" s="330"/>
      <c r="EZ165" s="330"/>
      <c r="FA165" s="330"/>
      <c r="FB165" s="330"/>
      <c r="FC165" s="330"/>
      <c r="FD165" s="330"/>
      <c r="FE165" s="330"/>
      <c r="FF165" s="330"/>
      <c r="FG165" s="330"/>
      <c r="FH165" s="330"/>
      <c r="FI165" s="330"/>
      <c r="FJ165" s="330"/>
      <c r="FK165" s="330"/>
      <c r="FL165" s="330"/>
      <c r="FM165" s="330"/>
      <c r="FN165" s="330"/>
      <c r="FO165" s="330"/>
      <c r="FP165" s="330"/>
      <c r="FQ165" s="330"/>
      <c r="FR165" s="330"/>
      <c r="FS165" s="330"/>
      <c r="FT165" s="330"/>
      <c r="FU165" s="330"/>
      <c r="FV165" s="330"/>
      <c r="FW165" s="330"/>
      <c r="FX165" s="330"/>
      <c r="FY165" s="330"/>
      <c r="FZ165" s="330"/>
      <c r="GA165" s="330"/>
      <c r="GB165" s="330"/>
      <c r="GC165" s="330"/>
      <c r="GD165" s="330"/>
      <c r="GE165" s="330"/>
      <c r="GF165" s="330"/>
      <c r="GG165" s="330"/>
      <c r="GH165" s="330"/>
      <c r="GI165" s="330"/>
      <c r="GJ165" s="330"/>
      <c r="GK165" s="330"/>
      <c r="GL165" s="330"/>
      <c r="GM165" s="330"/>
      <c r="GN165" s="330"/>
      <c r="GO165" s="330"/>
      <c r="GP165" s="330"/>
      <c r="GQ165" s="330"/>
      <c r="GR165" s="330"/>
      <c r="GS165" s="330"/>
      <c r="GT165" s="330"/>
      <c r="GU165" s="330"/>
      <c r="GV165" s="330"/>
      <c r="GW165" s="330"/>
      <c r="GX165" s="330"/>
      <c r="GY165" s="330"/>
      <c r="GZ165" s="330"/>
      <c r="HA165" s="330"/>
      <c r="HB165" s="330"/>
      <c r="HC165" s="330"/>
      <c r="HD165" s="330"/>
      <c r="HE165" s="330"/>
      <c r="HF165" s="330"/>
      <c r="HG165" s="330"/>
      <c r="HH165" s="330"/>
      <c r="HI165" s="330"/>
      <c r="HJ165" s="330"/>
    </row>
    <row r="166" s="135" customFormat="1" ht="9.95" customHeight="1" spans="1:218">
      <c r="A166" s="1267" t="s">
        <v>37</v>
      </c>
      <c r="B166" s="1267" t="s">
        <v>100</v>
      </c>
      <c r="C166" s="1267">
        <v>638</v>
      </c>
      <c r="D166" s="1268">
        <v>207.578508945</v>
      </c>
      <c r="E166" s="1268" t="s">
        <v>714</v>
      </c>
      <c r="F166" s="1268" t="s">
        <v>715</v>
      </c>
      <c r="G166" s="1268" t="s">
        <v>716</v>
      </c>
      <c r="H166" s="1267" t="s">
        <v>721</v>
      </c>
      <c r="I166" s="1267" t="s">
        <v>28</v>
      </c>
      <c r="J166" s="1267" t="s">
        <v>58</v>
      </c>
      <c r="K166" s="1267"/>
      <c r="L166" s="1275">
        <v>40432471.9174</v>
      </c>
      <c r="M166" s="1275">
        <v>4686238.12285</v>
      </c>
      <c r="N166" s="1267" t="s">
        <v>43</v>
      </c>
      <c r="O166" s="1260" t="s">
        <v>734</v>
      </c>
      <c r="P166" s="1279" t="s">
        <v>735</v>
      </c>
      <c r="Q166" s="1283">
        <f t="shared" si="3"/>
        <v>934.1032902525</v>
      </c>
      <c r="R166" s="1267"/>
      <c r="S166" s="330"/>
      <c r="T166" s="330"/>
      <c r="U166" s="330"/>
      <c r="V166" s="330"/>
      <c r="W166" s="330"/>
      <c r="X166" s="330"/>
      <c r="Y166" s="330"/>
      <c r="Z166" s="330"/>
      <c r="AA166" s="330"/>
      <c r="AB166" s="330"/>
      <c r="AC166" s="330"/>
      <c r="AD166" s="330"/>
      <c r="AE166" s="330"/>
      <c r="AF166" s="330"/>
      <c r="AG166" s="330"/>
      <c r="AH166" s="330"/>
      <c r="AI166" s="330"/>
      <c r="AJ166" s="330"/>
      <c r="AK166" s="330"/>
      <c r="AL166" s="330"/>
      <c r="AM166" s="330"/>
      <c r="AN166" s="330"/>
      <c r="AO166" s="330"/>
      <c r="AP166" s="330"/>
      <c r="AQ166" s="330"/>
      <c r="AR166" s="330"/>
      <c r="AS166" s="330"/>
      <c r="AT166" s="330"/>
      <c r="AU166" s="330"/>
      <c r="AV166" s="330"/>
      <c r="AW166" s="330"/>
      <c r="AX166" s="330"/>
      <c r="AY166" s="330"/>
      <c r="AZ166" s="330"/>
      <c r="BA166" s="330"/>
      <c r="BB166" s="330"/>
      <c r="BC166" s="330"/>
      <c r="BD166" s="330"/>
      <c r="BE166" s="330"/>
      <c r="BF166" s="330"/>
      <c r="BG166" s="330"/>
      <c r="BH166" s="330"/>
      <c r="BI166" s="330"/>
      <c r="BJ166" s="330"/>
      <c r="BK166" s="330"/>
      <c r="BL166" s="330"/>
      <c r="BM166" s="330"/>
      <c r="BN166" s="330"/>
      <c r="BO166" s="330"/>
      <c r="BP166" s="330"/>
      <c r="BQ166" s="330"/>
      <c r="BR166" s="330"/>
      <c r="BS166" s="330"/>
      <c r="BT166" s="330"/>
      <c r="BU166" s="330"/>
      <c r="BV166" s="330"/>
      <c r="BW166" s="330"/>
      <c r="BX166" s="330"/>
      <c r="BY166" s="330"/>
      <c r="BZ166" s="330"/>
      <c r="CA166" s="330"/>
      <c r="CB166" s="330"/>
      <c r="CC166" s="330"/>
      <c r="CD166" s="330"/>
      <c r="CE166" s="330"/>
      <c r="CF166" s="330"/>
      <c r="CG166" s="330"/>
      <c r="CH166" s="330"/>
      <c r="CI166" s="330"/>
      <c r="CJ166" s="330"/>
      <c r="CK166" s="330"/>
      <c r="CL166" s="330"/>
      <c r="CM166" s="330"/>
      <c r="CN166" s="330"/>
      <c r="CO166" s="330"/>
      <c r="CP166" s="330"/>
      <c r="CQ166" s="330"/>
      <c r="CR166" s="330"/>
      <c r="CS166" s="330"/>
      <c r="CT166" s="330"/>
      <c r="CU166" s="330"/>
      <c r="CV166" s="330"/>
      <c r="CW166" s="330"/>
      <c r="CX166" s="330"/>
      <c r="CY166" s="330"/>
      <c r="CZ166" s="330"/>
      <c r="DA166" s="330"/>
      <c r="DB166" s="330"/>
      <c r="DC166" s="330"/>
      <c r="DD166" s="330"/>
      <c r="DE166" s="330"/>
      <c r="DF166" s="330"/>
      <c r="DG166" s="330"/>
      <c r="DH166" s="330"/>
      <c r="DI166" s="330"/>
      <c r="DJ166" s="330"/>
      <c r="DK166" s="330"/>
      <c r="DL166" s="330"/>
      <c r="DM166" s="330"/>
      <c r="DN166" s="330"/>
      <c r="DO166" s="330"/>
      <c r="DP166" s="330"/>
      <c r="DQ166" s="330"/>
      <c r="DR166" s="330"/>
      <c r="DS166" s="330"/>
      <c r="DT166" s="330"/>
      <c r="DU166" s="330"/>
      <c r="DV166" s="330"/>
      <c r="DW166" s="330"/>
      <c r="DX166" s="330"/>
      <c r="DY166" s="330"/>
      <c r="DZ166" s="330"/>
      <c r="EA166" s="330"/>
      <c r="EB166" s="330"/>
      <c r="EC166" s="330"/>
      <c r="ED166" s="330"/>
      <c r="EE166" s="330"/>
      <c r="EF166" s="330"/>
      <c r="EG166" s="330"/>
      <c r="EH166" s="330"/>
      <c r="EI166" s="330"/>
      <c r="EJ166" s="330"/>
      <c r="EK166" s="330"/>
      <c r="EL166" s="330"/>
      <c r="EM166" s="330"/>
      <c r="EN166" s="330"/>
      <c r="EO166" s="330"/>
      <c r="EP166" s="330"/>
      <c r="EQ166" s="330"/>
      <c r="ER166" s="330"/>
      <c r="ES166" s="330"/>
      <c r="ET166" s="330"/>
      <c r="EU166" s="330"/>
      <c r="EV166" s="330"/>
      <c r="EW166" s="330"/>
      <c r="EX166" s="330"/>
      <c r="EY166" s="330"/>
      <c r="EZ166" s="330"/>
      <c r="FA166" s="330"/>
      <c r="FB166" s="330"/>
      <c r="FC166" s="330"/>
      <c r="FD166" s="330"/>
      <c r="FE166" s="330"/>
      <c r="FF166" s="330"/>
      <c r="FG166" s="330"/>
      <c r="FH166" s="330"/>
      <c r="FI166" s="330"/>
      <c r="FJ166" s="330"/>
      <c r="FK166" s="330"/>
      <c r="FL166" s="330"/>
      <c r="FM166" s="330"/>
      <c r="FN166" s="330"/>
      <c r="FO166" s="330"/>
      <c r="FP166" s="330"/>
      <c r="FQ166" s="330"/>
      <c r="FR166" s="330"/>
      <c r="FS166" s="330"/>
      <c r="FT166" s="330"/>
      <c r="FU166" s="330"/>
      <c r="FV166" s="330"/>
      <c r="FW166" s="330"/>
      <c r="FX166" s="330"/>
      <c r="FY166" s="330"/>
      <c r="FZ166" s="330"/>
      <c r="GA166" s="330"/>
      <c r="GB166" s="330"/>
      <c r="GC166" s="330"/>
      <c r="GD166" s="330"/>
      <c r="GE166" s="330"/>
      <c r="GF166" s="330"/>
      <c r="GG166" s="330"/>
      <c r="GH166" s="330"/>
      <c r="GI166" s="330"/>
      <c r="GJ166" s="330"/>
      <c r="GK166" s="330"/>
      <c r="GL166" s="330"/>
      <c r="GM166" s="330"/>
      <c r="GN166" s="330"/>
      <c r="GO166" s="330"/>
      <c r="GP166" s="330"/>
      <c r="GQ166" s="330"/>
      <c r="GR166" s="330"/>
      <c r="GS166" s="330"/>
      <c r="GT166" s="330"/>
      <c r="GU166" s="330"/>
      <c r="GV166" s="330"/>
      <c r="GW166" s="330"/>
      <c r="GX166" s="330"/>
      <c r="GY166" s="330"/>
      <c r="GZ166" s="330"/>
      <c r="HA166" s="330"/>
      <c r="HB166" s="330"/>
      <c r="HC166" s="330"/>
      <c r="HD166" s="330"/>
      <c r="HE166" s="330"/>
      <c r="HF166" s="330"/>
      <c r="HG166" s="330"/>
      <c r="HH166" s="330"/>
      <c r="HI166" s="330"/>
      <c r="HJ166" s="330"/>
    </row>
    <row r="167" s="135" customFormat="1" ht="9.95" customHeight="1" spans="1:218">
      <c r="A167" s="1267" t="s">
        <v>37</v>
      </c>
      <c r="B167" s="1267" t="s">
        <v>100</v>
      </c>
      <c r="C167" s="1267">
        <v>655</v>
      </c>
      <c r="D167" s="1268">
        <v>44.5309873899</v>
      </c>
      <c r="E167" s="1268" t="s">
        <v>714</v>
      </c>
      <c r="F167" s="1268" t="s">
        <v>715</v>
      </c>
      <c r="G167" s="1268" t="s">
        <v>716</v>
      </c>
      <c r="H167" s="1267" t="s">
        <v>717</v>
      </c>
      <c r="I167" s="1267" t="s">
        <v>28</v>
      </c>
      <c r="J167" s="1267" t="s">
        <v>58</v>
      </c>
      <c r="K167" s="1267"/>
      <c r="L167" s="1275">
        <v>40432246.0127</v>
      </c>
      <c r="M167" s="1275">
        <v>4686190.67889</v>
      </c>
      <c r="N167" s="1267" t="s">
        <v>43</v>
      </c>
      <c r="O167" s="312" t="s">
        <v>739</v>
      </c>
      <c r="P167" s="1277" t="s">
        <v>740</v>
      </c>
      <c r="Q167" s="1283">
        <f t="shared" si="3"/>
        <v>200.38944325455</v>
      </c>
      <c r="R167" s="1267"/>
      <c r="S167" s="330"/>
      <c r="T167" s="330"/>
      <c r="U167" s="330"/>
      <c r="V167" s="330"/>
      <c r="W167" s="330"/>
      <c r="X167" s="330"/>
      <c r="Y167" s="330"/>
      <c r="Z167" s="330"/>
      <c r="AA167" s="330"/>
      <c r="AB167" s="330"/>
      <c r="AC167" s="330"/>
      <c r="AD167" s="330"/>
      <c r="AE167" s="330"/>
      <c r="AF167" s="330"/>
      <c r="AG167" s="330"/>
      <c r="AH167" s="330"/>
      <c r="AI167" s="330"/>
      <c r="AJ167" s="330"/>
      <c r="AK167" s="330"/>
      <c r="AL167" s="330"/>
      <c r="AM167" s="330"/>
      <c r="AN167" s="330"/>
      <c r="AO167" s="330"/>
      <c r="AP167" s="330"/>
      <c r="AQ167" s="330"/>
      <c r="AR167" s="330"/>
      <c r="AS167" s="330"/>
      <c r="AT167" s="330"/>
      <c r="AU167" s="330"/>
      <c r="AV167" s="330"/>
      <c r="AW167" s="330"/>
      <c r="AX167" s="330"/>
      <c r="AY167" s="330"/>
      <c r="AZ167" s="330"/>
      <c r="BA167" s="330"/>
      <c r="BB167" s="330"/>
      <c r="BC167" s="330"/>
      <c r="BD167" s="330"/>
      <c r="BE167" s="330"/>
      <c r="BF167" s="330"/>
      <c r="BG167" s="330"/>
      <c r="BH167" s="330"/>
      <c r="BI167" s="330"/>
      <c r="BJ167" s="330"/>
      <c r="BK167" s="330"/>
      <c r="BL167" s="330"/>
      <c r="BM167" s="330"/>
      <c r="BN167" s="330"/>
      <c r="BO167" s="330"/>
      <c r="BP167" s="330"/>
      <c r="BQ167" s="330"/>
      <c r="BR167" s="330"/>
      <c r="BS167" s="330"/>
      <c r="BT167" s="330"/>
      <c r="BU167" s="330"/>
      <c r="BV167" s="330"/>
      <c r="BW167" s="330"/>
      <c r="BX167" s="330"/>
      <c r="BY167" s="330"/>
      <c r="BZ167" s="330"/>
      <c r="CA167" s="330"/>
      <c r="CB167" s="330"/>
      <c r="CC167" s="330"/>
      <c r="CD167" s="330"/>
      <c r="CE167" s="330"/>
      <c r="CF167" s="330"/>
      <c r="CG167" s="330"/>
      <c r="CH167" s="330"/>
      <c r="CI167" s="330"/>
      <c r="CJ167" s="330"/>
      <c r="CK167" s="330"/>
      <c r="CL167" s="330"/>
      <c r="CM167" s="330"/>
      <c r="CN167" s="330"/>
      <c r="CO167" s="330"/>
      <c r="CP167" s="330"/>
      <c r="CQ167" s="330"/>
      <c r="CR167" s="330"/>
      <c r="CS167" s="330"/>
      <c r="CT167" s="330"/>
      <c r="CU167" s="330"/>
      <c r="CV167" s="330"/>
      <c r="CW167" s="330"/>
      <c r="CX167" s="330"/>
      <c r="CY167" s="330"/>
      <c r="CZ167" s="330"/>
      <c r="DA167" s="330"/>
      <c r="DB167" s="330"/>
      <c r="DC167" s="330"/>
      <c r="DD167" s="330"/>
      <c r="DE167" s="330"/>
      <c r="DF167" s="330"/>
      <c r="DG167" s="330"/>
      <c r="DH167" s="330"/>
      <c r="DI167" s="330"/>
      <c r="DJ167" s="330"/>
      <c r="DK167" s="330"/>
      <c r="DL167" s="330"/>
      <c r="DM167" s="330"/>
      <c r="DN167" s="330"/>
      <c r="DO167" s="330"/>
      <c r="DP167" s="330"/>
      <c r="DQ167" s="330"/>
      <c r="DR167" s="330"/>
      <c r="DS167" s="330"/>
      <c r="DT167" s="330"/>
      <c r="DU167" s="330"/>
      <c r="DV167" s="330"/>
      <c r="DW167" s="330"/>
      <c r="DX167" s="330"/>
      <c r="DY167" s="330"/>
      <c r="DZ167" s="330"/>
      <c r="EA167" s="330"/>
      <c r="EB167" s="330"/>
      <c r="EC167" s="330"/>
      <c r="ED167" s="330"/>
      <c r="EE167" s="330"/>
      <c r="EF167" s="330"/>
      <c r="EG167" s="330"/>
      <c r="EH167" s="330"/>
      <c r="EI167" s="330"/>
      <c r="EJ167" s="330"/>
      <c r="EK167" s="330"/>
      <c r="EL167" s="330"/>
      <c r="EM167" s="330"/>
      <c r="EN167" s="330"/>
      <c r="EO167" s="330"/>
      <c r="EP167" s="330"/>
      <c r="EQ167" s="330"/>
      <c r="ER167" s="330"/>
      <c r="ES167" s="330"/>
      <c r="ET167" s="330"/>
      <c r="EU167" s="330"/>
      <c r="EV167" s="330"/>
      <c r="EW167" s="330"/>
      <c r="EX167" s="330"/>
      <c r="EY167" s="330"/>
      <c r="EZ167" s="330"/>
      <c r="FA167" s="330"/>
      <c r="FB167" s="330"/>
      <c r="FC167" s="330"/>
      <c r="FD167" s="330"/>
      <c r="FE167" s="330"/>
      <c r="FF167" s="330"/>
      <c r="FG167" s="330"/>
      <c r="FH167" s="330"/>
      <c r="FI167" s="330"/>
      <c r="FJ167" s="330"/>
      <c r="FK167" s="330"/>
      <c r="FL167" s="330"/>
      <c r="FM167" s="330"/>
      <c r="FN167" s="330"/>
      <c r="FO167" s="330"/>
      <c r="FP167" s="330"/>
      <c r="FQ167" s="330"/>
      <c r="FR167" s="330"/>
      <c r="FS167" s="330"/>
      <c r="FT167" s="330"/>
      <c r="FU167" s="330"/>
      <c r="FV167" s="330"/>
      <c r="FW167" s="330"/>
      <c r="FX167" s="330"/>
      <c r="FY167" s="330"/>
      <c r="FZ167" s="330"/>
      <c r="GA167" s="330"/>
      <c r="GB167" s="330"/>
      <c r="GC167" s="330"/>
      <c r="GD167" s="330"/>
      <c r="GE167" s="330"/>
      <c r="GF167" s="330"/>
      <c r="GG167" s="330"/>
      <c r="GH167" s="330"/>
      <c r="GI167" s="330"/>
      <c r="GJ167" s="330"/>
      <c r="GK167" s="330"/>
      <c r="GL167" s="330"/>
      <c r="GM167" s="330"/>
      <c r="GN167" s="330"/>
      <c r="GO167" s="330"/>
      <c r="GP167" s="330"/>
      <c r="GQ167" s="330"/>
      <c r="GR167" s="330"/>
      <c r="GS167" s="330"/>
      <c r="GT167" s="330"/>
      <c r="GU167" s="330"/>
      <c r="GV167" s="330"/>
      <c r="GW167" s="330"/>
      <c r="GX167" s="330"/>
      <c r="GY167" s="330"/>
      <c r="GZ167" s="330"/>
      <c r="HA167" s="330"/>
      <c r="HB167" s="330"/>
      <c r="HC167" s="330"/>
      <c r="HD167" s="330"/>
      <c r="HE167" s="330"/>
      <c r="HF167" s="330"/>
      <c r="HG167" s="330"/>
      <c r="HH167" s="330"/>
      <c r="HI167" s="330"/>
      <c r="HJ167" s="330"/>
    </row>
    <row r="168" s="135" customFormat="1" ht="9.95" customHeight="1" spans="1:218">
      <c r="A168" s="1267" t="s">
        <v>37</v>
      </c>
      <c r="B168" s="1267" t="s">
        <v>100</v>
      </c>
      <c r="C168" s="1267">
        <v>743</v>
      </c>
      <c r="D168" s="1268">
        <v>7.3465034727</v>
      </c>
      <c r="E168" s="1268" t="s">
        <v>714</v>
      </c>
      <c r="F168" s="1268" t="s">
        <v>715</v>
      </c>
      <c r="G168" s="1268" t="s">
        <v>716</v>
      </c>
      <c r="H168" s="1267" t="s">
        <v>717</v>
      </c>
      <c r="I168" s="1267" t="s">
        <v>28</v>
      </c>
      <c r="J168" s="1267" t="s">
        <v>49</v>
      </c>
      <c r="K168" s="1267"/>
      <c r="L168" s="1275">
        <v>40432427.9374</v>
      </c>
      <c r="M168" s="1275">
        <v>4685985.77424</v>
      </c>
      <c r="N168" s="1267" t="s">
        <v>43</v>
      </c>
      <c r="O168" s="312" t="s">
        <v>739</v>
      </c>
      <c r="P168" s="1277" t="s">
        <v>740</v>
      </c>
      <c r="Q168" s="1283">
        <f t="shared" si="3"/>
        <v>33.05926562715</v>
      </c>
      <c r="R168" s="1267"/>
      <c r="S168" s="330"/>
      <c r="T168" s="330"/>
      <c r="U168" s="330"/>
      <c r="V168" s="330"/>
      <c r="W168" s="330"/>
      <c r="X168" s="330"/>
      <c r="Y168" s="330"/>
      <c r="Z168" s="330"/>
      <c r="AA168" s="330"/>
      <c r="AB168" s="330"/>
      <c r="AC168" s="330"/>
      <c r="AD168" s="330"/>
      <c r="AE168" s="330"/>
      <c r="AF168" s="330"/>
      <c r="AG168" s="330"/>
      <c r="AH168" s="330"/>
      <c r="AI168" s="330"/>
      <c r="AJ168" s="330"/>
      <c r="AK168" s="330"/>
      <c r="AL168" s="330"/>
      <c r="AM168" s="330"/>
      <c r="AN168" s="330"/>
      <c r="AO168" s="330"/>
      <c r="AP168" s="330"/>
      <c r="AQ168" s="330"/>
      <c r="AR168" s="330"/>
      <c r="AS168" s="330"/>
      <c r="AT168" s="330"/>
      <c r="AU168" s="330"/>
      <c r="AV168" s="330"/>
      <c r="AW168" s="330"/>
      <c r="AX168" s="330"/>
      <c r="AY168" s="330"/>
      <c r="AZ168" s="330"/>
      <c r="BA168" s="330"/>
      <c r="BB168" s="330"/>
      <c r="BC168" s="330"/>
      <c r="BD168" s="330"/>
      <c r="BE168" s="330"/>
      <c r="BF168" s="330"/>
      <c r="BG168" s="330"/>
      <c r="BH168" s="330"/>
      <c r="BI168" s="330"/>
      <c r="BJ168" s="330"/>
      <c r="BK168" s="330"/>
      <c r="BL168" s="330"/>
      <c r="BM168" s="330"/>
      <c r="BN168" s="330"/>
      <c r="BO168" s="330"/>
      <c r="BP168" s="330"/>
      <c r="BQ168" s="330"/>
      <c r="BR168" s="330"/>
      <c r="BS168" s="330"/>
      <c r="BT168" s="330"/>
      <c r="BU168" s="330"/>
      <c r="BV168" s="330"/>
      <c r="BW168" s="330"/>
      <c r="BX168" s="330"/>
      <c r="BY168" s="330"/>
      <c r="BZ168" s="330"/>
      <c r="CA168" s="330"/>
      <c r="CB168" s="330"/>
      <c r="CC168" s="330"/>
      <c r="CD168" s="330"/>
      <c r="CE168" s="330"/>
      <c r="CF168" s="330"/>
      <c r="CG168" s="330"/>
      <c r="CH168" s="330"/>
      <c r="CI168" s="330"/>
      <c r="CJ168" s="330"/>
      <c r="CK168" s="330"/>
      <c r="CL168" s="330"/>
      <c r="CM168" s="330"/>
      <c r="CN168" s="330"/>
      <c r="CO168" s="330"/>
      <c r="CP168" s="330"/>
      <c r="CQ168" s="330"/>
      <c r="CR168" s="330"/>
      <c r="CS168" s="330"/>
      <c r="CT168" s="330"/>
      <c r="CU168" s="330"/>
      <c r="CV168" s="330"/>
      <c r="CW168" s="330"/>
      <c r="CX168" s="330"/>
      <c r="CY168" s="330"/>
      <c r="CZ168" s="330"/>
      <c r="DA168" s="330"/>
      <c r="DB168" s="330"/>
      <c r="DC168" s="330"/>
      <c r="DD168" s="330"/>
      <c r="DE168" s="330"/>
      <c r="DF168" s="330"/>
      <c r="DG168" s="330"/>
      <c r="DH168" s="330"/>
      <c r="DI168" s="330"/>
      <c r="DJ168" s="330"/>
      <c r="DK168" s="330"/>
      <c r="DL168" s="330"/>
      <c r="DM168" s="330"/>
      <c r="DN168" s="330"/>
      <c r="DO168" s="330"/>
      <c r="DP168" s="330"/>
      <c r="DQ168" s="330"/>
      <c r="DR168" s="330"/>
      <c r="DS168" s="330"/>
      <c r="DT168" s="330"/>
      <c r="DU168" s="330"/>
      <c r="DV168" s="330"/>
      <c r="DW168" s="330"/>
      <c r="DX168" s="330"/>
      <c r="DY168" s="330"/>
      <c r="DZ168" s="330"/>
      <c r="EA168" s="330"/>
      <c r="EB168" s="330"/>
      <c r="EC168" s="330"/>
      <c r="ED168" s="330"/>
      <c r="EE168" s="330"/>
      <c r="EF168" s="330"/>
      <c r="EG168" s="330"/>
      <c r="EH168" s="330"/>
      <c r="EI168" s="330"/>
      <c r="EJ168" s="330"/>
      <c r="EK168" s="330"/>
      <c r="EL168" s="330"/>
      <c r="EM168" s="330"/>
      <c r="EN168" s="330"/>
      <c r="EO168" s="330"/>
      <c r="EP168" s="330"/>
      <c r="EQ168" s="330"/>
      <c r="ER168" s="330"/>
      <c r="ES168" s="330"/>
      <c r="ET168" s="330"/>
      <c r="EU168" s="330"/>
      <c r="EV168" s="330"/>
      <c r="EW168" s="330"/>
      <c r="EX168" s="330"/>
      <c r="EY168" s="330"/>
      <c r="EZ168" s="330"/>
      <c r="FA168" s="330"/>
      <c r="FB168" s="330"/>
      <c r="FC168" s="330"/>
      <c r="FD168" s="330"/>
      <c r="FE168" s="330"/>
      <c r="FF168" s="330"/>
      <c r="FG168" s="330"/>
      <c r="FH168" s="330"/>
      <c r="FI168" s="330"/>
      <c r="FJ168" s="330"/>
      <c r="FK168" s="330"/>
      <c r="FL168" s="330"/>
      <c r="FM168" s="330"/>
      <c r="FN168" s="330"/>
      <c r="FO168" s="330"/>
      <c r="FP168" s="330"/>
      <c r="FQ168" s="330"/>
      <c r="FR168" s="330"/>
      <c r="FS168" s="330"/>
      <c r="FT168" s="330"/>
      <c r="FU168" s="330"/>
      <c r="FV168" s="330"/>
      <c r="FW168" s="330"/>
      <c r="FX168" s="330"/>
      <c r="FY168" s="330"/>
      <c r="FZ168" s="330"/>
      <c r="GA168" s="330"/>
      <c r="GB168" s="330"/>
      <c r="GC168" s="330"/>
      <c r="GD168" s="330"/>
      <c r="GE168" s="330"/>
      <c r="GF168" s="330"/>
      <c r="GG168" s="330"/>
      <c r="GH168" s="330"/>
      <c r="GI168" s="330"/>
      <c r="GJ168" s="330"/>
      <c r="GK168" s="330"/>
      <c r="GL168" s="330"/>
      <c r="GM168" s="330"/>
      <c r="GN168" s="330"/>
      <c r="GO168" s="330"/>
      <c r="GP168" s="330"/>
      <c r="GQ168" s="330"/>
      <c r="GR168" s="330"/>
      <c r="GS168" s="330"/>
      <c r="GT168" s="330"/>
      <c r="GU168" s="330"/>
      <c r="GV168" s="330"/>
      <c r="GW168" s="330"/>
      <c r="GX168" s="330"/>
      <c r="GY168" s="330"/>
      <c r="GZ168" s="330"/>
      <c r="HA168" s="330"/>
      <c r="HB168" s="330"/>
      <c r="HC168" s="330"/>
      <c r="HD168" s="330"/>
      <c r="HE168" s="330"/>
      <c r="HF168" s="330"/>
      <c r="HG168" s="330"/>
      <c r="HH168" s="330"/>
      <c r="HI168" s="330"/>
      <c r="HJ168" s="330"/>
    </row>
    <row r="169" s="135" customFormat="1" ht="9.95" customHeight="1" spans="1:218">
      <c r="A169" s="1267" t="s">
        <v>37</v>
      </c>
      <c r="B169" s="1267" t="s">
        <v>100</v>
      </c>
      <c r="C169" s="1267">
        <v>1541</v>
      </c>
      <c r="D169" s="1268">
        <v>34.26607676865</v>
      </c>
      <c r="E169" s="1268" t="s">
        <v>714</v>
      </c>
      <c r="F169" s="1268" t="s">
        <v>715</v>
      </c>
      <c r="G169" s="1268" t="s">
        <v>716</v>
      </c>
      <c r="H169" s="1267" t="s">
        <v>721</v>
      </c>
      <c r="I169" s="1267" t="s">
        <v>28</v>
      </c>
      <c r="J169" s="1267" t="s">
        <v>58</v>
      </c>
      <c r="K169" s="1267"/>
      <c r="L169" s="1275">
        <v>40433042.1682</v>
      </c>
      <c r="M169" s="1275">
        <v>4687835.54967</v>
      </c>
      <c r="N169" s="1267" t="s">
        <v>43</v>
      </c>
      <c r="O169" s="312" t="s">
        <v>739</v>
      </c>
      <c r="P169" s="1277" t="s">
        <v>740</v>
      </c>
      <c r="Q169" s="1283">
        <f t="shared" si="3"/>
        <v>154.197345458925</v>
      </c>
      <c r="R169" s="1267"/>
      <c r="S169" s="330"/>
      <c r="T169" s="330"/>
      <c r="U169" s="330"/>
      <c r="V169" s="330"/>
      <c r="W169" s="330"/>
      <c r="X169" s="330"/>
      <c r="Y169" s="330"/>
      <c r="Z169" s="330"/>
      <c r="AA169" s="330"/>
      <c r="AB169" s="330"/>
      <c r="AC169" s="330"/>
      <c r="AD169" s="330"/>
      <c r="AE169" s="330"/>
      <c r="AF169" s="330"/>
      <c r="AG169" s="330"/>
      <c r="AH169" s="330"/>
      <c r="AI169" s="330"/>
      <c r="AJ169" s="330"/>
      <c r="AK169" s="330"/>
      <c r="AL169" s="330"/>
      <c r="AM169" s="330"/>
      <c r="AN169" s="330"/>
      <c r="AO169" s="330"/>
      <c r="AP169" s="330"/>
      <c r="AQ169" s="330"/>
      <c r="AR169" s="330"/>
      <c r="AS169" s="330"/>
      <c r="AT169" s="330"/>
      <c r="AU169" s="330"/>
      <c r="AV169" s="330"/>
      <c r="AW169" s="330"/>
      <c r="AX169" s="330"/>
      <c r="AY169" s="330"/>
      <c r="AZ169" s="330"/>
      <c r="BA169" s="330"/>
      <c r="BB169" s="330"/>
      <c r="BC169" s="330"/>
      <c r="BD169" s="330"/>
      <c r="BE169" s="330"/>
      <c r="BF169" s="330"/>
      <c r="BG169" s="330"/>
      <c r="BH169" s="330"/>
      <c r="BI169" s="330"/>
      <c r="BJ169" s="330"/>
      <c r="BK169" s="330"/>
      <c r="BL169" s="330"/>
      <c r="BM169" s="330"/>
      <c r="BN169" s="330"/>
      <c r="BO169" s="330"/>
      <c r="BP169" s="330"/>
      <c r="BQ169" s="330"/>
      <c r="BR169" s="330"/>
      <c r="BS169" s="330"/>
      <c r="BT169" s="330"/>
      <c r="BU169" s="330"/>
      <c r="BV169" s="330"/>
      <c r="BW169" s="330"/>
      <c r="BX169" s="330"/>
      <c r="BY169" s="330"/>
      <c r="BZ169" s="330"/>
      <c r="CA169" s="330"/>
      <c r="CB169" s="330"/>
      <c r="CC169" s="330"/>
      <c r="CD169" s="330"/>
      <c r="CE169" s="330"/>
      <c r="CF169" s="330"/>
      <c r="CG169" s="330"/>
      <c r="CH169" s="330"/>
      <c r="CI169" s="330"/>
      <c r="CJ169" s="330"/>
      <c r="CK169" s="330"/>
      <c r="CL169" s="330"/>
      <c r="CM169" s="330"/>
      <c r="CN169" s="330"/>
      <c r="CO169" s="330"/>
      <c r="CP169" s="330"/>
      <c r="CQ169" s="330"/>
      <c r="CR169" s="330"/>
      <c r="CS169" s="330"/>
      <c r="CT169" s="330"/>
      <c r="CU169" s="330"/>
      <c r="CV169" s="330"/>
      <c r="CW169" s="330"/>
      <c r="CX169" s="330"/>
      <c r="CY169" s="330"/>
      <c r="CZ169" s="330"/>
      <c r="DA169" s="330"/>
      <c r="DB169" s="330"/>
      <c r="DC169" s="330"/>
      <c r="DD169" s="330"/>
      <c r="DE169" s="330"/>
      <c r="DF169" s="330"/>
      <c r="DG169" s="330"/>
      <c r="DH169" s="330"/>
      <c r="DI169" s="330"/>
      <c r="DJ169" s="330"/>
      <c r="DK169" s="330"/>
      <c r="DL169" s="330"/>
      <c r="DM169" s="330"/>
      <c r="DN169" s="330"/>
      <c r="DO169" s="330"/>
      <c r="DP169" s="330"/>
      <c r="DQ169" s="330"/>
      <c r="DR169" s="330"/>
      <c r="DS169" s="330"/>
      <c r="DT169" s="330"/>
      <c r="DU169" s="330"/>
      <c r="DV169" s="330"/>
      <c r="DW169" s="330"/>
      <c r="DX169" s="330"/>
      <c r="DY169" s="330"/>
      <c r="DZ169" s="330"/>
      <c r="EA169" s="330"/>
      <c r="EB169" s="330"/>
      <c r="EC169" s="330"/>
      <c r="ED169" s="330"/>
      <c r="EE169" s="330"/>
      <c r="EF169" s="330"/>
      <c r="EG169" s="330"/>
      <c r="EH169" s="330"/>
      <c r="EI169" s="330"/>
      <c r="EJ169" s="330"/>
      <c r="EK169" s="330"/>
      <c r="EL169" s="330"/>
      <c r="EM169" s="330"/>
      <c r="EN169" s="330"/>
      <c r="EO169" s="330"/>
      <c r="EP169" s="330"/>
      <c r="EQ169" s="330"/>
      <c r="ER169" s="330"/>
      <c r="ES169" s="330"/>
      <c r="ET169" s="330"/>
      <c r="EU169" s="330"/>
      <c r="EV169" s="330"/>
      <c r="EW169" s="330"/>
      <c r="EX169" s="330"/>
      <c r="EY169" s="330"/>
      <c r="EZ169" s="330"/>
      <c r="FA169" s="330"/>
      <c r="FB169" s="330"/>
      <c r="FC169" s="330"/>
      <c r="FD169" s="330"/>
      <c r="FE169" s="330"/>
      <c r="FF169" s="330"/>
      <c r="FG169" s="330"/>
      <c r="FH169" s="330"/>
      <c r="FI169" s="330"/>
      <c r="FJ169" s="330"/>
      <c r="FK169" s="330"/>
      <c r="FL169" s="330"/>
      <c r="FM169" s="330"/>
      <c r="FN169" s="330"/>
      <c r="FO169" s="330"/>
      <c r="FP169" s="330"/>
      <c r="FQ169" s="330"/>
      <c r="FR169" s="330"/>
      <c r="FS169" s="330"/>
      <c r="FT169" s="330"/>
      <c r="FU169" s="330"/>
      <c r="FV169" s="330"/>
      <c r="FW169" s="330"/>
      <c r="FX169" s="330"/>
      <c r="FY169" s="330"/>
      <c r="FZ169" s="330"/>
      <c r="GA169" s="330"/>
      <c r="GB169" s="330"/>
      <c r="GC169" s="330"/>
      <c r="GD169" s="330"/>
      <c r="GE169" s="330"/>
      <c r="GF169" s="330"/>
      <c r="GG169" s="330"/>
      <c r="GH169" s="330"/>
      <c r="GI169" s="330"/>
      <c r="GJ169" s="330"/>
      <c r="GK169" s="330"/>
      <c r="GL169" s="330"/>
      <c r="GM169" s="330"/>
      <c r="GN169" s="330"/>
      <c r="GO169" s="330"/>
      <c r="GP169" s="330"/>
      <c r="GQ169" s="330"/>
      <c r="GR169" s="330"/>
      <c r="GS169" s="330"/>
      <c r="GT169" s="330"/>
      <c r="GU169" s="330"/>
      <c r="GV169" s="330"/>
      <c r="GW169" s="330"/>
      <c r="GX169" s="330"/>
      <c r="GY169" s="330"/>
      <c r="GZ169" s="330"/>
      <c r="HA169" s="330"/>
      <c r="HB169" s="330"/>
      <c r="HC169" s="330"/>
      <c r="HD169" s="330"/>
      <c r="HE169" s="330"/>
      <c r="HF169" s="330"/>
      <c r="HG169" s="330"/>
      <c r="HH169" s="330"/>
      <c r="HI169" s="330"/>
      <c r="HJ169" s="330"/>
    </row>
    <row r="170" s="135" customFormat="1" ht="9.95" customHeight="1" spans="1:218">
      <c r="A170" s="1267" t="s">
        <v>37</v>
      </c>
      <c r="B170" s="1267" t="s">
        <v>100</v>
      </c>
      <c r="C170" s="1267">
        <v>1542</v>
      </c>
      <c r="D170" s="1268">
        <v>54.1423832946</v>
      </c>
      <c r="E170" s="1268" t="s">
        <v>714</v>
      </c>
      <c r="F170" s="1268" t="s">
        <v>715</v>
      </c>
      <c r="G170" s="1268" t="s">
        <v>716</v>
      </c>
      <c r="H170" s="1267" t="s">
        <v>721</v>
      </c>
      <c r="I170" s="1267" t="s">
        <v>28</v>
      </c>
      <c r="J170" s="1267" t="s">
        <v>58</v>
      </c>
      <c r="K170" s="1267"/>
      <c r="L170" s="1275">
        <v>40432877.8232</v>
      </c>
      <c r="M170" s="1275">
        <v>4687939.9716</v>
      </c>
      <c r="N170" s="1267" t="s">
        <v>43</v>
      </c>
      <c r="O170" s="312" t="s">
        <v>739</v>
      </c>
      <c r="P170" s="1277" t="s">
        <v>740</v>
      </c>
      <c r="Q170" s="1283">
        <f t="shared" si="3"/>
        <v>243.6407248257</v>
      </c>
      <c r="R170" s="1267"/>
      <c r="S170" s="330"/>
      <c r="T170" s="330"/>
      <c r="U170" s="330"/>
      <c r="V170" s="330"/>
      <c r="W170" s="330"/>
      <c r="X170" s="330"/>
      <c r="Y170" s="330"/>
      <c r="Z170" s="330"/>
      <c r="AA170" s="330"/>
      <c r="AB170" s="330"/>
      <c r="AC170" s="330"/>
      <c r="AD170" s="330"/>
      <c r="AE170" s="330"/>
      <c r="AF170" s="330"/>
      <c r="AG170" s="330"/>
      <c r="AH170" s="330"/>
      <c r="AI170" s="330"/>
      <c r="AJ170" s="330"/>
      <c r="AK170" s="330"/>
      <c r="AL170" s="330"/>
      <c r="AM170" s="330"/>
      <c r="AN170" s="330"/>
      <c r="AO170" s="330"/>
      <c r="AP170" s="330"/>
      <c r="AQ170" s="330"/>
      <c r="AR170" s="330"/>
      <c r="AS170" s="330"/>
      <c r="AT170" s="330"/>
      <c r="AU170" s="330"/>
      <c r="AV170" s="330"/>
      <c r="AW170" s="330"/>
      <c r="AX170" s="330"/>
      <c r="AY170" s="330"/>
      <c r="AZ170" s="330"/>
      <c r="BA170" s="330"/>
      <c r="BB170" s="330"/>
      <c r="BC170" s="330"/>
      <c r="BD170" s="330"/>
      <c r="BE170" s="330"/>
      <c r="BF170" s="330"/>
      <c r="BG170" s="330"/>
      <c r="BH170" s="330"/>
      <c r="BI170" s="330"/>
      <c r="BJ170" s="330"/>
      <c r="BK170" s="330"/>
      <c r="BL170" s="330"/>
      <c r="BM170" s="330"/>
      <c r="BN170" s="330"/>
      <c r="BO170" s="330"/>
      <c r="BP170" s="330"/>
      <c r="BQ170" s="330"/>
      <c r="BR170" s="330"/>
      <c r="BS170" s="330"/>
      <c r="BT170" s="330"/>
      <c r="BU170" s="330"/>
      <c r="BV170" s="330"/>
      <c r="BW170" s="330"/>
      <c r="BX170" s="330"/>
      <c r="BY170" s="330"/>
      <c r="BZ170" s="330"/>
      <c r="CA170" s="330"/>
      <c r="CB170" s="330"/>
      <c r="CC170" s="330"/>
      <c r="CD170" s="330"/>
      <c r="CE170" s="330"/>
      <c r="CF170" s="330"/>
      <c r="CG170" s="330"/>
      <c r="CH170" s="330"/>
      <c r="CI170" s="330"/>
      <c r="CJ170" s="330"/>
      <c r="CK170" s="330"/>
      <c r="CL170" s="330"/>
      <c r="CM170" s="330"/>
      <c r="CN170" s="330"/>
      <c r="CO170" s="330"/>
      <c r="CP170" s="330"/>
      <c r="CQ170" s="330"/>
      <c r="CR170" s="330"/>
      <c r="CS170" s="330"/>
      <c r="CT170" s="330"/>
      <c r="CU170" s="330"/>
      <c r="CV170" s="330"/>
      <c r="CW170" s="330"/>
      <c r="CX170" s="330"/>
      <c r="CY170" s="330"/>
      <c r="CZ170" s="330"/>
      <c r="DA170" s="330"/>
      <c r="DB170" s="330"/>
      <c r="DC170" s="330"/>
      <c r="DD170" s="330"/>
      <c r="DE170" s="330"/>
      <c r="DF170" s="330"/>
      <c r="DG170" s="330"/>
      <c r="DH170" s="330"/>
      <c r="DI170" s="330"/>
      <c r="DJ170" s="330"/>
      <c r="DK170" s="330"/>
      <c r="DL170" s="330"/>
      <c r="DM170" s="330"/>
      <c r="DN170" s="330"/>
      <c r="DO170" s="330"/>
      <c r="DP170" s="330"/>
      <c r="DQ170" s="330"/>
      <c r="DR170" s="330"/>
      <c r="DS170" s="330"/>
      <c r="DT170" s="330"/>
      <c r="DU170" s="330"/>
      <c r="DV170" s="330"/>
      <c r="DW170" s="330"/>
      <c r="DX170" s="330"/>
      <c r="DY170" s="330"/>
      <c r="DZ170" s="330"/>
      <c r="EA170" s="330"/>
      <c r="EB170" s="330"/>
      <c r="EC170" s="330"/>
      <c r="ED170" s="330"/>
      <c r="EE170" s="330"/>
      <c r="EF170" s="330"/>
      <c r="EG170" s="330"/>
      <c r="EH170" s="330"/>
      <c r="EI170" s="330"/>
      <c r="EJ170" s="330"/>
      <c r="EK170" s="330"/>
      <c r="EL170" s="330"/>
      <c r="EM170" s="330"/>
      <c r="EN170" s="330"/>
      <c r="EO170" s="330"/>
      <c r="EP170" s="330"/>
      <c r="EQ170" s="330"/>
      <c r="ER170" s="330"/>
      <c r="ES170" s="330"/>
      <c r="ET170" s="330"/>
      <c r="EU170" s="330"/>
      <c r="EV170" s="330"/>
      <c r="EW170" s="330"/>
      <c r="EX170" s="330"/>
      <c r="EY170" s="330"/>
      <c r="EZ170" s="330"/>
      <c r="FA170" s="330"/>
      <c r="FB170" s="330"/>
      <c r="FC170" s="330"/>
      <c r="FD170" s="330"/>
      <c r="FE170" s="330"/>
      <c r="FF170" s="330"/>
      <c r="FG170" s="330"/>
      <c r="FH170" s="330"/>
      <c r="FI170" s="330"/>
      <c r="FJ170" s="330"/>
      <c r="FK170" s="330"/>
      <c r="FL170" s="330"/>
      <c r="FM170" s="330"/>
      <c r="FN170" s="330"/>
      <c r="FO170" s="330"/>
      <c r="FP170" s="330"/>
      <c r="FQ170" s="330"/>
      <c r="FR170" s="330"/>
      <c r="FS170" s="330"/>
      <c r="FT170" s="330"/>
      <c r="FU170" s="330"/>
      <c r="FV170" s="330"/>
      <c r="FW170" s="330"/>
      <c r="FX170" s="330"/>
      <c r="FY170" s="330"/>
      <c r="FZ170" s="330"/>
      <c r="GA170" s="330"/>
      <c r="GB170" s="330"/>
      <c r="GC170" s="330"/>
      <c r="GD170" s="330"/>
      <c r="GE170" s="330"/>
      <c r="GF170" s="330"/>
      <c r="GG170" s="330"/>
      <c r="GH170" s="330"/>
      <c r="GI170" s="330"/>
      <c r="GJ170" s="330"/>
      <c r="GK170" s="330"/>
      <c r="GL170" s="330"/>
      <c r="GM170" s="330"/>
      <c r="GN170" s="330"/>
      <c r="GO170" s="330"/>
      <c r="GP170" s="330"/>
      <c r="GQ170" s="330"/>
      <c r="GR170" s="330"/>
      <c r="GS170" s="330"/>
      <c r="GT170" s="330"/>
      <c r="GU170" s="330"/>
      <c r="GV170" s="330"/>
      <c r="GW170" s="330"/>
      <c r="GX170" s="330"/>
      <c r="GY170" s="330"/>
      <c r="GZ170" s="330"/>
      <c r="HA170" s="330"/>
      <c r="HB170" s="330"/>
      <c r="HC170" s="330"/>
      <c r="HD170" s="330"/>
      <c r="HE170" s="330"/>
      <c r="HF170" s="330"/>
      <c r="HG170" s="330"/>
      <c r="HH170" s="330"/>
      <c r="HI170" s="330"/>
      <c r="HJ170" s="330"/>
    </row>
    <row r="171" s="135" customFormat="1" ht="9.95" customHeight="1" spans="1:218">
      <c r="A171" s="1267" t="s">
        <v>37</v>
      </c>
      <c r="B171" s="1267" t="s">
        <v>100</v>
      </c>
      <c r="C171" s="1267">
        <v>1552</v>
      </c>
      <c r="D171" s="1268">
        <v>80.5675940862</v>
      </c>
      <c r="E171" s="1268" t="s">
        <v>714</v>
      </c>
      <c r="F171" s="1268" t="s">
        <v>715</v>
      </c>
      <c r="G171" s="1268" t="s">
        <v>716</v>
      </c>
      <c r="H171" s="1267" t="s">
        <v>721</v>
      </c>
      <c r="I171" s="1267" t="s">
        <v>28</v>
      </c>
      <c r="J171" s="1267" t="s">
        <v>58</v>
      </c>
      <c r="K171" s="1267"/>
      <c r="L171" s="1275">
        <v>40432788.2296</v>
      </c>
      <c r="M171" s="1275">
        <v>4687863.83297</v>
      </c>
      <c r="N171" s="1267" t="s">
        <v>43</v>
      </c>
      <c r="O171" s="312" t="s">
        <v>739</v>
      </c>
      <c r="P171" s="1277" t="s">
        <v>740</v>
      </c>
      <c r="Q171" s="1283">
        <f t="shared" si="3"/>
        <v>362.5541733879</v>
      </c>
      <c r="R171" s="1267"/>
      <c r="S171" s="330"/>
      <c r="T171" s="330"/>
      <c r="U171" s="330"/>
      <c r="V171" s="330"/>
      <c r="W171" s="330"/>
      <c r="X171" s="330"/>
      <c r="Y171" s="330"/>
      <c r="Z171" s="330"/>
      <c r="AA171" s="330"/>
      <c r="AB171" s="330"/>
      <c r="AC171" s="330"/>
      <c r="AD171" s="330"/>
      <c r="AE171" s="330"/>
      <c r="AF171" s="330"/>
      <c r="AG171" s="330"/>
      <c r="AH171" s="330"/>
      <c r="AI171" s="330"/>
      <c r="AJ171" s="330"/>
      <c r="AK171" s="330"/>
      <c r="AL171" s="330"/>
      <c r="AM171" s="330"/>
      <c r="AN171" s="330"/>
      <c r="AO171" s="330"/>
      <c r="AP171" s="330"/>
      <c r="AQ171" s="330"/>
      <c r="AR171" s="330"/>
      <c r="AS171" s="330"/>
      <c r="AT171" s="330"/>
      <c r="AU171" s="330"/>
      <c r="AV171" s="330"/>
      <c r="AW171" s="330"/>
      <c r="AX171" s="330"/>
      <c r="AY171" s="330"/>
      <c r="AZ171" s="330"/>
      <c r="BA171" s="330"/>
      <c r="BB171" s="330"/>
      <c r="BC171" s="330"/>
      <c r="BD171" s="330"/>
      <c r="BE171" s="330"/>
      <c r="BF171" s="330"/>
      <c r="BG171" s="330"/>
      <c r="BH171" s="330"/>
      <c r="BI171" s="330"/>
      <c r="BJ171" s="330"/>
      <c r="BK171" s="330"/>
      <c r="BL171" s="330"/>
      <c r="BM171" s="330"/>
      <c r="BN171" s="330"/>
      <c r="BO171" s="330"/>
      <c r="BP171" s="330"/>
      <c r="BQ171" s="330"/>
      <c r="BR171" s="330"/>
      <c r="BS171" s="330"/>
      <c r="BT171" s="330"/>
      <c r="BU171" s="330"/>
      <c r="BV171" s="330"/>
      <c r="BW171" s="330"/>
      <c r="BX171" s="330"/>
      <c r="BY171" s="330"/>
      <c r="BZ171" s="330"/>
      <c r="CA171" s="330"/>
      <c r="CB171" s="330"/>
      <c r="CC171" s="330"/>
      <c r="CD171" s="330"/>
      <c r="CE171" s="330"/>
      <c r="CF171" s="330"/>
      <c r="CG171" s="330"/>
      <c r="CH171" s="330"/>
      <c r="CI171" s="330"/>
      <c r="CJ171" s="330"/>
      <c r="CK171" s="330"/>
      <c r="CL171" s="330"/>
      <c r="CM171" s="330"/>
      <c r="CN171" s="330"/>
      <c r="CO171" s="330"/>
      <c r="CP171" s="330"/>
      <c r="CQ171" s="330"/>
      <c r="CR171" s="330"/>
      <c r="CS171" s="330"/>
      <c r="CT171" s="330"/>
      <c r="CU171" s="330"/>
      <c r="CV171" s="330"/>
      <c r="CW171" s="330"/>
      <c r="CX171" s="330"/>
      <c r="CY171" s="330"/>
      <c r="CZ171" s="330"/>
      <c r="DA171" s="330"/>
      <c r="DB171" s="330"/>
      <c r="DC171" s="330"/>
      <c r="DD171" s="330"/>
      <c r="DE171" s="330"/>
      <c r="DF171" s="330"/>
      <c r="DG171" s="330"/>
      <c r="DH171" s="330"/>
      <c r="DI171" s="330"/>
      <c r="DJ171" s="330"/>
      <c r="DK171" s="330"/>
      <c r="DL171" s="330"/>
      <c r="DM171" s="330"/>
      <c r="DN171" s="330"/>
      <c r="DO171" s="330"/>
      <c r="DP171" s="330"/>
      <c r="DQ171" s="330"/>
      <c r="DR171" s="330"/>
      <c r="DS171" s="330"/>
      <c r="DT171" s="330"/>
      <c r="DU171" s="330"/>
      <c r="DV171" s="330"/>
      <c r="DW171" s="330"/>
      <c r="DX171" s="330"/>
      <c r="DY171" s="330"/>
      <c r="DZ171" s="330"/>
      <c r="EA171" s="330"/>
      <c r="EB171" s="330"/>
      <c r="EC171" s="330"/>
      <c r="ED171" s="330"/>
      <c r="EE171" s="330"/>
      <c r="EF171" s="330"/>
      <c r="EG171" s="330"/>
      <c r="EH171" s="330"/>
      <c r="EI171" s="330"/>
      <c r="EJ171" s="330"/>
      <c r="EK171" s="330"/>
      <c r="EL171" s="330"/>
      <c r="EM171" s="330"/>
      <c r="EN171" s="330"/>
      <c r="EO171" s="330"/>
      <c r="EP171" s="330"/>
      <c r="EQ171" s="330"/>
      <c r="ER171" s="330"/>
      <c r="ES171" s="330"/>
      <c r="ET171" s="330"/>
      <c r="EU171" s="330"/>
      <c r="EV171" s="330"/>
      <c r="EW171" s="330"/>
      <c r="EX171" s="330"/>
      <c r="EY171" s="330"/>
      <c r="EZ171" s="330"/>
      <c r="FA171" s="330"/>
      <c r="FB171" s="330"/>
      <c r="FC171" s="330"/>
      <c r="FD171" s="330"/>
      <c r="FE171" s="330"/>
      <c r="FF171" s="330"/>
      <c r="FG171" s="330"/>
      <c r="FH171" s="330"/>
      <c r="FI171" s="330"/>
      <c r="FJ171" s="330"/>
      <c r="FK171" s="330"/>
      <c r="FL171" s="330"/>
      <c r="FM171" s="330"/>
      <c r="FN171" s="330"/>
      <c r="FO171" s="330"/>
      <c r="FP171" s="330"/>
      <c r="FQ171" s="330"/>
      <c r="FR171" s="330"/>
      <c r="FS171" s="330"/>
      <c r="FT171" s="330"/>
      <c r="FU171" s="330"/>
      <c r="FV171" s="330"/>
      <c r="FW171" s="330"/>
      <c r="FX171" s="330"/>
      <c r="FY171" s="330"/>
      <c r="FZ171" s="330"/>
      <c r="GA171" s="330"/>
      <c r="GB171" s="330"/>
      <c r="GC171" s="330"/>
      <c r="GD171" s="330"/>
      <c r="GE171" s="330"/>
      <c r="GF171" s="330"/>
      <c r="GG171" s="330"/>
      <c r="GH171" s="330"/>
      <c r="GI171" s="330"/>
      <c r="GJ171" s="330"/>
      <c r="GK171" s="330"/>
      <c r="GL171" s="330"/>
      <c r="GM171" s="330"/>
      <c r="GN171" s="330"/>
      <c r="GO171" s="330"/>
      <c r="GP171" s="330"/>
      <c r="GQ171" s="330"/>
      <c r="GR171" s="330"/>
      <c r="GS171" s="330"/>
      <c r="GT171" s="330"/>
      <c r="GU171" s="330"/>
      <c r="GV171" s="330"/>
      <c r="GW171" s="330"/>
      <c r="GX171" s="330"/>
      <c r="GY171" s="330"/>
      <c r="GZ171" s="330"/>
      <c r="HA171" s="330"/>
      <c r="HB171" s="330"/>
      <c r="HC171" s="330"/>
      <c r="HD171" s="330"/>
      <c r="HE171" s="330"/>
      <c r="HF171" s="330"/>
      <c r="HG171" s="330"/>
      <c r="HH171" s="330"/>
      <c r="HI171" s="330"/>
      <c r="HJ171" s="330"/>
    </row>
    <row r="172" s="135" customFormat="1" ht="9.95" customHeight="1" spans="1:218">
      <c r="A172" s="1267" t="s">
        <v>37</v>
      </c>
      <c r="B172" s="1267" t="s">
        <v>102</v>
      </c>
      <c r="C172" s="1267">
        <v>163</v>
      </c>
      <c r="D172" s="1268">
        <v>4.0057949571</v>
      </c>
      <c r="E172" s="1268" t="s">
        <v>714</v>
      </c>
      <c r="F172" s="1268" t="s">
        <v>715</v>
      </c>
      <c r="G172" s="1268" t="s">
        <v>716</v>
      </c>
      <c r="H172" s="1267" t="s">
        <v>721</v>
      </c>
      <c r="I172" s="1267" t="s">
        <v>28</v>
      </c>
      <c r="J172" s="1267" t="s">
        <v>327</v>
      </c>
      <c r="K172" s="1267"/>
      <c r="L172" s="1275">
        <v>40431750.4467</v>
      </c>
      <c r="M172" s="1275">
        <v>4684384.85966</v>
      </c>
      <c r="N172" s="1267" t="s">
        <v>43</v>
      </c>
      <c r="O172" s="312" t="s">
        <v>739</v>
      </c>
      <c r="P172" s="1277" t="s">
        <v>740</v>
      </c>
      <c r="Q172" s="1283">
        <f t="shared" si="3"/>
        <v>18.02607730695</v>
      </c>
      <c r="R172" s="1267"/>
      <c r="S172" s="330"/>
      <c r="T172" s="330"/>
      <c r="U172" s="330"/>
      <c r="V172" s="330"/>
      <c r="W172" s="330"/>
      <c r="X172" s="330"/>
      <c r="Y172" s="330"/>
      <c r="Z172" s="330"/>
      <c r="AA172" s="330"/>
      <c r="AB172" s="330"/>
      <c r="AC172" s="330"/>
      <c r="AD172" s="330"/>
      <c r="AE172" s="330"/>
      <c r="AF172" s="330"/>
      <c r="AG172" s="330"/>
      <c r="AH172" s="330"/>
      <c r="AI172" s="330"/>
      <c r="AJ172" s="330"/>
      <c r="AK172" s="330"/>
      <c r="AL172" s="330"/>
      <c r="AM172" s="330"/>
      <c r="AN172" s="330"/>
      <c r="AO172" s="330"/>
      <c r="AP172" s="330"/>
      <c r="AQ172" s="330"/>
      <c r="AR172" s="330"/>
      <c r="AS172" s="330"/>
      <c r="AT172" s="330"/>
      <c r="AU172" s="330"/>
      <c r="AV172" s="330"/>
      <c r="AW172" s="330"/>
      <c r="AX172" s="330"/>
      <c r="AY172" s="330"/>
      <c r="AZ172" s="330"/>
      <c r="BA172" s="330"/>
      <c r="BB172" s="330"/>
      <c r="BC172" s="330"/>
      <c r="BD172" s="330"/>
      <c r="BE172" s="330"/>
      <c r="BF172" s="330"/>
      <c r="BG172" s="330"/>
      <c r="BH172" s="330"/>
      <c r="BI172" s="330"/>
      <c r="BJ172" s="330"/>
      <c r="BK172" s="330"/>
      <c r="BL172" s="330"/>
      <c r="BM172" s="330"/>
      <c r="BN172" s="330"/>
      <c r="BO172" s="330"/>
      <c r="BP172" s="330"/>
      <c r="BQ172" s="330"/>
      <c r="BR172" s="330"/>
      <c r="BS172" s="330"/>
      <c r="BT172" s="330"/>
      <c r="BU172" s="330"/>
      <c r="BV172" s="330"/>
      <c r="BW172" s="330"/>
      <c r="BX172" s="330"/>
      <c r="BY172" s="330"/>
      <c r="BZ172" s="330"/>
      <c r="CA172" s="330"/>
      <c r="CB172" s="330"/>
      <c r="CC172" s="330"/>
      <c r="CD172" s="330"/>
      <c r="CE172" s="330"/>
      <c r="CF172" s="330"/>
      <c r="CG172" s="330"/>
      <c r="CH172" s="330"/>
      <c r="CI172" s="330"/>
      <c r="CJ172" s="330"/>
      <c r="CK172" s="330"/>
      <c r="CL172" s="330"/>
      <c r="CM172" s="330"/>
      <c r="CN172" s="330"/>
      <c r="CO172" s="330"/>
      <c r="CP172" s="330"/>
      <c r="CQ172" s="330"/>
      <c r="CR172" s="330"/>
      <c r="CS172" s="330"/>
      <c r="CT172" s="330"/>
      <c r="CU172" s="330"/>
      <c r="CV172" s="330"/>
      <c r="CW172" s="330"/>
      <c r="CX172" s="330"/>
      <c r="CY172" s="330"/>
      <c r="CZ172" s="330"/>
      <c r="DA172" s="330"/>
      <c r="DB172" s="330"/>
      <c r="DC172" s="330"/>
      <c r="DD172" s="330"/>
      <c r="DE172" s="330"/>
      <c r="DF172" s="330"/>
      <c r="DG172" s="330"/>
      <c r="DH172" s="330"/>
      <c r="DI172" s="330"/>
      <c r="DJ172" s="330"/>
      <c r="DK172" s="330"/>
      <c r="DL172" s="330"/>
      <c r="DM172" s="330"/>
      <c r="DN172" s="330"/>
      <c r="DO172" s="330"/>
      <c r="DP172" s="330"/>
      <c r="DQ172" s="330"/>
      <c r="DR172" s="330"/>
      <c r="DS172" s="330"/>
      <c r="DT172" s="330"/>
      <c r="DU172" s="330"/>
      <c r="DV172" s="330"/>
      <c r="DW172" s="330"/>
      <c r="DX172" s="330"/>
      <c r="DY172" s="330"/>
      <c r="DZ172" s="330"/>
      <c r="EA172" s="330"/>
      <c r="EB172" s="330"/>
      <c r="EC172" s="330"/>
      <c r="ED172" s="330"/>
      <c r="EE172" s="330"/>
      <c r="EF172" s="330"/>
      <c r="EG172" s="330"/>
      <c r="EH172" s="330"/>
      <c r="EI172" s="330"/>
      <c r="EJ172" s="330"/>
      <c r="EK172" s="330"/>
      <c r="EL172" s="330"/>
      <c r="EM172" s="330"/>
      <c r="EN172" s="330"/>
      <c r="EO172" s="330"/>
      <c r="EP172" s="330"/>
      <c r="EQ172" s="330"/>
      <c r="ER172" s="330"/>
      <c r="ES172" s="330"/>
      <c r="ET172" s="330"/>
      <c r="EU172" s="330"/>
      <c r="EV172" s="330"/>
      <c r="EW172" s="330"/>
      <c r="EX172" s="330"/>
      <c r="EY172" s="330"/>
      <c r="EZ172" s="330"/>
      <c r="FA172" s="330"/>
      <c r="FB172" s="330"/>
      <c r="FC172" s="330"/>
      <c r="FD172" s="330"/>
      <c r="FE172" s="330"/>
      <c r="FF172" s="330"/>
      <c r="FG172" s="330"/>
      <c r="FH172" s="330"/>
      <c r="FI172" s="330"/>
      <c r="FJ172" s="330"/>
      <c r="FK172" s="330"/>
      <c r="FL172" s="330"/>
      <c r="FM172" s="330"/>
      <c r="FN172" s="330"/>
      <c r="FO172" s="330"/>
      <c r="FP172" s="330"/>
      <c r="FQ172" s="330"/>
      <c r="FR172" s="330"/>
      <c r="FS172" s="330"/>
      <c r="FT172" s="330"/>
      <c r="FU172" s="330"/>
      <c r="FV172" s="330"/>
      <c r="FW172" s="330"/>
      <c r="FX172" s="330"/>
      <c r="FY172" s="330"/>
      <c r="FZ172" s="330"/>
      <c r="GA172" s="330"/>
      <c r="GB172" s="330"/>
      <c r="GC172" s="330"/>
      <c r="GD172" s="330"/>
      <c r="GE172" s="330"/>
      <c r="GF172" s="330"/>
      <c r="GG172" s="330"/>
      <c r="GH172" s="330"/>
      <c r="GI172" s="330"/>
      <c r="GJ172" s="330"/>
      <c r="GK172" s="330"/>
      <c r="GL172" s="330"/>
      <c r="GM172" s="330"/>
      <c r="GN172" s="330"/>
      <c r="GO172" s="330"/>
      <c r="GP172" s="330"/>
      <c r="GQ172" s="330"/>
      <c r="GR172" s="330"/>
      <c r="GS172" s="330"/>
      <c r="GT172" s="330"/>
      <c r="GU172" s="330"/>
      <c r="GV172" s="330"/>
      <c r="GW172" s="330"/>
      <c r="GX172" s="330"/>
      <c r="GY172" s="330"/>
      <c r="GZ172" s="330"/>
      <c r="HA172" s="330"/>
      <c r="HB172" s="330"/>
      <c r="HC172" s="330"/>
      <c r="HD172" s="330"/>
      <c r="HE172" s="330"/>
      <c r="HF172" s="330"/>
      <c r="HG172" s="330"/>
      <c r="HH172" s="330"/>
      <c r="HI172" s="330"/>
      <c r="HJ172" s="330"/>
    </row>
    <row r="173" s="135" customFormat="1" ht="9.95" customHeight="1" spans="1:218">
      <c r="A173" s="1267" t="s">
        <v>37</v>
      </c>
      <c r="B173" s="1267" t="s">
        <v>102</v>
      </c>
      <c r="C173" s="1267">
        <v>168</v>
      </c>
      <c r="D173" s="1268">
        <v>4.2894114063</v>
      </c>
      <c r="E173" s="1268" t="s">
        <v>714</v>
      </c>
      <c r="F173" s="1268" t="s">
        <v>715</v>
      </c>
      <c r="G173" s="1268" t="s">
        <v>716</v>
      </c>
      <c r="H173" s="1267" t="s">
        <v>717</v>
      </c>
      <c r="I173" s="1267" t="s">
        <v>28</v>
      </c>
      <c r="J173" s="1267" t="s">
        <v>327</v>
      </c>
      <c r="K173" s="1267"/>
      <c r="L173" s="1275">
        <v>40431479.9042</v>
      </c>
      <c r="M173" s="1275">
        <v>4684365.08196</v>
      </c>
      <c r="N173" s="1267" t="s">
        <v>43</v>
      </c>
      <c r="O173" s="312" t="s">
        <v>739</v>
      </c>
      <c r="P173" s="1277" t="s">
        <v>740</v>
      </c>
      <c r="Q173" s="1283">
        <f t="shared" si="3"/>
        <v>19.30235132835</v>
      </c>
      <c r="R173" s="1267"/>
      <c r="S173" s="330"/>
      <c r="T173" s="330"/>
      <c r="U173" s="330"/>
      <c r="V173" s="330"/>
      <c r="W173" s="330"/>
      <c r="X173" s="330"/>
      <c r="Y173" s="330"/>
      <c r="Z173" s="330"/>
      <c r="AA173" s="330"/>
      <c r="AB173" s="330"/>
      <c r="AC173" s="330"/>
      <c r="AD173" s="330"/>
      <c r="AE173" s="330"/>
      <c r="AF173" s="330"/>
      <c r="AG173" s="330"/>
      <c r="AH173" s="330"/>
      <c r="AI173" s="330"/>
      <c r="AJ173" s="330"/>
      <c r="AK173" s="330"/>
      <c r="AL173" s="330"/>
      <c r="AM173" s="330"/>
      <c r="AN173" s="330"/>
      <c r="AO173" s="330"/>
      <c r="AP173" s="330"/>
      <c r="AQ173" s="330"/>
      <c r="AR173" s="330"/>
      <c r="AS173" s="330"/>
      <c r="AT173" s="330"/>
      <c r="AU173" s="330"/>
      <c r="AV173" s="330"/>
      <c r="AW173" s="330"/>
      <c r="AX173" s="330"/>
      <c r="AY173" s="330"/>
      <c r="AZ173" s="330"/>
      <c r="BA173" s="330"/>
      <c r="BB173" s="330"/>
      <c r="BC173" s="330"/>
      <c r="BD173" s="330"/>
      <c r="BE173" s="330"/>
      <c r="BF173" s="330"/>
      <c r="BG173" s="330"/>
      <c r="BH173" s="330"/>
      <c r="BI173" s="330"/>
      <c r="BJ173" s="330"/>
      <c r="BK173" s="330"/>
      <c r="BL173" s="330"/>
      <c r="BM173" s="330"/>
      <c r="BN173" s="330"/>
      <c r="BO173" s="330"/>
      <c r="BP173" s="330"/>
      <c r="BQ173" s="330"/>
      <c r="BR173" s="330"/>
      <c r="BS173" s="330"/>
      <c r="BT173" s="330"/>
      <c r="BU173" s="330"/>
      <c r="BV173" s="330"/>
      <c r="BW173" s="330"/>
      <c r="BX173" s="330"/>
      <c r="BY173" s="330"/>
      <c r="BZ173" s="330"/>
      <c r="CA173" s="330"/>
      <c r="CB173" s="330"/>
      <c r="CC173" s="330"/>
      <c r="CD173" s="330"/>
      <c r="CE173" s="330"/>
      <c r="CF173" s="330"/>
      <c r="CG173" s="330"/>
      <c r="CH173" s="330"/>
      <c r="CI173" s="330"/>
      <c r="CJ173" s="330"/>
      <c r="CK173" s="330"/>
      <c r="CL173" s="330"/>
      <c r="CM173" s="330"/>
      <c r="CN173" s="330"/>
      <c r="CO173" s="330"/>
      <c r="CP173" s="330"/>
      <c r="CQ173" s="330"/>
      <c r="CR173" s="330"/>
      <c r="CS173" s="330"/>
      <c r="CT173" s="330"/>
      <c r="CU173" s="330"/>
      <c r="CV173" s="330"/>
      <c r="CW173" s="330"/>
      <c r="CX173" s="330"/>
      <c r="CY173" s="330"/>
      <c r="CZ173" s="330"/>
      <c r="DA173" s="330"/>
      <c r="DB173" s="330"/>
      <c r="DC173" s="330"/>
      <c r="DD173" s="330"/>
      <c r="DE173" s="330"/>
      <c r="DF173" s="330"/>
      <c r="DG173" s="330"/>
      <c r="DH173" s="330"/>
      <c r="DI173" s="330"/>
      <c r="DJ173" s="330"/>
      <c r="DK173" s="330"/>
      <c r="DL173" s="330"/>
      <c r="DM173" s="330"/>
      <c r="DN173" s="330"/>
      <c r="DO173" s="330"/>
      <c r="DP173" s="330"/>
      <c r="DQ173" s="330"/>
      <c r="DR173" s="330"/>
      <c r="DS173" s="330"/>
      <c r="DT173" s="330"/>
      <c r="DU173" s="330"/>
      <c r="DV173" s="330"/>
      <c r="DW173" s="330"/>
      <c r="DX173" s="330"/>
      <c r="DY173" s="330"/>
      <c r="DZ173" s="330"/>
      <c r="EA173" s="330"/>
      <c r="EB173" s="330"/>
      <c r="EC173" s="330"/>
      <c r="ED173" s="330"/>
      <c r="EE173" s="330"/>
      <c r="EF173" s="330"/>
      <c r="EG173" s="330"/>
      <c r="EH173" s="330"/>
      <c r="EI173" s="330"/>
      <c r="EJ173" s="330"/>
      <c r="EK173" s="330"/>
      <c r="EL173" s="330"/>
      <c r="EM173" s="330"/>
      <c r="EN173" s="330"/>
      <c r="EO173" s="330"/>
      <c r="EP173" s="330"/>
      <c r="EQ173" s="330"/>
      <c r="ER173" s="330"/>
      <c r="ES173" s="330"/>
      <c r="ET173" s="330"/>
      <c r="EU173" s="330"/>
      <c r="EV173" s="330"/>
      <c r="EW173" s="330"/>
      <c r="EX173" s="330"/>
      <c r="EY173" s="330"/>
      <c r="EZ173" s="330"/>
      <c r="FA173" s="330"/>
      <c r="FB173" s="330"/>
      <c r="FC173" s="330"/>
      <c r="FD173" s="330"/>
      <c r="FE173" s="330"/>
      <c r="FF173" s="330"/>
      <c r="FG173" s="330"/>
      <c r="FH173" s="330"/>
      <c r="FI173" s="330"/>
      <c r="FJ173" s="330"/>
      <c r="FK173" s="330"/>
      <c r="FL173" s="330"/>
      <c r="FM173" s="330"/>
      <c r="FN173" s="330"/>
      <c r="FO173" s="330"/>
      <c r="FP173" s="330"/>
      <c r="FQ173" s="330"/>
      <c r="FR173" s="330"/>
      <c r="FS173" s="330"/>
      <c r="FT173" s="330"/>
      <c r="FU173" s="330"/>
      <c r="FV173" s="330"/>
      <c r="FW173" s="330"/>
      <c r="FX173" s="330"/>
      <c r="FY173" s="330"/>
      <c r="FZ173" s="330"/>
      <c r="GA173" s="330"/>
      <c r="GB173" s="330"/>
      <c r="GC173" s="330"/>
      <c r="GD173" s="330"/>
      <c r="GE173" s="330"/>
      <c r="GF173" s="330"/>
      <c r="GG173" s="330"/>
      <c r="GH173" s="330"/>
      <c r="GI173" s="330"/>
      <c r="GJ173" s="330"/>
      <c r="GK173" s="330"/>
      <c r="GL173" s="330"/>
      <c r="GM173" s="330"/>
      <c r="GN173" s="330"/>
      <c r="GO173" s="330"/>
      <c r="GP173" s="330"/>
      <c r="GQ173" s="330"/>
      <c r="GR173" s="330"/>
      <c r="GS173" s="330"/>
      <c r="GT173" s="330"/>
      <c r="GU173" s="330"/>
      <c r="GV173" s="330"/>
      <c r="GW173" s="330"/>
      <c r="GX173" s="330"/>
      <c r="GY173" s="330"/>
      <c r="GZ173" s="330"/>
      <c r="HA173" s="330"/>
      <c r="HB173" s="330"/>
      <c r="HC173" s="330"/>
      <c r="HD173" s="330"/>
      <c r="HE173" s="330"/>
      <c r="HF173" s="330"/>
      <c r="HG173" s="330"/>
      <c r="HH173" s="330"/>
      <c r="HI173" s="330"/>
      <c r="HJ173" s="330"/>
    </row>
    <row r="174" s="135" customFormat="1" ht="9.95" customHeight="1" spans="1:218">
      <c r="A174" s="1267" t="s">
        <v>37</v>
      </c>
      <c r="B174" s="1267" t="s">
        <v>102</v>
      </c>
      <c r="C174" s="1267">
        <v>185</v>
      </c>
      <c r="D174" s="1268">
        <v>35.6666495655</v>
      </c>
      <c r="E174" s="1268" t="s">
        <v>714</v>
      </c>
      <c r="F174" s="1268" t="s">
        <v>715</v>
      </c>
      <c r="G174" s="1268" t="s">
        <v>716</v>
      </c>
      <c r="H174" s="1267" t="s">
        <v>721</v>
      </c>
      <c r="I174" s="1267" t="s">
        <v>28</v>
      </c>
      <c r="J174" s="1267" t="s">
        <v>327</v>
      </c>
      <c r="K174" s="1267"/>
      <c r="L174" s="1275">
        <v>40431424.5343</v>
      </c>
      <c r="M174" s="1275">
        <v>4684274.41933</v>
      </c>
      <c r="N174" s="1267" t="s">
        <v>43</v>
      </c>
      <c r="O174" s="312" t="s">
        <v>739</v>
      </c>
      <c r="P174" s="1277" t="s">
        <v>740</v>
      </c>
      <c r="Q174" s="1283">
        <f t="shared" si="3"/>
        <v>160.49992304475</v>
      </c>
      <c r="R174" s="1267"/>
      <c r="S174" s="330"/>
      <c r="T174" s="330"/>
      <c r="U174" s="330"/>
      <c r="V174" s="330"/>
      <c r="W174" s="330"/>
      <c r="X174" s="330"/>
      <c r="Y174" s="330"/>
      <c r="Z174" s="330"/>
      <c r="AA174" s="330"/>
      <c r="AB174" s="330"/>
      <c r="AC174" s="330"/>
      <c r="AD174" s="330"/>
      <c r="AE174" s="330"/>
      <c r="AF174" s="330"/>
      <c r="AG174" s="330"/>
      <c r="AH174" s="330"/>
      <c r="AI174" s="330"/>
      <c r="AJ174" s="330"/>
      <c r="AK174" s="330"/>
      <c r="AL174" s="330"/>
      <c r="AM174" s="330"/>
      <c r="AN174" s="330"/>
      <c r="AO174" s="330"/>
      <c r="AP174" s="330"/>
      <c r="AQ174" s="330"/>
      <c r="AR174" s="330"/>
      <c r="AS174" s="330"/>
      <c r="AT174" s="330"/>
      <c r="AU174" s="330"/>
      <c r="AV174" s="330"/>
      <c r="AW174" s="330"/>
      <c r="AX174" s="330"/>
      <c r="AY174" s="330"/>
      <c r="AZ174" s="330"/>
      <c r="BA174" s="330"/>
      <c r="BB174" s="330"/>
      <c r="BC174" s="330"/>
      <c r="BD174" s="330"/>
      <c r="BE174" s="330"/>
      <c r="BF174" s="330"/>
      <c r="BG174" s="330"/>
      <c r="BH174" s="330"/>
      <c r="BI174" s="330"/>
      <c r="BJ174" s="330"/>
      <c r="BK174" s="330"/>
      <c r="BL174" s="330"/>
      <c r="BM174" s="330"/>
      <c r="BN174" s="330"/>
      <c r="BO174" s="330"/>
      <c r="BP174" s="330"/>
      <c r="BQ174" s="330"/>
      <c r="BR174" s="330"/>
      <c r="BS174" s="330"/>
      <c r="BT174" s="330"/>
      <c r="BU174" s="330"/>
      <c r="BV174" s="330"/>
      <c r="BW174" s="330"/>
      <c r="BX174" s="330"/>
      <c r="BY174" s="330"/>
      <c r="BZ174" s="330"/>
      <c r="CA174" s="330"/>
      <c r="CB174" s="330"/>
      <c r="CC174" s="330"/>
      <c r="CD174" s="330"/>
      <c r="CE174" s="330"/>
      <c r="CF174" s="330"/>
      <c r="CG174" s="330"/>
      <c r="CH174" s="330"/>
      <c r="CI174" s="330"/>
      <c r="CJ174" s="330"/>
      <c r="CK174" s="330"/>
      <c r="CL174" s="330"/>
      <c r="CM174" s="330"/>
      <c r="CN174" s="330"/>
      <c r="CO174" s="330"/>
      <c r="CP174" s="330"/>
      <c r="CQ174" s="330"/>
      <c r="CR174" s="330"/>
      <c r="CS174" s="330"/>
      <c r="CT174" s="330"/>
      <c r="CU174" s="330"/>
      <c r="CV174" s="330"/>
      <c r="CW174" s="330"/>
      <c r="CX174" s="330"/>
      <c r="CY174" s="330"/>
      <c r="CZ174" s="330"/>
      <c r="DA174" s="330"/>
      <c r="DB174" s="330"/>
      <c r="DC174" s="330"/>
      <c r="DD174" s="330"/>
      <c r="DE174" s="330"/>
      <c r="DF174" s="330"/>
      <c r="DG174" s="330"/>
      <c r="DH174" s="330"/>
      <c r="DI174" s="330"/>
      <c r="DJ174" s="330"/>
      <c r="DK174" s="330"/>
      <c r="DL174" s="330"/>
      <c r="DM174" s="330"/>
      <c r="DN174" s="330"/>
      <c r="DO174" s="330"/>
      <c r="DP174" s="330"/>
      <c r="DQ174" s="330"/>
      <c r="DR174" s="330"/>
      <c r="DS174" s="330"/>
      <c r="DT174" s="330"/>
      <c r="DU174" s="330"/>
      <c r="DV174" s="330"/>
      <c r="DW174" s="330"/>
      <c r="DX174" s="330"/>
      <c r="DY174" s="330"/>
      <c r="DZ174" s="330"/>
      <c r="EA174" s="330"/>
      <c r="EB174" s="330"/>
      <c r="EC174" s="330"/>
      <c r="ED174" s="330"/>
      <c r="EE174" s="330"/>
      <c r="EF174" s="330"/>
      <c r="EG174" s="330"/>
      <c r="EH174" s="330"/>
      <c r="EI174" s="330"/>
      <c r="EJ174" s="330"/>
      <c r="EK174" s="330"/>
      <c r="EL174" s="330"/>
      <c r="EM174" s="330"/>
      <c r="EN174" s="330"/>
      <c r="EO174" s="330"/>
      <c r="EP174" s="330"/>
      <c r="EQ174" s="330"/>
      <c r="ER174" s="330"/>
      <c r="ES174" s="330"/>
      <c r="ET174" s="330"/>
      <c r="EU174" s="330"/>
      <c r="EV174" s="330"/>
      <c r="EW174" s="330"/>
      <c r="EX174" s="330"/>
      <c r="EY174" s="330"/>
      <c r="EZ174" s="330"/>
      <c r="FA174" s="330"/>
      <c r="FB174" s="330"/>
      <c r="FC174" s="330"/>
      <c r="FD174" s="330"/>
      <c r="FE174" s="330"/>
      <c r="FF174" s="330"/>
      <c r="FG174" s="330"/>
      <c r="FH174" s="330"/>
      <c r="FI174" s="330"/>
      <c r="FJ174" s="330"/>
      <c r="FK174" s="330"/>
      <c r="FL174" s="330"/>
      <c r="FM174" s="330"/>
      <c r="FN174" s="330"/>
      <c r="FO174" s="330"/>
      <c r="FP174" s="330"/>
      <c r="FQ174" s="330"/>
      <c r="FR174" s="330"/>
      <c r="FS174" s="330"/>
      <c r="FT174" s="330"/>
      <c r="FU174" s="330"/>
      <c r="FV174" s="330"/>
      <c r="FW174" s="330"/>
      <c r="FX174" s="330"/>
      <c r="FY174" s="330"/>
      <c r="FZ174" s="330"/>
      <c r="GA174" s="330"/>
      <c r="GB174" s="330"/>
      <c r="GC174" s="330"/>
      <c r="GD174" s="330"/>
      <c r="GE174" s="330"/>
      <c r="GF174" s="330"/>
      <c r="GG174" s="330"/>
      <c r="GH174" s="330"/>
      <c r="GI174" s="330"/>
      <c r="GJ174" s="330"/>
      <c r="GK174" s="330"/>
      <c r="GL174" s="330"/>
      <c r="GM174" s="330"/>
      <c r="GN174" s="330"/>
      <c r="GO174" s="330"/>
      <c r="GP174" s="330"/>
      <c r="GQ174" s="330"/>
      <c r="GR174" s="330"/>
      <c r="GS174" s="330"/>
      <c r="GT174" s="330"/>
      <c r="GU174" s="330"/>
      <c r="GV174" s="330"/>
      <c r="GW174" s="330"/>
      <c r="GX174" s="330"/>
      <c r="GY174" s="330"/>
      <c r="GZ174" s="330"/>
      <c r="HA174" s="330"/>
      <c r="HB174" s="330"/>
      <c r="HC174" s="330"/>
      <c r="HD174" s="330"/>
      <c r="HE174" s="330"/>
      <c r="HF174" s="330"/>
      <c r="HG174" s="330"/>
      <c r="HH174" s="330"/>
      <c r="HI174" s="330"/>
      <c r="HJ174" s="330"/>
    </row>
    <row r="175" s="135" customFormat="1" ht="9.95" customHeight="1" spans="1:218">
      <c r="A175" s="1267" t="s">
        <v>37</v>
      </c>
      <c r="B175" s="1267" t="s">
        <v>102</v>
      </c>
      <c r="C175" s="1267">
        <v>186</v>
      </c>
      <c r="D175" s="1268">
        <v>2.3491137465</v>
      </c>
      <c r="E175" s="1268" t="s">
        <v>714</v>
      </c>
      <c r="F175" s="1268" t="s">
        <v>715</v>
      </c>
      <c r="G175" s="1268" t="s">
        <v>716</v>
      </c>
      <c r="H175" s="1267" t="s">
        <v>721</v>
      </c>
      <c r="I175" s="1267" t="s">
        <v>28</v>
      </c>
      <c r="J175" s="1267" t="s">
        <v>327</v>
      </c>
      <c r="K175" s="1267"/>
      <c r="L175" s="1275">
        <v>40431254.2758</v>
      </c>
      <c r="M175" s="1275">
        <v>4684244.11363</v>
      </c>
      <c r="N175" s="1267" t="s">
        <v>43</v>
      </c>
      <c r="O175" s="312" t="s">
        <v>739</v>
      </c>
      <c r="P175" s="1277" t="s">
        <v>740</v>
      </c>
      <c r="Q175" s="1283">
        <f t="shared" si="3"/>
        <v>10.57101185925</v>
      </c>
      <c r="R175" s="1267"/>
      <c r="S175" s="330"/>
      <c r="T175" s="330"/>
      <c r="U175" s="330"/>
      <c r="V175" s="330"/>
      <c r="W175" s="330"/>
      <c r="X175" s="330"/>
      <c r="Y175" s="330"/>
      <c r="Z175" s="330"/>
      <c r="AA175" s="330"/>
      <c r="AB175" s="330"/>
      <c r="AC175" s="330"/>
      <c r="AD175" s="330"/>
      <c r="AE175" s="330"/>
      <c r="AF175" s="330"/>
      <c r="AG175" s="330"/>
      <c r="AH175" s="330"/>
      <c r="AI175" s="330"/>
      <c r="AJ175" s="330"/>
      <c r="AK175" s="330"/>
      <c r="AL175" s="330"/>
      <c r="AM175" s="330"/>
      <c r="AN175" s="330"/>
      <c r="AO175" s="330"/>
      <c r="AP175" s="330"/>
      <c r="AQ175" s="330"/>
      <c r="AR175" s="330"/>
      <c r="AS175" s="330"/>
      <c r="AT175" s="330"/>
      <c r="AU175" s="330"/>
      <c r="AV175" s="330"/>
      <c r="AW175" s="330"/>
      <c r="AX175" s="330"/>
      <c r="AY175" s="330"/>
      <c r="AZ175" s="330"/>
      <c r="BA175" s="330"/>
      <c r="BB175" s="330"/>
      <c r="BC175" s="330"/>
      <c r="BD175" s="330"/>
      <c r="BE175" s="330"/>
      <c r="BF175" s="330"/>
      <c r="BG175" s="330"/>
      <c r="BH175" s="330"/>
      <c r="BI175" s="330"/>
      <c r="BJ175" s="330"/>
      <c r="BK175" s="330"/>
      <c r="BL175" s="330"/>
      <c r="BM175" s="330"/>
      <c r="BN175" s="330"/>
      <c r="BO175" s="330"/>
      <c r="BP175" s="330"/>
      <c r="BQ175" s="330"/>
      <c r="BR175" s="330"/>
      <c r="BS175" s="330"/>
      <c r="BT175" s="330"/>
      <c r="BU175" s="330"/>
      <c r="BV175" s="330"/>
      <c r="BW175" s="330"/>
      <c r="BX175" s="330"/>
      <c r="BY175" s="330"/>
      <c r="BZ175" s="330"/>
      <c r="CA175" s="330"/>
      <c r="CB175" s="330"/>
      <c r="CC175" s="330"/>
      <c r="CD175" s="330"/>
      <c r="CE175" s="330"/>
      <c r="CF175" s="330"/>
      <c r="CG175" s="330"/>
      <c r="CH175" s="330"/>
      <c r="CI175" s="330"/>
      <c r="CJ175" s="330"/>
      <c r="CK175" s="330"/>
      <c r="CL175" s="330"/>
      <c r="CM175" s="330"/>
      <c r="CN175" s="330"/>
      <c r="CO175" s="330"/>
      <c r="CP175" s="330"/>
      <c r="CQ175" s="330"/>
      <c r="CR175" s="330"/>
      <c r="CS175" s="330"/>
      <c r="CT175" s="330"/>
      <c r="CU175" s="330"/>
      <c r="CV175" s="330"/>
      <c r="CW175" s="330"/>
      <c r="CX175" s="330"/>
      <c r="CY175" s="330"/>
      <c r="CZ175" s="330"/>
      <c r="DA175" s="330"/>
      <c r="DB175" s="330"/>
      <c r="DC175" s="330"/>
      <c r="DD175" s="330"/>
      <c r="DE175" s="330"/>
      <c r="DF175" s="330"/>
      <c r="DG175" s="330"/>
      <c r="DH175" s="330"/>
      <c r="DI175" s="330"/>
      <c r="DJ175" s="330"/>
      <c r="DK175" s="330"/>
      <c r="DL175" s="330"/>
      <c r="DM175" s="330"/>
      <c r="DN175" s="330"/>
      <c r="DO175" s="330"/>
      <c r="DP175" s="330"/>
      <c r="DQ175" s="330"/>
      <c r="DR175" s="330"/>
      <c r="DS175" s="330"/>
      <c r="DT175" s="330"/>
      <c r="DU175" s="330"/>
      <c r="DV175" s="330"/>
      <c r="DW175" s="330"/>
      <c r="DX175" s="330"/>
      <c r="DY175" s="330"/>
      <c r="DZ175" s="330"/>
      <c r="EA175" s="330"/>
      <c r="EB175" s="330"/>
      <c r="EC175" s="330"/>
      <c r="ED175" s="330"/>
      <c r="EE175" s="330"/>
      <c r="EF175" s="330"/>
      <c r="EG175" s="330"/>
      <c r="EH175" s="330"/>
      <c r="EI175" s="330"/>
      <c r="EJ175" s="330"/>
      <c r="EK175" s="330"/>
      <c r="EL175" s="330"/>
      <c r="EM175" s="330"/>
      <c r="EN175" s="330"/>
      <c r="EO175" s="330"/>
      <c r="EP175" s="330"/>
      <c r="EQ175" s="330"/>
      <c r="ER175" s="330"/>
      <c r="ES175" s="330"/>
      <c r="ET175" s="330"/>
      <c r="EU175" s="330"/>
      <c r="EV175" s="330"/>
      <c r="EW175" s="330"/>
      <c r="EX175" s="330"/>
      <c r="EY175" s="330"/>
      <c r="EZ175" s="330"/>
      <c r="FA175" s="330"/>
      <c r="FB175" s="330"/>
      <c r="FC175" s="330"/>
      <c r="FD175" s="330"/>
      <c r="FE175" s="330"/>
      <c r="FF175" s="330"/>
      <c r="FG175" s="330"/>
      <c r="FH175" s="330"/>
      <c r="FI175" s="330"/>
      <c r="FJ175" s="330"/>
      <c r="FK175" s="330"/>
      <c r="FL175" s="330"/>
      <c r="FM175" s="330"/>
      <c r="FN175" s="330"/>
      <c r="FO175" s="330"/>
      <c r="FP175" s="330"/>
      <c r="FQ175" s="330"/>
      <c r="FR175" s="330"/>
      <c r="FS175" s="330"/>
      <c r="FT175" s="330"/>
      <c r="FU175" s="330"/>
      <c r="FV175" s="330"/>
      <c r="FW175" s="330"/>
      <c r="FX175" s="330"/>
      <c r="FY175" s="330"/>
      <c r="FZ175" s="330"/>
      <c r="GA175" s="330"/>
      <c r="GB175" s="330"/>
      <c r="GC175" s="330"/>
      <c r="GD175" s="330"/>
      <c r="GE175" s="330"/>
      <c r="GF175" s="330"/>
      <c r="GG175" s="330"/>
      <c r="GH175" s="330"/>
      <c r="GI175" s="330"/>
      <c r="GJ175" s="330"/>
      <c r="GK175" s="330"/>
      <c r="GL175" s="330"/>
      <c r="GM175" s="330"/>
      <c r="GN175" s="330"/>
      <c r="GO175" s="330"/>
      <c r="GP175" s="330"/>
      <c r="GQ175" s="330"/>
      <c r="GR175" s="330"/>
      <c r="GS175" s="330"/>
      <c r="GT175" s="330"/>
      <c r="GU175" s="330"/>
      <c r="GV175" s="330"/>
      <c r="GW175" s="330"/>
      <c r="GX175" s="330"/>
      <c r="GY175" s="330"/>
      <c r="GZ175" s="330"/>
      <c r="HA175" s="330"/>
      <c r="HB175" s="330"/>
      <c r="HC175" s="330"/>
      <c r="HD175" s="330"/>
      <c r="HE175" s="330"/>
      <c r="HF175" s="330"/>
      <c r="HG175" s="330"/>
      <c r="HH175" s="330"/>
      <c r="HI175" s="330"/>
      <c r="HJ175" s="330"/>
    </row>
    <row r="176" s="135" customFormat="1" ht="9.95" customHeight="1" spans="1:218">
      <c r="A176" s="1267" t="s">
        <v>37</v>
      </c>
      <c r="B176" s="1267" t="s">
        <v>102</v>
      </c>
      <c r="C176" s="1267">
        <v>201</v>
      </c>
      <c r="D176" s="1268">
        <v>105.139875087</v>
      </c>
      <c r="E176" s="1268" t="s">
        <v>714</v>
      </c>
      <c r="F176" s="1268" t="s">
        <v>715</v>
      </c>
      <c r="G176" s="1268" t="s">
        <v>716</v>
      </c>
      <c r="H176" s="1267" t="s">
        <v>721</v>
      </c>
      <c r="I176" s="1267" t="s">
        <v>28</v>
      </c>
      <c r="J176" s="1267" t="s">
        <v>327</v>
      </c>
      <c r="K176" s="1267"/>
      <c r="L176" s="1275">
        <v>40431886.9307</v>
      </c>
      <c r="M176" s="1275">
        <v>4684160.93112</v>
      </c>
      <c r="N176" s="1267" t="s">
        <v>43</v>
      </c>
      <c r="O176" s="312" t="s">
        <v>739</v>
      </c>
      <c r="P176" s="1277" t="s">
        <v>740</v>
      </c>
      <c r="Q176" s="1283">
        <f t="shared" si="3"/>
        <v>473.1294378915</v>
      </c>
      <c r="R176" s="1267"/>
      <c r="S176" s="330"/>
      <c r="T176" s="330"/>
      <c r="U176" s="330"/>
      <c r="V176" s="330"/>
      <c r="W176" s="330"/>
      <c r="X176" s="330"/>
      <c r="Y176" s="330"/>
      <c r="Z176" s="330"/>
      <c r="AA176" s="330"/>
      <c r="AB176" s="330"/>
      <c r="AC176" s="330"/>
      <c r="AD176" s="330"/>
      <c r="AE176" s="330"/>
      <c r="AF176" s="330"/>
      <c r="AG176" s="330"/>
      <c r="AH176" s="330"/>
      <c r="AI176" s="330"/>
      <c r="AJ176" s="330"/>
      <c r="AK176" s="330"/>
      <c r="AL176" s="330"/>
      <c r="AM176" s="330"/>
      <c r="AN176" s="330"/>
      <c r="AO176" s="330"/>
      <c r="AP176" s="330"/>
      <c r="AQ176" s="330"/>
      <c r="AR176" s="330"/>
      <c r="AS176" s="330"/>
      <c r="AT176" s="330"/>
      <c r="AU176" s="330"/>
      <c r="AV176" s="330"/>
      <c r="AW176" s="330"/>
      <c r="AX176" s="330"/>
      <c r="AY176" s="330"/>
      <c r="AZ176" s="330"/>
      <c r="BA176" s="330"/>
      <c r="BB176" s="330"/>
      <c r="BC176" s="330"/>
      <c r="BD176" s="330"/>
      <c r="BE176" s="330"/>
      <c r="BF176" s="330"/>
      <c r="BG176" s="330"/>
      <c r="BH176" s="330"/>
      <c r="BI176" s="330"/>
      <c r="BJ176" s="330"/>
      <c r="BK176" s="330"/>
      <c r="BL176" s="330"/>
      <c r="BM176" s="330"/>
      <c r="BN176" s="330"/>
      <c r="BO176" s="330"/>
      <c r="BP176" s="330"/>
      <c r="BQ176" s="330"/>
      <c r="BR176" s="330"/>
      <c r="BS176" s="330"/>
      <c r="BT176" s="330"/>
      <c r="BU176" s="330"/>
      <c r="BV176" s="330"/>
      <c r="BW176" s="330"/>
      <c r="BX176" s="330"/>
      <c r="BY176" s="330"/>
      <c r="BZ176" s="330"/>
      <c r="CA176" s="330"/>
      <c r="CB176" s="330"/>
      <c r="CC176" s="330"/>
      <c r="CD176" s="330"/>
      <c r="CE176" s="330"/>
      <c r="CF176" s="330"/>
      <c r="CG176" s="330"/>
      <c r="CH176" s="330"/>
      <c r="CI176" s="330"/>
      <c r="CJ176" s="330"/>
      <c r="CK176" s="330"/>
      <c r="CL176" s="330"/>
      <c r="CM176" s="330"/>
      <c r="CN176" s="330"/>
      <c r="CO176" s="330"/>
      <c r="CP176" s="330"/>
      <c r="CQ176" s="330"/>
      <c r="CR176" s="330"/>
      <c r="CS176" s="330"/>
      <c r="CT176" s="330"/>
      <c r="CU176" s="330"/>
      <c r="CV176" s="330"/>
      <c r="CW176" s="330"/>
      <c r="CX176" s="330"/>
      <c r="CY176" s="330"/>
      <c r="CZ176" s="330"/>
      <c r="DA176" s="330"/>
      <c r="DB176" s="330"/>
      <c r="DC176" s="330"/>
      <c r="DD176" s="330"/>
      <c r="DE176" s="330"/>
      <c r="DF176" s="330"/>
      <c r="DG176" s="330"/>
      <c r="DH176" s="330"/>
      <c r="DI176" s="330"/>
      <c r="DJ176" s="330"/>
      <c r="DK176" s="330"/>
      <c r="DL176" s="330"/>
      <c r="DM176" s="330"/>
      <c r="DN176" s="330"/>
      <c r="DO176" s="330"/>
      <c r="DP176" s="330"/>
      <c r="DQ176" s="330"/>
      <c r="DR176" s="330"/>
      <c r="DS176" s="330"/>
      <c r="DT176" s="330"/>
      <c r="DU176" s="330"/>
      <c r="DV176" s="330"/>
      <c r="DW176" s="330"/>
      <c r="DX176" s="330"/>
      <c r="DY176" s="330"/>
      <c r="DZ176" s="330"/>
      <c r="EA176" s="330"/>
      <c r="EB176" s="330"/>
      <c r="EC176" s="330"/>
      <c r="ED176" s="330"/>
      <c r="EE176" s="330"/>
      <c r="EF176" s="330"/>
      <c r="EG176" s="330"/>
      <c r="EH176" s="330"/>
      <c r="EI176" s="330"/>
      <c r="EJ176" s="330"/>
      <c r="EK176" s="330"/>
      <c r="EL176" s="330"/>
      <c r="EM176" s="330"/>
      <c r="EN176" s="330"/>
      <c r="EO176" s="330"/>
      <c r="EP176" s="330"/>
      <c r="EQ176" s="330"/>
      <c r="ER176" s="330"/>
      <c r="ES176" s="330"/>
      <c r="ET176" s="330"/>
      <c r="EU176" s="330"/>
      <c r="EV176" s="330"/>
      <c r="EW176" s="330"/>
      <c r="EX176" s="330"/>
      <c r="EY176" s="330"/>
      <c r="EZ176" s="330"/>
      <c r="FA176" s="330"/>
      <c r="FB176" s="330"/>
      <c r="FC176" s="330"/>
      <c r="FD176" s="330"/>
      <c r="FE176" s="330"/>
      <c r="FF176" s="330"/>
      <c r="FG176" s="330"/>
      <c r="FH176" s="330"/>
      <c r="FI176" s="330"/>
      <c r="FJ176" s="330"/>
      <c r="FK176" s="330"/>
      <c r="FL176" s="330"/>
      <c r="FM176" s="330"/>
      <c r="FN176" s="330"/>
      <c r="FO176" s="330"/>
      <c r="FP176" s="330"/>
      <c r="FQ176" s="330"/>
      <c r="FR176" s="330"/>
      <c r="FS176" s="330"/>
      <c r="FT176" s="330"/>
      <c r="FU176" s="330"/>
      <c r="FV176" s="330"/>
      <c r="FW176" s="330"/>
      <c r="FX176" s="330"/>
      <c r="FY176" s="330"/>
      <c r="FZ176" s="330"/>
      <c r="GA176" s="330"/>
      <c r="GB176" s="330"/>
      <c r="GC176" s="330"/>
      <c r="GD176" s="330"/>
      <c r="GE176" s="330"/>
      <c r="GF176" s="330"/>
      <c r="GG176" s="330"/>
      <c r="GH176" s="330"/>
      <c r="GI176" s="330"/>
      <c r="GJ176" s="330"/>
      <c r="GK176" s="330"/>
      <c r="GL176" s="330"/>
      <c r="GM176" s="330"/>
      <c r="GN176" s="330"/>
      <c r="GO176" s="330"/>
      <c r="GP176" s="330"/>
      <c r="GQ176" s="330"/>
      <c r="GR176" s="330"/>
      <c r="GS176" s="330"/>
      <c r="GT176" s="330"/>
      <c r="GU176" s="330"/>
      <c r="GV176" s="330"/>
      <c r="GW176" s="330"/>
      <c r="GX176" s="330"/>
      <c r="GY176" s="330"/>
      <c r="GZ176" s="330"/>
      <c r="HA176" s="330"/>
      <c r="HB176" s="330"/>
      <c r="HC176" s="330"/>
      <c r="HD176" s="330"/>
      <c r="HE176" s="330"/>
      <c r="HF176" s="330"/>
      <c r="HG176" s="330"/>
      <c r="HH176" s="330"/>
      <c r="HI176" s="330"/>
      <c r="HJ176" s="330"/>
    </row>
    <row r="177" s="135" customFormat="1" ht="9.95" customHeight="1" spans="1:218">
      <c r="A177" s="1267" t="s">
        <v>37</v>
      </c>
      <c r="B177" s="1267" t="s">
        <v>102</v>
      </c>
      <c r="C177" s="1267">
        <v>221</v>
      </c>
      <c r="D177" s="1268">
        <v>12.35014953045</v>
      </c>
      <c r="E177" s="1268" t="s">
        <v>714</v>
      </c>
      <c r="F177" s="1268" t="s">
        <v>715</v>
      </c>
      <c r="G177" s="1268" t="s">
        <v>716</v>
      </c>
      <c r="H177" s="1267" t="s">
        <v>721</v>
      </c>
      <c r="I177" s="1267" t="s">
        <v>28</v>
      </c>
      <c r="J177" s="1267" t="s">
        <v>327</v>
      </c>
      <c r="K177" s="1267"/>
      <c r="L177" s="1275">
        <v>40432052.3595</v>
      </c>
      <c r="M177" s="1275">
        <v>4684101.18579</v>
      </c>
      <c r="N177" s="1267" t="s">
        <v>43</v>
      </c>
      <c r="O177" s="312" t="s">
        <v>739</v>
      </c>
      <c r="P177" s="1277" t="s">
        <v>740</v>
      </c>
      <c r="Q177" s="1283">
        <f t="shared" si="3"/>
        <v>55.575672887025</v>
      </c>
      <c r="R177" s="1267"/>
      <c r="S177" s="330"/>
      <c r="T177" s="330"/>
      <c r="U177" s="330"/>
      <c r="V177" s="330"/>
      <c r="W177" s="330"/>
      <c r="X177" s="330"/>
      <c r="Y177" s="330"/>
      <c r="Z177" s="330"/>
      <c r="AA177" s="330"/>
      <c r="AB177" s="330"/>
      <c r="AC177" s="330"/>
      <c r="AD177" s="330"/>
      <c r="AE177" s="330"/>
      <c r="AF177" s="330"/>
      <c r="AG177" s="330"/>
      <c r="AH177" s="330"/>
      <c r="AI177" s="330"/>
      <c r="AJ177" s="330"/>
      <c r="AK177" s="330"/>
      <c r="AL177" s="330"/>
      <c r="AM177" s="330"/>
      <c r="AN177" s="330"/>
      <c r="AO177" s="330"/>
      <c r="AP177" s="330"/>
      <c r="AQ177" s="330"/>
      <c r="AR177" s="330"/>
      <c r="AS177" s="330"/>
      <c r="AT177" s="330"/>
      <c r="AU177" s="330"/>
      <c r="AV177" s="330"/>
      <c r="AW177" s="330"/>
      <c r="AX177" s="330"/>
      <c r="AY177" s="330"/>
      <c r="AZ177" s="330"/>
      <c r="BA177" s="330"/>
      <c r="BB177" s="330"/>
      <c r="BC177" s="330"/>
      <c r="BD177" s="330"/>
      <c r="BE177" s="330"/>
      <c r="BF177" s="330"/>
      <c r="BG177" s="330"/>
      <c r="BH177" s="330"/>
      <c r="BI177" s="330"/>
      <c r="BJ177" s="330"/>
      <c r="BK177" s="330"/>
      <c r="BL177" s="330"/>
      <c r="BM177" s="330"/>
      <c r="BN177" s="330"/>
      <c r="BO177" s="330"/>
      <c r="BP177" s="330"/>
      <c r="BQ177" s="330"/>
      <c r="BR177" s="330"/>
      <c r="BS177" s="330"/>
      <c r="BT177" s="330"/>
      <c r="BU177" s="330"/>
      <c r="BV177" s="330"/>
      <c r="BW177" s="330"/>
      <c r="BX177" s="330"/>
      <c r="BY177" s="330"/>
      <c r="BZ177" s="330"/>
      <c r="CA177" s="330"/>
      <c r="CB177" s="330"/>
      <c r="CC177" s="330"/>
      <c r="CD177" s="330"/>
      <c r="CE177" s="330"/>
      <c r="CF177" s="330"/>
      <c r="CG177" s="330"/>
      <c r="CH177" s="330"/>
      <c r="CI177" s="330"/>
      <c r="CJ177" s="330"/>
      <c r="CK177" s="330"/>
      <c r="CL177" s="330"/>
      <c r="CM177" s="330"/>
      <c r="CN177" s="330"/>
      <c r="CO177" s="330"/>
      <c r="CP177" s="330"/>
      <c r="CQ177" s="330"/>
      <c r="CR177" s="330"/>
      <c r="CS177" s="330"/>
      <c r="CT177" s="330"/>
      <c r="CU177" s="330"/>
      <c r="CV177" s="330"/>
      <c r="CW177" s="330"/>
      <c r="CX177" s="330"/>
      <c r="CY177" s="330"/>
      <c r="CZ177" s="330"/>
      <c r="DA177" s="330"/>
      <c r="DB177" s="330"/>
      <c r="DC177" s="330"/>
      <c r="DD177" s="330"/>
      <c r="DE177" s="330"/>
      <c r="DF177" s="330"/>
      <c r="DG177" s="330"/>
      <c r="DH177" s="330"/>
      <c r="DI177" s="330"/>
      <c r="DJ177" s="330"/>
      <c r="DK177" s="330"/>
      <c r="DL177" s="330"/>
      <c r="DM177" s="330"/>
      <c r="DN177" s="330"/>
      <c r="DO177" s="330"/>
      <c r="DP177" s="330"/>
      <c r="DQ177" s="330"/>
      <c r="DR177" s="330"/>
      <c r="DS177" s="330"/>
      <c r="DT177" s="330"/>
      <c r="DU177" s="330"/>
      <c r="DV177" s="330"/>
      <c r="DW177" s="330"/>
      <c r="DX177" s="330"/>
      <c r="DY177" s="330"/>
      <c r="DZ177" s="330"/>
      <c r="EA177" s="330"/>
      <c r="EB177" s="330"/>
      <c r="EC177" s="330"/>
      <c r="ED177" s="330"/>
      <c r="EE177" s="330"/>
      <c r="EF177" s="330"/>
      <c r="EG177" s="330"/>
      <c r="EH177" s="330"/>
      <c r="EI177" s="330"/>
      <c r="EJ177" s="330"/>
      <c r="EK177" s="330"/>
      <c r="EL177" s="330"/>
      <c r="EM177" s="330"/>
      <c r="EN177" s="330"/>
      <c r="EO177" s="330"/>
      <c r="EP177" s="330"/>
      <c r="EQ177" s="330"/>
      <c r="ER177" s="330"/>
      <c r="ES177" s="330"/>
      <c r="ET177" s="330"/>
      <c r="EU177" s="330"/>
      <c r="EV177" s="330"/>
      <c r="EW177" s="330"/>
      <c r="EX177" s="330"/>
      <c r="EY177" s="330"/>
      <c r="EZ177" s="330"/>
      <c r="FA177" s="330"/>
      <c r="FB177" s="330"/>
      <c r="FC177" s="330"/>
      <c r="FD177" s="330"/>
      <c r="FE177" s="330"/>
      <c r="FF177" s="330"/>
      <c r="FG177" s="330"/>
      <c r="FH177" s="330"/>
      <c r="FI177" s="330"/>
      <c r="FJ177" s="330"/>
      <c r="FK177" s="330"/>
      <c r="FL177" s="330"/>
      <c r="FM177" s="330"/>
      <c r="FN177" s="330"/>
      <c r="FO177" s="330"/>
      <c r="FP177" s="330"/>
      <c r="FQ177" s="330"/>
      <c r="FR177" s="330"/>
      <c r="FS177" s="330"/>
      <c r="FT177" s="330"/>
      <c r="FU177" s="330"/>
      <c r="FV177" s="330"/>
      <c r="FW177" s="330"/>
      <c r="FX177" s="330"/>
      <c r="FY177" s="330"/>
      <c r="FZ177" s="330"/>
      <c r="GA177" s="330"/>
      <c r="GB177" s="330"/>
      <c r="GC177" s="330"/>
      <c r="GD177" s="330"/>
      <c r="GE177" s="330"/>
      <c r="GF177" s="330"/>
      <c r="GG177" s="330"/>
      <c r="GH177" s="330"/>
      <c r="GI177" s="330"/>
      <c r="GJ177" s="330"/>
      <c r="GK177" s="330"/>
      <c r="GL177" s="330"/>
      <c r="GM177" s="330"/>
      <c r="GN177" s="330"/>
      <c r="GO177" s="330"/>
      <c r="GP177" s="330"/>
      <c r="GQ177" s="330"/>
      <c r="GR177" s="330"/>
      <c r="GS177" s="330"/>
      <c r="GT177" s="330"/>
      <c r="GU177" s="330"/>
      <c r="GV177" s="330"/>
      <c r="GW177" s="330"/>
      <c r="GX177" s="330"/>
      <c r="GY177" s="330"/>
      <c r="GZ177" s="330"/>
      <c r="HA177" s="330"/>
      <c r="HB177" s="330"/>
      <c r="HC177" s="330"/>
      <c r="HD177" s="330"/>
      <c r="HE177" s="330"/>
      <c r="HF177" s="330"/>
      <c r="HG177" s="330"/>
      <c r="HH177" s="330"/>
      <c r="HI177" s="330"/>
      <c r="HJ177" s="330"/>
    </row>
    <row r="178" s="135" customFormat="1" ht="9.95" customHeight="1" spans="1:218">
      <c r="A178" s="1267" t="s">
        <v>37</v>
      </c>
      <c r="B178" s="1267" t="s">
        <v>102</v>
      </c>
      <c r="C178" s="1267">
        <v>254</v>
      </c>
      <c r="D178" s="1268">
        <v>153.1608401385</v>
      </c>
      <c r="E178" s="1268" t="s">
        <v>714</v>
      </c>
      <c r="F178" s="1268" t="s">
        <v>715</v>
      </c>
      <c r="G178" s="1268" t="s">
        <v>716</v>
      </c>
      <c r="H178" s="1267" t="s">
        <v>721</v>
      </c>
      <c r="I178" s="1267" t="s">
        <v>28</v>
      </c>
      <c r="J178" s="1267" t="s">
        <v>327</v>
      </c>
      <c r="K178" s="1267"/>
      <c r="L178" s="1275">
        <v>40431665.2967</v>
      </c>
      <c r="M178" s="1275">
        <v>4683874.72578</v>
      </c>
      <c r="N178" s="1267" t="s">
        <v>43</v>
      </c>
      <c r="O178" s="312" t="s">
        <v>739</v>
      </c>
      <c r="P178" s="1277" t="s">
        <v>740</v>
      </c>
      <c r="Q178" s="1283">
        <f t="shared" si="3"/>
        <v>689.22378062325</v>
      </c>
      <c r="R178" s="1267"/>
      <c r="S178" s="330"/>
      <c r="T178" s="330"/>
      <c r="U178" s="330"/>
      <c r="V178" s="330"/>
      <c r="W178" s="330"/>
      <c r="X178" s="330"/>
      <c r="Y178" s="330"/>
      <c r="Z178" s="330"/>
      <c r="AA178" s="330"/>
      <c r="AB178" s="330"/>
      <c r="AC178" s="330"/>
      <c r="AD178" s="330"/>
      <c r="AE178" s="330"/>
      <c r="AF178" s="330"/>
      <c r="AG178" s="330"/>
      <c r="AH178" s="330"/>
      <c r="AI178" s="330"/>
      <c r="AJ178" s="330"/>
      <c r="AK178" s="330"/>
      <c r="AL178" s="330"/>
      <c r="AM178" s="330"/>
      <c r="AN178" s="330"/>
      <c r="AO178" s="330"/>
      <c r="AP178" s="330"/>
      <c r="AQ178" s="330"/>
      <c r="AR178" s="330"/>
      <c r="AS178" s="330"/>
      <c r="AT178" s="330"/>
      <c r="AU178" s="330"/>
      <c r="AV178" s="330"/>
      <c r="AW178" s="330"/>
      <c r="AX178" s="330"/>
      <c r="AY178" s="330"/>
      <c r="AZ178" s="330"/>
      <c r="BA178" s="330"/>
      <c r="BB178" s="330"/>
      <c r="BC178" s="330"/>
      <c r="BD178" s="330"/>
      <c r="BE178" s="330"/>
      <c r="BF178" s="330"/>
      <c r="BG178" s="330"/>
      <c r="BH178" s="330"/>
      <c r="BI178" s="330"/>
      <c r="BJ178" s="330"/>
      <c r="BK178" s="330"/>
      <c r="BL178" s="330"/>
      <c r="BM178" s="330"/>
      <c r="BN178" s="330"/>
      <c r="BO178" s="330"/>
      <c r="BP178" s="330"/>
      <c r="BQ178" s="330"/>
      <c r="BR178" s="330"/>
      <c r="BS178" s="330"/>
      <c r="BT178" s="330"/>
      <c r="BU178" s="330"/>
      <c r="BV178" s="330"/>
      <c r="BW178" s="330"/>
      <c r="BX178" s="330"/>
      <c r="BY178" s="330"/>
      <c r="BZ178" s="330"/>
      <c r="CA178" s="330"/>
      <c r="CB178" s="330"/>
      <c r="CC178" s="330"/>
      <c r="CD178" s="330"/>
      <c r="CE178" s="330"/>
      <c r="CF178" s="330"/>
      <c r="CG178" s="330"/>
      <c r="CH178" s="330"/>
      <c r="CI178" s="330"/>
      <c r="CJ178" s="330"/>
      <c r="CK178" s="330"/>
      <c r="CL178" s="330"/>
      <c r="CM178" s="330"/>
      <c r="CN178" s="330"/>
      <c r="CO178" s="330"/>
      <c r="CP178" s="330"/>
      <c r="CQ178" s="330"/>
      <c r="CR178" s="330"/>
      <c r="CS178" s="330"/>
      <c r="CT178" s="330"/>
      <c r="CU178" s="330"/>
      <c r="CV178" s="330"/>
      <c r="CW178" s="330"/>
      <c r="CX178" s="330"/>
      <c r="CY178" s="330"/>
      <c r="CZ178" s="330"/>
      <c r="DA178" s="330"/>
      <c r="DB178" s="330"/>
      <c r="DC178" s="330"/>
      <c r="DD178" s="330"/>
      <c r="DE178" s="330"/>
      <c r="DF178" s="330"/>
      <c r="DG178" s="330"/>
      <c r="DH178" s="330"/>
      <c r="DI178" s="330"/>
      <c r="DJ178" s="330"/>
      <c r="DK178" s="330"/>
      <c r="DL178" s="330"/>
      <c r="DM178" s="330"/>
      <c r="DN178" s="330"/>
      <c r="DO178" s="330"/>
      <c r="DP178" s="330"/>
      <c r="DQ178" s="330"/>
      <c r="DR178" s="330"/>
      <c r="DS178" s="330"/>
      <c r="DT178" s="330"/>
      <c r="DU178" s="330"/>
      <c r="DV178" s="330"/>
      <c r="DW178" s="330"/>
      <c r="DX178" s="330"/>
      <c r="DY178" s="330"/>
      <c r="DZ178" s="330"/>
      <c r="EA178" s="330"/>
      <c r="EB178" s="330"/>
      <c r="EC178" s="330"/>
      <c r="ED178" s="330"/>
      <c r="EE178" s="330"/>
      <c r="EF178" s="330"/>
      <c r="EG178" s="330"/>
      <c r="EH178" s="330"/>
      <c r="EI178" s="330"/>
      <c r="EJ178" s="330"/>
      <c r="EK178" s="330"/>
      <c r="EL178" s="330"/>
      <c r="EM178" s="330"/>
      <c r="EN178" s="330"/>
      <c r="EO178" s="330"/>
      <c r="EP178" s="330"/>
      <c r="EQ178" s="330"/>
      <c r="ER178" s="330"/>
      <c r="ES178" s="330"/>
      <c r="ET178" s="330"/>
      <c r="EU178" s="330"/>
      <c r="EV178" s="330"/>
      <c r="EW178" s="330"/>
      <c r="EX178" s="330"/>
      <c r="EY178" s="330"/>
      <c r="EZ178" s="330"/>
      <c r="FA178" s="330"/>
      <c r="FB178" s="330"/>
      <c r="FC178" s="330"/>
      <c r="FD178" s="330"/>
      <c r="FE178" s="330"/>
      <c r="FF178" s="330"/>
      <c r="FG178" s="330"/>
      <c r="FH178" s="330"/>
      <c r="FI178" s="330"/>
      <c r="FJ178" s="330"/>
      <c r="FK178" s="330"/>
      <c r="FL178" s="330"/>
      <c r="FM178" s="330"/>
      <c r="FN178" s="330"/>
      <c r="FO178" s="330"/>
      <c r="FP178" s="330"/>
      <c r="FQ178" s="330"/>
      <c r="FR178" s="330"/>
      <c r="FS178" s="330"/>
      <c r="FT178" s="330"/>
      <c r="FU178" s="330"/>
      <c r="FV178" s="330"/>
      <c r="FW178" s="330"/>
      <c r="FX178" s="330"/>
      <c r="FY178" s="330"/>
      <c r="FZ178" s="330"/>
      <c r="GA178" s="330"/>
      <c r="GB178" s="330"/>
      <c r="GC178" s="330"/>
      <c r="GD178" s="330"/>
      <c r="GE178" s="330"/>
      <c r="GF178" s="330"/>
      <c r="GG178" s="330"/>
      <c r="GH178" s="330"/>
      <c r="GI178" s="330"/>
      <c r="GJ178" s="330"/>
      <c r="GK178" s="330"/>
      <c r="GL178" s="330"/>
      <c r="GM178" s="330"/>
      <c r="GN178" s="330"/>
      <c r="GO178" s="330"/>
      <c r="GP178" s="330"/>
      <c r="GQ178" s="330"/>
      <c r="GR178" s="330"/>
      <c r="GS178" s="330"/>
      <c r="GT178" s="330"/>
      <c r="GU178" s="330"/>
      <c r="GV178" s="330"/>
      <c r="GW178" s="330"/>
      <c r="GX178" s="330"/>
      <c r="GY178" s="330"/>
      <c r="GZ178" s="330"/>
      <c r="HA178" s="330"/>
      <c r="HB178" s="330"/>
      <c r="HC178" s="330"/>
      <c r="HD178" s="330"/>
      <c r="HE178" s="330"/>
      <c r="HF178" s="330"/>
      <c r="HG178" s="330"/>
      <c r="HH178" s="330"/>
      <c r="HI178" s="330"/>
      <c r="HJ178" s="330"/>
    </row>
    <row r="179" s="135" customFormat="1" ht="9.95" customHeight="1" spans="1:218">
      <c r="A179" s="1267" t="s">
        <v>37</v>
      </c>
      <c r="B179" s="1267" t="s">
        <v>102</v>
      </c>
      <c r="C179" s="1267">
        <v>287</v>
      </c>
      <c r="D179" s="1268">
        <v>28.19178185295</v>
      </c>
      <c r="E179" s="1268" t="s">
        <v>714</v>
      </c>
      <c r="F179" s="1268" t="s">
        <v>715</v>
      </c>
      <c r="G179" s="1268" t="s">
        <v>716</v>
      </c>
      <c r="H179" s="1267" t="s">
        <v>721</v>
      </c>
      <c r="I179" s="1267" t="s">
        <v>28</v>
      </c>
      <c r="J179" s="1267" t="s">
        <v>327</v>
      </c>
      <c r="K179" s="1267"/>
      <c r="L179" s="1275">
        <v>40431927.3692</v>
      </c>
      <c r="M179" s="1275">
        <v>4683917.62279</v>
      </c>
      <c r="N179" s="1267" t="s">
        <v>43</v>
      </c>
      <c r="O179" s="312" t="s">
        <v>739</v>
      </c>
      <c r="P179" s="1277" t="s">
        <v>740</v>
      </c>
      <c r="Q179" s="1283">
        <f t="shared" si="3"/>
        <v>126.863018338275</v>
      </c>
      <c r="R179" s="1267"/>
      <c r="S179" s="330"/>
      <c r="T179" s="330"/>
      <c r="U179" s="330"/>
      <c r="V179" s="330"/>
      <c r="W179" s="330"/>
      <c r="X179" s="330"/>
      <c r="Y179" s="330"/>
      <c r="Z179" s="330"/>
      <c r="AA179" s="330"/>
      <c r="AB179" s="330"/>
      <c r="AC179" s="330"/>
      <c r="AD179" s="330"/>
      <c r="AE179" s="330"/>
      <c r="AF179" s="330"/>
      <c r="AG179" s="330"/>
      <c r="AH179" s="330"/>
      <c r="AI179" s="330"/>
      <c r="AJ179" s="330"/>
      <c r="AK179" s="330"/>
      <c r="AL179" s="330"/>
      <c r="AM179" s="330"/>
      <c r="AN179" s="330"/>
      <c r="AO179" s="330"/>
      <c r="AP179" s="330"/>
      <c r="AQ179" s="330"/>
      <c r="AR179" s="330"/>
      <c r="AS179" s="330"/>
      <c r="AT179" s="330"/>
      <c r="AU179" s="330"/>
      <c r="AV179" s="330"/>
      <c r="AW179" s="330"/>
      <c r="AX179" s="330"/>
      <c r="AY179" s="330"/>
      <c r="AZ179" s="330"/>
      <c r="BA179" s="330"/>
      <c r="BB179" s="330"/>
      <c r="BC179" s="330"/>
      <c r="BD179" s="330"/>
      <c r="BE179" s="330"/>
      <c r="BF179" s="330"/>
      <c r="BG179" s="330"/>
      <c r="BH179" s="330"/>
      <c r="BI179" s="330"/>
      <c r="BJ179" s="330"/>
      <c r="BK179" s="330"/>
      <c r="BL179" s="330"/>
      <c r="BM179" s="330"/>
      <c r="BN179" s="330"/>
      <c r="BO179" s="330"/>
      <c r="BP179" s="330"/>
      <c r="BQ179" s="330"/>
      <c r="BR179" s="330"/>
      <c r="BS179" s="330"/>
      <c r="BT179" s="330"/>
      <c r="BU179" s="330"/>
      <c r="BV179" s="330"/>
      <c r="BW179" s="330"/>
      <c r="BX179" s="330"/>
      <c r="BY179" s="330"/>
      <c r="BZ179" s="330"/>
      <c r="CA179" s="330"/>
      <c r="CB179" s="330"/>
      <c r="CC179" s="330"/>
      <c r="CD179" s="330"/>
      <c r="CE179" s="330"/>
      <c r="CF179" s="330"/>
      <c r="CG179" s="330"/>
      <c r="CH179" s="330"/>
      <c r="CI179" s="330"/>
      <c r="CJ179" s="330"/>
      <c r="CK179" s="330"/>
      <c r="CL179" s="330"/>
      <c r="CM179" s="330"/>
      <c r="CN179" s="330"/>
      <c r="CO179" s="330"/>
      <c r="CP179" s="330"/>
      <c r="CQ179" s="330"/>
      <c r="CR179" s="330"/>
      <c r="CS179" s="330"/>
      <c r="CT179" s="330"/>
      <c r="CU179" s="330"/>
      <c r="CV179" s="330"/>
      <c r="CW179" s="330"/>
      <c r="CX179" s="330"/>
      <c r="CY179" s="330"/>
      <c r="CZ179" s="330"/>
      <c r="DA179" s="330"/>
      <c r="DB179" s="330"/>
      <c r="DC179" s="330"/>
      <c r="DD179" s="330"/>
      <c r="DE179" s="330"/>
      <c r="DF179" s="330"/>
      <c r="DG179" s="330"/>
      <c r="DH179" s="330"/>
      <c r="DI179" s="330"/>
      <c r="DJ179" s="330"/>
      <c r="DK179" s="330"/>
      <c r="DL179" s="330"/>
      <c r="DM179" s="330"/>
      <c r="DN179" s="330"/>
      <c r="DO179" s="330"/>
      <c r="DP179" s="330"/>
      <c r="DQ179" s="330"/>
      <c r="DR179" s="330"/>
      <c r="DS179" s="330"/>
      <c r="DT179" s="330"/>
      <c r="DU179" s="330"/>
      <c r="DV179" s="330"/>
      <c r="DW179" s="330"/>
      <c r="DX179" s="330"/>
      <c r="DY179" s="330"/>
      <c r="DZ179" s="330"/>
      <c r="EA179" s="330"/>
      <c r="EB179" s="330"/>
      <c r="EC179" s="330"/>
      <c r="ED179" s="330"/>
      <c r="EE179" s="330"/>
      <c r="EF179" s="330"/>
      <c r="EG179" s="330"/>
      <c r="EH179" s="330"/>
      <c r="EI179" s="330"/>
      <c r="EJ179" s="330"/>
      <c r="EK179" s="330"/>
      <c r="EL179" s="330"/>
      <c r="EM179" s="330"/>
      <c r="EN179" s="330"/>
      <c r="EO179" s="330"/>
      <c r="EP179" s="330"/>
      <c r="EQ179" s="330"/>
      <c r="ER179" s="330"/>
      <c r="ES179" s="330"/>
      <c r="ET179" s="330"/>
      <c r="EU179" s="330"/>
      <c r="EV179" s="330"/>
      <c r="EW179" s="330"/>
      <c r="EX179" s="330"/>
      <c r="EY179" s="330"/>
      <c r="EZ179" s="330"/>
      <c r="FA179" s="330"/>
      <c r="FB179" s="330"/>
      <c r="FC179" s="330"/>
      <c r="FD179" s="330"/>
      <c r="FE179" s="330"/>
      <c r="FF179" s="330"/>
      <c r="FG179" s="330"/>
      <c r="FH179" s="330"/>
      <c r="FI179" s="330"/>
      <c r="FJ179" s="330"/>
      <c r="FK179" s="330"/>
      <c r="FL179" s="330"/>
      <c r="FM179" s="330"/>
      <c r="FN179" s="330"/>
      <c r="FO179" s="330"/>
      <c r="FP179" s="330"/>
      <c r="FQ179" s="330"/>
      <c r="FR179" s="330"/>
      <c r="FS179" s="330"/>
      <c r="FT179" s="330"/>
      <c r="FU179" s="330"/>
      <c r="FV179" s="330"/>
      <c r="FW179" s="330"/>
      <c r="FX179" s="330"/>
      <c r="FY179" s="330"/>
      <c r="FZ179" s="330"/>
      <c r="GA179" s="330"/>
      <c r="GB179" s="330"/>
      <c r="GC179" s="330"/>
      <c r="GD179" s="330"/>
      <c r="GE179" s="330"/>
      <c r="GF179" s="330"/>
      <c r="GG179" s="330"/>
      <c r="GH179" s="330"/>
      <c r="GI179" s="330"/>
      <c r="GJ179" s="330"/>
      <c r="GK179" s="330"/>
      <c r="GL179" s="330"/>
      <c r="GM179" s="330"/>
      <c r="GN179" s="330"/>
      <c r="GO179" s="330"/>
      <c r="GP179" s="330"/>
      <c r="GQ179" s="330"/>
      <c r="GR179" s="330"/>
      <c r="GS179" s="330"/>
      <c r="GT179" s="330"/>
      <c r="GU179" s="330"/>
      <c r="GV179" s="330"/>
      <c r="GW179" s="330"/>
      <c r="GX179" s="330"/>
      <c r="GY179" s="330"/>
      <c r="GZ179" s="330"/>
      <c r="HA179" s="330"/>
      <c r="HB179" s="330"/>
      <c r="HC179" s="330"/>
      <c r="HD179" s="330"/>
      <c r="HE179" s="330"/>
      <c r="HF179" s="330"/>
      <c r="HG179" s="330"/>
      <c r="HH179" s="330"/>
      <c r="HI179" s="330"/>
      <c r="HJ179" s="330"/>
    </row>
    <row r="180" s="135" customFormat="1" ht="9.95" customHeight="1" spans="1:218">
      <c r="A180" s="1267" t="s">
        <v>37</v>
      </c>
      <c r="B180" s="1267" t="s">
        <v>102</v>
      </c>
      <c r="C180" s="1267">
        <v>298</v>
      </c>
      <c r="D180" s="1268">
        <v>56.37190393875</v>
      </c>
      <c r="E180" s="1268" t="s">
        <v>714</v>
      </c>
      <c r="F180" s="1268" t="s">
        <v>715</v>
      </c>
      <c r="G180" s="1268" t="s">
        <v>716</v>
      </c>
      <c r="H180" s="1267" t="s">
        <v>721</v>
      </c>
      <c r="I180" s="1267" t="s">
        <v>28</v>
      </c>
      <c r="J180" s="1267" t="s">
        <v>327</v>
      </c>
      <c r="K180" s="1267"/>
      <c r="L180" s="1275">
        <v>40432209.6105</v>
      </c>
      <c r="M180" s="1275">
        <v>4683849.1674</v>
      </c>
      <c r="N180" s="1267" t="s">
        <v>43</v>
      </c>
      <c r="O180" s="312" t="s">
        <v>739</v>
      </c>
      <c r="P180" s="1277" t="s">
        <v>740</v>
      </c>
      <c r="Q180" s="1283">
        <f t="shared" si="3"/>
        <v>253.673567724375</v>
      </c>
      <c r="R180" s="1267"/>
      <c r="S180" s="330"/>
      <c r="T180" s="330"/>
      <c r="U180" s="330"/>
      <c r="V180" s="330"/>
      <c r="W180" s="330"/>
      <c r="X180" s="330"/>
      <c r="Y180" s="330"/>
      <c r="Z180" s="330"/>
      <c r="AA180" s="330"/>
      <c r="AB180" s="330"/>
      <c r="AC180" s="330"/>
      <c r="AD180" s="330"/>
      <c r="AE180" s="330"/>
      <c r="AF180" s="330"/>
      <c r="AG180" s="330"/>
      <c r="AH180" s="330"/>
      <c r="AI180" s="330"/>
      <c r="AJ180" s="330"/>
      <c r="AK180" s="330"/>
      <c r="AL180" s="330"/>
      <c r="AM180" s="330"/>
      <c r="AN180" s="330"/>
      <c r="AO180" s="330"/>
      <c r="AP180" s="330"/>
      <c r="AQ180" s="330"/>
      <c r="AR180" s="330"/>
      <c r="AS180" s="330"/>
      <c r="AT180" s="330"/>
      <c r="AU180" s="330"/>
      <c r="AV180" s="330"/>
      <c r="AW180" s="330"/>
      <c r="AX180" s="330"/>
      <c r="AY180" s="330"/>
      <c r="AZ180" s="330"/>
      <c r="BA180" s="330"/>
      <c r="BB180" s="330"/>
      <c r="BC180" s="330"/>
      <c r="BD180" s="330"/>
      <c r="BE180" s="330"/>
      <c r="BF180" s="330"/>
      <c r="BG180" s="330"/>
      <c r="BH180" s="330"/>
      <c r="BI180" s="330"/>
      <c r="BJ180" s="330"/>
      <c r="BK180" s="330"/>
      <c r="BL180" s="330"/>
      <c r="BM180" s="330"/>
      <c r="BN180" s="330"/>
      <c r="BO180" s="330"/>
      <c r="BP180" s="330"/>
      <c r="BQ180" s="330"/>
      <c r="BR180" s="330"/>
      <c r="BS180" s="330"/>
      <c r="BT180" s="330"/>
      <c r="BU180" s="330"/>
      <c r="BV180" s="330"/>
      <c r="BW180" s="330"/>
      <c r="BX180" s="330"/>
      <c r="BY180" s="330"/>
      <c r="BZ180" s="330"/>
      <c r="CA180" s="330"/>
      <c r="CB180" s="330"/>
      <c r="CC180" s="330"/>
      <c r="CD180" s="330"/>
      <c r="CE180" s="330"/>
      <c r="CF180" s="330"/>
      <c r="CG180" s="330"/>
      <c r="CH180" s="330"/>
      <c r="CI180" s="330"/>
      <c r="CJ180" s="330"/>
      <c r="CK180" s="330"/>
      <c r="CL180" s="330"/>
      <c r="CM180" s="330"/>
      <c r="CN180" s="330"/>
      <c r="CO180" s="330"/>
      <c r="CP180" s="330"/>
      <c r="CQ180" s="330"/>
      <c r="CR180" s="330"/>
      <c r="CS180" s="330"/>
      <c r="CT180" s="330"/>
      <c r="CU180" s="330"/>
      <c r="CV180" s="330"/>
      <c r="CW180" s="330"/>
      <c r="CX180" s="330"/>
      <c r="CY180" s="330"/>
      <c r="CZ180" s="330"/>
      <c r="DA180" s="330"/>
      <c r="DB180" s="330"/>
      <c r="DC180" s="330"/>
      <c r="DD180" s="330"/>
      <c r="DE180" s="330"/>
      <c r="DF180" s="330"/>
      <c r="DG180" s="330"/>
      <c r="DH180" s="330"/>
      <c r="DI180" s="330"/>
      <c r="DJ180" s="330"/>
      <c r="DK180" s="330"/>
      <c r="DL180" s="330"/>
      <c r="DM180" s="330"/>
      <c r="DN180" s="330"/>
      <c r="DO180" s="330"/>
      <c r="DP180" s="330"/>
      <c r="DQ180" s="330"/>
      <c r="DR180" s="330"/>
      <c r="DS180" s="330"/>
      <c r="DT180" s="330"/>
      <c r="DU180" s="330"/>
      <c r="DV180" s="330"/>
      <c r="DW180" s="330"/>
      <c r="DX180" s="330"/>
      <c r="DY180" s="330"/>
      <c r="DZ180" s="330"/>
      <c r="EA180" s="330"/>
      <c r="EB180" s="330"/>
      <c r="EC180" s="330"/>
      <c r="ED180" s="330"/>
      <c r="EE180" s="330"/>
      <c r="EF180" s="330"/>
      <c r="EG180" s="330"/>
      <c r="EH180" s="330"/>
      <c r="EI180" s="330"/>
      <c r="EJ180" s="330"/>
      <c r="EK180" s="330"/>
      <c r="EL180" s="330"/>
      <c r="EM180" s="330"/>
      <c r="EN180" s="330"/>
      <c r="EO180" s="330"/>
      <c r="EP180" s="330"/>
      <c r="EQ180" s="330"/>
      <c r="ER180" s="330"/>
      <c r="ES180" s="330"/>
      <c r="ET180" s="330"/>
      <c r="EU180" s="330"/>
      <c r="EV180" s="330"/>
      <c r="EW180" s="330"/>
      <c r="EX180" s="330"/>
      <c r="EY180" s="330"/>
      <c r="EZ180" s="330"/>
      <c r="FA180" s="330"/>
      <c r="FB180" s="330"/>
      <c r="FC180" s="330"/>
      <c r="FD180" s="330"/>
      <c r="FE180" s="330"/>
      <c r="FF180" s="330"/>
      <c r="FG180" s="330"/>
      <c r="FH180" s="330"/>
      <c r="FI180" s="330"/>
      <c r="FJ180" s="330"/>
      <c r="FK180" s="330"/>
      <c r="FL180" s="330"/>
      <c r="FM180" s="330"/>
      <c r="FN180" s="330"/>
      <c r="FO180" s="330"/>
      <c r="FP180" s="330"/>
      <c r="FQ180" s="330"/>
      <c r="FR180" s="330"/>
      <c r="FS180" s="330"/>
      <c r="FT180" s="330"/>
      <c r="FU180" s="330"/>
      <c r="FV180" s="330"/>
      <c r="FW180" s="330"/>
      <c r="FX180" s="330"/>
      <c r="FY180" s="330"/>
      <c r="FZ180" s="330"/>
      <c r="GA180" s="330"/>
      <c r="GB180" s="330"/>
      <c r="GC180" s="330"/>
      <c r="GD180" s="330"/>
      <c r="GE180" s="330"/>
      <c r="GF180" s="330"/>
      <c r="GG180" s="330"/>
      <c r="GH180" s="330"/>
      <c r="GI180" s="330"/>
      <c r="GJ180" s="330"/>
      <c r="GK180" s="330"/>
      <c r="GL180" s="330"/>
      <c r="GM180" s="330"/>
      <c r="GN180" s="330"/>
      <c r="GO180" s="330"/>
      <c r="GP180" s="330"/>
      <c r="GQ180" s="330"/>
      <c r="GR180" s="330"/>
      <c r="GS180" s="330"/>
      <c r="GT180" s="330"/>
      <c r="GU180" s="330"/>
      <c r="GV180" s="330"/>
      <c r="GW180" s="330"/>
      <c r="GX180" s="330"/>
      <c r="GY180" s="330"/>
      <c r="GZ180" s="330"/>
      <c r="HA180" s="330"/>
      <c r="HB180" s="330"/>
      <c r="HC180" s="330"/>
      <c r="HD180" s="330"/>
      <c r="HE180" s="330"/>
      <c r="HF180" s="330"/>
      <c r="HG180" s="330"/>
      <c r="HH180" s="330"/>
      <c r="HI180" s="330"/>
      <c r="HJ180" s="330"/>
    </row>
    <row r="181" s="135" customFormat="1" ht="9.95" customHeight="1" spans="1:218">
      <c r="A181" s="1267" t="s">
        <v>37</v>
      </c>
      <c r="B181" s="1267" t="s">
        <v>102</v>
      </c>
      <c r="C181" s="1267">
        <v>350</v>
      </c>
      <c r="D181" s="1268">
        <v>34.9750995804</v>
      </c>
      <c r="E181" s="1268" t="s">
        <v>714</v>
      </c>
      <c r="F181" s="1268" t="s">
        <v>715</v>
      </c>
      <c r="G181" s="1268" t="s">
        <v>716</v>
      </c>
      <c r="H181" s="1267" t="s">
        <v>721</v>
      </c>
      <c r="I181" s="1267" t="s">
        <v>28</v>
      </c>
      <c r="J181" s="1267" t="s">
        <v>327</v>
      </c>
      <c r="K181" s="1267"/>
      <c r="L181" s="1275">
        <v>40431993.4667</v>
      </c>
      <c r="M181" s="1275">
        <v>4683836.60215</v>
      </c>
      <c r="N181" s="1267" t="s">
        <v>43</v>
      </c>
      <c r="O181" s="312" t="s">
        <v>739</v>
      </c>
      <c r="P181" s="1277" t="s">
        <v>740</v>
      </c>
      <c r="Q181" s="1283">
        <f t="shared" si="3"/>
        <v>157.3879481118</v>
      </c>
      <c r="R181" s="1267"/>
      <c r="S181" s="330"/>
      <c r="T181" s="330"/>
      <c r="U181" s="330"/>
      <c r="V181" s="330"/>
      <c r="W181" s="330"/>
      <c r="X181" s="330"/>
      <c r="Y181" s="330"/>
      <c r="Z181" s="330"/>
      <c r="AA181" s="330"/>
      <c r="AB181" s="330"/>
      <c r="AC181" s="330"/>
      <c r="AD181" s="330"/>
      <c r="AE181" s="330"/>
      <c r="AF181" s="330"/>
      <c r="AG181" s="330"/>
      <c r="AH181" s="330"/>
      <c r="AI181" s="330"/>
      <c r="AJ181" s="330"/>
      <c r="AK181" s="330"/>
      <c r="AL181" s="330"/>
      <c r="AM181" s="330"/>
      <c r="AN181" s="330"/>
      <c r="AO181" s="330"/>
      <c r="AP181" s="330"/>
      <c r="AQ181" s="330"/>
      <c r="AR181" s="330"/>
      <c r="AS181" s="330"/>
      <c r="AT181" s="330"/>
      <c r="AU181" s="330"/>
      <c r="AV181" s="330"/>
      <c r="AW181" s="330"/>
      <c r="AX181" s="330"/>
      <c r="AY181" s="330"/>
      <c r="AZ181" s="330"/>
      <c r="BA181" s="330"/>
      <c r="BB181" s="330"/>
      <c r="BC181" s="330"/>
      <c r="BD181" s="330"/>
      <c r="BE181" s="330"/>
      <c r="BF181" s="330"/>
      <c r="BG181" s="330"/>
      <c r="BH181" s="330"/>
      <c r="BI181" s="330"/>
      <c r="BJ181" s="330"/>
      <c r="BK181" s="330"/>
      <c r="BL181" s="330"/>
      <c r="BM181" s="330"/>
      <c r="BN181" s="330"/>
      <c r="BO181" s="330"/>
      <c r="BP181" s="330"/>
      <c r="BQ181" s="330"/>
      <c r="BR181" s="330"/>
      <c r="BS181" s="330"/>
      <c r="BT181" s="330"/>
      <c r="BU181" s="330"/>
      <c r="BV181" s="330"/>
      <c r="BW181" s="330"/>
      <c r="BX181" s="330"/>
      <c r="BY181" s="330"/>
      <c r="BZ181" s="330"/>
      <c r="CA181" s="330"/>
      <c r="CB181" s="330"/>
      <c r="CC181" s="330"/>
      <c r="CD181" s="330"/>
      <c r="CE181" s="330"/>
      <c r="CF181" s="330"/>
      <c r="CG181" s="330"/>
      <c r="CH181" s="330"/>
      <c r="CI181" s="330"/>
      <c r="CJ181" s="330"/>
      <c r="CK181" s="330"/>
      <c r="CL181" s="330"/>
      <c r="CM181" s="330"/>
      <c r="CN181" s="330"/>
      <c r="CO181" s="330"/>
      <c r="CP181" s="330"/>
      <c r="CQ181" s="330"/>
      <c r="CR181" s="330"/>
      <c r="CS181" s="330"/>
      <c r="CT181" s="330"/>
      <c r="CU181" s="330"/>
      <c r="CV181" s="330"/>
      <c r="CW181" s="330"/>
      <c r="CX181" s="330"/>
      <c r="CY181" s="330"/>
      <c r="CZ181" s="330"/>
      <c r="DA181" s="330"/>
      <c r="DB181" s="330"/>
      <c r="DC181" s="330"/>
      <c r="DD181" s="330"/>
      <c r="DE181" s="330"/>
      <c r="DF181" s="330"/>
      <c r="DG181" s="330"/>
      <c r="DH181" s="330"/>
      <c r="DI181" s="330"/>
      <c r="DJ181" s="330"/>
      <c r="DK181" s="330"/>
      <c r="DL181" s="330"/>
      <c r="DM181" s="330"/>
      <c r="DN181" s="330"/>
      <c r="DO181" s="330"/>
      <c r="DP181" s="330"/>
      <c r="DQ181" s="330"/>
      <c r="DR181" s="330"/>
      <c r="DS181" s="330"/>
      <c r="DT181" s="330"/>
      <c r="DU181" s="330"/>
      <c r="DV181" s="330"/>
      <c r="DW181" s="330"/>
      <c r="DX181" s="330"/>
      <c r="DY181" s="330"/>
      <c r="DZ181" s="330"/>
      <c r="EA181" s="330"/>
      <c r="EB181" s="330"/>
      <c r="EC181" s="330"/>
      <c r="ED181" s="330"/>
      <c r="EE181" s="330"/>
      <c r="EF181" s="330"/>
      <c r="EG181" s="330"/>
      <c r="EH181" s="330"/>
      <c r="EI181" s="330"/>
      <c r="EJ181" s="330"/>
      <c r="EK181" s="330"/>
      <c r="EL181" s="330"/>
      <c r="EM181" s="330"/>
      <c r="EN181" s="330"/>
      <c r="EO181" s="330"/>
      <c r="EP181" s="330"/>
      <c r="EQ181" s="330"/>
      <c r="ER181" s="330"/>
      <c r="ES181" s="330"/>
      <c r="ET181" s="330"/>
      <c r="EU181" s="330"/>
      <c r="EV181" s="330"/>
      <c r="EW181" s="330"/>
      <c r="EX181" s="330"/>
      <c r="EY181" s="330"/>
      <c r="EZ181" s="330"/>
      <c r="FA181" s="330"/>
      <c r="FB181" s="330"/>
      <c r="FC181" s="330"/>
      <c r="FD181" s="330"/>
      <c r="FE181" s="330"/>
      <c r="FF181" s="330"/>
      <c r="FG181" s="330"/>
      <c r="FH181" s="330"/>
      <c r="FI181" s="330"/>
      <c r="FJ181" s="330"/>
      <c r="FK181" s="330"/>
      <c r="FL181" s="330"/>
      <c r="FM181" s="330"/>
      <c r="FN181" s="330"/>
      <c r="FO181" s="330"/>
      <c r="FP181" s="330"/>
      <c r="FQ181" s="330"/>
      <c r="FR181" s="330"/>
      <c r="FS181" s="330"/>
      <c r="FT181" s="330"/>
      <c r="FU181" s="330"/>
      <c r="FV181" s="330"/>
      <c r="FW181" s="330"/>
      <c r="FX181" s="330"/>
      <c r="FY181" s="330"/>
      <c r="FZ181" s="330"/>
      <c r="GA181" s="330"/>
      <c r="GB181" s="330"/>
      <c r="GC181" s="330"/>
      <c r="GD181" s="330"/>
      <c r="GE181" s="330"/>
      <c r="GF181" s="330"/>
      <c r="GG181" s="330"/>
      <c r="GH181" s="330"/>
      <c r="GI181" s="330"/>
      <c r="GJ181" s="330"/>
      <c r="GK181" s="330"/>
      <c r="GL181" s="330"/>
      <c r="GM181" s="330"/>
      <c r="GN181" s="330"/>
      <c r="GO181" s="330"/>
      <c r="GP181" s="330"/>
      <c r="GQ181" s="330"/>
      <c r="GR181" s="330"/>
      <c r="GS181" s="330"/>
      <c r="GT181" s="330"/>
      <c r="GU181" s="330"/>
      <c r="GV181" s="330"/>
      <c r="GW181" s="330"/>
      <c r="GX181" s="330"/>
      <c r="GY181" s="330"/>
      <c r="GZ181" s="330"/>
      <c r="HA181" s="330"/>
      <c r="HB181" s="330"/>
      <c r="HC181" s="330"/>
      <c r="HD181" s="330"/>
      <c r="HE181" s="330"/>
      <c r="HF181" s="330"/>
      <c r="HG181" s="330"/>
      <c r="HH181" s="330"/>
      <c r="HI181" s="330"/>
      <c r="HJ181" s="330"/>
    </row>
    <row r="182" s="135" customFormat="1" ht="9.95" customHeight="1" spans="1:218">
      <c r="A182" s="1267" t="s">
        <v>37</v>
      </c>
      <c r="B182" s="1267" t="s">
        <v>102</v>
      </c>
      <c r="C182" s="1267">
        <v>386</v>
      </c>
      <c r="D182" s="1268">
        <v>28.2052065168</v>
      </c>
      <c r="E182" s="1268" t="s">
        <v>714</v>
      </c>
      <c r="F182" s="1268" t="s">
        <v>715</v>
      </c>
      <c r="G182" s="1268" t="s">
        <v>716</v>
      </c>
      <c r="H182" s="1267" t="s">
        <v>721</v>
      </c>
      <c r="I182" s="1267" t="s">
        <v>28</v>
      </c>
      <c r="J182" s="1267" t="s">
        <v>327</v>
      </c>
      <c r="K182" s="1267"/>
      <c r="L182" s="1275">
        <v>40431803.3669</v>
      </c>
      <c r="M182" s="1275">
        <v>4683800.92385</v>
      </c>
      <c r="N182" s="1267" t="s">
        <v>43</v>
      </c>
      <c r="O182" s="312" t="s">
        <v>739</v>
      </c>
      <c r="P182" s="1277" t="s">
        <v>740</v>
      </c>
      <c r="Q182" s="1283">
        <f t="shared" si="3"/>
        <v>126.9234293256</v>
      </c>
      <c r="R182" s="1267"/>
      <c r="S182" s="330"/>
      <c r="T182" s="330"/>
      <c r="U182" s="330"/>
      <c r="V182" s="330"/>
      <c r="W182" s="330"/>
      <c r="X182" s="330"/>
      <c r="Y182" s="330"/>
      <c r="Z182" s="330"/>
      <c r="AA182" s="330"/>
      <c r="AB182" s="330"/>
      <c r="AC182" s="330"/>
      <c r="AD182" s="330"/>
      <c r="AE182" s="330"/>
      <c r="AF182" s="330"/>
      <c r="AG182" s="330"/>
      <c r="AH182" s="330"/>
      <c r="AI182" s="330"/>
      <c r="AJ182" s="330"/>
      <c r="AK182" s="330"/>
      <c r="AL182" s="330"/>
      <c r="AM182" s="330"/>
      <c r="AN182" s="330"/>
      <c r="AO182" s="330"/>
      <c r="AP182" s="330"/>
      <c r="AQ182" s="330"/>
      <c r="AR182" s="330"/>
      <c r="AS182" s="330"/>
      <c r="AT182" s="330"/>
      <c r="AU182" s="330"/>
      <c r="AV182" s="330"/>
      <c r="AW182" s="330"/>
      <c r="AX182" s="330"/>
      <c r="AY182" s="330"/>
      <c r="AZ182" s="330"/>
      <c r="BA182" s="330"/>
      <c r="BB182" s="330"/>
      <c r="BC182" s="330"/>
      <c r="BD182" s="330"/>
      <c r="BE182" s="330"/>
      <c r="BF182" s="330"/>
      <c r="BG182" s="330"/>
      <c r="BH182" s="330"/>
      <c r="BI182" s="330"/>
      <c r="BJ182" s="330"/>
      <c r="BK182" s="330"/>
      <c r="BL182" s="330"/>
      <c r="BM182" s="330"/>
      <c r="BN182" s="330"/>
      <c r="BO182" s="330"/>
      <c r="BP182" s="330"/>
      <c r="BQ182" s="330"/>
      <c r="BR182" s="330"/>
      <c r="BS182" s="330"/>
      <c r="BT182" s="330"/>
      <c r="BU182" s="330"/>
      <c r="BV182" s="330"/>
      <c r="BW182" s="330"/>
      <c r="BX182" s="330"/>
      <c r="BY182" s="330"/>
      <c r="BZ182" s="330"/>
      <c r="CA182" s="330"/>
      <c r="CB182" s="330"/>
      <c r="CC182" s="330"/>
      <c r="CD182" s="330"/>
      <c r="CE182" s="330"/>
      <c r="CF182" s="330"/>
      <c r="CG182" s="330"/>
      <c r="CH182" s="330"/>
      <c r="CI182" s="330"/>
      <c r="CJ182" s="330"/>
      <c r="CK182" s="330"/>
      <c r="CL182" s="330"/>
      <c r="CM182" s="330"/>
      <c r="CN182" s="330"/>
      <c r="CO182" s="330"/>
      <c r="CP182" s="330"/>
      <c r="CQ182" s="330"/>
      <c r="CR182" s="330"/>
      <c r="CS182" s="330"/>
      <c r="CT182" s="330"/>
      <c r="CU182" s="330"/>
      <c r="CV182" s="330"/>
      <c r="CW182" s="330"/>
      <c r="CX182" s="330"/>
      <c r="CY182" s="330"/>
      <c r="CZ182" s="330"/>
      <c r="DA182" s="330"/>
      <c r="DB182" s="330"/>
      <c r="DC182" s="330"/>
      <c r="DD182" s="330"/>
      <c r="DE182" s="330"/>
      <c r="DF182" s="330"/>
      <c r="DG182" s="330"/>
      <c r="DH182" s="330"/>
      <c r="DI182" s="330"/>
      <c r="DJ182" s="330"/>
      <c r="DK182" s="330"/>
      <c r="DL182" s="330"/>
      <c r="DM182" s="330"/>
      <c r="DN182" s="330"/>
      <c r="DO182" s="330"/>
      <c r="DP182" s="330"/>
      <c r="DQ182" s="330"/>
      <c r="DR182" s="330"/>
      <c r="DS182" s="330"/>
      <c r="DT182" s="330"/>
      <c r="DU182" s="330"/>
      <c r="DV182" s="330"/>
      <c r="DW182" s="330"/>
      <c r="DX182" s="330"/>
      <c r="DY182" s="330"/>
      <c r="DZ182" s="330"/>
      <c r="EA182" s="330"/>
      <c r="EB182" s="330"/>
      <c r="EC182" s="330"/>
      <c r="ED182" s="330"/>
      <c r="EE182" s="330"/>
      <c r="EF182" s="330"/>
      <c r="EG182" s="330"/>
      <c r="EH182" s="330"/>
      <c r="EI182" s="330"/>
      <c r="EJ182" s="330"/>
      <c r="EK182" s="330"/>
      <c r="EL182" s="330"/>
      <c r="EM182" s="330"/>
      <c r="EN182" s="330"/>
      <c r="EO182" s="330"/>
      <c r="EP182" s="330"/>
      <c r="EQ182" s="330"/>
      <c r="ER182" s="330"/>
      <c r="ES182" s="330"/>
      <c r="ET182" s="330"/>
      <c r="EU182" s="330"/>
      <c r="EV182" s="330"/>
      <c r="EW182" s="330"/>
      <c r="EX182" s="330"/>
      <c r="EY182" s="330"/>
      <c r="EZ182" s="330"/>
      <c r="FA182" s="330"/>
      <c r="FB182" s="330"/>
      <c r="FC182" s="330"/>
      <c r="FD182" s="330"/>
      <c r="FE182" s="330"/>
      <c r="FF182" s="330"/>
      <c r="FG182" s="330"/>
      <c r="FH182" s="330"/>
      <c r="FI182" s="330"/>
      <c r="FJ182" s="330"/>
      <c r="FK182" s="330"/>
      <c r="FL182" s="330"/>
      <c r="FM182" s="330"/>
      <c r="FN182" s="330"/>
      <c r="FO182" s="330"/>
      <c r="FP182" s="330"/>
      <c r="FQ182" s="330"/>
      <c r="FR182" s="330"/>
      <c r="FS182" s="330"/>
      <c r="FT182" s="330"/>
      <c r="FU182" s="330"/>
      <c r="FV182" s="330"/>
      <c r="FW182" s="330"/>
      <c r="FX182" s="330"/>
      <c r="FY182" s="330"/>
      <c r="FZ182" s="330"/>
      <c r="GA182" s="330"/>
      <c r="GB182" s="330"/>
      <c r="GC182" s="330"/>
      <c r="GD182" s="330"/>
      <c r="GE182" s="330"/>
      <c r="GF182" s="330"/>
      <c r="GG182" s="330"/>
      <c r="GH182" s="330"/>
      <c r="GI182" s="330"/>
      <c r="GJ182" s="330"/>
      <c r="GK182" s="330"/>
      <c r="GL182" s="330"/>
      <c r="GM182" s="330"/>
      <c r="GN182" s="330"/>
      <c r="GO182" s="330"/>
      <c r="GP182" s="330"/>
      <c r="GQ182" s="330"/>
      <c r="GR182" s="330"/>
      <c r="GS182" s="330"/>
      <c r="GT182" s="330"/>
      <c r="GU182" s="330"/>
      <c r="GV182" s="330"/>
      <c r="GW182" s="330"/>
      <c r="GX182" s="330"/>
      <c r="GY182" s="330"/>
      <c r="GZ182" s="330"/>
      <c r="HA182" s="330"/>
      <c r="HB182" s="330"/>
      <c r="HC182" s="330"/>
      <c r="HD182" s="330"/>
      <c r="HE182" s="330"/>
      <c r="HF182" s="330"/>
      <c r="HG182" s="330"/>
      <c r="HH182" s="330"/>
      <c r="HI182" s="330"/>
      <c r="HJ182" s="330"/>
    </row>
    <row r="183" s="135" customFormat="1" ht="9.95" customHeight="1" spans="1:218">
      <c r="A183" s="1267" t="s">
        <v>37</v>
      </c>
      <c r="B183" s="1267" t="s">
        <v>102</v>
      </c>
      <c r="C183" s="1267">
        <v>424</v>
      </c>
      <c r="D183" s="1268">
        <v>36.15774509505</v>
      </c>
      <c r="E183" s="1268" t="s">
        <v>714</v>
      </c>
      <c r="F183" s="1268" t="s">
        <v>715</v>
      </c>
      <c r="G183" s="1268" t="s">
        <v>716</v>
      </c>
      <c r="H183" s="1267" t="s">
        <v>721</v>
      </c>
      <c r="I183" s="1267" t="s">
        <v>28</v>
      </c>
      <c r="J183" s="1267" t="s">
        <v>327</v>
      </c>
      <c r="K183" s="1267"/>
      <c r="L183" s="1275">
        <v>40432160.5216</v>
      </c>
      <c r="M183" s="1275">
        <v>4683734.05513</v>
      </c>
      <c r="N183" s="1267" t="s">
        <v>43</v>
      </c>
      <c r="O183" s="312" t="s">
        <v>739</v>
      </c>
      <c r="P183" s="1277" t="s">
        <v>740</v>
      </c>
      <c r="Q183" s="1283">
        <f t="shared" si="3"/>
        <v>162.709852927725</v>
      </c>
      <c r="R183" s="1267"/>
      <c r="S183" s="330"/>
      <c r="T183" s="330"/>
      <c r="U183" s="330"/>
      <c r="V183" s="330"/>
      <c r="W183" s="330"/>
      <c r="X183" s="330"/>
      <c r="Y183" s="330"/>
      <c r="Z183" s="330"/>
      <c r="AA183" s="330"/>
      <c r="AB183" s="330"/>
      <c r="AC183" s="330"/>
      <c r="AD183" s="330"/>
      <c r="AE183" s="330"/>
      <c r="AF183" s="330"/>
      <c r="AG183" s="330"/>
      <c r="AH183" s="330"/>
      <c r="AI183" s="330"/>
      <c r="AJ183" s="330"/>
      <c r="AK183" s="330"/>
      <c r="AL183" s="330"/>
      <c r="AM183" s="330"/>
      <c r="AN183" s="330"/>
      <c r="AO183" s="330"/>
      <c r="AP183" s="330"/>
      <c r="AQ183" s="330"/>
      <c r="AR183" s="330"/>
      <c r="AS183" s="330"/>
      <c r="AT183" s="330"/>
      <c r="AU183" s="330"/>
      <c r="AV183" s="330"/>
      <c r="AW183" s="330"/>
      <c r="AX183" s="330"/>
      <c r="AY183" s="330"/>
      <c r="AZ183" s="330"/>
      <c r="BA183" s="330"/>
      <c r="BB183" s="330"/>
      <c r="BC183" s="330"/>
      <c r="BD183" s="330"/>
      <c r="BE183" s="330"/>
      <c r="BF183" s="330"/>
      <c r="BG183" s="330"/>
      <c r="BH183" s="330"/>
      <c r="BI183" s="330"/>
      <c r="BJ183" s="330"/>
      <c r="BK183" s="330"/>
      <c r="BL183" s="330"/>
      <c r="BM183" s="330"/>
      <c r="BN183" s="330"/>
      <c r="BO183" s="330"/>
      <c r="BP183" s="330"/>
      <c r="BQ183" s="330"/>
      <c r="BR183" s="330"/>
      <c r="BS183" s="330"/>
      <c r="BT183" s="330"/>
      <c r="BU183" s="330"/>
      <c r="BV183" s="330"/>
      <c r="BW183" s="330"/>
      <c r="BX183" s="330"/>
      <c r="BY183" s="330"/>
      <c r="BZ183" s="330"/>
      <c r="CA183" s="330"/>
      <c r="CB183" s="330"/>
      <c r="CC183" s="330"/>
      <c r="CD183" s="330"/>
      <c r="CE183" s="330"/>
      <c r="CF183" s="330"/>
      <c r="CG183" s="330"/>
      <c r="CH183" s="330"/>
      <c r="CI183" s="330"/>
      <c r="CJ183" s="330"/>
      <c r="CK183" s="330"/>
      <c r="CL183" s="330"/>
      <c r="CM183" s="330"/>
      <c r="CN183" s="330"/>
      <c r="CO183" s="330"/>
      <c r="CP183" s="330"/>
      <c r="CQ183" s="330"/>
      <c r="CR183" s="330"/>
      <c r="CS183" s="330"/>
      <c r="CT183" s="330"/>
      <c r="CU183" s="330"/>
      <c r="CV183" s="330"/>
      <c r="CW183" s="330"/>
      <c r="CX183" s="330"/>
      <c r="CY183" s="330"/>
      <c r="CZ183" s="330"/>
      <c r="DA183" s="330"/>
      <c r="DB183" s="330"/>
      <c r="DC183" s="330"/>
      <c r="DD183" s="330"/>
      <c r="DE183" s="330"/>
      <c r="DF183" s="330"/>
      <c r="DG183" s="330"/>
      <c r="DH183" s="330"/>
      <c r="DI183" s="330"/>
      <c r="DJ183" s="330"/>
      <c r="DK183" s="330"/>
      <c r="DL183" s="330"/>
      <c r="DM183" s="330"/>
      <c r="DN183" s="330"/>
      <c r="DO183" s="330"/>
      <c r="DP183" s="330"/>
      <c r="DQ183" s="330"/>
      <c r="DR183" s="330"/>
      <c r="DS183" s="330"/>
      <c r="DT183" s="330"/>
      <c r="DU183" s="330"/>
      <c r="DV183" s="330"/>
      <c r="DW183" s="330"/>
      <c r="DX183" s="330"/>
      <c r="DY183" s="330"/>
      <c r="DZ183" s="330"/>
      <c r="EA183" s="330"/>
      <c r="EB183" s="330"/>
      <c r="EC183" s="330"/>
      <c r="ED183" s="330"/>
      <c r="EE183" s="330"/>
      <c r="EF183" s="330"/>
      <c r="EG183" s="330"/>
      <c r="EH183" s="330"/>
      <c r="EI183" s="330"/>
      <c r="EJ183" s="330"/>
      <c r="EK183" s="330"/>
      <c r="EL183" s="330"/>
      <c r="EM183" s="330"/>
      <c r="EN183" s="330"/>
      <c r="EO183" s="330"/>
      <c r="EP183" s="330"/>
      <c r="EQ183" s="330"/>
      <c r="ER183" s="330"/>
      <c r="ES183" s="330"/>
      <c r="ET183" s="330"/>
      <c r="EU183" s="330"/>
      <c r="EV183" s="330"/>
      <c r="EW183" s="330"/>
      <c r="EX183" s="330"/>
      <c r="EY183" s="330"/>
      <c r="EZ183" s="330"/>
      <c r="FA183" s="330"/>
      <c r="FB183" s="330"/>
      <c r="FC183" s="330"/>
      <c r="FD183" s="330"/>
      <c r="FE183" s="330"/>
      <c r="FF183" s="330"/>
      <c r="FG183" s="330"/>
      <c r="FH183" s="330"/>
      <c r="FI183" s="330"/>
      <c r="FJ183" s="330"/>
      <c r="FK183" s="330"/>
      <c r="FL183" s="330"/>
      <c r="FM183" s="330"/>
      <c r="FN183" s="330"/>
      <c r="FO183" s="330"/>
      <c r="FP183" s="330"/>
      <c r="FQ183" s="330"/>
      <c r="FR183" s="330"/>
      <c r="FS183" s="330"/>
      <c r="FT183" s="330"/>
      <c r="FU183" s="330"/>
      <c r="FV183" s="330"/>
      <c r="FW183" s="330"/>
      <c r="FX183" s="330"/>
      <c r="FY183" s="330"/>
      <c r="FZ183" s="330"/>
      <c r="GA183" s="330"/>
      <c r="GB183" s="330"/>
      <c r="GC183" s="330"/>
      <c r="GD183" s="330"/>
      <c r="GE183" s="330"/>
      <c r="GF183" s="330"/>
      <c r="GG183" s="330"/>
      <c r="GH183" s="330"/>
      <c r="GI183" s="330"/>
      <c r="GJ183" s="330"/>
      <c r="GK183" s="330"/>
      <c r="GL183" s="330"/>
      <c r="GM183" s="330"/>
      <c r="GN183" s="330"/>
      <c r="GO183" s="330"/>
      <c r="GP183" s="330"/>
      <c r="GQ183" s="330"/>
      <c r="GR183" s="330"/>
      <c r="GS183" s="330"/>
      <c r="GT183" s="330"/>
      <c r="GU183" s="330"/>
      <c r="GV183" s="330"/>
      <c r="GW183" s="330"/>
      <c r="GX183" s="330"/>
      <c r="GY183" s="330"/>
      <c r="GZ183" s="330"/>
      <c r="HA183" s="330"/>
      <c r="HB183" s="330"/>
      <c r="HC183" s="330"/>
      <c r="HD183" s="330"/>
      <c r="HE183" s="330"/>
      <c r="HF183" s="330"/>
      <c r="HG183" s="330"/>
      <c r="HH183" s="330"/>
      <c r="HI183" s="330"/>
      <c r="HJ183" s="330"/>
    </row>
    <row r="184" s="135" customFormat="1" ht="9.95" customHeight="1" spans="1:218">
      <c r="A184" s="1267" t="s">
        <v>37</v>
      </c>
      <c r="B184" s="1267" t="s">
        <v>102</v>
      </c>
      <c r="C184" s="1267">
        <v>508</v>
      </c>
      <c r="D184" s="1268">
        <v>180.7012715655</v>
      </c>
      <c r="E184" s="1268" t="s">
        <v>714</v>
      </c>
      <c r="F184" s="1268" t="s">
        <v>715</v>
      </c>
      <c r="G184" s="1268" t="s">
        <v>716</v>
      </c>
      <c r="H184" s="1267" t="s">
        <v>721</v>
      </c>
      <c r="I184" s="1267" t="s">
        <v>28</v>
      </c>
      <c r="J184" s="1267" t="s">
        <v>327</v>
      </c>
      <c r="K184" s="1267"/>
      <c r="L184" s="1275">
        <v>40432447.5957</v>
      </c>
      <c r="M184" s="1275">
        <v>4683615.77251</v>
      </c>
      <c r="N184" s="1267" t="s">
        <v>43</v>
      </c>
      <c r="O184" s="312" t="s">
        <v>739</v>
      </c>
      <c r="P184" s="1277" t="s">
        <v>740</v>
      </c>
      <c r="Q184" s="1283">
        <f t="shared" si="3"/>
        <v>813.15572204475</v>
      </c>
      <c r="R184" s="1267"/>
      <c r="S184" s="330"/>
      <c r="T184" s="330"/>
      <c r="U184" s="330"/>
      <c r="V184" s="330"/>
      <c r="W184" s="330"/>
      <c r="X184" s="330"/>
      <c r="Y184" s="330"/>
      <c r="Z184" s="330"/>
      <c r="AA184" s="330"/>
      <c r="AB184" s="330"/>
      <c r="AC184" s="330"/>
      <c r="AD184" s="330"/>
      <c r="AE184" s="330"/>
      <c r="AF184" s="330"/>
      <c r="AG184" s="330"/>
      <c r="AH184" s="330"/>
      <c r="AI184" s="330"/>
      <c r="AJ184" s="330"/>
      <c r="AK184" s="330"/>
      <c r="AL184" s="330"/>
      <c r="AM184" s="330"/>
      <c r="AN184" s="330"/>
      <c r="AO184" s="330"/>
      <c r="AP184" s="330"/>
      <c r="AQ184" s="330"/>
      <c r="AR184" s="330"/>
      <c r="AS184" s="330"/>
      <c r="AT184" s="330"/>
      <c r="AU184" s="330"/>
      <c r="AV184" s="330"/>
      <c r="AW184" s="330"/>
      <c r="AX184" s="330"/>
      <c r="AY184" s="330"/>
      <c r="AZ184" s="330"/>
      <c r="BA184" s="330"/>
      <c r="BB184" s="330"/>
      <c r="BC184" s="330"/>
      <c r="BD184" s="330"/>
      <c r="BE184" s="330"/>
      <c r="BF184" s="330"/>
      <c r="BG184" s="330"/>
      <c r="BH184" s="330"/>
      <c r="BI184" s="330"/>
      <c r="BJ184" s="330"/>
      <c r="BK184" s="330"/>
      <c r="BL184" s="330"/>
      <c r="BM184" s="330"/>
      <c r="BN184" s="330"/>
      <c r="BO184" s="330"/>
      <c r="BP184" s="330"/>
      <c r="BQ184" s="330"/>
      <c r="BR184" s="330"/>
      <c r="BS184" s="330"/>
      <c r="BT184" s="330"/>
      <c r="BU184" s="330"/>
      <c r="BV184" s="330"/>
      <c r="BW184" s="330"/>
      <c r="BX184" s="330"/>
      <c r="BY184" s="330"/>
      <c r="BZ184" s="330"/>
      <c r="CA184" s="330"/>
      <c r="CB184" s="330"/>
      <c r="CC184" s="330"/>
      <c r="CD184" s="330"/>
      <c r="CE184" s="330"/>
      <c r="CF184" s="330"/>
      <c r="CG184" s="330"/>
      <c r="CH184" s="330"/>
      <c r="CI184" s="330"/>
      <c r="CJ184" s="330"/>
      <c r="CK184" s="330"/>
      <c r="CL184" s="330"/>
      <c r="CM184" s="330"/>
      <c r="CN184" s="330"/>
      <c r="CO184" s="330"/>
      <c r="CP184" s="330"/>
      <c r="CQ184" s="330"/>
      <c r="CR184" s="330"/>
      <c r="CS184" s="330"/>
      <c r="CT184" s="330"/>
      <c r="CU184" s="330"/>
      <c r="CV184" s="330"/>
      <c r="CW184" s="330"/>
      <c r="CX184" s="330"/>
      <c r="CY184" s="330"/>
      <c r="CZ184" s="330"/>
      <c r="DA184" s="330"/>
      <c r="DB184" s="330"/>
      <c r="DC184" s="330"/>
      <c r="DD184" s="330"/>
      <c r="DE184" s="330"/>
      <c r="DF184" s="330"/>
      <c r="DG184" s="330"/>
      <c r="DH184" s="330"/>
      <c r="DI184" s="330"/>
      <c r="DJ184" s="330"/>
      <c r="DK184" s="330"/>
      <c r="DL184" s="330"/>
      <c r="DM184" s="330"/>
      <c r="DN184" s="330"/>
      <c r="DO184" s="330"/>
      <c r="DP184" s="330"/>
      <c r="DQ184" s="330"/>
      <c r="DR184" s="330"/>
      <c r="DS184" s="330"/>
      <c r="DT184" s="330"/>
      <c r="DU184" s="330"/>
      <c r="DV184" s="330"/>
      <c r="DW184" s="330"/>
      <c r="DX184" s="330"/>
      <c r="DY184" s="330"/>
      <c r="DZ184" s="330"/>
      <c r="EA184" s="330"/>
      <c r="EB184" s="330"/>
      <c r="EC184" s="330"/>
      <c r="ED184" s="330"/>
      <c r="EE184" s="330"/>
      <c r="EF184" s="330"/>
      <c r="EG184" s="330"/>
      <c r="EH184" s="330"/>
      <c r="EI184" s="330"/>
      <c r="EJ184" s="330"/>
      <c r="EK184" s="330"/>
      <c r="EL184" s="330"/>
      <c r="EM184" s="330"/>
      <c r="EN184" s="330"/>
      <c r="EO184" s="330"/>
      <c r="EP184" s="330"/>
      <c r="EQ184" s="330"/>
      <c r="ER184" s="330"/>
      <c r="ES184" s="330"/>
      <c r="ET184" s="330"/>
      <c r="EU184" s="330"/>
      <c r="EV184" s="330"/>
      <c r="EW184" s="330"/>
      <c r="EX184" s="330"/>
      <c r="EY184" s="330"/>
      <c r="EZ184" s="330"/>
      <c r="FA184" s="330"/>
      <c r="FB184" s="330"/>
      <c r="FC184" s="330"/>
      <c r="FD184" s="330"/>
      <c r="FE184" s="330"/>
      <c r="FF184" s="330"/>
      <c r="FG184" s="330"/>
      <c r="FH184" s="330"/>
      <c r="FI184" s="330"/>
      <c r="FJ184" s="330"/>
      <c r="FK184" s="330"/>
      <c r="FL184" s="330"/>
      <c r="FM184" s="330"/>
      <c r="FN184" s="330"/>
      <c r="FO184" s="330"/>
      <c r="FP184" s="330"/>
      <c r="FQ184" s="330"/>
      <c r="FR184" s="330"/>
      <c r="FS184" s="330"/>
      <c r="FT184" s="330"/>
      <c r="FU184" s="330"/>
      <c r="FV184" s="330"/>
      <c r="FW184" s="330"/>
      <c r="FX184" s="330"/>
      <c r="FY184" s="330"/>
      <c r="FZ184" s="330"/>
      <c r="GA184" s="330"/>
      <c r="GB184" s="330"/>
      <c r="GC184" s="330"/>
      <c r="GD184" s="330"/>
      <c r="GE184" s="330"/>
      <c r="GF184" s="330"/>
      <c r="GG184" s="330"/>
      <c r="GH184" s="330"/>
      <c r="GI184" s="330"/>
      <c r="GJ184" s="330"/>
      <c r="GK184" s="330"/>
      <c r="GL184" s="330"/>
      <c r="GM184" s="330"/>
      <c r="GN184" s="330"/>
      <c r="GO184" s="330"/>
      <c r="GP184" s="330"/>
      <c r="GQ184" s="330"/>
      <c r="GR184" s="330"/>
      <c r="GS184" s="330"/>
      <c r="GT184" s="330"/>
      <c r="GU184" s="330"/>
      <c r="GV184" s="330"/>
      <c r="GW184" s="330"/>
      <c r="GX184" s="330"/>
      <c r="GY184" s="330"/>
      <c r="GZ184" s="330"/>
      <c r="HA184" s="330"/>
      <c r="HB184" s="330"/>
      <c r="HC184" s="330"/>
      <c r="HD184" s="330"/>
      <c r="HE184" s="330"/>
      <c r="HF184" s="330"/>
      <c r="HG184" s="330"/>
      <c r="HH184" s="330"/>
      <c r="HI184" s="330"/>
      <c r="HJ184" s="330"/>
    </row>
    <row r="185" s="135" customFormat="1" ht="9.95" customHeight="1" spans="1:218">
      <c r="A185" s="1267" t="s">
        <v>37</v>
      </c>
      <c r="B185" s="1267" t="s">
        <v>102</v>
      </c>
      <c r="C185" s="1267">
        <v>673</v>
      </c>
      <c r="D185" s="1268">
        <v>3.92849340945</v>
      </c>
      <c r="E185" s="1268" t="s">
        <v>714</v>
      </c>
      <c r="F185" s="1268" t="s">
        <v>715</v>
      </c>
      <c r="G185" s="1268" t="s">
        <v>716</v>
      </c>
      <c r="H185" s="1267" t="s">
        <v>722</v>
      </c>
      <c r="I185" s="1267" t="s">
        <v>28</v>
      </c>
      <c r="J185" s="1267" t="s">
        <v>327</v>
      </c>
      <c r="K185" s="1267"/>
      <c r="L185" s="1275">
        <v>40433253.5565</v>
      </c>
      <c r="M185" s="1275">
        <v>4683350.60822</v>
      </c>
      <c r="N185" s="1267" t="s">
        <v>43</v>
      </c>
      <c r="O185" s="312" t="s">
        <v>739</v>
      </c>
      <c r="P185" s="1277" t="s">
        <v>740</v>
      </c>
      <c r="Q185" s="1283">
        <f t="shared" si="3"/>
        <v>17.678220342525</v>
      </c>
      <c r="R185" s="1267"/>
      <c r="S185" s="330"/>
      <c r="T185" s="330"/>
      <c r="U185" s="330"/>
      <c r="V185" s="330"/>
      <c r="W185" s="330"/>
      <c r="X185" s="330"/>
      <c r="Y185" s="330"/>
      <c r="Z185" s="330"/>
      <c r="AA185" s="330"/>
      <c r="AB185" s="330"/>
      <c r="AC185" s="330"/>
      <c r="AD185" s="330"/>
      <c r="AE185" s="330"/>
      <c r="AF185" s="330"/>
      <c r="AG185" s="330"/>
      <c r="AH185" s="330"/>
      <c r="AI185" s="330"/>
      <c r="AJ185" s="330"/>
      <c r="AK185" s="330"/>
      <c r="AL185" s="330"/>
      <c r="AM185" s="330"/>
      <c r="AN185" s="330"/>
      <c r="AO185" s="330"/>
      <c r="AP185" s="330"/>
      <c r="AQ185" s="330"/>
      <c r="AR185" s="330"/>
      <c r="AS185" s="330"/>
      <c r="AT185" s="330"/>
      <c r="AU185" s="330"/>
      <c r="AV185" s="330"/>
      <c r="AW185" s="330"/>
      <c r="AX185" s="330"/>
      <c r="AY185" s="330"/>
      <c r="AZ185" s="330"/>
      <c r="BA185" s="330"/>
      <c r="BB185" s="330"/>
      <c r="BC185" s="330"/>
      <c r="BD185" s="330"/>
      <c r="BE185" s="330"/>
      <c r="BF185" s="330"/>
      <c r="BG185" s="330"/>
      <c r="BH185" s="330"/>
      <c r="BI185" s="330"/>
      <c r="BJ185" s="330"/>
      <c r="BK185" s="330"/>
      <c r="BL185" s="330"/>
      <c r="BM185" s="330"/>
      <c r="BN185" s="330"/>
      <c r="BO185" s="330"/>
      <c r="BP185" s="330"/>
      <c r="BQ185" s="330"/>
      <c r="BR185" s="330"/>
      <c r="BS185" s="330"/>
      <c r="BT185" s="330"/>
      <c r="BU185" s="330"/>
      <c r="BV185" s="330"/>
      <c r="BW185" s="330"/>
      <c r="BX185" s="330"/>
      <c r="BY185" s="330"/>
      <c r="BZ185" s="330"/>
      <c r="CA185" s="330"/>
      <c r="CB185" s="330"/>
      <c r="CC185" s="330"/>
      <c r="CD185" s="330"/>
      <c r="CE185" s="330"/>
      <c r="CF185" s="330"/>
      <c r="CG185" s="330"/>
      <c r="CH185" s="330"/>
      <c r="CI185" s="330"/>
      <c r="CJ185" s="330"/>
      <c r="CK185" s="330"/>
      <c r="CL185" s="330"/>
      <c r="CM185" s="330"/>
      <c r="CN185" s="330"/>
      <c r="CO185" s="330"/>
      <c r="CP185" s="330"/>
      <c r="CQ185" s="330"/>
      <c r="CR185" s="330"/>
      <c r="CS185" s="330"/>
      <c r="CT185" s="330"/>
      <c r="CU185" s="330"/>
      <c r="CV185" s="330"/>
      <c r="CW185" s="330"/>
      <c r="CX185" s="330"/>
      <c r="CY185" s="330"/>
      <c r="CZ185" s="330"/>
      <c r="DA185" s="330"/>
      <c r="DB185" s="330"/>
      <c r="DC185" s="330"/>
      <c r="DD185" s="330"/>
      <c r="DE185" s="330"/>
      <c r="DF185" s="330"/>
      <c r="DG185" s="330"/>
      <c r="DH185" s="330"/>
      <c r="DI185" s="330"/>
      <c r="DJ185" s="330"/>
      <c r="DK185" s="330"/>
      <c r="DL185" s="330"/>
      <c r="DM185" s="330"/>
      <c r="DN185" s="330"/>
      <c r="DO185" s="330"/>
      <c r="DP185" s="330"/>
      <c r="DQ185" s="330"/>
      <c r="DR185" s="330"/>
      <c r="DS185" s="330"/>
      <c r="DT185" s="330"/>
      <c r="DU185" s="330"/>
      <c r="DV185" s="330"/>
      <c r="DW185" s="330"/>
      <c r="DX185" s="330"/>
      <c r="DY185" s="330"/>
      <c r="DZ185" s="330"/>
      <c r="EA185" s="330"/>
      <c r="EB185" s="330"/>
      <c r="EC185" s="330"/>
      <c r="ED185" s="330"/>
      <c r="EE185" s="330"/>
      <c r="EF185" s="330"/>
      <c r="EG185" s="330"/>
      <c r="EH185" s="330"/>
      <c r="EI185" s="330"/>
      <c r="EJ185" s="330"/>
      <c r="EK185" s="330"/>
      <c r="EL185" s="330"/>
      <c r="EM185" s="330"/>
      <c r="EN185" s="330"/>
      <c r="EO185" s="330"/>
      <c r="EP185" s="330"/>
      <c r="EQ185" s="330"/>
      <c r="ER185" s="330"/>
      <c r="ES185" s="330"/>
      <c r="ET185" s="330"/>
      <c r="EU185" s="330"/>
      <c r="EV185" s="330"/>
      <c r="EW185" s="330"/>
      <c r="EX185" s="330"/>
      <c r="EY185" s="330"/>
      <c r="EZ185" s="330"/>
      <c r="FA185" s="330"/>
      <c r="FB185" s="330"/>
      <c r="FC185" s="330"/>
      <c r="FD185" s="330"/>
      <c r="FE185" s="330"/>
      <c r="FF185" s="330"/>
      <c r="FG185" s="330"/>
      <c r="FH185" s="330"/>
      <c r="FI185" s="330"/>
      <c r="FJ185" s="330"/>
      <c r="FK185" s="330"/>
      <c r="FL185" s="330"/>
      <c r="FM185" s="330"/>
      <c r="FN185" s="330"/>
      <c r="FO185" s="330"/>
      <c r="FP185" s="330"/>
      <c r="FQ185" s="330"/>
      <c r="FR185" s="330"/>
      <c r="FS185" s="330"/>
      <c r="FT185" s="330"/>
      <c r="FU185" s="330"/>
      <c r="FV185" s="330"/>
      <c r="FW185" s="330"/>
      <c r="FX185" s="330"/>
      <c r="FY185" s="330"/>
      <c r="FZ185" s="330"/>
      <c r="GA185" s="330"/>
      <c r="GB185" s="330"/>
      <c r="GC185" s="330"/>
      <c r="GD185" s="330"/>
      <c r="GE185" s="330"/>
      <c r="GF185" s="330"/>
      <c r="GG185" s="330"/>
      <c r="GH185" s="330"/>
      <c r="GI185" s="330"/>
      <c r="GJ185" s="330"/>
      <c r="GK185" s="330"/>
      <c r="GL185" s="330"/>
      <c r="GM185" s="330"/>
      <c r="GN185" s="330"/>
      <c r="GO185" s="330"/>
      <c r="GP185" s="330"/>
      <c r="GQ185" s="330"/>
      <c r="GR185" s="330"/>
      <c r="GS185" s="330"/>
      <c r="GT185" s="330"/>
      <c r="GU185" s="330"/>
      <c r="GV185" s="330"/>
      <c r="GW185" s="330"/>
      <c r="GX185" s="330"/>
      <c r="GY185" s="330"/>
      <c r="GZ185" s="330"/>
      <c r="HA185" s="330"/>
      <c r="HB185" s="330"/>
      <c r="HC185" s="330"/>
      <c r="HD185" s="330"/>
      <c r="HE185" s="330"/>
      <c r="HF185" s="330"/>
      <c r="HG185" s="330"/>
      <c r="HH185" s="330"/>
      <c r="HI185" s="330"/>
      <c r="HJ185" s="330"/>
    </row>
    <row r="186" s="135" customFormat="1" ht="9.95" customHeight="1" spans="1:218">
      <c r="A186" s="1267" t="s">
        <v>37</v>
      </c>
      <c r="B186" s="1267" t="s">
        <v>102</v>
      </c>
      <c r="C186" s="1267">
        <v>784</v>
      </c>
      <c r="D186" s="1268">
        <v>31.3947475644</v>
      </c>
      <c r="E186" s="1268" t="s">
        <v>714</v>
      </c>
      <c r="F186" s="1268" t="s">
        <v>715</v>
      </c>
      <c r="G186" s="1268" t="s">
        <v>716</v>
      </c>
      <c r="H186" s="1267" t="s">
        <v>721</v>
      </c>
      <c r="I186" s="1267" t="s">
        <v>28</v>
      </c>
      <c r="J186" s="1267" t="s">
        <v>327</v>
      </c>
      <c r="K186" s="1267"/>
      <c r="L186" s="1275">
        <v>40433323.1831</v>
      </c>
      <c r="M186" s="1275">
        <v>4683250.09965</v>
      </c>
      <c r="N186" s="1267" t="s">
        <v>43</v>
      </c>
      <c r="O186" s="312" t="s">
        <v>739</v>
      </c>
      <c r="P186" s="1277" t="s">
        <v>740</v>
      </c>
      <c r="Q186" s="1283">
        <f t="shared" si="3"/>
        <v>141.2763640398</v>
      </c>
      <c r="R186" s="1267"/>
      <c r="S186" s="330"/>
      <c r="T186" s="330"/>
      <c r="U186" s="330"/>
      <c r="V186" s="330"/>
      <c r="W186" s="330"/>
      <c r="X186" s="330"/>
      <c r="Y186" s="330"/>
      <c r="Z186" s="330"/>
      <c r="AA186" s="330"/>
      <c r="AB186" s="330"/>
      <c r="AC186" s="330"/>
      <c r="AD186" s="330"/>
      <c r="AE186" s="330"/>
      <c r="AF186" s="330"/>
      <c r="AG186" s="330"/>
      <c r="AH186" s="330"/>
      <c r="AI186" s="330"/>
      <c r="AJ186" s="330"/>
      <c r="AK186" s="330"/>
      <c r="AL186" s="330"/>
      <c r="AM186" s="330"/>
      <c r="AN186" s="330"/>
      <c r="AO186" s="330"/>
      <c r="AP186" s="330"/>
      <c r="AQ186" s="330"/>
      <c r="AR186" s="330"/>
      <c r="AS186" s="330"/>
      <c r="AT186" s="330"/>
      <c r="AU186" s="330"/>
      <c r="AV186" s="330"/>
      <c r="AW186" s="330"/>
      <c r="AX186" s="330"/>
      <c r="AY186" s="330"/>
      <c r="AZ186" s="330"/>
      <c r="BA186" s="330"/>
      <c r="BB186" s="330"/>
      <c r="BC186" s="330"/>
      <c r="BD186" s="330"/>
      <c r="BE186" s="330"/>
      <c r="BF186" s="330"/>
      <c r="BG186" s="330"/>
      <c r="BH186" s="330"/>
      <c r="BI186" s="330"/>
      <c r="BJ186" s="330"/>
      <c r="BK186" s="330"/>
      <c r="BL186" s="330"/>
      <c r="BM186" s="330"/>
      <c r="BN186" s="330"/>
      <c r="BO186" s="330"/>
      <c r="BP186" s="330"/>
      <c r="BQ186" s="330"/>
      <c r="BR186" s="330"/>
      <c r="BS186" s="330"/>
      <c r="BT186" s="330"/>
      <c r="BU186" s="330"/>
      <c r="BV186" s="330"/>
      <c r="BW186" s="330"/>
      <c r="BX186" s="330"/>
      <c r="BY186" s="330"/>
      <c r="BZ186" s="330"/>
      <c r="CA186" s="330"/>
      <c r="CB186" s="330"/>
      <c r="CC186" s="330"/>
      <c r="CD186" s="330"/>
      <c r="CE186" s="330"/>
      <c r="CF186" s="330"/>
      <c r="CG186" s="330"/>
      <c r="CH186" s="330"/>
      <c r="CI186" s="330"/>
      <c r="CJ186" s="330"/>
      <c r="CK186" s="330"/>
      <c r="CL186" s="330"/>
      <c r="CM186" s="330"/>
      <c r="CN186" s="330"/>
      <c r="CO186" s="330"/>
      <c r="CP186" s="330"/>
      <c r="CQ186" s="330"/>
      <c r="CR186" s="330"/>
      <c r="CS186" s="330"/>
      <c r="CT186" s="330"/>
      <c r="CU186" s="330"/>
      <c r="CV186" s="330"/>
      <c r="CW186" s="330"/>
      <c r="CX186" s="330"/>
      <c r="CY186" s="330"/>
      <c r="CZ186" s="330"/>
      <c r="DA186" s="330"/>
      <c r="DB186" s="330"/>
      <c r="DC186" s="330"/>
      <c r="DD186" s="330"/>
      <c r="DE186" s="330"/>
      <c r="DF186" s="330"/>
      <c r="DG186" s="330"/>
      <c r="DH186" s="330"/>
      <c r="DI186" s="330"/>
      <c r="DJ186" s="330"/>
      <c r="DK186" s="330"/>
      <c r="DL186" s="330"/>
      <c r="DM186" s="330"/>
      <c r="DN186" s="330"/>
      <c r="DO186" s="330"/>
      <c r="DP186" s="330"/>
      <c r="DQ186" s="330"/>
      <c r="DR186" s="330"/>
      <c r="DS186" s="330"/>
      <c r="DT186" s="330"/>
      <c r="DU186" s="330"/>
      <c r="DV186" s="330"/>
      <c r="DW186" s="330"/>
      <c r="DX186" s="330"/>
      <c r="DY186" s="330"/>
      <c r="DZ186" s="330"/>
      <c r="EA186" s="330"/>
      <c r="EB186" s="330"/>
      <c r="EC186" s="330"/>
      <c r="ED186" s="330"/>
      <c r="EE186" s="330"/>
      <c r="EF186" s="330"/>
      <c r="EG186" s="330"/>
      <c r="EH186" s="330"/>
      <c r="EI186" s="330"/>
      <c r="EJ186" s="330"/>
      <c r="EK186" s="330"/>
      <c r="EL186" s="330"/>
      <c r="EM186" s="330"/>
      <c r="EN186" s="330"/>
      <c r="EO186" s="330"/>
      <c r="EP186" s="330"/>
      <c r="EQ186" s="330"/>
      <c r="ER186" s="330"/>
      <c r="ES186" s="330"/>
      <c r="ET186" s="330"/>
      <c r="EU186" s="330"/>
      <c r="EV186" s="330"/>
      <c r="EW186" s="330"/>
      <c r="EX186" s="330"/>
      <c r="EY186" s="330"/>
      <c r="EZ186" s="330"/>
      <c r="FA186" s="330"/>
      <c r="FB186" s="330"/>
      <c r="FC186" s="330"/>
      <c r="FD186" s="330"/>
      <c r="FE186" s="330"/>
      <c r="FF186" s="330"/>
      <c r="FG186" s="330"/>
      <c r="FH186" s="330"/>
      <c r="FI186" s="330"/>
      <c r="FJ186" s="330"/>
      <c r="FK186" s="330"/>
      <c r="FL186" s="330"/>
      <c r="FM186" s="330"/>
      <c r="FN186" s="330"/>
      <c r="FO186" s="330"/>
      <c r="FP186" s="330"/>
      <c r="FQ186" s="330"/>
      <c r="FR186" s="330"/>
      <c r="FS186" s="330"/>
      <c r="FT186" s="330"/>
      <c r="FU186" s="330"/>
      <c r="FV186" s="330"/>
      <c r="FW186" s="330"/>
      <c r="FX186" s="330"/>
      <c r="FY186" s="330"/>
      <c r="FZ186" s="330"/>
      <c r="GA186" s="330"/>
      <c r="GB186" s="330"/>
      <c r="GC186" s="330"/>
      <c r="GD186" s="330"/>
      <c r="GE186" s="330"/>
      <c r="GF186" s="330"/>
      <c r="GG186" s="330"/>
      <c r="GH186" s="330"/>
      <c r="GI186" s="330"/>
      <c r="GJ186" s="330"/>
      <c r="GK186" s="330"/>
      <c r="GL186" s="330"/>
      <c r="GM186" s="330"/>
      <c r="GN186" s="330"/>
      <c r="GO186" s="330"/>
      <c r="GP186" s="330"/>
      <c r="GQ186" s="330"/>
      <c r="GR186" s="330"/>
      <c r="GS186" s="330"/>
      <c r="GT186" s="330"/>
      <c r="GU186" s="330"/>
      <c r="GV186" s="330"/>
      <c r="GW186" s="330"/>
      <c r="GX186" s="330"/>
      <c r="GY186" s="330"/>
      <c r="GZ186" s="330"/>
      <c r="HA186" s="330"/>
      <c r="HB186" s="330"/>
      <c r="HC186" s="330"/>
      <c r="HD186" s="330"/>
      <c r="HE186" s="330"/>
      <c r="HF186" s="330"/>
      <c r="HG186" s="330"/>
      <c r="HH186" s="330"/>
      <c r="HI186" s="330"/>
      <c r="HJ186" s="330"/>
    </row>
    <row r="187" s="135" customFormat="1" ht="9.95" customHeight="1" spans="1:218">
      <c r="A187" s="1267" t="s">
        <v>37</v>
      </c>
      <c r="B187" s="1267" t="s">
        <v>102</v>
      </c>
      <c r="C187" s="1267">
        <v>899</v>
      </c>
      <c r="D187" s="1268">
        <v>131.4174508602</v>
      </c>
      <c r="E187" s="1268" t="s">
        <v>714</v>
      </c>
      <c r="F187" s="1268" t="s">
        <v>715</v>
      </c>
      <c r="G187" s="1268" t="s">
        <v>716</v>
      </c>
      <c r="H187" s="1267" t="s">
        <v>721</v>
      </c>
      <c r="I187" s="1267" t="s">
        <v>28</v>
      </c>
      <c r="J187" s="1267" t="s">
        <v>327</v>
      </c>
      <c r="K187" s="1267"/>
      <c r="L187" s="1275">
        <v>40433419.436</v>
      </c>
      <c r="M187" s="1275">
        <v>4683160.00006</v>
      </c>
      <c r="N187" s="1267" t="s">
        <v>43</v>
      </c>
      <c r="O187" s="312" t="s">
        <v>739</v>
      </c>
      <c r="P187" s="1277" t="s">
        <v>740</v>
      </c>
      <c r="Q187" s="1283">
        <f t="shared" si="3"/>
        <v>591.3785288709</v>
      </c>
      <c r="R187" s="1267"/>
      <c r="S187" s="330"/>
      <c r="T187" s="330"/>
      <c r="U187" s="330"/>
      <c r="V187" s="330"/>
      <c r="W187" s="330"/>
      <c r="X187" s="330"/>
      <c r="Y187" s="330"/>
      <c r="Z187" s="330"/>
      <c r="AA187" s="330"/>
      <c r="AB187" s="330"/>
      <c r="AC187" s="330"/>
      <c r="AD187" s="330"/>
      <c r="AE187" s="330"/>
      <c r="AF187" s="330"/>
      <c r="AG187" s="330"/>
      <c r="AH187" s="330"/>
      <c r="AI187" s="330"/>
      <c r="AJ187" s="330"/>
      <c r="AK187" s="330"/>
      <c r="AL187" s="330"/>
      <c r="AM187" s="330"/>
      <c r="AN187" s="330"/>
      <c r="AO187" s="330"/>
      <c r="AP187" s="330"/>
      <c r="AQ187" s="330"/>
      <c r="AR187" s="330"/>
      <c r="AS187" s="330"/>
      <c r="AT187" s="330"/>
      <c r="AU187" s="330"/>
      <c r="AV187" s="330"/>
      <c r="AW187" s="330"/>
      <c r="AX187" s="330"/>
      <c r="AY187" s="330"/>
      <c r="AZ187" s="330"/>
      <c r="BA187" s="330"/>
      <c r="BB187" s="330"/>
      <c r="BC187" s="330"/>
      <c r="BD187" s="330"/>
      <c r="BE187" s="330"/>
      <c r="BF187" s="330"/>
      <c r="BG187" s="330"/>
      <c r="BH187" s="330"/>
      <c r="BI187" s="330"/>
      <c r="BJ187" s="330"/>
      <c r="BK187" s="330"/>
      <c r="BL187" s="330"/>
      <c r="BM187" s="330"/>
      <c r="BN187" s="330"/>
      <c r="BO187" s="330"/>
      <c r="BP187" s="330"/>
      <c r="BQ187" s="330"/>
      <c r="BR187" s="330"/>
      <c r="BS187" s="330"/>
      <c r="BT187" s="330"/>
      <c r="BU187" s="330"/>
      <c r="BV187" s="330"/>
      <c r="BW187" s="330"/>
      <c r="BX187" s="330"/>
      <c r="BY187" s="330"/>
      <c r="BZ187" s="330"/>
      <c r="CA187" s="330"/>
      <c r="CB187" s="330"/>
      <c r="CC187" s="330"/>
      <c r="CD187" s="330"/>
      <c r="CE187" s="330"/>
      <c r="CF187" s="330"/>
      <c r="CG187" s="330"/>
      <c r="CH187" s="330"/>
      <c r="CI187" s="330"/>
      <c r="CJ187" s="330"/>
      <c r="CK187" s="330"/>
      <c r="CL187" s="330"/>
      <c r="CM187" s="330"/>
      <c r="CN187" s="330"/>
      <c r="CO187" s="330"/>
      <c r="CP187" s="330"/>
      <c r="CQ187" s="330"/>
      <c r="CR187" s="330"/>
      <c r="CS187" s="330"/>
      <c r="CT187" s="330"/>
      <c r="CU187" s="330"/>
      <c r="CV187" s="330"/>
      <c r="CW187" s="330"/>
      <c r="CX187" s="330"/>
      <c r="CY187" s="330"/>
      <c r="CZ187" s="330"/>
      <c r="DA187" s="330"/>
      <c r="DB187" s="330"/>
      <c r="DC187" s="330"/>
      <c r="DD187" s="330"/>
      <c r="DE187" s="330"/>
      <c r="DF187" s="330"/>
      <c r="DG187" s="330"/>
      <c r="DH187" s="330"/>
      <c r="DI187" s="330"/>
      <c r="DJ187" s="330"/>
      <c r="DK187" s="330"/>
      <c r="DL187" s="330"/>
      <c r="DM187" s="330"/>
      <c r="DN187" s="330"/>
      <c r="DO187" s="330"/>
      <c r="DP187" s="330"/>
      <c r="DQ187" s="330"/>
      <c r="DR187" s="330"/>
      <c r="DS187" s="330"/>
      <c r="DT187" s="330"/>
      <c r="DU187" s="330"/>
      <c r="DV187" s="330"/>
      <c r="DW187" s="330"/>
      <c r="DX187" s="330"/>
      <c r="DY187" s="330"/>
      <c r="DZ187" s="330"/>
      <c r="EA187" s="330"/>
      <c r="EB187" s="330"/>
      <c r="EC187" s="330"/>
      <c r="ED187" s="330"/>
      <c r="EE187" s="330"/>
      <c r="EF187" s="330"/>
      <c r="EG187" s="330"/>
      <c r="EH187" s="330"/>
      <c r="EI187" s="330"/>
      <c r="EJ187" s="330"/>
      <c r="EK187" s="330"/>
      <c r="EL187" s="330"/>
      <c r="EM187" s="330"/>
      <c r="EN187" s="330"/>
      <c r="EO187" s="330"/>
      <c r="EP187" s="330"/>
      <c r="EQ187" s="330"/>
      <c r="ER187" s="330"/>
      <c r="ES187" s="330"/>
      <c r="ET187" s="330"/>
      <c r="EU187" s="330"/>
      <c r="EV187" s="330"/>
      <c r="EW187" s="330"/>
      <c r="EX187" s="330"/>
      <c r="EY187" s="330"/>
      <c r="EZ187" s="330"/>
      <c r="FA187" s="330"/>
      <c r="FB187" s="330"/>
      <c r="FC187" s="330"/>
      <c r="FD187" s="330"/>
      <c r="FE187" s="330"/>
      <c r="FF187" s="330"/>
      <c r="FG187" s="330"/>
      <c r="FH187" s="330"/>
      <c r="FI187" s="330"/>
      <c r="FJ187" s="330"/>
      <c r="FK187" s="330"/>
      <c r="FL187" s="330"/>
      <c r="FM187" s="330"/>
      <c r="FN187" s="330"/>
      <c r="FO187" s="330"/>
      <c r="FP187" s="330"/>
      <c r="FQ187" s="330"/>
      <c r="FR187" s="330"/>
      <c r="FS187" s="330"/>
      <c r="FT187" s="330"/>
      <c r="FU187" s="330"/>
      <c r="FV187" s="330"/>
      <c r="FW187" s="330"/>
      <c r="FX187" s="330"/>
      <c r="FY187" s="330"/>
      <c r="FZ187" s="330"/>
      <c r="GA187" s="330"/>
      <c r="GB187" s="330"/>
      <c r="GC187" s="330"/>
      <c r="GD187" s="330"/>
      <c r="GE187" s="330"/>
      <c r="GF187" s="330"/>
      <c r="GG187" s="330"/>
      <c r="GH187" s="330"/>
      <c r="GI187" s="330"/>
      <c r="GJ187" s="330"/>
      <c r="GK187" s="330"/>
      <c r="GL187" s="330"/>
      <c r="GM187" s="330"/>
      <c r="GN187" s="330"/>
      <c r="GO187" s="330"/>
      <c r="GP187" s="330"/>
      <c r="GQ187" s="330"/>
      <c r="GR187" s="330"/>
      <c r="GS187" s="330"/>
      <c r="GT187" s="330"/>
      <c r="GU187" s="330"/>
      <c r="GV187" s="330"/>
      <c r="GW187" s="330"/>
      <c r="GX187" s="330"/>
      <c r="GY187" s="330"/>
      <c r="GZ187" s="330"/>
      <c r="HA187" s="330"/>
      <c r="HB187" s="330"/>
      <c r="HC187" s="330"/>
      <c r="HD187" s="330"/>
      <c r="HE187" s="330"/>
      <c r="HF187" s="330"/>
      <c r="HG187" s="330"/>
      <c r="HH187" s="330"/>
      <c r="HI187" s="330"/>
      <c r="HJ187" s="330"/>
    </row>
    <row r="188" s="135" customFormat="1" ht="9.95" customHeight="1" spans="1:218">
      <c r="A188" s="1267" t="s">
        <v>37</v>
      </c>
      <c r="B188" s="1267" t="s">
        <v>102</v>
      </c>
      <c r="C188" s="1267">
        <v>958</v>
      </c>
      <c r="D188" s="1268">
        <v>7.2730165461</v>
      </c>
      <c r="E188" s="1268" t="s">
        <v>714</v>
      </c>
      <c r="F188" s="1268" t="s">
        <v>715</v>
      </c>
      <c r="G188" s="1268" t="s">
        <v>716</v>
      </c>
      <c r="H188" s="1267" t="s">
        <v>721</v>
      </c>
      <c r="I188" s="1267" t="s">
        <v>28</v>
      </c>
      <c r="J188" s="1267" t="s">
        <v>327</v>
      </c>
      <c r="K188" s="1267"/>
      <c r="L188" s="1275">
        <v>40433581.2095</v>
      </c>
      <c r="M188" s="1275">
        <v>4683040.82675</v>
      </c>
      <c r="N188" s="1267" t="s">
        <v>43</v>
      </c>
      <c r="O188" s="312" t="s">
        <v>739</v>
      </c>
      <c r="P188" s="1277" t="s">
        <v>740</v>
      </c>
      <c r="Q188" s="1283">
        <f t="shared" si="3"/>
        <v>32.72857445745</v>
      </c>
      <c r="R188" s="1267"/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30"/>
      <c r="AE188" s="330"/>
      <c r="AF188" s="330"/>
      <c r="AG188" s="330"/>
      <c r="AH188" s="330"/>
      <c r="AI188" s="330"/>
      <c r="AJ188" s="330"/>
      <c r="AK188" s="330"/>
      <c r="AL188" s="330"/>
      <c r="AM188" s="330"/>
      <c r="AN188" s="330"/>
      <c r="AO188" s="330"/>
      <c r="AP188" s="330"/>
      <c r="AQ188" s="330"/>
      <c r="AR188" s="330"/>
      <c r="AS188" s="330"/>
      <c r="AT188" s="330"/>
      <c r="AU188" s="330"/>
      <c r="AV188" s="330"/>
      <c r="AW188" s="330"/>
      <c r="AX188" s="330"/>
      <c r="AY188" s="330"/>
      <c r="AZ188" s="330"/>
      <c r="BA188" s="330"/>
      <c r="BB188" s="330"/>
      <c r="BC188" s="330"/>
      <c r="BD188" s="330"/>
      <c r="BE188" s="330"/>
      <c r="BF188" s="330"/>
      <c r="BG188" s="330"/>
      <c r="BH188" s="330"/>
      <c r="BI188" s="330"/>
      <c r="BJ188" s="330"/>
      <c r="BK188" s="330"/>
      <c r="BL188" s="330"/>
      <c r="BM188" s="330"/>
      <c r="BN188" s="330"/>
      <c r="BO188" s="330"/>
      <c r="BP188" s="330"/>
      <c r="BQ188" s="330"/>
      <c r="BR188" s="330"/>
      <c r="BS188" s="330"/>
      <c r="BT188" s="330"/>
      <c r="BU188" s="330"/>
      <c r="BV188" s="330"/>
      <c r="BW188" s="330"/>
      <c r="BX188" s="330"/>
      <c r="BY188" s="330"/>
      <c r="BZ188" s="330"/>
      <c r="CA188" s="330"/>
      <c r="CB188" s="330"/>
      <c r="CC188" s="330"/>
      <c r="CD188" s="330"/>
      <c r="CE188" s="330"/>
      <c r="CF188" s="330"/>
      <c r="CG188" s="330"/>
      <c r="CH188" s="330"/>
      <c r="CI188" s="330"/>
      <c r="CJ188" s="330"/>
      <c r="CK188" s="330"/>
      <c r="CL188" s="330"/>
      <c r="CM188" s="330"/>
      <c r="CN188" s="330"/>
      <c r="CO188" s="330"/>
      <c r="CP188" s="330"/>
      <c r="CQ188" s="330"/>
      <c r="CR188" s="330"/>
      <c r="CS188" s="330"/>
      <c r="CT188" s="330"/>
      <c r="CU188" s="330"/>
      <c r="CV188" s="330"/>
      <c r="CW188" s="330"/>
      <c r="CX188" s="330"/>
      <c r="CY188" s="330"/>
      <c r="CZ188" s="330"/>
      <c r="DA188" s="330"/>
      <c r="DB188" s="330"/>
      <c r="DC188" s="330"/>
      <c r="DD188" s="330"/>
      <c r="DE188" s="330"/>
      <c r="DF188" s="330"/>
      <c r="DG188" s="330"/>
      <c r="DH188" s="330"/>
      <c r="DI188" s="330"/>
      <c r="DJ188" s="330"/>
      <c r="DK188" s="330"/>
      <c r="DL188" s="330"/>
      <c r="DM188" s="330"/>
      <c r="DN188" s="330"/>
      <c r="DO188" s="330"/>
      <c r="DP188" s="330"/>
      <c r="DQ188" s="330"/>
      <c r="DR188" s="330"/>
      <c r="DS188" s="330"/>
      <c r="DT188" s="330"/>
      <c r="DU188" s="330"/>
      <c r="DV188" s="330"/>
      <c r="DW188" s="330"/>
      <c r="DX188" s="330"/>
      <c r="DY188" s="330"/>
      <c r="DZ188" s="330"/>
      <c r="EA188" s="330"/>
      <c r="EB188" s="330"/>
      <c r="EC188" s="330"/>
      <c r="ED188" s="330"/>
      <c r="EE188" s="330"/>
      <c r="EF188" s="330"/>
      <c r="EG188" s="330"/>
      <c r="EH188" s="330"/>
      <c r="EI188" s="330"/>
      <c r="EJ188" s="330"/>
      <c r="EK188" s="330"/>
      <c r="EL188" s="330"/>
      <c r="EM188" s="330"/>
      <c r="EN188" s="330"/>
      <c r="EO188" s="330"/>
      <c r="EP188" s="330"/>
      <c r="EQ188" s="330"/>
      <c r="ER188" s="330"/>
      <c r="ES188" s="330"/>
      <c r="ET188" s="330"/>
      <c r="EU188" s="330"/>
      <c r="EV188" s="330"/>
      <c r="EW188" s="330"/>
      <c r="EX188" s="330"/>
      <c r="EY188" s="330"/>
      <c r="EZ188" s="330"/>
      <c r="FA188" s="330"/>
      <c r="FB188" s="330"/>
      <c r="FC188" s="330"/>
      <c r="FD188" s="330"/>
      <c r="FE188" s="330"/>
      <c r="FF188" s="330"/>
      <c r="FG188" s="330"/>
      <c r="FH188" s="330"/>
      <c r="FI188" s="330"/>
      <c r="FJ188" s="330"/>
      <c r="FK188" s="330"/>
      <c r="FL188" s="330"/>
      <c r="FM188" s="330"/>
      <c r="FN188" s="330"/>
      <c r="FO188" s="330"/>
      <c r="FP188" s="330"/>
      <c r="FQ188" s="330"/>
      <c r="FR188" s="330"/>
      <c r="FS188" s="330"/>
      <c r="FT188" s="330"/>
      <c r="FU188" s="330"/>
      <c r="FV188" s="330"/>
      <c r="FW188" s="330"/>
      <c r="FX188" s="330"/>
      <c r="FY188" s="330"/>
      <c r="FZ188" s="330"/>
      <c r="GA188" s="330"/>
      <c r="GB188" s="330"/>
      <c r="GC188" s="330"/>
      <c r="GD188" s="330"/>
      <c r="GE188" s="330"/>
      <c r="GF188" s="330"/>
      <c r="GG188" s="330"/>
      <c r="GH188" s="330"/>
      <c r="GI188" s="330"/>
      <c r="GJ188" s="330"/>
      <c r="GK188" s="330"/>
      <c r="GL188" s="330"/>
      <c r="GM188" s="330"/>
      <c r="GN188" s="330"/>
      <c r="GO188" s="330"/>
      <c r="GP188" s="330"/>
      <c r="GQ188" s="330"/>
      <c r="GR188" s="330"/>
      <c r="GS188" s="330"/>
      <c r="GT188" s="330"/>
      <c r="GU188" s="330"/>
      <c r="GV188" s="330"/>
      <c r="GW188" s="330"/>
      <c r="GX188" s="330"/>
      <c r="GY188" s="330"/>
      <c r="GZ188" s="330"/>
      <c r="HA188" s="330"/>
      <c r="HB188" s="330"/>
      <c r="HC188" s="330"/>
      <c r="HD188" s="330"/>
      <c r="HE188" s="330"/>
      <c r="HF188" s="330"/>
      <c r="HG188" s="330"/>
      <c r="HH188" s="330"/>
      <c r="HI188" s="330"/>
      <c r="HJ188" s="330"/>
    </row>
    <row r="189" s="135" customFormat="1" ht="9.95" customHeight="1" spans="1:218">
      <c r="A189" s="1267" t="s">
        <v>37</v>
      </c>
      <c r="B189" s="1267" t="s">
        <v>102</v>
      </c>
      <c r="C189" s="1267">
        <v>1165</v>
      </c>
      <c r="D189" s="1268">
        <v>128.48853100545</v>
      </c>
      <c r="E189" s="1268" t="s">
        <v>714</v>
      </c>
      <c r="F189" s="1268" t="s">
        <v>715</v>
      </c>
      <c r="G189" s="1268" t="s">
        <v>716</v>
      </c>
      <c r="H189" s="1267" t="s">
        <v>721</v>
      </c>
      <c r="I189" s="1267" t="s">
        <v>28</v>
      </c>
      <c r="J189" s="1267" t="s">
        <v>327</v>
      </c>
      <c r="K189" s="1267"/>
      <c r="L189" s="1275">
        <v>40434029.957</v>
      </c>
      <c r="M189" s="1275">
        <v>4682900.8595</v>
      </c>
      <c r="N189" s="1267" t="s">
        <v>43</v>
      </c>
      <c r="O189" s="1260" t="s">
        <v>737</v>
      </c>
      <c r="P189" s="1279" t="s">
        <v>738</v>
      </c>
      <c r="Q189" s="1283">
        <f t="shared" si="3"/>
        <v>578.198389524525</v>
      </c>
      <c r="R189" s="1267"/>
      <c r="S189" s="330"/>
      <c r="T189" s="330"/>
      <c r="U189" s="330"/>
      <c r="V189" s="330"/>
      <c r="W189" s="330"/>
      <c r="X189" s="330"/>
      <c r="Y189" s="330"/>
      <c r="Z189" s="330"/>
      <c r="AA189" s="330"/>
      <c r="AB189" s="330"/>
      <c r="AC189" s="330"/>
      <c r="AD189" s="330"/>
      <c r="AE189" s="330"/>
      <c r="AF189" s="330"/>
      <c r="AG189" s="330"/>
      <c r="AH189" s="330"/>
      <c r="AI189" s="330"/>
      <c r="AJ189" s="330"/>
      <c r="AK189" s="330"/>
      <c r="AL189" s="330"/>
      <c r="AM189" s="330"/>
      <c r="AN189" s="330"/>
      <c r="AO189" s="330"/>
      <c r="AP189" s="330"/>
      <c r="AQ189" s="330"/>
      <c r="AR189" s="330"/>
      <c r="AS189" s="330"/>
      <c r="AT189" s="330"/>
      <c r="AU189" s="330"/>
      <c r="AV189" s="330"/>
      <c r="AW189" s="330"/>
      <c r="AX189" s="330"/>
      <c r="AY189" s="330"/>
      <c r="AZ189" s="330"/>
      <c r="BA189" s="330"/>
      <c r="BB189" s="330"/>
      <c r="BC189" s="330"/>
      <c r="BD189" s="330"/>
      <c r="BE189" s="330"/>
      <c r="BF189" s="330"/>
      <c r="BG189" s="330"/>
      <c r="BH189" s="330"/>
      <c r="BI189" s="330"/>
      <c r="BJ189" s="330"/>
      <c r="BK189" s="330"/>
      <c r="BL189" s="330"/>
      <c r="BM189" s="330"/>
      <c r="BN189" s="330"/>
      <c r="BO189" s="330"/>
      <c r="BP189" s="330"/>
      <c r="BQ189" s="330"/>
      <c r="BR189" s="330"/>
      <c r="BS189" s="330"/>
      <c r="BT189" s="330"/>
      <c r="BU189" s="330"/>
      <c r="BV189" s="330"/>
      <c r="BW189" s="330"/>
      <c r="BX189" s="330"/>
      <c r="BY189" s="330"/>
      <c r="BZ189" s="330"/>
      <c r="CA189" s="330"/>
      <c r="CB189" s="330"/>
      <c r="CC189" s="330"/>
      <c r="CD189" s="330"/>
      <c r="CE189" s="330"/>
      <c r="CF189" s="330"/>
      <c r="CG189" s="330"/>
      <c r="CH189" s="330"/>
      <c r="CI189" s="330"/>
      <c r="CJ189" s="330"/>
      <c r="CK189" s="330"/>
      <c r="CL189" s="330"/>
      <c r="CM189" s="330"/>
      <c r="CN189" s="330"/>
      <c r="CO189" s="330"/>
      <c r="CP189" s="330"/>
      <c r="CQ189" s="330"/>
      <c r="CR189" s="330"/>
      <c r="CS189" s="330"/>
      <c r="CT189" s="330"/>
      <c r="CU189" s="330"/>
      <c r="CV189" s="330"/>
      <c r="CW189" s="330"/>
      <c r="CX189" s="330"/>
      <c r="CY189" s="330"/>
      <c r="CZ189" s="330"/>
      <c r="DA189" s="330"/>
      <c r="DB189" s="330"/>
      <c r="DC189" s="330"/>
      <c r="DD189" s="330"/>
      <c r="DE189" s="330"/>
      <c r="DF189" s="330"/>
      <c r="DG189" s="330"/>
      <c r="DH189" s="330"/>
      <c r="DI189" s="330"/>
      <c r="DJ189" s="330"/>
      <c r="DK189" s="330"/>
      <c r="DL189" s="330"/>
      <c r="DM189" s="330"/>
      <c r="DN189" s="330"/>
      <c r="DO189" s="330"/>
      <c r="DP189" s="330"/>
      <c r="DQ189" s="330"/>
      <c r="DR189" s="330"/>
      <c r="DS189" s="330"/>
      <c r="DT189" s="330"/>
      <c r="DU189" s="330"/>
      <c r="DV189" s="330"/>
      <c r="DW189" s="330"/>
      <c r="DX189" s="330"/>
      <c r="DY189" s="330"/>
      <c r="DZ189" s="330"/>
      <c r="EA189" s="330"/>
      <c r="EB189" s="330"/>
      <c r="EC189" s="330"/>
      <c r="ED189" s="330"/>
      <c r="EE189" s="330"/>
      <c r="EF189" s="330"/>
      <c r="EG189" s="330"/>
      <c r="EH189" s="330"/>
      <c r="EI189" s="330"/>
      <c r="EJ189" s="330"/>
      <c r="EK189" s="330"/>
      <c r="EL189" s="330"/>
      <c r="EM189" s="330"/>
      <c r="EN189" s="330"/>
      <c r="EO189" s="330"/>
      <c r="EP189" s="330"/>
      <c r="EQ189" s="330"/>
      <c r="ER189" s="330"/>
      <c r="ES189" s="330"/>
      <c r="ET189" s="330"/>
      <c r="EU189" s="330"/>
      <c r="EV189" s="330"/>
      <c r="EW189" s="330"/>
      <c r="EX189" s="330"/>
      <c r="EY189" s="330"/>
      <c r="EZ189" s="330"/>
      <c r="FA189" s="330"/>
      <c r="FB189" s="330"/>
      <c r="FC189" s="330"/>
      <c r="FD189" s="330"/>
      <c r="FE189" s="330"/>
      <c r="FF189" s="330"/>
      <c r="FG189" s="330"/>
      <c r="FH189" s="330"/>
      <c r="FI189" s="330"/>
      <c r="FJ189" s="330"/>
      <c r="FK189" s="330"/>
      <c r="FL189" s="330"/>
      <c r="FM189" s="330"/>
      <c r="FN189" s="330"/>
      <c r="FO189" s="330"/>
      <c r="FP189" s="330"/>
      <c r="FQ189" s="330"/>
      <c r="FR189" s="330"/>
      <c r="FS189" s="330"/>
      <c r="FT189" s="330"/>
      <c r="FU189" s="330"/>
      <c r="FV189" s="330"/>
      <c r="FW189" s="330"/>
      <c r="FX189" s="330"/>
      <c r="FY189" s="330"/>
      <c r="FZ189" s="330"/>
      <c r="GA189" s="330"/>
      <c r="GB189" s="330"/>
      <c r="GC189" s="330"/>
      <c r="GD189" s="330"/>
      <c r="GE189" s="330"/>
      <c r="GF189" s="330"/>
      <c r="GG189" s="330"/>
      <c r="GH189" s="330"/>
      <c r="GI189" s="330"/>
      <c r="GJ189" s="330"/>
      <c r="GK189" s="330"/>
      <c r="GL189" s="330"/>
      <c r="GM189" s="330"/>
      <c r="GN189" s="330"/>
      <c r="GO189" s="330"/>
      <c r="GP189" s="330"/>
      <c r="GQ189" s="330"/>
      <c r="GR189" s="330"/>
      <c r="GS189" s="330"/>
      <c r="GT189" s="330"/>
      <c r="GU189" s="330"/>
      <c r="GV189" s="330"/>
      <c r="GW189" s="330"/>
      <c r="GX189" s="330"/>
      <c r="GY189" s="330"/>
      <c r="GZ189" s="330"/>
      <c r="HA189" s="330"/>
      <c r="HB189" s="330"/>
      <c r="HC189" s="330"/>
      <c r="HD189" s="330"/>
      <c r="HE189" s="330"/>
      <c r="HF189" s="330"/>
      <c r="HG189" s="330"/>
      <c r="HH189" s="330"/>
      <c r="HI189" s="330"/>
      <c r="HJ189" s="330"/>
    </row>
    <row r="190" s="135" customFormat="1" ht="9.95" customHeight="1" spans="1:218">
      <c r="A190" s="1267" t="s">
        <v>37</v>
      </c>
      <c r="B190" s="1267" t="s">
        <v>102</v>
      </c>
      <c r="C190" s="1267">
        <v>1360</v>
      </c>
      <c r="D190" s="1268">
        <v>17.89648973475</v>
      </c>
      <c r="E190" s="1268" t="s">
        <v>714</v>
      </c>
      <c r="F190" s="1268" t="s">
        <v>715</v>
      </c>
      <c r="G190" s="1268" t="s">
        <v>716</v>
      </c>
      <c r="H190" s="1267" t="s">
        <v>721</v>
      </c>
      <c r="I190" s="1267" t="s">
        <v>28</v>
      </c>
      <c r="J190" s="1267" t="s">
        <v>327</v>
      </c>
      <c r="K190" s="1267"/>
      <c r="L190" s="1275">
        <v>40434199.1554</v>
      </c>
      <c r="M190" s="1275">
        <v>4682743.29535</v>
      </c>
      <c r="N190" s="1267" t="s">
        <v>43</v>
      </c>
      <c r="O190" s="312" t="s">
        <v>739</v>
      </c>
      <c r="P190" s="1277" t="s">
        <v>740</v>
      </c>
      <c r="Q190" s="1283">
        <f t="shared" si="3"/>
        <v>80.534203806375</v>
      </c>
      <c r="R190" s="1267"/>
      <c r="S190" s="330"/>
      <c r="T190" s="330"/>
      <c r="U190" s="330"/>
      <c r="V190" s="330"/>
      <c r="W190" s="330"/>
      <c r="X190" s="330"/>
      <c r="Y190" s="330"/>
      <c r="Z190" s="330"/>
      <c r="AA190" s="330"/>
      <c r="AB190" s="330"/>
      <c r="AC190" s="330"/>
      <c r="AD190" s="330"/>
      <c r="AE190" s="330"/>
      <c r="AF190" s="330"/>
      <c r="AG190" s="330"/>
      <c r="AH190" s="330"/>
      <c r="AI190" s="330"/>
      <c r="AJ190" s="330"/>
      <c r="AK190" s="330"/>
      <c r="AL190" s="330"/>
      <c r="AM190" s="330"/>
      <c r="AN190" s="330"/>
      <c r="AO190" s="330"/>
      <c r="AP190" s="330"/>
      <c r="AQ190" s="330"/>
      <c r="AR190" s="330"/>
      <c r="AS190" s="330"/>
      <c r="AT190" s="330"/>
      <c r="AU190" s="330"/>
      <c r="AV190" s="330"/>
      <c r="AW190" s="330"/>
      <c r="AX190" s="330"/>
      <c r="AY190" s="330"/>
      <c r="AZ190" s="330"/>
      <c r="BA190" s="330"/>
      <c r="BB190" s="330"/>
      <c r="BC190" s="330"/>
      <c r="BD190" s="330"/>
      <c r="BE190" s="330"/>
      <c r="BF190" s="330"/>
      <c r="BG190" s="330"/>
      <c r="BH190" s="330"/>
      <c r="BI190" s="330"/>
      <c r="BJ190" s="330"/>
      <c r="BK190" s="330"/>
      <c r="BL190" s="330"/>
      <c r="BM190" s="330"/>
      <c r="BN190" s="330"/>
      <c r="BO190" s="330"/>
      <c r="BP190" s="330"/>
      <c r="BQ190" s="330"/>
      <c r="BR190" s="330"/>
      <c r="BS190" s="330"/>
      <c r="BT190" s="330"/>
      <c r="BU190" s="330"/>
      <c r="BV190" s="330"/>
      <c r="BW190" s="330"/>
      <c r="BX190" s="330"/>
      <c r="BY190" s="330"/>
      <c r="BZ190" s="330"/>
      <c r="CA190" s="330"/>
      <c r="CB190" s="330"/>
      <c r="CC190" s="330"/>
      <c r="CD190" s="330"/>
      <c r="CE190" s="330"/>
      <c r="CF190" s="330"/>
      <c r="CG190" s="330"/>
      <c r="CH190" s="330"/>
      <c r="CI190" s="330"/>
      <c r="CJ190" s="330"/>
      <c r="CK190" s="330"/>
      <c r="CL190" s="330"/>
      <c r="CM190" s="330"/>
      <c r="CN190" s="330"/>
      <c r="CO190" s="330"/>
      <c r="CP190" s="330"/>
      <c r="CQ190" s="330"/>
      <c r="CR190" s="330"/>
      <c r="CS190" s="330"/>
      <c r="CT190" s="330"/>
      <c r="CU190" s="330"/>
      <c r="CV190" s="330"/>
      <c r="CW190" s="330"/>
      <c r="CX190" s="330"/>
      <c r="CY190" s="330"/>
      <c r="CZ190" s="330"/>
      <c r="DA190" s="330"/>
      <c r="DB190" s="330"/>
      <c r="DC190" s="330"/>
      <c r="DD190" s="330"/>
      <c r="DE190" s="330"/>
      <c r="DF190" s="330"/>
      <c r="DG190" s="330"/>
      <c r="DH190" s="330"/>
      <c r="DI190" s="330"/>
      <c r="DJ190" s="330"/>
      <c r="DK190" s="330"/>
      <c r="DL190" s="330"/>
      <c r="DM190" s="330"/>
      <c r="DN190" s="330"/>
      <c r="DO190" s="330"/>
      <c r="DP190" s="330"/>
      <c r="DQ190" s="330"/>
      <c r="DR190" s="330"/>
      <c r="DS190" s="330"/>
      <c r="DT190" s="330"/>
      <c r="DU190" s="330"/>
      <c r="DV190" s="330"/>
      <c r="DW190" s="330"/>
      <c r="DX190" s="330"/>
      <c r="DY190" s="330"/>
      <c r="DZ190" s="330"/>
      <c r="EA190" s="330"/>
      <c r="EB190" s="330"/>
      <c r="EC190" s="330"/>
      <c r="ED190" s="330"/>
      <c r="EE190" s="330"/>
      <c r="EF190" s="330"/>
      <c r="EG190" s="330"/>
      <c r="EH190" s="330"/>
      <c r="EI190" s="330"/>
      <c r="EJ190" s="330"/>
      <c r="EK190" s="330"/>
      <c r="EL190" s="330"/>
      <c r="EM190" s="330"/>
      <c r="EN190" s="330"/>
      <c r="EO190" s="330"/>
      <c r="EP190" s="330"/>
      <c r="EQ190" s="330"/>
      <c r="ER190" s="330"/>
      <c r="ES190" s="330"/>
      <c r="ET190" s="330"/>
      <c r="EU190" s="330"/>
      <c r="EV190" s="330"/>
      <c r="EW190" s="330"/>
      <c r="EX190" s="330"/>
      <c r="EY190" s="330"/>
      <c r="EZ190" s="330"/>
      <c r="FA190" s="330"/>
      <c r="FB190" s="330"/>
      <c r="FC190" s="330"/>
      <c r="FD190" s="330"/>
      <c r="FE190" s="330"/>
      <c r="FF190" s="330"/>
      <c r="FG190" s="330"/>
      <c r="FH190" s="330"/>
      <c r="FI190" s="330"/>
      <c r="FJ190" s="330"/>
      <c r="FK190" s="330"/>
      <c r="FL190" s="330"/>
      <c r="FM190" s="330"/>
      <c r="FN190" s="330"/>
      <c r="FO190" s="330"/>
      <c r="FP190" s="330"/>
      <c r="FQ190" s="330"/>
      <c r="FR190" s="330"/>
      <c r="FS190" s="330"/>
      <c r="FT190" s="330"/>
      <c r="FU190" s="330"/>
      <c r="FV190" s="330"/>
      <c r="FW190" s="330"/>
      <c r="FX190" s="330"/>
      <c r="FY190" s="330"/>
      <c r="FZ190" s="330"/>
      <c r="GA190" s="330"/>
      <c r="GB190" s="330"/>
      <c r="GC190" s="330"/>
      <c r="GD190" s="330"/>
      <c r="GE190" s="330"/>
      <c r="GF190" s="330"/>
      <c r="GG190" s="330"/>
      <c r="GH190" s="330"/>
      <c r="GI190" s="330"/>
      <c r="GJ190" s="330"/>
      <c r="GK190" s="330"/>
      <c r="GL190" s="330"/>
      <c r="GM190" s="330"/>
      <c r="GN190" s="330"/>
      <c r="GO190" s="330"/>
      <c r="GP190" s="330"/>
      <c r="GQ190" s="330"/>
      <c r="GR190" s="330"/>
      <c r="GS190" s="330"/>
      <c r="GT190" s="330"/>
      <c r="GU190" s="330"/>
      <c r="GV190" s="330"/>
      <c r="GW190" s="330"/>
      <c r="GX190" s="330"/>
      <c r="GY190" s="330"/>
      <c r="GZ190" s="330"/>
      <c r="HA190" s="330"/>
      <c r="HB190" s="330"/>
      <c r="HC190" s="330"/>
      <c r="HD190" s="330"/>
      <c r="HE190" s="330"/>
      <c r="HF190" s="330"/>
      <c r="HG190" s="330"/>
      <c r="HH190" s="330"/>
      <c r="HI190" s="330"/>
      <c r="HJ190" s="330"/>
    </row>
    <row r="191" s="135" customFormat="1" ht="9.95" customHeight="1" spans="1:218">
      <c r="A191" s="1267" t="s">
        <v>37</v>
      </c>
      <c r="B191" s="1267" t="s">
        <v>102</v>
      </c>
      <c r="C191" s="1267">
        <v>1375</v>
      </c>
      <c r="D191" s="1268">
        <v>1.6257113919</v>
      </c>
      <c r="E191" s="1268" t="s">
        <v>714</v>
      </c>
      <c r="F191" s="1268" t="s">
        <v>715</v>
      </c>
      <c r="G191" s="1268" t="s">
        <v>716</v>
      </c>
      <c r="H191" s="1267" t="s">
        <v>721</v>
      </c>
      <c r="I191" s="1267" t="s">
        <v>28</v>
      </c>
      <c r="J191" s="1267" t="s">
        <v>327</v>
      </c>
      <c r="K191" s="1267"/>
      <c r="L191" s="1275">
        <v>40434410.2377</v>
      </c>
      <c r="M191" s="1275">
        <v>4682745.61726</v>
      </c>
      <c r="N191" s="1267" t="s">
        <v>43</v>
      </c>
      <c r="O191" s="312" t="s">
        <v>739</v>
      </c>
      <c r="P191" s="1277" t="s">
        <v>740</v>
      </c>
      <c r="Q191" s="1283">
        <f t="shared" si="3"/>
        <v>7.31570126355</v>
      </c>
      <c r="R191" s="1267"/>
      <c r="S191" s="330"/>
      <c r="T191" s="330"/>
      <c r="U191" s="330"/>
      <c r="V191" s="330"/>
      <c r="W191" s="330"/>
      <c r="X191" s="330"/>
      <c r="Y191" s="330"/>
      <c r="Z191" s="330"/>
      <c r="AA191" s="330"/>
      <c r="AB191" s="330"/>
      <c r="AC191" s="330"/>
      <c r="AD191" s="330"/>
      <c r="AE191" s="330"/>
      <c r="AF191" s="330"/>
      <c r="AG191" s="330"/>
      <c r="AH191" s="330"/>
      <c r="AI191" s="330"/>
      <c r="AJ191" s="330"/>
      <c r="AK191" s="330"/>
      <c r="AL191" s="330"/>
      <c r="AM191" s="330"/>
      <c r="AN191" s="330"/>
      <c r="AO191" s="330"/>
      <c r="AP191" s="330"/>
      <c r="AQ191" s="330"/>
      <c r="AR191" s="330"/>
      <c r="AS191" s="330"/>
      <c r="AT191" s="330"/>
      <c r="AU191" s="330"/>
      <c r="AV191" s="330"/>
      <c r="AW191" s="330"/>
      <c r="AX191" s="330"/>
      <c r="AY191" s="330"/>
      <c r="AZ191" s="330"/>
      <c r="BA191" s="330"/>
      <c r="BB191" s="330"/>
      <c r="BC191" s="330"/>
      <c r="BD191" s="330"/>
      <c r="BE191" s="330"/>
      <c r="BF191" s="330"/>
      <c r="BG191" s="330"/>
      <c r="BH191" s="330"/>
      <c r="BI191" s="330"/>
      <c r="BJ191" s="330"/>
      <c r="BK191" s="330"/>
      <c r="BL191" s="330"/>
      <c r="BM191" s="330"/>
      <c r="BN191" s="330"/>
      <c r="BO191" s="330"/>
      <c r="BP191" s="330"/>
      <c r="BQ191" s="330"/>
      <c r="BR191" s="330"/>
      <c r="BS191" s="330"/>
      <c r="BT191" s="330"/>
      <c r="BU191" s="330"/>
      <c r="BV191" s="330"/>
      <c r="BW191" s="330"/>
      <c r="BX191" s="330"/>
      <c r="BY191" s="330"/>
      <c r="BZ191" s="330"/>
      <c r="CA191" s="330"/>
      <c r="CB191" s="330"/>
      <c r="CC191" s="330"/>
      <c r="CD191" s="330"/>
      <c r="CE191" s="330"/>
      <c r="CF191" s="330"/>
      <c r="CG191" s="330"/>
      <c r="CH191" s="330"/>
      <c r="CI191" s="330"/>
      <c r="CJ191" s="330"/>
      <c r="CK191" s="330"/>
      <c r="CL191" s="330"/>
      <c r="CM191" s="330"/>
      <c r="CN191" s="330"/>
      <c r="CO191" s="330"/>
      <c r="CP191" s="330"/>
      <c r="CQ191" s="330"/>
      <c r="CR191" s="330"/>
      <c r="CS191" s="330"/>
      <c r="CT191" s="330"/>
      <c r="CU191" s="330"/>
      <c r="CV191" s="330"/>
      <c r="CW191" s="330"/>
      <c r="CX191" s="330"/>
      <c r="CY191" s="330"/>
      <c r="CZ191" s="330"/>
      <c r="DA191" s="330"/>
      <c r="DB191" s="330"/>
      <c r="DC191" s="330"/>
      <c r="DD191" s="330"/>
      <c r="DE191" s="330"/>
      <c r="DF191" s="330"/>
      <c r="DG191" s="330"/>
      <c r="DH191" s="330"/>
      <c r="DI191" s="330"/>
      <c r="DJ191" s="330"/>
      <c r="DK191" s="330"/>
      <c r="DL191" s="330"/>
      <c r="DM191" s="330"/>
      <c r="DN191" s="330"/>
      <c r="DO191" s="330"/>
      <c r="DP191" s="330"/>
      <c r="DQ191" s="330"/>
      <c r="DR191" s="330"/>
      <c r="DS191" s="330"/>
      <c r="DT191" s="330"/>
      <c r="DU191" s="330"/>
      <c r="DV191" s="330"/>
      <c r="DW191" s="330"/>
      <c r="DX191" s="330"/>
      <c r="DY191" s="330"/>
      <c r="DZ191" s="330"/>
      <c r="EA191" s="330"/>
      <c r="EB191" s="330"/>
      <c r="EC191" s="330"/>
      <c r="ED191" s="330"/>
      <c r="EE191" s="330"/>
      <c r="EF191" s="330"/>
      <c r="EG191" s="330"/>
      <c r="EH191" s="330"/>
      <c r="EI191" s="330"/>
      <c r="EJ191" s="330"/>
      <c r="EK191" s="330"/>
      <c r="EL191" s="330"/>
      <c r="EM191" s="330"/>
      <c r="EN191" s="330"/>
      <c r="EO191" s="330"/>
      <c r="EP191" s="330"/>
      <c r="EQ191" s="330"/>
      <c r="ER191" s="330"/>
      <c r="ES191" s="330"/>
      <c r="ET191" s="330"/>
      <c r="EU191" s="330"/>
      <c r="EV191" s="330"/>
      <c r="EW191" s="330"/>
      <c r="EX191" s="330"/>
      <c r="EY191" s="330"/>
      <c r="EZ191" s="330"/>
      <c r="FA191" s="330"/>
      <c r="FB191" s="330"/>
      <c r="FC191" s="330"/>
      <c r="FD191" s="330"/>
      <c r="FE191" s="330"/>
      <c r="FF191" s="330"/>
      <c r="FG191" s="330"/>
      <c r="FH191" s="330"/>
      <c r="FI191" s="330"/>
      <c r="FJ191" s="330"/>
      <c r="FK191" s="330"/>
      <c r="FL191" s="330"/>
      <c r="FM191" s="330"/>
      <c r="FN191" s="330"/>
      <c r="FO191" s="330"/>
      <c r="FP191" s="330"/>
      <c r="FQ191" s="330"/>
      <c r="FR191" s="330"/>
      <c r="FS191" s="330"/>
      <c r="FT191" s="330"/>
      <c r="FU191" s="330"/>
      <c r="FV191" s="330"/>
      <c r="FW191" s="330"/>
      <c r="FX191" s="330"/>
      <c r="FY191" s="330"/>
      <c r="FZ191" s="330"/>
      <c r="GA191" s="330"/>
      <c r="GB191" s="330"/>
      <c r="GC191" s="330"/>
      <c r="GD191" s="330"/>
      <c r="GE191" s="330"/>
      <c r="GF191" s="330"/>
      <c r="GG191" s="330"/>
      <c r="GH191" s="330"/>
      <c r="GI191" s="330"/>
      <c r="GJ191" s="330"/>
      <c r="GK191" s="330"/>
      <c r="GL191" s="330"/>
      <c r="GM191" s="330"/>
      <c r="GN191" s="330"/>
      <c r="GO191" s="330"/>
      <c r="GP191" s="330"/>
      <c r="GQ191" s="330"/>
      <c r="GR191" s="330"/>
      <c r="GS191" s="330"/>
      <c r="GT191" s="330"/>
      <c r="GU191" s="330"/>
      <c r="GV191" s="330"/>
      <c r="GW191" s="330"/>
      <c r="GX191" s="330"/>
      <c r="GY191" s="330"/>
      <c r="GZ191" s="330"/>
      <c r="HA191" s="330"/>
      <c r="HB191" s="330"/>
      <c r="HC191" s="330"/>
      <c r="HD191" s="330"/>
      <c r="HE191" s="330"/>
      <c r="HF191" s="330"/>
      <c r="HG191" s="330"/>
      <c r="HH191" s="330"/>
      <c r="HI191" s="330"/>
      <c r="HJ191" s="330"/>
    </row>
    <row r="192" s="135" customFormat="1" ht="9.95" customHeight="1" spans="1:218">
      <c r="A192" s="1267" t="s">
        <v>37</v>
      </c>
      <c r="B192" s="1267" t="s">
        <v>102</v>
      </c>
      <c r="C192" s="1267">
        <v>1459</v>
      </c>
      <c r="D192" s="1268">
        <v>20.67446506215</v>
      </c>
      <c r="E192" s="1268" t="s">
        <v>714</v>
      </c>
      <c r="F192" s="1268" t="s">
        <v>715</v>
      </c>
      <c r="G192" s="1268" t="s">
        <v>716</v>
      </c>
      <c r="H192" s="1267" t="s">
        <v>721</v>
      </c>
      <c r="I192" s="1267" t="s">
        <v>28</v>
      </c>
      <c r="J192" s="1267" t="s">
        <v>327</v>
      </c>
      <c r="K192" s="1267"/>
      <c r="L192" s="1275">
        <v>40434718.8236</v>
      </c>
      <c r="M192" s="1275">
        <v>4682607.71872</v>
      </c>
      <c r="N192" s="1267" t="s">
        <v>43</v>
      </c>
      <c r="O192" s="312" t="s">
        <v>739</v>
      </c>
      <c r="P192" s="1277" t="s">
        <v>740</v>
      </c>
      <c r="Q192" s="1283">
        <f t="shared" si="3"/>
        <v>93.035092779675</v>
      </c>
      <c r="R192" s="1267"/>
      <c r="S192" s="330"/>
      <c r="T192" s="330"/>
      <c r="U192" s="330"/>
      <c r="V192" s="330"/>
      <c r="W192" s="330"/>
      <c r="X192" s="330"/>
      <c r="Y192" s="330"/>
      <c r="Z192" s="330"/>
      <c r="AA192" s="330"/>
      <c r="AB192" s="330"/>
      <c r="AC192" s="330"/>
      <c r="AD192" s="330"/>
      <c r="AE192" s="330"/>
      <c r="AF192" s="330"/>
      <c r="AG192" s="330"/>
      <c r="AH192" s="330"/>
      <c r="AI192" s="330"/>
      <c r="AJ192" s="330"/>
      <c r="AK192" s="330"/>
      <c r="AL192" s="330"/>
      <c r="AM192" s="330"/>
      <c r="AN192" s="330"/>
      <c r="AO192" s="330"/>
      <c r="AP192" s="330"/>
      <c r="AQ192" s="330"/>
      <c r="AR192" s="330"/>
      <c r="AS192" s="330"/>
      <c r="AT192" s="330"/>
      <c r="AU192" s="330"/>
      <c r="AV192" s="330"/>
      <c r="AW192" s="330"/>
      <c r="AX192" s="330"/>
      <c r="AY192" s="330"/>
      <c r="AZ192" s="330"/>
      <c r="BA192" s="330"/>
      <c r="BB192" s="330"/>
      <c r="BC192" s="330"/>
      <c r="BD192" s="330"/>
      <c r="BE192" s="330"/>
      <c r="BF192" s="330"/>
      <c r="BG192" s="330"/>
      <c r="BH192" s="330"/>
      <c r="BI192" s="330"/>
      <c r="BJ192" s="330"/>
      <c r="BK192" s="330"/>
      <c r="BL192" s="330"/>
      <c r="BM192" s="330"/>
      <c r="BN192" s="330"/>
      <c r="BO192" s="330"/>
      <c r="BP192" s="330"/>
      <c r="BQ192" s="330"/>
      <c r="BR192" s="330"/>
      <c r="BS192" s="330"/>
      <c r="BT192" s="330"/>
      <c r="BU192" s="330"/>
      <c r="BV192" s="330"/>
      <c r="BW192" s="330"/>
      <c r="BX192" s="330"/>
      <c r="BY192" s="330"/>
      <c r="BZ192" s="330"/>
      <c r="CA192" s="330"/>
      <c r="CB192" s="330"/>
      <c r="CC192" s="330"/>
      <c r="CD192" s="330"/>
      <c r="CE192" s="330"/>
      <c r="CF192" s="330"/>
      <c r="CG192" s="330"/>
      <c r="CH192" s="330"/>
      <c r="CI192" s="330"/>
      <c r="CJ192" s="330"/>
      <c r="CK192" s="330"/>
      <c r="CL192" s="330"/>
      <c r="CM192" s="330"/>
      <c r="CN192" s="330"/>
      <c r="CO192" s="330"/>
      <c r="CP192" s="330"/>
      <c r="CQ192" s="330"/>
      <c r="CR192" s="330"/>
      <c r="CS192" s="330"/>
      <c r="CT192" s="330"/>
      <c r="CU192" s="330"/>
      <c r="CV192" s="330"/>
      <c r="CW192" s="330"/>
      <c r="CX192" s="330"/>
      <c r="CY192" s="330"/>
      <c r="CZ192" s="330"/>
      <c r="DA192" s="330"/>
      <c r="DB192" s="330"/>
      <c r="DC192" s="330"/>
      <c r="DD192" s="330"/>
      <c r="DE192" s="330"/>
      <c r="DF192" s="330"/>
      <c r="DG192" s="330"/>
      <c r="DH192" s="330"/>
      <c r="DI192" s="330"/>
      <c r="DJ192" s="330"/>
      <c r="DK192" s="330"/>
      <c r="DL192" s="330"/>
      <c r="DM192" s="330"/>
      <c r="DN192" s="330"/>
      <c r="DO192" s="330"/>
      <c r="DP192" s="330"/>
      <c r="DQ192" s="330"/>
      <c r="DR192" s="330"/>
      <c r="DS192" s="330"/>
      <c r="DT192" s="330"/>
      <c r="DU192" s="330"/>
      <c r="DV192" s="330"/>
      <c r="DW192" s="330"/>
      <c r="DX192" s="330"/>
      <c r="DY192" s="330"/>
      <c r="DZ192" s="330"/>
      <c r="EA192" s="330"/>
      <c r="EB192" s="330"/>
      <c r="EC192" s="330"/>
      <c r="ED192" s="330"/>
      <c r="EE192" s="330"/>
      <c r="EF192" s="330"/>
      <c r="EG192" s="330"/>
      <c r="EH192" s="330"/>
      <c r="EI192" s="330"/>
      <c r="EJ192" s="330"/>
      <c r="EK192" s="330"/>
      <c r="EL192" s="330"/>
      <c r="EM192" s="330"/>
      <c r="EN192" s="330"/>
      <c r="EO192" s="330"/>
      <c r="EP192" s="330"/>
      <c r="EQ192" s="330"/>
      <c r="ER192" s="330"/>
      <c r="ES192" s="330"/>
      <c r="ET192" s="330"/>
      <c r="EU192" s="330"/>
      <c r="EV192" s="330"/>
      <c r="EW192" s="330"/>
      <c r="EX192" s="330"/>
      <c r="EY192" s="330"/>
      <c r="EZ192" s="330"/>
      <c r="FA192" s="330"/>
      <c r="FB192" s="330"/>
      <c r="FC192" s="330"/>
      <c r="FD192" s="330"/>
      <c r="FE192" s="330"/>
      <c r="FF192" s="330"/>
      <c r="FG192" s="330"/>
      <c r="FH192" s="330"/>
      <c r="FI192" s="330"/>
      <c r="FJ192" s="330"/>
      <c r="FK192" s="330"/>
      <c r="FL192" s="330"/>
      <c r="FM192" s="330"/>
      <c r="FN192" s="330"/>
      <c r="FO192" s="330"/>
      <c r="FP192" s="330"/>
      <c r="FQ192" s="330"/>
      <c r="FR192" s="330"/>
      <c r="FS192" s="330"/>
      <c r="FT192" s="330"/>
      <c r="FU192" s="330"/>
      <c r="FV192" s="330"/>
      <c r="FW192" s="330"/>
      <c r="FX192" s="330"/>
      <c r="FY192" s="330"/>
      <c r="FZ192" s="330"/>
      <c r="GA192" s="330"/>
      <c r="GB192" s="330"/>
      <c r="GC192" s="330"/>
      <c r="GD192" s="330"/>
      <c r="GE192" s="330"/>
      <c r="GF192" s="330"/>
      <c r="GG192" s="330"/>
      <c r="GH192" s="330"/>
      <c r="GI192" s="330"/>
      <c r="GJ192" s="330"/>
      <c r="GK192" s="330"/>
      <c r="GL192" s="330"/>
      <c r="GM192" s="330"/>
      <c r="GN192" s="330"/>
      <c r="GO192" s="330"/>
      <c r="GP192" s="330"/>
      <c r="GQ192" s="330"/>
      <c r="GR192" s="330"/>
      <c r="GS192" s="330"/>
      <c r="GT192" s="330"/>
      <c r="GU192" s="330"/>
      <c r="GV192" s="330"/>
      <c r="GW192" s="330"/>
      <c r="GX192" s="330"/>
      <c r="GY192" s="330"/>
      <c r="GZ192" s="330"/>
      <c r="HA192" s="330"/>
      <c r="HB192" s="330"/>
      <c r="HC192" s="330"/>
      <c r="HD192" s="330"/>
      <c r="HE192" s="330"/>
      <c r="HF192" s="330"/>
      <c r="HG192" s="330"/>
      <c r="HH192" s="330"/>
      <c r="HI192" s="330"/>
      <c r="HJ192" s="330"/>
    </row>
    <row r="193" s="135" customFormat="1" ht="9.95" customHeight="1" spans="1:218">
      <c r="A193" s="1267" t="s">
        <v>37</v>
      </c>
      <c r="B193" s="1267" t="s">
        <v>102</v>
      </c>
      <c r="C193" s="1267">
        <v>1512</v>
      </c>
      <c r="D193" s="1268">
        <v>46.58253123045</v>
      </c>
      <c r="E193" s="1268" t="s">
        <v>714</v>
      </c>
      <c r="F193" s="1268" t="s">
        <v>715</v>
      </c>
      <c r="G193" s="1268" t="s">
        <v>716</v>
      </c>
      <c r="H193" s="1267" t="s">
        <v>721</v>
      </c>
      <c r="I193" s="1267" t="s">
        <v>28</v>
      </c>
      <c r="J193" s="1267" t="s">
        <v>327</v>
      </c>
      <c r="K193" s="1267"/>
      <c r="L193" s="1275">
        <v>40434285.7991</v>
      </c>
      <c r="M193" s="1275">
        <v>4682631.18829</v>
      </c>
      <c r="N193" s="1267" t="s">
        <v>43</v>
      </c>
      <c r="O193" s="1260" t="s">
        <v>737</v>
      </c>
      <c r="P193" s="1279" t="s">
        <v>738</v>
      </c>
      <c r="Q193" s="1283">
        <f t="shared" si="3"/>
        <v>209.621390537025</v>
      </c>
      <c r="R193" s="1267"/>
      <c r="S193" s="330"/>
      <c r="T193" s="330"/>
      <c r="U193" s="330"/>
      <c r="V193" s="330"/>
      <c r="W193" s="330"/>
      <c r="X193" s="330"/>
      <c r="Y193" s="330"/>
      <c r="Z193" s="330"/>
      <c r="AA193" s="330"/>
      <c r="AB193" s="330"/>
      <c r="AC193" s="330"/>
      <c r="AD193" s="330"/>
      <c r="AE193" s="330"/>
      <c r="AF193" s="330"/>
      <c r="AG193" s="330"/>
      <c r="AH193" s="330"/>
      <c r="AI193" s="330"/>
      <c r="AJ193" s="330"/>
      <c r="AK193" s="330"/>
      <c r="AL193" s="330"/>
      <c r="AM193" s="330"/>
      <c r="AN193" s="330"/>
      <c r="AO193" s="330"/>
      <c r="AP193" s="330"/>
      <c r="AQ193" s="330"/>
      <c r="AR193" s="330"/>
      <c r="AS193" s="330"/>
      <c r="AT193" s="330"/>
      <c r="AU193" s="330"/>
      <c r="AV193" s="330"/>
      <c r="AW193" s="330"/>
      <c r="AX193" s="330"/>
      <c r="AY193" s="330"/>
      <c r="AZ193" s="330"/>
      <c r="BA193" s="330"/>
      <c r="BB193" s="330"/>
      <c r="BC193" s="330"/>
      <c r="BD193" s="330"/>
      <c r="BE193" s="330"/>
      <c r="BF193" s="330"/>
      <c r="BG193" s="330"/>
      <c r="BH193" s="330"/>
      <c r="BI193" s="330"/>
      <c r="BJ193" s="330"/>
      <c r="BK193" s="330"/>
      <c r="BL193" s="330"/>
      <c r="BM193" s="330"/>
      <c r="BN193" s="330"/>
      <c r="BO193" s="330"/>
      <c r="BP193" s="330"/>
      <c r="BQ193" s="330"/>
      <c r="BR193" s="330"/>
      <c r="BS193" s="330"/>
      <c r="BT193" s="330"/>
      <c r="BU193" s="330"/>
      <c r="BV193" s="330"/>
      <c r="BW193" s="330"/>
      <c r="BX193" s="330"/>
      <c r="BY193" s="330"/>
      <c r="BZ193" s="330"/>
      <c r="CA193" s="330"/>
      <c r="CB193" s="330"/>
      <c r="CC193" s="330"/>
      <c r="CD193" s="330"/>
      <c r="CE193" s="330"/>
      <c r="CF193" s="330"/>
      <c r="CG193" s="330"/>
      <c r="CH193" s="330"/>
      <c r="CI193" s="330"/>
      <c r="CJ193" s="330"/>
      <c r="CK193" s="330"/>
      <c r="CL193" s="330"/>
      <c r="CM193" s="330"/>
      <c r="CN193" s="330"/>
      <c r="CO193" s="330"/>
      <c r="CP193" s="330"/>
      <c r="CQ193" s="330"/>
      <c r="CR193" s="330"/>
      <c r="CS193" s="330"/>
      <c r="CT193" s="330"/>
      <c r="CU193" s="330"/>
      <c r="CV193" s="330"/>
      <c r="CW193" s="330"/>
      <c r="CX193" s="330"/>
      <c r="CY193" s="330"/>
      <c r="CZ193" s="330"/>
      <c r="DA193" s="330"/>
      <c r="DB193" s="330"/>
      <c r="DC193" s="330"/>
      <c r="DD193" s="330"/>
      <c r="DE193" s="330"/>
      <c r="DF193" s="330"/>
      <c r="DG193" s="330"/>
      <c r="DH193" s="330"/>
      <c r="DI193" s="330"/>
      <c r="DJ193" s="330"/>
      <c r="DK193" s="330"/>
      <c r="DL193" s="330"/>
      <c r="DM193" s="330"/>
      <c r="DN193" s="330"/>
      <c r="DO193" s="330"/>
      <c r="DP193" s="330"/>
      <c r="DQ193" s="330"/>
      <c r="DR193" s="330"/>
      <c r="DS193" s="330"/>
      <c r="DT193" s="330"/>
      <c r="DU193" s="330"/>
      <c r="DV193" s="330"/>
      <c r="DW193" s="330"/>
      <c r="DX193" s="330"/>
      <c r="DY193" s="330"/>
      <c r="DZ193" s="330"/>
      <c r="EA193" s="330"/>
      <c r="EB193" s="330"/>
      <c r="EC193" s="330"/>
      <c r="ED193" s="330"/>
      <c r="EE193" s="330"/>
      <c r="EF193" s="330"/>
      <c r="EG193" s="330"/>
      <c r="EH193" s="330"/>
      <c r="EI193" s="330"/>
      <c r="EJ193" s="330"/>
      <c r="EK193" s="330"/>
      <c r="EL193" s="330"/>
      <c r="EM193" s="330"/>
      <c r="EN193" s="330"/>
      <c r="EO193" s="330"/>
      <c r="EP193" s="330"/>
      <c r="EQ193" s="330"/>
      <c r="ER193" s="330"/>
      <c r="ES193" s="330"/>
      <c r="ET193" s="330"/>
      <c r="EU193" s="330"/>
      <c r="EV193" s="330"/>
      <c r="EW193" s="330"/>
      <c r="EX193" s="330"/>
      <c r="EY193" s="330"/>
      <c r="EZ193" s="330"/>
      <c r="FA193" s="330"/>
      <c r="FB193" s="330"/>
      <c r="FC193" s="330"/>
      <c r="FD193" s="330"/>
      <c r="FE193" s="330"/>
      <c r="FF193" s="330"/>
      <c r="FG193" s="330"/>
      <c r="FH193" s="330"/>
      <c r="FI193" s="330"/>
      <c r="FJ193" s="330"/>
      <c r="FK193" s="330"/>
      <c r="FL193" s="330"/>
      <c r="FM193" s="330"/>
      <c r="FN193" s="330"/>
      <c r="FO193" s="330"/>
      <c r="FP193" s="330"/>
      <c r="FQ193" s="330"/>
      <c r="FR193" s="330"/>
      <c r="FS193" s="330"/>
      <c r="FT193" s="330"/>
      <c r="FU193" s="330"/>
      <c r="FV193" s="330"/>
      <c r="FW193" s="330"/>
      <c r="FX193" s="330"/>
      <c r="FY193" s="330"/>
      <c r="FZ193" s="330"/>
      <c r="GA193" s="330"/>
      <c r="GB193" s="330"/>
      <c r="GC193" s="330"/>
      <c r="GD193" s="330"/>
      <c r="GE193" s="330"/>
      <c r="GF193" s="330"/>
      <c r="GG193" s="330"/>
      <c r="GH193" s="330"/>
      <c r="GI193" s="330"/>
      <c r="GJ193" s="330"/>
      <c r="GK193" s="330"/>
      <c r="GL193" s="330"/>
      <c r="GM193" s="330"/>
      <c r="GN193" s="330"/>
      <c r="GO193" s="330"/>
      <c r="GP193" s="330"/>
      <c r="GQ193" s="330"/>
      <c r="GR193" s="330"/>
      <c r="GS193" s="330"/>
      <c r="GT193" s="330"/>
      <c r="GU193" s="330"/>
      <c r="GV193" s="330"/>
      <c r="GW193" s="330"/>
      <c r="GX193" s="330"/>
      <c r="GY193" s="330"/>
      <c r="GZ193" s="330"/>
      <c r="HA193" s="330"/>
      <c r="HB193" s="330"/>
      <c r="HC193" s="330"/>
      <c r="HD193" s="330"/>
      <c r="HE193" s="330"/>
      <c r="HF193" s="330"/>
      <c r="HG193" s="330"/>
      <c r="HH193" s="330"/>
      <c r="HI193" s="330"/>
      <c r="HJ193" s="330"/>
    </row>
    <row r="194" s="135" customFormat="1" ht="9.95" customHeight="1" spans="1:218">
      <c r="A194" s="1267" t="s">
        <v>37</v>
      </c>
      <c r="B194" s="1267" t="s">
        <v>102</v>
      </c>
      <c r="C194" s="1267">
        <v>1575</v>
      </c>
      <c r="D194" s="1268">
        <v>1.76836679415</v>
      </c>
      <c r="E194" s="1268" t="s">
        <v>714</v>
      </c>
      <c r="F194" s="1268" t="s">
        <v>715</v>
      </c>
      <c r="G194" s="1268" t="s">
        <v>716</v>
      </c>
      <c r="H194" s="1267" t="s">
        <v>721</v>
      </c>
      <c r="I194" s="1267" t="s">
        <v>28</v>
      </c>
      <c r="J194" s="1267" t="s">
        <v>327</v>
      </c>
      <c r="K194" s="1267"/>
      <c r="L194" s="1275">
        <v>40434607.8225</v>
      </c>
      <c r="M194" s="1275">
        <v>4682599.95454</v>
      </c>
      <c r="N194" s="1267" t="s">
        <v>43</v>
      </c>
      <c r="O194" s="1260" t="s">
        <v>737</v>
      </c>
      <c r="P194" s="1279" t="s">
        <v>738</v>
      </c>
      <c r="Q194" s="1283">
        <f t="shared" si="3"/>
        <v>7.957650573675</v>
      </c>
      <c r="R194" s="1267"/>
      <c r="S194" s="330"/>
      <c r="T194" s="330"/>
      <c r="U194" s="330"/>
      <c r="V194" s="330"/>
      <c r="W194" s="330"/>
      <c r="X194" s="330"/>
      <c r="Y194" s="330"/>
      <c r="Z194" s="330"/>
      <c r="AA194" s="330"/>
      <c r="AB194" s="330"/>
      <c r="AC194" s="330"/>
      <c r="AD194" s="330"/>
      <c r="AE194" s="330"/>
      <c r="AF194" s="330"/>
      <c r="AG194" s="330"/>
      <c r="AH194" s="330"/>
      <c r="AI194" s="330"/>
      <c r="AJ194" s="330"/>
      <c r="AK194" s="330"/>
      <c r="AL194" s="330"/>
      <c r="AM194" s="330"/>
      <c r="AN194" s="330"/>
      <c r="AO194" s="330"/>
      <c r="AP194" s="330"/>
      <c r="AQ194" s="330"/>
      <c r="AR194" s="330"/>
      <c r="AS194" s="330"/>
      <c r="AT194" s="330"/>
      <c r="AU194" s="330"/>
      <c r="AV194" s="330"/>
      <c r="AW194" s="330"/>
      <c r="AX194" s="330"/>
      <c r="AY194" s="330"/>
      <c r="AZ194" s="330"/>
      <c r="BA194" s="330"/>
      <c r="BB194" s="330"/>
      <c r="BC194" s="330"/>
      <c r="BD194" s="330"/>
      <c r="BE194" s="330"/>
      <c r="BF194" s="330"/>
      <c r="BG194" s="330"/>
      <c r="BH194" s="330"/>
      <c r="BI194" s="330"/>
      <c r="BJ194" s="330"/>
      <c r="BK194" s="330"/>
      <c r="BL194" s="330"/>
      <c r="BM194" s="330"/>
      <c r="BN194" s="330"/>
      <c r="BO194" s="330"/>
      <c r="BP194" s="330"/>
      <c r="BQ194" s="330"/>
      <c r="BR194" s="330"/>
      <c r="BS194" s="330"/>
      <c r="BT194" s="330"/>
      <c r="BU194" s="330"/>
      <c r="BV194" s="330"/>
      <c r="BW194" s="330"/>
      <c r="BX194" s="330"/>
      <c r="BY194" s="330"/>
      <c r="BZ194" s="330"/>
      <c r="CA194" s="330"/>
      <c r="CB194" s="330"/>
      <c r="CC194" s="330"/>
      <c r="CD194" s="330"/>
      <c r="CE194" s="330"/>
      <c r="CF194" s="330"/>
      <c r="CG194" s="330"/>
      <c r="CH194" s="330"/>
      <c r="CI194" s="330"/>
      <c r="CJ194" s="330"/>
      <c r="CK194" s="330"/>
      <c r="CL194" s="330"/>
      <c r="CM194" s="330"/>
      <c r="CN194" s="330"/>
      <c r="CO194" s="330"/>
      <c r="CP194" s="330"/>
      <c r="CQ194" s="330"/>
      <c r="CR194" s="330"/>
      <c r="CS194" s="330"/>
      <c r="CT194" s="330"/>
      <c r="CU194" s="330"/>
      <c r="CV194" s="330"/>
      <c r="CW194" s="330"/>
      <c r="CX194" s="330"/>
      <c r="CY194" s="330"/>
      <c r="CZ194" s="330"/>
      <c r="DA194" s="330"/>
      <c r="DB194" s="330"/>
      <c r="DC194" s="330"/>
      <c r="DD194" s="330"/>
      <c r="DE194" s="330"/>
      <c r="DF194" s="330"/>
      <c r="DG194" s="330"/>
      <c r="DH194" s="330"/>
      <c r="DI194" s="330"/>
      <c r="DJ194" s="330"/>
      <c r="DK194" s="330"/>
      <c r="DL194" s="330"/>
      <c r="DM194" s="330"/>
      <c r="DN194" s="330"/>
      <c r="DO194" s="330"/>
      <c r="DP194" s="330"/>
      <c r="DQ194" s="330"/>
      <c r="DR194" s="330"/>
      <c r="DS194" s="330"/>
      <c r="DT194" s="330"/>
      <c r="DU194" s="330"/>
      <c r="DV194" s="330"/>
      <c r="DW194" s="330"/>
      <c r="DX194" s="330"/>
      <c r="DY194" s="330"/>
      <c r="DZ194" s="330"/>
      <c r="EA194" s="330"/>
      <c r="EB194" s="330"/>
      <c r="EC194" s="330"/>
      <c r="ED194" s="330"/>
      <c r="EE194" s="330"/>
      <c r="EF194" s="330"/>
      <c r="EG194" s="330"/>
      <c r="EH194" s="330"/>
      <c r="EI194" s="330"/>
      <c r="EJ194" s="330"/>
      <c r="EK194" s="330"/>
      <c r="EL194" s="330"/>
      <c r="EM194" s="330"/>
      <c r="EN194" s="330"/>
      <c r="EO194" s="330"/>
      <c r="EP194" s="330"/>
      <c r="EQ194" s="330"/>
      <c r="ER194" s="330"/>
      <c r="ES194" s="330"/>
      <c r="ET194" s="330"/>
      <c r="EU194" s="330"/>
      <c r="EV194" s="330"/>
      <c r="EW194" s="330"/>
      <c r="EX194" s="330"/>
      <c r="EY194" s="330"/>
      <c r="EZ194" s="330"/>
      <c r="FA194" s="330"/>
      <c r="FB194" s="330"/>
      <c r="FC194" s="330"/>
      <c r="FD194" s="330"/>
      <c r="FE194" s="330"/>
      <c r="FF194" s="330"/>
      <c r="FG194" s="330"/>
      <c r="FH194" s="330"/>
      <c r="FI194" s="330"/>
      <c r="FJ194" s="330"/>
      <c r="FK194" s="330"/>
      <c r="FL194" s="330"/>
      <c r="FM194" s="330"/>
      <c r="FN194" s="330"/>
      <c r="FO194" s="330"/>
      <c r="FP194" s="330"/>
      <c r="FQ194" s="330"/>
      <c r="FR194" s="330"/>
      <c r="FS194" s="330"/>
      <c r="FT194" s="330"/>
      <c r="FU194" s="330"/>
      <c r="FV194" s="330"/>
      <c r="FW194" s="330"/>
      <c r="FX194" s="330"/>
      <c r="FY194" s="330"/>
      <c r="FZ194" s="330"/>
      <c r="GA194" s="330"/>
      <c r="GB194" s="330"/>
      <c r="GC194" s="330"/>
      <c r="GD194" s="330"/>
      <c r="GE194" s="330"/>
      <c r="GF194" s="330"/>
      <c r="GG194" s="330"/>
      <c r="GH194" s="330"/>
      <c r="GI194" s="330"/>
      <c r="GJ194" s="330"/>
      <c r="GK194" s="330"/>
      <c r="GL194" s="330"/>
      <c r="GM194" s="330"/>
      <c r="GN194" s="330"/>
      <c r="GO194" s="330"/>
      <c r="GP194" s="330"/>
      <c r="GQ194" s="330"/>
      <c r="GR194" s="330"/>
      <c r="GS194" s="330"/>
      <c r="GT194" s="330"/>
      <c r="GU194" s="330"/>
      <c r="GV194" s="330"/>
      <c r="GW194" s="330"/>
      <c r="GX194" s="330"/>
      <c r="GY194" s="330"/>
      <c r="GZ194" s="330"/>
      <c r="HA194" s="330"/>
      <c r="HB194" s="330"/>
      <c r="HC194" s="330"/>
      <c r="HD194" s="330"/>
      <c r="HE194" s="330"/>
      <c r="HF194" s="330"/>
      <c r="HG194" s="330"/>
      <c r="HH194" s="330"/>
      <c r="HI194" s="330"/>
      <c r="HJ194" s="330"/>
    </row>
    <row r="195" s="135" customFormat="1" ht="9.95" customHeight="1" spans="1:218">
      <c r="A195" s="1267" t="s">
        <v>37</v>
      </c>
      <c r="B195" s="1267" t="s">
        <v>102</v>
      </c>
      <c r="C195" s="1267">
        <v>1661</v>
      </c>
      <c r="D195" s="1268">
        <v>19.83931107195</v>
      </c>
      <c r="E195" s="1268" t="s">
        <v>714</v>
      </c>
      <c r="F195" s="1268" t="s">
        <v>715</v>
      </c>
      <c r="G195" s="1268" t="s">
        <v>716</v>
      </c>
      <c r="H195" s="1267" t="s">
        <v>721</v>
      </c>
      <c r="I195" s="1267" t="s">
        <v>28</v>
      </c>
      <c r="J195" s="1267" t="s">
        <v>29</v>
      </c>
      <c r="K195" s="1267"/>
      <c r="L195" s="1275">
        <v>40434248.2236</v>
      </c>
      <c r="M195" s="1275">
        <v>4682552.05346</v>
      </c>
      <c r="N195" s="1267" t="s">
        <v>43</v>
      </c>
      <c r="O195" s="1260" t="s">
        <v>737</v>
      </c>
      <c r="P195" s="1279" t="s">
        <v>738</v>
      </c>
      <c r="Q195" s="1283">
        <f t="shared" si="3"/>
        <v>89.276899823775</v>
      </c>
      <c r="R195" s="1267"/>
      <c r="S195" s="330"/>
      <c r="T195" s="330"/>
      <c r="U195" s="330"/>
      <c r="V195" s="330"/>
      <c r="W195" s="330"/>
      <c r="X195" s="330"/>
      <c r="Y195" s="330"/>
      <c r="Z195" s="330"/>
      <c r="AA195" s="330"/>
      <c r="AB195" s="330"/>
      <c r="AC195" s="330"/>
      <c r="AD195" s="330"/>
      <c r="AE195" s="330"/>
      <c r="AF195" s="330"/>
      <c r="AG195" s="330"/>
      <c r="AH195" s="330"/>
      <c r="AI195" s="330"/>
      <c r="AJ195" s="330"/>
      <c r="AK195" s="330"/>
      <c r="AL195" s="330"/>
      <c r="AM195" s="330"/>
      <c r="AN195" s="330"/>
      <c r="AO195" s="330"/>
      <c r="AP195" s="330"/>
      <c r="AQ195" s="330"/>
      <c r="AR195" s="330"/>
      <c r="AS195" s="330"/>
      <c r="AT195" s="330"/>
      <c r="AU195" s="330"/>
      <c r="AV195" s="330"/>
      <c r="AW195" s="330"/>
      <c r="AX195" s="330"/>
      <c r="AY195" s="330"/>
      <c r="AZ195" s="330"/>
      <c r="BA195" s="330"/>
      <c r="BB195" s="330"/>
      <c r="BC195" s="330"/>
      <c r="BD195" s="330"/>
      <c r="BE195" s="330"/>
      <c r="BF195" s="330"/>
      <c r="BG195" s="330"/>
      <c r="BH195" s="330"/>
      <c r="BI195" s="330"/>
      <c r="BJ195" s="330"/>
      <c r="BK195" s="330"/>
      <c r="BL195" s="330"/>
      <c r="BM195" s="330"/>
      <c r="BN195" s="330"/>
      <c r="BO195" s="330"/>
      <c r="BP195" s="330"/>
      <c r="BQ195" s="330"/>
      <c r="BR195" s="330"/>
      <c r="BS195" s="330"/>
      <c r="BT195" s="330"/>
      <c r="BU195" s="330"/>
      <c r="BV195" s="330"/>
      <c r="BW195" s="330"/>
      <c r="BX195" s="330"/>
      <c r="BY195" s="330"/>
      <c r="BZ195" s="330"/>
      <c r="CA195" s="330"/>
      <c r="CB195" s="330"/>
      <c r="CC195" s="330"/>
      <c r="CD195" s="330"/>
      <c r="CE195" s="330"/>
      <c r="CF195" s="330"/>
      <c r="CG195" s="330"/>
      <c r="CH195" s="330"/>
      <c r="CI195" s="330"/>
      <c r="CJ195" s="330"/>
      <c r="CK195" s="330"/>
      <c r="CL195" s="330"/>
      <c r="CM195" s="330"/>
      <c r="CN195" s="330"/>
      <c r="CO195" s="330"/>
      <c r="CP195" s="330"/>
      <c r="CQ195" s="330"/>
      <c r="CR195" s="330"/>
      <c r="CS195" s="330"/>
      <c r="CT195" s="330"/>
      <c r="CU195" s="330"/>
      <c r="CV195" s="330"/>
      <c r="CW195" s="330"/>
      <c r="CX195" s="330"/>
      <c r="CY195" s="330"/>
      <c r="CZ195" s="330"/>
      <c r="DA195" s="330"/>
      <c r="DB195" s="330"/>
      <c r="DC195" s="330"/>
      <c r="DD195" s="330"/>
      <c r="DE195" s="330"/>
      <c r="DF195" s="330"/>
      <c r="DG195" s="330"/>
      <c r="DH195" s="330"/>
      <c r="DI195" s="330"/>
      <c r="DJ195" s="330"/>
      <c r="DK195" s="330"/>
      <c r="DL195" s="330"/>
      <c r="DM195" s="330"/>
      <c r="DN195" s="330"/>
      <c r="DO195" s="330"/>
      <c r="DP195" s="330"/>
      <c r="DQ195" s="330"/>
      <c r="DR195" s="330"/>
      <c r="DS195" s="330"/>
      <c r="DT195" s="330"/>
      <c r="DU195" s="330"/>
      <c r="DV195" s="330"/>
      <c r="DW195" s="330"/>
      <c r="DX195" s="330"/>
      <c r="DY195" s="330"/>
      <c r="DZ195" s="330"/>
      <c r="EA195" s="330"/>
      <c r="EB195" s="330"/>
      <c r="EC195" s="330"/>
      <c r="ED195" s="330"/>
      <c r="EE195" s="330"/>
      <c r="EF195" s="330"/>
      <c r="EG195" s="330"/>
      <c r="EH195" s="330"/>
      <c r="EI195" s="330"/>
      <c r="EJ195" s="330"/>
      <c r="EK195" s="330"/>
      <c r="EL195" s="330"/>
      <c r="EM195" s="330"/>
      <c r="EN195" s="330"/>
      <c r="EO195" s="330"/>
      <c r="EP195" s="330"/>
      <c r="EQ195" s="330"/>
      <c r="ER195" s="330"/>
      <c r="ES195" s="330"/>
      <c r="ET195" s="330"/>
      <c r="EU195" s="330"/>
      <c r="EV195" s="330"/>
      <c r="EW195" s="330"/>
      <c r="EX195" s="330"/>
      <c r="EY195" s="330"/>
      <c r="EZ195" s="330"/>
      <c r="FA195" s="330"/>
      <c r="FB195" s="330"/>
      <c r="FC195" s="330"/>
      <c r="FD195" s="330"/>
      <c r="FE195" s="330"/>
      <c r="FF195" s="330"/>
      <c r="FG195" s="330"/>
      <c r="FH195" s="330"/>
      <c r="FI195" s="330"/>
      <c r="FJ195" s="330"/>
      <c r="FK195" s="330"/>
      <c r="FL195" s="330"/>
      <c r="FM195" s="330"/>
      <c r="FN195" s="330"/>
      <c r="FO195" s="330"/>
      <c r="FP195" s="330"/>
      <c r="FQ195" s="330"/>
      <c r="FR195" s="330"/>
      <c r="FS195" s="330"/>
      <c r="FT195" s="330"/>
      <c r="FU195" s="330"/>
      <c r="FV195" s="330"/>
      <c r="FW195" s="330"/>
      <c r="FX195" s="330"/>
      <c r="FY195" s="330"/>
      <c r="FZ195" s="330"/>
      <c r="GA195" s="330"/>
      <c r="GB195" s="330"/>
      <c r="GC195" s="330"/>
      <c r="GD195" s="330"/>
      <c r="GE195" s="330"/>
      <c r="GF195" s="330"/>
      <c r="GG195" s="330"/>
      <c r="GH195" s="330"/>
      <c r="GI195" s="330"/>
      <c r="GJ195" s="330"/>
      <c r="GK195" s="330"/>
      <c r="GL195" s="330"/>
      <c r="GM195" s="330"/>
      <c r="GN195" s="330"/>
      <c r="GO195" s="330"/>
      <c r="GP195" s="330"/>
      <c r="GQ195" s="330"/>
      <c r="GR195" s="330"/>
      <c r="GS195" s="330"/>
      <c r="GT195" s="330"/>
      <c r="GU195" s="330"/>
      <c r="GV195" s="330"/>
      <c r="GW195" s="330"/>
      <c r="GX195" s="330"/>
      <c r="GY195" s="330"/>
      <c r="GZ195" s="330"/>
      <c r="HA195" s="330"/>
      <c r="HB195" s="330"/>
      <c r="HC195" s="330"/>
      <c r="HD195" s="330"/>
      <c r="HE195" s="330"/>
      <c r="HF195" s="330"/>
      <c r="HG195" s="330"/>
      <c r="HH195" s="330"/>
      <c r="HI195" s="330"/>
      <c r="HJ195" s="330"/>
    </row>
    <row r="196" s="135" customFormat="1" ht="9.95" customHeight="1" spans="1:218">
      <c r="A196" s="1267" t="s">
        <v>37</v>
      </c>
      <c r="B196" s="1267" t="s">
        <v>102</v>
      </c>
      <c r="C196" s="1267">
        <v>1708</v>
      </c>
      <c r="D196" s="1268">
        <v>5.8132191867</v>
      </c>
      <c r="E196" s="1268" t="s">
        <v>714</v>
      </c>
      <c r="F196" s="1268" t="s">
        <v>715</v>
      </c>
      <c r="G196" s="1268" t="s">
        <v>716</v>
      </c>
      <c r="H196" s="1267" t="s">
        <v>717</v>
      </c>
      <c r="I196" s="1267" t="s">
        <v>28</v>
      </c>
      <c r="J196" s="1267" t="s">
        <v>93</v>
      </c>
      <c r="K196" s="1267"/>
      <c r="L196" s="1275">
        <v>40434211.2108</v>
      </c>
      <c r="M196" s="1275">
        <v>4682512.73759</v>
      </c>
      <c r="N196" s="1267" t="s">
        <v>43</v>
      </c>
      <c r="O196" s="1260" t="s">
        <v>737</v>
      </c>
      <c r="P196" s="1279" t="s">
        <v>738</v>
      </c>
      <c r="Q196" s="1283">
        <f t="shared" si="3"/>
        <v>26.15948634015</v>
      </c>
      <c r="R196" s="1267"/>
      <c r="S196" s="330"/>
      <c r="T196" s="330"/>
      <c r="U196" s="330"/>
      <c r="V196" s="330"/>
      <c r="W196" s="330"/>
      <c r="X196" s="330"/>
      <c r="Y196" s="330"/>
      <c r="Z196" s="330"/>
      <c r="AA196" s="330"/>
      <c r="AB196" s="330"/>
      <c r="AC196" s="330"/>
      <c r="AD196" s="330"/>
      <c r="AE196" s="330"/>
      <c r="AF196" s="330"/>
      <c r="AG196" s="330"/>
      <c r="AH196" s="330"/>
      <c r="AI196" s="330"/>
      <c r="AJ196" s="330"/>
      <c r="AK196" s="330"/>
      <c r="AL196" s="330"/>
      <c r="AM196" s="330"/>
      <c r="AN196" s="330"/>
      <c r="AO196" s="330"/>
      <c r="AP196" s="330"/>
      <c r="AQ196" s="330"/>
      <c r="AR196" s="330"/>
      <c r="AS196" s="330"/>
      <c r="AT196" s="330"/>
      <c r="AU196" s="330"/>
      <c r="AV196" s="330"/>
      <c r="AW196" s="330"/>
      <c r="AX196" s="330"/>
      <c r="AY196" s="330"/>
      <c r="AZ196" s="330"/>
      <c r="BA196" s="330"/>
      <c r="BB196" s="330"/>
      <c r="BC196" s="330"/>
      <c r="BD196" s="330"/>
      <c r="BE196" s="330"/>
      <c r="BF196" s="330"/>
      <c r="BG196" s="330"/>
      <c r="BH196" s="330"/>
      <c r="BI196" s="330"/>
      <c r="BJ196" s="330"/>
      <c r="BK196" s="330"/>
      <c r="BL196" s="330"/>
      <c r="BM196" s="330"/>
      <c r="BN196" s="330"/>
      <c r="BO196" s="330"/>
      <c r="BP196" s="330"/>
      <c r="BQ196" s="330"/>
      <c r="BR196" s="330"/>
      <c r="BS196" s="330"/>
      <c r="BT196" s="330"/>
      <c r="BU196" s="330"/>
      <c r="BV196" s="330"/>
      <c r="BW196" s="330"/>
      <c r="BX196" s="330"/>
      <c r="BY196" s="330"/>
      <c r="BZ196" s="330"/>
      <c r="CA196" s="330"/>
      <c r="CB196" s="330"/>
      <c r="CC196" s="330"/>
      <c r="CD196" s="330"/>
      <c r="CE196" s="330"/>
      <c r="CF196" s="330"/>
      <c r="CG196" s="330"/>
      <c r="CH196" s="330"/>
      <c r="CI196" s="330"/>
      <c r="CJ196" s="330"/>
      <c r="CK196" s="330"/>
      <c r="CL196" s="330"/>
      <c r="CM196" s="330"/>
      <c r="CN196" s="330"/>
      <c r="CO196" s="330"/>
      <c r="CP196" s="330"/>
      <c r="CQ196" s="330"/>
      <c r="CR196" s="330"/>
      <c r="CS196" s="330"/>
      <c r="CT196" s="330"/>
      <c r="CU196" s="330"/>
      <c r="CV196" s="330"/>
      <c r="CW196" s="330"/>
      <c r="CX196" s="330"/>
      <c r="CY196" s="330"/>
      <c r="CZ196" s="330"/>
      <c r="DA196" s="330"/>
      <c r="DB196" s="330"/>
      <c r="DC196" s="330"/>
      <c r="DD196" s="330"/>
      <c r="DE196" s="330"/>
      <c r="DF196" s="330"/>
      <c r="DG196" s="330"/>
      <c r="DH196" s="330"/>
      <c r="DI196" s="330"/>
      <c r="DJ196" s="330"/>
      <c r="DK196" s="330"/>
      <c r="DL196" s="330"/>
      <c r="DM196" s="330"/>
      <c r="DN196" s="330"/>
      <c r="DO196" s="330"/>
      <c r="DP196" s="330"/>
      <c r="DQ196" s="330"/>
      <c r="DR196" s="330"/>
      <c r="DS196" s="330"/>
      <c r="DT196" s="330"/>
      <c r="DU196" s="330"/>
      <c r="DV196" s="330"/>
      <c r="DW196" s="330"/>
      <c r="DX196" s="330"/>
      <c r="DY196" s="330"/>
      <c r="DZ196" s="330"/>
      <c r="EA196" s="330"/>
      <c r="EB196" s="330"/>
      <c r="EC196" s="330"/>
      <c r="ED196" s="330"/>
      <c r="EE196" s="330"/>
      <c r="EF196" s="330"/>
      <c r="EG196" s="330"/>
      <c r="EH196" s="330"/>
      <c r="EI196" s="330"/>
      <c r="EJ196" s="330"/>
      <c r="EK196" s="330"/>
      <c r="EL196" s="330"/>
      <c r="EM196" s="330"/>
      <c r="EN196" s="330"/>
      <c r="EO196" s="330"/>
      <c r="EP196" s="330"/>
      <c r="EQ196" s="330"/>
      <c r="ER196" s="330"/>
      <c r="ES196" s="330"/>
      <c r="ET196" s="330"/>
      <c r="EU196" s="330"/>
      <c r="EV196" s="330"/>
      <c r="EW196" s="330"/>
      <c r="EX196" s="330"/>
      <c r="EY196" s="330"/>
      <c r="EZ196" s="330"/>
      <c r="FA196" s="330"/>
      <c r="FB196" s="330"/>
      <c r="FC196" s="330"/>
      <c r="FD196" s="330"/>
      <c r="FE196" s="330"/>
      <c r="FF196" s="330"/>
      <c r="FG196" s="330"/>
      <c r="FH196" s="330"/>
      <c r="FI196" s="330"/>
      <c r="FJ196" s="330"/>
      <c r="FK196" s="330"/>
      <c r="FL196" s="330"/>
      <c r="FM196" s="330"/>
      <c r="FN196" s="330"/>
      <c r="FO196" s="330"/>
      <c r="FP196" s="330"/>
      <c r="FQ196" s="330"/>
      <c r="FR196" s="330"/>
      <c r="FS196" s="330"/>
      <c r="FT196" s="330"/>
      <c r="FU196" s="330"/>
      <c r="FV196" s="330"/>
      <c r="FW196" s="330"/>
      <c r="FX196" s="330"/>
      <c r="FY196" s="330"/>
      <c r="FZ196" s="330"/>
      <c r="GA196" s="330"/>
      <c r="GB196" s="330"/>
      <c r="GC196" s="330"/>
      <c r="GD196" s="330"/>
      <c r="GE196" s="330"/>
      <c r="GF196" s="330"/>
      <c r="GG196" s="330"/>
      <c r="GH196" s="330"/>
      <c r="GI196" s="330"/>
      <c r="GJ196" s="330"/>
      <c r="GK196" s="330"/>
      <c r="GL196" s="330"/>
      <c r="GM196" s="330"/>
      <c r="GN196" s="330"/>
      <c r="GO196" s="330"/>
      <c r="GP196" s="330"/>
      <c r="GQ196" s="330"/>
      <c r="GR196" s="330"/>
      <c r="GS196" s="330"/>
      <c r="GT196" s="330"/>
      <c r="GU196" s="330"/>
      <c r="GV196" s="330"/>
      <c r="GW196" s="330"/>
      <c r="GX196" s="330"/>
      <c r="GY196" s="330"/>
      <c r="GZ196" s="330"/>
      <c r="HA196" s="330"/>
      <c r="HB196" s="330"/>
      <c r="HC196" s="330"/>
      <c r="HD196" s="330"/>
      <c r="HE196" s="330"/>
      <c r="HF196" s="330"/>
      <c r="HG196" s="330"/>
      <c r="HH196" s="330"/>
      <c r="HI196" s="330"/>
      <c r="HJ196" s="330"/>
    </row>
    <row r="197" s="135" customFormat="1" ht="9.95" customHeight="1" spans="1:218">
      <c r="A197" s="1267" t="s">
        <v>37</v>
      </c>
      <c r="B197" s="1267" t="s">
        <v>38</v>
      </c>
      <c r="C197" s="1267">
        <v>182</v>
      </c>
      <c r="D197" s="1268">
        <v>0.66899085195</v>
      </c>
      <c r="E197" s="1268" t="s">
        <v>714</v>
      </c>
      <c r="F197" s="1268" t="s">
        <v>715</v>
      </c>
      <c r="G197" s="1268" t="s">
        <v>716</v>
      </c>
      <c r="H197" s="1267" t="s">
        <v>721</v>
      </c>
      <c r="I197" s="1267" t="s">
        <v>28</v>
      </c>
      <c r="J197" s="1267" t="s">
        <v>29</v>
      </c>
      <c r="K197" s="1267"/>
      <c r="L197" s="1275">
        <v>40423594.1556</v>
      </c>
      <c r="M197" s="1275">
        <v>4681533.19016</v>
      </c>
      <c r="N197" s="1267" t="s">
        <v>43</v>
      </c>
      <c r="O197" s="1260" t="s">
        <v>737</v>
      </c>
      <c r="P197" s="1279" t="s">
        <v>738</v>
      </c>
      <c r="Q197" s="1283">
        <f t="shared" si="3"/>
        <v>3.010458833775</v>
      </c>
      <c r="R197" s="1267"/>
      <c r="S197" s="330"/>
      <c r="T197" s="330"/>
      <c r="U197" s="330"/>
      <c r="V197" s="330"/>
      <c r="W197" s="330"/>
      <c r="X197" s="330"/>
      <c r="Y197" s="330"/>
      <c r="Z197" s="330"/>
      <c r="AA197" s="330"/>
      <c r="AB197" s="330"/>
      <c r="AC197" s="330"/>
      <c r="AD197" s="330"/>
      <c r="AE197" s="330"/>
      <c r="AF197" s="330"/>
      <c r="AG197" s="330"/>
      <c r="AH197" s="330"/>
      <c r="AI197" s="330"/>
      <c r="AJ197" s="330"/>
      <c r="AK197" s="330"/>
      <c r="AL197" s="330"/>
      <c r="AM197" s="330"/>
      <c r="AN197" s="330"/>
      <c r="AO197" s="330"/>
      <c r="AP197" s="330"/>
      <c r="AQ197" s="330"/>
      <c r="AR197" s="330"/>
      <c r="AS197" s="330"/>
      <c r="AT197" s="330"/>
      <c r="AU197" s="330"/>
      <c r="AV197" s="330"/>
      <c r="AW197" s="330"/>
      <c r="AX197" s="330"/>
      <c r="AY197" s="330"/>
      <c r="AZ197" s="330"/>
      <c r="BA197" s="330"/>
      <c r="BB197" s="330"/>
      <c r="BC197" s="330"/>
      <c r="BD197" s="330"/>
      <c r="BE197" s="330"/>
      <c r="BF197" s="330"/>
      <c r="BG197" s="330"/>
      <c r="BH197" s="330"/>
      <c r="BI197" s="330"/>
      <c r="BJ197" s="330"/>
      <c r="BK197" s="330"/>
      <c r="BL197" s="330"/>
      <c r="BM197" s="330"/>
      <c r="BN197" s="330"/>
      <c r="BO197" s="330"/>
      <c r="BP197" s="330"/>
      <c r="BQ197" s="330"/>
      <c r="BR197" s="330"/>
      <c r="BS197" s="330"/>
      <c r="BT197" s="330"/>
      <c r="BU197" s="330"/>
      <c r="BV197" s="330"/>
      <c r="BW197" s="330"/>
      <c r="BX197" s="330"/>
      <c r="BY197" s="330"/>
      <c r="BZ197" s="330"/>
      <c r="CA197" s="330"/>
      <c r="CB197" s="330"/>
      <c r="CC197" s="330"/>
      <c r="CD197" s="330"/>
      <c r="CE197" s="330"/>
      <c r="CF197" s="330"/>
      <c r="CG197" s="330"/>
      <c r="CH197" s="330"/>
      <c r="CI197" s="330"/>
      <c r="CJ197" s="330"/>
      <c r="CK197" s="330"/>
      <c r="CL197" s="330"/>
      <c r="CM197" s="330"/>
      <c r="CN197" s="330"/>
      <c r="CO197" s="330"/>
      <c r="CP197" s="330"/>
      <c r="CQ197" s="330"/>
      <c r="CR197" s="330"/>
      <c r="CS197" s="330"/>
      <c r="CT197" s="330"/>
      <c r="CU197" s="330"/>
      <c r="CV197" s="330"/>
      <c r="CW197" s="330"/>
      <c r="CX197" s="330"/>
      <c r="CY197" s="330"/>
      <c r="CZ197" s="330"/>
      <c r="DA197" s="330"/>
      <c r="DB197" s="330"/>
      <c r="DC197" s="330"/>
      <c r="DD197" s="330"/>
      <c r="DE197" s="330"/>
      <c r="DF197" s="330"/>
      <c r="DG197" s="330"/>
      <c r="DH197" s="330"/>
      <c r="DI197" s="330"/>
      <c r="DJ197" s="330"/>
      <c r="DK197" s="330"/>
      <c r="DL197" s="330"/>
      <c r="DM197" s="330"/>
      <c r="DN197" s="330"/>
      <c r="DO197" s="330"/>
      <c r="DP197" s="330"/>
      <c r="DQ197" s="330"/>
      <c r="DR197" s="330"/>
      <c r="DS197" s="330"/>
      <c r="DT197" s="330"/>
      <c r="DU197" s="330"/>
      <c r="DV197" s="330"/>
      <c r="DW197" s="330"/>
      <c r="DX197" s="330"/>
      <c r="DY197" s="330"/>
      <c r="DZ197" s="330"/>
      <c r="EA197" s="330"/>
      <c r="EB197" s="330"/>
      <c r="EC197" s="330"/>
      <c r="ED197" s="330"/>
      <c r="EE197" s="330"/>
      <c r="EF197" s="330"/>
      <c r="EG197" s="330"/>
      <c r="EH197" s="330"/>
      <c r="EI197" s="330"/>
      <c r="EJ197" s="330"/>
      <c r="EK197" s="330"/>
      <c r="EL197" s="330"/>
      <c r="EM197" s="330"/>
      <c r="EN197" s="330"/>
      <c r="EO197" s="330"/>
      <c r="EP197" s="330"/>
      <c r="EQ197" s="330"/>
      <c r="ER197" s="330"/>
      <c r="ES197" s="330"/>
      <c r="ET197" s="330"/>
      <c r="EU197" s="330"/>
      <c r="EV197" s="330"/>
      <c r="EW197" s="330"/>
      <c r="EX197" s="330"/>
      <c r="EY197" s="330"/>
      <c r="EZ197" s="330"/>
      <c r="FA197" s="330"/>
      <c r="FB197" s="330"/>
      <c r="FC197" s="330"/>
      <c r="FD197" s="330"/>
      <c r="FE197" s="330"/>
      <c r="FF197" s="330"/>
      <c r="FG197" s="330"/>
      <c r="FH197" s="330"/>
      <c r="FI197" s="330"/>
      <c r="FJ197" s="330"/>
      <c r="FK197" s="330"/>
      <c r="FL197" s="330"/>
      <c r="FM197" s="330"/>
      <c r="FN197" s="330"/>
      <c r="FO197" s="330"/>
      <c r="FP197" s="330"/>
      <c r="FQ197" s="330"/>
      <c r="FR197" s="330"/>
      <c r="FS197" s="330"/>
      <c r="FT197" s="330"/>
      <c r="FU197" s="330"/>
      <c r="FV197" s="330"/>
      <c r="FW197" s="330"/>
      <c r="FX197" s="330"/>
      <c r="FY197" s="330"/>
      <c r="FZ197" s="330"/>
      <c r="GA197" s="330"/>
      <c r="GB197" s="330"/>
      <c r="GC197" s="330"/>
      <c r="GD197" s="330"/>
      <c r="GE197" s="330"/>
      <c r="GF197" s="330"/>
      <c r="GG197" s="330"/>
      <c r="GH197" s="330"/>
      <c r="GI197" s="330"/>
      <c r="GJ197" s="330"/>
      <c r="GK197" s="330"/>
      <c r="GL197" s="330"/>
      <c r="GM197" s="330"/>
      <c r="GN197" s="330"/>
      <c r="GO197" s="330"/>
      <c r="GP197" s="330"/>
      <c r="GQ197" s="330"/>
      <c r="GR197" s="330"/>
      <c r="GS197" s="330"/>
      <c r="GT197" s="330"/>
      <c r="GU197" s="330"/>
      <c r="GV197" s="330"/>
      <c r="GW197" s="330"/>
      <c r="GX197" s="330"/>
      <c r="GY197" s="330"/>
      <c r="GZ197" s="330"/>
      <c r="HA197" s="330"/>
      <c r="HB197" s="330"/>
      <c r="HC197" s="330"/>
      <c r="HD197" s="330"/>
      <c r="HE197" s="330"/>
      <c r="HF197" s="330"/>
      <c r="HG197" s="330"/>
      <c r="HH197" s="330"/>
      <c r="HI197" s="330"/>
      <c r="HJ197" s="330"/>
    </row>
    <row r="198" s="135" customFormat="1" ht="9.95" customHeight="1" spans="1:218">
      <c r="A198" s="1267" t="s">
        <v>37</v>
      </c>
      <c r="B198" s="1267" t="s">
        <v>38</v>
      </c>
      <c r="C198" s="1267">
        <v>799</v>
      </c>
      <c r="D198" s="1268">
        <v>10.9385463009</v>
      </c>
      <c r="E198" s="1268" t="s">
        <v>714</v>
      </c>
      <c r="F198" s="1268" t="s">
        <v>715</v>
      </c>
      <c r="G198" s="1268" t="s">
        <v>716</v>
      </c>
      <c r="H198" s="1267" t="s">
        <v>717</v>
      </c>
      <c r="I198" s="1267" t="s">
        <v>28</v>
      </c>
      <c r="J198" s="1267" t="s">
        <v>327</v>
      </c>
      <c r="K198" s="1267"/>
      <c r="L198" s="1275">
        <v>40424076.7287</v>
      </c>
      <c r="M198" s="1275">
        <v>4679826.74292</v>
      </c>
      <c r="N198" s="1267" t="s">
        <v>43</v>
      </c>
      <c r="O198" s="1260" t="s">
        <v>737</v>
      </c>
      <c r="P198" s="1279" t="s">
        <v>738</v>
      </c>
      <c r="Q198" s="1283">
        <f t="shared" si="3"/>
        <v>49.22345835405</v>
      </c>
      <c r="R198" s="1267"/>
      <c r="S198" s="330"/>
      <c r="T198" s="330"/>
      <c r="U198" s="330"/>
      <c r="V198" s="330"/>
      <c r="W198" s="330"/>
      <c r="X198" s="330"/>
      <c r="Y198" s="330"/>
      <c r="Z198" s="330"/>
      <c r="AA198" s="330"/>
      <c r="AB198" s="330"/>
      <c r="AC198" s="330"/>
      <c r="AD198" s="330"/>
      <c r="AE198" s="330"/>
      <c r="AF198" s="330"/>
      <c r="AG198" s="330"/>
      <c r="AH198" s="330"/>
      <c r="AI198" s="330"/>
      <c r="AJ198" s="330"/>
      <c r="AK198" s="330"/>
      <c r="AL198" s="330"/>
      <c r="AM198" s="330"/>
      <c r="AN198" s="330"/>
      <c r="AO198" s="330"/>
      <c r="AP198" s="330"/>
      <c r="AQ198" s="330"/>
      <c r="AR198" s="330"/>
      <c r="AS198" s="330"/>
      <c r="AT198" s="330"/>
      <c r="AU198" s="330"/>
      <c r="AV198" s="330"/>
      <c r="AW198" s="330"/>
      <c r="AX198" s="330"/>
      <c r="AY198" s="330"/>
      <c r="AZ198" s="330"/>
      <c r="BA198" s="330"/>
      <c r="BB198" s="330"/>
      <c r="BC198" s="330"/>
      <c r="BD198" s="330"/>
      <c r="BE198" s="330"/>
      <c r="BF198" s="330"/>
      <c r="BG198" s="330"/>
      <c r="BH198" s="330"/>
      <c r="BI198" s="330"/>
      <c r="BJ198" s="330"/>
      <c r="BK198" s="330"/>
      <c r="BL198" s="330"/>
      <c r="BM198" s="330"/>
      <c r="BN198" s="330"/>
      <c r="BO198" s="330"/>
      <c r="BP198" s="330"/>
      <c r="BQ198" s="330"/>
      <c r="BR198" s="330"/>
      <c r="BS198" s="330"/>
      <c r="BT198" s="330"/>
      <c r="BU198" s="330"/>
      <c r="BV198" s="330"/>
      <c r="BW198" s="330"/>
      <c r="BX198" s="330"/>
      <c r="BY198" s="330"/>
      <c r="BZ198" s="330"/>
      <c r="CA198" s="330"/>
      <c r="CB198" s="330"/>
      <c r="CC198" s="330"/>
      <c r="CD198" s="330"/>
      <c r="CE198" s="330"/>
      <c r="CF198" s="330"/>
      <c r="CG198" s="330"/>
      <c r="CH198" s="330"/>
      <c r="CI198" s="330"/>
      <c r="CJ198" s="330"/>
      <c r="CK198" s="330"/>
      <c r="CL198" s="330"/>
      <c r="CM198" s="330"/>
      <c r="CN198" s="330"/>
      <c r="CO198" s="330"/>
      <c r="CP198" s="330"/>
      <c r="CQ198" s="330"/>
      <c r="CR198" s="330"/>
      <c r="CS198" s="330"/>
      <c r="CT198" s="330"/>
      <c r="CU198" s="330"/>
      <c r="CV198" s="330"/>
      <c r="CW198" s="330"/>
      <c r="CX198" s="330"/>
      <c r="CY198" s="330"/>
      <c r="CZ198" s="330"/>
      <c r="DA198" s="330"/>
      <c r="DB198" s="330"/>
      <c r="DC198" s="330"/>
      <c r="DD198" s="330"/>
      <c r="DE198" s="330"/>
      <c r="DF198" s="330"/>
      <c r="DG198" s="330"/>
      <c r="DH198" s="330"/>
      <c r="DI198" s="330"/>
      <c r="DJ198" s="330"/>
      <c r="DK198" s="330"/>
      <c r="DL198" s="330"/>
      <c r="DM198" s="330"/>
      <c r="DN198" s="330"/>
      <c r="DO198" s="330"/>
      <c r="DP198" s="330"/>
      <c r="DQ198" s="330"/>
      <c r="DR198" s="330"/>
      <c r="DS198" s="330"/>
      <c r="DT198" s="330"/>
      <c r="DU198" s="330"/>
      <c r="DV198" s="330"/>
      <c r="DW198" s="330"/>
      <c r="DX198" s="330"/>
      <c r="DY198" s="330"/>
      <c r="DZ198" s="330"/>
      <c r="EA198" s="330"/>
      <c r="EB198" s="330"/>
      <c r="EC198" s="330"/>
      <c r="ED198" s="330"/>
      <c r="EE198" s="330"/>
      <c r="EF198" s="330"/>
      <c r="EG198" s="330"/>
      <c r="EH198" s="330"/>
      <c r="EI198" s="330"/>
      <c r="EJ198" s="330"/>
      <c r="EK198" s="330"/>
      <c r="EL198" s="330"/>
      <c r="EM198" s="330"/>
      <c r="EN198" s="330"/>
      <c r="EO198" s="330"/>
      <c r="EP198" s="330"/>
      <c r="EQ198" s="330"/>
      <c r="ER198" s="330"/>
      <c r="ES198" s="330"/>
      <c r="ET198" s="330"/>
      <c r="EU198" s="330"/>
      <c r="EV198" s="330"/>
      <c r="EW198" s="330"/>
      <c r="EX198" s="330"/>
      <c r="EY198" s="330"/>
      <c r="EZ198" s="330"/>
      <c r="FA198" s="330"/>
      <c r="FB198" s="330"/>
      <c r="FC198" s="330"/>
      <c r="FD198" s="330"/>
      <c r="FE198" s="330"/>
      <c r="FF198" s="330"/>
      <c r="FG198" s="330"/>
      <c r="FH198" s="330"/>
      <c r="FI198" s="330"/>
      <c r="FJ198" s="330"/>
      <c r="FK198" s="330"/>
      <c r="FL198" s="330"/>
      <c r="FM198" s="330"/>
      <c r="FN198" s="330"/>
      <c r="FO198" s="330"/>
      <c r="FP198" s="330"/>
      <c r="FQ198" s="330"/>
      <c r="FR198" s="330"/>
      <c r="FS198" s="330"/>
      <c r="FT198" s="330"/>
      <c r="FU198" s="330"/>
      <c r="FV198" s="330"/>
      <c r="FW198" s="330"/>
      <c r="FX198" s="330"/>
      <c r="FY198" s="330"/>
      <c r="FZ198" s="330"/>
      <c r="GA198" s="330"/>
      <c r="GB198" s="330"/>
      <c r="GC198" s="330"/>
      <c r="GD198" s="330"/>
      <c r="GE198" s="330"/>
      <c r="GF198" s="330"/>
      <c r="GG198" s="330"/>
      <c r="GH198" s="330"/>
      <c r="GI198" s="330"/>
      <c r="GJ198" s="330"/>
      <c r="GK198" s="330"/>
      <c r="GL198" s="330"/>
      <c r="GM198" s="330"/>
      <c r="GN198" s="330"/>
      <c r="GO198" s="330"/>
      <c r="GP198" s="330"/>
      <c r="GQ198" s="330"/>
      <c r="GR198" s="330"/>
      <c r="GS198" s="330"/>
      <c r="GT198" s="330"/>
      <c r="GU198" s="330"/>
      <c r="GV198" s="330"/>
      <c r="GW198" s="330"/>
      <c r="GX198" s="330"/>
      <c r="GY198" s="330"/>
      <c r="GZ198" s="330"/>
      <c r="HA198" s="330"/>
      <c r="HB198" s="330"/>
      <c r="HC198" s="330"/>
      <c r="HD198" s="330"/>
      <c r="HE198" s="330"/>
      <c r="HF198" s="330"/>
      <c r="HG198" s="330"/>
      <c r="HH198" s="330"/>
      <c r="HI198" s="330"/>
      <c r="HJ198" s="330"/>
    </row>
    <row r="199" s="135" customFormat="1" ht="9.95" customHeight="1" spans="1:218">
      <c r="A199" s="1267" t="s">
        <v>37</v>
      </c>
      <c r="B199" s="1267" t="s">
        <v>38</v>
      </c>
      <c r="C199" s="1267">
        <v>800</v>
      </c>
      <c r="D199" s="1268">
        <v>7.9313944113</v>
      </c>
      <c r="E199" s="1268" t="s">
        <v>714</v>
      </c>
      <c r="F199" s="1268" t="s">
        <v>715</v>
      </c>
      <c r="G199" s="1268" t="s">
        <v>716</v>
      </c>
      <c r="H199" s="1267" t="s">
        <v>721</v>
      </c>
      <c r="I199" s="1267" t="s">
        <v>28</v>
      </c>
      <c r="J199" s="1267" t="s">
        <v>327</v>
      </c>
      <c r="K199" s="1267"/>
      <c r="L199" s="1275">
        <v>40423903.8835</v>
      </c>
      <c r="M199" s="1275">
        <v>4679815.39114</v>
      </c>
      <c r="N199" s="1267" t="s">
        <v>43</v>
      </c>
      <c r="O199" s="1260" t="s">
        <v>737</v>
      </c>
      <c r="P199" s="1279" t="s">
        <v>738</v>
      </c>
      <c r="Q199" s="1283">
        <f t="shared" si="3"/>
        <v>35.69127485085</v>
      </c>
      <c r="R199" s="1267"/>
      <c r="S199" s="330"/>
      <c r="T199" s="330"/>
      <c r="U199" s="330"/>
      <c r="V199" s="330"/>
      <c r="W199" s="330"/>
      <c r="X199" s="330"/>
      <c r="Y199" s="330"/>
      <c r="Z199" s="330"/>
      <c r="AA199" s="330"/>
      <c r="AB199" s="330"/>
      <c r="AC199" s="330"/>
      <c r="AD199" s="330"/>
      <c r="AE199" s="330"/>
      <c r="AF199" s="330"/>
      <c r="AG199" s="330"/>
      <c r="AH199" s="330"/>
      <c r="AI199" s="330"/>
      <c r="AJ199" s="330"/>
      <c r="AK199" s="330"/>
      <c r="AL199" s="330"/>
      <c r="AM199" s="330"/>
      <c r="AN199" s="330"/>
      <c r="AO199" s="330"/>
      <c r="AP199" s="330"/>
      <c r="AQ199" s="330"/>
      <c r="AR199" s="330"/>
      <c r="AS199" s="330"/>
      <c r="AT199" s="330"/>
      <c r="AU199" s="330"/>
      <c r="AV199" s="330"/>
      <c r="AW199" s="330"/>
      <c r="AX199" s="330"/>
      <c r="AY199" s="330"/>
      <c r="AZ199" s="330"/>
      <c r="BA199" s="330"/>
      <c r="BB199" s="330"/>
      <c r="BC199" s="330"/>
      <c r="BD199" s="330"/>
      <c r="BE199" s="330"/>
      <c r="BF199" s="330"/>
      <c r="BG199" s="330"/>
      <c r="BH199" s="330"/>
      <c r="BI199" s="330"/>
      <c r="BJ199" s="330"/>
      <c r="BK199" s="330"/>
      <c r="BL199" s="330"/>
      <c r="BM199" s="330"/>
      <c r="BN199" s="330"/>
      <c r="BO199" s="330"/>
      <c r="BP199" s="330"/>
      <c r="BQ199" s="330"/>
      <c r="BR199" s="330"/>
      <c r="BS199" s="330"/>
      <c r="BT199" s="330"/>
      <c r="BU199" s="330"/>
      <c r="BV199" s="330"/>
      <c r="BW199" s="330"/>
      <c r="BX199" s="330"/>
      <c r="BY199" s="330"/>
      <c r="BZ199" s="330"/>
      <c r="CA199" s="330"/>
      <c r="CB199" s="330"/>
      <c r="CC199" s="330"/>
      <c r="CD199" s="330"/>
      <c r="CE199" s="330"/>
      <c r="CF199" s="330"/>
      <c r="CG199" s="330"/>
      <c r="CH199" s="330"/>
      <c r="CI199" s="330"/>
      <c r="CJ199" s="330"/>
      <c r="CK199" s="330"/>
      <c r="CL199" s="330"/>
      <c r="CM199" s="330"/>
      <c r="CN199" s="330"/>
      <c r="CO199" s="330"/>
      <c r="CP199" s="330"/>
      <c r="CQ199" s="330"/>
      <c r="CR199" s="330"/>
      <c r="CS199" s="330"/>
      <c r="CT199" s="330"/>
      <c r="CU199" s="330"/>
      <c r="CV199" s="330"/>
      <c r="CW199" s="330"/>
      <c r="CX199" s="330"/>
      <c r="CY199" s="330"/>
      <c r="CZ199" s="330"/>
      <c r="DA199" s="330"/>
      <c r="DB199" s="330"/>
      <c r="DC199" s="330"/>
      <c r="DD199" s="330"/>
      <c r="DE199" s="330"/>
      <c r="DF199" s="330"/>
      <c r="DG199" s="330"/>
      <c r="DH199" s="330"/>
      <c r="DI199" s="330"/>
      <c r="DJ199" s="330"/>
      <c r="DK199" s="330"/>
      <c r="DL199" s="330"/>
      <c r="DM199" s="330"/>
      <c r="DN199" s="330"/>
      <c r="DO199" s="330"/>
      <c r="DP199" s="330"/>
      <c r="DQ199" s="330"/>
      <c r="DR199" s="330"/>
      <c r="DS199" s="330"/>
      <c r="DT199" s="330"/>
      <c r="DU199" s="330"/>
      <c r="DV199" s="330"/>
      <c r="DW199" s="330"/>
      <c r="DX199" s="330"/>
      <c r="DY199" s="330"/>
      <c r="DZ199" s="330"/>
      <c r="EA199" s="330"/>
      <c r="EB199" s="330"/>
      <c r="EC199" s="330"/>
      <c r="ED199" s="330"/>
      <c r="EE199" s="330"/>
      <c r="EF199" s="330"/>
      <c r="EG199" s="330"/>
      <c r="EH199" s="330"/>
      <c r="EI199" s="330"/>
      <c r="EJ199" s="330"/>
      <c r="EK199" s="330"/>
      <c r="EL199" s="330"/>
      <c r="EM199" s="330"/>
      <c r="EN199" s="330"/>
      <c r="EO199" s="330"/>
      <c r="EP199" s="330"/>
      <c r="EQ199" s="330"/>
      <c r="ER199" s="330"/>
      <c r="ES199" s="330"/>
      <c r="ET199" s="330"/>
      <c r="EU199" s="330"/>
      <c r="EV199" s="330"/>
      <c r="EW199" s="330"/>
      <c r="EX199" s="330"/>
      <c r="EY199" s="330"/>
      <c r="EZ199" s="330"/>
      <c r="FA199" s="330"/>
      <c r="FB199" s="330"/>
      <c r="FC199" s="330"/>
      <c r="FD199" s="330"/>
      <c r="FE199" s="330"/>
      <c r="FF199" s="330"/>
      <c r="FG199" s="330"/>
      <c r="FH199" s="330"/>
      <c r="FI199" s="330"/>
      <c r="FJ199" s="330"/>
      <c r="FK199" s="330"/>
      <c r="FL199" s="330"/>
      <c r="FM199" s="330"/>
      <c r="FN199" s="330"/>
      <c r="FO199" s="330"/>
      <c r="FP199" s="330"/>
      <c r="FQ199" s="330"/>
      <c r="FR199" s="330"/>
      <c r="FS199" s="330"/>
      <c r="FT199" s="330"/>
      <c r="FU199" s="330"/>
      <c r="FV199" s="330"/>
      <c r="FW199" s="330"/>
      <c r="FX199" s="330"/>
      <c r="FY199" s="330"/>
      <c r="FZ199" s="330"/>
      <c r="GA199" s="330"/>
      <c r="GB199" s="330"/>
      <c r="GC199" s="330"/>
      <c r="GD199" s="330"/>
      <c r="GE199" s="330"/>
      <c r="GF199" s="330"/>
      <c r="GG199" s="330"/>
      <c r="GH199" s="330"/>
      <c r="GI199" s="330"/>
      <c r="GJ199" s="330"/>
      <c r="GK199" s="330"/>
      <c r="GL199" s="330"/>
      <c r="GM199" s="330"/>
      <c r="GN199" s="330"/>
      <c r="GO199" s="330"/>
      <c r="GP199" s="330"/>
      <c r="GQ199" s="330"/>
      <c r="GR199" s="330"/>
      <c r="GS199" s="330"/>
      <c r="GT199" s="330"/>
      <c r="GU199" s="330"/>
      <c r="GV199" s="330"/>
      <c r="GW199" s="330"/>
      <c r="GX199" s="330"/>
      <c r="GY199" s="330"/>
      <c r="GZ199" s="330"/>
      <c r="HA199" s="330"/>
      <c r="HB199" s="330"/>
      <c r="HC199" s="330"/>
      <c r="HD199" s="330"/>
      <c r="HE199" s="330"/>
      <c r="HF199" s="330"/>
      <c r="HG199" s="330"/>
      <c r="HH199" s="330"/>
      <c r="HI199" s="330"/>
      <c r="HJ199" s="330"/>
    </row>
    <row r="200" s="135" customFormat="1" ht="9.95" customHeight="1" spans="1:218">
      <c r="A200" s="1267" t="s">
        <v>37</v>
      </c>
      <c r="B200" s="1267" t="s">
        <v>38</v>
      </c>
      <c r="C200" s="1267">
        <v>853</v>
      </c>
      <c r="D200" s="1268">
        <v>0.7292284869</v>
      </c>
      <c r="E200" s="1268" t="s">
        <v>714</v>
      </c>
      <c r="F200" s="1268" t="s">
        <v>715</v>
      </c>
      <c r="G200" s="1268" t="s">
        <v>716</v>
      </c>
      <c r="H200" s="1267" t="s">
        <v>721</v>
      </c>
      <c r="I200" s="1267" t="s">
        <v>28</v>
      </c>
      <c r="J200" s="1267" t="s">
        <v>327</v>
      </c>
      <c r="K200" s="1267"/>
      <c r="L200" s="1275">
        <v>40424871.3005</v>
      </c>
      <c r="M200" s="1275">
        <v>4679746.30236</v>
      </c>
      <c r="N200" s="1267" t="s">
        <v>43</v>
      </c>
      <c r="O200" s="1260" t="s">
        <v>737</v>
      </c>
      <c r="P200" s="1279" t="s">
        <v>738</v>
      </c>
      <c r="Q200" s="1283">
        <f t="shared" si="3"/>
        <v>3.28152819105</v>
      </c>
      <c r="R200" s="1267"/>
      <c r="S200" s="330"/>
      <c r="T200" s="330"/>
      <c r="U200" s="330"/>
      <c r="V200" s="330"/>
      <c r="W200" s="330"/>
      <c r="X200" s="330"/>
      <c r="Y200" s="330"/>
      <c r="Z200" s="330"/>
      <c r="AA200" s="330"/>
      <c r="AB200" s="330"/>
      <c r="AC200" s="330"/>
      <c r="AD200" s="330"/>
      <c r="AE200" s="330"/>
      <c r="AF200" s="330"/>
      <c r="AG200" s="330"/>
      <c r="AH200" s="330"/>
      <c r="AI200" s="330"/>
      <c r="AJ200" s="330"/>
      <c r="AK200" s="330"/>
      <c r="AL200" s="330"/>
      <c r="AM200" s="330"/>
      <c r="AN200" s="330"/>
      <c r="AO200" s="330"/>
      <c r="AP200" s="330"/>
      <c r="AQ200" s="330"/>
      <c r="AR200" s="330"/>
      <c r="AS200" s="330"/>
      <c r="AT200" s="330"/>
      <c r="AU200" s="330"/>
      <c r="AV200" s="330"/>
      <c r="AW200" s="330"/>
      <c r="AX200" s="330"/>
      <c r="AY200" s="330"/>
      <c r="AZ200" s="330"/>
      <c r="BA200" s="330"/>
      <c r="BB200" s="330"/>
      <c r="BC200" s="330"/>
      <c r="BD200" s="330"/>
      <c r="BE200" s="330"/>
      <c r="BF200" s="330"/>
      <c r="BG200" s="330"/>
      <c r="BH200" s="330"/>
      <c r="BI200" s="330"/>
      <c r="BJ200" s="330"/>
      <c r="BK200" s="330"/>
      <c r="BL200" s="330"/>
      <c r="BM200" s="330"/>
      <c r="BN200" s="330"/>
      <c r="BO200" s="330"/>
      <c r="BP200" s="330"/>
      <c r="BQ200" s="330"/>
      <c r="BR200" s="330"/>
      <c r="BS200" s="330"/>
      <c r="BT200" s="330"/>
      <c r="BU200" s="330"/>
      <c r="BV200" s="330"/>
      <c r="BW200" s="330"/>
      <c r="BX200" s="330"/>
      <c r="BY200" s="330"/>
      <c r="BZ200" s="330"/>
      <c r="CA200" s="330"/>
      <c r="CB200" s="330"/>
      <c r="CC200" s="330"/>
      <c r="CD200" s="330"/>
      <c r="CE200" s="330"/>
      <c r="CF200" s="330"/>
      <c r="CG200" s="330"/>
      <c r="CH200" s="330"/>
      <c r="CI200" s="330"/>
      <c r="CJ200" s="330"/>
      <c r="CK200" s="330"/>
      <c r="CL200" s="330"/>
      <c r="CM200" s="330"/>
      <c r="CN200" s="330"/>
      <c r="CO200" s="330"/>
      <c r="CP200" s="330"/>
      <c r="CQ200" s="330"/>
      <c r="CR200" s="330"/>
      <c r="CS200" s="330"/>
      <c r="CT200" s="330"/>
      <c r="CU200" s="330"/>
      <c r="CV200" s="330"/>
      <c r="CW200" s="330"/>
      <c r="CX200" s="330"/>
      <c r="CY200" s="330"/>
      <c r="CZ200" s="330"/>
      <c r="DA200" s="330"/>
      <c r="DB200" s="330"/>
      <c r="DC200" s="330"/>
      <c r="DD200" s="330"/>
      <c r="DE200" s="330"/>
      <c r="DF200" s="330"/>
      <c r="DG200" s="330"/>
      <c r="DH200" s="330"/>
      <c r="DI200" s="330"/>
      <c r="DJ200" s="330"/>
      <c r="DK200" s="330"/>
      <c r="DL200" s="330"/>
      <c r="DM200" s="330"/>
      <c r="DN200" s="330"/>
      <c r="DO200" s="330"/>
      <c r="DP200" s="330"/>
      <c r="DQ200" s="330"/>
      <c r="DR200" s="330"/>
      <c r="DS200" s="330"/>
      <c r="DT200" s="330"/>
      <c r="DU200" s="330"/>
      <c r="DV200" s="330"/>
      <c r="DW200" s="330"/>
      <c r="DX200" s="330"/>
      <c r="DY200" s="330"/>
      <c r="DZ200" s="330"/>
      <c r="EA200" s="330"/>
      <c r="EB200" s="330"/>
      <c r="EC200" s="330"/>
      <c r="ED200" s="330"/>
      <c r="EE200" s="330"/>
      <c r="EF200" s="330"/>
      <c r="EG200" s="330"/>
      <c r="EH200" s="330"/>
      <c r="EI200" s="330"/>
      <c r="EJ200" s="330"/>
      <c r="EK200" s="330"/>
      <c r="EL200" s="330"/>
      <c r="EM200" s="330"/>
      <c r="EN200" s="330"/>
      <c r="EO200" s="330"/>
      <c r="EP200" s="330"/>
      <c r="EQ200" s="330"/>
      <c r="ER200" s="330"/>
      <c r="ES200" s="330"/>
      <c r="ET200" s="330"/>
      <c r="EU200" s="330"/>
      <c r="EV200" s="330"/>
      <c r="EW200" s="330"/>
      <c r="EX200" s="330"/>
      <c r="EY200" s="330"/>
      <c r="EZ200" s="330"/>
      <c r="FA200" s="330"/>
      <c r="FB200" s="330"/>
      <c r="FC200" s="330"/>
      <c r="FD200" s="330"/>
      <c r="FE200" s="330"/>
      <c r="FF200" s="330"/>
      <c r="FG200" s="330"/>
      <c r="FH200" s="330"/>
      <c r="FI200" s="330"/>
      <c r="FJ200" s="330"/>
      <c r="FK200" s="330"/>
      <c r="FL200" s="330"/>
      <c r="FM200" s="330"/>
      <c r="FN200" s="330"/>
      <c r="FO200" s="330"/>
      <c r="FP200" s="330"/>
      <c r="FQ200" s="330"/>
      <c r="FR200" s="330"/>
      <c r="FS200" s="330"/>
      <c r="FT200" s="330"/>
      <c r="FU200" s="330"/>
      <c r="FV200" s="330"/>
      <c r="FW200" s="330"/>
      <c r="FX200" s="330"/>
      <c r="FY200" s="330"/>
      <c r="FZ200" s="330"/>
      <c r="GA200" s="330"/>
      <c r="GB200" s="330"/>
      <c r="GC200" s="330"/>
      <c r="GD200" s="330"/>
      <c r="GE200" s="330"/>
      <c r="GF200" s="330"/>
      <c r="GG200" s="330"/>
      <c r="GH200" s="330"/>
      <c r="GI200" s="330"/>
      <c r="GJ200" s="330"/>
      <c r="GK200" s="330"/>
      <c r="GL200" s="330"/>
      <c r="GM200" s="330"/>
      <c r="GN200" s="330"/>
      <c r="GO200" s="330"/>
      <c r="GP200" s="330"/>
      <c r="GQ200" s="330"/>
      <c r="GR200" s="330"/>
      <c r="GS200" s="330"/>
      <c r="GT200" s="330"/>
      <c r="GU200" s="330"/>
      <c r="GV200" s="330"/>
      <c r="GW200" s="330"/>
      <c r="GX200" s="330"/>
      <c r="GY200" s="330"/>
      <c r="GZ200" s="330"/>
      <c r="HA200" s="330"/>
      <c r="HB200" s="330"/>
      <c r="HC200" s="330"/>
      <c r="HD200" s="330"/>
      <c r="HE200" s="330"/>
      <c r="HF200" s="330"/>
      <c r="HG200" s="330"/>
      <c r="HH200" s="330"/>
      <c r="HI200" s="330"/>
      <c r="HJ200" s="330"/>
    </row>
    <row r="201" s="135" customFormat="1" ht="9.95" customHeight="1" spans="1:218">
      <c r="A201" s="1267" t="s">
        <v>37</v>
      </c>
      <c r="B201" s="1267" t="s">
        <v>38</v>
      </c>
      <c r="C201" s="1267">
        <v>864</v>
      </c>
      <c r="D201" s="1268">
        <v>0.77153140515</v>
      </c>
      <c r="E201" s="1268" t="s">
        <v>714</v>
      </c>
      <c r="F201" s="1268" t="s">
        <v>715</v>
      </c>
      <c r="G201" s="1268" t="s">
        <v>716</v>
      </c>
      <c r="H201" s="1267" t="s">
        <v>721</v>
      </c>
      <c r="I201" s="1267" t="s">
        <v>28</v>
      </c>
      <c r="J201" s="1267" t="s">
        <v>327</v>
      </c>
      <c r="K201" s="1267"/>
      <c r="L201" s="1275">
        <v>40423943.7339</v>
      </c>
      <c r="M201" s="1275">
        <v>4679739.20173</v>
      </c>
      <c r="N201" s="1267" t="s">
        <v>43</v>
      </c>
      <c r="O201" s="1260" t="s">
        <v>737</v>
      </c>
      <c r="P201" s="1279" t="s">
        <v>738</v>
      </c>
      <c r="Q201" s="1283">
        <f t="shared" si="3"/>
        <v>3.471891323175</v>
      </c>
      <c r="R201" s="1267"/>
      <c r="S201" s="330"/>
      <c r="T201" s="330"/>
      <c r="U201" s="330"/>
      <c r="V201" s="330"/>
      <c r="W201" s="330"/>
      <c r="X201" s="330"/>
      <c r="Y201" s="330"/>
      <c r="Z201" s="330"/>
      <c r="AA201" s="330"/>
      <c r="AB201" s="330"/>
      <c r="AC201" s="330"/>
      <c r="AD201" s="330"/>
      <c r="AE201" s="330"/>
      <c r="AF201" s="330"/>
      <c r="AG201" s="330"/>
      <c r="AH201" s="330"/>
      <c r="AI201" s="330"/>
      <c r="AJ201" s="330"/>
      <c r="AK201" s="330"/>
      <c r="AL201" s="330"/>
      <c r="AM201" s="330"/>
      <c r="AN201" s="330"/>
      <c r="AO201" s="330"/>
      <c r="AP201" s="330"/>
      <c r="AQ201" s="330"/>
      <c r="AR201" s="330"/>
      <c r="AS201" s="330"/>
      <c r="AT201" s="330"/>
      <c r="AU201" s="330"/>
      <c r="AV201" s="330"/>
      <c r="AW201" s="330"/>
      <c r="AX201" s="330"/>
      <c r="AY201" s="330"/>
      <c r="AZ201" s="330"/>
      <c r="BA201" s="330"/>
      <c r="BB201" s="330"/>
      <c r="BC201" s="330"/>
      <c r="BD201" s="330"/>
      <c r="BE201" s="330"/>
      <c r="BF201" s="330"/>
      <c r="BG201" s="330"/>
      <c r="BH201" s="330"/>
      <c r="BI201" s="330"/>
      <c r="BJ201" s="330"/>
      <c r="BK201" s="330"/>
      <c r="BL201" s="330"/>
      <c r="BM201" s="330"/>
      <c r="BN201" s="330"/>
      <c r="BO201" s="330"/>
      <c r="BP201" s="330"/>
      <c r="BQ201" s="330"/>
      <c r="BR201" s="330"/>
      <c r="BS201" s="330"/>
      <c r="BT201" s="330"/>
      <c r="BU201" s="330"/>
      <c r="BV201" s="330"/>
      <c r="BW201" s="330"/>
      <c r="BX201" s="330"/>
      <c r="BY201" s="330"/>
      <c r="BZ201" s="330"/>
      <c r="CA201" s="330"/>
      <c r="CB201" s="330"/>
      <c r="CC201" s="330"/>
      <c r="CD201" s="330"/>
      <c r="CE201" s="330"/>
      <c r="CF201" s="330"/>
      <c r="CG201" s="330"/>
      <c r="CH201" s="330"/>
      <c r="CI201" s="330"/>
      <c r="CJ201" s="330"/>
      <c r="CK201" s="330"/>
      <c r="CL201" s="330"/>
      <c r="CM201" s="330"/>
      <c r="CN201" s="330"/>
      <c r="CO201" s="330"/>
      <c r="CP201" s="330"/>
      <c r="CQ201" s="330"/>
      <c r="CR201" s="330"/>
      <c r="CS201" s="330"/>
      <c r="CT201" s="330"/>
      <c r="CU201" s="330"/>
      <c r="CV201" s="330"/>
      <c r="CW201" s="330"/>
      <c r="CX201" s="330"/>
      <c r="CY201" s="330"/>
      <c r="CZ201" s="330"/>
      <c r="DA201" s="330"/>
      <c r="DB201" s="330"/>
      <c r="DC201" s="330"/>
      <c r="DD201" s="330"/>
      <c r="DE201" s="330"/>
      <c r="DF201" s="330"/>
      <c r="DG201" s="330"/>
      <c r="DH201" s="330"/>
      <c r="DI201" s="330"/>
      <c r="DJ201" s="330"/>
      <c r="DK201" s="330"/>
      <c r="DL201" s="330"/>
      <c r="DM201" s="330"/>
      <c r="DN201" s="330"/>
      <c r="DO201" s="330"/>
      <c r="DP201" s="330"/>
      <c r="DQ201" s="330"/>
      <c r="DR201" s="330"/>
      <c r="DS201" s="330"/>
      <c r="DT201" s="330"/>
      <c r="DU201" s="330"/>
      <c r="DV201" s="330"/>
      <c r="DW201" s="330"/>
      <c r="DX201" s="330"/>
      <c r="DY201" s="330"/>
      <c r="DZ201" s="330"/>
      <c r="EA201" s="330"/>
      <c r="EB201" s="330"/>
      <c r="EC201" s="330"/>
      <c r="ED201" s="330"/>
      <c r="EE201" s="330"/>
      <c r="EF201" s="330"/>
      <c r="EG201" s="330"/>
      <c r="EH201" s="330"/>
      <c r="EI201" s="330"/>
      <c r="EJ201" s="330"/>
      <c r="EK201" s="330"/>
      <c r="EL201" s="330"/>
      <c r="EM201" s="330"/>
      <c r="EN201" s="330"/>
      <c r="EO201" s="330"/>
      <c r="EP201" s="330"/>
      <c r="EQ201" s="330"/>
      <c r="ER201" s="330"/>
      <c r="ES201" s="330"/>
      <c r="ET201" s="330"/>
      <c r="EU201" s="330"/>
      <c r="EV201" s="330"/>
      <c r="EW201" s="330"/>
      <c r="EX201" s="330"/>
      <c r="EY201" s="330"/>
      <c r="EZ201" s="330"/>
      <c r="FA201" s="330"/>
      <c r="FB201" s="330"/>
      <c r="FC201" s="330"/>
      <c r="FD201" s="330"/>
      <c r="FE201" s="330"/>
      <c r="FF201" s="330"/>
      <c r="FG201" s="330"/>
      <c r="FH201" s="330"/>
      <c r="FI201" s="330"/>
      <c r="FJ201" s="330"/>
      <c r="FK201" s="330"/>
      <c r="FL201" s="330"/>
      <c r="FM201" s="330"/>
      <c r="FN201" s="330"/>
      <c r="FO201" s="330"/>
      <c r="FP201" s="330"/>
      <c r="FQ201" s="330"/>
      <c r="FR201" s="330"/>
      <c r="FS201" s="330"/>
      <c r="FT201" s="330"/>
      <c r="FU201" s="330"/>
      <c r="FV201" s="330"/>
      <c r="FW201" s="330"/>
      <c r="FX201" s="330"/>
      <c r="FY201" s="330"/>
      <c r="FZ201" s="330"/>
      <c r="GA201" s="330"/>
      <c r="GB201" s="330"/>
      <c r="GC201" s="330"/>
      <c r="GD201" s="330"/>
      <c r="GE201" s="330"/>
      <c r="GF201" s="330"/>
      <c r="GG201" s="330"/>
      <c r="GH201" s="330"/>
      <c r="GI201" s="330"/>
      <c r="GJ201" s="330"/>
      <c r="GK201" s="330"/>
      <c r="GL201" s="330"/>
      <c r="GM201" s="330"/>
      <c r="GN201" s="330"/>
      <c r="GO201" s="330"/>
      <c r="GP201" s="330"/>
      <c r="GQ201" s="330"/>
      <c r="GR201" s="330"/>
      <c r="GS201" s="330"/>
      <c r="GT201" s="330"/>
      <c r="GU201" s="330"/>
      <c r="GV201" s="330"/>
      <c r="GW201" s="330"/>
      <c r="GX201" s="330"/>
      <c r="GY201" s="330"/>
      <c r="GZ201" s="330"/>
      <c r="HA201" s="330"/>
      <c r="HB201" s="330"/>
      <c r="HC201" s="330"/>
      <c r="HD201" s="330"/>
      <c r="HE201" s="330"/>
      <c r="HF201" s="330"/>
      <c r="HG201" s="330"/>
      <c r="HH201" s="330"/>
      <c r="HI201" s="330"/>
      <c r="HJ201" s="330"/>
    </row>
    <row r="202" s="135" customFormat="1" ht="9.95" customHeight="1" spans="1:218">
      <c r="A202" s="1267" t="s">
        <v>37</v>
      </c>
      <c r="B202" s="1267" t="s">
        <v>38</v>
      </c>
      <c r="C202" s="1267">
        <v>893</v>
      </c>
      <c r="D202" s="1268">
        <v>123.7566663759</v>
      </c>
      <c r="E202" s="1268" t="s">
        <v>714</v>
      </c>
      <c r="F202" s="1268" t="s">
        <v>715</v>
      </c>
      <c r="G202" s="1268" t="s">
        <v>716</v>
      </c>
      <c r="H202" s="1267" t="s">
        <v>717</v>
      </c>
      <c r="I202" s="1267" t="s">
        <v>28</v>
      </c>
      <c r="J202" s="1267" t="s">
        <v>327</v>
      </c>
      <c r="K202" s="1267"/>
      <c r="L202" s="1275">
        <v>40425007.9031</v>
      </c>
      <c r="M202" s="1275">
        <v>4679699.47333</v>
      </c>
      <c r="N202" s="1267" t="s">
        <v>43</v>
      </c>
      <c r="O202" s="1260" t="s">
        <v>737</v>
      </c>
      <c r="P202" s="1279" t="s">
        <v>738</v>
      </c>
      <c r="Q202" s="1283">
        <f t="shared" si="3"/>
        <v>556.90499869155</v>
      </c>
      <c r="R202" s="1267"/>
      <c r="S202" s="330"/>
      <c r="T202" s="330"/>
      <c r="U202" s="330"/>
      <c r="V202" s="330"/>
      <c r="W202" s="330"/>
      <c r="X202" s="330"/>
      <c r="Y202" s="330"/>
      <c r="Z202" s="330"/>
      <c r="AA202" s="330"/>
      <c r="AB202" s="330"/>
      <c r="AC202" s="330"/>
      <c r="AD202" s="330"/>
      <c r="AE202" s="330"/>
      <c r="AF202" s="330"/>
      <c r="AG202" s="330"/>
      <c r="AH202" s="330"/>
      <c r="AI202" s="330"/>
      <c r="AJ202" s="330"/>
      <c r="AK202" s="330"/>
      <c r="AL202" s="330"/>
      <c r="AM202" s="330"/>
      <c r="AN202" s="330"/>
      <c r="AO202" s="330"/>
      <c r="AP202" s="330"/>
      <c r="AQ202" s="330"/>
      <c r="AR202" s="330"/>
      <c r="AS202" s="330"/>
      <c r="AT202" s="330"/>
      <c r="AU202" s="330"/>
      <c r="AV202" s="330"/>
      <c r="AW202" s="330"/>
      <c r="AX202" s="330"/>
      <c r="AY202" s="330"/>
      <c r="AZ202" s="330"/>
      <c r="BA202" s="330"/>
      <c r="BB202" s="330"/>
      <c r="BC202" s="330"/>
      <c r="BD202" s="330"/>
      <c r="BE202" s="330"/>
      <c r="BF202" s="330"/>
      <c r="BG202" s="330"/>
      <c r="BH202" s="330"/>
      <c r="BI202" s="330"/>
      <c r="BJ202" s="330"/>
      <c r="BK202" s="330"/>
      <c r="BL202" s="330"/>
      <c r="BM202" s="330"/>
      <c r="BN202" s="330"/>
      <c r="BO202" s="330"/>
      <c r="BP202" s="330"/>
      <c r="BQ202" s="330"/>
      <c r="BR202" s="330"/>
      <c r="BS202" s="330"/>
      <c r="BT202" s="330"/>
      <c r="BU202" s="330"/>
      <c r="BV202" s="330"/>
      <c r="BW202" s="330"/>
      <c r="BX202" s="330"/>
      <c r="BY202" s="330"/>
      <c r="BZ202" s="330"/>
      <c r="CA202" s="330"/>
      <c r="CB202" s="330"/>
      <c r="CC202" s="330"/>
      <c r="CD202" s="330"/>
      <c r="CE202" s="330"/>
      <c r="CF202" s="330"/>
      <c r="CG202" s="330"/>
      <c r="CH202" s="330"/>
      <c r="CI202" s="330"/>
      <c r="CJ202" s="330"/>
      <c r="CK202" s="330"/>
      <c r="CL202" s="330"/>
      <c r="CM202" s="330"/>
      <c r="CN202" s="330"/>
      <c r="CO202" s="330"/>
      <c r="CP202" s="330"/>
      <c r="CQ202" s="330"/>
      <c r="CR202" s="330"/>
      <c r="CS202" s="330"/>
      <c r="CT202" s="330"/>
      <c r="CU202" s="330"/>
      <c r="CV202" s="330"/>
      <c r="CW202" s="330"/>
      <c r="CX202" s="330"/>
      <c r="CY202" s="330"/>
      <c r="CZ202" s="330"/>
      <c r="DA202" s="330"/>
      <c r="DB202" s="330"/>
      <c r="DC202" s="330"/>
      <c r="DD202" s="330"/>
      <c r="DE202" s="330"/>
      <c r="DF202" s="330"/>
      <c r="DG202" s="330"/>
      <c r="DH202" s="330"/>
      <c r="DI202" s="330"/>
      <c r="DJ202" s="330"/>
      <c r="DK202" s="330"/>
      <c r="DL202" s="330"/>
      <c r="DM202" s="330"/>
      <c r="DN202" s="330"/>
      <c r="DO202" s="330"/>
      <c r="DP202" s="330"/>
      <c r="DQ202" s="330"/>
      <c r="DR202" s="330"/>
      <c r="DS202" s="330"/>
      <c r="DT202" s="330"/>
      <c r="DU202" s="330"/>
      <c r="DV202" s="330"/>
      <c r="DW202" s="330"/>
      <c r="DX202" s="330"/>
      <c r="DY202" s="330"/>
      <c r="DZ202" s="330"/>
      <c r="EA202" s="330"/>
      <c r="EB202" s="330"/>
      <c r="EC202" s="330"/>
      <c r="ED202" s="330"/>
      <c r="EE202" s="330"/>
      <c r="EF202" s="330"/>
      <c r="EG202" s="330"/>
      <c r="EH202" s="330"/>
      <c r="EI202" s="330"/>
      <c r="EJ202" s="330"/>
      <c r="EK202" s="330"/>
      <c r="EL202" s="330"/>
      <c r="EM202" s="330"/>
      <c r="EN202" s="330"/>
      <c r="EO202" s="330"/>
      <c r="EP202" s="330"/>
      <c r="EQ202" s="330"/>
      <c r="ER202" s="330"/>
      <c r="ES202" s="330"/>
      <c r="ET202" s="330"/>
      <c r="EU202" s="330"/>
      <c r="EV202" s="330"/>
      <c r="EW202" s="330"/>
      <c r="EX202" s="330"/>
      <c r="EY202" s="330"/>
      <c r="EZ202" s="330"/>
      <c r="FA202" s="330"/>
      <c r="FB202" s="330"/>
      <c r="FC202" s="330"/>
      <c r="FD202" s="330"/>
      <c r="FE202" s="330"/>
      <c r="FF202" s="330"/>
      <c r="FG202" s="330"/>
      <c r="FH202" s="330"/>
      <c r="FI202" s="330"/>
      <c r="FJ202" s="330"/>
      <c r="FK202" s="330"/>
      <c r="FL202" s="330"/>
      <c r="FM202" s="330"/>
      <c r="FN202" s="330"/>
      <c r="FO202" s="330"/>
      <c r="FP202" s="330"/>
      <c r="FQ202" s="330"/>
      <c r="FR202" s="330"/>
      <c r="FS202" s="330"/>
      <c r="FT202" s="330"/>
      <c r="FU202" s="330"/>
      <c r="FV202" s="330"/>
      <c r="FW202" s="330"/>
      <c r="FX202" s="330"/>
      <c r="FY202" s="330"/>
      <c r="FZ202" s="330"/>
      <c r="GA202" s="330"/>
      <c r="GB202" s="330"/>
      <c r="GC202" s="330"/>
      <c r="GD202" s="330"/>
      <c r="GE202" s="330"/>
      <c r="GF202" s="330"/>
      <c r="GG202" s="330"/>
      <c r="GH202" s="330"/>
      <c r="GI202" s="330"/>
      <c r="GJ202" s="330"/>
      <c r="GK202" s="330"/>
      <c r="GL202" s="330"/>
      <c r="GM202" s="330"/>
      <c r="GN202" s="330"/>
      <c r="GO202" s="330"/>
      <c r="GP202" s="330"/>
      <c r="GQ202" s="330"/>
      <c r="GR202" s="330"/>
      <c r="GS202" s="330"/>
      <c r="GT202" s="330"/>
      <c r="GU202" s="330"/>
      <c r="GV202" s="330"/>
      <c r="GW202" s="330"/>
      <c r="GX202" s="330"/>
      <c r="GY202" s="330"/>
      <c r="GZ202" s="330"/>
      <c r="HA202" s="330"/>
      <c r="HB202" s="330"/>
      <c r="HC202" s="330"/>
      <c r="HD202" s="330"/>
      <c r="HE202" s="330"/>
      <c r="HF202" s="330"/>
      <c r="HG202" s="330"/>
      <c r="HH202" s="330"/>
      <c r="HI202" s="330"/>
      <c r="HJ202" s="330"/>
    </row>
    <row r="203" s="135" customFormat="1" ht="9.95" customHeight="1" spans="1:218">
      <c r="A203" s="1267" t="s">
        <v>37</v>
      </c>
      <c r="B203" s="1267" t="s">
        <v>38</v>
      </c>
      <c r="C203" s="1267">
        <v>895</v>
      </c>
      <c r="D203" s="1268">
        <v>9.4408271151</v>
      </c>
      <c r="E203" s="1268" t="s">
        <v>714</v>
      </c>
      <c r="F203" s="1268" t="s">
        <v>715</v>
      </c>
      <c r="G203" s="1268" t="s">
        <v>716</v>
      </c>
      <c r="H203" s="1267" t="s">
        <v>717</v>
      </c>
      <c r="I203" s="1267" t="s">
        <v>28</v>
      </c>
      <c r="J203" s="1267" t="s">
        <v>327</v>
      </c>
      <c r="K203" s="1267"/>
      <c r="L203" s="1275">
        <v>40424365.4257</v>
      </c>
      <c r="M203" s="1275">
        <v>4679700.16024</v>
      </c>
      <c r="N203" s="1267" t="s">
        <v>43</v>
      </c>
      <c r="O203" s="1260" t="s">
        <v>737</v>
      </c>
      <c r="P203" s="1279" t="s">
        <v>738</v>
      </c>
      <c r="Q203" s="1283">
        <f t="shared" si="3"/>
        <v>42.48372201795</v>
      </c>
      <c r="R203" s="1267"/>
      <c r="S203" s="330"/>
      <c r="T203" s="330"/>
      <c r="U203" s="330"/>
      <c r="V203" s="330"/>
      <c r="W203" s="330"/>
      <c r="X203" s="330"/>
      <c r="Y203" s="330"/>
      <c r="Z203" s="330"/>
      <c r="AA203" s="330"/>
      <c r="AB203" s="330"/>
      <c r="AC203" s="330"/>
      <c r="AD203" s="330"/>
      <c r="AE203" s="330"/>
      <c r="AF203" s="330"/>
      <c r="AG203" s="330"/>
      <c r="AH203" s="330"/>
      <c r="AI203" s="330"/>
      <c r="AJ203" s="330"/>
      <c r="AK203" s="330"/>
      <c r="AL203" s="330"/>
      <c r="AM203" s="330"/>
      <c r="AN203" s="330"/>
      <c r="AO203" s="330"/>
      <c r="AP203" s="330"/>
      <c r="AQ203" s="330"/>
      <c r="AR203" s="330"/>
      <c r="AS203" s="330"/>
      <c r="AT203" s="330"/>
      <c r="AU203" s="330"/>
      <c r="AV203" s="330"/>
      <c r="AW203" s="330"/>
      <c r="AX203" s="330"/>
      <c r="AY203" s="330"/>
      <c r="AZ203" s="330"/>
      <c r="BA203" s="330"/>
      <c r="BB203" s="330"/>
      <c r="BC203" s="330"/>
      <c r="BD203" s="330"/>
      <c r="BE203" s="330"/>
      <c r="BF203" s="330"/>
      <c r="BG203" s="330"/>
      <c r="BH203" s="330"/>
      <c r="BI203" s="330"/>
      <c r="BJ203" s="330"/>
      <c r="BK203" s="330"/>
      <c r="BL203" s="330"/>
      <c r="BM203" s="330"/>
      <c r="BN203" s="330"/>
      <c r="BO203" s="330"/>
      <c r="BP203" s="330"/>
      <c r="BQ203" s="330"/>
      <c r="BR203" s="330"/>
      <c r="BS203" s="330"/>
      <c r="BT203" s="330"/>
      <c r="BU203" s="330"/>
      <c r="BV203" s="330"/>
      <c r="BW203" s="330"/>
      <c r="BX203" s="330"/>
      <c r="BY203" s="330"/>
      <c r="BZ203" s="330"/>
      <c r="CA203" s="330"/>
      <c r="CB203" s="330"/>
      <c r="CC203" s="330"/>
      <c r="CD203" s="330"/>
      <c r="CE203" s="330"/>
      <c r="CF203" s="330"/>
      <c r="CG203" s="330"/>
      <c r="CH203" s="330"/>
      <c r="CI203" s="330"/>
      <c r="CJ203" s="330"/>
      <c r="CK203" s="330"/>
      <c r="CL203" s="330"/>
      <c r="CM203" s="330"/>
      <c r="CN203" s="330"/>
      <c r="CO203" s="330"/>
      <c r="CP203" s="330"/>
      <c r="CQ203" s="330"/>
      <c r="CR203" s="330"/>
      <c r="CS203" s="330"/>
      <c r="CT203" s="330"/>
      <c r="CU203" s="330"/>
      <c r="CV203" s="330"/>
      <c r="CW203" s="330"/>
      <c r="CX203" s="330"/>
      <c r="CY203" s="330"/>
      <c r="CZ203" s="330"/>
      <c r="DA203" s="330"/>
      <c r="DB203" s="330"/>
      <c r="DC203" s="330"/>
      <c r="DD203" s="330"/>
      <c r="DE203" s="330"/>
      <c r="DF203" s="330"/>
      <c r="DG203" s="330"/>
      <c r="DH203" s="330"/>
      <c r="DI203" s="330"/>
      <c r="DJ203" s="330"/>
      <c r="DK203" s="330"/>
      <c r="DL203" s="330"/>
      <c r="DM203" s="330"/>
      <c r="DN203" s="330"/>
      <c r="DO203" s="330"/>
      <c r="DP203" s="330"/>
      <c r="DQ203" s="330"/>
      <c r="DR203" s="330"/>
      <c r="DS203" s="330"/>
      <c r="DT203" s="330"/>
      <c r="DU203" s="330"/>
      <c r="DV203" s="330"/>
      <c r="DW203" s="330"/>
      <c r="DX203" s="330"/>
      <c r="DY203" s="330"/>
      <c r="DZ203" s="330"/>
      <c r="EA203" s="330"/>
      <c r="EB203" s="330"/>
      <c r="EC203" s="330"/>
      <c r="ED203" s="330"/>
      <c r="EE203" s="330"/>
      <c r="EF203" s="330"/>
      <c r="EG203" s="330"/>
      <c r="EH203" s="330"/>
      <c r="EI203" s="330"/>
      <c r="EJ203" s="330"/>
      <c r="EK203" s="330"/>
      <c r="EL203" s="330"/>
      <c r="EM203" s="330"/>
      <c r="EN203" s="330"/>
      <c r="EO203" s="330"/>
      <c r="EP203" s="330"/>
      <c r="EQ203" s="330"/>
      <c r="ER203" s="330"/>
      <c r="ES203" s="330"/>
      <c r="ET203" s="330"/>
      <c r="EU203" s="330"/>
      <c r="EV203" s="330"/>
      <c r="EW203" s="330"/>
      <c r="EX203" s="330"/>
      <c r="EY203" s="330"/>
      <c r="EZ203" s="330"/>
      <c r="FA203" s="330"/>
      <c r="FB203" s="330"/>
      <c r="FC203" s="330"/>
      <c r="FD203" s="330"/>
      <c r="FE203" s="330"/>
      <c r="FF203" s="330"/>
      <c r="FG203" s="330"/>
      <c r="FH203" s="330"/>
      <c r="FI203" s="330"/>
      <c r="FJ203" s="330"/>
      <c r="FK203" s="330"/>
      <c r="FL203" s="330"/>
      <c r="FM203" s="330"/>
      <c r="FN203" s="330"/>
      <c r="FO203" s="330"/>
      <c r="FP203" s="330"/>
      <c r="FQ203" s="330"/>
      <c r="FR203" s="330"/>
      <c r="FS203" s="330"/>
      <c r="FT203" s="330"/>
      <c r="FU203" s="330"/>
      <c r="FV203" s="330"/>
      <c r="FW203" s="330"/>
      <c r="FX203" s="330"/>
      <c r="FY203" s="330"/>
      <c r="FZ203" s="330"/>
      <c r="GA203" s="330"/>
      <c r="GB203" s="330"/>
      <c r="GC203" s="330"/>
      <c r="GD203" s="330"/>
      <c r="GE203" s="330"/>
      <c r="GF203" s="330"/>
      <c r="GG203" s="330"/>
      <c r="GH203" s="330"/>
      <c r="GI203" s="330"/>
      <c r="GJ203" s="330"/>
      <c r="GK203" s="330"/>
      <c r="GL203" s="330"/>
      <c r="GM203" s="330"/>
      <c r="GN203" s="330"/>
      <c r="GO203" s="330"/>
      <c r="GP203" s="330"/>
      <c r="GQ203" s="330"/>
      <c r="GR203" s="330"/>
      <c r="GS203" s="330"/>
      <c r="GT203" s="330"/>
      <c r="GU203" s="330"/>
      <c r="GV203" s="330"/>
      <c r="GW203" s="330"/>
      <c r="GX203" s="330"/>
      <c r="GY203" s="330"/>
      <c r="GZ203" s="330"/>
      <c r="HA203" s="330"/>
      <c r="HB203" s="330"/>
      <c r="HC203" s="330"/>
      <c r="HD203" s="330"/>
      <c r="HE203" s="330"/>
      <c r="HF203" s="330"/>
      <c r="HG203" s="330"/>
      <c r="HH203" s="330"/>
      <c r="HI203" s="330"/>
      <c r="HJ203" s="330"/>
    </row>
    <row r="204" s="135" customFormat="1" ht="9.95" customHeight="1" spans="1:218">
      <c r="A204" s="1267" t="s">
        <v>37</v>
      </c>
      <c r="B204" s="1267" t="s">
        <v>38</v>
      </c>
      <c r="C204" s="1267">
        <v>904</v>
      </c>
      <c r="D204" s="1268">
        <v>94.7661332814</v>
      </c>
      <c r="E204" s="1268" t="s">
        <v>714</v>
      </c>
      <c r="F204" s="1268" t="s">
        <v>715</v>
      </c>
      <c r="G204" s="1268" t="s">
        <v>716</v>
      </c>
      <c r="H204" s="1267" t="s">
        <v>717</v>
      </c>
      <c r="I204" s="1267" t="s">
        <v>28</v>
      </c>
      <c r="J204" s="1267" t="s">
        <v>327</v>
      </c>
      <c r="K204" s="1267"/>
      <c r="L204" s="1275">
        <v>40424540.7668</v>
      </c>
      <c r="M204" s="1275">
        <v>4679696.53046</v>
      </c>
      <c r="N204" s="1267" t="s">
        <v>43</v>
      </c>
      <c r="O204" s="1260" t="s">
        <v>737</v>
      </c>
      <c r="P204" s="1279" t="s">
        <v>738</v>
      </c>
      <c r="Q204" s="1283">
        <f t="shared" si="3"/>
        <v>426.4475997663</v>
      </c>
      <c r="R204" s="1267"/>
      <c r="S204" s="330"/>
      <c r="T204" s="330"/>
      <c r="U204" s="330"/>
      <c r="V204" s="330"/>
      <c r="W204" s="330"/>
      <c r="X204" s="330"/>
      <c r="Y204" s="330"/>
      <c r="Z204" s="330"/>
      <c r="AA204" s="330"/>
      <c r="AB204" s="330"/>
      <c r="AC204" s="330"/>
      <c r="AD204" s="330"/>
      <c r="AE204" s="330"/>
      <c r="AF204" s="330"/>
      <c r="AG204" s="330"/>
      <c r="AH204" s="330"/>
      <c r="AI204" s="330"/>
      <c r="AJ204" s="330"/>
      <c r="AK204" s="330"/>
      <c r="AL204" s="330"/>
      <c r="AM204" s="330"/>
      <c r="AN204" s="330"/>
      <c r="AO204" s="330"/>
      <c r="AP204" s="330"/>
      <c r="AQ204" s="330"/>
      <c r="AR204" s="330"/>
      <c r="AS204" s="330"/>
      <c r="AT204" s="330"/>
      <c r="AU204" s="330"/>
      <c r="AV204" s="330"/>
      <c r="AW204" s="330"/>
      <c r="AX204" s="330"/>
      <c r="AY204" s="330"/>
      <c r="AZ204" s="330"/>
      <c r="BA204" s="330"/>
      <c r="BB204" s="330"/>
      <c r="BC204" s="330"/>
      <c r="BD204" s="330"/>
      <c r="BE204" s="330"/>
      <c r="BF204" s="330"/>
      <c r="BG204" s="330"/>
      <c r="BH204" s="330"/>
      <c r="BI204" s="330"/>
      <c r="BJ204" s="330"/>
      <c r="BK204" s="330"/>
      <c r="BL204" s="330"/>
      <c r="BM204" s="330"/>
      <c r="BN204" s="330"/>
      <c r="BO204" s="330"/>
      <c r="BP204" s="330"/>
      <c r="BQ204" s="330"/>
      <c r="BR204" s="330"/>
      <c r="BS204" s="330"/>
      <c r="BT204" s="330"/>
      <c r="BU204" s="330"/>
      <c r="BV204" s="330"/>
      <c r="BW204" s="330"/>
      <c r="BX204" s="330"/>
      <c r="BY204" s="330"/>
      <c r="BZ204" s="330"/>
      <c r="CA204" s="330"/>
      <c r="CB204" s="330"/>
      <c r="CC204" s="330"/>
      <c r="CD204" s="330"/>
      <c r="CE204" s="330"/>
      <c r="CF204" s="330"/>
      <c r="CG204" s="330"/>
      <c r="CH204" s="330"/>
      <c r="CI204" s="330"/>
      <c r="CJ204" s="330"/>
      <c r="CK204" s="330"/>
      <c r="CL204" s="330"/>
      <c r="CM204" s="330"/>
      <c r="CN204" s="330"/>
      <c r="CO204" s="330"/>
      <c r="CP204" s="330"/>
      <c r="CQ204" s="330"/>
      <c r="CR204" s="330"/>
      <c r="CS204" s="330"/>
      <c r="CT204" s="330"/>
      <c r="CU204" s="330"/>
      <c r="CV204" s="330"/>
      <c r="CW204" s="330"/>
      <c r="CX204" s="330"/>
      <c r="CY204" s="330"/>
      <c r="CZ204" s="330"/>
      <c r="DA204" s="330"/>
      <c r="DB204" s="330"/>
      <c r="DC204" s="330"/>
      <c r="DD204" s="330"/>
      <c r="DE204" s="330"/>
      <c r="DF204" s="330"/>
      <c r="DG204" s="330"/>
      <c r="DH204" s="330"/>
      <c r="DI204" s="330"/>
      <c r="DJ204" s="330"/>
      <c r="DK204" s="330"/>
      <c r="DL204" s="330"/>
      <c r="DM204" s="330"/>
      <c r="DN204" s="330"/>
      <c r="DO204" s="330"/>
      <c r="DP204" s="330"/>
      <c r="DQ204" s="330"/>
      <c r="DR204" s="330"/>
      <c r="DS204" s="330"/>
      <c r="DT204" s="330"/>
      <c r="DU204" s="330"/>
      <c r="DV204" s="330"/>
      <c r="DW204" s="330"/>
      <c r="DX204" s="330"/>
      <c r="DY204" s="330"/>
      <c r="DZ204" s="330"/>
      <c r="EA204" s="330"/>
      <c r="EB204" s="330"/>
      <c r="EC204" s="330"/>
      <c r="ED204" s="330"/>
      <c r="EE204" s="330"/>
      <c r="EF204" s="330"/>
      <c r="EG204" s="330"/>
      <c r="EH204" s="330"/>
      <c r="EI204" s="330"/>
      <c r="EJ204" s="330"/>
      <c r="EK204" s="330"/>
      <c r="EL204" s="330"/>
      <c r="EM204" s="330"/>
      <c r="EN204" s="330"/>
      <c r="EO204" s="330"/>
      <c r="EP204" s="330"/>
      <c r="EQ204" s="330"/>
      <c r="ER204" s="330"/>
      <c r="ES204" s="330"/>
      <c r="ET204" s="330"/>
      <c r="EU204" s="330"/>
      <c r="EV204" s="330"/>
      <c r="EW204" s="330"/>
      <c r="EX204" s="330"/>
      <c r="EY204" s="330"/>
      <c r="EZ204" s="330"/>
      <c r="FA204" s="330"/>
      <c r="FB204" s="330"/>
      <c r="FC204" s="330"/>
      <c r="FD204" s="330"/>
      <c r="FE204" s="330"/>
      <c r="FF204" s="330"/>
      <c r="FG204" s="330"/>
      <c r="FH204" s="330"/>
      <c r="FI204" s="330"/>
      <c r="FJ204" s="330"/>
      <c r="FK204" s="330"/>
      <c r="FL204" s="330"/>
      <c r="FM204" s="330"/>
      <c r="FN204" s="330"/>
      <c r="FO204" s="330"/>
      <c r="FP204" s="330"/>
      <c r="FQ204" s="330"/>
      <c r="FR204" s="330"/>
      <c r="FS204" s="330"/>
      <c r="FT204" s="330"/>
      <c r="FU204" s="330"/>
      <c r="FV204" s="330"/>
      <c r="FW204" s="330"/>
      <c r="FX204" s="330"/>
      <c r="FY204" s="330"/>
      <c r="FZ204" s="330"/>
      <c r="GA204" s="330"/>
      <c r="GB204" s="330"/>
      <c r="GC204" s="330"/>
      <c r="GD204" s="330"/>
      <c r="GE204" s="330"/>
      <c r="GF204" s="330"/>
      <c r="GG204" s="330"/>
      <c r="GH204" s="330"/>
      <c r="GI204" s="330"/>
      <c r="GJ204" s="330"/>
      <c r="GK204" s="330"/>
      <c r="GL204" s="330"/>
      <c r="GM204" s="330"/>
      <c r="GN204" s="330"/>
      <c r="GO204" s="330"/>
      <c r="GP204" s="330"/>
      <c r="GQ204" s="330"/>
      <c r="GR204" s="330"/>
      <c r="GS204" s="330"/>
      <c r="GT204" s="330"/>
      <c r="GU204" s="330"/>
      <c r="GV204" s="330"/>
      <c r="GW204" s="330"/>
      <c r="GX204" s="330"/>
      <c r="GY204" s="330"/>
      <c r="GZ204" s="330"/>
      <c r="HA204" s="330"/>
      <c r="HB204" s="330"/>
      <c r="HC204" s="330"/>
      <c r="HD204" s="330"/>
      <c r="HE204" s="330"/>
      <c r="HF204" s="330"/>
      <c r="HG204" s="330"/>
      <c r="HH204" s="330"/>
      <c r="HI204" s="330"/>
      <c r="HJ204" s="330"/>
    </row>
    <row r="205" s="135" customFormat="1" ht="9.95" customHeight="1" spans="1:218">
      <c r="A205" s="1267" t="s">
        <v>37</v>
      </c>
      <c r="B205" s="1267" t="s">
        <v>38</v>
      </c>
      <c r="C205" s="1267">
        <v>1007</v>
      </c>
      <c r="D205" s="1268">
        <v>139.26426680685</v>
      </c>
      <c r="E205" s="1268" t="s">
        <v>714</v>
      </c>
      <c r="F205" s="1268" t="s">
        <v>715</v>
      </c>
      <c r="G205" s="1268" t="s">
        <v>716</v>
      </c>
      <c r="H205" s="1267" t="s">
        <v>717</v>
      </c>
      <c r="I205" s="1267" t="s">
        <v>28</v>
      </c>
      <c r="J205" s="1267" t="s">
        <v>327</v>
      </c>
      <c r="K205" s="1267"/>
      <c r="L205" s="1275">
        <v>40424902.7922</v>
      </c>
      <c r="M205" s="1275">
        <v>4679490.86343</v>
      </c>
      <c r="N205" s="1267" t="s">
        <v>43</v>
      </c>
      <c r="O205" s="1260" t="s">
        <v>737</v>
      </c>
      <c r="P205" s="1279" t="s">
        <v>738</v>
      </c>
      <c r="Q205" s="1283">
        <f t="shared" si="3"/>
        <v>626.689200630825</v>
      </c>
      <c r="R205" s="1267"/>
      <c r="S205" s="330"/>
      <c r="T205" s="330"/>
      <c r="U205" s="330"/>
      <c r="V205" s="330"/>
      <c r="W205" s="330"/>
      <c r="X205" s="330"/>
      <c r="Y205" s="330"/>
      <c r="Z205" s="330"/>
      <c r="AA205" s="330"/>
      <c r="AB205" s="330"/>
      <c r="AC205" s="330"/>
      <c r="AD205" s="330"/>
      <c r="AE205" s="330"/>
      <c r="AF205" s="330"/>
      <c r="AG205" s="330"/>
      <c r="AH205" s="330"/>
      <c r="AI205" s="330"/>
      <c r="AJ205" s="330"/>
      <c r="AK205" s="330"/>
      <c r="AL205" s="330"/>
      <c r="AM205" s="330"/>
      <c r="AN205" s="330"/>
      <c r="AO205" s="330"/>
      <c r="AP205" s="330"/>
      <c r="AQ205" s="330"/>
      <c r="AR205" s="330"/>
      <c r="AS205" s="330"/>
      <c r="AT205" s="330"/>
      <c r="AU205" s="330"/>
      <c r="AV205" s="330"/>
      <c r="AW205" s="330"/>
      <c r="AX205" s="330"/>
      <c r="AY205" s="330"/>
      <c r="AZ205" s="330"/>
      <c r="BA205" s="330"/>
      <c r="BB205" s="330"/>
      <c r="BC205" s="330"/>
      <c r="BD205" s="330"/>
      <c r="BE205" s="330"/>
      <c r="BF205" s="330"/>
      <c r="BG205" s="330"/>
      <c r="BH205" s="330"/>
      <c r="BI205" s="330"/>
      <c r="BJ205" s="330"/>
      <c r="BK205" s="330"/>
      <c r="BL205" s="330"/>
      <c r="BM205" s="330"/>
      <c r="BN205" s="330"/>
      <c r="BO205" s="330"/>
      <c r="BP205" s="330"/>
      <c r="BQ205" s="330"/>
      <c r="BR205" s="330"/>
      <c r="BS205" s="330"/>
      <c r="BT205" s="330"/>
      <c r="BU205" s="330"/>
      <c r="BV205" s="330"/>
      <c r="BW205" s="330"/>
      <c r="BX205" s="330"/>
      <c r="BY205" s="330"/>
      <c r="BZ205" s="330"/>
      <c r="CA205" s="330"/>
      <c r="CB205" s="330"/>
      <c r="CC205" s="330"/>
      <c r="CD205" s="330"/>
      <c r="CE205" s="330"/>
      <c r="CF205" s="330"/>
      <c r="CG205" s="330"/>
      <c r="CH205" s="330"/>
      <c r="CI205" s="330"/>
      <c r="CJ205" s="330"/>
      <c r="CK205" s="330"/>
      <c r="CL205" s="330"/>
      <c r="CM205" s="330"/>
      <c r="CN205" s="330"/>
      <c r="CO205" s="330"/>
      <c r="CP205" s="330"/>
      <c r="CQ205" s="330"/>
      <c r="CR205" s="330"/>
      <c r="CS205" s="330"/>
      <c r="CT205" s="330"/>
      <c r="CU205" s="330"/>
      <c r="CV205" s="330"/>
      <c r="CW205" s="330"/>
      <c r="CX205" s="330"/>
      <c r="CY205" s="330"/>
      <c r="CZ205" s="330"/>
      <c r="DA205" s="330"/>
      <c r="DB205" s="330"/>
      <c r="DC205" s="330"/>
      <c r="DD205" s="330"/>
      <c r="DE205" s="330"/>
      <c r="DF205" s="330"/>
      <c r="DG205" s="330"/>
      <c r="DH205" s="330"/>
      <c r="DI205" s="330"/>
      <c r="DJ205" s="330"/>
      <c r="DK205" s="330"/>
      <c r="DL205" s="330"/>
      <c r="DM205" s="330"/>
      <c r="DN205" s="330"/>
      <c r="DO205" s="330"/>
      <c r="DP205" s="330"/>
      <c r="DQ205" s="330"/>
      <c r="DR205" s="330"/>
      <c r="DS205" s="330"/>
      <c r="DT205" s="330"/>
      <c r="DU205" s="330"/>
      <c r="DV205" s="330"/>
      <c r="DW205" s="330"/>
      <c r="DX205" s="330"/>
      <c r="DY205" s="330"/>
      <c r="DZ205" s="330"/>
      <c r="EA205" s="330"/>
      <c r="EB205" s="330"/>
      <c r="EC205" s="330"/>
      <c r="ED205" s="330"/>
      <c r="EE205" s="330"/>
      <c r="EF205" s="330"/>
      <c r="EG205" s="330"/>
      <c r="EH205" s="330"/>
      <c r="EI205" s="330"/>
      <c r="EJ205" s="330"/>
      <c r="EK205" s="330"/>
      <c r="EL205" s="330"/>
      <c r="EM205" s="330"/>
      <c r="EN205" s="330"/>
      <c r="EO205" s="330"/>
      <c r="EP205" s="330"/>
      <c r="EQ205" s="330"/>
      <c r="ER205" s="330"/>
      <c r="ES205" s="330"/>
      <c r="ET205" s="330"/>
      <c r="EU205" s="330"/>
      <c r="EV205" s="330"/>
      <c r="EW205" s="330"/>
      <c r="EX205" s="330"/>
      <c r="EY205" s="330"/>
      <c r="EZ205" s="330"/>
      <c r="FA205" s="330"/>
      <c r="FB205" s="330"/>
      <c r="FC205" s="330"/>
      <c r="FD205" s="330"/>
      <c r="FE205" s="330"/>
      <c r="FF205" s="330"/>
      <c r="FG205" s="330"/>
      <c r="FH205" s="330"/>
      <c r="FI205" s="330"/>
      <c r="FJ205" s="330"/>
      <c r="FK205" s="330"/>
      <c r="FL205" s="330"/>
      <c r="FM205" s="330"/>
      <c r="FN205" s="330"/>
      <c r="FO205" s="330"/>
      <c r="FP205" s="330"/>
      <c r="FQ205" s="330"/>
      <c r="FR205" s="330"/>
      <c r="FS205" s="330"/>
      <c r="FT205" s="330"/>
      <c r="FU205" s="330"/>
      <c r="FV205" s="330"/>
      <c r="FW205" s="330"/>
      <c r="FX205" s="330"/>
      <c r="FY205" s="330"/>
      <c r="FZ205" s="330"/>
      <c r="GA205" s="330"/>
      <c r="GB205" s="330"/>
      <c r="GC205" s="330"/>
      <c r="GD205" s="330"/>
      <c r="GE205" s="330"/>
      <c r="GF205" s="330"/>
      <c r="GG205" s="330"/>
      <c r="GH205" s="330"/>
      <c r="GI205" s="330"/>
      <c r="GJ205" s="330"/>
      <c r="GK205" s="330"/>
      <c r="GL205" s="330"/>
      <c r="GM205" s="330"/>
      <c r="GN205" s="330"/>
      <c r="GO205" s="330"/>
      <c r="GP205" s="330"/>
      <c r="GQ205" s="330"/>
      <c r="GR205" s="330"/>
      <c r="GS205" s="330"/>
      <c r="GT205" s="330"/>
      <c r="GU205" s="330"/>
      <c r="GV205" s="330"/>
      <c r="GW205" s="330"/>
      <c r="GX205" s="330"/>
      <c r="GY205" s="330"/>
      <c r="GZ205" s="330"/>
      <c r="HA205" s="330"/>
      <c r="HB205" s="330"/>
      <c r="HC205" s="330"/>
      <c r="HD205" s="330"/>
      <c r="HE205" s="330"/>
      <c r="HF205" s="330"/>
      <c r="HG205" s="330"/>
      <c r="HH205" s="330"/>
      <c r="HI205" s="330"/>
      <c r="HJ205" s="330"/>
    </row>
    <row r="206" s="135" customFormat="1" ht="9.95" customHeight="1" spans="1:218">
      <c r="A206" s="1267" t="s">
        <v>37</v>
      </c>
      <c r="B206" s="1267" t="s">
        <v>258</v>
      </c>
      <c r="C206" s="1267">
        <v>2197</v>
      </c>
      <c r="D206" s="1268">
        <v>156.105195</v>
      </c>
      <c r="E206" s="1268" t="s">
        <v>714</v>
      </c>
      <c r="F206" s="1268" t="s">
        <v>715</v>
      </c>
      <c r="G206" s="1268" t="s">
        <v>716</v>
      </c>
      <c r="H206" s="1267" t="s">
        <v>717</v>
      </c>
      <c r="I206" s="1267" t="s">
        <v>28</v>
      </c>
      <c r="J206" s="1267" t="s">
        <v>327</v>
      </c>
      <c r="K206" s="1267"/>
      <c r="L206" s="1275">
        <v>40426099.4225</v>
      </c>
      <c r="M206" s="1275">
        <v>4671600.1198</v>
      </c>
      <c r="N206" s="1267" t="s">
        <v>43</v>
      </c>
      <c r="O206" s="1260" t="s">
        <v>737</v>
      </c>
      <c r="P206" s="1279" t="s">
        <v>738</v>
      </c>
      <c r="Q206" s="1283">
        <f t="shared" si="3"/>
        <v>702.4733775</v>
      </c>
      <c r="R206" s="1267"/>
      <c r="S206" s="330"/>
      <c r="T206" s="330"/>
      <c r="U206" s="330"/>
      <c r="V206" s="330"/>
      <c r="W206" s="330"/>
      <c r="X206" s="330"/>
      <c r="Y206" s="330"/>
      <c r="Z206" s="330"/>
      <c r="AA206" s="330"/>
      <c r="AB206" s="330"/>
      <c r="AC206" s="330"/>
      <c r="AD206" s="330"/>
      <c r="AE206" s="330"/>
      <c r="AF206" s="330"/>
      <c r="AG206" s="330"/>
      <c r="AH206" s="330"/>
      <c r="AI206" s="330"/>
      <c r="AJ206" s="330"/>
      <c r="AK206" s="330"/>
      <c r="AL206" s="330"/>
      <c r="AM206" s="330"/>
      <c r="AN206" s="330"/>
      <c r="AO206" s="330"/>
      <c r="AP206" s="330"/>
      <c r="AQ206" s="330"/>
      <c r="AR206" s="330"/>
      <c r="AS206" s="330"/>
      <c r="AT206" s="330"/>
      <c r="AU206" s="330"/>
      <c r="AV206" s="330"/>
      <c r="AW206" s="330"/>
      <c r="AX206" s="330"/>
      <c r="AY206" s="330"/>
      <c r="AZ206" s="330"/>
      <c r="BA206" s="330"/>
      <c r="BB206" s="330"/>
      <c r="BC206" s="330"/>
      <c r="BD206" s="330"/>
      <c r="BE206" s="330"/>
      <c r="BF206" s="330"/>
      <c r="BG206" s="330"/>
      <c r="BH206" s="330"/>
      <c r="BI206" s="330"/>
      <c r="BJ206" s="330"/>
      <c r="BK206" s="330"/>
      <c r="BL206" s="330"/>
      <c r="BM206" s="330"/>
      <c r="BN206" s="330"/>
      <c r="BO206" s="330"/>
      <c r="BP206" s="330"/>
      <c r="BQ206" s="330"/>
      <c r="BR206" s="330"/>
      <c r="BS206" s="330"/>
      <c r="BT206" s="330"/>
      <c r="BU206" s="330"/>
      <c r="BV206" s="330"/>
      <c r="BW206" s="330"/>
      <c r="BX206" s="330"/>
      <c r="BY206" s="330"/>
      <c r="BZ206" s="330"/>
      <c r="CA206" s="330"/>
      <c r="CB206" s="330"/>
      <c r="CC206" s="330"/>
      <c r="CD206" s="330"/>
      <c r="CE206" s="330"/>
      <c r="CF206" s="330"/>
      <c r="CG206" s="330"/>
      <c r="CH206" s="330"/>
      <c r="CI206" s="330"/>
      <c r="CJ206" s="330"/>
      <c r="CK206" s="330"/>
      <c r="CL206" s="330"/>
      <c r="CM206" s="330"/>
      <c r="CN206" s="330"/>
      <c r="CO206" s="330"/>
      <c r="CP206" s="330"/>
      <c r="CQ206" s="330"/>
      <c r="CR206" s="330"/>
      <c r="CS206" s="330"/>
      <c r="CT206" s="330"/>
      <c r="CU206" s="330"/>
      <c r="CV206" s="330"/>
      <c r="CW206" s="330"/>
      <c r="CX206" s="330"/>
      <c r="CY206" s="330"/>
      <c r="CZ206" s="330"/>
      <c r="DA206" s="330"/>
      <c r="DB206" s="330"/>
      <c r="DC206" s="330"/>
      <c r="DD206" s="330"/>
      <c r="DE206" s="330"/>
      <c r="DF206" s="330"/>
      <c r="DG206" s="330"/>
      <c r="DH206" s="330"/>
      <c r="DI206" s="330"/>
      <c r="DJ206" s="330"/>
      <c r="DK206" s="330"/>
      <c r="DL206" s="330"/>
      <c r="DM206" s="330"/>
      <c r="DN206" s="330"/>
      <c r="DO206" s="330"/>
      <c r="DP206" s="330"/>
      <c r="DQ206" s="330"/>
      <c r="DR206" s="330"/>
      <c r="DS206" s="330"/>
      <c r="DT206" s="330"/>
      <c r="DU206" s="330"/>
      <c r="DV206" s="330"/>
      <c r="DW206" s="330"/>
      <c r="DX206" s="330"/>
      <c r="DY206" s="330"/>
      <c r="DZ206" s="330"/>
      <c r="EA206" s="330"/>
      <c r="EB206" s="330"/>
      <c r="EC206" s="330"/>
      <c r="ED206" s="330"/>
      <c r="EE206" s="330"/>
      <c r="EF206" s="330"/>
      <c r="EG206" s="330"/>
      <c r="EH206" s="330"/>
      <c r="EI206" s="330"/>
      <c r="EJ206" s="330"/>
      <c r="EK206" s="330"/>
      <c r="EL206" s="330"/>
      <c r="EM206" s="330"/>
      <c r="EN206" s="330"/>
      <c r="EO206" s="330"/>
      <c r="EP206" s="330"/>
      <c r="EQ206" s="330"/>
      <c r="ER206" s="330"/>
      <c r="ES206" s="330"/>
      <c r="ET206" s="330"/>
      <c r="EU206" s="330"/>
      <c r="EV206" s="330"/>
      <c r="EW206" s="330"/>
      <c r="EX206" s="330"/>
      <c r="EY206" s="330"/>
      <c r="EZ206" s="330"/>
      <c r="FA206" s="330"/>
      <c r="FB206" s="330"/>
      <c r="FC206" s="330"/>
      <c r="FD206" s="330"/>
      <c r="FE206" s="330"/>
      <c r="FF206" s="330"/>
      <c r="FG206" s="330"/>
      <c r="FH206" s="330"/>
      <c r="FI206" s="330"/>
      <c r="FJ206" s="330"/>
      <c r="FK206" s="330"/>
      <c r="FL206" s="330"/>
      <c r="FM206" s="330"/>
      <c r="FN206" s="330"/>
      <c r="FO206" s="330"/>
      <c r="FP206" s="330"/>
      <c r="FQ206" s="330"/>
      <c r="FR206" s="330"/>
      <c r="FS206" s="330"/>
      <c r="FT206" s="330"/>
      <c r="FU206" s="330"/>
      <c r="FV206" s="330"/>
      <c r="FW206" s="330"/>
      <c r="FX206" s="330"/>
      <c r="FY206" s="330"/>
      <c r="FZ206" s="330"/>
      <c r="GA206" s="330"/>
      <c r="GB206" s="330"/>
      <c r="GC206" s="330"/>
      <c r="GD206" s="330"/>
      <c r="GE206" s="330"/>
      <c r="GF206" s="330"/>
      <c r="GG206" s="330"/>
      <c r="GH206" s="330"/>
      <c r="GI206" s="330"/>
      <c r="GJ206" s="330"/>
      <c r="GK206" s="330"/>
      <c r="GL206" s="330"/>
      <c r="GM206" s="330"/>
      <c r="GN206" s="330"/>
      <c r="GO206" s="330"/>
      <c r="GP206" s="330"/>
      <c r="GQ206" s="330"/>
      <c r="GR206" s="330"/>
      <c r="GS206" s="330"/>
      <c r="GT206" s="330"/>
      <c r="GU206" s="330"/>
      <c r="GV206" s="330"/>
      <c r="GW206" s="330"/>
      <c r="GX206" s="330"/>
      <c r="GY206" s="330"/>
      <c r="GZ206" s="330"/>
      <c r="HA206" s="330"/>
      <c r="HB206" s="330"/>
      <c r="HC206" s="330"/>
      <c r="HD206" s="330"/>
      <c r="HE206" s="330"/>
      <c r="HF206" s="330"/>
      <c r="HG206" s="330"/>
      <c r="HH206" s="330"/>
      <c r="HI206" s="330"/>
      <c r="HJ206" s="330"/>
    </row>
    <row r="207" s="135" customFormat="1" ht="9.95" customHeight="1" spans="1:218">
      <c r="A207" s="1267" t="s">
        <v>37</v>
      </c>
      <c r="B207" s="1267" t="s">
        <v>258</v>
      </c>
      <c r="C207" s="1267">
        <v>2247</v>
      </c>
      <c r="D207" s="1268">
        <v>3.85568800095</v>
      </c>
      <c r="E207" s="1268" t="s">
        <v>714</v>
      </c>
      <c r="F207" s="1268" t="s">
        <v>715</v>
      </c>
      <c r="G207" s="1268" t="s">
        <v>716</v>
      </c>
      <c r="H207" s="1267" t="s">
        <v>717</v>
      </c>
      <c r="I207" s="1267" t="s">
        <v>28</v>
      </c>
      <c r="J207" s="1267" t="s">
        <v>327</v>
      </c>
      <c r="K207" s="1267"/>
      <c r="L207" s="1275">
        <v>40425786.1062</v>
      </c>
      <c r="M207" s="1275">
        <v>4671287.11561</v>
      </c>
      <c r="N207" s="1267" t="s">
        <v>43</v>
      </c>
      <c r="O207" s="1260" t="s">
        <v>737</v>
      </c>
      <c r="P207" s="1279" t="s">
        <v>738</v>
      </c>
      <c r="Q207" s="1283">
        <f t="shared" si="3"/>
        <v>17.350596004275</v>
      </c>
      <c r="R207" s="1267"/>
      <c r="S207" s="330"/>
      <c r="T207" s="330"/>
      <c r="U207" s="330"/>
      <c r="V207" s="330"/>
      <c r="W207" s="330"/>
      <c r="X207" s="330"/>
      <c r="Y207" s="330"/>
      <c r="Z207" s="330"/>
      <c r="AA207" s="330"/>
      <c r="AB207" s="330"/>
      <c r="AC207" s="330"/>
      <c r="AD207" s="330"/>
      <c r="AE207" s="330"/>
      <c r="AF207" s="330"/>
      <c r="AG207" s="330"/>
      <c r="AH207" s="330"/>
      <c r="AI207" s="330"/>
      <c r="AJ207" s="330"/>
      <c r="AK207" s="330"/>
      <c r="AL207" s="330"/>
      <c r="AM207" s="330"/>
      <c r="AN207" s="330"/>
      <c r="AO207" s="330"/>
      <c r="AP207" s="330"/>
      <c r="AQ207" s="330"/>
      <c r="AR207" s="330"/>
      <c r="AS207" s="330"/>
      <c r="AT207" s="330"/>
      <c r="AU207" s="330"/>
      <c r="AV207" s="330"/>
      <c r="AW207" s="330"/>
      <c r="AX207" s="330"/>
      <c r="AY207" s="330"/>
      <c r="AZ207" s="330"/>
      <c r="BA207" s="330"/>
      <c r="BB207" s="330"/>
      <c r="BC207" s="330"/>
      <c r="BD207" s="330"/>
      <c r="BE207" s="330"/>
      <c r="BF207" s="330"/>
      <c r="BG207" s="330"/>
      <c r="BH207" s="330"/>
      <c r="BI207" s="330"/>
      <c r="BJ207" s="330"/>
      <c r="BK207" s="330"/>
      <c r="BL207" s="330"/>
      <c r="BM207" s="330"/>
      <c r="BN207" s="330"/>
      <c r="BO207" s="330"/>
      <c r="BP207" s="330"/>
      <c r="BQ207" s="330"/>
      <c r="BR207" s="330"/>
      <c r="BS207" s="330"/>
      <c r="BT207" s="330"/>
      <c r="BU207" s="330"/>
      <c r="BV207" s="330"/>
      <c r="BW207" s="330"/>
      <c r="BX207" s="330"/>
      <c r="BY207" s="330"/>
      <c r="BZ207" s="330"/>
      <c r="CA207" s="330"/>
      <c r="CB207" s="330"/>
      <c r="CC207" s="330"/>
      <c r="CD207" s="330"/>
      <c r="CE207" s="330"/>
      <c r="CF207" s="330"/>
      <c r="CG207" s="330"/>
      <c r="CH207" s="330"/>
      <c r="CI207" s="330"/>
      <c r="CJ207" s="330"/>
      <c r="CK207" s="330"/>
      <c r="CL207" s="330"/>
      <c r="CM207" s="330"/>
      <c r="CN207" s="330"/>
      <c r="CO207" s="330"/>
      <c r="CP207" s="330"/>
      <c r="CQ207" s="330"/>
      <c r="CR207" s="330"/>
      <c r="CS207" s="330"/>
      <c r="CT207" s="330"/>
      <c r="CU207" s="330"/>
      <c r="CV207" s="330"/>
      <c r="CW207" s="330"/>
      <c r="CX207" s="330"/>
      <c r="CY207" s="330"/>
      <c r="CZ207" s="330"/>
      <c r="DA207" s="330"/>
      <c r="DB207" s="330"/>
      <c r="DC207" s="330"/>
      <c r="DD207" s="330"/>
      <c r="DE207" s="330"/>
      <c r="DF207" s="330"/>
      <c r="DG207" s="330"/>
      <c r="DH207" s="330"/>
      <c r="DI207" s="330"/>
      <c r="DJ207" s="330"/>
      <c r="DK207" s="330"/>
      <c r="DL207" s="330"/>
      <c r="DM207" s="330"/>
      <c r="DN207" s="330"/>
      <c r="DO207" s="330"/>
      <c r="DP207" s="330"/>
      <c r="DQ207" s="330"/>
      <c r="DR207" s="330"/>
      <c r="DS207" s="330"/>
      <c r="DT207" s="330"/>
      <c r="DU207" s="330"/>
      <c r="DV207" s="330"/>
      <c r="DW207" s="330"/>
      <c r="DX207" s="330"/>
      <c r="DY207" s="330"/>
      <c r="DZ207" s="330"/>
      <c r="EA207" s="330"/>
      <c r="EB207" s="330"/>
      <c r="EC207" s="330"/>
      <c r="ED207" s="330"/>
      <c r="EE207" s="330"/>
      <c r="EF207" s="330"/>
      <c r="EG207" s="330"/>
      <c r="EH207" s="330"/>
      <c r="EI207" s="330"/>
      <c r="EJ207" s="330"/>
      <c r="EK207" s="330"/>
      <c r="EL207" s="330"/>
      <c r="EM207" s="330"/>
      <c r="EN207" s="330"/>
      <c r="EO207" s="330"/>
      <c r="EP207" s="330"/>
      <c r="EQ207" s="330"/>
      <c r="ER207" s="330"/>
      <c r="ES207" s="330"/>
      <c r="ET207" s="330"/>
      <c r="EU207" s="330"/>
      <c r="EV207" s="330"/>
      <c r="EW207" s="330"/>
      <c r="EX207" s="330"/>
      <c r="EY207" s="330"/>
      <c r="EZ207" s="330"/>
      <c r="FA207" s="330"/>
      <c r="FB207" s="330"/>
      <c r="FC207" s="330"/>
      <c r="FD207" s="330"/>
      <c r="FE207" s="330"/>
      <c r="FF207" s="330"/>
      <c r="FG207" s="330"/>
      <c r="FH207" s="330"/>
      <c r="FI207" s="330"/>
      <c r="FJ207" s="330"/>
      <c r="FK207" s="330"/>
      <c r="FL207" s="330"/>
      <c r="FM207" s="330"/>
      <c r="FN207" s="330"/>
      <c r="FO207" s="330"/>
      <c r="FP207" s="330"/>
      <c r="FQ207" s="330"/>
      <c r="FR207" s="330"/>
      <c r="FS207" s="330"/>
      <c r="FT207" s="330"/>
      <c r="FU207" s="330"/>
      <c r="FV207" s="330"/>
      <c r="FW207" s="330"/>
      <c r="FX207" s="330"/>
      <c r="FY207" s="330"/>
      <c r="FZ207" s="330"/>
      <c r="GA207" s="330"/>
      <c r="GB207" s="330"/>
      <c r="GC207" s="330"/>
      <c r="GD207" s="330"/>
      <c r="GE207" s="330"/>
      <c r="GF207" s="330"/>
      <c r="GG207" s="330"/>
      <c r="GH207" s="330"/>
      <c r="GI207" s="330"/>
      <c r="GJ207" s="330"/>
      <c r="GK207" s="330"/>
      <c r="GL207" s="330"/>
      <c r="GM207" s="330"/>
      <c r="GN207" s="330"/>
      <c r="GO207" s="330"/>
      <c r="GP207" s="330"/>
      <c r="GQ207" s="330"/>
      <c r="GR207" s="330"/>
      <c r="GS207" s="330"/>
      <c r="GT207" s="330"/>
      <c r="GU207" s="330"/>
      <c r="GV207" s="330"/>
      <c r="GW207" s="330"/>
      <c r="GX207" s="330"/>
      <c r="GY207" s="330"/>
      <c r="GZ207" s="330"/>
      <c r="HA207" s="330"/>
      <c r="HB207" s="330"/>
      <c r="HC207" s="330"/>
      <c r="HD207" s="330"/>
      <c r="HE207" s="330"/>
      <c r="HF207" s="330"/>
      <c r="HG207" s="330"/>
      <c r="HH207" s="330"/>
      <c r="HI207" s="330"/>
      <c r="HJ207" s="330"/>
    </row>
    <row r="208" s="135" customFormat="1" ht="9.95" customHeight="1" spans="1:218">
      <c r="A208" s="1267" t="s">
        <v>37</v>
      </c>
      <c r="B208" s="1267" t="s">
        <v>258</v>
      </c>
      <c r="C208" s="1267">
        <v>2270</v>
      </c>
      <c r="D208" s="1268">
        <v>105.9777000618</v>
      </c>
      <c r="E208" s="1268" t="s">
        <v>714</v>
      </c>
      <c r="F208" s="1268" t="s">
        <v>715</v>
      </c>
      <c r="G208" s="1268" t="s">
        <v>716</v>
      </c>
      <c r="H208" s="1267" t="s">
        <v>717</v>
      </c>
      <c r="I208" s="1267" t="s">
        <v>28</v>
      </c>
      <c r="J208" s="1267" t="s">
        <v>327</v>
      </c>
      <c r="K208" s="1267"/>
      <c r="L208" s="1275">
        <v>40425904.96</v>
      </c>
      <c r="M208" s="1275">
        <v>4671217.05639</v>
      </c>
      <c r="N208" s="1267" t="s">
        <v>43</v>
      </c>
      <c r="O208" s="1260" t="s">
        <v>737</v>
      </c>
      <c r="P208" s="1279" t="s">
        <v>738</v>
      </c>
      <c r="Q208" s="1283">
        <f t="shared" si="3"/>
        <v>476.8996502781</v>
      </c>
      <c r="R208" s="1267"/>
      <c r="S208" s="330"/>
      <c r="T208" s="330"/>
      <c r="U208" s="330"/>
      <c r="V208" s="330"/>
      <c r="W208" s="330"/>
      <c r="X208" s="330"/>
      <c r="Y208" s="330"/>
      <c r="Z208" s="330"/>
      <c r="AA208" s="330"/>
      <c r="AB208" s="330"/>
      <c r="AC208" s="330"/>
      <c r="AD208" s="330"/>
      <c r="AE208" s="330"/>
      <c r="AF208" s="330"/>
      <c r="AG208" s="330"/>
      <c r="AH208" s="330"/>
      <c r="AI208" s="330"/>
      <c r="AJ208" s="330"/>
      <c r="AK208" s="330"/>
      <c r="AL208" s="330"/>
      <c r="AM208" s="330"/>
      <c r="AN208" s="330"/>
      <c r="AO208" s="330"/>
      <c r="AP208" s="330"/>
      <c r="AQ208" s="330"/>
      <c r="AR208" s="330"/>
      <c r="AS208" s="330"/>
      <c r="AT208" s="330"/>
      <c r="AU208" s="330"/>
      <c r="AV208" s="330"/>
      <c r="AW208" s="330"/>
      <c r="AX208" s="330"/>
      <c r="AY208" s="330"/>
      <c r="AZ208" s="330"/>
      <c r="BA208" s="330"/>
      <c r="BB208" s="330"/>
      <c r="BC208" s="330"/>
      <c r="BD208" s="330"/>
      <c r="BE208" s="330"/>
      <c r="BF208" s="330"/>
      <c r="BG208" s="330"/>
      <c r="BH208" s="330"/>
      <c r="BI208" s="330"/>
      <c r="BJ208" s="330"/>
      <c r="BK208" s="330"/>
      <c r="BL208" s="330"/>
      <c r="BM208" s="330"/>
      <c r="BN208" s="330"/>
      <c r="BO208" s="330"/>
      <c r="BP208" s="330"/>
      <c r="BQ208" s="330"/>
      <c r="BR208" s="330"/>
      <c r="BS208" s="330"/>
      <c r="BT208" s="330"/>
      <c r="BU208" s="330"/>
      <c r="BV208" s="330"/>
      <c r="BW208" s="330"/>
      <c r="BX208" s="330"/>
      <c r="BY208" s="330"/>
      <c r="BZ208" s="330"/>
      <c r="CA208" s="330"/>
      <c r="CB208" s="330"/>
      <c r="CC208" s="330"/>
      <c r="CD208" s="330"/>
      <c r="CE208" s="330"/>
      <c r="CF208" s="330"/>
      <c r="CG208" s="330"/>
      <c r="CH208" s="330"/>
      <c r="CI208" s="330"/>
      <c r="CJ208" s="330"/>
      <c r="CK208" s="330"/>
      <c r="CL208" s="330"/>
      <c r="CM208" s="330"/>
      <c r="CN208" s="330"/>
      <c r="CO208" s="330"/>
      <c r="CP208" s="330"/>
      <c r="CQ208" s="330"/>
      <c r="CR208" s="330"/>
      <c r="CS208" s="330"/>
      <c r="CT208" s="330"/>
      <c r="CU208" s="330"/>
      <c r="CV208" s="330"/>
      <c r="CW208" s="330"/>
      <c r="CX208" s="330"/>
      <c r="CY208" s="330"/>
      <c r="CZ208" s="330"/>
      <c r="DA208" s="330"/>
      <c r="DB208" s="330"/>
      <c r="DC208" s="330"/>
      <c r="DD208" s="330"/>
      <c r="DE208" s="330"/>
      <c r="DF208" s="330"/>
      <c r="DG208" s="330"/>
      <c r="DH208" s="330"/>
      <c r="DI208" s="330"/>
      <c r="DJ208" s="330"/>
      <c r="DK208" s="330"/>
      <c r="DL208" s="330"/>
      <c r="DM208" s="330"/>
      <c r="DN208" s="330"/>
      <c r="DO208" s="330"/>
      <c r="DP208" s="330"/>
      <c r="DQ208" s="330"/>
      <c r="DR208" s="330"/>
      <c r="DS208" s="330"/>
      <c r="DT208" s="330"/>
      <c r="DU208" s="330"/>
      <c r="DV208" s="330"/>
      <c r="DW208" s="330"/>
      <c r="DX208" s="330"/>
      <c r="DY208" s="330"/>
      <c r="DZ208" s="330"/>
      <c r="EA208" s="330"/>
      <c r="EB208" s="330"/>
      <c r="EC208" s="330"/>
      <c r="ED208" s="330"/>
      <c r="EE208" s="330"/>
      <c r="EF208" s="330"/>
      <c r="EG208" s="330"/>
      <c r="EH208" s="330"/>
      <c r="EI208" s="330"/>
      <c r="EJ208" s="330"/>
      <c r="EK208" s="330"/>
      <c r="EL208" s="330"/>
      <c r="EM208" s="330"/>
      <c r="EN208" s="330"/>
      <c r="EO208" s="330"/>
      <c r="EP208" s="330"/>
      <c r="EQ208" s="330"/>
      <c r="ER208" s="330"/>
      <c r="ES208" s="330"/>
      <c r="ET208" s="330"/>
      <c r="EU208" s="330"/>
      <c r="EV208" s="330"/>
      <c r="EW208" s="330"/>
      <c r="EX208" s="330"/>
      <c r="EY208" s="330"/>
      <c r="EZ208" s="330"/>
      <c r="FA208" s="330"/>
      <c r="FB208" s="330"/>
      <c r="FC208" s="330"/>
      <c r="FD208" s="330"/>
      <c r="FE208" s="330"/>
      <c r="FF208" s="330"/>
      <c r="FG208" s="330"/>
      <c r="FH208" s="330"/>
      <c r="FI208" s="330"/>
      <c r="FJ208" s="330"/>
      <c r="FK208" s="330"/>
      <c r="FL208" s="330"/>
      <c r="FM208" s="330"/>
      <c r="FN208" s="330"/>
      <c r="FO208" s="330"/>
      <c r="FP208" s="330"/>
      <c r="FQ208" s="330"/>
      <c r="FR208" s="330"/>
      <c r="FS208" s="330"/>
      <c r="FT208" s="330"/>
      <c r="FU208" s="330"/>
      <c r="FV208" s="330"/>
      <c r="FW208" s="330"/>
      <c r="FX208" s="330"/>
      <c r="FY208" s="330"/>
      <c r="FZ208" s="330"/>
      <c r="GA208" s="330"/>
      <c r="GB208" s="330"/>
      <c r="GC208" s="330"/>
      <c r="GD208" s="330"/>
      <c r="GE208" s="330"/>
      <c r="GF208" s="330"/>
      <c r="GG208" s="330"/>
      <c r="GH208" s="330"/>
      <c r="GI208" s="330"/>
      <c r="GJ208" s="330"/>
      <c r="GK208" s="330"/>
      <c r="GL208" s="330"/>
      <c r="GM208" s="330"/>
      <c r="GN208" s="330"/>
      <c r="GO208" s="330"/>
      <c r="GP208" s="330"/>
      <c r="GQ208" s="330"/>
      <c r="GR208" s="330"/>
      <c r="GS208" s="330"/>
      <c r="GT208" s="330"/>
      <c r="GU208" s="330"/>
      <c r="GV208" s="330"/>
      <c r="GW208" s="330"/>
      <c r="GX208" s="330"/>
      <c r="GY208" s="330"/>
      <c r="GZ208" s="330"/>
      <c r="HA208" s="330"/>
      <c r="HB208" s="330"/>
      <c r="HC208" s="330"/>
      <c r="HD208" s="330"/>
      <c r="HE208" s="330"/>
      <c r="HF208" s="330"/>
      <c r="HG208" s="330"/>
      <c r="HH208" s="330"/>
      <c r="HI208" s="330"/>
      <c r="HJ208" s="330"/>
    </row>
    <row r="209" s="135" customFormat="1" ht="9.95" customHeight="1" spans="1:218">
      <c r="A209" s="1267" t="s">
        <v>37</v>
      </c>
      <c r="B209" s="1267" t="s">
        <v>258</v>
      </c>
      <c r="C209" s="1267">
        <v>2271</v>
      </c>
      <c r="D209" s="1268">
        <v>2.77966602</v>
      </c>
      <c r="E209" s="1268" t="s">
        <v>714</v>
      </c>
      <c r="F209" s="1268" t="s">
        <v>715</v>
      </c>
      <c r="G209" s="1268" t="s">
        <v>716</v>
      </c>
      <c r="H209" s="1267" t="s">
        <v>721</v>
      </c>
      <c r="I209" s="1267" t="s">
        <v>28</v>
      </c>
      <c r="J209" s="1267" t="s">
        <v>327</v>
      </c>
      <c r="K209" s="1267"/>
      <c r="L209" s="1275">
        <v>40426096.8867</v>
      </c>
      <c r="M209" s="1275">
        <v>4671223.93891</v>
      </c>
      <c r="N209" s="1267" t="s">
        <v>43</v>
      </c>
      <c r="O209" s="1260" t="s">
        <v>737</v>
      </c>
      <c r="P209" s="1279" t="s">
        <v>738</v>
      </c>
      <c r="Q209" s="1283">
        <f t="shared" si="3"/>
        <v>12.50849709</v>
      </c>
      <c r="R209" s="1267"/>
      <c r="S209" s="330"/>
      <c r="T209" s="330"/>
      <c r="U209" s="330"/>
      <c r="V209" s="330"/>
      <c r="W209" s="330"/>
      <c r="X209" s="330"/>
      <c r="Y209" s="330"/>
      <c r="Z209" s="330"/>
      <c r="AA209" s="330"/>
      <c r="AB209" s="330"/>
      <c r="AC209" s="330"/>
      <c r="AD209" s="330"/>
      <c r="AE209" s="330"/>
      <c r="AF209" s="330"/>
      <c r="AG209" s="330"/>
      <c r="AH209" s="330"/>
      <c r="AI209" s="330"/>
      <c r="AJ209" s="330"/>
      <c r="AK209" s="330"/>
      <c r="AL209" s="330"/>
      <c r="AM209" s="330"/>
      <c r="AN209" s="330"/>
      <c r="AO209" s="330"/>
      <c r="AP209" s="330"/>
      <c r="AQ209" s="330"/>
      <c r="AR209" s="330"/>
      <c r="AS209" s="330"/>
      <c r="AT209" s="330"/>
      <c r="AU209" s="330"/>
      <c r="AV209" s="330"/>
      <c r="AW209" s="330"/>
      <c r="AX209" s="330"/>
      <c r="AY209" s="330"/>
      <c r="AZ209" s="330"/>
      <c r="BA209" s="330"/>
      <c r="BB209" s="330"/>
      <c r="BC209" s="330"/>
      <c r="BD209" s="330"/>
      <c r="BE209" s="330"/>
      <c r="BF209" s="330"/>
      <c r="BG209" s="330"/>
      <c r="BH209" s="330"/>
      <c r="BI209" s="330"/>
      <c r="BJ209" s="330"/>
      <c r="BK209" s="330"/>
      <c r="BL209" s="330"/>
      <c r="BM209" s="330"/>
      <c r="BN209" s="330"/>
      <c r="BO209" s="330"/>
      <c r="BP209" s="330"/>
      <c r="BQ209" s="330"/>
      <c r="BR209" s="330"/>
      <c r="BS209" s="330"/>
      <c r="BT209" s="330"/>
      <c r="BU209" s="330"/>
      <c r="BV209" s="330"/>
      <c r="BW209" s="330"/>
      <c r="BX209" s="330"/>
      <c r="BY209" s="330"/>
      <c r="BZ209" s="330"/>
      <c r="CA209" s="330"/>
      <c r="CB209" s="330"/>
      <c r="CC209" s="330"/>
      <c r="CD209" s="330"/>
      <c r="CE209" s="330"/>
      <c r="CF209" s="330"/>
      <c r="CG209" s="330"/>
      <c r="CH209" s="330"/>
      <c r="CI209" s="330"/>
      <c r="CJ209" s="330"/>
      <c r="CK209" s="330"/>
      <c r="CL209" s="330"/>
      <c r="CM209" s="330"/>
      <c r="CN209" s="330"/>
      <c r="CO209" s="330"/>
      <c r="CP209" s="330"/>
      <c r="CQ209" s="330"/>
      <c r="CR209" s="330"/>
      <c r="CS209" s="330"/>
      <c r="CT209" s="330"/>
      <c r="CU209" s="330"/>
      <c r="CV209" s="330"/>
      <c r="CW209" s="330"/>
      <c r="CX209" s="330"/>
      <c r="CY209" s="330"/>
      <c r="CZ209" s="330"/>
      <c r="DA209" s="330"/>
      <c r="DB209" s="330"/>
      <c r="DC209" s="330"/>
      <c r="DD209" s="330"/>
      <c r="DE209" s="330"/>
      <c r="DF209" s="330"/>
      <c r="DG209" s="330"/>
      <c r="DH209" s="330"/>
      <c r="DI209" s="330"/>
      <c r="DJ209" s="330"/>
      <c r="DK209" s="330"/>
      <c r="DL209" s="330"/>
      <c r="DM209" s="330"/>
      <c r="DN209" s="330"/>
      <c r="DO209" s="330"/>
      <c r="DP209" s="330"/>
      <c r="DQ209" s="330"/>
      <c r="DR209" s="330"/>
      <c r="DS209" s="330"/>
      <c r="DT209" s="330"/>
      <c r="DU209" s="330"/>
      <c r="DV209" s="330"/>
      <c r="DW209" s="330"/>
      <c r="DX209" s="330"/>
      <c r="DY209" s="330"/>
      <c r="DZ209" s="330"/>
      <c r="EA209" s="330"/>
      <c r="EB209" s="330"/>
      <c r="EC209" s="330"/>
      <c r="ED209" s="330"/>
      <c r="EE209" s="330"/>
      <c r="EF209" s="330"/>
      <c r="EG209" s="330"/>
      <c r="EH209" s="330"/>
      <c r="EI209" s="330"/>
      <c r="EJ209" s="330"/>
      <c r="EK209" s="330"/>
      <c r="EL209" s="330"/>
      <c r="EM209" s="330"/>
      <c r="EN209" s="330"/>
      <c r="EO209" s="330"/>
      <c r="EP209" s="330"/>
      <c r="EQ209" s="330"/>
      <c r="ER209" s="330"/>
      <c r="ES209" s="330"/>
      <c r="ET209" s="330"/>
      <c r="EU209" s="330"/>
      <c r="EV209" s="330"/>
      <c r="EW209" s="330"/>
      <c r="EX209" s="330"/>
      <c r="EY209" s="330"/>
      <c r="EZ209" s="330"/>
      <c r="FA209" s="330"/>
      <c r="FB209" s="330"/>
      <c r="FC209" s="330"/>
      <c r="FD209" s="330"/>
      <c r="FE209" s="330"/>
      <c r="FF209" s="330"/>
      <c r="FG209" s="330"/>
      <c r="FH209" s="330"/>
      <c r="FI209" s="330"/>
      <c r="FJ209" s="330"/>
      <c r="FK209" s="330"/>
      <c r="FL209" s="330"/>
      <c r="FM209" s="330"/>
      <c r="FN209" s="330"/>
      <c r="FO209" s="330"/>
      <c r="FP209" s="330"/>
      <c r="FQ209" s="330"/>
      <c r="FR209" s="330"/>
      <c r="FS209" s="330"/>
      <c r="FT209" s="330"/>
      <c r="FU209" s="330"/>
      <c r="FV209" s="330"/>
      <c r="FW209" s="330"/>
      <c r="FX209" s="330"/>
      <c r="FY209" s="330"/>
      <c r="FZ209" s="330"/>
      <c r="GA209" s="330"/>
      <c r="GB209" s="330"/>
      <c r="GC209" s="330"/>
      <c r="GD209" s="330"/>
      <c r="GE209" s="330"/>
      <c r="GF209" s="330"/>
      <c r="GG209" s="330"/>
      <c r="GH209" s="330"/>
      <c r="GI209" s="330"/>
      <c r="GJ209" s="330"/>
      <c r="GK209" s="330"/>
      <c r="GL209" s="330"/>
      <c r="GM209" s="330"/>
      <c r="GN209" s="330"/>
      <c r="GO209" s="330"/>
      <c r="GP209" s="330"/>
      <c r="GQ209" s="330"/>
      <c r="GR209" s="330"/>
      <c r="GS209" s="330"/>
      <c r="GT209" s="330"/>
      <c r="GU209" s="330"/>
      <c r="GV209" s="330"/>
      <c r="GW209" s="330"/>
      <c r="GX209" s="330"/>
      <c r="GY209" s="330"/>
      <c r="GZ209" s="330"/>
      <c r="HA209" s="330"/>
      <c r="HB209" s="330"/>
      <c r="HC209" s="330"/>
      <c r="HD209" s="330"/>
      <c r="HE209" s="330"/>
      <c r="HF209" s="330"/>
      <c r="HG209" s="330"/>
      <c r="HH209" s="330"/>
      <c r="HI209" s="330"/>
      <c r="HJ209" s="330"/>
    </row>
    <row r="210" s="135" customFormat="1" ht="9.95" customHeight="1" spans="1:218">
      <c r="A210" s="1267" t="s">
        <v>37</v>
      </c>
      <c r="B210" s="1267" t="s">
        <v>258</v>
      </c>
      <c r="C210" s="1267">
        <v>2273</v>
      </c>
      <c r="D210" s="1268">
        <v>18.36616591185</v>
      </c>
      <c r="E210" s="1268" t="s">
        <v>714</v>
      </c>
      <c r="F210" s="1268" t="s">
        <v>715</v>
      </c>
      <c r="G210" s="1268" t="s">
        <v>716</v>
      </c>
      <c r="H210" s="1267" t="s">
        <v>717</v>
      </c>
      <c r="I210" s="1267" t="s">
        <v>28</v>
      </c>
      <c r="J210" s="1267" t="s">
        <v>327</v>
      </c>
      <c r="K210" s="1267"/>
      <c r="L210" s="1275">
        <v>40426040.3317</v>
      </c>
      <c r="M210" s="1275">
        <v>4671210.4117</v>
      </c>
      <c r="N210" s="1267" t="s">
        <v>43</v>
      </c>
      <c r="O210" s="1276" t="s">
        <v>741</v>
      </c>
      <c r="P210" s="1277" t="s">
        <v>742</v>
      </c>
      <c r="Q210" s="1283">
        <f t="shared" ref="Q210:Q259" si="4">D210*4.5</f>
        <v>82.647746603325</v>
      </c>
      <c r="R210" s="1267"/>
      <c r="S210" s="330"/>
      <c r="T210" s="330"/>
      <c r="U210" s="330"/>
      <c r="V210" s="330"/>
      <c r="W210" s="330"/>
      <c r="X210" s="330"/>
      <c r="Y210" s="330"/>
      <c r="Z210" s="330"/>
      <c r="AA210" s="330"/>
      <c r="AB210" s="330"/>
      <c r="AC210" s="330"/>
      <c r="AD210" s="330"/>
      <c r="AE210" s="330"/>
      <c r="AF210" s="330"/>
      <c r="AG210" s="330"/>
      <c r="AH210" s="330"/>
      <c r="AI210" s="330"/>
      <c r="AJ210" s="330"/>
      <c r="AK210" s="330"/>
      <c r="AL210" s="330"/>
      <c r="AM210" s="330"/>
      <c r="AN210" s="330"/>
      <c r="AO210" s="330"/>
      <c r="AP210" s="330"/>
      <c r="AQ210" s="330"/>
      <c r="AR210" s="330"/>
      <c r="AS210" s="330"/>
      <c r="AT210" s="330"/>
      <c r="AU210" s="330"/>
      <c r="AV210" s="330"/>
      <c r="AW210" s="330"/>
      <c r="AX210" s="330"/>
      <c r="AY210" s="330"/>
      <c r="AZ210" s="330"/>
      <c r="BA210" s="330"/>
      <c r="BB210" s="330"/>
      <c r="BC210" s="330"/>
      <c r="BD210" s="330"/>
      <c r="BE210" s="330"/>
      <c r="BF210" s="330"/>
      <c r="BG210" s="330"/>
      <c r="BH210" s="330"/>
      <c r="BI210" s="330"/>
      <c r="BJ210" s="330"/>
      <c r="BK210" s="330"/>
      <c r="BL210" s="330"/>
      <c r="BM210" s="330"/>
      <c r="BN210" s="330"/>
      <c r="BO210" s="330"/>
      <c r="BP210" s="330"/>
      <c r="BQ210" s="330"/>
      <c r="BR210" s="330"/>
      <c r="BS210" s="330"/>
      <c r="BT210" s="330"/>
      <c r="BU210" s="330"/>
      <c r="BV210" s="330"/>
      <c r="BW210" s="330"/>
      <c r="BX210" s="330"/>
      <c r="BY210" s="330"/>
      <c r="BZ210" s="330"/>
      <c r="CA210" s="330"/>
      <c r="CB210" s="330"/>
      <c r="CC210" s="330"/>
      <c r="CD210" s="330"/>
      <c r="CE210" s="330"/>
      <c r="CF210" s="330"/>
      <c r="CG210" s="330"/>
      <c r="CH210" s="330"/>
      <c r="CI210" s="330"/>
      <c r="CJ210" s="330"/>
      <c r="CK210" s="330"/>
      <c r="CL210" s="330"/>
      <c r="CM210" s="330"/>
      <c r="CN210" s="330"/>
      <c r="CO210" s="330"/>
      <c r="CP210" s="330"/>
      <c r="CQ210" s="330"/>
      <c r="CR210" s="330"/>
      <c r="CS210" s="330"/>
      <c r="CT210" s="330"/>
      <c r="CU210" s="330"/>
      <c r="CV210" s="330"/>
      <c r="CW210" s="330"/>
      <c r="CX210" s="330"/>
      <c r="CY210" s="330"/>
      <c r="CZ210" s="330"/>
      <c r="DA210" s="330"/>
      <c r="DB210" s="330"/>
      <c r="DC210" s="330"/>
      <c r="DD210" s="330"/>
      <c r="DE210" s="330"/>
      <c r="DF210" s="330"/>
      <c r="DG210" s="330"/>
      <c r="DH210" s="330"/>
      <c r="DI210" s="330"/>
      <c r="DJ210" s="330"/>
      <c r="DK210" s="330"/>
      <c r="DL210" s="330"/>
      <c r="DM210" s="330"/>
      <c r="DN210" s="330"/>
      <c r="DO210" s="330"/>
      <c r="DP210" s="330"/>
      <c r="DQ210" s="330"/>
      <c r="DR210" s="330"/>
      <c r="DS210" s="330"/>
      <c r="DT210" s="330"/>
      <c r="DU210" s="330"/>
      <c r="DV210" s="330"/>
      <c r="DW210" s="330"/>
      <c r="DX210" s="330"/>
      <c r="DY210" s="330"/>
      <c r="DZ210" s="330"/>
      <c r="EA210" s="330"/>
      <c r="EB210" s="330"/>
      <c r="EC210" s="330"/>
      <c r="ED210" s="330"/>
      <c r="EE210" s="330"/>
      <c r="EF210" s="330"/>
      <c r="EG210" s="330"/>
      <c r="EH210" s="330"/>
      <c r="EI210" s="330"/>
      <c r="EJ210" s="330"/>
      <c r="EK210" s="330"/>
      <c r="EL210" s="330"/>
      <c r="EM210" s="330"/>
      <c r="EN210" s="330"/>
      <c r="EO210" s="330"/>
      <c r="EP210" s="330"/>
      <c r="EQ210" s="330"/>
      <c r="ER210" s="330"/>
      <c r="ES210" s="330"/>
      <c r="ET210" s="330"/>
      <c r="EU210" s="330"/>
      <c r="EV210" s="330"/>
      <c r="EW210" s="330"/>
      <c r="EX210" s="330"/>
      <c r="EY210" s="330"/>
      <c r="EZ210" s="330"/>
      <c r="FA210" s="330"/>
      <c r="FB210" s="330"/>
      <c r="FC210" s="330"/>
      <c r="FD210" s="330"/>
      <c r="FE210" s="330"/>
      <c r="FF210" s="330"/>
      <c r="FG210" s="330"/>
      <c r="FH210" s="330"/>
      <c r="FI210" s="330"/>
      <c r="FJ210" s="330"/>
      <c r="FK210" s="330"/>
      <c r="FL210" s="330"/>
      <c r="FM210" s="330"/>
      <c r="FN210" s="330"/>
      <c r="FO210" s="330"/>
      <c r="FP210" s="330"/>
      <c r="FQ210" s="330"/>
      <c r="FR210" s="330"/>
      <c r="FS210" s="330"/>
      <c r="FT210" s="330"/>
      <c r="FU210" s="330"/>
      <c r="FV210" s="330"/>
      <c r="FW210" s="330"/>
      <c r="FX210" s="330"/>
      <c r="FY210" s="330"/>
      <c r="FZ210" s="330"/>
      <c r="GA210" s="330"/>
      <c r="GB210" s="330"/>
      <c r="GC210" s="330"/>
      <c r="GD210" s="330"/>
      <c r="GE210" s="330"/>
      <c r="GF210" s="330"/>
      <c r="GG210" s="330"/>
      <c r="GH210" s="330"/>
      <c r="GI210" s="330"/>
      <c r="GJ210" s="330"/>
      <c r="GK210" s="330"/>
      <c r="GL210" s="330"/>
      <c r="GM210" s="330"/>
      <c r="GN210" s="330"/>
      <c r="GO210" s="330"/>
      <c r="GP210" s="330"/>
      <c r="GQ210" s="330"/>
      <c r="GR210" s="330"/>
      <c r="GS210" s="330"/>
      <c r="GT210" s="330"/>
      <c r="GU210" s="330"/>
      <c r="GV210" s="330"/>
      <c r="GW210" s="330"/>
      <c r="GX210" s="330"/>
      <c r="GY210" s="330"/>
      <c r="GZ210" s="330"/>
      <c r="HA210" s="330"/>
      <c r="HB210" s="330"/>
      <c r="HC210" s="330"/>
      <c r="HD210" s="330"/>
      <c r="HE210" s="330"/>
      <c r="HF210" s="330"/>
      <c r="HG210" s="330"/>
      <c r="HH210" s="330"/>
      <c r="HI210" s="330"/>
      <c r="HJ210" s="330"/>
    </row>
    <row r="211" s="135" customFormat="1" ht="9.95" customHeight="1" spans="1:218">
      <c r="A211" s="1267" t="s">
        <v>37</v>
      </c>
      <c r="B211" s="1267" t="s">
        <v>258</v>
      </c>
      <c r="C211" s="1267">
        <v>2277</v>
      </c>
      <c r="D211" s="1268">
        <v>2.82034248195</v>
      </c>
      <c r="E211" s="1268" t="s">
        <v>714</v>
      </c>
      <c r="F211" s="1268" t="s">
        <v>715</v>
      </c>
      <c r="G211" s="1268" t="s">
        <v>716</v>
      </c>
      <c r="H211" s="1267" t="s">
        <v>721</v>
      </c>
      <c r="I211" s="1267" t="s">
        <v>28</v>
      </c>
      <c r="J211" s="1267" t="s">
        <v>327</v>
      </c>
      <c r="K211" s="1267"/>
      <c r="L211" s="1275">
        <v>40426145.8478</v>
      </c>
      <c r="M211" s="1275">
        <v>4671198.87354</v>
      </c>
      <c r="N211" s="1267" t="s">
        <v>43</v>
      </c>
      <c r="O211" s="1260" t="s">
        <v>737</v>
      </c>
      <c r="P211" s="1279" t="s">
        <v>738</v>
      </c>
      <c r="Q211" s="1283">
        <f t="shared" si="4"/>
        <v>12.691541168775</v>
      </c>
      <c r="R211" s="1267"/>
      <c r="S211" s="330"/>
      <c r="T211" s="330"/>
      <c r="U211" s="330"/>
      <c r="V211" s="330"/>
      <c r="W211" s="330"/>
      <c r="X211" s="330"/>
      <c r="Y211" s="330"/>
      <c r="Z211" s="330"/>
      <c r="AA211" s="330"/>
      <c r="AB211" s="330"/>
      <c r="AC211" s="330"/>
      <c r="AD211" s="330"/>
      <c r="AE211" s="330"/>
      <c r="AF211" s="330"/>
      <c r="AG211" s="330"/>
      <c r="AH211" s="330"/>
      <c r="AI211" s="330"/>
      <c r="AJ211" s="330"/>
      <c r="AK211" s="330"/>
      <c r="AL211" s="330"/>
      <c r="AM211" s="330"/>
      <c r="AN211" s="330"/>
      <c r="AO211" s="330"/>
      <c r="AP211" s="330"/>
      <c r="AQ211" s="330"/>
      <c r="AR211" s="330"/>
      <c r="AS211" s="330"/>
      <c r="AT211" s="330"/>
      <c r="AU211" s="330"/>
      <c r="AV211" s="330"/>
      <c r="AW211" s="330"/>
      <c r="AX211" s="330"/>
      <c r="AY211" s="330"/>
      <c r="AZ211" s="330"/>
      <c r="BA211" s="330"/>
      <c r="BB211" s="330"/>
      <c r="BC211" s="330"/>
      <c r="BD211" s="330"/>
      <c r="BE211" s="330"/>
      <c r="BF211" s="330"/>
      <c r="BG211" s="330"/>
      <c r="BH211" s="330"/>
      <c r="BI211" s="330"/>
      <c r="BJ211" s="330"/>
      <c r="BK211" s="330"/>
      <c r="BL211" s="330"/>
      <c r="BM211" s="330"/>
      <c r="BN211" s="330"/>
      <c r="BO211" s="330"/>
      <c r="BP211" s="330"/>
      <c r="BQ211" s="330"/>
      <c r="BR211" s="330"/>
      <c r="BS211" s="330"/>
      <c r="BT211" s="330"/>
      <c r="BU211" s="330"/>
      <c r="BV211" s="330"/>
      <c r="BW211" s="330"/>
      <c r="BX211" s="330"/>
      <c r="BY211" s="330"/>
      <c r="BZ211" s="330"/>
      <c r="CA211" s="330"/>
      <c r="CB211" s="330"/>
      <c r="CC211" s="330"/>
      <c r="CD211" s="330"/>
      <c r="CE211" s="330"/>
      <c r="CF211" s="330"/>
      <c r="CG211" s="330"/>
      <c r="CH211" s="330"/>
      <c r="CI211" s="330"/>
      <c r="CJ211" s="330"/>
      <c r="CK211" s="330"/>
      <c r="CL211" s="330"/>
      <c r="CM211" s="330"/>
      <c r="CN211" s="330"/>
      <c r="CO211" s="330"/>
      <c r="CP211" s="330"/>
      <c r="CQ211" s="330"/>
      <c r="CR211" s="330"/>
      <c r="CS211" s="330"/>
      <c r="CT211" s="330"/>
      <c r="CU211" s="330"/>
      <c r="CV211" s="330"/>
      <c r="CW211" s="330"/>
      <c r="CX211" s="330"/>
      <c r="CY211" s="330"/>
      <c r="CZ211" s="330"/>
      <c r="DA211" s="330"/>
      <c r="DB211" s="330"/>
      <c r="DC211" s="330"/>
      <c r="DD211" s="330"/>
      <c r="DE211" s="330"/>
      <c r="DF211" s="330"/>
      <c r="DG211" s="330"/>
      <c r="DH211" s="330"/>
      <c r="DI211" s="330"/>
      <c r="DJ211" s="330"/>
      <c r="DK211" s="330"/>
      <c r="DL211" s="330"/>
      <c r="DM211" s="330"/>
      <c r="DN211" s="330"/>
      <c r="DO211" s="330"/>
      <c r="DP211" s="330"/>
      <c r="DQ211" s="330"/>
      <c r="DR211" s="330"/>
      <c r="DS211" s="330"/>
      <c r="DT211" s="330"/>
      <c r="DU211" s="330"/>
      <c r="DV211" s="330"/>
      <c r="DW211" s="330"/>
      <c r="DX211" s="330"/>
      <c r="DY211" s="330"/>
      <c r="DZ211" s="330"/>
      <c r="EA211" s="330"/>
      <c r="EB211" s="330"/>
      <c r="EC211" s="330"/>
      <c r="ED211" s="330"/>
      <c r="EE211" s="330"/>
      <c r="EF211" s="330"/>
      <c r="EG211" s="330"/>
      <c r="EH211" s="330"/>
      <c r="EI211" s="330"/>
      <c r="EJ211" s="330"/>
      <c r="EK211" s="330"/>
      <c r="EL211" s="330"/>
      <c r="EM211" s="330"/>
      <c r="EN211" s="330"/>
      <c r="EO211" s="330"/>
      <c r="EP211" s="330"/>
      <c r="EQ211" s="330"/>
      <c r="ER211" s="330"/>
      <c r="ES211" s="330"/>
      <c r="ET211" s="330"/>
      <c r="EU211" s="330"/>
      <c r="EV211" s="330"/>
      <c r="EW211" s="330"/>
      <c r="EX211" s="330"/>
      <c r="EY211" s="330"/>
      <c r="EZ211" s="330"/>
      <c r="FA211" s="330"/>
      <c r="FB211" s="330"/>
      <c r="FC211" s="330"/>
      <c r="FD211" s="330"/>
      <c r="FE211" s="330"/>
      <c r="FF211" s="330"/>
      <c r="FG211" s="330"/>
      <c r="FH211" s="330"/>
      <c r="FI211" s="330"/>
      <c r="FJ211" s="330"/>
      <c r="FK211" s="330"/>
      <c r="FL211" s="330"/>
      <c r="FM211" s="330"/>
      <c r="FN211" s="330"/>
      <c r="FO211" s="330"/>
      <c r="FP211" s="330"/>
      <c r="FQ211" s="330"/>
      <c r="FR211" s="330"/>
      <c r="FS211" s="330"/>
      <c r="FT211" s="330"/>
      <c r="FU211" s="330"/>
      <c r="FV211" s="330"/>
      <c r="FW211" s="330"/>
      <c r="FX211" s="330"/>
      <c r="FY211" s="330"/>
      <c r="FZ211" s="330"/>
      <c r="GA211" s="330"/>
      <c r="GB211" s="330"/>
      <c r="GC211" s="330"/>
      <c r="GD211" s="330"/>
      <c r="GE211" s="330"/>
      <c r="GF211" s="330"/>
      <c r="GG211" s="330"/>
      <c r="GH211" s="330"/>
      <c r="GI211" s="330"/>
      <c r="GJ211" s="330"/>
      <c r="GK211" s="330"/>
      <c r="GL211" s="330"/>
      <c r="GM211" s="330"/>
      <c r="GN211" s="330"/>
      <c r="GO211" s="330"/>
      <c r="GP211" s="330"/>
      <c r="GQ211" s="330"/>
      <c r="GR211" s="330"/>
      <c r="GS211" s="330"/>
      <c r="GT211" s="330"/>
      <c r="GU211" s="330"/>
      <c r="GV211" s="330"/>
      <c r="GW211" s="330"/>
      <c r="GX211" s="330"/>
      <c r="GY211" s="330"/>
      <c r="GZ211" s="330"/>
      <c r="HA211" s="330"/>
      <c r="HB211" s="330"/>
      <c r="HC211" s="330"/>
      <c r="HD211" s="330"/>
      <c r="HE211" s="330"/>
      <c r="HF211" s="330"/>
      <c r="HG211" s="330"/>
      <c r="HH211" s="330"/>
      <c r="HI211" s="330"/>
      <c r="HJ211" s="330"/>
    </row>
    <row r="212" s="135" customFormat="1" ht="9.95" customHeight="1" spans="1:218">
      <c r="A212" s="1267" t="s">
        <v>37</v>
      </c>
      <c r="B212" s="1267" t="s">
        <v>258</v>
      </c>
      <c r="C212" s="1267">
        <v>2279</v>
      </c>
      <c r="D212" s="1268">
        <v>6.5704599357</v>
      </c>
      <c r="E212" s="1268" t="s">
        <v>714</v>
      </c>
      <c r="F212" s="1268" t="s">
        <v>715</v>
      </c>
      <c r="G212" s="1268" t="s">
        <v>716</v>
      </c>
      <c r="H212" s="1267" t="s">
        <v>717</v>
      </c>
      <c r="I212" s="1267" t="s">
        <v>28</v>
      </c>
      <c r="J212" s="1267" t="s">
        <v>327</v>
      </c>
      <c r="K212" s="1267"/>
      <c r="L212" s="1275">
        <v>40426158.0456</v>
      </c>
      <c r="M212" s="1275">
        <v>4671174.95448</v>
      </c>
      <c r="N212" s="1267" t="s">
        <v>43</v>
      </c>
      <c r="O212" s="1260" t="s">
        <v>737</v>
      </c>
      <c r="P212" s="1279" t="s">
        <v>738</v>
      </c>
      <c r="Q212" s="1283">
        <f t="shared" si="4"/>
        <v>29.56706971065</v>
      </c>
      <c r="R212" s="1267"/>
      <c r="S212" s="330"/>
      <c r="T212" s="330"/>
      <c r="U212" s="330"/>
      <c r="V212" s="330"/>
      <c r="W212" s="330"/>
      <c r="X212" s="330"/>
      <c r="Y212" s="330"/>
      <c r="Z212" s="330"/>
      <c r="AA212" s="330"/>
      <c r="AB212" s="330"/>
      <c r="AC212" s="330"/>
      <c r="AD212" s="330"/>
      <c r="AE212" s="330"/>
      <c r="AF212" s="330"/>
      <c r="AG212" s="330"/>
      <c r="AH212" s="330"/>
      <c r="AI212" s="330"/>
      <c r="AJ212" s="330"/>
      <c r="AK212" s="330"/>
      <c r="AL212" s="330"/>
      <c r="AM212" s="330"/>
      <c r="AN212" s="330"/>
      <c r="AO212" s="330"/>
      <c r="AP212" s="330"/>
      <c r="AQ212" s="330"/>
      <c r="AR212" s="330"/>
      <c r="AS212" s="330"/>
      <c r="AT212" s="330"/>
      <c r="AU212" s="330"/>
      <c r="AV212" s="330"/>
      <c r="AW212" s="330"/>
      <c r="AX212" s="330"/>
      <c r="AY212" s="330"/>
      <c r="AZ212" s="330"/>
      <c r="BA212" s="330"/>
      <c r="BB212" s="330"/>
      <c r="BC212" s="330"/>
      <c r="BD212" s="330"/>
      <c r="BE212" s="330"/>
      <c r="BF212" s="330"/>
      <c r="BG212" s="330"/>
      <c r="BH212" s="330"/>
      <c r="BI212" s="330"/>
      <c r="BJ212" s="330"/>
      <c r="BK212" s="330"/>
      <c r="BL212" s="330"/>
      <c r="BM212" s="330"/>
      <c r="BN212" s="330"/>
      <c r="BO212" s="330"/>
      <c r="BP212" s="330"/>
      <c r="BQ212" s="330"/>
      <c r="BR212" s="330"/>
      <c r="BS212" s="330"/>
      <c r="BT212" s="330"/>
      <c r="BU212" s="330"/>
      <c r="BV212" s="330"/>
      <c r="BW212" s="330"/>
      <c r="BX212" s="330"/>
      <c r="BY212" s="330"/>
      <c r="BZ212" s="330"/>
      <c r="CA212" s="330"/>
      <c r="CB212" s="330"/>
      <c r="CC212" s="330"/>
      <c r="CD212" s="330"/>
      <c r="CE212" s="330"/>
      <c r="CF212" s="330"/>
      <c r="CG212" s="330"/>
      <c r="CH212" s="330"/>
      <c r="CI212" s="330"/>
      <c r="CJ212" s="330"/>
      <c r="CK212" s="330"/>
      <c r="CL212" s="330"/>
      <c r="CM212" s="330"/>
      <c r="CN212" s="330"/>
      <c r="CO212" s="330"/>
      <c r="CP212" s="330"/>
      <c r="CQ212" s="330"/>
      <c r="CR212" s="330"/>
      <c r="CS212" s="330"/>
      <c r="CT212" s="330"/>
      <c r="CU212" s="330"/>
      <c r="CV212" s="330"/>
      <c r="CW212" s="330"/>
      <c r="CX212" s="330"/>
      <c r="CY212" s="330"/>
      <c r="CZ212" s="330"/>
      <c r="DA212" s="330"/>
      <c r="DB212" s="330"/>
      <c r="DC212" s="330"/>
      <c r="DD212" s="330"/>
      <c r="DE212" s="330"/>
      <c r="DF212" s="330"/>
      <c r="DG212" s="330"/>
      <c r="DH212" s="330"/>
      <c r="DI212" s="330"/>
      <c r="DJ212" s="330"/>
      <c r="DK212" s="330"/>
      <c r="DL212" s="330"/>
      <c r="DM212" s="330"/>
      <c r="DN212" s="330"/>
      <c r="DO212" s="330"/>
      <c r="DP212" s="330"/>
      <c r="DQ212" s="330"/>
      <c r="DR212" s="330"/>
      <c r="DS212" s="330"/>
      <c r="DT212" s="330"/>
      <c r="DU212" s="330"/>
      <c r="DV212" s="330"/>
      <c r="DW212" s="330"/>
      <c r="DX212" s="330"/>
      <c r="DY212" s="330"/>
      <c r="DZ212" s="330"/>
      <c r="EA212" s="330"/>
      <c r="EB212" s="330"/>
      <c r="EC212" s="330"/>
      <c r="ED212" s="330"/>
      <c r="EE212" s="330"/>
      <c r="EF212" s="330"/>
      <c r="EG212" s="330"/>
      <c r="EH212" s="330"/>
      <c r="EI212" s="330"/>
      <c r="EJ212" s="330"/>
      <c r="EK212" s="330"/>
      <c r="EL212" s="330"/>
      <c r="EM212" s="330"/>
      <c r="EN212" s="330"/>
      <c r="EO212" s="330"/>
      <c r="EP212" s="330"/>
      <c r="EQ212" s="330"/>
      <c r="ER212" s="330"/>
      <c r="ES212" s="330"/>
      <c r="ET212" s="330"/>
      <c r="EU212" s="330"/>
      <c r="EV212" s="330"/>
      <c r="EW212" s="330"/>
      <c r="EX212" s="330"/>
      <c r="EY212" s="330"/>
      <c r="EZ212" s="330"/>
      <c r="FA212" s="330"/>
      <c r="FB212" s="330"/>
      <c r="FC212" s="330"/>
      <c r="FD212" s="330"/>
      <c r="FE212" s="330"/>
      <c r="FF212" s="330"/>
      <c r="FG212" s="330"/>
      <c r="FH212" s="330"/>
      <c r="FI212" s="330"/>
      <c r="FJ212" s="330"/>
      <c r="FK212" s="330"/>
      <c r="FL212" s="330"/>
      <c r="FM212" s="330"/>
      <c r="FN212" s="330"/>
      <c r="FO212" s="330"/>
      <c r="FP212" s="330"/>
      <c r="FQ212" s="330"/>
      <c r="FR212" s="330"/>
      <c r="FS212" s="330"/>
      <c r="FT212" s="330"/>
      <c r="FU212" s="330"/>
      <c r="FV212" s="330"/>
      <c r="FW212" s="330"/>
      <c r="FX212" s="330"/>
      <c r="FY212" s="330"/>
      <c r="FZ212" s="330"/>
      <c r="GA212" s="330"/>
      <c r="GB212" s="330"/>
      <c r="GC212" s="330"/>
      <c r="GD212" s="330"/>
      <c r="GE212" s="330"/>
      <c r="GF212" s="330"/>
      <c r="GG212" s="330"/>
      <c r="GH212" s="330"/>
      <c r="GI212" s="330"/>
      <c r="GJ212" s="330"/>
      <c r="GK212" s="330"/>
      <c r="GL212" s="330"/>
      <c r="GM212" s="330"/>
      <c r="GN212" s="330"/>
      <c r="GO212" s="330"/>
      <c r="GP212" s="330"/>
      <c r="GQ212" s="330"/>
      <c r="GR212" s="330"/>
      <c r="GS212" s="330"/>
      <c r="GT212" s="330"/>
      <c r="GU212" s="330"/>
      <c r="GV212" s="330"/>
      <c r="GW212" s="330"/>
      <c r="GX212" s="330"/>
      <c r="GY212" s="330"/>
      <c r="GZ212" s="330"/>
      <c r="HA212" s="330"/>
      <c r="HB212" s="330"/>
      <c r="HC212" s="330"/>
      <c r="HD212" s="330"/>
      <c r="HE212" s="330"/>
      <c r="HF212" s="330"/>
      <c r="HG212" s="330"/>
      <c r="HH212" s="330"/>
      <c r="HI212" s="330"/>
      <c r="HJ212" s="330"/>
    </row>
    <row r="213" s="135" customFormat="1" ht="9.95" customHeight="1" spans="1:218">
      <c r="A213" s="1267" t="s">
        <v>37</v>
      </c>
      <c r="B213" s="1267" t="s">
        <v>258</v>
      </c>
      <c r="C213" s="1267">
        <v>2309</v>
      </c>
      <c r="D213" s="1268">
        <v>71.88427171455</v>
      </c>
      <c r="E213" s="1268" t="s">
        <v>714</v>
      </c>
      <c r="F213" s="1268" t="s">
        <v>715</v>
      </c>
      <c r="G213" s="1268" t="s">
        <v>716</v>
      </c>
      <c r="H213" s="1267" t="s">
        <v>717</v>
      </c>
      <c r="I213" s="1267" t="s">
        <v>28</v>
      </c>
      <c r="J213" s="1267" t="s">
        <v>327</v>
      </c>
      <c r="K213" s="1267"/>
      <c r="L213" s="1275">
        <v>40425968.3461</v>
      </c>
      <c r="M213" s="1275">
        <v>4670966.75094</v>
      </c>
      <c r="N213" s="1267" t="s">
        <v>43</v>
      </c>
      <c r="O213" s="1260" t="s">
        <v>737</v>
      </c>
      <c r="P213" s="1279" t="s">
        <v>738</v>
      </c>
      <c r="Q213" s="1283">
        <f t="shared" si="4"/>
        <v>323.479222715475</v>
      </c>
      <c r="R213" s="1267"/>
      <c r="S213" s="330"/>
      <c r="T213" s="330"/>
      <c r="U213" s="330"/>
      <c r="V213" s="330"/>
      <c r="W213" s="330"/>
      <c r="X213" s="330"/>
      <c r="Y213" s="330"/>
      <c r="Z213" s="330"/>
      <c r="AA213" s="330"/>
      <c r="AB213" s="330"/>
      <c r="AC213" s="330"/>
      <c r="AD213" s="330"/>
      <c r="AE213" s="330"/>
      <c r="AF213" s="330"/>
      <c r="AG213" s="330"/>
      <c r="AH213" s="330"/>
      <c r="AI213" s="330"/>
      <c r="AJ213" s="330"/>
      <c r="AK213" s="330"/>
      <c r="AL213" s="330"/>
      <c r="AM213" s="330"/>
      <c r="AN213" s="330"/>
      <c r="AO213" s="330"/>
      <c r="AP213" s="330"/>
      <c r="AQ213" s="330"/>
      <c r="AR213" s="330"/>
      <c r="AS213" s="330"/>
      <c r="AT213" s="330"/>
      <c r="AU213" s="330"/>
      <c r="AV213" s="330"/>
      <c r="AW213" s="330"/>
      <c r="AX213" s="330"/>
      <c r="AY213" s="330"/>
      <c r="AZ213" s="330"/>
      <c r="BA213" s="330"/>
      <c r="BB213" s="330"/>
      <c r="BC213" s="330"/>
      <c r="BD213" s="330"/>
      <c r="BE213" s="330"/>
      <c r="BF213" s="330"/>
      <c r="BG213" s="330"/>
      <c r="BH213" s="330"/>
      <c r="BI213" s="330"/>
      <c r="BJ213" s="330"/>
      <c r="BK213" s="330"/>
      <c r="BL213" s="330"/>
      <c r="BM213" s="330"/>
      <c r="BN213" s="330"/>
      <c r="BO213" s="330"/>
      <c r="BP213" s="330"/>
      <c r="BQ213" s="330"/>
      <c r="BR213" s="330"/>
      <c r="BS213" s="330"/>
      <c r="BT213" s="330"/>
      <c r="BU213" s="330"/>
      <c r="BV213" s="330"/>
      <c r="BW213" s="330"/>
      <c r="BX213" s="330"/>
      <c r="BY213" s="330"/>
      <c r="BZ213" s="330"/>
      <c r="CA213" s="330"/>
      <c r="CB213" s="330"/>
      <c r="CC213" s="330"/>
      <c r="CD213" s="330"/>
      <c r="CE213" s="330"/>
      <c r="CF213" s="330"/>
      <c r="CG213" s="330"/>
      <c r="CH213" s="330"/>
      <c r="CI213" s="330"/>
      <c r="CJ213" s="330"/>
      <c r="CK213" s="330"/>
      <c r="CL213" s="330"/>
      <c r="CM213" s="330"/>
      <c r="CN213" s="330"/>
      <c r="CO213" s="330"/>
      <c r="CP213" s="330"/>
      <c r="CQ213" s="330"/>
      <c r="CR213" s="330"/>
      <c r="CS213" s="330"/>
      <c r="CT213" s="330"/>
      <c r="CU213" s="330"/>
      <c r="CV213" s="330"/>
      <c r="CW213" s="330"/>
      <c r="CX213" s="330"/>
      <c r="CY213" s="330"/>
      <c r="CZ213" s="330"/>
      <c r="DA213" s="330"/>
      <c r="DB213" s="330"/>
      <c r="DC213" s="330"/>
      <c r="DD213" s="330"/>
      <c r="DE213" s="330"/>
      <c r="DF213" s="330"/>
      <c r="DG213" s="330"/>
      <c r="DH213" s="330"/>
      <c r="DI213" s="330"/>
      <c r="DJ213" s="330"/>
      <c r="DK213" s="330"/>
      <c r="DL213" s="330"/>
      <c r="DM213" s="330"/>
      <c r="DN213" s="330"/>
      <c r="DO213" s="330"/>
      <c r="DP213" s="330"/>
      <c r="DQ213" s="330"/>
      <c r="DR213" s="330"/>
      <c r="DS213" s="330"/>
      <c r="DT213" s="330"/>
      <c r="DU213" s="330"/>
      <c r="DV213" s="330"/>
      <c r="DW213" s="330"/>
      <c r="DX213" s="330"/>
      <c r="DY213" s="330"/>
      <c r="DZ213" s="330"/>
      <c r="EA213" s="330"/>
      <c r="EB213" s="330"/>
      <c r="EC213" s="330"/>
      <c r="ED213" s="330"/>
      <c r="EE213" s="330"/>
      <c r="EF213" s="330"/>
      <c r="EG213" s="330"/>
      <c r="EH213" s="330"/>
      <c r="EI213" s="330"/>
      <c r="EJ213" s="330"/>
      <c r="EK213" s="330"/>
      <c r="EL213" s="330"/>
      <c r="EM213" s="330"/>
      <c r="EN213" s="330"/>
      <c r="EO213" s="330"/>
      <c r="EP213" s="330"/>
      <c r="EQ213" s="330"/>
      <c r="ER213" s="330"/>
      <c r="ES213" s="330"/>
      <c r="ET213" s="330"/>
      <c r="EU213" s="330"/>
      <c r="EV213" s="330"/>
      <c r="EW213" s="330"/>
      <c r="EX213" s="330"/>
      <c r="EY213" s="330"/>
      <c r="EZ213" s="330"/>
      <c r="FA213" s="330"/>
      <c r="FB213" s="330"/>
      <c r="FC213" s="330"/>
      <c r="FD213" s="330"/>
      <c r="FE213" s="330"/>
      <c r="FF213" s="330"/>
      <c r="FG213" s="330"/>
      <c r="FH213" s="330"/>
      <c r="FI213" s="330"/>
      <c r="FJ213" s="330"/>
      <c r="FK213" s="330"/>
      <c r="FL213" s="330"/>
      <c r="FM213" s="330"/>
      <c r="FN213" s="330"/>
      <c r="FO213" s="330"/>
      <c r="FP213" s="330"/>
      <c r="FQ213" s="330"/>
      <c r="FR213" s="330"/>
      <c r="FS213" s="330"/>
      <c r="FT213" s="330"/>
      <c r="FU213" s="330"/>
      <c r="FV213" s="330"/>
      <c r="FW213" s="330"/>
      <c r="FX213" s="330"/>
      <c r="FY213" s="330"/>
      <c r="FZ213" s="330"/>
      <c r="GA213" s="330"/>
      <c r="GB213" s="330"/>
      <c r="GC213" s="330"/>
      <c r="GD213" s="330"/>
      <c r="GE213" s="330"/>
      <c r="GF213" s="330"/>
      <c r="GG213" s="330"/>
      <c r="GH213" s="330"/>
      <c r="GI213" s="330"/>
      <c r="GJ213" s="330"/>
      <c r="GK213" s="330"/>
      <c r="GL213" s="330"/>
      <c r="GM213" s="330"/>
      <c r="GN213" s="330"/>
      <c r="GO213" s="330"/>
      <c r="GP213" s="330"/>
      <c r="GQ213" s="330"/>
      <c r="GR213" s="330"/>
      <c r="GS213" s="330"/>
      <c r="GT213" s="330"/>
      <c r="GU213" s="330"/>
      <c r="GV213" s="330"/>
      <c r="GW213" s="330"/>
      <c r="GX213" s="330"/>
      <c r="GY213" s="330"/>
      <c r="GZ213" s="330"/>
      <c r="HA213" s="330"/>
      <c r="HB213" s="330"/>
      <c r="HC213" s="330"/>
      <c r="HD213" s="330"/>
      <c r="HE213" s="330"/>
      <c r="HF213" s="330"/>
      <c r="HG213" s="330"/>
      <c r="HH213" s="330"/>
      <c r="HI213" s="330"/>
      <c r="HJ213" s="330"/>
    </row>
    <row r="214" s="135" customFormat="1" ht="9.95" customHeight="1" spans="1:218">
      <c r="A214" s="1267" t="s">
        <v>37</v>
      </c>
      <c r="B214" s="1267" t="s">
        <v>258</v>
      </c>
      <c r="C214" s="1267">
        <v>2315</v>
      </c>
      <c r="D214" s="1268">
        <v>9.0807211257</v>
      </c>
      <c r="E214" s="1268" t="s">
        <v>714</v>
      </c>
      <c r="F214" s="1268" t="s">
        <v>715</v>
      </c>
      <c r="G214" s="1268" t="s">
        <v>716</v>
      </c>
      <c r="H214" s="1267" t="s">
        <v>717</v>
      </c>
      <c r="I214" s="1267" t="s">
        <v>28</v>
      </c>
      <c r="J214" s="1267" t="s">
        <v>58</v>
      </c>
      <c r="K214" s="1267"/>
      <c r="L214" s="1275">
        <v>40426094.3408</v>
      </c>
      <c r="M214" s="1275">
        <v>4670840.95298</v>
      </c>
      <c r="N214" s="1267" t="s">
        <v>43</v>
      </c>
      <c r="O214" s="312" t="s">
        <v>739</v>
      </c>
      <c r="P214" s="1277" t="s">
        <v>740</v>
      </c>
      <c r="Q214" s="1283">
        <f t="shared" si="4"/>
        <v>40.86324506565</v>
      </c>
      <c r="R214" s="1267"/>
      <c r="S214" s="330"/>
      <c r="T214" s="330"/>
      <c r="U214" s="330"/>
      <c r="V214" s="330"/>
      <c r="W214" s="330"/>
      <c r="X214" s="330"/>
      <c r="Y214" s="330"/>
      <c r="Z214" s="330"/>
      <c r="AA214" s="330"/>
      <c r="AB214" s="330"/>
      <c r="AC214" s="330"/>
      <c r="AD214" s="330"/>
      <c r="AE214" s="330"/>
      <c r="AF214" s="330"/>
      <c r="AG214" s="330"/>
      <c r="AH214" s="330"/>
      <c r="AI214" s="330"/>
      <c r="AJ214" s="330"/>
      <c r="AK214" s="330"/>
      <c r="AL214" s="330"/>
      <c r="AM214" s="330"/>
      <c r="AN214" s="330"/>
      <c r="AO214" s="330"/>
      <c r="AP214" s="330"/>
      <c r="AQ214" s="330"/>
      <c r="AR214" s="330"/>
      <c r="AS214" s="330"/>
      <c r="AT214" s="330"/>
      <c r="AU214" s="330"/>
      <c r="AV214" s="330"/>
      <c r="AW214" s="330"/>
      <c r="AX214" s="330"/>
      <c r="AY214" s="330"/>
      <c r="AZ214" s="330"/>
      <c r="BA214" s="330"/>
      <c r="BB214" s="330"/>
      <c r="BC214" s="330"/>
      <c r="BD214" s="330"/>
      <c r="BE214" s="330"/>
      <c r="BF214" s="330"/>
      <c r="BG214" s="330"/>
      <c r="BH214" s="330"/>
      <c r="BI214" s="330"/>
      <c r="BJ214" s="330"/>
      <c r="BK214" s="330"/>
      <c r="BL214" s="330"/>
      <c r="BM214" s="330"/>
      <c r="BN214" s="330"/>
      <c r="BO214" s="330"/>
      <c r="BP214" s="330"/>
      <c r="BQ214" s="330"/>
      <c r="BR214" s="330"/>
      <c r="BS214" s="330"/>
      <c r="BT214" s="330"/>
      <c r="BU214" s="330"/>
      <c r="BV214" s="330"/>
      <c r="BW214" s="330"/>
      <c r="BX214" s="330"/>
      <c r="BY214" s="330"/>
      <c r="BZ214" s="330"/>
      <c r="CA214" s="330"/>
      <c r="CB214" s="330"/>
      <c r="CC214" s="330"/>
      <c r="CD214" s="330"/>
      <c r="CE214" s="330"/>
      <c r="CF214" s="330"/>
      <c r="CG214" s="330"/>
      <c r="CH214" s="330"/>
      <c r="CI214" s="330"/>
      <c r="CJ214" s="330"/>
      <c r="CK214" s="330"/>
      <c r="CL214" s="330"/>
      <c r="CM214" s="330"/>
      <c r="CN214" s="330"/>
      <c r="CO214" s="330"/>
      <c r="CP214" s="330"/>
      <c r="CQ214" s="330"/>
      <c r="CR214" s="330"/>
      <c r="CS214" s="330"/>
      <c r="CT214" s="330"/>
      <c r="CU214" s="330"/>
      <c r="CV214" s="330"/>
      <c r="CW214" s="330"/>
      <c r="CX214" s="330"/>
      <c r="CY214" s="330"/>
      <c r="CZ214" s="330"/>
      <c r="DA214" s="330"/>
      <c r="DB214" s="330"/>
      <c r="DC214" s="330"/>
      <c r="DD214" s="330"/>
      <c r="DE214" s="330"/>
      <c r="DF214" s="330"/>
      <c r="DG214" s="330"/>
      <c r="DH214" s="330"/>
      <c r="DI214" s="330"/>
      <c r="DJ214" s="330"/>
      <c r="DK214" s="330"/>
      <c r="DL214" s="330"/>
      <c r="DM214" s="330"/>
      <c r="DN214" s="330"/>
      <c r="DO214" s="330"/>
      <c r="DP214" s="330"/>
      <c r="DQ214" s="330"/>
      <c r="DR214" s="330"/>
      <c r="DS214" s="330"/>
      <c r="DT214" s="330"/>
      <c r="DU214" s="330"/>
      <c r="DV214" s="330"/>
      <c r="DW214" s="330"/>
      <c r="DX214" s="330"/>
      <c r="DY214" s="330"/>
      <c r="DZ214" s="330"/>
      <c r="EA214" s="330"/>
      <c r="EB214" s="330"/>
      <c r="EC214" s="330"/>
      <c r="ED214" s="330"/>
      <c r="EE214" s="330"/>
      <c r="EF214" s="330"/>
      <c r="EG214" s="330"/>
      <c r="EH214" s="330"/>
      <c r="EI214" s="330"/>
      <c r="EJ214" s="330"/>
      <c r="EK214" s="330"/>
      <c r="EL214" s="330"/>
      <c r="EM214" s="330"/>
      <c r="EN214" s="330"/>
      <c r="EO214" s="330"/>
      <c r="EP214" s="330"/>
      <c r="EQ214" s="330"/>
      <c r="ER214" s="330"/>
      <c r="ES214" s="330"/>
      <c r="ET214" s="330"/>
      <c r="EU214" s="330"/>
      <c r="EV214" s="330"/>
      <c r="EW214" s="330"/>
      <c r="EX214" s="330"/>
      <c r="EY214" s="330"/>
      <c r="EZ214" s="330"/>
      <c r="FA214" s="330"/>
      <c r="FB214" s="330"/>
      <c r="FC214" s="330"/>
      <c r="FD214" s="330"/>
      <c r="FE214" s="330"/>
      <c r="FF214" s="330"/>
      <c r="FG214" s="330"/>
      <c r="FH214" s="330"/>
      <c r="FI214" s="330"/>
      <c r="FJ214" s="330"/>
      <c r="FK214" s="330"/>
      <c r="FL214" s="330"/>
      <c r="FM214" s="330"/>
      <c r="FN214" s="330"/>
      <c r="FO214" s="330"/>
      <c r="FP214" s="330"/>
      <c r="FQ214" s="330"/>
      <c r="FR214" s="330"/>
      <c r="FS214" s="330"/>
      <c r="FT214" s="330"/>
      <c r="FU214" s="330"/>
      <c r="FV214" s="330"/>
      <c r="FW214" s="330"/>
      <c r="FX214" s="330"/>
      <c r="FY214" s="330"/>
      <c r="FZ214" s="330"/>
      <c r="GA214" s="330"/>
      <c r="GB214" s="330"/>
      <c r="GC214" s="330"/>
      <c r="GD214" s="330"/>
      <c r="GE214" s="330"/>
      <c r="GF214" s="330"/>
      <c r="GG214" s="330"/>
      <c r="GH214" s="330"/>
      <c r="GI214" s="330"/>
      <c r="GJ214" s="330"/>
      <c r="GK214" s="330"/>
      <c r="GL214" s="330"/>
      <c r="GM214" s="330"/>
      <c r="GN214" s="330"/>
      <c r="GO214" s="330"/>
      <c r="GP214" s="330"/>
      <c r="GQ214" s="330"/>
      <c r="GR214" s="330"/>
      <c r="GS214" s="330"/>
      <c r="GT214" s="330"/>
      <c r="GU214" s="330"/>
      <c r="GV214" s="330"/>
      <c r="GW214" s="330"/>
      <c r="GX214" s="330"/>
      <c r="GY214" s="330"/>
      <c r="GZ214" s="330"/>
      <c r="HA214" s="330"/>
      <c r="HB214" s="330"/>
      <c r="HC214" s="330"/>
      <c r="HD214" s="330"/>
      <c r="HE214" s="330"/>
      <c r="HF214" s="330"/>
      <c r="HG214" s="330"/>
      <c r="HH214" s="330"/>
      <c r="HI214" s="330"/>
      <c r="HJ214" s="330"/>
    </row>
    <row r="215" s="135" customFormat="1" ht="9.95" customHeight="1" spans="1:218">
      <c r="A215" s="1267" t="s">
        <v>37</v>
      </c>
      <c r="B215" s="1267" t="s">
        <v>258</v>
      </c>
      <c r="C215" s="1267">
        <v>2320</v>
      </c>
      <c r="D215" s="1268">
        <v>24.5987101782</v>
      </c>
      <c r="E215" s="1268" t="s">
        <v>714</v>
      </c>
      <c r="F215" s="1268" t="s">
        <v>715</v>
      </c>
      <c r="G215" s="1268" t="s">
        <v>716</v>
      </c>
      <c r="H215" s="1267" t="s">
        <v>717</v>
      </c>
      <c r="I215" s="1267" t="s">
        <v>28</v>
      </c>
      <c r="J215" s="1267" t="s">
        <v>58</v>
      </c>
      <c r="K215" s="1267"/>
      <c r="L215" s="1275">
        <v>40425794.5807</v>
      </c>
      <c r="M215" s="1275">
        <v>4670723.26007</v>
      </c>
      <c r="N215" s="1267" t="s">
        <v>43</v>
      </c>
      <c r="O215" s="1260" t="s">
        <v>737</v>
      </c>
      <c r="P215" s="1279" t="s">
        <v>738</v>
      </c>
      <c r="Q215" s="1283">
        <f t="shared" si="4"/>
        <v>110.6941958019</v>
      </c>
      <c r="R215" s="1267"/>
      <c r="S215" s="330"/>
      <c r="T215" s="330"/>
      <c r="U215" s="330"/>
      <c r="V215" s="330"/>
      <c r="W215" s="330"/>
      <c r="X215" s="330"/>
      <c r="Y215" s="330"/>
      <c r="Z215" s="330"/>
      <c r="AA215" s="330"/>
      <c r="AB215" s="330"/>
      <c r="AC215" s="330"/>
      <c r="AD215" s="330"/>
      <c r="AE215" s="330"/>
      <c r="AF215" s="330"/>
      <c r="AG215" s="330"/>
      <c r="AH215" s="330"/>
      <c r="AI215" s="330"/>
      <c r="AJ215" s="330"/>
      <c r="AK215" s="330"/>
      <c r="AL215" s="330"/>
      <c r="AM215" s="330"/>
      <c r="AN215" s="330"/>
      <c r="AO215" s="330"/>
      <c r="AP215" s="330"/>
      <c r="AQ215" s="330"/>
      <c r="AR215" s="330"/>
      <c r="AS215" s="330"/>
      <c r="AT215" s="330"/>
      <c r="AU215" s="330"/>
      <c r="AV215" s="330"/>
      <c r="AW215" s="330"/>
      <c r="AX215" s="330"/>
      <c r="AY215" s="330"/>
      <c r="AZ215" s="330"/>
      <c r="BA215" s="330"/>
      <c r="BB215" s="330"/>
      <c r="BC215" s="330"/>
      <c r="BD215" s="330"/>
      <c r="BE215" s="330"/>
      <c r="BF215" s="330"/>
      <c r="BG215" s="330"/>
      <c r="BH215" s="330"/>
      <c r="BI215" s="330"/>
      <c r="BJ215" s="330"/>
      <c r="BK215" s="330"/>
      <c r="BL215" s="330"/>
      <c r="BM215" s="330"/>
      <c r="BN215" s="330"/>
      <c r="BO215" s="330"/>
      <c r="BP215" s="330"/>
      <c r="BQ215" s="330"/>
      <c r="BR215" s="330"/>
      <c r="BS215" s="330"/>
      <c r="BT215" s="330"/>
      <c r="BU215" s="330"/>
      <c r="BV215" s="330"/>
      <c r="BW215" s="330"/>
      <c r="BX215" s="330"/>
      <c r="BY215" s="330"/>
      <c r="BZ215" s="330"/>
      <c r="CA215" s="330"/>
      <c r="CB215" s="330"/>
      <c r="CC215" s="330"/>
      <c r="CD215" s="330"/>
      <c r="CE215" s="330"/>
      <c r="CF215" s="330"/>
      <c r="CG215" s="330"/>
      <c r="CH215" s="330"/>
      <c r="CI215" s="330"/>
      <c r="CJ215" s="330"/>
      <c r="CK215" s="330"/>
      <c r="CL215" s="330"/>
      <c r="CM215" s="330"/>
      <c r="CN215" s="330"/>
      <c r="CO215" s="330"/>
      <c r="CP215" s="330"/>
      <c r="CQ215" s="330"/>
      <c r="CR215" s="330"/>
      <c r="CS215" s="330"/>
      <c r="CT215" s="330"/>
      <c r="CU215" s="330"/>
      <c r="CV215" s="330"/>
      <c r="CW215" s="330"/>
      <c r="CX215" s="330"/>
      <c r="CY215" s="330"/>
      <c r="CZ215" s="330"/>
      <c r="DA215" s="330"/>
      <c r="DB215" s="330"/>
      <c r="DC215" s="330"/>
      <c r="DD215" s="330"/>
      <c r="DE215" s="330"/>
      <c r="DF215" s="330"/>
      <c r="DG215" s="330"/>
      <c r="DH215" s="330"/>
      <c r="DI215" s="330"/>
      <c r="DJ215" s="330"/>
      <c r="DK215" s="330"/>
      <c r="DL215" s="330"/>
      <c r="DM215" s="330"/>
      <c r="DN215" s="330"/>
      <c r="DO215" s="330"/>
      <c r="DP215" s="330"/>
      <c r="DQ215" s="330"/>
      <c r="DR215" s="330"/>
      <c r="DS215" s="330"/>
      <c r="DT215" s="330"/>
      <c r="DU215" s="330"/>
      <c r="DV215" s="330"/>
      <c r="DW215" s="330"/>
      <c r="DX215" s="330"/>
      <c r="DY215" s="330"/>
      <c r="DZ215" s="330"/>
      <c r="EA215" s="330"/>
      <c r="EB215" s="330"/>
      <c r="EC215" s="330"/>
      <c r="ED215" s="330"/>
      <c r="EE215" s="330"/>
      <c r="EF215" s="330"/>
      <c r="EG215" s="330"/>
      <c r="EH215" s="330"/>
      <c r="EI215" s="330"/>
      <c r="EJ215" s="330"/>
      <c r="EK215" s="330"/>
      <c r="EL215" s="330"/>
      <c r="EM215" s="330"/>
      <c r="EN215" s="330"/>
      <c r="EO215" s="330"/>
      <c r="EP215" s="330"/>
      <c r="EQ215" s="330"/>
      <c r="ER215" s="330"/>
      <c r="ES215" s="330"/>
      <c r="ET215" s="330"/>
      <c r="EU215" s="330"/>
      <c r="EV215" s="330"/>
      <c r="EW215" s="330"/>
      <c r="EX215" s="330"/>
      <c r="EY215" s="330"/>
      <c r="EZ215" s="330"/>
      <c r="FA215" s="330"/>
      <c r="FB215" s="330"/>
      <c r="FC215" s="330"/>
      <c r="FD215" s="330"/>
      <c r="FE215" s="330"/>
      <c r="FF215" s="330"/>
      <c r="FG215" s="330"/>
      <c r="FH215" s="330"/>
      <c r="FI215" s="330"/>
      <c r="FJ215" s="330"/>
      <c r="FK215" s="330"/>
      <c r="FL215" s="330"/>
      <c r="FM215" s="330"/>
      <c r="FN215" s="330"/>
      <c r="FO215" s="330"/>
      <c r="FP215" s="330"/>
      <c r="FQ215" s="330"/>
      <c r="FR215" s="330"/>
      <c r="FS215" s="330"/>
      <c r="FT215" s="330"/>
      <c r="FU215" s="330"/>
      <c r="FV215" s="330"/>
      <c r="FW215" s="330"/>
      <c r="FX215" s="330"/>
      <c r="FY215" s="330"/>
      <c r="FZ215" s="330"/>
      <c r="GA215" s="330"/>
      <c r="GB215" s="330"/>
      <c r="GC215" s="330"/>
      <c r="GD215" s="330"/>
      <c r="GE215" s="330"/>
      <c r="GF215" s="330"/>
      <c r="GG215" s="330"/>
      <c r="GH215" s="330"/>
      <c r="GI215" s="330"/>
      <c r="GJ215" s="330"/>
      <c r="GK215" s="330"/>
      <c r="GL215" s="330"/>
      <c r="GM215" s="330"/>
      <c r="GN215" s="330"/>
      <c r="GO215" s="330"/>
      <c r="GP215" s="330"/>
      <c r="GQ215" s="330"/>
      <c r="GR215" s="330"/>
      <c r="GS215" s="330"/>
      <c r="GT215" s="330"/>
      <c r="GU215" s="330"/>
      <c r="GV215" s="330"/>
      <c r="GW215" s="330"/>
      <c r="GX215" s="330"/>
      <c r="GY215" s="330"/>
      <c r="GZ215" s="330"/>
      <c r="HA215" s="330"/>
      <c r="HB215" s="330"/>
      <c r="HC215" s="330"/>
      <c r="HD215" s="330"/>
      <c r="HE215" s="330"/>
      <c r="HF215" s="330"/>
      <c r="HG215" s="330"/>
      <c r="HH215" s="330"/>
      <c r="HI215" s="330"/>
      <c r="HJ215" s="330"/>
    </row>
    <row r="216" s="135" customFormat="1" ht="9.95" customHeight="1" spans="1:218">
      <c r="A216" s="1267" t="s">
        <v>37</v>
      </c>
      <c r="B216" s="1267" t="s">
        <v>713</v>
      </c>
      <c r="C216" s="1267">
        <v>573</v>
      </c>
      <c r="D216" s="1268">
        <v>30.89027996985</v>
      </c>
      <c r="E216" s="1268" t="s">
        <v>714</v>
      </c>
      <c r="F216" s="1268" t="s">
        <v>715</v>
      </c>
      <c r="G216" s="1268" t="s">
        <v>716</v>
      </c>
      <c r="H216" s="1267" t="s">
        <v>717</v>
      </c>
      <c r="I216" s="1267" t="s">
        <v>729</v>
      </c>
      <c r="J216" s="1267" t="s">
        <v>29</v>
      </c>
      <c r="K216" s="1267"/>
      <c r="L216" s="1275">
        <v>40424582.2522</v>
      </c>
      <c r="M216" s="1275">
        <v>4678865.27402</v>
      </c>
      <c r="N216" s="1267" t="s">
        <v>43</v>
      </c>
      <c r="O216" s="1260" t="s">
        <v>737</v>
      </c>
      <c r="P216" s="1279" t="s">
        <v>738</v>
      </c>
      <c r="Q216" s="1283">
        <f t="shared" si="4"/>
        <v>139.006259864325</v>
      </c>
      <c r="R216" s="1267"/>
      <c r="S216" s="330"/>
      <c r="T216" s="330"/>
      <c r="U216" s="330"/>
      <c r="V216" s="330"/>
      <c r="W216" s="330"/>
      <c r="X216" s="330"/>
      <c r="Y216" s="330"/>
      <c r="Z216" s="330"/>
      <c r="AA216" s="330"/>
      <c r="AB216" s="330"/>
      <c r="AC216" s="330"/>
      <c r="AD216" s="330"/>
      <c r="AE216" s="330"/>
      <c r="AF216" s="330"/>
      <c r="AG216" s="330"/>
      <c r="AH216" s="330"/>
      <c r="AI216" s="330"/>
      <c r="AJ216" s="330"/>
      <c r="AK216" s="330"/>
      <c r="AL216" s="330"/>
      <c r="AM216" s="330"/>
      <c r="AN216" s="330"/>
      <c r="AO216" s="330"/>
      <c r="AP216" s="330"/>
      <c r="AQ216" s="330"/>
      <c r="AR216" s="330"/>
      <c r="AS216" s="330"/>
      <c r="AT216" s="330"/>
      <c r="AU216" s="330"/>
      <c r="AV216" s="330"/>
      <c r="AW216" s="330"/>
      <c r="AX216" s="330"/>
      <c r="AY216" s="330"/>
      <c r="AZ216" s="330"/>
      <c r="BA216" s="330"/>
      <c r="BB216" s="330"/>
      <c r="BC216" s="330"/>
      <c r="BD216" s="330"/>
      <c r="BE216" s="330"/>
      <c r="BF216" s="330"/>
      <c r="BG216" s="330"/>
      <c r="BH216" s="330"/>
      <c r="BI216" s="330"/>
      <c r="BJ216" s="330"/>
      <c r="BK216" s="330"/>
      <c r="BL216" s="330"/>
      <c r="BM216" s="330"/>
      <c r="BN216" s="330"/>
      <c r="BO216" s="330"/>
      <c r="BP216" s="330"/>
      <c r="BQ216" s="330"/>
      <c r="BR216" s="330"/>
      <c r="BS216" s="330"/>
      <c r="BT216" s="330"/>
      <c r="BU216" s="330"/>
      <c r="BV216" s="330"/>
      <c r="BW216" s="330"/>
      <c r="BX216" s="330"/>
      <c r="BY216" s="330"/>
      <c r="BZ216" s="330"/>
      <c r="CA216" s="330"/>
      <c r="CB216" s="330"/>
      <c r="CC216" s="330"/>
      <c r="CD216" s="330"/>
      <c r="CE216" s="330"/>
      <c r="CF216" s="330"/>
      <c r="CG216" s="330"/>
      <c r="CH216" s="330"/>
      <c r="CI216" s="330"/>
      <c r="CJ216" s="330"/>
      <c r="CK216" s="330"/>
      <c r="CL216" s="330"/>
      <c r="CM216" s="330"/>
      <c r="CN216" s="330"/>
      <c r="CO216" s="330"/>
      <c r="CP216" s="330"/>
      <c r="CQ216" s="330"/>
      <c r="CR216" s="330"/>
      <c r="CS216" s="330"/>
      <c r="CT216" s="330"/>
      <c r="CU216" s="330"/>
      <c r="CV216" s="330"/>
      <c r="CW216" s="330"/>
      <c r="CX216" s="330"/>
      <c r="CY216" s="330"/>
      <c r="CZ216" s="330"/>
      <c r="DA216" s="330"/>
      <c r="DB216" s="330"/>
      <c r="DC216" s="330"/>
      <c r="DD216" s="330"/>
      <c r="DE216" s="330"/>
      <c r="DF216" s="330"/>
      <c r="DG216" s="330"/>
      <c r="DH216" s="330"/>
      <c r="DI216" s="330"/>
      <c r="DJ216" s="330"/>
      <c r="DK216" s="330"/>
      <c r="DL216" s="330"/>
      <c r="DM216" s="330"/>
      <c r="DN216" s="330"/>
      <c r="DO216" s="330"/>
      <c r="DP216" s="330"/>
      <c r="DQ216" s="330"/>
      <c r="DR216" s="330"/>
      <c r="DS216" s="330"/>
      <c r="DT216" s="330"/>
      <c r="DU216" s="330"/>
      <c r="DV216" s="330"/>
      <c r="DW216" s="330"/>
      <c r="DX216" s="330"/>
      <c r="DY216" s="330"/>
      <c r="DZ216" s="330"/>
      <c r="EA216" s="330"/>
      <c r="EB216" s="330"/>
      <c r="EC216" s="330"/>
      <c r="ED216" s="330"/>
      <c r="EE216" s="330"/>
      <c r="EF216" s="330"/>
      <c r="EG216" s="330"/>
      <c r="EH216" s="330"/>
      <c r="EI216" s="330"/>
      <c r="EJ216" s="330"/>
      <c r="EK216" s="330"/>
      <c r="EL216" s="330"/>
      <c r="EM216" s="330"/>
      <c r="EN216" s="330"/>
      <c r="EO216" s="330"/>
      <c r="EP216" s="330"/>
      <c r="EQ216" s="330"/>
      <c r="ER216" s="330"/>
      <c r="ES216" s="330"/>
      <c r="ET216" s="330"/>
      <c r="EU216" s="330"/>
      <c r="EV216" s="330"/>
      <c r="EW216" s="330"/>
      <c r="EX216" s="330"/>
      <c r="EY216" s="330"/>
      <c r="EZ216" s="330"/>
      <c r="FA216" s="330"/>
      <c r="FB216" s="330"/>
      <c r="FC216" s="330"/>
      <c r="FD216" s="330"/>
      <c r="FE216" s="330"/>
      <c r="FF216" s="330"/>
      <c r="FG216" s="330"/>
      <c r="FH216" s="330"/>
      <c r="FI216" s="330"/>
      <c r="FJ216" s="330"/>
      <c r="FK216" s="330"/>
      <c r="FL216" s="330"/>
      <c r="FM216" s="330"/>
      <c r="FN216" s="330"/>
      <c r="FO216" s="330"/>
      <c r="FP216" s="330"/>
      <c r="FQ216" s="330"/>
      <c r="FR216" s="330"/>
      <c r="FS216" s="330"/>
      <c r="FT216" s="330"/>
      <c r="FU216" s="330"/>
      <c r="FV216" s="330"/>
      <c r="FW216" s="330"/>
      <c r="FX216" s="330"/>
      <c r="FY216" s="330"/>
      <c r="FZ216" s="330"/>
      <c r="GA216" s="330"/>
      <c r="GB216" s="330"/>
      <c r="GC216" s="330"/>
      <c r="GD216" s="330"/>
      <c r="GE216" s="330"/>
      <c r="GF216" s="330"/>
      <c r="GG216" s="330"/>
      <c r="GH216" s="330"/>
      <c r="GI216" s="330"/>
      <c r="GJ216" s="330"/>
      <c r="GK216" s="330"/>
      <c r="GL216" s="330"/>
      <c r="GM216" s="330"/>
      <c r="GN216" s="330"/>
      <c r="GO216" s="330"/>
      <c r="GP216" s="330"/>
      <c r="GQ216" s="330"/>
      <c r="GR216" s="330"/>
      <c r="GS216" s="330"/>
      <c r="GT216" s="330"/>
      <c r="GU216" s="330"/>
      <c r="GV216" s="330"/>
      <c r="GW216" s="330"/>
      <c r="GX216" s="330"/>
      <c r="GY216" s="330"/>
      <c r="GZ216" s="330"/>
      <c r="HA216" s="330"/>
      <c r="HB216" s="330"/>
      <c r="HC216" s="330"/>
      <c r="HD216" s="330"/>
      <c r="HE216" s="330"/>
      <c r="HF216" s="330"/>
      <c r="HG216" s="330"/>
      <c r="HH216" s="330"/>
      <c r="HI216" s="330"/>
      <c r="HJ216" s="330"/>
    </row>
    <row r="217" s="135" customFormat="1" ht="9.95" customHeight="1" spans="1:218">
      <c r="A217" s="1267" t="s">
        <v>37</v>
      </c>
      <c r="B217" s="1267" t="s">
        <v>713</v>
      </c>
      <c r="C217" s="1267">
        <v>651</v>
      </c>
      <c r="D217" s="1268">
        <v>4.61307368925</v>
      </c>
      <c r="E217" s="1268" t="s">
        <v>714</v>
      </c>
      <c r="F217" s="1268" t="s">
        <v>715</v>
      </c>
      <c r="G217" s="1268" t="s">
        <v>716</v>
      </c>
      <c r="H217" s="1267" t="s">
        <v>717</v>
      </c>
      <c r="I217" s="1267" t="s">
        <v>729</v>
      </c>
      <c r="J217" s="1267" t="s">
        <v>29</v>
      </c>
      <c r="K217" s="1267"/>
      <c r="L217" s="1275">
        <v>40424253.3191</v>
      </c>
      <c r="M217" s="1275">
        <v>4678785.054</v>
      </c>
      <c r="N217" s="1267" t="s">
        <v>43</v>
      </c>
      <c r="O217" s="1260" t="s">
        <v>737</v>
      </c>
      <c r="P217" s="1279" t="s">
        <v>738</v>
      </c>
      <c r="Q217" s="1283">
        <f t="shared" si="4"/>
        <v>20.758831601625</v>
      </c>
      <c r="R217" s="1267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330"/>
      <c r="AL217" s="330"/>
      <c r="AM217" s="330"/>
      <c r="AN217" s="330"/>
      <c r="AO217" s="330"/>
      <c r="AP217" s="330"/>
      <c r="AQ217" s="330"/>
      <c r="AR217" s="330"/>
      <c r="AS217" s="330"/>
      <c r="AT217" s="330"/>
      <c r="AU217" s="330"/>
      <c r="AV217" s="330"/>
      <c r="AW217" s="330"/>
      <c r="AX217" s="330"/>
      <c r="AY217" s="330"/>
      <c r="AZ217" s="330"/>
      <c r="BA217" s="330"/>
      <c r="BB217" s="330"/>
      <c r="BC217" s="330"/>
      <c r="BD217" s="330"/>
      <c r="BE217" s="330"/>
      <c r="BF217" s="330"/>
      <c r="BG217" s="330"/>
      <c r="BH217" s="330"/>
      <c r="BI217" s="330"/>
      <c r="BJ217" s="330"/>
      <c r="BK217" s="330"/>
      <c r="BL217" s="330"/>
      <c r="BM217" s="330"/>
      <c r="BN217" s="330"/>
      <c r="BO217" s="330"/>
      <c r="BP217" s="330"/>
      <c r="BQ217" s="330"/>
      <c r="BR217" s="330"/>
      <c r="BS217" s="330"/>
      <c r="BT217" s="330"/>
      <c r="BU217" s="330"/>
      <c r="BV217" s="330"/>
      <c r="BW217" s="330"/>
      <c r="BX217" s="330"/>
      <c r="BY217" s="330"/>
      <c r="BZ217" s="330"/>
      <c r="CA217" s="330"/>
      <c r="CB217" s="330"/>
      <c r="CC217" s="330"/>
      <c r="CD217" s="330"/>
      <c r="CE217" s="330"/>
      <c r="CF217" s="330"/>
      <c r="CG217" s="330"/>
      <c r="CH217" s="330"/>
      <c r="CI217" s="330"/>
      <c r="CJ217" s="330"/>
      <c r="CK217" s="330"/>
      <c r="CL217" s="330"/>
      <c r="CM217" s="330"/>
      <c r="CN217" s="330"/>
      <c r="CO217" s="330"/>
      <c r="CP217" s="330"/>
      <c r="CQ217" s="330"/>
      <c r="CR217" s="330"/>
      <c r="CS217" s="330"/>
      <c r="CT217" s="330"/>
      <c r="CU217" s="330"/>
      <c r="CV217" s="330"/>
      <c r="CW217" s="330"/>
      <c r="CX217" s="330"/>
      <c r="CY217" s="330"/>
      <c r="CZ217" s="330"/>
      <c r="DA217" s="330"/>
      <c r="DB217" s="330"/>
      <c r="DC217" s="330"/>
      <c r="DD217" s="330"/>
      <c r="DE217" s="330"/>
      <c r="DF217" s="330"/>
      <c r="DG217" s="330"/>
      <c r="DH217" s="330"/>
      <c r="DI217" s="330"/>
      <c r="DJ217" s="330"/>
      <c r="DK217" s="330"/>
      <c r="DL217" s="330"/>
      <c r="DM217" s="330"/>
      <c r="DN217" s="330"/>
      <c r="DO217" s="330"/>
      <c r="DP217" s="330"/>
      <c r="DQ217" s="330"/>
      <c r="DR217" s="330"/>
      <c r="DS217" s="330"/>
      <c r="DT217" s="330"/>
      <c r="DU217" s="330"/>
      <c r="DV217" s="330"/>
      <c r="DW217" s="330"/>
      <c r="DX217" s="330"/>
      <c r="DY217" s="330"/>
      <c r="DZ217" s="330"/>
      <c r="EA217" s="330"/>
      <c r="EB217" s="330"/>
      <c r="EC217" s="330"/>
      <c r="ED217" s="330"/>
      <c r="EE217" s="330"/>
      <c r="EF217" s="330"/>
      <c r="EG217" s="330"/>
      <c r="EH217" s="330"/>
      <c r="EI217" s="330"/>
      <c r="EJ217" s="330"/>
      <c r="EK217" s="330"/>
      <c r="EL217" s="330"/>
      <c r="EM217" s="330"/>
      <c r="EN217" s="330"/>
      <c r="EO217" s="330"/>
      <c r="EP217" s="330"/>
      <c r="EQ217" s="330"/>
      <c r="ER217" s="330"/>
      <c r="ES217" s="330"/>
      <c r="ET217" s="330"/>
      <c r="EU217" s="330"/>
      <c r="EV217" s="330"/>
      <c r="EW217" s="330"/>
      <c r="EX217" s="330"/>
      <c r="EY217" s="330"/>
      <c r="EZ217" s="330"/>
      <c r="FA217" s="330"/>
      <c r="FB217" s="330"/>
      <c r="FC217" s="330"/>
      <c r="FD217" s="330"/>
      <c r="FE217" s="330"/>
      <c r="FF217" s="330"/>
      <c r="FG217" s="330"/>
      <c r="FH217" s="330"/>
      <c r="FI217" s="330"/>
      <c r="FJ217" s="330"/>
      <c r="FK217" s="330"/>
      <c r="FL217" s="330"/>
      <c r="FM217" s="330"/>
      <c r="FN217" s="330"/>
      <c r="FO217" s="330"/>
      <c r="FP217" s="330"/>
      <c r="FQ217" s="330"/>
      <c r="FR217" s="330"/>
      <c r="FS217" s="330"/>
      <c r="FT217" s="330"/>
      <c r="FU217" s="330"/>
      <c r="FV217" s="330"/>
      <c r="FW217" s="330"/>
      <c r="FX217" s="330"/>
      <c r="FY217" s="330"/>
      <c r="FZ217" s="330"/>
      <c r="GA217" s="330"/>
      <c r="GB217" s="330"/>
      <c r="GC217" s="330"/>
      <c r="GD217" s="330"/>
      <c r="GE217" s="330"/>
      <c r="GF217" s="330"/>
      <c r="GG217" s="330"/>
      <c r="GH217" s="330"/>
      <c r="GI217" s="330"/>
      <c r="GJ217" s="330"/>
      <c r="GK217" s="330"/>
      <c r="GL217" s="330"/>
      <c r="GM217" s="330"/>
      <c r="GN217" s="330"/>
      <c r="GO217" s="330"/>
      <c r="GP217" s="330"/>
      <c r="GQ217" s="330"/>
      <c r="GR217" s="330"/>
      <c r="GS217" s="330"/>
      <c r="GT217" s="330"/>
      <c r="GU217" s="330"/>
      <c r="GV217" s="330"/>
      <c r="GW217" s="330"/>
      <c r="GX217" s="330"/>
      <c r="GY217" s="330"/>
      <c r="GZ217" s="330"/>
      <c r="HA217" s="330"/>
      <c r="HB217" s="330"/>
      <c r="HC217" s="330"/>
      <c r="HD217" s="330"/>
      <c r="HE217" s="330"/>
      <c r="HF217" s="330"/>
      <c r="HG217" s="330"/>
      <c r="HH217" s="330"/>
      <c r="HI217" s="330"/>
      <c r="HJ217" s="330"/>
    </row>
    <row r="218" s="135" customFormat="1" ht="9.95" customHeight="1" spans="1:218">
      <c r="A218" s="1267" t="s">
        <v>37</v>
      </c>
      <c r="B218" s="1267" t="s">
        <v>713</v>
      </c>
      <c r="C218" s="1267">
        <v>731</v>
      </c>
      <c r="D218" s="1268">
        <v>14.6262825975</v>
      </c>
      <c r="E218" s="1268" t="s">
        <v>714</v>
      </c>
      <c r="F218" s="1268" t="s">
        <v>715</v>
      </c>
      <c r="G218" s="1268" t="s">
        <v>716</v>
      </c>
      <c r="H218" s="1267" t="s">
        <v>721</v>
      </c>
      <c r="I218" s="1267" t="s">
        <v>729</v>
      </c>
      <c r="J218" s="1267" t="s">
        <v>29</v>
      </c>
      <c r="K218" s="1267"/>
      <c r="L218" s="1275">
        <v>40424277.0726</v>
      </c>
      <c r="M218" s="1275">
        <v>4678492.03501</v>
      </c>
      <c r="N218" s="1267" t="s">
        <v>43</v>
      </c>
      <c r="O218" s="1260" t="s">
        <v>737</v>
      </c>
      <c r="P218" s="1279" t="s">
        <v>738</v>
      </c>
      <c r="Q218" s="1283">
        <f t="shared" si="4"/>
        <v>65.81827168875</v>
      </c>
      <c r="R218" s="1267"/>
      <c r="S218" s="330"/>
      <c r="T218" s="330"/>
      <c r="U218" s="330"/>
      <c r="V218" s="330"/>
      <c r="W218" s="330"/>
      <c r="X218" s="330"/>
      <c r="Y218" s="330"/>
      <c r="Z218" s="330"/>
      <c r="AA218" s="330"/>
      <c r="AB218" s="330"/>
      <c r="AC218" s="330"/>
      <c r="AD218" s="330"/>
      <c r="AE218" s="330"/>
      <c r="AF218" s="330"/>
      <c r="AG218" s="330"/>
      <c r="AH218" s="330"/>
      <c r="AI218" s="330"/>
      <c r="AJ218" s="330"/>
      <c r="AK218" s="330"/>
      <c r="AL218" s="330"/>
      <c r="AM218" s="330"/>
      <c r="AN218" s="330"/>
      <c r="AO218" s="330"/>
      <c r="AP218" s="330"/>
      <c r="AQ218" s="330"/>
      <c r="AR218" s="330"/>
      <c r="AS218" s="330"/>
      <c r="AT218" s="330"/>
      <c r="AU218" s="330"/>
      <c r="AV218" s="330"/>
      <c r="AW218" s="330"/>
      <c r="AX218" s="330"/>
      <c r="AY218" s="330"/>
      <c r="AZ218" s="330"/>
      <c r="BA218" s="330"/>
      <c r="BB218" s="330"/>
      <c r="BC218" s="330"/>
      <c r="BD218" s="330"/>
      <c r="BE218" s="330"/>
      <c r="BF218" s="330"/>
      <c r="BG218" s="330"/>
      <c r="BH218" s="330"/>
      <c r="BI218" s="330"/>
      <c r="BJ218" s="330"/>
      <c r="BK218" s="330"/>
      <c r="BL218" s="330"/>
      <c r="BM218" s="330"/>
      <c r="BN218" s="330"/>
      <c r="BO218" s="330"/>
      <c r="BP218" s="330"/>
      <c r="BQ218" s="330"/>
      <c r="BR218" s="330"/>
      <c r="BS218" s="330"/>
      <c r="BT218" s="330"/>
      <c r="BU218" s="330"/>
      <c r="BV218" s="330"/>
      <c r="BW218" s="330"/>
      <c r="BX218" s="330"/>
      <c r="BY218" s="330"/>
      <c r="BZ218" s="330"/>
      <c r="CA218" s="330"/>
      <c r="CB218" s="330"/>
      <c r="CC218" s="330"/>
      <c r="CD218" s="330"/>
      <c r="CE218" s="330"/>
      <c r="CF218" s="330"/>
      <c r="CG218" s="330"/>
      <c r="CH218" s="330"/>
      <c r="CI218" s="330"/>
      <c r="CJ218" s="330"/>
      <c r="CK218" s="330"/>
      <c r="CL218" s="330"/>
      <c r="CM218" s="330"/>
      <c r="CN218" s="330"/>
      <c r="CO218" s="330"/>
      <c r="CP218" s="330"/>
      <c r="CQ218" s="330"/>
      <c r="CR218" s="330"/>
      <c r="CS218" s="330"/>
      <c r="CT218" s="330"/>
      <c r="CU218" s="330"/>
      <c r="CV218" s="330"/>
      <c r="CW218" s="330"/>
      <c r="CX218" s="330"/>
      <c r="CY218" s="330"/>
      <c r="CZ218" s="330"/>
      <c r="DA218" s="330"/>
      <c r="DB218" s="330"/>
      <c r="DC218" s="330"/>
      <c r="DD218" s="330"/>
      <c r="DE218" s="330"/>
      <c r="DF218" s="330"/>
      <c r="DG218" s="330"/>
      <c r="DH218" s="330"/>
      <c r="DI218" s="330"/>
      <c r="DJ218" s="330"/>
      <c r="DK218" s="330"/>
      <c r="DL218" s="330"/>
      <c r="DM218" s="330"/>
      <c r="DN218" s="330"/>
      <c r="DO218" s="330"/>
      <c r="DP218" s="330"/>
      <c r="DQ218" s="330"/>
      <c r="DR218" s="330"/>
      <c r="DS218" s="330"/>
      <c r="DT218" s="330"/>
      <c r="DU218" s="330"/>
      <c r="DV218" s="330"/>
      <c r="DW218" s="330"/>
      <c r="DX218" s="330"/>
      <c r="DY218" s="330"/>
      <c r="DZ218" s="330"/>
      <c r="EA218" s="330"/>
      <c r="EB218" s="330"/>
      <c r="EC218" s="330"/>
      <c r="ED218" s="330"/>
      <c r="EE218" s="330"/>
      <c r="EF218" s="330"/>
      <c r="EG218" s="330"/>
      <c r="EH218" s="330"/>
      <c r="EI218" s="330"/>
      <c r="EJ218" s="330"/>
      <c r="EK218" s="330"/>
      <c r="EL218" s="330"/>
      <c r="EM218" s="330"/>
      <c r="EN218" s="330"/>
      <c r="EO218" s="330"/>
      <c r="EP218" s="330"/>
      <c r="EQ218" s="330"/>
      <c r="ER218" s="330"/>
      <c r="ES218" s="330"/>
      <c r="ET218" s="330"/>
      <c r="EU218" s="330"/>
      <c r="EV218" s="330"/>
      <c r="EW218" s="330"/>
      <c r="EX218" s="330"/>
      <c r="EY218" s="330"/>
      <c r="EZ218" s="330"/>
      <c r="FA218" s="330"/>
      <c r="FB218" s="330"/>
      <c r="FC218" s="330"/>
      <c r="FD218" s="330"/>
      <c r="FE218" s="330"/>
      <c r="FF218" s="330"/>
      <c r="FG218" s="330"/>
      <c r="FH218" s="330"/>
      <c r="FI218" s="330"/>
      <c r="FJ218" s="330"/>
      <c r="FK218" s="330"/>
      <c r="FL218" s="330"/>
      <c r="FM218" s="330"/>
      <c r="FN218" s="330"/>
      <c r="FO218" s="330"/>
      <c r="FP218" s="330"/>
      <c r="FQ218" s="330"/>
      <c r="FR218" s="330"/>
      <c r="FS218" s="330"/>
      <c r="FT218" s="330"/>
      <c r="FU218" s="330"/>
      <c r="FV218" s="330"/>
      <c r="FW218" s="330"/>
      <c r="FX218" s="330"/>
      <c r="FY218" s="330"/>
      <c r="FZ218" s="330"/>
      <c r="GA218" s="330"/>
      <c r="GB218" s="330"/>
      <c r="GC218" s="330"/>
      <c r="GD218" s="330"/>
      <c r="GE218" s="330"/>
      <c r="GF218" s="330"/>
      <c r="GG218" s="330"/>
      <c r="GH218" s="330"/>
      <c r="GI218" s="330"/>
      <c r="GJ218" s="330"/>
      <c r="GK218" s="330"/>
      <c r="GL218" s="330"/>
      <c r="GM218" s="330"/>
      <c r="GN218" s="330"/>
      <c r="GO218" s="330"/>
      <c r="GP218" s="330"/>
      <c r="GQ218" s="330"/>
      <c r="GR218" s="330"/>
      <c r="GS218" s="330"/>
      <c r="GT218" s="330"/>
      <c r="GU218" s="330"/>
      <c r="GV218" s="330"/>
      <c r="GW218" s="330"/>
      <c r="GX218" s="330"/>
      <c r="GY218" s="330"/>
      <c r="GZ218" s="330"/>
      <c r="HA218" s="330"/>
      <c r="HB218" s="330"/>
      <c r="HC218" s="330"/>
      <c r="HD218" s="330"/>
      <c r="HE218" s="330"/>
      <c r="HF218" s="330"/>
      <c r="HG218" s="330"/>
      <c r="HH218" s="330"/>
      <c r="HI218" s="330"/>
      <c r="HJ218" s="330"/>
    </row>
    <row r="219" s="135" customFormat="1" ht="9.95" customHeight="1" spans="1:218">
      <c r="A219" s="1267" t="s">
        <v>37</v>
      </c>
      <c r="B219" s="1267" t="s">
        <v>713</v>
      </c>
      <c r="C219" s="1267">
        <v>760</v>
      </c>
      <c r="D219" s="1268">
        <v>4.6427647755</v>
      </c>
      <c r="E219" s="1268" t="s">
        <v>714</v>
      </c>
      <c r="F219" s="1268" t="s">
        <v>715</v>
      </c>
      <c r="G219" s="1268" t="s">
        <v>716</v>
      </c>
      <c r="H219" s="1267" t="s">
        <v>717</v>
      </c>
      <c r="I219" s="1267" t="s">
        <v>729</v>
      </c>
      <c r="J219" s="1267" t="s">
        <v>29</v>
      </c>
      <c r="K219" s="1267"/>
      <c r="L219" s="1275">
        <v>40424344.0137</v>
      </c>
      <c r="M219" s="1275">
        <v>4678583.75215</v>
      </c>
      <c r="N219" s="1267" t="s">
        <v>43</v>
      </c>
      <c r="O219" s="1260" t="s">
        <v>737</v>
      </c>
      <c r="P219" s="1279" t="s">
        <v>738</v>
      </c>
      <c r="Q219" s="1283">
        <f t="shared" si="4"/>
        <v>20.89244148975</v>
      </c>
      <c r="R219" s="1267"/>
      <c r="S219" s="330"/>
      <c r="T219" s="330"/>
      <c r="U219" s="330"/>
      <c r="V219" s="330"/>
      <c r="W219" s="330"/>
      <c r="X219" s="330"/>
      <c r="Y219" s="330"/>
      <c r="Z219" s="330"/>
      <c r="AA219" s="330"/>
      <c r="AB219" s="330"/>
      <c r="AC219" s="330"/>
      <c r="AD219" s="330"/>
      <c r="AE219" s="330"/>
      <c r="AF219" s="330"/>
      <c r="AG219" s="330"/>
      <c r="AH219" s="330"/>
      <c r="AI219" s="330"/>
      <c r="AJ219" s="330"/>
      <c r="AK219" s="330"/>
      <c r="AL219" s="330"/>
      <c r="AM219" s="330"/>
      <c r="AN219" s="330"/>
      <c r="AO219" s="330"/>
      <c r="AP219" s="330"/>
      <c r="AQ219" s="330"/>
      <c r="AR219" s="330"/>
      <c r="AS219" s="330"/>
      <c r="AT219" s="330"/>
      <c r="AU219" s="330"/>
      <c r="AV219" s="330"/>
      <c r="AW219" s="330"/>
      <c r="AX219" s="330"/>
      <c r="AY219" s="330"/>
      <c r="AZ219" s="330"/>
      <c r="BA219" s="330"/>
      <c r="BB219" s="330"/>
      <c r="BC219" s="330"/>
      <c r="BD219" s="330"/>
      <c r="BE219" s="330"/>
      <c r="BF219" s="330"/>
      <c r="BG219" s="330"/>
      <c r="BH219" s="330"/>
      <c r="BI219" s="330"/>
      <c r="BJ219" s="330"/>
      <c r="BK219" s="330"/>
      <c r="BL219" s="330"/>
      <c r="BM219" s="330"/>
      <c r="BN219" s="330"/>
      <c r="BO219" s="330"/>
      <c r="BP219" s="330"/>
      <c r="BQ219" s="330"/>
      <c r="BR219" s="330"/>
      <c r="BS219" s="330"/>
      <c r="BT219" s="330"/>
      <c r="BU219" s="330"/>
      <c r="BV219" s="330"/>
      <c r="BW219" s="330"/>
      <c r="BX219" s="330"/>
      <c r="BY219" s="330"/>
      <c r="BZ219" s="330"/>
      <c r="CA219" s="330"/>
      <c r="CB219" s="330"/>
      <c r="CC219" s="330"/>
      <c r="CD219" s="330"/>
      <c r="CE219" s="330"/>
      <c r="CF219" s="330"/>
      <c r="CG219" s="330"/>
      <c r="CH219" s="330"/>
      <c r="CI219" s="330"/>
      <c r="CJ219" s="330"/>
      <c r="CK219" s="330"/>
      <c r="CL219" s="330"/>
      <c r="CM219" s="330"/>
      <c r="CN219" s="330"/>
      <c r="CO219" s="330"/>
      <c r="CP219" s="330"/>
      <c r="CQ219" s="330"/>
      <c r="CR219" s="330"/>
      <c r="CS219" s="330"/>
      <c r="CT219" s="330"/>
      <c r="CU219" s="330"/>
      <c r="CV219" s="330"/>
      <c r="CW219" s="330"/>
      <c r="CX219" s="330"/>
      <c r="CY219" s="330"/>
      <c r="CZ219" s="330"/>
      <c r="DA219" s="330"/>
      <c r="DB219" s="330"/>
      <c r="DC219" s="330"/>
      <c r="DD219" s="330"/>
      <c r="DE219" s="330"/>
      <c r="DF219" s="330"/>
      <c r="DG219" s="330"/>
      <c r="DH219" s="330"/>
      <c r="DI219" s="330"/>
      <c r="DJ219" s="330"/>
      <c r="DK219" s="330"/>
      <c r="DL219" s="330"/>
      <c r="DM219" s="330"/>
      <c r="DN219" s="330"/>
      <c r="DO219" s="330"/>
      <c r="DP219" s="330"/>
      <c r="DQ219" s="330"/>
      <c r="DR219" s="330"/>
      <c r="DS219" s="330"/>
      <c r="DT219" s="330"/>
      <c r="DU219" s="330"/>
      <c r="DV219" s="330"/>
      <c r="DW219" s="330"/>
      <c r="DX219" s="330"/>
      <c r="DY219" s="330"/>
      <c r="DZ219" s="330"/>
      <c r="EA219" s="330"/>
      <c r="EB219" s="330"/>
      <c r="EC219" s="330"/>
      <c r="ED219" s="330"/>
      <c r="EE219" s="330"/>
      <c r="EF219" s="330"/>
      <c r="EG219" s="330"/>
      <c r="EH219" s="330"/>
      <c r="EI219" s="330"/>
      <c r="EJ219" s="330"/>
      <c r="EK219" s="330"/>
      <c r="EL219" s="330"/>
      <c r="EM219" s="330"/>
      <c r="EN219" s="330"/>
      <c r="EO219" s="330"/>
      <c r="EP219" s="330"/>
      <c r="EQ219" s="330"/>
      <c r="ER219" s="330"/>
      <c r="ES219" s="330"/>
      <c r="ET219" s="330"/>
      <c r="EU219" s="330"/>
      <c r="EV219" s="330"/>
      <c r="EW219" s="330"/>
      <c r="EX219" s="330"/>
      <c r="EY219" s="330"/>
      <c r="EZ219" s="330"/>
      <c r="FA219" s="330"/>
      <c r="FB219" s="330"/>
      <c r="FC219" s="330"/>
      <c r="FD219" s="330"/>
      <c r="FE219" s="330"/>
      <c r="FF219" s="330"/>
      <c r="FG219" s="330"/>
      <c r="FH219" s="330"/>
      <c r="FI219" s="330"/>
      <c r="FJ219" s="330"/>
      <c r="FK219" s="330"/>
      <c r="FL219" s="330"/>
      <c r="FM219" s="330"/>
      <c r="FN219" s="330"/>
      <c r="FO219" s="330"/>
      <c r="FP219" s="330"/>
      <c r="FQ219" s="330"/>
      <c r="FR219" s="330"/>
      <c r="FS219" s="330"/>
      <c r="FT219" s="330"/>
      <c r="FU219" s="330"/>
      <c r="FV219" s="330"/>
      <c r="FW219" s="330"/>
      <c r="FX219" s="330"/>
      <c r="FY219" s="330"/>
      <c r="FZ219" s="330"/>
      <c r="GA219" s="330"/>
      <c r="GB219" s="330"/>
      <c r="GC219" s="330"/>
      <c r="GD219" s="330"/>
      <c r="GE219" s="330"/>
      <c r="GF219" s="330"/>
      <c r="GG219" s="330"/>
      <c r="GH219" s="330"/>
      <c r="GI219" s="330"/>
      <c r="GJ219" s="330"/>
      <c r="GK219" s="330"/>
      <c r="GL219" s="330"/>
      <c r="GM219" s="330"/>
      <c r="GN219" s="330"/>
      <c r="GO219" s="330"/>
      <c r="GP219" s="330"/>
      <c r="GQ219" s="330"/>
      <c r="GR219" s="330"/>
      <c r="GS219" s="330"/>
      <c r="GT219" s="330"/>
      <c r="GU219" s="330"/>
      <c r="GV219" s="330"/>
      <c r="GW219" s="330"/>
      <c r="GX219" s="330"/>
      <c r="GY219" s="330"/>
      <c r="GZ219" s="330"/>
      <c r="HA219" s="330"/>
      <c r="HB219" s="330"/>
      <c r="HC219" s="330"/>
      <c r="HD219" s="330"/>
      <c r="HE219" s="330"/>
      <c r="HF219" s="330"/>
      <c r="HG219" s="330"/>
      <c r="HH219" s="330"/>
      <c r="HI219" s="330"/>
      <c r="HJ219" s="330"/>
    </row>
    <row r="220" s="135" customFormat="1" ht="9.95" customHeight="1" spans="1:218">
      <c r="A220" s="1267" t="s">
        <v>37</v>
      </c>
      <c r="B220" s="1267" t="s">
        <v>713</v>
      </c>
      <c r="C220" s="1267">
        <v>771</v>
      </c>
      <c r="D220" s="1268">
        <v>96.1738499166</v>
      </c>
      <c r="E220" s="1268" t="s">
        <v>714</v>
      </c>
      <c r="F220" s="1268" t="s">
        <v>715</v>
      </c>
      <c r="G220" s="1268" t="s">
        <v>716</v>
      </c>
      <c r="H220" s="1267" t="s">
        <v>721</v>
      </c>
      <c r="I220" s="1267" t="s">
        <v>729</v>
      </c>
      <c r="J220" s="1267" t="s">
        <v>29</v>
      </c>
      <c r="K220" s="1267"/>
      <c r="L220" s="1275">
        <v>40423966.6707</v>
      </c>
      <c r="M220" s="1275">
        <v>4678624.26981</v>
      </c>
      <c r="N220" s="1267" t="s">
        <v>43</v>
      </c>
      <c r="O220" s="1260" t="s">
        <v>737</v>
      </c>
      <c r="P220" s="1279" t="s">
        <v>738</v>
      </c>
      <c r="Q220" s="1283">
        <f t="shared" si="4"/>
        <v>432.7823246247</v>
      </c>
      <c r="R220" s="1267"/>
      <c r="S220" s="330"/>
      <c r="T220" s="330"/>
      <c r="U220" s="330"/>
      <c r="V220" s="330"/>
      <c r="W220" s="330"/>
      <c r="X220" s="330"/>
      <c r="Y220" s="330"/>
      <c r="Z220" s="330"/>
      <c r="AA220" s="330"/>
      <c r="AB220" s="330"/>
      <c r="AC220" s="330"/>
      <c r="AD220" s="330"/>
      <c r="AE220" s="330"/>
      <c r="AF220" s="330"/>
      <c r="AG220" s="330"/>
      <c r="AH220" s="330"/>
      <c r="AI220" s="330"/>
      <c r="AJ220" s="330"/>
      <c r="AK220" s="330"/>
      <c r="AL220" s="330"/>
      <c r="AM220" s="330"/>
      <c r="AN220" s="330"/>
      <c r="AO220" s="330"/>
      <c r="AP220" s="330"/>
      <c r="AQ220" s="330"/>
      <c r="AR220" s="330"/>
      <c r="AS220" s="330"/>
      <c r="AT220" s="330"/>
      <c r="AU220" s="330"/>
      <c r="AV220" s="330"/>
      <c r="AW220" s="330"/>
      <c r="AX220" s="330"/>
      <c r="AY220" s="330"/>
      <c r="AZ220" s="330"/>
      <c r="BA220" s="330"/>
      <c r="BB220" s="330"/>
      <c r="BC220" s="330"/>
      <c r="BD220" s="330"/>
      <c r="BE220" s="330"/>
      <c r="BF220" s="330"/>
      <c r="BG220" s="330"/>
      <c r="BH220" s="330"/>
      <c r="BI220" s="330"/>
      <c r="BJ220" s="330"/>
      <c r="BK220" s="330"/>
      <c r="BL220" s="330"/>
      <c r="BM220" s="330"/>
      <c r="BN220" s="330"/>
      <c r="BO220" s="330"/>
      <c r="BP220" s="330"/>
      <c r="BQ220" s="330"/>
      <c r="BR220" s="330"/>
      <c r="BS220" s="330"/>
      <c r="BT220" s="330"/>
      <c r="BU220" s="330"/>
      <c r="BV220" s="330"/>
      <c r="BW220" s="330"/>
      <c r="BX220" s="330"/>
      <c r="BY220" s="330"/>
      <c r="BZ220" s="330"/>
      <c r="CA220" s="330"/>
      <c r="CB220" s="330"/>
      <c r="CC220" s="330"/>
      <c r="CD220" s="330"/>
      <c r="CE220" s="330"/>
      <c r="CF220" s="330"/>
      <c r="CG220" s="330"/>
      <c r="CH220" s="330"/>
      <c r="CI220" s="330"/>
      <c r="CJ220" s="330"/>
      <c r="CK220" s="330"/>
      <c r="CL220" s="330"/>
      <c r="CM220" s="330"/>
      <c r="CN220" s="330"/>
      <c r="CO220" s="330"/>
      <c r="CP220" s="330"/>
      <c r="CQ220" s="330"/>
      <c r="CR220" s="330"/>
      <c r="CS220" s="330"/>
      <c r="CT220" s="330"/>
      <c r="CU220" s="330"/>
      <c r="CV220" s="330"/>
      <c r="CW220" s="330"/>
      <c r="CX220" s="330"/>
      <c r="CY220" s="330"/>
      <c r="CZ220" s="330"/>
      <c r="DA220" s="330"/>
      <c r="DB220" s="330"/>
      <c r="DC220" s="330"/>
      <c r="DD220" s="330"/>
      <c r="DE220" s="330"/>
      <c r="DF220" s="330"/>
      <c r="DG220" s="330"/>
      <c r="DH220" s="330"/>
      <c r="DI220" s="330"/>
      <c r="DJ220" s="330"/>
      <c r="DK220" s="330"/>
      <c r="DL220" s="330"/>
      <c r="DM220" s="330"/>
      <c r="DN220" s="330"/>
      <c r="DO220" s="330"/>
      <c r="DP220" s="330"/>
      <c r="DQ220" s="330"/>
      <c r="DR220" s="330"/>
      <c r="DS220" s="330"/>
      <c r="DT220" s="330"/>
      <c r="DU220" s="330"/>
      <c r="DV220" s="330"/>
      <c r="DW220" s="330"/>
      <c r="DX220" s="330"/>
      <c r="DY220" s="330"/>
      <c r="DZ220" s="330"/>
      <c r="EA220" s="330"/>
      <c r="EB220" s="330"/>
      <c r="EC220" s="330"/>
      <c r="ED220" s="330"/>
      <c r="EE220" s="330"/>
      <c r="EF220" s="330"/>
      <c r="EG220" s="330"/>
      <c r="EH220" s="330"/>
      <c r="EI220" s="330"/>
      <c r="EJ220" s="330"/>
      <c r="EK220" s="330"/>
      <c r="EL220" s="330"/>
      <c r="EM220" s="330"/>
      <c r="EN220" s="330"/>
      <c r="EO220" s="330"/>
      <c r="EP220" s="330"/>
      <c r="EQ220" s="330"/>
      <c r="ER220" s="330"/>
      <c r="ES220" s="330"/>
      <c r="ET220" s="330"/>
      <c r="EU220" s="330"/>
      <c r="EV220" s="330"/>
      <c r="EW220" s="330"/>
      <c r="EX220" s="330"/>
      <c r="EY220" s="330"/>
      <c r="EZ220" s="330"/>
      <c r="FA220" s="330"/>
      <c r="FB220" s="330"/>
      <c r="FC220" s="330"/>
      <c r="FD220" s="330"/>
      <c r="FE220" s="330"/>
      <c r="FF220" s="330"/>
      <c r="FG220" s="330"/>
      <c r="FH220" s="330"/>
      <c r="FI220" s="330"/>
      <c r="FJ220" s="330"/>
      <c r="FK220" s="330"/>
      <c r="FL220" s="330"/>
      <c r="FM220" s="330"/>
      <c r="FN220" s="330"/>
      <c r="FO220" s="330"/>
      <c r="FP220" s="330"/>
      <c r="FQ220" s="330"/>
      <c r="FR220" s="330"/>
      <c r="FS220" s="330"/>
      <c r="FT220" s="330"/>
      <c r="FU220" s="330"/>
      <c r="FV220" s="330"/>
      <c r="FW220" s="330"/>
      <c r="FX220" s="330"/>
      <c r="FY220" s="330"/>
      <c r="FZ220" s="330"/>
      <c r="GA220" s="330"/>
      <c r="GB220" s="330"/>
      <c r="GC220" s="330"/>
      <c r="GD220" s="330"/>
      <c r="GE220" s="330"/>
      <c r="GF220" s="330"/>
      <c r="GG220" s="330"/>
      <c r="GH220" s="330"/>
      <c r="GI220" s="330"/>
      <c r="GJ220" s="330"/>
      <c r="GK220" s="330"/>
      <c r="GL220" s="330"/>
      <c r="GM220" s="330"/>
      <c r="GN220" s="330"/>
      <c r="GO220" s="330"/>
      <c r="GP220" s="330"/>
      <c r="GQ220" s="330"/>
      <c r="GR220" s="330"/>
      <c r="GS220" s="330"/>
      <c r="GT220" s="330"/>
      <c r="GU220" s="330"/>
      <c r="GV220" s="330"/>
      <c r="GW220" s="330"/>
      <c r="GX220" s="330"/>
      <c r="GY220" s="330"/>
      <c r="GZ220" s="330"/>
      <c r="HA220" s="330"/>
      <c r="HB220" s="330"/>
      <c r="HC220" s="330"/>
      <c r="HD220" s="330"/>
      <c r="HE220" s="330"/>
      <c r="HF220" s="330"/>
      <c r="HG220" s="330"/>
      <c r="HH220" s="330"/>
      <c r="HI220" s="330"/>
      <c r="HJ220" s="330"/>
    </row>
    <row r="221" s="135" customFormat="1" ht="9.95" customHeight="1" spans="1:218">
      <c r="A221" s="1267" t="s">
        <v>37</v>
      </c>
      <c r="B221" s="1267" t="s">
        <v>713</v>
      </c>
      <c r="C221" s="1267">
        <v>781</v>
      </c>
      <c r="D221" s="1268">
        <v>202.623925749</v>
      </c>
      <c r="E221" s="1268" t="s">
        <v>714</v>
      </c>
      <c r="F221" s="1268" t="s">
        <v>715</v>
      </c>
      <c r="G221" s="1268" t="s">
        <v>716</v>
      </c>
      <c r="H221" s="1267" t="s">
        <v>717</v>
      </c>
      <c r="I221" s="1267" t="s">
        <v>729</v>
      </c>
      <c r="J221" s="1267" t="s">
        <v>29</v>
      </c>
      <c r="K221" s="1267"/>
      <c r="L221" s="1275">
        <v>40424624.3915</v>
      </c>
      <c r="M221" s="1275">
        <v>4678578.79867</v>
      </c>
      <c r="N221" s="1267" t="s">
        <v>43</v>
      </c>
      <c r="O221" s="1276" t="s">
        <v>741</v>
      </c>
      <c r="P221" s="1277" t="s">
        <v>742</v>
      </c>
      <c r="Q221" s="1283">
        <f t="shared" si="4"/>
        <v>911.8076658705</v>
      </c>
      <c r="R221" s="1267"/>
      <c r="S221" s="330"/>
      <c r="T221" s="330"/>
      <c r="U221" s="330"/>
      <c r="V221" s="330"/>
      <c r="W221" s="330"/>
      <c r="X221" s="330"/>
      <c r="Y221" s="330"/>
      <c r="Z221" s="330"/>
      <c r="AA221" s="330"/>
      <c r="AB221" s="330"/>
      <c r="AC221" s="330"/>
      <c r="AD221" s="330"/>
      <c r="AE221" s="330"/>
      <c r="AF221" s="330"/>
      <c r="AG221" s="330"/>
      <c r="AH221" s="330"/>
      <c r="AI221" s="330"/>
      <c r="AJ221" s="330"/>
      <c r="AK221" s="330"/>
      <c r="AL221" s="330"/>
      <c r="AM221" s="330"/>
      <c r="AN221" s="330"/>
      <c r="AO221" s="330"/>
      <c r="AP221" s="330"/>
      <c r="AQ221" s="330"/>
      <c r="AR221" s="330"/>
      <c r="AS221" s="330"/>
      <c r="AT221" s="330"/>
      <c r="AU221" s="330"/>
      <c r="AV221" s="330"/>
      <c r="AW221" s="330"/>
      <c r="AX221" s="330"/>
      <c r="AY221" s="330"/>
      <c r="AZ221" s="330"/>
      <c r="BA221" s="330"/>
      <c r="BB221" s="330"/>
      <c r="BC221" s="330"/>
      <c r="BD221" s="330"/>
      <c r="BE221" s="330"/>
      <c r="BF221" s="330"/>
      <c r="BG221" s="330"/>
      <c r="BH221" s="330"/>
      <c r="BI221" s="330"/>
      <c r="BJ221" s="330"/>
      <c r="BK221" s="330"/>
      <c r="BL221" s="330"/>
      <c r="BM221" s="330"/>
      <c r="BN221" s="330"/>
      <c r="BO221" s="330"/>
      <c r="BP221" s="330"/>
      <c r="BQ221" s="330"/>
      <c r="BR221" s="330"/>
      <c r="BS221" s="330"/>
      <c r="BT221" s="330"/>
      <c r="BU221" s="330"/>
      <c r="BV221" s="330"/>
      <c r="BW221" s="330"/>
      <c r="BX221" s="330"/>
      <c r="BY221" s="330"/>
      <c r="BZ221" s="330"/>
      <c r="CA221" s="330"/>
      <c r="CB221" s="330"/>
      <c r="CC221" s="330"/>
      <c r="CD221" s="330"/>
      <c r="CE221" s="330"/>
      <c r="CF221" s="330"/>
      <c r="CG221" s="330"/>
      <c r="CH221" s="330"/>
      <c r="CI221" s="330"/>
      <c r="CJ221" s="330"/>
      <c r="CK221" s="330"/>
      <c r="CL221" s="330"/>
      <c r="CM221" s="330"/>
      <c r="CN221" s="330"/>
      <c r="CO221" s="330"/>
      <c r="CP221" s="330"/>
      <c r="CQ221" s="330"/>
      <c r="CR221" s="330"/>
      <c r="CS221" s="330"/>
      <c r="CT221" s="330"/>
      <c r="CU221" s="330"/>
      <c r="CV221" s="330"/>
      <c r="CW221" s="330"/>
      <c r="CX221" s="330"/>
      <c r="CY221" s="330"/>
      <c r="CZ221" s="330"/>
      <c r="DA221" s="330"/>
      <c r="DB221" s="330"/>
      <c r="DC221" s="330"/>
      <c r="DD221" s="330"/>
      <c r="DE221" s="330"/>
      <c r="DF221" s="330"/>
      <c r="DG221" s="330"/>
      <c r="DH221" s="330"/>
      <c r="DI221" s="330"/>
      <c r="DJ221" s="330"/>
      <c r="DK221" s="330"/>
      <c r="DL221" s="330"/>
      <c r="DM221" s="330"/>
      <c r="DN221" s="330"/>
      <c r="DO221" s="330"/>
      <c r="DP221" s="330"/>
      <c r="DQ221" s="330"/>
      <c r="DR221" s="330"/>
      <c r="DS221" s="330"/>
      <c r="DT221" s="330"/>
      <c r="DU221" s="330"/>
      <c r="DV221" s="330"/>
      <c r="DW221" s="330"/>
      <c r="DX221" s="330"/>
      <c r="DY221" s="330"/>
      <c r="DZ221" s="330"/>
      <c r="EA221" s="330"/>
      <c r="EB221" s="330"/>
      <c r="EC221" s="330"/>
      <c r="ED221" s="330"/>
      <c r="EE221" s="330"/>
      <c r="EF221" s="330"/>
      <c r="EG221" s="330"/>
      <c r="EH221" s="330"/>
      <c r="EI221" s="330"/>
      <c r="EJ221" s="330"/>
      <c r="EK221" s="330"/>
      <c r="EL221" s="330"/>
      <c r="EM221" s="330"/>
      <c r="EN221" s="330"/>
      <c r="EO221" s="330"/>
      <c r="EP221" s="330"/>
      <c r="EQ221" s="330"/>
      <c r="ER221" s="330"/>
      <c r="ES221" s="330"/>
      <c r="ET221" s="330"/>
      <c r="EU221" s="330"/>
      <c r="EV221" s="330"/>
      <c r="EW221" s="330"/>
      <c r="EX221" s="330"/>
      <c r="EY221" s="330"/>
      <c r="EZ221" s="330"/>
      <c r="FA221" s="330"/>
      <c r="FB221" s="330"/>
      <c r="FC221" s="330"/>
      <c r="FD221" s="330"/>
      <c r="FE221" s="330"/>
      <c r="FF221" s="330"/>
      <c r="FG221" s="330"/>
      <c r="FH221" s="330"/>
      <c r="FI221" s="330"/>
      <c r="FJ221" s="330"/>
      <c r="FK221" s="330"/>
      <c r="FL221" s="330"/>
      <c r="FM221" s="330"/>
      <c r="FN221" s="330"/>
      <c r="FO221" s="330"/>
      <c r="FP221" s="330"/>
      <c r="FQ221" s="330"/>
      <c r="FR221" s="330"/>
      <c r="FS221" s="330"/>
      <c r="FT221" s="330"/>
      <c r="FU221" s="330"/>
      <c r="FV221" s="330"/>
      <c r="FW221" s="330"/>
      <c r="FX221" s="330"/>
      <c r="FY221" s="330"/>
      <c r="FZ221" s="330"/>
      <c r="GA221" s="330"/>
      <c r="GB221" s="330"/>
      <c r="GC221" s="330"/>
      <c r="GD221" s="330"/>
      <c r="GE221" s="330"/>
      <c r="GF221" s="330"/>
      <c r="GG221" s="330"/>
      <c r="GH221" s="330"/>
      <c r="GI221" s="330"/>
      <c r="GJ221" s="330"/>
      <c r="GK221" s="330"/>
      <c r="GL221" s="330"/>
      <c r="GM221" s="330"/>
      <c r="GN221" s="330"/>
      <c r="GO221" s="330"/>
      <c r="GP221" s="330"/>
      <c r="GQ221" s="330"/>
      <c r="GR221" s="330"/>
      <c r="GS221" s="330"/>
      <c r="GT221" s="330"/>
      <c r="GU221" s="330"/>
      <c r="GV221" s="330"/>
      <c r="GW221" s="330"/>
      <c r="GX221" s="330"/>
      <c r="GY221" s="330"/>
      <c r="GZ221" s="330"/>
      <c r="HA221" s="330"/>
      <c r="HB221" s="330"/>
      <c r="HC221" s="330"/>
      <c r="HD221" s="330"/>
      <c r="HE221" s="330"/>
      <c r="HF221" s="330"/>
      <c r="HG221" s="330"/>
      <c r="HH221" s="330"/>
      <c r="HI221" s="330"/>
      <c r="HJ221" s="330"/>
    </row>
    <row r="222" s="135" customFormat="1" ht="9.95" customHeight="1" spans="1:218">
      <c r="A222" s="1267" t="s">
        <v>37</v>
      </c>
      <c r="B222" s="1267" t="s">
        <v>713</v>
      </c>
      <c r="C222" s="1267">
        <v>791</v>
      </c>
      <c r="D222" s="1268">
        <v>69.5318074344</v>
      </c>
      <c r="E222" s="1268" t="s">
        <v>714</v>
      </c>
      <c r="F222" s="1268" t="s">
        <v>715</v>
      </c>
      <c r="G222" s="1268" t="s">
        <v>716</v>
      </c>
      <c r="H222" s="1267" t="s">
        <v>717</v>
      </c>
      <c r="I222" s="1267" t="s">
        <v>729</v>
      </c>
      <c r="J222" s="1267" t="s">
        <v>29</v>
      </c>
      <c r="K222" s="1267"/>
      <c r="L222" s="1275">
        <v>40424166.4409</v>
      </c>
      <c r="M222" s="1275">
        <v>4678473.90187</v>
      </c>
      <c r="N222" s="1267" t="s">
        <v>43</v>
      </c>
      <c r="O222" s="1260" t="s">
        <v>737</v>
      </c>
      <c r="P222" s="1279" t="s">
        <v>738</v>
      </c>
      <c r="Q222" s="1283">
        <f t="shared" si="4"/>
        <v>312.8931334548</v>
      </c>
      <c r="R222" s="1267"/>
      <c r="S222" s="330"/>
      <c r="T222" s="330"/>
      <c r="U222" s="330"/>
      <c r="V222" s="330"/>
      <c r="W222" s="330"/>
      <c r="X222" s="330"/>
      <c r="Y222" s="330"/>
      <c r="Z222" s="330"/>
      <c r="AA222" s="330"/>
      <c r="AB222" s="330"/>
      <c r="AC222" s="330"/>
      <c r="AD222" s="330"/>
      <c r="AE222" s="330"/>
      <c r="AF222" s="330"/>
      <c r="AG222" s="330"/>
      <c r="AH222" s="330"/>
      <c r="AI222" s="330"/>
      <c r="AJ222" s="330"/>
      <c r="AK222" s="330"/>
      <c r="AL222" s="330"/>
      <c r="AM222" s="330"/>
      <c r="AN222" s="330"/>
      <c r="AO222" s="330"/>
      <c r="AP222" s="330"/>
      <c r="AQ222" s="330"/>
      <c r="AR222" s="330"/>
      <c r="AS222" s="330"/>
      <c r="AT222" s="330"/>
      <c r="AU222" s="330"/>
      <c r="AV222" s="330"/>
      <c r="AW222" s="330"/>
      <c r="AX222" s="330"/>
      <c r="AY222" s="330"/>
      <c r="AZ222" s="330"/>
      <c r="BA222" s="330"/>
      <c r="BB222" s="330"/>
      <c r="BC222" s="330"/>
      <c r="BD222" s="330"/>
      <c r="BE222" s="330"/>
      <c r="BF222" s="330"/>
      <c r="BG222" s="330"/>
      <c r="BH222" s="330"/>
      <c r="BI222" s="330"/>
      <c r="BJ222" s="330"/>
      <c r="BK222" s="330"/>
      <c r="BL222" s="330"/>
      <c r="BM222" s="330"/>
      <c r="BN222" s="330"/>
      <c r="BO222" s="330"/>
      <c r="BP222" s="330"/>
      <c r="BQ222" s="330"/>
      <c r="BR222" s="330"/>
      <c r="BS222" s="330"/>
      <c r="BT222" s="330"/>
      <c r="BU222" s="330"/>
      <c r="BV222" s="330"/>
      <c r="BW222" s="330"/>
      <c r="BX222" s="330"/>
      <c r="BY222" s="330"/>
      <c r="BZ222" s="330"/>
      <c r="CA222" s="330"/>
      <c r="CB222" s="330"/>
      <c r="CC222" s="330"/>
      <c r="CD222" s="330"/>
      <c r="CE222" s="330"/>
      <c r="CF222" s="330"/>
      <c r="CG222" s="330"/>
      <c r="CH222" s="330"/>
      <c r="CI222" s="330"/>
      <c r="CJ222" s="330"/>
      <c r="CK222" s="330"/>
      <c r="CL222" s="330"/>
      <c r="CM222" s="330"/>
      <c r="CN222" s="330"/>
      <c r="CO222" s="330"/>
      <c r="CP222" s="330"/>
      <c r="CQ222" s="330"/>
      <c r="CR222" s="330"/>
      <c r="CS222" s="330"/>
      <c r="CT222" s="330"/>
      <c r="CU222" s="330"/>
      <c r="CV222" s="330"/>
      <c r="CW222" s="330"/>
      <c r="CX222" s="330"/>
      <c r="CY222" s="330"/>
      <c r="CZ222" s="330"/>
      <c r="DA222" s="330"/>
      <c r="DB222" s="330"/>
      <c r="DC222" s="330"/>
      <c r="DD222" s="330"/>
      <c r="DE222" s="330"/>
      <c r="DF222" s="330"/>
      <c r="DG222" s="330"/>
      <c r="DH222" s="330"/>
      <c r="DI222" s="330"/>
      <c r="DJ222" s="330"/>
      <c r="DK222" s="330"/>
      <c r="DL222" s="330"/>
      <c r="DM222" s="330"/>
      <c r="DN222" s="330"/>
      <c r="DO222" s="330"/>
      <c r="DP222" s="330"/>
      <c r="DQ222" s="330"/>
      <c r="DR222" s="330"/>
      <c r="DS222" s="330"/>
      <c r="DT222" s="330"/>
      <c r="DU222" s="330"/>
      <c r="DV222" s="330"/>
      <c r="DW222" s="330"/>
      <c r="DX222" s="330"/>
      <c r="DY222" s="330"/>
      <c r="DZ222" s="330"/>
      <c r="EA222" s="330"/>
      <c r="EB222" s="330"/>
      <c r="EC222" s="330"/>
      <c r="ED222" s="330"/>
      <c r="EE222" s="330"/>
      <c r="EF222" s="330"/>
      <c r="EG222" s="330"/>
      <c r="EH222" s="330"/>
      <c r="EI222" s="330"/>
      <c r="EJ222" s="330"/>
      <c r="EK222" s="330"/>
      <c r="EL222" s="330"/>
      <c r="EM222" s="330"/>
      <c r="EN222" s="330"/>
      <c r="EO222" s="330"/>
      <c r="EP222" s="330"/>
      <c r="EQ222" s="330"/>
      <c r="ER222" s="330"/>
      <c r="ES222" s="330"/>
      <c r="ET222" s="330"/>
      <c r="EU222" s="330"/>
      <c r="EV222" s="330"/>
      <c r="EW222" s="330"/>
      <c r="EX222" s="330"/>
      <c r="EY222" s="330"/>
      <c r="EZ222" s="330"/>
      <c r="FA222" s="330"/>
      <c r="FB222" s="330"/>
      <c r="FC222" s="330"/>
      <c r="FD222" s="330"/>
      <c r="FE222" s="330"/>
      <c r="FF222" s="330"/>
      <c r="FG222" s="330"/>
      <c r="FH222" s="330"/>
      <c r="FI222" s="330"/>
      <c r="FJ222" s="330"/>
      <c r="FK222" s="330"/>
      <c r="FL222" s="330"/>
      <c r="FM222" s="330"/>
      <c r="FN222" s="330"/>
      <c r="FO222" s="330"/>
      <c r="FP222" s="330"/>
      <c r="FQ222" s="330"/>
      <c r="FR222" s="330"/>
      <c r="FS222" s="330"/>
      <c r="FT222" s="330"/>
      <c r="FU222" s="330"/>
      <c r="FV222" s="330"/>
      <c r="FW222" s="330"/>
      <c r="FX222" s="330"/>
      <c r="FY222" s="330"/>
      <c r="FZ222" s="330"/>
      <c r="GA222" s="330"/>
      <c r="GB222" s="330"/>
      <c r="GC222" s="330"/>
      <c r="GD222" s="330"/>
      <c r="GE222" s="330"/>
      <c r="GF222" s="330"/>
      <c r="GG222" s="330"/>
      <c r="GH222" s="330"/>
      <c r="GI222" s="330"/>
      <c r="GJ222" s="330"/>
      <c r="GK222" s="330"/>
      <c r="GL222" s="330"/>
      <c r="GM222" s="330"/>
      <c r="GN222" s="330"/>
      <c r="GO222" s="330"/>
      <c r="GP222" s="330"/>
      <c r="GQ222" s="330"/>
      <c r="GR222" s="330"/>
      <c r="GS222" s="330"/>
      <c r="GT222" s="330"/>
      <c r="GU222" s="330"/>
      <c r="GV222" s="330"/>
      <c r="GW222" s="330"/>
      <c r="GX222" s="330"/>
      <c r="GY222" s="330"/>
      <c r="GZ222" s="330"/>
      <c r="HA222" s="330"/>
      <c r="HB222" s="330"/>
      <c r="HC222" s="330"/>
      <c r="HD222" s="330"/>
      <c r="HE222" s="330"/>
      <c r="HF222" s="330"/>
      <c r="HG222" s="330"/>
      <c r="HH222" s="330"/>
      <c r="HI222" s="330"/>
      <c r="HJ222" s="330"/>
    </row>
    <row r="223" s="135" customFormat="1" ht="9.95" customHeight="1" spans="1:218">
      <c r="A223" s="1267" t="s">
        <v>37</v>
      </c>
      <c r="B223" s="1267" t="s">
        <v>713</v>
      </c>
      <c r="C223" s="1267">
        <v>794</v>
      </c>
      <c r="D223" s="1268">
        <v>9.636201843</v>
      </c>
      <c r="E223" s="1268" t="s">
        <v>714</v>
      </c>
      <c r="F223" s="1268" t="s">
        <v>715</v>
      </c>
      <c r="G223" s="1268" t="s">
        <v>716</v>
      </c>
      <c r="H223" s="1267" t="s">
        <v>717</v>
      </c>
      <c r="I223" s="1267" t="s">
        <v>729</v>
      </c>
      <c r="J223" s="1267" t="s">
        <v>29</v>
      </c>
      <c r="K223" s="1267"/>
      <c r="L223" s="1275">
        <v>40423798.7814</v>
      </c>
      <c r="M223" s="1275">
        <v>4678499.57389</v>
      </c>
      <c r="N223" s="1267" t="s">
        <v>43</v>
      </c>
      <c r="O223" s="312" t="s">
        <v>739</v>
      </c>
      <c r="P223" s="1277" t="s">
        <v>740</v>
      </c>
      <c r="Q223" s="1283">
        <f t="shared" si="4"/>
        <v>43.3629082935</v>
      </c>
      <c r="R223" s="1267"/>
      <c r="S223" s="330"/>
      <c r="T223" s="330"/>
      <c r="U223" s="330"/>
      <c r="V223" s="330"/>
      <c r="W223" s="330"/>
      <c r="X223" s="330"/>
      <c r="Y223" s="330"/>
      <c r="Z223" s="330"/>
      <c r="AA223" s="330"/>
      <c r="AB223" s="330"/>
      <c r="AC223" s="330"/>
      <c r="AD223" s="330"/>
      <c r="AE223" s="330"/>
      <c r="AF223" s="330"/>
      <c r="AG223" s="330"/>
      <c r="AH223" s="330"/>
      <c r="AI223" s="330"/>
      <c r="AJ223" s="330"/>
      <c r="AK223" s="330"/>
      <c r="AL223" s="330"/>
      <c r="AM223" s="330"/>
      <c r="AN223" s="330"/>
      <c r="AO223" s="330"/>
      <c r="AP223" s="330"/>
      <c r="AQ223" s="330"/>
      <c r="AR223" s="330"/>
      <c r="AS223" s="330"/>
      <c r="AT223" s="330"/>
      <c r="AU223" s="330"/>
      <c r="AV223" s="330"/>
      <c r="AW223" s="330"/>
      <c r="AX223" s="330"/>
      <c r="AY223" s="330"/>
      <c r="AZ223" s="330"/>
      <c r="BA223" s="330"/>
      <c r="BB223" s="330"/>
      <c r="BC223" s="330"/>
      <c r="BD223" s="330"/>
      <c r="BE223" s="330"/>
      <c r="BF223" s="330"/>
      <c r="BG223" s="330"/>
      <c r="BH223" s="330"/>
      <c r="BI223" s="330"/>
      <c r="BJ223" s="330"/>
      <c r="BK223" s="330"/>
      <c r="BL223" s="330"/>
      <c r="BM223" s="330"/>
      <c r="BN223" s="330"/>
      <c r="BO223" s="330"/>
      <c r="BP223" s="330"/>
      <c r="BQ223" s="330"/>
      <c r="BR223" s="330"/>
      <c r="BS223" s="330"/>
      <c r="BT223" s="330"/>
      <c r="BU223" s="330"/>
      <c r="BV223" s="330"/>
      <c r="BW223" s="330"/>
      <c r="BX223" s="330"/>
      <c r="BY223" s="330"/>
      <c r="BZ223" s="330"/>
      <c r="CA223" s="330"/>
      <c r="CB223" s="330"/>
      <c r="CC223" s="330"/>
      <c r="CD223" s="330"/>
      <c r="CE223" s="330"/>
      <c r="CF223" s="330"/>
      <c r="CG223" s="330"/>
      <c r="CH223" s="330"/>
      <c r="CI223" s="330"/>
      <c r="CJ223" s="330"/>
      <c r="CK223" s="330"/>
      <c r="CL223" s="330"/>
      <c r="CM223" s="330"/>
      <c r="CN223" s="330"/>
      <c r="CO223" s="330"/>
      <c r="CP223" s="330"/>
      <c r="CQ223" s="330"/>
      <c r="CR223" s="330"/>
      <c r="CS223" s="330"/>
      <c r="CT223" s="330"/>
      <c r="CU223" s="330"/>
      <c r="CV223" s="330"/>
      <c r="CW223" s="330"/>
      <c r="CX223" s="330"/>
      <c r="CY223" s="330"/>
      <c r="CZ223" s="330"/>
      <c r="DA223" s="330"/>
      <c r="DB223" s="330"/>
      <c r="DC223" s="330"/>
      <c r="DD223" s="330"/>
      <c r="DE223" s="330"/>
      <c r="DF223" s="330"/>
      <c r="DG223" s="330"/>
      <c r="DH223" s="330"/>
      <c r="DI223" s="330"/>
      <c r="DJ223" s="330"/>
      <c r="DK223" s="330"/>
      <c r="DL223" s="330"/>
      <c r="DM223" s="330"/>
      <c r="DN223" s="330"/>
      <c r="DO223" s="330"/>
      <c r="DP223" s="330"/>
      <c r="DQ223" s="330"/>
      <c r="DR223" s="330"/>
      <c r="DS223" s="330"/>
      <c r="DT223" s="330"/>
      <c r="DU223" s="330"/>
      <c r="DV223" s="330"/>
      <c r="DW223" s="330"/>
      <c r="DX223" s="330"/>
      <c r="DY223" s="330"/>
      <c r="DZ223" s="330"/>
      <c r="EA223" s="330"/>
      <c r="EB223" s="330"/>
      <c r="EC223" s="330"/>
      <c r="ED223" s="330"/>
      <c r="EE223" s="330"/>
      <c r="EF223" s="330"/>
      <c r="EG223" s="330"/>
      <c r="EH223" s="330"/>
      <c r="EI223" s="330"/>
      <c r="EJ223" s="330"/>
      <c r="EK223" s="330"/>
      <c r="EL223" s="330"/>
      <c r="EM223" s="330"/>
      <c r="EN223" s="330"/>
      <c r="EO223" s="330"/>
      <c r="EP223" s="330"/>
      <c r="EQ223" s="330"/>
      <c r="ER223" s="330"/>
      <c r="ES223" s="330"/>
      <c r="ET223" s="330"/>
      <c r="EU223" s="330"/>
      <c r="EV223" s="330"/>
      <c r="EW223" s="330"/>
      <c r="EX223" s="330"/>
      <c r="EY223" s="330"/>
      <c r="EZ223" s="330"/>
      <c r="FA223" s="330"/>
      <c r="FB223" s="330"/>
      <c r="FC223" s="330"/>
      <c r="FD223" s="330"/>
      <c r="FE223" s="330"/>
      <c r="FF223" s="330"/>
      <c r="FG223" s="330"/>
      <c r="FH223" s="330"/>
      <c r="FI223" s="330"/>
      <c r="FJ223" s="330"/>
      <c r="FK223" s="330"/>
      <c r="FL223" s="330"/>
      <c r="FM223" s="330"/>
      <c r="FN223" s="330"/>
      <c r="FO223" s="330"/>
      <c r="FP223" s="330"/>
      <c r="FQ223" s="330"/>
      <c r="FR223" s="330"/>
      <c r="FS223" s="330"/>
      <c r="FT223" s="330"/>
      <c r="FU223" s="330"/>
      <c r="FV223" s="330"/>
      <c r="FW223" s="330"/>
      <c r="FX223" s="330"/>
      <c r="FY223" s="330"/>
      <c r="FZ223" s="330"/>
      <c r="GA223" s="330"/>
      <c r="GB223" s="330"/>
      <c r="GC223" s="330"/>
      <c r="GD223" s="330"/>
      <c r="GE223" s="330"/>
      <c r="GF223" s="330"/>
      <c r="GG223" s="330"/>
      <c r="GH223" s="330"/>
      <c r="GI223" s="330"/>
      <c r="GJ223" s="330"/>
      <c r="GK223" s="330"/>
      <c r="GL223" s="330"/>
      <c r="GM223" s="330"/>
      <c r="GN223" s="330"/>
      <c r="GO223" s="330"/>
      <c r="GP223" s="330"/>
      <c r="GQ223" s="330"/>
      <c r="GR223" s="330"/>
      <c r="GS223" s="330"/>
      <c r="GT223" s="330"/>
      <c r="GU223" s="330"/>
      <c r="GV223" s="330"/>
      <c r="GW223" s="330"/>
      <c r="GX223" s="330"/>
      <c r="GY223" s="330"/>
      <c r="GZ223" s="330"/>
      <c r="HA223" s="330"/>
      <c r="HB223" s="330"/>
      <c r="HC223" s="330"/>
      <c r="HD223" s="330"/>
      <c r="HE223" s="330"/>
      <c r="HF223" s="330"/>
      <c r="HG223" s="330"/>
      <c r="HH223" s="330"/>
      <c r="HI223" s="330"/>
      <c r="HJ223" s="330"/>
    </row>
    <row r="224" s="135" customFormat="1" ht="9.95" customHeight="1" spans="1:218">
      <c r="A224" s="1267" t="s">
        <v>37</v>
      </c>
      <c r="B224" s="1267" t="s">
        <v>713</v>
      </c>
      <c r="C224" s="1267">
        <v>849</v>
      </c>
      <c r="D224" s="1268">
        <v>139.1104704081</v>
      </c>
      <c r="E224" s="1268" t="s">
        <v>714</v>
      </c>
      <c r="F224" s="1268" t="s">
        <v>715</v>
      </c>
      <c r="G224" s="1268" t="s">
        <v>716</v>
      </c>
      <c r="H224" s="1267" t="s">
        <v>717</v>
      </c>
      <c r="I224" s="1267" t="s">
        <v>729</v>
      </c>
      <c r="J224" s="1267" t="s">
        <v>29</v>
      </c>
      <c r="K224" s="1267"/>
      <c r="L224" s="1275">
        <v>40424153.0393</v>
      </c>
      <c r="M224" s="1275">
        <v>4678230.70685</v>
      </c>
      <c r="N224" s="1267" t="s">
        <v>43</v>
      </c>
      <c r="O224" s="1276" t="s">
        <v>741</v>
      </c>
      <c r="P224" s="1277" t="s">
        <v>742</v>
      </c>
      <c r="Q224" s="1283">
        <f t="shared" si="4"/>
        <v>625.99711683645</v>
      </c>
      <c r="R224" s="1267"/>
      <c r="S224" s="330"/>
      <c r="T224" s="330"/>
      <c r="U224" s="330"/>
      <c r="V224" s="330"/>
      <c r="W224" s="330"/>
      <c r="X224" s="330"/>
      <c r="Y224" s="330"/>
      <c r="Z224" s="330"/>
      <c r="AA224" s="330"/>
      <c r="AB224" s="330"/>
      <c r="AC224" s="330"/>
      <c r="AD224" s="330"/>
      <c r="AE224" s="330"/>
      <c r="AF224" s="330"/>
      <c r="AG224" s="330"/>
      <c r="AH224" s="330"/>
      <c r="AI224" s="330"/>
      <c r="AJ224" s="330"/>
      <c r="AK224" s="330"/>
      <c r="AL224" s="330"/>
      <c r="AM224" s="330"/>
      <c r="AN224" s="330"/>
      <c r="AO224" s="330"/>
      <c r="AP224" s="330"/>
      <c r="AQ224" s="330"/>
      <c r="AR224" s="330"/>
      <c r="AS224" s="330"/>
      <c r="AT224" s="330"/>
      <c r="AU224" s="330"/>
      <c r="AV224" s="330"/>
      <c r="AW224" s="330"/>
      <c r="AX224" s="330"/>
      <c r="AY224" s="330"/>
      <c r="AZ224" s="330"/>
      <c r="BA224" s="330"/>
      <c r="BB224" s="330"/>
      <c r="BC224" s="330"/>
      <c r="BD224" s="330"/>
      <c r="BE224" s="330"/>
      <c r="BF224" s="330"/>
      <c r="BG224" s="330"/>
      <c r="BH224" s="330"/>
      <c r="BI224" s="330"/>
      <c r="BJ224" s="330"/>
      <c r="BK224" s="330"/>
      <c r="BL224" s="330"/>
      <c r="BM224" s="330"/>
      <c r="BN224" s="330"/>
      <c r="BO224" s="330"/>
      <c r="BP224" s="330"/>
      <c r="BQ224" s="330"/>
      <c r="BR224" s="330"/>
      <c r="BS224" s="330"/>
      <c r="BT224" s="330"/>
      <c r="BU224" s="330"/>
      <c r="BV224" s="330"/>
      <c r="BW224" s="330"/>
      <c r="BX224" s="330"/>
      <c r="BY224" s="330"/>
      <c r="BZ224" s="330"/>
      <c r="CA224" s="330"/>
      <c r="CB224" s="330"/>
      <c r="CC224" s="330"/>
      <c r="CD224" s="330"/>
      <c r="CE224" s="330"/>
      <c r="CF224" s="330"/>
      <c r="CG224" s="330"/>
      <c r="CH224" s="330"/>
      <c r="CI224" s="330"/>
      <c r="CJ224" s="330"/>
      <c r="CK224" s="330"/>
      <c r="CL224" s="330"/>
      <c r="CM224" s="330"/>
      <c r="CN224" s="330"/>
      <c r="CO224" s="330"/>
      <c r="CP224" s="330"/>
      <c r="CQ224" s="330"/>
      <c r="CR224" s="330"/>
      <c r="CS224" s="330"/>
      <c r="CT224" s="330"/>
      <c r="CU224" s="330"/>
      <c r="CV224" s="330"/>
      <c r="CW224" s="330"/>
      <c r="CX224" s="330"/>
      <c r="CY224" s="330"/>
      <c r="CZ224" s="330"/>
      <c r="DA224" s="330"/>
      <c r="DB224" s="330"/>
      <c r="DC224" s="330"/>
      <c r="DD224" s="330"/>
      <c r="DE224" s="330"/>
      <c r="DF224" s="330"/>
      <c r="DG224" s="330"/>
      <c r="DH224" s="330"/>
      <c r="DI224" s="330"/>
      <c r="DJ224" s="330"/>
      <c r="DK224" s="330"/>
      <c r="DL224" s="330"/>
      <c r="DM224" s="330"/>
      <c r="DN224" s="330"/>
      <c r="DO224" s="330"/>
      <c r="DP224" s="330"/>
      <c r="DQ224" s="330"/>
      <c r="DR224" s="330"/>
      <c r="DS224" s="330"/>
      <c r="DT224" s="330"/>
      <c r="DU224" s="330"/>
      <c r="DV224" s="330"/>
      <c r="DW224" s="330"/>
      <c r="DX224" s="330"/>
      <c r="DY224" s="330"/>
      <c r="DZ224" s="330"/>
      <c r="EA224" s="330"/>
      <c r="EB224" s="330"/>
      <c r="EC224" s="330"/>
      <c r="ED224" s="330"/>
      <c r="EE224" s="330"/>
      <c r="EF224" s="330"/>
      <c r="EG224" s="330"/>
      <c r="EH224" s="330"/>
      <c r="EI224" s="330"/>
      <c r="EJ224" s="330"/>
      <c r="EK224" s="330"/>
      <c r="EL224" s="330"/>
      <c r="EM224" s="330"/>
      <c r="EN224" s="330"/>
      <c r="EO224" s="330"/>
      <c r="EP224" s="330"/>
      <c r="EQ224" s="330"/>
      <c r="ER224" s="330"/>
      <c r="ES224" s="330"/>
      <c r="ET224" s="330"/>
      <c r="EU224" s="330"/>
      <c r="EV224" s="330"/>
      <c r="EW224" s="330"/>
      <c r="EX224" s="330"/>
      <c r="EY224" s="330"/>
      <c r="EZ224" s="330"/>
      <c r="FA224" s="330"/>
      <c r="FB224" s="330"/>
      <c r="FC224" s="330"/>
      <c r="FD224" s="330"/>
      <c r="FE224" s="330"/>
      <c r="FF224" s="330"/>
      <c r="FG224" s="330"/>
      <c r="FH224" s="330"/>
      <c r="FI224" s="330"/>
      <c r="FJ224" s="330"/>
      <c r="FK224" s="330"/>
      <c r="FL224" s="330"/>
      <c r="FM224" s="330"/>
      <c r="FN224" s="330"/>
      <c r="FO224" s="330"/>
      <c r="FP224" s="330"/>
      <c r="FQ224" s="330"/>
      <c r="FR224" s="330"/>
      <c r="FS224" s="330"/>
      <c r="FT224" s="330"/>
      <c r="FU224" s="330"/>
      <c r="FV224" s="330"/>
      <c r="FW224" s="330"/>
      <c r="FX224" s="330"/>
      <c r="FY224" s="330"/>
      <c r="FZ224" s="330"/>
      <c r="GA224" s="330"/>
      <c r="GB224" s="330"/>
      <c r="GC224" s="330"/>
      <c r="GD224" s="330"/>
      <c r="GE224" s="330"/>
      <c r="GF224" s="330"/>
      <c r="GG224" s="330"/>
      <c r="GH224" s="330"/>
      <c r="GI224" s="330"/>
      <c r="GJ224" s="330"/>
      <c r="GK224" s="330"/>
      <c r="GL224" s="330"/>
      <c r="GM224" s="330"/>
      <c r="GN224" s="330"/>
      <c r="GO224" s="330"/>
      <c r="GP224" s="330"/>
      <c r="GQ224" s="330"/>
      <c r="GR224" s="330"/>
      <c r="GS224" s="330"/>
      <c r="GT224" s="330"/>
      <c r="GU224" s="330"/>
      <c r="GV224" s="330"/>
      <c r="GW224" s="330"/>
      <c r="GX224" s="330"/>
      <c r="GY224" s="330"/>
      <c r="GZ224" s="330"/>
      <c r="HA224" s="330"/>
      <c r="HB224" s="330"/>
      <c r="HC224" s="330"/>
      <c r="HD224" s="330"/>
      <c r="HE224" s="330"/>
      <c r="HF224" s="330"/>
      <c r="HG224" s="330"/>
      <c r="HH224" s="330"/>
      <c r="HI224" s="330"/>
      <c r="HJ224" s="330"/>
    </row>
    <row r="225" s="135" customFormat="1" ht="9.95" customHeight="1" spans="1:218">
      <c r="A225" s="1267" t="s">
        <v>37</v>
      </c>
      <c r="B225" s="1267" t="s">
        <v>713</v>
      </c>
      <c r="C225" s="1267">
        <v>860</v>
      </c>
      <c r="D225" s="1268">
        <v>16.43825325375</v>
      </c>
      <c r="E225" s="1268" t="s">
        <v>714</v>
      </c>
      <c r="F225" s="1268" t="s">
        <v>715</v>
      </c>
      <c r="G225" s="1268" t="s">
        <v>716</v>
      </c>
      <c r="H225" s="1267" t="s">
        <v>721</v>
      </c>
      <c r="I225" s="1267" t="s">
        <v>729</v>
      </c>
      <c r="J225" s="1267" t="s">
        <v>29</v>
      </c>
      <c r="K225" s="1267"/>
      <c r="L225" s="1275">
        <v>40424560.1454</v>
      </c>
      <c r="M225" s="1275">
        <v>4678304.65239</v>
      </c>
      <c r="N225" s="1267" t="s">
        <v>43</v>
      </c>
      <c r="O225" s="1276" t="s">
        <v>741</v>
      </c>
      <c r="P225" s="1277" t="s">
        <v>742</v>
      </c>
      <c r="Q225" s="1283">
        <f t="shared" si="4"/>
        <v>73.972139641875</v>
      </c>
      <c r="R225" s="1267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E225" s="330"/>
      <c r="AF225" s="330"/>
      <c r="AG225" s="330"/>
      <c r="AH225" s="330"/>
      <c r="AI225" s="330"/>
      <c r="AJ225" s="330"/>
      <c r="AK225" s="330"/>
      <c r="AL225" s="330"/>
      <c r="AM225" s="330"/>
      <c r="AN225" s="330"/>
      <c r="AO225" s="330"/>
      <c r="AP225" s="330"/>
      <c r="AQ225" s="330"/>
      <c r="AR225" s="330"/>
      <c r="AS225" s="330"/>
      <c r="AT225" s="330"/>
      <c r="AU225" s="330"/>
      <c r="AV225" s="330"/>
      <c r="AW225" s="330"/>
      <c r="AX225" s="330"/>
      <c r="AY225" s="330"/>
      <c r="AZ225" s="330"/>
      <c r="BA225" s="330"/>
      <c r="BB225" s="330"/>
      <c r="BC225" s="330"/>
      <c r="BD225" s="330"/>
      <c r="BE225" s="330"/>
      <c r="BF225" s="330"/>
      <c r="BG225" s="330"/>
      <c r="BH225" s="330"/>
      <c r="BI225" s="330"/>
      <c r="BJ225" s="330"/>
      <c r="BK225" s="330"/>
      <c r="BL225" s="330"/>
      <c r="BM225" s="330"/>
      <c r="BN225" s="330"/>
      <c r="BO225" s="330"/>
      <c r="BP225" s="330"/>
      <c r="BQ225" s="330"/>
      <c r="BR225" s="330"/>
      <c r="BS225" s="330"/>
      <c r="BT225" s="330"/>
      <c r="BU225" s="330"/>
      <c r="BV225" s="330"/>
      <c r="BW225" s="330"/>
      <c r="BX225" s="330"/>
      <c r="BY225" s="330"/>
      <c r="BZ225" s="330"/>
      <c r="CA225" s="330"/>
      <c r="CB225" s="330"/>
      <c r="CC225" s="330"/>
      <c r="CD225" s="330"/>
      <c r="CE225" s="330"/>
      <c r="CF225" s="330"/>
      <c r="CG225" s="330"/>
      <c r="CH225" s="330"/>
      <c r="CI225" s="330"/>
      <c r="CJ225" s="330"/>
      <c r="CK225" s="330"/>
      <c r="CL225" s="330"/>
      <c r="CM225" s="330"/>
      <c r="CN225" s="330"/>
      <c r="CO225" s="330"/>
      <c r="CP225" s="330"/>
      <c r="CQ225" s="330"/>
      <c r="CR225" s="330"/>
      <c r="CS225" s="330"/>
      <c r="CT225" s="330"/>
      <c r="CU225" s="330"/>
      <c r="CV225" s="330"/>
      <c r="CW225" s="330"/>
      <c r="CX225" s="330"/>
      <c r="CY225" s="330"/>
      <c r="CZ225" s="330"/>
      <c r="DA225" s="330"/>
      <c r="DB225" s="330"/>
      <c r="DC225" s="330"/>
      <c r="DD225" s="330"/>
      <c r="DE225" s="330"/>
      <c r="DF225" s="330"/>
      <c r="DG225" s="330"/>
      <c r="DH225" s="330"/>
      <c r="DI225" s="330"/>
      <c r="DJ225" s="330"/>
      <c r="DK225" s="330"/>
      <c r="DL225" s="330"/>
      <c r="DM225" s="330"/>
      <c r="DN225" s="330"/>
      <c r="DO225" s="330"/>
      <c r="DP225" s="330"/>
      <c r="DQ225" s="330"/>
      <c r="DR225" s="330"/>
      <c r="DS225" s="330"/>
      <c r="DT225" s="330"/>
      <c r="DU225" s="330"/>
      <c r="DV225" s="330"/>
      <c r="DW225" s="330"/>
      <c r="DX225" s="330"/>
      <c r="DY225" s="330"/>
      <c r="DZ225" s="330"/>
      <c r="EA225" s="330"/>
      <c r="EB225" s="330"/>
      <c r="EC225" s="330"/>
      <c r="ED225" s="330"/>
      <c r="EE225" s="330"/>
      <c r="EF225" s="330"/>
      <c r="EG225" s="330"/>
      <c r="EH225" s="330"/>
      <c r="EI225" s="330"/>
      <c r="EJ225" s="330"/>
      <c r="EK225" s="330"/>
      <c r="EL225" s="330"/>
      <c r="EM225" s="330"/>
      <c r="EN225" s="330"/>
      <c r="EO225" s="330"/>
      <c r="EP225" s="330"/>
      <c r="EQ225" s="330"/>
      <c r="ER225" s="330"/>
      <c r="ES225" s="330"/>
      <c r="ET225" s="330"/>
      <c r="EU225" s="330"/>
      <c r="EV225" s="330"/>
      <c r="EW225" s="330"/>
      <c r="EX225" s="330"/>
      <c r="EY225" s="330"/>
      <c r="EZ225" s="330"/>
      <c r="FA225" s="330"/>
      <c r="FB225" s="330"/>
      <c r="FC225" s="330"/>
      <c r="FD225" s="330"/>
      <c r="FE225" s="330"/>
      <c r="FF225" s="330"/>
      <c r="FG225" s="330"/>
      <c r="FH225" s="330"/>
      <c r="FI225" s="330"/>
      <c r="FJ225" s="330"/>
      <c r="FK225" s="330"/>
      <c r="FL225" s="330"/>
      <c r="FM225" s="330"/>
      <c r="FN225" s="330"/>
      <c r="FO225" s="330"/>
      <c r="FP225" s="330"/>
      <c r="FQ225" s="330"/>
      <c r="FR225" s="330"/>
      <c r="FS225" s="330"/>
      <c r="FT225" s="330"/>
      <c r="FU225" s="330"/>
      <c r="FV225" s="330"/>
      <c r="FW225" s="330"/>
      <c r="FX225" s="330"/>
      <c r="FY225" s="330"/>
      <c r="FZ225" s="330"/>
      <c r="GA225" s="330"/>
      <c r="GB225" s="330"/>
      <c r="GC225" s="330"/>
      <c r="GD225" s="330"/>
      <c r="GE225" s="330"/>
      <c r="GF225" s="330"/>
      <c r="GG225" s="330"/>
      <c r="GH225" s="330"/>
      <c r="GI225" s="330"/>
      <c r="GJ225" s="330"/>
      <c r="GK225" s="330"/>
      <c r="GL225" s="330"/>
      <c r="GM225" s="330"/>
      <c r="GN225" s="330"/>
      <c r="GO225" s="330"/>
      <c r="GP225" s="330"/>
      <c r="GQ225" s="330"/>
      <c r="GR225" s="330"/>
      <c r="GS225" s="330"/>
      <c r="GT225" s="330"/>
      <c r="GU225" s="330"/>
      <c r="GV225" s="330"/>
      <c r="GW225" s="330"/>
      <c r="GX225" s="330"/>
      <c r="GY225" s="330"/>
      <c r="GZ225" s="330"/>
      <c r="HA225" s="330"/>
      <c r="HB225" s="330"/>
      <c r="HC225" s="330"/>
      <c r="HD225" s="330"/>
      <c r="HE225" s="330"/>
      <c r="HF225" s="330"/>
      <c r="HG225" s="330"/>
      <c r="HH225" s="330"/>
      <c r="HI225" s="330"/>
      <c r="HJ225" s="330"/>
    </row>
    <row r="226" s="135" customFormat="1" ht="9.95" customHeight="1" spans="1:218">
      <c r="A226" s="1267" t="s">
        <v>37</v>
      </c>
      <c r="B226" s="1267" t="s">
        <v>713</v>
      </c>
      <c r="C226" s="1267">
        <v>871</v>
      </c>
      <c r="D226" s="1268">
        <v>14.14530842625</v>
      </c>
      <c r="E226" s="1268" t="s">
        <v>714</v>
      </c>
      <c r="F226" s="1268" t="s">
        <v>715</v>
      </c>
      <c r="G226" s="1268" t="s">
        <v>716</v>
      </c>
      <c r="H226" s="1267" t="s">
        <v>721</v>
      </c>
      <c r="I226" s="1267" t="s">
        <v>729</v>
      </c>
      <c r="J226" s="1267" t="s">
        <v>29</v>
      </c>
      <c r="K226" s="1267"/>
      <c r="L226" s="1275">
        <v>40424065.4219</v>
      </c>
      <c r="M226" s="1275">
        <v>4678246.70637</v>
      </c>
      <c r="N226" s="1267" t="s">
        <v>43</v>
      </c>
      <c r="O226" s="1276" t="s">
        <v>741</v>
      </c>
      <c r="P226" s="1277" t="s">
        <v>742</v>
      </c>
      <c r="Q226" s="1283">
        <f t="shared" si="4"/>
        <v>63.653887918125</v>
      </c>
      <c r="R226" s="1267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E226" s="330"/>
      <c r="AF226" s="330"/>
      <c r="AG226" s="330"/>
      <c r="AH226" s="330"/>
      <c r="AI226" s="330"/>
      <c r="AJ226" s="330"/>
      <c r="AK226" s="330"/>
      <c r="AL226" s="330"/>
      <c r="AM226" s="330"/>
      <c r="AN226" s="330"/>
      <c r="AO226" s="330"/>
      <c r="AP226" s="330"/>
      <c r="AQ226" s="330"/>
      <c r="AR226" s="330"/>
      <c r="AS226" s="330"/>
      <c r="AT226" s="330"/>
      <c r="AU226" s="330"/>
      <c r="AV226" s="330"/>
      <c r="AW226" s="330"/>
      <c r="AX226" s="330"/>
      <c r="AY226" s="330"/>
      <c r="AZ226" s="330"/>
      <c r="BA226" s="330"/>
      <c r="BB226" s="330"/>
      <c r="BC226" s="330"/>
      <c r="BD226" s="330"/>
      <c r="BE226" s="330"/>
      <c r="BF226" s="330"/>
      <c r="BG226" s="330"/>
      <c r="BH226" s="330"/>
      <c r="BI226" s="330"/>
      <c r="BJ226" s="330"/>
      <c r="BK226" s="330"/>
      <c r="BL226" s="330"/>
      <c r="BM226" s="330"/>
      <c r="BN226" s="330"/>
      <c r="BO226" s="330"/>
      <c r="BP226" s="330"/>
      <c r="BQ226" s="330"/>
      <c r="BR226" s="330"/>
      <c r="BS226" s="330"/>
      <c r="BT226" s="330"/>
      <c r="BU226" s="330"/>
      <c r="BV226" s="330"/>
      <c r="BW226" s="330"/>
      <c r="BX226" s="330"/>
      <c r="BY226" s="330"/>
      <c r="BZ226" s="330"/>
      <c r="CA226" s="330"/>
      <c r="CB226" s="330"/>
      <c r="CC226" s="330"/>
      <c r="CD226" s="330"/>
      <c r="CE226" s="330"/>
      <c r="CF226" s="330"/>
      <c r="CG226" s="330"/>
      <c r="CH226" s="330"/>
      <c r="CI226" s="330"/>
      <c r="CJ226" s="330"/>
      <c r="CK226" s="330"/>
      <c r="CL226" s="330"/>
      <c r="CM226" s="330"/>
      <c r="CN226" s="330"/>
      <c r="CO226" s="330"/>
      <c r="CP226" s="330"/>
      <c r="CQ226" s="330"/>
      <c r="CR226" s="330"/>
      <c r="CS226" s="330"/>
      <c r="CT226" s="330"/>
      <c r="CU226" s="330"/>
      <c r="CV226" s="330"/>
      <c r="CW226" s="330"/>
      <c r="CX226" s="330"/>
      <c r="CY226" s="330"/>
      <c r="CZ226" s="330"/>
      <c r="DA226" s="330"/>
      <c r="DB226" s="330"/>
      <c r="DC226" s="330"/>
      <c r="DD226" s="330"/>
      <c r="DE226" s="330"/>
      <c r="DF226" s="330"/>
      <c r="DG226" s="330"/>
      <c r="DH226" s="330"/>
      <c r="DI226" s="330"/>
      <c r="DJ226" s="330"/>
      <c r="DK226" s="330"/>
      <c r="DL226" s="330"/>
      <c r="DM226" s="330"/>
      <c r="DN226" s="330"/>
      <c r="DO226" s="330"/>
      <c r="DP226" s="330"/>
      <c r="DQ226" s="330"/>
      <c r="DR226" s="330"/>
      <c r="DS226" s="330"/>
      <c r="DT226" s="330"/>
      <c r="DU226" s="330"/>
      <c r="DV226" s="330"/>
      <c r="DW226" s="330"/>
      <c r="DX226" s="330"/>
      <c r="DY226" s="330"/>
      <c r="DZ226" s="330"/>
      <c r="EA226" s="330"/>
      <c r="EB226" s="330"/>
      <c r="EC226" s="330"/>
      <c r="ED226" s="330"/>
      <c r="EE226" s="330"/>
      <c r="EF226" s="330"/>
      <c r="EG226" s="330"/>
      <c r="EH226" s="330"/>
      <c r="EI226" s="330"/>
      <c r="EJ226" s="330"/>
      <c r="EK226" s="330"/>
      <c r="EL226" s="330"/>
      <c r="EM226" s="330"/>
      <c r="EN226" s="330"/>
      <c r="EO226" s="330"/>
      <c r="EP226" s="330"/>
      <c r="EQ226" s="330"/>
      <c r="ER226" s="330"/>
      <c r="ES226" s="330"/>
      <c r="ET226" s="330"/>
      <c r="EU226" s="330"/>
      <c r="EV226" s="330"/>
      <c r="EW226" s="330"/>
      <c r="EX226" s="330"/>
      <c r="EY226" s="330"/>
      <c r="EZ226" s="330"/>
      <c r="FA226" s="330"/>
      <c r="FB226" s="330"/>
      <c r="FC226" s="330"/>
      <c r="FD226" s="330"/>
      <c r="FE226" s="330"/>
      <c r="FF226" s="330"/>
      <c r="FG226" s="330"/>
      <c r="FH226" s="330"/>
      <c r="FI226" s="330"/>
      <c r="FJ226" s="330"/>
      <c r="FK226" s="330"/>
      <c r="FL226" s="330"/>
      <c r="FM226" s="330"/>
      <c r="FN226" s="330"/>
      <c r="FO226" s="330"/>
      <c r="FP226" s="330"/>
      <c r="FQ226" s="330"/>
      <c r="FR226" s="330"/>
      <c r="FS226" s="330"/>
      <c r="FT226" s="330"/>
      <c r="FU226" s="330"/>
      <c r="FV226" s="330"/>
      <c r="FW226" s="330"/>
      <c r="FX226" s="330"/>
      <c r="FY226" s="330"/>
      <c r="FZ226" s="330"/>
      <c r="GA226" s="330"/>
      <c r="GB226" s="330"/>
      <c r="GC226" s="330"/>
      <c r="GD226" s="330"/>
      <c r="GE226" s="330"/>
      <c r="GF226" s="330"/>
      <c r="GG226" s="330"/>
      <c r="GH226" s="330"/>
      <c r="GI226" s="330"/>
      <c r="GJ226" s="330"/>
      <c r="GK226" s="330"/>
      <c r="GL226" s="330"/>
      <c r="GM226" s="330"/>
      <c r="GN226" s="330"/>
      <c r="GO226" s="330"/>
      <c r="GP226" s="330"/>
      <c r="GQ226" s="330"/>
      <c r="GR226" s="330"/>
      <c r="GS226" s="330"/>
      <c r="GT226" s="330"/>
      <c r="GU226" s="330"/>
      <c r="GV226" s="330"/>
      <c r="GW226" s="330"/>
      <c r="GX226" s="330"/>
      <c r="GY226" s="330"/>
      <c r="GZ226" s="330"/>
      <c r="HA226" s="330"/>
      <c r="HB226" s="330"/>
      <c r="HC226" s="330"/>
      <c r="HD226" s="330"/>
      <c r="HE226" s="330"/>
      <c r="HF226" s="330"/>
      <c r="HG226" s="330"/>
      <c r="HH226" s="330"/>
      <c r="HI226" s="330"/>
      <c r="HJ226" s="330"/>
    </row>
    <row r="227" s="135" customFormat="1" ht="9.95" customHeight="1" spans="1:218">
      <c r="A227" s="1267" t="s">
        <v>37</v>
      </c>
      <c r="B227" s="1267" t="s">
        <v>713</v>
      </c>
      <c r="C227" s="1267">
        <v>914</v>
      </c>
      <c r="D227" s="1268">
        <v>74.88809170305</v>
      </c>
      <c r="E227" s="1268" t="s">
        <v>714</v>
      </c>
      <c r="F227" s="1268" t="s">
        <v>715</v>
      </c>
      <c r="G227" s="1268" t="s">
        <v>716</v>
      </c>
      <c r="H227" s="1267" t="s">
        <v>721</v>
      </c>
      <c r="I227" s="1267" t="s">
        <v>729</v>
      </c>
      <c r="J227" s="1267" t="s">
        <v>29</v>
      </c>
      <c r="K227" s="1267"/>
      <c r="L227" s="1275">
        <v>40424546.9274</v>
      </c>
      <c r="M227" s="1275">
        <v>4678197.39647</v>
      </c>
      <c r="N227" s="1267" t="s">
        <v>43</v>
      </c>
      <c r="O227" s="1276" t="s">
        <v>741</v>
      </c>
      <c r="P227" s="1277" t="s">
        <v>742</v>
      </c>
      <c r="Q227" s="1283">
        <f t="shared" si="4"/>
        <v>336.996412663725</v>
      </c>
      <c r="R227" s="1267"/>
      <c r="S227" s="330"/>
      <c r="T227" s="330"/>
      <c r="U227" s="330"/>
      <c r="V227" s="330"/>
      <c r="W227" s="330"/>
      <c r="X227" s="330"/>
      <c r="Y227" s="330"/>
      <c r="Z227" s="330"/>
      <c r="AA227" s="330"/>
      <c r="AB227" s="330"/>
      <c r="AC227" s="330"/>
      <c r="AD227" s="330"/>
      <c r="AE227" s="330"/>
      <c r="AF227" s="330"/>
      <c r="AG227" s="330"/>
      <c r="AH227" s="330"/>
      <c r="AI227" s="330"/>
      <c r="AJ227" s="330"/>
      <c r="AK227" s="330"/>
      <c r="AL227" s="330"/>
      <c r="AM227" s="330"/>
      <c r="AN227" s="330"/>
      <c r="AO227" s="330"/>
      <c r="AP227" s="330"/>
      <c r="AQ227" s="330"/>
      <c r="AR227" s="330"/>
      <c r="AS227" s="330"/>
      <c r="AT227" s="330"/>
      <c r="AU227" s="330"/>
      <c r="AV227" s="330"/>
      <c r="AW227" s="330"/>
      <c r="AX227" s="330"/>
      <c r="AY227" s="330"/>
      <c r="AZ227" s="330"/>
      <c r="BA227" s="330"/>
      <c r="BB227" s="330"/>
      <c r="BC227" s="330"/>
      <c r="BD227" s="330"/>
      <c r="BE227" s="330"/>
      <c r="BF227" s="330"/>
      <c r="BG227" s="330"/>
      <c r="BH227" s="330"/>
      <c r="BI227" s="330"/>
      <c r="BJ227" s="330"/>
      <c r="BK227" s="330"/>
      <c r="BL227" s="330"/>
      <c r="BM227" s="330"/>
      <c r="BN227" s="330"/>
      <c r="BO227" s="330"/>
      <c r="BP227" s="330"/>
      <c r="BQ227" s="330"/>
      <c r="BR227" s="330"/>
      <c r="BS227" s="330"/>
      <c r="BT227" s="330"/>
      <c r="BU227" s="330"/>
      <c r="BV227" s="330"/>
      <c r="BW227" s="330"/>
      <c r="BX227" s="330"/>
      <c r="BY227" s="330"/>
      <c r="BZ227" s="330"/>
      <c r="CA227" s="330"/>
      <c r="CB227" s="330"/>
      <c r="CC227" s="330"/>
      <c r="CD227" s="330"/>
      <c r="CE227" s="330"/>
      <c r="CF227" s="330"/>
      <c r="CG227" s="330"/>
      <c r="CH227" s="330"/>
      <c r="CI227" s="330"/>
      <c r="CJ227" s="330"/>
      <c r="CK227" s="330"/>
      <c r="CL227" s="330"/>
      <c r="CM227" s="330"/>
      <c r="CN227" s="330"/>
      <c r="CO227" s="330"/>
      <c r="CP227" s="330"/>
      <c r="CQ227" s="330"/>
      <c r="CR227" s="330"/>
      <c r="CS227" s="330"/>
      <c r="CT227" s="330"/>
      <c r="CU227" s="330"/>
      <c r="CV227" s="330"/>
      <c r="CW227" s="330"/>
      <c r="CX227" s="330"/>
      <c r="CY227" s="330"/>
      <c r="CZ227" s="330"/>
      <c r="DA227" s="330"/>
      <c r="DB227" s="330"/>
      <c r="DC227" s="330"/>
      <c r="DD227" s="330"/>
      <c r="DE227" s="330"/>
      <c r="DF227" s="330"/>
      <c r="DG227" s="330"/>
      <c r="DH227" s="330"/>
      <c r="DI227" s="330"/>
      <c r="DJ227" s="330"/>
      <c r="DK227" s="330"/>
      <c r="DL227" s="330"/>
      <c r="DM227" s="330"/>
      <c r="DN227" s="330"/>
      <c r="DO227" s="330"/>
      <c r="DP227" s="330"/>
      <c r="DQ227" s="330"/>
      <c r="DR227" s="330"/>
      <c r="DS227" s="330"/>
      <c r="DT227" s="330"/>
      <c r="DU227" s="330"/>
      <c r="DV227" s="330"/>
      <c r="DW227" s="330"/>
      <c r="DX227" s="330"/>
      <c r="DY227" s="330"/>
      <c r="DZ227" s="330"/>
      <c r="EA227" s="330"/>
      <c r="EB227" s="330"/>
      <c r="EC227" s="330"/>
      <c r="ED227" s="330"/>
      <c r="EE227" s="330"/>
      <c r="EF227" s="330"/>
      <c r="EG227" s="330"/>
      <c r="EH227" s="330"/>
      <c r="EI227" s="330"/>
      <c r="EJ227" s="330"/>
      <c r="EK227" s="330"/>
      <c r="EL227" s="330"/>
      <c r="EM227" s="330"/>
      <c r="EN227" s="330"/>
      <c r="EO227" s="330"/>
      <c r="EP227" s="330"/>
      <c r="EQ227" s="330"/>
      <c r="ER227" s="330"/>
      <c r="ES227" s="330"/>
      <c r="ET227" s="330"/>
      <c r="EU227" s="330"/>
      <c r="EV227" s="330"/>
      <c r="EW227" s="330"/>
      <c r="EX227" s="330"/>
      <c r="EY227" s="330"/>
      <c r="EZ227" s="330"/>
      <c r="FA227" s="330"/>
      <c r="FB227" s="330"/>
      <c r="FC227" s="330"/>
      <c r="FD227" s="330"/>
      <c r="FE227" s="330"/>
      <c r="FF227" s="330"/>
      <c r="FG227" s="330"/>
      <c r="FH227" s="330"/>
      <c r="FI227" s="330"/>
      <c r="FJ227" s="330"/>
      <c r="FK227" s="330"/>
      <c r="FL227" s="330"/>
      <c r="FM227" s="330"/>
      <c r="FN227" s="330"/>
      <c r="FO227" s="330"/>
      <c r="FP227" s="330"/>
      <c r="FQ227" s="330"/>
      <c r="FR227" s="330"/>
      <c r="FS227" s="330"/>
      <c r="FT227" s="330"/>
      <c r="FU227" s="330"/>
      <c r="FV227" s="330"/>
      <c r="FW227" s="330"/>
      <c r="FX227" s="330"/>
      <c r="FY227" s="330"/>
      <c r="FZ227" s="330"/>
      <c r="GA227" s="330"/>
      <c r="GB227" s="330"/>
      <c r="GC227" s="330"/>
      <c r="GD227" s="330"/>
      <c r="GE227" s="330"/>
      <c r="GF227" s="330"/>
      <c r="GG227" s="330"/>
      <c r="GH227" s="330"/>
      <c r="GI227" s="330"/>
      <c r="GJ227" s="330"/>
      <c r="GK227" s="330"/>
      <c r="GL227" s="330"/>
      <c r="GM227" s="330"/>
      <c r="GN227" s="330"/>
      <c r="GO227" s="330"/>
      <c r="GP227" s="330"/>
      <c r="GQ227" s="330"/>
      <c r="GR227" s="330"/>
      <c r="GS227" s="330"/>
      <c r="GT227" s="330"/>
      <c r="GU227" s="330"/>
      <c r="GV227" s="330"/>
      <c r="GW227" s="330"/>
      <c r="GX227" s="330"/>
      <c r="GY227" s="330"/>
      <c r="GZ227" s="330"/>
      <c r="HA227" s="330"/>
      <c r="HB227" s="330"/>
      <c r="HC227" s="330"/>
      <c r="HD227" s="330"/>
      <c r="HE227" s="330"/>
      <c r="HF227" s="330"/>
      <c r="HG227" s="330"/>
      <c r="HH227" s="330"/>
      <c r="HI227" s="330"/>
      <c r="HJ227" s="330"/>
    </row>
    <row r="228" s="135" customFormat="1" ht="9.95" customHeight="1" spans="1:218">
      <c r="A228" s="1267" t="s">
        <v>37</v>
      </c>
      <c r="B228" s="1267" t="s">
        <v>713</v>
      </c>
      <c r="C228" s="1267">
        <v>914</v>
      </c>
      <c r="D228" s="1268">
        <v>4.71849522555</v>
      </c>
      <c r="E228" s="1268" t="s">
        <v>714</v>
      </c>
      <c r="F228" s="1268" t="s">
        <v>715</v>
      </c>
      <c r="G228" s="1268" t="s">
        <v>716</v>
      </c>
      <c r="H228" s="1267" t="s">
        <v>721</v>
      </c>
      <c r="I228" s="1267" t="s">
        <v>729</v>
      </c>
      <c r="J228" s="1267" t="s">
        <v>29</v>
      </c>
      <c r="K228" s="1267"/>
      <c r="L228" s="1275">
        <v>40424692.7592</v>
      </c>
      <c r="M228" s="1275">
        <v>4677961.1961</v>
      </c>
      <c r="N228" s="1267" t="s">
        <v>43</v>
      </c>
      <c r="O228" s="1276" t="s">
        <v>741</v>
      </c>
      <c r="P228" s="1277" t="s">
        <v>742</v>
      </c>
      <c r="Q228" s="1283">
        <f t="shared" si="4"/>
        <v>21.233228514975</v>
      </c>
      <c r="R228" s="1267"/>
      <c r="S228" s="330"/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330"/>
      <c r="AL228" s="330"/>
      <c r="AM228" s="330"/>
      <c r="AN228" s="330"/>
      <c r="AO228" s="330"/>
      <c r="AP228" s="330"/>
      <c r="AQ228" s="330"/>
      <c r="AR228" s="330"/>
      <c r="AS228" s="330"/>
      <c r="AT228" s="330"/>
      <c r="AU228" s="330"/>
      <c r="AV228" s="330"/>
      <c r="AW228" s="330"/>
      <c r="AX228" s="330"/>
      <c r="AY228" s="330"/>
      <c r="AZ228" s="330"/>
      <c r="BA228" s="330"/>
      <c r="BB228" s="330"/>
      <c r="BC228" s="330"/>
      <c r="BD228" s="330"/>
      <c r="BE228" s="330"/>
      <c r="BF228" s="330"/>
      <c r="BG228" s="330"/>
      <c r="BH228" s="330"/>
      <c r="BI228" s="330"/>
      <c r="BJ228" s="330"/>
      <c r="BK228" s="330"/>
      <c r="BL228" s="330"/>
      <c r="BM228" s="330"/>
      <c r="BN228" s="330"/>
      <c r="BO228" s="330"/>
      <c r="BP228" s="330"/>
      <c r="BQ228" s="330"/>
      <c r="BR228" s="330"/>
      <c r="BS228" s="330"/>
      <c r="BT228" s="330"/>
      <c r="BU228" s="330"/>
      <c r="BV228" s="330"/>
      <c r="BW228" s="330"/>
      <c r="BX228" s="330"/>
      <c r="BY228" s="330"/>
      <c r="BZ228" s="330"/>
      <c r="CA228" s="330"/>
      <c r="CB228" s="330"/>
      <c r="CC228" s="330"/>
      <c r="CD228" s="330"/>
      <c r="CE228" s="330"/>
      <c r="CF228" s="330"/>
      <c r="CG228" s="330"/>
      <c r="CH228" s="330"/>
      <c r="CI228" s="330"/>
      <c r="CJ228" s="330"/>
      <c r="CK228" s="330"/>
      <c r="CL228" s="330"/>
      <c r="CM228" s="330"/>
      <c r="CN228" s="330"/>
      <c r="CO228" s="330"/>
      <c r="CP228" s="330"/>
      <c r="CQ228" s="330"/>
      <c r="CR228" s="330"/>
      <c r="CS228" s="330"/>
      <c r="CT228" s="330"/>
      <c r="CU228" s="330"/>
      <c r="CV228" s="330"/>
      <c r="CW228" s="330"/>
      <c r="CX228" s="330"/>
      <c r="CY228" s="330"/>
      <c r="CZ228" s="330"/>
      <c r="DA228" s="330"/>
      <c r="DB228" s="330"/>
      <c r="DC228" s="330"/>
      <c r="DD228" s="330"/>
      <c r="DE228" s="330"/>
      <c r="DF228" s="330"/>
      <c r="DG228" s="330"/>
      <c r="DH228" s="330"/>
      <c r="DI228" s="330"/>
      <c r="DJ228" s="330"/>
      <c r="DK228" s="330"/>
      <c r="DL228" s="330"/>
      <c r="DM228" s="330"/>
      <c r="DN228" s="330"/>
      <c r="DO228" s="330"/>
      <c r="DP228" s="330"/>
      <c r="DQ228" s="330"/>
      <c r="DR228" s="330"/>
      <c r="DS228" s="330"/>
      <c r="DT228" s="330"/>
      <c r="DU228" s="330"/>
      <c r="DV228" s="330"/>
      <c r="DW228" s="330"/>
      <c r="DX228" s="330"/>
      <c r="DY228" s="330"/>
      <c r="DZ228" s="330"/>
      <c r="EA228" s="330"/>
      <c r="EB228" s="330"/>
      <c r="EC228" s="330"/>
      <c r="ED228" s="330"/>
      <c r="EE228" s="330"/>
      <c r="EF228" s="330"/>
      <c r="EG228" s="330"/>
      <c r="EH228" s="330"/>
      <c r="EI228" s="330"/>
      <c r="EJ228" s="330"/>
      <c r="EK228" s="330"/>
      <c r="EL228" s="330"/>
      <c r="EM228" s="330"/>
      <c r="EN228" s="330"/>
      <c r="EO228" s="330"/>
      <c r="EP228" s="330"/>
      <c r="EQ228" s="330"/>
      <c r="ER228" s="330"/>
      <c r="ES228" s="330"/>
      <c r="ET228" s="330"/>
      <c r="EU228" s="330"/>
      <c r="EV228" s="330"/>
      <c r="EW228" s="330"/>
      <c r="EX228" s="330"/>
      <c r="EY228" s="330"/>
      <c r="EZ228" s="330"/>
      <c r="FA228" s="330"/>
      <c r="FB228" s="330"/>
      <c r="FC228" s="330"/>
      <c r="FD228" s="330"/>
      <c r="FE228" s="330"/>
      <c r="FF228" s="330"/>
      <c r="FG228" s="330"/>
      <c r="FH228" s="330"/>
      <c r="FI228" s="330"/>
      <c r="FJ228" s="330"/>
      <c r="FK228" s="330"/>
      <c r="FL228" s="330"/>
      <c r="FM228" s="330"/>
      <c r="FN228" s="330"/>
      <c r="FO228" s="330"/>
      <c r="FP228" s="330"/>
      <c r="FQ228" s="330"/>
      <c r="FR228" s="330"/>
      <c r="FS228" s="330"/>
      <c r="FT228" s="330"/>
      <c r="FU228" s="330"/>
      <c r="FV228" s="330"/>
      <c r="FW228" s="330"/>
      <c r="FX228" s="330"/>
      <c r="FY228" s="330"/>
      <c r="FZ228" s="330"/>
      <c r="GA228" s="330"/>
      <c r="GB228" s="330"/>
      <c r="GC228" s="330"/>
      <c r="GD228" s="330"/>
      <c r="GE228" s="330"/>
      <c r="GF228" s="330"/>
      <c r="GG228" s="330"/>
      <c r="GH228" s="330"/>
      <c r="GI228" s="330"/>
      <c r="GJ228" s="330"/>
      <c r="GK228" s="330"/>
      <c r="GL228" s="330"/>
      <c r="GM228" s="330"/>
      <c r="GN228" s="330"/>
      <c r="GO228" s="330"/>
      <c r="GP228" s="330"/>
      <c r="GQ228" s="330"/>
      <c r="GR228" s="330"/>
      <c r="GS228" s="330"/>
      <c r="GT228" s="330"/>
      <c r="GU228" s="330"/>
      <c r="GV228" s="330"/>
      <c r="GW228" s="330"/>
      <c r="GX228" s="330"/>
      <c r="GY228" s="330"/>
      <c r="GZ228" s="330"/>
      <c r="HA228" s="330"/>
      <c r="HB228" s="330"/>
      <c r="HC228" s="330"/>
      <c r="HD228" s="330"/>
      <c r="HE228" s="330"/>
      <c r="HF228" s="330"/>
      <c r="HG228" s="330"/>
      <c r="HH228" s="330"/>
      <c r="HI228" s="330"/>
      <c r="HJ228" s="330"/>
    </row>
    <row r="229" s="135" customFormat="1" ht="9.95" customHeight="1" spans="1:218">
      <c r="A229" s="1267" t="s">
        <v>37</v>
      </c>
      <c r="B229" s="1267" t="s">
        <v>713</v>
      </c>
      <c r="C229" s="1267">
        <v>914</v>
      </c>
      <c r="D229" s="1268">
        <v>1.6979781987</v>
      </c>
      <c r="E229" s="1268" t="s">
        <v>714</v>
      </c>
      <c r="F229" s="1268" t="s">
        <v>715</v>
      </c>
      <c r="G229" s="1268" t="s">
        <v>716</v>
      </c>
      <c r="H229" s="1267" t="s">
        <v>721</v>
      </c>
      <c r="I229" s="1267" t="s">
        <v>729</v>
      </c>
      <c r="J229" s="1267" t="s">
        <v>29</v>
      </c>
      <c r="K229" s="1267"/>
      <c r="L229" s="1275">
        <v>40424573.3331</v>
      </c>
      <c r="M229" s="1275">
        <v>4677967.53757</v>
      </c>
      <c r="N229" s="1267" t="s">
        <v>43</v>
      </c>
      <c r="O229" s="1276" t="s">
        <v>741</v>
      </c>
      <c r="P229" s="1277" t="s">
        <v>742</v>
      </c>
      <c r="Q229" s="1283">
        <f t="shared" si="4"/>
        <v>7.64090189415</v>
      </c>
      <c r="R229" s="1267"/>
      <c r="S229" s="330"/>
      <c r="T229" s="330"/>
      <c r="U229" s="330"/>
      <c r="V229" s="330"/>
      <c r="W229" s="330"/>
      <c r="X229" s="330"/>
      <c r="Y229" s="330"/>
      <c r="Z229" s="330"/>
      <c r="AA229" s="330"/>
      <c r="AB229" s="330"/>
      <c r="AC229" s="330"/>
      <c r="AD229" s="330"/>
      <c r="AE229" s="330"/>
      <c r="AF229" s="330"/>
      <c r="AG229" s="330"/>
      <c r="AH229" s="330"/>
      <c r="AI229" s="330"/>
      <c r="AJ229" s="330"/>
      <c r="AK229" s="330"/>
      <c r="AL229" s="330"/>
      <c r="AM229" s="330"/>
      <c r="AN229" s="330"/>
      <c r="AO229" s="330"/>
      <c r="AP229" s="330"/>
      <c r="AQ229" s="330"/>
      <c r="AR229" s="330"/>
      <c r="AS229" s="330"/>
      <c r="AT229" s="330"/>
      <c r="AU229" s="330"/>
      <c r="AV229" s="330"/>
      <c r="AW229" s="330"/>
      <c r="AX229" s="330"/>
      <c r="AY229" s="330"/>
      <c r="AZ229" s="330"/>
      <c r="BA229" s="330"/>
      <c r="BB229" s="330"/>
      <c r="BC229" s="330"/>
      <c r="BD229" s="330"/>
      <c r="BE229" s="330"/>
      <c r="BF229" s="330"/>
      <c r="BG229" s="330"/>
      <c r="BH229" s="330"/>
      <c r="BI229" s="330"/>
      <c r="BJ229" s="330"/>
      <c r="BK229" s="330"/>
      <c r="BL229" s="330"/>
      <c r="BM229" s="330"/>
      <c r="BN229" s="330"/>
      <c r="BO229" s="330"/>
      <c r="BP229" s="330"/>
      <c r="BQ229" s="330"/>
      <c r="BR229" s="330"/>
      <c r="BS229" s="330"/>
      <c r="BT229" s="330"/>
      <c r="BU229" s="330"/>
      <c r="BV229" s="330"/>
      <c r="BW229" s="330"/>
      <c r="BX229" s="330"/>
      <c r="BY229" s="330"/>
      <c r="BZ229" s="330"/>
      <c r="CA229" s="330"/>
      <c r="CB229" s="330"/>
      <c r="CC229" s="330"/>
      <c r="CD229" s="330"/>
      <c r="CE229" s="330"/>
      <c r="CF229" s="330"/>
      <c r="CG229" s="330"/>
      <c r="CH229" s="330"/>
      <c r="CI229" s="330"/>
      <c r="CJ229" s="330"/>
      <c r="CK229" s="330"/>
      <c r="CL229" s="330"/>
      <c r="CM229" s="330"/>
      <c r="CN229" s="330"/>
      <c r="CO229" s="330"/>
      <c r="CP229" s="330"/>
      <c r="CQ229" s="330"/>
      <c r="CR229" s="330"/>
      <c r="CS229" s="330"/>
      <c r="CT229" s="330"/>
      <c r="CU229" s="330"/>
      <c r="CV229" s="330"/>
      <c r="CW229" s="330"/>
      <c r="CX229" s="330"/>
      <c r="CY229" s="330"/>
      <c r="CZ229" s="330"/>
      <c r="DA229" s="330"/>
      <c r="DB229" s="330"/>
      <c r="DC229" s="330"/>
      <c r="DD229" s="330"/>
      <c r="DE229" s="330"/>
      <c r="DF229" s="330"/>
      <c r="DG229" s="330"/>
      <c r="DH229" s="330"/>
      <c r="DI229" s="330"/>
      <c r="DJ229" s="330"/>
      <c r="DK229" s="330"/>
      <c r="DL229" s="330"/>
      <c r="DM229" s="330"/>
      <c r="DN229" s="330"/>
      <c r="DO229" s="330"/>
      <c r="DP229" s="330"/>
      <c r="DQ229" s="330"/>
      <c r="DR229" s="330"/>
      <c r="DS229" s="330"/>
      <c r="DT229" s="330"/>
      <c r="DU229" s="330"/>
      <c r="DV229" s="330"/>
      <c r="DW229" s="330"/>
      <c r="DX229" s="330"/>
      <c r="DY229" s="330"/>
      <c r="DZ229" s="330"/>
      <c r="EA229" s="330"/>
      <c r="EB229" s="330"/>
      <c r="EC229" s="330"/>
      <c r="ED229" s="330"/>
      <c r="EE229" s="330"/>
      <c r="EF229" s="330"/>
      <c r="EG229" s="330"/>
      <c r="EH229" s="330"/>
      <c r="EI229" s="330"/>
      <c r="EJ229" s="330"/>
      <c r="EK229" s="330"/>
      <c r="EL229" s="330"/>
      <c r="EM229" s="330"/>
      <c r="EN229" s="330"/>
      <c r="EO229" s="330"/>
      <c r="EP229" s="330"/>
      <c r="EQ229" s="330"/>
      <c r="ER229" s="330"/>
      <c r="ES229" s="330"/>
      <c r="ET229" s="330"/>
      <c r="EU229" s="330"/>
      <c r="EV229" s="330"/>
      <c r="EW229" s="330"/>
      <c r="EX229" s="330"/>
      <c r="EY229" s="330"/>
      <c r="EZ229" s="330"/>
      <c r="FA229" s="330"/>
      <c r="FB229" s="330"/>
      <c r="FC229" s="330"/>
      <c r="FD229" s="330"/>
      <c r="FE229" s="330"/>
      <c r="FF229" s="330"/>
      <c r="FG229" s="330"/>
      <c r="FH229" s="330"/>
      <c r="FI229" s="330"/>
      <c r="FJ229" s="330"/>
      <c r="FK229" s="330"/>
      <c r="FL229" s="330"/>
      <c r="FM229" s="330"/>
      <c r="FN229" s="330"/>
      <c r="FO229" s="330"/>
      <c r="FP229" s="330"/>
      <c r="FQ229" s="330"/>
      <c r="FR229" s="330"/>
      <c r="FS229" s="330"/>
      <c r="FT229" s="330"/>
      <c r="FU229" s="330"/>
      <c r="FV229" s="330"/>
      <c r="FW229" s="330"/>
      <c r="FX229" s="330"/>
      <c r="FY229" s="330"/>
      <c r="FZ229" s="330"/>
      <c r="GA229" s="330"/>
      <c r="GB229" s="330"/>
      <c r="GC229" s="330"/>
      <c r="GD229" s="330"/>
      <c r="GE229" s="330"/>
      <c r="GF229" s="330"/>
      <c r="GG229" s="330"/>
      <c r="GH229" s="330"/>
      <c r="GI229" s="330"/>
      <c r="GJ229" s="330"/>
      <c r="GK229" s="330"/>
      <c r="GL229" s="330"/>
      <c r="GM229" s="330"/>
      <c r="GN229" s="330"/>
      <c r="GO229" s="330"/>
      <c r="GP229" s="330"/>
      <c r="GQ229" s="330"/>
      <c r="GR229" s="330"/>
      <c r="GS229" s="330"/>
      <c r="GT229" s="330"/>
      <c r="GU229" s="330"/>
      <c r="GV229" s="330"/>
      <c r="GW229" s="330"/>
      <c r="GX229" s="330"/>
      <c r="GY229" s="330"/>
      <c r="GZ229" s="330"/>
      <c r="HA229" s="330"/>
      <c r="HB229" s="330"/>
      <c r="HC229" s="330"/>
      <c r="HD229" s="330"/>
      <c r="HE229" s="330"/>
      <c r="HF229" s="330"/>
      <c r="HG229" s="330"/>
      <c r="HH229" s="330"/>
      <c r="HI229" s="330"/>
      <c r="HJ229" s="330"/>
    </row>
    <row r="230" s="135" customFormat="1" ht="9.95" customHeight="1" spans="1:218">
      <c r="A230" s="1267" t="s">
        <v>37</v>
      </c>
      <c r="B230" s="1267" t="s">
        <v>713</v>
      </c>
      <c r="C230" s="1267">
        <v>927</v>
      </c>
      <c r="D230" s="1268">
        <v>94.20624180795</v>
      </c>
      <c r="E230" s="1268" t="s">
        <v>714</v>
      </c>
      <c r="F230" s="1268" t="s">
        <v>715</v>
      </c>
      <c r="G230" s="1268" t="s">
        <v>716</v>
      </c>
      <c r="H230" s="1267" t="s">
        <v>721</v>
      </c>
      <c r="I230" s="1267" t="s">
        <v>729</v>
      </c>
      <c r="J230" s="1267" t="s">
        <v>29</v>
      </c>
      <c r="K230" s="1267"/>
      <c r="L230" s="1275">
        <v>40424364.3484</v>
      </c>
      <c r="M230" s="1275">
        <v>4678076.5944</v>
      </c>
      <c r="N230" s="1267" t="s">
        <v>43</v>
      </c>
      <c r="O230" s="1276" t="s">
        <v>741</v>
      </c>
      <c r="P230" s="1277" t="s">
        <v>742</v>
      </c>
      <c r="Q230" s="1283">
        <f t="shared" si="4"/>
        <v>423.928088135775</v>
      </c>
      <c r="R230" s="1267"/>
      <c r="S230" s="330"/>
      <c r="T230" s="330"/>
      <c r="U230" s="330"/>
      <c r="V230" s="330"/>
      <c r="W230" s="330"/>
      <c r="X230" s="330"/>
      <c r="Y230" s="330"/>
      <c r="Z230" s="330"/>
      <c r="AA230" s="330"/>
      <c r="AB230" s="330"/>
      <c r="AC230" s="330"/>
      <c r="AD230" s="330"/>
      <c r="AE230" s="330"/>
      <c r="AF230" s="330"/>
      <c r="AG230" s="330"/>
      <c r="AH230" s="330"/>
      <c r="AI230" s="330"/>
      <c r="AJ230" s="330"/>
      <c r="AK230" s="330"/>
      <c r="AL230" s="330"/>
      <c r="AM230" s="330"/>
      <c r="AN230" s="330"/>
      <c r="AO230" s="330"/>
      <c r="AP230" s="330"/>
      <c r="AQ230" s="330"/>
      <c r="AR230" s="330"/>
      <c r="AS230" s="330"/>
      <c r="AT230" s="330"/>
      <c r="AU230" s="330"/>
      <c r="AV230" s="330"/>
      <c r="AW230" s="330"/>
      <c r="AX230" s="330"/>
      <c r="AY230" s="330"/>
      <c r="AZ230" s="330"/>
      <c r="BA230" s="330"/>
      <c r="BB230" s="330"/>
      <c r="BC230" s="330"/>
      <c r="BD230" s="330"/>
      <c r="BE230" s="330"/>
      <c r="BF230" s="330"/>
      <c r="BG230" s="330"/>
      <c r="BH230" s="330"/>
      <c r="BI230" s="330"/>
      <c r="BJ230" s="330"/>
      <c r="BK230" s="330"/>
      <c r="BL230" s="330"/>
      <c r="BM230" s="330"/>
      <c r="BN230" s="330"/>
      <c r="BO230" s="330"/>
      <c r="BP230" s="330"/>
      <c r="BQ230" s="330"/>
      <c r="BR230" s="330"/>
      <c r="BS230" s="330"/>
      <c r="BT230" s="330"/>
      <c r="BU230" s="330"/>
      <c r="BV230" s="330"/>
      <c r="BW230" s="330"/>
      <c r="BX230" s="330"/>
      <c r="BY230" s="330"/>
      <c r="BZ230" s="330"/>
      <c r="CA230" s="330"/>
      <c r="CB230" s="330"/>
      <c r="CC230" s="330"/>
      <c r="CD230" s="330"/>
      <c r="CE230" s="330"/>
      <c r="CF230" s="330"/>
      <c r="CG230" s="330"/>
      <c r="CH230" s="330"/>
      <c r="CI230" s="330"/>
      <c r="CJ230" s="330"/>
      <c r="CK230" s="330"/>
      <c r="CL230" s="330"/>
      <c r="CM230" s="330"/>
      <c r="CN230" s="330"/>
      <c r="CO230" s="330"/>
      <c r="CP230" s="330"/>
      <c r="CQ230" s="330"/>
      <c r="CR230" s="330"/>
      <c r="CS230" s="330"/>
      <c r="CT230" s="330"/>
      <c r="CU230" s="330"/>
      <c r="CV230" s="330"/>
      <c r="CW230" s="330"/>
      <c r="CX230" s="330"/>
      <c r="CY230" s="330"/>
      <c r="CZ230" s="330"/>
      <c r="DA230" s="330"/>
      <c r="DB230" s="330"/>
      <c r="DC230" s="330"/>
      <c r="DD230" s="330"/>
      <c r="DE230" s="330"/>
      <c r="DF230" s="330"/>
      <c r="DG230" s="330"/>
      <c r="DH230" s="330"/>
      <c r="DI230" s="330"/>
      <c r="DJ230" s="330"/>
      <c r="DK230" s="330"/>
      <c r="DL230" s="330"/>
      <c r="DM230" s="330"/>
      <c r="DN230" s="330"/>
      <c r="DO230" s="330"/>
      <c r="DP230" s="330"/>
      <c r="DQ230" s="330"/>
      <c r="DR230" s="330"/>
      <c r="DS230" s="330"/>
      <c r="DT230" s="330"/>
      <c r="DU230" s="330"/>
      <c r="DV230" s="330"/>
      <c r="DW230" s="330"/>
      <c r="DX230" s="330"/>
      <c r="DY230" s="330"/>
      <c r="DZ230" s="330"/>
      <c r="EA230" s="330"/>
      <c r="EB230" s="330"/>
      <c r="EC230" s="330"/>
      <c r="ED230" s="330"/>
      <c r="EE230" s="330"/>
      <c r="EF230" s="330"/>
      <c r="EG230" s="330"/>
      <c r="EH230" s="330"/>
      <c r="EI230" s="330"/>
      <c r="EJ230" s="330"/>
      <c r="EK230" s="330"/>
      <c r="EL230" s="330"/>
      <c r="EM230" s="330"/>
      <c r="EN230" s="330"/>
      <c r="EO230" s="330"/>
      <c r="EP230" s="330"/>
      <c r="EQ230" s="330"/>
      <c r="ER230" s="330"/>
      <c r="ES230" s="330"/>
      <c r="ET230" s="330"/>
      <c r="EU230" s="330"/>
      <c r="EV230" s="330"/>
      <c r="EW230" s="330"/>
      <c r="EX230" s="330"/>
      <c r="EY230" s="330"/>
      <c r="EZ230" s="330"/>
      <c r="FA230" s="330"/>
      <c r="FB230" s="330"/>
      <c r="FC230" s="330"/>
      <c r="FD230" s="330"/>
      <c r="FE230" s="330"/>
      <c r="FF230" s="330"/>
      <c r="FG230" s="330"/>
      <c r="FH230" s="330"/>
      <c r="FI230" s="330"/>
      <c r="FJ230" s="330"/>
      <c r="FK230" s="330"/>
      <c r="FL230" s="330"/>
      <c r="FM230" s="330"/>
      <c r="FN230" s="330"/>
      <c r="FO230" s="330"/>
      <c r="FP230" s="330"/>
      <c r="FQ230" s="330"/>
      <c r="FR230" s="330"/>
      <c r="FS230" s="330"/>
      <c r="FT230" s="330"/>
      <c r="FU230" s="330"/>
      <c r="FV230" s="330"/>
      <c r="FW230" s="330"/>
      <c r="FX230" s="330"/>
      <c r="FY230" s="330"/>
      <c r="FZ230" s="330"/>
      <c r="GA230" s="330"/>
      <c r="GB230" s="330"/>
      <c r="GC230" s="330"/>
      <c r="GD230" s="330"/>
      <c r="GE230" s="330"/>
      <c r="GF230" s="330"/>
      <c r="GG230" s="330"/>
      <c r="GH230" s="330"/>
      <c r="GI230" s="330"/>
      <c r="GJ230" s="330"/>
      <c r="GK230" s="330"/>
      <c r="GL230" s="330"/>
      <c r="GM230" s="330"/>
      <c r="GN230" s="330"/>
      <c r="GO230" s="330"/>
      <c r="GP230" s="330"/>
      <c r="GQ230" s="330"/>
      <c r="GR230" s="330"/>
      <c r="GS230" s="330"/>
      <c r="GT230" s="330"/>
      <c r="GU230" s="330"/>
      <c r="GV230" s="330"/>
      <c r="GW230" s="330"/>
      <c r="GX230" s="330"/>
      <c r="GY230" s="330"/>
      <c r="GZ230" s="330"/>
      <c r="HA230" s="330"/>
      <c r="HB230" s="330"/>
      <c r="HC230" s="330"/>
      <c r="HD230" s="330"/>
      <c r="HE230" s="330"/>
      <c r="HF230" s="330"/>
      <c r="HG230" s="330"/>
      <c r="HH230" s="330"/>
      <c r="HI230" s="330"/>
      <c r="HJ230" s="330"/>
    </row>
    <row r="231" s="135" customFormat="1" ht="9.95" customHeight="1" spans="1:218">
      <c r="A231" s="1267" t="s">
        <v>37</v>
      </c>
      <c r="B231" s="1267" t="s">
        <v>713</v>
      </c>
      <c r="C231" s="1267">
        <v>927</v>
      </c>
      <c r="D231" s="1268">
        <v>0.40220736645</v>
      </c>
      <c r="E231" s="1268" t="s">
        <v>714</v>
      </c>
      <c r="F231" s="1268" t="s">
        <v>715</v>
      </c>
      <c r="G231" s="1268" t="s">
        <v>716</v>
      </c>
      <c r="H231" s="1267" t="s">
        <v>721</v>
      </c>
      <c r="I231" s="1267" t="s">
        <v>729</v>
      </c>
      <c r="J231" s="1267" t="s">
        <v>29</v>
      </c>
      <c r="K231" s="1267"/>
      <c r="L231" s="1275">
        <v>40424513.6432</v>
      </c>
      <c r="M231" s="1275">
        <v>4677962.07396</v>
      </c>
      <c r="N231" s="1267" t="s">
        <v>43</v>
      </c>
      <c r="O231" s="1276" t="s">
        <v>741</v>
      </c>
      <c r="P231" s="1277" t="s">
        <v>742</v>
      </c>
      <c r="Q231" s="1283">
        <f t="shared" si="4"/>
        <v>1.809933149025</v>
      </c>
      <c r="R231" s="1267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E231" s="330"/>
      <c r="AF231" s="330"/>
      <c r="AG231" s="330"/>
      <c r="AH231" s="330"/>
      <c r="AI231" s="330"/>
      <c r="AJ231" s="330"/>
      <c r="AK231" s="330"/>
      <c r="AL231" s="330"/>
      <c r="AM231" s="330"/>
      <c r="AN231" s="330"/>
      <c r="AO231" s="330"/>
      <c r="AP231" s="330"/>
      <c r="AQ231" s="330"/>
      <c r="AR231" s="330"/>
      <c r="AS231" s="330"/>
      <c r="AT231" s="330"/>
      <c r="AU231" s="330"/>
      <c r="AV231" s="330"/>
      <c r="AW231" s="330"/>
      <c r="AX231" s="330"/>
      <c r="AY231" s="330"/>
      <c r="AZ231" s="330"/>
      <c r="BA231" s="330"/>
      <c r="BB231" s="330"/>
      <c r="BC231" s="330"/>
      <c r="BD231" s="330"/>
      <c r="BE231" s="330"/>
      <c r="BF231" s="330"/>
      <c r="BG231" s="330"/>
      <c r="BH231" s="330"/>
      <c r="BI231" s="330"/>
      <c r="BJ231" s="330"/>
      <c r="BK231" s="330"/>
      <c r="BL231" s="330"/>
      <c r="BM231" s="330"/>
      <c r="BN231" s="330"/>
      <c r="BO231" s="330"/>
      <c r="BP231" s="330"/>
      <c r="BQ231" s="330"/>
      <c r="BR231" s="330"/>
      <c r="BS231" s="330"/>
      <c r="BT231" s="330"/>
      <c r="BU231" s="330"/>
      <c r="BV231" s="330"/>
      <c r="BW231" s="330"/>
      <c r="BX231" s="330"/>
      <c r="BY231" s="330"/>
      <c r="BZ231" s="330"/>
      <c r="CA231" s="330"/>
      <c r="CB231" s="330"/>
      <c r="CC231" s="330"/>
      <c r="CD231" s="330"/>
      <c r="CE231" s="330"/>
      <c r="CF231" s="330"/>
      <c r="CG231" s="330"/>
      <c r="CH231" s="330"/>
      <c r="CI231" s="330"/>
      <c r="CJ231" s="330"/>
      <c r="CK231" s="330"/>
      <c r="CL231" s="330"/>
      <c r="CM231" s="330"/>
      <c r="CN231" s="330"/>
      <c r="CO231" s="330"/>
      <c r="CP231" s="330"/>
      <c r="CQ231" s="330"/>
      <c r="CR231" s="330"/>
      <c r="CS231" s="330"/>
      <c r="CT231" s="330"/>
      <c r="CU231" s="330"/>
      <c r="CV231" s="330"/>
      <c r="CW231" s="330"/>
      <c r="CX231" s="330"/>
      <c r="CY231" s="330"/>
      <c r="CZ231" s="330"/>
      <c r="DA231" s="330"/>
      <c r="DB231" s="330"/>
      <c r="DC231" s="330"/>
      <c r="DD231" s="330"/>
      <c r="DE231" s="330"/>
      <c r="DF231" s="330"/>
      <c r="DG231" s="330"/>
      <c r="DH231" s="330"/>
      <c r="DI231" s="330"/>
      <c r="DJ231" s="330"/>
      <c r="DK231" s="330"/>
      <c r="DL231" s="330"/>
      <c r="DM231" s="330"/>
      <c r="DN231" s="330"/>
      <c r="DO231" s="330"/>
      <c r="DP231" s="330"/>
      <c r="DQ231" s="330"/>
      <c r="DR231" s="330"/>
      <c r="DS231" s="330"/>
      <c r="DT231" s="330"/>
      <c r="DU231" s="330"/>
      <c r="DV231" s="330"/>
      <c r="DW231" s="330"/>
      <c r="DX231" s="330"/>
      <c r="DY231" s="330"/>
      <c r="DZ231" s="330"/>
      <c r="EA231" s="330"/>
      <c r="EB231" s="330"/>
      <c r="EC231" s="330"/>
      <c r="ED231" s="330"/>
      <c r="EE231" s="330"/>
      <c r="EF231" s="330"/>
      <c r="EG231" s="330"/>
      <c r="EH231" s="330"/>
      <c r="EI231" s="330"/>
      <c r="EJ231" s="330"/>
      <c r="EK231" s="330"/>
      <c r="EL231" s="330"/>
      <c r="EM231" s="330"/>
      <c r="EN231" s="330"/>
      <c r="EO231" s="330"/>
      <c r="EP231" s="330"/>
      <c r="EQ231" s="330"/>
      <c r="ER231" s="330"/>
      <c r="ES231" s="330"/>
      <c r="ET231" s="330"/>
      <c r="EU231" s="330"/>
      <c r="EV231" s="330"/>
      <c r="EW231" s="330"/>
      <c r="EX231" s="330"/>
      <c r="EY231" s="330"/>
      <c r="EZ231" s="330"/>
      <c r="FA231" s="330"/>
      <c r="FB231" s="330"/>
      <c r="FC231" s="330"/>
      <c r="FD231" s="330"/>
      <c r="FE231" s="330"/>
      <c r="FF231" s="330"/>
      <c r="FG231" s="330"/>
      <c r="FH231" s="330"/>
      <c r="FI231" s="330"/>
      <c r="FJ231" s="330"/>
      <c r="FK231" s="330"/>
      <c r="FL231" s="330"/>
      <c r="FM231" s="330"/>
      <c r="FN231" s="330"/>
      <c r="FO231" s="330"/>
      <c r="FP231" s="330"/>
      <c r="FQ231" s="330"/>
      <c r="FR231" s="330"/>
      <c r="FS231" s="330"/>
      <c r="FT231" s="330"/>
      <c r="FU231" s="330"/>
      <c r="FV231" s="330"/>
      <c r="FW231" s="330"/>
      <c r="FX231" s="330"/>
      <c r="FY231" s="330"/>
      <c r="FZ231" s="330"/>
      <c r="GA231" s="330"/>
      <c r="GB231" s="330"/>
      <c r="GC231" s="330"/>
      <c r="GD231" s="330"/>
      <c r="GE231" s="330"/>
      <c r="GF231" s="330"/>
      <c r="GG231" s="330"/>
      <c r="GH231" s="330"/>
      <c r="GI231" s="330"/>
      <c r="GJ231" s="330"/>
      <c r="GK231" s="330"/>
      <c r="GL231" s="330"/>
      <c r="GM231" s="330"/>
      <c r="GN231" s="330"/>
      <c r="GO231" s="330"/>
      <c r="GP231" s="330"/>
      <c r="GQ231" s="330"/>
      <c r="GR231" s="330"/>
      <c r="GS231" s="330"/>
      <c r="GT231" s="330"/>
      <c r="GU231" s="330"/>
      <c r="GV231" s="330"/>
      <c r="GW231" s="330"/>
      <c r="GX231" s="330"/>
      <c r="GY231" s="330"/>
      <c r="GZ231" s="330"/>
      <c r="HA231" s="330"/>
      <c r="HB231" s="330"/>
      <c r="HC231" s="330"/>
      <c r="HD231" s="330"/>
      <c r="HE231" s="330"/>
      <c r="HF231" s="330"/>
      <c r="HG231" s="330"/>
      <c r="HH231" s="330"/>
      <c r="HI231" s="330"/>
      <c r="HJ231" s="330"/>
    </row>
    <row r="232" s="135" customFormat="1" ht="9.95" customHeight="1" spans="1:218">
      <c r="A232" s="1267" t="s">
        <v>37</v>
      </c>
      <c r="B232" s="1267" t="s">
        <v>713</v>
      </c>
      <c r="C232" s="1267">
        <v>936</v>
      </c>
      <c r="D232" s="1268">
        <v>50.67000794145</v>
      </c>
      <c r="E232" s="1268" t="s">
        <v>714</v>
      </c>
      <c r="F232" s="1268" t="s">
        <v>715</v>
      </c>
      <c r="G232" s="1268" t="s">
        <v>716</v>
      </c>
      <c r="H232" s="1267" t="s">
        <v>717</v>
      </c>
      <c r="I232" s="1267" t="s">
        <v>729</v>
      </c>
      <c r="J232" s="1267" t="s">
        <v>29</v>
      </c>
      <c r="K232" s="1267"/>
      <c r="L232" s="1275">
        <v>40424669.8672</v>
      </c>
      <c r="M232" s="1275">
        <v>4678071.67917</v>
      </c>
      <c r="N232" s="1267" t="s">
        <v>43</v>
      </c>
      <c r="O232" s="1276" t="s">
        <v>741</v>
      </c>
      <c r="P232" s="1277" t="s">
        <v>742</v>
      </c>
      <c r="Q232" s="1283">
        <f t="shared" si="4"/>
        <v>228.015035736525</v>
      </c>
      <c r="R232" s="1267"/>
      <c r="S232" s="330"/>
      <c r="T232" s="330"/>
      <c r="U232" s="330"/>
      <c r="V232" s="330"/>
      <c r="W232" s="330"/>
      <c r="X232" s="330"/>
      <c r="Y232" s="330"/>
      <c r="Z232" s="330"/>
      <c r="AA232" s="330"/>
      <c r="AB232" s="330"/>
      <c r="AC232" s="330"/>
      <c r="AD232" s="330"/>
      <c r="AE232" s="330"/>
      <c r="AF232" s="330"/>
      <c r="AG232" s="330"/>
      <c r="AH232" s="330"/>
      <c r="AI232" s="330"/>
      <c r="AJ232" s="330"/>
      <c r="AK232" s="330"/>
      <c r="AL232" s="330"/>
      <c r="AM232" s="330"/>
      <c r="AN232" s="330"/>
      <c r="AO232" s="330"/>
      <c r="AP232" s="330"/>
      <c r="AQ232" s="330"/>
      <c r="AR232" s="330"/>
      <c r="AS232" s="330"/>
      <c r="AT232" s="330"/>
      <c r="AU232" s="330"/>
      <c r="AV232" s="330"/>
      <c r="AW232" s="330"/>
      <c r="AX232" s="330"/>
      <c r="AY232" s="330"/>
      <c r="AZ232" s="330"/>
      <c r="BA232" s="330"/>
      <c r="BB232" s="330"/>
      <c r="BC232" s="330"/>
      <c r="BD232" s="330"/>
      <c r="BE232" s="330"/>
      <c r="BF232" s="330"/>
      <c r="BG232" s="330"/>
      <c r="BH232" s="330"/>
      <c r="BI232" s="330"/>
      <c r="BJ232" s="330"/>
      <c r="BK232" s="330"/>
      <c r="BL232" s="330"/>
      <c r="BM232" s="330"/>
      <c r="BN232" s="330"/>
      <c r="BO232" s="330"/>
      <c r="BP232" s="330"/>
      <c r="BQ232" s="330"/>
      <c r="BR232" s="330"/>
      <c r="BS232" s="330"/>
      <c r="BT232" s="330"/>
      <c r="BU232" s="330"/>
      <c r="BV232" s="330"/>
      <c r="BW232" s="330"/>
      <c r="BX232" s="330"/>
      <c r="BY232" s="330"/>
      <c r="BZ232" s="330"/>
      <c r="CA232" s="330"/>
      <c r="CB232" s="330"/>
      <c r="CC232" s="330"/>
      <c r="CD232" s="330"/>
      <c r="CE232" s="330"/>
      <c r="CF232" s="330"/>
      <c r="CG232" s="330"/>
      <c r="CH232" s="330"/>
      <c r="CI232" s="330"/>
      <c r="CJ232" s="330"/>
      <c r="CK232" s="330"/>
      <c r="CL232" s="330"/>
      <c r="CM232" s="330"/>
      <c r="CN232" s="330"/>
      <c r="CO232" s="330"/>
      <c r="CP232" s="330"/>
      <c r="CQ232" s="330"/>
      <c r="CR232" s="330"/>
      <c r="CS232" s="330"/>
      <c r="CT232" s="330"/>
      <c r="CU232" s="330"/>
      <c r="CV232" s="330"/>
      <c r="CW232" s="330"/>
      <c r="CX232" s="330"/>
      <c r="CY232" s="330"/>
      <c r="CZ232" s="330"/>
      <c r="DA232" s="330"/>
      <c r="DB232" s="330"/>
      <c r="DC232" s="330"/>
      <c r="DD232" s="330"/>
      <c r="DE232" s="330"/>
      <c r="DF232" s="330"/>
      <c r="DG232" s="330"/>
      <c r="DH232" s="330"/>
      <c r="DI232" s="330"/>
      <c r="DJ232" s="330"/>
      <c r="DK232" s="330"/>
      <c r="DL232" s="330"/>
      <c r="DM232" s="330"/>
      <c r="DN232" s="330"/>
      <c r="DO232" s="330"/>
      <c r="DP232" s="330"/>
      <c r="DQ232" s="330"/>
      <c r="DR232" s="330"/>
      <c r="DS232" s="330"/>
      <c r="DT232" s="330"/>
      <c r="DU232" s="330"/>
      <c r="DV232" s="330"/>
      <c r="DW232" s="330"/>
      <c r="DX232" s="330"/>
      <c r="DY232" s="330"/>
      <c r="DZ232" s="330"/>
      <c r="EA232" s="330"/>
      <c r="EB232" s="330"/>
      <c r="EC232" s="330"/>
      <c r="ED232" s="330"/>
      <c r="EE232" s="330"/>
      <c r="EF232" s="330"/>
      <c r="EG232" s="330"/>
      <c r="EH232" s="330"/>
      <c r="EI232" s="330"/>
      <c r="EJ232" s="330"/>
      <c r="EK232" s="330"/>
      <c r="EL232" s="330"/>
      <c r="EM232" s="330"/>
      <c r="EN232" s="330"/>
      <c r="EO232" s="330"/>
      <c r="EP232" s="330"/>
      <c r="EQ232" s="330"/>
      <c r="ER232" s="330"/>
      <c r="ES232" s="330"/>
      <c r="ET232" s="330"/>
      <c r="EU232" s="330"/>
      <c r="EV232" s="330"/>
      <c r="EW232" s="330"/>
      <c r="EX232" s="330"/>
      <c r="EY232" s="330"/>
      <c r="EZ232" s="330"/>
      <c r="FA232" s="330"/>
      <c r="FB232" s="330"/>
      <c r="FC232" s="330"/>
      <c r="FD232" s="330"/>
      <c r="FE232" s="330"/>
      <c r="FF232" s="330"/>
      <c r="FG232" s="330"/>
      <c r="FH232" s="330"/>
      <c r="FI232" s="330"/>
      <c r="FJ232" s="330"/>
      <c r="FK232" s="330"/>
      <c r="FL232" s="330"/>
      <c r="FM232" s="330"/>
      <c r="FN232" s="330"/>
      <c r="FO232" s="330"/>
      <c r="FP232" s="330"/>
      <c r="FQ232" s="330"/>
      <c r="FR232" s="330"/>
      <c r="FS232" s="330"/>
      <c r="FT232" s="330"/>
      <c r="FU232" s="330"/>
      <c r="FV232" s="330"/>
      <c r="FW232" s="330"/>
      <c r="FX232" s="330"/>
      <c r="FY232" s="330"/>
      <c r="FZ232" s="330"/>
      <c r="GA232" s="330"/>
      <c r="GB232" s="330"/>
      <c r="GC232" s="330"/>
      <c r="GD232" s="330"/>
      <c r="GE232" s="330"/>
      <c r="GF232" s="330"/>
      <c r="GG232" s="330"/>
      <c r="GH232" s="330"/>
      <c r="GI232" s="330"/>
      <c r="GJ232" s="330"/>
      <c r="GK232" s="330"/>
      <c r="GL232" s="330"/>
      <c r="GM232" s="330"/>
      <c r="GN232" s="330"/>
      <c r="GO232" s="330"/>
      <c r="GP232" s="330"/>
      <c r="GQ232" s="330"/>
      <c r="GR232" s="330"/>
      <c r="GS232" s="330"/>
      <c r="GT232" s="330"/>
      <c r="GU232" s="330"/>
      <c r="GV232" s="330"/>
      <c r="GW232" s="330"/>
      <c r="GX232" s="330"/>
      <c r="GY232" s="330"/>
      <c r="GZ232" s="330"/>
      <c r="HA232" s="330"/>
      <c r="HB232" s="330"/>
      <c r="HC232" s="330"/>
      <c r="HD232" s="330"/>
      <c r="HE232" s="330"/>
      <c r="HF232" s="330"/>
      <c r="HG232" s="330"/>
      <c r="HH232" s="330"/>
      <c r="HI232" s="330"/>
      <c r="HJ232" s="330"/>
    </row>
    <row r="233" s="135" customFormat="1" ht="9.95" customHeight="1" spans="1:218">
      <c r="A233" s="1267" t="s">
        <v>37</v>
      </c>
      <c r="B233" s="1267" t="s">
        <v>713</v>
      </c>
      <c r="C233" s="1267">
        <v>936</v>
      </c>
      <c r="D233" s="1268">
        <v>10.18337683815</v>
      </c>
      <c r="E233" s="1268" t="s">
        <v>714</v>
      </c>
      <c r="F233" s="1268" t="s">
        <v>715</v>
      </c>
      <c r="G233" s="1268" t="s">
        <v>716</v>
      </c>
      <c r="H233" s="1267" t="s">
        <v>717</v>
      </c>
      <c r="I233" s="1267" t="s">
        <v>729</v>
      </c>
      <c r="J233" s="1267" t="s">
        <v>29</v>
      </c>
      <c r="K233" s="1267"/>
      <c r="L233" s="1275">
        <v>40424791.8224</v>
      </c>
      <c r="M233" s="1275">
        <v>4677955.58659</v>
      </c>
      <c r="N233" s="1267" t="s">
        <v>43</v>
      </c>
      <c r="O233" s="1276" t="s">
        <v>741</v>
      </c>
      <c r="P233" s="1277" t="s">
        <v>742</v>
      </c>
      <c r="Q233" s="1283">
        <f t="shared" si="4"/>
        <v>45.825195771675</v>
      </c>
      <c r="R233" s="1267"/>
      <c r="S233" s="330"/>
      <c r="T233" s="330"/>
      <c r="U233" s="330"/>
      <c r="V233" s="330"/>
      <c r="W233" s="330"/>
      <c r="X233" s="330"/>
      <c r="Y233" s="330"/>
      <c r="Z233" s="330"/>
      <c r="AA233" s="330"/>
      <c r="AB233" s="330"/>
      <c r="AC233" s="330"/>
      <c r="AD233" s="330"/>
      <c r="AE233" s="330"/>
      <c r="AF233" s="330"/>
      <c r="AG233" s="330"/>
      <c r="AH233" s="330"/>
      <c r="AI233" s="330"/>
      <c r="AJ233" s="330"/>
      <c r="AK233" s="330"/>
      <c r="AL233" s="330"/>
      <c r="AM233" s="330"/>
      <c r="AN233" s="330"/>
      <c r="AO233" s="330"/>
      <c r="AP233" s="330"/>
      <c r="AQ233" s="330"/>
      <c r="AR233" s="330"/>
      <c r="AS233" s="330"/>
      <c r="AT233" s="330"/>
      <c r="AU233" s="330"/>
      <c r="AV233" s="330"/>
      <c r="AW233" s="330"/>
      <c r="AX233" s="330"/>
      <c r="AY233" s="330"/>
      <c r="AZ233" s="330"/>
      <c r="BA233" s="330"/>
      <c r="BB233" s="330"/>
      <c r="BC233" s="330"/>
      <c r="BD233" s="330"/>
      <c r="BE233" s="330"/>
      <c r="BF233" s="330"/>
      <c r="BG233" s="330"/>
      <c r="BH233" s="330"/>
      <c r="BI233" s="330"/>
      <c r="BJ233" s="330"/>
      <c r="BK233" s="330"/>
      <c r="BL233" s="330"/>
      <c r="BM233" s="330"/>
      <c r="BN233" s="330"/>
      <c r="BO233" s="330"/>
      <c r="BP233" s="330"/>
      <c r="BQ233" s="330"/>
      <c r="BR233" s="330"/>
      <c r="BS233" s="330"/>
      <c r="BT233" s="330"/>
      <c r="BU233" s="330"/>
      <c r="BV233" s="330"/>
      <c r="BW233" s="330"/>
      <c r="BX233" s="330"/>
      <c r="BY233" s="330"/>
      <c r="BZ233" s="330"/>
      <c r="CA233" s="330"/>
      <c r="CB233" s="330"/>
      <c r="CC233" s="330"/>
      <c r="CD233" s="330"/>
      <c r="CE233" s="330"/>
      <c r="CF233" s="330"/>
      <c r="CG233" s="330"/>
      <c r="CH233" s="330"/>
      <c r="CI233" s="330"/>
      <c r="CJ233" s="330"/>
      <c r="CK233" s="330"/>
      <c r="CL233" s="330"/>
      <c r="CM233" s="330"/>
      <c r="CN233" s="330"/>
      <c r="CO233" s="330"/>
      <c r="CP233" s="330"/>
      <c r="CQ233" s="330"/>
      <c r="CR233" s="330"/>
      <c r="CS233" s="330"/>
      <c r="CT233" s="330"/>
      <c r="CU233" s="330"/>
      <c r="CV233" s="330"/>
      <c r="CW233" s="330"/>
      <c r="CX233" s="330"/>
      <c r="CY233" s="330"/>
      <c r="CZ233" s="330"/>
      <c r="DA233" s="330"/>
      <c r="DB233" s="330"/>
      <c r="DC233" s="330"/>
      <c r="DD233" s="330"/>
      <c r="DE233" s="330"/>
      <c r="DF233" s="330"/>
      <c r="DG233" s="330"/>
      <c r="DH233" s="330"/>
      <c r="DI233" s="330"/>
      <c r="DJ233" s="330"/>
      <c r="DK233" s="330"/>
      <c r="DL233" s="330"/>
      <c r="DM233" s="330"/>
      <c r="DN233" s="330"/>
      <c r="DO233" s="330"/>
      <c r="DP233" s="330"/>
      <c r="DQ233" s="330"/>
      <c r="DR233" s="330"/>
      <c r="DS233" s="330"/>
      <c r="DT233" s="330"/>
      <c r="DU233" s="330"/>
      <c r="DV233" s="330"/>
      <c r="DW233" s="330"/>
      <c r="DX233" s="330"/>
      <c r="DY233" s="330"/>
      <c r="DZ233" s="330"/>
      <c r="EA233" s="330"/>
      <c r="EB233" s="330"/>
      <c r="EC233" s="330"/>
      <c r="ED233" s="330"/>
      <c r="EE233" s="330"/>
      <c r="EF233" s="330"/>
      <c r="EG233" s="330"/>
      <c r="EH233" s="330"/>
      <c r="EI233" s="330"/>
      <c r="EJ233" s="330"/>
      <c r="EK233" s="330"/>
      <c r="EL233" s="330"/>
      <c r="EM233" s="330"/>
      <c r="EN233" s="330"/>
      <c r="EO233" s="330"/>
      <c r="EP233" s="330"/>
      <c r="EQ233" s="330"/>
      <c r="ER233" s="330"/>
      <c r="ES233" s="330"/>
      <c r="ET233" s="330"/>
      <c r="EU233" s="330"/>
      <c r="EV233" s="330"/>
      <c r="EW233" s="330"/>
      <c r="EX233" s="330"/>
      <c r="EY233" s="330"/>
      <c r="EZ233" s="330"/>
      <c r="FA233" s="330"/>
      <c r="FB233" s="330"/>
      <c r="FC233" s="330"/>
      <c r="FD233" s="330"/>
      <c r="FE233" s="330"/>
      <c r="FF233" s="330"/>
      <c r="FG233" s="330"/>
      <c r="FH233" s="330"/>
      <c r="FI233" s="330"/>
      <c r="FJ233" s="330"/>
      <c r="FK233" s="330"/>
      <c r="FL233" s="330"/>
      <c r="FM233" s="330"/>
      <c r="FN233" s="330"/>
      <c r="FO233" s="330"/>
      <c r="FP233" s="330"/>
      <c r="FQ233" s="330"/>
      <c r="FR233" s="330"/>
      <c r="FS233" s="330"/>
      <c r="FT233" s="330"/>
      <c r="FU233" s="330"/>
      <c r="FV233" s="330"/>
      <c r="FW233" s="330"/>
      <c r="FX233" s="330"/>
      <c r="FY233" s="330"/>
      <c r="FZ233" s="330"/>
      <c r="GA233" s="330"/>
      <c r="GB233" s="330"/>
      <c r="GC233" s="330"/>
      <c r="GD233" s="330"/>
      <c r="GE233" s="330"/>
      <c r="GF233" s="330"/>
      <c r="GG233" s="330"/>
      <c r="GH233" s="330"/>
      <c r="GI233" s="330"/>
      <c r="GJ233" s="330"/>
      <c r="GK233" s="330"/>
      <c r="GL233" s="330"/>
      <c r="GM233" s="330"/>
      <c r="GN233" s="330"/>
      <c r="GO233" s="330"/>
      <c r="GP233" s="330"/>
      <c r="GQ233" s="330"/>
      <c r="GR233" s="330"/>
      <c r="GS233" s="330"/>
      <c r="GT233" s="330"/>
      <c r="GU233" s="330"/>
      <c r="GV233" s="330"/>
      <c r="GW233" s="330"/>
      <c r="GX233" s="330"/>
      <c r="GY233" s="330"/>
      <c r="GZ233" s="330"/>
      <c r="HA233" s="330"/>
      <c r="HB233" s="330"/>
      <c r="HC233" s="330"/>
      <c r="HD233" s="330"/>
      <c r="HE233" s="330"/>
      <c r="HF233" s="330"/>
      <c r="HG233" s="330"/>
      <c r="HH233" s="330"/>
      <c r="HI233" s="330"/>
      <c r="HJ233" s="330"/>
    </row>
    <row r="234" s="135" customFormat="1" ht="9.95" customHeight="1" spans="1:218">
      <c r="A234" s="1267" t="s">
        <v>37</v>
      </c>
      <c r="B234" s="1267" t="s">
        <v>713</v>
      </c>
      <c r="C234" s="1267">
        <v>936</v>
      </c>
      <c r="D234" s="1268">
        <v>0.33902770335</v>
      </c>
      <c r="E234" s="1268" t="s">
        <v>714</v>
      </c>
      <c r="F234" s="1268" t="s">
        <v>715</v>
      </c>
      <c r="G234" s="1268" t="s">
        <v>716</v>
      </c>
      <c r="H234" s="1267" t="s">
        <v>717</v>
      </c>
      <c r="I234" s="1267" t="s">
        <v>729</v>
      </c>
      <c r="J234" s="1267" t="s">
        <v>29</v>
      </c>
      <c r="K234" s="1267"/>
      <c r="L234" s="1275">
        <v>40424651.8527</v>
      </c>
      <c r="M234" s="1275">
        <v>4677971.15881</v>
      </c>
      <c r="N234" s="1267" t="s">
        <v>43</v>
      </c>
      <c r="O234" s="1276" t="s">
        <v>741</v>
      </c>
      <c r="P234" s="1277" t="s">
        <v>742</v>
      </c>
      <c r="Q234" s="1283">
        <f t="shared" si="4"/>
        <v>1.525624665075</v>
      </c>
      <c r="R234" s="1267"/>
      <c r="S234" s="330"/>
      <c r="T234" s="330"/>
      <c r="U234" s="330"/>
      <c r="V234" s="330"/>
      <c r="W234" s="330"/>
      <c r="X234" s="330"/>
      <c r="Y234" s="330"/>
      <c r="Z234" s="330"/>
      <c r="AA234" s="330"/>
      <c r="AB234" s="330"/>
      <c r="AC234" s="330"/>
      <c r="AD234" s="330"/>
      <c r="AE234" s="330"/>
      <c r="AF234" s="330"/>
      <c r="AG234" s="330"/>
      <c r="AH234" s="330"/>
      <c r="AI234" s="330"/>
      <c r="AJ234" s="330"/>
      <c r="AK234" s="330"/>
      <c r="AL234" s="330"/>
      <c r="AM234" s="330"/>
      <c r="AN234" s="330"/>
      <c r="AO234" s="330"/>
      <c r="AP234" s="330"/>
      <c r="AQ234" s="330"/>
      <c r="AR234" s="330"/>
      <c r="AS234" s="330"/>
      <c r="AT234" s="330"/>
      <c r="AU234" s="330"/>
      <c r="AV234" s="330"/>
      <c r="AW234" s="330"/>
      <c r="AX234" s="330"/>
      <c r="AY234" s="330"/>
      <c r="AZ234" s="330"/>
      <c r="BA234" s="330"/>
      <c r="BB234" s="330"/>
      <c r="BC234" s="330"/>
      <c r="BD234" s="330"/>
      <c r="BE234" s="330"/>
      <c r="BF234" s="330"/>
      <c r="BG234" s="330"/>
      <c r="BH234" s="330"/>
      <c r="BI234" s="330"/>
      <c r="BJ234" s="330"/>
      <c r="BK234" s="330"/>
      <c r="BL234" s="330"/>
      <c r="BM234" s="330"/>
      <c r="BN234" s="330"/>
      <c r="BO234" s="330"/>
      <c r="BP234" s="330"/>
      <c r="BQ234" s="330"/>
      <c r="BR234" s="330"/>
      <c r="BS234" s="330"/>
      <c r="BT234" s="330"/>
      <c r="BU234" s="330"/>
      <c r="BV234" s="330"/>
      <c r="BW234" s="330"/>
      <c r="BX234" s="330"/>
      <c r="BY234" s="330"/>
      <c r="BZ234" s="330"/>
      <c r="CA234" s="330"/>
      <c r="CB234" s="330"/>
      <c r="CC234" s="330"/>
      <c r="CD234" s="330"/>
      <c r="CE234" s="330"/>
      <c r="CF234" s="330"/>
      <c r="CG234" s="330"/>
      <c r="CH234" s="330"/>
      <c r="CI234" s="330"/>
      <c r="CJ234" s="330"/>
      <c r="CK234" s="330"/>
      <c r="CL234" s="330"/>
      <c r="CM234" s="330"/>
      <c r="CN234" s="330"/>
      <c r="CO234" s="330"/>
      <c r="CP234" s="330"/>
      <c r="CQ234" s="330"/>
      <c r="CR234" s="330"/>
      <c r="CS234" s="330"/>
      <c r="CT234" s="330"/>
      <c r="CU234" s="330"/>
      <c r="CV234" s="330"/>
      <c r="CW234" s="330"/>
      <c r="CX234" s="330"/>
      <c r="CY234" s="330"/>
      <c r="CZ234" s="330"/>
      <c r="DA234" s="330"/>
      <c r="DB234" s="330"/>
      <c r="DC234" s="330"/>
      <c r="DD234" s="330"/>
      <c r="DE234" s="330"/>
      <c r="DF234" s="330"/>
      <c r="DG234" s="330"/>
      <c r="DH234" s="330"/>
      <c r="DI234" s="330"/>
      <c r="DJ234" s="330"/>
      <c r="DK234" s="330"/>
      <c r="DL234" s="330"/>
      <c r="DM234" s="330"/>
      <c r="DN234" s="330"/>
      <c r="DO234" s="330"/>
      <c r="DP234" s="330"/>
      <c r="DQ234" s="330"/>
      <c r="DR234" s="330"/>
      <c r="DS234" s="330"/>
      <c r="DT234" s="330"/>
      <c r="DU234" s="330"/>
      <c r="DV234" s="330"/>
      <c r="DW234" s="330"/>
      <c r="DX234" s="330"/>
      <c r="DY234" s="330"/>
      <c r="DZ234" s="330"/>
      <c r="EA234" s="330"/>
      <c r="EB234" s="330"/>
      <c r="EC234" s="330"/>
      <c r="ED234" s="330"/>
      <c r="EE234" s="330"/>
      <c r="EF234" s="330"/>
      <c r="EG234" s="330"/>
      <c r="EH234" s="330"/>
      <c r="EI234" s="330"/>
      <c r="EJ234" s="330"/>
      <c r="EK234" s="330"/>
      <c r="EL234" s="330"/>
      <c r="EM234" s="330"/>
      <c r="EN234" s="330"/>
      <c r="EO234" s="330"/>
      <c r="EP234" s="330"/>
      <c r="EQ234" s="330"/>
      <c r="ER234" s="330"/>
      <c r="ES234" s="330"/>
      <c r="ET234" s="330"/>
      <c r="EU234" s="330"/>
      <c r="EV234" s="330"/>
      <c r="EW234" s="330"/>
      <c r="EX234" s="330"/>
      <c r="EY234" s="330"/>
      <c r="EZ234" s="330"/>
      <c r="FA234" s="330"/>
      <c r="FB234" s="330"/>
      <c r="FC234" s="330"/>
      <c r="FD234" s="330"/>
      <c r="FE234" s="330"/>
      <c r="FF234" s="330"/>
      <c r="FG234" s="330"/>
      <c r="FH234" s="330"/>
      <c r="FI234" s="330"/>
      <c r="FJ234" s="330"/>
      <c r="FK234" s="330"/>
      <c r="FL234" s="330"/>
      <c r="FM234" s="330"/>
      <c r="FN234" s="330"/>
      <c r="FO234" s="330"/>
      <c r="FP234" s="330"/>
      <c r="FQ234" s="330"/>
      <c r="FR234" s="330"/>
      <c r="FS234" s="330"/>
      <c r="FT234" s="330"/>
      <c r="FU234" s="330"/>
      <c r="FV234" s="330"/>
      <c r="FW234" s="330"/>
      <c r="FX234" s="330"/>
      <c r="FY234" s="330"/>
      <c r="FZ234" s="330"/>
      <c r="GA234" s="330"/>
      <c r="GB234" s="330"/>
      <c r="GC234" s="330"/>
      <c r="GD234" s="330"/>
      <c r="GE234" s="330"/>
      <c r="GF234" s="330"/>
      <c r="GG234" s="330"/>
      <c r="GH234" s="330"/>
      <c r="GI234" s="330"/>
      <c r="GJ234" s="330"/>
      <c r="GK234" s="330"/>
      <c r="GL234" s="330"/>
      <c r="GM234" s="330"/>
      <c r="GN234" s="330"/>
      <c r="GO234" s="330"/>
      <c r="GP234" s="330"/>
      <c r="GQ234" s="330"/>
      <c r="GR234" s="330"/>
      <c r="GS234" s="330"/>
      <c r="GT234" s="330"/>
      <c r="GU234" s="330"/>
      <c r="GV234" s="330"/>
      <c r="GW234" s="330"/>
      <c r="GX234" s="330"/>
      <c r="GY234" s="330"/>
      <c r="GZ234" s="330"/>
      <c r="HA234" s="330"/>
      <c r="HB234" s="330"/>
      <c r="HC234" s="330"/>
      <c r="HD234" s="330"/>
      <c r="HE234" s="330"/>
      <c r="HF234" s="330"/>
      <c r="HG234" s="330"/>
      <c r="HH234" s="330"/>
      <c r="HI234" s="330"/>
      <c r="HJ234" s="330"/>
    </row>
    <row r="235" s="135" customFormat="1" ht="9.95" customHeight="1" spans="1:218">
      <c r="A235" s="1267" t="s">
        <v>37</v>
      </c>
      <c r="B235" s="1267" t="s">
        <v>713</v>
      </c>
      <c r="C235" s="1267">
        <v>936</v>
      </c>
      <c r="D235" s="1268">
        <v>6.1720707684</v>
      </c>
      <c r="E235" s="1268" t="s">
        <v>714</v>
      </c>
      <c r="F235" s="1268" t="s">
        <v>715</v>
      </c>
      <c r="G235" s="1268" t="s">
        <v>716</v>
      </c>
      <c r="H235" s="1267" t="s">
        <v>717</v>
      </c>
      <c r="I235" s="1267" t="s">
        <v>729</v>
      </c>
      <c r="J235" s="1267" t="s">
        <v>29</v>
      </c>
      <c r="K235" s="1267"/>
      <c r="L235" s="1275">
        <v>40424704.4533</v>
      </c>
      <c r="M235" s="1275">
        <v>4677996.42256</v>
      </c>
      <c r="N235" s="1267" t="s">
        <v>43</v>
      </c>
      <c r="O235" s="1276" t="s">
        <v>741</v>
      </c>
      <c r="P235" s="1277" t="s">
        <v>742</v>
      </c>
      <c r="Q235" s="1283">
        <f t="shared" si="4"/>
        <v>27.7743184578</v>
      </c>
      <c r="R235" s="1267"/>
      <c r="S235" s="330"/>
      <c r="T235" s="330"/>
      <c r="U235" s="330"/>
      <c r="V235" s="330"/>
      <c r="W235" s="330"/>
      <c r="X235" s="330"/>
      <c r="Y235" s="330"/>
      <c r="Z235" s="330"/>
      <c r="AA235" s="330"/>
      <c r="AB235" s="330"/>
      <c r="AC235" s="330"/>
      <c r="AD235" s="330"/>
      <c r="AE235" s="330"/>
      <c r="AF235" s="330"/>
      <c r="AG235" s="330"/>
      <c r="AH235" s="330"/>
      <c r="AI235" s="330"/>
      <c r="AJ235" s="330"/>
      <c r="AK235" s="330"/>
      <c r="AL235" s="330"/>
      <c r="AM235" s="330"/>
      <c r="AN235" s="330"/>
      <c r="AO235" s="330"/>
      <c r="AP235" s="330"/>
      <c r="AQ235" s="330"/>
      <c r="AR235" s="330"/>
      <c r="AS235" s="330"/>
      <c r="AT235" s="330"/>
      <c r="AU235" s="330"/>
      <c r="AV235" s="330"/>
      <c r="AW235" s="330"/>
      <c r="AX235" s="330"/>
      <c r="AY235" s="330"/>
      <c r="AZ235" s="330"/>
      <c r="BA235" s="330"/>
      <c r="BB235" s="330"/>
      <c r="BC235" s="330"/>
      <c r="BD235" s="330"/>
      <c r="BE235" s="330"/>
      <c r="BF235" s="330"/>
      <c r="BG235" s="330"/>
      <c r="BH235" s="330"/>
      <c r="BI235" s="330"/>
      <c r="BJ235" s="330"/>
      <c r="BK235" s="330"/>
      <c r="BL235" s="330"/>
      <c r="BM235" s="330"/>
      <c r="BN235" s="330"/>
      <c r="BO235" s="330"/>
      <c r="BP235" s="330"/>
      <c r="BQ235" s="330"/>
      <c r="BR235" s="330"/>
      <c r="BS235" s="330"/>
      <c r="BT235" s="330"/>
      <c r="BU235" s="330"/>
      <c r="BV235" s="330"/>
      <c r="BW235" s="330"/>
      <c r="BX235" s="330"/>
      <c r="BY235" s="330"/>
      <c r="BZ235" s="330"/>
      <c r="CA235" s="330"/>
      <c r="CB235" s="330"/>
      <c r="CC235" s="330"/>
      <c r="CD235" s="330"/>
      <c r="CE235" s="330"/>
      <c r="CF235" s="330"/>
      <c r="CG235" s="330"/>
      <c r="CH235" s="330"/>
      <c r="CI235" s="330"/>
      <c r="CJ235" s="330"/>
      <c r="CK235" s="330"/>
      <c r="CL235" s="330"/>
      <c r="CM235" s="330"/>
      <c r="CN235" s="330"/>
      <c r="CO235" s="330"/>
      <c r="CP235" s="330"/>
      <c r="CQ235" s="330"/>
      <c r="CR235" s="330"/>
      <c r="CS235" s="330"/>
      <c r="CT235" s="330"/>
      <c r="CU235" s="330"/>
      <c r="CV235" s="330"/>
      <c r="CW235" s="330"/>
      <c r="CX235" s="330"/>
      <c r="CY235" s="330"/>
      <c r="CZ235" s="330"/>
      <c r="DA235" s="330"/>
      <c r="DB235" s="330"/>
      <c r="DC235" s="330"/>
      <c r="DD235" s="330"/>
      <c r="DE235" s="330"/>
      <c r="DF235" s="330"/>
      <c r="DG235" s="330"/>
      <c r="DH235" s="330"/>
      <c r="DI235" s="330"/>
      <c r="DJ235" s="330"/>
      <c r="DK235" s="330"/>
      <c r="DL235" s="330"/>
      <c r="DM235" s="330"/>
      <c r="DN235" s="330"/>
      <c r="DO235" s="330"/>
      <c r="DP235" s="330"/>
      <c r="DQ235" s="330"/>
      <c r="DR235" s="330"/>
      <c r="DS235" s="330"/>
      <c r="DT235" s="330"/>
      <c r="DU235" s="330"/>
      <c r="DV235" s="330"/>
      <c r="DW235" s="330"/>
      <c r="DX235" s="330"/>
      <c r="DY235" s="330"/>
      <c r="DZ235" s="330"/>
      <c r="EA235" s="330"/>
      <c r="EB235" s="330"/>
      <c r="EC235" s="330"/>
      <c r="ED235" s="330"/>
      <c r="EE235" s="330"/>
      <c r="EF235" s="330"/>
      <c r="EG235" s="330"/>
      <c r="EH235" s="330"/>
      <c r="EI235" s="330"/>
      <c r="EJ235" s="330"/>
      <c r="EK235" s="330"/>
      <c r="EL235" s="330"/>
      <c r="EM235" s="330"/>
      <c r="EN235" s="330"/>
      <c r="EO235" s="330"/>
      <c r="EP235" s="330"/>
      <c r="EQ235" s="330"/>
      <c r="ER235" s="330"/>
      <c r="ES235" s="330"/>
      <c r="ET235" s="330"/>
      <c r="EU235" s="330"/>
      <c r="EV235" s="330"/>
      <c r="EW235" s="330"/>
      <c r="EX235" s="330"/>
      <c r="EY235" s="330"/>
      <c r="EZ235" s="330"/>
      <c r="FA235" s="330"/>
      <c r="FB235" s="330"/>
      <c r="FC235" s="330"/>
      <c r="FD235" s="330"/>
      <c r="FE235" s="330"/>
      <c r="FF235" s="330"/>
      <c r="FG235" s="330"/>
      <c r="FH235" s="330"/>
      <c r="FI235" s="330"/>
      <c r="FJ235" s="330"/>
      <c r="FK235" s="330"/>
      <c r="FL235" s="330"/>
      <c r="FM235" s="330"/>
      <c r="FN235" s="330"/>
      <c r="FO235" s="330"/>
      <c r="FP235" s="330"/>
      <c r="FQ235" s="330"/>
      <c r="FR235" s="330"/>
      <c r="FS235" s="330"/>
      <c r="FT235" s="330"/>
      <c r="FU235" s="330"/>
      <c r="FV235" s="330"/>
      <c r="FW235" s="330"/>
      <c r="FX235" s="330"/>
      <c r="FY235" s="330"/>
      <c r="FZ235" s="330"/>
      <c r="GA235" s="330"/>
      <c r="GB235" s="330"/>
      <c r="GC235" s="330"/>
      <c r="GD235" s="330"/>
      <c r="GE235" s="330"/>
      <c r="GF235" s="330"/>
      <c r="GG235" s="330"/>
      <c r="GH235" s="330"/>
      <c r="GI235" s="330"/>
      <c r="GJ235" s="330"/>
      <c r="GK235" s="330"/>
      <c r="GL235" s="330"/>
      <c r="GM235" s="330"/>
      <c r="GN235" s="330"/>
      <c r="GO235" s="330"/>
      <c r="GP235" s="330"/>
      <c r="GQ235" s="330"/>
      <c r="GR235" s="330"/>
      <c r="GS235" s="330"/>
      <c r="GT235" s="330"/>
      <c r="GU235" s="330"/>
      <c r="GV235" s="330"/>
      <c r="GW235" s="330"/>
      <c r="GX235" s="330"/>
      <c r="GY235" s="330"/>
      <c r="GZ235" s="330"/>
      <c r="HA235" s="330"/>
      <c r="HB235" s="330"/>
      <c r="HC235" s="330"/>
      <c r="HD235" s="330"/>
      <c r="HE235" s="330"/>
      <c r="HF235" s="330"/>
      <c r="HG235" s="330"/>
      <c r="HH235" s="330"/>
      <c r="HI235" s="330"/>
      <c r="HJ235" s="330"/>
    </row>
    <row r="236" s="135" customFormat="1" ht="9.95" customHeight="1" spans="1:218">
      <c r="A236" s="1267" t="s">
        <v>37</v>
      </c>
      <c r="B236" s="1267" t="s">
        <v>713</v>
      </c>
      <c r="C236" s="1267">
        <v>943</v>
      </c>
      <c r="D236" s="1268">
        <v>2.6957305746</v>
      </c>
      <c r="E236" s="1268" t="s">
        <v>714</v>
      </c>
      <c r="F236" s="1268" t="s">
        <v>715</v>
      </c>
      <c r="G236" s="1268" t="s">
        <v>716</v>
      </c>
      <c r="H236" s="1267" t="s">
        <v>717</v>
      </c>
      <c r="I236" s="1267" t="s">
        <v>729</v>
      </c>
      <c r="J236" s="1267" t="s">
        <v>29</v>
      </c>
      <c r="K236" s="1267"/>
      <c r="L236" s="1275">
        <v>40423998.9024</v>
      </c>
      <c r="M236" s="1275">
        <v>4678037.68116</v>
      </c>
      <c r="N236" s="1267" t="s">
        <v>43</v>
      </c>
      <c r="O236" s="1276" t="s">
        <v>741</v>
      </c>
      <c r="P236" s="1277" t="s">
        <v>742</v>
      </c>
      <c r="Q236" s="1283">
        <f t="shared" si="4"/>
        <v>12.1307875857</v>
      </c>
      <c r="R236" s="1267"/>
      <c r="S236" s="330"/>
      <c r="T236" s="330"/>
      <c r="U236" s="330"/>
      <c r="V236" s="330"/>
      <c r="W236" s="330"/>
      <c r="X236" s="330"/>
      <c r="Y236" s="330"/>
      <c r="Z236" s="330"/>
      <c r="AA236" s="330"/>
      <c r="AB236" s="330"/>
      <c r="AC236" s="330"/>
      <c r="AD236" s="330"/>
      <c r="AE236" s="330"/>
      <c r="AF236" s="330"/>
      <c r="AG236" s="330"/>
      <c r="AH236" s="330"/>
      <c r="AI236" s="330"/>
      <c r="AJ236" s="330"/>
      <c r="AK236" s="330"/>
      <c r="AL236" s="330"/>
      <c r="AM236" s="330"/>
      <c r="AN236" s="330"/>
      <c r="AO236" s="330"/>
      <c r="AP236" s="330"/>
      <c r="AQ236" s="330"/>
      <c r="AR236" s="330"/>
      <c r="AS236" s="330"/>
      <c r="AT236" s="330"/>
      <c r="AU236" s="330"/>
      <c r="AV236" s="330"/>
      <c r="AW236" s="330"/>
      <c r="AX236" s="330"/>
      <c r="AY236" s="330"/>
      <c r="AZ236" s="330"/>
      <c r="BA236" s="330"/>
      <c r="BB236" s="330"/>
      <c r="BC236" s="330"/>
      <c r="BD236" s="330"/>
      <c r="BE236" s="330"/>
      <c r="BF236" s="330"/>
      <c r="BG236" s="330"/>
      <c r="BH236" s="330"/>
      <c r="BI236" s="330"/>
      <c r="BJ236" s="330"/>
      <c r="BK236" s="330"/>
      <c r="BL236" s="330"/>
      <c r="BM236" s="330"/>
      <c r="BN236" s="330"/>
      <c r="BO236" s="330"/>
      <c r="BP236" s="330"/>
      <c r="BQ236" s="330"/>
      <c r="BR236" s="330"/>
      <c r="BS236" s="330"/>
      <c r="BT236" s="330"/>
      <c r="BU236" s="330"/>
      <c r="BV236" s="330"/>
      <c r="BW236" s="330"/>
      <c r="BX236" s="330"/>
      <c r="BY236" s="330"/>
      <c r="BZ236" s="330"/>
      <c r="CA236" s="330"/>
      <c r="CB236" s="330"/>
      <c r="CC236" s="330"/>
      <c r="CD236" s="330"/>
      <c r="CE236" s="330"/>
      <c r="CF236" s="330"/>
      <c r="CG236" s="330"/>
      <c r="CH236" s="330"/>
      <c r="CI236" s="330"/>
      <c r="CJ236" s="330"/>
      <c r="CK236" s="330"/>
      <c r="CL236" s="330"/>
      <c r="CM236" s="330"/>
      <c r="CN236" s="330"/>
      <c r="CO236" s="330"/>
      <c r="CP236" s="330"/>
      <c r="CQ236" s="330"/>
      <c r="CR236" s="330"/>
      <c r="CS236" s="330"/>
      <c r="CT236" s="330"/>
      <c r="CU236" s="330"/>
      <c r="CV236" s="330"/>
      <c r="CW236" s="330"/>
      <c r="CX236" s="330"/>
      <c r="CY236" s="330"/>
      <c r="CZ236" s="330"/>
      <c r="DA236" s="330"/>
      <c r="DB236" s="330"/>
      <c r="DC236" s="330"/>
      <c r="DD236" s="330"/>
      <c r="DE236" s="330"/>
      <c r="DF236" s="330"/>
      <c r="DG236" s="330"/>
      <c r="DH236" s="330"/>
      <c r="DI236" s="330"/>
      <c r="DJ236" s="330"/>
      <c r="DK236" s="330"/>
      <c r="DL236" s="330"/>
      <c r="DM236" s="330"/>
      <c r="DN236" s="330"/>
      <c r="DO236" s="330"/>
      <c r="DP236" s="330"/>
      <c r="DQ236" s="330"/>
      <c r="DR236" s="330"/>
      <c r="DS236" s="330"/>
      <c r="DT236" s="330"/>
      <c r="DU236" s="330"/>
      <c r="DV236" s="330"/>
      <c r="DW236" s="330"/>
      <c r="DX236" s="330"/>
      <c r="DY236" s="330"/>
      <c r="DZ236" s="330"/>
      <c r="EA236" s="330"/>
      <c r="EB236" s="330"/>
      <c r="EC236" s="330"/>
      <c r="ED236" s="330"/>
      <c r="EE236" s="330"/>
      <c r="EF236" s="330"/>
      <c r="EG236" s="330"/>
      <c r="EH236" s="330"/>
      <c r="EI236" s="330"/>
      <c r="EJ236" s="330"/>
      <c r="EK236" s="330"/>
      <c r="EL236" s="330"/>
      <c r="EM236" s="330"/>
      <c r="EN236" s="330"/>
      <c r="EO236" s="330"/>
      <c r="EP236" s="330"/>
      <c r="EQ236" s="330"/>
      <c r="ER236" s="330"/>
      <c r="ES236" s="330"/>
      <c r="ET236" s="330"/>
      <c r="EU236" s="330"/>
      <c r="EV236" s="330"/>
      <c r="EW236" s="330"/>
      <c r="EX236" s="330"/>
      <c r="EY236" s="330"/>
      <c r="EZ236" s="330"/>
      <c r="FA236" s="330"/>
      <c r="FB236" s="330"/>
      <c r="FC236" s="330"/>
      <c r="FD236" s="330"/>
      <c r="FE236" s="330"/>
      <c r="FF236" s="330"/>
      <c r="FG236" s="330"/>
      <c r="FH236" s="330"/>
      <c r="FI236" s="330"/>
      <c r="FJ236" s="330"/>
      <c r="FK236" s="330"/>
      <c r="FL236" s="330"/>
      <c r="FM236" s="330"/>
      <c r="FN236" s="330"/>
      <c r="FO236" s="330"/>
      <c r="FP236" s="330"/>
      <c r="FQ236" s="330"/>
      <c r="FR236" s="330"/>
      <c r="FS236" s="330"/>
      <c r="FT236" s="330"/>
      <c r="FU236" s="330"/>
      <c r="FV236" s="330"/>
      <c r="FW236" s="330"/>
      <c r="FX236" s="330"/>
      <c r="FY236" s="330"/>
      <c r="FZ236" s="330"/>
      <c r="GA236" s="330"/>
      <c r="GB236" s="330"/>
      <c r="GC236" s="330"/>
      <c r="GD236" s="330"/>
      <c r="GE236" s="330"/>
      <c r="GF236" s="330"/>
      <c r="GG236" s="330"/>
      <c r="GH236" s="330"/>
      <c r="GI236" s="330"/>
      <c r="GJ236" s="330"/>
      <c r="GK236" s="330"/>
      <c r="GL236" s="330"/>
      <c r="GM236" s="330"/>
      <c r="GN236" s="330"/>
      <c r="GO236" s="330"/>
      <c r="GP236" s="330"/>
      <c r="GQ236" s="330"/>
      <c r="GR236" s="330"/>
      <c r="GS236" s="330"/>
      <c r="GT236" s="330"/>
      <c r="GU236" s="330"/>
      <c r="GV236" s="330"/>
      <c r="GW236" s="330"/>
      <c r="GX236" s="330"/>
      <c r="GY236" s="330"/>
      <c r="GZ236" s="330"/>
      <c r="HA236" s="330"/>
      <c r="HB236" s="330"/>
      <c r="HC236" s="330"/>
      <c r="HD236" s="330"/>
      <c r="HE236" s="330"/>
      <c r="HF236" s="330"/>
      <c r="HG236" s="330"/>
      <c r="HH236" s="330"/>
      <c r="HI236" s="330"/>
      <c r="HJ236" s="330"/>
    </row>
    <row r="237" s="135" customFormat="1" ht="9.95" customHeight="1" spans="1:218">
      <c r="A237" s="1267" t="s">
        <v>37</v>
      </c>
      <c r="B237" s="1267" t="s">
        <v>713</v>
      </c>
      <c r="C237" s="1267">
        <v>1001</v>
      </c>
      <c r="D237" s="1268">
        <v>16.0675322475</v>
      </c>
      <c r="E237" s="1268" t="s">
        <v>714</v>
      </c>
      <c r="F237" s="1268" t="s">
        <v>715</v>
      </c>
      <c r="G237" s="1268" t="s">
        <v>716</v>
      </c>
      <c r="H237" s="1267" t="s">
        <v>721</v>
      </c>
      <c r="I237" s="1267" t="s">
        <v>729</v>
      </c>
      <c r="J237" s="1267" t="s">
        <v>29</v>
      </c>
      <c r="K237" s="1267"/>
      <c r="L237" s="1275">
        <v>40424086.4568</v>
      </c>
      <c r="M237" s="1275">
        <v>4677913.37917</v>
      </c>
      <c r="N237" s="1267" t="s">
        <v>43</v>
      </c>
      <c r="O237" s="1276" t="s">
        <v>741</v>
      </c>
      <c r="P237" s="1277" t="s">
        <v>742</v>
      </c>
      <c r="Q237" s="1283">
        <f t="shared" si="4"/>
        <v>72.30389511375</v>
      </c>
      <c r="R237" s="1267"/>
      <c r="S237" s="330"/>
      <c r="T237" s="330"/>
      <c r="U237" s="330"/>
      <c r="V237" s="330"/>
      <c r="W237" s="330"/>
      <c r="X237" s="330"/>
      <c r="Y237" s="330"/>
      <c r="Z237" s="330"/>
      <c r="AA237" s="330"/>
      <c r="AB237" s="330"/>
      <c r="AC237" s="330"/>
      <c r="AD237" s="330"/>
      <c r="AE237" s="330"/>
      <c r="AF237" s="330"/>
      <c r="AG237" s="330"/>
      <c r="AH237" s="330"/>
      <c r="AI237" s="330"/>
      <c r="AJ237" s="330"/>
      <c r="AK237" s="330"/>
      <c r="AL237" s="330"/>
      <c r="AM237" s="330"/>
      <c r="AN237" s="330"/>
      <c r="AO237" s="330"/>
      <c r="AP237" s="330"/>
      <c r="AQ237" s="330"/>
      <c r="AR237" s="330"/>
      <c r="AS237" s="330"/>
      <c r="AT237" s="330"/>
      <c r="AU237" s="330"/>
      <c r="AV237" s="330"/>
      <c r="AW237" s="330"/>
      <c r="AX237" s="330"/>
      <c r="AY237" s="330"/>
      <c r="AZ237" s="330"/>
      <c r="BA237" s="330"/>
      <c r="BB237" s="330"/>
      <c r="BC237" s="330"/>
      <c r="BD237" s="330"/>
      <c r="BE237" s="330"/>
      <c r="BF237" s="330"/>
      <c r="BG237" s="330"/>
      <c r="BH237" s="330"/>
      <c r="BI237" s="330"/>
      <c r="BJ237" s="330"/>
      <c r="BK237" s="330"/>
      <c r="BL237" s="330"/>
      <c r="BM237" s="330"/>
      <c r="BN237" s="330"/>
      <c r="BO237" s="330"/>
      <c r="BP237" s="330"/>
      <c r="BQ237" s="330"/>
      <c r="BR237" s="330"/>
      <c r="BS237" s="330"/>
      <c r="BT237" s="330"/>
      <c r="BU237" s="330"/>
      <c r="BV237" s="330"/>
      <c r="BW237" s="330"/>
      <c r="BX237" s="330"/>
      <c r="BY237" s="330"/>
      <c r="BZ237" s="330"/>
      <c r="CA237" s="330"/>
      <c r="CB237" s="330"/>
      <c r="CC237" s="330"/>
      <c r="CD237" s="330"/>
      <c r="CE237" s="330"/>
      <c r="CF237" s="330"/>
      <c r="CG237" s="330"/>
      <c r="CH237" s="330"/>
      <c r="CI237" s="330"/>
      <c r="CJ237" s="330"/>
      <c r="CK237" s="330"/>
      <c r="CL237" s="330"/>
      <c r="CM237" s="330"/>
      <c r="CN237" s="330"/>
      <c r="CO237" s="330"/>
      <c r="CP237" s="330"/>
      <c r="CQ237" s="330"/>
      <c r="CR237" s="330"/>
      <c r="CS237" s="330"/>
      <c r="CT237" s="330"/>
      <c r="CU237" s="330"/>
      <c r="CV237" s="330"/>
      <c r="CW237" s="330"/>
      <c r="CX237" s="330"/>
      <c r="CY237" s="330"/>
      <c r="CZ237" s="330"/>
      <c r="DA237" s="330"/>
      <c r="DB237" s="330"/>
      <c r="DC237" s="330"/>
      <c r="DD237" s="330"/>
      <c r="DE237" s="330"/>
      <c r="DF237" s="330"/>
      <c r="DG237" s="330"/>
      <c r="DH237" s="330"/>
      <c r="DI237" s="330"/>
      <c r="DJ237" s="330"/>
      <c r="DK237" s="330"/>
      <c r="DL237" s="330"/>
      <c r="DM237" s="330"/>
      <c r="DN237" s="330"/>
      <c r="DO237" s="330"/>
      <c r="DP237" s="330"/>
      <c r="DQ237" s="330"/>
      <c r="DR237" s="330"/>
      <c r="DS237" s="330"/>
      <c r="DT237" s="330"/>
      <c r="DU237" s="330"/>
      <c r="DV237" s="330"/>
      <c r="DW237" s="330"/>
      <c r="DX237" s="330"/>
      <c r="DY237" s="330"/>
      <c r="DZ237" s="330"/>
      <c r="EA237" s="330"/>
      <c r="EB237" s="330"/>
      <c r="EC237" s="330"/>
      <c r="ED237" s="330"/>
      <c r="EE237" s="330"/>
      <c r="EF237" s="330"/>
      <c r="EG237" s="330"/>
      <c r="EH237" s="330"/>
      <c r="EI237" s="330"/>
      <c r="EJ237" s="330"/>
      <c r="EK237" s="330"/>
      <c r="EL237" s="330"/>
      <c r="EM237" s="330"/>
      <c r="EN237" s="330"/>
      <c r="EO237" s="330"/>
      <c r="EP237" s="330"/>
      <c r="EQ237" s="330"/>
      <c r="ER237" s="330"/>
      <c r="ES237" s="330"/>
      <c r="ET237" s="330"/>
      <c r="EU237" s="330"/>
      <c r="EV237" s="330"/>
      <c r="EW237" s="330"/>
      <c r="EX237" s="330"/>
      <c r="EY237" s="330"/>
      <c r="EZ237" s="330"/>
      <c r="FA237" s="330"/>
      <c r="FB237" s="330"/>
      <c r="FC237" s="330"/>
      <c r="FD237" s="330"/>
      <c r="FE237" s="330"/>
      <c r="FF237" s="330"/>
      <c r="FG237" s="330"/>
      <c r="FH237" s="330"/>
      <c r="FI237" s="330"/>
      <c r="FJ237" s="330"/>
      <c r="FK237" s="330"/>
      <c r="FL237" s="330"/>
      <c r="FM237" s="330"/>
      <c r="FN237" s="330"/>
      <c r="FO237" s="330"/>
      <c r="FP237" s="330"/>
      <c r="FQ237" s="330"/>
      <c r="FR237" s="330"/>
      <c r="FS237" s="330"/>
      <c r="FT237" s="330"/>
      <c r="FU237" s="330"/>
      <c r="FV237" s="330"/>
      <c r="FW237" s="330"/>
      <c r="FX237" s="330"/>
      <c r="FY237" s="330"/>
      <c r="FZ237" s="330"/>
      <c r="GA237" s="330"/>
      <c r="GB237" s="330"/>
      <c r="GC237" s="330"/>
      <c r="GD237" s="330"/>
      <c r="GE237" s="330"/>
      <c r="GF237" s="330"/>
      <c r="GG237" s="330"/>
      <c r="GH237" s="330"/>
      <c r="GI237" s="330"/>
      <c r="GJ237" s="330"/>
      <c r="GK237" s="330"/>
      <c r="GL237" s="330"/>
      <c r="GM237" s="330"/>
      <c r="GN237" s="330"/>
      <c r="GO237" s="330"/>
      <c r="GP237" s="330"/>
      <c r="GQ237" s="330"/>
      <c r="GR237" s="330"/>
      <c r="GS237" s="330"/>
      <c r="GT237" s="330"/>
      <c r="GU237" s="330"/>
      <c r="GV237" s="330"/>
      <c r="GW237" s="330"/>
      <c r="GX237" s="330"/>
      <c r="GY237" s="330"/>
      <c r="GZ237" s="330"/>
      <c r="HA237" s="330"/>
      <c r="HB237" s="330"/>
      <c r="HC237" s="330"/>
      <c r="HD237" s="330"/>
      <c r="HE237" s="330"/>
      <c r="HF237" s="330"/>
      <c r="HG237" s="330"/>
      <c r="HH237" s="330"/>
      <c r="HI237" s="330"/>
      <c r="HJ237" s="330"/>
    </row>
    <row r="238" s="135" customFormat="1" ht="9.95" customHeight="1" spans="1:218">
      <c r="A238" s="1267" t="s">
        <v>37</v>
      </c>
      <c r="B238" s="1267" t="s">
        <v>713</v>
      </c>
      <c r="C238" s="1267">
        <v>1001</v>
      </c>
      <c r="D238" s="1268">
        <v>17.19762654855</v>
      </c>
      <c r="E238" s="1268" t="s">
        <v>714</v>
      </c>
      <c r="F238" s="1268" t="s">
        <v>715</v>
      </c>
      <c r="G238" s="1268" t="s">
        <v>716</v>
      </c>
      <c r="H238" s="1267" t="s">
        <v>721</v>
      </c>
      <c r="I238" s="1267" t="s">
        <v>729</v>
      </c>
      <c r="J238" s="1267" t="s">
        <v>29</v>
      </c>
      <c r="K238" s="1267"/>
      <c r="L238" s="1275">
        <v>40424294.1107</v>
      </c>
      <c r="M238" s="1275">
        <v>4677857.61288</v>
      </c>
      <c r="N238" s="1267" t="s">
        <v>43</v>
      </c>
      <c r="O238" s="1276" t="s">
        <v>741</v>
      </c>
      <c r="P238" s="1277" t="s">
        <v>742</v>
      </c>
      <c r="Q238" s="1283">
        <f t="shared" si="4"/>
        <v>77.389319468475</v>
      </c>
      <c r="R238" s="1267"/>
      <c r="S238" s="330"/>
      <c r="T238" s="330"/>
      <c r="U238" s="330"/>
      <c r="V238" s="330"/>
      <c r="W238" s="330"/>
      <c r="X238" s="330"/>
      <c r="Y238" s="330"/>
      <c r="Z238" s="330"/>
      <c r="AA238" s="330"/>
      <c r="AB238" s="330"/>
      <c r="AC238" s="330"/>
      <c r="AD238" s="330"/>
      <c r="AE238" s="330"/>
      <c r="AF238" s="330"/>
      <c r="AG238" s="330"/>
      <c r="AH238" s="330"/>
      <c r="AI238" s="330"/>
      <c r="AJ238" s="330"/>
      <c r="AK238" s="330"/>
      <c r="AL238" s="330"/>
      <c r="AM238" s="330"/>
      <c r="AN238" s="330"/>
      <c r="AO238" s="330"/>
      <c r="AP238" s="330"/>
      <c r="AQ238" s="330"/>
      <c r="AR238" s="330"/>
      <c r="AS238" s="330"/>
      <c r="AT238" s="330"/>
      <c r="AU238" s="330"/>
      <c r="AV238" s="330"/>
      <c r="AW238" s="330"/>
      <c r="AX238" s="330"/>
      <c r="AY238" s="330"/>
      <c r="AZ238" s="330"/>
      <c r="BA238" s="330"/>
      <c r="BB238" s="330"/>
      <c r="BC238" s="330"/>
      <c r="BD238" s="330"/>
      <c r="BE238" s="330"/>
      <c r="BF238" s="330"/>
      <c r="BG238" s="330"/>
      <c r="BH238" s="330"/>
      <c r="BI238" s="330"/>
      <c r="BJ238" s="330"/>
      <c r="BK238" s="330"/>
      <c r="BL238" s="330"/>
      <c r="BM238" s="330"/>
      <c r="BN238" s="330"/>
      <c r="BO238" s="330"/>
      <c r="BP238" s="330"/>
      <c r="BQ238" s="330"/>
      <c r="BR238" s="330"/>
      <c r="BS238" s="330"/>
      <c r="BT238" s="330"/>
      <c r="BU238" s="330"/>
      <c r="BV238" s="330"/>
      <c r="BW238" s="330"/>
      <c r="BX238" s="330"/>
      <c r="BY238" s="330"/>
      <c r="BZ238" s="330"/>
      <c r="CA238" s="330"/>
      <c r="CB238" s="330"/>
      <c r="CC238" s="330"/>
      <c r="CD238" s="330"/>
      <c r="CE238" s="330"/>
      <c r="CF238" s="330"/>
      <c r="CG238" s="330"/>
      <c r="CH238" s="330"/>
      <c r="CI238" s="330"/>
      <c r="CJ238" s="330"/>
      <c r="CK238" s="330"/>
      <c r="CL238" s="330"/>
      <c r="CM238" s="330"/>
      <c r="CN238" s="330"/>
      <c r="CO238" s="330"/>
      <c r="CP238" s="330"/>
      <c r="CQ238" s="330"/>
      <c r="CR238" s="330"/>
      <c r="CS238" s="330"/>
      <c r="CT238" s="330"/>
      <c r="CU238" s="330"/>
      <c r="CV238" s="330"/>
      <c r="CW238" s="330"/>
      <c r="CX238" s="330"/>
      <c r="CY238" s="330"/>
      <c r="CZ238" s="330"/>
      <c r="DA238" s="330"/>
      <c r="DB238" s="330"/>
      <c r="DC238" s="330"/>
      <c r="DD238" s="330"/>
      <c r="DE238" s="330"/>
      <c r="DF238" s="330"/>
      <c r="DG238" s="330"/>
      <c r="DH238" s="330"/>
      <c r="DI238" s="330"/>
      <c r="DJ238" s="330"/>
      <c r="DK238" s="330"/>
      <c r="DL238" s="330"/>
      <c r="DM238" s="330"/>
      <c r="DN238" s="330"/>
      <c r="DO238" s="330"/>
      <c r="DP238" s="330"/>
      <c r="DQ238" s="330"/>
      <c r="DR238" s="330"/>
      <c r="DS238" s="330"/>
      <c r="DT238" s="330"/>
      <c r="DU238" s="330"/>
      <c r="DV238" s="330"/>
      <c r="DW238" s="330"/>
      <c r="DX238" s="330"/>
      <c r="DY238" s="330"/>
      <c r="DZ238" s="330"/>
      <c r="EA238" s="330"/>
      <c r="EB238" s="330"/>
      <c r="EC238" s="330"/>
      <c r="ED238" s="330"/>
      <c r="EE238" s="330"/>
      <c r="EF238" s="330"/>
      <c r="EG238" s="330"/>
      <c r="EH238" s="330"/>
      <c r="EI238" s="330"/>
      <c r="EJ238" s="330"/>
      <c r="EK238" s="330"/>
      <c r="EL238" s="330"/>
      <c r="EM238" s="330"/>
      <c r="EN238" s="330"/>
      <c r="EO238" s="330"/>
      <c r="EP238" s="330"/>
      <c r="EQ238" s="330"/>
      <c r="ER238" s="330"/>
      <c r="ES238" s="330"/>
      <c r="ET238" s="330"/>
      <c r="EU238" s="330"/>
      <c r="EV238" s="330"/>
      <c r="EW238" s="330"/>
      <c r="EX238" s="330"/>
      <c r="EY238" s="330"/>
      <c r="EZ238" s="330"/>
      <c r="FA238" s="330"/>
      <c r="FB238" s="330"/>
      <c r="FC238" s="330"/>
      <c r="FD238" s="330"/>
      <c r="FE238" s="330"/>
      <c r="FF238" s="330"/>
      <c r="FG238" s="330"/>
      <c r="FH238" s="330"/>
      <c r="FI238" s="330"/>
      <c r="FJ238" s="330"/>
      <c r="FK238" s="330"/>
      <c r="FL238" s="330"/>
      <c r="FM238" s="330"/>
      <c r="FN238" s="330"/>
      <c r="FO238" s="330"/>
      <c r="FP238" s="330"/>
      <c r="FQ238" s="330"/>
      <c r="FR238" s="330"/>
      <c r="FS238" s="330"/>
      <c r="FT238" s="330"/>
      <c r="FU238" s="330"/>
      <c r="FV238" s="330"/>
      <c r="FW238" s="330"/>
      <c r="FX238" s="330"/>
      <c r="FY238" s="330"/>
      <c r="FZ238" s="330"/>
      <c r="GA238" s="330"/>
      <c r="GB238" s="330"/>
      <c r="GC238" s="330"/>
      <c r="GD238" s="330"/>
      <c r="GE238" s="330"/>
      <c r="GF238" s="330"/>
      <c r="GG238" s="330"/>
      <c r="GH238" s="330"/>
      <c r="GI238" s="330"/>
      <c r="GJ238" s="330"/>
      <c r="GK238" s="330"/>
      <c r="GL238" s="330"/>
      <c r="GM238" s="330"/>
      <c r="GN238" s="330"/>
      <c r="GO238" s="330"/>
      <c r="GP238" s="330"/>
      <c r="GQ238" s="330"/>
      <c r="GR238" s="330"/>
      <c r="GS238" s="330"/>
      <c r="GT238" s="330"/>
      <c r="GU238" s="330"/>
      <c r="GV238" s="330"/>
      <c r="GW238" s="330"/>
      <c r="GX238" s="330"/>
      <c r="GY238" s="330"/>
      <c r="GZ238" s="330"/>
      <c r="HA238" s="330"/>
      <c r="HB238" s="330"/>
      <c r="HC238" s="330"/>
      <c r="HD238" s="330"/>
      <c r="HE238" s="330"/>
      <c r="HF238" s="330"/>
      <c r="HG238" s="330"/>
      <c r="HH238" s="330"/>
      <c r="HI238" s="330"/>
      <c r="HJ238" s="330"/>
    </row>
    <row r="239" s="135" customFormat="1" ht="9.95" customHeight="1" spans="1:218">
      <c r="A239" s="1267" t="s">
        <v>37</v>
      </c>
      <c r="B239" s="1267" t="s">
        <v>713</v>
      </c>
      <c r="C239" s="1267">
        <v>1001</v>
      </c>
      <c r="D239" s="1268">
        <v>0.46098382575</v>
      </c>
      <c r="E239" s="1268" t="s">
        <v>714</v>
      </c>
      <c r="F239" s="1268" t="s">
        <v>715</v>
      </c>
      <c r="G239" s="1268" t="s">
        <v>716</v>
      </c>
      <c r="H239" s="1267" t="s">
        <v>721</v>
      </c>
      <c r="I239" s="1267" t="s">
        <v>729</v>
      </c>
      <c r="J239" s="1267" t="s">
        <v>29</v>
      </c>
      <c r="K239" s="1267"/>
      <c r="L239" s="1275">
        <v>40424323.5199</v>
      </c>
      <c r="M239" s="1275">
        <v>4677909.40657</v>
      </c>
      <c r="N239" s="1267" t="s">
        <v>43</v>
      </c>
      <c r="O239" s="1276" t="s">
        <v>741</v>
      </c>
      <c r="P239" s="1277" t="s">
        <v>742</v>
      </c>
      <c r="Q239" s="1283">
        <f t="shared" si="4"/>
        <v>2.074427215875</v>
      </c>
      <c r="R239" s="1267"/>
      <c r="S239" s="330"/>
      <c r="T239" s="330"/>
      <c r="U239" s="330"/>
      <c r="V239" s="330"/>
      <c r="W239" s="330"/>
      <c r="X239" s="330"/>
      <c r="Y239" s="330"/>
      <c r="Z239" s="330"/>
      <c r="AA239" s="330"/>
      <c r="AB239" s="330"/>
      <c r="AC239" s="330"/>
      <c r="AD239" s="330"/>
      <c r="AE239" s="330"/>
      <c r="AF239" s="330"/>
      <c r="AG239" s="330"/>
      <c r="AH239" s="330"/>
      <c r="AI239" s="330"/>
      <c r="AJ239" s="330"/>
      <c r="AK239" s="330"/>
      <c r="AL239" s="330"/>
      <c r="AM239" s="330"/>
      <c r="AN239" s="330"/>
      <c r="AO239" s="330"/>
      <c r="AP239" s="330"/>
      <c r="AQ239" s="330"/>
      <c r="AR239" s="330"/>
      <c r="AS239" s="330"/>
      <c r="AT239" s="330"/>
      <c r="AU239" s="330"/>
      <c r="AV239" s="330"/>
      <c r="AW239" s="330"/>
      <c r="AX239" s="330"/>
      <c r="AY239" s="330"/>
      <c r="AZ239" s="330"/>
      <c r="BA239" s="330"/>
      <c r="BB239" s="330"/>
      <c r="BC239" s="330"/>
      <c r="BD239" s="330"/>
      <c r="BE239" s="330"/>
      <c r="BF239" s="330"/>
      <c r="BG239" s="330"/>
      <c r="BH239" s="330"/>
      <c r="BI239" s="330"/>
      <c r="BJ239" s="330"/>
      <c r="BK239" s="330"/>
      <c r="BL239" s="330"/>
      <c r="BM239" s="330"/>
      <c r="BN239" s="330"/>
      <c r="BO239" s="330"/>
      <c r="BP239" s="330"/>
      <c r="BQ239" s="330"/>
      <c r="BR239" s="330"/>
      <c r="BS239" s="330"/>
      <c r="BT239" s="330"/>
      <c r="BU239" s="330"/>
      <c r="BV239" s="330"/>
      <c r="BW239" s="330"/>
      <c r="BX239" s="330"/>
      <c r="BY239" s="330"/>
      <c r="BZ239" s="330"/>
      <c r="CA239" s="330"/>
      <c r="CB239" s="330"/>
      <c r="CC239" s="330"/>
      <c r="CD239" s="330"/>
      <c r="CE239" s="330"/>
      <c r="CF239" s="330"/>
      <c r="CG239" s="330"/>
      <c r="CH239" s="330"/>
      <c r="CI239" s="330"/>
      <c r="CJ239" s="330"/>
      <c r="CK239" s="330"/>
      <c r="CL239" s="330"/>
      <c r="CM239" s="330"/>
      <c r="CN239" s="330"/>
      <c r="CO239" s="330"/>
      <c r="CP239" s="330"/>
      <c r="CQ239" s="330"/>
      <c r="CR239" s="330"/>
      <c r="CS239" s="330"/>
      <c r="CT239" s="330"/>
      <c r="CU239" s="330"/>
      <c r="CV239" s="330"/>
      <c r="CW239" s="330"/>
      <c r="CX239" s="330"/>
      <c r="CY239" s="330"/>
      <c r="CZ239" s="330"/>
      <c r="DA239" s="330"/>
      <c r="DB239" s="330"/>
      <c r="DC239" s="330"/>
      <c r="DD239" s="330"/>
      <c r="DE239" s="330"/>
      <c r="DF239" s="330"/>
      <c r="DG239" s="330"/>
      <c r="DH239" s="330"/>
      <c r="DI239" s="330"/>
      <c r="DJ239" s="330"/>
      <c r="DK239" s="330"/>
      <c r="DL239" s="330"/>
      <c r="DM239" s="330"/>
      <c r="DN239" s="330"/>
      <c r="DO239" s="330"/>
      <c r="DP239" s="330"/>
      <c r="DQ239" s="330"/>
      <c r="DR239" s="330"/>
      <c r="DS239" s="330"/>
      <c r="DT239" s="330"/>
      <c r="DU239" s="330"/>
      <c r="DV239" s="330"/>
      <c r="DW239" s="330"/>
      <c r="DX239" s="330"/>
      <c r="DY239" s="330"/>
      <c r="DZ239" s="330"/>
      <c r="EA239" s="330"/>
      <c r="EB239" s="330"/>
      <c r="EC239" s="330"/>
      <c r="ED239" s="330"/>
      <c r="EE239" s="330"/>
      <c r="EF239" s="330"/>
      <c r="EG239" s="330"/>
      <c r="EH239" s="330"/>
      <c r="EI239" s="330"/>
      <c r="EJ239" s="330"/>
      <c r="EK239" s="330"/>
      <c r="EL239" s="330"/>
      <c r="EM239" s="330"/>
      <c r="EN239" s="330"/>
      <c r="EO239" s="330"/>
      <c r="EP239" s="330"/>
      <c r="EQ239" s="330"/>
      <c r="ER239" s="330"/>
      <c r="ES239" s="330"/>
      <c r="ET239" s="330"/>
      <c r="EU239" s="330"/>
      <c r="EV239" s="330"/>
      <c r="EW239" s="330"/>
      <c r="EX239" s="330"/>
      <c r="EY239" s="330"/>
      <c r="EZ239" s="330"/>
      <c r="FA239" s="330"/>
      <c r="FB239" s="330"/>
      <c r="FC239" s="330"/>
      <c r="FD239" s="330"/>
      <c r="FE239" s="330"/>
      <c r="FF239" s="330"/>
      <c r="FG239" s="330"/>
      <c r="FH239" s="330"/>
      <c r="FI239" s="330"/>
      <c r="FJ239" s="330"/>
      <c r="FK239" s="330"/>
      <c r="FL239" s="330"/>
      <c r="FM239" s="330"/>
      <c r="FN239" s="330"/>
      <c r="FO239" s="330"/>
      <c r="FP239" s="330"/>
      <c r="FQ239" s="330"/>
      <c r="FR239" s="330"/>
      <c r="FS239" s="330"/>
      <c r="FT239" s="330"/>
      <c r="FU239" s="330"/>
      <c r="FV239" s="330"/>
      <c r="FW239" s="330"/>
      <c r="FX239" s="330"/>
      <c r="FY239" s="330"/>
      <c r="FZ239" s="330"/>
      <c r="GA239" s="330"/>
      <c r="GB239" s="330"/>
      <c r="GC239" s="330"/>
      <c r="GD239" s="330"/>
      <c r="GE239" s="330"/>
      <c r="GF239" s="330"/>
      <c r="GG239" s="330"/>
      <c r="GH239" s="330"/>
      <c r="GI239" s="330"/>
      <c r="GJ239" s="330"/>
      <c r="GK239" s="330"/>
      <c r="GL239" s="330"/>
      <c r="GM239" s="330"/>
      <c r="GN239" s="330"/>
      <c r="GO239" s="330"/>
      <c r="GP239" s="330"/>
      <c r="GQ239" s="330"/>
      <c r="GR239" s="330"/>
      <c r="GS239" s="330"/>
      <c r="GT239" s="330"/>
      <c r="GU239" s="330"/>
      <c r="GV239" s="330"/>
      <c r="GW239" s="330"/>
      <c r="GX239" s="330"/>
      <c r="GY239" s="330"/>
      <c r="GZ239" s="330"/>
      <c r="HA239" s="330"/>
      <c r="HB239" s="330"/>
      <c r="HC239" s="330"/>
      <c r="HD239" s="330"/>
      <c r="HE239" s="330"/>
      <c r="HF239" s="330"/>
      <c r="HG239" s="330"/>
      <c r="HH239" s="330"/>
      <c r="HI239" s="330"/>
      <c r="HJ239" s="330"/>
    </row>
    <row r="240" s="135" customFormat="1" ht="9.95" customHeight="1" spans="1:218">
      <c r="A240" s="1267" t="s">
        <v>37</v>
      </c>
      <c r="B240" s="1267" t="s">
        <v>713</v>
      </c>
      <c r="C240" s="1267">
        <v>1001</v>
      </c>
      <c r="D240" s="1268">
        <v>5.3648847675</v>
      </c>
      <c r="E240" s="1268" t="s">
        <v>714</v>
      </c>
      <c r="F240" s="1268" t="s">
        <v>715</v>
      </c>
      <c r="G240" s="1268" t="s">
        <v>716</v>
      </c>
      <c r="H240" s="1267" t="s">
        <v>721</v>
      </c>
      <c r="I240" s="1267" t="s">
        <v>729</v>
      </c>
      <c r="J240" s="1267" t="s">
        <v>29</v>
      </c>
      <c r="K240" s="1267"/>
      <c r="L240" s="1275">
        <v>40424200.7844</v>
      </c>
      <c r="M240" s="1275">
        <v>4677888.58594</v>
      </c>
      <c r="N240" s="1267" t="s">
        <v>43</v>
      </c>
      <c r="O240" s="1276" t="s">
        <v>741</v>
      </c>
      <c r="P240" s="1277" t="s">
        <v>742</v>
      </c>
      <c r="Q240" s="1283">
        <f t="shared" si="4"/>
        <v>24.14198145375</v>
      </c>
      <c r="R240" s="1267"/>
      <c r="S240" s="330"/>
      <c r="T240" s="330"/>
      <c r="U240" s="330"/>
      <c r="V240" s="330"/>
      <c r="W240" s="330"/>
      <c r="X240" s="330"/>
      <c r="Y240" s="330"/>
      <c r="Z240" s="330"/>
      <c r="AA240" s="330"/>
      <c r="AB240" s="330"/>
      <c r="AC240" s="330"/>
      <c r="AD240" s="330"/>
      <c r="AE240" s="330"/>
      <c r="AF240" s="330"/>
      <c r="AG240" s="330"/>
      <c r="AH240" s="330"/>
      <c r="AI240" s="330"/>
      <c r="AJ240" s="330"/>
      <c r="AK240" s="330"/>
      <c r="AL240" s="330"/>
      <c r="AM240" s="330"/>
      <c r="AN240" s="330"/>
      <c r="AO240" s="330"/>
      <c r="AP240" s="330"/>
      <c r="AQ240" s="330"/>
      <c r="AR240" s="330"/>
      <c r="AS240" s="330"/>
      <c r="AT240" s="330"/>
      <c r="AU240" s="330"/>
      <c r="AV240" s="330"/>
      <c r="AW240" s="330"/>
      <c r="AX240" s="330"/>
      <c r="AY240" s="330"/>
      <c r="AZ240" s="330"/>
      <c r="BA240" s="330"/>
      <c r="BB240" s="330"/>
      <c r="BC240" s="330"/>
      <c r="BD240" s="330"/>
      <c r="BE240" s="330"/>
      <c r="BF240" s="330"/>
      <c r="BG240" s="330"/>
      <c r="BH240" s="330"/>
      <c r="BI240" s="330"/>
      <c r="BJ240" s="330"/>
      <c r="BK240" s="330"/>
      <c r="BL240" s="330"/>
      <c r="BM240" s="330"/>
      <c r="BN240" s="330"/>
      <c r="BO240" s="330"/>
      <c r="BP240" s="330"/>
      <c r="BQ240" s="330"/>
      <c r="BR240" s="330"/>
      <c r="BS240" s="330"/>
      <c r="BT240" s="330"/>
      <c r="BU240" s="330"/>
      <c r="BV240" s="330"/>
      <c r="BW240" s="330"/>
      <c r="BX240" s="330"/>
      <c r="BY240" s="330"/>
      <c r="BZ240" s="330"/>
      <c r="CA240" s="330"/>
      <c r="CB240" s="330"/>
      <c r="CC240" s="330"/>
      <c r="CD240" s="330"/>
      <c r="CE240" s="330"/>
      <c r="CF240" s="330"/>
      <c r="CG240" s="330"/>
      <c r="CH240" s="330"/>
      <c r="CI240" s="330"/>
      <c r="CJ240" s="330"/>
      <c r="CK240" s="330"/>
      <c r="CL240" s="330"/>
      <c r="CM240" s="330"/>
      <c r="CN240" s="330"/>
      <c r="CO240" s="330"/>
      <c r="CP240" s="330"/>
      <c r="CQ240" s="330"/>
      <c r="CR240" s="330"/>
      <c r="CS240" s="330"/>
      <c r="CT240" s="330"/>
      <c r="CU240" s="330"/>
      <c r="CV240" s="330"/>
      <c r="CW240" s="330"/>
      <c r="CX240" s="330"/>
      <c r="CY240" s="330"/>
      <c r="CZ240" s="330"/>
      <c r="DA240" s="330"/>
      <c r="DB240" s="330"/>
      <c r="DC240" s="330"/>
      <c r="DD240" s="330"/>
      <c r="DE240" s="330"/>
      <c r="DF240" s="330"/>
      <c r="DG240" s="330"/>
      <c r="DH240" s="330"/>
      <c r="DI240" s="330"/>
      <c r="DJ240" s="330"/>
      <c r="DK240" s="330"/>
      <c r="DL240" s="330"/>
      <c r="DM240" s="330"/>
      <c r="DN240" s="330"/>
      <c r="DO240" s="330"/>
      <c r="DP240" s="330"/>
      <c r="DQ240" s="330"/>
      <c r="DR240" s="330"/>
      <c r="DS240" s="330"/>
      <c r="DT240" s="330"/>
      <c r="DU240" s="330"/>
      <c r="DV240" s="330"/>
      <c r="DW240" s="330"/>
      <c r="DX240" s="330"/>
      <c r="DY240" s="330"/>
      <c r="DZ240" s="330"/>
      <c r="EA240" s="330"/>
      <c r="EB240" s="330"/>
      <c r="EC240" s="330"/>
      <c r="ED240" s="330"/>
      <c r="EE240" s="330"/>
      <c r="EF240" s="330"/>
      <c r="EG240" s="330"/>
      <c r="EH240" s="330"/>
      <c r="EI240" s="330"/>
      <c r="EJ240" s="330"/>
      <c r="EK240" s="330"/>
      <c r="EL240" s="330"/>
      <c r="EM240" s="330"/>
      <c r="EN240" s="330"/>
      <c r="EO240" s="330"/>
      <c r="EP240" s="330"/>
      <c r="EQ240" s="330"/>
      <c r="ER240" s="330"/>
      <c r="ES240" s="330"/>
      <c r="ET240" s="330"/>
      <c r="EU240" s="330"/>
      <c r="EV240" s="330"/>
      <c r="EW240" s="330"/>
      <c r="EX240" s="330"/>
      <c r="EY240" s="330"/>
      <c r="EZ240" s="330"/>
      <c r="FA240" s="330"/>
      <c r="FB240" s="330"/>
      <c r="FC240" s="330"/>
      <c r="FD240" s="330"/>
      <c r="FE240" s="330"/>
      <c r="FF240" s="330"/>
      <c r="FG240" s="330"/>
      <c r="FH240" s="330"/>
      <c r="FI240" s="330"/>
      <c r="FJ240" s="330"/>
      <c r="FK240" s="330"/>
      <c r="FL240" s="330"/>
      <c r="FM240" s="330"/>
      <c r="FN240" s="330"/>
      <c r="FO240" s="330"/>
      <c r="FP240" s="330"/>
      <c r="FQ240" s="330"/>
      <c r="FR240" s="330"/>
      <c r="FS240" s="330"/>
      <c r="FT240" s="330"/>
      <c r="FU240" s="330"/>
      <c r="FV240" s="330"/>
      <c r="FW240" s="330"/>
      <c r="FX240" s="330"/>
      <c r="FY240" s="330"/>
      <c r="FZ240" s="330"/>
      <c r="GA240" s="330"/>
      <c r="GB240" s="330"/>
      <c r="GC240" s="330"/>
      <c r="GD240" s="330"/>
      <c r="GE240" s="330"/>
      <c r="GF240" s="330"/>
      <c r="GG240" s="330"/>
      <c r="GH240" s="330"/>
      <c r="GI240" s="330"/>
      <c r="GJ240" s="330"/>
      <c r="GK240" s="330"/>
      <c r="GL240" s="330"/>
      <c r="GM240" s="330"/>
      <c r="GN240" s="330"/>
      <c r="GO240" s="330"/>
      <c r="GP240" s="330"/>
      <c r="GQ240" s="330"/>
      <c r="GR240" s="330"/>
      <c r="GS240" s="330"/>
      <c r="GT240" s="330"/>
      <c r="GU240" s="330"/>
      <c r="GV240" s="330"/>
      <c r="GW240" s="330"/>
      <c r="GX240" s="330"/>
      <c r="GY240" s="330"/>
      <c r="GZ240" s="330"/>
      <c r="HA240" s="330"/>
      <c r="HB240" s="330"/>
      <c r="HC240" s="330"/>
      <c r="HD240" s="330"/>
      <c r="HE240" s="330"/>
      <c r="HF240" s="330"/>
      <c r="HG240" s="330"/>
      <c r="HH240" s="330"/>
      <c r="HI240" s="330"/>
      <c r="HJ240" s="330"/>
    </row>
    <row r="241" s="135" customFormat="1" ht="9.95" customHeight="1" spans="1:218">
      <c r="A241" s="1267" t="s">
        <v>37</v>
      </c>
      <c r="B241" s="1267" t="s">
        <v>713</v>
      </c>
      <c r="C241" s="1267">
        <v>1009</v>
      </c>
      <c r="D241" s="1268">
        <v>27.66687906885</v>
      </c>
      <c r="E241" s="1268" t="s">
        <v>714</v>
      </c>
      <c r="F241" s="1268" t="s">
        <v>715</v>
      </c>
      <c r="G241" s="1268" t="s">
        <v>716</v>
      </c>
      <c r="H241" s="1267" t="s">
        <v>721</v>
      </c>
      <c r="I241" s="1267" t="s">
        <v>729</v>
      </c>
      <c r="J241" s="1267" t="s">
        <v>29</v>
      </c>
      <c r="K241" s="1267"/>
      <c r="L241" s="1275">
        <v>40424316.7933</v>
      </c>
      <c r="M241" s="1275">
        <v>4677959.46951</v>
      </c>
      <c r="N241" s="1267" t="s">
        <v>43</v>
      </c>
      <c r="O241" s="1276" t="s">
        <v>741</v>
      </c>
      <c r="P241" s="1277" t="s">
        <v>742</v>
      </c>
      <c r="Q241" s="1283">
        <f t="shared" si="4"/>
        <v>124.500955809825</v>
      </c>
      <c r="R241" s="1267"/>
      <c r="S241" s="330"/>
      <c r="T241" s="330"/>
      <c r="U241" s="330"/>
      <c r="V241" s="330"/>
      <c r="W241" s="330"/>
      <c r="X241" s="330"/>
      <c r="Y241" s="330"/>
      <c r="Z241" s="330"/>
      <c r="AA241" s="330"/>
      <c r="AB241" s="330"/>
      <c r="AC241" s="330"/>
      <c r="AD241" s="330"/>
      <c r="AE241" s="330"/>
      <c r="AF241" s="330"/>
      <c r="AG241" s="330"/>
      <c r="AH241" s="330"/>
      <c r="AI241" s="330"/>
      <c r="AJ241" s="330"/>
      <c r="AK241" s="330"/>
      <c r="AL241" s="330"/>
      <c r="AM241" s="330"/>
      <c r="AN241" s="330"/>
      <c r="AO241" s="330"/>
      <c r="AP241" s="330"/>
      <c r="AQ241" s="330"/>
      <c r="AR241" s="330"/>
      <c r="AS241" s="330"/>
      <c r="AT241" s="330"/>
      <c r="AU241" s="330"/>
      <c r="AV241" s="330"/>
      <c r="AW241" s="330"/>
      <c r="AX241" s="330"/>
      <c r="AY241" s="330"/>
      <c r="AZ241" s="330"/>
      <c r="BA241" s="330"/>
      <c r="BB241" s="330"/>
      <c r="BC241" s="330"/>
      <c r="BD241" s="330"/>
      <c r="BE241" s="330"/>
      <c r="BF241" s="330"/>
      <c r="BG241" s="330"/>
      <c r="BH241" s="330"/>
      <c r="BI241" s="330"/>
      <c r="BJ241" s="330"/>
      <c r="BK241" s="330"/>
      <c r="BL241" s="330"/>
      <c r="BM241" s="330"/>
      <c r="BN241" s="330"/>
      <c r="BO241" s="330"/>
      <c r="BP241" s="330"/>
      <c r="BQ241" s="330"/>
      <c r="BR241" s="330"/>
      <c r="BS241" s="330"/>
      <c r="BT241" s="330"/>
      <c r="BU241" s="330"/>
      <c r="BV241" s="330"/>
      <c r="BW241" s="330"/>
      <c r="BX241" s="330"/>
      <c r="BY241" s="330"/>
      <c r="BZ241" s="330"/>
      <c r="CA241" s="330"/>
      <c r="CB241" s="330"/>
      <c r="CC241" s="330"/>
      <c r="CD241" s="330"/>
      <c r="CE241" s="330"/>
      <c r="CF241" s="330"/>
      <c r="CG241" s="330"/>
      <c r="CH241" s="330"/>
      <c r="CI241" s="330"/>
      <c r="CJ241" s="330"/>
      <c r="CK241" s="330"/>
      <c r="CL241" s="330"/>
      <c r="CM241" s="330"/>
      <c r="CN241" s="330"/>
      <c r="CO241" s="330"/>
      <c r="CP241" s="330"/>
      <c r="CQ241" s="330"/>
      <c r="CR241" s="330"/>
      <c r="CS241" s="330"/>
      <c r="CT241" s="330"/>
      <c r="CU241" s="330"/>
      <c r="CV241" s="330"/>
      <c r="CW241" s="330"/>
      <c r="CX241" s="330"/>
      <c r="CY241" s="330"/>
      <c r="CZ241" s="330"/>
      <c r="DA241" s="330"/>
      <c r="DB241" s="330"/>
      <c r="DC241" s="330"/>
      <c r="DD241" s="330"/>
      <c r="DE241" s="330"/>
      <c r="DF241" s="330"/>
      <c r="DG241" s="330"/>
      <c r="DH241" s="330"/>
      <c r="DI241" s="330"/>
      <c r="DJ241" s="330"/>
      <c r="DK241" s="330"/>
      <c r="DL241" s="330"/>
      <c r="DM241" s="330"/>
      <c r="DN241" s="330"/>
      <c r="DO241" s="330"/>
      <c r="DP241" s="330"/>
      <c r="DQ241" s="330"/>
      <c r="DR241" s="330"/>
      <c r="DS241" s="330"/>
      <c r="DT241" s="330"/>
      <c r="DU241" s="330"/>
      <c r="DV241" s="330"/>
      <c r="DW241" s="330"/>
      <c r="DX241" s="330"/>
      <c r="DY241" s="330"/>
      <c r="DZ241" s="330"/>
      <c r="EA241" s="330"/>
      <c r="EB241" s="330"/>
      <c r="EC241" s="330"/>
      <c r="ED241" s="330"/>
      <c r="EE241" s="330"/>
      <c r="EF241" s="330"/>
      <c r="EG241" s="330"/>
      <c r="EH241" s="330"/>
      <c r="EI241" s="330"/>
      <c r="EJ241" s="330"/>
      <c r="EK241" s="330"/>
      <c r="EL241" s="330"/>
      <c r="EM241" s="330"/>
      <c r="EN241" s="330"/>
      <c r="EO241" s="330"/>
      <c r="EP241" s="330"/>
      <c r="EQ241" s="330"/>
      <c r="ER241" s="330"/>
      <c r="ES241" s="330"/>
      <c r="ET241" s="330"/>
      <c r="EU241" s="330"/>
      <c r="EV241" s="330"/>
      <c r="EW241" s="330"/>
      <c r="EX241" s="330"/>
      <c r="EY241" s="330"/>
      <c r="EZ241" s="330"/>
      <c r="FA241" s="330"/>
      <c r="FB241" s="330"/>
      <c r="FC241" s="330"/>
      <c r="FD241" s="330"/>
      <c r="FE241" s="330"/>
      <c r="FF241" s="330"/>
      <c r="FG241" s="330"/>
      <c r="FH241" s="330"/>
      <c r="FI241" s="330"/>
      <c r="FJ241" s="330"/>
      <c r="FK241" s="330"/>
      <c r="FL241" s="330"/>
      <c r="FM241" s="330"/>
      <c r="FN241" s="330"/>
      <c r="FO241" s="330"/>
      <c r="FP241" s="330"/>
      <c r="FQ241" s="330"/>
      <c r="FR241" s="330"/>
      <c r="FS241" s="330"/>
      <c r="FT241" s="330"/>
      <c r="FU241" s="330"/>
      <c r="FV241" s="330"/>
      <c r="FW241" s="330"/>
      <c r="FX241" s="330"/>
      <c r="FY241" s="330"/>
      <c r="FZ241" s="330"/>
      <c r="GA241" s="330"/>
      <c r="GB241" s="330"/>
      <c r="GC241" s="330"/>
      <c r="GD241" s="330"/>
      <c r="GE241" s="330"/>
      <c r="GF241" s="330"/>
      <c r="GG241" s="330"/>
      <c r="GH241" s="330"/>
      <c r="GI241" s="330"/>
      <c r="GJ241" s="330"/>
      <c r="GK241" s="330"/>
      <c r="GL241" s="330"/>
      <c r="GM241" s="330"/>
      <c r="GN241" s="330"/>
      <c r="GO241" s="330"/>
      <c r="GP241" s="330"/>
      <c r="GQ241" s="330"/>
      <c r="GR241" s="330"/>
      <c r="GS241" s="330"/>
      <c r="GT241" s="330"/>
      <c r="GU241" s="330"/>
      <c r="GV241" s="330"/>
      <c r="GW241" s="330"/>
      <c r="GX241" s="330"/>
      <c r="GY241" s="330"/>
      <c r="GZ241" s="330"/>
      <c r="HA241" s="330"/>
      <c r="HB241" s="330"/>
      <c r="HC241" s="330"/>
      <c r="HD241" s="330"/>
      <c r="HE241" s="330"/>
      <c r="HF241" s="330"/>
      <c r="HG241" s="330"/>
      <c r="HH241" s="330"/>
      <c r="HI241" s="330"/>
      <c r="HJ241" s="330"/>
    </row>
    <row r="242" s="135" customFormat="1" ht="9.95" customHeight="1" spans="1:218">
      <c r="A242" s="1267" t="s">
        <v>37</v>
      </c>
      <c r="B242" s="1267" t="s">
        <v>713</v>
      </c>
      <c r="C242" s="1267">
        <v>1009</v>
      </c>
      <c r="D242" s="1268">
        <v>0.10668841365</v>
      </c>
      <c r="E242" s="1268" t="s">
        <v>714</v>
      </c>
      <c r="F242" s="1268" t="s">
        <v>715</v>
      </c>
      <c r="G242" s="1268" t="s">
        <v>716</v>
      </c>
      <c r="H242" s="1267" t="s">
        <v>721</v>
      </c>
      <c r="I242" s="1267" t="s">
        <v>729</v>
      </c>
      <c r="J242" s="1267" t="s">
        <v>29</v>
      </c>
      <c r="K242" s="1267"/>
      <c r="L242" s="1275">
        <v>40424471.134</v>
      </c>
      <c r="M242" s="1275">
        <v>4677958.27279</v>
      </c>
      <c r="N242" s="1267" t="s">
        <v>43</v>
      </c>
      <c r="O242" s="1276" t="s">
        <v>741</v>
      </c>
      <c r="P242" s="1277" t="s">
        <v>742</v>
      </c>
      <c r="Q242" s="1283">
        <f t="shared" si="4"/>
        <v>0.480097861425</v>
      </c>
      <c r="R242" s="1267"/>
      <c r="S242" s="330"/>
      <c r="T242" s="330"/>
      <c r="U242" s="330"/>
      <c r="V242" s="330"/>
      <c r="W242" s="330"/>
      <c r="X242" s="330"/>
      <c r="Y242" s="330"/>
      <c r="Z242" s="330"/>
      <c r="AA242" s="330"/>
      <c r="AB242" s="330"/>
      <c r="AC242" s="330"/>
      <c r="AD242" s="330"/>
      <c r="AE242" s="330"/>
      <c r="AF242" s="330"/>
      <c r="AG242" s="330"/>
      <c r="AH242" s="330"/>
      <c r="AI242" s="330"/>
      <c r="AJ242" s="330"/>
      <c r="AK242" s="330"/>
      <c r="AL242" s="330"/>
      <c r="AM242" s="330"/>
      <c r="AN242" s="330"/>
      <c r="AO242" s="330"/>
      <c r="AP242" s="330"/>
      <c r="AQ242" s="330"/>
      <c r="AR242" s="330"/>
      <c r="AS242" s="330"/>
      <c r="AT242" s="330"/>
      <c r="AU242" s="330"/>
      <c r="AV242" s="330"/>
      <c r="AW242" s="330"/>
      <c r="AX242" s="330"/>
      <c r="AY242" s="330"/>
      <c r="AZ242" s="330"/>
      <c r="BA242" s="330"/>
      <c r="BB242" s="330"/>
      <c r="BC242" s="330"/>
      <c r="BD242" s="330"/>
      <c r="BE242" s="330"/>
      <c r="BF242" s="330"/>
      <c r="BG242" s="330"/>
      <c r="BH242" s="330"/>
      <c r="BI242" s="330"/>
      <c r="BJ242" s="330"/>
      <c r="BK242" s="330"/>
      <c r="BL242" s="330"/>
      <c r="BM242" s="330"/>
      <c r="BN242" s="330"/>
      <c r="BO242" s="330"/>
      <c r="BP242" s="330"/>
      <c r="BQ242" s="330"/>
      <c r="BR242" s="330"/>
      <c r="BS242" s="330"/>
      <c r="BT242" s="330"/>
      <c r="BU242" s="330"/>
      <c r="BV242" s="330"/>
      <c r="BW242" s="330"/>
      <c r="BX242" s="330"/>
      <c r="BY242" s="330"/>
      <c r="BZ242" s="330"/>
      <c r="CA242" s="330"/>
      <c r="CB242" s="330"/>
      <c r="CC242" s="330"/>
      <c r="CD242" s="330"/>
      <c r="CE242" s="330"/>
      <c r="CF242" s="330"/>
      <c r="CG242" s="330"/>
      <c r="CH242" s="330"/>
      <c r="CI242" s="330"/>
      <c r="CJ242" s="330"/>
      <c r="CK242" s="330"/>
      <c r="CL242" s="330"/>
      <c r="CM242" s="330"/>
      <c r="CN242" s="330"/>
      <c r="CO242" s="330"/>
      <c r="CP242" s="330"/>
      <c r="CQ242" s="330"/>
      <c r="CR242" s="330"/>
      <c r="CS242" s="330"/>
      <c r="CT242" s="330"/>
      <c r="CU242" s="330"/>
      <c r="CV242" s="330"/>
      <c r="CW242" s="330"/>
      <c r="CX242" s="330"/>
      <c r="CY242" s="330"/>
      <c r="CZ242" s="330"/>
      <c r="DA242" s="330"/>
      <c r="DB242" s="330"/>
      <c r="DC242" s="330"/>
      <c r="DD242" s="330"/>
      <c r="DE242" s="330"/>
      <c r="DF242" s="330"/>
      <c r="DG242" s="330"/>
      <c r="DH242" s="330"/>
      <c r="DI242" s="330"/>
      <c r="DJ242" s="330"/>
      <c r="DK242" s="330"/>
      <c r="DL242" s="330"/>
      <c r="DM242" s="330"/>
      <c r="DN242" s="330"/>
      <c r="DO242" s="330"/>
      <c r="DP242" s="330"/>
      <c r="DQ242" s="330"/>
      <c r="DR242" s="330"/>
      <c r="DS242" s="330"/>
      <c r="DT242" s="330"/>
      <c r="DU242" s="330"/>
      <c r="DV242" s="330"/>
      <c r="DW242" s="330"/>
      <c r="DX242" s="330"/>
      <c r="DY242" s="330"/>
      <c r="DZ242" s="330"/>
      <c r="EA242" s="330"/>
      <c r="EB242" s="330"/>
      <c r="EC242" s="330"/>
      <c r="ED242" s="330"/>
      <c r="EE242" s="330"/>
      <c r="EF242" s="330"/>
      <c r="EG242" s="330"/>
      <c r="EH242" s="330"/>
      <c r="EI242" s="330"/>
      <c r="EJ242" s="330"/>
      <c r="EK242" s="330"/>
      <c r="EL242" s="330"/>
      <c r="EM242" s="330"/>
      <c r="EN242" s="330"/>
      <c r="EO242" s="330"/>
      <c r="EP242" s="330"/>
      <c r="EQ242" s="330"/>
      <c r="ER242" s="330"/>
      <c r="ES242" s="330"/>
      <c r="ET242" s="330"/>
      <c r="EU242" s="330"/>
      <c r="EV242" s="330"/>
      <c r="EW242" s="330"/>
      <c r="EX242" s="330"/>
      <c r="EY242" s="330"/>
      <c r="EZ242" s="330"/>
      <c r="FA242" s="330"/>
      <c r="FB242" s="330"/>
      <c r="FC242" s="330"/>
      <c r="FD242" s="330"/>
      <c r="FE242" s="330"/>
      <c r="FF242" s="330"/>
      <c r="FG242" s="330"/>
      <c r="FH242" s="330"/>
      <c r="FI242" s="330"/>
      <c r="FJ242" s="330"/>
      <c r="FK242" s="330"/>
      <c r="FL242" s="330"/>
      <c r="FM242" s="330"/>
      <c r="FN242" s="330"/>
      <c r="FO242" s="330"/>
      <c r="FP242" s="330"/>
      <c r="FQ242" s="330"/>
      <c r="FR242" s="330"/>
      <c r="FS242" s="330"/>
      <c r="FT242" s="330"/>
      <c r="FU242" s="330"/>
      <c r="FV242" s="330"/>
      <c r="FW242" s="330"/>
      <c r="FX242" s="330"/>
      <c r="FY242" s="330"/>
      <c r="FZ242" s="330"/>
      <c r="GA242" s="330"/>
      <c r="GB242" s="330"/>
      <c r="GC242" s="330"/>
      <c r="GD242" s="330"/>
      <c r="GE242" s="330"/>
      <c r="GF242" s="330"/>
      <c r="GG242" s="330"/>
      <c r="GH242" s="330"/>
      <c r="GI242" s="330"/>
      <c r="GJ242" s="330"/>
      <c r="GK242" s="330"/>
      <c r="GL242" s="330"/>
      <c r="GM242" s="330"/>
      <c r="GN242" s="330"/>
      <c r="GO242" s="330"/>
      <c r="GP242" s="330"/>
      <c r="GQ242" s="330"/>
      <c r="GR242" s="330"/>
      <c r="GS242" s="330"/>
      <c r="GT242" s="330"/>
      <c r="GU242" s="330"/>
      <c r="GV242" s="330"/>
      <c r="GW242" s="330"/>
      <c r="GX242" s="330"/>
      <c r="GY242" s="330"/>
      <c r="GZ242" s="330"/>
      <c r="HA242" s="330"/>
      <c r="HB242" s="330"/>
      <c r="HC242" s="330"/>
      <c r="HD242" s="330"/>
      <c r="HE242" s="330"/>
      <c r="HF242" s="330"/>
      <c r="HG242" s="330"/>
      <c r="HH242" s="330"/>
      <c r="HI242" s="330"/>
      <c r="HJ242" s="330"/>
    </row>
    <row r="243" s="135" customFormat="1" ht="9.95" customHeight="1" spans="1:218">
      <c r="A243" s="1267" t="s">
        <v>37</v>
      </c>
      <c r="B243" s="1267" t="s">
        <v>713</v>
      </c>
      <c r="C243" s="1267">
        <v>1009</v>
      </c>
      <c r="D243" s="1268">
        <v>89.3470413276</v>
      </c>
      <c r="E243" s="1268" t="s">
        <v>714</v>
      </c>
      <c r="F243" s="1268" t="s">
        <v>715</v>
      </c>
      <c r="G243" s="1268" t="s">
        <v>716</v>
      </c>
      <c r="H243" s="1267" t="s">
        <v>721</v>
      </c>
      <c r="I243" s="1267" t="s">
        <v>729</v>
      </c>
      <c r="J243" s="1267" t="s">
        <v>29</v>
      </c>
      <c r="K243" s="1267"/>
      <c r="L243" s="1275">
        <v>40424693.34</v>
      </c>
      <c r="M243" s="1275">
        <v>4677850.2638</v>
      </c>
      <c r="N243" s="1267" t="s">
        <v>43</v>
      </c>
      <c r="O243" s="1276" t="s">
        <v>741</v>
      </c>
      <c r="P243" s="1277" t="s">
        <v>742</v>
      </c>
      <c r="Q243" s="1283">
        <f t="shared" si="4"/>
        <v>402.0616859742</v>
      </c>
      <c r="R243" s="1267"/>
      <c r="S243" s="330"/>
      <c r="T243" s="330"/>
      <c r="U243" s="330"/>
      <c r="V243" s="330"/>
      <c r="W243" s="330"/>
      <c r="X243" s="330"/>
      <c r="Y243" s="330"/>
      <c r="Z243" s="330"/>
      <c r="AA243" s="330"/>
      <c r="AB243" s="330"/>
      <c r="AC243" s="330"/>
      <c r="AD243" s="330"/>
      <c r="AE243" s="330"/>
      <c r="AF243" s="330"/>
      <c r="AG243" s="330"/>
      <c r="AH243" s="330"/>
      <c r="AI243" s="330"/>
      <c r="AJ243" s="330"/>
      <c r="AK243" s="330"/>
      <c r="AL243" s="330"/>
      <c r="AM243" s="330"/>
      <c r="AN243" s="330"/>
      <c r="AO243" s="330"/>
      <c r="AP243" s="330"/>
      <c r="AQ243" s="330"/>
      <c r="AR243" s="330"/>
      <c r="AS243" s="330"/>
      <c r="AT243" s="330"/>
      <c r="AU243" s="330"/>
      <c r="AV243" s="330"/>
      <c r="AW243" s="330"/>
      <c r="AX243" s="330"/>
      <c r="AY243" s="330"/>
      <c r="AZ243" s="330"/>
      <c r="BA243" s="330"/>
      <c r="BB243" s="330"/>
      <c r="BC243" s="330"/>
      <c r="BD243" s="330"/>
      <c r="BE243" s="330"/>
      <c r="BF243" s="330"/>
      <c r="BG243" s="330"/>
      <c r="BH243" s="330"/>
      <c r="BI243" s="330"/>
      <c r="BJ243" s="330"/>
      <c r="BK243" s="330"/>
      <c r="BL243" s="330"/>
      <c r="BM243" s="330"/>
      <c r="BN243" s="330"/>
      <c r="BO243" s="330"/>
      <c r="BP243" s="330"/>
      <c r="BQ243" s="330"/>
      <c r="BR243" s="330"/>
      <c r="BS243" s="330"/>
      <c r="BT243" s="330"/>
      <c r="BU243" s="330"/>
      <c r="BV243" s="330"/>
      <c r="BW243" s="330"/>
      <c r="BX243" s="330"/>
      <c r="BY243" s="330"/>
      <c r="BZ243" s="330"/>
      <c r="CA243" s="330"/>
      <c r="CB243" s="330"/>
      <c r="CC243" s="330"/>
      <c r="CD243" s="330"/>
      <c r="CE243" s="330"/>
      <c r="CF243" s="330"/>
      <c r="CG243" s="330"/>
      <c r="CH243" s="330"/>
      <c r="CI243" s="330"/>
      <c r="CJ243" s="330"/>
      <c r="CK243" s="330"/>
      <c r="CL243" s="330"/>
      <c r="CM243" s="330"/>
      <c r="CN243" s="330"/>
      <c r="CO243" s="330"/>
      <c r="CP243" s="330"/>
      <c r="CQ243" s="330"/>
      <c r="CR243" s="330"/>
      <c r="CS243" s="330"/>
      <c r="CT243" s="330"/>
      <c r="CU243" s="330"/>
      <c r="CV243" s="330"/>
      <c r="CW243" s="330"/>
      <c r="CX243" s="330"/>
      <c r="CY243" s="330"/>
      <c r="CZ243" s="330"/>
      <c r="DA243" s="330"/>
      <c r="DB243" s="330"/>
      <c r="DC243" s="330"/>
      <c r="DD243" s="330"/>
      <c r="DE243" s="330"/>
      <c r="DF243" s="330"/>
      <c r="DG243" s="330"/>
      <c r="DH243" s="330"/>
      <c r="DI243" s="330"/>
      <c r="DJ243" s="330"/>
      <c r="DK243" s="330"/>
      <c r="DL243" s="330"/>
      <c r="DM243" s="330"/>
      <c r="DN243" s="330"/>
      <c r="DO243" s="330"/>
      <c r="DP243" s="330"/>
      <c r="DQ243" s="330"/>
      <c r="DR243" s="330"/>
      <c r="DS243" s="330"/>
      <c r="DT243" s="330"/>
      <c r="DU243" s="330"/>
      <c r="DV243" s="330"/>
      <c r="DW243" s="330"/>
      <c r="DX243" s="330"/>
      <c r="DY243" s="330"/>
      <c r="DZ243" s="330"/>
      <c r="EA243" s="330"/>
      <c r="EB243" s="330"/>
      <c r="EC243" s="330"/>
      <c r="ED243" s="330"/>
      <c r="EE243" s="330"/>
      <c r="EF243" s="330"/>
      <c r="EG243" s="330"/>
      <c r="EH243" s="330"/>
      <c r="EI243" s="330"/>
      <c r="EJ243" s="330"/>
      <c r="EK243" s="330"/>
      <c r="EL243" s="330"/>
      <c r="EM243" s="330"/>
      <c r="EN243" s="330"/>
      <c r="EO243" s="330"/>
      <c r="EP243" s="330"/>
      <c r="EQ243" s="330"/>
      <c r="ER243" s="330"/>
      <c r="ES243" s="330"/>
      <c r="ET243" s="330"/>
      <c r="EU243" s="330"/>
      <c r="EV243" s="330"/>
      <c r="EW243" s="330"/>
      <c r="EX243" s="330"/>
      <c r="EY243" s="330"/>
      <c r="EZ243" s="330"/>
      <c r="FA243" s="330"/>
      <c r="FB243" s="330"/>
      <c r="FC243" s="330"/>
      <c r="FD243" s="330"/>
      <c r="FE243" s="330"/>
      <c r="FF243" s="330"/>
      <c r="FG243" s="330"/>
      <c r="FH243" s="330"/>
      <c r="FI243" s="330"/>
      <c r="FJ243" s="330"/>
      <c r="FK243" s="330"/>
      <c r="FL243" s="330"/>
      <c r="FM243" s="330"/>
      <c r="FN243" s="330"/>
      <c r="FO243" s="330"/>
      <c r="FP243" s="330"/>
      <c r="FQ243" s="330"/>
      <c r="FR243" s="330"/>
      <c r="FS243" s="330"/>
      <c r="FT243" s="330"/>
      <c r="FU243" s="330"/>
      <c r="FV243" s="330"/>
      <c r="FW243" s="330"/>
      <c r="FX243" s="330"/>
      <c r="FY243" s="330"/>
      <c r="FZ243" s="330"/>
      <c r="GA243" s="330"/>
      <c r="GB243" s="330"/>
      <c r="GC243" s="330"/>
      <c r="GD243" s="330"/>
      <c r="GE243" s="330"/>
      <c r="GF243" s="330"/>
      <c r="GG243" s="330"/>
      <c r="GH243" s="330"/>
      <c r="GI243" s="330"/>
      <c r="GJ243" s="330"/>
      <c r="GK243" s="330"/>
      <c r="GL243" s="330"/>
      <c r="GM243" s="330"/>
      <c r="GN243" s="330"/>
      <c r="GO243" s="330"/>
      <c r="GP243" s="330"/>
      <c r="GQ243" s="330"/>
      <c r="GR243" s="330"/>
      <c r="GS243" s="330"/>
      <c r="GT243" s="330"/>
      <c r="GU243" s="330"/>
      <c r="GV243" s="330"/>
      <c r="GW243" s="330"/>
      <c r="GX243" s="330"/>
      <c r="GY243" s="330"/>
      <c r="GZ243" s="330"/>
      <c r="HA243" s="330"/>
      <c r="HB243" s="330"/>
      <c r="HC243" s="330"/>
      <c r="HD243" s="330"/>
      <c r="HE243" s="330"/>
      <c r="HF243" s="330"/>
      <c r="HG243" s="330"/>
      <c r="HH243" s="330"/>
      <c r="HI243" s="330"/>
      <c r="HJ243" s="330"/>
    </row>
    <row r="244" s="135" customFormat="1" ht="9.95" customHeight="1" spans="1:218">
      <c r="A244" s="1267" t="s">
        <v>37</v>
      </c>
      <c r="B244" s="1267" t="s">
        <v>713</v>
      </c>
      <c r="C244" s="1267">
        <v>1009</v>
      </c>
      <c r="D244" s="1268">
        <v>1.03591791</v>
      </c>
      <c r="E244" s="1268" t="s">
        <v>714</v>
      </c>
      <c r="F244" s="1268" t="s">
        <v>715</v>
      </c>
      <c r="G244" s="1268" t="s">
        <v>716</v>
      </c>
      <c r="H244" s="1267" t="s">
        <v>721</v>
      </c>
      <c r="I244" s="1267" t="s">
        <v>729</v>
      </c>
      <c r="J244" s="1267" t="s">
        <v>29</v>
      </c>
      <c r="K244" s="1267"/>
      <c r="L244" s="1275">
        <v>40424491.8042</v>
      </c>
      <c r="M244" s="1275">
        <v>4677954.21527</v>
      </c>
      <c r="N244" s="1267" t="s">
        <v>43</v>
      </c>
      <c r="O244" s="1276" t="s">
        <v>741</v>
      </c>
      <c r="P244" s="1277" t="s">
        <v>742</v>
      </c>
      <c r="Q244" s="1283">
        <f t="shared" si="4"/>
        <v>4.661630595</v>
      </c>
      <c r="R244" s="1267"/>
      <c r="S244" s="330"/>
      <c r="T244" s="330"/>
      <c r="U244" s="330"/>
      <c r="V244" s="330"/>
      <c r="W244" s="330"/>
      <c r="X244" s="330"/>
      <c r="Y244" s="330"/>
      <c r="Z244" s="330"/>
      <c r="AA244" s="330"/>
      <c r="AB244" s="330"/>
      <c r="AC244" s="330"/>
      <c r="AD244" s="330"/>
      <c r="AE244" s="330"/>
      <c r="AF244" s="330"/>
      <c r="AG244" s="330"/>
      <c r="AH244" s="330"/>
      <c r="AI244" s="330"/>
      <c r="AJ244" s="330"/>
      <c r="AK244" s="330"/>
      <c r="AL244" s="330"/>
      <c r="AM244" s="330"/>
      <c r="AN244" s="330"/>
      <c r="AO244" s="330"/>
      <c r="AP244" s="330"/>
      <c r="AQ244" s="330"/>
      <c r="AR244" s="330"/>
      <c r="AS244" s="330"/>
      <c r="AT244" s="330"/>
      <c r="AU244" s="330"/>
      <c r="AV244" s="330"/>
      <c r="AW244" s="330"/>
      <c r="AX244" s="330"/>
      <c r="AY244" s="330"/>
      <c r="AZ244" s="330"/>
      <c r="BA244" s="330"/>
      <c r="BB244" s="330"/>
      <c r="BC244" s="330"/>
      <c r="BD244" s="330"/>
      <c r="BE244" s="330"/>
      <c r="BF244" s="330"/>
      <c r="BG244" s="330"/>
      <c r="BH244" s="330"/>
      <c r="BI244" s="330"/>
      <c r="BJ244" s="330"/>
      <c r="BK244" s="330"/>
      <c r="BL244" s="330"/>
      <c r="BM244" s="330"/>
      <c r="BN244" s="330"/>
      <c r="BO244" s="330"/>
      <c r="BP244" s="330"/>
      <c r="BQ244" s="330"/>
      <c r="BR244" s="330"/>
      <c r="BS244" s="330"/>
      <c r="BT244" s="330"/>
      <c r="BU244" s="330"/>
      <c r="BV244" s="330"/>
      <c r="BW244" s="330"/>
      <c r="BX244" s="330"/>
      <c r="BY244" s="330"/>
      <c r="BZ244" s="330"/>
      <c r="CA244" s="330"/>
      <c r="CB244" s="330"/>
      <c r="CC244" s="330"/>
      <c r="CD244" s="330"/>
      <c r="CE244" s="330"/>
      <c r="CF244" s="330"/>
      <c r="CG244" s="330"/>
      <c r="CH244" s="330"/>
      <c r="CI244" s="330"/>
      <c r="CJ244" s="330"/>
      <c r="CK244" s="330"/>
      <c r="CL244" s="330"/>
      <c r="CM244" s="330"/>
      <c r="CN244" s="330"/>
      <c r="CO244" s="330"/>
      <c r="CP244" s="330"/>
      <c r="CQ244" s="330"/>
      <c r="CR244" s="330"/>
      <c r="CS244" s="330"/>
      <c r="CT244" s="330"/>
      <c r="CU244" s="330"/>
      <c r="CV244" s="330"/>
      <c r="CW244" s="330"/>
      <c r="CX244" s="330"/>
      <c r="CY244" s="330"/>
      <c r="CZ244" s="330"/>
      <c r="DA244" s="330"/>
      <c r="DB244" s="330"/>
      <c r="DC244" s="330"/>
      <c r="DD244" s="330"/>
      <c r="DE244" s="330"/>
      <c r="DF244" s="330"/>
      <c r="DG244" s="330"/>
      <c r="DH244" s="330"/>
      <c r="DI244" s="330"/>
      <c r="DJ244" s="330"/>
      <c r="DK244" s="330"/>
      <c r="DL244" s="330"/>
      <c r="DM244" s="330"/>
      <c r="DN244" s="330"/>
      <c r="DO244" s="330"/>
      <c r="DP244" s="330"/>
      <c r="DQ244" s="330"/>
      <c r="DR244" s="330"/>
      <c r="DS244" s="330"/>
      <c r="DT244" s="330"/>
      <c r="DU244" s="330"/>
      <c r="DV244" s="330"/>
      <c r="DW244" s="330"/>
      <c r="DX244" s="330"/>
      <c r="DY244" s="330"/>
      <c r="DZ244" s="330"/>
      <c r="EA244" s="330"/>
      <c r="EB244" s="330"/>
      <c r="EC244" s="330"/>
      <c r="ED244" s="330"/>
      <c r="EE244" s="330"/>
      <c r="EF244" s="330"/>
      <c r="EG244" s="330"/>
      <c r="EH244" s="330"/>
      <c r="EI244" s="330"/>
      <c r="EJ244" s="330"/>
      <c r="EK244" s="330"/>
      <c r="EL244" s="330"/>
      <c r="EM244" s="330"/>
      <c r="EN244" s="330"/>
      <c r="EO244" s="330"/>
      <c r="EP244" s="330"/>
      <c r="EQ244" s="330"/>
      <c r="ER244" s="330"/>
      <c r="ES244" s="330"/>
      <c r="ET244" s="330"/>
      <c r="EU244" s="330"/>
      <c r="EV244" s="330"/>
      <c r="EW244" s="330"/>
      <c r="EX244" s="330"/>
      <c r="EY244" s="330"/>
      <c r="EZ244" s="330"/>
      <c r="FA244" s="330"/>
      <c r="FB244" s="330"/>
      <c r="FC244" s="330"/>
      <c r="FD244" s="330"/>
      <c r="FE244" s="330"/>
      <c r="FF244" s="330"/>
      <c r="FG244" s="330"/>
      <c r="FH244" s="330"/>
      <c r="FI244" s="330"/>
      <c r="FJ244" s="330"/>
      <c r="FK244" s="330"/>
      <c r="FL244" s="330"/>
      <c r="FM244" s="330"/>
      <c r="FN244" s="330"/>
      <c r="FO244" s="330"/>
      <c r="FP244" s="330"/>
      <c r="FQ244" s="330"/>
      <c r="FR244" s="330"/>
      <c r="FS244" s="330"/>
      <c r="FT244" s="330"/>
      <c r="FU244" s="330"/>
      <c r="FV244" s="330"/>
      <c r="FW244" s="330"/>
      <c r="FX244" s="330"/>
      <c r="FY244" s="330"/>
      <c r="FZ244" s="330"/>
      <c r="GA244" s="330"/>
      <c r="GB244" s="330"/>
      <c r="GC244" s="330"/>
      <c r="GD244" s="330"/>
      <c r="GE244" s="330"/>
      <c r="GF244" s="330"/>
      <c r="GG244" s="330"/>
      <c r="GH244" s="330"/>
      <c r="GI244" s="330"/>
      <c r="GJ244" s="330"/>
      <c r="GK244" s="330"/>
      <c r="GL244" s="330"/>
      <c r="GM244" s="330"/>
      <c r="GN244" s="330"/>
      <c r="GO244" s="330"/>
      <c r="GP244" s="330"/>
      <c r="GQ244" s="330"/>
      <c r="GR244" s="330"/>
      <c r="GS244" s="330"/>
      <c r="GT244" s="330"/>
      <c r="GU244" s="330"/>
      <c r="GV244" s="330"/>
      <c r="GW244" s="330"/>
      <c r="GX244" s="330"/>
      <c r="GY244" s="330"/>
      <c r="GZ244" s="330"/>
      <c r="HA244" s="330"/>
      <c r="HB244" s="330"/>
      <c r="HC244" s="330"/>
      <c r="HD244" s="330"/>
      <c r="HE244" s="330"/>
      <c r="HF244" s="330"/>
      <c r="HG244" s="330"/>
      <c r="HH244" s="330"/>
      <c r="HI244" s="330"/>
      <c r="HJ244" s="330"/>
    </row>
    <row r="245" s="135" customFormat="1" ht="9.95" customHeight="1" spans="1:218">
      <c r="A245" s="1267" t="s">
        <v>37</v>
      </c>
      <c r="B245" s="1267" t="s">
        <v>713</v>
      </c>
      <c r="C245" s="1267">
        <v>1009</v>
      </c>
      <c r="D245" s="1268">
        <v>2.8287573828</v>
      </c>
      <c r="E245" s="1268" t="s">
        <v>714</v>
      </c>
      <c r="F245" s="1268" t="s">
        <v>715</v>
      </c>
      <c r="G245" s="1268" t="s">
        <v>716</v>
      </c>
      <c r="H245" s="1267" t="s">
        <v>721</v>
      </c>
      <c r="I245" s="1267" t="s">
        <v>729</v>
      </c>
      <c r="J245" s="1267" t="s">
        <v>29</v>
      </c>
      <c r="K245" s="1267"/>
      <c r="L245" s="1275">
        <v>40424407.8098</v>
      </c>
      <c r="M245" s="1275">
        <v>4677932.2565</v>
      </c>
      <c r="N245" s="1267" t="s">
        <v>43</v>
      </c>
      <c r="O245" s="1276" t="s">
        <v>741</v>
      </c>
      <c r="P245" s="1277" t="s">
        <v>742</v>
      </c>
      <c r="Q245" s="1283">
        <f t="shared" si="4"/>
        <v>12.7294082226</v>
      </c>
      <c r="R245" s="1267"/>
      <c r="S245" s="330"/>
      <c r="T245" s="330"/>
      <c r="U245" s="330"/>
      <c r="V245" s="330"/>
      <c r="W245" s="330"/>
      <c r="X245" s="330"/>
      <c r="Y245" s="330"/>
      <c r="Z245" s="330"/>
      <c r="AA245" s="330"/>
      <c r="AB245" s="330"/>
      <c r="AC245" s="330"/>
      <c r="AD245" s="330"/>
      <c r="AE245" s="330"/>
      <c r="AF245" s="330"/>
      <c r="AG245" s="330"/>
      <c r="AH245" s="330"/>
      <c r="AI245" s="330"/>
      <c r="AJ245" s="330"/>
      <c r="AK245" s="330"/>
      <c r="AL245" s="330"/>
      <c r="AM245" s="330"/>
      <c r="AN245" s="330"/>
      <c r="AO245" s="330"/>
      <c r="AP245" s="330"/>
      <c r="AQ245" s="330"/>
      <c r="AR245" s="330"/>
      <c r="AS245" s="330"/>
      <c r="AT245" s="330"/>
      <c r="AU245" s="330"/>
      <c r="AV245" s="330"/>
      <c r="AW245" s="330"/>
      <c r="AX245" s="330"/>
      <c r="AY245" s="330"/>
      <c r="AZ245" s="330"/>
      <c r="BA245" s="330"/>
      <c r="BB245" s="330"/>
      <c r="BC245" s="330"/>
      <c r="BD245" s="330"/>
      <c r="BE245" s="330"/>
      <c r="BF245" s="330"/>
      <c r="BG245" s="330"/>
      <c r="BH245" s="330"/>
      <c r="BI245" s="330"/>
      <c r="BJ245" s="330"/>
      <c r="BK245" s="330"/>
      <c r="BL245" s="330"/>
      <c r="BM245" s="330"/>
      <c r="BN245" s="330"/>
      <c r="BO245" s="330"/>
      <c r="BP245" s="330"/>
      <c r="BQ245" s="330"/>
      <c r="BR245" s="330"/>
      <c r="BS245" s="330"/>
      <c r="BT245" s="330"/>
      <c r="BU245" s="330"/>
      <c r="BV245" s="330"/>
      <c r="BW245" s="330"/>
      <c r="BX245" s="330"/>
      <c r="BY245" s="330"/>
      <c r="BZ245" s="330"/>
      <c r="CA245" s="330"/>
      <c r="CB245" s="330"/>
      <c r="CC245" s="330"/>
      <c r="CD245" s="330"/>
      <c r="CE245" s="330"/>
      <c r="CF245" s="330"/>
      <c r="CG245" s="330"/>
      <c r="CH245" s="330"/>
      <c r="CI245" s="330"/>
      <c r="CJ245" s="330"/>
      <c r="CK245" s="330"/>
      <c r="CL245" s="330"/>
      <c r="CM245" s="330"/>
      <c r="CN245" s="330"/>
      <c r="CO245" s="330"/>
      <c r="CP245" s="330"/>
      <c r="CQ245" s="330"/>
      <c r="CR245" s="330"/>
      <c r="CS245" s="330"/>
      <c r="CT245" s="330"/>
      <c r="CU245" s="330"/>
      <c r="CV245" s="330"/>
      <c r="CW245" s="330"/>
      <c r="CX245" s="330"/>
      <c r="CY245" s="330"/>
      <c r="CZ245" s="330"/>
      <c r="DA245" s="330"/>
      <c r="DB245" s="330"/>
      <c r="DC245" s="330"/>
      <c r="DD245" s="330"/>
      <c r="DE245" s="330"/>
      <c r="DF245" s="330"/>
      <c r="DG245" s="330"/>
      <c r="DH245" s="330"/>
      <c r="DI245" s="330"/>
      <c r="DJ245" s="330"/>
      <c r="DK245" s="330"/>
      <c r="DL245" s="330"/>
      <c r="DM245" s="330"/>
      <c r="DN245" s="330"/>
      <c r="DO245" s="330"/>
      <c r="DP245" s="330"/>
      <c r="DQ245" s="330"/>
      <c r="DR245" s="330"/>
      <c r="DS245" s="330"/>
      <c r="DT245" s="330"/>
      <c r="DU245" s="330"/>
      <c r="DV245" s="330"/>
      <c r="DW245" s="330"/>
      <c r="DX245" s="330"/>
      <c r="DY245" s="330"/>
      <c r="DZ245" s="330"/>
      <c r="EA245" s="330"/>
      <c r="EB245" s="330"/>
      <c r="EC245" s="330"/>
      <c r="ED245" s="330"/>
      <c r="EE245" s="330"/>
      <c r="EF245" s="330"/>
      <c r="EG245" s="330"/>
      <c r="EH245" s="330"/>
      <c r="EI245" s="330"/>
      <c r="EJ245" s="330"/>
      <c r="EK245" s="330"/>
      <c r="EL245" s="330"/>
      <c r="EM245" s="330"/>
      <c r="EN245" s="330"/>
      <c r="EO245" s="330"/>
      <c r="EP245" s="330"/>
      <c r="EQ245" s="330"/>
      <c r="ER245" s="330"/>
      <c r="ES245" s="330"/>
      <c r="ET245" s="330"/>
      <c r="EU245" s="330"/>
      <c r="EV245" s="330"/>
      <c r="EW245" s="330"/>
      <c r="EX245" s="330"/>
      <c r="EY245" s="330"/>
      <c r="EZ245" s="330"/>
      <c r="FA245" s="330"/>
      <c r="FB245" s="330"/>
      <c r="FC245" s="330"/>
      <c r="FD245" s="330"/>
      <c r="FE245" s="330"/>
      <c r="FF245" s="330"/>
      <c r="FG245" s="330"/>
      <c r="FH245" s="330"/>
      <c r="FI245" s="330"/>
      <c r="FJ245" s="330"/>
      <c r="FK245" s="330"/>
      <c r="FL245" s="330"/>
      <c r="FM245" s="330"/>
      <c r="FN245" s="330"/>
      <c r="FO245" s="330"/>
      <c r="FP245" s="330"/>
      <c r="FQ245" s="330"/>
      <c r="FR245" s="330"/>
      <c r="FS245" s="330"/>
      <c r="FT245" s="330"/>
      <c r="FU245" s="330"/>
      <c r="FV245" s="330"/>
      <c r="FW245" s="330"/>
      <c r="FX245" s="330"/>
      <c r="FY245" s="330"/>
      <c r="FZ245" s="330"/>
      <c r="GA245" s="330"/>
      <c r="GB245" s="330"/>
      <c r="GC245" s="330"/>
      <c r="GD245" s="330"/>
      <c r="GE245" s="330"/>
      <c r="GF245" s="330"/>
      <c r="GG245" s="330"/>
      <c r="GH245" s="330"/>
      <c r="GI245" s="330"/>
      <c r="GJ245" s="330"/>
      <c r="GK245" s="330"/>
      <c r="GL245" s="330"/>
      <c r="GM245" s="330"/>
      <c r="GN245" s="330"/>
      <c r="GO245" s="330"/>
      <c r="GP245" s="330"/>
      <c r="GQ245" s="330"/>
      <c r="GR245" s="330"/>
      <c r="GS245" s="330"/>
      <c r="GT245" s="330"/>
      <c r="GU245" s="330"/>
      <c r="GV245" s="330"/>
      <c r="GW245" s="330"/>
      <c r="GX245" s="330"/>
      <c r="GY245" s="330"/>
      <c r="GZ245" s="330"/>
      <c r="HA245" s="330"/>
      <c r="HB245" s="330"/>
      <c r="HC245" s="330"/>
      <c r="HD245" s="330"/>
      <c r="HE245" s="330"/>
      <c r="HF245" s="330"/>
      <c r="HG245" s="330"/>
      <c r="HH245" s="330"/>
      <c r="HI245" s="330"/>
      <c r="HJ245" s="330"/>
    </row>
    <row r="246" s="135" customFormat="1" ht="9.95" customHeight="1" spans="1:218">
      <c r="A246" s="1267" t="s">
        <v>37</v>
      </c>
      <c r="B246" s="1267" t="s">
        <v>713</v>
      </c>
      <c r="C246" s="1267">
        <v>1009</v>
      </c>
      <c r="D246" s="1268">
        <v>0.1452196797</v>
      </c>
      <c r="E246" s="1268" t="s">
        <v>714</v>
      </c>
      <c r="F246" s="1268" t="s">
        <v>715</v>
      </c>
      <c r="G246" s="1268" t="s">
        <v>716</v>
      </c>
      <c r="H246" s="1267" t="s">
        <v>721</v>
      </c>
      <c r="I246" s="1267" t="s">
        <v>729</v>
      </c>
      <c r="J246" s="1267" t="s">
        <v>29</v>
      </c>
      <c r="K246" s="1267"/>
      <c r="L246" s="1275">
        <v>40424341.6296</v>
      </c>
      <c r="M246" s="1275">
        <v>4677911.18871</v>
      </c>
      <c r="N246" s="1267" t="s">
        <v>43</v>
      </c>
      <c r="O246" s="1276" t="s">
        <v>741</v>
      </c>
      <c r="P246" s="1277" t="s">
        <v>742</v>
      </c>
      <c r="Q246" s="1283">
        <f t="shared" si="4"/>
        <v>0.65348855865</v>
      </c>
      <c r="R246" s="1267"/>
      <c r="S246" s="330"/>
      <c r="T246" s="330"/>
      <c r="U246" s="330"/>
      <c r="V246" s="330"/>
      <c r="W246" s="330"/>
      <c r="X246" s="330"/>
      <c r="Y246" s="330"/>
      <c r="Z246" s="330"/>
      <c r="AA246" s="330"/>
      <c r="AB246" s="330"/>
      <c r="AC246" s="330"/>
      <c r="AD246" s="330"/>
      <c r="AE246" s="330"/>
      <c r="AF246" s="330"/>
      <c r="AG246" s="330"/>
      <c r="AH246" s="330"/>
      <c r="AI246" s="330"/>
      <c r="AJ246" s="330"/>
      <c r="AK246" s="330"/>
      <c r="AL246" s="330"/>
      <c r="AM246" s="330"/>
      <c r="AN246" s="330"/>
      <c r="AO246" s="330"/>
      <c r="AP246" s="330"/>
      <c r="AQ246" s="330"/>
      <c r="AR246" s="330"/>
      <c r="AS246" s="330"/>
      <c r="AT246" s="330"/>
      <c r="AU246" s="330"/>
      <c r="AV246" s="330"/>
      <c r="AW246" s="330"/>
      <c r="AX246" s="330"/>
      <c r="AY246" s="330"/>
      <c r="AZ246" s="330"/>
      <c r="BA246" s="330"/>
      <c r="BB246" s="330"/>
      <c r="BC246" s="330"/>
      <c r="BD246" s="330"/>
      <c r="BE246" s="330"/>
      <c r="BF246" s="330"/>
      <c r="BG246" s="330"/>
      <c r="BH246" s="330"/>
      <c r="BI246" s="330"/>
      <c r="BJ246" s="330"/>
      <c r="BK246" s="330"/>
      <c r="BL246" s="330"/>
      <c r="BM246" s="330"/>
      <c r="BN246" s="330"/>
      <c r="BO246" s="330"/>
      <c r="BP246" s="330"/>
      <c r="BQ246" s="330"/>
      <c r="BR246" s="330"/>
      <c r="BS246" s="330"/>
      <c r="BT246" s="330"/>
      <c r="BU246" s="330"/>
      <c r="BV246" s="330"/>
      <c r="BW246" s="330"/>
      <c r="BX246" s="330"/>
      <c r="BY246" s="330"/>
      <c r="BZ246" s="330"/>
      <c r="CA246" s="330"/>
      <c r="CB246" s="330"/>
      <c r="CC246" s="330"/>
      <c r="CD246" s="330"/>
      <c r="CE246" s="330"/>
      <c r="CF246" s="330"/>
      <c r="CG246" s="330"/>
      <c r="CH246" s="330"/>
      <c r="CI246" s="330"/>
      <c r="CJ246" s="330"/>
      <c r="CK246" s="330"/>
      <c r="CL246" s="330"/>
      <c r="CM246" s="330"/>
      <c r="CN246" s="330"/>
      <c r="CO246" s="330"/>
      <c r="CP246" s="330"/>
      <c r="CQ246" s="330"/>
      <c r="CR246" s="330"/>
      <c r="CS246" s="330"/>
      <c r="CT246" s="330"/>
      <c r="CU246" s="330"/>
      <c r="CV246" s="330"/>
      <c r="CW246" s="330"/>
      <c r="CX246" s="330"/>
      <c r="CY246" s="330"/>
      <c r="CZ246" s="330"/>
      <c r="DA246" s="330"/>
      <c r="DB246" s="330"/>
      <c r="DC246" s="330"/>
      <c r="DD246" s="330"/>
      <c r="DE246" s="330"/>
      <c r="DF246" s="330"/>
      <c r="DG246" s="330"/>
      <c r="DH246" s="330"/>
      <c r="DI246" s="330"/>
      <c r="DJ246" s="330"/>
      <c r="DK246" s="330"/>
      <c r="DL246" s="330"/>
      <c r="DM246" s="330"/>
      <c r="DN246" s="330"/>
      <c r="DO246" s="330"/>
      <c r="DP246" s="330"/>
      <c r="DQ246" s="330"/>
      <c r="DR246" s="330"/>
      <c r="DS246" s="330"/>
      <c r="DT246" s="330"/>
      <c r="DU246" s="330"/>
      <c r="DV246" s="330"/>
      <c r="DW246" s="330"/>
      <c r="DX246" s="330"/>
      <c r="DY246" s="330"/>
      <c r="DZ246" s="330"/>
      <c r="EA246" s="330"/>
      <c r="EB246" s="330"/>
      <c r="EC246" s="330"/>
      <c r="ED246" s="330"/>
      <c r="EE246" s="330"/>
      <c r="EF246" s="330"/>
      <c r="EG246" s="330"/>
      <c r="EH246" s="330"/>
      <c r="EI246" s="330"/>
      <c r="EJ246" s="330"/>
      <c r="EK246" s="330"/>
      <c r="EL246" s="330"/>
      <c r="EM246" s="330"/>
      <c r="EN246" s="330"/>
      <c r="EO246" s="330"/>
      <c r="EP246" s="330"/>
      <c r="EQ246" s="330"/>
      <c r="ER246" s="330"/>
      <c r="ES246" s="330"/>
      <c r="ET246" s="330"/>
      <c r="EU246" s="330"/>
      <c r="EV246" s="330"/>
      <c r="EW246" s="330"/>
      <c r="EX246" s="330"/>
      <c r="EY246" s="330"/>
      <c r="EZ246" s="330"/>
      <c r="FA246" s="330"/>
      <c r="FB246" s="330"/>
      <c r="FC246" s="330"/>
      <c r="FD246" s="330"/>
      <c r="FE246" s="330"/>
      <c r="FF246" s="330"/>
      <c r="FG246" s="330"/>
      <c r="FH246" s="330"/>
      <c r="FI246" s="330"/>
      <c r="FJ246" s="330"/>
      <c r="FK246" s="330"/>
      <c r="FL246" s="330"/>
      <c r="FM246" s="330"/>
      <c r="FN246" s="330"/>
      <c r="FO246" s="330"/>
      <c r="FP246" s="330"/>
      <c r="FQ246" s="330"/>
      <c r="FR246" s="330"/>
      <c r="FS246" s="330"/>
      <c r="FT246" s="330"/>
      <c r="FU246" s="330"/>
      <c r="FV246" s="330"/>
      <c r="FW246" s="330"/>
      <c r="FX246" s="330"/>
      <c r="FY246" s="330"/>
      <c r="FZ246" s="330"/>
      <c r="GA246" s="330"/>
      <c r="GB246" s="330"/>
      <c r="GC246" s="330"/>
      <c r="GD246" s="330"/>
      <c r="GE246" s="330"/>
      <c r="GF246" s="330"/>
      <c r="GG246" s="330"/>
      <c r="GH246" s="330"/>
      <c r="GI246" s="330"/>
      <c r="GJ246" s="330"/>
      <c r="GK246" s="330"/>
      <c r="GL246" s="330"/>
      <c r="GM246" s="330"/>
      <c r="GN246" s="330"/>
      <c r="GO246" s="330"/>
      <c r="GP246" s="330"/>
      <c r="GQ246" s="330"/>
      <c r="GR246" s="330"/>
      <c r="GS246" s="330"/>
      <c r="GT246" s="330"/>
      <c r="GU246" s="330"/>
      <c r="GV246" s="330"/>
      <c r="GW246" s="330"/>
      <c r="GX246" s="330"/>
      <c r="GY246" s="330"/>
      <c r="GZ246" s="330"/>
      <c r="HA246" s="330"/>
      <c r="HB246" s="330"/>
      <c r="HC246" s="330"/>
      <c r="HD246" s="330"/>
      <c r="HE246" s="330"/>
      <c r="HF246" s="330"/>
      <c r="HG246" s="330"/>
      <c r="HH246" s="330"/>
      <c r="HI246" s="330"/>
      <c r="HJ246" s="330"/>
    </row>
    <row r="247" s="135" customFormat="1" ht="9.95" customHeight="1" spans="1:218">
      <c r="A247" s="1267" t="s">
        <v>37</v>
      </c>
      <c r="B247" s="1267" t="s">
        <v>713</v>
      </c>
      <c r="C247" s="1267">
        <v>1200</v>
      </c>
      <c r="D247" s="1268">
        <v>99.9744728724</v>
      </c>
      <c r="E247" s="1268" t="s">
        <v>714</v>
      </c>
      <c r="F247" s="1268" t="s">
        <v>715</v>
      </c>
      <c r="G247" s="1268" t="s">
        <v>716</v>
      </c>
      <c r="H247" s="1267" t="s">
        <v>722</v>
      </c>
      <c r="I247" s="1267" t="s">
        <v>729</v>
      </c>
      <c r="J247" s="1267" t="s">
        <v>29</v>
      </c>
      <c r="K247" s="1267"/>
      <c r="L247" s="1275">
        <v>40426292.5022</v>
      </c>
      <c r="M247" s="1275">
        <v>4677176.03879</v>
      </c>
      <c r="N247" s="1267" t="s">
        <v>43</v>
      </c>
      <c r="O247" s="1276" t="s">
        <v>741</v>
      </c>
      <c r="P247" s="1277" t="s">
        <v>742</v>
      </c>
      <c r="Q247" s="1283">
        <f t="shared" si="4"/>
        <v>449.8851279258</v>
      </c>
      <c r="R247" s="1267"/>
      <c r="S247" s="330"/>
      <c r="T247" s="330"/>
      <c r="U247" s="330"/>
      <c r="V247" s="330"/>
      <c r="W247" s="330"/>
      <c r="X247" s="330"/>
      <c r="Y247" s="330"/>
      <c r="Z247" s="330"/>
      <c r="AA247" s="330"/>
      <c r="AB247" s="330"/>
      <c r="AC247" s="330"/>
      <c r="AD247" s="330"/>
      <c r="AE247" s="330"/>
      <c r="AF247" s="330"/>
      <c r="AG247" s="330"/>
      <c r="AH247" s="330"/>
      <c r="AI247" s="330"/>
      <c r="AJ247" s="330"/>
      <c r="AK247" s="330"/>
      <c r="AL247" s="330"/>
      <c r="AM247" s="330"/>
      <c r="AN247" s="330"/>
      <c r="AO247" s="330"/>
      <c r="AP247" s="330"/>
      <c r="AQ247" s="330"/>
      <c r="AR247" s="330"/>
      <c r="AS247" s="330"/>
      <c r="AT247" s="330"/>
      <c r="AU247" s="330"/>
      <c r="AV247" s="330"/>
      <c r="AW247" s="330"/>
      <c r="AX247" s="330"/>
      <c r="AY247" s="330"/>
      <c r="AZ247" s="330"/>
      <c r="BA247" s="330"/>
      <c r="BB247" s="330"/>
      <c r="BC247" s="330"/>
      <c r="BD247" s="330"/>
      <c r="BE247" s="330"/>
      <c r="BF247" s="330"/>
      <c r="BG247" s="330"/>
      <c r="BH247" s="330"/>
      <c r="BI247" s="330"/>
      <c r="BJ247" s="330"/>
      <c r="BK247" s="330"/>
      <c r="BL247" s="330"/>
      <c r="BM247" s="330"/>
      <c r="BN247" s="330"/>
      <c r="BO247" s="330"/>
      <c r="BP247" s="330"/>
      <c r="BQ247" s="330"/>
      <c r="BR247" s="330"/>
      <c r="BS247" s="330"/>
      <c r="BT247" s="330"/>
      <c r="BU247" s="330"/>
      <c r="BV247" s="330"/>
      <c r="BW247" s="330"/>
      <c r="BX247" s="330"/>
      <c r="BY247" s="330"/>
      <c r="BZ247" s="330"/>
      <c r="CA247" s="330"/>
      <c r="CB247" s="330"/>
      <c r="CC247" s="330"/>
      <c r="CD247" s="330"/>
      <c r="CE247" s="330"/>
      <c r="CF247" s="330"/>
      <c r="CG247" s="330"/>
      <c r="CH247" s="330"/>
      <c r="CI247" s="330"/>
      <c r="CJ247" s="330"/>
      <c r="CK247" s="330"/>
      <c r="CL247" s="330"/>
      <c r="CM247" s="330"/>
      <c r="CN247" s="330"/>
      <c r="CO247" s="330"/>
      <c r="CP247" s="330"/>
      <c r="CQ247" s="330"/>
      <c r="CR247" s="330"/>
      <c r="CS247" s="330"/>
      <c r="CT247" s="330"/>
      <c r="CU247" s="330"/>
      <c r="CV247" s="330"/>
      <c r="CW247" s="330"/>
      <c r="CX247" s="330"/>
      <c r="CY247" s="330"/>
      <c r="CZ247" s="330"/>
      <c r="DA247" s="330"/>
      <c r="DB247" s="330"/>
      <c r="DC247" s="330"/>
      <c r="DD247" s="330"/>
      <c r="DE247" s="330"/>
      <c r="DF247" s="330"/>
      <c r="DG247" s="330"/>
      <c r="DH247" s="330"/>
      <c r="DI247" s="330"/>
      <c r="DJ247" s="330"/>
      <c r="DK247" s="330"/>
      <c r="DL247" s="330"/>
      <c r="DM247" s="330"/>
      <c r="DN247" s="330"/>
      <c r="DO247" s="330"/>
      <c r="DP247" s="330"/>
      <c r="DQ247" s="330"/>
      <c r="DR247" s="330"/>
      <c r="DS247" s="330"/>
      <c r="DT247" s="330"/>
      <c r="DU247" s="330"/>
      <c r="DV247" s="330"/>
      <c r="DW247" s="330"/>
      <c r="DX247" s="330"/>
      <c r="DY247" s="330"/>
      <c r="DZ247" s="330"/>
      <c r="EA247" s="330"/>
      <c r="EB247" s="330"/>
      <c r="EC247" s="330"/>
      <c r="ED247" s="330"/>
      <c r="EE247" s="330"/>
      <c r="EF247" s="330"/>
      <c r="EG247" s="330"/>
      <c r="EH247" s="330"/>
      <c r="EI247" s="330"/>
      <c r="EJ247" s="330"/>
      <c r="EK247" s="330"/>
      <c r="EL247" s="330"/>
      <c r="EM247" s="330"/>
      <c r="EN247" s="330"/>
      <c r="EO247" s="330"/>
      <c r="EP247" s="330"/>
      <c r="EQ247" s="330"/>
      <c r="ER247" s="330"/>
      <c r="ES247" s="330"/>
      <c r="ET247" s="330"/>
      <c r="EU247" s="330"/>
      <c r="EV247" s="330"/>
      <c r="EW247" s="330"/>
      <c r="EX247" s="330"/>
      <c r="EY247" s="330"/>
      <c r="EZ247" s="330"/>
      <c r="FA247" s="330"/>
      <c r="FB247" s="330"/>
      <c r="FC247" s="330"/>
      <c r="FD247" s="330"/>
      <c r="FE247" s="330"/>
      <c r="FF247" s="330"/>
      <c r="FG247" s="330"/>
      <c r="FH247" s="330"/>
      <c r="FI247" s="330"/>
      <c r="FJ247" s="330"/>
      <c r="FK247" s="330"/>
      <c r="FL247" s="330"/>
      <c r="FM247" s="330"/>
      <c r="FN247" s="330"/>
      <c r="FO247" s="330"/>
      <c r="FP247" s="330"/>
      <c r="FQ247" s="330"/>
      <c r="FR247" s="330"/>
      <c r="FS247" s="330"/>
      <c r="FT247" s="330"/>
      <c r="FU247" s="330"/>
      <c r="FV247" s="330"/>
      <c r="FW247" s="330"/>
      <c r="FX247" s="330"/>
      <c r="FY247" s="330"/>
      <c r="FZ247" s="330"/>
      <c r="GA247" s="330"/>
      <c r="GB247" s="330"/>
      <c r="GC247" s="330"/>
      <c r="GD247" s="330"/>
      <c r="GE247" s="330"/>
      <c r="GF247" s="330"/>
      <c r="GG247" s="330"/>
      <c r="GH247" s="330"/>
      <c r="GI247" s="330"/>
      <c r="GJ247" s="330"/>
      <c r="GK247" s="330"/>
      <c r="GL247" s="330"/>
      <c r="GM247" s="330"/>
      <c r="GN247" s="330"/>
      <c r="GO247" s="330"/>
      <c r="GP247" s="330"/>
      <c r="GQ247" s="330"/>
      <c r="GR247" s="330"/>
      <c r="GS247" s="330"/>
      <c r="GT247" s="330"/>
      <c r="GU247" s="330"/>
      <c r="GV247" s="330"/>
      <c r="GW247" s="330"/>
      <c r="GX247" s="330"/>
      <c r="GY247" s="330"/>
      <c r="GZ247" s="330"/>
      <c r="HA247" s="330"/>
      <c r="HB247" s="330"/>
      <c r="HC247" s="330"/>
      <c r="HD247" s="330"/>
      <c r="HE247" s="330"/>
      <c r="HF247" s="330"/>
      <c r="HG247" s="330"/>
      <c r="HH247" s="330"/>
      <c r="HI247" s="330"/>
      <c r="HJ247" s="330"/>
    </row>
    <row r="248" s="135" customFormat="1" ht="9.95" customHeight="1" spans="1:218">
      <c r="A248" s="1267" t="s">
        <v>37</v>
      </c>
      <c r="B248" s="1267" t="s">
        <v>713</v>
      </c>
      <c r="C248" s="1267">
        <v>1209</v>
      </c>
      <c r="D248" s="1268">
        <v>9.0304330599</v>
      </c>
      <c r="E248" s="1268" t="s">
        <v>714</v>
      </c>
      <c r="F248" s="1268" t="s">
        <v>715</v>
      </c>
      <c r="G248" s="1268" t="s">
        <v>716</v>
      </c>
      <c r="H248" s="1267" t="s">
        <v>717</v>
      </c>
      <c r="I248" s="1267" t="s">
        <v>729</v>
      </c>
      <c r="J248" s="1267" t="s">
        <v>29</v>
      </c>
      <c r="K248" s="1267"/>
      <c r="L248" s="1275">
        <v>40425541.2967</v>
      </c>
      <c r="M248" s="1275">
        <v>4677167.95654</v>
      </c>
      <c r="N248" s="1267" t="s">
        <v>43</v>
      </c>
      <c r="O248" s="1276" t="s">
        <v>741</v>
      </c>
      <c r="P248" s="1277" t="s">
        <v>742</v>
      </c>
      <c r="Q248" s="1283">
        <f t="shared" si="4"/>
        <v>40.63694876955</v>
      </c>
      <c r="R248" s="1267"/>
      <c r="S248" s="330"/>
      <c r="T248" s="330"/>
      <c r="U248" s="330"/>
      <c r="V248" s="330"/>
      <c r="W248" s="330"/>
      <c r="X248" s="330"/>
      <c r="Y248" s="330"/>
      <c r="Z248" s="330"/>
      <c r="AA248" s="330"/>
      <c r="AB248" s="330"/>
      <c r="AC248" s="330"/>
      <c r="AD248" s="330"/>
      <c r="AE248" s="330"/>
      <c r="AF248" s="330"/>
      <c r="AG248" s="330"/>
      <c r="AH248" s="330"/>
      <c r="AI248" s="330"/>
      <c r="AJ248" s="330"/>
      <c r="AK248" s="330"/>
      <c r="AL248" s="330"/>
      <c r="AM248" s="330"/>
      <c r="AN248" s="330"/>
      <c r="AO248" s="330"/>
      <c r="AP248" s="330"/>
      <c r="AQ248" s="330"/>
      <c r="AR248" s="330"/>
      <c r="AS248" s="330"/>
      <c r="AT248" s="330"/>
      <c r="AU248" s="330"/>
      <c r="AV248" s="330"/>
      <c r="AW248" s="330"/>
      <c r="AX248" s="330"/>
      <c r="AY248" s="330"/>
      <c r="AZ248" s="330"/>
      <c r="BA248" s="330"/>
      <c r="BB248" s="330"/>
      <c r="BC248" s="330"/>
      <c r="BD248" s="330"/>
      <c r="BE248" s="330"/>
      <c r="BF248" s="330"/>
      <c r="BG248" s="330"/>
      <c r="BH248" s="330"/>
      <c r="BI248" s="330"/>
      <c r="BJ248" s="330"/>
      <c r="BK248" s="330"/>
      <c r="BL248" s="330"/>
      <c r="BM248" s="330"/>
      <c r="BN248" s="330"/>
      <c r="BO248" s="330"/>
      <c r="BP248" s="330"/>
      <c r="BQ248" s="330"/>
      <c r="BR248" s="330"/>
      <c r="BS248" s="330"/>
      <c r="BT248" s="330"/>
      <c r="BU248" s="330"/>
      <c r="BV248" s="330"/>
      <c r="BW248" s="330"/>
      <c r="BX248" s="330"/>
      <c r="BY248" s="330"/>
      <c r="BZ248" s="330"/>
      <c r="CA248" s="330"/>
      <c r="CB248" s="330"/>
      <c r="CC248" s="330"/>
      <c r="CD248" s="330"/>
      <c r="CE248" s="330"/>
      <c r="CF248" s="330"/>
      <c r="CG248" s="330"/>
      <c r="CH248" s="330"/>
      <c r="CI248" s="330"/>
      <c r="CJ248" s="330"/>
      <c r="CK248" s="330"/>
      <c r="CL248" s="330"/>
      <c r="CM248" s="330"/>
      <c r="CN248" s="330"/>
      <c r="CO248" s="330"/>
      <c r="CP248" s="330"/>
      <c r="CQ248" s="330"/>
      <c r="CR248" s="330"/>
      <c r="CS248" s="330"/>
      <c r="CT248" s="330"/>
      <c r="CU248" s="330"/>
      <c r="CV248" s="330"/>
      <c r="CW248" s="330"/>
      <c r="CX248" s="330"/>
      <c r="CY248" s="330"/>
      <c r="CZ248" s="330"/>
      <c r="DA248" s="330"/>
      <c r="DB248" s="330"/>
      <c r="DC248" s="330"/>
      <c r="DD248" s="330"/>
      <c r="DE248" s="330"/>
      <c r="DF248" s="330"/>
      <c r="DG248" s="330"/>
      <c r="DH248" s="330"/>
      <c r="DI248" s="330"/>
      <c r="DJ248" s="330"/>
      <c r="DK248" s="330"/>
      <c r="DL248" s="330"/>
      <c r="DM248" s="330"/>
      <c r="DN248" s="330"/>
      <c r="DO248" s="330"/>
      <c r="DP248" s="330"/>
      <c r="DQ248" s="330"/>
      <c r="DR248" s="330"/>
      <c r="DS248" s="330"/>
      <c r="DT248" s="330"/>
      <c r="DU248" s="330"/>
      <c r="DV248" s="330"/>
      <c r="DW248" s="330"/>
      <c r="DX248" s="330"/>
      <c r="DY248" s="330"/>
      <c r="DZ248" s="330"/>
      <c r="EA248" s="330"/>
      <c r="EB248" s="330"/>
      <c r="EC248" s="330"/>
      <c r="ED248" s="330"/>
      <c r="EE248" s="330"/>
      <c r="EF248" s="330"/>
      <c r="EG248" s="330"/>
      <c r="EH248" s="330"/>
      <c r="EI248" s="330"/>
      <c r="EJ248" s="330"/>
      <c r="EK248" s="330"/>
      <c r="EL248" s="330"/>
      <c r="EM248" s="330"/>
      <c r="EN248" s="330"/>
      <c r="EO248" s="330"/>
      <c r="EP248" s="330"/>
      <c r="EQ248" s="330"/>
      <c r="ER248" s="330"/>
      <c r="ES248" s="330"/>
      <c r="ET248" s="330"/>
      <c r="EU248" s="330"/>
      <c r="EV248" s="330"/>
      <c r="EW248" s="330"/>
      <c r="EX248" s="330"/>
      <c r="EY248" s="330"/>
      <c r="EZ248" s="330"/>
      <c r="FA248" s="330"/>
      <c r="FB248" s="330"/>
      <c r="FC248" s="330"/>
      <c r="FD248" s="330"/>
      <c r="FE248" s="330"/>
      <c r="FF248" s="330"/>
      <c r="FG248" s="330"/>
      <c r="FH248" s="330"/>
      <c r="FI248" s="330"/>
      <c r="FJ248" s="330"/>
      <c r="FK248" s="330"/>
      <c r="FL248" s="330"/>
      <c r="FM248" s="330"/>
      <c r="FN248" s="330"/>
      <c r="FO248" s="330"/>
      <c r="FP248" s="330"/>
      <c r="FQ248" s="330"/>
      <c r="FR248" s="330"/>
      <c r="FS248" s="330"/>
      <c r="FT248" s="330"/>
      <c r="FU248" s="330"/>
      <c r="FV248" s="330"/>
      <c r="FW248" s="330"/>
      <c r="FX248" s="330"/>
      <c r="FY248" s="330"/>
      <c r="FZ248" s="330"/>
      <c r="GA248" s="330"/>
      <c r="GB248" s="330"/>
      <c r="GC248" s="330"/>
      <c r="GD248" s="330"/>
      <c r="GE248" s="330"/>
      <c r="GF248" s="330"/>
      <c r="GG248" s="330"/>
      <c r="GH248" s="330"/>
      <c r="GI248" s="330"/>
      <c r="GJ248" s="330"/>
      <c r="GK248" s="330"/>
      <c r="GL248" s="330"/>
      <c r="GM248" s="330"/>
      <c r="GN248" s="330"/>
      <c r="GO248" s="330"/>
      <c r="GP248" s="330"/>
      <c r="GQ248" s="330"/>
      <c r="GR248" s="330"/>
      <c r="GS248" s="330"/>
      <c r="GT248" s="330"/>
      <c r="GU248" s="330"/>
      <c r="GV248" s="330"/>
      <c r="GW248" s="330"/>
      <c r="GX248" s="330"/>
      <c r="GY248" s="330"/>
      <c r="GZ248" s="330"/>
      <c r="HA248" s="330"/>
      <c r="HB248" s="330"/>
      <c r="HC248" s="330"/>
      <c r="HD248" s="330"/>
      <c r="HE248" s="330"/>
      <c r="HF248" s="330"/>
      <c r="HG248" s="330"/>
      <c r="HH248" s="330"/>
      <c r="HI248" s="330"/>
      <c r="HJ248" s="330"/>
    </row>
    <row r="249" s="135" customFormat="1" ht="9.95" customHeight="1" spans="1:218">
      <c r="A249" s="1267" t="s">
        <v>37</v>
      </c>
      <c r="B249" s="1267" t="s">
        <v>713</v>
      </c>
      <c r="C249" s="1267">
        <v>1214</v>
      </c>
      <c r="D249" s="1268">
        <v>158.1434990715</v>
      </c>
      <c r="E249" s="1268" t="s">
        <v>714</v>
      </c>
      <c r="F249" s="1268" t="s">
        <v>715</v>
      </c>
      <c r="G249" s="1268" t="s">
        <v>716</v>
      </c>
      <c r="H249" s="1267" t="s">
        <v>722</v>
      </c>
      <c r="I249" s="1267" t="s">
        <v>729</v>
      </c>
      <c r="J249" s="1267" t="s">
        <v>29</v>
      </c>
      <c r="K249" s="1267"/>
      <c r="L249" s="1275">
        <v>40425820.0862</v>
      </c>
      <c r="M249" s="1275">
        <v>4677123.3832</v>
      </c>
      <c r="N249" s="1267" t="s">
        <v>43</v>
      </c>
      <c r="O249" s="1276" t="s">
        <v>741</v>
      </c>
      <c r="P249" s="1277" t="s">
        <v>742</v>
      </c>
      <c r="Q249" s="1283">
        <f t="shared" si="4"/>
        <v>711.64574582175</v>
      </c>
      <c r="R249" s="1267"/>
      <c r="S249" s="330"/>
      <c r="T249" s="330"/>
      <c r="U249" s="330"/>
      <c r="V249" s="330"/>
      <c r="W249" s="330"/>
      <c r="X249" s="330"/>
      <c r="Y249" s="330"/>
      <c r="Z249" s="330"/>
      <c r="AA249" s="330"/>
      <c r="AB249" s="330"/>
      <c r="AC249" s="330"/>
      <c r="AD249" s="330"/>
      <c r="AE249" s="330"/>
      <c r="AF249" s="330"/>
      <c r="AG249" s="330"/>
      <c r="AH249" s="330"/>
      <c r="AI249" s="330"/>
      <c r="AJ249" s="330"/>
      <c r="AK249" s="330"/>
      <c r="AL249" s="330"/>
      <c r="AM249" s="330"/>
      <c r="AN249" s="330"/>
      <c r="AO249" s="330"/>
      <c r="AP249" s="330"/>
      <c r="AQ249" s="330"/>
      <c r="AR249" s="330"/>
      <c r="AS249" s="330"/>
      <c r="AT249" s="330"/>
      <c r="AU249" s="330"/>
      <c r="AV249" s="330"/>
      <c r="AW249" s="330"/>
      <c r="AX249" s="330"/>
      <c r="AY249" s="330"/>
      <c r="AZ249" s="330"/>
      <c r="BA249" s="330"/>
      <c r="BB249" s="330"/>
      <c r="BC249" s="330"/>
      <c r="BD249" s="330"/>
      <c r="BE249" s="330"/>
      <c r="BF249" s="330"/>
      <c r="BG249" s="330"/>
      <c r="BH249" s="330"/>
      <c r="BI249" s="330"/>
      <c r="BJ249" s="330"/>
      <c r="BK249" s="330"/>
      <c r="BL249" s="330"/>
      <c r="BM249" s="330"/>
      <c r="BN249" s="330"/>
      <c r="BO249" s="330"/>
      <c r="BP249" s="330"/>
      <c r="BQ249" s="330"/>
      <c r="BR249" s="330"/>
      <c r="BS249" s="330"/>
      <c r="BT249" s="330"/>
      <c r="BU249" s="330"/>
      <c r="BV249" s="330"/>
      <c r="BW249" s="330"/>
      <c r="BX249" s="330"/>
      <c r="BY249" s="330"/>
      <c r="BZ249" s="330"/>
      <c r="CA249" s="330"/>
      <c r="CB249" s="330"/>
      <c r="CC249" s="330"/>
      <c r="CD249" s="330"/>
      <c r="CE249" s="330"/>
      <c r="CF249" s="330"/>
      <c r="CG249" s="330"/>
      <c r="CH249" s="330"/>
      <c r="CI249" s="330"/>
      <c r="CJ249" s="330"/>
      <c r="CK249" s="330"/>
      <c r="CL249" s="330"/>
      <c r="CM249" s="330"/>
      <c r="CN249" s="330"/>
      <c r="CO249" s="330"/>
      <c r="CP249" s="330"/>
      <c r="CQ249" s="330"/>
      <c r="CR249" s="330"/>
      <c r="CS249" s="330"/>
      <c r="CT249" s="330"/>
      <c r="CU249" s="330"/>
      <c r="CV249" s="330"/>
      <c r="CW249" s="330"/>
      <c r="CX249" s="330"/>
      <c r="CY249" s="330"/>
      <c r="CZ249" s="330"/>
      <c r="DA249" s="330"/>
      <c r="DB249" s="330"/>
      <c r="DC249" s="330"/>
      <c r="DD249" s="330"/>
      <c r="DE249" s="330"/>
      <c r="DF249" s="330"/>
      <c r="DG249" s="330"/>
      <c r="DH249" s="330"/>
      <c r="DI249" s="330"/>
      <c r="DJ249" s="330"/>
      <c r="DK249" s="330"/>
      <c r="DL249" s="330"/>
      <c r="DM249" s="330"/>
      <c r="DN249" s="330"/>
      <c r="DO249" s="330"/>
      <c r="DP249" s="330"/>
      <c r="DQ249" s="330"/>
      <c r="DR249" s="330"/>
      <c r="DS249" s="330"/>
      <c r="DT249" s="330"/>
      <c r="DU249" s="330"/>
      <c r="DV249" s="330"/>
      <c r="DW249" s="330"/>
      <c r="DX249" s="330"/>
      <c r="DY249" s="330"/>
      <c r="DZ249" s="330"/>
      <c r="EA249" s="330"/>
      <c r="EB249" s="330"/>
      <c r="EC249" s="330"/>
      <c r="ED249" s="330"/>
      <c r="EE249" s="330"/>
      <c r="EF249" s="330"/>
      <c r="EG249" s="330"/>
      <c r="EH249" s="330"/>
      <c r="EI249" s="330"/>
      <c r="EJ249" s="330"/>
      <c r="EK249" s="330"/>
      <c r="EL249" s="330"/>
      <c r="EM249" s="330"/>
      <c r="EN249" s="330"/>
      <c r="EO249" s="330"/>
      <c r="EP249" s="330"/>
      <c r="EQ249" s="330"/>
      <c r="ER249" s="330"/>
      <c r="ES249" s="330"/>
      <c r="ET249" s="330"/>
      <c r="EU249" s="330"/>
      <c r="EV249" s="330"/>
      <c r="EW249" s="330"/>
      <c r="EX249" s="330"/>
      <c r="EY249" s="330"/>
      <c r="EZ249" s="330"/>
      <c r="FA249" s="330"/>
      <c r="FB249" s="330"/>
      <c r="FC249" s="330"/>
      <c r="FD249" s="330"/>
      <c r="FE249" s="330"/>
      <c r="FF249" s="330"/>
      <c r="FG249" s="330"/>
      <c r="FH249" s="330"/>
      <c r="FI249" s="330"/>
      <c r="FJ249" s="330"/>
      <c r="FK249" s="330"/>
      <c r="FL249" s="330"/>
      <c r="FM249" s="330"/>
      <c r="FN249" s="330"/>
      <c r="FO249" s="330"/>
      <c r="FP249" s="330"/>
      <c r="FQ249" s="330"/>
      <c r="FR249" s="330"/>
      <c r="FS249" s="330"/>
      <c r="FT249" s="330"/>
      <c r="FU249" s="330"/>
      <c r="FV249" s="330"/>
      <c r="FW249" s="330"/>
      <c r="FX249" s="330"/>
      <c r="FY249" s="330"/>
      <c r="FZ249" s="330"/>
      <c r="GA249" s="330"/>
      <c r="GB249" s="330"/>
      <c r="GC249" s="330"/>
      <c r="GD249" s="330"/>
      <c r="GE249" s="330"/>
      <c r="GF249" s="330"/>
      <c r="GG249" s="330"/>
      <c r="GH249" s="330"/>
      <c r="GI249" s="330"/>
      <c r="GJ249" s="330"/>
      <c r="GK249" s="330"/>
      <c r="GL249" s="330"/>
      <c r="GM249" s="330"/>
      <c r="GN249" s="330"/>
      <c r="GO249" s="330"/>
      <c r="GP249" s="330"/>
      <c r="GQ249" s="330"/>
      <c r="GR249" s="330"/>
      <c r="GS249" s="330"/>
      <c r="GT249" s="330"/>
      <c r="GU249" s="330"/>
      <c r="GV249" s="330"/>
      <c r="GW249" s="330"/>
      <c r="GX249" s="330"/>
      <c r="GY249" s="330"/>
      <c r="GZ249" s="330"/>
      <c r="HA249" s="330"/>
      <c r="HB249" s="330"/>
      <c r="HC249" s="330"/>
      <c r="HD249" s="330"/>
      <c r="HE249" s="330"/>
      <c r="HF249" s="330"/>
      <c r="HG249" s="330"/>
      <c r="HH249" s="330"/>
      <c r="HI249" s="330"/>
      <c r="HJ249" s="330"/>
    </row>
    <row r="250" s="135" customFormat="1" ht="9.95" customHeight="1" spans="1:218">
      <c r="A250" s="1267" t="s">
        <v>37</v>
      </c>
      <c r="B250" s="1267" t="s">
        <v>713</v>
      </c>
      <c r="C250" s="1267">
        <v>1263</v>
      </c>
      <c r="D250" s="1268">
        <v>26.51847170025</v>
      </c>
      <c r="E250" s="1268" t="s">
        <v>714</v>
      </c>
      <c r="F250" s="1268" t="s">
        <v>715</v>
      </c>
      <c r="G250" s="1268" t="s">
        <v>716</v>
      </c>
      <c r="H250" s="1267" t="s">
        <v>717</v>
      </c>
      <c r="I250" s="1267" t="s">
        <v>729</v>
      </c>
      <c r="J250" s="1267" t="s">
        <v>29</v>
      </c>
      <c r="K250" s="1267"/>
      <c r="L250" s="1275">
        <v>40425520.2774</v>
      </c>
      <c r="M250" s="1275">
        <v>4677008.43045</v>
      </c>
      <c r="N250" s="1267" t="s">
        <v>43</v>
      </c>
      <c r="O250" s="1276" t="s">
        <v>741</v>
      </c>
      <c r="P250" s="1277" t="s">
        <v>742</v>
      </c>
      <c r="Q250" s="1283">
        <f t="shared" si="4"/>
        <v>119.333122651125</v>
      </c>
      <c r="R250" s="1267"/>
      <c r="S250" s="330"/>
      <c r="T250" s="330"/>
      <c r="U250" s="330"/>
      <c r="V250" s="330"/>
      <c r="W250" s="330"/>
      <c r="X250" s="330"/>
      <c r="Y250" s="330"/>
      <c r="Z250" s="330"/>
      <c r="AA250" s="330"/>
      <c r="AB250" s="330"/>
      <c r="AC250" s="330"/>
      <c r="AD250" s="330"/>
      <c r="AE250" s="330"/>
      <c r="AF250" s="330"/>
      <c r="AG250" s="330"/>
      <c r="AH250" s="330"/>
      <c r="AI250" s="330"/>
      <c r="AJ250" s="330"/>
      <c r="AK250" s="330"/>
      <c r="AL250" s="330"/>
      <c r="AM250" s="330"/>
      <c r="AN250" s="330"/>
      <c r="AO250" s="330"/>
      <c r="AP250" s="330"/>
      <c r="AQ250" s="330"/>
      <c r="AR250" s="330"/>
      <c r="AS250" s="330"/>
      <c r="AT250" s="330"/>
      <c r="AU250" s="330"/>
      <c r="AV250" s="330"/>
      <c r="AW250" s="330"/>
      <c r="AX250" s="330"/>
      <c r="AY250" s="330"/>
      <c r="AZ250" s="330"/>
      <c r="BA250" s="330"/>
      <c r="BB250" s="330"/>
      <c r="BC250" s="330"/>
      <c r="BD250" s="330"/>
      <c r="BE250" s="330"/>
      <c r="BF250" s="330"/>
      <c r="BG250" s="330"/>
      <c r="BH250" s="330"/>
      <c r="BI250" s="330"/>
      <c r="BJ250" s="330"/>
      <c r="BK250" s="330"/>
      <c r="BL250" s="330"/>
      <c r="BM250" s="330"/>
      <c r="BN250" s="330"/>
      <c r="BO250" s="330"/>
      <c r="BP250" s="330"/>
      <c r="BQ250" s="330"/>
      <c r="BR250" s="330"/>
      <c r="BS250" s="330"/>
      <c r="BT250" s="330"/>
      <c r="BU250" s="330"/>
      <c r="BV250" s="330"/>
      <c r="BW250" s="330"/>
      <c r="BX250" s="330"/>
      <c r="BY250" s="330"/>
      <c r="BZ250" s="330"/>
      <c r="CA250" s="330"/>
      <c r="CB250" s="330"/>
      <c r="CC250" s="330"/>
      <c r="CD250" s="330"/>
      <c r="CE250" s="330"/>
      <c r="CF250" s="330"/>
      <c r="CG250" s="330"/>
      <c r="CH250" s="330"/>
      <c r="CI250" s="330"/>
      <c r="CJ250" s="330"/>
      <c r="CK250" s="330"/>
      <c r="CL250" s="330"/>
      <c r="CM250" s="330"/>
      <c r="CN250" s="330"/>
      <c r="CO250" s="330"/>
      <c r="CP250" s="330"/>
      <c r="CQ250" s="330"/>
      <c r="CR250" s="330"/>
      <c r="CS250" s="330"/>
      <c r="CT250" s="330"/>
      <c r="CU250" s="330"/>
      <c r="CV250" s="330"/>
      <c r="CW250" s="330"/>
      <c r="CX250" s="330"/>
      <c r="CY250" s="330"/>
      <c r="CZ250" s="330"/>
      <c r="DA250" s="330"/>
      <c r="DB250" s="330"/>
      <c r="DC250" s="330"/>
      <c r="DD250" s="330"/>
      <c r="DE250" s="330"/>
      <c r="DF250" s="330"/>
      <c r="DG250" s="330"/>
      <c r="DH250" s="330"/>
      <c r="DI250" s="330"/>
      <c r="DJ250" s="330"/>
      <c r="DK250" s="330"/>
      <c r="DL250" s="330"/>
      <c r="DM250" s="330"/>
      <c r="DN250" s="330"/>
      <c r="DO250" s="330"/>
      <c r="DP250" s="330"/>
      <c r="DQ250" s="330"/>
      <c r="DR250" s="330"/>
      <c r="DS250" s="330"/>
      <c r="DT250" s="330"/>
      <c r="DU250" s="330"/>
      <c r="DV250" s="330"/>
      <c r="DW250" s="330"/>
      <c r="DX250" s="330"/>
      <c r="DY250" s="330"/>
      <c r="DZ250" s="330"/>
      <c r="EA250" s="330"/>
      <c r="EB250" s="330"/>
      <c r="EC250" s="330"/>
      <c r="ED250" s="330"/>
      <c r="EE250" s="330"/>
      <c r="EF250" s="330"/>
      <c r="EG250" s="330"/>
      <c r="EH250" s="330"/>
      <c r="EI250" s="330"/>
      <c r="EJ250" s="330"/>
      <c r="EK250" s="330"/>
      <c r="EL250" s="330"/>
      <c r="EM250" s="330"/>
      <c r="EN250" s="330"/>
      <c r="EO250" s="330"/>
      <c r="EP250" s="330"/>
      <c r="EQ250" s="330"/>
      <c r="ER250" s="330"/>
      <c r="ES250" s="330"/>
      <c r="ET250" s="330"/>
      <c r="EU250" s="330"/>
      <c r="EV250" s="330"/>
      <c r="EW250" s="330"/>
      <c r="EX250" s="330"/>
      <c r="EY250" s="330"/>
      <c r="EZ250" s="330"/>
      <c r="FA250" s="330"/>
      <c r="FB250" s="330"/>
      <c r="FC250" s="330"/>
      <c r="FD250" s="330"/>
      <c r="FE250" s="330"/>
      <c r="FF250" s="330"/>
      <c r="FG250" s="330"/>
      <c r="FH250" s="330"/>
      <c r="FI250" s="330"/>
      <c r="FJ250" s="330"/>
      <c r="FK250" s="330"/>
      <c r="FL250" s="330"/>
      <c r="FM250" s="330"/>
      <c r="FN250" s="330"/>
      <c r="FO250" s="330"/>
      <c r="FP250" s="330"/>
      <c r="FQ250" s="330"/>
      <c r="FR250" s="330"/>
      <c r="FS250" s="330"/>
      <c r="FT250" s="330"/>
      <c r="FU250" s="330"/>
      <c r="FV250" s="330"/>
      <c r="FW250" s="330"/>
      <c r="FX250" s="330"/>
      <c r="FY250" s="330"/>
      <c r="FZ250" s="330"/>
      <c r="GA250" s="330"/>
      <c r="GB250" s="330"/>
      <c r="GC250" s="330"/>
      <c r="GD250" s="330"/>
      <c r="GE250" s="330"/>
      <c r="GF250" s="330"/>
      <c r="GG250" s="330"/>
      <c r="GH250" s="330"/>
      <c r="GI250" s="330"/>
      <c r="GJ250" s="330"/>
      <c r="GK250" s="330"/>
      <c r="GL250" s="330"/>
      <c r="GM250" s="330"/>
      <c r="GN250" s="330"/>
      <c r="GO250" s="330"/>
      <c r="GP250" s="330"/>
      <c r="GQ250" s="330"/>
      <c r="GR250" s="330"/>
      <c r="GS250" s="330"/>
      <c r="GT250" s="330"/>
      <c r="GU250" s="330"/>
      <c r="GV250" s="330"/>
      <c r="GW250" s="330"/>
      <c r="GX250" s="330"/>
      <c r="GY250" s="330"/>
      <c r="GZ250" s="330"/>
      <c r="HA250" s="330"/>
      <c r="HB250" s="330"/>
      <c r="HC250" s="330"/>
      <c r="HD250" s="330"/>
      <c r="HE250" s="330"/>
      <c r="HF250" s="330"/>
      <c r="HG250" s="330"/>
      <c r="HH250" s="330"/>
      <c r="HI250" s="330"/>
      <c r="HJ250" s="330"/>
    </row>
    <row r="251" s="135" customFormat="1" ht="9.95" customHeight="1" spans="1:218">
      <c r="A251" s="1267" t="s">
        <v>37</v>
      </c>
      <c r="B251" s="1267" t="s">
        <v>713</v>
      </c>
      <c r="C251" s="1267">
        <v>1266</v>
      </c>
      <c r="D251" s="1268">
        <v>0.63225942825</v>
      </c>
      <c r="E251" s="1268" t="s">
        <v>714</v>
      </c>
      <c r="F251" s="1268" t="s">
        <v>715</v>
      </c>
      <c r="G251" s="1268" t="s">
        <v>716</v>
      </c>
      <c r="H251" s="1267" t="s">
        <v>717</v>
      </c>
      <c r="I251" s="1267" t="s">
        <v>729</v>
      </c>
      <c r="J251" s="1267" t="s">
        <v>29</v>
      </c>
      <c r="K251" s="1267"/>
      <c r="L251" s="1275">
        <v>40425442.8154</v>
      </c>
      <c r="M251" s="1275">
        <v>4677000.22549</v>
      </c>
      <c r="N251" s="1267" t="s">
        <v>43</v>
      </c>
      <c r="O251" s="1276" t="s">
        <v>741</v>
      </c>
      <c r="P251" s="1277" t="s">
        <v>742</v>
      </c>
      <c r="Q251" s="1283">
        <f t="shared" si="4"/>
        <v>2.845167427125</v>
      </c>
      <c r="R251" s="1267"/>
      <c r="S251" s="330"/>
      <c r="T251" s="330"/>
      <c r="U251" s="330"/>
      <c r="V251" s="330"/>
      <c r="W251" s="330"/>
      <c r="X251" s="330"/>
      <c r="Y251" s="330"/>
      <c r="Z251" s="330"/>
      <c r="AA251" s="330"/>
      <c r="AB251" s="330"/>
      <c r="AC251" s="330"/>
      <c r="AD251" s="330"/>
      <c r="AE251" s="330"/>
      <c r="AF251" s="330"/>
      <c r="AG251" s="330"/>
      <c r="AH251" s="330"/>
      <c r="AI251" s="330"/>
      <c r="AJ251" s="330"/>
      <c r="AK251" s="330"/>
      <c r="AL251" s="330"/>
      <c r="AM251" s="330"/>
      <c r="AN251" s="330"/>
      <c r="AO251" s="330"/>
      <c r="AP251" s="330"/>
      <c r="AQ251" s="330"/>
      <c r="AR251" s="330"/>
      <c r="AS251" s="330"/>
      <c r="AT251" s="330"/>
      <c r="AU251" s="330"/>
      <c r="AV251" s="330"/>
      <c r="AW251" s="330"/>
      <c r="AX251" s="330"/>
      <c r="AY251" s="330"/>
      <c r="AZ251" s="330"/>
      <c r="BA251" s="330"/>
      <c r="BB251" s="330"/>
      <c r="BC251" s="330"/>
      <c r="BD251" s="330"/>
      <c r="BE251" s="330"/>
      <c r="BF251" s="330"/>
      <c r="BG251" s="330"/>
      <c r="BH251" s="330"/>
      <c r="BI251" s="330"/>
      <c r="BJ251" s="330"/>
      <c r="BK251" s="330"/>
      <c r="BL251" s="330"/>
      <c r="BM251" s="330"/>
      <c r="BN251" s="330"/>
      <c r="BO251" s="330"/>
      <c r="BP251" s="330"/>
      <c r="BQ251" s="330"/>
      <c r="BR251" s="330"/>
      <c r="BS251" s="330"/>
      <c r="BT251" s="330"/>
      <c r="BU251" s="330"/>
      <c r="BV251" s="330"/>
      <c r="BW251" s="330"/>
      <c r="BX251" s="330"/>
      <c r="BY251" s="330"/>
      <c r="BZ251" s="330"/>
      <c r="CA251" s="330"/>
      <c r="CB251" s="330"/>
      <c r="CC251" s="330"/>
      <c r="CD251" s="330"/>
      <c r="CE251" s="330"/>
      <c r="CF251" s="330"/>
      <c r="CG251" s="330"/>
      <c r="CH251" s="330"/>
      <c r="CI251" s="330"/>
      <c r="CJ251" s="330"/>
      <c r="CK251" s="330"/>
      <c r="CL251" s="330"/>
      <c r="CM251" s="330"/>
      <c r="CN251" s="330"/>
      <c r="CO251" s="330"/>
      <c r="CP251" s="330"/>
      <c r="CQ251" s="330"/>
      <c r="CR251" s="330"/>
      <c r="CS251" s="330"/>
      <c r="CT251" s="330"/>
      <c r="CU251" s="330"/>
      <c r="CV251" s="330"/>
      <c r="CW251" s="330"/>
      <c r="CX251" s="330"/>
      <c r="CY251" s="330"/>
      <c r="CZ251" s="330"/>
      <c r="DA251" s="330"/>
      <c r="DB251" s="330"/>
      <c r="DC251" s="330"/>
      <c r="DD251" s="330"/>
      <c r="DE251" s="330"/>
      <c r="DF251" s="330"/>
      <c r="DG251" s="330"/>
      <c r="DH251" s="330"/>
      <c r="DI251" s="330"/>
      <c r="DJ251" s="330"/>
      <c r="DK251" s="330"/>
      <c r="DL251" s="330"/>
      <c r="DM251" s="330"/>
      <c r="DN251" s="330"/>
      <c r="DO251" s="330"/>
      <c r="DP251" s="330"/>
      <c r="DQ251" s="330"/>
      <c r="DR251" s="330"/>
      <c r="DS251" s="330"/>
      <c r="DT251" s="330"/>
      <c r="DU251" s="330"/>
      <c r="DV251" s="330"/>
      <c r="DW251" s="330"/>
      <c r="DX251" s="330"/>
      <c r="DY251" s="330"/>
      <c r="DZ251" s="330"/>
      <c r="EA251" s="330"/>
      <c r="EB251" s="330"/>
      <c r="EC251" s="330"/>
      <c r="ED251" s="330"/>
      <c r="EE251" s="330"/>
      <c r="EF251" s="330"/>
      <c r="EG251" s="330"/>
      <c r="EH251" s="330"/>
      <c r="EI251" s="330"/>
      <c r="EJ251" s="330"/>
      <c r="EK251" s="330"/>
      <c r="EL251" s="330"/>
      <c r="EM251" s="330"/>
      <c r="EN251" s="330"/>
      <c r="EO251" s="330"/>
      <c r="EP251" s="330"/>
      <c r="EQ251" s="330"/>
      <c r="ER251" s="330"/>
      <c r="ES251" s="330"/>
      <c r="ET251" s="330"/>
      <c r="EU251" s="330"/>
      <c r="EV251" s="330"/>
      <c r="EW251" s="330"/>
      <c r="EX251" s="330"/>
      <c r="EY251" s="330"/>
      <c r="EZ251" s="330"/>
      <c r="FA251" s="330"/>
      <c r="FB251" s="330"/>
      <c r="FC251" s="330"/>
      <c r="FD251" s="330"/>
      <c r="FE251" s="330"/>
      <c r="FF251" s="330"/>
      <c r="FG251" s="330"/>
      <c r="FH251" s="330"/>
      <c r="FI251" s="330"/>
      <c r="FJ251" s="330"/>
      <c r="FK251" s="330"/>
      <c r="FL251" s="330"/>
      <c r="FM251" s="330"/>
      <c r="FN251" s="330"/>
      <c r="FO251" s="330"/>
      <c r="FP251" s="330"/>
      <c r="FQ251" s="330"/>
      <c r="FR251" s="330"/>
      <c r="FS251" s="330"/>
      <c r="FT251" s="330"/>
      <c r="FU251" s="330"/>
      <c r="FV251" s="330"/>
      <c r="FW251" s="330"/>
      <c r="FX251" s="330"/>
      <c r="FY251" s="330"/>
      <c r="FZ251" s="330"/>
      <c r="GA251" s="330"/>
      <c r="GB251" s="330"/>
      <c r="GC251" s="330"/>
      <c r="GD251" s="330"/>
      <c r="GE251" s="330"/>
      <c r="GF251" s="330"/>
      <c r="GG251" s="330"/>
      <c r="GH251" s="330"/>
      <c r="GI251" s="330"/>
      <c r="GJ251" s="330"/>
      <c r="GK251" s="330"/>
      <c r="GL251" s="330"/>
      <c r="GM251" s="330"/>
      <c r="GN251" s="330"/>
      <c r="GO251" s="330"/>
      <c r="GP251" s="330"/>
      <c r="GQ251" s="330"/>
      <c r="GR251" s="330"/>
      <c r="GS251" s="330"/>
      <c r="GT251" s="330"/>
      <c r="GU251" s="330"/>
      <c r="GV251" s="330"/>
      <c r="GW251" s="330"/>
      <c r="GX251" s="330"/>
      <c r="GY251" s="330"/>
      <c r="GZ251" s="330"/>
      <c r="HA251" s="330"/>
      <c r="HB251" s="330"/>
      <c r="HC251" s="330"/>
      <c r="HD251" s="330"/>
      <c r="HE251" s="330"/>
      <c r="HF251" s="330"/>
      <c r="HG251" s="330"/>
      <c r="HH251" s="330"/>
      <c r="HI251" s="330"/>
      <c r="HJ251" s="330"/>
    </row>
    <row r="252" s="135" customFormat="1" ht="9.95" customHeight="1" spans="1:218">
      <c r="A252" s="1267" t="s">
        <v>37</v>
      </c>
      <c r="B252" s="1267" t="s">
        <v>713</v>
      </c>
      <c r="C252" s="1267">
        <v>1398</v>
      </c>
      <c r="D252" s="1268">
        <v>2.83513377915</v>
      </c>
      <c r="E252" s="1268" t="s">
        <v>714</v>
      </c>
      <c r="F252" s="1268" t="s">
        <v>715</v>
      </c>
      <c r="G252" s="1268" t="s">
        <v>716</v>
      </c>
      <c r="H252" s="1267" t="s">
        <v>717</v>
      </c>
      <c r="I252" s="1267" t="s">
        <v>729</v>
      </c>
      <c r="J252" s="1267" t="s">
        <v>29</v>
      </c>
      <c r="K252" s="1267"/>
      <c r="L252" s="1275">
        <v>40425898.9438</v>
      </c>
      <c r="M252" s="1275">
        <v>4676763.7749</v>
      </c>
      <c r="N252" s="1267" t="s">
        <v>43</v>
      </c>
      <c r="O252" s="1276" t="s">
        <v>741</v>
      </c>
      <c r="P252" s="1277" t="s">
        <v>742</v>
      </c>
      <c r="Q252" s="1283">
        <f t="shared" si="4"/>
        <v>12.758102006175</v>
      </c>
      <c r="R252" s="1267"/>
      <c r="S252" s="330"/>
      <c r="T252" s="330"/>
      <c r="U252" s="330"/>
      <c r="V252" s="330"/>
      <c r="W252" s="330"/>
      <c r="X252" s="330"/>
      <c r="Y252" s="330"/>
      <c r="Z252" s="330"/>
      <c r="AA252" s="330"/>
      <c r="AB252" s="330"/>
      <c r="AC252" s="330"/>
      <c r="AD252" s="330"/>
      <c r="AE252" s="330"/>
      <c r="AF252" s="330"/>
      <c r="AG252" s="330"/>
      <c r="AH252" s="330"/>
      <c r="AI252" s="330"/>
      <c r="AJ252" s="330"/>
      <c r="AK252" s="330"/>
      <c r="AL252" s="330"/>
      <c r="AM252" s="330"/>
      <c r="AN252" s="330"/>
      <c r="AO252" s="330"/>
      <c r="AP252" s="330"/>
      <c r="AQ252" s="330"/>
      <c r="AR252" s="330"/>
      <c r="AS252" s="330"/>
      <c r="AT252" s="330"/>
      <c r="AU252" s="330"/>
      <c r="AV252" s="330"/>
      <c r="AW252" s="330"/>
      <c r="AX252" s="330"/>
      <c r="AY252" s="330"/>
      <c r="AZ252" s="330"/>
      <c r="BA252" s="330"/>
      <c r="BB252" s="330"/>
      <c r="BC252" s="330"/>
      <c r="BD252" s="330"/>
      <c r="BE252" s="330"/>
      <c r="BF252" s="330"/>
      <c r="BG252" s="330"/>
      <c r="BH252" s="330"/>
      <c r="BI252" s="330"/>
      <c r="BJ252" s="330"/>
      <c r="BK252" s="330"/>
      <c r="BL252" s="330"/>
      <c r="BM252" s="330"/>
      <c r="BN252" s="330"/>
      <c r="BO252" s="330"/>
      <c r="BP252" s="330"/>
      <c r="BQ252" s="330"/>
      <c r="BR252" s="330"/>
      <c r="BS252" s="330"/>
      <c r="BT252" s="330"/>
      <c r="BU252" s="330"/>
      <c r="BV252" s="330"/>
      <c r="BW252" s="330"/>
      <c r="BX252" s="330"/>
      <c r="BY252" s="330"/>
      <c r="BZ252" s="330"/>
      <c r="CA252" s="330"/>
      <c r="CB252" s="330"/>
      <c r="CC252" s="330"/>
      <c r="CD252" s="330"/>
      <c r="CE252" s="330"/>
      <c r="CF252" s="330"/>
      <c r="CG252" s="330"/>
      <c r="CH252" s="330"/>
      <c r="CI252" s="330"/>
      <c r="CJ252" s="330"/>
      <c r="CK252" s="330"/>
      <c r="CL252" s="330"/>
      <c r="CM252" s="330"/>
      <c r="CN252" s="330"/>
      <c r="CO252" s="330"/>
      <c r="CP252" s="330"/>
      <c r="CQ252" s="330"/>
      <c r="CR252" s="330"/>
      <c r="CS252" s="330"/>
      <c r="CT252" s="330"/>
      <c r="CU252" s="330"/>
      <c r="CV252" s="330"/>
      <c r="CW252" s="330"/>
      <c r="CX252" s="330"/>
      <c r="CY252" s="330"/>
      <c r="CZ252" s="330"/>
      <c r="DA252" s="330"/>
      <c r="DB252" s="330"/>
      <c r="DC252" s="330"/>
      <c r="DD252" s="330"/>
      <c r="DE252" s="330"/>
      <c r="DF252" s="330"/>
      <c r="DG252" s="330"/>
      <c r="DH252" s="330"/>
      <c r="DI252" s="330"/>
      <c r="DJ252" s="330"/>
      <c r="DK252" s="330"/>
      <c r="DL252" s="330"/>
      <c r="DM252" s="330"/>
      <c r="DN252" s="330"/>
      <c r="DO252" s="330"/>
      <c r="DP252" s="330"/>
      <c r="DQ252" s="330"/>
      <c r="DR252" s="330"/>
      <c r="DS252" s="330"/>
      <c r="DT252" s="330"/>
      <c r="DU252" s="330"/>
      <c r="DV252" s="330"/>
      <c r="DW252" s="330"/>
      <c r="DX252" s="330"/>
      <c r="DY252" s="330"/>
      <c r="DZ252" s="330"/>
      <c r="EA252" s="330"/>
      <c r="EB252" s="330"/>
      <c r="EC252" s="330"/>
      <c r="ED252" s="330"/>
      <c r="EE252" s="330"/>
      <c r="EF252" s="330"/>
      <c r="EG252" s="330"/>
      <c r="EH252" s="330"/>
      <c r="EI252" s="330"/>
      <c r="EJ252" s="330"/>
      <c r="EK252" s="330"/>
      <c r="EL252" s="330"/>
      <c r="EM252" s="330"/>
      <c r="EN252" s="330"/>
      <c r="EO252" s="330"/>
      <c r="EP252" s="330"/>
      <c r="EQ252" s="330"/>
      <c r="ER252" s="330"/>
      <c r="ES252" s="330"/>
      <c r="ET252" s="330"/>
      <c r="EU252" s="330"/>
      <c r="EV252" s="330"/>
      <c r="EW252" s="330"/>
      <c r="EX252" s="330"/>
      <c r="EY252" s="330"/>
      <c r="EZ252" s="330"/>
      <c r="FA252" s="330"/>
      <c r="FB252" s="330"/>
      <c r="FC252" s="330"/>
      <c r="FD252" s="330"/>
      <c r="FE252" s="330"/>
      <c r="FF252" s="330"/>
      <c r="FG252" s="330"/>
      <c r="FH252" s="330"/>
      <c r="FI252" s="330"/>
      <c r="FJ252" s="330"/>
      <c r="FK252" s="330"/>
      <c r="FL252" s="330"/>
      <c r="FM252" s="330"/>
      <c r="FN252" s="330"/>
      <c r="FO252" s="330"/>
      <c r="FP252" s="330"/>
      <c r="FQ252" s="330"/>
      <c r="FR252" s="330"/>
      <c r="FS252" s="330"/>
      <c r="FT252" s="330"/>
      <c r="FU252" s="330"/>
      <c r="FV252" s="330"/>
      <c r="FW252" s="330"/>
      <c r="FX252" s="330"/>
      <c r="FY252" s="330"/>
      <c r="FZ252" s="330"/>
      <c r="GA252" s="330"/>
      <c r="GB252" s="330"/>
      <c r="GC252" s="330"/>
      <c r="GD252" s="330"/>
      <c r="GE252" s="330"/>
      <c r="GF252" s="330"/>
      <c r="GG252" s="330"/>
      <c r="GH252" s="330"/>
      <c r="GI252" s="330"/>
      <c r="GJ252" s="330"/>
      <c r="GK252" s="330"/>
      <c r="GL252" s="330"/>
      <c r="GM252" s="330"/>
      <c r="GN252" s="330"/>
      <c r="GO252" s="330"/>
      <c r="GP252" s="330"/>
      <c r="GQ252" s="330"/>
      <c r="GR252" s="330"/>
      <c r="GS252" s="330"/>
      <c r="GT252" s="330"/>
      <c r="GU252" s="330"/>
      <c r="GV252" s="330"/>
      <c r="GW252" s="330"/>
      <c r="GX252" s="330"/>
      <c r="GY252" s="330"/>
      <c r="GZ252" s="330"/>
      <c r="HA252" s="330"/>
      <c r="HB252" s="330"/>
      <c r="HC252" s="330"/>
      <c r="HD252" s="330"/>
      <c r="HE252" s="330"/>
      <c r="HF252" s="330"/>
      <c r="HG252" s="330"/>
      <c r="HH252" s="330"/>
      <c r="HI252" s="330"/>
      <c r="HJ252" s="330"/>
    </row>
    <row r="253" s="135" customFormat="1" ht="9.95" customHeight="1" spans="1:218">
      <c r="A253" s="1267" t="s">
        <v>37</v>
      </c>
      <c r="B253" s="1267" t="s">
        <v>713</v>
      </c>
      <c r="C253" s="1267">
        <v>1405</v>
      </c>
      <c r="D253" s="1268">
        <v>62.71752258045</v>
      </c>
      <c r="E253" s="1268" t="s">
        <v>714</v>
      </c>
      <c r="F253" s="1268" t="s">
        <v>715</v>
      </c>
      <c r="G253" s="1268" t="s">
        <v>716</v>
      </c>
      <c r="H253" s="1267" t="s">
        <v>722</v>
      </c>
      <c r="I253" s="1267" t="s">
        <v>729</v>
      </c>
      <c r="J253" s="1267" t="s">
        <v>29</v>
      </c>
      <c r="K253" s="1267"/>
      <c r="L253" s="1275">
        <v>40426185.2914</v>
      </c>
      <c r="M253" s="1275">
        <v>4676807.69222</v>
      </c>
      <c r="N253" s="1267" t="s">
        <v>43</v>
      </c>
      <c r="O253" s="1276" t="s">
        <v>741</v>
      </c>
      <c r="P253" s="1277" t="s">
        <v>742</v>
      </c>
      <c r="Q253" s="1283">
        <f t="shared" si="4"/>
        <v>282.228851612025</v>
      </c>
      <c r="R253" s="1267"/>
      <c r="S253" s="330"/>
      <c r="T253" s="330"/>
      <c r="U253" s="330"/>
      <c r="V253" s="330"/>
      <c r="W253" s="330"/>
      <c r="X253" s="330"/>
      <c r="Y253" s="330"/>
      <c r="Z253" s="330"/>
      <c r="AA253" s="330"/>
      <c r="AB253" s="330"/>
      <c r="AC253" s="330"/>
      <c r="AD253" s="330"/>
      <c r="AE253" s="330"/>
      <c r="AF253" s="330"/>
      <c r="AG253" s="330"/>
      <c r="AH253" s="330"/>
      <c r="AI253" s="330"/>
      <c r="AJ253" s="330"/>
      <c r="AK253" s="330"/>
      <c r="AL253" s="330"/>
      <c r="AM253" s="330"/>
      <c r="AN253" s="330"/>
      <c r="AO253" s="330"/>
      <c r="AP253" s="330"/>
      <c r="AQ253" s="330"/>
      <c r="AR253" s="330"/>
      <c r="AS253" s="330"/>
      <c r="AT253" s="330"/>
      <c r="AU253" s="330"/>
      <c r="AV253" s="330"/>
      <c r="AW253" s="330"/>
      <c r="AX253" s="330"/>
      <c r="AY253" s="330"/>
      <c r="AZ253" s="330"/>
      <c r="BA253" s="330"/>
      <c r="BB253" s="330"/>
      <c r="BC253" s="330"/>
      <c r="BD253" s="330"/>
      <c r="BE253" s="330"/>
      <c r="BF253" s="330"/>
      <c r="BG253" s="330"/>
      <c r="BH253" s="330"/>
      <c r="BI253" s="330"/>
      <c r="BJ253" s="330"/>
      <c r="BK253" s="330"/>
      <c r="BL253" s="330"/>
      <c r="BM253" s="330"/>
      <c r="BN253" s="330"/>
      <c r="BO253" s="330"/>
      <c r="BP253" s="330"/>
      <c r="BQ253" s="330"/>
      <c r="BR253" s="330"/>
      <c r="BS253" s="330"/>
      <c r="BT253" s="330"/>
      <c r="BU253" s="330"/>
      <c r="BV253" s="330"/>
      <c r="BW253" s="330"/>
      <c r="BX253" s="330"/>
      <c r="BY253" s="330"/>
      <c r="BZ253" s="330"/>
      <c r="CA253" s="330"/>
      <c r="CB253" s="330"/>
      <c r="CC253" s="330"/>
      <c r="CD253" s="330"/>
      <c r="CE253" s="330"/>
      <c r="CF253" s="330"/>
      <c r="CG253" s="330"/>
      <c r="CH253" s="330"/>
      <c r="CI253" s="330"/>
      <c r="CJ253" s="330"/>
      <c r="CK253" s="330"/>
      <c r="CL253" s="330"/>
      <c r="CM253" s="330"/>
      <c r="CN253" s="330"/>
      <c r="CO253" s="330"/>
      <c r="CP253" s="330"/>
      <c r="CQ253" s="330"/>
      <c r="CR253" s="330"/>
      <c r="CS253" s="330"/>
      <c r="CT253" s="330"/>
      <c r="CU253" s="330"/>
      <c r="CV253" s="330"/>
      <c r="CW253" s="330"/>
      <c r="CX253" s="330"/>
      <c r="CY253" s="330"/>
      <c r="CZ253" s="330"/>
      <c r="DA253" s="330"/>
      <c r="DB253" s="330"/>
      <c r="DC253" s="330"/>
      <c r="DD253" s="330"/>
      <c r="DE253" s="330"/>
      <c r="DF253" s="330"/>
      <c r="DG253" s="330"/>
      <c r="DH253" s="330"/>
      <c r="DI253" s="330"/>
      <c r="DJ253" s="330"/>
      <c r="DK253" s="330"/>
      <c r="DL253" s="330"/>
      <c r="DM253" s="330"/>
      <c r="DN253" s="330"/>
      <c r="DO253" s="330"/>
      <c r="DP253" s="330"/>
      <c r="DQ253" s="330"/>
      <c r="DR253" s="330"/>
      <c r="DS253" s="330"/>
      <c r="DT253" s="330"/>
      <c r="DU253" s="330"/>
      <c r="DV253" s="330"/>
      <c r="DW253" s="330"/>
      <c r="DX253" s="330"/>
      <c r="DY253" s="330"/>
      <c r="DZ253" s="330"/>
      <c r="EA253" s="330"/>
      <c r="EB253" s="330"/>
      <c r="EC253" s="330"/>
      <c r="ED253" s="330"/>
      <c r="EE253" s="330"/>
      <c r="EF253" s="330"/>
      <c r="EG253" s="330"/>
      <c r="EH253" s="330"/>
      <c r="EI253" s="330"/>
      <c r="EJ253" s="330"/>
      <c r="EK253" s="330"/>
      <c r="EL253" s="330"/>
      <c r="EM253" s="330"/>
      <c r="EN253" s="330"/>
      <c r="EO253" s="330"/>
      <c r="EP253" s="330"/>
      <c r="EQ253" s="330"/>
      <c r="ER253" s="330"/>
      <c r="ES253" s="330"/>
      <c r="ET253" s="330"/>
      <c r="EU253" s="330"/>
      <c r="EV253" s="330"/>
      <c r="EW253" s="330"/>
      <c r="EX253" s="330"/>
      <c r="EY253" s="330"/>
      <c r="EZ253" s="330"/>
      <c r="FA253" s="330"/>
      <c r="FB253" s="330"/>
      <c r="FC253" s="330"/>
      <c r="FD253" s="330"/>
      <c r="FE253" s="330"/>
      <c r="FF253" s="330"/>
      <c r="FG253" s="330"/>
      <c r="FH253" s="330"/>
      <c r="FI253" s="330"/>
      <c r="FJ253" s="330"/>
      <c r="FK253" s="330"/>
      <c r="FL253" s="330"/>
      <c r="FM253" s="330"/>
      <c r="FN253" s="330"/>
      <c r="FO253" s="330"/>
      <c r="FP253" s="330"/>
      <c r="FQ253" s="330"/>
      <c r="FR253" s="330"/>
      <c r="FS253" s="330"/>
      <c r="FT253" s="330"/>
      <c r="FU253" s="330"/>
      <c r="FV253" s="330"/>
      <c r="FW253" s="330"/>
      <c r="FX253" s="330"/>
      <c r="FY253" s="330"/>
      <c r="FZ253" s="330"/>
      <c r="GA253" s="330"/>
      <c r="GB253" s="330"/>
      <c r="GC253" s="330"/>
      <c r="GD253" s="330"/>
      <c r="GE253" s="330"/>
      <c r="GF253" s="330"/>
      <c r="GG253" s="330"/>
      <c r="GH253" s="330"/>
      <c r="GI253" s="330"/>
      <c r="GJ253" s="330"/>
      <c r="GK253" s="330"/>
      <c r="GL253" s="330"/>
      <c r="GM253" s="330"/>
      <c r="GN253" s="330"/>
      <c r="GO253" s="330"/>
      <c r="GP253" s="330"/>
      <c r="GQ253" s="330"/>
      <c r="GR253" s="330"/>
      <c r="GS253" s="330"/>
      <c r="GT253" s="330"/>
      <c r="GU253" s="330"/>
      <c r="GV253" s="330"/>
      <c r="GW253" s="330"/>
      <c r="GX253" s="330"/>
      <c r="GY253" s="330"/>
      <c r="GZ253" s="330"/>
      <c r="HA253" s="330"/>
      <c r="HB253" s="330"/>
      <c r="HC253" s="330"/>
      <c r="HD253" s="330"/>
      <c r="HE253" s="330"/>
      <c r="HF253" s="330"/>
      <c r="HG253" s="330"/>
      <c r="HH253" s="330"/>
      <c r="HI253" s="330"/>
      <c r="HJ253" s="330"/>
    </row>
    <row r="254" s="135" customFormat="1" ht="9.95" customHeight="1" spans="1:218">
      <c r="A254" s="1267" t="s">
        <v>37</v>
      </c>
      <c r="B254" s="1267" t="s">
        <v>713</v>
      </c>
      <c r="C254" s="1267">
        <v>1411</v>
      </c>
      <c r="D254" s="1268">
        <v>73.60067768175</v>
      </c>
      <c r="E254" s="1268" t="s">
        <v>714</v>
      </c>
      <c r="F254" s="1268" t="s">
        <v>715</v>
      </c>
      <c r="G254" s="1268" t="s">
        <v>716</v>
      </c>
      <c r="H254" s="1267" t="s">
        <v>722</v>
      </c>
      <c r="I254" s="1267" t="s">
        <v>729</v>
      </c>
      <c r="J254" s="1267" t="s">
        <v>29</v>
      </c>
      <c r="K254" s="1267"/>
      <c r="L254" s="1275">
        <v>40425805.0078</v>
      </c>
      <c r="M254" s="1275">
        <v>4676774.59589</v>
      </c>
      <c r="N254" s="1267" t="s">
        <v>43</v>
      </c>
      <c r="O254" s="1276" t="s">
        <v>741</v>
      </c>
      <c r="P254" s="1277" t="s">
        <v>742</v>
      </c>
      <c r="Q254" s="1283">
        <f t="shared" si="4"/>
        <v>331.203049567875</v>
      </c>
      <c r="R254" s="1267"/>
      <c r="S254" s="330"/>
      <c r="T254" s="330"/>
      <c r="U254" s="330"/>
      <c r="V254" s="330"/>
      <c r="W254" s="330"/>
      <c r="X254" s="330"/>
      <c r="Y254" s="330"/>
      <c r="Z254" s="330"/>
      <c r="AA254" s="330"/>
      <c r="AB254" s="330"/>
      <c r="AC254" s="330"/>
      <c r="AD254" s="330"/>
      <c r="AE254" s="330"/>
      <c r="AF254" s="330"/>
      <c r="AG254" s="330"/>
      <c r="AH254" s="330"/>
      <c r="AI254" s="330"/>
      <c r="AJ254" s="330"/>
      <c r="AK254" s="330"/>
      <c r="AL254" s="330"/>
      <c r="AM254" s="330"/>
      <c r="AN254" s="330"/>
      <c r="AO254" s="330"/>
      <c r="AP254" s="330"/>
      <c r="AQ254" s="330"/>
      <c r="AR254" s="330"/>
      <c r="AS254" s="330"/>
      <c r="AT254" s="330"/>
      <c r="AU254" s="330"/>
      <c r="AV254" s="330"/>
      <c r="AW254" s="330"/>
      <c r="AX254" s="330"/>
      <c r="AY254" s="330"/>
      <c r="AZ254" s="330"/>
      <c r="BA254" s="330"/>
      <c r="BB254" s="330"/>
      <c r="BC254" s="330"/>
      <c r="BD254" s="330"/>
      <c r="BE254" s="330"/>
      <c r="BF254" s="330"/>
      <c r="BG254" s="330"/>
      <c r="BH254" s="330"/>
      <c r="BI254" s="330"/>
      <c r="BJ254" s="330"/>
      <c r="BK254" s="330"/>
      <c r="BL254" s="330"/>
      <c r="BM254" s="330"/>
      <c r="BN254" s="330"/>
      <c r="BO254" s="330"/>
      <c r="BP254" s="330"/>
      <c r="BQ254" s="330"/>
      <c r="BR254" s="330"/>
      <c r="BS254" s="330"/>
      <c r="BT254" s="330"/>
      <c r="BU254" s="330"/>
      <c r="BV254" s="330"/>
      <c r="BW254" s="330"/>
      <c r="BX254" s="330"/>
      <c r="BY254" s="330"/>
      <c r="BZ254" s="330"/>
      <c r="CA254" s="330"/>
      <c r="CB254" s="330"/>
      <c r="CC254" s="330"/>
      <c r="CD254" s="330"/>
      <c r="CE254" s="330"/>
      <c r="CF254" s="330"/>
      <c r="CG254" s="330"/>
      <c r="CH254" s="330"/>
      <c r="CI254" s="330"/>
      <c r="CJ254" s="330"/>
      <c r="CK254" s="330"/>
      <c r="CL254" s="330"/>
      <c r="CM254" s="330"/>
      <c r="CN254" s="330"/>
      <c r="CO254" s="330"/>
      <c r="CP254" s="330"/>
      <c r="CQ254" s="330"/>
      <c r="CR254" s="330"/>
      <c r="CS254" s="330"/>
      <c r="CT254" s="330"/>
      <c r="CU254" s="330"/>
      <c r="CV254" s="330"/>
      <c r="CW254" s="330"/>
      <c r="CX254" s="330"/>
      <c r="CY254" s="330"/>
      <c r="CZ254" s="330"/>
      <c r="DA254" s="330"/>
      <c r="DB254" s="330"/>
      <c r="DC254" s="330"/>
      <c r="DD254" s="330"/>
      <c r="DE254" s="330"/>
      <c r="DF254" s="330"/>
      <c r="DG254" s="330"/>
      <c r="DH254" s="330"/>
      <c r="DI254" s="330"/>
      <c r="DJ254" s="330"/>
      <c r="DK254" s="330"/>
      <c r="DL254" s="330"/>
      <c r="DM254" s="330"/>
      <c r="DN254" s="330"/>
      <c r="DO254" s="330"/>
      <c r="DP254" s="330"/>
      <c r="DQ254" s="330"/>
      <c r="DR254" s="330"/>
      <c r="DS254" s="330"/>
      <c r="DT254" s="330"/>
      <c r="DU254" s="330"/>
      <c r="DV254" s="330"/>
      <c r="DW254" s="330"/>
      <c r="DX254" s="330"/>
      <c r="DY254" s="330"/>
      <c r="DZ254" s="330"/>
      <c r="EA254" s="330"/>
      <c r="EB254" s="330"/>
      <c r="EC254" s="330"/>
      <c r="ED254" s="330"/>
      <c r="EE254" s="330"/>
      <c r="EF254" s="330"/>
      <c r="EG254" s="330"/>
      <c r="EH254" s="330"/>
      <c r="EI254" s="330"/>
      <c r="EJ254" s="330"/>
      <c r="EK254" s="330"/>
      <c r="EL254" s="330"/>
      <c r="EM254" s="330"/>
      <c r="EN254" s="330"/>
      <c r="EO254" s="330"/>
      <c r="EP254" s="330"/>
      <c r="EQ254" s="330"/>
      <c r="ER254" s="330"/>
      <c r="ES254" s="330"/>
      <c r="ET254" s="330"/>
      <c r="EU254" s="330"/>
      <c r="EV254" s="330"/>
      <c r="EW254" s="330"/>
      <c r="EX254" s="330"/>
      <c r="EY254" s="330"/>
      <c r="EZ254" s="330"/>
      <c r="FA254" s="330"/>
      <c r="FB254" s="330"/>
      <c r="FC254" s="330"/>
      <c r="FD254" s="330"/>
      <c r="FE254" s="330"/>
      <c r="FF254" s="330"/>
      <c r="FG254" s="330"/>
      <c r="FH254" s="330"/>
      <c r="FI254" s="330"/>
      <c r="FJ254" s="330"/>
      <c r="FK254" s="330"/>
      <c r="FL254" s="330"/>
      <c r="FM254" s="330"/>
      <c r="FN254" s="330"/>
      <c r="FO254" s="330"/>
      <c r="FP254" s="330"/>
      <c r="FQ254" s="330"/>
      <c r="FR254" s="330"/>
      <c r="FS254" s="330"/>
      <c r="FT254" s="330"/>
      <c r="FU254" s="330"/>
      <c r="FV254" s="330"/>
      <c r="FW254" s="330"/>
      <c r="FX254" s="330"/>
      <c r="FY254" s="330"/>
      <c r="FZ254" s="330"/>
      <c r="GA254" s="330"/>
      <c r="GB254" s="330"/>
      <c r="GC254" s="330"/>
      <c r="GD254" s="330"/>
      <c r="GE254" s="330"/>
      <c r="GF254" s="330"/>
      <c r="GG254" s="330"/>
      <c r="GH254" s="330"/>
      <c r="GI254" s="330"/>
      <c r="GJ254" s="330"/>
      <c r="GK254" s="330"/>
      <c r="GL254" s="330"/>
      <c r="GM254" s="330"/>
      <c r="GN254" s="330"/>
      <c r="GO254" s="330"/>
      <c r="GP254" s="330"/>
      <c r="GQ254" s="330"/>
      <c r="GR254" s="330"/>
      <c r="GS254" s="330"/>
      <c r="GT254" s="330"/>
      <c r="GU254" s="330"/>
      <c r="GV254" s="330"/>
      <c r="GW254" s="330"/>
      <c r="GX254" s="330"/>
      <c r="GY254" s="330"/>
      <c r="GZ254" s="330"/>
      <c r="HA254" s="330"/>
      <c r="HB254" s="330"/>
      <c r="HC254" s="330"/>
      <c r="HD254" s="330"/>
      <c r="HE254" s="330"/>
      <c r="HF254" s="330"/>
      <c r="HG254" s="330"/>
      <c r="HH254" s="330"/>
      <c r="HI254" s="330"/>
      <c r="HJ254" s="330"/>
    </row>
    <row r="255" s="135" customFormat="1" ht="9.95" customHeight="1" spans="1:218">
      <c r="A255" s="1267" t="s">
        <v>37</v>
      </c>
      <c r="B255" s="1267" t="s">
        <v>713</v>
      </c>
      <c r="C255" s="1267">
        <v>1425</v>
      </c>
      <c r="D255" s="1268">
        <v>3.71534685735</v>
      </c>
      <c r="E255" s="1268" t="s">
        <v>714</v>
      </c>
      <c r="F255" s="1268" t="s">
        <v>715</v>
      </c>
      <c r="G255" s="1268" t="s">
        <v>716</v>
      </c>
      <c r="H255" s="1267" t="s">
        <v>717</v>
      </c>
      <c r="I255" s="1267" t="s">
        <v>729</v>
      </c>
      <c r="J255" s="1267" t="s">
        <v>29</v>
      </c>
      <c r="K255" s="1267"/>
      <c r="L255" s="1275">
        <v>40425735.4908</v>
      </c>
      <c r="M255" s="1275">
        <v>4676709.1336</v>
      </c>
      <c r="N255" s="1267" t="s">
        <v>43</v>
      </c>
      <c r="O255" s="1276" t="s">
        <v>741</v>
      </c>
      <c r="P255" s="1277" t="s">
        <v>742</v>
      </c>
      <c r="Q255" s="1283">
        <f t="shared" si="4"/>
        <v>16.719060858075</v>
      </c>
      <c r="R255" s="1267"/>
      <c r="S255" s="330"/>
      <c r="T255" s="330"/>
      <c r="U255" s="330"/>
      <c r="V255" s="330"/>
      <c r="W255" s="330"/>
      <c r="X255" s="330"/>
      <c r="Y255" s="330"/>
      <c r="Z255" s="330"/>
      <c r="AA255" s="330"/>
      <c r="AB255" s="330"/>
      <c r="AC255" s="330"/>
      <c r="AD255" s="330"/>
      <c r="AE255" s="330"/>
      <c r="AF255" s="330"/>
      <c r="AG255" s="330"/>
      <c r="AH255" s="330"/>
      <c r="AI255" s="330"/>
      <c r="AJ255" s="330"/>
      <c r="AK255" s="330"/>
      <c r="AL255" s="330"/>
      <c r="AM255" s="330"/>
      <c r="AN255" s="330"/>
      <c r="AO255" s="330"/>
      <c r="AP255" s="330"/>
      <c r="AQ255" s="330"/>
      <c r="AR255" s="330"/>
      <c r="AS255" s="330"/>
      <c r="AT255" s="330"/>
      <c r="AU255" s="330"/>
      <c r="AV255" s="330"/>
      <c r="AW255" s="330"/>
      <c r="AX255" s="330"/>
      <c r="AY255" s="330"/>
      <c r="AZ255" s="330"/>
      <c r="BA255" s="330"/>
      <c r="BB255" s="330"/>
      <c r="BC255" s="330"/>
      <c r="BD255" s="330"/>
      <c r="BE255" s="330"/>
      <c r="BF255" s="330"/>
      <c r="BG255" s="330"/>
      <c r="BH255" s="330"/>
      <c r="BI255" s="330"/>
      <c r="BJ255" s="330"/>
      <c r="BK255" s="330"/>
      <c r="BL255" s="330"/>
      <c r="BM255" s="330"/>
      <c r="BN255" s="330"/>
      <c r="BO255" s="330"/>
      <c r="BP255" s="330"/>
      <c r="BQ255" s="330"/>
      <c r="BR255" s="330"/>
      <c r="BS255" s="330"/>
      <c r="BT255" s="330"/>
      <c r="BU255" s="330"/>
      <c r="BV255" s="330"/>
      <c r="BW255" s="330"/>
      <c r="BX255" s="330"/>
      <c r="BY255" s="330"/>
      <c r="BZ255" s="330"/>
      <c r="CA255" s="330"/>
      <c r="CB255" s="330"/>
      <c r="CC255" s="330"/>
      <c r="CD255" s="330"/>
      <c r="CE255" s="330"/>
      <c r="CF255" s="330"/>
      <c r="CG255" s="330"/>
      <c r="CH255" s="330"/>
      <c r="CI255" s="330"/>
      <c r="CJ255" s="330"/>
      <c r="CK255" s="330"/>
      <c r="CL255" s="330"/>
      <c r="CM255" s="330"/>
      <c r="CN255" s="330"/>
      <c r="CO255" s="330"/>
      <c r="CP255" s="330"/>
      <c r="CQ255" s="330"/>
      <c r="CR255" s="330"/>
      <c r="CS255" s="330"/>
      <c r="CT255" s="330"/>
      <c r="CU255" s="330"/>
      <c r="CV255" s="330"/>
      <c r="CW255" s="330"/>
      <c r="CX255" s="330"/>
      <c r="CY255" s="330"/>
      <c r="CZ255" s="330"/>
      <c r="DA255" s="330"/>
      <c r="DB255" s="330"/>
      <c r="DC255" s="330"/>
      <c r="DD255" s="330"/>
      <c r="DE255" s="330"/>
      <c r="DF255" s="330"/>
      <c r="DG255" s="330"/>
      <c r="DH255" s="330"/>
      <c r="DI255" s="330"/>
      <c r="DJ255" s="330"/>
      <c r="DK255" s="330"/>
      <c r="DL255" s="330"/>
      <c r="DM255" s="330"/>
      <c r="DN255" s="330"/>
      <c r="DO255" s="330"/>
      <c r="DP255" s="330"/>
      <c r="DQ255" s="330"/>
      <c r="DR255" s="330"/>
      <c r="DS255" s="330"/>
      <c r="DT255" s="330"/>
      <c r="DU255" s="330"/>
      <c r="DV255" s="330"/>
      <c r="DW255" s="330"/>
      <c r="DX255" s="330"/>
      <c r="DY255" s="330"/>
      <c r="DZ255" s="330"/>
      <c r="EA255" s="330"/>
      <c r="EB255" s="330"/>
      <c r="EC255" s="330"/>
      <c r="ED255" s="330"/>
      <c r="EE255" s="330"/>
      <c r="EF255" s="330"/>
      <c r="EG255" s="330"/>
      <c r="EH255" s="330"/>
      <c r="EI255" s="330"/>
      <c r="EJ255" s="330"/>
      <c r="EK255" s="330"/>
      <c r="EL255" s="330"/>
      <c r="EM255" s="330"/>
      <c r="EN255" s="330"/>
      <c r="EO255" s="330"/>
      <c r="EP255" s="330"/>
      <c r="EQ255" s="330"/>
      <c r="ER255" s="330"/>
      <c r="ES255" s="330"/>
      <c r="ET255" s="330"/>
      <c r="EU255" s="330"/>
      <c r="EV255" s="330"/>
      <c r="EW255" s="330"/>
      <c r="EX255" s="330"/>
      <c r="EY255" s="330"/>
      <c r="EZ255" s="330"/>
      <c r="FA255" s="330"/>
      <c r="FB255" s="330"/>
      <c r="FC255" s="330"/>
      <c r="FD255" s="330"/>
      <c r="FE255" s="330"/>
      <c r="FF255" s="330"/>
      <c r="FG255" s="330"/>
      <c r="FH255" s="330"/>
      <c r="FI255" s="330"/>
      <c r="FJ255" s="330"/>
      <c r="FK255" s="330"/>
      <c r="FL255" s="330"/>
      <c r="FM255" s="330"/>
      <c r="FN255" s="330"/>
      <c r="FO255" s="330"/>
      <c r="FP255" s="330"/>
      <c r="FQ255" s="330"/>
      <c r="FR255" s="330"/>
      <c r="FS255" s="330"/>
      <c r="FT255" s="330"/>
      <c r="FU255" s="330"/>
      <c r="FV255" s="330"/>
      <c r="FW255" s="330"/>
      <c r="FX255" s="330"/>
      <c r="FY255" s="330"/>
      <c r="FZ255" s="330"/>
      <c r="GA255" s="330"/>
      <c r="GB255" s="330"/>
      <c r="GC255" s="330"/>
      <c r="GD255" s="330"/>
      <c r="GE255" s="330"/>
      <c r="GF255" s="330"/>
      <c r="GG255" s="330"/>
      <c r="GH255" s="330"/>
      <c r="GI255" s="330"/>
      <c r="GJ255" s="330"/>
      <c r="GK255" s="330"/>
      <c r="GL255" s="330"/>
      <c r="GM255" s="330"/>
      <c r="GN255" s="330"/>
      <c r="GO255" s="330"/>
      <c r="GP255" s="330"/>
      <c r="GQ255" s="330"/>
      <c r="GR255" s="330"/>
      <c r="GS255" s="330"/>
      <c r="GT255" s="330"/>
      <c r="GU255" s="330"/>
      <c r="GV255" s="330"/>
      <c r="GW255" s="330"/>
      <c r="GX255" s="330"/>
      <c r="GY255" s="330"/>
      <c r="GZ255" s="330"/>
      <c r="HA255" s="330"/>
      <c r="HB255" s="330"/>
      <c r="HC255" s="330"/>
      <c r="HD255" s="330"/>
      <c r="HE255" s="330"/>
      <c r="HF255" s="330"/>
      <c r="HG255" s="330"/>
      <c r="HH255" s="330"/>
      <c r="HI255" s="330"/>
      <c r="HJ255" s="330"/>
    </row>
    <row r="256" s="135" customFormat="1" ht="9.95" customHeight="1" spans="1:218">
      <c r="A256" s="1267" t="s">
        <v>37</v>
      </c>
      <c r="B256" s="1267" t="s">
        <v>713</v>
      </c>
      <c r="C256" s="1267">
        <v>1428</v>
      </c>
      <c r="D256" s="1268">
        <v>9.6216574542</v>
      </c>
      <c r="E256" s="1268" t="s">
        <v>714</v>
      </c>
      <c r="F256" s="1268" t="s">
        <v>715</v>
      </c>
      <c r="G256" s="1268" t="s">
        <v>716</v>
      </c>
      <c r="H256" s="1267" t="s">
        <v>722</v>
      </c>
      <c r="I256" s="1267" t="s">
        <v>729</v>
      </c>
      <c r="J256" s="1267" t="s">
        <v>29</v>
      </c>
      <c r="K256" s="1267"/>
      <c r="L256" s="1275">
        <v>40426045.7528</v>
      </c>
      <c r="M256" s="1275">
        <v>4676699.58932</v>
      </c>
      <c r="N256" s="1267" t="s">
        <v>43</v>
      </c>
      <c r="O256" s="1276" t="s">
        <v>741</v>
      </c>
      <c r="P256" s="1277" t="s">
        <v>742</v>
      </c>
      <c r="Q256" s="1283">
        <f t="shared" si="4"/>
        <v>43.2974585439</v>
      </c>
      <c r="R256" s="1267"/>
      <c r="S256" s="330"/>
      <c r="T256" s="330"/>
      <c r="U256" s="330"/>
      <c r="V256" s="330"/>
      <c r="W256" s="330"/>
      <c r="X256" s="330"/>
      <c r="Y256" s="330"/>
      <c r="Z256" s="330"/>
      <c r="AA256" s="330"/>
      <c r="AB256" s="330"/>
      <c r="AC256" s="330"/>
      <c r="AD256" s="330"/>
      <c r="AE256" s="330"/>
      <c r="AF256" s="330"/>
      <c r="AG256" s="330"/>
      <c r="AH256" s="330"/>
      <c r="AI256" s="330"/>
      <c r="AJ256" s="330"/>
      <c r="AK256" s="330"/>
      <c r="AL256" s="330"/>
      <c r="AM256" s="330"/>
      <c r="AN256" s="330"/>
      <c r="AO256" s="330"/>
      <c r="AP256" s="330"/>
      <c r="AQ256" s="330"/>
      <c r="AR256" s="330"/>
      <c r="AS256" s="330"/>
      <c r="AT256" s="330"/>
      <c r="AU256" s="330"/>
      <c r="AV256" s="330"/>
      <c r="AW256" s="330"/>
      <c r="AX256" s="330"/>
      <c r="AY256" s="330"/>
      <c r="AZ256" s="330"/>
      <c r="BA256" s="330"/>
      <c r="BB256" s="330"/>
      <c r="BC256" s="330"/>
      <c r="BD256" s="330"/>
      <c r="BE256" s="330"/>
      <c r="BF256" s="330"/>
      <c r="BG256" s="330"/>
      <c r="BH256" s="330"/>
      <c r="BI256" s="330"/>
      <c r="BJ256" s="330"/>
      <c r="BK256" s="330"/>
      <c r="BL256" s="330"/>
      <c r="BM256" s="330"/>
      <c r="BN256" s="330"/>
      <c r="BO256" s="330"/>
      <c r="BP256" s="330"/>
      <c r="BQ256" s="330"/>
      <c r="BR256" s="330"/>
      <c r="BS256" s="330"/>
      <c r="BT256" s="330"/>
      <c r="BU256" s="330"/>
      <c r="BV256" s="330"/>
      <c r="BW256" s="330"/>
      <c r="BX256" s="330"/>
      <c r="BY256" s="330"/>
      <c r="BZ256" s="330"/>
      <c r="CA256" s="330"/>
      <c r="CB256" s="330"/>
      <c r="CC256" s="330"/>
      <c r="CD256" s="330"/>
      <c r="CE256" s="330"/>
      <c r="CF256" s="330"/>
      <c r="CG256" s="330"/>
      <c r="CH256" s="330"/>
      <c r="CI256" s="330"/>
      <c r="CJ256" s="330"/>
      <c r="CK256" s="330"/>
      <c r="CL256" s="330"/>
      <c r="CM256" s="330"/>
      <c r="CN256" s="330"/>
      <c r="CO256" s="330"/>
      <c r="CP256" s="330"/>
      <c r="CQ256" s="330"/>
      <c r="CR256" s="330"/>
      <c r="CS256" s="330"/>
      <c r="CT256" s="330"/>
      <c r="CU256" s="330"/>
      <c r="CV256" s="330"/>
      <c r="CW256" s="330"/>
      <c r="CX256" s="330"/>
      <c r="CY256" s="330"/>
      <c r="CZ256" s="330"/>
      <c r="DA256" s="330"/>
      <c r="DB256" s="330"/>
      <c r="DC256" s="330"/>
      <c r="DD256" s="330"/>
      <c r="DE256" s="330"/>
      <c r="DF256" s="330"/>
      <c r="DG256" s="330"/>
      <c r="DH256" s="330"/>
      <c r="DI256" s="330"/>
      <c r="DJ256" s="330"/>
      <c r="DK256" s="330"/>
      <c r="DL256" s="330"/>
      <c r="DM256" s="330"/>
      <c r="DN256" s="330"/>
      <c r="DO256" s="330"/>
      <c r="DP256" s="330"/>
      <c r="DQ256" s="330"/>
      <c r="DR256" s="330"/>
      <c r="DS256" s="330"/>
      <c r="DT256" s="330"/>
      <c r="DU256" s="330"/>
      <c r="DV256" s="330"/>
      <c r="DW256" s="330"/>
      <c r="DX256" s="330"/>
      <c r="DY256" s="330"/>
      <c r="DZ256" s="330"/>
      <c r="EA256" s="330"/>
      <c r="EB256" s="330"/>
      <c r="EC256" s="330"/>
      <c r="ED256" s="330"/>
      <c r="EE256" s="330"/>
      <c r="EF256" s="330"/>
      <c r="EG256" s="330"/>
      <c r="EH256" s="330"/>
      <c r="EI256" s="330"/>
      <c r="EJ256" s="330"/>
      <c r="EK256" s="330"/>
      <c r="EL256" s="330"/>
      <c r="EM256" s="330"/>
      <c r="EN256" s="330"/>
      <c r="EO256" s="330"/>
      <c r="EP256" s="330"/>
      <c r="EQ256" s="330"/>
      <c r="ER256" s="330"/>
      <c r="ES256" s="330"/>
      <c r="ET256" s="330"/>
      <c r="EU256" s="330"/>
      <c r="EV256" s="330"/>
      <c r="EW256" s="330"/>
      <c r="EX256" s="330"/>
      <c r="EY256" s="330"/>
      <c r="EZ256" s="330"/>
      <c r="FA256" s="330"/>
      <c r="FB256" s="330"/>
      <c r="FC256" s="330"/>
      <c r="FD256" s="330"/>
      <c r="FE256" s="330"/>
      <c r="FF256" s="330"/>
      <c r="FG256" s="330"/>
      <c r="FH256" s="330"/>
      <c r="FI256" s="330"/>
      <c r="FJ256" s="330"/>
      <c r="FK256" s="330"/>
      <c r="FL256" s="330"/>
      <c r="FM256" s="330"/>
      <c r="FN256" s="330"/>
      <c r="FO256" s="330"/>
      <c r="FP256" s="330"/>
      <c r="FQ256" s="330"/>
      <c r="FR256" s="330"/>
      <c r="FS256" s="330"/>
      <c r="FT256" s="330"/>
      <c r="FU256" s="330"/>
      <c r="FV256" s="330"/>
      <c r="FW256" s="330"/>
      <c r="FX256" s="330"/>
      <c r="FY256" s="330"/>
      <c r="FZ256" s="330"/>
      <c r="GA256" s="330"/>
      <c r="GB256" s="330"/>
      <c r="GC256" s="330"/>
      <c r="GD256" s="330"/>
      <c r="GE256" s="330"/>
      <c r="GF256" s="330"/>
      <c r="GG256" s="330"/>
      <c r="GH256" s="330"/>
      <c r="GI256" s="330"/>
      <c r="GJ256" s="330"/>
      <c r="GK256" s="330"/>
      <c r="GL256" s="330"/>
      <c r="GM256" s="330"/>
      <c r="GN256" s="330"/>
      <c r="GO256" s="330"/>
      <c r="GP256" s="330"/>
      <c r="GQ256" s="330"/>
      <c r="GR256" s="330"/>
      <c r="GS256" s="330"/>
      <c r="GT256" s="330"/>
      <c r="GU256" s="330"/>
      <c r="GV256" s="330"/>
      <c r="GW256" s="330"/>
      <c r="GX256" s="330"/>
      <c r="GY256" s="330"/>
      <c r="GZ256" s="330"/>
      <c r="HA256" s="330"/>
      <c r="HB256" s="330"/>
      <c r="HC256" s="330"/>
      <c r="HD256" s="330"/>
      <c r="HE256" s="330"/>
      <c r="HF256" s="330"/>
      <c r="HG256" s="330"/>
      <c r="HH256" s="330"/>
      <c r="HI256" s="330"/>
      <c r="HJ256" s="330"/>
    </row>
    <row r="257" s="135" customFormat="1" ht="9.95" customHeight="1" spans="1:218">
      <c r="A257" s="1267" t="s">
        <v>37</v>
      </c>
      <c r="B257" s="1267" t="s">
        <v>713</v>
      </c>
      <c r="C257" s="1267">
        <v>1430</v>
      </c>
      <c r="D257" s="1268">
        <v>3.01977213915</v>
      </c>
      <c r="E257" s="1268" t="s">
        <v>714</v>
      </c>
      <c r="F257" s="1268" t="s">
        <v>715</v>
      </c>
      <c r="G257" s="1268" t="s">
        <v>716</v>
      </c>
      <c r="H257" s="1267" t="s">
        <v>717</v>
      </c>
      <c r="I257" s="1267" t="s">
        <v>729</v>
      </c>
      <c r="J257" s="1267" t="s">
        <v>29</v>
      </c>
      <c r="K257" s="1267"/>
      <c r="L257" s="1275">
        <v>40425723.12</v>
      </c>
      <c r="M257" s="1275">
        <v>4676693.39129</v>
      </c>
      <c r="N257" s="1267" t="s">
        <v>43</v>
      </c>
      <c r="O257" s="1276" t="s">
        <v>741</v>
      </c>
      <c r="P257" s="1277" t="s">
        <v>742</v>
      </c>
      <c r="Q257" s="1283">
        <f t="shared" si="4"/>
        <v>13.588974626175</v>
      </c>
      <c r="R257" s="1267"/>
      <c r="S257" s="330"/>
      <c r="T257" s="330"/>
      <c r="U257" s="330"/>
      <c r="V257" s="330"/>
      <c r="W257" s="330"/>
      <c r="X257" s="330"/>
      <c r="Y257" s="330"/>
      <c r="Z257" s="330"/>
      <c r="AA257" s="330"/>
      <c r="AB257" s="330"/>
      <c r="AC257" s="330"/>
      <c r="AD257" s="330"/>
      <c r="AE257" s="330"/>
      <c r="AF257" s="330"/>
      <c r="AG257" s="330"/>
      <c r="AH257" s="330"/>
      <c r="AI257" s="330"/>
      <c r="AJ257" s="330"/>
      <c r="AK257" s="330"/>
      <c r="AL257" s="330"/>
      <c r="AM257" s="330"/>
      <c r="AN257" s="330"/>
      <c r="AO257" s="330"/>
      <c r="AP257" s="330"/>
      <c r="AQ257" s="330"/>
      <c r="AR257" s="330"/>
      <c r="AS257" s="330"/>
      <c r="AT257" s="330"/>
      <c r="AU257" s="330"/>
      <c r="AV257" s="330"/>
      <c r="AW257" s="330"/>
      <c r="AX257" s="330"/>
      <c r="AY257" s="330"/>
      <c r="AZ257" s="330"/>
      <c r="BA257" s="330"/>
      <c r="BB257" s="330"/>
      <c r="BC257" s="330"/>
      <c r="BD257" s="330"/>
      <c r="BE257" s="330"/>
      <c r="BF257" s="330"/>
      <c r="BG257" s="330"/>
      <c r="BH257" s="330"/>
      <c r="BI257" s="330"/>
      <c r="BJ257" s="330"/>
      <c r="BK257" s="330"/>
      <c r="BL257" s="330"/>
      <c r="BM257" s="330"/>
      <c r="BN257" s="330"/>
      <c r="BO257" s="330"/>
      <c r="BP257" s="330"/>
      <c r="BQ257" s="330"/>
      <c r="BR257" s="330"/>
      <c r="BS257" s="330"/>
      <c r="BT257" s="330"/>
      <c r="BU257" s="330"/>
      <c r="BV257" s="330"/>
      <c r="BW257" s="330"/>
      <c r="BX257" s="330"/>
      <c r="BY257" s="330"/>
      <c r="BZ257" s="330"/>
      <c r="CA257" s="330"/>
      <c r="CB257" s="330"/>
      <c r="CC257" s="330"/>
      <c r="CD257" s="330"/>
      <c r="CE257" s="330"/>
      <c r="CF257" s="330"/>
      <c r="CG257" s="330"/>
      <c r="CH257" s="330"/>
      <c r="CI257" s="330"/>
      <c r="CJ257" s="330"/>
      <c r="CK257" s="330"/>
      <c r="CL257" s="330"/>
      <c r="CM257" s="330"/>
      <c r="CN257" s="330"/>
      <c r="CO257" s="330"/>
      <c r="CP257" s="330"/>
      <c r="CQ257" s="330"/>
      <c r="CR257" s="330"/>
      <c r="CS257" s="330"/>
      <c r="CT257" s="330"/>
      <c r="CU257" s="330"/>
      <c r="CV257" s="330"/>
      <c r="CW257" s="330"/>
      <c r="CX257" s="330"/>
      <c r="CY257" s="330"/>
      <c r="CZ257" s="330"/>
      <c r="DA257" s="330"/>
      <c r="DB257" s="330"/>
      <c r="DC257" s="330"/>
      <c r="DD257" s="330"/>
      <c r="DE257" s="330"/>
      <c r="DF257" s="330"/>
      <c r="DG257" s="330"/>
      <c r="DH257" s="330"/>
      <c r="DI257" s="330"/>
      <c r="DJ257" s="330"/>
      <c r="DK257" s="330"/>
      <c r="DL257" s="330"/>
      <c r="DM257" s="330"/>
      <c r="DN257" s="330"/>
      <c r="DO257" s="330"/>
      <c r="DP257" s="330"/>
      <c r="DQ257" s="330"/>
      <c r="DR257" s="330"/>
      <c r="DS257" s="330"/>
      <c r="DT257" s="330"/>
      <c r="DU257" s="330"/>
      <c r="DV257" s="330"/>
      <c r="DW257" s="330"/>
      <c r="DX257" s="330"/>
      <c r="DY257" s="330"/>
      <c r="DZ257" s="330"/>
      <c r="EA257" s="330"/>
      <c r="EB257" s="330"/>
      <c r="EC257" s="330"/>
      <c r="ED257" s="330"/>
      <c r="EE257" s="330"/>
      <c r="EF257" s="330"/>
      <c r="EG257" s="330"/>
      <c r="EH257" s="330"/>
      <c r="EI257" s="330"/>
      <c r="EJ257" s="330"/>
      <c r="EK257" s="330"/>
      <c r="EL257" s="330"/>
      <c r="EM257" s="330"/>
      <c r="EN257" s="330"/>
      <c r="EO257" s="330"/>
      <c r="EP257" s="330"/>
      <c r="EQ257" s="330"/>
      <c r="ER257" s="330"/>
      <c r="ES257" s="330"/>
      <c r="ET257" s="330"/>
      <c r="EU257" s="330"/>
      <c r="EV257" s="330"/>
      <c r="EW257" s="330"/>
      <c r="EX257" s="330"/>
      <c r="EY257" s="330"/>
      <c r="EZ257" s="330"/>
      <c r="FA257" s="330"/>
      <c r="FB257" s="330"/>
      <c r="FC257" s="330"/>
      <c r="FD257" s="330"/>
      <c r="FE257" s="330"/>
      <c r="FF257" s="330"/>
      <c r="FG257" s="330"/>
      <c r="FH257" s="330"/>
      <c r="FI257" s="330"/>
      <c r="FJ257" s="330"/>
      <c r="FK257" s="330"/>
      <c r="FL257" s="330"/>
      <c r="FM257" s="330"/>
      <c r="FN257" s="330"/>
      <c r="FO257" s="330"/>
      <c r="FP257" s="330"/>
      <c r="FQ257" s="330"/>
      <c r="FR257" s="330"/>
      <c r="FS257" s="330"/>
      <c r="FT257" s="330"/>
      <c r="FU257" s="330"/>
      <c r="FV257" s="330"/>
      <c r="FW257" s="330"/>
      <c r="FX257" s="330"/>
      <c r="FY257" s="330"/>
      <c r="FZ257" s="330"/>
      <c r="GA257" s="330"/>
      <c r="GB257" s="330"/>
      <c r="GC257" s="330"/>
      <c r="GD257" s="330"/>
      <c r="GE257" s="330"/>
      <c r="GF257" s="330"/>
      <c r="GG257" s="330"/>
      <c r="GH257" s="330"/>
      <c r="GI257" s="330"/>
      <c r="GJ257" s="330"/>
      <c r="GK257" s="330"/>
      <c r="GL257" s="330"/>
      <c r="GM257" s="330"/>
      <c r="GN257" s="330"/>
      <c r="GO257" s="330"/>
      <c r="GP257" s="330"/>
      <c r="GQ257" s="330"/>
      <c r="GR257" s="330"/>
      <c r="GS257" s="330"/>
      <c r="GT257" s="330"/>
      <c r="GU257" s="330"/>
      <c r="GV257" s="330"/>
      <c r="GW257" s="330"/>
      <c r="GX257" s="330"/>
      <c r="GY257" s="330"/>
      <c r="GZ257" s="330"/>
      <c r="HA257" s="330"/>
      <c r="HB257" s="330"/>
      <c r="HC257" s="330"/>
      <c r="HD257" s="330"/>
      <c r="HE257" s="330"/>
      <c r="HF257" s="330"/>
      <c r="HG257" s="330"/>
      <c r="HH257" s="330"/>
      <c r="HI257" s="330"/>
      <c r="HJ257" s="330"/>
    </row>
    <row r="258" s="135" customFormat="1" ht="9.95" customHeight="1" spans="1:218">
      <c r="A258" s="1267" t="s">
        <v>37</v>
      </c>
      <c r="B258" s="1267" t="s">
        <v>713</v>
      </c>
      <c r="C258" s="1267">
        <v>1446</v>
      </c>
      <c r="D258" s="1268">
        <v>3.20595545955</v>
      </c>
      <c r="E258" s="1268" t="s">
        <v>714</v>
      </c>
      <c r="F258" s="1268" t="s">
        <v>715</v>
      </c>
      <c r="G258" s="1268" t="s">
        <v>716</v>
      </c>
      <c r="H258" s="1267" t="s">
        <v>721</v>
      </c>
      <c r="I258" s="1267" t="s">
        <v>729</v>
      </c>
      <c r="J258" s="1267" t="s">
        <v>29</v>
      </c>
      <c r="K258" s="1267"/>
      <c r="L258" s="1275">
        <v>40426227.6514</v>
      </c>
      <c r="M258" s="1275">
        <v>4676672.17173</v>
      </c>
      <c r="N258" s="1267" t="s">
        <v>43</v>
      </c>
      <c r="O258" s="1276" t="s">
        <v>741</v>
      </c>
      <c r="P258" s="1277" t="s">
        <v>742</v>
      </c>
      <c r="Q258" s="1283">
        <f t="shared" si="4"/>
        <v>14.426799567975</v>
      </c>
      <c r="R258" s="1267"/>
      <c r="S258" s="330"/>
      <c r="T258" s="330"/>
      <c r="U258" s="330"/>
      <c r="V258" s="330"/>
      <c r="W258" s="330"/>
      <c r="X258" s="330"/>
      <c r="Y258" s="330"/>
      <c r="Z258" s="330"/>
      <c r="AA258" s="330"/>
      <c r="AB258" s="330"/>
      <c r="AC258" s="330"/>
      <c r="AD258" s="330"/>
      <c r="AE258" s="330"/>
      <c r="AF258" s="330"/>
      <c r="AG258" s="330"/>
      <c r="AH258" s="330"/>
      <c r="AI258" s="330"/>
      <c r="AJ258" s="330"/>
      <c r="AK258" s="330"/>
      <c r="AL258" s="330"/>
      <c r="AM258" s="330"/>
      <c r="AN258" s="330"/>
      <c r="AO258" s="330"/>
      <c r="AP258" s="330"/>
      <c r="AQ258" s="330"/>
      <c r="AR258" s="330"/>
      <c r="AS258" s="330"/>
      <c r="AT258" s="330"/>
      <c r="AU258" s="330"/>
      <c r="AV258" s="330"/>
      <c r="AW258" s="330"/>
      <c r="AX258" s="330"/>
      <c r="AY258" s="330"/>
      <c r="AZ258" s="330"/>
      <c r="BA258" s="330"/>
      <c r="BB258" s="330"/>
      <c r="BC258" s="330"/>
      <c r="BD258" s="330"/>
      <c r="BE258" s="330"/>
      <c r="BF258" s="330"/>
      <c r="BG258" s="330"/>
      <c r="BH258" s="330"/>
      <c r="BI258" s="330"/>
      <c r="BJ258" s="330"/>
      <c r="BK258" s="330"/>
      <c r="BL258" s="330"/>
      <c r="BM258" s="330"/>
      <c r="BN258" s="330"/>
      <c r="BO258" s="330"/>
      <c r="BP258" s="330"/>
      <c r="BQ258" s="330"/>
      <c r="BR258" s="330"/>
      <c r="BS258" s="330"/>
      <c r="BT258" s="330"/>
      <c r="BU258" s="330"/>
      <c r="BV258" s="330"/>
      <c r="BW258" s="330"/>
      <c r="BX258" s="330"/>
      <c r="BY258" s="330"/>
      <c r="BZ258" s="330"/>
      <c r="CA258" s="330"/>
      <c r="CB258" s="330"/>
      <c r="CC258" s="330"/>
      <c r="CD258" s="330"/>
      <c r="CE258" s="330"/>
      <c r="CF258" s="330"/>
      <c r="CG258" s="330"/>
      <c r="CH258" s="330"/>
      <c r="CI258" s="330"/>
      <c r="CJ258" s="330"/>
      <c r="CK258" s="330"/>
      <c r="CL258" s="330"/>
      <c r="CM258" s="330"/>
      <c r="CN258" s="330"/>
      <c r="CO258" s="330"/>
      <c r="CP258" s="330"/>
      <c r="CQ258" s="330"/>
      <c r="CR258" s="330"/>
      <c r="CS258" s="330"/>
      <c r="CT258" s="330"/>
      <c r="CU258" s="330"/>
      <c r="CV258" s="330"/>
      <c r="CW258" s="330"/>
      <c r="CX258" s="330"/>
      <c r="CY258" s="330"/>
      <c r="CZ258" s="330"/>
      <c r="DA258" s="330"/>
      <c r="DB258" s="330"/>
      <c r="DC258" s="330"/>
      <c r="DD258" s="330"/>
      <c r="DE258" s="330"/>
      <c r="DF258" s="330"/>
      <c r="DG258" s="330"/>
      <c r="DH258" s="330"/>
      <c r="DI258" s="330"/>
      <c r="DJ258" s="330"/>
      <c r="DK258" s="330"/>
      <c r="DL258" s="330"/>
      <c r="DM258" s="330"/>
      <c r="DN258" s="330"/>
      <c r="DO258" s="330"/>
      <c r="DP258" s="330"/>
      <c r="DQ258" s="330"/>
      <c r="DR258" s="330"/>
      <c r="DS258" s="330"/>
      <c r="DT258" s="330"/>
      <c r="DU258" s="330"/>
      <c r="DV258" s="330"/>
      <c r="DW258" s="330"/>
      <c r="DX258" s="330"/>
      <c r="DY258" s="330"/>
      <c r="DZ258" s="330"/>
      <c r="EA258" s="330"/>
      <c r="EB258" s="330"/>
      <c r="EC258" s="330"/>
      <c r="ED258" s="330"/>
      <c r="EE258" s="330"/>
      <c r="EF258" s="330"/>
      <c r="EG258" s="330"/>
      <c r="EH258" s="330"/>
      <c r="EI258" s="330"/>
      <c r="EJ258" s="330"/>
      <c r="EK258" s="330"/>
      <c r="EL258" s="330"/>
      <c r="EM258" s="330"/>
      <c r="EN258" s="330"/>
      <c r="EO258" s="330"/>
      <c r="EP258" s="330"/>
      <c r="EQ258" s="330"/>
      <c r="ER258" s="330"/>
      <c r="ES258" s="330"/>
      <c r="ET258" s="330"/>
      <c r="EU258" s="330"/>
      <c r="EV258" s="330"/>
      <c r="EW258" s="330"/>
      <c r="EX258" s="330"/>
      <c r="EY258" s="330"/>
      <c r="EZ258" s="330"/>
      <c r="FA258" s="330"/>
      <c r="FB258" s="330"/>
      <c r="FC258" s="330"/>
      <c r="FD258" s="330"/>
      <c r="FE258" s="330"/>
      <c r="FF258" s="330"/>
      <c r="FG258" s="330"/>
      <c r="FH258" s="330"/>
      <c r="FI258" s="330"/>
      <c r="FJ258" s="330"/>
      <c r="FK258" s="330"/>
      <c r="FL258" s="330"/>
      <c r="FM258" s="330"/>
      <c r="FN258" s="330"/>
      <c r="FO258" s="330"/>
      <c r="FP258" s="330"/>
      <c r="FQ258" s="330"/>
      <c r="FR258" s="330"/>
      <c r="FS258" s="330"/>
      <c r="FT258" s="330"/>
      <c r="FU258" s="330"/>
      <c r="FV258" s="330"/>
      <c r="FW258" s="330"/>
      <c r="FX258" s="330"/>
      <c r="FY258" s="330"/>
      <c r="FZ258" s="330"/>
      <c r="GA258" s="330"/>
      <c r="GB258" s="330"/>
      <c r="GC258" s="330"/>
      <c r="GD258" s="330"/>
      <c r="GE258" s="330"/>
      <c r="GF258" s="330"/>
      <c r="GG258" s="330"/>
      <c r="GH258" s="330"/>
      <c r="GI258" s="330"/>
      <c r="GJ258" s="330"/>
      <c r="GK258" s="330"/>
      <c r="GL258" s="330"/>
      <c r="GM258" s="330"/>
      <c r="GN258" s="330"/>
      <c r="GO258" s="330"/>
      <c r="GP258" s="330"/>
      <c r="GQ258" s="330"/>
      <c r="GR258" s="330"/>
      <c r="GS258" s="330"/>
      <c r="GT258" s="330"/>
      <c r="GU258" s="330"/>
      <c r="GV258" s="330"/>
      <c r="GW258" s="330"/>
      <c r="GX258" s="330"/>
      <c r="GY258" s="330"/>
      <c r="GZ258" s="330"/>
      <c r="HA258" s="330"/>
      <c r="HB258" s="330"/>
      <c r="HC258" s="330"/>
      <c r="HD258" s="330"/>
      <c r="HE258" s="330"/>
      <c r="HF258" s="330"/>
      <c r="HG258" s="330"/>
      <c r="HH258" s="330"/>
      <c r="HI258" s="330"/>
      <c r="HJ258" s="330"/>
    </row>
    <row r="259" s="135" customFormat="1" ht="9.95" customHeight="1" spans="1:218">
      <c r="A259" s="1267" t="s">
        <v>37</v>
      </c>
      <c r="B259" s="1267" t="s">
        <v>713</v>
      </c>
      <c r="C259" s="1267">
        <v>1457</v>
      </c>
      <c r="D259" s="1268">
        <v>9.828242565</v>
      </c>
      <c r="E259" s="1268" t="s">
        <v>714</v>
      </c>
      <c r="F259" s="1268" t="s">
        <v>715</v>
      </c>
      <c r="G259" s="1268" t="s">
        <v>716</v>
      </c>
      <c r="H259" s="1267" t="s">
        <v>722</v>
      </c>
      <c r="I259" s="1267" t="s">
        <v>729</v>
      </c>
      <c r="J259" s="1267" t="s">
        <v>29</v>
      </c>
      <c r="K259" s="1267"/>
      <c r="L259" s="1275">
        <v>40426005.6116</v>
      </c>
      <c r="M259" s="1275">
        <v>4676634.01762</v>
      </c>
      <c r="N259" s="1267" t="s">
        <v>43</v>
      </c>
      <c r="O259" s="1276" t="s">
        <v>741</v>
      </c>
      <c r="P259" s="1277" t="s">
        <v>742</v>
      </c>
      <c r="Q259" s="1283">
        <f t="shared" si="4"/>
        <v>44.2270915425</v>
      </c>
      <c r="R259" s="1267"/>
      <c r="S259" s="330"/>
      <c r="T259" s="330"/>
      <c r="U259" s="330"/>
      <c r="V259" s="330"/>
      <c r="W259" s="330"/>
      <c r="X259" s="330"/>
      <c r="Y259" s="330"/>
      <c r="Z259" s="330"/>
      <c r="AA259" s="330"/>
      <c r="AB259" s="330"/>
      <c r="AC259" s="330"/>
      <c r="AD259" s="330"/>
      <c r="AE259" s="330"/>
      <c r="AF259" s="330"/>
      <c r="AG259" s="330"/>
      <c r="AH259" s="330"/>
      <c r="AI259" s="330"/>
      <c r="AJ259" s="330"/>
      <c r="AK259" s="330"/>
      <c r="AL259" s="330"/>
      <c r="AM259" s="330"/>
      <c r="AN259" s="330"/>
      <c r="AO259" s="330"/>
      <c r="AP259" s="330"/>
      <c r="AQ259" s="330"/>
      <c r="AR259" s="330"/>
      <c r="AS259" s="330"/>
      <c r="AT259" s="330"/>
      <c r="AU259" s="330"/>
      <c r="AV259" s="330"/>
      <c r="AW259" s="330"/>
      <c r="AX259" s="330"/>
      <c r="AY259" s="330"/>
      <c r="AZ259" s="330"/>
      <c r="BA259" s="330"/>
      <c r="BB259" s="330"/>
      <c r="BC259" s="330"/>
      <c r="BD259" s="330"/>
      <c r="BE259" s="330"/>
      <c r="BF259" s="330"/>
      <c r="BG259" s="330"/>
      <c r="BH259" s="330"/>
      <c r="BI259" s="330"/>
      <c r="BJ259" s="330"/>
      <c r="BK259" s="330"/>
      <c r="BL259" s="330"/>
      <c r="BM259" s="330"/>
      <c r="BN259" s="330"/>
      <c r="BO259" s="330"/>
      <c r="BP259" s="330"/>
      <c r="BQ259" s="330"/>
      <c r="BR259" s="330"/>
      <c r="BS259" s="330"/>
      <c r="BT259" s="330"/>
      <c r="BU259" s="330"/>
      <c r="BV259" s="330"/>
      <c r="BW259" s="330"/>
      <c r="BX259" s="330"/>
      <c r="BY259" s="330"/>
      <c r="BZ259" s="330"/>
      <c r="CA259" s="330"/>
      <c r="CB259" s="330"/>
      <c r="CC259" s="330"/>
      <c r="CD259" s="330"/>
      <c r="CE259" s="330"/>
      <c r="CF259" s="330"/>
      <c r="CG259" s="330"/>
      <c r="CH259" s="330"/>
      <c r="CI259" s="330"/>
      <c r="CJ259" s="330"/>
      <c r="CK259" s="330"/>
      <c r="CL259" s="330"/>
      <c r="CM259" s="330"/>
      <c r="CN259" s="330"/>
      <c r="CO259" s="330"/>
      <c r="CP259" s="330"/>
      <c r="CQ259" s="330"/>
      <c r="CR259" s="330"/>
      <c r="CS259" s="330"/>
      <c r="CT259" s="330"/>
      <c r="CU259" s="330"/>
      <c r="CV259" s="330"/>
      <c r="CW259" s="330"/>
      <c r="CX259" s="330"/>
      <c r="CY259" s="330"/>
      <c r="CZ259" s="330"/>
      <c r="DA259" s="330"/>
      <c r="DB259" s="330"/>
      <c r="DC259" s="330"/>
      <c r="DD259" s="330"/>
      <c r="DE259" s="330"/>
      <c r="DF259" s="330"/>
      <c r="DG259" s="330"/>
      <c r="DH259" s="330"/>
      <c r="DI259" s="330"/>
      <c r="DJ259" s="330"/>
      <c r="DK259" s="330"/>
      <c r="DL259" s="330"/>
      <c r="DM259" s="330"/>
      <c r="DN259" s="330"/>
      <c r="DO259" s="330"/>
      <c r="DP259" s="330"/>
      <c r="DQ259" s="330"/>
      <c r="DR259" s="330"/>
      <c r="DS259" s="330"/>
      <c r="DT259" s="330"/>
      <c r="DU259" s="330"/>
      <c r="DV259" s="330"/>
      <c r="DW259" s="330"/>
      <c r="DX259" s="330"/>
      <c r="DY259" s="330"/>
      <c r="DZ259" s="330"/>
      <c r="EA259" s="330"/>
      <c r="EB259" s="330"/>
      <c r="EC259" s="330"/>
      <c r="ED259" s="330"/>
      <c r="EE259" s="330"/>
      <c r="EF259" s="330"/>
      <c r="EG259" s="330"/>
      <c r="EH259" s="330"/>
      <c r="EI259" s="330"/>
      <c r="EJ259" s="330"/>
      <c r="EK259" s="330"/>
      <c r="EL259" s="330"/>
      <c r="EM259" s="330"/>
      <c r="EN259" s="330"/>
      <c r="EO259" s="330"/>
      <c r="EP259" s="330"/>
      <c r="EQ259" s="330"/>
      <c r="ER259" s="330"/>
      <c r="ES259" s="330"/>
      <c r="ET259" s="330"/>
      <c r="EU259" s="330"/>
      <c r="EV259" s="330"/>
      <c r="EW259" s="330"/>
      <c r="EX259" s="330"/>
      <c r="EY259" s="330"/>
      <c r="EZ259" s="330"/>
      <c r="FA259" s="330"/>
      <c r="FB259" s="330"/>
      <c r="FC259" s="330"/>
      <c r="FD259" s="330"/>
      <c r="FE259" s="330"/>
      <c r="FF259" s="330"/>
      <c r="FG259" s="330"/>
      <c r="FH259" s="330"/>
      <c r="FI259" s="330"/>
      <c r="FJ259" s="330"/>
      <c r="FK259" s="330"/>
      <c r="FL259" s="330"/>
      <c r="FM259" s="330"/>
      <c r="FN259" s="330"/>
      <c r="FO259" s="330"/>
      <c r="FP259" s="330"/>
      <c r="FQ259" s="330"/>
      <c r="FR259" s="330"/>
      <c r="FS259" s="330"/>
      <c r="FT259" s="330"/>
      <c r="FU259" s="330"/>
      <c r="FV259" s="330"/>
      <c r="FW259" s="330"/>
      <c r="FX259" s="330"/>
      <c r="FY259" s="330"/>
      <c r="FZ259" s="330"/>
      <c r="GA259" s="330"/>
      <c r="GB259" s="330"/>
      <c r="GC259" s="330"/>
      <c r="GD259" s="330"/>
      <c r="GE259" s="330"/>
      <c r="GF259" s="330"/>
      <c r="GG259" s="330"/>
      <c r="GH259" s="330"/>
      <c r="GI259" s="330"/>
      <c r="GJ259" s="330"/>
      <c r="GK259" s="330"/>
      <c r="GL259" s="330"/>
      <c r="GM259" s="330"/>
      <c r="GN259" s="330"/>
      <c r="GO259" s="330"/>
      <c r="GP259" s="330"/>
      <c r="GQ259" s="330"/>
      <c r="GR259" s="330"/>
      <c r="GS259" s="330"/>
      <c r="GT259" s="330"/>
      <c r="GU259" s="330"/>
      <c r="GV259" s="330"/>
      <c r="GW259" s="330"/>
      <c r="GX259" s="330"/>
      <c r="GY259" s="330"/>
      <c r="GZ259" s="330"/>
      <c r="HA259" s="330"/>
      <c r="HB259" s="330"/>
      <c r="HC259" s="330"/>
      <c r="HD259" s="330"/>
      <c r="HE259" s="330"/>
      <c r="HF259" s="330"/>
      <c r="HG259" s="330"/>
      <c r="HH259" s="330"/>
      <c r="HI259" s="330"/>
      <c r="HJ259" s="330"/>
    </row>
  </sheetData>
  <mergeCells count="2">
    <mergeCell ref="A1:C1"/>
    <mergeCell ref="A2:R2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68"/>
  <sheetViews>
    <sheetView workbookViewId="0">
      <selection activeCell="V14" sqref="V14"/>
    </sheetView>
  </sheetViews>
  <sheetFormatPr defaultColWidth="9" defaultRowHeight="14.25"/>
  <cols>
    <col min="1" max="1" width="7.25" style="39" customWidth="1"/>
    <col min="2" max="2" width="15" style="1207" customWidth="1"/>
    <col min="3" max="3" width="5.625" style="39" customWidth="1"/>
    <col min="4" max="4" width="11.5" style="1207" customWidth="1"/>
    <col min="5" max="5" width="7.375" style="1208" customWidth="1"/>
    <col min="6" max="6" width="8.25" style="39" customWidth="1"/>
    <col min="7" max="7" width="4.875" style="1207" customWidth="1"/>
    <col min="8" max="8" width="7.25" style="39" customWidth="1"/>
    <col min="9" max="9" width="8.375" style="39" customWidth="1"/>
    <col min="10" max="10" width="5.375" style="39" customWidth="1"/>
    <col min="11" max="12" width="8.5" style="39" customWidth="1"/>
    <col min="13" max="13" width="9" style="39" customWidth="1"/>
    <col min="14" max="14" width="9.625" style="1209" customWidth="1"/>
    <col min="15" max="15" width="6.125" style="39" customWidth="1"/>
    <col min="16" max="16" width="9.25" style="39" customWidth="1"/>
    <col min="17" max="17" width="4.75" style="39" customWidth="1"/>
    <col min="18" max="16384" width="9" style="39"/>
  </cols>
  <sheetData>
    <row r="1" s="39" customFormat="1" spans="1:14">
      <c r="A1" s="1210" t="s">
        <v>743</v>
      </c>
      <c r="B1" s="1211"/>
      <c r="C1" s="1210"/>
      <c r="D1" s="1211"/>
      <c r="E1" s="39"/>
      <c r="F1" s="39"/>
      <c r="G1" s="39"/>
      <c r="H1" s="39"/>
      <c r="I1" s="39"/>
      <c r="J1" s="39"/>
      <c r="K1" s="39"/>
      <c r="L1" s="39"/>
      <c r="M1" s="39"/>
      <c r="N1" s="1209"/>
    </row>
    <row r="2" s="39" customFormat="1" spans="1:16">
      <c r="A2" s="1212" t="s">
        <v>744</v>
      </c>
      <c r="B2" s="1213"/>
      <c r="C2" s="1212"/>
      <c r="D2" s="1212"/>
      <c r="E2" s="1212"/>
      <c r="F2" s="1212"/>
      <c r="G2" s="1213"/>
      <c r="H2" s="1212"/>
      <c r="I2" s="1212"/>
      <c r="J2" s="1212"/>
      <c r="K2" s="1212"/>
      <c r="L2" s="1212"/>
      <c r="M2" s="1212"/>
      <c r="N2" s="1231"/>
      <c r="O2" s="1212"/>
      <c r="P2" s="1212"/>
    </row>
    <row r="3" s="39" customFormat="1" ht="12.75" customHeight="1" spans="1:16">
      <c r="A3" s="1214" t="s">
        <v>745</v>
      </c>
      <c r="B3" s="1215"/>
      <c r="C3" s="1216"/>
      <c r="D3" s="1216"/>
      <c r="E3" s="1216"/>
      <c r="F3" s="1216"/>
      <c r="G3" s="1215"/>
      <c r="H3" s="1216"/>
      <c r="I3" s="1216"/>
      <c r="J3" s="1216"/>
      <c r="K3" s="1216"/>
      <c r="L3" s="1216"/>
      <c r="M3" s="1216"/>
      <c r="N3" s="1232"/>
      <c r="O3" s="1216"/>
      <c r="P3" s="1216"/>
    </row>
    <row r="4" s="39" customFormat="1" ht="21.75" customHeight="1" spans="1:17">
      <c r="A4" s="1217" t="s">
        <v>746</v>
      </c>
      <c r="B4" s="1218" t="s">
        <v>3</v>
      </c>
      <c r="C4" s="1217" t="s">
        <v>747</v>
      </c>
      <c r="D4" s="1219" t="s">
        <v>17</v>
      </c>
      <c r="E4" s="1220" t="s">
        <v>748</v>
      </c>
      <c r="F4" s="1217" t="s">
        <v>749</v>
      </c>
      <c r="G4" s="1218" t="s">
        <v>6</v>
      </c>
      <c r="H4" s="1217" t="s">
        <v>750</v>
      </c>
      <c r="I4" s="1217" t="s">
        <v>13</v>
      </c>
      <c r="J4" s="1217" t="s">
        <v>14</v>
      </c>
      <c r="K4" s="1233" t="s">
        <v>751</v>
      </c>
      <c r="L4" s="1233"/>
      <c r="M4" s="1233" t="s">
        <v>752</v>
      </c>
      <c r="N4" s="1234" t="s">
        <v>753</v>
      </c>
      <c r="O4" s="1235" t="s">
        <v>754</v>
      </c>
      <c r="P4" s="1217" t="s">
        <v>755</v>
      </c>
      <c r="Q4" s="1217" t="s">
        <v>344</v>
      </c>
    </row>
    <row r="5" s="39" customFormat="1" ht="17.1" customHeight="1" spans="1:17">
      <c r="A5" s="1217"/>
      <c r="B5" s="1218"/>
      <c r="C5" s="1217"/>
      <c r="D5" s="1221"/>
      <c r="E5" s="1220"/>
      <c r="F5" s="1217"/>
      <c r="G5" s="1218"/>
      <c r="H5" s="1217"/>
      <c r="I5" s="1217"/>
      <c r="J5" s="1217"/>
      <c r="K5" s="1217" t="s">
        <v>346</v>
      </c>
      <c r="L5" s="1217" t="s">
        <v>345</v>
      </c>
      <c r="M5" s="1233"/>
      <c r="N5" s="1234"/>
      <c r="O5" s="1235"/>
      <c r="P5" s="1217"/>
      <c r="Q5" s="1217"/>
    </row>
    <row r="6" s="928" customFormat="1" ht="15" customHeight="1" spans="1:17">
      <c r="A6" s="71" t="s">
        <v>756</v>
      </c>
      <c r="B6" s="565" t="s">
        <v>3</v>
      </c>
      <c r="C6" s="126"/>
      <c r="D6" s="565"/>
      <c r="E6" s="1222"/>
      <c r="F6" s="126"/>
      <c r="G6" s="565"/>
      <c r="H6" s="126"/>
      <c r="I6" s="126"/>
      <c r="J6" s="126"/>
      <c r="K6" s="126"/>
      <c r="L6" s="126"/>
      <c r="M6" s="126"/>
      <c r="N6" s="147">
        <v>12046.38</v>
      </c>
      <c r="O6" s="1236">
        <v>11.25</v>
      </c>
      <c r="P6" s="147">
        <f t="shared" ref="P6:P58" si="0">O6*N6</f>
        <v>135521.775</v>
      </c>
      <c r="Q6" s="1242"/>
    </row>
    <row r="7" s="928" customFormat="1" ht="12" customHeight="1" spans="1:17">
      <c r="A7" s="126"/>
      <c r="B7" s="565" t="s">
        <v>3</v>
      </c>
      <c r="C7" s="126"/>
      <c r="D7" s="565"/>
      <c r="E7" s="1222"/>
      <c r="F7" s="1223" t="s">
        <v>710</v>
      </c>
      <c r="G7" s="565"/>
      <c r="H7" s="126"/>
      <c r="I7" s="126"/>
      <c r="J7" s="126"/>
      <c r="K7" s="126"/>
      <c r="L7" s="126"/>
      <c r="M7" s="126"/>
      <c r="N7" s="147">
        <v>3410.05</v>
      </c>
      <c r="O7" s="1237">
        <v>11.25</v>
      </c>
      <c r="P7" s="147">
        <f>N7*O7</f>
        <v>38363.0625</v>
      </c>
      <c r="Q7" s="1242"/>
    </row>
    <row r="8" s="1204" customFormat="1" ht="12" customHeight="1" spans="1:17">
      <c r="A8" s="1224" t="s">
        <v>757</v>
      </c>
      <c r="B8" s="1225" t="s">
        <v>758</v>
      </c>
      <c r="C8" s="1224" t="s">
        <v>759</v>
      </c>
      <c r="D8" s="1225" t="s">
        <v>760</v>
      </c>
      <c r="E8" s="1189" t="s">
        <v>37</v>
      </c>
      <c r="F8" s="1189" t="s">
        <v>710</v>
      </c>
      <c r="G8" s="1189">
        <v>1176</v>
      </c>
      <c r="H8" s="1189" t="s">
        <v>717</v>
      </c>
      <c r="I8" s="1189" t="s">
        <v>28</v>
      </c>
      <c r="J8" s="1189" t="s">
        <v>327</v>
      </c>
      <c r="K8" s="1195">
        <v>40434536.6174</v>
      </c>
      <c r="L8" s="1195">
        <v>4690460.3961</v>
      </c>
      <c r="M8" s="1189" t="s">
        <v>718</v>
      </c>
      <c r="N8" s="1238">
        <v>16.454862732</v>
      </c>
      <c r="O8" s="1196">
        <v>11.25</v>
      </c>
      <c r="P8" s="1196">
        <f t="shared" si="0"/>
        <v>185.117205735</v>
      </c>
      <c r="Q8" s="1224"/>
    </row>
    <row r="9" s="1204" customFormat="1" ht="12" customHeight="1" spans="1:17">
      <c r="A9" s="1224" t="s">
        <v>757</v>
      </c>
      <c r="B9" s="1225" t="s">
        <v>758</v>
      </c>
      <c r="C9" s="1224" t="s">
        <v>761</v>
      </c>
      <c r="D9" s="1225" t="s">
        <v>762</v>
      </c>
      <c r="E9" s="1189" t="s">
        <v>37</v>
      </c>
      <c r="F9" s="1189" t="s">
        <v>710</v>
      </c>
      <c r="G9" s="1189">
        <v>1190</v>
      </c>
      <c r="H9" s="1189" t="s">
        <v>721</v>
      </c>
      <c r="I9" s="1189" t="s">
        <v>28</v>
      </c>
      <c r="J9" s="1189" t="s">
        <v>58</v>
      </c>
      <c r="K9" s="1195">
        <v>40434395.1239</v>
      </c>
      <c r="L9" s="1195">
        <v>4690373.98428</v>
      </c>
      <c r="M9" s="1189" t="s">
        <v>718</v>
      </c>
      <c r="N9" s="1238">
        <v>49.92317948835</v>
      </c>
      <c r="O9" s="1196">
        <v>11.25</v>
      </c>
      <c r="P9" s="1196">
        <f t="shared" si="0"/>
        <v>561.635769243937</v>
      </c>
      <c r="Q9" s="1224"/>
    </row>
    <row r="10" s="1204" customFormat="1" ht="12" customHeight="1" spans="1:17">
      <c r="A10" s="1224" t="s">
        <v>757</v>
      </c>
      <c r="B10" s="1225" t="s">
        <v>758</v>
      </c>
      <c r="C10" s="1224" t="s">
        <v>763</v>
      </c>
      <c r="D10" s="1225" t="s">
        <v>764</v>
      </c>
      <c r="E10" s="1189" t="s">
        <v>37</v>
      </c>
      <c r="F10" s="1189" t="s">
        <v>710</v>
      </c>
      <c r="G10" s="1189">
        <v>1195</v>
      </c>
      <c r="H10" s="1189" t="s">
        <v>721</v>
      </c>
      <c r="I10" s="1189" t="s">
        <v>28</v>
      </c>
      <c r="J10" s="1189" t="s">
        <v>58</v>
      </c>
      <c r="K10" s="1195">
        <v>40434654.2486</v>
      </c>
      <c r="L10" s="1195">
        <v>4690370.04542</v>
      </c>
      <c r="M10" s="1189" t="s">
        <v>718</v>
      </c>
      <c r="N10" s="1238">
        <v>15.48911114925</v>
      </c>
      <c r="O10" s="1196">
        <v>11.25</v>
      </c>
      <c r="P10" s="1196">
        <f t="shared" si="0"/>
        <v>174.252500429063</v>
      </c>
      <c r="Q10" s="1224"/>
    </row>
    <row r="11" s="1204" customFormat="1" ht="12" customHeight="1" spans="1:17">
      <c r="A11" s="1224" t="s">
        <v>757</v>
      </c>
      <c r="B11" s="1225" t="s">
        <v>758</v>
      </c>
      <c r="C11" s="1224" t="s">
        <v>765</v>
      </c>
      <c r="D11" s="1225" t="s">
        <v>766</v>
      </c>
      <c r="E11" s="1189" t="s">
        <v>37</v>
      </c>
      <c r="F11" s="1189" t="s">
        <v>710</v>
      </c>
      <c r="G11" s="1189">
        <v>1204</v>
      </c>
      <c r="H11" s="1189" t="s">
        <v>717</v>
      </c>
      <c r="I11" s="1189" t="s">
        <v>28</v>
      </c>
      <c r="J11" s="1189" t="s">
        <v>58</v>
      </c>
      <c r="K11" s="1195">
        <v>40434664.5553</v>
      </c>
      <c r="L11" s="1195">
        <v>4690291.34653</v>
      </c>
      <c r="M11" s="1189" t="s">
        <v>718</v>
      </c>
      <c r="N11" s="1238">
        <v>31.0702920654</v>
      </c>
      <c r="O11" s="1196">
        <v>11.25</v>
      </c>
      <c r="P11" s="1196">
        <f t="shared" si="0"/>
        <v>349.54078573575</v>
      </c>
      <c r="Q11" s="1224"/>
    </row>
    <row r="12" s="1204" customFormat="1" ht="12" customHeight="1" spans="1:17">
      <c r="A12" s="1224" t="s">
        <v>757</v>
      </c>
      <c r="B12" s="1225" t="s">
        <v>758</v>
      </c>
      <c r="C12" s="1224" t="s">
        <v>767</v>
      </c>
      <c r="D12" s="1225" t="s">
        <v>768</v>
      </c>
      <c r="E12" s="1189" t="s">
        <v>37</v>
      </c>
      <c r="F12" s="1189" t="s">
        <v>710</v>
      </c>
      <c r="G12" s="1189">
        <v>1248</v>
      </c>
      <c r="H12" s="1189" t="s">
        <v>721</v>
      </c>
      <c r="I12" s="1189" t="s">
        <v>28</v>
      </c>
      <c r="J12" s="1189" t="s">
        <v>58</v>
      </c>
      <c r="K12" s="1195">
        <v>40434634.0059</v>
      </c>
      <c r="L12" s="1195">
        <v>4690032.05586</v>
      </c>
      <c r="M12" s="1189" t="s">
        <v>718</v>
      </c>
      <c r="N12" s="1238">
        <v>8.1536615394</v>
      </c>
      <c r="O12" s="1196">
        <v>11.25</v>
      </c>
      <c r="P12" s="1196">
        <f t="shared" si="0"/>
        <v>91.72869231825</v>
      </c>
      <c r="Q12" s="1224"/>
    </row>
    <row r="13" s="1204" customFormat="1" ht="12" customHeight="1" spans="1:17">
      <c r="A13" s="1224" t="s">
        <v>757</v>
      </c>
      <c r="B13" s="1225" t="s">
        <v>758</v>
      </c>
      <c r="C13" s="1224" t="s">
        <v>759</v>
      </c>
      <c r="D13" s="1225" t="s">
        <v>769</v>
      </c>
      <c r="E13" s="1189" t="s">
        <v>37</v>
      </c>
      <c r="F13" s="1189" t="s">
        <v>710</v>
      </c>
      <c r="G13" s="1189">
        <v>1275</v>
      </c>
      <c r="H13" s="1189" t="s">
        <v>722</v>
      </c>
      <c r="I13" s="1189" t="s">
        <v>28</v>
      </c>
      <c r="J13" s="1189" t="s">
        <v>58</v>
      </c>
      <c r="K13" s="1195">
        <v>40434365.3517</v>
      </c>
      <c r="L13" s="1195">
        <v>4689888.61323</v>
      </c>
      <c r="M13" s="1189" t="s">
        <v>718</v>
      </c>
      <c r="N13" s="1238">
        <v>74.39918602065</v>
      </c>
      <c r="O13" s="1196">
        <v>11.25</v>
      </c>
      <c r="P13" s="1196">
        <f t="shared" si="0"/>
        <v>836.990842732312</v>
      </c>
      <c r="Q13" s="1224"/>
    </row>
    <row r="14" s="1204" customFormat="1" ht="12" customHeight="1" spans="1:17">
      <c r="A14" s="1224" t="s">
        <v>757</v>
      </c>
      <c r="B14" s="1225" t="s">
        <v>758</v>
      </c>
      <c r="C14" s="1224" t="s">
        <v>770</v>
      </c>
      <c r="D14" s="1226" t="s">
        <v>771</v>
      </c>
      <c r="E14" s="1189" t="s">
        <v>37</v>
      </c>
      <c r="F14" s="1189" t="s">
        <v>710</v>
      </c>
      <c r="G14" s="1189">
        <v>1276</v>
      </c>
      <c r="H14" s="1189" t="s">
        <v>721</v>
      </c>
      <c r="I14" s="1189" t="s">
        <v>28</v>
      </c>
      <c r="J14" s="1189" t="s">
        <v>58</v>
      </c>
      <c r="K14" s="1195">
        <v>40434212.7185</v>
      </c>
      <c r="L14" s="1195">
        <v>4689998.97604</v>
      </c>
      <c r="M14" s="1189" t="s">
        <v>718</v>
      </c>
      <c r="N14" s="1238">
        <v>239.577379041</v>
      </c>
      <c r="O14" s="1196">
        <v>11.25</v>
      </c>
      <c r="P14" s="1196">
        <f t="shared" si="0"/>
        <v>2695.24551421125</v>
      </c>
      <c r="Q14" s="1224"/>
    </row>
    <row r="15" s="1204" customFormat="1" ht="12" customHeight="1" spans="1:17">
      <c r="A15" s="1224" t="s">
        <v>757</v>
      </c>
      <c r="B15" s="1225" t="s">
        <v>758</v>
      </c>
      <c r="C15" s="1224" t="s">
        <v>759</v>
      </c>
      <c r="D15" s="1226" t="s">
        <v>772</v>
      </c>
      <c r="E15" s="1189" t="s">
        <v>37</v>
      </c>
      <c r="F15" s="1189" t="s">
        <v>710</v>
      </c>
      <c r="G15" s="1189">
        <v>1279</v>
      </c>
      <c r="H15" s="1189" t="s">
        <v>717</v>
      </c>
      <c r="I15" s="1189" t="s">
        <v>28</v>
      </c>
      <c r="J15" s="1189" t="s">
        <v>58</v>
      </c>
      <c r="K15" s="1195">
        <v>40434840.2013</v>
      </c>
      <c r="L15" s="1195">
        <v>4689861.30284</v>
      </c>
      <c r="M15" s="1189" t="s">
        <v>718</v>
      </c>
      <c r="N15" s="1238">
        <v>92.35823543535</v>
      </c>
      <c r="O15" s="1196">
        <v>11.25</v>
      </c>
      <c r="P15" s="1196">
        <f t="shared" si="0"/>
        <v>1039.03014864769</v>
      </c>
      <c r="Q15" s="1224"/>
    </row>
    <row r="16" s="1204" customFormat="1" ht="12" customHeight="1" spans="1:17">
      <c r="A16" s="1224" t="s">
        <v>757</v>
      </c>
      <c r="B16" s="1225" t="s">
        <v>758</v>
      </c>
      <c r="C16" s="1224" t="s">
        <v>761</v>
      </c>
      <c r="D16" s="1226" t="s">
        <v>773</v>
      </c>
      <c r="E16" s="1189" t="s">
        <v>37</v>
      </c>
      <c r="F16" s="1189" t="s">
        <v>710</v>
      </c>
      <c r="G16" s="1189">
        <v>1302</v>
      </c>
      <c r="H16" s="1189" t="s">
        <v>721</v>
      </c>
      <c r="I16" s="1189" t="s">
        <v>28</v>
      </c>
      <c r="J16" s="1189" t="s">
        <v>58</v>
      </c>
      <c r="K16" s="1195">
        <v>40434972.1726</v>
      </c>
      <c r="L16" s="1195">
        <v>4689774.97385</v>
      </c>
      <c r="M16" s="1189" t="s">
        <v>718</v>
      </c>
      <c r="N16" s="1238">
        <v>57.4550483853</v>
      </c>
      <c r="O16" s="1196">
        <v>11.25</v>
      </c>
      <c r="P16" s="1196">
        <f t="shared" si="0"/>
        <v>646.369294334625</v>
      </c>
      <c r="Q16" s="1224"/>
    </row>
    <row r="17" s="1204" customFormat="1" ht="12" customHeight="1" spans="1:17">
      <c r="A17" s="1224" t="s">
        <v>757</v>
      </c>
      <c r="B17" s="1225" t="s">
        <v>758</v>
      </c>
      <c r="C17" s="1224" t="s">
        <v>763</v>
      </c>
      <c r="D17" s="1226" t="s">
        <v>774</v>
      </c>
      <c r="E17" s="1189" t="s">
        <v>37</v>
      </c>
      <c r="F17" s="1189" t="s">
        <v>710</v>
      </c>
      <c r="G17" s="1189">
        <v>1305</v>
      </c>
      <c r="H17" s="1189" t="s">
        <v>721</v>
      </c>
      <c r="I17" s="1189" t="s">
        <v>28</v>
      </c>
      <c r="J17" s="1189" t="s">
        <v>58</v>
      </c>
      <c r="K17" s="1195">
        <v>40435183.3177</v>
      </c>
      <c r="L17" s="1195">
        <v>4689760.63564</v>
      </c>
      <c r="M17" s="1189" t="s">
        <v>718</v>
      </c>
      <c r="N17" s="1238">
        <v>0.80834680335</v>
      </c>
      <c r="O17" s="1196">
        <v>11.25</v>
      </c>
      <c r="P17" s="1196">
        <f t="shared" si="0"/>
        <v>9.0939015376875</v>
      </c>
      <c r="Q17" s="1224"/>
    </row>
    <row r="18" s="1204" customFormat="1" ht="12" customHeight="1" spans="1:17">
      <c r="A18" s="1224" t="s">
        <v>757</v>
      </c>
      <c r="B18" s="1225" t="s">
        <v>758</v>
      </c>
      <c r="C18" s="1224" t="s">
        <v>765</v>
      </c>
      <c r="D18" s="1226" t="s">
        <v>775</v>
      </c>
      <c r="E18" s="1189" t="s">
        <v>37</v>
      </c>
      <c r="F18" s="1189" t="s">
        <v>710</v>
      </c>
      <c r="G18" s="1189">
        <v>1309</v>
      </c>
      <c r="H18" s="1189" t="s">
        <v>717</v>
      </c>
      <c r="I18" s="1189" t="s">
        <v>28</v>
      </c>
      <c r="J18" s="1189" t="s">
        <v>327</v>
      </c>
      <c r="K18" s="1195">
        <v>40435295.4611</v>
      </c>
      <c r="L18" s="1195">
        <v>4689758.67293</v>
      </c>
      <c r="M18" s="1189" t="s">
        <v>718</v>
      </c>
      <c r="N18" s="1238">
        <v>11.86369311555</v>
      </c>
      <c r="O18" s="1196">
        <v>11.25</v>
      </c>
      <c r="P18" s="1196">
        <f t="shared" si="0"/>
        <v>133.466547549938</v>
      </c>
      <c r="Q18" s="1224"/>
    </row>
    <row r="19" s="1204" customFormat="1" ht="12" customHeight="1" spans="1:17">
      <c r="A19" s="1224" t="s">
        <v>757</v>
      </c>
      <c r="B19" s="1225" t="s">
        <v>758</v>
      </c>
      <c r="C19" s="1224" t="s">
        <v>767</v>
      </c>
      <c r="D19" s="1226" t="s">
        <v>776</v>
      </c>
      <c r="E19" s="1189" t="s">
        <v>37</v>
      </c>
      <c r="F19" s="1189" t="s">
        <v>710</v>
      </c>
      <c r="G19" s="1189">
        <v>1311</v>
      </c>
      <c r="H19" s="1189" t="s">
        <v>721</v>
      </c>
      <c r="I19" s="1189" t="s">
        <v>28</v>
      </c>
      <c r="J19" s="1189" t="s">
        <v>58</v>
      </c>
      <c r="K19" s="1195">
        <v>40435164.2218</v>
      </c>
      <c r="L19" s="1195">
        <v>4689746.25074</v>
      </c>
      <c r="M19" s="1189" t="s">
        <v>718</v>
      </c>
      <c r="N19" s="1238">
        <v>0.77203610055</v>
      </c>
      <c r="O19" s="1196">
        <v>11.25</v>
      </c>
      <c r="P19" s="1196">
        <f t="shared" si="0"/>
        <v>8.6854061311875</v>
      </c>
      <c r="Q19" s="1224"/>
    </row>
    <row r="20" s="1204" customFormat="1" ht="12" customHeight="1" spans="1:17">
      <c r="A20" s="1224" t="s">
        <v>757</v>
      </c>
      <c r="B20" s="1225" t="s">
        <v>758</v>
      </c>
      <c r="C20" s="1224" t="s">
        <v>759</v>
      </c>
      <c r="D20" s="1226" t="s">
        <v>777</v>
      </c>
      <c r="E20" s="1189" t="s">
        <v>37</v>
      </c>
      <c r="F20" s="1189" t="s">
        <v>710</v>
      </c>
      <c r="G20" s="1189">
        <v>1315</v>
      </c>
      <c r="H20" s="1189" t="s">
        <v>721</v>
      </c>
      <c r="I20" s="1189" t="s">
        <v>28</v>
      </c>
      <c r="J20" s="1189" t="s">
        <v>327</v>
      </c>
      <c r="K20" s="1195">
        <v>40435402.431</v>
      </c>
      <c r="L20" s="1195">
        <v>4689727.01915</v>
      </c>
      <c r="M20" s="1189" t="s">
        <v>718</v>
      </c>
      <c r="N20" s="1238">
        <v>32.87296594455</v>
      </c>
      <c r="O20" s="1196">
        <v>11.25</v>
      </c>
      <c r="P20" s="1196">
        <f t="shared" si="0"/>
        <v>369.820866876188</v>
      </c>
      <c r="Q20" s="1224"/>
    </row>
    <row r="21" s="1204" customFormat="1" ht="12" customHeight="1" spans="1:17">
      <c r="A21" s="1224" t="s">
        <v>757</v>
      </c>
      <c r="B21" s="1225" t="s">
        <v>758</v>
      </c>
      <c r="C21" s="1224" t="s">
        <v>770</v>
      </c>
      <c r="D21" s="1226" t="s">
        <v>778</v>
      </c>
      <c r="E21" s="1189" t="s">
        <v>37</v>
      </c>
      <c r="F21" s="1189" t="s">
        <v>710</v>
      </c>
      <c r="G21" s="1189">
        <v>1320</v>
      </c>
      <c r="H21" s="1189" t="s">
        <v>721</v>
      </c>
      <c r="I21" s="1189" t="s">
        <v>28</v>
      </c>
      <c r="J21" s="1189" t="s">
        <v>58</v>
      </c>
      <c r="K21" s="1195">
        <v>40435022.2163</v>
      </c>
      <c r="L21" s="1195">
        <v>4689677.20757</v>
      </c>
      <c r="M21" s="1189" t="s">
        <v>718</v>
      </c>
      <c r="N21" s="1238">
        <v>22.7985928212</v>
      </c>
      <c r="O21" s="1196">
        <v>11.25</v>
      </c>
      <c r="P21" s="1196">
        <f t="shared" si="0"/>
        <v>256.4841692385</v>
      </c>
      <c r="Q21" s="1224"/>
    </row>
    <row r="22" s="1204" customFormat="1" ht="12" customHeight="1" spans="1:17">
      <c r="A22" s="1224" t="s">
        <v>757</v>
      </c>
      <c r="B22" s="1225" t="s">
        <v>758</v>
      </c>
      <c r="C22" s="1224" t="s">
        <v>759</v>
      </c>
      <c r="D22" s="1226" t="s">
        <v>779</v>
      </c>
      <c r="E22" s="1189" t="s">
        <v>37</v>
      </c>
      <c r="F22" s="1189" t="s">
        <v>710</v>
      </c>
      <c r="G22" s="1189">
        <v>1321</v>
      </c>
      <c r="H22" s="1189" t="s">
        <v>721</v>
      </c>
      <c r="I22" s="1189" t="s">
        <v>28</v>
      </c>
      <c r="J22" s="1189" t="s">
        <v>58</v>
      </c>
      <c r="K22" s="1195">
        <v>40435235.0892</v>
      </c>
      <c r="L22" s="1195">
        <v>4689675.57198</v>
      </c>
      <c r="M22" s="1189" t="s">
        <v>718</v>
      </c>
      <c r="N22" s="1238">
        <v>1.3030037046</v>
      </c>
      <c r="O22" s="1196">
        <v>11.25</v>
      </c>
      <c r="P22" s="1196">
        <f t="shared" si="0"/>
        <v>14.65879167675</v>
      </c>
      <c r="Q22" s="1224"/>
    </row>
    <row r="23" s="1204" customFormat="1" ht="12" customHeight="1" spans="1:17">
      <c r="A23" s="1224" t="s">
        <v>757</v>
      </c>
      <c r="B23" s="1225" t="s">
        <v>758</v>
      </c>
      <c r="C23" s="1224" t="s">
        <v>761</v>
      </c>
      <c r="D23" s="1226" t="s">
        <v>780</v>
      </c>
      <c r="E23" s="1189" t="s">
        <v>37</v>
      </c>
      <c r="F23" s="1189" t="s">
        <v>710</v>
      </c>
      <c r="G23" s="1189">
        <v>1327</v>
      </c>
      <c r="H23" s="1189" t="s">
        <v>721</v>
      </c>
      <c r="I23" s="1189" t="s">
        <v>28</v>
      </c>
      <c r="J23" s="1189" t="s">
        <v>58</v>
      </c>
      <c r="K23" s="1195">
        <v>40435211.5009</v>
      </c>
      <c r="L23" s="1195">
        <v>4689657.91522</v>
      </c>
      <c r="M23" s="1189" t="s">
        <v>718</v>
      </c>
      <c r="N23" s="1238">
        <v>2.0213092455</v>
      </c>
      <c r="O23" s="1196">
        <v>11.25</v>
      </c>
      <c r="P23" s="1196">
        <f t="shared" si="0"/>
        <v>22.739729011875</v>
      </c>
      <c r="Q23" s="1224"/>
    </row>
    <row r="24" s="1204" customFormat="1" ht="12" customHeight="1" spans="1:17">
      <c r="A24" s="1224" t="s">
        <v>757</v>
      </c>
      <c r="B24" s="1225" t="s">
        <v>758</v>
      </c>
      <c r="C24" s="1224" t="s">
        <v>763</v>
      </c>
      <c r="D24" s="1226" t="s">
        <v>781</v>
      </c>
      <c r="E24" s="1189" t="s">
        <v>37</v>
      </c>
      <c r="F24" s="1189" t="s">
        <v>710</v>
      </c>
      <c r="G24" s="1189">
        <v>1336</v>
      </c>
      <c r="H24" s="1189" t="s">
        <v>721</v>
      </c>
      <c r="I24" s="1189" t="s">
        <v>28</v>
      </c>
      <c r="J24" s="1189" t="s">
        <v>58</v>
      </c>
      <c r="K24" s="1195">
        <v>40435013.402</v>
      </c>
      <c r="L24" s="1195">
        <v>4689562.76737</v>
      </c>
      <c r="M24" s="1189" t="s">
        <v>718</v>
      </c>
      <c r="N24" s="1238">
        <v>13.14409263615</v>
      </c>
      <c r="O24" s="1196">
        <v>11.25</v>
      </c>
      <c r="P24" s="1196">
        <f t="shared" si="0"/>
        <v>147.871042156688</v>
      </c>
      <c r="Q24" s="1224"/>
    </row>
    <row r="25" s="1204" customFormat="1" ht="12" customHeight="1" spans="1:17">
      <c r="A25" s="1224" t="s">
        <v>757</v>
      </c>
      <c r="B25" s="1225" t="s">
        <v>758</v>
      </c>
      <c r="C25" s="1224" t="s">
        <v>765</v>
      </c>
      <c r="D25" s="1226" t="s">
        <v>782</v>
      </c>
      <c r="E25" s="1189" t="s">
        <v>37</v>
      </c>
      <c r="F25" s="1189" t="s">
        <v>710</v>
      </c>
      <c r="G25" s="1189">
        <v>1338</v>
      </c>
      <c r="H25" s="1189" t="s">
        <v>717</v>
      </c>
      <c r="I25" s="1189" t="s">
        <v>28</v>
      </c>
      <c r="J25" s="1189" t="s">
        <v>327</v>
      </c>
      <c r="K25" s="1195">
        <v>40435430.5772</v>
      </c>
      <c r="L25" s="1195">
        <v>4689614.79265</v>
      </c>
      <c r="M25" s="1189" t="s">
        <v>718</v>
      </c>
      <c r="N25" s="1238">
        <v>35.97875625435</v>
      </c>
      <c r="O25" s="1196">
        <v>11.25</v>
      </c>
      <c r="P25" s="1196">
        <f t="shared" si="0"/>
        <v>404.761007861437</v>
      </c>
      <c r="Q25" s="1224"/>
    </row>
    <row r="26" s="1204" customFormat="1" ht="12" customHeight="1" spans="1:17">
      <c r="A26" s="1224" t="s">
        <v>757</v>
      </c>
      <c r="B26" s="1225" t="s">
        <v>758</v>
      </c>
      <c r="C26" s="1224" t="s">
        <v>767</v>
      </c>
      <c r="D26" s="1226" t="s">
        <v>783</v>
      </c>
      <c r="E26" s="1189" t="s">
        <v>37</v>
      </c>
      <c r="F26" s="1189" t="s">
        <v>710</v>
      </c>
      <c r="G26" s="1189">
        <v>1353</v>
      </c>
      <c r="H26" s="1189" t="s">
        <v>721</v>
      </c>
      <c r="I26" s="1189" t="s">
        <v>28</v>
      </c>
      <c r="J26" s="1189" t="s">
        <v>58</v>
      </c>
      <c r="K26" s="1195">
        <v>40435136.9843</v>
      </c>
      <c r="L26" s="1195">
        <v>4689402.9217</v>
      </c>
      <c r="M26" s="1189" t="s">
        <v>718</v>
      </c>
      <c r="N26" s="1238">
        <v>25.0250259681</v>
      </c>
      <c r="O26" s="1196">
        <v>11.25</v>
      </c>
      <c r="P26" s="1196">
        <f t="shared" si="0"/>
        <v>281.531542141125</v>
      </c>
      <c r="Q26" s="1224"/>
    </row>
    <row r="27" s="1204" customFormat="1" ht="12" customHeight="1" spans="1:17">
      <c r="A27" s="1224" t="s">
        <v>757</v>
      </c>
      <c r="B27" s="1225" t="s">
        <v>758</v>
      </c>
      <c r="C27" s="1224" t="s">
        <v>759</v>
      </c>
      <c r="D27" s="1226" t="s">
        <v>784</v>
      </c>
      <c r="E27" s="1189" t="s">
        <v>37</v>
      </c>
      <c r="F27" s="1189" t="s">
        <v>710</v>
      </c>
      <c r="G27" s="1189">
        <v>1354</v>
      </c>
      <c r="H27" s="1189" t="s">
        <v>721</v>
      </c>
      <c r="I27" s="1189" t="s">
        <v>28</v>
      </c>
      <c r="J27" s="1189" t="s">
        <v>58</v>
      </c>
      <c r="K27" s="1195">
        <v>40434737.3889</v>
      </c>
      <c r="L27" s="1195">
        <v>4689583.44821</v>
      </c>
      <c r="M27" s="1189" t="s">
        <v>718</v>
      </c>
      <c r="N27" s="1238">
        <v>249.249078021</v>
      </c>
      <c r="O27" s="1196">
        <v>11.25</v>
      </c>
      <c r="P27" s="1196">
        <f t="shared" si="0"/>
        <v>2804.05212773625</v>
      </c>
      <c r="Q27" s="1224"/>
    </row>
    <row r="28" s="1204" customFormat="1" ht="12" customHeight="1" spans="1:17">
      <c r="A28" s="1224" t="s">
        <v>757</v>
      </c>
      <c r="B28" s="1225" t="s">
        <v>758</v>
      </c>
      <c r="C28" s="1224" t="s">
        <v>759</v>
      </c>
      <c r="D28" s="1226" t="s">
        <v>785</v>
      </c>
      <c r="E28" s="1189" t="s">
        <v>37</v>
      </c>
      <c r="F28" s="1189" t="s">
        <v>710</v>
      </c>
      <c r="G28" s="1189">
        <v>1356</v>
      </c>
      <c r="H28" s="1189" t="s">
        <v>721</v>
      </c>
      <c r="I28" s="1189" t="s">
        <v>28</v>
      </c>
      <c r="J28" s="1189" t="s">
        <v>58</v>
      </c>
      <c r="K28" s="1195">
        <v>40434890.8296</v>
      </c>
      <c r="L28" s="1195">
        <v>4689528.75392</v>
      </c>
      <c r="M28" s="1189" t="s">
        <v>718</v>
      </c>
      <c r="N28" s="1238">
        <v>12.45415114365</v>
      </c>
      <c r="O28" s="1196">
        <v>11.25</v>
      </c>
      <c r="P28" s="1196">
        <f t="shared" si="0"/>
        <v>140.109200366063</v>
      </c>
      <c r="Q28" s="1224"/>
    </row>
    <row r="29" s="1204" customFormat="1" ht="12" customHeight="1" spans="1:17">
      <c r="A29" s="1224" t="s">
        <v>757</v>
      </c>
      <c r="B29" s="1225" t="s">
        <v>758</v>
      </c>
      <c r="C29" s="1224" t="s">
        <v>759</v>
      </c>
      <c r="D29" s="1226" t="s">
        <v>786</v>
      </c>
      <c r="E29" s="1189" t="s">
        <v>37</v>
      </c>
      <c r="F29" s="1189" t="s">
        <v>710</v>
      </c>
      <c r="G29" s="1189">
        <v>1357</v>
      </c>
      <c r="H29" s="1189" t="s">
        <v>721</v>
      </c>
      <c r="I29" s="1189" t="s">
        <v>28</v>
      </c>
      <c r="J29" s="1189" t="s">
        <v>58</v>
      </c>
      <c r="K29" s="1195">
        <v>40436300.9247</v>
      </c>
      <c r="L29" s="1195">
        <v>4689524.21892</v>
      </c>
      <c r="M29" s="1189" t="s">
        <v>718</v>
      </c>
      <c r="N29" s="1238">
        <v>42.2390079435</v>
      </c>
      <c r="O29" s="1196">
        <v>11.25</v>
      </c>
      <c r="P29" s="1196">
        <f t="shared" si="0"/>
        <v>475.188839364375</v>
      </c>
      <c r="Q29" s="1224"/>
    </row>
    <row r="30" s="1204" customFormat="1" ht="12" customHeight="1" spans="1:17">
      <c r="A30" s="1224" t="s">
        <v>757</v>
      </c>
      <c r="B30" s="1225" t="s">
        <v>758</v>
      </c>
      <c r="C30" s="1224" t="s">
        <v>759</v>
      </c>
      <c r="D30" s="1226" t="s">
        <v>787</v>
      </c>
      <c r="E30" s="1189" t="s">
        <v>37</v>
      </c>
      <c r="F30" s="1189" t="s">
        <v>710</v>
      </c>
      <c r="G30" s="1189">
        <v>1358</v>
      </c>
      <c r="H30" s="1189" t="s">
        <v>721</v>
      </c>
      <c r="I30" s="1189" t="s">
        <v>28</v>
      </c>
      <c r="J30" s="1189" t="s">
        <v>58</v>
      </c>
      <c r="K30" s="1195">
        <v>40436369.6029</v>
      </c>
      <c r="L30" s="1195">
        <v>4689477.46504</v>
      </c>
      <c r="M30" s="1189" t="s">
        <v>718</v>
      </c>
      <c r="N30" s="1238">
        <v>15.64006369695</v>
      </c>
      <c r="O30" s="1196">
        <v>11.25</v>
      </c>
      <c r="P30" s="1196">
        <f t="shared" si="0"/>
        <v>175.950716590688</v>
      </c>
      <c r="Q30" s="1224"/>
    </row>
    <row r="31" s="1204" customFormat="1" ht="12" customHeight="1" spans="1:17">
      <c r="A31" s="1224" t="s">
        <v>757</v>
      </c>
      <c r="B31" s="1225" t="s">
        <v>758</v>
      </c>
      <c r="C31" s="1224" t="s">
        <v>759</v>
      </c>
      <c r="D31" s="1226" t="s">
        <v>788</v>
      </c>
      <c r="E31" s="1189" t="s">
        <v>37</v>
      </c>
      <c r="F31" s="1189" t="s">
        <v>710</v>
      </c>
      <c r="G31" s="1189">
        <v>1366</v>
      </c>
      <c r="H31" s="1189" t="s">
        <v>717</v>
      </c>
      <c r="I31" s="1189" t="s">
        <v>28</v>
      </c>
      <c r="J31" s="1189" t="s">
        <v>58</v>
      </c>
      <c r="K31" s="1195">
        <v>40434543.0333</v>
      </c>
      <c r="L31" s="1195">
        <v>4689578.33633</v>
      </c>
      <c r="M31" s="1189" t="s">
        <v>718</v>
      </c>
      <c r="N31" s="1238">
        <v>41.44600307745</v>
      </c>
      <c r="O31" s="1196">
        <v>11.25</v>
      </c>
      <c r="P31" s="1196">
        <f t="shared" si="0"/>
        <v>466.267534621313</v>
      </c>
      <c r="Q31" s="1224"/>
    </row>
    <row r="32" s="1204" customFormat="1" ht="12" customHeight="1" spans="1:17">
      <c r="A32" s="1224" t="s">
        <v>757</v>
      </c>
      <c r="B32" s="1225" t="s">
        <v>758</v>
      </c>
      <c r="C32" s="1224" t="s">
        <v>759</v>
      </c>
      <c r="D32" s="1226" t="s">
        <v>789</v>
      </c>
      <c r="E32" s="1189" t="s">
        <v>37</v>
      </c>
      <c r="F32" s="1189" t="s">
        <v>710</v>
      </c>
      <c r="G32" s="1189">
        <v>1372</v>
      </c>
      <c r="H32" s="1189" t="s">
        <v>717</v>
      </c>
      <c r="I32" s="1189" t="s">
        <v>28</v>
      </c>
      <c r="J32" s="1189" t="s">
        <v>58</v>
      </c>
      <c r="K32" s="1195">
        <v>40436593.8027</v>
      </c>
      <c r="L32" s="1195">
        <v>4689459.4771</v>
      </c>
      <c r="M32" s="1189" t="s">
        <v>718</v>
      </c>
      <c r="N32" s="1238">
        <v>19.08149672805</v>
      </c>
      <c r="O32" s="1196">
        <v>11.25</v>
      </c>
      <c r="P32" s="1196">
        <f t="shared" si="0"/>
        <v>214.666838190562</v>
      </c>
      <c r="Q32" s="1224"/>
    </row>
    <row r="33" s="1204" customFormat="1" ht="12" customHeight="1" spans="1:17">
      <c r="A33" s="1224" t="s">
        <v>757</v>
      </c>
      <c r="B33" s="1225" t="s">
        <v>758</v>
      </c>
      <c r="C33" s="1224" t="s">
        <v>759</v>
      </c>
      <c r="D33" s="1226" t="s">
        <v>790</v>
      </c>
      <c r="E33" s="1189" t="s">
        <v>37</v>
      </c>
      <c r="F33" s="1189" t="s">
        <v>710</v>
      </c>
      <c r="G33" s="1189">
        <v>1375</v>
      </c>
      <c r="H33" s="1189" t="s">
        <v>717</v>
      </c>
      <c r="I33" s="1189" t="s">
        <v>28</v>
      </c>
      <c r="J33" s="1189" t="s">
        <v>327</v>
      </c>
      <c r="K33" s="1195">
        <v>40435300.0514</v>
      </c>
      <c r="L33" s="1195">
        <v>4689505.6824</v>
      </c>
      <c r="M33" s="1189" t="s">
        <v>718</v>
      </c>
      <c r="N33" s="1238">
        <v>20.02513855665</v>
      </c>
      <c r="O33" s="1196">
        <v>11.25</v>
      </c>
      <c r="P33" s="1196">
        <f t="shared" si="0"/>
        <v>225.282808762312</v>
      </c>
      <c r="Q33" s="1224"/>
    </row>
    <row r="34" s="1204" customFormat="1" ht="12" customHeight="1" spans="1:17">
      <c r="A34" s="1224" t="s">
        <v>757</v>
      </c>
      <c r="B34" s="1225" t="s">
        <v>758</v>
      </c>
      <c r="C34" s="1224" t="s">
        <v>759</v>
      </c>
      <c r="D34" s="1226" t="s">
        <v>791</v>
      </c>
      <c r="E34" s="1189" t="s">
        <v>37</v>
      </c>
      <c r="F34" s="1189" t="s">
        <v>710</v>
      </c>
      <c r="G34" s="1189">
        <v>1376</v>
      </c>
      <c r="H34" s="1189" t="s">
        <v>717</v>
      </c>
      <c r="I34" s="1189" t="s">
        <v>28</v>
      </c>
      <c r="J34" s="1189" t="s">
        <v>58</v>
      </c>
      <c r="K34" s="1195">
        <v>40436501.5742</v>
      </c>
      <c r="L34" s="1195">
        <v>4689421.1251</v>
      </c>
      <c r="M34" s="1189" t="s">
        <v>718</v>
      </c>
      <c r="N34" s="1238">
        <v>18.2001908727</v>
      </c>
      <c r="O34" s="1196">
        <v>11.25</v>
      </c>
      <c r="P34" s="1196">
        <f t="shared" si="0"/>
        <v>204.752147317875</v>
      </c>
      <c r="Q34" s="1224"/>
    </row>
    <row r="35" s="1204" customFormat="1" ht="12" customHeight="1" spans="1:17">
      <c r="A35" s="1224" t="s">
        <v>757</v>
      </c>
      <c r="B35" s="1225" t="s">
        <v>758</v>
      </c>
      <c r="C35" s="1224" t="s">
        <v>759</v>
      </c>
      <c r="D35" s="1226" t="s">
        <v>792</v>
      </c>
      <c r="E35" s="1189" t="s">
        <v>37</v>
      </c>
      <c r="F35" s="1189" t="s">
        <v>710</v>
      </c>
      <c r="G35" s="1189">
        <v>1382</v>
      </c>
      <c r="H35" s="1189" t="s">
        <v>717</v>
      </c>
      <c r="I35" s="1189" t="s">
        <v>28</v>
      </c>
      <c r="J35" s="1189" t="s">
        <v>58</v>
      </c>
      <c r="K35" s="1195">
        <v>40434102.5567</v>
      </c>
      <c r="L35" s="1195">
        <v>4689385.02351</v>
      </c>
      <c r="M35" s="1189" t="s">
        <v>718</v>
      </c>
      <c r="N35" s="1238">
        <v>18.9996768897</v>
      </c>
      <c r="O35" s="1196">
        <v>11.25</v>
      </c>
      <c r="P35" s="1196">
        <f t="shared" si="0"/>
        <v>213.746365009125</v>
      </c>
      <c r="Q35" s="1224"/>
    </row>
    <row r="36" s="1204" customFormat="1" ht="12" customHeight="1" spans="1:17">
      <c r="A36" s="1224" t="s">
        <v>757</v>
      </c>
      <c r="B36" s="1225" t="s">
        <v>758</v>
      </c>
      <c r="C36" s="1224" t="s">
        <v>759</v>
      </c>
      <c r="D36" s="1226" t="s">
        <v>793</v>
      </c>
      <c r="E36" s="1189" t="s">
        <v>37</v>
      </c>
      <c r="F36" s="1189" t="s">
        <v>710</v>
      </c>
      <c r="G36" s="1189">
        <v>1384</v>
      </c>
      <c r="H36" s="1189" t="s">
        <v>721</v>
      </c>
      <c r="I36" s="1189" t="s">
        <v>28</v>
      </c>
      <c r="J36" s="1189" t="s">
        <v>58</v>
      </c>
      <c r="K36" s="1195">
        <v>40435060.652</v>
      </c>
      <c r="L36" s="1195">
        <v>4689410.74297</v>
      </c>
      <c r="M36" s="1189" t="s">
        <v>718</v>
      </c>
      <c r="N36" s="1238">
        <v>36.34671916575</v>
      </c>
      <c r="O36" s="1196">
        <v>11.25</v>
      </c>
      <c r="P36" s="1196">
        <f t="shared" si="0"/>
        <v>408.900590614688</v>
      </c>
      <c r="Q36" s="1224"/>
    </row>
    <row r="37" s="1204" customFormat="1" ht="12" customHeight="1" spans="1:17">
      <c r="A37" s="1224" t="s">
        <v>757</v>
      </c>
      <c r="B37" s="1225" t="s">
        <v>758</v>
      </c>
      <c r="C37" s="1224" t="s">
        <v>759</v>
      </c>
      <c r="D37" s="1226" t="s">
        <v>794</v>
      </c>
      <c r="E37" s="1189" t="s">
        <v>37</v>
      </c>
      <c r="F37" s="1189" t="s">
        <v>710</v>
      </c>
      <c r="G37" s="1189">
        <v>1391</v>
      </c>
      <c r="H37" s="1189" t="s">
        <v>722</v>
      </c>
      <c r="I37" s="1189" t="s">
        <v>28</v>
      </c>
      <c r="J37" s="1189" t="s">
        <v>327</v>
      </c>
      <c r="K37" s="1195">
        <v>40435348.6408</v>
      </c>
      <c r="L37" s="1195">
        <v>4689436.34476</v>
      </c>
      <c r="M37" s="1189" t="s">
        <v>718</v>
      </c>
      <c r="N37" s="1238">
        <v>23.9592534489</v>
      </c>
      <c r="O37" s="1196">
        <v>11.25</v>
      </c>
      <c r="P37" s="1196">
        <f t="shared" si="0"/>
        <v>269.541601300125</v>
      </c>
      <c r="Q37" s="1224"/>
    </row>
    <row r="38" s="1204" customFormat="1" ht="12" customHeight="1" spans="1:17">
      <c r="A38" s="1224" t="s">
        <v>757</v>
      </c>
      <c r="B38" s="1225" t="s">
        <v>758</v>
      </c>
      <c r="C38" s="1224" t="s">
        <v>759</v>
      </c>
      <c r="D38" s="1226" t="s">
        <v>795</v>
      </c>
      <c r="E38" s="1189" t="s">
        <v>37</v>
      </c>
      <c r="F38" s="1189" t="s">
        <v>710</v>
      </c>
      <c r="G38" s="1189">
        <v>1395</v>
      </c>
      <c r="H38" s="1189" t="s">
        <v>721</v>
      </c>
      <c r="I38" s="1189" t="s">
        <v>28</v>
      </c>
      <c r="J38" s="1189" t="s">
        <v>58</v>
      </c>
      <c r="K38" s="1195">
        <v>40434897.5025</v>
      </c>
      <c r="L38" s="1195">
        <v>4689370.04055</v>
      </c>
      <c r="M38" s="1189" t="s">
        <v>718</v>
      </c>
      <c r="N38" s="1238">
        <v>14.5957467387</v>
      </c>
      <c r="O38" s="1196">
        <v>11.25</v>
      </c>
      <c r="P38" s="1196">
        <f t="shared" si="0"/>
        <v>164.202150810375</v>
      </c>
      <c r="Q38" s="1224"/>
    </row>
    <row r="39" s="1204" customFormat="1" ht="12" customHeight="1" spans="1:17">
      <c r="A39" s="1224" t="s">
        <v>757</v>
      </c>
      <c r="B39" s="1225" t="s">
        <v>758</v>
      </c>
      <c r="C39" s="1224" t="s">
        <v>759</v>
      </c>
      <c r="D39" s="1226" t="s">
        <v>796</v>
      </c>
      <c r="E39" s="1189" t="s">
        <v>37</v>
      </c>
      <c r="F39" s="1189" t="s">
        <v>710</v>
      </c>
      <c r="G39" s="1189">
        <v>1401</v>
      </c>
      <c r="H39" s="1189" t="s">
        <v>721</v>
      </c>
      <c r="I39" s="1189" t="s">
        <v>28</v>
      </c>
      <c r="J39" s="1189" t="s">
        <v>58</v>
      </c>
      <c r="K39" s="1195">
        <v>40436184.2437</v>
      </c>
      <c r="L39" s="1195">
        <v>4689303.60141</v>
      </c>
      <c r="M39" s="1189" t="s">
        <v>718</v>
      </c>
      <c r="N39" s="1238">
        <v>352.7896094595</v>
      </c>
      <c r="O39" s="1196">
        <v>11.25</v>
      </c>
      <c r="P39" s="1196">
        <f t="shared" si="0"/>
        <v>3968.88310641938</v>
      </c>
      <c r="Q39" s="1224"/>
    </row>
    <row r="40" s="1204" customFormat="1" ht="12" customHeight="1" spans="1:17">
      <c r="A40" s="1224" t="s">
        <v>757</v>
      </c>
      <c r="B40" s="1225" t="s">
        <v>758</v>
      </c>
      <c r="C40" s="1224" t="s">
        <v>759</v>
      </c>
      <c r="D40" s="1226" t="s">
        <v>797</v>
      </c>
      <c r="E40" s="1189" t="s">
        <v>37</v>
      </c>
      <c r="F40" s="1189" t="s">
        <v>710</v>
      </c>
      <c r="G40" s="1189">
        <v>1404</v>
      </c>
      <c r="H40" s="1189" t="s">
        <v>721</v>
      </c>
      <c r="I40" s="1189" t="s">
        <v>28</v>
      </c>
      <c r="J40" s="1189" t="s">
        <v>29</v>
      </c>
      <c r="K40" s="1195">
        <v>40435810.8537</v>
      </c>
      <c r="L40" s="1195">
        <v>4689317.61732</v>
      </c>
      <c r="M40" s="1189" t="s">
        <v>718</v>
      </c>
      <c r="N40" s="1238">
        <v>35.5796642301</v>
      </c>
      <c r="O40" s="1196">
        <v>11.25</v>
      </c>
      <c r="P40" s="1196">
        <f t="shared" si="0"/>
        <v>400.271222588625</v>
      </c>
      <c r="Q40" s="1224"/>
    </row>
    <row r="41" s="1204" customFormat="1" ht="12" customHeight="1" spans="1:17">
      <c r="A41" s="1224" t="s">
        <v>757</v>
      </c>
      <c r="B41" s="1225" t="s">
        <v>758</v>
      </c>
      <c r="C41" s="1224" t="s">
        <v>759</v>
      </c>
      <c r="D41" s="1226" t="s">
        <v>798</v>
      </c>
      <c r="E41" s="1189" t="s">
        <v>37</v>
      </c>
      <c r="F41" s="1189" t="s">
        <v>710</v>
      </c>
      <c r="G41" s="1189">
        <v>1417</v>
      </c>
      <c r="H41" s="1189" t="s">
        <v>717</v>
      </c>
      <c r="I41" s="1189" t="s">
        <v>28</v>
      </c>
      <c r="J41" s="1189" t="s">
        <v>58</v>
      </c>
      <c r="K41" s="1195">
        <v>40436432.5754</v>
      </c>
      <c r="L41" s="1195">
        <v>4689253.1829</v>
      </c>
      <c r="M41" s="1189" t="s">
        <v>718</v>
      </c>
      <c r="N41" s="1238">
        <v>14.19482713695</v>
      </c>
      <c r="O41" s="1196">
        <v>11.25</v>
      </c>
      <c r="P41" s="1196">
        <f t="shared" si="0"/>
        <v>159.691805290688</v>
      </c>
      <c r="Q41" s="1224"/>
    </row>
    <row r="42" s="1204" customFormat="1" ht="12" customHeight="1" spans="1:17">
      <c r="A42" s="1224" t="s">
        <v>757</v>
      </c>
      <c r="B42" s="1225" t="s">
        <v>758</v>
      </c>
      <c r="C42" s="1224" t="s">
        <v>759</v>
      </c>
      <c r="D42" s="1226" t="s">
        <v>799</v>
      </c>
      <c r="E42" s="1189" t="s">
        <v>37</v>
      </c>
      <c r="F42" s="1189" t="s">
        <v>710</v>
      </c>
      <c r="G42" s="1189">
        <v>1419</v>
      </c>
      <c r="H42" s="1189" t="s">
        <v>721</v>
      </c>
      <c r="I42" s="1189" t="s">
        <v>28</v>
      </c>
      <c r="J42" s="1189" t="s">
        <v>29</v>
      </c>
      <c r="K42" s="1195">
        <v>40435347.8716</v>
      </c>
      <c r="L42" s="1195">
        <v>4689261.99644</v>
      </c>
      <c r="M42" s="1189" t="s">
        <v>718</v>
      </c>
      <c r="N42" s="1238">
        <v>17.11846333965</v>
      </c>
      <c r="O42" s="1196">
        <v>11.25</v>
      </c>
      <c r="P42" s="1196">
        <f t="shared" si="0"/>
        <v>192.582712571063</v>
      </c>
      <c r="Q42" s="1224"/>
    </row>
    <row r="43" s="1204" customFormat="1" ht="12" customHeight="1" spans="1:17">
      <c r="A43" s="1224" t="s">
        <v>757</v>
      </c>
      <c r="B43" s="1225" t="s">
        <v>758</v>
      </c>
      <c r="C43" s="1224" t="s">
        <v>759</v>
      </c>
      <c r="D43" s="1226" t="s">
        <v>800</v>
      </c>
      <c r="E43" s="1189" t="s">
        <v>37</v>
      </c>
      <c r="F43" s="1189" t="s">
        <v>710</v>
      </c>
      <c r="G43" s="1189">
        <v>1420</v>
      </c>
      <c r="H43" s="1189" t="s">
        <v>721</v>
      </c>
      <c r="I43" s="1189" t="s">
        <v>28</v>
      </c>
      <c r="J43" s="1189" t="s">
        <v>58</v>
      </c>
      <c r="K43" s="1195">
        <v>40434840.5055</v>
      </c>
      <c r="L43" s="1195">
        <v>4689257.1553</v>
      </c>
      <c r="M43" s="1189" t="s">
        <v>718</v>
      </c>
      <c r="N43" s="1238">
        <v>32.574003006</v>
      </c>
      <c r="O43" s="1196">
        <v>11.25</v>
      </c>
      <c r="P43" s="1196">
        <f t="shared" si="0"/>
        <v>366.4575338175</v>
      </c>
      <c r="Q43" s="1224"/>
    </row>
    <row r="44" s="1204" customFormat="1" ht="12" customHeight="1" spans="1:17">
      <c r="A44" s="1224" t="s">
        <v>757</v>
      </c>
      <c r="B44" s="1225" t="s">
        <v>758</v>
      </c>
      <c r="C44" s="1224" t="s">
        <v>759</v>
      </c>
      <c r="D44" s="1226" t="s">
        <v>801</v>
      </c>
      <c r="E44" s="1189" t="s">
        <v>37</v>
      </c>
      <c r="F44" s="1189" t="s">
        <v>710</v>
      </c>
      <c r="G44" s="1189">
        <v>1424</v>
      </c>
      <c r="H44" s="1189" t="s">
        <v>721</v>
      </c>
      <c r="I44" s="1189" t="s">
        <v>28</v>
      </c>
      <c r="J44" s="1189" t="s">
        <v>58</v>
      </c>
      <c r="K44" s="1195">
        <v>40433902.8951</v>
      </c>
      <c r="L44" s="1195">
        <v>4689159.46314</v>
      </c>
      <c r="M44" s="1189" t="s">
        <v>718</v>
      </c>
      <c r="N44" s="1238">
        <v>396.944660106</v>
      </c>
      <c r="O44" s="1196">
        <v>11.25</v>
      </c>
      <c r="P44" s="1196">
        <f t="shared" si="0"/>
        <v>4465.6274261925</v>
      </c>
      <c r="Q44" s="1224"/>
    </row>
    <row r="45" s="1204" customFormat="1" ht="12" customHeight="1" spans="1:17">
      <c r="A45" s="1224" t="s">
        <v>757</v>
      </c>
      <c r="B45" s="1225" t="s">
        <v>758</v>
      </c>
      <c r="C45" s="1224" t="s">
        <v>759</v>
      </c>
      <c r="D45" s="1226" t="s">
        <v>802</v>
      </c>
      <c r="E45" s="1189" t="s">
        <v>37</v>
      </c>
      <c r="F45" s="1189" t="s">
        <v>710</v>
      </c>
      <c r="G45" s="1189">
        <v>1426</v>
      </c>
      <c r="H45" s="1189" t="s">
        <v>721</v>
      </c>
      <c r="I45" s="1189" t="s">
        <v>28</v>
      </c>
      <c r="J45" s="1189" t="s">
        <v>58</v>
      </c>
      <c r="K45" s="1195">
        <v>40435062.246</v>
      </c>
      <c r="L45" s="1195">
        <v>4689194.39702</v>
      </c>
      <c r="M45" s="1189" t="s">
        <v>718</v>
      </c>
      <c r="N45" s="1238">
        <v>76.09453405785</v>
      </c>
      <c r="O45" s="1196">
        <v>11.25</v>
      </c>
      <c r="P45" s="1196">
        <f t="shared" si="0"/>
        <v>856.063508150812</v>
      </c>
      <c r="Q45" s="1224"/>
    </row>
    <row r="46" s="1204" customFormat="1" ht="12" customHeight="1" spans="1:17">
      <c r="A46" s="1224" t="s">
        <v>757</v>
      </c>
      <c r="B46" s="1225" t="s">
        <v>758</v>
      </c>
      <c r="C46" s="1224" t="s">
        <v>759</v>
      </c>
      <c r="D46" s="1226" t="s">
        <v>803</v>
      </c>
      <c r="E46" s="1189" t="s">
        <v>37</v>
      </c>
      <c r="F46" s="1189" t="s">
        <v>710</v>
      </c>
      <c r="G46" s="1189">
        <v>1427</v>
      </c>
      <c r="H46" s="1189" t="s">
        <v>721</v>
      </c>
      <c r="I46" s="1189" t="s">
        <v>28</v>
      </c>
      <c r="J46" s="1189" t="s">
        <v>58</v>
      </c>
      <c r="K46" s="1195">
        <v>40435209.5689</v>
      </c>
      <c r="L46" s="1195">
        <v>4689134.48382</v>
      </c>
      <c r="M46" s="1189" t="s">
        <v>718</v>
      </c>
      <c r="N46" s="1238">
        <v>29.92944211665</v>
      </c>
      <c r="O46" s="1196">
        <v>11.25</v>
      </c>
      <c r="P46" s="1196">
        <f t="shared" si="0"/>
        <v>336.706223812313</v>
      </c>
      <c r="Q46" s="1224"/>
    </row>
    <row r="47" s="1204" customFormat="1" ht="12" customHeight="1" spans="1:17">
      <c r="A47" s="1224" t="s">
        <v>757</v>
      </c>
      <c r="B47" s="1225" t="s">
        <v>758</v>
      </c>
      <c r="C47" s="1224" t="s">
        <v>759</v>
      </c>
      <c r="D47" s="1226" t="s">
        <v>804</v>
      </c>
      <c r="E47" s="1189" t="s">
        <v>37</v>
      </c>
      <c r="F47" s="1189" t="s">
        <v>710</v>
      </c>
      <c r="G47" s="1189">
        <v>1432</v>
      </c>
      <c r="H47" s="1189" t="s">
        <v>717</v>
      </c>
      <c r="I47" s="1189" t="s">
        <v>28</v>
      </c>
      <c r="J47" s="1189" t="s">
        <v>58</v>
      </c>
      <c r="K47" s="1195">
        <v>40436423.9936</v>
      </c>
      <c r="L47" s="1195">
        <v>4689209.90722</v>
      </c>
      <c r="M47" s="1189" t="s">
        <v>718</v>
      </c>
      <c r="N47" s="1238">
        <v>19.03921309845</v>
      </c>
      <c r="O47" s="1196">
        <v>11.25</v>
      </c>
      <c r="P47" s="1196">
        <f t="shared" si="0"/>
        <v>214.191147357563</v>
      </c>
      <c r="Q47" s="1224"/>
    </row>
    <row r="48" s="1204" customFormat="1" ht="12" customHeight="1" spans="1:17">
      <c r="A48" s="1224" t="s">
        <v>757</v>
      </c>
      <c r="B48" s="1225" t="s">
        <v>758</v>
      </c>
      <c r="C48" s="1224" t="s">
        <v>805</v>
      </c>
      <c r="D48" s="1226" t="s">
        <v>806</v>
      </c>
      <c r="E48" s="1189" t="s">
        <v>37</v>
      </c>
      <c r="F48" s="1189" t="s">
        <v>710</v>
      </c>
      <c r="G48" s="1189">
        <v>1434</v>
      </c>
      <c r="H48" s="1189" t="s">
        <v>717</v>
      </c>
      <c r="I48" s="1189" t="s">
        <v>28</v>
      </c>
      <c r="J48" s="1189" t="s">
        <v>58</v>
      </c>
      <c r="K48" s="1195">
        <v>40434363.221</v>
      </c>
      <c r="L48" s="1195">
        <v>4689061.31302</v>
      </c>
      <c r="M48" s="1189" t="s">
        <v>718</v>
      </c>
      <c r="N48" s="1238">
        <v>19.89059993145</v>
      </c>
      <c r="O48" s="1196">
        <v>11.25</v>
      </c>
      <c r="P48" s="1196">
        <f t="shared" si="0"/>
        <v>223.769249228812</v>
      </c>
      <c r="Q48" s="1224"/>
    </row>
    <row r="49" s="1204" customFormat="1" ht="12" customHeight="1" spans="1:17">
      <c r="A49" s="1224" t="s">
        <v>757</v>
      </c>
      <c r="B49" s="1225" t="s">
        <v>758</v>
      </c>
      <c r="C49" s="1224" t="s">
        <v>807</v>
      </c>
      <c r="D49" s="1226" t="s">
        <v>808</v>
      </c>
      <c r="E49" s="1189" t="s">
        <v>37</v>
      </c>
      <c r="F49" s="1189" t="s">
        <v>710</v>
      </c>
      <c r="G49" s="1189">
        <v>1438</v>
      </c>
      <c r="H49" s="1189" t="s">
        <v>721</v>
      </c>
      <c r="I49" s="1189" t="s">
        <v>28</v>
      </c>
      <c r="J49" s="1189" t="s">
        <v>58</v>
      </c>
      <c r="K49" s="1195">
        <v>40434616.9396</v>
      </c>
      <c r="L49" s="1195">
        <v>4689179.5086</v>
      </c>
      <c r="M49" s="1189" t="s">
        <v>718</v>
      </c>
      <c r="N49" s="1238">
        <v>127.57928445525</v>
      </c>
      <c r="O49" s="1196">
        <v>11.25</v>
      </c>
      <c r="P49" s="1196">
        <f t="shared" si="0"/>
        <v>1435.26695012156</v>
      </c>
      <c r="Q49" s="1224"/>
    </row>
    <row r="50" s="1204" customFormat="1" ht="12" customHeight="1" spans="1:17">
      <c r="A50" s="1224" t="s">
        <v>757</v>
      </c>
      <c r="B50" s="1225" t="s">
        <v>758</v>
      </c>
      <c r="C50" s="1224" t="s">
        <v>809</v>
      </c>
      <c r="D50" s="1226" t="s">
        <v>810</v>
      </c>
      <c r="E50" s="1189" t="s">
        <v>37</v>
      </c>
      <c r="F50" s="1189" t="s">
        <v>710</v>
      </c>
      <c r="G50" s="1189">
        <v>1440</v>
      </c>
      <c r="H50" s="1189" t="s">
        <v>721</v>
      </c>
      <c r="I50" s="1189" t="s">
        <v>28</v>
      </c>
      <c r="J50" s="1189" t="s">
        <v>58</v>
      </c>
      <c r="K50" s="1195">
        <v>40434439.1429</v>
      </c>
      <c r="L50" s="1195">
        <v>4689065.43195</v>
      </c>
      <c r="M50" s="1189" t="s">
        <v>718</v>
      </c>
      <c r="N50" s="1238">
        <v>43.38272599065</v>
      </c>
      <c r="O50" s="1196">
        <v>11.25</v>
      </c>
      <c r="P50" s="1196">
        <f t="shared" si="0"/>
        <v>488.055667394813</v>
      </c>
      <c r="Q50" s="1224"/>
    </row>
    <row r="51" s="1204" customFormat="1" ht="12" customHeight="1" spans="1:17">
      <c r="A51" s="1224" t="s">
        <v>757</v>
      </c>
      <c r="B51" s="1225" t="s">
        <v>758</v>
      </c>
      <c r="C51" s="1224" t="s">
        <v>759</v>
      </c>
      <c r="D51" s="1226" t="s">
        <v>811</v>
      </c>
      <c r="E51" s="1189" t="s">
        <v>37</v>
      </c>
      <c r="F51" s="1189" t="s">
        <v>710</v>
      </c>
      <c r="G51" s="1189">
        <v>1441</v>
      </c>
      <c r="H51" s="1189" t="s">
        <v>721</v>
      </c>
      <c r="I51" s="1189" t="s">
        <v>28</v>
      </c>
      <c r="J51" s="1189" t="s">
        <v>58</v>
      </c>
      <c r="K51" s="1195">
        <v>40434513.8635</v>
      </c>
      <c r="L51" s="1195">
        <v>4688788.39933</v>
      </c>
      <c r="M51" s="1189" t="s">
        <v>43</v>
      </c>
      <c r="N51" s="1238">
        <v>14.22080241285</v>
      </c>
      <c r="O51" s="1196">
        <v>11.25</v>
      </c>
      <c r="P51" s="1196">
        <f t="shared" si="0"/>
        <v>159.984027144562</v>
      </c>
      <c r="Q51" s="1224"/>
    </row>
    <row r="52" s="1204" customFormat="1" ht="12" customHeight="1" spans="1:17">
      <c r="A52" s="1224" t="s">
        <v>757</v>
      </c>
      <c r="B52" s="1225" t="s">
        <v>758</v>
      </c>
      <c r="C52" s="1224" t="s">
        <v>761</v>
      </c>
      <c r="D52" s="1226" t="s">
        <v>812</v>
      </c>
      <c r="E52" s="1189" t="s">
        <v>37</v>
      </c>
      <c r="F52" s="1189" t="s">
        <v>710</v>
      </c>
      <c r="G52" s="1189">
        <v>1442</v>
      </c>
      <c r="H52" s="1189" t="s">
        <v>721</v>
      </c>
      <c r="I52" s="1189" t="s">
        <v>28</v>
      </c>
      <c r="J52" s="1189" t="s">
        <v>29</v>
      </c>
      <c r="K52" s="1195">
        <v>40435357.6752</v>
      </c>
      <c r="L52" s="1195">
        <v>4688989.43982</v>
      </c>
      <c r="M52" s="1189" t="s">
        <v>718</v>
      </c>
      <c r="N52" s="1238">
        <v>25.9799130177</v>
      </c>
      <c r="O52" s="1196">
        <v>11.25</v>
      </c>
      <c r="P52" s="1196">
        <f t="shared" si="0"/>
        <v>292.274021449125</v>
      </c>
      <c r="Q52" s="1224"/>
    </row>
    <row r="53" s="1204" customFormat="1" ht="12" customHeight="1" spans="1:17">
      <c r="A53" s="1224" t="s">
        <v>757</v>
      </c>
      <c r="B53" s="1225" t="s">
        <v>758</v>
      </c>
      <c r="C53" s="1224" t="s">
        <v>763</v>
      </c>
      <c r="D53" s="1226" t="s">
        <v>813</v>
      </c>
      <c r="E53" s="1189" t="s">
        <v>37</v>
      </c>
      <c r="F53" s="1189" t="s">
        <v>710</v>
      </c>
      <c r="G53" s="1189">
        <v>1446</v>
      </c>
      <c r="H53" s="1189" t="s">
        <v>722</v>
      </c>
      <c r="I53" s="1189" t="s">
        <v>28</v>
      </c>
      <c r="J53" s="1189" t="s">
        <v>58</v>
      </c>
      <c r="K53" s="1195">
        <v>40435259.5743</v>
      </c>
      <c r="L53" s="1195">
        <v>4688968.50596</v>
      </c>
      <c r="M53" s="1189" t="s">
        <v>718</v>
      </c>
      <c r="N53" s="1238">
        <v>23.51154008895</v>
      </c>
      <c r="O53" s="1196">
        <v>11.25</v>
      </c>
      <c r="P53" s="1196">
        <f t="shared" si="0"/>
        <v>264.504826000688</v>
      </c>
      <c r="Q53" s="1224"/>
    </row>
    <row r="54" s="1204" customFormat="1" ht="12" customHeight="1" spans="1:17">
      <c r="A54" s="1224" t="s">
        <v>757</v>
      </c>
      <c r="B54" s="1225" t="s">
        <v>758</v>
      </c>
      <c r="C54" s="1224" t="s">
        <v>765</v>
      </c>
      <c r="D54" s="1226" t="s">
        <v>814</v>
      </c>
      <c r="E54" s="1189" t="s">
        <v>37</v>
      </c>
      <c r="F54" s="1189" t="s">
        <v>710</v>
      </c>
      <c r="G54" s="1189">
        <v>1447</v>
      </c>
      <c r="H54" s="1189" t="s">
        <v>721</v>
      </c>
      <c r="I54" s="1189" t="s">
        <v>28</v>
      </c>
      <c r="J54" s="1189" t="s">
        <v>58</v>
      </c>
      <c r="K54" s="1195">
        <v>40435964.9196</v>
      </c>
      <c r="L54" s="1195">
        <v>4688851.43459</v>
      </c>
      <c r="M54" s="1189" t="s">
        <v>43</v>
      </c>
      <c r="N54" s="1238">
        <v>472.727242305</v>
      </c>
      <c r="O54" s="1196">
        <v>11.25</v>
      </c>
      <c r="P54" s="1196">
        <f t="shared" si="0"/>
        <v>5318.18147593125</v>
      </c>
      <c r="Q54" s="1224"/>
    </row>
    <row r="55" s="1204" customFormat="1" ht="12" customHeight="1" spans="1:17">
      <c r="A55" s="1224" t="s">
        <v>757</v>
      </c>
      <c r="B55" s="1225" t="s">
        <v>758</v>
      </c>
      <c r="C55" s="1224" t="s">
        <v>767</v>
      </c>
      <c r="D55" s="1226" t="s">
        <v>815</v>
      </c>
      <c r="E55" s="1189" t="s">
        <v>37</v>
      </c>
      <c r="F55" s="1189" t="s">
        <v>710</v>
      </c>
      <c r="G55" s="1189">
        <v>1448</v>
      </c>
      <c r="H55" s="1189" t="s">
        <v>721</v>
      </c>
      <c r="I55" s="1189" t="s">
        <v>28</v>
      </c>
      <c r="J55" s="1189" t="s">
        <v>58</v>
      </c>
      <c r="K55" s="1195">
        <v>40435496.1047</v>
      </c>
      <c r="L55" s="1195">
        <v>4688945.53583</v>
      </c>
      <c r="M55" s="1189" t="s">
        <v>43</v>
      </c>
      <c r="N55" s="1238">
        <v>8.2804789242</v>
      </c>
      <c r="O55" s="1196">
        <v>11.25</v>
      </c>
      <c r="P55" s="1196">
        <f t="shared" si="0"/>
        <v>93.15538789725</v>
      </c>
      <c r="Q55" s="1224"/>
    </row>
    <row r="56" s="1204" customFormat="1" ht="12" customHeight="1" spans="1:17">
      <c r="A56" s="1224" t="s">
        <v>757</v>
      </c>
      <c r="B56" s="1225" t="s">
        <v>758</v>
      </c>
      <c r="C56" s="1224" t="s">
        <v>759</v>
      </c>
      <c r="D56" s="1226" t="s">
        <v>816</v>
      </c>
      <c r="E56" s="1189" t="s">
        <v>37</v>
      </c>
      <c r="F56" s="1189" t="s">
        <v>710</v>
      </c>
      <c r="G56" s="1189">
        <v>1453</v>
      </c>
      <c r="H56" s="1189" t="s">
        <v>721</v>
      </c>
      <c r="I56" s="1189" t="s">
        <v>28</v>
      </c>
      <c r="J56" s="1189" t="s">
        <v>58</v>
      </c>
      <c r="K56" s="1195">
        <v>40434264.2908</v>
      </c>
      <c r="L56" s="1195">
        <v>4688861.2101</v>
      </c>
      <c r="M56" s="1189" t="s">
        <v>43</v>
      </c>
      <c r="N56" s="1238">
        <v>93.89057843115</v>
      </c>
      <c r="O56" s="1196">
        <v>11.25</v>
      </c>
      <c r="P56" s="1196">
        <f t="shared" si="0"/>
        <v>1056.26900735044</v>
      </c>
      <c r="Q56" s="1224"/>
    </row>
    <row r="57" s="1204" customFormat="1" ht="12" customHeight="1" spans="1:17">
      <c r="A57" s="1224" t="s">
        <v>757</v>
      </c>
      <c r="B57" s="1225" t="s">
        <v>758</v>
      </c>
      <c r="C57" s="1224" t="s">
        <v>770</v>
      </c>
      <c r="D57" s="1226" t="s">
        <v>817</v>
      </c>
      <c r="E57" s="1189" t="s">
        <v>37</v>
      </c>
      <c r="F57" s="1189" t="s">
        <v>710</v>
      </c>
      <c r="G57" s="1189">
        <v>1455</v>
      </c>
      <c r="H57" s="1189" t="s">
        <v>721</v>
      </c>
      <c r="I57" s="1189" t="s">
        <v>28</v>
      </c>
      <c r="J57" s="1189" t="s">
        <v>58</v>
      </c>
      <c r="K57" s="1195">
        <v>40434839.6858</v>
      </c>
      <c r="L57" s="1195">
        <v>4688628.86392</v>
      </c>
      <c r="M57" s="1189" t="s">
        <v>43</v>
      </c>
      <c r="N57" s="1238">
        <v>311.764856496</v>
      </c>
      <c r="O57" s="1196">
        <v>11.25</v>
      </c>
      <c r="P57" s="1196">
        <f t="shared" si="0"/>
        <v>3507.35463558</v>
      </c>
      <c r="Q57" s="1224"/>
    </row>
    <row r="58" s="1204" customFormat="1" ht="12" customHeight="1" spans="1:17">
      <c r="A58" s="1224" t="s">
        <v>757</v>
      </c>
      <c r="B58" s="1225" t="s">
        <v>758</v>
      </c>
      <c r="C58" s="1224" t="s">
        <v>805</v>
      </c>
      <c r="D58" s="1226" t="s">
        <v>818</v>
      </c>
      <c r="E58" s="1189" t="s">
        <v>37</v>
      </c>
      <c r="F58" s="1189" t="s">
        <v>710</v>
      </c>
      <c r="G58" s="1189">
        <v>1457</v>
      </c>
      <c r="H58" s="1189" t="s">
        <v>717</v>
      </c>
      <c r="I58" s="1189" t="s">
        <v>28</v>
      </c>
      <c r="J58" s="1189" t="s">
        <v>58</v>
      </c>
      <c r="K58" s="1195">
        <v>40433616.5596</v>
      </c>
      <c r="L58" s="1195">
        <v>4688792.70289</v>
      </c>
      <c r="M58" s="1189" t="s">
        <v>43</v>
      </c>
      <c r="N58" s="1238">
        <v>50.8587401997</v>
      </c>
      <c r="O58" s="1196">
        <v>11.25</v>
      </c>
      <c r="P58" s="1196">
        <f t="shared" si="0"/>
        <v>572.160827246625</v>
      </c>
      <c r="Q58" s="1224"/>
    </row>
    <row r="59" s="1205" customFormat="1" ht="12" customHeight="1" spans="1:17">
      <c r="A59" s="1227"/>
      <c r="B59" s="1228" t="s">
        <v>3</v>
      </c>
      <c r="C59" s="1227"/>
      <c r="D59" s="1228"/>
      <c r="E59" s="1229"/>
      <c r="F59" s="1227" t="s">
        <v>711</v>
      </c>
      <c r="G59" s="1228"/>
      <c r="H59" s="1227"/>
      <c r="I59" s="1227"/>
      <c r="J59" s="1227"/>
      <c r="K59" s="1227"/>
      <c r="L59" s="1227"/>
      <c r="M59" s="1227"/>
      <c r="N59" s="1239">
        <v>441.12</v>
      </c>
      <c r="O59" s="1240">
        <v>11.25</v>
      </c>
      <c r="P59" s="1241">
        <f>N59*O59</f>
        <v>4962.6</v>
      </c>
      <c r="Q59" s="1227"/>
    </row>
    <row r="60" s="1204" customFormat="1" ht="12" customHeight="1" spans="1:17">
      <c r="A60" s="1230" t="s">
        <v>819</v>
      </c>
      <c r="B60" s="78" t="s">
        <v>820</v>
      </c>
      <c r="C60" s="1350" t="s">
        <v>821</v>
      </c>
      <c r="D60" s="1226" t="s">
        <v>822</v>
      </c>
      <c r="E60" s="1189" t="s">
        <v>37</v>
      </c>
      <c r="F60" s="1189" t="s">
        <v>711</v>
      </c>
      <c r="G60" s="1189">
        <v>278</v>
      </c>
      <c r="H60" s="1189" t="s">
        <v>721</v>
      </c>
      <c r="I60" s="1189" t="s">
        <v>28</v>
      </c>
      <c r="J60" s="1189" t="s">
        <v>327</v>
      </c>
      <c r="K60" s="1195">
        <v>40436952.164</v>
      </c>
      <c r="L60" s="1195">
        <v>4693580.76855</v>
      </c>
      <c r="M60" s="1189" t="s">
        <v>718</v>
      </c>
      <c r="N60" s="1238">
        <v>23.0378589789</v>
      </c>
      <c r="O60" s="1196">
        <v>11.25</v>
      </c>
      <c r="P60" s="1196">
        <v>347.515649660812</v>
      </c>
      <c r="Q60" s="1224"/>
    </row>
    <row r="61" s="1204" customFormat="1" ht="12" customHeight="1" spans="1:17">
      <c r="A61" s="1230" t="s">
        <v>819</v>
      </c>
      <c r="B61" s="78" t="s">
        <v>820</v>
      </c>
      <c r="C61" s="1350" t="s">
        <v>821</v>
      </c>
      <c r="D61" s="1226" t="s">
        <v>823</v>
      </c>
      <c r="E61" s="1189" t="s">
        <v>37</v>
      </c>
      <c r="F61" s="1189" t="s">
        <v>711</v>
      </c>
      <c r="G61" s="1189">
        <v>311</v>
      </c>
      <c r="H61" s="1189" t="s">
        <v>721</v>
      </c>
      <c r="I61" s="1189" t="s">
        <v>28</v>
      </c>
      <c r="J61" s="1189" t="s">
        <v>327</v>
      </c>
      <c r="K61" s="1195">
        <v>40437208.2328</v>
      </c>
      <c r="L61" s="1195">
        <v>4693484.13303</v>
      </c>
      <c r="M61" s="1189" t="s">
        <v>718</v>
      </c>
      <c r="N61" s="1238">
        <v>21.90960363195</v>
      </c>
      <c r="O61" s="1196">
        <v>11.25</v>
      </c>
      <c r="P61" s="1196">
        <v>51.8970790040625</v>
      </c>
      <c r="Q61" s="1224"/>
    </row>
    <row r="62" s="1204" customFormat="1" ht="12" customHeight="1" spans="1:17">
      <c r="A62" s="1230" t="s">
        <v>819</v>
      </c>
      <c r="B62" s="78" t="s">
        <v>820</v>
      </c>
      <c r="C62" s="1350" t="s">
        <v>821</v>
      </c>
      <c r="D62" s="1226" t="s">
        <v>824</v>
      </c>
      <c r="E62" s="1189" t="s">
        <v>37</v>
      </c>
      <c r="F62" s="1189" t="s">
        <v>711</v>
      </c>
      <c r="G62" s="1189">
        <v>314</v>
      </c>
      <c r="H62" s="1189" t="s">
        <v>717</v>
      </c>
      <c r="I62" s="1189" t="s">
        <v>28</v>
      </c>
      <c r="J62" s="1189" t="s">
        <v>327</v>
      </c>
      <c r="K62" s="1195">
        <v>40436677.8701</v>
      </c>
      <c r="L62" s="1195">
        <v>4693397.99896</v>
      </c>
      <c r="M62" s="1189" t="s">
        <v>718</v>
      </c>
      <c r="N62" s="1238">
        <v>3.64042898175</v>
      </c>
      <c r="O62" s="1196">
        <v>11.25</v>
      </c>
      <c r="P62" s="1196">
        <v>276.73548950475</v>
      </c>
      <c r="Q62" s="1224"/>
    </row>
    <row r="63" s="1204" customFormat="1" ht="12" customHeight="1" spans="1:17">
      <c r="A63" s="1230" t="s">
        <v>819</v>
      </c>
      <c r="B63" s="78" t="s">
        <v>820</v>
      </c>
      <c r="C63" s="1350" t="s">
        <v>821</v>
      </c>
      <c r="D63" s="1226" t="s">
        <v>825</v>
      </c>
      <c r="E63" s="1189" t="s">
        <v>37</v>
      </c>
      <c r="F63" s="1189" t="s">
        <v>711</v>
      </c>
      <c r="G63" s="1189">
        <v>323</v>
      </c>
      <c r="H63" s="1189" t="s">
        <v>717</v>
      </c>
      <c r="I63" s="1189" t="s">
        <v>28</v>
      </c>
      <c r="J63" s="1189" t="s">
        <v>327</v>
      </c>
      <c r="K63" s="1195">
        <v>40436766.5867</v>
      </c>
      <c r="L63" s="1195">
        <v>4693317.27562</v>
      </c>
      <c r="M63" s="1189" t="s">
        <v>718</v>
      </c>
      <c r="N63" s="1238">
        <v>6.0729313287</v>
      </c>
      <c r="O63" s="1196">
        <v>11.25</v>
      </c>
      <c r="P63" s="1196">
        <v>31.271242725</v>
      </c>
      <c r="Q63" s="1224"/>
    </row>
    <row r="64" s="1204" customFormat="1" ht="12" customHeight="1" spans="1:17">
      <c r="A64" s="1230" t="s">
        <v>819</v>
      </c>
      <c r="B64" s="78" t="s">
        <v>820</v>
      </c>
      <c r="C64" s="1350" t="s">
        <v>821</v>
      </c>
      <c r="D64" s="1226" t="s">
        <v>826</v>
      </c>
      <c r="E64" s="1189" t="s">
        <v>37</v>
      </c>
      <c r="F64" s="1189" t="s">
        <v>711</v>
      </c>
      <c r="G64" s="1189">
        <v>340</v>
      </c>
      <c r="H64" s="1189" t="s">
        <v>717</v>
      </c>
      <c r="I64" s="1189" t="s">
        <v>28</v>
      </c>
      <c r="J64" s="1189" t="s">
        <v>327</v>
      </c>
      <c r="K64" s="1195">
        <v>40436510.6888</v>
      </c>
      <c r="L64" s="1195">
        <v>4693266.79666</v>
      </c>
      <c r="M64" s="1189" t="s">
        <v>718</v>
      </c>
      <c r="N64" s="1238">
        <v>44.0012601483</v>
      </c>
      <c r="O64" s="1196">
        <v>11.25</v>
      </c>
      <c r="P64" s="1196">
        <v>31.7288529219375</v>
      </c>
      <c r="Q64" s="1224"/>
    </row>
    <row r="65" s="1204" customFormat="1" ht="12" customHeight="1" spans="1:17">
      <c r="A65" s="1230" t="s">
        <v>819</v>
      </c>
      <c r="B65" s="78" t="s">
        <v>820</v>
      </c>
      <c r="C65" s="1350" t="s">
        <v>821</v>
      </c>
      <c r="D65" s="1226" t="s">
        <v>827</v>
      </c>
      <c r="E65" s="1189" t="s">
        <v>37</v>
      </c>
      <c r="F65" s="1189" t="s">
        <v>711</v>
      </c>
      <c r="G65" s="1189">
        <v>341</v>
      </c>
      <c r="H65" s="1189" t="s">
        <v>717</v>
      </c>
      <c r="I65" s="1189" t="s">
        <v>28</v>
      </c>
      <c r="J65" s="1189" t="s">
        <v>327</v>
      </c>
      <c r="K65" s="1195">
        <v>40436904.1061</v>
      </c>
      <c r="L65" s="1195">
        <v>4693283.2093</v>
      </c>
      <c r="M65" s="1189" t="s">
        <v>718</v>
      </c>
      <c r="N65" s="1238">
        <v>46.0799125422</v>
      </c>
      <c r="O65" s="1196">
        <v>11.25</v>
      </c>
      <c r="P65" s="1196">
        <v>69.4357961445</v>
      </c>
      <c r="Q65" s="1224"/>
    </row>
    <row r="66" s="1204" customFormat="1" ht="12" customHeight="1" spans="1:17">
      <c r="A66" s="1230" t="s">
        <v>819</v>
      </c>
      <c r="B66" s="78" t="s">
        <v>820</v>
      </c>
      <c r="C66" s="1350" t="s">
        <v>821</v>
      </c>
      <c r="D66" s="1226" t="s">
        <v>828</v>
      </c>
      <c r="E66" s="1189" t="s">
        <v>37</v>
      </c>
      <c r="F66" s="1189" t="s">
        <v>711</v>
      </c>
      <c r="G66" s="1189">
        <v>348</v>
      </c>
      <c r="H66" s="1189" t="s">
        <v>717</v>
      </c>
      <c r="I66" s="1189" t="s">
        <v>28</v>
      </c>
      <c r="J66" s="1189" t="s">
        <v>327</v>
      </c>
      <c r="K66" s="1195">
        <v>40437199.1171</v>
      </c>
      <c r="L66" s="1195">
        <v>4693224.38047</v>
      </c>
      <c r="M66" s="1189" t="s">
        <v>718</v>
      </c>
      <c r="N66" s="1238">
        <v>42.5095951869</v>
      </c>
      <c r="O66" s="1196">
        <v>11.25</v>
      </c>
      <c r="P66" s="1196">
        <v>4.5248328725625</v>
      </c>
      <c r="Q66" s="1224"/>
    </row>
    <row r="67" s="1204" customFormat="1" ht="12" customHeight="1" spans="1:17">
      <c r="A67" s="1230" t="s">
        <v>819</v>
      </c>
      <c r="B67" s="78" t="s">
        <v>820</v>
      </c>
      <c r="C67" s="1350" t="s">
        <v>821</v>
      </c>
      <c r="D67" s="1226" t="s">
        <v>829</v>
      </c>
      <c r="E67" s="1189" t="s">
        <v>37</v>
      </c>
      <c r="F67" s="1189" t="s">
        <v>711</v>
      </c>
      <c r="G67" s="1189">
        <v>402</v>
      </c>
      <c r="H67" s="1189" t="s">
        <v>717</v>
      </c>
      <c r="I67" s="1189" t="s">
        <v>28</v>
      </c>
      <c r="J67" s="1189" t="s">
        <v>327</v>
      </c>
      <c r="K67" s="1195">
        <v>40436695.9654</v>
      </c>
      <c r="L67" s="1195">
        <v>4693097.50711</v>
      </c>
      <c r="M67" s="1189" t="s">
        <v>718</v>
      </c>
      <c r="N67" s="1238">
        <v>218.615296143</v>
      </c>
      <c r="O67" s="1196">
        <v>11.25</v>
      </c>
      <c r="P67" s="1196">
        <f t="shared" ref="P67:P73" si="1">O67*N67</f>
        <v>2459.42208160875</v>
      </c>
      <c r="Q67" s="1224"/>
    </row>
    <row r="68" s="1204" customFormat="1" ht="12" customHeight="1" spans="1:17">
      <c r="A68" s="1230" t="s">
        <v>819</v>
      </c>
      <c r="B68" s="78" t="s">
        <v>820</v>
      </c>
      <c r="C68" s="1350" t="s">
        <v>821</v>
      </c>
      <c r="D68" s="1226" t="s">
        <v>830</v>
      </c>
      <c r="E68" s="1189" t="s">
        <v>37</v>
      </c>
      <c r="F68" s="1189" t="s">
        <v>711</v>
      </c>
      <c r="G68" s="1189">
        <v>402</v>
      </c>
      <c r="H68" s="1189" t="s">
        <v>717</v>
      </c>
      <c r="I68" s="1189" t="s">
        <v>28</v>
      </c>
      <c r="J68" s="1189" t="s">
        <v>327</v>
      </c>
      <c r="K68" s="1195">
        <v>40436312.5475</v>
      </c>
      <c r="L68" s="1195">
        <v>4693110.60742</v>
      </c>
      <c r="M68" s="1189" t="s">
        <v>718</v>
      </c>
      <c r="N68" s="1238">
        <v>2.2415666868</v>
      </c>
      <c r="O68" s="1196">
        <v>11.25</v>
      </c>
      <c r="P68" s="1196">
        <f t="shared" si="1"/>
        <v>25.2176252265</v>
      </c>
      <c r="Q68" s="1224"/>
    </row>
    <row r="69" s="1204" customFormat="1" ht="12" customHeight="1" spans="1:17">
      <c r="A69" s="1230" t="s">
        <v>819</v>
      </c>
      <c r="B69" s="78" t="s">
        <v>820</v>
      </c>
      <c r="C69" s="1350" t="s">
        <v>821</v>
      </c>
      <c r="D69" s="1226" t="s">
        <v>831</v>
      </c>
      <c r="E69" s="1189" t="s">
        <v>37</v>
      </c>
      <c r="F69" s="1189" t="s">
        <v>711</v>
      </c>
      <c r="G69" s="1189">
        <v>410</v>
      </c>
      <c r="H69" s="1189" t="s">
        <v>717</v>
      </c>
      <c r="I69" s="1189" t="s">
        <v>28</v>
      </c>
      <c r="J69" s="1189" t="s">
        <v>49</v>
      </c>
      <c r="K69" s="1195">
        <v>40436069.5084</v>
      </c>
      <c r="L69" s="1195">
        <v>4693060.36324</v>
      </c>
      <c r="M69" s="1189" t="s">
        <v>718</v>
      </c>
      <c r="N69" s="1238">
        <v>33.015270387</v>
      </c>
      <c r="O69" s="1196">
        <v>11.25</v>
      </c>
      <c r="P69" s="1196">
        <v>60.354953634375</v>
      </c>
      <c r="Q69" s="1224"/>
    </row>
    <row r="70" s="1205" customFormat="1" ht="12" customHeight="1" spans="1:17">
      <c r="A70" s="1227"/>
      <c r="B70" s="1228" t="s">
        <v>3</v>
      </c>
      <c r="C70" s="1227"/>
      <c r="D70" s="1228"/>
      <c r="E70" s="1229"/>
      <c r="F70" s="1227" t="s">
        <v>712</v>
      </c>
      <c r="G70" s="1228"/>
      <c r="H70" s="1227"/>
      <c r="I70" s="1227"/>
      <c r="J70" s="1227"/>
      <c r="K70" s="1227"/>
      <c r="L70" s="1227"/>
      <c r="M70" s="1227"/>
      <c r="N70" s="1243">
        <v>3874.89</v>
      </c>
      <c r="O70" s="1240">
        <v>11.25</v>
      </c>
      <c r="P70" s="1241">
        <f t="shared" si="1"/>
        <v>43592.5125</v>
      </c>
      <c r="Q70" s="1227"/>
    </row>
    <row r="71" s="1204" customFormat="1" ht="12" customHeight="1" spans="1:17">
      <c r="A71" s="1224" t="s">
        <v>832</v>
      </c>
      <c r="B71" s="1225" t="s">
        <v>833</v>
      </c>
      <c r="C71" s="1224" t="s">
        <v>834</v>
      </c>
      <c r="D71" s="1225" t="s">
        <v>835</v>
      </c>
      <c r="E71" s="1189" t="s">
        <v>37</v>
      </c>
      <c r="F71" s="1189" t="s">
        <v>712</v>
      </c>
      <c r="G71" s="1189">
        <v>1</v>
      </c>
      <c r="H71" s="1189" t="s">
        <v>721</v>
      </c>
      <c r="I71" s="1189" t="s">
        <v>729</v>
      </c>
      <c r="J71" s="1189" t="s">
        <v>29</v>
      </c>
      <c r="K71" s="1195">
        <v>40438712.901</v>
      </c>
      <c r="L71" s="1195">
        <v>4687714.00428</v>
      </c>
      <c r="M71" s="1189" t="s">
        <v>178</v>
      </c>
      <c r="N71" s="1238">
        <v>1.1158440063</v>
      </c>
      <c r="O71" s="1196">
        <v>11.25</v>
      </c>
      <c r="P71" s="1196">
        <f t="shared" si="1"/>
        <v>12.553245070875</v>
      </c>
      <c r="Q71" s="1224"/>
    </row>
    <row r="72" s="1204" customFormat="1" ht="12" customHeight="1" spans="1:17">
      <c r="A72" s="1224" t="s">
        <v>832</v>
      </c>
      <c r="B72" s="1225" t="s">
        <v>833</v>
      </c>
      <c r="C72" s="1224" t="s">
        <v>834</v>
      </c>
      <c r="D72" s="1225" t="s">
        <v>836</v>
      </c>
      <c r="E72" s="1189" t="s">
        <v>37</v>
      </c>
      <c r="F72" s="1189" t="s">
        <v>712</v>
      </c>
      <c r="G72" s="1189">
        <v>14</v>
      </c>
      <c r="H72" s="1189" t="s">
        <v>721</v>
      </c>
      <c r="I72" s="1189" t="s">
        <v>729</v>
      </c>
      <c r="J72" s="1189" t="s">
        <v>29</v>
      </c>
      <c r="K72" s="1195">
        <v>40439033.9357</v>
      </c>
      <c r="L72" s="1195">
        <v>4687621.07847</v>
      </c>
      <c r="M72" s="1189" t="s">
        <v>178</v>
      </c>
      <c r="N72" s="1238">
        <v>26.6174128251</v>
      </c>
      <c r="O72" s="1196">
        <v>11.25</v>
      </c>
      <c r="P72" s="1196">
        <f t="shared" si="1"/>
        <v>299.445894282375</v>
      </c>
      <c r="Q72" s="1224"/>
    </row>
    <row r="73" s="1204" customFormat="1" ht="12" customHeight="1" spans="1:17">
      <c r="A73" s="1224" t="s">
        <v>832</v>
      </c>
      <c r="B73" s="1225" t="s">
        <v>833</v>
      </c>
      <c r="C73" s="1224" t="s">
        <v>837</v>
      </c>
      <c r="D73" s="1225" t="s">
        <v>838</v>
      </c>
      <c r="E73" s="1189" t="s">
        <v>37</v>
      </c>
      <c r="F73" s="1189" t="s">
        <v>712</v>
      </c>
      <c r="G73" s="1189">
        <v>17</v>
      </c>
      <c r="H73" s="1189" t="s">
        <v>721</v>
      </c>
      <c r="I73" s="1189" t="s">
        <v>729</v>
      </c>
      <c r="J73" s="1189" t="s">
        <v>29</v>
      </c>
      <c r="K73" s="1195">
        <v>40439286.3595</v>
      </c>
      <c r="L73" s="1195">
        <v>4687548.80965</v>
      </c>
      <c r="M73" s="1189" t="s">
        <v>178</v>
      </c>
      <c r="N73" s="1238">
        <v>9.0016889889</v>
      </c>
      <c r="O73" s="1196">
        <v>11.25</v>
      </c>
      <c r="P73" s="1196">
        <f t="shared" si="1"/>
        <v>101.269001125125</v>
      </c>
      <c r="Q73" s="1224"/>
    </row>
    <row r="74" s="1204" customFormat="1" ht="12" customHeight="1" spans="1:17">
      <c r="A74" s="1224" t="s">
        <v>832</v>
      </c>
      <c r="B74" s="1225" t="s">
        <v>833</v>
      </c>
      <c r="C74" s="1224" t="s">
        <v>839</v>
      </c>
      <c r="D74" s="1225" t="s">
        <v>840</v>
      </c>
      <c r="E74" s="1189" t="s">
        <v>37</v>
      </c>
      <c r="F74" s="1189" t="s">
        <v>712</v>
      </c>
      <c r="G74" s="1189">
        <v>126</v>
      </c>
      <c r="H74" s="1189" t="s">
        <v>721</v>
      </c>
      <c r="I74" s="1189" t="s">
        <v>729</v>
      </c>
      <c r="J74" s="1189" t="s">
        <v>58</v>
      </c>
      <c r="K74" s="1195">
        <v>40437611.4753</v>
      </c>
      <c r="L74" s="1195">
        <v>4689705.27632</v>
      </c>
      <c r="M74" s="1189" t="s">
        <v>718</v>
      </c>
      <c r="N74" s="1238">
        <v>2.99823172995</v>
      </c>
      <c r="O74" s="1196">
        <v>11.25</v>
      </c>
      <c r="P74" s="1196">
        <v>705.572129030062</v>
      </c>
      <c r="Q74" s="1224"/>
    </row>
    <row r="75" s="1204" customFormat="1" ht="12" customHeight="1" spans="1:17">
      <c r="A75" s="1224" t="s">
        <v>832</v>
      </c>
      <c r="B75" s="1225" t="s">
        <v>833</v>
      </c>
      <c r="C75" s="1224" t="s">
        <v>839</v>
      </c>
      <c r="D75" s="1225" t="s">
        <v>841</v>
      </c>
      <c r="E75" s="1189" t="s">
        <v>37</v>
      </c>
      <c r="F75" s="1189" t="s">
        <v>712</v>
      </c>
      <c r="G75" s="1189">
        <v>127</v>
      </c>
      <c r="H75" s="1189" t="s">
        <v>717</v>
      </c>
      <c r="I75" s="1189" t="s">
        <v>729</v>
      </c>
      <c r="J75" s="1189" t="s">
        <v>58</v>
      </c>
      <c r="K75" s="1195">
        <v>40437134.7659</v>
      </c>
      <c r="L75" s="1195">
        <v>4689688.28729</v>
      </c>
      <c r="M75" s="1189" t="s">
        <v>718</v>
      </c>
      <c r="N75" s="1238">
        <v>6.59494242795</v>
      </c>
      <c r="O75" s="1196">
        <v>11.25</v>
      </c>
      <c r="P75" s="1196">
        <v>525.388988912062</v>
      </c>
      <c r="Q75" s="1224"/>
    </row>
    <row r="76" s="1204" customFormat="1" ht="12" customHeight="1" spans="1:17">
      <c r="A76" s="1224" t="s">
        <v>832</v>
      </c>
      <c r="B76" s="1225" t="s">
        <v>833</v>
      </c>
      <c r="C76" s="1224" t="s">
        <v>839</v>
      </c>
      <c r="D76" s="1225" t="s">
        <v>842</v>
      </c>
      <c r="E76" s="1189" t="s">
        <v>37</v>
      </c>
      <c r="F76" s="1189" t="s">
        <v>712</v>
      </c>
      <c r="G76" s="1189">
        <v>149</v>
      </c>
      <c r="H76" s="1189" t="s">
        <v>717</v>
      </c>
      <c r="I76" s="1189" t="s">
        <v>729</v>
      </c>
      <c r="J76" s="1189" t="s">
        <v>58</v>
      </c>
      <c r="K76" s="1195">
        <v>40438062.9773</v>
      </c>
      <c r="L76" s="1195">
        <v>4689585.76889</v>
      </c>
      <c r="M76" s="1189" t="s">
        <v>718</v>
      </c>
      <c r="N76" s="1238">
        <v>12.09888336795</v>
      </c>
      <c r="O76" s="1196">
        <v>11.25</v>
      </c>
      <c r="P76" s="1196">
        <v>1738.65396477937</v>
      </c>
      <c r="Q76" s="1224"/>
    </row>
    <row r="77" s="1204" customFormat="1" ht="12" customHeight="1" spans="1:17">
      <c r="A77" s="1224" t="s">
        <v>832</v>
      </c>
      <c r="B77" s="1225" t="s">
        <v>833</v>
      </c>
      <c r="C77" s="1224" t="s">
        <v>839</v>
      </c>
      <c r="D77" s="1225" t="s">
        <v>843</v>
      </c>
      <c r="E77" s="1189" t="s">
        <v>37</v>
      </c>
      <c r="F77" s="1189" t="s">
        <v>712</v>
      </c>
      <c r="G77" s="1189">
        <v>154</v>
      </c>
      <c r="H77" s="1189" t="s">
        <v>721</v>
      </c>
      <c r="I77" s="1189" t="s">
        <v>729</v>
      </c>
      <c r="J77" s="1189" t="s">
        <v>58</v>
      </c>
      <c r="K77" s="1195">
        <v>40437600.8216</v>
      </c>
      <c r="L77" s="1195">
        <v>4689547.83207</v>
      </c>
      <c r="M77" s="1189" t="s">
        <v>718</v>
      </c>
      <c r="N77" s="1238">
        <v>325.2768348645</v>
      </c>
      <c r="O77" s="1196">
        <v>11.25</v>
      </c>
      <c r="P77" s="1196">
        <f t="shared" ref="P77:P87" si="2">O77*N77</f>
        <v>3659.36439222563</v>
      </c>
      <c r="Q77" s="1224"/>
    </row>
    <row r="78" s="1204" customFormat="1" ht="12" customHeight="1" spans="1:17">
      <c r="A78" s="1224" t="s">
        <v>832</v>
      </c>
      <c r="B78" s="1225" t="s">
        <v>833</v>
      </c>
      <c r="C78" s="1224" t="s">
        <v>834</v>
      </c>
      <c r="D78" s="1225" t="s">
        <v>844</v>
      </c>
      <c r="E78" s="1189" t="s">
        <v>37</v>
      </c>
      <c r="F78" s="1189" t="s">
        <v>712</v>
      </c>
      <c r="G78" s="1189">
        <v>204</v>
      </c>
      <c r="H78" s="1189" t="s">
        <v>721</v>
      </c>
      <c r="I78" s="1189" t="s">
        <v>729</v>
      </c>
      <c r="J78" s="1189" t="s">
        <v>58</v>
      </c>
      <c r="K78" s="1195">
        <v>40437330.8105</v>
      </c>
      <c r="L78" s="1195">
        <v>4689361.72386</v>
      </c>
      <c r="M78" s="1189" t="s">
        <v>718</v>
      </c>
      <c r="N78" s="1238">
        <v>121.3945414866</v>
      </c>
      <c r="O78" s="1196">
        <v>11.25</v>
      </c>
      <c r="P78" s="1196">
        <v>184.930349104687</v>
      </c>
      <c r="Q78" s="1224"/>
    </row>
    <row r="79" s="1204" customFormat="1" ht="12" customHeight="1" spans="1:17">
      <c r="A79" s="1224" t="s">
        <v>832</v>
      </c>
      <c r="B79" s="1225" t="s">
        <v>833</v>
      </c>
      <c r="C79" s="1224" t="s">
        <v>834</v>
      </c>
      <c r="D79" s="1225" t="s">
        <v>845</v>
      </c>
      <c r="E79" s="1189" t="s">
        <v>37</v>
      </c>
      <c r="F79" s="1189" t="s">
        <v>712</v>
      </c>
      <c r="G79" s="1189">
        <v>213</v>
      </c>
      <c r="H79" s="1189" t="s">
        <v>717</v>
      </c>
      <c r="I79" s="1189" t="s">
        <v>729</v>
      </c>
      <c r="J79" s="1189" t="s">
        <v>58</v>
      </c>
      <c r="K79" s="1195">
        <v>40438044.5143</v>
      </c>
      <c r="L79" s="1195">
        <v>4689386.98708</v>
      </c>
      <c r="M79" s="1189" t="s">
        <v>718</v>
      </c>
      <c r="N79" s="1238">
        <v>41.7289338354</v>
      </c>
      <c r="O79" s="1196">
        <v>11.25</v>
      </c>
      <c r="P79" s="1196">
        <f t="shared" si="2"/>
        <v>469.45050564825</v>
      </c>
      <c r="Q79" s="1224"/>
    </row>
    <row r="80" s="1204" customFormat="1" ht="12" customHeight="1" spans="1:17">
      <c r="A80" s="1224" t="s">
        <v>832</v>
      </c>
      <c r="B80" s="1225" t="s">
        <v>833</v>
      </c>
      <c r="C80" s="1224" t="s">
        <v>837</v>
      </c>
      <c r="D80" s="1225" t="s">
        <v>846</v>
      </c>
      <c r="E80" s="1189" t="s">
        <v>37</v>
      </c>
      <c r="F80" s="1189" t="s">
        <v>712</v>
      </c>
      <c r="G80" s="1189">
        <v>234</v>
      </c>
      <c r="H80" s="1189" t="s">
        <v>717</v>
      </c>
      <c r="I80" s="1189" t="s">
        <v>729</v>
      </c>
      <c r="J80" s="1189" t="s">
        <v>58</v>
      </c>
      <c r="K80" s="1195">
        <v>40437824.7021</v>
      </c>
      <c r="L80" s="1195">
        <v>4689294.78306</v>
      </c>
      <c r="M80" s="1189" t="s">
        <v>718</v>
      </c>
      <c r="N80" s="1238">
        <v>5.2053458673</v>
      </c>
      <c r="O80" s="1196">
        <v>11.25</v>
      </c>
      <c r="P80" s="1196">
        <v>500.973608136375</v>
      </c>
      <c r="Q80" s="1224"/>
    </row>
    <row r="81" s="1204" customFormat="1" ht="12" customHeight="1" spans="1:17">
      <c r="A81" s="1224" t="s">
        <v>832</v>
      </c>
      <c r="B81" s="1225" t="s">
        <v>833</v>
      </c>
      <c r="C81" s="1224" t="s">
        <v>839</v>
      </c>
      <c r="D81" s="1225" t="s">
        <v>847</v>
      </c>
      <c r="E81" s="1189" t="s">
        <v>37</v>
      </c>
      <c r="F81" s="1189" t="s">
        <v>712</v>
      </c>
      <c r="G81" s="1189">
        <v>382</v>
      </c>
      <c r="H81" s="1189" t="s">
        <v>721</v>
      </c>
      <c r="I81" s="1189" t="s">
        <v>729</v>
      </c>
      <c r="J81" s="1189" t="s">
        <v>58</v>
      </c>
      <c r="K81" s="1195">
        <v>40439469.9609</v>
      </c>
      <c r="L81" s="1195">
        <v>4688838.8192</v>
      </c>
      <c r="M81" s="1189" t="s">
        <v>178</v>
      </c>
      <c r="N81" s="1238">
        <v>98.6204226555</v>
      </c>
      <c r="O81" s="1196">
        <v>11.25</v>
      </c>
      <c r="P81" s="1196">
        <f t="shared" si="2"/>
        <v>1109.47975487437</v>
      </c>
      <c r="Q81" s="1224"/>
    </row>
    <row r="82" s="1204" customFormat="1" ht="12" customHeight="1" spans="1:17">
      <c r="A82" s="1224" t="s">
        <v>832</v>
      </c>
      <c r="B82" s="1225" t="s">
        <v>833</v>
      </c>
      <c r="C82" s="1224" t="s">
        <v>834</v>
      </c>
      <c r="D82" s="1225" t="s">
        <v>848</v>
      </c>
      <c r="E82" s="1189" t="s">
        <v>37</v>
      </c>
      <c r="F82" s="1189" t="s">
        <v>712</v>
      </c>
      <c r="G82" s="1189">
        <v>399</v>
      </c>
      <c r="H82" s="1189" t="s">
        <v>721</v>
      </c>
      <c r="I82" s="1189" t="s">
        <v>729</v>
      </c>
      <c r="J82" s="1189" t="s">
        <v>327</v>
      </c>
      <c r="K82" s="1195">
        <v>40439794.2912</v>
      </c>
      <c r="L82" s="1195">
        <v>4688859.64171</v>
      </c>
      <c r="M82" s="1189" t="s">
        <v>178</v>
      </c>
      <c r="N82" s="1238">
        <v>100.78262131425</v>
      </c>
      <c r="O82" s="1196">
        <v>11.25</v>
      </c>
      <c r="P82" s="1196">
        <f t="shared" si="2"/>
        <v>1133.80448978531</v>
      </c>
      <c r="Q82" s="1224"/>
    </row>
    <row r="83" s="1204" customFormat="1" ht="12" customHeight="1" spans="1:17">
      <c r="A83" s="1224" t="s">
        <v>832</v>
      </c>
      <c r="B83" s="1225" t="s">
        <v>833</v>
      </c>
      <c r="C83" s="1224" t="s">
        <v>834</v>
      </c>
      <c r="D83" s="1225" t="s">
        <v>849</v>
      </c>
      <c r="E83" s="1189" t="s">
        <v>37</v>
      </c>
      <c r="F83" s="1189" t="s">
        <v>712</v>
      </c>
      <c r="G83" s="1189">
        <v>456</v>
      </c>
      <c r="H83" s="1189" t="s">
        <v>721</v>
      </c>
      <c r="I83" s="1189" t="s">
        <v>729</v>
      </c>
      <c r="J83" s="1189" t="s">
        <v>29</v>
      </c>
      <c r="K83" s="1195">
        <v>40439464.8675</v>
      </c>
      <c r="L83" s="1195">
        <v>4688617.72311</v>
      </c>
      <c r="M83" s="1189" t="s">
        <v>178</v>
      </c>
      <c r="N83" s="1238">
        <v>52.2877802778</v>
      </c>
      <c r="O83" s="1196">
        <v>11.25</v>
      </c>
      <c r="P83" s="1196">
        <f t="shared" si="2"/>
        <v>588.23752812525</v>
      </c>
      <c r="Q83" s="1224"/>
    </row>
    <row r="84" s="1204" customFormat="1" ht="12" customHeight="1" spans="1:17">
      <c r="A84" s="1224" t="s">
        <v>832</v>
      </c>
      <c r="B84" s="1225" t="s">
        <v>833</v>
      </c>
      <c r="C84" s="1224" t="s">
        <v>837</v>
      </c>
      <c r="D84" s="1225" t="s">
        <v>850</v>
      </c>
      <c r="E84" s="1189" t="s">
        <v>37</v>
      </c>
      <c r="F84" s="1189" t="s">
        <v>712</v>
      </c>
      <c r="G84" s="1189">
        <v>459</v>
      </c>
      <c r="H84" s="1189" t="s">
        <v>717</v>
      </c>
      <c r="I84" s="1189" t="s">
        <v>729</v>
      </c>
      <c r="J84" s="1189" t="s">
        <v>327</v>
      </c>
      <c r="K84" s="1195">
        <v>40438684.3268</v>
      </c>
      <c r="L84" s="1195">
        <v>4688625.6854</v>
      </c>
      <c r="M84" s="1189" t="s">
        <v>178</v>
      </c>
      <c r="N84" s="1238">
        <v>93.88609918755</v>
      </c>
      <c r="O84" s="1196">
        <v>11.25</v>
      </c>
      <c r="P84" s="1196">
        <f t="shared" si="2"/>
        <v>1056.21861585994</v>
      </c>
      <c r="Q84" s="1224"/>
    </row>
    <row r="85" s="1204" customFormat="1" ht="12" customHeight="1" spans="1:17">
      <c r="A85" s="1224" t="s">
        <v>832</v>
      </c>
      <c r="B85" s="1225" t="s">
        <v>833</v>
      </c>
      <c r="C85" s="1224" t="s">
        <v>839</v>
      </c>
      <c r="D85" s="1225" t="s">
        <v>851</v>
      </c>
      <c r="E85" s="1189" t="s">
        <v>37</v>
      </c>
      <c r="F85" s="1189" t="s">
        <v>712</v>
      </c>
      <c r="G85" s="1189">
        <v>461</v>
      </c>
      <c r="H85" s="1189" t="s">
        <v>721</v>
      </c>
      <c r="I85" s="1189" t="s">
        <v>729</v>
      </c>
      <c r="J85" s="1189" t="s">
        <v>58</v>
      </c>
      <c r="K85" s="1195">
        <v>40439257.4874</v>
      </c>
      <c r="L85" s="1195">
        <v>4688633.69463</v>
      </c>
      <c r="M85" s="1189" t="s">
        <v>178</v>
      </c>
      <c r="N85" s="1238">
        <v>40.8250068324</v>
      </c>
      <c r="O85" s="1196">
        <v>11.25</v>
      </c>
      <c r="P85" s="1196">
        <f t="shared" si="2"/>
        <v>459.2813268645</v>
      </c>
      <c r="Q85" s="1224"/>
    </row>
    <row r="86" s="1204" customFormat="1" ht="12" customHeight="1" spans="1:17">
      <c r="A86" s="1224" t="s">
        <v>832</v>
      </c>
      <c r="B86" s="1225" t="s">
        <v>833</v>
      </c>
      <c r="C86" s="1224" t="s">
        <v>834</v>
      </c>
      <c r="D86" s="1225" t="s">
        <v>852</v>
      </c>
      <c r="E86" s="1189" t="s">
        <v>37</v>
      </c>
      <c r="F86" s="1189" t="s">
        <v>712</v>
      </c>
      <c r="G86" s="1189">
        <v>475</v>
      </c>
      <c r="H86" s="1189" t="s">
        <v>717</v>
      </c>
      <c r="I86" s="1189" t="s">
        <v>729</v>
      </c>
      <c r="J86" s="1189" t="s">
        <v>29</v>
      </c>
      <c r="K86" s="1195">
        <v>40438350.7203</v>
      </c>
      <c r="L86" s="1195">
        <v>4688569.36025</v>
      </c>
      <c r="M86" s="1189" t="s">
        <v>178</v>
      </c>
      <c r="N86" s="1238">
        <v>11.150817477</v>
      </c>
      <c r="O86" s="1196">
        <v>11.25</v>
      </c>
      <c r="P86" s="1196">
        <f t="shared" si="2"/>
        <v>125.44669661625</v>
      </c>
      <c r="Q86" s="1224"/>
    </row>
    <row r="87" s="1204" customFormat="1" ht="12" customHeight="1" spans="1:17">
      <c r="A87" s="1224" t="s">
        <v>832</v>
      </c>
      <c r="B87" s="1225" t="s">
        <v>833</v>
      </c>
      <c r="C87" s="1224" t="s">
        <v>834</v>
      </c>
      <c r="D87" s="1225" t="s">
        <v>853</v>
      </c>
      <c r="E87" s="1189" t="s">
        <v>37</v>
      </c>
      <c r="F87" s="1189" t="s">
        <v>712</v>
      </c>
      <c r="G87" s="1189">
        <v>477</v>
      </c>
      <c r="H87" s="1189" t="s">
        <v>721</v>
      </c>
      <c r="I87" s="1189" t="s">
        <v>729</v>
      </c>
      <c r="J87" s="1189" t="s">
        <v>29</v>
      </c>
      <c r="K87" s="1195">
        <v>40438186.691</v>
      </c>
      <c r="L87" s="1195">
        <v>4688600.18215</v>
      </c>
      <c r="M87" s="1189" t="s">
        <v>178</v>
      </c>
      <c r="N87" s="1238">
        <v>105.2867312865</v>
      </c>
      <c r="O87" s="1196">
        <v>11.25</v>
      </c>
      <c r="P87" s="1196">
        <f t="shared" si="2"/>
        <v>1184.47572697312</v>
      </c>
      <c r="Q87" s="1224"/>
    </row>
    <row r="88" s="1204" customFormat="1" ht="12" customHeight="1" spans="1:17">
      <c r="A88" s="1224" t="s">
        <v>832</v>
      </c>
      <c r="B88" s="1225" t="s">
        <v>833</v>
      </c>
      <c r="C88" s="1224" t="s">
        <v>837</v>
      </c>
      <c r="D88" s="1225" t="s">
        <v>854</v>
      </c>
      <c r="E88" s="1189" t="s">
        <v>37</v>
      </c>
      <c r="F88" s="1189" t="s">
        <v>712</v>
      </c>
      <c r="G88" s="1189">
        <v>502</v>
      </c>
      <c r="H88" s="1189" t="s">
        <v>717</v>
      </c>
      <c r="I88" s="1189" t="s">
        <v>28</v>
      </c>
      <c r="J88" s="1189" t="s">
        <v>29</v>
      </c>
      <c r="K88" s="1195">
        <v>40438157.7555</v>
      </c>
      <c r="L88" s="1195">
        <v>4688481.76692</v>
      </c>
      <c r="M88" s="1189" t="s">
        <v>43</v>
      </c>
      <c r="N88" s="1238">
        <v>28.14495862095</v>
      </c>
      <c r="O88" s="1196">
        <v>11.25</v>
      </c>
      <c r="P88" s="1196">
        <v>316.630784485688</v>
      </c>
      <c r="Q88" s="1224"/>
    </row>
    <row r="89" s="1204" customFormat="1" ht="12" customHeight="1" spans="1:17">
      <c r="A89" s="1224" t="s">
        <v>832</v>
      </c>
      <c r="B89" s="1225" t="s">
        <v>833</v>
      </c>
      <c r="C89" s="1224" t="s">
        <v>839</v>
      </c>
      <c r="D89" s="1225" t="s">
        <v>855</v>
      </c>
      <c r="E89" s="1189" t="s">
        <v>37</v>
      </c>
      <c r="F89" s="1189" t="s">
        <v>712</v>
      </c>
      <c r="G89" s="1189">
        <v>503</v>
      </c>
      <c r="H89" s="1189" t="s">
        <v>721</v>
      </c>
      <c r="I89" s="1189" t="s">
        <v>729</v>
      </c>
      <c r="J89" s="1189" t="s">
        <v>327</v>
      </c>
      <c r="K89" s="1195">
        <v>40439671.4718</v>
      </c>
      <c r="L89" s="1195">
        <v>4688433.46706</v>
      </c>
      <c r="M89" s="1189" t="s">
        <v>178</v>
      </c>
      <c r="N89" s="1238">
        <v>97.07946693735</v>
      </c>
      <c r="O89" s="1196">
        <v>11.25</v>
      </c>
      <c r="P89" s="1196">
        <f t="shared" ref="P89:P92" si="3">O89*N89</f>
        <v>1092.14400304519</v>
      </c>
      <c r="Q89" s="1224"/>
    </row>
    <row r="90" s="1204" customFormat="1" ht="12" customHeight="1" spans="1:17">
      <c r="A90" s="1224" t="s">
        <v>832</v>
      </c>
      <c r="B90" s="1225" t="s">
        <v>833</v>
      </c>
      <c r="C90" s="1224" t="s">
        <v>834</v>
      </c>
      <c r="D90" s="1225" t="s">
        <v>856</v>
      </c>
      <c r="E90" s="1189" t="s">
        <v>37</v>
      </c>
      <c r="F90" s="1189" t="s">
        <v>712</v>
      </c>
      <c r="G90" s="1189">
        <v>504</v>
      </c>
      <c r="H90" s="1189" t="s">
        <v>721</v>
      </c>
      <c r="I90" s="1189" t="s">
        <v>729</v>
      </c>
      <c r="J90" s="1189" t="s">
        <v>29</v>
      </c>
      <c r="K90" s="1195">
        <v>40438444.2626</v>
      </c>
      <c r="L90" s="1195">
        <v>4688523.76961</v>
      </c>
      <c r="M90" s="1189" t="s">
        <v>178</v>
      </c>
      <c r="N90" s="1238">
        <v>43.6820725077</v>
      </c>
      <c r="O90" s="1196">
        <v>11.25</v>
      </c>
      <c r="P90" s="1196">
        <f t="shared" si="3"/>
        <v>491.423315711625</v>
      </c>
      <c r="Q90" s="1224"/>
    </row>
    <row r="91" s="1204" customFormat="1" ht="12" customHeight="1" spans="1:17">
      <c r="A91" s="1224" t="s">
        <v>832</v>
      </c>
      <c r="B91" s="1225" t="s">
        <v>833</v>
      </c>
      <c r="C91" s="1224" t="s">
        <v>834</v>
      </c>
      <c r="D91" s="1225" t="s">
        <v>857</v>
      </c>
      <c r="E91" s="1189" t="s">
        <v>37</v>
      </c>
      <c r="F91" s="1189" t="s">
        <v>712</v>
      </c>
      <c r="G91" s="1189">
        <v>515</v>
      </c>
      <c r="H91" s="1189" t="s">
        <v>721</v>
      </c>
      <c r="I91" s="1189" t="s">
        <v>729</v>
      </c>
      <c r="J91" s="1189" t="s">
        <v>29</v>
      </c>
      <c r="K91" s="1195">
        <v>40437779.5591</v>
      </c>
      <c r="L91" s="1195">
        <v>4688450.6819</v>
      </c>
      <c r="M91" s="1189" t="s">
        <v>43</v>
      </c>
      <c r="N91" s="1238">
        <v>19.69645092465</v>
      </c>
      <c r="O91" s="1196">
        <v>11.25</v>
      </c>
      <c r="P91" s="1196">
        <v>221.585072902312</v>
      </c>
      <c r="Q91" s="1224"/>
    </row>
    <row r="92" s="1204" customFormat="1" ht="12" customHeight="1" spans="1:17">
      <c r="A92" s="1224" t="s">
        <v>832</v>
      </c>
      <c r="B92" s="1225" t="s">
        <v>833</v>
      </c>
      <c r="C92" s="1224" t="s">
        <v>837</v>
      </c>
      <c r="D92" s="1225" t="s">
        <v>858</v>
      </c>
      <c r="E92" s="1189" t="s">
        <v>37</v>
      </c>
      <c r="F92" s="1189" t="s">
        <v>712</v>
      </c>
      <c r="G92" s="1189">
        <v>520</v>
      </c>
      <c r="H92" s="1189" t="s">
        <v>721</v>
      </c>
      <c r="I92" s="1189" t="s">
        <v>729</v>
      </c>
      <c r="J92" s="1189" t="s">
        <v>327</v>
      </c>
      <c r="K92" s="1195">
        <v>40439461.4</v>
      </c>
      <c r="L92" s="1195">
        <v>4688442.27241</v>
      </c>
      <c r="M92" s="1189" t="s">
        <v>178</v>
      </c>
      <c r="N92" s="1238">
        <v>88.0174054863</v>
      </c>
      <c r="O92" s="1196">
        <v>11.25</v>
      </c>
      <c r="P92" s="1196">
        <f t="shared" si="3"/>
        <v>990.195811720875</v>
      </c>
      <c r="Q92" s="1224"/>
    </row>
    <row r="93" s="1204" customFormat="1" ht="12" customHeight="1" spans="1:17">
      <c r="A93" s="1224" t="s">
        <v>832</v>
      </c>
      <c r="B93" s="1225" t="s">
        <v>833</v>
      </c>
      <c r="C93" s="1224" t="s">
        <v>839</v>
      </c>
      <c r="D93" s="1225" t="s">
        <v>859</v>
      </c>
      <c r="E93" s="1189" t="s">
        <v>37</v>
      </c>
      <c r="F93" s="1189" t="s">
        <v>712</v>
      </c>
      <c r="G93" s="1189">
        <v>522</v>
      </c>
      <c r="H93" s="1189" t="s">
        <v>717</v>
      </c>
      <c r="I93" s="1189" t="s">
        <v>729</v>
      </c>
      <c r="J93" s="1189" t="s">
        <v>29</v>
      </c>
      <c r="K93" s="1195">
        <v>40438893.888</v>
      </c>
      <c r="L93" s="1195">
        <v>4688459.42565</v>
      </c>
      <c r="M93" s="1189" t="s">
        <v>178</v>
      </c>
      <c r="N93" s="1238">
        <v>24.53926565925</v>
      </c>
      <c r="O93" s="1196">
        <v>11.25</v>
      </c>
      <c r="P93" s="1196">
        <v>39.8088936174375</v>
      </c>
      <c r="Q93" s="1224"/>
    </row>
    <row r="94" s="1204" customFormat="1" ht="12" customHeight="1" spans="1:17">
      <c r="A94" s="1224" t="s">
        <v>832</v>
      </c>
      <c r="B94" s="1225" t="s">
        <v>833</v>
      </c>
      <c r="C94" s="1224" t="s">
        <v>834</v>
      </c>
      <c r="D94" s="1225" t="s">
        <v>860</v>
      </c>
      <c r="E94" s="1189" t="s">
        <v>37</v>
      </c>
      <c r="F94" s="1189" t="s">
        <v>712</v>
      </c>
      <c r="G94" s="1189">
        <v>527</v>
      </c>
      <c r="H94" s="1189" t="s">
        <v>717</v>
      </c>
      <c r="I94" s="1189" t="s">
        <v>729</v>
      </c>
      <c r="J94" s="1189" t="s">
        <v>327</v>
      </c>
      <c r="K94" s="1195">
        <v>40438444.6877</v>
      </c>
      <c r="L94" s="1195">
        <v>4688412.74735</v>
      </c>
      <c r="M94" s="1189" t="s">
        <v>178</v>
      </c>
      <c r="N94" s="1238">
        <v>26.53129035585</v>
      </c>
      <c r="O94" s="1196">
        <v>11.25</v>
      </c>
      <c r="P94" s="1196">
        <v>125.320057647187</v>
      </c>
      <c r="Q94" s="1224"/>
    </row>
    <row r="95" s="1204" customFormat="1" ht="12" customHeight="1" spans="1:17">
      <c r="A95" s="1224" t="s">
        <v>832</v>
      </c>
      <c r="B95" s="1225" t="s">
        <v>833</v>
      </c>
      <c r="C95" s="1224" t="s">
        <v>834</v>
      </c>
      <c r="D95" s="1225" t="s">
        <v>861</v>
      </c>
      <c r="E95" s="1189" t="s">
        <v>37</v>
      </c>
      <c r="F95" s="1189" t="s">
        <v>712</v>
      </c>
      <c r="G95" s="1189">
        <v>560</v>
      </c>
      <c r="H95" s="1189" t="s">
        <v>721</v>
      </c>
      <c r="I95" s="1189" t="s">
        <v>729</v>
      </c>
      <c r="J95" s="1189" t="s">
        <v>29</v>
      </c>
      <c r="K95" s="1195">
        <v>40437898.8871</v>
      </c>
      <c r="L95" s="1195">
        <v>4688332.72709</v>
      </c>
      <c r="M95" s="1189" t="s">
        <v>43</v>
      </c>
      <c r="N95" s="1238">
        <v>9.8842112139</v>
      </c>
      <c r="O95" s="1196">
        <v>11.25</v>
      </c>
      <c r="P95" s="1196">
        <v>111.197376156375</v>
      </c>
      <c r="Q95" s="1224"/>
    </row>
    <row r="96" s="1204" customFormat="1" ht="12" customHeight="1" spans="1:17">
      <c r="A96" s="1224" t="s">
        <v>832</v>
      </c>
      <c r="B96" s="1225" t="s">
        <v>833</v>
      </c>
      <c r="C96" s="1224" t="s">
        <v>837</v>
      </c>
      <c r="D96" s="1225" t="s">
        <v>862</v>
      </c>
      <c r="E96" s="1189" t="s">
        <v>37</v>
      </c>
      <c r="F96" s="1189" t="s">
        <v>712</v>
      </c>
      <c r="G96" s="1189">
        <v>561</v>
      </c>
      <c r="H96" s="1189" t="s">
        <v>721</v>
      </c>
      <c r="I96" s="1189" t="s">
        <v>729</v>
      </c>
      <c r="J96" s="1189" t="s">
        <v>29</v>
      </c>
      <c r="K96" s="1195">
        <v>40439045.3589</v>
      </c>
      <c r="L96" s="1195">
        <v>4688336.2866</v>
      </c>
      <c r="M96" s="1189" t="s">
        <v>178</v>
      </c>
      <c r="N96" s="1238">
        <v>8.4587290863</v>
      </c>
      <c r="O96" s="1196">
        <v>11.25</v>
      </c>
      <c r="P96" s="1196">
        <f t="shared" ref="P96:P103" si="4">O96*N96</f>
        <v>95.160702220875</v>
      </c>
      <c r="Q96" s="1224"/>
    </row>
    <row r="97" s="1204" customFormat="1" ht="12" customHeight="1" spans="1:17">
      <c r="A97" s="1224" t="s">
        <v>832</v>
      </c>
      <c r="B97" s="1225" t="s">
        <v>833</v>
      </c>
      <c r="C97" s="1224" t="s">
        <v>839</v>
      </c>
      <c r="D97" s="1225" t="s">
        <v>863</v>
      </c>
      <c r="E97" s="1189" t="s">
        <v>37</v>
      </c>
      <c r="F97" s="1189" t="s">
        <v>712</v>
      </c>
      <c r="G97" s="1189">
        <v>562</v>
      </c>
      <c r="H97" s="1189" t="s">
        <v>717</v>
      </c>
      <c r="I97" s="1189" t="s">
        <v>729</v>
      </c>
      <c r="J97" s="1189" t="s">
        <v>327</v>
      </c>
      <c r="K97" s="1195">
        <v>40438407.8868</v>
      </c>
      <c r="L97" s="1195">
        <v>4688227.86597</v>
      </c>
      <c r="M97" s="1189" t="s">
        <v>178</v>
      </c>
      <c r="N97" s="1238">
        <v>108.15596766075</v>
      </c>
      <c r="O97" s="1196">
        <v>11.25</v>
      </c>
      <c r="P97" s="1196">
        <v>283.31591819175</v>
      </c>
      <c r="Q97" s="1224"/>
    </row>
    <row r="98" s="1204" customFormat="1" ht="12" customHeight="1" spans="1:17">
      <c r="A98" s="1224" t="s">
        <v>832</v>
      </c>
      <c r="B98" s="1225" t="s">
        <v>833</v>
      </c>
      <c r="C98" s="1224" t="s">
        <v>834</v>
      </c>
      <c r="D98" s="1225" t="s">
        <v>864</v>
      </c>
      <c r="E98" s="1189" t="s">
        <v>37</v>
      </c>
      <c r="F98" s="1189" t="s">
        <v>712</v>
      </c>
      <c r="G98" s="1189">
        <v>564</v>
      </c>
      <c r="H98" s="1189" t="s">
        <v>721</v>
      </c>
      <c r="I98" s="1189" t="s">
        <v>729</v>
      </c>
      <c r="J98" s="1189" t="s">
        <v>29</v>
      </c>
      <c r="K98" s="1195">
        <v>40438181.0673</v>
      </c>
      <c r="L98" s="1195">
        <v>4688342.97205</v>
      </c>
      <c r="M98" s="1189" t="s">
        <v>43</v>
      </c>
      <c r="N98" s="1238">
        <v>74.20566032205</v>
      </c>
      <c r="O98" s="1196">
        <v>11.25</v>
      </c>
      <c r="P98" s="1196">
        <v>834.813678623062</v>
      </c>
      <c r="Q98" s="1224"/>
    </row>
    <row r="99" s="1204" customFormat="1" ht="12" customHeight="1" spans="1:17">
      <c r="A99" s="1224" t="s">
        <v>832</v>
      </c>
      <c r="B99" s="1225" t="s">
        <v>833</v>
      </c>
      <c r="C99" s="1224" t="s">
        <v>834</v>
      </c>
      <c r="D99" s="1225" t="s">
        <v>865</v>
      </c>
      <c r="E99" s="1189" t="s">
        <v>37</v>
      </c>
      <c r="F99" s="1189" t="s">
        <v>712</v>
      </c>
      <c r="G99" s="1189">
        <v>574</v>
      </c>
      <c r="H99" s="1189" t="s">
        <v>721</v>
      </c>
      <c r="I99" s="1189" t="s">
        <v>729</v>
      </c>
      <c r="J99" s="1189" t="s">
        <v>327</v>
      </c>
      <c r="K99" s="1195">
        <v>40439435.4928</v>
      </c>
      <c r="L99" s="1195">
        <v>4688315.83377</v>
      </c>
      <c r="M99" s="1189" t="s">
        <v>178</v>
      </c>
      <c r="N99" s="1238">
        <v>31.9601193435</v>
      </c>
      <c r="O99" s="1196">
        <v>11.25</v>
      </c>
      <c r="P99" s="1196">
        <f t="shared" si="4"/>
        <v>359.551342614375</v>
      </c>
      <c r="Q99" s="1224"/>
    </row>
    <row r="100" s="1204" customFormat="1" ht="12" customHeight="1" spans="1:17">
      <c r="A100" s="1224" t="s">
        <v>832</v>
      </c>
      <c r="B100" s="1225" t="s">
        <v>833</v>
      </c>
      <c r="C100" s="1224" t="s">
        <v>837</v>
      </c>
      <c r="D100" s="1225" t="s">
        <v>866</v>
      </c>
      <c r="E100" s="1189" t="s">
        <v>37</v>
      </c>
      <c r="F100" s="1189" t="s">
        <v>712</v>
      </c>
      <c r="G100" s="1189">
        <v>583</v>
      </c>
      <c r="H100" s="1189" t="s">
        <v>717</v>
      </c>
      <c r="I100" s="1189" t="s">
        <v>729</v>
      </c>
      <c r="J100" s="1189" t="s">
        <v>29</v>
      </c>
      <c r="K100" s="1195">
        <v>40437775.0875</v>
      </c>
      <c r="L100" s="1195">
        <v>4688279.94313</v>
      </c>
      <c r="M100" s="1189" t="s">
        <v>43</v>
      </c>
      <c r="N100" s="1238">
        <v>94.2751814298</v>
      </c>
      <c r="O100" s="1196">
        <v>11.25</v>
      </c>
      <c r="P100" s="1196">
        <v>1060.59579108525</v>
      </c>
      <c r="Q100" s="1224"/>
    </row>
    <row r="101" s="1204" customFormat="1" ht="12" customHeight="1" spans="1:17">
      <c r="A101" s="1224" t="s">
        <v>832</v>
      </c>
      <c r="B101" s="1225" t="s">
        <v>833</v>
      </c>
      <c r="C101" s="1224" t="s">
        <v>839</v>
      </c>
      <c r="D101" s="1225" t="s">
        <v>867</v>
      </c>
      <c r="E101" s="1189" t="s">
        <v>37</v>
      </c>
      <c r="F101" s="1189" t="s">
        <v>712</v>
      </c>
      <c r="G101" s="1189">
        <v>605</v>
      </c>
      <c r="H101" s="1189" t="s">
        <v>721</v>
      </c>
      <c r="I101" s="1189" t="s">
        <v>729</v>
      </c>
      <c r="J101" s="1189" t="s">
        <v>29</v>
      </c>
      <c r="K101" s="1195">
        <v>40439013.2093</v>
      </c>
      <c r="L101" s="1195">
        <v>4688182.75934</v>
      </c>
      <c r="M101" s="1189" t="s">
        <v>178</v>
      </c>
      <c r="N101" s="1238">
        <v>488.1700914015</v>
      </c>
      <c r="O101" s="1196">
        <v>11.25</v>
      </c>
      <c r="P101" s="1196">
        <f t="shared" si="4"/>
        <v>5491.91352826687</v>
      </c>
      <c r="Q101" s="1224"/>
    </row>
    <row r="102" s="1204" customFormat="1" ht="12" customHeight="1" spans="1:17">
      <c r="A102" s="1224" t="s">
        <v>832</v>
      </c>
      <c r="B102" s="1225" t="s">
        <v>833</v>
      </c>
      <c r="C102" s="1224" t="s">
        <v>834</v>
      </c>
      <c r="D102" s="1225" t="s">
        <v>868</v>
      </c>
      <c r="E102" s="1189" t="s">
        <v>37</v>
      </c>
      <c r="F102" s="1189" t="s">
        <v>712</v>
      </c>
      <c r="G102" s="1189">
        <v>613</v>
      </c>
      <c r="H102" s="1189" t="s">
        <v>721</v>
      </c>
      <c r="I102" s="1189" t="s">
        <v>729</v>
      </c>
      <c r="J102" s="1189" t="s">
        <v>29</v>
      </c>
      <c r="K102" s="1195">
        <v>40439330.3701</v>
      </c>
      <c r="L102" s="1195">
        <v>4688224.61589</v>
      </c>
      <c r="M102" s="1189" t="s">
        <v>178</v>
      </c>
      <c r="N102" s="1238">
        <v>12.04205575965</v>
      </c>
      <c r="O102" s="1196">
        <v>11.25</v>
      </c>
      <c r="P102" s="1196">
        <f t="shared" si="4"/>
        <v>135.473127296063</v>
      </c>
      <c r="Q102" s="1224"/>
    </row>
    <row r="103" s="1204" customFormat="1" ht="12" customHeight="1" spans="1:17">
      <c r="A103" s="1224" t="s">
        <v>832</v>
      </c>
      <c r="B103" s="1225" t="s">
        <v>833</v>
      </c>
      <c r="C103" s="1224" t="s">
        <v>834</v>
      </c>
      <c r="D103" s="1225" t="s">
        <v>869</v>
      </c>
      <c r="E103" s="1189" t="s">
        <v>37</v>
      </c>
      <c r="F103" s="1189" t="s">
        <v>712</v>
      </c>
      <c r="G103" s="1189">
        <v>616</v>
      </c>
      <c r="H103" s="1189" t="s">
        <v>721</v>
      </c>
      <c r="I103" s="1189" t="s">
        <v>729</v>
      </c>
      <c r="J103" s="1189" t="s">
        <v>327</v>
      </c>
      <c r="K103" s="1195">
        <v>40439419.177</v>
      </c>
      <c r="L103" s="1195">
        <v>4688231.38334</v>
      </c>
      <c r="M103" s="1189" t="s">
        <v>178</v>
      </c>
      <c r="N103" s="1238">
        <v>7.84383619275</v>
      </c>
      <c r="O103" s="1196">
        <v>11.25</v>
      </c>
      <c r="P103" s="1196">
        <f t="shared" si="4"/>
        <v>88.2431571684375</v>
      </c>
      <c r="Q103" s="1224"/>
    </row>
    <row r="104" s="1204" customFormat="1" ht="12" customHeight="1" spans="1:17">
      <c r="A104" s="1224" t="s">
        <v>832</v>
      </c>
      <c r="B104" s="1225" t="s">
        <v>833</v>
      </c>
      <c r="C104" s="1224" t="s">
        <v>837</v>
      </c>
      <c r="D104" s="1225" t="s">
        <v>870</v>
      </c>
      <c r="E104" s="1189" t="s">
        <v>37</v>
      </c>
      <c r="F104" s="1189" t="s">
        <v>712</v>
      </c>
      <c r="G104" s="1189">
        <v>637</v>
      </c>
      <c r="H104" s="1189" t="s">
        <v>721</v>
      </c>
      <c r="I104" s="1189" t="s">
        <v>729</v>
      </c>
      <c r="J104" s="1189" t="s">
        <v>29</v>
      </c>
      <c r="K104" s="1195">
        <v>40437878.2075</v>
      </c>
      <c r="L104" s="1195">
        <v>4687880.13572</v>
      </c>
      <c r="M104" s="1189" t="s">
        <v>43</v>
      </c>
      <c r="N104" s="1238">
        <v>32.41261534245</v>
      </c>
      <c r="O104" s="1196">
        <v>11.25</v>
      </c>
      <c r="P104" s="1196">
        <v>364.641922602563</v>
      </c>
      <c r="Q104" s="1224"/>
    </row>
    <row r="105" s="1204" customFormat="1" ht="12" customHeight="1" spans="1:17">
      <c r="A105" s="1224" t="s">
        <v>832</v>
      </c>
      <c r="B105" s="1225" t="s">
        <v>833</v>
      </c>
      <c r="C105" s="1224" t="s">
        <v>839</v>
      </c>
      <c r="D105" s="1225" t="s">
        <v>871</v>
      </c>
      <c r="E105" s="1189" t="s">
        <v>37</v>
      </c>
      <c r="F105" s="1189" t="s">
        <v>712</v>
      </c>
      <c r="G105" s="1189">
        <v>639</v>
      </c>
      <c r="H105" s="1189" t="s">
        <v>717</v>
      </c>
      <c r="I105" s="1189" t="s">
        <v>729</v>
      </c>
      <c r="J105" s="1189" t="s">
        <v>327</v>
      </c>
      <c r="K105" s="1195">
        <v>40439437.032</v>
      </c>
      <c r="L105" s="1195">
        <v>4688148.15569</v>
      </c>
      <c r="M105" s="1189" t="s">
        <v>178</v>
      </c>
      <c r="N105" s="1238">
        <v>32.6832103443</v>
      </c>
      <c r="O105" s="1196">
        <v>11.25</v>
      </c>
      <c r="P105" s="1196">
        <f t="shared" ref="P105:P110" si="5">O105*N105</f>
        <v>367.686116373375</v>
      </c>
      <c r="Q105" s="1224"/>
    </row>
    <row r="106" s="1204" customFormat="1" ht="12" customHeight="1" spans="1:17">
      <c r="A106" s="1224" t="s">
        <v>832</v>
      </c>
      <c r="B106" s="1225" t="s">
        <v>833</v>
      </c>
      <c r="C106" s="1224" t="s">
        <v>834</v>
      </c>
      <c r="D106" s="1225" t="s">
        <v>872</v>
      </c>
      <c r="E106" s="1189" t="s">
        <v>37</v>
      </c>
      <c r="F106" s="1189" t="s">
        <v>712</v>
      </c>
      <c r="G106" s="1189">
        <v>647</v>
      </c>
      <c r="H106" s="1189" t="s">
        <v>717</v>
      </c>
      <c r="I106" s="1189" t="s">
        <v>729</v>
      </c>
      <c r="J106" s="1189" t="s">
        <v>58</v>
      </c>
      <c r="K106" s="1195">
        <v>40437502.7766</v>
      </c>
      <c r="L106" s="1195">
        <v>4688197.81876</v>
      </c>
      <c r="M106" s="1189" t="s">
        <v>43</v>
      </c>
      <c r="N106" s="1238">
        <v>122.56604923995</v>
      </c>
      <c r="O106" s="1196">
        <v>11.25</v>
      </c>
      <c r="P106" s="1196">
        <v>1378.86805394944</v>
      </c>
      <c r="Q106" s="1224"/>
    </row>
    <row r="107" s="1204" customFormat="1" ht="12" customHeight="1" spans="1:17">
      <c r="A107" s="1224" t="s">
        <v>832</v>
      </c>
      <c r="B107" s="1225" t="s">
        <v>833</v>
      </c>
      <c r="C107" s="1224" t="s">
        <v>834</v>
      </c>
      <c r="D107" s="1225" t="s">
        <v>873</v>
      </c>
      <c r="E107" s="1189" t="s">
        <v>37</v>
      </c>
      <c r="F107" s="1189" t="s">
        <v>712</v>
      </c>
      <c r="G107" s="1189">
        <v>649</v>
      </c>
      <c r="H107" s="1189" t="s">
        <v>717</v>
      </c>
      <c r="I107" s="1189" t="s">
        <v>729</v>
      </c>
      <c r="J107" s="1189" t="s">
        <v>29</v>
      </c>
      <c r="K107" s="1195">
        <v>40438011.0157</v>
      </c>
      <c r="L107" s="1195">
        <v>4688131.00589</v>
      </c>
      <c r="M107" s="1189" t="s">
        <v>43</v>
      </c>
      <c r="N107" s="1238">
        <v>91.68858674115</v>
      </c>
      <c r="O107" s="1196">
        <v>11.25</v>
      </c>
      <c r="P107" s="1196">
        <v>1031.49660083794</v>
      </c>
      <c r="Q107" s="1224"/>
    </row>
    <row r="108" s="1204" customFormat="1" ht="12" customHeight="1" spans="1:17">
      <c r="A108" s="1224" t="s">
        <v>832</v>
      </c>
      <c r="B108" s="1225" t="s">
        <v>833</v>
      </c>
      <c r="C108" s="1224" t="s">
        <v>837</v>
      </c>
      <c r="D108" s="1225" t="s">
        <v>874</v>
      </c>
      <c r="E108" s="1189" t="s">
        <v>37</v>
      </c>
      <c r="F108" s="1189" t="s">
        <v>712</v>
      </c>
      <c r="G108" s="1189">
        <v>661</v>
      </c>
      <c r="H108" s="1189" t="s">
        <v>717</v>
      </c>
      <c r="I108" s="1189" t="s">
        <v>729</v>
      </c>
      <c r="J108" s="1189" t="s">
        <v>327</v>
      </c>
      <c r="K108" s="1195">
        <v>40436687.6866</v>
      </c>
      <c r="L108" s="1195">
        <v>4688083.66917</v>
      </c>
      <c r="M108" s="1189" t="s">
        <v>43</v>
      </c>
      <c r="N108" s="1238">
        <v>11.1855704991</v>
      </c>
      <c r="O108" s="1196">
        <v>11.25</v>
      </c>
      <c r="P108" s="1196">
        <v>125.837668114875</v>
      </c>
      <c r="Q108" s="1224"/>
    </row>
    <row r="109" s="1204" customFormat="1" ht="12" customHeight="1" spans="1:17">
      <c r="A109" s="1224" t="s">
        <v>832</v>
      </c>
      <c r="B109" s="1225" t="s">
        <v>833</v>
      </c>
      <c r="C109" s="1224" t="s">
        <v>839</v>
      </c>
      <c r="D109" s="1225" t="s">
        <v>875</v>
      </c>
      <c r="E109" s="1189" t="s">
        <v>37</v>
      </c>
      <c r="F109" s="1189" t="s">
        <v>712</v>
      </c>
      <c r="G109" s="1189">
        <v>667</v>
      </c>
      <c r="H109" s="1189" t="s">
        <v>721</v>
      </c>
      <c r="I109" s="1189" t="s">
        <v>729</v>
      </c>
      <c r="J109" s="1189" t="s">
        <v>29</v>
      </c>
      <c r="K109" s="1195">
        <v>40439268.5773</v>
      </c>
      <c r="L109" s="1195">
        <v>4688094.49973</v>
      </c>
      <c r="M109" s="1189" t="s">
        <v>178</v>
      </c>
      <c r="N109" s="1238">
        <v>53.381235162</v>
      </c>
      <c r="O109" s="1196">
        <v>11.25</v>
      </c>
      <c r="P109" s="1196">
        <f t="shared" si="5"/>
        <v>600.5388955725</v>
      </c>
      <c r="Q109" s="1224"/>
    </row>
    <row r="110" s="1204" customFormat="1" ht="12" customHeight="1" spans="1:17">
      <c r="A110" s="1224" t="s">
        <v>832</v>
      </c>
      <c r="B110" s="1225" t="s">
        <v>833</v>
      </c>
      <c r="C110" s="1224" t="s">
        <v>834</v>
      </c>
      <c r="D110" s="1225" t="s">
        <v>876</v>
      </c>
      <c r="E110" s="1189" t="s">
        <v>37</v>
      </c>
      <c r="F110" s="1189" t="s">
        <v>712</v>
      </c>
      <c r="G110" s="1189">
        <v>671</v>
      </c>
      <c r="H110" s="1189" t="s">
        <v>721</v>
      </c>
      <c r="I110" s="1189" t="s">
        <v>729</v>
      </c>
      <c r="J110" s="1189" t="s">
        <v>327</v>
      </c>
      <c r="K110" s="1195">
        <v>40439517.6635</v>
      </c>
      <c r="L110" s="1195">
        <v>4688066.21353</v>
      </c>
      <c r="M110" s="1189" t="s">
        <v>178</v>
      </c>
      <c r="N110" s="1238">
        <v>11.424494412</v>
      </c>
      <c r="O110" s="1196">
        <v>11.25</v>
      </c>
      <c r="P110" s="1196">
        <f t="shared" si="5"/>
        <v>128.525562135</v>
      </c>
      <c r="Q110" s="1224"/>
    </row>
    <row r="111" s="1204" customFormat="1" ht="12" customHeight="1" spans="1:17">
      <c r="A111" s="1224" t="s">
        <v>832</v>
      </c>
      <c r="B111" s="1225" t="s">
        <v>833</v>
      </c>
      <c r="C111" s="1224" t="s">
        <v>834</v>
      </c>
      <c r="D111" s="1225" t="s">
        <v>877</v>
      </c>
      <c r="E111" s="1189" t="s">
        <v>37</v>
      </c>
      <c r="F111" s="1189" t="s">
        <v>712</v>
      </c>
      <c r="G111" s="1189">
        <v>675</v>
      </c>
      <c r="H111" s="1189" t="s">
        <v>717</v>
      </c>
      <c r="I111" s="1189" t="s">
        <v>729</v>
      </c>
      <c r="J111" s="1189" t="s">
        <v>58</v>
      </c>
      <c r="K111" s="1195">
        <v>40437305.0042</v>
      </c>
      <c r="L111" s="1195">
        <v>4688018.31045</v>
      </c>
      <c r="M111" s="1189" t="s">
        <v>43</v>
      </c>
      <c r="N111" s="1238">
        <v>57.2183477769</v>
      </c>
      <c r="O111" s="1196">
        <v>11.25</v>
      </c>
      <c r="P111" s="1196">
        <v>643.706412490125</v>
      </c>
      <c r="Q111" s="1224"/>
    </row>
    <row r="112" s="1204" customFormat="1" ht="12" customHeight="1" spans="1:17">
      <c r="A112" s="1224" t="s">
        <v>832</v>
      </c>
      <c r="B112" s="1225" t="s">
        <v>833</v>
      </c>
      <c r="C112" s="1224" t="s">
        <v>837</v>
      </c>
      <c r="D112" s="1225" t="s">
        <v>878</v>
      </c>
      <c r="E112" s="1189" t="s">
        <v>37</v>
      </c>
      <c r="F112" s="1189" t="s">
        <v>712</v>
      </c>
      <c r="G112" s="1189">
        <v>678</v>
      </c>
      <c r="H112" s="1189" t="s">
        <v>721</v>
      </c>
      <c r="I112" s="1189" t="s">
        <v>28</v>
      </c>
      <c r="J112" s="1189" t="s">
        <v>58</v>
      </c>
      <c r="K112" s="1195">
        <v>40436770.73</v>
      </c>
      <c r="L112" s="1195">
        <v>4688007.24725</v>
      </c>
      <c r="M112" s="1189" t="s">
        <v>43</v>
      </c>
      <c r="N112" s="1238">
        <v>12.86883981555</v>
      </c>
      <c r="O112" s="1196">
        <v>11.25</v>
      </c>
      <c r="P112" s="1196">
        <v>144.774447924938</v>
      </c>
      <c r="Q112" s="1224"/>
    </row>
    <row r="113" s="1204" customFormat="1" ht="12" customHeight="1" spans="1:17">
      <c r="A113" s="1224" t="s">
        <v>832</v>
      </c>
      <c r="B113" s="1225" t="s">
        <v>833</v>
      </c>
      <c r="C113" s="1224" t="s">
        <v>839</v>
      </c>
      <c r="D113" s="1225" t="s">
        <v>879</v>
      </c>
      <c r="E113" s="1189" t="s">
        <v>37</v>
      </c>
      <c r="F113" s="1189" t="s">
        <v>712</v>
      </c>
      <c r="G113" s="1189">
        <v>680</v>
      </c>
      <c r="H113" s="1189" t="s">
        <v>721</v>
      </c>
      <c r="I113" s="1189" t="s">
        <v>28</v>
      </c>
      <c r="J113" s="1189" t="s">
        <v>29</v>
      </c>
      <c r="K113" s="1195">
        <v>40438152.278</v>
      </c>
      <c r="L113" s="1195">
        <v>4688000.62831</v>
      </c>
      <c r="M113" s="1189" t="s">
        <v>43</v>
      </c>
      <c r="N113" s="1238">
        <v>118.3930113252</v>
      </c>
      <c r="O113" s="1196">
        <v>11.25</v>
      </c>
      <c r="P113" s="1196">
        <v>1331.9213774085</v>
      </c>
      <c r="Q113" s="1224"/>
    </row>
    <row r="114" s="1204" customFormat="1" ht="12" customHeight="1" spans="1:17">
      <c r="A114" s="1224" t="s">
        <v>832</v>
      </c>
      <c r="B114" s="1225" t="s">
        <v>833</v>
      </c>
      <c r="C114" s="1224" t="s">
        <v>834</v>
      </c>
      <c r="D114" s="1225" t="s">
        <v>880</v>
      </c>
      <c r="E114" s="1189" t="s">
        <v>37</v>
      </c>
      <c r="F114" s="1189" t="s">
        <v>712</v>
      </c>
      <c r="G114" s="1189">
        <v>683</v>
      </c>
      <c r="H114" s="1189" t="s">
        <v>721</v>
      </c>
      <c r="I114" s="1189" t="s">
        <v>729</v>
      </c>
      <c r="J114" s="1189" t="s">
        <v>29</v>
      </c>
      <c r="K114" s="1195">
        <v>40437682.1677</v>
      </c>
      <c r="L114" s="1195">
        <v>4687987.27174</v>
      </c>
      <c r="M114" s="1189" t="s">
        <v>43</v>
      </c>
      <c r="N114" s="1238">
        <v>109.98920215575</v>
      </c>
      <c r="O114" s="1196">
        <v>11.25</v>
      </c>
      <c r="P114" s="1196">
        <v>1237.37852425219</v>
      </c>
      <c r="Q114" s="1224"/>
    </row>
    <row r="115" s="1204" customFormat="1" ht="12" customHeight="1" spans="1:17">
      <c r="A115" s="1224" t="s">
        <v>832</v>
      </c>
      <c r="B115" s="1225" t="s">
        <v>833</v>
      </c>
      <c r="C115" s="1224" t="s">
        <v>834</v>
      </c>
      <c r="D115" s="1225" t="s">
        <v>881</v>
      </c>
      <c r="E115" s="1189" t="s">
        <v>37</v>
      </c>
      <c r="F115" s="1189" t="s">
        <v>712</v>
      </c>
      <c r="G115" s="1189">
        <v>688</v>
      </c>
      <c r="H115" s="1189" t="s">
        <v>717</v>
      </c>
      <c r="I115" s="1189" t="s">
        <v>28</v>
      </c>
      <c r="J115" s="1189" t="s">
        <v>58</v>
      </c>
      <c r="K115" s="1195">
        <v>40436831.7919</v>
      </c>
      <c r="L115" s="1195">
        <v>4687963.76773</v>
      </c>
      <c r="M115" s="1189" t="s">
        <v>43</v>
      </c>
      <c r="N115" s="1238">
        <v>43.84296493305</v>
      </c>
      <c r="O115" s="1196">
        <v>11.25</v>
      </c>
      <c r="P115" s="1196">
        <v>493.233355496812</v>
      </c>
      <c r="Q115" s="1224"/>
    </row>
    <row r="116" s="1204" customFormat="1" ht="12" customHeight="1" spans="1:17">
      <c r="A116" s="1224" t="s">
        <v>832</v>
      </c>
      <c r="B116" s="1225" t="s">
        <v>833</v>
      </c>
      <c r="C116" s="1224" t="s">
        <v>837</v>
      </c>
      <c r="D116" s="1225" t="s">
        <v>882</v>
      </c>
      <c r="E116" s="1189" t="s">
        <v>37</v>
      </c>
      <c r="F116" s="1189" t="s">
        <v>712</v>
      </c>
      <c r="G116" s="1189">
        <v>691</v>
      </c>
      <c r="H116" s="1189" t="s">
        <v>721</v>
      </c>
      <c r="I116" s="1189" t="s">
        <v>729</v>
      </c>
      <c r="J116" s="1189" t="s">
        <v>327</v>
      </c>
      <c r="K116" s="1195">
        <v>40439567.1984</v>
      </c>
      <c r="L116" s="1195">
        <v>4688024.51505</v>
      </c>
      <c r="M116" s="1189" t="s">
        <v>178</v>
      </c>
      <c r="N116" s="1238">
        <v>12.16640562915</v>
      </c>
      <c r="O116" s="1196">
        <v>11.25</v>
      </c>
      <c r="P116" s="1196">
        <f t="shared" ref="P116:P119" si="6">O116*N116</f>
        <v>136.872063327937</v>
      </c>
      <c r="Q116" s="1224"/>
    </row>
    <row r="117" s="1204" customFormat="1" ht="12" customHeight="1" spans="1:17">
      <c r="A117" s="1224" t="s">
        <v>832</v>
      </c>
      <c r="B117" s="1225" t="s">
        <v>833</v>
      </c>
      <c r="C117" s="1224" t="s">
        <v>839</v>
      </c>
      <c r="D117" s="1225" t="s">
        <v>883</v>
      </c>
      <c r="E117" s="1189" t="s">
        <v>37</v>
      </c>
      <c r="F117" s="1189" t="s">
        <v>712</v>
      </c>
      <c r="G117" s="1189">
        <v>698</v>
      </c>
      <c r="H117" s="1189" t="s">
        <v>721</v>
      </c>
      <c r="I117" s="1189" t="s">
        <v>729</v>
      </c>
      <c r="J117" s="1189" t="s">
        <v>327</v>
      </c>
      <c r="K117" s="1195">
        <v>40439324.5165</v>
      </c>
      <c r="L117" s="1195">
        <v>4687897.10431</v>
      </c>
      <c r="M117" s="1189" t="s">
        <v>178</v>
      </c>
      <c r="N117" s="1238">
        <v>9.1999507071</v>
      </c>
      <c r="O117" s="1196">
        <v>11.25</v>
      </c>
      <c r="P117" s="1196">
        <f t="shared" si="6"/>
        <v>103.499445454875</v>
      </c>
      <c r="Q117" s="1224"/>
    </row>
    <row r="118" s="1204" customFormat="1" ht="12" customHeight="1" spans="1:17">
      <c r="A118" s="1224" t="s">
        <v>832</v>
      </c>
      <c r="B118" s="1225" t="s">
        <v>833</v>
      </c>
      <c r="C118" s="1224" t="s">
        <v>834</v>
      </c>
      <c r="D118" s="1225" t="s">
        <v>884</v>
      </c>
      <c r="E118" s="1189" t="s">
        <v>37</v>
      </c>
      <c r="F118" s="1189" t="s">
        <v>712</v>
      </c>
      <c r="G118" s="1189">
        <v>699</v>
      </c>
      <c r="H118" s="1189" t="s">
        <v>721</v>
      </c>
      <c r="I118" s="1189" t="s">
        <v>729</v>
      </c>
      <c r="J118" s="1189" t="s">
        <v>327</v>
      </c>
      <c r="K118" s="1195">
        <v>40439033.3067</v>
      </c>
      <c r="L118" s="1195">
        <v>4687976.49227</v>
      </c>
      <c r="M118" s="1189" t="s">
        <v>178</v>
      </c>
      <c r="N118" s="1238">
        <v>45.46638275985</v>
      </c>
      <c r="O118" s="1196">
        <v>11.25</v>
      </c>
      <c r="P118" s="1196">
        <f t="shared" si="6"/>
        <v>511.496806048312</v>
      </c>
      <c r="Q118" s="1224"/>
    </row>
    <row r="119" s="1204" customFormat="1" ht="12" customHeight="1" spans="1:17">
      <c r="A119" s="1224" t="s">
        <v>832</v>
      </c>
      <c r="B119" s="1225" t="s">
        <v>833</v>
      </c>
      <c r="C119" s="1224" t="s">
        <v>834</v>
      </c>
      <c r="D119" s="1225" t="s">
        <v>885</v>
      </c>
      <c r="E119" s="1189" t="s">
        <v>37</v>
      </c>
      <c r="F119" s="1189" t="s">
        <v>712</v>
      </c>
      <c r="G119" s="1189">
        <v>700</v>
      </c>
      <c r="H119" s="1189" t="s">
        <v>721</v>
      </c>
      <c r="I119" s="1189" t="s">
        <v>729</v>
      </c>
      <c r="J119" s="1189" t="s">
        <v>327</v>
      </c>
      <c r="K119" s="1195">
        <v>40439163.2337</v>
      </c>
      <c r="L119" s="1195">
        <v>4687857.74039</v>
      </c>
      <c r="M119" s="1189" t="s">
        <v>178</v>
      </c>
      <c r="N119" s="1238">
        <v>20.40171419175</v>
      </c>
      <c r="O119" s="1196">
        <v>11.25</v>
      </c>
      <c r="P119" s="1196">
        <f t="shared" si="6"/>
        <v>229.519284657188</v>
      </c>
      <c r="Q119" s="1224"/>
    </row>
    <row r="120" s="1204" customFormat="1" ht="12" customHeight="1" spans="1:17">
      <c r="A120" s="1224" t="s">
        <v>832</v>
      </c>
      <c r="B120" s="1225" t="s">
        <v>833</v>
      </c>
      <c r="C120" s="1224" t="s">
        <v>837</v>
      </c>
      <c r="D120" s="1225" t="s">
        <v>886</v>
      </c>
      <c r="E120" s="1189" t="s">
        <v>37</v>
      </c>
      <c r="F120" s="1189" t="s">
        <v>712</v>
      </c>
      <c r="G120" s="1189">
        <v>704</v>
      </c>
      <c r="H120" s="1189" t="s">
        <v>721</v>
      </c>
      <c r="I120" s="1189" t="s">
        <v>28</v>
      </c>
      <c r="J120" s="1189" t="s">
        <v>58</v>
      </c>
      <c r="K120" s="1195">
        <v>40436967.1677</v>
      </c>
      <c r="L120" s="1195">
        <v>4687916.60728</v>
      </c>
      <c r="M120" s="1189" t="s">
        <v>43</v>
      </c>
      <c r="N120" s="1238">
        <v>193.0529794245</v>
      </c>
      <c r="O120" s="1196">
        <v>11.25</v>
      </c>
      <c r="P120" s="1196">
        <v>2171.84601852563</v>
      </c>
      <c r="Q120" s="1224"/>
    </row>
    <row r="121" s="1204" customFormat="1" ht="12" customHeight="1" spans="1:17">
      <c r="A121" s="1224" t="s">
        <v>832</v>
      </c>
      <c r="B121" s="1225" t="s">
        <v>833</v>
      </c>
      <c r="C121" s="1224" t="s">
        <v>839</v>
      </c>
      <c r="D121" s="1225" t="s">
        <v>887</v>
      </c>
      <c r="E121" s="1189" t="s">
        <v>37</v>
      </c>
      <c r="F121" s="1189" t="s">
        <v>712</v>
      </c>
      <c r="G121" s="1189">
        <v>708</v>
      </c>
      <c r="H121" s="1189" t="s">
        <v>721</v>
      </c>
      <c r="I121" s="1189" t="s">
        <v>729</v>
      </c>
      <c r="J121" s="1189" t="s">
        <v>58</v>
      </c>
      <c r="K121" s="1195">
        <v>40437489.1917</v>
      </c>
      <c r="L121" s="1195">
        <v>4687911.86738</v>
      </c>
      <c r="M121" s="1189" t="s">
        <v>43</v>
      </c>
      <c r="N121" s="1238">
        <v>35.23289619855</v>
      </c>
      <c r="O121" s="1196">
        <v>11.25</v>
      </c>
      <c r="P121" s="1196">
        <v>396.370082233688</v>
      </c>
      <c r="Q121" s="1224"/>
    </row>
    <row r="122" s="1204" customFormat="1" ht="12" customHeight="1" spans="1:17">
      <c r="A122" s="1224" t="s">
        <v>832</v>
      </c>
      <c r="B122" s="1225" t="s">
        <v>833</v>
      </c>
      <c r="C122" s="1224" t="s">
        <v>834</v>
      </c>
      <c r="D122" s="1225" t="s">
        <v>888</v>
      </c>
      <c r="E122" s="1189" t="s">
        <v>37</v>
      </c>
      <c r="F122" s="1189" t="s">
        <v>712</v>
      </c>
      <c r="G122" s="1189">
        <v>716</v>
      </c>
      <c r="H122" s="1189" t="s">
        <v>717</v>
      </c>
      <c r="I122" s="1189" t="s">
        <v>729</v>
      </c>
      <c r="J122" s="1189" t="s">
        <v>327</v>
      </c>
      <c r="K122" s="1195">
        <v>40436594.9932</v>
      </c>
      <c r="L122" s="1195">
        <v>4687913.48042</v>
      </c>
      <c r="M122" s="1189" t="s">
        <v>43</v>
      </c>
      <c r="N122" s="1238">
        <v>9.71378928225</v>
      </c>
      <c r="O122" s="1196">
        <v>11.25</v>
      </c>
      <c r="P122" s="1196">
        <v>109.280129425313</v>
      </c>
      <c r="Q122" s="1224"/>
    </row>
    <row r="123" s="1204" customFormat="1" ht="12" customHeight="1" spans="1:17">
      <c r="A123" s="1224" t="s">
        <v>832</v>
      </c>
      <c r="B123" s="1225" t="s">
        <v>833</v>
      </c>
      <c r="C123" s="1224" t="s">
        <v>834</v>
      </c>
      <c r="D123" s="1225" t="s">
        <v>889</v>
      </c>
      <c r="E123" s="1189" t="s">
        <v>37</v>
      </c>
      <c r="F123" s="1189" t="s">
        <v>712</v>
      </c>
      <c r="G123" s="1189">
        <v>723</v>
      </c>
      <c r="H123" s="1189" t="s">
        <v>721</v>
      </c>
      <c r="I123" s="1189" t="s">
        <v>729</v>
      </c>
      <c r="J123" s="1189" t="s">
        <v>327</v>
      </c>
      <c r="K123" s="1195">
        <v>40439757.755</v>
      </c>
      <c r="L123" s="1195">
        <v>4687873.65851</v>
      </c>
      <c r="M123" s="1189" t="s">
        <v>178</v>
      </c>
      <c r="N123" s="1238">
        <v>17.5826779326</v>
      </c>
      <c r="O123" s="1196">
        <v>11.25</v>
      </c>
      <c r="P123" s="1196">
        <f t="shared" ref="P123:P127" si="7">O123*N123</f>
        <v>197.80512674175</v>
      </c>
      <c r="Q123" s="1224"/>
    </row>
    <row r="124" s="1204" customFormat="1" ht="12" customHeight="1" spans="1:17">
      <c r="A124" s="1224" t="s">
        <v>832</v>
      </c>
      <c r="B124" s="1225" t="s">
        <v>833</v>
      </c>
      <c r="C124" s="1224" t="s">
        <v>837</v>
      </c>
      <c r="D124" s="1225" t="s">
        <v>890</v>
      </c>
      <c r="E124" s="1189" t="s">
        <v>37</v>
      </c>
      <c r="F124" s="1189" t="s">
        <v>712</v>
      </c>
      <c r="G124" s="1189">
        <v>726</v>
      </c>
      <c r="H124" s="1189" t="s">
        <v>721</v>
      </c>
      <c r="I124" s="1189" t="s">
        <v>729</v>
      </c>
      <c r="J124" s="1189" t="s">
        <v>327</v>
      </c>
      <c r="K124" s="1195">
        <v>40439668.0255</v>
      </c>
      <c r="L124" s="1195">
        <v>4687893.83537</v>
      </c>
      <c r="M124" s="1189" t="s">
        <v>178</v>
      </c>
      <c r="N124" s="1238">
        <v>1.84119060645</v>
      </c>
      <c r="O124" s="1196">
        <v>11.25</v>
      </c>
      <c r="P124" s="1196">
        <f t="shared" si="7"/>
        <v>20.7133943225625</v>
      </c>
      <c r="Q124" s="1224"/>
    </row>
    <row r="125" s="1204" customFormat="1" ht="12" customHeight="1" spans="1:17">
      <c r="A125" s="1224" t="s">
        <v>832</v>
      </c>
      <c r="B125" s="1225" t="s">
        <v>833</v>
      </c>
      <c r="C125" s="1224" t="s">
        <v>839</v>
      </c>
      <c r="D125" s="1225" t="s">
        <v>891</v>
      </c>
      <c r="E125" s="1189" t="s">
        <v>37</v>
      </c>
      <c r="F125" s="1189" t="s">
        <v>712</v>
      </c>
      <c r="G125" s="1189">
        <v>727</v>
      </c>
      <c r="H125" s="1189" t="s">
        <v>721</v>
      </c>
      <c r="I125" s="1189" t="s">
        <v>729</v>
      </c>
      <c r="J125" s="1189" t="s">
        <v>327</v>
      </c>
      <c r="K125" s="1195">
        <v>40439671.7247</v>
      </c>
      <c r="L125" s="1195">
        <v>4687872.66555</v>
      </c>
      <c r="M125" s="1189" t="s">
        <v>178</v>
      </c>
      <c r="N125" s="1238">
        <v>2.00380994475</v>
      </c>
      <c r="O125" s="1196">
        <v>11.25</v>
      </c>
      <c r="P125" s="1196">
        <f t="shared" si="7"/>
        <v>22.5428618784375</v>
      </c>
      <c r="Q125" s="1224"/>
    </row>
    <row r="126" s="1204" customFormat="1" ht="12" customHeight="1" spans="1:17">
      <c r="A126" s="1224" t="s">
        <v>832</v>
      </c>
      <c r="B126" s="1225" t="s">
        <v>833</v>
      </c>
      <c r="C126" s="1224" t="s">
        <v>839</v>
      </c>
      <c r="D126" s="1225" t="s">
        <v>892</v>
      </c>
      <c r="E126" s="1189" t="s">
        <v>37</v>
      </c>
      <c r="F126" s="1189" t="s">
        <v>712</v>
      </c>
      <c r="G126" s="1189">
        <v>729</v>
      </c>
      <c r="H126" s="1189" t="s">
        <v>721</v>
      </c>
      <c r="I126" s="1189" t="s">
        <v>729</v>
      </c>
      <c r="J126" s="1189" t="s">
        <v>327</v>
      </c>
      <c r="K126" s="1195">
        <v>40438746.6055</v>
      </c>
      <c r="L126" s="1195">
        <v>4687867.28509</v>
      </c>
      <c r="M126" s="1189" t="s">
        <v>178</v>
      </c>
      <c r="N126" s="1238">
        <v>13.52216191035</v>
      </c>
      <c r="O126" s="1196">
        <v>11.25</v>
      </c>
      <c r="P126" s="1196">
        <f t="shared" si="7"/>
        <v>152.124321491438</v>
      </c>
      <c r="Q126" s="1224"/>
    </row>
    <row r="127" s="1204" customFormat="1" ht="12" customHeight="1" spans="1:17">
      <c r="A127" s="1224" t="s">
        <v>832</v>
      </c>
      <c r="B127" s="1225" t="s">
        <v>833</v>
      </c>
      <c r="C127" s="1224" t="s">
        <v>839</v>
      </c>
      <c r="D127" s="1225" t="s">
        <v>893</v>
      </c>
      <c r="E127" s="1189" t="s">
        <v>37</v>
      </c>
      <c r="F127" s="1189" t="s">
        <v>712</v>
      </c>
      <c r="G127" s="1189">
        <v>730</v>
      </c>
      <c r="H127" s="1189" t="s">
        <v>721</v>
      </c>
      <c r="I127" s="1189" t="s">
        <v>729</v>
      </c>
      <c r="J127" s="1189" t="s">
        <v>327</v>
      </c>
      <c r="K127" s="1195">
        <v>40438947.4835</v>
      </c>
      <c r="L127" s="1195">
        <v>4687781.31585</v>
      </c>
      <c r="M127" s="1189" t="s">
        <v>178</v>
      </c>
      <c r="N127" s="1238">
        <v>127.34538934365</v>
      </c>
      <c r="O127" s="1196">
        <v>11.25</v>
      </c>
      <c r="P127" s="1196">
        <f t="shared" si="7"/>
        <v>1432.63563011606</v>
      </c>
      <c r="Q127" s="1224"/>
    </row>
    <row r="128" s="1204" customFormat="1" ht="12" customHeight="1" spans="1:17">
      <c r="A128" s="1224" t="s">
        <v>832</v>
      </c>
      <c r="B128" s="1225" t="s">
        <v>833</v>
      </c>
      <c r="C128" s="1224" t="s">
        <v>839</v>
      </c>
      <c r="D128" s="1225" t="s">
        <v>894</v>
      </c>
      <c r="E128" s="1189" t="s">
        <v>37</v>
      </c>
      <c r="F128" s="1189" t="s">
        <v>712</v>
      </c>
      <c r="G128" s="1189">
        <v>733</v>
      </c>
      <c r="H128" s="1189" t="s">
        <v>717</v>
      </c>
      <c r="I128" s="1189" t="s">
        <v>729</v>
      </c>
      <c r="J128" s="1189" t="s">
        <v>58</v>
      </c>
      <c r="K128" s="1195">
        <v>40436490.6825</v>
      </c>
      <c r="L128" s="1195">
        <v>4687856.55111</v>
      </c>
      <c r="M128" s="1189" t="s">
        <v>43</v>
      </c>
      <c r="N128" s="1238">
        <v>22.57222313085</v>
      </c>
      <c r="O128" s="1196">
        <v>11.25</v>
      </c>
      <c r="P128" s="1196">
        <v>253.937510222062</v>
      </c>
      <c r="Q128" s="1224"/>
    </row>
    <row r="129" s="1204" customFormat="1" ht="12" customHeight="1" spans="1:17">
      <c r="A129" s="1224" t="s">
        <v>832</v>
      </c>
      <c r="B129" s="1225" t="s">
        <v>833</v>
      </c>
      <c r="C129" s="1224" t="s">
        <v>834</v>
      </c>
      <c r="D129" s="1225" t="s">
        <v>895</v>
      </c>
      <c r="E129" s="1189" t="s">
        <v>37</v>
      </c>
      <c r="F129" s="1189" t="s">
        <v>712</v>
      </c>
      <c r="G129" s="1189">
        <v>738</v>
      </c>
      <c r="H129" s="1189" t="s">
        <v>721</v>
      </c>
      <c r="I129" s="1189" t="s">
        <v>28</v>
      </c>
      <c r="J129" s="1189" t="s">
        <v>29</v>
      </c>
      <c r="K129" s="1195">
        <v>40437740.9794</v>
      </c>
      <c r="L129" s="1195">
        <v>4687848.22873</v>
      </c>
      <c r="M129" s="1189" t="s">
        <v>43</v>
      </c>
      <c r="N129" s="1238">
        <v>28.0269759186</v>
      </c>
      <c r="O129" s="1196">
        <v>11.25</v>
      </c>
      <c r="P129" s="1196">
        <v>315.30347908425</v>
      </c>
      <c r="Q129" s="1224"/>
    </row>
    <row r="130" s="1204" customFormat="1" ht="12" customHeight="1" spans="1:17">
      <c r="A130" s="1224" t="s">
        <v>832</v>
      </c>
      <c r="B130" s="1225" t="s">
        <v>833</v>
      </c>
      <c r="C130" s="1224" t="s">
        <v>834</v>
      </c>
      <c r="D130" s="1225" t="s">
        <v>896</v>
      </c>
      <c r="E130" s="1189" t="s">
        <v>37</v>
      </c>
      <c r="F130" s="1189" t="s">
        <v>712</v>
      </c>
      <c r="G130" s="1189">
        <v>743</v>
      </c>
      <c r="H130" s="1189" t="s">
        <v>721</v>
      </c>
      <c r="I130" s="1189" t="s">
        <v>729</v>
      </c>
      <c r="J130" s="1189" t="s">
        <v>58</v>
      </c>
      <c r="K130" s="1195">
        <v>40437251.5626</v>
      </c>
      <c r="L130" s="1195">
        <v>4687855.01347</v>
      </c>
      <c r="M130" s="1189" t="s">
        <v>43</v>
      </c>
      <c r="N130" s="1238">
        <v>63.95789762865</v>
      </c>
      <c r="O130" s="1196">
        <v>11.25</v>
      </c>
      <c r="P130" s="1196">
        <v>719.526348322312</v>
      </c>
      <c r="Q130" s="1224"/>
    </row>
    <row r="131" s="1204" customFormat="1" ht="12" customHeight="1" spans="1:17">
      <c r="A131" s="1224" t="s">
        <v>832</v>
      </c>
      <c r="B131" s="1225" t="s">
        <v>833</v>
      </c>
      <c r="C131" s="1224" t="s">
        <v>837</v>
      </c>
      <c r="D131" s="1225" t="s">
        <v>897</v>
      </c>
      <c r="E131" s="1189" t="s">
        <v>37</v>
      </c>
      <c r="F131" s="1189" t="s">
        <v>712</v>
      </c>
      <c r="G131" s="1189">
        <v>744</v>
      </c>
      <c r="H131" s="1189" t="s">
        <v>721</v>
      </c>
      <c r="I131" s="1189" t="s">
        <v>729</v>
      </c>
      <c r="J131" s="1189" t="s">
        <v>327</v>
      </c>
      <c r="K131" s="1195">
        <v>40439844.7021</v>
      </c>
      <c r="L131" s="1195">
        <v>4687849.02904</v>
      </c>
      <c r="M131" s="1189" t="s">
        <v>178</v>
      </c>
      <c r="N131" s="1238">
        <v>40.0815785133</v>
      </c>
      <c r="O131" s="1196">
        <v>11.25</v>
      </c>
      <c r="P131" s="1196">
        <f t="shared" ref="P131:P133" si="8">O131*N131</f>
        <v>450.917758274625</v>
      </c>
      <c r="Q131" s="1224"/>
    </row>
    <row r="132" s="1204" customFormat="1" ht="12" customHeight="1" spans="1:17">
      <c r="A132" s="1224" t="s">
        <v>832</v>
      </c>
      <c r="B132" s="1225" t="s">
        <v>833</v>
      </c>
      <c r="C132" s="1224" t="s">
        <v>839</v>
      </c>
      <c r="D132" s="1225" t="s">
        <v>898</v>
      </c>
      <c r="E132" s="1189" t="s">
        <v>37</v>
      </c>
      <c r="F132" s="1189" t="s">
        <v>712</v>
      </c>
      <c r="G132" s="1189">
        <v>752</v>
      </c>
      <c r="H132" s="1189" t="s">
        <v>721</v>
      </c>
      <c r="I132" s="1189" t="s">
        <v>729</v>
      </c>
      <c r="J132" s="1189" t="s">
        <v>327</v>
      </c>
      <c r="K132" s="1195">
        <v>40439551.8346</v>
      </c>
      <c r="L132" s="1195">
        <v>4687718.71745</v>
      </c>
      <c r="M132" s="1189" t="s">
        <v>178</v>
      </c>
      <c r="N132" s="1238">
        <v>37.8267165132</v>
      </c>
      <c r="O132" s="1196">
        <v>11.25</v>
      </c>
      <c r="P132" s="1196">
        <f t="shared" si="8"/>
        <v>425.5505607735</v>
      </c>
      <c r="Q132" s="1224"/>
    </row>
    <row r="133" s="1204" customFormat="1" ht="12" customHeight="1" spans="1:17">
      <c r="A133" s="1224" t="s">
        <v>832</v>
      </c>
      <c r="B133" s="1225" t="s">
        <v>833</v>
      </c>
      <c r="C133" s="1224" t="s">
        <v>839</v>
      </c>
      <c r="D133" s="1225" t="s">
        <v>899</v>
      </c>
      <c r="E133" s="1189" t="s">
        <v>37</v>
      </c>
      <c r="F133" s="1189" t="s">
        <v>712</v>
      </c>
      <c r="G133" s="1189">
        <v>753</v>
      </c>
      <c r="H133" s="1189" t="s">
        <v>721</v>
      </c>
      <c r="I133" s="1189" t="s">
        <v>28</v>
      </c>
      <c r="J133" s="1189" t="s">
        <v>736</v>
      </c>
      <c r="K133" s="1195">
        <v>40438262.7119</v>
      </c>
      <c r="L133" s="1195">
        <v>4687783.64089</v>
      </c>
      <c r="M133" s="1189" t="s">
        <v>178</v>
      </c>
      <c r="N133" s="1238">
        <v>11.75155684125</v>
      </c>
      <c r="O133" s="1196">
        <v>11.25</v>
      </c>
      <c r="P133" s="1196">
        <f t="shared" si="8"/>
        <v>132.205014464063</v>
      </c>
      <c r="Q133" s="1224"/>
    </row>
    <row r="134" s="1204" customFormat="1" ht="12" customHeight="1" spans="1:17">
      <c r="A134" s="1224" t="s">
        <v>832</v>
      </c>
      <c r="B134" s="1225" t="s">
        <v>833</v>
      </c>
      <c r="C134" s="1224" t="s">
        <v>839</v>
      </c>
      <c r="D134" s="1225" t="s">
        <v>900</v>
      </c>
      <c r="E134" s="1189" t="s">
        <v>37</v>
      </c>
      <c r="F134" s="1189" t="s">
        <v>712</v>
      </c>
      <c r="G134" s="1189">
        <v>755</v>
      </c>
      <c r="H134" s="1189" t="s">
        <v>721</v>
      </c>
      <c r="I134" s="1189" t="s">
        <v>28</v>
      </c>
      <c r="J134" s="1189" t="s">
        <v>736</v>
      </c>
      <c r="K134" s="1195">
        <v>40438201.264</v>
      </c>
      <c r="L134" s="1195">
        <v>4687755.67709</v>
      </c>
      <c r="M134" s="1189" t="s">
        <v>178</v>
      </c>
      <c r="N134" s="1238">
        <v>20.27216707485</v>
      </c>
      <c r="O134" s="1196">
        <v>11.25</v>
      </c>
      <c r="P134" s="1196">
        <v>782.232833637</v>
      </c>
      <c r="Q134" s="1224"/>
    </row>
    <row r="135" s="1204" customFormat="1" ht="12" customHeight="1" spans="1:17">
      <c r="A135" s="1224" t="s">
        <v>832</v>
      </c>
      <c r="B135" s="1225" t="s">
        <v>833</v>
      </c>
      <c r="C135" s="1224" t="s">
        <v>839</v>
      </c>
      <c r="D135" s="1225" t="s">
        <v>901</v>
      </c>
      <c r="E135" s="1189" t="s">
        <v>37</v>
      </c>
      <c r="F135" s="1189" t="s">
        <v>712</v>
      </c>
      <c r="G135" s="1189">
        <v>759</v>
      </c>
      <c r="H135" s="1189" t="s">
        <v>721</v>
      </c>
      <c r="I135" s="1189" t="s">
        <v>28</v>
      </c>
      <c r="J135" s="1189" t="s">
        <v>736</v>
      </c>
      <c r="K135" s="1195">
        <v>40437921.3144</v>
      </c>
      <c r="L135" s="1195">
        <v>4687757.50779</v>
      </c>
      <c r="M135" s="1189" t="s">
        <v>43</v>
      </c>
      <c r="N135" s="1238">
        <v>15.14656651125</v>
      </c>
      <c r="O135" s="1196">
        <v>11.25</v>
      </c>
      <c r="P135" s="1196">
        <v>170.398873251563</v>
      </c>
      <c r="Q135" s="1224"/>
    </row>
    <row r="136" s="1204" customFormat="1" ht="12" customHeight="1" spans="1:17">
      <c r="A136" s="1224" t="s">
        <v>832</v>
      </c>
      <c r="B136" s="1225" t="s">
        <v>833</v>
      </c>
      <c r="C136" s="1224" t="s">
        <v>834</v>
      </c>
      <c r="D136" s="1225" t="s">
        <v>902</v>
      </c>
      <c r="E136" s="1189" t="s">
        <v>37</v>
      </c>
      <c r="F136" s="1189" t="s">
        <v>712</v>
      </c>
      <c r="G136" s="1189">
        <v>762</v>
      </c>
      <c r="H136" s="1189" t="s">
        <v>721</v>
      </c>
      <c r="I136" s="1189" t="s">
        <v>729</v>
      </c>
      <c r="J136" s="1189" t="s">
        <v>29</v>
      </c>
      <c r="K136" s="1195">
        <v>40439063.3751</v>
      </c>
      <c r="L136" s="1195">
        <v>4687749.69032</v>
      </c>
      <c r="M136" s="1189" t="s">
        <v>178</v>
      </c>
      <c r="N136" s="1238">
        <v>32.84667813075</v>
      </c>
      <c r="O136" s="1196">
        <v>11.25</v>
      </c>
      <c r="P136" s="1196">
        <f t="shared" ref="P136:P139" si="9">O136*N136</f>
        <v>369.525128970937</v>
      </c>
      <c r="Q136" s="1224"/>
    </row>
    <row r="137" s="1204" customFormat="1" ht="12" customHeight="1" spans="1:17">
      <c r="A137" s="1224" t="s">
        <v>832</v>
      </c>
      <c r="B137" s="1225" t="s">
        <v>833</v>
      </c>
      <c r="C137" s="1224" t="s">
        <v>837</v>
      </c>
      <c r="D137" s="1225" t="s">
        <v>903</v>
      </c>
      <c r="E137" s="1189" t="s">
        <v>37</v>
      </c>
      <c r="F137" s="1189" t="s">
        <v>712</v>
      </c>
      <c r="G137" s="1189">
        <v>763</v>
      </c>
      <c r="H137" s="1189" t="s">
        <v>721</v>
      </c>
      <c r="I137" s="1189" t="s">
        <v>729</v>
      </c>
      <c r="J137" s="1189" t="s">
        <v>29</v>
      </c>
      <c r="K137" s="1195">
        <v>40438436.0823</v>
      </c>
      <c r="L137" s="1195">
        <v>4687752.21193</v>
      </c>
      <c r="M137" s="1189" t="s">
        <v>178</v>
      </c>
      <c r="N137" s="1238">
        <v>8.5271405868</v>
      </c>
      <c r="O137" s="1196">
        <v>11.25</v>
      </c>
      <c r="P137" s="1196">
        <f t="shared" si="9"/>
        <v>95.9303316015</v>
      </c>
      <c r="Q137" s="1224"/>
    </row>
    <row r="138" s="1204" customFormat="1" ht="12" customHeight="1" spans="1:17">
      <c r="A138" s="1224" t="s">
        <v>832</v>
      </c>
      <c r="B138" s="1225" t="s">
        <v>833</v>
      </c>
      <c r="C138" s="1224" t="s">
        <v>839</v>
      </c>
      <c r="D138" s="1225" t="s">
        <v>904</v>
      </c>
      <c r="E138" s="1189" t="s">
        <v>37</v>
      </c>
      <c r="F138" s="1189" t="s">
        <v>712</v>
      </c>
      <c r="G138" s="1189">
        <v>766</v>
      </c>
      <c r="H138" s="1189" t="s">
        <v>721</v>
      </c>
      <c r="I138" s="1189" t="s">
        <v>729</v>
      </c>
      <c r="J138" s="1189" t="s">
        <v>327</v>
      </c>
      <c r="K138" s="1195">
        <v>40439643.6104</v>
      </c>
      <c r="L138" s="1195">
        <v>4687760.21128</v>
      </c>
      <c r="M138" s="1189" t="s">
        <v>178</v>
      </c>
      <c r="N138" s="1238">
        <v>1.45373585535</v>
      </c>
      <c r="O138" s="1196">
        <v>11.25</v>
      </c>
      <c r="P138" s="1196">
        <f t="shared" si="9"/>
        <v>16.3545283726875</v>
      </c>
      <c r="Q138" s="1224"/>
    </row>
    <row r="139" s="1204" customFormat="1" ht="12" customHeight="1" spans="1:17">
      <c r="A139" s="1224" t="s">
        <v>832</v>
      </c>
      <c r="B139" s="1225" t="s">
        <v>833</v>
      </c>
      <c r="C139" s="1224" t="s">
        <v>839</v>
      </c>
      <c r="D139" s="1225" t="s">
        <v>905</v>
      </c>
      <c r="E139" s="1189" t="s">
        <v>37</v>
      </c>
      <c r="F139" s="1189" t="s">
        <v>712</v>
      </c>
      <c r="G139" s="1189">
        <v>768</v>
      </c>
      <c r="H139" s="1189" t="s">
        <v>721</v>
      </c>
      <c r="I139" s="1189" t="s">
        <v>729</v>
      </c>
      <c r="J139" s="1189" t="s">
        <v>327</v>
      </c>
      <c r="K139" s="1195">
        <v>40439659.7156</v>
      </c>
      <c r="L139" s="1195">
        <v>4687733.77552</v>
      </c>
      <c r="M139" s="1189" t="s">
        <v>178</v>
      </c>
      <c r="N139" s="1238">
        <v>12.95922656535</v>
      </c>
      <c r="O139" s="1196">
        <v>11.25</v>
      </c>
      <c r="P139" s="1196">
        <f t="shared" si="9"/>
        <v>145.791298860187</v>
      </c>
      <c r="Q139" s="1224"/>
    </row>
    <row r="140" s="1204" customFormat="1" ht="12" customHeight="1" spans="1:17">
      <c r="A140" s="1224" t="s">
        <v>832</v>
      </c>
      <c r="B140" s="1225" t="s">
        <v>833</v>
      </c>
      <c r="C140" s="1224" t="s">
        <v>839</v>
      </c>
      <c r="D140" s="1225" t="s">
        <v>906</v>
      </c>
      <c r="E140" s="1189" t="s">
        <v>37</v>
      </c>
      <c r="F140" s="1189" t="s">
        <v>712</v>
      </c>
      <c r="G140" s="1189">
        <v>771</v>
      </c>
      <c r="H140" s="1189" t="s">
        <v>721</v>
      </c>
      <c r="I140" s="1189" t="s">
        <v>28</v>
      </c>
      <c r="J140" s="1189" t="s">
        <v>736</v>
      </c>
      <c r="K140" s="1195">
        <v>40437926.2585</v>
      </c>
      <c r="L140" s="1195">
        <v>4687721.48916</v>
      </c>
      <c r="M140" s="1189" t="s">
        <v>43</v>
      </c>
      <c r="N140" s="1238">
        <v>11.14808806005</v>
      </c>
      <c r="O140" s="1196">
        <v>11.25</v>
      </c>
      <c r="P140" s="1196">
        <v>125.415990675562</v>
      </c>
      <c r="Q140" s="1224"/>
    </row>
    <row r="141" s="1204" customFormat="1" ht="12" customHeight="1" spans="1:17">
      <c r="A141" s="1224" t="s">
        <v>832</v>
      </c>
      <c r="B141" s="1225" t="s">
        <v>833</v>
      </c>
      <c r="C141" s="1224" t="s">
        <v>839</v>
      </c>
      <c r="D141" s="1225" t="s">
        <v>907</v>
      </c>
      <c r="E141" s="1189" t="s">
        <v>37</v>
      </c>
      <c r="F141" s="1189" t="s">
        <v>712</v>
      </c>
      <c r="G141" s="1189">
        <v>779</v>
      </c>
      <c r="H141" s="1189" t="s">
        <v>721</v>
      </c>
      <c r="I141" s="1189" t="s">
        <v>729</v>
      </c>
      <c r="J141" s="1189" t="s">
        <v>29</v>
      </c>
      <c r="K141" s="1195">
        <v>40439318.3599</v>
      </c>
      <c r="L141" s="1195">
        <v>4687657.05169</v>
      </c>
      <c r="M141" s="1189" t="s">
        <v>178</v>
      </c>
      <c r="N141" s="1238">
        <v>122.4704468217</v>
      </c>
      <c r="O141" s="1196">
        <v>11.25</v>
      </c>
      <c r="P141" s="1196">
        <f t="shared" ref="P141:P143" si="10">O141*N141</f>
        <v>1377.79252674412</v>
      </c>
      <c r="Q141" s="1224"/>
    </row>
    <row r="142" s="1204" customFormat="1" ht="12" customHeight="1" spans="1:17">
      <c r="A142" s="1224" t="s">
        <v>832</v>
      </c>
      <c r="B142" s="1225" t="s">
        <v>833</v>
      </c>
      <c r="C142" s="1224" t="s">
        <v>834</v>
      </c>
      <c r="D142" s="1225" t="s">
        <v>908</v>
      </c>
      <c r="E142" s="1189" t="s">
        <v>37</v>
      </c>
      <c r="F142" s="1189" t="s">
        <v>712</v>
      </c>
      <c r="G142" s="1189">
        <v>781</v>
      </c>
      <c r="H142" s="1189" t="s">
        <v>721</v>
      </c>
      <c r="I142" s="1189" t="s">
        <v>729</v>
      </c>
      <c r="J142" s="1189" t="s">
        <v>29</v>
      </c>
      <c r="K142" s="1195">
        <v>40439705.3782</v>
      </c>
      <c r="L142" s="1195">
        <v>4687623.79766</v>
      </c>
      <c r="M142" s="1189" t="s">
        <v>178</v>
      </c>
      <c r="N142" s="1238">
        <v>22.09324460325</v>
      </c>
      <c r="O142" s="1196">
        <v>11.25</v>
      </c>
      <c r="P142" s="1196">
        <f t="shared" si="10"/>
        <v>248.549001786562</v>
      </c>
      <c r="Q142" s="1224"/>
    </row>
    <row r="143" s="1204" customFormat="1" ht="12" customHeight="1" spans="1:17">
      <c r="A143" s="1224" t="s">
        <v>832</v>
      </c>
      <c r="B143" s="1225" t="s">
        <v>833</v>
      </c>
      <c r="C143" s="1224" t="s">
        <v>837</v>
      </c>
      <c r="D143" s="1225" t="s">
        <v>909</v>
      </c>
      <c r="E143" s="1189" t="s">
        <v>37</v>
      </c>
      <c r="F143" s="1189" t="s">
        <v>712</v>
      </c>
      <c r="G143" s="1189">
        <v>785</v>
      </c>
      <c r="H143" s="1189" t="s">
        <v>721</v>
      </c>
      <c r="I143" s="1189" t="s">
        <v>729</v>
      </c>
      <c r="J143" s="1189" t="s">
        <v>29</v>
      </c>
      <c r="K143" s="1195">
        <v>40439773.618</v>
      </c>
      <c r="L143" s="1195">
        <v>4687595.20264</v>
      </c>
      <c r="M143" s="1189" t="s">
        <v>178</v>
      </c>
      <c r="N143" s="1238">
        <v>21.0190748982</v>
      </c>
      <c r="O143" s="1196">
        <v>11.25</v>
      </c>
      <c r="P143" s="1196">
        <f t="shared" si="10"/>
        <v>236.46459260475</v>
      </c>
      <c r="Q143" s="1224"/>
    </row>
    <row r="144" s="1205" customFormat="1" ht="12" customHeight="1" spans="1:17">
      <c r="A144" s="1227"/>
      <c r="B144" s="1228" t="s">
        <v>3</v>
      </c>
      <c r="C144" s="1227"/>
      <c r="D144" s="1228"/>
      <c r="E144" s="1229"/>
      <c r="F144" s="1227" t="s">
        <v>100</v>
      </c>
      <c r="G144" s="1228"/>
      <c r="H144" s="1227"/>
      <c r="I144" s="1227"/>
      <c r="J144" s="1227"/>
      <c r="K144" s="1227"/>
      <c r="L144" s="1227"/>
      <c r="M144" s="1227"/>
      <c r="N144" s="1239">
        <v>960.29</v>
      </c>
      <c r="O144" s="1240">
        <v>11.25</v>
      </c>
      <c r="P144" s="1241">
        <f>N144*O144</f>
        <v>10803.2625</v>
      </c>
      <c r="Q144" s="1227"/>
    </row>
    <row r="145" s="1204" customFormat="1" ht="12" customHeight="1" spans="1:17">
      <c r="A145" s="1224" t="s">
        <v>910</v>
      </c>
      <c r="B145" s="1225" t="s">
        <v>911</v>
      </c>
      <c r="C145" s="1224" t="s">
        <v>912</v>
      </c>
      <c r="D145" s="1225" t="s">
        <v>913</v>
      </c>
      <c r="E145" s="1189" t="s">
        <v>37</v>
      </c>
      <c r="F145" s="1189" t="s">
        <v>100</v>
      </c>
      <c r="G145" s="1189">
        <v>7</v>
      </c>
      <c r="H145" s="1189" t="s">
        <v>717</v>
      </c>
      <c r="I145" s="1189" t="s">
        <v>28</v>
      </c>
      <c r="J145" s="1189" t="s">
        <v>58</v>
      </c>
      <c r="K145" s="1195">
        <v>40432209.5591</v>
      </c>
      <c r="L145" s="1195">
        <v>4686074.23953</v>
      </c>
      <c r="M145" s="1189" t="s">
        <v>43</v>
      </c>
      <c r="N145" s="1238">
        <v>11.13956067975</v>
      </c>
      <c r="O145" s="1196">
        <v>11.25</v>
      </c>
      <c r="P145" s="1196">
        <f t="shared" ref="P145:P165" si="11">O145*N145</f>
        <v>125.320057647187</v>
      </c>
      <c r="Q145" s="1224"/>
    </row>
    <row r="146" s="1204" customFormat="1" ht="12" customHeight="1" spans="1:17">
      <c r="A146" s="1224" t="s">
        <v>910</v>
      </c>
      <c r="B146" s="1225" t="s">
        <v>911</v>
      </c>
      <c r="C146" s="1224"/>
      <c r="D146" s="1225" t="s">
        <v>914</v>
      </c>
      <c r="E146" s="1189" t="s">
        <v>37</v>
      </c>
      <c r="F146" s="1189" t="s">
        <v>100</v>
      </c>
      <c r="G146" s="1189">
        <v>9</v>
      </c>
      <c r="H146" s="1189" t="s">
        <v>721</v>
      </c>
      <c r="I146" s="1189" t="s">
        <v>28</v>
      </c>
      <c r="J146" s="1189" t="s">
        <v>58</v>
      </c>
      <c r="K146" s="1195">
        <v>40432281.5099</v>
      </c>
      <c r="L146" s="1195">
        <v>4686014.52591</v>
      </c>
      <c r="M146" s="1189" t="s">
        <v>43</v>
      </c>
      <c r="N146" s="1238">
        <v>6.3303542142</v>
      </c>
      <c r="O146" s="1196">
        <v>11.25</v>
      </c>
      <c r="P146" s="1196">
        <f t="shared" si="11"/>
        <v>71.21648490975</v>
      </c>
      <c r="Q146" s="1224"/>
    </row>
    <row r="147" s="1204" customFormat="1" ht="12" customHeight="1" spans="1:17">
      <c r="A147" s="1224" t="s">
        <v>910</v>
      </c>
      <c r="B147" s="1225" t="s">
        <v>911</v>
      </c>
      <c r="C147" s="1224" t="s">
        <v>912</v>
      </c>
      <c r="D147" s="1225" t="s">
        <v>915</v>
      </c>
      <c r="E147" s="1189" t="s">
        <v>37</v>
      </c>
      <c r="F147" s="1189" t="s">
        <v>100</v>
      </c>
      <c r="G147" s="1189">
        <v>11</v>
      </c>
      <c r="H147" s="1189" t="s">
        <v>717</v>
      </c>
      <c r="I147" s="1189" t="s">
        <v>28</v>
      </c>
      <c r="J147" s="1189" t="s">
        <v>49</v>
      </c>
      <c r="K147" s="1195">
        <v>40432353.1138</v>
      </c>
      <c r="L147" s="1195">
        <v>4685953.41518</v>
      </c>
      <c r="M147" s="1189" t="s">
        <v>43</v>
      </c>
      <c r="N147" s="1238">
        <v>1.95026648595</v>
      </c>
      <c r="O147" s="1196">
        <v>11.25</v>
      </c>
      <c r="P147" s="1196">
        <f t="shared" si="11"/>
        <v>21.9404979669375</v>
      </c>
      <c r="Q147" s="1224"/>
    </row>
    <row r="148" s="1204" customFormat="1" ht="12" customHeight="1" spans="1:17">
      <c r="A148" s="1224" t="s">
        <v>910</v>
      </c>
      <c r="B148" s="1225" t="s">
        <v>911</v>
      </c>
      <c r="C148" s="1224" t="s">
        <v>912</v>
      </c>
      <c r="D148" s="1225" t="s">
        <v>916</v>
      </c>
      <c r="E148" s="1189" t="s">
        <v>37</v>
      </c>
      <c r="F148" s="1189" t="s">
        <v>100</v>
      </c>
      <c r="G148" s="1189">
        <v>425</v>
      </c>
      <c r="H148" s="1189" t="s">
        <v>717</v>
      </c>
      <c r="I148" s="1189" t="s">
        <v>28</v>
      </c>
      <c r="J148" s="1189" t="s">
        <v>327</v>
      </c>
      <c r="K148" s="1195">
        <v>40432246.1725</v>
      </c>
      <c r="L148" s="1195">
        <v>4686788.57061</v>
      </c>
      <c r="M148" s="1189" t="s">
        <v>43</v>
      </c>
      <c r="N148" s="1238">
        <v>46.70124345885</v>
      </c>
      <c r="O148" s="1196">
        <v>11.25</v>
      </c>
      <c r="P148" s="1196">
        <f t="shared" si="11"/>
        <v>525.388988912062</v>
      </c>
      <c r="Q148" s="1224"/>
    </row>
    <row r="149" s="1204" customFormat="1" ht="12" customHeight="1" spans="1:17">
      <c r="A149" s="1224" t="s">
        <v>910</v>
      </c>
      <c r="B149" s="1225" t="s">
        <v>911</v>
      </c>
      <c r="C149" s="1224" t="s">
        <v>912</v>
      </c>
      <c r="D149" s="1225" t="s">
        <v>917</v>
      </c>
      <c r="E149" s="1189" t="s">
        <v>37</v>
      </c>
      <c r="F149" s="1189" t="s">
        <v>100</v>
      </c>
      <c r="G149" s="1189">
        <v>447</v>
      </c>
      <c r="H149" s="1189" t="s">
        <v>721</v>
      </c>
      <c r="I149" s="1189" t="s">
        <v>28</v>
      </c>
      <c r="J149" s="1189" t="s">
        <v>327</v>
      </c>
      <c r="K149" s="1195">
        <v>40432375.6765</v>
      </c>
      <c r="L149" s="1195">
        <v>4686697.77998</v>
      </c>
      <c r="M149" s="1189" t="s">
        <v>43</v>
      </c>
      <c r="N149" s="1238">
        <v>25.1836371726</v>
      </c>
      <c r="O149" s="1196">
        <v>11.25</v>
      </c>
      <c r="P149" s="1196">
        <f t="shared" si="11"/>
        <v>283.31591819175</v>
      </c>
      <c r="Q149" s="1224"/>
    </row>
    <row r="150" s="1204" customFormat="1" ht="12" customHeight="1" spans="1:17">
      <c r="A150" s="1224" t="s">
        <v>910</v>
      </c>
      <c r="B150" s="1225" t="s">
        <v>911</v>
      </c>
      <c r="C150" s="1224" t="s">
        <v>912</v>
      </c>
      <c r="D150" s="1225" t="s">
        <v>918</v>
      </c>
      <c r="E150" s="1189" t="s">
        <v>37</v>
      </c>
      <c r="F150" s="1189" t="s">
        <v>100</v>
      </c>
      <c r="G150" s="1189">
        <v>469</v>
      </c>
      <c r="H150" s="1189" t="s">
        <v>717</v>
      </c>
      <c r="I150" s="1189" t="s">
        <v>28</v>
      </c>
      <c r="J150" s="1189" t="s">
        <v>327</v>
      </c>
      <c r="K150" s="1195">
        <v>40432573.5413</v>
      </c>
      <c r="L150" s="1195">
        <v>4686724.50207</v>
      </c>
      <c r="M150" s="1189" t="s">
        <v>43</v>
      </c>
      <c r="N150" s="1238">
        <v>154.5470190915</v>
      </c>
      <c r="O150" s="1196">
        <v>11.25</v>
      </c>
      <c r="P150" s="1196">
        <f t="shared" si="11"/>
        <v>1738.65396477937</v>
      </c>
      <c r="Q150" s="1224"/>
    </row>
    <row r="151" s="1204" customFormat="1" ht="12" customHeight="1" spans="1:17">
      <c r="A151" s="1224" t="s">
        <v>910</v>
      </c>
      <c r="B151" s="1225" t="s">
        <v>911</v>
      </c>
      <c r="C151" s="1224" t="s">
        <v>912</v>
      </c>
      <c r="D151" s="1225" t="s">
        <v>919</v>
      </c>
      <c r="E151" s="1189" t="s">
        <v>37</v>
      </c>
      <c r="F151" s="1189" t="s">
        <v>100</v>
      </c>
      <c r="G151" s="1189">
        <v>542</v>
      </c>
      <c r="H151" s="1189" t="s">
        <v>717</v>
      </c>
      <c r="I151" s="1189" t="s">
        <v>28</v>
      </c>
      <c r="J151" s="1189" t="s">
        <v>49</v>
      </c>
      <c r="K151" s="1195">
        <v>40432368.5697</v>
      </c>
      <c r="L151" s="1195">
        <v>4686511.36465</v>
      </c>
      <c r="M151" s="1189" t="s">
        <v>43</v>
      </c>
      <c r="N151" s="1238">
        <v>40.57076284995</v>
      </c>
      <c r="O151" s="1196">
        <v>11.25</v>
      </c>
      <c r="P151" s="1196">
        <f t="shared" si="11"/>
        <v>456.421082061938</v>
      </c>
      <c r="Q151" s="1224"/>
    </row>
    <row r="152" s="1204" customFormat="1" ht="12" customHeight="1" spans="1:17">
      <c r="A152" s="1224" t="s">
        <v>910</v>
      </c>
      <c r="B152" s="1225" t="s">
        <v>911</v>
      </c>
      <c r="C152" s="1224" t="s">
        <v>912</v>
      </c>
      <c r="D152" s="1225" t="s">
        <v>920</v>
      </c>
      <c r="E152" s="1189" t="s">
        <v>37</v>
      </c>
      <c r="F152" s="1189" t="s">
        <v>100</v>
      </c>
      <c r="G152" s="1189">
        <v>624</v>
      </c>
      <c r="H152" s="1189" t="s">
        <v>721</v>
      </c>
      <c r="I152" s="1189" t="s">
        <v>28</v>
      </c>
      <c r="J152" s="1189" t="s">
        <v>58</v>
      </c>
      <c r="K152" s="1195">
        <v>40432164.9524</v>
      </c>
      <c r="L152" s="1195">
        <v>4686266.25373</v>
      </c>
      <c r="M152" s="1189" t="s">
        <v>43</v>
      </c>
      <c r="N152" s="1238">
        <v>3.53856832155</v>
      </c>
      <c r="O152" s="1196">
        <v>11.25</v>
      </c>
      <c r="P152" s="1196">
        <f t="shared" si="11"/>
        <v>39.8088936174375</v>
      </c>
      <c r="Q152" s="1224"/>
    </row>
    <row r="153" s="1204" customFormat="1" ht="12" customHeight="1" spans="1:17">
      <c r="A153" s="1224" t="s">
        <v>910</v>
      </c>
      <c r="B153" s="1225" t="s">
        <v>911</v>
      </c>
      <c r="C153" s="1224" t="s">
        <v>912</v>
      </c>
      <c r="D153" s="1225" t="s">
        <v>921</v>
      </c>
      <c r="E153" s="1189" t="s">
        <v>37</v>
      </c>
      <c r="F153" s="1189" t="s">
        <v>100</v>
      </c>
      <c r="G153" s="1189">
        <v>1467</v>
      </c>
      <c r="H153" s="1189" t="s">
        <v>721</v>
      </c>
      <c r="I153" s="1189" t="s">
        <v>28</v>
      </c>
      <c r="J153" s="1189" t="s">
        <v>58</v>
      </c>
      <c r="K153" s="1195">
        <v>40433547.2479</v>
      </c>
      <c r="L153" s="1195">
        <v>4688708.64599</v>
      </c>
      <c r="M153" s="1189" t="s">
        <v>43</v>
      </c>
      <c r="N153" s="1238">
        <v>4.277553756</v>
      </c>
      <c r="O153" s="1196">
        <v>11.25</v>
      </c>
      <c r="P153" s="1196">
        <f t="shared" si="11"/>
        <v>48.122479755</v>
      </c>
      <c r="Q153" s="1224"/>
    </row>
    <row r="154" s="1204" customFormat="1" ht="12" customHeight="1" spans="1:17">
      <c r="A154" s="1224" t="s">
        <v>910</v>
      </c>
      <c r="B154" s="1225" t="s">
        <v>911</v>
      </c>
      <c r="C154" s="1224" t="s">
        <v>912</v>
      </c>
      <c r="D154" s="1225" t="s">
        <v>922</v>
      </c>
      <c r="E154" s="1189" t="s">
        <v>37</v>
      </c>
      <c r="F154" s="1189" t="s">
        <v>100</v>
      </c>
      <c r="G154" s="1189">
        <v>1474</v>
      </c>
      <c r="H154" s="1189" t="s">
        <v>721</v>
      </c>
      <c r="I154" s="1189" t="s">
        <v>28</v>
      </c>
      <c r="J154" s="1189" t="s">
        <v>58</v>
      </c>
      <c r="K154" s="1195">
        <v>40433837.8747</v>
      </c>
      <c r="L154" s="1195">
        <v>4688637.43969</v>
      </c>
      <c r="M154" s="1189" t="s">
        <v>43</v>
      </c>
      <c r="N154" s="1238">
        <v>49.7492904393</v>
      </c>
      <c r="O154" s="1196">
        <v>11.25</v>
      </c>
      <c r="P154" s="1196">
        <f t="shared" si="11"/>
        <v>559.679517442125</v>
      </c>
      <c r="Q154" s="1224"/>
    </row>
    <row r="155" s="1204" customFormat="1" ht="12" customHeight="1" spans="1:17">
      <c r="A155" s="1224" t="s">
        <v>910</v>
      </c>
      <c r="B155" s="1225" t="s">
        <v>911</v>
      </c>
      <c r="C155" s="1224" t="s">
        <v>912</v>
      </c>
      <c r="D155" s="1225" t="s">
        <v>923</v>
      </c>
      <c r="E155" s="1189" t="s">
        <v>37</v>
      </c>
      <c r="F155" s="1189" t="s">
        <v>100</v>
      </c>
      <c r="G155" s="1189">
        <v>1488</v>
      </c>
      <c r="H155" s="1189" t="s">
        <v>717</v>
      </c>
      <c r="I155" s="1189" t="s">
        <v>28</v>
      </c>
      <c r="J155" s="1189" t="s">
        <v>58</v>
      </c>
      <c r="K155" s="1195">
        <v>40433622.3429</v>
      </c>
      <c r="L155" s="1195">
        <v>4688561.77819</v>
      </c>
      <c r="M155" s="1189" t="s">
        <v>43</v>
      </c>
      <c r="N155" s="1238">
        <v>105.63617311635</v>
      </c>
      <c r="O155" s="1196">
        <v>11.25</v>
      </c>
      <c r="P155" s="1196">
        <f t="shared" si="11"/>
        <v>1188.40694755894</v>
      </c>
      <c r="Q155" s="1224"/>
    </row>
    <row r="156" s="1204" customFormat="1" ht="12" customHeight="1" spans="1:17">
      <c r="A156" s="1224" t="s">
        <v>910</v>
      </c>
      <c r="B156" s="1225" t="s">
        <v>911</v>
      </c>
      <c r="C156" s="1224" t="s">
        <v>912</v>
      </c>
      <c r="D156" s="1225" t="s">
        <v>924</v>
      </c>
      <c r="E156" s="1189" t="s">
        <v>37</v>
      </c>
      <c r="F156" s="1189" t="s">
        <v>100</v>
      </c>
      <c r="G156" s="1189">
        <v>1505</v>
      </c>
      <c r="H156" s="1189" t="s">
        <v>721</v>
      </c>
      <c r="I156" s="1189" t="s">
        <v>28</v>
      </c>
      <c r="J156" s="1189" t="s">
        <v>58</v>
      </c>
      <c r="K156" s="1195">
        <v>40433358.5031</v>
      </c>
      <c r="L156" s="1195">
        <v>4688418.60162</v>
      </c>
      <c r="M156" s="1189" t="s">
        <v>43</v>
      </c>
      <c r="N156" s="1238">
        <v>33.47587607415</v>
      </c>
      <c r="O156" s="1196">
        <v>11.25</v>
      </c>
      <c r="P156" s="1196">
        <f t="shared" si="11"/>
        <v>376.603605834188</v>
      </c>
      <c r="Q156" s="1224"/>
    </row>
    <row r="157" s="1204" customFormat="1" ht="12" customHeight="1" spans="1:17">
      <c r="A157" s="1224" t="s">
        <v>910</v>
      </c>
      <c r="B157" s="1225" t="s">
        <v>911</v>
      </c>
      <c r="C157" s="1224" t="s">
        <v>912</v>
      </c>
      <c r="D157" s="1225" t="s">
        <v>925</v>
      </c>
      <c r="E157" s="1189" t="s">
        <v>37</v>
      </c>
      <c r="F157" s="1189" t="s">
        <v>100</v>
      </c>
      <c r="G157" s="1189">
        <v>1518</v>
      </c>
      <c r="H157" s="1189" t="s">
        <v>721</v>
      </c>
      <c r="I157" s="1189" t="s">
        <v>28</v>
      </c>
      <c r="J157" s="1189" t="s">
        <v>58</v>
      </c>
      <c r="K157" s="1195">
        <v>40433154.093</v>
      </c>
      <c r="L157" s="1195">
        <v>4688265.99414</v>
      </c>
      <c r="M157" s="1189" t="s">
        <v>43</v>
      </c>
      <c r="N157" s="1238">
        <v>26.21366793885</v>
      </c>
      <c r="O157" s="1196">
        <v>11.25</v>
      </c>
      <c r="P157" s="1196">
        <f t="shared" si="11"/>
        <v>294.903764312062</v>
      </c>
      <c r="Q157" s="1224"/>
    </row>
    <row r="158" s="1204" customFormat="1" ht="12" customHeight="1" spans="1:17">
      <c r="A158" s="1224" t="s">
        <v>910</v>
      </c>
      <c r="B158" s="1225" t="s">
        <v>911</v>
      </c>
      <c r="C158" s="1224" t="s">
        <v>912</v>
      </c>
      <c r="D158" s="1225" t="s">
        <v>926</v>
      </c>
      <c r="E158" s="1189" t="s">
        <v>37</v>
      </c>
      <c r="F158" s="1189" t="s">
        <v>100</v>
      </c>
      <c r="G158" s="1189">
        <v>1528</v>
      </c>
      <c r="H158" s="1189" t="s">
        <v>717</v>
      </c>
      <c r="I158" s="1189" t="s">
        <v>28</v>
      </c>
      <c r="J158" s="1189" t="s">
        <v>58</v>
      </c>
      <c r="K158" s="1195">
        <v>40432987.1322</v>
      </c>
      <c r="L158" s="1195">
        <v>4688132.8397</v>
      </c>
      <c r="M158" s="1189" t="s">
        <v>43</v>
      </c>
      <c r="N158" s="1238">
        <v>22.5436700604</v>
      </c>
      <c r="O158" s="1196">
        <v>11.25</v>
      </c>
      <c r="P158" s="1196">
        <f t="shared" si="11"/>
        <v>253.6162881795</v>
      </c>
      <c r="Q158" s="1224"/>
    </row>
    <row r="159" s="1204" customFormat="1" ht="12" customHeight="1" spans="1:17">
      <c r="A159" s="1224" t="s">
        <v>910</v>
      </c>
      <c r="B159" s="1225" t="s">
        <v>911</v>
      </c>
      <c r="C159" s="1224" t="s">
        <v>912</v>
      </c>
      <c r="D159" s="1225" t="s">
        <v>927</v>
      </c>
      <c r="E159" s="1189" t="s">
        <v>37</v>
      </c>
      <c r="F159" s="1189" t="s">
        <v>100</v>
      </c>
      <c r="G159" s="1189">
        <v>638</v>
      </c>
      <c r="H159" s="1189" t="s">
        <v>721</v>
      </c>
      <c r="I159" s="1189" t="s">
        <v>28</v>
      </c>
      <c r="J159" s="1189" t="s">
        <v>58</v>
      </c>
      <c r="K159" s="1195">
        <v>40432471.9174</v>
      </c>
      <c r="L159" s="1195">
        <v>4686238.12285</v>
      </c>
      <c r="M159" s="1189" t="s">
        <v>43</v>
      </c>
      <c r="N159" s="1238">
        <v>207.578508945</v>
      </c>
      <c r="O159" s="1196">
        <v>11.25</v>
      </c>
      <c r="P159" s="1196">
        <f t="shared" si="11"/>
        <v>2335.25822563125</v>
      </c>
      <c r="Q159" s="1224"/>
    </row>
    <row r="160" s="1204" customFormat="1" ht="12" customHeight="1" spans="1:17">
      <c r="A160" s="1224" t="s">
        <v>910</v>
      </c>
      <c r="B160" s="1225" t="s">
        <v>911</v>
      </c>
      <c r="C160" s="1224" t="s">
        <v>912</v>
      </c>
      <c r="D160" s="1225" t="s">
        <v>928</v>
      </c>
      <c r="E160" s="1189" t="s">
        <v>37</v>
      </c>
      <c r="F160" s="1189" t="s">
        <v>100</v>
      </c>
      <c r="G160" s="1189">
        <v>655</v>
      </c>
      <c r="H160" s="1189" t="s">
        <v>717</v>
      </c>
      <c r="I160" s="1189" t="s">
        <v>28</v>
      </c>
      <c r="J160" s="1189" t="s">
        <v>58</v>
      </c>
      <c r="K160" s="1195">
        <v>40432246.0127</v>
      </c>
      <c r="L160" s="1195">
        <v>4686190.67889</v>
      </c>
      <c r="M160" s="1189" t="s">
        <v>43</v>
      </c>
      <c r="N160" s="1238">
        <v>44.5309873899</v>
      </c>
      <c r="O160" s="1196">
        <v>11.25</v>
      </c>
      <c r="P160" s="1196">
        <f t="shared" si="11"/>
        <v>500.973608136375</v>
      </c>
      <c r="Q160" s="1224"/>
    </row>
    <row r="161" s="1204" customFormat="1" ht="12" customHeight="1" spans="1:17">
      <c r="A161" s="1224" t="s">
        <v>910</v>
      </c>
      <c r="B161" s="1225" t="s">
        <v>911</v>
      </c>
      <c r="C161" s="1224" t="s">
        <v>912</v>
      </c>
      <c r="D161" s="1225" t="s">
        <v>929</v>
      </c>
      <c r="E161" s="1189" t="s">
        <v>37</v>
      </c>
      <c r="F161" s="1189" t="s">
        <v>100</v>
      </c>
      <c r="G161" s="1189">
        <v>743</v>
      </c>
      <c r="H161" s="1189" t="s">
        <v>717</v>
      </c>
      <c r="I161" s="1189" t="s">
        <v>28</v>
      </c>
      <c r="J161" s="1189" t="s">
        <v>49</v>
      </c>
      <c r="K161" s="1195">
        <v>40432427.9374</v>
      </c>
      <c r="L161" s="1195">
        <v>4685985.77424</v>
      </c>
      <c r="M161" s="1189" t="s">
        <v>43</v>
      </c>
      <c r="N161" s="1238">
        <v>7.3465034727</v>
      </c>
      <c r="O161" s="1196">
        <v>11.25</v>
      </c>
      <c r="P161" s="1196">
        <f t="shared" si="11"/>
        <v>82.648164067875</v>
      </c>
      <c r="Q161" s="1224"/>
    </row>
    <row r="162" s="1204" customFormat="1" ht="12" customHeight="1" spans="1:17">
      <c r="A162" s="1224" t="s">
        <v>910</v>
      </c>
      <c r="B162" s="1225" t="s">
        <v>911</v>
      </c>
      <c r="C162" s="1224" t="s">
        <v>912</v>
      </c>
      <c r="D162" s="1225" t="s">
        <v>930</v>
      </c>
      <c r="E162" s="1189" t="s">
        <v>37</v>
      </c>
      <c r="F162" s="1189" t="s">
        <v>100</v>
      </c>
      <c r="G162" s="1189">
        <v>1541</v>
      </c>
      <c r="H162" s="1189" t="s">
        <v>721</v>
      </c>
      <c r="I162" s="1189" t="s">
        <v>28</v>
      </c>
      <c r="J162" s="1189" t="s">
        <v>58</v>
      </c>
      <c r="K162" s="1195">
        <v>40433042.1682</v>
      </c>
      <c r="L162" s="1195">
        <v>4687835.54967</v>
      </c>
      <c r="M162" s="1189" t="s">
        <v>43</v>
      </c>
      <c r="N162" s="1238">
        <v>34.26607676865</v>
      </c>
      <c r="O162" s="1196">
        <v>11.25</v>
      </c>
      <c r="P162" s="1196">
        <f t="shared" si="11"/>
        <v>385.493363647313</v>
      </c>
      <c r="Q162" s="1224"/>
    </row>
    <row r="163" s="1204" customFormat="1" ht="12" customHeight="1" spans="1:17">
      <c r="A163" s="1224" t="s">
        <v>910</v>
      </c>
      <c r="B163" s="1225" t="s">
        <v>911</v>
      </c>
      <c r="C163" s="1224" t="s">
        <v>912</v>
      </c>
      <c r="D163" s="1225" t="s">
        <v>931</v>
      </c>
      <c r="E163" s="1189" t="s">
        <v>37</v>
      </c>
      <c r="F163" s="1189" t="s">
        <v>100</v>
      </c>
      <c r="G163" s="1189">
        <v>1542</v>
      </c>
      <c r="H163" s="1189" t="s">
        <v>721</v>
      </c>
      <c r="I163" s="1189" t="s">
        <v>28</v>
      </c>
      <c r="J163" s="1189" t="s">
        <v>58</v>
      </c>
      <c r="K163" s="1195">
        <v>40432877.8232</v>
      </c>
      <c r="L163" s="1195">
        <v>4687939.9716</v>
      </c>
      <c r="M163" s="1189" t="s">
        <v>43</v>
      </c>
      <c r="N163" s="1238">
        <v>54.1423832946</v>
      </c>
      <c r="O163" s="1196">
        <v>11.25</v>
      </c>
      <c r="P163" s="1196">
        <f t="shared" si="11"/>
        <v>609.10181206425</v>
      </c>
      <c r="Q163" s="1224"/>
    </row>
    <row r="164" s="1204" customFormat="1" ht="12" customHeight="1" spans="1:17">
      <c r="A164" s="1224" t="s">
        <v>910</v>
      </c>
      <c r="B164" s="1225" t="s">
        <v>911</v>
      </c>
      <c r="C164" s="1224" t="s">
        <v>912</v>
      </c>
      <c r="D164" s="1225" t="s">
        <v>932</v>
      </c>
      <c r="E164" s="1189" t="s">
        <v>37</v>
      </c>
      <c r="F164" s="1189" t="s">
        <v>100</v>
      </c>
      <c r="G164" s="1189">
        <v>1552</v>
      </c>
      <c r="H164" s="1189" t="s">
        <v>721</v>
      </c>
      <c r="I164" s="1189" t="s">
        <v>28</v>
      </c>
      <c r="J164" s="1189" t="s">
        <v>58</v>
      </c>
      <c r="K164" s="1195">
        <v>40432788.2296</v>
      </c>
      <c r="L164" s="1195">
        <v>4687863.83297</v>
      </c>
      <c r="M164" s="1189" t="s">
        <v>43</v>
      </c>
      <c r="N164" s="1238">
        <v>80.5675940862</v>
      </c>
      <c r="O164" s="1196">
        <v>11.25</v>
      </c>
      <c r="P164" s="1196">
        <f t="shared" si="11"/>
        <v>906.38543346975</v>
      </c>
      <c r="Q164" s="1224"/>
    </row>
    <row r="165" s="1205" customFormat="1" ht="12" customHeight="1" spans="1:17">
      <c r="A165" s="1227"/>
      <c r="B165" s="1228" t="s">
        <v>3</v>
      </c>
      <c r="C165" s="1227"/>
      <c r="D165" s="1228"/>
      <c r="E165" s="1229"/>
      <c r="F165" s="1227" t="s">
        <v>102</v>
      </c>
      <c r="G165" s="1228"/>
      <c r="H165" s="1227"/>
      <c r="I165" s="1227"/>
      <c r="J165" s="1227"/>
      <c r="K165" s="1227"/>
      <c r="L165" s="1227"/>
      <c r="M165" s="1227"/>
      <c r="N165" s="1239">
        <v>1098.27</v>
      </c>
      <c r="O165" s="1240">
        <v>11.25</v>
      </c>
      <c r="P165" s="1241">
        <f t="shared" si="11"/>
        <v>12355.5375</v>
      </c>
      <c r="Q165" s="1227"/>
    </row>
    <row r="166" s="1204" customFormat="1" ht="12" customHeight="1" spans="1:17">
      <c r="A166" s="1224" t="s">
        <v>933</v>
      </c>
      <c r="B166" s="1225" t="s">
        <v>934</v>
      </c>
      <c r="C166" s="1224" t="s">
        <v>935</v>
      </c>
      <c r="D166" s="1225" t="s">
        <v>936</v>
      </c>
      <c r="E166" s="1189" t="s">
        <v>37</v>
      </c>
      <c r="F166" s="1189" t="s">
        <v>102</v>
      </c>
      <c r="G166" s="1189">
        <v>163</v>
      </c>
      <c r="H166" s="1189" t="s">
        <v>721</v>
      </c>
      <c r="I166" s="1189" t="s">
        <v>28</v>
      </c>
      <c r="J166" s="1189" t="s">
        <v>327</v>
      </c>
      <c r="K166" s="1195">
        <v>40431750.4467</v>
      </c>
      <c r="L166" s="1195">
        <v>4684384.85966</v>
      </c>
      <c r="M166" s="1189" t="s">
        <v>43</v>
      </c>
      <c r="N166" s="1238">
        <v>4.0057949571</v>
      </c>
      <c r="O166" s="1196">
        <v>11.25</v>
      </c>
      <c r="P166" s="1196">
        <v>45.065193267375</v>
      </c>
      <c r="Q166" s="1224"/>
    </row>
    <row r="167" s="1204" customFormat="1" ht="12" customHeight="1" spans="1:17">
      <c r="A167" s="1224" t="s">
        <v>933</v>
      </c>
      <c r="B167" s="1225" t="s">
        <v>934</v>
      </c>
      <c r="C167" s="1224" t="s">
        <v>937</v>
      </c>
      <c r="D167" s="1225" t="s">
        <v>938</v>
      </c>
      <c r="E167" s="1189" t="s">
        <v>37</v>
      </c>
      <c r="F167" s="1189" t="s">
        <v>102</v>
      </c>
      <c r="G167" s="1189">
        <v>168</v>
      </c>
      <c r="H167" s="1189" t="s">
        <v>717</v>
      </c>
      <c r="I167" s="1189" t="s">
        <v>28</v>
      </c>
      <c r="J167" s="1189" t="s">
        <v>327</v>
      </c>
      <c r="K167" s="1195">
        <v>40431479.9042</v>
      </c>
      <c r="L167" s="1195">
        <v>4684365.08196</v>
      </c>
      <c r="M167" s="1189" t="s">
        <v>43</v>
      </c>
      <c r="N167" s="1238">
        <v>4.2894114063</v>
      </c>
      <c r="O167" s="1196">
        <v>11.25</v>
      </c>
      <c r="P167" s="1196">
        <v>48.255878320875</v>
      </c>
      <c r="Q167" s="1224"/>
    </row>
    <row r="168" s="1204" customFormat="1" ht="12" customHeight="1" spans="1:17">
      <c r="A168" s="1224" t="s">
        <v>933</v>
      </c>
      <c r="B168" s="1225" t="s">
        <v>934</v>
      </c>
      <c r="C168" s="1224" t="s">
        <v>939</v>
      </c>
      <c r="D168" s="1225" t="s">
        <v>940</v>
      </c>
      <c r="E168" s="1189" t="s">
        <v>37</v>
      </c>
      <c r="F168" s="1189" t="s">
        <v>102</v>
      </c>
      <c r="G168" s="1189">
        <v>185</v>
      </c>
      <c r="H168" s="1189" t="s">
        <v>721</v>
      </c>
      <c r="I168" s="1189" t="s">
        <v>28</v>
      </c>
      <c r="J168" s="1189" t="s">
        <v>327</v>
      </c>
      <c r="K168" s="1195">
        <v>40431424.5343</v>
      </c>
      <c r="L168" s="1195">
        <v>4684274.41933</v>
      </c>
      <c r="M168" s="1189" t="s">
        <v>43</v>
      </c>
      <c r="N168" s="1238">
        <v>35.6666495655</v>
      </c>
      <c r="O168" s="1196">
        <v>11.25</v>
      </c>
      <c r="P168" s="1196">
        <v>401.249807611875</v>
      </c>
      <c r="Q168" s="1224"/>
    </row>
    <row r="169" s="1204" customFormat="1" ht="12" customHeight="1" spans="1:17">
      <c r="A169" s="1224" t="s">
        <v>933</v>
      </c>
      <c r="B169" s="1225" t="s">
        <v>934</v>
      </c>
      <c r="C169" s="1224" t="s">
        <v>939</v>
      </c>
      <c r="D169" s="1225" t="s">
        <v>941</v>
      </c>
      <c r="E169" s="1189" t="s">
        <v>37</v>
      </c>
      <c r="F169" s="1189" t="s">
        <v>102</v>
      </c>
      <c r="G169" s="1189">
        <v>186</v>
      </c>
      <c r="H169" s="1189" t="s">
        <v>721</v>
      </c>
      <c r="I169" s="1189" t="s">
        <v>28</v>
      </c>
      <c r="J169" s="1189" t="s">
        <v>327</v>
      </c>
      <c r="K169" s="1195">
        <v>40431254.2758</v>
      </c>
      <c r="L169" s="1195">
        <v>4684244.11363</v>
      </c>
      <c r="M169" s="1189" t="s">
        <v>43</v>
      </c>
      <c r="N169" s="1238">
        <v>2.3491137465</v>
      </c>
      <c r="O169" s="1196">
        <v>11.25</v>
      </c>
      <c r="P169" s="1196">
        <v>26.427529648125</v>
      </c>
      <c r="Q169" s="1224"/>
    </row>
    <row r="170" s="1204" customFormat="1" ht="12" customHeight="1" spans="1:17">
      <c r="A170" s="1224" t="s">
        <v>933</v>
      </c>
      <c r="B170" s="1225" t="s">
        <v>934</v>
      </c>
      <c r="C170" s="1224" t="s">
        <v>939</v>
      </c>
      <c r="D170" s="1225" t="s">
        <v>942</v>
      </c>
      <c r="E170" s="1189" t="s">
        <v>37</v>
      </c>
      <c r="F170" s="1189" t="s">
        <v>102</v>
      </c>
      <c r="G170" s="1189">
        <v>201</v>
      </c>
      <c r="H170" s="1189" t="s">
        <v>721</v>
      </c>
      <c r="I170" s="1189" t="s">
        <v>28</v>
      </c>
      <c r="J170" s="1189" t="s">
        <v>327</v>
      </c>
      <c r="K170" s="1195">
        <v>40431886.9307</v>
      </c>
      <c r="L170" s="1195">
        <v>4684160.93112</v>
      </c>
      <c r="M170" s="1189" t="s">
        <v>43</v>
      </c>
      <c r="N170" s="1238">
        <v>105.139875087</v>
      </c>
      <c r="O170" s="1196">
        <v>11.25</v>
      </c>
      <c r="P170" s="1196">
        <v>1182.82359472875</v>
      </c>
      <c r="Q170" s="1224"/>
    </row>
    <row r="171" s="1204" customFormat="1" ht="12" customHeight="1" spans="1:17">
      <c r="A171" s="1224" t="s">
        <v>933</v>
      </c>
      <c r="B171" s="1225" t="s">
        <v>934</v>
      </c>
      <c r="C171" s="1224" t="s">
        <v>939</v>
      </c>
      <c r="D171" s="1225" t="s">
        <v>943</v>
      </c>
      <c r="E171" s="1189" t="s">
        <v>37</v>
      </c>
      <c r="F171" s="1189" t="s">
        <v>102</v>
      </c>
      <c r="G171" s="1189">
        <v>221</v>
      </c>
      <c r="H171" s="1189" t="s">
        <v>721</v>
      </c>
      <c r="I171" s="1189" t="s">
        <v>28</v>
      </c>
      <c r="J171" s="1189" t="s">
        <v>327</v>
      </c>
      <c r="K171" s="1195">
        <v>40432052.3595</v>
      </c>
      <c r="L171" s="1195">
        <v>4684101.18579</v>
      </c>
      <c r="M171" s="1189" t="s">
        <v>43</v>
      </c>
      <c r="N171" s="1238">
        <v>12.35014953045</v>
      </c>
      <c r="O171" s="1196">
        <v>11.25</v>
      </c>
      <c r="P171" s="1196">
        <v>138.939182217562</v>
      </c>
      <c r="Q171" s="1224"/>
    </row>
    <row r="172" s="1204" customFormat="1" ht="12" customHeight="1" spans="1:17">
      <c r="A172" s="1224" t="s">
        <v>933</v>
      </c>
      <c r="B172" s="1225" t="s">
        <v>934</v>
      </c>
      <c r="C172" s="1224" t="s">
        <v>939</v>
      </c>
      <c r="D172" s="1225" t="s">
        <v>944</v>
      </c>
      <c r="E172" s="1189" t="s">
        <v>37</v>
      </c>
      <c r="F172" s="1189" t="s">
        <v>102</v>
      </c>
      <c r="G172" s="1189">
        <v>254</v>
      </c>
      <c r="H172" s="1189" t="s">
        <v>721</v>
      </c>
      <c r="I172" s="1189" t="s">
        <v>28</v>
      </c>
      <c r="J172" s="1189" t="s">
        <v>327</v>
      </c>
      <c r="K172" s="1195">
        <v>40431665.2967</v>
      </c>
      <c r="L172" s="1195">
        <v>4683874.72578</v>
      </c>
      <c r="M172" s="1189" t="s">
        <v>43</v>
      </c>
      <c r="N172" s="1238">
        <v>153.1608401385</v>
      </c>
      <c r="O172" s="1196">
        <v>11.25</v>
      </c>
      <c r="P172" s="1196">
        <v>1723.05945155812</v>
      </c>
      <c r="Q172" s="1224"/>
    </row>
    <row r="173" s="1204" customFormat="1" ht="12" customHeight="1" spans="1:17">
      <c r="A173" s="1224" t="s">
        <v>933</v>
      </c>
      <c r="B173" s="1225" t="s">
        <v>934</v>
      </c>
      <c r="C173" s="1224" t="s">
        <v>939</v>
      </c>
      <c r="D173" s="1225" t="s">
        <v>945</v>
      </c>
      <c r="E173" s="1189" t="s">
        <v>37</v>
      </c>
      <c r="F173" s="1189" t="s">
        <v>102</v>
      </c>
      <c r="G173" s="1189">
        <v>287</v>
      </c>
      <c r="H173" s="1189" t="s">
        <v>721</v>
      </c>
      <c r="I173" s="1189" t="s">
        <v>28</v>
      </c>
      <c r="J173" s="1189" t="s">
        <v>327</v>
      </c>
      <c r="K173" s="1195">
        <v>40431927.3692</v>
      </c>
      <c r="L173" s="1195">
        <v>4683917.62279</v>
      </c>
      <c r="M173" s="1189" t="s">
        <v>43</v>
      </c>
      <c r="N173" s="1238">
        <v>28.19178185295</v>
      </c>
      <c r="O173" s="1196">
        <v>11.25</v>
      </c>
      <c r="P173" s="1196">
        <v>317.157545845687</v>
      </c>
      <c r="Q173" s="1224"/>
    </row>
    <row r="174" s="1204" customFormat="1" ht="12" customHeight="1" spans="1:17">
      <c r="A174" s="1224" t="s">
        <v>933</v>
      </c>
      <c r="B174" s="1225" t="s">
        <v>934</v>
      </c>
      <c r="C174" s="1224" t="s">
        <v>939</v>
      </c>
      <c r="D174" s="1225" t="s">
        <v>946</v>
      </c>
      <c r="E174" s="1189" t="s">
        <v>37</v>
      </c>
      <c r="F174" s="1189" t="s">
        <v>102</v>
      </c>
      <c r="G174" s="1189">
        <v>298</v>
      </c>
      <c r="H174" s="1189" t="s">
        <v>721</v>
      </c>
      <c r="I174" s="1189" t="s">
        <v>28</v>
      </c>
      <c r="J174" s="1189" t="s">
        <v>327</v>
      </c>
      <c r="K174" s="1195">
        <v>40432209.6105</v>
      </c>
      <c r="L174" s="1195">
        <v>4683849.1674</v>
      </c>
      <c r="M174" s="1189" t="s">
        <v>43</v>
      </c>
      <c r="N174" s="1238">
        <v>56.37190393875</v>
      </c>
      <c r="O174" s="1196">
        <v>11.25</v>
      </c>
      <c r="P174" s="1196">
        <v>634.183919310938</v>
      </c>
      <c r="Q174" s="1224"/>
    </row>
    <row r="175" s="1204" customFormat="1" ht="12" customHeight="1" spans="1:17">
      <c r="A175" s="1224" t="s">
        <v>933</v>
      </c>
      <c r="B175" s="1225" t="s">
        <v>934</v>
      </c>
      <c r="C175" s="1224" t="s">
        <v>939</v>
      </c>
      <c r="D175" s="1225" t="s">
        <v>947</v>
      </c>
      <c r="E175" s="1189" t="s">
        <v>37</v>
      </c>
      <c r="F175" s="1189" t="s">
        <v>102</v>
      </c>
      <c r="G175" s="1189">
        <v>350</v>
      </c>
      <c r="H175" s="1189" t="s">
        <v>721</v>
      </c>
      <c r="I175" s="1189" t="s">
        <v>28</v>
      </c>
      <c r="J175" s="1189" t="s">
        <v>327</v>
      </c>
      <c r="K175" s="1195">
        <v>40431993.4667</v>
      </c>
      <c r="L175" s="1195">
        <v>4683836.60215</v>
      </c>
      <c r="M175" s="1189" t="s">
        <v>43</v>
      </c>
      <c r="N175" s="1238">
        <v>34.9750995804</v>
      </c>
      <c r="O175" s="1196">
        <v>11.25</v>
      </c>
      <c r="P175" s="1196">
        <v>393.4698702795</v>
      </c>
      <c r="Q175" s="1224"/>
    </row>
    <row r="176" s="1204" customFormat="1" ht="12" customHeight="1" spans="1:17">
      <c r="A176" s="1224" t="s">
        <v>933</v>
      </c>
      <c r="B176" s="1225" t="s">
        <v>934</v>
      </c>
      <c r="C176" s="1224" t="s">
        <v>939</v>
      </c>
      <c r="D176" s="1225" t="s">
        <v>948</v>
      </c>
      <c r="E176" s="1189" t="s">
        <v>37</v>
      </c>
      <c r="F176" s="1189" t="s">
        <v>102</v>
      </c>
      <c r="G176" s="1189">
        <v>386</v>
      </c>
      <c r="H176" s="1189" t="s">
        <v>721</v>
      </c>
      <c r="I176" s="1189" t="s">
        <v>28</v>
      </c>
      <c r="J176" s="1189" t="s">
        <v>327</v>
      </c>
      <c r="K176" s="1195">
        <v>40431803.3669</v>
      </c>
      <c r="L176" s="1195">
        <v>4683800.92385</v>
      </c>
      <c r="M176" s="1189" t="s">
        <v>43</v>
      </c>
      <c r="N176" s="1238">
        <v>28.2052065168</v>
      </c>
      <c r="O176" s="1196">
        <v>11.25</v>
      </c>
      <c r="P176" s="1196">
        <v>317.308573314</v>
      </c>
      <c r="Q176" s="1224"/>
    </row>
    <row r="177" s="1204" customFormat="1" ht="12" customHeight="1" spans="1:17">
      <c r="A177" s="1224" t="s">
        <v>933</v>
      </c>
      <c r="B177" s="1225" t="s">
        <v>934</v>
      </c>
      <c r="C177" s="1224" t="s">
        <v>939</v>
      </c>
      <c r="D177" s="1225" t="s">
        <v>949</v>
      </c>
      <c r="E177" s="1189" t="s">
        <v>37</v>
      </c>
      <c r="F177" s="1189" t="s">
        <v>102</v>
      </c>
      <c r="G177" s="1189">
        <v>424</v>
      </c>
      <c r="H177" s="1189" t="s">
        <v>721</v>
      </c>
      <c r="I177" s="1189" t="s">
        <v>28</v>
      </c>
      <c r="J177" s="1189" t="s">
        <v>327</v>
      </c>
      <c r="K177" s="1195">
        <v>40432160.5216</v>
      </c>
      <c r="L177" s="1195">
        <v>4683734.05513</v>
      </c>
      <c r="M177" s="1189" t="s">
        <v>43</v>
      </c>
      <c r="N177" s="1238">
        <v>36.15774509505</v>
      </c>
      <c r="O177" s="1196">
        <v>11.25</v>
      </c>
      <c r="P177" s="1196">
        <v>406.774632319313</v>
      </c>
      <c r="Q177" s="1224"/>
    </row>
    <row r="178" s="1204" customFormat="1" ht="12" customHeight="1" spans="1:17">
      <c r="A178" s="1224" t="s">
        <v>933</v>
      </c>
      <c r="B178" s="1225" t="s">
        <v>934</v>
      </c>
      <c r="C178" s="1224" t="s">
        <v>939</v>
      </c>
      <c r="D178" s="1225" t="s">
        <v>950</v>
      </c>
      <c r="E178" s="1189" t="s">
        <v>37</v>
      </c>
      <c r="F178" s="1189" t="s">
        <v>102</v>
      </c>
      <c r="G178" s="1189">
        <v>508</v>
      </c>
      <c r="H178" s="1189" t="s">
        <v>721</v>
      </c>
      <c r="I178" s="1189" t="s">
        <v>28</v>
      </c>
      <c r="J178" s="1189" t="s">
        <v>327</v>
      </c>
      <c r="K178" s="1195">
        <v>40432447.5957</v>
      </c>
      <c r="L178" s="1195">
        <v>4683615.77251</v>
      </c>
      <c r="M178" s="1189" t="s">
        <v>43</v>
      </c>
      <c r="N178" s="1238">
        <v>180.7012715655</v>
      </c>
      <c r="O178" s="1196">
        <v>11.25</v>
      </c>
      <c r="P178" s="1196">
        <v>2032.88930511187</v>
      </c>
      <c r="Q178" s="1224"/>
    </row>
    <row r="179" s="1204" customFormat="1" ht="12" customHeight="1" spans="1:17">
      <c r="A179" s="1224" t="s">
        <v>933</v>
      </c>
      <c r="B179" s="1225" t="s">
        <v>934</v>
      </c>
      <c r="C179" s="1224" t="s">
        <v>939</v>
      </c>
      <c r="D179" s="1225" t="s">
        <v>951</v>
      </c>
      <c r="E179" s="1189" t="s">
        <v>37</v>
      </c>
      <c r="F179" s="1189" t="s">
        <v>102</v>
      </c>
      <c r="G179" s="1189">
        <v>673</v>
      </c>
      <c r="H179" s="1189" t="s">
        <v>722</v>
      </c>
      <c r="I179" s="1189" t="s">
        <v>28</v>
      </c>
      <c r="J179" s="1189" t="s">
        <v>327</v>
      </c>
      <c r="K179" s="1195">
        <v>40433253.5565</v>
      </c>
      <c r="L179" s="1195">
        <v>4683350.60822</v>
      </c>
      <c r="M179" s="1189" t="s">
        <v>43</v>
      </c>
      <c r="N179" s="1238">
        <v>3.92849340945</v>
      </c>
      <c r="O179" s="1196">
        <v>11.25</v>
      </c>
      <c r="P179" s="1196">
        <v>44.1955508563125</v>
      </c>
      <c r="Q179" s="1224"/>
    </row>
    <row r="180" s="1204" customFormat="1" ht="12" customHeight="1" spans="1:17">
      <c r="A180" s="1224" t="s">
        <v>933</v>
      </c>
      <c r="B180" s="1225" t="s">
        <v>934</v>
      </c>
      <c r="C180" s="1224" t="s">
        <v>939</v>
      </c>
      <c r="D180" s="1225" t="s">
        <v>952</v>
      </c>
      <c r="E180" s="1189" t="s">
        <v>37</v>
      </c>
      <c r="F180" s="1189" t="s">
        <v>102</v>
      </c>
      <c r="G180" s="1189">
        <v>784</v>
      </c>
      <c r="H180" s="1189" t="s">
        <v>721</v>
      </c>
      <c r="I180" s="1189" t="s">
        <v>28</v>
      </c>
      <c r="J180" s="1189" t="s">
        <v>327</v>
      </c>
      <c r="K180" s="1195">
        <v>40433323.1831</v>
      </c>
      <c r="L180" s="1195">
        <v>4683250.09965</v>
      </c>
      <c r="M180" s="1189" t="s">
        <v>43</v>
      </c>
      <c r="N180" s="1238">
        <v>31.3947475644</v>
      </c>
      <c r="O180" s="1196">
        <v>11.25</v>
      </c>
      <c r="P180" s="1196">
        <v>353.1909100995</v>
      </c>
      <c r="Q180" s="1224"/>
    </row>
    <row r="181" s="1204" customFormat="1" ht="12" customHeight="1" spans="1:17">
      <c r="A181" s="1224" t="s">
        <v>933</v>
      </c>
      <c r="B181" s="1225" t="s">
        <v>934</v>
      </c>
      <c r="C181" s="1224" t="s">
        <v>939</v>
      </c>
      <c r="D181" s="1225" t="s">
        <v>953</v>
      </c>
      <c r="E181" s="1189" t="s">
        <v>37</v>
      </c>
      <c r="F181" s="1189" t="s">
        <v>102</v>
      </c>
      <c r="G181" s="1189">
        <v>899</v>
      </c>
      <c r="H181" s="1189" t="s">
        <v>721</v>
      </c>
      <c r="I181" s="1189" t="s">
        <v>28</v>
      </c>
      <c r="J181" s="1189" t="s">
        <v>327</v>
      </c>
      <c r="K181" s="1195">
        <v>40433419.436</v>
      </c>
      <c r="L181" s="1195">
        <v>4683160.00006</v>
      </c>
      <c r="M181" s="1189" t="s">
        <v>43</v>
      </c>
      <c r="N181" s="1238">
        <v>131.4174508602</v>
      </c>
      <c r="O181" s="1196">
        <v>11.25</v>
      </c>
      <c r="P181" s="1196">
        <v>1478.44632217725</v>
      </c>
      <c r="Q181" s="1224"/>
    </row>
    <row r="182" s="1204" customFormat="1" ht="12" customHeight="1" spans="1:17">
      <c r="A182" s="1224" t="s">
        <v>933</v>
      </c>
      <c r="B182" s="1225" t="s">
        <v>934</v>
      </c>
      <c r="C182" s="1224" t="s">
        <v>939</v>
      </c>
      <c r="D182" s="1225" t="s">
        <v>954</v>
      </c>
      <c r="E182" s="1189" t="s">
        <v>37</v>
      </c>
      <c r="F182" s="1189" t="s">
        <v>102</v>
      </c>
      <c r="G182" s="1189">
        <v>958</v>
      </c>
      <c r="H182" s="1189" t="s">
        <v>721</v>
      </c>
      <c r="I182" s="1189" t="s">
        <v>28</v>
      </c>
      <c r="J182" s="1189" t="s">
        <v>327</v>
      </c>
      <c r="K182" s="1195">
        <v>40433581.2095</v>
      </c>
      <c r="L182" s="1195">
        <v>4683040.82675</v>
      </c>
      <c r="M182" s="1189" t="s">
        <v>43</v>
      </c>
      <c r="N182" s="1238">
        <v>7.2730165461</v>
      </c>
      <c r="O182" s="1196">
        <v>11.25</v>
      </c>
      <c r="P182" s="1196">
        <v>81.821436143625</v>
      </c>
      <c r="Q182" s="1224"/>
    </row>
    <row r="183" s="1204" customFormat="1" ht="12" customHeight="1" spans="1:17">
      <c r="A183" s="1224" t="s">
        <v>933</v>
      </c>
      <c r="B183" s="1225" t="s">
        <v>934</v>
      </c>
      <c r="C183" s="1224" t="s">
        <v>939</v>
      </c>
      <c r="D183" s="1225" t="s">
        <v>955</v>
      </c>
      <c r="E183" s="1189" t="s">
        <v>37</v>
      </c>
      <c r="F183" s="1189" t="s">
        <v>102</v>
      </c>
      <c r="G183" s="1189">
        <v>1165</v>
      </c>
      <c r="H183" s="1189" t="s">
        <v>721</v>
      </c>
      <c r="I183" s="1189" t="s">
        <v>28</v>
      </c>
      <c r="J183" s="1189" t="s">
        <v>327</v>
      </c>
      <c r="K183" s="1195">
        <v>40434029.957</v>
      </c>
      <c r="L183" s="1195">
        <v>4682900.8595</v>
      </c>
      <c r="M183" s="1189" t="s">
        <v>43</v>
      </c>
      <c r="N183" s="1238">
        <v>128.48853100545</v>
      </c>
      <c r="O183" s="1196">
        <v>11.25</v>
      </c>
      <c r="P183" s="1196">
        <v>1445.49597381131</v>
      </c>
      <c r="Q183" s="1224"/>
    </row>
    <row r="184" s="1204" customFormat="1" ht="12" customHeight="1" spans="1:17">
      <c r="A184" s="1224" t="s">
        <v>933</v>
      </c>
      <c r="B184" s="1225" t="s">
        <v>934</v>
      </c>
      <c r="C184" s="1224" t="s">
        <v>939</v>
      </c>
      <c r="D184" s="1225" t="s">
        <v>956</v>
      </c>
      <c r="E184" s="1189" t="s">
        <v>37</v>
      </c>
      <c r="F184" s="1189" t="s">
        <v>102</v>
      </c>
      <c r="G184" s="1189">
        <v>1360</v>
      </c>
      <c r="H184" s="1189" t="s">
        <v>721</v>
      </c>
      <c r="I184" s="1189" t="s">
        <v>28</v>
      </c>
      <c r="J184" s="1189" t="s">
        <v>327</v>
      </c>
      <c r="K184" s="1195">
        <v>40434199.1554</v>
      </c>
      <c r="L184" s="1195">
        <v>4682743.29535</v>
      </c>
      <c r="M184" s="1189" t="s">
        <v>43</v>
      </c>
      <c r="N184" s="1238">
        <v>17.89648973475</v>
      </c>
      <c r="O184" s="1196">
        <v>11.25</v>
      </c>
      <c r="P184" s="1196">
        <v>201.335509515938</v>
      </c>
      <c r="Q184" s="1224"/>
    </row>
    <row r="185" s="1204" customFormat="1" ht="12" customHeight="1" spans="1:17">
      <c r="A185" s="1224" t="s">
        <v>933</v>
      </c>
      <c r="B185" s="1225" t="s">
        <v>934</v>
      </c>
      <c r="C185" s="1224" t="s">
        <v>939</v>
      </c>
      <c r="D185" s="1225" t="s">
        <v>957</v>
      </c>
      <c r="E185" s="1189" t="s">
        <v>37</v>
      </c>
      <c r="F185" s="1189" t="s">
        <v>102</v>
      </c>
      <c r="G185" s="1189">
        <v>1375</v>
      </c>
      <c r="H185" s="1189" t="s">
        <v>721</v>
      </c>
      <c r="I185" s="1189" t="s">
        <v>28</v>
      </c>
      <c r="J185" s="1189" t="s">
        <v>327</v>
      </c>
      <c r="K185" s="1195">
        <v>40434410.2377</v>
      </c>
      <c r="L185" s="1195">
        <v>4682745.61726</v>
      </c>
      <c r="M185" s="1189" t="s">
        <v>43</v>
      </c>
      <c r="N185" s="1238">
        <v>1.6257113919</v>
      </c>
      <c r="O185" s="1196">
        <v>11.25</v>
      </c>
      <c r="P185" s="1196">
        <v>18.289253158875</v>
      </c>
      <c r="Q185" s="1224"/>
    </row>
    <row r="186" s="1204" customFormat="1" ht="12" customHeight="1" spans="1:17">
      <c r="A186" s="1224" t="s">
        <v>933</v>
      </c>
      <c r="B186" s="1225" t="s">
        <v>934</v>
      </c>
      <c r="C186" s="1224" t="s">
        <v>958</v>
      </c>
      <c r="D186" s="1225" t="s">
        <v>959</v>
      </c>
      <c r="E186" s="1189" t="s">
        <v>37</v>
      </c>
      <c r="F186" s="1189" t="s">
        <v>102</v>
      </c>
      <c r="G186" s="1189">
        <v>1459</v>
      </c>
      <c r="H186" s="1189" t="s">
        <v>721</v>
      </c>
      <c r="I186" s="1189" t="s">
        <v>28</v>
      </c>
      <c r="J186" s="1189" t="s">
        <v>327</v>
      </c>
      <c r="K186" s="1195">
        <v>40434718.8236</v>
      </c>
      <c r="L186" s="1195">
        <v>4682607.71872</v>
      </c>
      <c r="M186" s="1189" t="s">
        <v>43</v>
      </c>
      <c r="N186" s="1238">
        <v>20.67446506215</v>
      </c>
      <c r="O186" s="1196">
        <v>11.25</v>
      </c>
      <c r="P186" s="1196">
        <v>232.587731949188</v>
      </c>
      <c r="Q186" s="1224"/>
    </row>
    <row r="187" s="1204" customFormat="1" ht="12" customHeight="1" spans="1:17">
      <c r="A187" s="1224" t="s">
        <v>933</v>
      </c>
      <c r="B187" s="1225" t="s">
        <v>934</v>
      </c>
      <c r="C187" s="1224" t="s">
        <v>960</v>
      </c>
      <c r="D187" s="1225" t="s">
        <v>961</v>
      </c>
      <c r="E187" s="1189" t="s">
        <v>37</v>
      </c>
      <c r="F187" s="1189" t="s">
        <v>102</v>
      </c>
      <c r="G187" s="1189">
        <v>1512</v>
      </c>
      <c r="H187" s="1189" t="s">
        <v>721</v>
      </c>
      <c r="I187" s="1189" t="s">
        <v>28</v>
      </c>
      <c r="J187" s="1189" t="s">
        <v>327</v>
      </c>
      <c r="K187" s="1195">
        <v>40434285.7991</v>
      </c>
      <c r="L187" s="1195">
        <v>4682631.18829</v>
      </c>
      <c r="M187" s="1189" t="s">
        <v>43</v>
      </c>
      <c r="N187" s="1238">
        <v>46.58253123045</v>
      </c>
      <c r="O187" s="1196">
        <v>11.25</v>
      </c>
      <c r="P187" s="1196">
        <v>524.053476342562</v>
      </c>
      <c r="Q187" s="1224"/>
    </row>
    <row r="188" s="1204" customFormat="1" ht="12" customHeight="1" spans="1:17">
      <c r="A188" s="1224" t="s">
        <v>933</v>
      </c>
      <c r="B188" s="1225" t="s">
        <v>934</v>
      </c>
      <c r="C188" s="1224" t="s">
        <v>962</v>
      </c>
      <c r="D188" s="1225" t="s">
        <v>963</v>
      </c>
      <c r="E188" s="1189" t="s">
        <v>37</v>
      </c>
      <c r="F188" s="1189" t="s">
        <v>102</v>
      </c>
      <c r="G188" s="1189">
        <v>1575</v>
      </c>
      <c r="H188" s="1189" t="s">
        <v>721</v>
      </c>
      <c r="I188" s="1189" t="s">
        <v>28</v>
      </c>
      <c r="J188" s="1189" t="s">
        <v>327</v>
      </c>
      <c r="K188" s="1195">
        <v>40434607.8225</v>
      </c>
      <c r="L188" s="1195">
        <v>4682599.95454</v>
      </c>
      <c r="M188" s="1189" t="s">
        <v>43</v>
      </c>
      <c r="N188" s="1238">
        <v>1.76836679415</v>
      </c>
      <c r="O188" s="1196">
        <v>11.25</v>
      </c>
      <c r="P188" s="1196">
        <v>19.8941264341875</v>
      </c>
      <c r="Q188" s="1224"/>
    </row>
    <row r="189" s="1204" customFormat="1" ht="12" customHeight="1" spans="1:17">
      <c r="A189" s="1224" t="s">
        <v>964</v>
      </c>
      <c r="B189" s="1225" t="s">
        <v>965</v>
      </c>
      <c r="C189" s="1224" t="s">
        <v>966</v>
      </c>
      <c r="D189" s="1225" t="s">
        <v>967</v>
      </c>
      <c r="E189" s="1189" t="s">
        <v>37</v>
      </c>
      <c r="F189" s="1189" t="s">
        <v>102</v>
      </c>
      <c r="G189" s="1189">
        <v>1661</v>
      </c>
      <c r="H189" s="1189" t="s">
        <v>721</v>
      </c>
      <c r="I189" s="1189" t="s">
        <v>28</v>
      </c>
      <c r="J189" s="1189" t="s">
        <v>29</v>
      </c>
      <c r="K189" s="1195">
        <v>40434248.2236</v>
      </c>
      <c r="L189" s="1195">
        <v>4682552.05346</v>
      </c>
      <c r="M189" s="1189" t="s">
        <v>43</v>
      </c>
      <c r="N189" s="1238">
        <v>19.83931107195</v>
      </c>
      <c r="O189" s="1196">
        <v>11.25</v>
      </c>
      <c r="P189" s="1196">
        <v>223.192249559437</v>
      </c>
      <c r="Q189" s="1224"/>
    </row>
    <row r="190" s="1204" customFormat="1" ht="12" customHeight="1" spans="1:17">
      <c r="A190" s="1224" t="s">
        <v>964</v>
      </c>
      <c r="B190" s="1225" t="s">
        <v>965</v>
      </c>
      <c r="C190" s="1224" t="s">
        <v>968</v>
      </c>
      <c r="D190" s="1225" t="s">
        <v>969</v>
      </c>
      <c r="E190" s="1189" t="s">
        <v>37</v>
      </c>
      <c r="F190" s="1189" t="s">
        <v>102</v>
      </c>
      <c r="G190" s="1189">
        <v>1708</v>
      </c>
      <c r="H190" s="1189" t="s">
        <v>717</v>
      </c>
      <c r="I190" s="1189" t="s">
        <v>28</v>
      </c>
      <c r="J190" s="1189" t="s">
        <v>93</v>
      </c>
      <c r="K190" s="1195">
        <v>40434211.2108</v>
      </c>
      <c r="L190" s="1195">
        <v>4682512.73759</v>
      </c>
      <c r="M190" s="1189" t="s">
        <v>43</v>
      </c>
      <c r="N190" s="1238">
        <v>5.8132191867</v>
      </c>
      <c r="O190" s="1196">
        <v>11.25</v>
      </c>
      <c r="P190" s="1196">
        <v>65.398715850375</v>
      </c>
      <c r="Q190" s="1224"/>
    </row>
    <row r="191" s="1206" customFormat="1" ht="12" customHeight="1" spans="1:17">
      <c r="A191" s="1244"/>
      <c r="B191" s="1245" t="s">
        <v>3</v>
      </c>
      <c r="C191" s="1244"/>
      <c r="D191" s="1245"/>
      <c r="E191" s="1246"/>
      <c r="F191" s="1227" t="s">
        <v>38</v>
      </c>
      <c r="G191" s="1245"/>
      <c r="H191" s="1244"/>
      <c r="I191" s="1244"/>
      <c r="J191" s="1244"/>
      <c r="K191" s="1244"/>
      <c r="L191" s="1244"/>
      <c r="M191" s="1227"/>
      <c r="N191" s="1239">
        <v>388.26</v>
      </c>
      <c r="O191" s="1227">
        <v>11.25</v>
      </c>
      <c r="P191" s="1227">
        <f>N191*O191</f>
        <v>4367.925</v>
      </c>
      <c r="Q191" s="1247"/>
    </row>
    <row r="192" s="1204" customFormat="1" ht="12" customHeight="1" spans="1:17">
      <c r="A192" s="1224" t="s">
        <v>970</v>
      </c>
      <c r="B192" s="1225" t="s">
        <v>971</v>
      </c>
      <c r="C192" s="1224" t="s">
        <v>972</v>
      </c>
      <c r="D192" s="1225" t="s">
        <v>973</v>
      </c>
      <c r="E192" s="1189" t="s">
        <v>37</v>
      </c>
      <c r="F192" s="1189" t="s">
        <v>38</v>
      </c>
      <c r="G192" s="1189">
        <v>182</v>
      </c>
      <c r="H192" s="1189" t="s">
        <v>721</v>
      </c>
      <c r="I192" s="1189" t="s">
        <v>28</v>
      </c>
      <c r="J192" s="1189" t="s">
        <v>29</v>
      </c>
      <c r="K192" s="1195">
        <v>40423594.1556</v>
      </c>
      <c r="L192" s="1195">
        <v>4681533.19016</v>
      </c>
      <c r="M192" s="1189" t="s">
        <v>43</v>
      </c>
      <c r="N192" s="1238">
        <v>0.66899085195</v>
      </c>
      <c r="O192" s="1196">
        <v>11.25</v>
      </c>
      <c r="P192" s="1196">
        <v>7.5261470844375</v>
      </c>
      <c r="Q192" s="633"/>
    </row>
    <row r="193" s="1204" customFormat="1" ht="12" customHeight="1" spans="1:17">
      <c r="A193" s="1224" t="s">
        <v>970</v>
      </c>
      <c r="B193" s="1225" t="s">
        <v>971</v>
      </c>
      <c r="C193" s="1224" t="s">
        <v>972</v>
      </c>
      <c r="D193" s="1225" t="s">
        <v>974</v>
      </c>
      <c r="E193" s="1189" t="s">
        <v>37</v>
      </c>
      <c r="F193" s="1189" t="s">
        <v>38</v>
      </c>
      <c r="G193" s="1189">
        <v>799</v>
      </c>
      <c r="H193" s="1189" t="s">
        <v>717</v>
      </c>
      <c r="I193" s="1189" t="s">
        <v>28</v>
      </c>
      <c r="J193" s="1189" t="s">
        <v>327</v>
      </c>
      <c r="K193" s="1195">
        <v>40424076.7287</v>
      </c>
      <c r="L193" s="1195">
        <v>4679826.74292</v>
      </c>
      <c r="M193" s="1189" t="s">
        <v>43</v>
      </c>
      <c r="N193" s="1238">
        <v>10.9385463009</v>
      </c>
      <c r="O193" s="1196">
        <v>11.25</v>
      </c>
      <c r="P193" s="1196">
        <v>123.058645885125</v>
      </c>
      <c r="Q193" s="1224"/>
    </row>
    <row r="194" s="1204" customFormat="1" ht="12" customHeight="1" spans="1:17">
      <c r="A194" s="1224" t="s">
        <v>970</v>
      </c>
      <c r="B194" s="1225" t="s">
        <v>971</v>
      </c>
      <c r="C194" s="1224" t="s">
        <v>972</v>
      </c>
      <c r="D194" s="1225" t="s">
        <v>975</v>
      </c>
      <c r="E194" s="1189" t="s">
        <v>37</v>
      </c>
      <c r="F194" s="1189" t="s">
        <v>38</v>
      </c>
      <c r="G194" s="1189">
        <v>800</v>
      </c>
      <c r="H194" s="1189" t="s">
        <v>721</v>
      </c>
      <c r="I194" s="1189" t="s">
        <v>28</v>
      </c>
      <c r="J194" s="1189" t="s">
        <v>327</v>
      </c>
      <c r="K194" s="1195">
        <v>40423903.8835</v>
      </c>
      <c r="L194" s="1195">
        <v>4679815.39114</v>
      </c>
      <c r="M194" s="1189" t="s">
        <v>43</v>
      </c>
      <c r="N194" s="1238">
        <v>7.9313944113</v>
      </c>
      <c r="O194" s="1196">
        <v>11.25</v>
      </c>
      <c r="P194" s="1196">
        <v>89.228187127125</v>
      </c>
      <c r="Q194" s="1224"/>
    </row>
    <row r="195" s="1204" customFormat="1" ht="12" customHeight="1" spans="1:17">
      <c r="A195" s="1224" t="s">
        <v>970</v>
      </c>
      <c r="B195" s="1225" t="s">
        <v>971</v>
      </c>
      <c r="C195" s="1224" t="s">
        <v>972</v>
      </c>
      <c r="D195" s="1225" t="s">
        <v>976</v>
      </c>
      <c r="E195" s="1189" t="s">
        <v>37</v>
      </c>
      <c r="F195" s="1189" t="s">
        <v>38</v>
      </c>
      <c r="G195" s="1189">
        <v>853</v>
      </c>
      <c r="H195" s="1189" t="s">
        <v>721</v>
      </c>
      <c r="I195" s="1189" t="s">
        <v>28</v>
      </c>
      <c r="J195" s="1189" t="s">
        <v>327</v>
      </c>
      <c r="K195" s="1195">
        <v>40424871.3005</v>
      </c>
      <c r="L195" s="1195">
        <v>4679746.30236</v>
      </c>
      <c r="M195" s="1189" t="s">
        <v>43</v>
      </c>
      <c r="N195" s="1238">
        <v>0.7292284869</v>
      </c>
      <c r="O195" s="1196">
        <v>11.25</v>
      </c>
      <c r="P195" s="1196">
        <v>8.203820477625</v>
      </c>
      <c r="Q195" s="1224"/>
    </row>
    <row r="196" s="1204" customFormat="1" ht="12" customHeight="1" spans="1:17">
      <c r="A196" s="1224" t="s">
        <v>970</v>
      </c>
      <c r="B196" s="1225" t="s">
        <v>971</v>
      </c>
      <c r="C196" s="1224" t="s">
        <v>972</v>
      </c>
      <c r="D196" s="1225" t="s">
        <v>977</v>
      </c>
      <c r="E196" s="1189" t="s">
        <v>37</v>
      </c>
      <c r="F196" s="1189" t="s">
        <v>38</v>
      </c>
      <c r="G196" s="1189">
        <v>864</v>
      </c>
      <c r="H196" s="1189" t="s">
        <v>721</v>
      </c>
      <c r="I196" s="1189" t="s">
        <v>28</v>
      </c>
      <c r="J196" s="1189" t="s">
        <v>327</v>
      </c>
      <c r="K196" s="1195">
        <v>40423943.7339</v>
      </c>
      <c r="L196" s="1195">
        <v>4679739.20173</v>
      </c>
      <c r="M196" s="1189" t="s">
        <v>43</v>
      </c>
      <c r="N196" s="1238">
        <v>0.77153140515</v>
      </c>
      <c r="O196" s="1196">
        <v>11.25</v>
      </c>
      <c r="P196" s="1196">
        <v>8.6797283079375</v>
      </c>
      <c r="Q196" s="1224"/>
    </row>
    <row r="197" s="1204" customFormat="1" ht="12" customHeight="1" spans="1:17">
      <c r="A197" s="1224" t="s">
        <v>970</v>
      </c>
      <c r="B197" s="1225" t="s">
        <v>971</v>
      </c>
      <c r="C197" s="1224" t="s">
        <v>972</v>
      </c>
      <c r="D197" s="1225" t="s">
        <v>978</v>
      </c>
      <c r="E197" s="1189" t="s">
        <v>37</v>
      </c>
      <c r="F197" s="1189" t="s">
        <v>38</v>
      </c>
      <c r="G197" s="1189">
        <v>893</v>
      </c>
      <c r="H197" s="1189" t="s">
        <v>717</v>
      </c>
      <c r="I197" s="1189" t="s">
        <v>28</v>
      </c>
      <c r="J197" s="1189" t="s">
        <v>327</v>
      </c>
      <c r="K197" s="1195">
        <v>40425007.9031</v>
      </c>
      <c r="L197" s="1195">
        <v>4679699.47333</v>
      </c>
      <c r="M197" s="1189" t="s">
        <v>43</v>
      </c>
      <c r="N197" s="1238">
        <v>123.7566663759</v>
      </c>
      <c r="O197" s="1196">
        <v>11.25</v>
      </c>
      <c r="P197" s="1196">
        <v>1392.26249672888</v>
      </c>
      <c r="Q197" s="1224"/>
    </row>
    <row r="198" s="1204" customFormat="1" ht="12" customHeight="1" spans="1:17">
      <c r="A198" s="1224" t="s">
        <v>970</v>
      </c>
      <c r="B198" s="1225" t="s">
        <v>971</v>
      </c>
      <c r="C198" s="1224" t="s">
        <v>972</v>
      </c>
      <c r="D198" s="1225" t="s">
        <v>979</v>
      </c>
      <c r="E198" s="1189" t="s">
        <v>37</v>
      </c>
      <c r="F198" s="1189" t="s">
        <v>38</v>
      </c>
      <c r="G198" s="1189">
        <v>895</v>
      </c>
      <c r="H198" s="1189" t="s">
        <v>717</v>
      </c>
      <c r="I198" s="1189" t="s">
        <v>28</v>
      </c>
      <c r="J198" s="1189" t="s">
        <v>327</v>
      </c>
      <c r="K198" s="1195">
        <v>40424365.4257</v>
      </c>
      <c r="L198" s="1195">
        <v>4679700.16024</v>
      </c>
      <c r="M198" s="1189" t="s">
        <v>43</v>
      </c>
      <c r="N198" s="1238">
        <v>9.4408271151</v>
      </c>
      <c r="O198" s="1196">
        <v>11.25</v>
      </c>
      <c r="P198" s="1196">
        <v>106.209305044875</v>
      </c>
      <c r="Q198" s="633"/>
    </row>
    <row r="199" s="1204" customFormat="1" ht="12" customHeight="1" spans="1:17">
      <c r="A199" s="1224" t="s">
        <v>970</v>
      </c>
      <c r="B199" s="1225" t="s">
        <v>971</v>
      </c>
      <c r="C199" s="1224" t="s">
        <v>972</v>
      </c>
      <c r="D199" s="1225" t="s">
        <v>980</v>
      </c>
      <c r="E199" s="1189" t="s">
        <v>37</v>
      </c>
      <c r="F199" s="1189" t="s">
        <v>38</v>
      </c>
      <c r="G199" s="1189">
        <v>904</v>
      </c>
      <c r="H199" s="1189" t="s">
        <v>717</v>
      </c>
      <c r="I199" s="1189" t="s">
        <v>28</v>
      </c>
      <c r="J199" s="1189" t="s">
        <v>327</v>
      </c>
      <c r="K199" s="1195">
        <v>40424540.7668</v>
      </c>
      <c r="L199" s="1195">
        <v>4679696.53046</v>
      </c>
      <c r="M199" s="1189" t="s">
        <v>43</v>
      </c>
      <c r="N199" s="1238">
        <v>94.7661332814</v>
      </c>
      <c r="O199" s="1196">
        <v>11.25</v>
      </c>
      <c r="P199" s="1196">
        <v>1066.11899941575</v>
      </c>
      <c r="Q199" s="633"/>
    </row>
    <row r="200" s="1204" customFormat="1" ht="12" customHeight="1" spans="1:17">
      <c r="A200" s="1224" t="s">
        <v>970</v>
      </c>
      <c r="B200" s="1225" t="s">
        <v>971</v>
      </c>
      <c r="C200" s="1224" t="s">
        <v>972</v>
      </c>
      <c r="D200" s="1225" t="s">
        <v>981</v>
      </c>
      <c r="E200" s="1189" t="s">
        <v>37</v>
      </c>
      <c r="F200" s="1189" t="s">
        <v>38</v>
      </c>
      <c r="G200" s="1189">
        <v>1007</v>
      </c>
      <c r="H200" s="1189" t="s">
        <v>717</v>
      </c>
      <c r="I200" s="1189" t="s">
        <v>28</v>
      </c>
      <c r="J200" s="1189" t="s">
        <v>327</v>
      </c>
      <c r="K200" s="1195">
        <v>40424902.7922</v>
      </c>
      <c r="L200" s="1195">
        <v>4679490.86343</v>
      </c>
      <c r="M200" s="1189" t="s">
        <v>43</v>
      </c>
      <c r="N200" s="1238">
        <v>139.26426680685</v>
      </c>
      <c r="O200" s="1196">
        <v>11.25</v>
      </c>
      <c r="P200" s="1196">
        <v>1566.72300157706</v>
      </c>
      <c r="Q200" s="633"/>
    </row>
    <row r="201" s="1205" customFormat="1" ht="12" customHeight="1" spans="1:17">
      <c r="A201" s="1227"/>
      <c r="B201" s="1228" t="s">
        <v>3</v>
      </c>
      <c r="C201" s="1227"/>
      <c r="D201" s="1228"/>
      <c r="E201" s="1229"/>
      <c r="F201" s="1227" t="s">
        <v>258</v>
      </c>
      <c r="G201" s="1228"/>
      <c r="H201" s="1227"/>
      <c r="I201" s="1227"/>
      <c r="J201" s="1227"/>
      <c r="K201" s="1227"/>
      <c r="L201" s="1227"/>
      <c r="M201" s="1227"/>
      <c r="N201" s="1239">
        <v>402.03</v>
      </c>
      <c r="O201" s="1240">
        <v>11.25</v>
      </c>
      <c r="P201" s="1241">
        <f t="shared" ref="P201:P256" si="12">O201*N201</f>
        <v>4522.8375</v>
      </c>
      <c r="Q201" s="1227"/>
    </row>
    <row r="202" s="1204" customFormat="1" ht="12" customHeight="1" spans="1:17">
      <c r="A202" s="1224" t="s">
        <v>982</v>
      </c>
      <c r="B202" s="1225" t="s">
        <v>983</v>
      </c>
      <c r="C202" s="1224" t="s">
        <v>984</v>
      </c>
      <c r="D202" s="1225" t="s">
        <v>985</v>
      </c>
      <c r="E202" s="1189" t="s">
        <v>37</v>
      </c>
      <c r="F202" s="1189" t="s">
        <v>258</v>
      </c>
      <c r="G202" s="1189">
        <v>2197</v>
      </c>
      <c r="H202" s="1189" t="s">
        <v>717</v>
      </c>
      <c r="I202" s="1189" t="s">
        <v>28</v>
      </c>
      <c r="J202" s="1189" t="s">
        <v>327</v>
      </c>
      <c r="K202" s="1195">
        <v>40426099.4225</v>
      </c>
      <c r="L202" s="1195">
        <v>4671600.1198</v>
      </c>
      <c r="M202" s="1189" t="s">
        <v>43</v>
      </c>
      <c r="N202" s="1238">
        <v>156.105195</v>
      </c>
      <c r="O202" s="1196">
        <v>11.25</v>
      </c>
      <c r="P202" s="1196">
        <f t="shared" si="12"/>
        <v>1756.18344375</v>
      </c>
      <c r="Q202" s="1224"/>
    </row>
    <row r="203" s="1204" customFormat="1" ht="12" customHeight="1" spans="1:17">
      <c r="A203" s="1224" t="s">
        <v>982</v>
      </c>
      <c r="B203" s="1225" t="s">
        <v>983</v>
      </c>
      <c r="C203" s="1224" t="s">
        <v>984</v>
      </c>
      <c r="D203" s="1225" t="s">
        <v>986</v>
      </c>
      <c r="E203" s="1189" t="s">
        <v>37</v>
      </c>
      <c r="F203" s="1189" t="s">
        <v>258</v>
      </c>
      <c r="G203" s="1189">
        <v>2247</v>
      </c>
      <c r="H203" s="1189" t="s">
        <v>717</v>
      </c>
      <c r="I203" s="1189" t="s">
        <v>28</v>
      </c>
      <c r="J203" s="1189" t="s">
        <v>327</v>
      </c>
      <c r="K203" s="1195">
        <v>40425786.1062</v>
      </c>
      <c r="L203" s="1195">
        <v>4671287.11561</v>
      </c>
      <c r="M203" s="1189" t="s">
        <v>43</v>
      </c>
      <c r="N203" s="1238">
        <v>3.85568800095</v>
      </c>
      <c r="O203" s="1196">
        <v>11.25</v>
      </c>
      <c r="P203" s="1196">
        <f t="shared" si="12"/>
        <v>43.3764900106875</v>
      </c>
      <c r="Q203" s="1224"/>
    </row>
    <row r="204" s="1204" customFormat="1" ht="12" customHeight="1" spans="1:17">
      <c r="A204" s="1224" t="s">
        <v>982</v>
      </c>
      <c r="B204" s="1225" t="s">
        <v>983</v>
      </c>
      <c r="C204" s="1224" t="s">
        <v>984</v>
      </c>
      <c r="D204" s="1225" t="s">
        <v>987</v>
      </c>
      <c r="E204" s="1189" t="s">
        <v>37</v>
      </c>
      <c r="F204" s="1189" t="s">
        <v>258</v>
      </c>
      <c r="G204" s="1189">
        <v>2270</v>
      </c>
      <c r="H204" s="1189" t="s">
        <v>717</v>
      </c>
      <c r="I204" s="1189" t="s">
        <v>28</v>
      </c>
      <c r="J204" s="1189" t="s">
        <v>327</v>
      </c>
      <c r="K204" s="1195">
        <v>40425904.96</v>
      </c>
      <c r="L204" s="1195">
        <v>4671217.05639</v>
      </c>
      <c r="M204" s="1189" t="s">
        <v>43</v>
      </c>
      <c r="N204" s="1238">
        <v>105.9777000618</v>
      </c>
      <c r="O204" s="1196">
        <v>11.25</v>
      </c>
      <c r="P204" s="1196">
        <f t="shared" si="12"/>
        <v>1192.24912569525</v>
      </c>
      <c r="Q204" s="1224"/>
    </row>
    <row r="205" s="1204" customFormat="1" ht="12" customHeight="1" spans="1:17">
      <c r="A205" s="1224" t="s">
        <v>982</v>
      </c>
      <c r="B205" s="1225" t="s">
        <v>983</v>
      </c>
      <c r="C205" s="1224" t="s">
        <v>984</v>
      </c>
      <c r="D205" s="1225" t="s">
        <v>988</v>
      </c>
      <c r="E205" s="1189" t="s">
        <v>37</v>
      </c>
      <c r="F205" s="1189" t="s">
        <v>258</v>
      </c>
      <c r="G205" s="1189">
        <v>2271</v>
      </c>
      <c r="H205" s="1189" t="s">
        <v>721</v>
      </c>
      <c r="I205" s="1189" t="s">
        <v>28</v>
      </c>
      <c r="J205" s="1189" t="s">
        <v>327</v>
      </c>
      <c r="K205" s="1195">
        <v>40426096.8867</v>
      </c>
      <c r="L205" s="1195">
        <v>4671223.93891</v>
      </c>
      <c r="M205" s="1189" t="s">
        <v>43</v>
      </c>
      <c r="N205" s="1238">
        <v>2.77966602</v>
      </c>
      <c r="O205" s="1196">
        <v>11.25</v>
      </c>
      <c r="P205" s="1196">
        <f t="shared" si="12"/>
        <v>31.271242725</v>
      </c>
      <c r="Q205" s="1224"/>
    </row>
    <row r="206" s="1204" customFormat="1" ht="12" customHeight="1" spans="1:17">
      <c r="A206" s="1224" t="s">
        <v>982</v>
      </c>
      <c r="B206" s="1225" t="s">
        <v>983</v>
      </c>
      <c r="C206" s="1224" t="s">
        <v>984</v>
      </c>
      <c r="D206" s="1225" t="s">
        <v>989</v>
      </c>
      <c r="E206" s="1189" t="s">
        <v>37</v>
      </c>
      <c r="F206" s="1189" t="s">
        <v>258</v>
      </c>
      <c r="G206" s="1189">
        <v>2273</v>
      </c>
      <c r="H206" s="1189" t="s">
        <v>717</v>
      </c>
      <c r="I206" s="1189" t="s">
        <v>28</v>
      </c>
      <c r="J206" s="1189" t="s">
        <v>327</v>
      </c>
      <c r="K206" s="1195">
        <v>40426040.3317</v>
      </c>
      <c r="L206" s="1195">
        <v>4671210.4117</v>
      </c>
      <c r="M206" s="1189" t="s">
        <v>43</v>
      </c>
      <c r="N206" s="1238">
        <v>18.36616591185</v>
      </c>
      <c r="O206" s="1196">
        <v>11.25</v>
      </c>
      <c r="P206" s="1196">
        <f t="shared" si="12"/>
        <v>206.619366508313</v>
      </c>
      <c r="Q206" s="1224"/>
    </row>
    <row r="207" s="1204" customFormat="1" ht="12" customHeight="1" spans="1:17">
      <c r="A207" s="1224" t="s">
        <v>982</v>
      </c>
      <c r="B207" s="1225" t="s">
        <v>983</v>
      </c>
      <c r="C207" s="1224" t="s">
        <v>984</v>
      </c>
      <c r="D207" s="1225" t="s">
        <v>990</v>
      </c>
      <c r="E207" s="1189" t="s">
        <v>37</v>
      </c>
      <c r="F207" s="1189" t="s">
        <v>258</v>
      </c>
      <c r="G207" s="1189">
        <v>2277</v>
      </c>
      <c r="H207" s="1189" t="s">
        <v>721</v>
      </c>
      <c r="I207" s="1189" t="s">
        <v>28</v>
      </c>
      <c r="J207" s="1189" t="s">
        <v>327</v>
      </c>
      <c r="K207" s="1195">
        <v>40426145.8478</v>
      </c>
      <c r="L207" s="1195">
        <v>4671198.87354</v>
      </c>
      <c r="M207" s="1189" t="s">
        <v>43</v>
      </c>
      <c r="N207" s="1238">
        <v>2.82034248195</v>
      </c>
      <c r="O207" s="1196">
        <v>11.25</v>
      </c>
      <c r="P207" s="1196">
        <f t="shared" si="12"/>
        <v>31.7288529219375</v>
      </c>
      <c r="Q207" s="1224"/>
    </row>
    <row r="208" s="1204" customFormat="1" ht="12" customHeight="1" spans="1:17">
      <c r="A208" s="1224" t="s">
        <v>982</v>
      </c>
      <c r="B208" s="1225" t="s">
        <v>983</v>
      </c>
      <c r="C208" s="1224" t="s">
        <v>984</v>
      </c>
      <c r="D208" s="1225" t="s">
        <v>991</v>
      </c>
      <c r="E208" s="1189" t="s">
        <v>37</v>
      </c>
      <c r="F208" s="1189" t="s">
        <v>258</v>
      </c>
      <c r="G208" s="1189">
        <v>2279</v>
      </c>
      <c r="H208" s="1189" t="s">
        <v>717</v>
      </c>
      <c r="I208" s="1189" t="s">
        <v>28</v>
      </c>
      <c r="J208" s="1189" t="s">
        <v>327</v>
      </c>
      <c r="K208" s="1195">
        <v>40426158.0456</v>
      </c>
      <c r="L208" s="1195">
        <v>4671174.95448</v>
      </c>
      <c r="M208" s="1189" t="s">
        <v>43</v>
      </c>
      <c r="N208" s="1238">
        <v>6.5704599357</v>
      </c>
      <c r="O208" s="1196">
        <v>11.25</v>
      </c>
      <c r="P208" s="1196">
        <f t="shared" si="12"/>
        <v>73.917674276625</v>
      </c>
      <c r="Q208" s="1224"/>
    </row>
    <row r="209" s="1204" customFormat="1" ht="12" customHeight="1" spans="1:17">
      <c r="A209" s="1224" t="s">
        <v>982</v>
      </c>
      <c r="B209" s="1225" t="s">
        <v>983</v>
      </c>
      <c r="C209" s="1224" t="s">
        <v>984</v>
      </c>
      <c r="D209" s="1225" t="s">
        <v>992</v>
      </c>
      <c r="E209" s="1189" t="s">
        <v>37</v>
      </c>
      <c r="F209" s="1189" t="s">
        <v>258</v>
      </c>
      <c r="G209" s="1189">
        <v>2309</v>
      </c>
      <c r="H209" s="1189" t="s">
        <v>717</v>
      </c>
      <c r="I209" s="1189" t="s">
        <v>28</v>
      </c>
      <c r="J209" s="1189" t="s">
        <v>327</v>
      </c>
      <c r="K209" s="1195">
        <v>40425968.3461</v>
      </c>
      <c r="L209" s="1195">
        <v>4670966.75094</v>
      </c>
      <c r="M209" s="1189" t="s">
        <v>43</v>
      </c>
      <c r="N209" s="1238">
        <v>71.88427171455</v>
      </c>
      <c r="O209" s="1196">
        <v>11.25</v>
      </c>
      <c r="P209" s="1196">
        <f t="shared" si="12"/>
        <v>808.698056788688</v>
      </c>
      <c r="Q209" s="1224"/>
    </row>
    <row r="210" s="1204" customFormat="1" ht="12" customHeight="1" spans="1:17">
      <c r="A210" s="1224" t="s">
        <v>982</v>
      </c>
      <c r="B210" s="1225" t="s">
        <v>983</v>
      </c>
      <c r="C210" s="1224" t="s">
        <v>984</v>
      </c>
      <c r="D210" s="1225" t="s">
        <v>993</v>
      </c>
      <c r="E210" s="1189" t="s">
        <v>37</v>
      </c>
      <c r="F210" s="1189" t="s">
        <v>258</v>
      </c>
      <c r="G210" s="1189">
        <v>2315</v>
      </c>
      <c r="H210" s="1189" t="s">
        <v>717</v>
      </c>
      <c r="I210" s="1189" t="s">
        <v>28</v>
      </c>
      <c r="J210" s="1189" t="s">
        <v>58</v>
      </c>
      <c r="K210" s="1195">
        <v>40426094.3408</v>
      </c>
      <c r="L210" s="1195">
        <v>4670840.95298</v>
      </c>
      <c r="M210" s="1189" t="s">
        <v>43</v>
      </c>
      <c r="N210" s="1238">
        <v>9.0807211257</v>
      </c>
      <c r="O210" s="1196">
        <v>11.25</v>
      </c>
      <c r="P210" s="1196">
        <f t="shared" si="12"/>
        <v>102.158112664125</v>
      </c>
      <c r="Q210" s="1224"/>
    </row>
    <row r="211" s="1204" customFormat="1" ht="12" customHeight="1" spans="1:17">
      <c r="A211" s="1224" t="s">
        <v>982</v>
      </c>
      <c r="B211" s="1225" t="s">
        <v>983</v>
      </c>
      <c r="C211" s="1224" t="s">
        <v>984</v>
      </c>
      <c r="D211" s="1225" t="s">
        <v>994</v>
      </c>
      <c r="E211" s="1189" t="s">
        <v>37</v>
      </c>
      <c r="F211" s="1189" t="s">
        <v>258</v>
      </c>
      <c r="G211" s="1189">
        <v>2320</v>
      </c>
      <c r="H211" s="1189" t="s">
        <v>717</v>
      </c>
      <c r="I211" s="1189" t="s">
        <v>28</v>
      </c>
      <c r="J211" s="1189" t="s">
        <v>58</v>
      </c>
      <c r="K211" s="1195">
        <v>40425794.5807</v>
      </c>
      <c r="L211" s="1195">
        <v>4670723.26007</v>
      </c>
      <c r="M211" s="1189" t="s">
        <v>43</v>
      </c>
      <c r="N211" s="1238">
        <v>24.5987101782</v>
      </c>
      <c r="O211" s="1196">
        <v>11.25</v>
      </c>
      <c r="P211" s="1196">
        <f t="shared" si="12"/>
        <v>276.73548950475</v>
      </c>
      <c r="Q211" s="1224"/>
    </row>
    <row r="212" s="1205" customFormat="1" ht="12" customHeight="1" spans="1:17">
      <c r="A212" s="1227"/>
      <c r="B212" s="1228" t="s">
        <v>3</v>
      </c>
      <c r="C212" s="1227"/>
      <c r="D212" s="1228"/>
      <c r="E212" s="1229"/>
      <c r="F212" s="1248" t="s">
        <v>713</v>
      </c>
      <c r="G212" s="1228"/>
      <c r="H212" s="1227"/>
      <c r="I212" s="1227"/>
      <c r="J212" s="1227"/>
      <c r="K212" s="1227"/>
      <c r="L212" s="1227"/>
      <c r="M212" s="1227"/>
      <c r="N212" s="1239">
        <v>1471.47</v>
      </c>
      <c r="O212" s="1240">
        <v>11.25</v>
      </c>
      <c r="P212" s="1241">
        <f t="shared" si="12"/>
        <v>16554.0375</v>
      </c>
      <c r="Q212" s="1227"/>
    </row>
    <row r="213" s="1204" customFormat="1" ht="12" customHeight="1" spans="1:17">
      <c r="A213" s="1249" t="s">
        <v>995</v>
      </c>
      <c r="B213" s="1250" t="s">
        <v>996</v>
      </c>
      <c r="C213" s="1224" t="s">
        <v>997</v>
      </c>
      <c r="D213" s="1225" t="s">
        <v>998</v>
      </c>
      <c r="E213" s="1189" t="s">
        <v>37</v>
      </c>
      <c r="F213" s="1189" t="s">
        <v>713</v>
      </c>
      <c r="G213" s="1189">
        <v>573</v>
      </c>
      <c r="H213" s="1189" t="s">
        <v>717</v>
      </c>
      <c r="I213" s="1189" t="s">
        <v>729</v>
      </c>
      <c r="J213" s="1189" t="s">
        <v>29</v>
      </c>
      <c r="K213" s="1195">
        <v>40424582.2522</v>
      </c>
      <c r="L213" s="1195">
        <v>4678865.27402</v>
      </c>
      <c r="M213" s="1189" t="s">
        <v>43</v>
      </c>
      <c r="N213" s="1238">
        <v>30.89027996985</v>
      </c>
      <c r="O213" s="1196">
        <v>11.25</v>
      </c>
      <c r="P213" s="1196">
        <f t="shared" si="12"/>
        <v>347.515649660812</v>
      </c>
      <c r="Q213" s="1224"/>
    </row>
    <row r="214" s="1204" customFormat="1" ht="12" customHeight="1" spans="1:17">
      <c r="A214" s="1249" t="s">
        <v>999</v>
      </c>
      <c r="B214" s="1250" t="s">
        <v>1000</v>
      </c>
      <c r="C214" s="1224" t="s">
        <v>1001</v>
      </c>
      <c r="D214" s="1225" t="s">
        <v>1002</v>
      </c>
      <c r="E214" s="1189" t="s">
        <v>37</v>
      </c>
      <c r="F214" s="1189" t="s">
        <v>713</v>
      </c>
      <c r="G214" s="1189">
        <v>651</v>
      </c>
      <c r="H214" s="1189" t="s">
        <v>717</v>
      </c>
      <c r="I214" s="1189" t="s">
        <v>729</v>
      </c>
      <c r="J214" s="1189" t="s">
        <v>29</v>
      </c>
      <c r="K214" s="1195">
        <v>40424253.3191</v>
      </c>
      <c r="L214" s="1195">
        <v>4678785.054</v>
      </c>
      <c r="M214" s="1189" t="s">
        <v>43</v>
      </c>
      <c r="N214" s="1238">
        <v>4.61307368925</v>
      </c>
      <c r="O214" s="1196">
        <v>11.25</v>
      </c>
      <c r="P214" s="1196">
        <f t="shared" si="12"/>
        <v>51.8970790040625</v>
      </c>
      <c r="Q214" s="1224"/>
    </row>
    <row r="215" s="4" customFormat="1" ht="12" customHeight="1" spans="1:17">
      <c r="A215" s="1249" t="s">
        <v>1003</v>
      </c>
      <c r="B215" s="1250" t="s">
        <v>1004</v>
      </c>
      <c r="C215" s="1224" t="s">
        <v>1005</v>
      </c>
      <c r="D215" s="1225" t="s">
        <v>1006</v>
      </c>
      <c r="E215" s="1189" t="s">
        <v>37</v>
      </c>
      <c r="F215" s="1189" t="s">
        <v>713</v>
      </c>
      <c r="G215" s="1189">
        <v>731</v>
      </c>
      <c r="H215" s="1189" t="s">
        <v>721</v>
      </c>
      <c r="I215" s="1189" t="s">
        <v>729</v>
      </c>
      <c r="J215" s="1189" t="s">
        <v>29</v>
      </c>
      <c r="K215" s="1195">
        <v>40424277.0726</v>
      </c>
      <c r="L215" s="1195">
        <v>4678492.03501</v>
      </c>
      <c r="M215" s="1189" t="s">
        <v>43</v>
      </c>
      <c r="N215" s="1238">
        <v>14.6262825975</v>
      </c>
      <c r="O215" s="1196">
        <v>11.25</v>
      </c>
      <c r="P215" s="1196">
        <f t="shared" si="12"/>
        <v>164.545679221875</v>
      </c>
      <c r="Q215" s="1224"/>
    </row>
    <row r="216" s="4" customFormat="1" ht="12" customHeight="1" spans="1:17">
      <c r="A216" s="1249" t="s">
        <v>1007</v>
      </c>
      <c r="B216" s="1250" t="s">
        <v>1008</v>
      </c>
      <c r="C216" s="1224" t="s">
        <v>1009</v>
      </c>
      <c r="D216" s="1225" t="s">
        <v>1010</v>
      </c>
      <c r="E216" s="1189" t="s">
        <v>37</v>
      </c>
      <c r="F216" s="1189" t="s">
        <v>713</v>
      </c>
      <c r="G216" s="1189">
        <v>760</v>
      </c>
      <c r="H216" s="1189" t="s">
        <v>717</v>
      </c>
      <c r="I216" s="1189" t="s">
        <v>729</v>
      </c>
      <c r="J216" s="1189" t="s">
        <v>29</v>
      </c>
      <c r="K216" s="1195">
        <v>40424344.0137</v>
      </c>
      <c r="L216" s="1195">
        <v>4678583.75215</v>
      </c>
      <c r="M216" s="1189" t="s">
        <v>43</v>
      </c>
      <c r="N216" s="1238">
        <v>4.6427647755</v>
      </c>
      <c r="O216" s="1196">
        <v>11.25</v>
      </c>
      <c r="P216" s="1196">
        <f t="shared" si="12"/>
        <v>52.231103724375</v>
      </c>
      <c r="Q216" s="1224"/>
    </row>
    <row r="217" s="4" customFormat="1" ht="12" customHeight="1" spans="1:17">
      <c r="A217" s="1249" t="s">
        <v>1007</v>
      </c>
      <c r="B217" s="1250" t="s">
        <v>1008</v>
      </c>
      <c r="C217" s="1224" t="s">
        <v>1009</v>
      </c>
      <c r="D217" s="1225" t="s">
        <v>1011</v>
      </c>
      <c r="E217" s="1189" t="s">
        <v>37</v>
      </c>
      <c r="F217" s="1189" t="s">
        <v>713</v>
      </c>
      <c r="G217" s="1189">
        <v>771</v>
      </c>
      <c r="H217" s="1189" t="s">
        <v>721</v>
      </c>
      <c r="I217" s="1189" t="s">
        <v>729</v>
      </c>
      <c r="J217" s="1189" t="s">
        <v>29</v>
      </c>
      <c r="K217" s="1195">
        <v>40423966.6707</v>
      </c>
      <c r="L217" s="1195">
        <v>4678624.26981</v>
      </c>
      <c r="M217" s="1189" t="s">
        <v>43</v>
      </c>
      <c r="N217" s="1238">
        <v>96.1738499166</v>
      </c>
      <c r="O217" s="1196">
        <v>11.25</v>
      </c>
      <c r="P217" s="1196">
        <f t="shared" si="12"/>
        <v>1081.95581156175</v>
      </c>
      <c r="Q217" s="1224"/>
    </row>
    <row r="218" s="4" customFormat="1" ht="12" customHeight="1" spans="1:17">
      <c r="A218" s="1249" t="s">
        <v>1007</v>
      </c>
      <c r="B218" s="1250" t="s">
        <v>1008</v>
      </c>
      <c r="C218" s="1224" t="s">
        <v>1009</v>
      </c>
      <c r="D218" s="1225" t="s">
        <v>1012</v>
      </c>
      <c r="E218" s="1189" t="s">
        <v>37</v>
      </c>
      <c r="F218" s="1189" t="s">
        <v>713</v>
      </c>
      <c r="G218" s="1189">
        <v>781</v>
      </c>
      <c r="H218" s="1189" t="s">
        <v>717</v>
      </c>
      <c r="I218" s="1189" t="s">
        <v>729</v>
      </c>
      <c r="J218" s="1189" t="s">
        <v>29</v>
      </c>
      <c r="K218" s="1195">
        <v>40424624.3915</v>
      </c>
      <c r="L218" s="1195">
        <v>4678578.79867</v>
      </c>
      <c r="M218" s="1189" t="s">
        <v>43</v>
      </c>
      <c r="N218" s="1238">
        <v>202.623925749</v>
      </c>
      <c r="O218" s="1196">
        <v>11.25</v>
      </c>
      <c r="P218" s="1196">
        <f t="shared" si="12"/>
        <v>2279.51916467625</v>
      </c>
      <c r="Q218" s="1224"/>
    </row>
    <row r="219" s="4" customFormat="1" ht="12" customHeight="1" spans="1:17">
      <c r="A219" s="1249" t="s">
        <v>1007</v>
      </c>
      <c r="B219" s="1250" t="s">
        <v>1008</v>
      </c>
      <c r="C219" s="1224" t="s">
        <v>1009</v>
      </c>
      <c r="D219" s="1225" t="s">
        <v>1013</v>
      </c>
      <c r="E219" s="1189" t="s">
        <v>37</v>
      </c>
      <c r="F219" s="1189" t="s">
        <v>713</v>
      </c>
      <c r="G219" s="1189">
        <v>791</v>
      </c>
      <c r="H219" s="1189" t="s">
        <v>717</v>
      </c>
      <c r="I219" s="1189" t="s">
        <v>729</v>
      </c>
      <c r="J219" s="1189" t="s">
        <v>29</v>
      </c>
      <c r="K219" s="1195">
        <v>40424166.4409</v>
      </c>
      <c r="L219" s="1195">
        <v>4678473.90187</v>
      </c>
      <c r="M219" s="1189" t="s">
        <v>43</v>
      </c>
      <c r="N219" s="1238">
        <v>69.5318074344</v>
      </c>
      <c r="O219" s="1196">
        <v>11.25</v>
      </c>
      <c r="P219" s="1196">
        <f t="shared" si="12"/>
        <v>782.232833637</v>
      </c>
      <c r="Q219" s="1224"/>
    </row>
    <row r="220" s="4" customFormat="1" ht="12" customHeight="1" spans="1:17">
      <c r="A220" s="1249" t="s">
        <v>1007</v>
      </c>
      <c r="B220" s="1250" t="s">
        <v>1008</v>
      </c>
      <c r="C220" s="1224" t="s">
        <v>1009</v>
      </c>
      <c r="D220" s="1225" t="s">
        <v>1014</v>
      </c>
      <c r="E220" s="1189" t="s">
        <v>37</v>
      </c>
      <c r="F220" s="1189" t="s">
        <v>713</v>
      </c>
      <c r="G220" s="1189">
        <v>794</v>
      </c>
      <c r="H220" s="1189" t="s">
        <v>717</v>
      </c>
      <c r="I220" s="1189" t="s">
        <v>729</v>
      </c>
      <c r="J220" s="1189" t="s">
        <v>29</v>
      </c>
      <c r="K220" s="1195">
        <v>40423798.7814</v>
      </c>
      <c r="L220" s="1195">
        <v>4678499.57389</v>
      </c>
      <c r="M220" s="1189" t="s">
        <v>43</v>
      </c>
      <c r="N220" s="1238">
        <v>9.636201843</v>
      </c>
      <c r="O220" s="1196">
        <v>11.25</v>
      </c>
      <c r="P220" s="1196">
        <f t="shared" si="12"/>
        <v>108.40727073375</v>
      </c>
      <c r="Q220" s="1224"/>
    </row>
    <row r="221" s="4" customFormat="1" ht="12" customHeight="1" spans="1:17">
      <c r="A221" s="1249" t="s">
        <v>1007</v>
      </c>
      <c r="B221" s="1250" t="s">
        <v>1008</v>
      </c>
      <c r="C221" s="1224" t="s">
        <v>1009</v>
      </c>
      <c r="D221" s="1225" t="s">
        <v>1015</v>
      </c>
      <c r="E221" s="1189" t="s">
        <v>37</v>
      </c>
      <c r="F221" s="1189" t="s">
        <v>713</v>
      </c>
      <c r="G221" s="1189">
        <v>849</v>
      </c>
      <c r="H221" s="1189" t="s">
        <v>717</v>
      </c>
      <c r="I221" s="1189" t="s">
        <v>729</v>
      </c>
      <c r="J221" s="1189" t="s">
        <v>29</v>
      </c>
      <c r="K221" s="1195">
        <v>40424153.0393</v>
      </c>
      <c r="L221" s="1195">
        <v>4678230.70685</v>
      </c>
      <c r="M221" s="1189" t="s">
        <v>43</v>
      </c>
      <c r="N221" s="1238">
        <v>139.1104704081</v>
      </c>
      <c r="O221" s="1196">
        <v>11.25</v>
      </c>
      <c r="P221" s="1196">
        <f t="shared" si="12"/>
        <v>1564.99279209113</v>
      </c>
      <c r="Q221" s="1224"/>
    </row>
    <row r="222" s="4" customFormat="1" ht="12" customHeight="1" spans="1:17">
      <c r="A222" s="1249" t="s">
        <v>1007</v>
      </c>
      <c r="B222" s="1250" t="s">
        <v>1008</v>
      </c>
      <c r="C222" s="1224" t="s">
        <v>1009</v>
      </c>
      <c r="D222" s="1225" t="s">
        <v>1016</v>
      </c>
      <c r="E222" s="1189" t="s">
        <v>37</v>
      </c>
      <c r="F222" s="1189" t="s">
        <v>713</v>
      </c>
      <c r="G222" s="1189">
        <v>860</v>
      </c>
      <c r="H222" s="1189" t="s">
        <v>721</v>
      </c>
      <c r="I222" s="1189" t="s">
        <v>729</v>
      </c>
      <c r="J222" s="1189" t="s">
        <v>29</v>
      </c>
      <c r="K222" s="1195">
        <v>40424560.1454</v>
      </c>
      <c r="L222" s="1195">
        <v>4678304.65239</v>
      </c>
      <c r="M222" s="1189" t="s">
        <v>43</v>
      </c>
      <c r="N222" s="1238">
        <v>16.43825325375</v>
      </c>
      <c r="O222" s="1196">
        <v>11.25</v>
      </c>
      <c r="P222" s="1196">
        <f t="shared" si="12"/>
        <v>184.930349104687</v>
      </c>
      <c r="Q222" s="1224"/>
    </row>
    <row r="223" s="4" customFormat="1" ht="12" customHeight="1" spans="1:17">
      <c r="A223" s="1249" t="s">
        <v>1007</v>
      </c>
      <c r="B223" s="1250" t="s">
        <v>1008</v>
      </c>
      <c r="C223" s="1224" t="s">
        <v>1009</v>
      </c>
      <c r="D223" s="1225" t="s">
        <v>1017</v>
      </c>
      <c r="E223" s="1189" t="s">
        <v>37</v>
      </c>
      <c r="F223" s="1189" t="s">
        <v>713</v>
      </c>
      <c r="G223" s="1189">
        <v>871</v>
      </c>
      <c r="H223" s="1189" t="s">
        <v>721</v>
      </c>
      <c r="I223" s="1189" t="s">
        <v>729</v>
      </c>
      <c r="J223" s="1189" t="s">
        <v>29</v>
      </c>
      <c r="K223" s="1195">
        <v>40424065.4219</v>
      </c>
      <c r="L223" s="1195">
        <v>4678246.70637</v>
      </c>
      <c r="M223" s="1189" t="s">
        <v>43</v>
      </c>
      <c r="N223" s="1238">
        <v>14.14530842625</v>
      </c>
      <c r="O223" s="1196">
        <v>11.25</v>
      </c>
      <c r="P223" s="1196">
        <f t="shared" si="12"/>
        <v>159.134719795313</v>
      </c>
      <c r="Q223" s="1224"/>
    </row>
    <row r="224" s="4" customFormat="1" ht="12" customHeight="1" spans="1:17">
      <c r="A224" s="1249" t="s">
        <v>1007</v>
      </c>
      <c r="B224" s="1250" t="s">
        <v>1008</v>
      </c>
      <c r="C224" s="1224" t="s">
        <v>1009</v>
      </c>
      <c r="D224" s="1225" t="s">
        <v>1018</v>
      </c>
      <c r="E224" s="1189" t="s">
        <v>37</v>
      </c>
      <c r="F224" s="1189" t="s">
        <v>713</v>
      </c>
      <c r="G224" s="1189">
        <v>914</v>
      </c>
      <c r="H224" s="1189" t="s">
        <v>721</v>
      </c>
      <c r="I224" s="1189" t="s">
        <v>729</v>
      </c>
      <c r="J224" s="1189" t="s">
        <v>29</v>
      </c>
      <c r="K224" s="1195">
        <v>40424546.9274</v>
      </c>
      <c r="L224" s="1195">
        <v>4678197.39647</v>
      </c>
      <c r="M224" s="1189" t="s">
        <v>43</v>
      </c>
      <c r="N224" s="1238">
        <v>74.88809170305</v>
      </c>
      <c r="O224" s="1196">
        <v>11.25</v>
      </c>
      <c r="P224" s="1196">
        <f t="shared" si="12"/>
        <v>842.491031659313</v>
      </c>
      <c r="Q224" s="1224"/>
    </row>
    <row r="225" s="4" customFormat="1" ht="12" customHeight="1" spans="1:17">
      <c r="A225" s="1249" t="s">
        <v>1007</v>
      </c>
      <c r="B225" s="1250" t="s">
        <v>1008</v>
      </c>
      <c r="C225" s="1224" t="s">
        <v>1009</v>
      </c>
      <c r="D225" s="1225" t="s">
        <v>1019</v>
      </c>
      <c r="E225" s="1189" t="s">
        <v>37</v>
      </c>
      <c r="F225" s="1189" t="s">
        <v>713</v>
      </c>
      <c r="G225" s="1189">
        <v>914</v>
      </c>
      <c r="H225" s="1189" t="s">
        <v>721</v>
      </c>
      <c r="I225" s="1189" t="s">
        <v>729</v>
      </c>
      <c r="J225" s="1189" t="s">
        <v>29</v>
      </c>
      <c r="K225" s="1195">
        <v>40424692.7592</v>
      </c>
      <c r="L225" s="1195">
        <v>4677961.1961</v>
      </c>
      <c r="M225" s="1189" t="s">
        <v>43</v>
      </c>
      <c r="N225" s="1238">
        <v>4.71849522555</v>
      </c>
      <c r="O225" s="1196">
        <v>11.25</v>
      </c>
      <c r="P225" s="1196">
        <f t="shared" si="12"/>
        <v>53.0830712874375</v>
      </c>
      <c r="Q225" s="1224"/>
    </row>
    <row r="226" s="4" customFormat="1" ht="12" customHeight="1" spans="1:17">
      <c r="A226" s="1249" t="s">
        <v>1007</v>
      </c>
      <c r="B226" s="1250" t="s">
        <v>1008</v>
      </c>
      <c r="C226" s="1224" t="s">
        <v>1009</v>
      </c>
      <c r="D226" s="1225" t="s">
        <v>1020</v>
      </c>
      <c r="E226" s="1189" t="s">
        <v>37</v>
      </c>
      <c r="F226" s="1189" t="s">
        <v>713</v>
      </c>
      <c r="G226" s="1189">
        <v>914</v>
      </c>
      <c r="H226" s="1189" t="s">
        <v>721</v>
      </c>
      <c r="I226" s="1189" t="s">
        <v>729</v>
      </c>
      <c r="J226" s="1189" t="s">
        <v>29</v>
      </c>
      <c r="K226" s="1195">
        <v>40424573.3331</v>
      </c>
      <c r="L226" s="1195">
        <v>4677967.53757</v>
      </c>
      <c r="M226" s="1189" t="s">
        <v>43</v>
      </c>
      <c r="N226" s="1238">
        <v>1.6979781987</v>
      </c>
      <c r="O226" s="1196">
        <v>11.25</v>
      </c>
      <c r="P226" s="1196">
        <f t="shared" si="12"/>
        <v>19.102254735375</v>
      </c>
      <c r="Q226" s="1224"/>
    </row>
    <row r="227" s="4" customFormat="1" ht="12" customHeight="1" spans="1:17">
      <c r="A227" s="1249" t="s">
        <v>1007</v>
      </c>
      <c r="B227" s="1250" t="s">
        <v>1008</v>
      </c>
      <c r="C227" s="1224" t="s">
        <v>1009</v>
      </c>
      <c r="D227" s="1225" t="s">
        <v>1021</v>
      </c>
      <c r="E227" s="1189" t="s">
        <v>37</v>
      </c>
      <c r="F227" s="1189" t="s">
        <v>713</v>
      </c>
      <c r="G227" s="1189">
        <v>927</v>
      </c>
      <c r="H227" s="1189" t="s">
        <v>721</v>
      </c>
      <c r="I227" s="1189" t="s">
        <v>729</v>
      </c>
      <c r="J227" s="1189" t="s">
        <v>29</v>
      </c>
      <c r="K227" s="1195">
        <v>40424364.3484</v>
      </c>
      <c r="L227" s="1195">
        <v>4678076.5944</v>
      </c>
      <c r="M227" s="1189" t="s">
        <v>43</v>
      </c>
      <c r="N227" s="1238">
        <v>94.20624180795</v>
      </c>
      <c r="O227" s="1196">
        <v>11.25</v>
      </c>
      <c r="P227" s="1196">
        <f t="shared" si="12"/>
        <v>1059.82022033944</v>
      </c>
      <c r="Q227" s="1224"/>
    </row>
    <row r="228" s="4" customFormat="1" ht="12" customHeight="1" spans="1:17">
      <c r="A228" s="1249" t="s">
        <v>1007</v>
      </c>
      <c r="B228" s="1250" t="s">
        <v>1008</v>
      </c>
      <c r="C228" s="1224" t="s">
        <v>1009</v>
      </c>
      <c r="D228" s="1225" t="s">
        <v>1022</v>
      </c>
      <c r="E228" s="1189" t="s">
        <v>37</v>
      </c>
      <c r="F228" s="1189" t="s">
        <v>713</v>
      </c>
      <c r="G228" s="1189">
        <v>927</v>
      </c>
      <c r="H228" s="1189" t="s">
        <v>721</v>
      </c>
      <c r="I228" s="1189" t="s">
        <v>729</v>
      </c>
      <c r="J228" s="1189" t="s">
        <v>29</v>
      </c>
      <c r="K228" s="1195">
        <v>40424513.6432</v>
      </c>
      <c r="L228" s="1195">
        <v>4677962.07396</v>
      </c>
      <c r="M228" s="1189" t="s">
        <v>43</v>
      </c>
      <c r="N228" s="1238">
        <v>0.40220736645</v>
      </c>
      <c r="O228" s="1196">
        <v>11.25</v>
      </c>
      <c r="P228" s="1196">
        <f t="shared" si="12"/>
        <v>4.5248328725625</v>
      </c>
      <c r="Q228" s="1224"/>
    </row>
    <row r="229" s="4" customFormat="1" ht="12" customHeight="1" spans="1:17">
      <c r="A229" s="1249" t="s">
        <v>1007</v>
      </c>
      <c r="B229" s="1250" t="s">
        <v>1008</v>
      </c>
      <c r="C229" s="1224" t="s">
        <v>1009</v>
      </c>
      <c r="D229" s="1225" t="s">
        <v>1023</v>
      </c>
      <c r="E229" s="1189" t="s">
        <v>37</v>
      </c>
      <c r="F229" s="1189" t="s">
        <v>713</v>
      </c>
      <c r="G229" s="1189">
        <v>936</v>
      </c>
      <c r="H229" s="1189" t="s">
        <v>717</v>
      </c>
      <c r="I229" s="1189" t="s">
        <v>729</v>
      </c>
      <c r="J229" s="1189" t="s">
        <v>29</v>
      </c>
      <c r="K229" s="1195">
        <v>40424669.8672</v>
      </c>
      <c r="L229" s="1195">
        <v>4678071.67917</v>
      </c>
      <c r="M229" s="1189" t="s">
        <v>43</v>
      </c>
      <c r="N229" s="1238">
        <v>50.67000794145</v>
      </c>
      <c r="O229" s="1196">
        <v>11.25</v>
      </c>
      <c r="P229" s="1196">
        <f t="shared" si="12"/>
        <v>570.037589341313</v>
      </c>
      <c r="Q229" s="1224"/>
    </row>
    <row r="230" s="4" customFormat="1" ht="12" customHeight="1" spans="1:17">
      <c r="A230" s="1249" t="s">
        <v>1007</v>
      </c>
      <c r="B230" s="1250" t="s">
        <v>1008</v>
      </c>
      <c r="C230" s="1224" t="s">
        <v>1009</v>
      </c>
      <c r="D230" s="1225" t="s">
        <v>1024</v>
      </c>
      <c r="E230" s="1189" t="s">
        <v>37</v>
      </c>
      <c r="F230" s="1189" t="s">
        <v>713</v>
      </c>
      <c r="G230" s="1189">
        <v>936</v>
      </c>
      <c r="H230" s="1189" t="s">
        <v>717</v>
      </c>
      <c r="I230" s="1189" t="s">
        <v>729</v>
      </c>
      <c r="J230" s="1189" t="s">
        <v>29</v>
      </c>
      <c r="K230" s="1195">
        <v>40424791.8224</v>
      </c>
      <c r="L230" s="1195">
        <v>4677955.58659</v>
      </c>
      <c r="M230" s="1189" t="s">
        <v>43</v>
      </c>
      <c r="N230" s="1238">
        <v>10.18337683815</v>
      </c>
      <c r="O230" s="1196">
        <v>11.25</v>
      </c>
      <c r="P230" s="1196">
        <f t="shared" si="12"/>
        <v>114.562989429187</v>
      </c>
      <c r="Q230" s="1224"/>
    </row>
    <row r="231" s="4" customFormat="1" ht="12" customHeight="1" spans="1:17">
      <c r="A231" s="1249" t="s">
        <v>1007</v>
      </c>
      <c r="B231" s="1250" t="s">
        <v>1008</v>
      </c>
      <c r="C231" s="1224" t="s">
        <v>1009</v>
      </c>
      <c r="D231" s="1225" t="s">
        <v>1025</v>
      </c>
      <c r="E231" s="1189" t="s">
        <v>37</v>
      </c>
      <c r="F231" s="1189" t="s">
        <v>713</v>
      </c>
      <c r="G231" s="1189">
        <v>936</v>
      </c>
      <c r="H231" s="1189" t="s">
        <v>717</v>
      </c>
      <c r="I231" s="1189" t="s">
        <v>729</v>
      </c>
      <c r="J231" s="1189" t="s">
        <v>29</v>
      </c>
      <c r="K231" s="1195">
        <v>40424651.8527</v>
      </c>
      <c r="L231" s="1195">
        <v>4677971.15881</v>
      </c>
      <c r="M231" s="1189" t="s">
        <v>43</v>
      </c>
      <c r="N231" s="1238">
        <v>0.33902770335</v>
      </c>
      <c r="O231" s="1196">
        <v>11.25</v>
      </c>
      <c r="P231" s="1196">
        <f t="shared" si="12"/>
        <v>3.8140616626875</v>
      </c>
      <c r="Q231" s="1224"/>
    </row>
    <row r="232" s="4" customFormat="1" ht="12" customHeight="1" spans="1:17">
      <c r="A232" s="1249" t="s">
        <v>1007</v>
      </c>
      <c r="B232" s="1250" t="s">
        <v>1008</v>
      </c>
      <c r="C232" s="1224" t="s">
        <v>1009</v>
      </c>
      <c r="D232" s="1225" t="s">
        <v>1026</v>
      </c>
      <c r="E232" s="1189" t="s">
        <v>37</v>
      </c>
      <c r="F232" s="1189" t="s">
        <v>713</v>
      </c>
      <c r="G232" s="1189">
        <v>936</v>
      </c>
      <c r="H232" s="1189" t="s">
        <v>717</v>
      </c>
      <c r="I232" s="1189" t="s">
        <v>729</v>
      </c>
      <c r="J232" s="1189" t="s">
        <v>29</v>
      </c>
      <c r="K232" s="1195">
        <v>40424704.4533</v>
      </c>
      <c r="L232" s="1195">
        <v>4677996.42256</v>
      </c>
      <c r="M232" s="1189" t="s">
        <v>43</v>
      </c>
      <c r="N232" s="1238">
        <v>6.1720707684</v>
      </c>
      <c r="O232" s="1196">
        <v>11.25</v>
      </c>
      <c r="P232" s="1196">
        <f t="shared" si="12"/>
        <v>69.4357961445</v>
      </c>
      <c r="Q232" s="1224"/>
    </row>
    <row r="233" s="4" customFormat="1" ht="12" customHeight="1" spans="1:17">
      <c r="A233" s="1249" t="s">
        <v>1007</v>
      </c>
      <c r="B233" s="1250" t="s">
        <v>1008</v>
      </c>
      <c r="C233" s="1224" t="s">
        <v>1009</v>
      </c>
      <c r="D233" s="1225" t="s">
        <v>1027</v>
      </c>
      <c r="E233" s="1189" t="s">
        <v>37</v>
      </c>
      <c r="F233" s="1189" t="s">
        <v>713</v>
      </c>
      <c r="G233" s="1189">
        <v>943</v>
      </c>
      <c r="H233" s="1189" t="s">
        <v>717</v>
      </c>
      <c r="I233" s="1189" t="s">
        <v>729</v>
      </c>
      <c r="J233" s="1189" t="s">
        <v>29</v>
      </c>
      <c r="K233" s="1195">
        <v>40423998.9024</v>
      </c>
      <c r="L233" s="1195">
        <v>4678037.68116</v>
      </c>
      <c r="M233" s="1189" t="s">
        <v>43</v>
      </c>
      <c r="N233" s="1238">
        <v>2.6957305746</v>
      </c>
      <c r="O233" s="1196">
        <v>11.25</v>
      </c>
      <c r="P233" s="1196">
        <f t="shared" si="12"/>
        <v>30.32696896425</v>
      </c>
      <c r="Q233" s="1224"/>
    </row>
    <row r="234" s="4" customFormat="1" ht="12" customHeight="1" spans="1:17">
      <c r="A234" s="1249" t="s">
        <v>1007</v>
      </c>
      <c r="B234" s="1250" t="s">
        <v>1008</v>
      </c>
      <c r="C234" s="1224" t="s">
        <v>1009</v>
      </c>
      <c r="D234" s="1225" t="s">
        <v>1028</v>
      </c>
      <c r="E234" s="1189" t="s">
        <v>37</v>
      </c>
      <c r="F234" s="1189" t="s">
        <v>713</v>
      </c>
      <c r="G234" s="1189">
        <v>1001</v>
      </c>
      <c r="H234" s="1189" t="s">
        <v>721</v>
      </c>
      <c r="I234" s="1189" t="s">
        <v>729</v>
      </c>
      <c r="J234" s="1189" t="s">
        <v>29</v>
      </c>
      <c r="K234" s="1195">
        <v>40424086.4568</v>
      </c>
      <c r="L234" s="1195">
        <v>4677913.37917</v>
      </c>
      <c r="M234" s="1189" t="s">
        <v>43</v>
      </c>
      <c r="N234" s="1238">
        <v>16.0675322475</v>
      </c>
      <c r="O234" s="1196">
        <v>11.25</v>
      </c>
      <c r="P234" s="1196">
        <f t="shared" si="12"/>
        <v>180.759737784375</v>
      </c>
      <c r="Q234" s="1224"/>
    </row>
    <row r="235" s="4" customFormat="1" ht="12" customHeight="1" spans="1:17">
      <c r="A235" s="1249" t="s">
        <v>1007</v>
      </c>
      <c r="B235" s="1250" t="s">
        <v>1008</v>
      </c>
      <c r="C235" s="1224" t="s">
        <v>1009</v>
      </c>
      <c r="D235" s="1225" t="s">
        <v>1029</v>
      </c>
      <c r="E235" s="1189" t="s">
        <v>37</v>
      </c>
      <c r="F235" s="1189" t="s">
        <v>713</v>
      </c>
      <c r="G235" s="1189">
        <v>1001</v>
      </c>
      <c r="H235" s="1189" t="s">
        <v>721</v>
      </c>
      <c r="I235" s="1189" t="s">
        <v>729</v>
      </c>
      <c r="J235" s="1189" t="s">
        <v>29</v>
      </c>
      <c r="K235" s="1195">
        <v>40424294.1107</v>
      </c>
      <c r="L235" s="1195">
        <v>4677857.61288</v>
      </c>
      <c r="M235" s="1189" t="s">
        <v>43</v>
      </c>
      <c r="N235" s="1238">
        <v>17.19762654855</v>
      </c>
      <c r="O235" s="1196">
        <v>11.25</v>
      </c>
      <c r="P235" s="1196">
        <f t="shared" si="12"/>
        <v>193.473298671188</v>
      </c>
      <c r="Q235" s="1224"/>
    </row>
    <row r="236" s="4" customFormat="1" ht="12" customHeight="1" spans="1:17">
      <c r="A236" s="1249" t="s">
        <v>1007</v>
      </c>
      <c r="B236" s="1250" t="s">
        <v>1008</v>
      </c>
      <c r="C236" s="1224" t="s">
        <v>1009</v>
      </c>
      <c r="D236" s="1225" t="s">
        <v>1030</v>
      </c>
      <c r="E236" s="1189" t="s">
        <v>37</v>
      </c>
      <c r="F236" s="1189" t="s">
        <v>713</v>
      </c>
      <c r="G236" s="1189">
        <v>1001</v>
      </c>
      <c r="H236" s="1189" t="s">
        <v>721</v>
      </c>
      <c r="I236" s="1189" t="s">
        <v>729</v>
      </c>
      <c r="J236" s="1189" t="s">
        <v>29</v>
      </c>
      <c r="K236" s="1195">
        <v>40424323.5199</v>
      </c>
      <c r="L236" s="1195">
        <v>4677909.40657</v>
      </c>
      <c r="M236" s="1189" t="s">
        <v>43</v>
      </c>
      <c r="N236" s="1238">
        <v>0.46098382575</v>
      </c>
      <c r="O236" s="1196">
        <v>11.25</v>
      </c>
      <c r="P236" s="1196">
        <f t="shared" si="12"/>
        <v>5.1860680396875</v>
      </c>
      <c r="Q236" s="1224"/>
    </row>
    <row r="237" s="4" customFormat="1" ht="12" customHeight="1" spans="1:17">
      <c r="A237" s="1249" t="s">
        <v>1007</v>
      </c>
      <c r="B237" s="1250" t="s">
        <v>1008</v>
      </c>
      <c r="C237" s="1224" t="s">
        <v>1009</v>
      </c>
      <c r="D237" s="1225" t="s">
        <v>1031</v>
      </c>
      <c r="E237" s="1189" t="s">
        <v>37</v>
      </c>
      <c r="F237" s="1189" t="s">
        <v>713</v>
      </c>
      <c r="G237" s="1189">
        <v>1001</v>
      </c>
      <c r="H237" s="1189" t="s">
        <v>721</v>
      </c>
      <c r="I237" s="1189" t="s">
        <v>729</v>
      </c>
      <c r="J237" s="1189" t="s">
        <v>29</v>
      </c>
      <c r="K237" s="1195">
        <v>40424200.7844</v>
      </c>
      <c r="L237" s="1195">
        <v>4677888.58594</v>
      </c>
      <c r="M237" s="1189" t="s">
        <v>43</v>
      </c>
      <c r="N237" s="1238">
        <v>5.3648847675</v>
      </c>
      <c r="O237" s="1196">
        <v>11.25</v>
      </c>
      <c r="P237" s="1196">
        <f t="shared" si="12"/>
        <v>60.354953634375</v>
      </c>
      <c r="Q237" s="1224"/>
    </row>
    <row r="238" s="4" customFormat="1" ht="12" customHeight="1" spans="1:17">
      <c r="A238" s="1249" t="s">
        <v>1007</v>
      </c>
      <c r="B238" s="1250" t="s">
        <v>1008</v>
      </c>
      <c r="C238" s="1224" t="s">
        <v>1009</v>
      </c>
      <c r="D238" s="1225" t="s">
        <v>1032</v>
      </c>
      <c r="E238" s="1189" t="s">
        <v>37</v>
      </c>
      <c r="F238" s="1189" t="s">
        <v>713</v>
      </c>
      <c r="G238" s="1189">
        <v>1009</v>
      </c>
      <c r="H238" s="1189" t="s">
        <v>721</v>
      </c>
      <c r="I238" s="1189" t="s">
        <v>729</v>
      </c>
      <c r="J238" s="1189" t="s">
        <v>29</v>
      </c>
      <c r="K238" s="1195">
        <v>40424316.7933</v>
      </c>
      <c r="L238" s="1195">
        <v>4677959.46951</v>
      </c>
      <c r="M238" s="1189" t="s">
        <v>43</v>
      </c>
      <c r="N238" s="1238">
        <v>27.66687906885</v>
      </c>
      <c r="O238" s="1196">
        <v>11.25</v>
      </c>
      <c r="P238" s="1196">
        <f t="shared" si="12"/>
        <v>311.252389524562</v>
      </c>
      <c r="Q238" s="1224"/>
    </row>
    <row r="239" s="4" customFormat="1" ht="12" customHeight="1" spans="1:17">
      <c r="A239" s="1249" t="s">
        <v>1007</v>
      </c>
      <c r="B239" s="1250" t="s">
        <v>1008</v>
      </c>
      <c r="C239" s="1224" t="s">
        <v>1009</v>
      </c>
      <c r="D239" s="1225" t="s">
        <v>1033</v>
      </c>
      <c r="E239" s="1189" t="s">
        <v>37</v>
      </c>
      <c r="F239" s="1189" t="s">
        <v>713</v>
      </c>
      <c r="G239" s="1189">
        <v>1009</v>
      </c>
      <c r="H239" s="1189" t="s">
        <v>721</v>
      </c>
      <c r="I239" s="1189" t="s">
        <v>729</v>
      </c>
      <c r="J239" s="1189" t="s">
        <v>29</v>
      </c>
      <c r="K239" s="1195">
        <v>40424471.134</v>
      </c>
      <c r="L239" s="1195">
        <v>4677958.27279</v>
      </c>
      <c r="M239" s="1189" t="s">
        <v>43</v>
      </c>
      <c r="N239" s="1238">
        <v>0.10668841365</v>
      </c>
      <c r="O239" s="1196">
        <v>11.25</v>
      </c>
      <c r="P239" s="1196">
        <f t="shared" si="12"/>
        <v>1.2002446535625</v>
      </c>
      <c r="Q239" s="1224"/>
    </row>
    <row r="240" s="4" customFormat="1" ht="12" customHeight="1" spans="1:17">
      <c r="A240" s="1249" t="s">
        <v>1007</v>
      </c>
      <c r="B240" s="1250" t="s">
        <v>1008</v>
      </c>
      <c r="C240" s="1224" t="s">
        <v>1009</v>
      </c>
      <c r="D240" s="1225" t="s">
        <v>1034</v>
      </c>
      <c r="E240" s="1189" t="s">
        <v>37</v>
      </c>
      <c r="F240" s="1189" t="s">
        <v>713</v>
      </c>
      <c r="G240" s="1189">
        <v>1009</v>
      </c>
      <c r="H240" s="1189" t="s">
        <v>721</v>
      </c>
      <c r="I240" s="1189" t="s">
        <v>729</v>
      </c>
      <c r="J240" s="1189" t="s">
        <v>29</v>
      </c>
      <c r="K240" s="1195">
        <v>40424693.34</v>
      </c>
      <c r="L240" s="1195">
        <v>4677850.2638</v>
      </c>
      <c r="M240" s="1189" t="s">
        <v>43</v>
      </c>
      <c r="N240" s="1238">
        <v>89.3470413276</v>
      </c>
      <c r="O240" s="1196">
        <v>11.25</v>
      </c>
      <c r="P240" s="1196">
        <f t="shared" si="12"/>
        <v>1005.1542149355</v>
      </c>
      <c r="Q240" s="1224"/>
    </row>
    <row r="241" s="4" customFormat="1" ht="12" customHeight="1" spans="1:17">
      <c r="A241" s="1249" t="s">
        <v>1007</v>
      </c>
      <c r="B241" s="1250" t="s">
        <v>1008</v>
      </c>
      <c r="C241" s="1224" t="s">
        <v>1009</v>
      </c>
      <c r="D241" s="1225" t="s">
        <v>1035</v>
      </c>
      <c r="E241" s="1189" t="s">
        <v>37</v>
      </c>
      <c r="F241" s="1189" t="s">
        <v>713</v>
      </c>
      <c r="G241" s="1189">
        <v>1009</v>
      </c>
      <c r="H241" s="1189" t="s">
        <v>721</v>
      </c>
      <c r="I241" s="1189" t="s">
        <v>729</v>
      </c>
      <c r="J241" s="1189" t="s">
        <v>29</v>
      </c>
      <c r="K241" s="1195">
        <v>40424491.8042</v>
      </c>
      <c r="L241" s="1195">
        <v>4677954.21527</v>
      </c>
      <c r="M241" s="1189" t="s">
        <v>43</v>
      </c>
      <c r="N241" s="1238">
        <v>1.03591791</v>
      </c>
      <c r="O241" s="1196">
        <v>11.25</v>
      </c>
      <c r="P241" s="1196">
        <f t="shared" si="12"/>
        <v>11.6540764875</v>
      </c>
      <c r="Q241" s="1224"/>
    </row>
    <row r="242" s="4" customFormat="1" ht="12" customHeight="1" spans="1:17">
      <c r="A242" s="1249" t="s">
        <v>1007</v>
      </c>
      <c r="B242" s="1250" t="s">
        <v>1008</v>
      </c>
      <c r="C242" s="1224" t="s">
        <v>1009</v>
      </c>
      <c r="D242" s="1225" t="s">
        <v>1036</v>
      </c>
      <c r="E242" s="1189" t="s">
        <v>37</v>
      </c>
      <c r="F242" s="1189" t="s">
        <v>713</v>
      </c>
      <c r="G242" s="1189">
        <v>1009</v>
      </c>
      <c r="H242" s="1189" t="s">
        <v>721</v>
      </c>
      <c r="I242" s="1189" t="s">
        <v>729</v>
      </c>
      <c r="J242" s="1189" t="s">
        <v>29</v>
      </c>
      <c r="K242" s="1195">
        <v>40424407.8098</v>
      </c>
      <c r="L242" s="1195">
        <v>4677932.2565</v>
      </c>
      <c r="M242" s="1189" t="s">
        <v>43</v>
      </c>
      <c r="N242" s="1238">
        <v>2.8287573828</v>
      </c>
      <c r="O242" s="1196">
        <v>11.25</v>
      </c>
      <c r="P242" s="1196">
        <f t="shared" si="12"/>
        <v>31.8235205565</v>
      </c>
      <c r="Q242" s="1224"/>
    </row>
    <row r="243" s="4" customFormat="1" ht="12" customHeight="1" spans="1:17">
      <c r="A243" s="1249" t="s">
        <v>1007</v>
      </c>
      <c r="B243" s="1250" t="s">
        <v>1008</v>
      </c>
      <c r="C243" s="1224" t="s">
        <v>1009</v>
      </c>
      <c r="D243" s="1225" t="s">
        <v>1037</v>
      </c>
      <c r="E243" s="1189" t="s">
        <v>37</v>
      </c>
      <c r="F243" s="1189" t="s">
        <v>713</v>
      </c>
      <c r="G243" s="1189">
        <v>1009</v>
      </c>
      <c r="H243" s="1189" t="s">
        <v>721</v>
      </c>
      <c r="I243" s="1189" t="s">
        <v>729</v>
      </c>
      <c r="J243" s="1189" t="s">
        <v>29</v>
      </c>
      <c r="K243" s="1195">
        <v>40424341.6296</v>
      </c>
      <c r="L243" s="1195">
        <v>4677911.18871</v>
      </c>
      <c r="M243" s="1189" t="s">
        <v>43</v>
      </c>
      <c r="N243" s="1238">
        <v>0.1452196797</v>
      </c>
      <c r="O243" s="1196">
        <v>11.25</v>
      </c>
      <c r="P243" s="1196">
        <f t="shared" si="12"/>
        <v>1.633721396625</v>
      </c>
      <c r="Q243" s="1224"/>
    </row>
    <row r="244" s="4" customFormat="1" ht="12" customHeight="1" spans="1:17">
      <c r="A244" s="1249" t="s">
        <v>1007</v>
      </c>
      <c r="B244" s="1250" t="s">
        <v>1008</v>
      </c>
      <c r="C244" s="1224" t="s">
        <v>1009</v>
      </c>
      <c r="D244" s="1225" t="s">
        <v>1038</v>
      </c>
      <c r="E244" s="1189" t="s">
        <v>37</v>
      </c>
      <c r="F244" s="1189" t="s">
        <v>713</v>
      </c>
      <c r="G244" s="1189">
        <v>1200</v>
      </c>
      <c r="H244" s="1189" t="s">
        <v>722</v>
      </c>
      <c r="I244" s="1189" t="s">
        <v>729</v>
      </c>
      <c r="J244" s="1189" t="s">
        <v>29</v>
      </c>
      <c r="K244" s="1195">
        <v>40426292.5022</v>
      </c>
      <c r="L244" s="1195">
        <v>4677176.03879</v>
      </c>
      <c r="M244" s="1189" t="s">
        <v>43</v>
      </c>
      <c r="N244" s="1238">
        <v>99.9744728724</v>
      </c>
      <c r="O244" s="1196">
        <v>11.25</v>
      </c>
      <c r="P244" s="1196">
        <f t="shared" si="12"/>
        <v>1124.7128198145</v>
      </c>
      <c r="Q244" s="1224"/>
    </row>
    <row r="245" s="4" customFormat="1" ht="12" customHeight="1" spans="1:17">
      <c r="A245" s="1249" t="s">
        <v>1007</v>
      </c>
      <c r="B245" s="1250" t="s">
        <v>1008</v>
      </c>
      <c r="C245" s="1224" t="s">
        <v>1009</v>
      </c>
      <c r="D245" s="1225" t="s">
        <v>1039</v>
      </c>
      <c r="E245" s="1189" t="s">
        <v>37</v>
      </c>
      <c r="F245" s="1189" t="s">
        <v>713</v>
      </c>
      <c r="G245" s="1189">
        <v>1209</v>
      </c>
      <c r="H245" s="1189" t="s">
        <v>717</v>
      </c>
      <c r="I245" s="1189" t="s">
        <v>729</v>
      </c>
      <c r="J245" s="1189" t="s">
        <v>29</v>
      </c>
      <c r="K245" s="1195">
        <v>40425541.2967</v>
      </c>
      <c r="L245" s="1195">
        <v>4677167.95654</v>
      </c>
      <c r="M245" s="1189" t="s">
        <v>43</v>
      </c>
      <c r="N245" s="1238">
        <v>9.0304330599</v>
      </c>
      <c r="O245" s="1196">
        <v>11.25</v>
      </c>
      <c r="P245" s="1196">
        <f t="shared" si="12"/>
        <v>101.592371923875</v>
      </c>
      <c r="Q245" s="1224"/>
    </row>
    <row r="246" s="4" customFormat="1" ht="12" customHeight="1" spans="1:17">
      <c r="A246" s="1249" t="s">
        <v>1007</v>
      </c>
      <c r="B246" s="1250" t="s">
        <v>1008</v>
      </c>
      <c r="C246" s="1224" t="s">
        <v>1009</v>
      </c>
      <c r="D246" s="1225" t="s">
        <v>1040</v>
      </c>
      <c r="E246" s="1189" t="s">
        <v>37</v>
      </c>
      <c r="F246" s="1189" t="s">
        <v>713</v>
      </c>
      <c r="G246" s="1189">
        <v>1214</v>
      </c>
      <c r="H246" s="1189" t="s">
        <v>722</v>
      </c>
      <c r="I246" s="1189" t="s">
        <v>729</v>
      </c>
      <c r="J246" s="1189" t="s">
        <v>29</v>
      </c>
      <c r="K246" s="1195">
        <v>40425820.0862</v>
      </c>
      <c r="L246" s="1195">
        <v>4677123.3832</v>
      </c>
      <c r="M246" s="1189" t="s">
        <v>43</v>
      </c>
      <c r="N246" s="1238">
        <v>158.1434990715</v>
      </c>
      <c r="O246" s="1196">
        <v>11.25</v>
      </c>
      <c r="P246" s="1196">
        <f t="shared" si="12"/>
        <v>1779.11436455438</v>
      </c>
      <c r="Q246" s="1224"/>
    </row>
    <row r="247" s="4" customFormat="1" ht="12" customHeight="1" spans="1:17">
      <c r="A247" s="1249" t="s">
        <v>1007</v>
      </c>
      <c r="B247" s="1250" t="s">
        <v>1008</v>
      </c>
      <c r="C247" s="1224" t="s">
        <v>1009</v>
      </c>
      <c r="D247" s="1225" t="s">
        <v>1041</v>
      </c>
      <c r="E247" s="1189" t="s">
        <v>37</v>
      </c>
      <c r="F247" s="1189" t="s">
        <v>713</v>
      </c>
      <c r="G247" s="1189">
        <v>1263</v>
      </c>
      <c r="H247" s="1189" t="s">
        <v>717</v>
      </c>
      <c r="I247" s="1189" t="s">
        <v>729</v>
      </c>
      <c r="J247" s="1189" t="s">
        <v>29</v>
      </c>
      <c r="K247" s="1195">
        <v>40425520.2774</v>
      </c>
      <c r="L247" s="1195">
        <v>4677008.43045</v>
      </c>
      <c r="M247" s="1189" t="s">
        <v>43</v>
      </c>
      <c r="N247" s="1238">
        <v>26.51847170025</v>
      </c>
      <c r="O247" s="1196">
        <v>11.25</v>
      </c>
      <c r="P247" s="1196">
        <f t="shared" si="12"/>
        <v>298.332806627812</v>
      </c>
      <c r="Q247" s="1224"/>
    </row>
    <row r="248" s="4" customFormat="1" ht="12" customHeight="1" spans="1:17">
      <c r="A248" s="1249" t="s">
        <v>1007</v>
      </c>
      <c r="B248" s="1250" t="s">
        <v>1008</v>
      </c>
      <c r="C248" s="1224" t="s">
        <v>1009</v>
      </c>
      <c r="D248" s="1225" t="s">
        <v>1042</v>
      </c>
      <c r="E248" s="1189" t="s">
        <v>37</v>
      </c>
      <c r="F248" s="1189" t="s">
        <v>713</v>
      </c>
      <c r="G248" s="1189">
        <v>1266</v>
      </c>
      <c r="H248" s="1189" t="s">
        <v>717</v>
      </c>
      <c r="I248" s="1189" t="s">
        <v>729</v>
      </c>
      <c r="J248" s="1189" t="s">
        <v>29</v>
      </c>
      <c r="K248" s="1195">
        <v>40425442.8154</v>
      </c>
      <c r="L248" s="1195">
        <v>4677000.22549</v>
      </c>
      <c r="M248" s="1189" t="s">
        <v>43</v>
      </c>
      <c r="N248" s="1238">
        <v>0.63225942825</v>
      </c>
      <c r="O248" s="1196">
        <v>11.25</v>
      </c>
      <c r="P248" s="1196">
        <f t="shared" si="12"/>
        <v>7.1129185678125</v>
      </c>
      <c r="Q248" s="1224"/>
    </row>
    <row r="249" s="4" customFormat="1" ht="12" customHeight="1" spans="1:17">
      <c r="A249" s="1249" t="s">
        <v>1007</v>
      </c>
      <c r="B249" s="1250" t="s">
        <v>1008</v>
      </c>
      <c r="C249" s="1224" t="s">
        <v>1009</v>
      </c>
      <c r="D249" s="1225" t="s">
        <v>1043</v>
      </c>
      <c r="E249" s="1189" t="s">
        <v>37</v>
      </c>
      <c r="F249" s="1189" t="s">
        <v>713</v>
      </c>
      <c r="G249" s="1189">
        <v>1398</v>
      </c>
      <c r="H249" s="1189" t="s">
        <v>717</v>
      </c>
      <c r="I249" s="1189" t="s">
        <v>729</v>
      </c>
      <c r="J249" s="1189" t="s">
        <v>29</v>
      </c>
      <c r="K249" s="1195">
        <v>40425898.9438</v>
      </c>
      <c r="L249" s="1195">
        <v>4676763.7749</v>
      </c>
      <c r="M249" s="1189" t="s">
        <v>43</v>
      </c>
      <c r="N249" s="1238">
        <v>2.83513377915</v>
      </c>
      <c r="O249" s="1196">
        <v>11.25</v>
      </c>
      <c r="P249" s="1196">
        <f t="shared" si="12"/>
        <v>31.8952550154375</v>
      </c>
      <c r="Q249" s="1224"/>
    </row>
    <row r="250" s="4" customFormat="1" ht="12" customHeight="1" spans="1:17">
      <c r="A250" s="1249" t="s">
        <v>1007</v>
      </c>
      <c r="B250" s="1250" t="s">
        <v>1008</v>
      </c>
      <c r="C250" s="1224" t="s">
        <v>1009</v>
      </c>
      <c r="D250" s="1225" t="s">
        <v>1044</v>
      </c>
      <c r="E250" s="1189" t="s">
        <v>37</v>
      </c>
      <c r="F250" s="1189" t="s">
        <v>713</v>
      </c>
      <c r="G250" s="1189">
        <v>1405</v>
      </c>
      <c r="H250" s="1189" t="s">
        <v>722</v>
      </c>
      <c r="I250" s="1189" t="s">
        <v>729</v>
      </c>
      <c r="J250" s="1189" t="s">
        <v>29</v>
      </c>
      <c r="K250" s="1195">
        <v>40426185.2914</v>
      </c>
      <c r="L250" s="1195">
        <v>4676807.69222</v>
      </c>
      <c r="M250" s="1189" t="s">
        <v>43</v>
      </c>
      <c r="N250" s="1238">
        <v>62.71752258045</v>
      </c>
      <c r="O250" s="1196">
        <v>11.25</v>
      </c>
      <c r="P250" s="1196">
        <f t="shared" si="12"/>
        <v>705.572129030062</v>
      </c>
      <c r="Q250" s="1224"/>
    </row>
    <row r="251" s="4" customFormat="1" ht="12" customHeight="1" spans="1:17">
      <c r="A251" s="1249" t="s">
        <v>1045</v>
      </c>
      <c r="B251" s="1250" t="s">
        <v>1046</v>
      </c>
      <c r="C251" s="1224" t="s">
        <v>1047</v>
      </c>
      <c r="D251" s="1225" t="s">
        <v>1048</v>
      </c>
      <c r="E251" s="1189" t="s">
        <v>37</v>
      </c>
      <c r="F251" s="1189" t="s">
        <v>713</v>
      </c>
      <c r="G251" s="1189">
        <v>1411</v>
      </c>
      <c r="H251" s="1189" t="s">
        <v>722</v>
      </c>
      <c r="I251" s="1189" t="s">
        <v>729</v>
      </c>
      <c r="J251" s="1189" t="s">
        <v>29</v>
      </c>
      <c r="K251" s="1195">
        <v>40425805.0078</v>
      </c>
      <c r="L251" s="1195">
        <v>4676774.59589</v>
      </c>
      <c r="M251" s="1189" t="s">
        <v>43</v>
      </c>
      <c r="N251" s="1238">
        <v>73.60067768175</v>
      </c>
      <c r="O251" s="1196">
        <v>11.25</v>
      </c>
      <c r="P251" s="1196">
        <f t="shared" si="12"/>
        <v>828.007623919687</v>
      </c>
      <c r="Q251" s="1224"/>
    </row>
    <row r="252" s="4" customFormat="1" ht="12" customHeight="1" spans="1:17">
      <c r="A252" s="1224" t="s">
        <v>1049</v>
      </c>
      <c r="B252" s="1225" t="s">
        <v>1050</v>
      </c>
      <c r="C252" s="1224" t="s">
        <v>1051</v>
      </c>
      <c r="D252" s="1225" t="s">
        <v>1052</v>
      </c>
      <c r="E252" s="1189" t="s">
        <v>37</v>
      </c>
      <c r="F252" s="1189" t="s">
        <v>713</v>
      </c>
      <c r="G252" s="1189">
        <v>1425</v>
      </c>
      <c r="H252" s="1189" t="s">
        <v>717</v>
      </c>
      <c r="I252" s="1189" t="s">
        <v>729</v>
      </c>
      <c r="J252" s="1189" t="s">
        <v>29</v>
      </c>
      <c r="K252" s="1195">
        <v>40425735.4908</v>
      </c>
      <c r="L252" s="1195">
        <v>4676709.1336</v>
      </c>
      <c r="M252" s="1189" t="s">
        <v>43</v>
      </c>
      <c r="N252" s="1238">
        <v>3.71534685735</v>
      </c>
      <c r="O252" s="1196">
        <v>11.25</v>
      </c>
      <c r="P252" s="1196">
        <f t="shared" si="12"/>
        <v>41.7976521451875</v>
      </c>
      <c r="Q252" s="1224"/>
    </row>
    <row r="253" s="4" customFormat="1" ht="12" customHeight="1" spans="1:17">
      <c r="A253" s="1224" t="s">
        <v>1049</v>
      </c>
      <c r="B253" s="1225" t="s">
        <v>1050</v>
      </c>
      <c r="C253" s="1224" t="s">
        <v>1051</v>
      </c>
      <c r="D253" s="1225" t="s">
        <v>1053</v>
      </c>
      <c r="E253" s="1189" t="s">
        <v>37</v>
      </c>
      <c r="F253" s="1189" t="s">
        <v>713</v>
      </c>
      <c r="G253" s="1189">
        <v>1428</v>
      </c>
      <c r="H253" s="1189" t="s">
        <v>722</v>
      </c>
      <c r="I253" s="1189" t="s">
        <v>729</v>
      </c>
      <c r="J253" s="1189" t="s">
        <v>29</v>
      </c>
      <c r="K253" s="1195">
        <v>40426045.7528</v>
      </c>
      <c r="L253" s="1195">
        <v>4676699.58932</v>
      </c>
      <c r="M253" s="1189" t="s">
        <v>43</v>
      </c>
      <c r="N253" s="1238">
        <v>9.6216574542</v>
      </c>
      <c r="O253" s="1196">
        <v>11.25</v>
      </c>
      <c r="P253" s="1196">
        <f t="shared" si="12"/>
        <v>108.24364635975</v>
      </c>
      <c r="Q253" s="1224"/>
    </row>
    <row r="254" s="4" customFormat="1" ht="12" customHeight="1" spans="1:17">
      <c r="A254" s="1224" t="s">
        <v>1049</v>
      </c>
      <c r="B254" s="1225" t="s">
        <v>1050</v>
      </c>
      <c r="C254" s="1224" t="s">
        <v>1051</v>
      </c>
      <c r="D254" s="1225" t="s">
        <v>1054</v>
      </c>
      <c r="E254" s="1189" t="s">
        <v>37</v>
      </c>
      <c r="F254" s="1189" t="s">
        <v>713</v>
      </c>
      <c r="G254" s="1189">
        <v>1430</v>
      </c>
      <c r="H254" s="1189" t="s">
        <v>717</v>
      </c>
      <c r="I254" s="1189" t="s">
        <v>729</v>
      </c>
      <c r="J254" s="1189" t="s">
        <v>29</v>
      </c>
      <c r="K254" s="1195">
        <v>40425723.12</v>
      </c>
      <c r="L254" s="1195">
        <v>4676693.39129</v>
      </c>
      <c r="M254" s="1189" t="s">
        <v>43</v>
      </c>
      <c r="N254" s="1238">
        <v>3.01977213915</v>
      </c>
      <c r="O254" s="1196">
        <v>11.25</v>
      </c>
      <c r="P254" s="1196">
        <f t="shared" si="12"/>
        <v>33.9724365654375</v>
      </c>
      <c r="Q254" s="1224"/>
    </row>
    <row r="255" s="4" customFormat="1" ht="12" customHeight="1" spans="1:17">
      <c r="A255" s="1249" t="s">
        <v>1055</v>
      </c>
      <c r="B255" s="1250" t="s">
        <v>1056</v>
      </c>
      <c r="C255" s="1224" t="s">
        <v>1057</v>
      </c>
      <c r="D255" s="1225" t="s">
        <v>1058</v>
      </c>
      <c r="E255" s="1189" t="s">
        <v>37</v>
      </c>
      <c r="F255" s="1189" t="s">
        <v>713</v>
      </c>
      <c r="G255" s="1189">
        <v>1446</v>
      </c>
      <c r="H255" s="1189" t="s">
        <v>721</v>
      </c>
      <c r="I255" s="1189" t="s">
        <v>729</v>
      </c>
      <c r="J255" s="1189" t="s">
        <v>29</v>
      </c>
      <c r="K255" s="1195">
        <v>40426227.6514</v>
      </c>
      <c r="L255" s="1195">
        <v>4676672.17173</v>
      </c>
      <c r="M255" s="1189" t="s">
        <v>43</v>
      </c>
      <c r="N255" s="1238">
        <v>3.20595545955</v>
      </c>
      <c r="O255" s="1196">
        <v>11.25</v>
      </c>
      <c r="P255" s="1196">
        <f t="shared" si="12"/>
        <v>36.0669989199375</v>
      </c>
      <c r="Q255" s="1224"/>
    </row>
    <row r="256" s="4" customFormat="1" ht="12" customHeight="1" spans="1:17">
      <c r="A256" s="1249" t="s">
        <v>1055</v>
      </c>
      <c r="B256" s="1250" t="s">
        <v>1056</v>
      </c>
      <c r="C256" s="1224" t="s">
        <v>1057</v>
      </c>
      <c r="D256" s="1225" t="s">
        <v>1059</v>
      </c>
      <c r="E256" s="1189" t="s">
        <v>37</v>
      </c>
      <c r="F256" s="1189" t="s">
        <v>713</v>
      </c>
      <c r="G256" s="1189">
        <v>1457</v>
      </c>
      <c r="H256" s="1189" t="s">
        <v>722</v>
      </c>
      <c r="I256" s="1189" t="s">
        <v>729</v>
      </c>
      <c r="J256" s="1189" t="s">
        <v>29</v>
      </c>
      <c r="K256" s="1195">
        <v>40426005.6116</v>
      </c>
      <c r="L256" s="1195">
        <v>4676634.01762</v>
      </c>
      <c r="M256" s="1189" t="s">
        <v>43</v>
      </c>
      <c r="N256" s="1238">
        <v>9.828242565</v>
      </c>
      <c r="O256" s="1196">
        <v>11.25</v>
      </c>
      <c r="P256" s="1196">
        <f t="shared" si="12"/>
        <v>110.56772885625</v>
      </c>
      <c r="Q256" s="1224"/>
    </row>
    <row r="257" s="4" customFormat="1" ht="10.5" spans="2:14">
      <c r="B257" s="325" t="s">
        <v>3</v>
      </c>
      <c r="D257" s="325"/>
      <c r="E257" s="1127"/>
      <c r="G257" s="325"/>
      <c r="N257" s="1251"/>
    </row>
    <row r="258" s="4" customFormat="1" ht="10.5" spans="2:14">
      <c r="B258" s="325" t="s">
        <v>3</v>
      </c>
      <c r="D258" s="325"/>
      <c r="E258" s="1127"/>
      <c r="G258" s="325"/>
      <c r="N258" s="1251"/>
    </row>
    <row r="259" s="4" customFormat="1" ht="10.5" spans="2:14">
      <c r="B259" s="325" t="s">
        <v>3</v>
      </c>
      <c r="D259" s="325"/>
      <c r="E259" s="1127"/>
      <c r="G259" s="325"/>
      <c r="N259" s="1251"/>
    </row>
    <row r="260" s="4" customFormat="1" ht="10.5" spans="2:14">
      <c r="B260" s="325" t="s">
        <v>3</v>
      </c>
      <c r="D260" s="325"/>
      <c r="E260" s="1127"/>
      <c r="G260" s="325"/>
      <c r="N260" s="1251"/>
    </row>
    <row r="261" s="4" customFormat="1" ht="10.5" spans="2:14">
      <c r="B261" s="325" t="s">
        <v>3</v>
      </c>
      <c r="D261" s="325"/>
      <c r="E261" s="1127"/>
      <c r="G261" s="325"/>
      <c r="N261" s="1251"/>
    </row>
    <row r="262" s="4" customFormat="1" ht="10.5" spans="2:14">
      <c r="B262" s="325" t="s">
        <v>3</v>
      </c>
      <c r="D262" s="325"/>
      <c r="E262" s="1127"/>
      <c r="G262" s="325"/>
      <c r="N262" s="1251"/>
    </row>
    <row r="263" s="4" customFormat="1" ht="10.5" spans="2:14">
      <c r="B263" s="325" t="s">
        <v>3</v>
      </c>
      <c r="D263" s="325"/>
      <c r="E263" s="1127"/>
      <c r="G263" s="325"/>
      <c r="N263" s="1251"/>
    </row>
    <row r="264" s="4" customFormat="1" ht="10.5" spans="2:14">
      <c r="B264" s="325" t="s">
        <v>3</v>
      </c>
      <c r="D264" s="325"/>
      <c r="E264" s="1127"/>
      <c r="G264" s="325"/>
      <c r="N264" s="1251"/>
    </row>
    <row r="265" s="4" customFormat="1" ht="10.5" spans="2:14">
      <c r="B265" s="325" t="s">
        <v>3</v>
      </c>
      <c r="D265" s="325"/>
      <c r="E265" s="1127"/>
      <c r="G265" s="325"/>
      <c r="N265" s="1251"/>
    </row>
    <row r="266" s="4" customFormat="1" ht="10.5" spans="2:14">
      <c r="B266" s="325" t="s">
        <v>3</v>
      </c>
      <c r="D266" s="325"/>
      <c r="E266" s="1127"/>
      <c r="G266" s="325"/>
      <c r="N266" s="1251"/>
    </row>
    <row r="267" s="4" customFormat="1" ht="10.5" spans="2:14">
      <c r="B267" s="325" t="s">
        <v>3</v>
      </c>
      <c r="D267" s="325"/>
      <c r="E267" s="1127"/>
      <c r="G267" s="325"/>
      <c r="N267" s="1251"/>
    </row>
    <row r="268" s="4" customFormat="1" ht="10.5" spans="2:14">
      <c r="B268" s="325" t="s">
        <v>3</v>
      </c>
      <c r="D268" s="325"/>
      <c r="E268" s="1127"/>
      <c r="G268" s="325"/>
      <c r="N268" s="1251"/>
    </row>
    <row r="269" s="4" customFormat="1" ht="10.5" spans="2:14">
      <c r="B269" s="325" t="s">
        <v>3</v>
      </c>
      <c r="D269" s="325"/>
      <c r="E269" s="1127"/>
      <c r="G269" s="325"/>
      <c r="N269" s="1251"/>
    </row>
    <row r="270" s="4" customFormat="1" ht="10.5" spans="2:14">
      <c r="B270" s="325" t="s">
        <v>3</v>
      </c>
      <c r="D270" s="325"/>
      <c r="E270" s="1127"/>
      <c r="G270" s="325"/>
      <c r="N270" s="1251"/>
    </row>
    <row r="271" s="4" customFormat="1" ht="10.5" spans="2:14">
      <c r="B271" s="325" t="s">
        <v>3</v>
      </c>
      <c r="D271" s="325"/>
      <c r="E271" s="1127"/>
      <c r="G271" s="325"/>
      <c r="N271" s="1251"/>
    </row>
    <row r="272" s="4" customFormat="1" ht="10.5" spans="2:14">
      <c r="B272" s="325" t="s">
        <v>3</v>
      </c>
      <c r="D272" s="325"/>
      <c r="E272" s="1127"/>
      <c r="G272" s="325"/>
      <c r="N272" s="1251"/>
    </row>
    <row r="273" s="4" customFormat="1" ht="10.5" spans="2:14">
      <c r="B273" s="325" t="s">
        <v>3</v>
      </c>
      <c r="D273" s="325"/>
      <c r="E273" s="1127"/>
      <c r="G273" s="325"/>
      <c r="N273" s="1251"/>
    </row>
    <row r="274" s="4" customFormat="1" ht="10.5" spans="2:14">
      <c r="B274" s="325" t="s">
        <v>3</v>
      </c>
      <c r="D274" s="325"/>
      <c r="E274" s="1127"/>
      <c r="G274" s="325"/>
      <c r="N274" s="1251"/>
    </row>
    <row r="275" s="4" customFormat="1" ht="10.5" spans="2:14">
      <c r="B275" s="325" t="s">
        <v>3</v>
      </c>
      <c r="D275" s="325"/>
      <c r="E275" s="1127"/>
      <c r="G275" s="325"/>
      <c r="N275" s="1251"/>
    </row>
    <row r="276" s="4" customFormat="1" ht="10.5" spans="2:14">
      <c r="B276" s="325" t="s">
        <v>3</v>
      </c>
      <c r="D276" s="325"/>
      <c r="E276" s="1127"/>
      <c r="G276" s="325"/>
      <c r="N276" s="1251"/>
    </row>
    <row r="277" s="4" customFormat="1" ht="10.5" spans="2:14">
      <c r="B277" s="325" t="s">
        <v>3</v>
      </c>
      <c r="D277" s="325"/>
      <c r="E277" s="1127"/>
      <c r="G277" s="325"/>
      <c r="N277" s="1251"/>
    </row>
    <row r="278" s="4" customFormat="1" ht="10.5" spans="2:14">
      <c r="B278" s="325" t="s">
        <v>3</v>
      </c>
      <c r="D278" s="325"/>
      <c r="E278" s="1127"/>
      <c r="G278" s="325"/>
      <c r="N278" s="1251"/>
    </row>
    <row r="279" s="4" customFormat="1" ht="10.5" spans="2:14">
      <c r="B279" s="325" t="s">
        <v>3</v>
      </c>
      <c r="D279" s="325"/>
      <c r="E279" s="1127"/>
      <c r="G279" s="325"/>
      <c r="N279" s="1251"/>
    </row>
    <row r="280" s="4" customFormat="1" ht="10.5" spans="2:14">
      <c r="B280" s="325" t="s">
        <v>3</v>
      </c>
      <c r="D280" s="325"/>
      <c r="E280" s="1127"/>
      <c r="G280" s="325"/>
      <c r="N280" s="1251"/>
    </row>
    <row r="281" s="4" customFormat="1" ht="10.5" spans="2:14">
      <c r="B281" s="325" t="s">
        <v>3</v>
      </c>
      <c r="D281" s="325"/>
      <c r="E281" s="1127"/>
      <c r="G281" s="325"/>
      <c r="N281" s="1251"/>
    </row>
    <row r="282" s="4" customFormat="1" ht="10.5" spans="2:14">
      <c r="B282" s="325" t="s">
        <v>3</v>
      </c>
      <c r="D282" s="325"/>
      <c r="E282" s="1127"/>
      <c r="G282" s="325"/>
      <c r="N282" s="1251"/>
    </row>
    <row r="283" s="4" customFormat="1" ht="10.5" spans="2:14">
      <c r="B283" s="325" t="s">
        <v>3</v>
      </c>
      <c r="D283" s="325"/>
      <c r="E283" s="1127"/>
      <c r="G283" s="325"/>
      <c r="N283" s="1251"/>
    </row>
    <row r="284" s="4" customFormat="1" ht="10.5" spans="2:14">
      <c r="B284" s="325" t="s">
        <v>3</v>
      </c>
      <c r="D284" s="325"/>
      <c r="E284" s="1127"/>
      <c r="G284" s="325"/>
      <c r="N284" s="1251"/>
    </row>
    <row r="285" s="4" customFormat="1" ht="10.5" spans="2:14">
      <c r="B285" s="325" t="s">
        <v>3</v>
      </c>
      <c r="D285" s="325"/>
      <c r="E285" s="1127"/>
      <c r="G285" s="325"/>
      <c r="N285" s="1251"/>
    </row>
    <row r="286" s="4" customFormat="1" ht="10.5" spans="2:14">
      <c r="B286" s="325" t="s">
        <v>3</v>
      </c>
      <c r="D286" s="325"/>
      <c r="E286" s="1127"/>
      <c r="G286" s="325"/>
      <c r="N286" s="1251"/>
    </row>
    <row r="287" s="4" customFormat="1" ht="10.5" spans="2:14">
      <c r="B287" s="325" t="s">
        <v>3</v>
      </c>
      <c r="D287" s="325"/>
      <c r="E287" s="1127"/>
      <c r="G287" s="325"/>
      <c r="N287" s="1251"/>
    </row>
    <row r="288" s="4" customFormat="1" ht="10.5" spans="2:14">
      <c r="B288" s="325" t="s">
        <v>3</v>
      </c>
      <c r="D288" s="325"/>
      <c r="E288" s="1127"/>
      <c r="G288" s="325"/>
      <c r="N288" s="1251"/>
    </row>
    <row r="289" s="4" customFormat="1" ht="10.5" spans="2:14">
      <c r="B289" s="325" t="s">
        <v>3</v>
      </c>
      <c r="D289" s="325"/>
      <c r="E289" s="1127"/>
      <c r="G289" s="325"/>
      <c r="N289" s="1251"/>
    </row>
    <row r="290" s="4" customFormat="1" ht="10.5" spans="2:14">
      <c r="B290" s="325" t="s">
        <v>3</v>
      </c>
      <c r="D290" s="325"/>
      <c r="E290" s="1127"/>
      <c r="G290" s="325"/>
      <c r="N290" s="1251"/>
    </row>
    <row r="291" s="4" customFormat="1" ht="10.5" spans="2:14">
      <c r="B291" s="325" t="s">
        <v>3</v>
      </c>
      <c r="D291" s="325"/>
      <c r="E291" s="1127"/>
      <c r="G291" s="325"/>
      <c r="N291" s="1251"/>
    </row>
    <row r="292" s="4" customFormat="1" ht="10.5" spans="2:14">
      <c r="B292" s="325" t="s">
        <v>3</v>
      </c>
      <c r="D292" s="325"/>
      <c r="E292" s="1127"/>
      <c r="G292" s="325"/>
      <c r="N292" s="1251"/>
    </row>
    <row r="293" s="4" customFormat="1" ht="10.5" spans="2:14">
      <c r="B293" s="325" t="s">
        <v>3</v>
      </c>
      <c r="D293" s="325"/>
      <c r="E293" s="1127"/>
      <c r="G293" s="325"/>
      <c r="N293" s="1251"/>
    </row>
    <row r="294" s="4" customFormat="1" ht="10.5" spans="2:14">
      <c r="B294" s="325" t="s">
        <v>3</v>
      </c>
      <c r="D294" s="325"/>
      <c r="E294" s="1127"/>
      <c r="G294" s="325"/>
      <c r="N294" s="1251"/>
    </row>
    <row r="295" s="4" customFormat="1" ht="10.5" spans="2:14">
      <c r="B295" s="325" t="s">
        <v>3</v>
      </c>
      <c r="D295" s="325"/>
      <c r="E295" s="1127"/>
      <c r="G295" s="325"/>
      <c r="N295" s="1251"/>
    </row>
    <row r="296" s="4" customFormat="1" ht="10.5" spans="2:14">
      <c r="B296" s="325" t="s">
        <v>3</v>
      </c>
      <c r="D296" s="325"/>
      <c r="E296" s="1127"/>
      <c r="G296" s="325"/>
      <c r="N296" s="1251"/>
    </row>
    <row r="297" s="4" customFormat="1" ht="10.5" spans="2:14">
      <c r="B297" s="325" t="s">
        <v>3</v>
      </c>
      <c r="D297" s="325"/>
      <c r="E297" s="1127"/>
      <c r="G297" s="325"/>
      <c r="N297" s="1251"/>
    </row>
    <row r="298" s="4" customFormat="1" ht="10.5" spans="2:14">
      <c r="B298" s="325" t="s">
        <v>3</v>
      </c>
      <c r="D298" s="325"/>
      <c r="E298" s="1127"/>
      <c r="G298" s="325"/>
      <c r="N298" s="1251"/>
    </row>
    <row r="299" s="4" customFormat="1" ht="10.5" spans="2:14">
      <c r="B299" s="325" t="s">
        <v>3</v>
      </c>
      <c r="D299" s="325"/>
      <c r="E299" s="1127"/>
      <c r="G299" s="325"/>
      <c r="N299" s="1251"/>
    </row>
    <row r="300" s="4" customFormat="1" ht="10.5" spans="2:14">
      <c r="B300" s="325" t="s">
        <v>3</v>
      </c>
      <c r="D300" s="325"/>
      <c r="E300" s="1127"/>
      <c r="G300" s="325"/>
      <c r="N300" s="1251"/>
    </row>
    <row r="301" s="4" customFormat="1" ht="10.5" spans="2:14">
      <c r="B301" s="325" t="s">
        <v>3</v>
      </c>
      <c r="D301" s="325"/>
      <c r="E301" s="1127"/>
      <c r="G301" s="325"/>
      <c r="N301" s="1251"/>
    </row>
    <row r="302" s="4" customFormat="1" ht="10.5" spans="2:14">
      <c r="B302" s="325" t="s">
        <v>3</v>
      </c>
      <c r="D302" s="325"/>
      <c r="E302" s="1127"/>
      <c r="G302" s="325"/>
      <c r="N302" s="1251"/>
    </row>
    <row r="303" s="4" customFormat="1" ht="10.5" spans="2:14">
      <c r="B303" s="325" t="s">
        <v>3</v>
      </c>
      <c r="D303" s="325"/>
      <c r="E303" s="1127"/>
      <c r="G303" s="325"/>
      <c r="N303" s="1251"/>
    </row>
    <row r="304" s="4" customFormat="1" ht="10.5" spans="2:14">
      <c r="B304" s="325" t="s">
        <v>3</v>
      </c>
      <c r="D304" s="325"/>
      <c r="E304" s="1127"/>
      <c r="G304" s="325"/>
      <c r="N304" s="1251"/>
    </row>
    <row r="305" s="4" customFormat="1" ht="10.5" spans="2:14">
      <c r="B305" s="325" t="s">
        <v>3</v>
      </c>
      <c r="D305" s="325"/>
      <c r="E305" s="1127"/>
      <c r="G305" s="325"/>
      <c r="N305" s="1251"/>
    </row>
    <row r="306" s="4" customFormat="1" ht="10.5" spans="2:14">
      <c r="B306" s="325" t="s">
        <v>3</v>
      </c>
      <c r="D306" s="325"/>
      <c r="E306" s="1127"/>
      <c r="G306" s="325"/>
      <c r="N306" s="1251"/>
    </row>
    <row r="307" s="4" customFormat="1" ht="10.5" spans="2:14">
      <c r="B307" s="325" t="s">
        <v>3</v>
      </c>
      <c r="D307" s="325"/>
      <c r="E307" s="1127"/>
      <c r="G307" s="325"/>
      <c r="N307" s="1251"/>
    </row>
    <row r="308" s="4" customFormat="1" ht="10.5" spans="2:14">
      <c r="B308" s="325" t="s">
        <v>3</v>
      </c>
      <c r="D308" s="325"/>
      <c r="E308" s="1127"/>
      <c r="G308" s="325"/>
      <c r="N308" s="1251"/>
    </row>
    <row r="309" s="4" customFormat="1" ht="10.5" spans="2:14">
      <c r="B309" s="325" t="s">
        <v>3</v>
      </c>
      <c r="D309" s="325"/>
      <c r="E309" s="1127"/>
      <c r="G309" s="325"/>
      <c r="N309" s="1251"/>
    </row>
    <row r="310" s="4" customFormat="1" ht="10.5" spans="2:14">
      <c r="B310" s="325" t="s">
        <v>3</v>
      </c>
      <c r="D310" s="325"/>
      <c r="E310" s="1127"/>
      <c r="G310" s="325"/>
      <c r="N310" s="1251"/>
    </row>
    <row r="311" s="4" customFormat="1" ht="10.5" spans="2:14">
      <c r="B311" s="325" t="s">
        <v>3</v>
      </c>
      <c r="D311" s="325"/>
      <c r="E311" s="1127"/>
      <c r="G311" s="325"/>
      <c r="N311" s="1251"/>
    </row>
    <row r="312" s="4" customFormat="1" ht="10.5" spans="2:14">
      <c r="B312" s="325" t="s">
        <v>3</v>
      </c>
      <c r="D312" s="325"/>
      <c r="E312" s="1127"/>
      <c r="G312" s="325"/>
      <c r="N312" s="1251"/>
    </row>
    <row r="313" s="4" customFormat="1" ht="10.5" spans="2:14">
      <c r="B313" s="325" t="s">
        <v>3</v>
      </c>
      <c r="D313" s="325"/>
      <c r="E313" s="1127"/>
      <c r="G313" s="325"/>
      <c r="N313" s="1251"/>
    </row>
    <row r="314" s="4" customFormat="1" ht="10.5" spans="2:14">
      <c r="B314" s="325" t="s">
        <v>3</v>
      </c>
      <c r="D314" s="325"/>
      <c r="E314" s="1127"/>
      <c r="G314" s="325"/>
      <c r="N314" s="1251"/>
    </row>
    <row r="315" s="4" customFormat="1" ht="10.5" spans="2:14">
      <c r="B315" s="325" t="s">
        <v>3</v>
      </c>
      <c r="D315" s="325"/>
      <c r="E315" s="1127"/>
      <c r="G315" s="325"/>
      <c r="N315" s="1251"/>
    </row>
    <row r="316" s="4" customFormat="1" ht="10.5" spans="2:14">
      <c r="B316" s="325" t="s">
        <v>3</v>
      </c>
      <c r="D316" s="325"/>
      <c r="E316" s="1127"/>
      <c r="G316" s="325"/>
      <c r="N316" s="1251"/>
    </row>
    <row r="317" s="4" customFormat="1" ht="10.5" spans="2:14">
      <c r="B317" s="325" t="s">
        <v>3</v>
      </c>
      <c r="D317" s="325"/>
      <c r="E317" s="1127"/>
      <c r="G317" s="325"/>
      <c r="N317" s="1251"/>
    </row>
    <row r="318" s="4" customFormat="1" ht="10.5" spans="2:14">
      <c r="B318" s="325" t="s">
        <v>3</v>
      </c>
      <c r="D318" s="325"/>
      <c r="E318" s="1127"/>
      <c r="G318" s="325"/>
      <c r="N318" s="1251"/>
    </row>
    <row r="319" s="4" customFormat="1" ht="10.5" spans="2:14">
      <c r="B319" s="325" t="s">
        <v>3</v>
      </c>
      <c r="D319" s="325"/>
      <c r="E319" s="1127"/>
      <c r="G319" s="325"/>
      <c r="N319" s="1251"/>
    </row>
    <row r="320" s="4" customFormat="1" ht="10.5" spans="2:14">
      <c r="B320" s="325" t="s">
        <v>3</v>
      </c>
      <c r="D320" s="325"/>
      <c r="E320" s="1127"/>
      <c r="G320" s="325"/>
      <c r="N320" s="1251"/>
    </row>
    <row r="321" s="4" customFormat="1" ht="10.5" spans="2:14">
      <c r="B321" s="325" t="s">
        <v>3</v>
      </c>
      <c r="D321" s="325"/>
      <c r="E321" s="1127"/>
      <c r="G321" s="325"/>
      <c r="N321" s="1251"/>
    </row>
    <row r="322" s="4" customFormat="1" ht="10.5" spans="2:14">
      <c r="B322" s="325" t="s">
        <v>3</v>
      </c>
      <c r="D322" s="325"/>
      <c r="E322" s="1127"/>
      <c r="G322" s="325"/>
      <c r="N322" s="1251"/>
    </row>
    <row r="323" s="4" customFormat="1" ht="10.5" spans="2:14">
      <c r="B323" s="325" t="s">
        <v>3</v>
      </c>
      <c r="D323" s="325"/>
      <c r="E323" s="1127"/>
      <c r="G323" s="325"/>
      <c r="N323" s="1251"/>
    </row>
    <row r="324" s="4" customFormat="1" ht="10.5" spans="2:14">
      <c r="B324" s="325" t="s">
        <v>3</v>
      </c>
      <c r="D324" s="325"/>
      <c r="E324" s="1127"/>
      <c r="G324" s="325"/>
      <c r="N324" s="1251"/>
    </row>
    <row r="325" s="4" customFormat="1" ht="10.5" spans="2:14">
      <c r="B325" s="325" t="s">
        <v>3</v>
      </c>
      <c r="D325" s="325"/>
      <c r="E325" s="1127"/>
      <c r="G325" s="325"/>
      <c r="N325" s="1251"/>
    </row>
    <row r="326" s="4" customFormat="1" ht="10.5" spans="2:14">
      <c r="B326" s="325" t="s">
        <v>3</v>
      </c>
      <c r="D326" s="325"/>
      <c r="E326" s="1127"/>
      <c r="G326" s="325"/>
      <c r="N326" s="1251"/>
    </row>
    <row r="327" s="4" customFormat="1" ht="10.5" spans="2:14">
      <c r="B327" s="325" t="s">
        <v>3</v>
      </c>
      <c r="D327" s="325"/>
      <c r="E327" s="1127"/>
      <c r="G327" s="325"/>
      <c r="N327" s="1251"/>
    </row>
    <row r="328" s="4" customFormat="1" ht="10.5" spans="2:14">
      <c r="B328" s="325" t="s">
        <v>3</v>
      </c>
      <c r="D328" s="325"/>
      <c r="E328" s="1127"/>
      <c r="G328" s="325"/>
      <c r="N328" s="1251"/>
    </row>
    <row r="329" s="4" customFormat="1" ht="10.5" spans="2:14">
      <c r="B329" s="325" t="s">
        <v>3</v>
      </c>
      <c r="D329" s="325"/>
      <c r="E329" s="1127"/>
      <c r="G329" s="325"/>
      <c r="N329" s="1251"/>
    </row>
    <row r="330" s="4" customFormat="1" ht="10.5" spans="2:14">
      <c r="B330" s="325" t="s">
        <v>3</v>
      </c>
      <c r="D330" s="325"/>
      <c r="E330" s="1127"/>
      <c r="G330" s="325"/>
      <c r="N330" s="1251"/>
    </row>
    <row r="331" s="4" customFormat="1" ht="10.5" spans="2:14">
      <c r="B331" s="325" t="s">
        <v>3</v>
      </c>
      <c r="D331" s="325"/>
      <c r="E331" s="1127"/>
      <c r="G331" s="325"/>
      <c r="N331" s="1251"/>
    </row>
    <row r="332" s="4" customFormat="1" ht="10.5" spans="2:14">
      <c r="B332" s="325" t="s">
        <v>3</v>
      </c>
      <c r="D332" s="325"/>
      <c r="E332" s="1127"/>
      <c r="G332" s="325"/>
      <c r="N332" s="1251"/>
    </row>
    <row r="333" s="4" customFormat="1" ht="10.5" spans="2:14">
      <c r="B333" s="325" t="s">
        <v>3</v>
      </c>
      <c r="D333" s="325"/>
      <c r="E333" s="1127"/>
      <c r="G333" s="325"/>
      <c r="N333" s="1251"/>
    </row>
    <row r="334" s="4" customFormat="1" ht="10.5" spans="2:14">
      <c r="B334" s="325" t="s">
        <v>3</v>
      </c>
      <c r="D334" s="325"/>
      <c r="E334" s="1127"/>
      <c r="G334" s="325"/>
      <c r="N334" s="1251"/>
    </row>
    <row r="335" s="4" customFormat="1" ht="10.5" spans="2:14">
      <c r="B335" s="325" t="s">
        <v>3</v>
      </c>
      <c r="D335" s="325"/>
      <c r="E335" s="1127"/>
      <c r="G335" s="325"/>
      <c r="N335" s="1251"/>
    </row>
    <row r="336" s="4" customFormat="1" ht="10.5" spans="2:14">
      <c r="B336" s="325" t="s">
        <v>3</v>
      </c>
      <c r="D336" s="325"/>
      <c r="E336" s="1127"/>
      <c r="G336" s="325"/>
      <c r="N336" s="1251"/>
    </row>
    <row r="337" s="4" customFormat="1" ht="10.5" spans="2:14">
      <c r="B337" s="325" t="s">
        <v>3</v>
      </c>
      <c r="D337" s="325"/>
      <c r="E337" s="1127"/>
      <c r="G337" s="325"/>
      <c r="N337" s="1251"/>
    </row>
    <row r="338" s="4" customFormat="1" ht="10.5" spans="2:14">
      <c r="B338" s="325" t="s">
        <v>3</v>
      </c>
      <c r="D338" s="325"/>
      <c r="E338" s="1127"/>
      <c r="G338" s="325"/>
      <c r="N338" s="1251"/>
    </row>
    <row r="339" s="4" customFormat="1" ht="10.5" spans="2:14">
      <c r="B339" s="325" t="s">
        <v>3</v>
      </c>
      <c r="D339" s="325"/>
      <c r="E339" s="1127"/>
      <c r="G339" s="325"/>
      <c r="N339" s="1251"/>
    </row>
    <row r="340" s="4" customFormat="1" ht="10.5" spans="2:14">
      <c r="B340" s="325" t="s">
        <v>3</v>
      </c>
      <c r="D340" s="325"/>
      <c r="E340" s="1127"/>
      <c r="G340" s="325"/>
      <c r="N340" s="1251"/>
    </row>
    <row r="341" s="4" customFormat="1" ht="10.5" spans="2:14">
      <c r="B341" s="325" t="s">
        <v>3</v>
      </c>
      <c r="D341" s="325"/>
      <c r="E341" s="1127"/>
      <c r="G341" s="325"/>
      <c r="N341" s="1251"/>
    </row>
    <row r="342" s="4" customFormat="1" ht="10.5" spans="2:14">
      <c r="B342" s="325" t="s">
        <v>3</v>
      </c>
      <c r="D342" s="325"/>
      <c r="E342" s="1127"/>
      <c r="G342" s="325"/>
      <c r="N342" s="1251"/>
    </row>
    <row r="343" s="4" customFormat="1" ht="10.5" spans="2:14">
      <c r="B343" s="325" t="s">
        <v>3</v>
      </c>
      <c r="D343" s="325"/>
      <c r="E343" s="1127"/>
      <c r="G343" s="325"/>
      <c r="N343" s="1251"/>
    </row>
    <row r="344" s="4" customFormat="1" ht="10.5" spans="2:14">
      <c r="B344" s="325" t="s">
        <v>3</v>
      </c>
      <c r="D344" s="325"/>
      <c r="E344" s="1127"/>
      <c r="G344" s="325"/>
      <c r="N344" s="1251"/>
    </row>
    <row r="345" s="4" customFormat="1" ht="10.5" spans="2:14">
      <c r="B345" s="325" t="s">
        <v>3</v>
      </c>
      <c r="D345" s="325"/>
      <c r="E345" s="1127"/>
      <c r="G345" s="325"/>
      <c r="N345" s="1251"/>
    </row>
    <row r="346" s="4" customFormat="1" ht="10.5" spans="2:14">
      <c r="B346" s="325" t="s">
        <v>3</v>
      </c>
      <c r="D346" s="325"/>
      <c r="E346" s="1127"/>
      <c r="G346" s="325"/>
      <c r="N346" s="1251"/>
    </row>
    <row r="347" s="4" customFormat="1" ht="10.5" spans="2:14">
      <c r="B347" s="325" t="s">
        <v>3</v>
      </c>
      <c r="D347" s="325"/>
      <c r="E347" s="1127"/>
      <c r="G347" s="325"/>
      <c r="N347" s="1251"/>
    </row>
    <row r="348" s="4" customFormat="1" ht="10.5" spans="2:14">
      <c r="B348" s="325" t="s">
        <v>3</v>
      </c>
      <c r="D348" s="325"/>
      <c r="E348" s="1127"/>
      <c r="G348" s="325"/>
      <c r="N348" s="1251"/>
    </row>
    <row r="349" s="4" customFormat="1" ht="10.5" spans="2:14">
      <c r="B349" s="325" t="s">
        <v>3</v>
      </c>
      <c r="D349" s="325"/>
      <c r="E349" s="1127"/>
      <c r="G349" s="325"/>
      <c r="N349" s="1251"/>
    </row>
    <row r="350" s="4" customFormat="1" ht="10.5" spans="2:14">
      <c r="B350" s="325" t="s">
        <v>3</v>
      </c>
      <c r="D350" s="325"/>
      <c r="E350" s="1127"/>
      <c r="G350" s="325"/>
      <c r="N350" s="1251"/>
    </row>
    <row r="351" s="4" customFormat="1" ht="10.5" spans="2:14">
      <c r="B351" s="325" t="s">
        <v>3</v>
      </c>
      <c r="D351" s="325"/>
      <c r="E351" s="1127"/>
      <c r="G351" s="325"/>
      <c r="N351" s="1251"/>
    </row>
    <row r="352" s="4" customFormat="1" ht="10.5" spans="2:14">
      <c r="B352" s="325" t="s">
        <v>3</v>
      </c>
      <c r="D352" s="325"/>
      <c r="E352" s="1127"/>
      <c r="G352" s="325"/>
      <c r="N352" s="1251"/>
    </row>
    <row r="353" s="4" customFormat="1" ht="10.5" spans="2:14">
      <c r="B353" s="325" t="s">
        <v>3</v>
      </c>
      <c r="D353" s="325"/>
      <c r="E353" s="1127"/>
      <c r="G353" s="325"/>
      <c r="N353" s="1251"/>
    </row>
    <row r="354" s="4" customFormat="1" ht="10.5" spans="2:14">
      <c r="B354" s="325" t="s">
        <v>3</v>
      </c>
      <c r="D354" s="325"/>
      <c r="E354" s="1127"/>
      <c r="G354" s="325"/>
      <c r="N354" s="1251"/>
    </row>
    <row r="355" s="4" customFormat="1" ht="10.5" spans="2:14">
      <c r="B355" s="325" t="s">
        <v>3</v>
      </c>
      <c r="D355" s="325"/>
      <c r="E355" s="1127"/>
      <c r="G355" s="325"/>
      <c r="N355" s="1251"/>
    </row>
    <row r="356" s="4" customFormat="1" ht="10.5" spans="2:14">
      <c r="B356" s="325" t="s">
        <v>3</v>
      </c>
      <c r="D356" s="325"/>
      <c r="E356" s="1127"/>
      <c r="G356" s="325"/>
      <c r="N356" s="1251"/>
    </row>
    <row r="357" s="4" customFormat="1" ht="10.5" spans="2:14">
      <c r="B357" s="325" t="s">
        <v>3</v>
      </c>
      <c r="D357" s="325"/>
      <c r="E357" s="1127"/>
      <c r="G357" s="325"/>
      <c r="N357" s="1251"/>
    </row>
    <row r="358" s="4" customFormat="1" ht="10.5" spans="2:14">
      <c r="B358" s="325" t="s">
        <v>3</v>
      </c>
      <c r="D358" s="325"/>
      <c r="E358" s="1127"/>
      <c r="G358" s="325"/>
      <c r="N358" s="1251"/>
    </row>
    <row r="359" s="4" customFormat="1" ht="10.5" spans="2:14">
      <c r="B359" s="325" t="s">
        <v>3</v>
      </c>
      <c r="D359" s="325"/>
      <c r="E359" s="1127"/>
      <c r="G359" s="325"/>
      <c r="N359" s="1251"/>
    </row>
    <row r="360" s="4" customFormat="1" ht="10.5" spans="2:14">
      <c r="B360" s="325" t="s">
        <v>3</v>
      </c>
      <c r="D360" s="325"/>
      <c r="E360" s="1127"/>
      <c r="G360" s="325"/>
      <c r="N360" s="1251"/>
    </row>
    <row r="361" s="4" customFormat="1" ht="10.5" spans="2:14">
      <c r="B361" s="325" t="s">
        <v>3</v>
      </c>
      <c r="D361" s="325"/>
      <c r="E361" s="1127"/>
      <c r="G361" s="325"/>
      <c r="N361" s="1251"/>
    </row>
    <row r="362" s="4" customFormat="1" ht="10.5" spans="2:14">
      <c r="B362" s="325" t="s">
        <v>3</v>
      </c>
      <c r="D362" s="325"/>
      <c r="E362" s="1127"/>
      <c r="G362" s="325"/>
      <c r="N362" s="1251"/>
    </row>
    <row r="363" s="4" customFormat="1" ht="10.5" spans="2:14">
      <c r="B363" s="325" t="s">
        <v>3</v>
      </c>
      <c r="D363" s="325"/>
      <c r="E363" s="1127"/>
      <c r="G363" s="325"/>
      <c r="N363" s="1251"/>
    </row>
    <row r="364" s="4" customFormat="1" ht="10.5" spans="2:14">
      <c r="B364" s="325" t="s">
        <v>3</v>
      </c>
      <c r="D364" s="325"/>
      <c r="E364" s="1127"/>
      <c r="G364" s="325"/>
      <c r="N364" s="1251"/>
    </row>
    <row r="365" s="4" customFormat="1" ht="10.5" spans="2:14">
      <c r="B365" s="325" t="s">
        <v>3</v>
      </c>
      <c r="D365" s="325"/>
      <c r="E365" s="1127"/>
      <c r="G365" s="325"/>
      <c r="N365" s="1251"/>
    </row>
    <row r="366" s="4" customFormat="1" ht="10.5" spans="2:14">
      <c r="B366" s="325" t="s">
        <v>3</v>
      </c>
      <c r="D366" s="325"/>
      <c r="E366" s="1127"/>
      <c r="G366" s="325"/>
      <c r="N366" s="1251"/>
    </row>
    <row r="367" s="4" customFormat="1" ht="10.5" spans="2:14">
      <c r="B367" s="325" t="s">
        <v>3</v>
      </c>
      <c r="D367" s="325"/>
      <c r="E367" s="1127"/>
      <c r="G367" s="325"/>
      <c r="N367" s="1251"/>
    </row>
    <row r="368" s="4" customFormat="1" ht="10.5" spans="2:14">
      <c r="B368" s="325" t="s">
        <v>3</v>
      </c>
      <c r="D368" s="325"/>
      <c r="E368" s="1127"/>
      <c r="G368" s="325"/>
      <c r="N368" s="1251"/>
    </row>
    <row r="369" s="4" customFormat="1" ht="10.5" spans="2:14">
      <c r="B369" s="325" t="s">
        <v>3</v>
      </c>
      <c r="D369" s="325"/>
      <c r="E369" s="1127"/>
      <c r="G369" s="325"/>
      <c r="N369" s="1251"/>
    </row>
    <row r="370" s="4" customFormat="1" ht="10.5" spans="2:14">
      <c r="B370" s="325" t="s">
        <v>3</v>
      </c>
      <c r="D370" s="325"/>
      <c r="E370" s="1127"/>
      <c r="G370" s="325"/>
      <c r="N370" s="1251"/>
    </row>
    <row r="371" s="4" customFormat="1" ht="10.5" spans="2:14">
      <c r="B371" s="325" t="s">
        <v>3</v>
      </c>
      <c r="D371" s="325"/>
      <c r="E371" s="1127"/>
      <c r="G371" s="325"/>
      <c r="N371" s="1251"/>
    </row>
    <row r="372" s="4" customFormat="1" ht="10.5" spans="2:14">
      <c r="B372" s="325" t="s">
        <v>3</v>
      </c>
      <c r="D372" s="325"/>
      <c r="E372" s="1127"/>
      <c r="G372" s="325"/>
      <c r="N372" s="1251"/>
    </row>
    <row r="373" s="4" customFormat="1" ht="10.5" spans="2:14">
      <c r="B373" s="325" t="s">
        <v>3</v>
      </c>
      <c r="D373" s="325"/>
      <c r="E373" s="1127"/>
      <c r="G373" s="325"/>
      <c r="N373" s="1251"/>
    </row>
    <row r="374" s="4" customFormat="1" ht="10.5" spans="2:14">
      <c r="B374" s="325" t="s">
        <v>3</v>
      </c>
      <c r="D374" s="325"/>
      <c r="E374" s="1127"/>
      <c r="G374" s="325"/>
      <c r="N374" s="1251"/>
    </row>
    <row r="375" s="4" customFormat="1" ht="10.5" spans="2:14">
      <c r="B375" s="325" t="s">
        <v>3</v>
      </c>
      <c r="D375" s="325"/>
      <c r="E375" s="1127"/>
      <c r="G375" s="325"/>
      <c r="N375" s="1251"/>
    </row>
    <row r="376" s="4" customFormat="1" ht="10.5" spans="2:14">
      <c r="B376" s="325" t="s">
        <v>3</v>
      </c>
      <c r="D376" s="325"/>
      <c r="E376" s="1127"/>
      <c r="G376" s="325"/>
      <c r="N376" s="1251"/>
    </row>
    <row r="377" s="4" customFormat="1" ht="10.5" spans="2:14">
      <c r="B377" s="325" t="s">
        <v>3</v>
      </c>
      <c r="D377" s="325"/>
      <c r="E377" s="1127"/>
      <c r="G377" s="325"/>
      <c r="N377" s="1251"/>
    </row>
    <row r="378" s="4" customFormat="1" ht="10.5" spans="2:14">
      <c r="B378" s="325" t="s">
        <v>3</v>
      </c>
      <c r="D378" s="325"/>
      <c r="E378" s="1127"/>
      <c r="G378" s="325"/>
      <c r="N378" s="1251"/>
    </row>
    <row r="379" s="4" customFormat="1" ht="10.5" spans="2:14">
      <c r="B379" s="325" t="s">
        <v>3</v>
      </c>
      <c r="D379" s="325"/>
      <c r="E379" s="1127"/>
      <c r="G379" s="325"/>
      <c r="N379" s="1251"/>
    </row>
    <row r="380" s="4" customFormat="1" ht="10.5" spans="2:14">
      <c r="B380" s="325" t="s">
        <v>3</v>
      </c>
      <c r="D380" s="325"/>
      <c r="E380" s="1127"/>
      <c r="G380" s="325"/>
      <c r="N380" s="1251"/>
    </row>
    <row r="381" s="4" customFormat="1" ht="10.5" spans="2:14">
      <c r="B381" s="325" t="s">
        <v>3</v>
      </c>
      <c r="D381" s="325"/>
      <c r="E381" s="1127"/>
      <c r="G381" s="325"/>
      <c r="N381" s="1251"/>
    </row>
    <row r="382" s="4" customFormat="1" ht="10.5" spans="2:14">
      <c r="B382" s="325" t="s">
        <v>3</v>
      </c>
      <c r="D382" s="325"/>
      <c r="E382" s="1127"/>
      <c r="G382" s="325"/>
      <c r="N382" s="1251"/>
    </row>
    <row r="383" s="4" customFormat="1" ht="10.5" spans="2:14">
      <c r="B383" s="325" t="s">
        <v>3</v>
      </c>
      <c r="D383" s="325"/>
      <c r="E383" s="1127"/>
      <c r="G383" s="325"/>
      <c r="N383" s="1251"/>
    </row>
    <row r="384" s="4" customFormat="1" ht="10.5" spans="2:14">
      <c r="B384" s="325" t="s">
        <v>3</v>
      </c>
      <c r="D384" s="325"/>
      <c r="E384" s="1127"/>
      <c r="G384" s="325"/>
      <c r="N384" s="1251"/>
    </row>
    <row r="385" s="4" customFormat="1" ht="10.5" spans="2:14">
      <c r="B385" s="325" t="s">
        <v>3</v>
      </c>
      <c r="D385" s="325"/>
      <c r="E385" s="1127"/>
      <c r="G385" s="325"/>
      <c r="N385" s="1251"/>
    </row>
    <row r="386" s="4" customFormat="1" ht="10.5" spans="2:14">
      <c r="B386" s="325" t="s">
        <v>3</v>
      </c>
      <c r="D386" s="325"/>
      <c r="E386" s="1127"/>
      <c r="G386" s="325"/>
      <c r="N386" s="1251"/>
    </row>
    <row r="387" s="4" customFormat="1" ht="10.5" spans="2:14">
      <c r="B387" s="325" t="s">
        <v>3</v>
      </c>
      <c r="D387" s="325"/>
      <c r="E387" s="1127"/>
      <c r="G387" s="325"/>
      <c r="N387" s="1251"/>
    </row>
    <row r="388" s="4" customFormat="1" ht="10.5" spans="2:14">
      <c r="B388" s="325" t="s">
        <v>3</v>
      </c>
      <c r="D388" s="325"/>
      <c r="E388" s="1127"/>
      <c r="G388" s="325"/>
      <c r="N388" s="1251"/>
    </row>
    <row r="389" s="4" customFormat="1" ht="10.5" spans="2:14">
      <c r="B389" s="325" t="s">
        <v>3</v>
      </c>
      <c r="D389" s="325"/>
      <c r="E389" s="1127"/>
      <c r="G389" s="325"/>
      <c r="N389" s="1251"/>
    </row>
    <row r="390" s="4" customFormat="1" ht="10.5" spans="2:14">
      <c r="B390" s="325" t="s">
        <v>3</v>
      </c>
      <c r="D390" s="325"/>
      <c r="E390" s="1127"/>
      <c r="G390" s="325"/>
      <c r="N390" s="1251"/>
    </row>
    <row r="391" s="4" customFormat="1" ht="10.5" spans="2:14">
      <c r="B391" s="325" t="s">
        <v>3</v>
      </c>
      <c r="D391" s="325"/>
      <c r="E391" s="1127"/>
      <c r="G391" s="325"/>
      <c r="N391" s="1251"/>
    </row>
    <row r="392" s="4" customFormat="1" ht="10.5" spans="2:14">
      <c r="B392" s="325" t="s">
        <v>3</v>
      </c>
      <c r="D392" s="325"/>
      <c r="E392" s="1127"/>
      <c r="G392" s="325"/>
      <c r="N392" s="1251"/>
    </row>
    <row r="393" s="4" customFormat="1" ht="10.5" spans="2:14">
      <c r="B393" s="325" t="s">
        <v>3</v>
      </c>
      <c r="D393" s="325"/>
      <c r="E393" s="1127"/>
      <c r="G393" s="325"/>
      <c r="N393" s="1251"/>
    </row>
    <row r="394" s="4" customFormat="1" ht="10.5" spans="2:14">
      <c r="B394" s="325" t="s">
        <v>3</v>
      </c>
      <c r="D394" s="325"/>
      <c r="E394" s="1127"/>
      <c r="G394" s="325"/>
      <c r="N394" s="1251"/>
    </row>
    <row r="395" s="4" customFormat="1" ht="10.5" spans="2:14">
      <c r="B395" s="325" t="s">
        <v>3</v>
      </c>
      <c r="D395" s="325"/>
      <c r="E395" s="1127"/>
      <c r="G395" s="325"/>
      <c r="N395" s="1251"/>
    </row>
    <row r="396" s="4" customFormat="1" ht="10.5" spans="2:14">
      <c r="B396" s="325" t="s">
        <v>3</v>
      </c>
      <c r="D396" s="325"/>
      <c r="E396" s="1127"/>
      <c r="G396" s="325"/>
      <c r="N396" s="1251"/>
    </row>
    <row r="397" s="4" customFormat="1" ht="10.5" spans="2:14">
      <c r="B397" s="325" t="s">
        <v>3</v>
      </c>
      <c r="D397" s="325"/>
      <c r="E397" s="1127"/>
      <c r="G397" s="325"/>
      <c r="N397" s="1251"/>
    </row>
    <row r="398" s="4" customFormat="1" ht="10.5" spans="2:14">
      <c r="B398" s="325" t="s">
        <v>3</v>
      </c>
      <c r="D398" s="325"/>
      <c r="E398" s="1127"/>
      <c r="G398" s="325"/>
      <c r="N398" s="1251"/>
    </row>
    <row r="399" s="4" customFormat="1" ht="10.5" spans="2:14">
      <c r="B399" s="325" t="s">
        <v>3</v>
      </c>
      <c r="D399" s="325"/>
      <c r="E399" s="1127"/>
      <c r="G399" s="325"/>
      <c r="N399" s="1251"/>
    </row>
    <row r="400" s="4" customFormat="1" ht="10.5" spans="2:14">
      <c r="B400" s="325" t="s">
        <v>3</v>
      </c>
      <c r="D400" s="325"/>
      <c r="E400" s="1127"/>
      <c r="G400" s="325"/>
      <c r="N400" s="1251"/>
    </row>
    <row r="401" s="4" customFormat="1" ht="10.5" spans="2:14">
      <c r="B401" s="325" t="s">
        <v>3</v>
      </c>
      <c r="D401" s="325"/>
      <c r="E401" s="1127"/>
      <c r="G401" s="325"/>
      <c r="N401" s="1251"/>
    </row>
    <row r="402" s="4" customFormat="1" ht="10.5" spans="2:14">
      <c r="B402" s="325" t="s">
        <v>3</v>
      </c>
      <c r="D402" s="325"/>
      <c r="E402" s="1127"/>
      <c r="G402" s="325"/>
      <c r="N402" s="1251"/>
    </row>
    <row r="403" s="4" customFormat="1" ht="10.5" spans="2:14">
      <c r="B403" s="325" t="s">
        <v>3</v>
      </c>
      <c r="D403" s="325"/>
      <c r="E403" s="1127"/>
      <c r="G403" s="325"/>
      <c r="N403" s="1251"/>
    </row>
    <row r="404" s="4" customFormat="1" ht="10.5" spans="2:14">
      <c r="B404" s="325" t="s">
        <v>3</v>
      </c>
      <c r="D404" s="325"/>
      <c r="E404" s="1127"/>
      <c r="G404" s="325"/>
      <c r="N404" s="1251"/>
    </row>
    <row r="405" s="4" customFormat="1" ht="10.5" spans="2:14">
      <c r="B405" s="325" t="s">
        <v>3</v>
      </c>
      <c r="D405" s="325"/>
      <c r="E405" s="1127"/>
      <c r="G405" s="325"/>
      <c r="N405" s="1251"/>
    </row>
    <row r="406" s="4" customFormat="1" ht="10.5" spans="2:14">
      <c r="B406" s="325" t="s">
        <v>3</v>
      </c>
      <c r="D406" s="325"/>
      <c r="E406" s="1127"/>
      <c r="G406" s="325"/>
      <c r="N406" s="1251"/>
    </row>
    <row r="407" s="4" customFormat="1" ht="10.5" spans="2:14">
      <c r="B407" s="325" t="s">
        <v>3</v>
      </c>
      <c r="D407" s="325"/>
      <c r="E407" s="1127"/>
      <c r="G407" s="325"/>
      <c r="N407" s="1251"/>
    </row>
    <row r="408" s="4" customFormat="1" ht="10.5" spans="2:14">
      <c r="B408" s="325" t="s">
        <v>3</v>
      </c>
      <c r="D408" s="325"/>
      <c r="E408" s="1127"/>
      <c r="G408" s="325"/>
      <c r="N408" s="1251"/>
    </row>
    <row r="409" s="4" customFormat="1" ht="10.5" spans="2:14">
      <c r="B409" s="325" t="s">
        <v>3</v>
      </c>
      <c r="D409" s="325"/>
      <c r="E409" s="1127"/>
      <c r="G409" s="325"/>
      <c r="N409" s="1251"/>
    </row>
    <row r="410" s="4" customFormat="1" ht="10.5" spans="2:14">
      <c r="B410" s="325" t="s">
        <v>3</v>
      </c>
      <c r="D410" s="325"/>
      <c r="E410" s="1127"/>
      <c r="G410" s="325"/>
      <c r="N410" s="1251"/>
    </row>
    <row r="411" s="4" customFormat="1" ht="10.5" spans="2:14">
      <c r="B411" s="325" t="s">
        <v>3</v>
      </c>
      <c r="D411" s="325"/>
      <c r="E411" s="1127"/>
      <c r="G411" s="325"/>
      <c r="N411" s="1251"/>
    </row>
    <row r="412" s="4" customFormat="1" ht="10.5" spans="2:14">
      <c r="B412" s="325" t="s">
        <v>3</v>
      </c>
      <c r="D412" s="325"/>
      <c r="E412" s="1127"/>
      <c r="G412" s="325"/>
      <c r="N412" s="1251"/>
    </row>
    <row r="413" s="4" customFormat="1" ht="10.5" spans="2:14">
      <c r="B413" s="325" t="s">
        <v>3</v>
      </c>
      <c r="D413" s="325"/>
      <c r="E413" s="1127"/>
      <c r="G413" s="325"/>
      <c r="N413" s="1251"/>
    </row>
    <row r="414" s="4" customFormat="1" ht="10.5" spans="2:14">
      <c r="B414" s="325" t="s">
        <v>3</v>
      </c>
      <c r="D414" s="325"/>
      <c r="E414" s="1127"/>
      <c r="G414" s="325"/>
      <c r="N414" s="1251"/>
    </row>
    <row r="415" s="4" customFormat="1" ht="10.5" spans="2:14">
      <c r="B415" s="325" t="s">
        <v>3</v>
      </c>
      <c r="D415" s="325"/>
      <c r="E415" s="1127"/>
      <c r="G415" s="325"/>
      <c r="N415" s="1251"/>
    </row>
    <row r="416" s="4" customFormat="1" ht="10.5" spans="2:14">
      <c r="B416" s="325" t="s">
        <v>3</v>
      </c>
      <c r="D416" s="325"/>
      <c r="E416" s="1127"/>
      <c r="G416" s="325"/>
      <c r="N416" s="1251"/>
    </row>
    <row r="417" s="4" customFormat="1" ht="10.5" spans="2:14">
      <c r="B417" s="325" t="s">
        <v>3</v>
      </c>
      <c r="D417" s="325"/>
      <c r="E417" s="1127"/>
      <c r="G417" s="325"/>
      <c r="N417" s="1251"/>
    </row>
    <row r="418" s="4" customFormat="1" ht="10.5" spans="2:14">
      <c r="B418" s="325" t="s">
        <v>3</v>
      </c>
      <c r="D418" s="325"/>
      <c r="E418" s="1127"/>
      <c r="G418" s="325"/>
      <c r="N418" s="1251"/>
    </row>
    <row r="419" s="4" customFormat="1" ht="10.5" spans="2:14">
      <c r="B419" s="325" t="s">
        <v>3</v>
      </c>
      <c r="D419" s="325"/>
      <c r="E419" s="1127"/>
      <c r="G419" s="325"/>
      <c r="N419" s="1251"/>
    </row>
    <row r="420" s="4" customFormat="1" ht="10.5" spans="2:14">
      <c r="B420" s="325" t="s">
        <v>3</v>
      </c>
      <c r="D420" s="325"/>
      <c r="E420" s="1127"/>
      <c r="G420" s="325"/>
      <c r="N420" s="1251"/>
    </row>
    <row r="421" s="4" customFormat="1" ht="10.5" spans="2:14">
      <c r="B421" s="325" t="s">
        <v>3</v>
      </c>
      <c r="D421" s="325"/>
      <c r="E421" s="1127"/>
      <c r="G421" s="325"/>
      <c r="N421" s="1251"/>
    </row>
    <row r="422" s="4" customFormat="1" ht="10.5" spans="2:14">
      <c r="B422" s="325" t="s">
        <v>3</v>
      </c>
      <c r="D422" s="325"/>
      <c r="E422" s="1127"/>
      <c r="G422" s="325"/>
      <c r="N422" s="1251"/>
    </row>
    <row r="423" s="4" customFormat="1" ht="10.5" spans="2:14">
      <c r="B423" s="325" t="s">
        <v>3</v>
      </c>
      <c r="D423" s="325"/>
      <c r="E423" s="1127"/>
      <c r="G423" s="325"/>
      <c r="N423" s="1251"/>
    </row>
    <row r="424" s="4" customFormat="1" ht="10.5" spans="2:14">
      <c r="B424" s="325" t="s">
        <v>3</v>
      </c>
      <c r="D424" s="325"/>
      <c r="E424" s="1127"/>
      <c r="G424" s="325"/>
      <c r="N424" s="1251"/>
    </row>
    <row r="425" s="4" customFormat="1" ht="10.5" spans="2:14">
      <c r="B425" s="325" t="s">
        <v>3</v>
      </c>
      <c r="D425" s="325"/>
      <c r="E425" s="1127"/>
      <c r="G425" s="325"/>
      <c r="N425" s="1251"/>
    </row>
    <row r="426" s="4" customFormat="1" ht="10.5" spans="2:14">
      <c r="B426" s="325" t="s">
        <v>3</v>
      </c>
      <c r="D426" s="325"/>
      <c r="E426" s="1127"/>
      <c r="G426" s="325"/>
      <c r="N426" s="1251"/>
    </row>
    <row r="427" s="4" customFormat="1" ht="10.5" spans="2:14">
      <c r="B427" s="325" t="s">
        <v>3</v>
      </c>
      <c r="D427" s="325"/>
      <c r="E427" s="1127"/>
      <c r="G427" s="325"/>
      <c r="N427" s="1251"/>
    </row>
    <row r="428" s="4" customFormat="1" ht="10.5" spans="2:14">
      <c r="B428" s="325" t="s">
        <v>3</v>
      </c>
      <c r="D428" s="325"/>
      <c r="E428" s="1127"/>
      <c r="G428" s="325"/>
      <c r="N428" s="1251"/>
    </row>
    <row r="429" s="4" customFormat="1" ht="10.5" spans="2:14">
      <c r="B429" s="325" t="s">
        <v>3</v>
      </c>
      <c r="D429" s="325"/>
      <c r="E429" s="1127"/>
      <c r="G429" s="325"/>
      <c r="N429" s="1251"/>
    </row>
    <row r="430" s="4" customFormat="1" ht="10.5" spans="2:14">
      <c r="B430" s="325" t="s">
        <v>3</v>
      </c>
      <c r="D430" s="325"/>
      <c r="E430" s="1127"/>
      <c r="G430" s="325"/>
      <c r="N430" s="1251"/>
    </row>
    <row r="431" s="4" customFormat="1" ht="10.5" spans="2:14">
      <c r="B431" s="325" t="s">
        <v>3</v>
      </c>
      <c r="D431" s="325"/>
      <c r="E431" s="1127"/>
      <c r="G431" s="325"/>
      <c r="N431" s="1251"/>
    </row>
    <row r="432" s="4" customFormat="1" ht="10.5" spans="2:14">
      <c r="B432" s="325" t="s">
        <v>3</v>
      </c>
      <c r="D432" s="325"/>
      <c r="E432" s="1127"/>
      <c r="G432" s="325"/>
      <c r="N432" s="1251"/>
    </row>
    <row r="433" s="4" customFormat="1" ht="10.5" spans="2:14">
      <c r="B433" s="325" t="s">
        <v>3</v>
      </c>
      <c r="D433" s="325"/>
      <c r="E433" s="1127"/>
      <c r="G433" s="325"/>
      <c r="N433" s="1251"/>
    </row>
    <row r="434" s="4" customFormat="1" ht="10.5" spans="2:14">
      <c r="B434" s="325" t="s">
        <v>3</v>
      </c>
      <c r="D434" s="325"/>
      <c r="E434" s="1127"/>
      <c r="G434" s="325"/>
      <c r="N434" s="1251"/>
    </row>
    <row r="435" s="4" customFormat="1" ht="10.5" spans="2:14">
      <c r="B435" s="325" t="s">
        <v>3</v>
      </c>
      <c r="D435" s="325"/>
      <c r="E435" s="1127"/>
      <c r="G435" s="325"/>
      <c r="N435" s="1251"/>
    </row>
    <row r="436" s="4" customFormat="1" ht="10.5" spans="2:14">
      <c r="B436" s="325" t="s">
        <v>3</v>
      </c>
      <c r="D436" s="325"/>
      <c r="E436" s="1127"/>
      <c r="G436" s="325"/>
      <c r="N436" s="1251"/>
    </row>
    <row r="437" s="4" customFormat="1" ht="10.5" spans="2:14">
      <c r="B437" s="325" t="s">
        <v>3</v>
      </c>
      <c r="D437" s="325"/>
      <c r="E437" s="1127"/>
      <c r="G437" s="325"/>
      <c r="N437" s="1251"/>
    </row>
    <row r="438" s="4" customFormat="1" ht="10.5" spans="2:14">
      <c r="B438" s="325" t="s">
        <v>3</v>
      </c>
      <c r="D438" s="325"/>
      <c r="E438" s="1127"/>
      <c r="G438" s="325"/>
      <c r="N438" s="1251"/>
    </row>
    <row r="439" s="4" customFormat="1" ht="10.5" spans="2:14">
      <c r="B439" s="325" t="s">
        <v>3</v>
      </c>
      <c r="D439" s="325"/>
      <c r="E439" s="1127"/>
      <c r="G439" s="325"/>
      <c r="N439" s="1251"/>
    </row>
    <row r="440" s="4" customFormat="1" ht="10.5" spans="2:14">
      <c r="B440" s="325" t="s">
        <v>3</v>
      </c>
      <c r="D440" s="325"/>
      <c r="E440" s="1127"/>
      <c r="G440" s="325"/>
      <c r="N440" s="1251"/>
    </row>
    <row r="441" s="4" customFormat="1" ht="10.5" spans="2:14">
      <c r="B441" s="325" t="s">
        <v>3</v>
      </c>
      <c r="D441" s="325"/>
      <c r="E441" s="1127"/>
      <c r="G441" s="325"/>
      <c r="N441" s="1251"/>
    </row>
    <row r="442" s="4" customFormat="1" ht="10.5" spans="2:14">
      <c r="B442" s="325" t="s">
        <v>3</v>
      </c>
      <c r="D442" s="325"/>
      <c r="E442" s="1127"/>
      <c r="G442" s="325"/>
      <c r="N442" s="1251"/>
    </row>
    <row r="443" s="4" customFormat="1" ht="10.5" spans="2:14">
      <c r="B443" s="325" t="s">
        <v>3</v>
      </c>
      <c r="D443" s="325"/>
      <c r="E443" s="1127"/>
      <c r="G443" s="325"/>
      <c r="N443" s="1251"/>
    </row>
    <row r="444" s="4" customFormat="1" ht="10.5" spans="2:14">
      <c r="B444" s="325" t="s">
        <v>3</v>
      </c>
      <c r="D444" s="325"/>
      <c r="E444" s="1127"/>
      <c r="G444" s="325"/>
      <c r="N444" s="1251"/>
    </row>
    <row r="445" s="4" customFormat="1" ht="10.5" spans="2:14">
      <c r="B445" s="325" t="s">
        <v>3</v>
      </c>
      <c r="D445" s="325"/>
      <c r="E445" s="1127"/>
      <c r="G445" s="325"/>
      <c r="N445" s="1251"/>
    </row>
    <row r="446" s="4" customFormat="1" ht="10.5" spans="2:14">
      <c r="B446" s="325" t="s">
        <v>3</v>
      </c>
      <c r="D446" s="325"/>
      <c r="E446" s="1127"/>
      <c r="G446" s="325"/>
      <c r="N446" s="1251"/>
    </row>
    <row r="447" s="4" customFormat="1" ht="10.5" spans="2:14">
      <c r="B447" s="325" t="s">
        <v>3</v>
      </c>
      <c r="D447" s="325"/>
      <c r="E447" s="1127"/>
      <c r="G447" s="325"/>
      <c r="N447" s="1251"/>
    </row>
    <row r="448" s="4" customFormat="1" ht="10.5" spans="2:14">
      <c r="B448" s="325" t="s">
        <v>3</v>
      </c>
      <c r="D448" s="325"/>
      <c r="E448" s="1127"/>
      <c r="G448" s="325"/>
      <c r="N448" s="1251"/>
    </row>
    <row r="449" s="4" customFormat="1" ht="10.5" spans="2:14">
      <c r="B449" s="325" t="s">
        <v>3</v>
      </c>
      <c r="D449" s="325"/>
      <c r="E449" s="1127"/>
      <c r="G449" s="325"/>
      <c r="N449" s="1251"/>
    </row>
    <row r="450" s="4" customFormat="1" ht="10.5" spans="2:14">
      <c r="B450" s="325" t="s">
        <v>3</v>
      </c>
      <c r="D450" s="325"/>
      <c r="E450" s="1127"/>
      <c r="G450" s="325"/>
      <c r="N450" s="1251"/>
    </row>
    <row r="451" s="4" customFormat="1" ht="10.5" spans="2:14">
      <c r="B451" s="325" t="s">
        <v>3</v>
      </c>
      <c r="D451" s="325"/>
      <c r="E451" s="1127"/>
      <c r="G451" s="325"/>
      <c r="N451" s="1251"/>
    </row>
    <row r="452" s="4" customFormat="1" ht="10.5" spans="2:14">
      <c r="B452" s="325" t="s">
        <v>3</v>
      </c>
      <c r="D452" s="325"/>
      <c r="E452" s="1127"/>
      <c r="G452" s="325"/>
      <c r="N452" s="1251"/>
    </row>
    <row r="453" s="4" customFormat="1" ht="10.5" spans="2:14">
      <c r="B453" s="325" t="s">
        <v>3</v>
      </c>
      <c r="D453" s="325"/>
      <c r="E453" s="1127"/>
      <c r="G453" s="325"/>
      <c r="N453" s="1251"/>
    </row>
    <row r="454" s="4" customFormat="1" ht="10.5" spans="2:14">
      <c r="B454" s="325" t="s">
        <v>3</v>
      </c>
      <c r="D454" s="325"/>
      <c r="E454" s="1127"/>
      <c r="G454" s="325"/>
      <c r="N454" s="1251"/>
    </row>
    <row r="455" s="4" customFormat="1" ht="10.5" spans="2:14">
      <c r="B455" s="325" t="s">
        <v>3</v>
      </c>
      <c r="D455" s="325"/>
      <c r="E455" s="1127"/>
      <c r="G455" s="325"/>
      <c r="N455" s="1251"/>
    </row>
    <row r="456" s="4" customFormat="1" ht="10.5" spans="2:14">
      <c r="B456" s="325" t="s">
        <v>3</v>
      </c>
      <c r="D456" s="325"/>
      <c r="E456" s="1127"/>
      <c r="G456" s="325"/>
      <c r="N456" s="1251"/>
    </row>
    <row r="457" s="4" customFormat="1" ht="10.5" spans="2:14">
      <c r="B457" s="325" t="s">
        <v>3</v>
      </c>
      <c r="D457" s="325"/>
      <c r="E457" s="1127"/>
      <c r="G457" s="325"/>
      <c r="N457" s="1251"/>
    </row>
    <row r="458" s="4" customFormat="1" ht="10.5" spans="2:14">
      <c r="B458" s="325" t="s">
        <v>3</v>
      </c>
      <c r="D458" s="325"/>
      <c r="E458" s="1127"/>
      <c r="G458" s="325"/>
      <c r="N458" s="1251"/>
    </row>
    <row r="459" s="4" customFormat="1" ht="10.5" spans="2:14">
      <c r="B459" s="325" t="s">
        <v>3</v>
      </c>
      <c r="D459" s="325"/>
      <c r="E459" s="1127"/>
      <c r="G459" s="325"/>
      <c r="N459" s="1251"/>
    </row>
    <row r="460" s="4" customFormat="1" ht="10.5" spans="2:14">
      <c r="B460" s="325" t="s">
        <v>3</v>
      </c>
      <c r="D460" s="325"/>
      <c r="E460" s="1127"/>
      <c r="G460" s="325"/>
      <c r="N460" s="1251"/>
    </row>
    <row r="461" s="4" customFormat="1" ht="10.5" spans="2:14">
      <c r="B461" s="325" t="s">
        <v>3</v>
      </c>
      <c r="D461" s="325"/>
      <c r="E461" s="1127"/>
      <c r="G461" s="325"/>
      <c r="N461" s="1251"/>
    </row>
    <row r="462" s="4" customFormat="1" ht="10.5" spans="2:14">
      <c r="B462" s="325" t="s">
        <v>3</v>
      </c>
      <c r="D462" s="325"/>
      <c r="E462" s="1127"/>
      <c r="G462" s="325"/>
      <c r="N462" s="1251"/>
    </row>
    <row r="463" s="4" customFormat="1" ht="10.5" spans="2:14">
      <c r="B463" s="325" t="s">
        <v>3</v>
      </c>
      <c r="D463" s="325"/>
      <c r="E463" s="1127"/>
      <c r="G463" s="325"/>
      <c r="N463" s="1251"/>
    </row>
    <row r="464" s="4" customFormat="1" ht="10.5" spans="2:14">
      <c r="B464" s="325" t="s">
        <v>3</v>
      </c>
      <c r="D464" s="325"/>
      <c r="E464" s="1127"/>
      <c r="G464" s="325"/>
      <c r="N464" s="1251"/>
    </row>
    <row r="465" s="4" customFormat="1" ht="10.5" spans="2:14">
      <c r="B465" s="325" t="s">
        <v>3</v>
      </c>
      <c r="D465" s="325"/>
      <c r="E465" s="1127"/>
      <c r="G465" s="325"/>
      <c r="N465" s="1251"/>
    </row>
    <row r="466" s="4" customFormat="1" ht="10.5" spans="2:14">
      <c r="B466" s="325" t="s">
        <v>3</v>
      </c>
      <c r="D466" s="325"/>
      <c r="E466" s="1127"/>
      <c r="G466" s="325"/>
      <c r="N466" s="1251"/>
    </row>
    <row r="467" s="4" customFormat="1" ht="10.5" spans="2:14">
      <c r="B467" s="325" t="s">
        <v>3</v>
      </c>
      <c r="D467" s="325"/>
      <c r="E467" s="1127"/>
      <c r="G467" s="325"/>
      <c r="N467" s="1251"/>
    </row>
    <row r="468" s="4" customFormat="1" ht="10.5" spans="2:14">
      <c r="B468" s="325" t="s">
        <v>3</v>
      </c>
      <c r="D468" s="325"/>
      <c r="E468" s="1127"/>
      <c r="G468" s="325"/>
      <c r="N468" s="1251"/>
    </row>
  </sheetData>
  <mergeCells count="19">
    <mergeCell ref="A1:C1"/>
    <mergeCell ref="A2:P2"/>
    <mergeCell ref="A3:P3"/>
    <mergeCell ref="K4:L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M4:M5"/>
    <mergeCell ref="N4:N5"/>
    <mergeCell ref="O4:O5"/>
    <mergeCell ref="P4:P5"/>
    <mergeCell ref="Q4:Q5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786"/>
  <sheetViews>
    <sheetView workbookViewId="0">
      <selection activeCell="U18" sqref="U18"/>
    </sheetView>
  </sheetViews>
  <sheetFormatPr defaultColWidth="9" defaultRowHeight="14.25"/>
  <cols>
    <col min="1" max="1" width="7.125" style="1" customWidth="1"/>
    <col min="2" max="2" width="6.5" style="1" customWidth="1"/>
    <col min="3" max="3" width="4.875" style="1" customWidth="1"/>
    <col min="4" max="4" width="8.875" style="1" customWidth="1"/>
    <col min="5" max="5" width="7" style="1" customWidth="1"/>
    <col min="6" max="6" width="4" style="1" customWidth="1"/>
    <col min="7" max="7" width="3.75" style="39" customWidth="1"/>
    <col min="8" max="8" width="2.75" style="1" customWidth="1"/>
    <col min="9" max="9" width="7.875" style="1" customWidth="1"/>
    <col min="10" max="10" width="11.625" style="1" customWidth="1"/>
    <col min="11" max="11" width="4.875" style="1" customWidth="1"/>
    <col min="12" max="12" width="4.625" style="1" customWidth="1"/>
    <col min="13" max="13" width="7" style="1" customWidth="1"/>
    <col min="14" max="14" width="6.75" style="1" customWidth="1"/>
    <col min="15" max="15" width="8.625" style="1" customWidth="1"/>
    <col min="16" max="16" width="8.75" style="1" customWidth="1"/>
    <col min="17" max="17" width="5.5" style="8" customWidth="1"/>
    <col min="18" max="18" width="14.375" style="5" customWidth="1"/>
    <col min="19" max="16384" width="9" style="1"/>
  </cols>
  <sheetData>
    <row r="1" s="4" customFormat="1" ht="20.1" customHeight="1" spans="1:18">
      <c r="A1" s="1179" t="s">
        <v>1060</v>
      </c>
      <c r="B1" s="1179"/>
      <c r="C1" s="1179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9"/>
      <c r="Q1" s="1197"/>
      <c r="R1" s="5" t="s">
        <v>3</v>
      </c>
    </row>
    <row r="2" s="4" customFormat="1" ht="20.1" customHeight="1" spans="1:18">
      <c r="A2" s="9" t="s">
        <v>1061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5" t="s">
        <v>3</v>
      </c>
    </row>
    <row r="3" s="4" customFormat="1" ht="20.1" customHeight="1" spans="1:18">
      <c r="A3" s="1180" t="s">
        <v>1062</v>
      </c>
      <c r="B3" s="1180"/>
      <c r="C3" s="1181"/>
      <c r="D3" s="1181"/>
      <c r="E3" s="1181"/>
      <c r="F3" s="1181"/>
      <c r="G3" s="1181"/>
      <c r="H3" s="1181"/>
      <c r="I3" s="1181"/>
      <c r="J3" s="1181"/>
      <c r="K3" s="1181"/>
      <c r="L3" s="1181"/>
      <c r="M3" s="1181"/>
      <c r="N3" s="1181"/>
      <c r="O3" s="1181"/>
      <c r="P3" s="1191" t="s">
        <v>706</v>
      </c>
      <c r="Q3" s="1198"/>
      <c r="R3" s="1199" t="s">
        <v>3</v>
      </c>
    </row>
    <row r="4" s="4" customFormat="1" ht="20.1" customHeight="1" spans="1:18">
      <c r="A4" s="15" t="s">
        <v>1063</v>
      </c>
      <c r="B4" s="15" t="s">
        <v>1064</v>
      </c>
      <c r="C4" s="15" t="s">
        <v>6</v>
      </c>
      <c r="D4" s="15" t="s">
        <v>1065</v>
      </c>
      <c r="E4" s="15" t="s">
        <v>1066</v>
      </c>
      <c r="F4" s="15" t="s">
        <v>9</v>
      </c>
      <c r="G4" s="15" t="s">
        <v>10</v>
      </c>
      <c r="H4" s="15" t="s">
        <v>1067</v>
      </c>
      <c r="I4" s="15" t="s">
        <v>750</v>
      </c>
      <c r="J4" s="15" t="s">
        <v>13</v>
      </c>
      <c r="K4" s="15" t="s">
        <v>14</v>
      </c>
      <c r="L4" s="15" t="s">
        <v>15</v>
      </c>
      <c r="M4" s="15" t="s">
        <v>16</v>
      </c>
      <c r="N4" s="15"/>
      <c r="O4" s="15" t="s">
        <v>1068</v>
      </c>
      <c r="P4" s="15" t="s">
        <v>1069</v>
      </c>
      <c r="Q4" s="614" t="s">
        <v>1070</v>
      </c>
      <c r="R4" s="50" t="s">
        <v>3</v>
      </c>
    </row>
    <row r="5" s="4" customFormat="1" ht="20.1" customHeight="1" spans="1:18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 t="s">
        <v>346</v>
      </c>
      <c r="N5" s="15" t="s">
        <v>345</v>
      </c>
      <c r="O5" s="15"/>
      <c r="P5" s="15"/>
      <c r="Q5" s="614"/>
      <c r="R5" s="51"/>
    </row>
    <row r="6" s="4" customFormat="1" ht="19.5" customHeight="1" spans="1:18">
      <c r="A6" s="1182" t="s">
        <v>1071</v>
      </c>
      <c r="B6" s="1183"/>
      <c r="C6" s="1183"/>
      <c r="D6" s="1184">
        <v>20353.6</v>
      </c>
      <c r="E6" s="1183"/>
      <c r="F6" s="1183"/>
      <c r="G6" s="1183"/>
      <c r="H6" s="21"/>
      <c r="I6" s="1183"/>
      <c r="J6" s="1183"/>
      <c r="K6" s="1183"/>
      <c r="L6" s="1183"/>
      <c r="M6" s="1183"/>
      <c r="N6" s="1183"/>
      <c r="O6" s="1183"/>
      <c r="P6" s="1192">
        <f t="shared" ref="P6:P10" si="0">D6*3</f>
        <v>61060.8</v>
      </c>
      <c r="Q6" s="126"/>
      <c r="R6" s="27" t="s">
        <v>3</v>
      </c>
    </row>
    <row r="7" s="4" customFormat="1" ht="26.1" customHeight="1" spans="1:18">
      <c r="A7" s="1182" t="s">
        <v>1072</v>
      </c>
      <c r="B7" s="1183"/>
      <c r="C7" s="1183"/>
      <c r="D7" s="1185"/>
      <c r="E7" s="1183"/>
      <c r="F7" s="1183"/>
      <c r="G7" s="1183"/>
      <c r="H7" s="21"/>
      <c r="I7" s="1183"/>
      <c r="J7" s="1183"/>
      <c r="K7" s="1183"/>
      <c r="L7" s="1183"/>
      <c r="M7" s="1183"/>
      <c r="N7" s="1183"/>
      <c r="O7" s="1183"/>
      <c r="P7" s="1193"/>
      <c r="Q7" s="126"/>
      <c r="R7" s="27" t="s">
        <v>3</v>
      </c>
    </row>
    <row r="8" s="4" customFormat="1" ht="29.1" customHeight="1" spans="1:18">
      <c r="A8" s="1186" t="s">
        <v>1073</v>
      </c>
      <c r="B8" s="1187"/>
      <c r="C8" s="1187"/>
      <c r="D8" s="1188"/>
      <c r="E8" s="1187"/>
      <c r="F8" s="1187"/>
      <c r="G8" s="1187"/>
      <c r="H8" s="1137"/>
      <c r="I8" s="1187"/>
      <c r="J8" s="1187"/>
      <c r="K8" s="1187"/>
      <c r="L8" s="1187"/>
      <c r="M8" s="1187"/>
      <c r="N8" s="1187"/>
      <c r="O8" s="1187"/>
      <c r="P8" s="1194"/>
      <c r="Q8" s="547"/>
      <c r="R8" s="50" t="s">
        <v>3</v>
      </c>
    </row>
    <row r="9" s="4" customFormat="1" ht="24.95" customHeight="1" spans="1:18">
      <c r="A9" s="1182" t="s">
        <v>1074</v>
      </c>
      <c r="B9" s="223"/>
      <c r="C9" s="223"/>
      <c r="D9" s="1184">
        <v>20353.6</v>
      </c>
      <c r="E9" s="223"/>
      <c r="F9" s="223"/>
      <c r="G9" s="633"/>
      <c r="H9" s="223"/>
      <c r="I9" s="223"/>
      <c r="J9" s="30"/>
      <c r="K9" s="30"/>
      <c r="L9" s="30"/>
      <c r="M9" s="30"/>
      <c r="N9" s="30"/>
      <c r="O9" s="30"/>
      <c r="P9" s="26">
        <f t="shared" si="0"/>
        <v>61060.8</v>
      </c>
      <c r="Q9" s="1200"/>
      <c r="R9" s="56" t="s">
        <v>3</v>
      </c>
    </row>
    <row r="10" s="62" customFormat="1" ht="12.95" customHeight="1" spans="1:18">
      <c r="A10" s="1189" t="s">
        <v>37</v>
      </c>
      <c r="B10" s="1189" t="s">
        <v>38</v>
      </c>
      <c r="C10" s="1189">
        <v>1329</v>
      </c>
      <c r="D10" s="1190">
        <v>2.67324911805</v>
      </c>
      <c r="E10" s="1189" t="s">
        <v>38</v>
      </c>
      <c r="F10" s="1189" t="s">
        <v>714</v>
      </c>
      <c r="G10" s="1189" t="s">
        <v>1075</v>
      </c>
      <c r="H10" s="1189"/>
      <c r="I10" s="1189" t="s">
        <v>722</v>
      </c>
      <c r="J10" s="1189" t="s">
        <v>729</v>
      </c>
      <c r="K10" s="1189" t="s">
        <v>327</v>
      </c>
      <c r="L10" s="1189"/>
      <c r="M10" s="1195">
        <v>40420905.5992</v>
      </c>
      <c r="N10" s="1195">
        <v>4678906.93924</v>
      </c>
      <c r="O10" s="1189" t="s">
        <v>43</v>
      </c>
      <c r="P10" s="1196">
        <f t="shared" si="0"/>
        <v>8.01974735415</v>
      </c>
      <c r="Q10" s="1201" t="s">
        <v>1076</v>
      </c>
      <c r="R10" s="1202" t="s">
        <v>1077</v>
      </c>
    </row>
    <row r="11" s="1177" customFormat="1" ht="12.95" customHeight="1" spans="1:18">
      <c r="A11" s="1189" t="s">
        <v>37</v>
      </c>
      <c r="B11" s="1189" t="s">
        <v>38</v>
      </c>
      <c r="C11" s="1189">
        <v>1528</v>
      </c>
      <c r="D11" s="1190">
        <v>19.78380958665</v>
      </c>
      <c r="E11" s="1189" t="s">
        <v>38</v>
      </c>
      <c r="F11" s="1189" t="s">
        <v>714</v>
      </c>
      <c r="G11" s="1189" t="s">
        <v>1075</v>
      </c>
      <c r="H11" s="1189"/>
      <c r="I11" s="1189" t="s">
        <v>717</v>
      </c>
      <c r="J11" s="1189" t="s">
        <v>729</v>
      </c>
      <c r="K11" s="1189" t="s">
        <v>29</v>
      </c>
      <c r="L11" s="1189"/>
      <c r="M11" s="1195">
        <v>40423628.3997</v>
      </c>
      <c r="N11" s="1195">
        <v>4678550.58145</v>
      </c>
      <c r="O11" s="1189" t="s">
        <v>43</v>
      </c>
      <c r="P11" s="1196">
        <v>61.33</v>
      </c>
      <c r="Q11" s="1201" t="s">
        <v>1076</v>
      </c>
      <c r="R11" s="1202" t="s">
        <v>1077</v>
      </c>
    </row>
    <row r="12" s="1177" customFormat="1" ht="12.95" customHeight="1" spans="1:18">
      <c r="A12" s="1189" t="s">
        <v>37</v>
      </c>
      <c r="B12" s="1189" t="s">
        <v>100</v>
      </c>
      <c r="C12" s="1189">
        <v>1893</v>
      </c>
      <c r="D12" s="1190">
        <v>4.4348508426</v>
      </c>
      <c r="E12" s="1189" t="s">
        <v>100</v>
      </c>
      <c r="F12" s="1189" t="s">
        <v>714</v>
      </c>
      <c r="G12" s="1189" t="s">
        <v>1075</v>
      </c>
      <c r="H12" s="1189"/>
      <c r="I12" s="1189" t="s">
        <v>721</v>
      </c>
      <c r="J12" s="1189" t="s">
        <v>28</v>
      </c>
      <c r="K12" s="1189" t="s">
        <v>29</v>
      </c>
      <c r="L12" s="1189"/>
      <c r="M12" s="1195">
        <v>40434313.4866</v>
      </c>
      <c r="N12" s="1195">
        <v>4683462.07827</v>
      </c>
      <c r="O12" s="1189" t="s">
        <v>43</v>
      </c>
      <c r="P12" s="1196">
        <f t="shared" ref="P12:P75" si="1">D12*3</f>
        <v>13.3045525278</v>
      </c>
      <c r="Q12" s="1201" t="s">
        <v>1076</v>
      </c>
      <c r="R12" s="1202" t="s">
        <v>1077</v>
      </c>
    </row>
    <row r="13" s="1177" customFormat="1" ht="12.95" customHeight="1" spans="1:18">
      <c r="A13" s="1189" t="s">
        <v>37</v>
      </c>
      <c r="B13" s="1189" t="s">
        <v>100</v>
      </c>
      <c r="C13" s="1189">
        <v>1867</v>
      </c>
      <c r="D13" s="1190">
        <v>3.3233054868</v>
      </c>
      <c r="E13" s="1189" t="s">
        <v>100</v>
      </c>
      <c r="F13" s="1189" t="s">
        <v>714</v>
      </c>
      <c r="G13" s="1189" t="s">
        <v>1075</v>
      </c>
      <c r="H13" s="1189"/>
      <c r="I13" s="1189" t="s">
        <v>721</v>
      </c>
      <c r="J13" s="1189" t="s">
        <v>28</v>
      </c>
      <c r="K13" s="1189" t="s">
        <v>29</v>
      </c>
      <c r="L13" s="1189"/>
      <c r="M13" s="1195">
        <v>40434220.4847</v>
      </c>
      <c r="N13" s="1195">
        <v>4683634.43295</v>
      </c>
      <c r="O13" s="1189" t="s">
        <v>43</v>
      </c>
      <c r="P13" s="1196">
        <f t="shared" si="1"/>
        <v>9.9699164604</v>
      </c>
      <c r="Q13" s="1201" t="s">
        <v>1076</v>
      </c>
      <c r="R13" s="1202" t="s">
        <v>1077</v>
      </c>
    </row>
    <row r="14" s="1177" customFormat="1" ht="12.95" customHeight="1" spans="1:18">
      <c r="A14" s="1189" t="s">
        <v>37</v>
      </c>
      <c r="B14" s="1189" t="s">
        <v>258</v>
      </c>
      <c r="C14" s="1189">
        <v>2095</v>
      </c>
      <c r="D14" s="1190">
        <v>8.6694585342</v>
      </c>
      <c r="E14" s="1189" t="s">
        <v>258</v>
      </c>
      <c r="F14" s="1189" t="s">
        <v>714</v>
      </c>
      <c r="G14" s="1189" t="s">
        <v>1075</v>
      </c>
      <c r="H14" s="1189"/>
      <c r="I14" s="1189" t="s">
        <v>721</v>
      </c>
      <c r="J14" s="1189" t="s">
        <v>28</v>
      </c>
      <c r="K14" s="1189" t="s">
        <v>327</v>
      </c>
      <c r="L14" s="1189"/>
      <c r="M14" s="1195">
        <v>40429118.265</v>
      </c>
      <c r="N14" s="1195">
        <v>4671890.77593</v>
      </c>
      <c r="O14" s="1189" t="s">
        <v>43</v>
      </c>
      <c r="P14" s="1196">
        <f t="shared" si="1"/>
        <v>26.0083756026</v>
      </c>
      <c r="Q14" s="1201" t="s">
        <v>1076</v>
      </c>
      <c r="R14" s="1202" t="s">
        <v>1077</v>
      </c>
    </row>
    <row r="15" s="1177" customFormat="1" ht="12.95" customHeight="1" spans="1:18">
      <c r="A15" s="1189" t="s">
        <v>37</v>
      </c>
      <c r="B15" s="1189" t="s">
        <v>258</v>
      </c>
      <c r="C15" s="1189">
        <v>1989</v>
      </c>
      <c r="D15" s="1190">
        <v>6.9413582319</v>
      </c>
      <c r="E15" s="1189" t="s">
        <v>258</v>
      </c>
      <c r="F15" s="1189" t="s">
        <v>714</v>
      </c>
      <c r="G15" s="1189" t="s">
        <v>1075</v>
      </c>
      <c r="H15" s="1189"/>
      <c r="I15" s="1189" t="s">
        <v>721</v>
      </c>
      <c r="J15" s="1189" t="s">
        <v>28</v>
      </c>
      <c r="K15" s="1189" t="s">
        <v>327</v>
      </c>
      <c r="L15" s="1189"/>
      <c r="M15" s="1195">
        <v>40426399.7046</v>
      </c>
      <c r="N15" s="1195">
        <v>4672198.77866</v>
      </c>
      <c r="O15" s="1189" t="s">
        <v>43</v>
      </c>
      <c r="P15" s="1196">
        <f t="shared" si="1"/>
        <v>20.8240746957</v>
      </c>
      <c r="Q15" s="1201" t="s">
        <v>1076</v>
      </c>
      <c r="R15" s="1202" t="s">
        <v>1077</v>
      </c>
    </row>
    <row r="16" s="1177" customFormat="1" ht="12.95" customHeight="1" spans="1:18">
      <c r="A16" s="1189" t="s">
        <v>37</v>
      </c>
      <c r="B16" s="1189" t="s">
        <v>258</v>
      </c>
      <c r="C16" s="1189">
        <v>1984</v>
      </c>
      <c r="D16" s="1190">
        <v>10.05763173195</v>
      </c>
      <c r="E16" s="1189" t="s">
        <v>258</v>
      </c>
      <c r="F16" s="1189" t="s">
        <v>714</v>
      </c>
      <c r="G16" s="1189" t="s">
        <v>1075</v>
      </c>
      <c r="H16" s="1189"/>
      <c r="I16" s="1189" t="s">
        <v>721</v>
      </c>
      <c r="J16" s="1189" t="s">
        <v>28</v>
      </c>
      <c r="K16" s="1189" t="s">
        <v>327</v>
      </c>
      <c r="L16" s="1189"/>
      <c r="M16" s="1195">
        <v>40426300.7325</v>
      </c>
      <c r="N16" s="1195">
        <v>4672199.23937</v>
      </c>
      <c r="O16" s="1189" t="s">
        <v>43</v>
      </c>
      <c r="P16" s="1196">
        <f t="shared" si="1"/>
        <v>30.17289519585</v>
      </c>
      <c r="Q16" s="1201" t="s">
        <v>1076</v>
      </c>
      <c r="R16" s="1202" t="s">
        <v>1077</v>
      </c>
    </row>
    <row r="17" s="1177" customFormat="1" ht="12.95" customHeight="1" spans="1:18">
      <c r="A17" s="1189" t="s">
        <v>37</v>
      </c>
      <c r="B17" s="1189" t="s">
        <v>258</v>
      </c>
      <c r="C17" s="1189">
        <v>1824</v>
      </c>
      <c r="D17" s="1190">
        <v>3.9929559669</v>
      </c>
      <c r="E17" s="1189" t="s">
        <v>258</v>
      </c>
      <c r="F17" s="1189" t="s">
        <v>714</v>
      </c>
      <c r="G17" s="1189" t="s">
        <v>1075</v>
      </c>
      <c r="H17" s="1189"/>
      <c r="I17" s="1189" t="s">
        <v>721</v>
      </c>
      <c r="J17" s="1189" t="s">
        <v>28</v>
      </c>
      <c r="K17" s="1189" t="s">
        <v>327</v>
      </c>
      <c r="L17" s="1189"/>
      <c r="M17" s="1195">
        <v>40427780.7106</v>
      </c>
      <c r="N17" s="1195">
        <v>4672520.19272</v>
      </c>
      <c r="O17" s="1189" t="s">
        <v>43</v>
      </c>
      <c r="P17" s="1196">
        <f t="shared" si="1"/>
        <v>11.9788679007</v>
      </c>
      <c r="Q17" s="1201" t="s">
        <v>1076</v>
      </c>
      <c r="R17" s="1202" t="s">
        <v>1077</v>
      </c>
    </row>
    <row r="18" s="1177" customFormat="1" ht="12.95" customHeight="1" spans="1:18">
      <c r="A18" s="1189" t="s">
        <v>37</v>
      </c>
      <c r="B18" s="1189" t="s">
        <v>258</v>
      </c>
      <c r="C18" s="1189">
        <v>1675</v>
      </c>
      <c r="D18" s="1190">
        <v>6.9593145843</v>
      </c>
      <c r="E18" s="1189" t="s">
        <v>258</v>
      </c>
      <c r="F18" s="1189" t="s">
        <v>714</v>
      </c>
      <c r="G18" s="1189" t="s">
        <v>1075</v>
      </c>
      <c r="H18" s="1189"/>
      <c r="I18" s="1189" t="s">
        <v>721</v>
      </c>
      <c r="J18" s="1189" t="s">
        <v>28</v>
      </c>
      <c r="K18" s="1189" t="s">
        <v>29</v>
      </c>
      <c r="L18" s="1189"/>
      <c r="M18" s="1195">
        <v>40427437.9046</v>
      </c>
      <c r="N18" s="1195">
        <v>4672761.91079</v>
      </c>
      <c r="O18" s="1189" t="s">
        <v>43</v>
      </c>
      <c r="P18" s="1196">
        <f t="shared" si="1"/>
        <v>20.8779437529</v>
      </c>
      <c r="Q18" s="1201" t="s">
        <v>1076</v>
      </c>
      <c r="R18" s="1202" t="s">
        <v>1077</v>
      </c>
    </row>
    <row r="19" s="1177" customFormat="1" ht="12.95" customHeight="1" spans="1:18">
      <c r="A19" s="1189" t="s">
        <v>37</v>
      </c>
      <c r="B19" s="1189" t="s">
        <v>258</v>
      </c>
      <c r="C19" s="1189">
        <v>1640</v>
      </c>
      <c r="D19" s="1190">
        <v>41.735291175</v>
      </c>
      <c r="E19" s="1189" t="s">
        <v>258</v>
      </c>
      <c r="F19" s="1189" t="s">
        <v>714</v>
      </c>
      <c r="G19" s="1189" t="s">
        <v>1075</v>
      </c>
      <c r="H19" s="1189"/>
      <c r="I19" s="1189" t="s">
        <v>721</v>
      </c>
      <c r="J19" s="1189" t="s">
        <v>28</v>
      </c>
      <c r="K19" s="1189" t="s">
        <v>29</v>
      </c>
      <c r="L19" s="1189"/>
      <c r="M19" s="1195">
        <v>40428861.7075</v>
      </c>
      <c r="N19" s="1195">
        <v>4672818.28272</v>
      </c>
      <c r="O19" s="1189" t="s">
        <v>43</v>
      </c>
      <c r="P19" s="1196">
        <f t="shared" si="1"/>
        <v>125.205873525</v>
      </c>
      <c r="Q19" s="1201" t="s">
        <v>1076</v>
      </c>
      <c r="R19" s="1202" t="s">
        <v>1077</v>
      </c>
    </row>
    <row r="20" s="1177" customFormat="1" ht="12.95" customHeight="1" spans="1:18">
      <c r="A20" s="1189" t="s">
        <v>37</v>
      </c>
      <c r="B20" s="1189" t="s">
        <v>258</v>
      </c>
      <c r="C20" s="1189">
        <v>1728</v>
      </c>
      <c r="D20" s="1190">
        <v>16.60370868765</v>
      </c>
      <c r="E20" s="1189" t="s">
        <v>258</v>
      </c>
      <c r="F20" s="1189" t="s">
        <v>714</v>
      </c>
      <c r="G20" s="1189" t="s">
        <v>1075</v>
      </c>
      <c r="H20" s="1189"/>
      <c r="I20" s="1189" t="s">
        <v>721</v>
      </c>
      <c r="J20" s="1189" t="s">
        <v>28</v>
      </c>
      <c r="K20" s="1189" t="s">
        <v>29</v>
      </c>
      <c r="L20" s="1189"/>
      <c r="M20" s="1195">
        <v>40427662.8168</v>
      </c>
      <c r="N20" s="1195">
        <v>4672652.04226</v>
      </c>
      <c r="O20" s="1189" t="s">
        <v>43</v>
      </c>
      <c r="P20" s="1196">
        <f t="shared" si="1"/>
        <v>49.81112606295</v>
      </c>
      <c r="Q20" s="1201" t="s">
        <v>1076</v>
      </c>
      <c r="R20" s="1202" t="s">
        <v>1077</v>
      </c>
    </row>
    <row r="21" s="1177" customFormat="1" ht="12.95" customHeight="1" spans="1:18">
      <c r="A21" s="1189" t="s">
        <v>37</v>
      </c>
      <c r="B21" s="1189" t="s">
        <v>258</v>
      </c>
      <c r="C21" s="1189">
        <v>1203</v>
      </c>
      <c r="D21" s="1190">
        <v>183.46224327</v>
      </c>
      <c r="E21" s="1189" t="s">
        <v>258</v>
      </c>
      <c r="F21" s="1189" t="s">
        <v>714</v>
      </c>
      <c r="G21" s="1189" t="s">
        <v>1075</v>
      </c>
      <c r="H21" s="1189"/>
      <c r="I21" s="1189" t="s">
        <v>721</v>
      </c>
      <c r="J21" s="1189" t="s">
        <v>28</v>
      </c>
      <c r="K21" s="1189" t="s">
        <v>29</v>
      </c>
      <c r="L21" s="1189"/>
      <c r="M21" s="1195">
        <v>40429199.5639</v>
      </c>
      <c r="N21" s="1195">
        <v>4673491.2321</v>
      </c>
      <c r="O21" s="1189" t="s">
        <v>43</v>
      </c>
      <c r="P21" s="1196">
        <f t="shared" si="1"/>
        <v>550.38672981</v>
      </c>
      <c r="Q21" s="1201" t="s">
        <v>1076</v>
      </c>
      <c r="R21" s="1202" t="s">
        <v>1077</v>
      </c>
    </row>
    <row r="22" s="1177" customFormat="1" ht="12.95" customHeight="1" spans="1:18">
      <c r="A22" s="1189" t="s">
        <v>37</v>
      </c>
      <c r="B22" s="1189" t="s">
        <v>258</v>
      </c>
      <c r="C22" s="1189">
        <v>1036</v>
      </c>
      <c r="D22" s="1190">
        <v>20.19226789695</v>
      </c>
      <c r="E22" s="1189" t="s">
        <v>258</v>
      </c>
      <c r="F22" s="1189" t="s">
        <v>714</v>
      </c>
      <c r="G22" s="1189" t="s">
        <v>1075</v>
      </c>
      <c r="H22" s="1189"/>
      <c r="I22" s="1189" t="s">
        <v>721</v>
      </c>
      <c r="J22" s="1189" t="s">
        <v>729</v>
      </c>
      <c r="K22" s="1189" t="s">
        <v>327</v>
      </c>
      <c r="L22" s="1189"/>
      <c r="M22" s="1195">
        <v>40426387.2285</v>
      </c>
      <c r="N22" s="1195">
        <v>4673787.30518</v>
      </c>
      <c r="O22" s="1189" t="s">
        <v>43</v>
      </c>
      <c r="P22" s="1196">
        <f t="shared" si="1"/>
        <v>60.57680369085</v>
      </c>
      <c r="Q22" s="1201" t="s">
        <v>1076</v>
      </c>
      <c r="R22" s="1202" t="s">
        <v>1077</v>
      </c>
    </row>
    <row r="23" s="1177" customFormat="1" ht="12.95" customHeight="1" spans="1:18">
      <c r="A23" s="1189" t="s">
        <v>37</v>
      </c>
      <c r="B23" s="1189" t="s">
        <v>258</v>
      </c>
      <c r="C23" s="1189">
        <v>939</v>
      </c>
      <c r="D23" s="1190">
        <v>17.3412549441</v>
      </c>
      <c r="E23" s="1189" t="s">
        <v>258</v>
      </c>
      <c r="F23" s="1189" t="s">
        <v>714</v>
      </c>
      <c r="G23" s="1189" t="s">
        <v>1075</v>
      </c>
      <c r="H23" s="1189"/>
      <c r="I23" s="1189" t="s">
        <v>721</v>
      </c>
      <c r="J23" s="1189" t="s">
        <v>28</v>
      </c>
      <c r="K23" s="1189" t="s">
        <v>327</v>
      </c>
      <c r="L23" s="1189"/>
      <c r="M23" s="1195">
        <v>40423819.4486</v>
      </c>
      <c r="N23" s="1195">
        <v>4673910.47912</v>
      </c>
      <c r="O23" s="1189" t="s">
        <v>43</v>
      </c>
      <c r="P23" s="1196">
        <f t="shared" si="1"/>
        <v>52.0237648323</v>
      </c>
      <c r="Q23" s="1201" t="s">
        <v>1076</v>
      </c>
      <c r="R23" s="1202" t="s">
        <v>1077</v>
      </c>
    </row>
    <row r="24" s="1177" customFormat="1" ht="12.95" customHeight="1" spans="1:18">
      <c r="A24" s="1189" t="s">
        <v>37</v>
      </c>
      <c r="B24" s="1189" t="s">
        <v>258</v>
      </c>
      <c r="C24" s="1189">
        <v>682</v>
      </c>
      <c r="D24" s="1190">
        <v>6.26948931945</v>
      </c>
      <c r="E24" s="1189" t="s">
        <v>258</v>
      </c>
      <c r="F24" s="1189" t="s">
        <v>714</v>
      </c>
      <c r="G24" s="1189" t="s">
        <v>1075</v>
      </c>
      <c r="H24" s="1189"/>
      <c r="I24" s="1189" t="s">
        <v>721</v>
      </c>
      <c r="J24" s="1189" t="s">
        <v>729</v>
      </c>
      <c r="K24" s="1189" t="s">
        <v>29</v>
      </c>
      <c r="L24" s="1189"/>
      <c r="M24" s="1195">
        <v>40426968.614</v>
      </c>
      <c r="N24" s="1195">
        <v>4674273.10111</v>
      </c>
      <c r="O24" s="1189" t="s">
        <v>43</v>
      </c>
      <c r="P24" s="1196">
        <f t="shared" si="1"/>
        <v>18.80846795835</v>
      </c>
      <c r="Q24" s="1201" t="s">
        <v>1076</v>
      </c>
      <c r="R24" s="1202" t="s">
        <v>1077</v>
      </c>
    </row>
    <row r="25" s="1177" customFormat="1" ht="12.95" customHeight="1" spans="1:18">
      <c r="A25" s="1189" t="s">
        <v>37</v>
      </c>
      <c r="B25" s="1189" t="s">
        <v>258</v>
      </c>
      <c r="C25" s="1189">
        <v>681</v>
      </c>
      <c r="D25" s="1190">
        <v>8.3043879846</v>
      </c>
      <c r="E25" s="1189" t="s">
        <v>258</v>
      </c>
      <c r="F25" s="1189" t="s">
        <v>714</v>
      </c>
      <c r="G25" s="1189" t="s">
        <v>1075</v>
      </c>
      <c r="H25" s="1189"/>
      <c r="I25" s="1189" t="s">
        <v>721</v>
      </c>
      <c r="J25" s="1189" t="s">
        <v>28</v>
      </c>
      <c r="K25" s="1189" t="s">
        <v>327</v>
      </c>
      <c r="L25" s="1189"/>
      <c r="M25" s="1195">
        <v>40427348.1317</v>
      </c>
      <c r="N25" s="1195">
        <v>4674330.16771</v>
      </c>
      <c r="O25" s="1189" t="s">
        <v>43</v>
      </c>
      <c r="P25" s="1196">
        <f t="shared" si="1"/>
        <v>24.9131639538</v>
      </c>
      <c r="Q25" s="1201" t="s">
        <v>1076</v>
      </c>
      <c r="R25" s="1202" t="s">
        <v>1077</v>
      </c>
    </row>
    <row r="26" s="1177" customFormat="1" ht="12.95" customHeight="1" spans="1:18">
      <c r="A26" s="1189" t="s">
        <v>37</v>
      </c>
      <c r="B26" s="1189" t="s">
        <v>258</v>
      </c>
      <c r="C26" s="1189">
        <v>662</v>
      </c>
      <c r="D26" s="1190">
        <v>8.591827758</v>
      </c>
      <c r="E26" s="1189" t="s">
        <v>258</v>
      </c>
      <c r="F26" s="1189" t="s">
        <v>714</v>
      </c>
      <c r="G26" s="1189" t="s">
        <v>1075</v>
      </c>
      <c r="H26" s="1189"/>
      <c r="I26" s="1189" t="s">
        <v>721</v>
      </c>
      <c r="J26" s="1189" t="s">
        <v>28</v>
      </c>
      <c r="K26" s="1189" t="s">
        <v>29</v>
      </c>
      <c r="L26" s="1189"/>
      <c r="M26" s="1195">
        <v>40426968.6501</v>
      </c>
      <c r="N26" s="1195">
        <v>4674328.03855</v>
      </c>
      <c r="O26" s="1189" t="s">
        <v>43</v>
      </c>
      <c r="P26" s="1196">
        <f t="shared" si="1"/>
        <v>25.775483274</v>
      </c>
      <c r="Q26" s="1201" t="s">
        <v>1076</v>
      </c>
      <c r="R26" s="1202" t="s">
        <v>1077</v>
      </c>
    </row>
    <row r="27" s="1177" customFormat="1" ht="12.95" customHeight="1" spans="1:18">
      <c r="A27" s="1189" t="s">
        <v>37</v>
      </c>
      <c r="B27" s="1189" t="s">
        <v>258</v>
      </c>
      <c r="C27" s="1189">
        <v>613</v>
      </c>
      <c r="D27" s="1190">
        <v>46.18925593005</v>
      </c>
      <c r="E27" s="1189" t="s">
        <v>258</v>
      </c>
      <c r="F27" s="1189" t="s">
        <v>714</v>
      </c>
      <c r="G27" s="1189" t="s">
        <v>1075</v>
      </c>
      <c r="H27" s="1189"/>
      <c r="I27" s="1189" t="s">
        <v>721</v>
      </c>
      <c r="J27" s="1189" t="s">
        <v>28</v>
      </c>
      <c r="K27" s="1189" t="s">
        <v>58</v>
      </c>
      <c r="L27" s="1189"/>
      <c r="M27" s="1195">
        <v>40427667.3916</v>
      </c>
      <c r="N27" s="1195">
        <v>4674446.34073</v>
      </c>
      <c r="O27" s="1189" t="s">
        <v>43</v>
      </c>
      <c r="P27" s="1196">
        <f t="shared" si="1"/>
        <v>138.56776779015</v>
      </c>
      <c r="Q27" s="1201" t="s">
        <v>1076</v>
      </c>
      <c r="R27" s="1202" t="s">
        <v>1077</v>
      </c>
    </row>
    <row r="28" s="1177" customFormat="1" ht="12.95" customHeight="1" spans="1:18">
      <c r="A28" s="1189" t="s">
        <v>37</v>
      </c>
      <c r="B28" s="1189" t="s">
        <v>258</v>
      </c>
      <c r="C28" s="1189">
        <v>612</v>
      </c>
      <c r="D28" s="1190">
        <v>19.52395012215</v>
      </c>
      <c r="E28" s="1189" t="s">
        <v>258</v>
      </c>
      <c r="F28" s="1189" t="s">
        <v>714</v>
      </c>
      <c r="G28" s="1189" t="s">
        <v>1075</v>
      </c>
      <c r="H28" s="1189"/>
      <c r="I28" s="1189" t="s">
        <v>721</v>
      </c>
      <c r="J28" s="1189" t="s">
        <v>28</v>
      </c>
      <c r="K28" s="1189" t="s">
        <v>29</v>
      </c>
      <c r="L28" s="1189"/>
      <c r="M28" s="1195">
        <v>40424211.554</v>
      </c>
      <c r="N28" s="1195">
        <v>4674435.76824</v>
      </c>
      <c r="O28" s="1189" t="s">
        <v>43</v>
      </c>
      <c r="P28" s="1196">
        <f t="shared" si="1"/>
        <v>58.57185036645</v>
      </c>
      <c r="Q28" s="1201" t="s">
        <v>1076</v>
      </c>
      <c r="R28" s="1202" t="s">
        <v>1077</v>
      </c>
    </row>
    <row r="29" s="1177" customFormat="1" ht="12.95" customHeight="1" spans="1:18">
      <c r="A29" s="1189" t="s">
        <v>37</v>
      </c>
      <c r="B29" s="1189" t="s">
        <v>258</v>
      </c>
      <c r="C29" s="1189">
        <v>525</v>
      </c>
      <c r="D29" s="1190">
        <v>7.9027381032</v>
      </c>
      <c r="E29" s="1189" t="s">
        <v>258</v>
      </c>
      <c r="F29" s="1189" t="s">
        <v>714</v>
      </c>
      <c r="G29" s="1189" t="s">
        <v>1075</v>
      </c>
      <c r="H29" s="1189"/>
      <c r="I29" s="1189" t="s">
        <v>721</v>
      </c>
      <c r="J29" s="1189" t="s">
        <v>28</v>
      </c>
      <c r="K29" s="1189" t="s">
        <v>327</v>
      </c>
      <c r="L29" s="1189"/>
      <c r="M29" s="1195">
        <v>40424460.1443</v>
      </c>
      <c r="N29" s="1195">
        <v>4674702.94885</v>
      </c>
      <c r="O29" s="1189" t="s">
        <v>43</v>
      </c>
      <c r="P29" s="1196">
        <f t="shared" si="1"/>
        <v>23.7082143096</v>
      </c>
      <c r="Q29" s="1201" t="s">
        <v>1076</v>
      </c>
      <c r="R29" s="1202" t="s">
        <v>1077</v>
      </c>
    </row>
    <row r="30" s="1178" customFormat="1" ht="12.95" customHeight="1" spans="1:18">
      <c r="A30" s="1189" t="s">
        <v>37</v>
      </c>
      <c r="B30" s="1189" t="s">
        <v>258</v>
      </c>
      <c r="C30" s="1189">
        <v>403</v>
      </c>
      <c r="D30" s="1190">
        <v>8.0997219861</v>
      </c>
      <c r="E30" s="1189" t="s">
        <v>258</v>
      </c>
      <c r="F30" s="1189" t="s">
        <v>714</v>
      </c>
      <c r="G30" s="1189" t="s">
        <v>1075</v>
      </c>
      <c r="H30" s="1189"/>
      <c r="I30" s="1189" t="s">
        <v>721</v>
      </c>
      <c r="J30" s="1189" t="s">
        <v>28</v>
      </c>
      <c r="K30" s="1189" t="s">
        <v>29</v>
      </c>
      <c r="L30" s="1189"/>
      <c r="M30" s="1195">
        <v>40424467.2652</v>
      </c>
      <c r="N30" s="1195">
        <v>4675017.05055</v>
      </c>
      <c r="O30" s="1189" t="s">
        <v>43</v>
      </c>
      <c r="P30" s="1196">
        <f t="shared" si="1"/>
        <v>24.2991659583</v>
      </c>
      <c r="Q30" s="1201" t="s">
        <v>1076</v>
      </c>
      <c r="R30" s="1202" t="s">
        <v>1077</v>
      </c>
    </row>
    <row r="31" s="1178" customFormat="1" ht="12.95" customHeight="1" spans="1:18">
      <c r="A31" s="1189" t="s">
        <v>37</v>
      </c>
      <c r="B31" s="1189" t="s">
        <v>258</v>
      </c>
      <c r="C31" s="1189">
        <v>400</v>
      </c>
      <c r="D31" s="1190">
        <v>17.04459898665</v>
      </c>
      <c r="E31" s="1189" t="s">
        <v>258</v>
      </c>
      <c r="F31" s="1189" t="s">
        <v>714</v>
      </c>
      <c r="G31" s="1189" t="s">
        <v>1075</v>
      </c>
      <c r="H31" s="1189"/>
      <c r="I31" s="1189" t="s">
        <v>721</v>
      </c>
      <c r="J31" s="1189" t="s">
        <v>28</v>
      </c>
      <c r="K31" s="1189" t="s">
        <v>327</v>
      </c>
      <c r="L31" s="1189"/>
      <c r="M31" s="1195">
        <v>40425744.2915</v>
      </c>
      <c r="N31" s="1195">
        <v>4675004.02491</v>
      </c>
      <c r="O31" s="1189" t="s">
        <v>43</v>
      </c>
      <c r="P31" s="1196">
        <f t="shared" si="1"/>
        <v>51.13379695995</v>
      </c>
      <c r="Q31" s="1201" t="s">
        <v>1076</v>
      </c>
      <c r="R31" s="1202" t="s">
        <v>1077</v>
      </c>
    </row>
    <row r="32" s="1178" customFormat="1" ht="12.95" customHeight="1" spans="1:18">
      <c r="A32" s="1189" t="s">
        <v>37</v>
      </c>
      <c r="B32" s="1189" t="s">
        <v>258</v>
      </c>
      <c r="C32" s="1189">
        <v>32</v>
      </c>
      <c r="D32" s="1190">
        <v>10.4225701671</v>
      </c>
      <c r="E32" s="1189" t="s">
        <v>258</v>
      </c>
      <c r="F32" s="1189" t="s">
        <v>714</v>
      </c>
      <c r="G32" s="1189" t="s">
        <v>1075</v>
      </c>
      <c r="H32" s="1189"/>
      <c r="I32" s="1189" t="s">
        <v>721</v>
      </c>
      <c r="J32" s="1189" t="s">
        <v>28</v>
      </c>
      <c r="K32" s="1189" t="s">
        <v>29</v>
      </c>
      <c r="L32" s="1189"/>
      <c r="M32" s="1195">
        <v>40425202.8876</v>
      </c>
      <c r="N32" s="1195">
        <v>4676182.19386</v>
      </c>
      <c r="O32" s="1189" t="s">
        <v>43</v>
      </c>
      <c r="P32" s="1196">
        <f t="shared" si="1"/>
        <v>31.2677105013</v>
      </c>
      <c r="Q32" s="1201" t="s">
        <v>1076</v>
      </c>
      <c r="R32" s="1202" t="s">
        <v>1077</v>
      </c>
    </row>
    <row r="33" s="1178" customFormat="1" ht="12.95" customHeight="1" spans="1:18">
      <c r="A33" s="1189" t="s">
        <v>37</v>
      </c>
      <c r="B33" s="1189" t="s">
        <v>258</v>
      </c>
      <c r="C33" s="1189">
        <v>1676</v>
      </c>
      <c r="D33" s="1190">
        <v>2.99858926995</v>
      </c>
      <c r="E33" s="1189" t="s">
        <v>258</v>
      </c>
      <c r="F33" s="1189" t="s">
        <v>714</v>
      </c>
      <c r="G33" s="1189" t="s">
        <v>1075</v>
      </c>
      <c r="H33" s="1189"/>
      <c r="I33" s="1189" t="s">
        <v>721</v>
      </c>
      <c r="J33" s="1189" t="s">
        <v>1078</v>
      </c>
      <c r="K33" s="1189" t="s">
        <v>29</v>
      </c>
      <c r="L33" s="1189"/>
      <c r="M33" s="1195">
        <v>40424919.7259</v>
      </c>
      <c r="N33" s="1195">
        <v>4672804.25142</v>
      </c>
      <c r="O33" s="1189" t="s">
        <v>43</v>
      </c>
      <c r="P33" s="1196">
        <f t="shared" si="1"/>
        <v>8.99576780985</v>
      </c>
      <c r="Q33" s="1201" t="s">
        <v>1076</v>
      </c>
      <c r="R33" s="1202" t="s">
        <v>1077</v>
      </c>
    </row>
    <row r="34" s="1178" customFormat="1" ht="12.95" customHeight="1" spans="1:18">
      <c r="A34" s="1189" t="s">
        <v>37</v>
      </c>
      <c r="B34" s="1189" t="s">
        <v>258</v>
      </c>
      <c r="C34" s="1189">
        <v>1445</v>
      </c>
      <c r="D34" s="1190">
        <v>102.92108155935</v>
      </c>
      <c r="E34" s="1189" t="s">
        <v>258</v>
      </c>
      <c r="F34" s="1189" t="s">
        <v>714</v>
      </c>
      <c r="G34" s="1189" t="s">
        <v>1075</v>
      </c>
      <c r="H34" s="1189"/>
      <c r="I34" s="1189" t="s">
        <v>721</v>
      </c>
      <c r="J34" s="1189" t="s">
        <v>28</v>
      </c>
      <c r="K34" s="1189" t="s">
        <v>327</v>
      </c>
      <c r="L34" s="1189"/>
      <c r="M34" s="1195">
        <v>40426055.7844</v>
      </c>
      <c r="N34" s="1195">
        <v>4673019.84485</v>
      </c>
      <c r="O34" s="1189" t="s">
        <v>43</v>
      </c>
      <c r="P34" s="1196">
        <f t="shared" si="1"/>
        <v>308.76324467805</v>
      </c>
      <c r="Q34" s="1201" t="s">
        <v>1076</v>
      </c>
      <c r="R34" s="1202" t="s">
        <v>1077</v>
      </c>
    </row>
    <row r="35" s="1178" customFormat="1" ht="12.95" customHeight="1" spans="1:18">
      <c r="A35" s="1189" t="s">
        <v>37</v>
      </c>
      <c r="B35" s="1189" t="s">
        <v>258</v>
      </c>
      <c r="C35" s="1189">
        <v>1122</v>
      </c>
      <c r="D35" s="1190">
        <v>88.42355250405</v>
      </c>
      <c r="E35" s="1189" t="s">
        <v>258</v>
      </c>
      <c r="F35" s="1189" t="s">
        <v>714</v>
      </c>
      <c r="G35" s="1189" t="s">
        <v>1075</v>
      </c>
      <c r="H35" s="1189"/>
      <c r="I35" s="1189" t="s">
        <v>721</v>
      </c>
      <c r="J35" s="1189" t="s">
        <v>28</v>
      </c>
      <c r="K35" s="1189" t="s">
        <v>327</v>
      </c>
      <c r="L35" s="1189"/>
      <c r="M35" s="1195">
        <v>40423981.1424</v>
      </c>
      <c r="N35" s="1195">
        <v>4673633.26799</v>
      </c>
      <c r="O35" s="1189" t="s">
        <v>43</v>
      </c>
      <c r="P35" s="1196">
        <f t="shared" si="1"/>
        <v>265.27065751215</v>
      </c>
      <c r="Q35" s="1201" t="s">
        <v>1076</v>
      </c>
      <c r="R35" s="1202" t="s">
        <v>1077</v>
      </c>
    </row>
    <row r="36" s="1178" customFormat="1" ht="12.95" customHeight="1" spans="1:18">
      <c r="A36" s="1189" t="s">
        <v>37</v>
      </c>
      <c r="B36" s="1189" t="s">
        <v>258</v>
      </c>
      <c r="C36" s="1189">
        <v>971</v>
      </c>
      <c r="D36" s="1190">
        <v>14.4641554641</v>
      </c>
      <c r="E36" s="1189" t="s">
        <v>258</v>
      </c>
      <c r="F36" s="1189" t="s">
        <v>714</v>
      </c>
      <c r="G36" s="1189" t="s">
        <v>1075</v>
      </c>
      <c r="H36" s="1189"/>
      <c r="I36" s="1189" t="s">
        <v>721</v>
      </c>
      <c r="J36" s="1189" t="s">
        <v>28</v>
      </c>
      <c r="K36" s="1189" t="s">
        <v>29</v>
      </c>
      <c r="L36" s="1189"/>
      <c r="M36" s="1195">
        <v>40426806.0449</v>
      </c>
      <c r="N36" s="1195">
        <v>4673871.55236</v>
      </c>
      <c r="O36" s="1189" t="s">
        <v>43</v>
      </c>
      <c r="P36" s="1196">
        <f t="shared" si="1"/>
        <v>43.3924663923</v>
      </c>
      <c r="Q36" s="1201" t="s">
        <v>1076</v>
      </c>
      <c r="R36" s="1202" t="s">
        <v>1077</v>
      </c>
    </row>
    <row r="37" s="1178" customFormat="1" ht="12.95" customHeight="1" spans="1:18">
      <c r="A37" s="1189" t="s">
        <v>37</v>
      </c>
      <c r="B37" s="1189" t="s">
        <v>258</v>
      </c>
      <c r="C37" s="1189">
        <v>902</v>
      </c>
      <c r="D37" s="1190">
        <v>16.41635746845</v>
      </c>
      <c r="E37" s="1189" t="s">
        <v>258</v>
      </c>
      <c r="F37" s="1189" t="s">
        <v>714</v>
      </c>
      <c r="G37" s="1189" t="s">
        <v>1075</v>
      </c>
      <c r="H37" s="1189"/>
      <c r="I37" s="1189" t="s">
        <v>721</v>
      </c>
      <c r="J37" s="1189" t="s">
        <v>28</v>
      </c>
      <c r="K37" s="1189" t="s">
        <v>327</v>
      </c>
      <c r="L37" s="1189"/>
      <c r="M37" s="1195">
        <v>40426657.0517</v>
      </c>
      <c r="N37" s="1195">
        <v>4673970.85197</v>
      </c>
      <c r="O37" s="1189" t="s">
        <v>43</v>
      </c>
      <c r="P37" s="1196">
        <f t="shared" si="1"/>
        <v>49.24907240535</v>
      </c>
      <c r="Q37" s="1201" t="s">
        <v>1076</v>
      </c>
      <c r="R37" s="1202" t="s">
        <v>1077</v>
      </c>
    </row>
    <row r="38" s="1178" customFormat="1" ht="12.95" customHeight="1" spans="1:18">
      <c r="A38" s="1189" t="s">
        <v>37</v>
      </c>
      <c r="B38" s="1189" t="s">
        <v>258</v>
      </c>
      <c r="C38" s="1189">
        <v>417</v>
      </c>
      <c r="D38" s="1190">
        <v>2.5076609418</v>
      </c>
      <c r="E38" s="1189" t="s">
        <v>258</v>
      </c>
      <c r="F38" s="1189" t="s">
        <v>714</v>
      </c>
      <c r="G38" s="1189" t="s">
        <v>1075</v>
      </c>
      <c r="H38" s="1189"/>
      <c r="I38" s="1189" t="s">
        <v>721</v>
      </c>
      <c r="J38" s="1189" t="s">
        <v>28</v>
      </c>
      <c r="K38" s="1189" t="s">
        <v>327</v>
      </c>
      <c r="L38" s="1189"/>
      <c r="M38" s="1195">
        <v>40425760.4772</v>
      </c>
      <c r="N38" s="1195">
        <v>4674946.60674</v>
      </c>
      <c r="O38" s="1189" t="s">
        <v>43</v>
      </c>
      <c r="P38" s="1196">
        <f t="shared" si="1"/>
        <v>7.5229828254</v>
      </c>
      <c r="Q38" s="1201" t="s">
        <v>1076</v>
      </c>
      <c r="R38" s="1202" t="s">
        <v>1077</v>
      </c>
    </row>
    <row r="39" s="1178" customFormat="1" ht="12.95" customHeight="1" spans="1:18">
      <c r="A39" s="1189" t="s">
        <v>37</v>
      </c>
      <c r="B39" s="1189" t="s">
        <v>258</v>
      </c>
      <c r="C39" s="1189">
        <v>210</v>
      </c>
      <c r="D39" s="1190">
        <v>4.7380186251</v>
      </c>
      <c r="E39" s="1189" t="s">
        <v>258</v>
      </c>
      <c r="F39" s="1189" t="s">
        <v>714</v>
      </c>
      <c r="G39" s="1189" t="s">
        <v>1075</v>
      </c>
      <c r="H39" s="1189"/>
      <c r="I39" s="1189" t="s">
        <v>721</v>
      </c>
      <c r="J39" s="1189" t="s">
        <v>28</v>
      </c>
      <c r="K39" s="1189" t="s">
        <v>327</v>
      </c>
      <c r="L39" s="1189"/>
      <c r="M39" s="1195">
        <v>40424768.1173</v>
      </c>
      <c r="N39" s="1195">
        <v>4675649.35116</v>
      </c>
      <c r="O39" s="1189" t="s">
        <v>43</v>
      </c>
      <c r="P39" s="1196">
        <f t="shared" si="1"/>
        <v>14.2140558753</v>
      </c>
      <c r="Q39" s="1201" t="s">
        <v>1076</v>
      </c>
      <c r="R39" s="1202" t="s">
        <v>1077</v>
      </c>
    </row>
    <row r="40" s="1178" customFormat="1" ht="12.95" customHeight="1" spans="1:18">
      <c r="A40" s="1189" t="s">
        <v>37</v>
      </c>
      <c r="B40" s="1189" t="s">
        <v>258</v>
      </c>
      <c r="C40" s="1189">
        <v>29</v>
      </c>
      <c r="D40" s="1190">
        <v>20.53805245545</v>
      </c>
      <c r="E40" s="1189" t="s">
        <v>258</v>
      </c>
      <c r="F40" s="1189" t="s">
        <v>714</v>
      </c>
      <c r="G40" s="1189" t="s">
        <v>1075</v>
      </c>
      <c r="H40" s="1189"/>
      <c r="I40" s="1189" t="s">
        <v>721</v>
      </c>
      <c r="J40" s="1189" t="s">
        <v>28</v>
      </c>
      <c r="K40" s="1189" t="s">
        <v>29</v>
      </c>
      <c r="L40" s="1189"/>
      <c r="M40" s="1195">
        <v>40424899.951</v>
      </c>
      <c r="N40" s="1195">
        <v>4676208.438</v>
      </c>
      <c r="O40" s="1189" t="s">
        <v>43</v>
      </c>
      <c r="P40" s="1196">
        <f t="shared" si="1"/>
        <v>61.61415736635</v>
      </c>
      <c r="Q40" s="1201" t="s">
        <v>1076</v>
      </c>
      <c r="R40" s="1202" t="s">
        <v>1077</v>
      </c>
    </row>
    <row r="41" s="1178" customFormat="1" ht="12.95" customHeight="1" spans="1:18">
      <c r="A41" s="1189" t="s">
        <v>37</v>
      </c>
      <c r="B41" s="1189" t="s">
        <v>38</v>
      </c>
      <c r="C41" s="1189">
        <v>1584</v>
      </c>
      <c r="D41" s="1190">
        <v>18.51146554905</v>
      </c>
      <c r="E41" s="1189" t="s">
        <v>38</v>
      </c>
      <c r="F41" s="1189" t="s">
        <v>714</v>
      </c>
      <c r="G41" s="1189" t="s">
        <v>1075</v>
      </c>
      <c r="H41" s="1189"/>
      <c r="I41" s="1189" t="s">
        <v>722</v>
      </c>
      <c r="J41" s="1189" t="s">
        <v>729</v>
      </c>
      <c r="K41" s="1189" t="s">
        <v>327</v>
      </c>
      <c r="L41" s="1189"/>
      <c r="M41" s="1195">
        <v>40420982.2824</v>
      </c>
      <c r="N41" s="1195">
        <v>4678376.4567</v>
      </c>
      <c r="O41" s="1189" t="s">
        <v>43</v>
      </c>
      <c r="P41" s="1196">
        <f t="shared" si="1"/>
        <v>55.53439664715</v>
      </c>
      <c r="Q41" s="1201" t="s">
        <v>1076</v>
      </c>
      <c r="R41" s="1202" t="s">
        <v>1077</v>
      </c>
    </row>
    <row r="42" s="1178" customFormat="1" ht="12.95" customHeight="1" spans="1:18">
      <c r="A42" s="1189" t="s">
        <v>37</v>
      </c>
      <c r="B42" s="1189" t="s">
        <v>38</v>
      </c>
      <c r="C42" s="1189">
        <v>1552</v>
      </c>
      <c r="D42" s="1190">
        <v>1.2987340527</v>
      </c>
      <c r="E42" s="1189" t="s">
        <v>38</v>
      </c>
      <c r="F42" s="1189" t="s">
        <v>714</v>
      </c>
      <c r="G42" s="1189" t="s">
        <v>1075</v>
      </c>
      <c r="H42" s="1189"/>
      <c r="I42" s="1189" t="s">
        <v>721</v>
      </c>
      <c r="J42" s="1189" t="s">
        <v>729</v>
      </c>
      <c r="K42" s="1189" t="s">
        <v>327</v>
      </c>
      <c r="L42" s="1189"/>
      <c r="M42" s="1195">
        <v>40420307.5149</v>
      </c>
      <c r="N42" s="1195">
        <v>4678483.20105</v>
      </c>
      <c r="O42" s="1189" t="s">
        <v>43</v>
      </c>
      <c r="P42" s="1196">
        <f t="shared" si="1"/>
        <v>3.8962021581</v>
      </c>
      <c r="Q42" s="1201" t="s">
        <v>1076</v>
      </c>
      <c r="R42" s="1202" t="s">
        <v>1077</v>
      </c>
    </row>
    <row r="43" s="1178" customFormat="1" ht="12.95" customHeight="1" spans="1:18">
      <c r="A43" s="1189" t="s">
        <v>37</v>
      </c>
      <c r="B43" s="1189" t="s">
        <v>38</v>
      </c>
      <c r="C43" s="1189">
        <v>1543</v>
      </c>
      <c r="D43" s="1190">
        <v>3.37915123425</v>
      </c>
      <c r="E43" s="1189" t="s">
        <v>38</v>
      </c>
      <c r="F43" s="1189" t="s">
        <v>714</v>
      </c>
      <c r="G43" s="1189" t="s">
        <v>1075</v>
      </c>
      <c r="H43" s="1189"/>
      <c r="I43" s="1189" t="s">
        <v>721</v>
      </c>
      <c r="J43" s="1189" t="s">
        <v>729</v>
      </c>
      <c r="K43" s="1189" t="s">
        <v>29</v>
      </c>
      <c r="L43" s="1189"/>
      <c r="M43" s="1195">
        <v>40423703.7512</v>
      </c>
      <c r="N43" s="1195">
        <v>4678517.31109</v>
      </c>
      <c r="O43" s="1189" t="s">
        <v>43</v>
      </c>
      <c r="P43" s="1196">
        <f t="shared" si="1"/>
        <v>10.13745370275</v>
      </c>
      <c r="Q43" s="1201" t="s">
        <v>1076</v>
      </c>
      <c r="R43" s="1202" t="s">
        <v>1077</v>
      </c>
    </row>
    <row r="44" s="1178" customFormat="1" ht="12.95" customHeight="1" spans="1:18">
      <c r="A44" s="1189" t="s">
        <v>37</v>
      </c>
      <c r="B44" s="1189" t="s">
        <v>38</v>
      </c>
      <c r="C44" s="1189">
        <v>1551</v>
      </c>
      <c r="D44" s="1190">
        <v>15.65156640585</v>
      </c>
      <c r="E44" s="1189" t="s">
        <v>38</v>
      </c>
      <c r="F44" s="1189" t="s">
        <v>714</v>
      </c>
      <c r="G44" s="1189" t="s">
        <v>1075</v>
      </c>
      <c r="H44" s="1189"/>
      <c r="I44" s="1189" t="s">
        <v>721</v>
      </c>
      <c r="J44" s="1189" t="s">
        <v>729</v>
      </c>
      <c r="K44" s="1189" t="s">
        <v>29</v>
      </c>
      <c r="L44" s="1189"/>
      <c r="M44" s="1195">
        <v>40423574.9523</v>
      </c>
      <c r="N44" s="1195">
        <v>4678612.94441</v>
      </c>
      <c r="O44" s="1189" t="s">
        <v>43</v>
      </c>
      <c r="P44" s="1196">
        <f t="shared" si="1"/>
        <v>46.95469921755</v>
      </c>
      <c r="Q44" s="1201" t="s">
        <v>1076</v>
      </c>
      <c r="R44" s="1202" t="s">
        <v>1077</v>
      </c>
    </row>
    <row r="45" s="1178" customFormat="1" ht="12.95" customHeight="1" spans="1:18">
      <c r="A45" s="1189" t="s">
        <v>37</v>
      </c>
      <c r="B45" s="1189" t="s">
        <v>38</v>
      </c>
      <c r="C45" s="1189">
        <v>1496</v>
      </c>
      <c r="D45" s="1190">
        <v>5.7815259561</v>
      </c>
      <c r="E45" s="1189" t="s">
        <v>38</v>
      </c>
      <c r="F45" s="1189" t="s">
        <v>714</v>
      </c>
      <c r="G45" s="1189" t="s">
        <v>1075</v>
      </c>
      <c r="H45" s="1189"/>
      <c r="I45" s="1189" t="s">
        <v>721</v>
      </c>
      <c r="J45" s="1189" t="s">
        <v>729</v>
      </c>
      <c r="K45" s="1189" t="s">
        <v>29</v>
      </c>
      <c r="L45" s="1189"/>
      <c r="M45" s="1195">
        <v>40423428.5179</v>
      </c>
      <c r="N45" s="1195">
        <v>4678644.42163</v>
      </c>
      <c r="O45" s="1189" t="s">
        <v>43</v>
      </c>
      <c r="P45" s="1196">
        <f t="shared" si="1"/>
        <v>17.3445778683</v>
      </c>
      <c r="Q45" s="1201" t="s">
        <v>1076</v>
      </c>
      <c r="R45" s="1202" t="s">
        <v>1077</v>
      </c>
    </row>
    <row r="46" s="1178" customFormat="1" ht="12.75" customHeight="1" spans="1:18">
      <c r="A46" s="1189" t="s">
        <v>37</v>
      </c>
      <c r="B46" s="1189" t="s">
        <v>38</v>
      </c>
      <c r="C46" s="1189">
        <v>1437</v>
      </c>
      <c r="D46" s="1190">
        <v>13.50849208185</v>
      </c>
      <c r="E46" s="1189" t="s">
        <v>38</v>
      </c>
      <c r="F46" s="1189" t="s">
        <v>714</v>
      </c>
      <c r="G46" s="1189" t="s">
        <v>1075</v>
      </c>
      <c r="H46" s="1189"/>
      <c r="I46" s="1189" t="s">
        <v>721</v>
      </c>
      <c r="J46" s="1189" t="s">
        <v>729</v>
      </c>
      <c r="K46" s="1189" t="s">
        <v>29</v>
      </c>
      <c r="L46" s="1189"/>
      <c r="M46" s="1195">
        <v>40424123.6821</v>
      </c>
      <c r="N46" s="1195">
        <v>4678758.62618</v>
      </c>
      <c r="O46" s="1189" t="s">
        <v>43</v>
      </c>
      <c r="P46" s="1196">
        <f t="shared" si="1"/>
        <v>40.52547624555</v>
      </c>
      <c r="Q46" s="1201" t="s">
        <v>1076</v>
      </c>
      <c r="R46" s="1202" t="s">
        <v>1077</v>
      </c>
    </row>
    <row r="47" s="1178" customFormat="1" ht="12.95" customHeight="1" spans="1:18">
      <c r="A47" s="1189" t="s">
        <v>37</v>
      </c>
      <c r="B47" s="1189" t="s">
        <v>38</v>
      </c>
      <c r="C47" s="1189">
        <v>1409</v>
      </c>
      <c r="D47" s="1190">
        <v>15.65765128575</v>
      </c>
      <c r="E47" s="1189" t="s">
        <v>38</v>
      </c>
      <c r="F47" s="1189" t="s">
        <v>714</v>
      </c>
      <c r="G47" s="1189" t="s">
        <v>1075</v>
      </c>
      <c r="H47" s="1189"/>
      <c r="I47" s="1189" t="s">
        <v>721</v>
      </c>
      <c r="J47" s="1189" t="s">
        <v>729</v>
      </c>
      <c r="K47" s="1189" t="s">
        <v>29</v>
      </c>
      <c r="L47" s="1189"/>
      <c r="M47" s="1195">
        <v>40423857.8586</v>
      </c>
      <c r="N47" s="1195">
        <v>4678797.70481</v>
      </c>
      <c r="O47" s="1189" t="s">
        <v>43</v>
      </c>
      <c r="P47" s="1196">
        <f t="shared" si="1"/>
        <v>46.97295385725</v>
      </c>
      <c r="Q47" s="1201" t="s">
        <v>1076</v>
      </c>
      <c r="R47" s="1202" t="s">
        <v>1077</v>
      </c>
    </row>
    <row r="48" s="1178" customFormat="1" ht="12.95" customHeight="1" spans="1:18">
      <c r="A48" s="1189" t="s">
        <v>37</v>
      </c>
      <c r="B48" s="1189" t="s">
        <v>38</v>
      </c>
      <c r="C48" s="1189">
        <v>1366</v>
      </c>
      <c r="D48" s="1190">
        <v>5.43597824235</v>
      </c>
      <c r="E48" s="1189" t="s">
        <v>38</v>
      </c>
      <c r="F48" s="1189" t="s">
        <v>714</v>
      </c>
      <c r="G48" s="1189" t="s">
        <v>1075</v>
      </c>
      <c r="H48" s="1189"/>
      <c r="I48" s="1189" t="s">
        <v>721</v>
      </c>
      <c r="J48" s="1189" t="s">
        <v>729</v>
      </c>
      <c r="K48" s="1189" t="s">
        <v>29</v>
      </c>
      <c r="L48" s="1189"/>
      <c r="M48" s="1195">
        <v>40424033.1132</v>
      </c>
      <c r="N48" s="1195">
        <v>4678878.50331</v>
      </c>
      <c r="O48" s="1189" t="s">
        <v>43</v>
      </c>
      <c r="P48" s="1196">
        <f t="shared" si="1"/>
        <v>16.30793472705</v>
      </c>
      <c r="Q48" s="1201" t="s">
        <v>1076</v>
      </c>
      <c r="R48" s="1202" t="s">
        <v>1077</v>
      </c>
    </row>
    <row r="49" s="1178" customFormat="1" ht="12.95" customHeight="1" spans="1:18">
      <c r="A49" s="1189" t="s">
        <v>37</v>
      </c>
      <c r="B49" s="1189" t="s">
        <v>38</v>
      </c>
      <c r="C49" s="1189">
        <v>1222</v>
      </c>
      <c r="D49" s="1190">
        <v>2.13188476335</v>
      </c>
      <c r="E49" s="1189" t="s">
        <v>38</v>
      </c>
      <c r="F49" s="1189" t="s">
        <v>714</v>
      </c>
      <c r="G49" s="1189" t="s">
        <v>1075</v>
      </c>
      <c r="H49" s="1189"/>
      <c r="I49" s="1189" t="s">
        <v>721</v>
      </c>
      <c r="J49" s="1189" t="s">
        <v>729</v>
      </c>
      <c r="K49" s="1189" t="s">
        <v>327</v>
      </c>
      <c r="L49" s="1189"/>
      <c r="M49" s="1195">
        <v>40423731.4496</v>
      </c>
      <c r="N49" s="1195">
        <v>4679078.39218</v>
      </c>
      <c r="O49" s="1189" t="s">
        <v>43</v>
      </c>
      <c r="P49" s="1196">
        <f t="shared" si="1"/>
        <v>6.39565429005</v>
      </c>
      <c r="Q49" s="1201" t="s">
        <v>1076</v>
      </c>
      <c r="R49" s="1202" t="s">
        <v>1077</v>
      </c>
    </row>
    <row r="50" s="1178" customFormat="1" ht="12.95" customHeight="1" spans="1:18">
      <c r="A50" s="1189" t="s">
        <v>37</v>
      </c>
      <c r="B50" s="1189" t="s">
        <v>38</v>
      </c>
      <c r="C50" s="1189">
        <v>1238</v>
      </c>
      <c r="D50" s="1190">
        <v>5.6550007071</v>
      </c>
      <c r="E50" s="1189" t="s">
        <v>38</v>
      </c>
      <c r="F50" s="1189" t="s">
        <v>714</v>
      </c>
      <c r="G50" s="1189" t="s">
        <v>1075</v>
      </c>
      <c r="H50" s="1189"/>
      <c r="I50" s="1189" t="s">
        <v>721</v>
      </c>
      <c r="J50" s="1189" t="s">
        <v>28</v>
      </c>
      <c r="K50" s="1189" t="s">
        <v>29</v>
      </c>
      <c r="L50" s="1189"/>
      <c r="M50" s="1195">
        <v>40422272.4718</v>
      </c>
      <c r="N50" s="1195">
        <v>4679055.37317</v>
      </c>
      <c r="O50" s="1189" t="s">
        <v>43</v>
      </c>
      <c r="P50" s="1196">
        <f t="shared" si="1"/>
        <v>16.9650021213</v>
      </c>
      <c r="Q50" s="1201" t="s">
        <v>1076</v>
      </c>
      <c r="R50" s="1202" t="s">
        <v>1077</v>
      </c>
    </row>
    <row r="51" s="1178" customFormat="1" ht="12.95" customHeight="1" spans="1:18">
      <c r="A51" s="1189" t="s">
        <v>37</v>
      </c>
      <c r="B51" s="1189" t="s">
        <v>38</v>
      </c>
      <c r="C51" s="1189">
        <v>1250</v>
      </c>
      <c r="D51" s="1190">
        <v>13.51858516215</v>
      </c>
      <c r="E51" s="1189" t="s">
        <v>38</v>
      </c>
      <c r="F51" s="1189" t="s">
        <v>714</v>
      </c>
      <c r="G51" s="1189" t="s">
        <v>1075</v>
      </c>
      <c r="H51" s="1189"/>
      <c r="I51" s="1189" t="s">
        <v>721</v>
      </c>
      <c r="J51" s="1189" t="s">
        <v>28</v>
      </c>
      <c r="K51" s="1189" t="s">
        <v>29</v>
      </c>
      <c r="L51" s="1189"/>
      <c r="M51" s="1195">
        <v>40422327.996</v>
      </c>
      <c r="N51" s="1195">
        <v>4679035.01416</v>
      </c>
      <c r="O51" s="1189" t="s">
        <v>43</v>
      </c>
      <c r="P51" s="1196">
        <f t="shared" si="1"/>
        <v>40.55575548645</v>
      </c>
      <c r="Q51" s="1201" t="s">
        <v>1076</v>
      </c>
      <c r="R51" s="1202" t="s">
        <v>1077</v>
      </c>
    </row>
    <row r="52" s="1178" customFormat="1" ht="12.95" customHeight="1" spans="1:18">
      <c r="A52" s="1189" t="s">
        <v>37</v>
      </c>
      <c r="B52" s="1189" t="s">
        <v>38</v>
      </c>
      <c r="C52" s="1189">
        <v>1173</v>
      </c>
      <c r="D52" s="1190">
        <v>4.28839040505</v>
      </c>
      <c r="E52" s="1189" t="s">
        <v>38</v>
      </c>
      <c r="F52" s="1189" t="s">
        <v>714</v>
      </c>
      <c r="G52" s="1189" t="s">
        <v>1075</v>
      </c>
      <c r="H52" s="1189"/>
      <c r="I52" s="1189" t="s">
        <v>721</v>
      </c>
      <c r="J52" s="1189" t="s">
        <v>729</v>
      </c>
      <c r="K52" s="1189" t="s">
        <v>327</v>
      </c>
      <c r="L52" s="1189"/>
      <c r="M52" s="1195">
        <v>40420637.4814</v>
      </c>
      <c r="N52" s="1195">
        <v>4679184.69987</v>
      </c>
      <c r="O52" s="1189" t="s">
        <v>43</v>
      </c>
      <c r="P52" s="1196">
        <f t="shared" si="1"/>
        <v>12.86517121515</v>
      </c>
      <c r="Q52" s="1201" t="s">
        <v>1076</v>
      </c>
      <c r="R52" s="1202" t="s">
        <v>1077</v>
      </c>
    </row>
    <row r="53" s="1178" customFormat="1" ht="12.95" customHeight="1" spans="1:18">
      <c r="A53" s="1189" t="s">
        <v>37</v>
      </c>
      <c r="B53" s="1189" t="s">
        <v>38</v>
      </c>
      <c r="C53" s="1189">
        <v>1155</v>
      </c>
      <c r="D53" s="1190">
        <v>0.60169350015</v>
      </c>
      <c r="E53" s="1189" t="s">
        <v>38</v>
      </c>
      <c r="F53" s="1189" t="s">
        <v>714</v>
      </c>
      <c r="G53" s="1189" t="s">
        <v>1075</v>
      </c>
      <c r="H53" s="1189"/>
      <c r="I53" s="1189" t="s">
        <v>721</v>
      </c>
      <c r="J53" s="1189" t="s">
        <v>28</v>
      </c>
      <c r="K53" s="1189" t="s">
        <v>29</v>
      </c>
      <c r="L53" s="1189"/>
      <c r="M53" s="1195">
        <v>40422521.7717</v>
      </c>
      <c r="N53" s="1195">
        <v>4679227.8173</v>
      </c>
      <c r="O53" s="1189" t="s">
        <v>43</v>
      </c>
      <c r="P53" s="1196">
        <f t="shared" si="1"/>
        <v>1.80508050045</v>
      </c>
      <c r="Q53" s="1201" t="s">
        <v>1076</v>
      </c>
      <c r="R53" s="1202" t="s">
        <v>1077</v>
      </c>
    </row>
    <row r="54" s="1178" customFormat="1" ht="12.95" customHeight="1" spans="1:18">
      <c r="A54" s="1189" t="s">
        <v>37</v>
      </c>
      <c r="B54" s="1189" t="s">
        <v>38</v>
      </c>
      <c r="C54" s="1189">
        <v>1203</v>
      </c>
      <c r="D54" s="1190">
        <v>9.95550976275</v>
      </c>
      <c r="E54" s="1189" t="s">
        <v>38</v>
      </c>
      <c r="F54" s="1189" t="s">
        <v>714</v>
      </c>
      <c r="G54" s="1189" t="s">
        <v>1075</v>
      </c>
      <c r="H54" s="1189"/>
      <c r="I54" s="1189" t="s">
        <v>721</v>
      </c>
      <c r="J54" s="1189" t="s">
        <v>28</v>
      </c>
      <c r="K54" s="1189" t="s">
        <v>29</v>
      </c>
      <c r="L54" s="1189"/>
      <c r="M54" s="1195">
        <v>40422221.2136</v>
      </c>
      <c r="N54" s="1195">
        <v>4679118.59308</v>
      </c>
      <c r="O54" s="1189" t="s">
        <v>43</v>
      </c>
      <c r="P54" s="1196">
        <f t="shared" si="1"/>
        <v>29.86652928825</v>
      </c>
      <c r="Q54" s="1201" t="s">
        <v>1076</v>
      </c>
      <c r="R54" s="1202" t="s">
        <v>1077</v>
      </c>
    </row>
    <row r="55" s="1178" customFormat="1" ht="12.95" customHeight="1" spans="1:18">
      <c r="A55" s="1189" t="s">
        <v>37</v>
      </c>
      <c r="B55" s="1189" t="s">
        <v>38</v>
      </c>
      <c r="C55" s="1189">
        <v>1142</v>
      </c>
      <c r="D55" s="1190">
        <v>6.8764059831</v>
      </c>
      <c r="E55" s="1189" t="s">
        <v>38</v>
      </c>
      <c r="F55" s="1189" t="s">
        <v>714</v>
      </c>
      <c r="G55" s="1189" t="s">
        <v>1075</v>
      </c>
      <c r="H55" s="1189"/>
      <c r="I55" s="1189" t="s">
        <v>721</v>
      </c>
      <c r="J55" s="1189" t="s">
        <v>729</v>
      </c>
      <c r="K55" s="1189" t="s">
        <v>29</v>
      </c>
      <c r="L55" s="1189"/>
      <c r="M55" s="1195">
        <v>40424440.743</v>
      </c>
      <c r="N55" s="1195">
        <v>4679265.30915</v>
      </c>
      <c r="O55" s="1189" t="s">
        <v>43</v>
      </c>
      <c r="P55" s="1196">
        <f t="shared" si="1"/>
        <v>20.6292179493</v>
      </c>
      <c r="Q55" s="1201" t="s">
        <v>1076</v>
      </c>
      <c r="R55" s="1202" t="s">
        <v>1077</v>
      </c>
    </row>
    <row r="56" s="1178" customFormat="1" ht="12.95" customHeight="1" spans="1:18">
      <c r="A56" s="1189" t="s">
        <v>37</v>
      </c>
      <c r="B56" s="1189" t="s">
        <v>38</v>
      </c>
      <c r="C56" s="1189">
        <v>1190</v>
      </c>
      <c r="D56" s="1190">
        <v>102.13554303045</v>
      </c>
      <c r="E56" s="1189" t="s">
        <v>38</v>
      </c>
      <c r="F56" s="1189" t="s">
        <v>714</v>
      </c>
      <c r="G56" s="1189" t="s">
        <v>1075</v>
      </c>
      <c r="H56" s="1189"/>
      <c r="I56" s="1189" t="s">
        <v>721</v>
      </c>
      <c r="J56" s="1189" t="s">
        <v>729</v>
      </c>
      <c r="K56" s="1189" t="s">
        <v>327</v>
      </c>
      <c r="L56" s="1189"/>
      <c r="M56" s="1195">
        <v>40424178.8434</v>
      </c>
      <c r="N56" s="1195">
        <v>4679255.3598</v>
      </c>
      <c r="O56" s="1189" t="s">
        <v>43</v>
      </c>
      <c r="P56" s="1196">
        <f t="shared" si="1"/>
        <v>306.40662909135</v>
      </c>
      <c r="Q56" s="1201" t="s">
        <v>1076</v>
      </c>
      <c r="R56" s="1202" t="s">
        <v>1077</v>
      </c>
    </row>
    <row r="57" s="1178" customFormat="1" ht="12.95" customHeight="1" spans="1:18">
      <c r="A57" s="1189" t="s">
        <v>37</v>
      </c>
      <c r="B57" s="1189" t="s">
        <v>38</v>
      </c>
      <c r="C57" s="1189">
        <v>1108</v>
      </c>
      <c r="D57" s="1190">
        <v>6.8159961813</v>
      </c>
      <c r="E57" s="1189" t="s">
        <v>38</v>
      </c>
      <c r="F57" s="1189" t="s">
        <v>714</v>
      </c>
      <c r="G57" s="1189" t="s">
        <v>1075</v>
      </c>
      <c r="H57" s="1189"/>
      <c r="I57" s="1189" t="s">
        <v>721</v>
      </c>
      <c r="J57" s="1189" t="s">
        <v>729</v>
      </c>
      <c r="K57" s="1189" t="s">
        <v>327</v>
      </c>
      <c r="L57" s="1189"/>
      <c r="M57" s="1195">
        <v>40419399.4984</v>
      </c>
      <c r="N57" s="1195">
        <v>4679296.6937</v>
      </c>
      <c r="O57" s="1189" t="s">
        <v>43</v>
      </c>
      <c r="P57" s="1196">
        <f t="shared" si="1"/>
        <v>20.4479885439</v>
      </c>
      <c r="Q57" s="1201" t="s">
        <v>1076</v>
      </c>
      <c r="R57" s="1202" t="s">
        <v>1077</v>
      </c>
    </row>
    <row r="58" s="1178" customFormat="1" ht="12.95" customHeight="1" spans="1:18">
      <c r="A58" s="1189" t="s">
        <v>37</v>
      </c>
      <c r="B58" s="1189" t="s">
        <v>38</v>
      </c>
      <c r="C58" s="1189">
        <v>1106</v>
      </c>
      <c r="D58" s="1190">
        <v>11.81196886785</v>
      </c>
      <c r="E58" s="1189" t="s">
        <v>38</v>
      </c>
      <c r="F58" s="1189" t="s">
        <v>714</v>
      </c>
      <c r="G58" s="1189" t="s">
        <v>1075</v>
      </c>
      <c r="H58" s="1189"/>
      <c r="I58" s="1189" t="s">
        <v>721</v>
      </c>
      <c r="J58" s="1189" t="s">
        <v>28</v>
      </c>
      <c r="K58" s="1189" t="s">
        <v>29</v>
      </c>
      <c r="L58" s="1189"/>
      <c r="M58" s="1195">
        <v>40421051.276</v>
      </c>
      <c r="N58" s="1195">
        <v>4679304.38213</v>
      </c>
      <c r="O58" s="1189" t="s">
        <v>43</v>
      </c>
      <c r="P58" s="1196">
        <f t="shared" si="1"/>
        <v>35.43590660355</v>
      </c>
      <c r="Q58" s="1201" t="s">
        <v>1076</v>
      </c>
      <c r="R58" s="1202" t="s">
        <v>1077</v>
      </c>
    </row>
    <row r="59" s="1178" customFormat="1" ht="12.95" customHeight="1" spans="1:18">
      <c r="A59" s="1189" t="s">
        <v>37</v>
      </c>
      <c r="B59" s="1189" t="s">
        <v>38</v>
      </c>
      <c r="C59" s="1189">
        <v>1064</v>
      </c>
      <c r="D59" s="1190">
        <v>42.46802269185</v>
      </c>
      <c r="E59" s="1189" t="s">
        <v>38</v>
      </c>
      <c r="F59" s="1189" t="s">
        <v>714</v>
      </c>
      <c r="G59" s="1189" t="s">
        <v>1075</v>
      </c>
      <c r="H59" s="1189"/>
      <c r="I59" s="1189" t="s">
        <v>721</v>
      </c>
      <c r="J59" s="1189" t="s">
        <v>28</v>
      </c>
      <c r="K59" s="1189" t="s">
        <v>29</v>
      </c>
      <c r="L59" s="1189"/>
      <c r="M59" s="1195">
        <v>40419651.4192</v>
      </c>
      <c r="N59" s="1195">
        <v>4679377.44402</v>
      </c>
      <c r="O59" s="1189" t="s">
        <v>43</v>
      </c>
      <c r="P59" s="1196">
        <f t="shared" si="1"/>
        <v>127.40406807555</v>
      </c>
      <c r="Q59" s="1201" t="s">
        <v>1076</v>
      </c>
      <c r="R59" s="1202" t="s">
        <v>1077</v>
      </c>
    </row>
    <row r="60" s="1178" customFormat="1" ht="12.95" customHeight="1" spans="1:18">
      <c r="A60" s="1189" t="s">
        <v>37</v>
      </c>
      <c r="B60" s="1189" t="s">
        <v>38</v>
      </c>
      <c r="C60" s="1189">
        <v>985</v>
      </c>
      <c r="D60" s="1190">
        <v>10.6539743958</v>
      </c>
      <c r="E60" s="1189" t="s">
        <v>38</v>
      </c>
      <c r="F60" s="1189" t="s">
        <v>714</v>
      </c>
      <c r="G60" s="1189" t="s">
        <v>1075</v>
      </c>
      <c r="H60" s="1189"/>
      <c r="I60" s="1189" t="s">
        <v>721</v>
      </c>
      <c r="J60" s="1189" t="s">
        <v>729</v>
      </c>
      <c r="K60" s="1189" t="s">
        <v>29</v>
      </c>
      <c r="L60" s="1189"/>
      <c r="M60" s="1195">
        <v>40424005.8237</v>
      </c>
      <c r="N60" s="1195">
        <v>4679556.53257</v>
      </c>
      <c r="O60" s="1189" t="s">
        <v>43</v>
      </c>
      <c r="P60" s="1196">
        <f t="shared" si="1"/>
        <v>31.9619231874</v>
      </c>
      <c r="Q60" s="1201" t="s">
        <v>1076</v>
      </c>
      <c r="R60" s="1202" t="s">
        <v>1077</v>
      </c>
    </row>
    <row r="61" s="1178" customFormat="1" ht="12.95" customHeight="1" spans="1:18">
      <c r="A61" s="1189" t="s">
        <v>37</v>
      </c>
      <c r="B61" s="1189" t="s">
        <v>38</v>
      </c>
      <c r="C61" s="1189">
        <v>1258</v>
      </c>
      <c r="D61" s="1190">
        <v>54.0053213535</v>
      </c>
      <c r="E61" s="1189" t="s">
        <v>38</v>
      </c>
      <c r="F61" s="1189" t="s">
        <v>714</v>
      </c>
      <c r="G61" s="1189" t="s">
        <v>1075</v>
      </c>
      <c r="H61" s="1189"/>
      <c r="I61" s="1189" t="s">
        <v>721</v>
      </c>
      <c r="J61" s="1189" t="s">
        <v>729</v>
      </c>
      <c r="K61" s="1189" t="s">
        <v>327</v>
      </c>
      <c r="L61" s="1189"/>
      <c r="M61" s="1195">
        <v>40423841.1741</v>
      </c>
      <c r="N61" s="1195">
        <v>4679115.70081</v>
      </c>
      <c r="O61" s="1189" t="s">
        <v>43</v>
      </c>
      <c r="P61" s="1196">
        <f t="shared" si="1"/>
        <v>162.0159640605</v>
      </c>
      <c r="Q61" s="1201" t="s">
        <v>1076</v>
      </c>
      <c r="R61" s="1202" t="s">
        <v>1077</v>
      </c>
    </row>
    <row r="62" s="1178" customFormat="1" ht="12.95" customHeight="1" spans="1:18">
      <c r="A62" s="1189" t="s">
        <v>37</v>
      </c>
      <c r="B62" s="1189" t="s">
        <v>38</v>
      </c>
      <c r="C62" s="1189">
        <v>1168</v>
      </c>
      <c r="D62" s="1190">
        <v>15.32920702395</v>
      </c>
      <c r="E62" s="1189" t="s">
        <v>38</v>
      </c>
      <c r="F62" s="1189" t="s">
        <v>714</v>
      </c>
      <c r="G62" s="1189" t="s">
        <v>1075</v>
      </c>
      <c r="H62" s="1189"/>
      <c r="I62" s="1189" t="s">
        <v>721</v>
      </c>
      <c r="J62" s="1189" t="s">
        <v>729</v>
      </c>
      <c r="K62" s="1189" t="s">
        <v>327</v>
      </c>
      <c r="L62" s="1189"/>
      <c r="M62" s="1195">
        <v>40423095.3405</v>
      </c>
      <c r="N62" s="1195">
        <v>4679222.68257</v>
      </c>
      <c r="O62" s="1189" t="s">
        <v>43</v>
      </c>
      <c r="P62" s="1196">
        <f t="shared" si="1"/>
        <v>45.98762107185</v>
      </c>
      <c r="Q62" s="1201" t="s">
        <v>1076</v>
      </c>
      <c r="R62" s="1202" t="s">
        <v>1077</v>
      </c>
    </row>
    <row r="63" s="1178" customFormat="1" ht="12.95" customHeight="1" spans="1:18">
      <c r="A63" s="1189" t="s">
        <v>37</v>
      </c>
      <c r="B63" s="1189" t="s">
        <v>38</v>
      </c>
      <c r="C63" s="1189">
        <v>1050</v>
      </c>
      <c r="D63" s="1190">
        <v>9.48402557385</v>
      </c>
      <c r="E63" s="1189" t="s">
        <v>38</v>
      </c>
      <c r="F63" s="1189" t="s">
        <v>714</v>
      </c>
      <c r="G63" s="1189" t="s">
        <v>1075</v>
      </c>
      <c r="H63" s="1189"/>
      <c r="I63" s="1189" t="s">
        <v>721</v>
      </c>
      <c r="J63" s="1189" t="s">
        <v>729</v>
      </c>
      <c r="K63" s="1189" t="s">
        <v>29</v>
      </c>
      <c r="L63" s="1189"/>
      <c r="M63" s="1195">
        <v>40423397.5748</v>
      </c>
      <c r="N63" s="1195">
        <v>4679396.38007</v>
      </c>
      <c r="O63" s="1189" t="s">
        <v>43</v>
      </c>
      <c r="P63" s="1196">
        <f t="shared" si="1"/>
        <v>28.45207672155</v>
      </c>
      <c r="Q63" s="1201" t="s">
        <v>1076</v>
      </c>
      <c r="R63" s="1202" t="s">
        <v>1077</v>
      </c>
    </row>
    <row r="64" s="1178" customFormat="1" ht="12.95" customHeight="1" spans="1:18">
      <c r="A64" s="1189" t="s">
        <v>37</v>
      </c>
      <c r="B64" s="1189" t="s">
        <v>38</v>
      </c>
      <c r="C64" s="1189">
        <v>1115</v>
      </c>
      <c r="D64" s="1190">
        <v>9.10816293165</v>
      </c>
      <c r="E64" s="1189" t="s">
        <v>38</v>
      </c>
      <c r="F64" s="1189" t="s">
        <v>714</v>
      </c>
      <c r="G64" s="1189" t="s">
        <v>1075</v>
      </c>
      <c r="H64" s="1189"/>
      <c r="I64" s="1189" t="s">
        <v>721</v>
      </c>
      <c r="J64" s="1189" t="s">
        <v>729</v>
      </c>
      <c r="K64" s="1189" t="s">
        <v>327</v>
      </c>
      <c r="L64" s="1189"/>
      <c r="M64" s="1195">
        <v>40422870.673</v>
      </c>
      <c r="N64" s="1195">
        <v>4679307.16341</v>
      </c>
      <c r="O64" s="1189" t="s">
        <v>43</v>
      </c>
      <c r="P64" s="1196">
        <f t="shared" si="1"/>
        <v>27.32448879495</v>
      </c>
      <c r="Q64" s="1201" t="s">
        <v>1076</v>
      </c>
      <c r="R64" s="1202" t="s">
        <v>1077</v>
      </c>
    </row>
    <row r="65" s="1178" customFormat="1" ht="12.95" customHeight="1" spans="1:18">
      <c r="A65" s="1189" t="s">
        <v>37</v>
      </c>
      <c r="B65" s="1189" t="s">
        <v>38</v>
      </c>
      <c r="C65" s="1189">
        <v>781</v>
      </c>
      <c r="D65" s="1190">
        <v>8.39542044075</v>
      </c>
      <c r="E65" s="1189" t="s">
        <v>38</v>
      </c>
      <c r="F65" s="1189" t="s">
        <v>714</v>
      </c>
      <c r="G65" s="1189" t="s">
        <v>1075</v>
      </c>
      <c r="H65" s="1189"/>
      <c r="I65" s="1189" t="s">
        <v>721</v>
      </c>
      <c r="J65" s="1189" t="s">
        <v>28</v>
      </c>
      <c r="K65" s="1189" t="s">
        <v>327</v>
      </c>
      <c r="L65" s="1189"/>
      <c r="M65" s="1195">
        <v>40423828.713</v>
      </c>
      <c r="N65" s="1195">
        <v>4679859.18454</v>
      </c>
      <c r="O65" s="1189" t="s">
        <v>43</v>
      </c>
      <c r="P65" s="1196">
        <f t="shared" si="1"/>
        <v>25.18626132225</v>
      </c>
      <c r="Q65" s="1201" t="s">
        <v>1076</v>
      </c>
      <c r="R65" s="1202" t="s">
        <v>1077</v>
      </c>
    </row>
    <row r="66" s="1178" customFormat="1" ht="12.95" customHeight="1" spans="1:18">
      <c r="A66" s="1189" t="s">
        <v>37</v>
      </c>
      <c r="B66" s="1189" t="s">
        <v>38</v>
      </c>
      <c r="C66" s="1189">
        <v>852</v>
      </c>
      <c r="D66" s="1190">
        <v>7.69768489785</v>
      </c>
      <c r="E66" s="1189" t="s">
        <v>38</v>
      </c>
      <c r="F66" s="1189" t="s">
        <v>714</v>
      </c>
      <c r="G66" s="1189" t="s">
        <v>1075</v>
      </c>
      <c r="H66" s="1189"/>
      <c r="I66" s="1189" t="s">
        <v>721</v>
      </c>
      <c r="J66" s="1189" t="s">
        <v>729</v>
      </c>
      <c r="K66" s="1189" t="s">
        <v>29</v>
      </c>
      <c r="L66" s="1189"/>
      <c r="M66" s="1195">
        <v>40423629.6598</v>
      </c>
      <c r="N66" s="1195">
        <v>4679745.56658</v>
      </c>
      <c r="O66" s="1189" t="s">
        <v>43</v>
      </c>
      <c r="P66" s="1196">
        <f t="shared" si="1"/>
        <v>23.09305469355</v>
      </c>
      <c r="Q66" s="1201" t="s">
        <v>1076</v>
      </c>
      <c r="R66" s="1202" t="s">
        <v>1077</v>
      </c>
    </row>
    <row r="67" s="1178" customFormat="1" ht="12.95" customHeight="1" spans="1:18">
      <c r="A67" s="1189" t="s">
        <v>37</v>
      </c>
      <c r="B67" s="1189" t="s">
        <v>38</v>
      </c>
      <c r="C67" s="1189">
        <v>766</v>
      </c>
      <c r="D67" s="1190">
        <v>27.3425032707</v>
      </c>
      <c r="E67" s="1189" t="s">
        <v>38</v>
      </c>
      <c r="F67" s="1189" t="s">
        <v>714</v>
      </c>
      <c r="G67" s="1189" t="s">
        <v>1075</v>
      </c>
      <c r="H67" s="1189"/>
      <c r="I67" s="1189" t="s">
        <v>721</v>
      </c>
      <c r="J67" s="1189" t="s">
        <v>28</v>
      </c>
      <c r="K67" s="1189" t="s">
        <v>327</v>
      </c>
      <c r="L67" s="1189"/>
      <c r="M67" s="1195">
        <v>40424873.62</v>
      </c>
      <c r="N67" s="1195">
        <v>4679925.91757</v>
      </c>
      <c r="O67" s="1189" t="s">
        <v>43</v>
      </c>
      <c r="P67" s="1196">
        <f t="shared" si="1"/>
        <v>82.0275098121</v>
      </c>
      <c r="Q67" s="1201" t="s">
        <v>1076</v>
      </c>
      <c r="R67" s="1202" t="s">
        <v>1077</v>
      </c>
    </row>
    <row r="68" s="1178" customFormat="1" ht="12.95" customHeight="1" spans="1:18">
      <c r="A68" s="1189" t="s">
        <v>37</v>
      </c>
      <c r="B68" s="1189" t="s">
        <v>38</v>
      </c>
      <c r="C68" s="1189">
        <v>675</v>
      </c>
      <c r="D68" s="1190">
        <v>1.43711542065</v>
      </c>
      <c r="E68" s="1189" t="s">
        <v>38</v>
      </c>
      <c r="F68" s="1189" t="s">
        <v>714</v>
      </c>
      <c r="G68" s="1189" t="s">
        <v>1075</v>
      </c>
      <c r="H68" s="1189"/>
      <c r="I68" s="1189" t="s">
        <v>721</v>
      </c>
      <c r="J68" s="1189" t="s">
        <v>729</v>
      </c>
      <c r="K68" s="1189" t="s">
        <v>29</v>
      </c>
      <c r="L68" s="1189"/>
      <c r="M68" s="1195">
        <v>40423384.4917</v>
      </c>
      <c r="N68" s="1195">
        <v>4680147.07579</v>
      </c>
      <c r="O68" s="1189" t="s">
        <v>43</v>
      </c>
      <c r="P68" s="1196">
        <f t="shared" si="1"/>
        <v>4.31134626195</v>
      </c>
      <c r="Q68" s="1201" t="s">
        <v>1076</v>
      </c>
      <c r="R68" s="1202" t="s">
        <v>1077</v>
      </c>
    </row>
    <row r="69" s="1178" customFormat="1" ht="12.95" customHeight="1" spans="1:18">
      <c r="A69" s="1189" t="s">
        <v>37</v>
      </c>
      <c r="B69" s="1189" t="s">
        <v>38</v>
      </c>
      <c r="C69" s="1189">
        <v>683</v>
      </c>
      <c r="D69" s="1190">
        <v>3.52508570025</v>
      </c>
      <c r="E69" s="1189" t="s">
        <v>38</v>
      </c>
      <c r="F69" s="1189" t="s">
        <v>714</v>
      </c>
      <c r="G69" s="1189" t="s">
        <v>1075</v>
      </c>
      <c r="H69" s="1189"/>
      <c r="I69" s="1189" t="s">
        <v>721</v>
      </c>
      <c r="J69" s="1189" t="s">
        <v>729</v>
      </c>
      <c r="K69" s="1189" t="s">
        <v>29</v>
      </c>
      <c r="L69" s="1189"/>
      <c r="M69" s="1195">
        <v>40423419.3422</v>
      </c>
      <c r="N69" s="1195">
        <v>4680124.13122</v>
      </c>
      <c r="O69" s="1189" t="s">
        <v>43</v>
      </c>
      <c r="P69" s="1196">
        <f t="shared" si="1"/>
        <v>10.57525710075</v>
      </c>
      <c r="Q69" s="1201" t="s">
        <v>1076</v>
      </c>
      <c r="R69" s="1202" t="s">
        <v>1077</v>
      </c>
    </row>
    <row r="70" s="1178" customFormat="1" ht="12.95" customHeight="1" spans="1:18">
      <c r="A70" s="1189" t="s">
        <v>37</v>
      </c>
      <c r="B70" s="1189" t="s">
        <v>38</v>
      </c>
      <c r="C70" s="1189">
        <v>254</v>
      </c>
      <c r="D70" s="1190">
        <v>7.35524266875</v>
      </c>
      <c r="E70" s="1189" t="s">
        <v>38</v>
      </c>
      <c r="F70" s="1189" t="s">
        <v>714</v>
      </c>
      <c r="G70" s="1189" t="s">
        <v>1075</v>
      </c>
      <c r="H70" s="1189"/>
      <c r="I70" s="1189" t="s">
        <v>721</v>
      </c>
      <c r="J70" s="1189" t="s">
        <v>729</v>
      </c>
      <c r="K70" s="1189" t="s">
        <v>327</v>
      </c>
      <c r="L70" s="1189"/>
      <c r="M70" s="1195">
        <v>40422790.644</v>
      </c>
      <c r="N70" s="1195">
        <v>4681201.77302</v>
      </c>
      <c r="O70" s="1189" t="s">
        <v>43</v>
      </c>
      <c r="P70" s="1196">
        <f t="shared" si="1"/>
        <v>22.06572800625</v>
      </c>
      <c r="Q70" s="1201" t="s">
        <v>1076</v>
      </c>
      <c r="R70" s="1202" t="s">
        <v>1077</v>
      </c>
    </row>
    <row r="71" s="1178" customFormat="1" ht="12.95" customHeight="1" spans="1:18">
      <c r="A71" s="1189" t="s">
        <v>37</v>
      </c>
      <c r="B71" s="1189" t="s">
        <v>38</v>
      </c>
      <c r="C71" s="1189">
        <v>220</v>
      </c>
      <c r="D71" s="1190">
        <v>14.4838820142</v>
      </c>
      <c r="E71" s="1189" t="s">
        <v>38</v>
      </c>
      <c r="F71" s="1189" t="s">
        <v>714</v>
      </c>
      <c r="G71" s="1189" t="s">
        <v>1075</v>
      </c>
      <c r="H71" s="1189"/>
      <c r="I71" s="1189" t="s">
        <v>721</v>
      </c>
      <c r="J71" s="1189" t="s">
        <v>729</v>
      </c>
      <c r="K71" s="1189" t="s">
        <v>327</v>
      </c>
      <c r="L71" s="1189"/>
      <c r="M71" s="1195">
        <v>40422869.9083</v>
      </c>
      <c r="N71" s="1195">
        <v>4681353.29325</v>
      </c>
      <c r="O71" s="1189" t="s">
        <v>43</v>
      </c>
      <c r="P71" s="1196">
        <f t="shared" si="1"/>
        <v>43.4516460426</v>
      </c>
      <c r="Q71" s="1201" t="s">
        <v>1076</v>
      </c>
      <c r="R71" s="1202" t="s">
        <v>1077</v>
      </c>
    </row>
    <row r="72" s="1178" customFormat="1" ht="12.95" customHeight="1" spans="1:18">
      <c r="A72" s="1189" t="s">
        <v>37</v>
      </c>
      <c r="B72" s="1189" t="s">
        <v>38</v>
      </c>
      <c r="C72" s="1189">
        <v>195</v>
      </c>
      <c r="D72" s="1190">
        <v>3.1795102032</v>
      </c>
      <c r="E72" s="1189" t="s">
        <v>38</v>
      </c>
      <c r="F72" s="1189" t="s">
        <v>714</v>
      </c>
      <c r="G72" s="1189" t="s">
        <v>1075</v>
      </c>
      <c r="H72" s="1189"/>
      <c r="I72" s="1189" t="s">
        <v>721</v>
      </c>
      <c r="J72" s="1189" t="s">
        <v>729</v>
      </c>
      <c r="K72" s="1189" t="s">
        <v>29</v>
      </c>
      <c r="L72" s="1189"/>
      <c r="M72" s="1195">
        <v>40423326.5508</v>
      </c>
      <c r="N72" s="1195">
        <v>4681471.85896</v>
      </c>
      <c r="O72" s="1189" t="s">
        <v>43</v>
      </c>
      <c r="P72" s="1196">
        <f t="shared" si="1"/>
        <v>9.5385306096</v>
      </c>
      <c r="Q72" s="1201" t="s">
        <v>1076</v>
      </c>
      <c r="R72" s="1202" t="s">
        <v>1077</v>
      </c>
    </row>
    <row r="73" s="1178" customFormat="1" ht="12.95" customHeight="1" spans="1:18">
      <c r="A73" s="1189" t="s">
        <v>37</v>
      </c>
      <c r="B73" s="1189" t="s">
        <v>38</v>
      </c>
      <c r="C73" s="1189">
        <v>172</v>
      </c>
      <c r="D73" s="1190">
        <v>5.2472746422</v>
      </c>
      <c r="E73" s="1189" t="s">
        <v>38</v>
      </c>
      <c r="F73" s="1189" t="s">
        <v>714</v>
      </c>
      <c r="G73" s="1189" t="s">
        <v>1075</v>
      </c>
      <c r="H73" s="1189"/>
      <c r="I73" s="1189" t="s">
        <v>721</v>
      </c>
      <c r="J73" s="1189" t="s">
        <v>729</v>
      </c>
      <c r="K73" s="1189" t="s">
        <v>29</v>
      </c>
      <c r="L73" s="1189"/>
      <c r="M73" s="1195">
        <v>40423423.1177</v>
      </c>
      <c r="N73" s="1195">
        <v>4681564.48487</v>
      </c>
      <c r="O73" s="1189" t="s">
        <v>43</v>
      </c>
      <c r="P73" s="1196">
        <f t="shared" si="1"/>
        <v>15.7418239266</v>
      </c>
      <c r="Q73" s="1201" t="s">
        <v>1076</v>
      </c>
      <c r="R73" s="1202" t="s">
        <v>1077</v>
      </c>
    </row>
    <row r="74" s="1178" customFormat="1" ht="12.95" customHeight="1" spans="1:18">
      <c r="A74" s="1189" t="s">
        <v>37</v>
      </c>
      <c r="B74" s="1189" t="s">
        <v>38</v>
      </c>
      <c r="C74" s="1189">
        <v>193</v>
      </c>
      <c r="D74" s="1190">
        <v>5.37804025605</v>
      </c>
      <c r="E74" s="1189" t="s">
        <v>38</v>
      </c>
      <c r="F74" s="1189" t="s">
        <v>714</v>
      </c>
      <c r="G74" s="1189" t="s">
        <v>1075</v>
      </c>
      <c r="H74" s="1189"/>
      <c r="I74" s="1189" t="s">
        <v>721</v>
      </c>
      <c r="J74" s="1189" t="s">
        <v>729</v>
      </c>
      <c r="K74" s="1189" t="s">
        <v>29</v>
      </c>
      <c r="L74" s="1189"/>
      <c r="M74" s="1195">
        <v>40423233.8462</v>
      </c>
      <c r="N74" s="1195">
        <v>4681472.21658</v>
      </c>
      <c r="O74" s="1189" t="s">
        <v>43</v>
      </c>
      <c r="P74" s="1196">
        <f t="shared" si="1"/>
        <v>16.13412076815</v>
      </c>
      <c r="Q74" s="1201" t="s">
        <v>1076</v>
      </c>
      <c r="R74" s="1202" t="s">
        <v>1077</v>
      </c>
    </row>
    <row r="75" s="1178" customFormat="1" ht="12.95" customHeight="1" spans="1:18">
      <c r="A75" s="1189" t="s">
        <v>37</v>
      </c>
      <c r="B75" s="1189" t="s">
        <v>38</v>
      </c>
      <c r="C75" s="1189">
        <v>163</v>
      </c>
      <c r="D75" s="1190">
        <v>1.7201361195</v>
      </c>
      <c r="E75" s="1189" t="s">
        <v>38</v>
      </c>
      <c r="F75" s="1189" t="s">
        <v>714</v>
      </c>
      <c r="G75" s="1189" t="s">
        <v>1075</v>
      </c>
      <c r="H75" s="1189"/>
      <c r="I75" s="1189" t="s">
        <v>721</v>
      </c>
      <c r="J75" s="1189" t="s">
        <v>729</v>
      </c>
      <c r="K75" s="1189" t="s">
        <v>29</v>
      </c>
      <c r="L75" s="1189"/>
      <c r="M75" s="1195">
        <v>40423133.193</v>
      </c>
      <c r="N75" s="1195">
        <v>4681660.03212</v>
      </c>
      <c r="O75" s="1189" t="s">
        <v>43</v>
      </c>
      <c r="P75" s="1196">
        <f t="shared" si="1"/>
        <v>5.1604083585</v>
      </c>
      <c r="Q75" s="1201" t="s">
        <v>1076</v>
      </c>
      <c r="R75" s="1202" t="s">
        <v>1077</v>
      </c>
    </row>
    <row r="76" s="1178" customFormat="1" ht="12.95" customHeight="1" spans="1:18">
      <c r="A76" s="1189" t="s">
        <v>37</v>
      </c>
      <c r="B76" s="1189" t="s">
        <v>38</v>
      </c>
      <c r="C76" s="1189">
        <v>177</v>
      </c>
      <c r="D76" s="1190">
        <v>54.8878134741</v>
      </c>
      <c r="E76" s="1189" t="s">
        <v>38</v>
      </c>
      <c r="F76" s="1189" t="s">
        <v>714</v>
      </c>
      <c r="G76" s="1189" t="s">
        <v>1075</v>
      </c>
      <c r="H76" s="1189"/>
      <c r="I76" s="1189" t="s">
        <v>721</v>
      </c>
      <c r="J76" s="1189" t="s">
        <v>729</v>
      </c>
      <c r="K76" s="1189" t="s">
        <v>29</v>
      </c>
      <c r="L76" s="1189"/>
      <c r="M76" s="1195">
        <v>40422627.7551</v>
      </c>
      <c r="N76" s="1195">
        <v>4681551.49088</v>
      </c>
      <c r="O76" s="1189" t="s">
        <v>43</v>
      </c>
      <c r="P76" s="1196">
        <f t="shared" ref="P76:P139" si="2">D76*3</f>
        <v>164.6634404223</v>
      </c>
      <c r="Q76" s="1201" t="s">
        <v>1076</v>
      </c>
      <c r="R76" s="1202" t="s">
        <v>1077</v>
      </c>
    </row>
    <row r="77" s="1178" customFormat="1" ht="12.95" customHeight="1" spans="1:18">
      <c r="A77" s="1189" t="s">
        <v>37</v>
      </c>
      <c r="B77" s="1189" t="s">
        <v>38</v>
      </c>
      <c r="C77" s="1189">
        <v>156</v>
      </c>
      <c r="D77" s="1190">
        <v>1.7495581278</v>
      </c>
      <c r="E77" s="1189" t="s">
        <v>38</v>
      </c>
      <c r="F77" s="1189" t="s">
        <v>714</v>
      </c>
      <c r="G77" s="1189" t="s">
        <v>1075</v>
      </c>
      <c r="H77" s="1189"/>
      <c r="I77" s="1189" t="s">
        <v>721</v>
      </c>
      <c r="J77" s="1189" t="s">
        <v>729</v>
      </c>
      <c r="K77" s="1189" t="s">
        <v>29</v>
      </c>
      <c r="L77" s="1189"/>
      <c r="M77" s="1195">
        <v>40423264.0907</v>
      </c>
      <c r="N77" s="1195">
        <v>4681676.83206</v>
      </c>
      <c r="O77" s="1189" t="s">
        <v>43</v>
      </c>
      <c r="P77" s="1196">
        <f t="shared" si="2"/>
        <v>5.2486743834</v>
      </c>
      <c r="Q77" s="1201" t="s">
        <v>1076</v>
      </c>
      <c r="R77" s="1202" t="s">
        <v>1077</v>
      </c>
    </row>
    <row r="78" s="1178" customFormat="1" ht="12.95" customHeight="1" spans="1:18">
      <c r="A78" s="1189" t="s">
        <v>37</v>
      </c>
      <c r="B78" s="1189" t="s">
        <v>38</v>
      </c>
      <c r="C78" s="1189">
        <v>133</v>
      </c>
      <c r="D78" s="1190">
        <v>3.64017653745</v>
      </c>
      <c r="E78" s="1189" t="s">
        <v>38</v>
      </c>
      <c r="F78" s="1189" t="s">
        <v>714</v>
      </c>
      <c r="G78" s="1189" t="s">
        <v>1075</v>
      </c>
      <c r="H78" s="1189"/>
      <c r="I78" s="1189" t="s">
        <v>721</v>
      </c>
      <c r="J78" s="1189" t="s">
        <v>729</v>
      </c>
      <c r="K78" s="1189" t="s">
        <v>327</v>
      </c>
      <c r="L78" s="1189"/>
      <c r="M78" s="1195">
        <v>40422941.2108</v>
      </c>
      <c r="N78" s="1195">
        <v>4681775.61066</v>
      </c>
      <c r="O78" s="1189" t="s">
        <v>43</v>
      </c>
      <c r="P78" s="1196">
        <f t="shared" si="2"/>
        <v>10.92052961235</v>
      </c>
      <c r="Q78" s="1201" t="s">
        <v>1076</v>
      </c>
      <c r="R78" s="1202" t="s">
        <v>1077</v>
      </c>
    </row>
    <row r="79" s="1178" customFormat="1" ht="12.95" customHeight="1" spans="1:18">
      <c r="A79" s="1189" t="s">
        <v>37</v>
      </c>
      <c r="B79" s="1189" t="s">
        <v>38</v>
      </c>
      <c r="C79" s="1189">
        <v>87</v>
      </c>
      <c r="D79" s="1190">
        <v>3.59556613065</v>
      </c>
      <c r="E79" s="1189" t="s">
        <v>38</v>
      </c>
      <c r="F79" s="1189" t="s">
        <v>714</v>
      </c>
      <c r="G79" s="1189" t="s">
        <v>1075</v>
      </c>
      <c r="H79" s="1189"/>
      <c r="I79" s="1189" t="s">
        <v>721</v>
      </c>
      <c r="J79" s="1189" t="s">
        <v>729</v>
      </c>
      <c r="K79" s="1189" t="s">
        <v>29</v>
      </c>
      <c r="L79" s="1189"/>
      <c r="M79" s="1195">
        <v>40423156.3392</v>
      </c>
      <c r="N79" s="1195">
        <v>4681898.0826</v>
      </c>
      <c r="O79" s="1189" t="s">
        <v>43</v>
      </c>
      <c r="P79" s="1196">
        <f t="shared" si="2"/>
        <v>10.78669839195</v>
      </c>
      <c r="Q79" s="1201" t="s">
        <v>1076</v>
      </c>
      <c r="R79" s="1202" t="s">
        <v>1077</v>
      </c>
    </row>
    <row r="80" s="1178" customFormat="1" ht="12.95" customHeight="1" spans="1:18">
      <c r="A80" s="1189" t="s">
        <v>37</v>
      </c>
      <c r="B80" s="1189" t="s">
        <v>38</v>
      </c>
      <c r="C80" s="1189">
        <v>90</v>
      </c>
      <c r="D80" s="1190">
        <v>4.7406674571</v>
      </c>
      <c r="E80" s="1189" t="s">
        <v>38</v>
      </c>
      <c r="F80" s="1189" t="s">
        <v>714</v>
      </c>
      <c r="G80" s="1189" t="s">
        <v>1075</v>
      </c>
      <c r="H80" s="1189"/>
      <c r="I80" s="1189" t="s">
        <v>717</v>
      </c>
      <c r="J80" s="1189" t="s">
        <v>1078</v>
      </c>
      <c r="K80" s="1189" t="s">
        <v>29</v>
      </c>
      <c r="L80" s="1189"/>
      <c r="M80" s="1195">
        <v>40422078.8626</v>
      </c>
      <c r="N80" s="1195">
        <v>4681888.73591</v>
      </c>
      <c r="O80" s="1189" t="s">
        <v>43</v>
      </c>
      <c r="P80" s="1196">
        <f t="shared" si="2"/>
        <v>14.2220023713</v>
      </c>
      <c r="Q80" s="1201" t="s">
        <v>1076</v>
      </c>
      <c r="R80" s="1202" t="s">
        <v>1077</v>
      </c>
    </row>
    <row r="81" s="1178" customFormat="1" ht="12.95" customHeight="1" spans="1:18">
      <c r="A81" s="1189" t="s">
        <v>37</v>
      </c>
      <c r="B81" s="1189" t="s">
        <v>38</v>
      </c>
      <c r="C81" s="1189">
        <v>74</v>
      </c>
      <c r="D81" s="1190">
        <v>7.97180414745</v>
      </c>
      <c r="E81" s="1189" t="s">
        <v>38</v>
      </c>
      <c r="F81" s="1189" t="s">
        <v>714</v>
      </c>
      <c r="G81" s="1189" t="s">
        <v>1075</v>
      </c>
      <c r="H81" s="1189"/>
      <c r="I81" s="1189" t="s">
        <v>721</v>
      </c>
      <c r="J81" s="1189" t="s">
        <v>729</v>
      </c>
      <c r="K81" s="1189" t="s">
        <v>327</v>
      </c>
      <c r="L81" s="1189"/>
      <c r="M81" s="1195">
        <v>40423390.4781</v>
      </c>
      <c r="N81" s="1195">
        <v>4681936.2588</v>
      </c>
      <c r="O81" s="1189" t="s">
        <v>43</v>
      </c>
      <c r="P81" s="1196">
        <f t="shared" si="2"/>
        <v>23.91541244235</v>
      </c>
      <c r="Q81" s="1201" t="s">
        <v>1076</v>
      </c>
      <c r="R81" s="1202" t="s">
        <v>1077</v>
      </c>
    </row>
    <row r="82" s="1178" customFormat="1" ht="12.95" customHeight="1" spans="1:18">
      <c r="A82" s="1189" t="s">
        <v>37</v>
      </c>
      <c r="B82" s="1189" t="s">
        <v>38</v>
      </c>
      <c r="C82" s="1189">
        <v>105</v>
      </c>
      <c r="D82" s="1190">
        <v>8.41263383565</v>
      </c>
      <c r="E82" s="1189" t="s">
        <v>38</v>
      </c>
      <c r="F82" s="1189" t="s">
        <v>714</v>
      </c>
      <c r="G82" s="1189" t="s">
        <v>1075</v>
      </c>
      <c r="H82" s="1189"/>
      <c r="I82" s="1189" t="s">
        <v>721</v>
      </c>
      <c r="J82" s="1189" t="s">
        <v>729</v>
      </c>
      <c r="K82" s="1189" t="s">
        <v>327</v>
      </c>
      <c r="L82" s="1189"/>
      <c r="M82" s="1195">
        <v>40422933.2779</v>
      </c>
      <c r="N82" s="1195">
        <v>4681854.59746</v>
      </c>
      <c r="O82" s="1189" t="s">
        <v>43</v>
      </c>
      <c r="P82" s="1196">
        <f t="shared" si="2"/>
        <v>25.23790150695</v>
      </c>
      <c r="Q82" s="1201" t="s">
        <v>1076</v>
      </c>
      <c r="R82" s="1202" t="s">
        <v>1077</v>
      </c>
    </row>
    <row r="83" s="1178" customFormat="1" ht="12.95" customHeight="1" spans="1:18">
      <c r="A83" s="1189" t="s">
        <v>37</v>
      </c>
      <c r="B83" s="1189" t="s">
        <v>38</v>
      </c>
      <c r="C83" s="1189">
        <v>5</v>
      </c>
      <c r="D83" s="1190">
        <v>4.4163727359</v>
      </c>
      <c r="E83" s="1189" t="s">
        <v>38</v>
      </c>
      <c r="F83" s="1189" t="s">
        <v>714</v>
      </c>
      <c r="G83" s="1189" t="s">
        <v>1075</v>
      </c>
      <c r="H83" s="1189"/>
      <c r="I83" s="1189" t="s">
        <v>721</v>
      </c>
      <c r="J83" s="1189" t="s">
        <v>729</v>
      </c>
      <c r="K83" s="1189" t="s">
        <v>29</v>
      </c>
      <c r="L83" s="1189"/>
      <c r="M83" s="1195">
        <v>40423155.702</v>
      </c>
      <c r="N83" s="1195">
        <v>4682344.10907</v>
      </c>
      <c r="O83" s="1189" t="s">
        <v>43</v>
      </c>
      <c r="P83" s="1196">
        <f t="shared" si="2"/>
        <v>13.2491182077</v>
      </c>
      <c r="Q83" s="1201" t="s">
        <v>1076</v>
      </c>
      <c r="R83" s="1202" t="s">
        <v>1077</v>
      </c>
    </row>
    <row r="84" s="1178" customFormat="1" ht="12.95" customHeight="1" spans="1:18">
      <c r="A84" s="1189" t="s">
        <v>37</v>
      </c>
      <c r="B84" s="1189" t="s">
        <v>38</v>
      </c>
      <c r="C84" s="1189">
        <v>6</v>
      </c>
      <c r="D84" s="1190">
        <v>2.3788343184</v>
      </c>
      <c r="E84" s="1189" t="s">
        <v>38</v>
      </c>
      <c r="F84" s="1189" t="s">
        <v>714</v>
      </c>
      <c r="G84" s="1189" t="s">
        <v>1075</v>
      </c>
      <c r="H84" s="1189"/>
      <c r="I84" s="1189" t="s">
        <v>721</v>
      </c>
      <c r="J84" s="1189" t="s">
        <v>729</v>
      </c>
      <c r="K84" s="1189" t="s">
        <v>327</v>
      </c>
      <c r="L84" s="1189"/>
      <c r="M84" s="1195">
        <v>40423178.695</v>
      </c>
      <c r="N84" s="1195">
        <v>4682371.73957</v>
      </c>
      <c r="O84" s="1189" t="s">
        <v>43</v>
      </c>
      <c r="P84" s="1196">
        <f t="shared" si="2"/>
        <v>7.1365029552</v>
      </c>
      <c r="Q84" s="1201" t="s">
        <v>1076</v>
      </c>
      <c r="R84" s="1202" t="s">
        <v>1077</v>
      </c>
    </row>
    <row r="85" s="1178" customFormat="1" ht="12.95" customHeight="1" spans="1:18">
      <c r="A85" s="1189" t="s">
        <v>37</v>
      </c>
      <c r="B85" s="1189" t="s">
        <v>38</v>
      </c>
      <c r="C85" s="1189">
        <v>1660</v>
      </c>
      <c r="D85" s="1190">
        <v>10.1838981846</v>
      </c>
      <c r="E85" s="1189" t="s">
        <v>38</v>
      </c>
      <c r="F85" s="1189" t="s">
        <v>714</v>
      </c>
      <c r="G85" s="1189" t="s">
        <v>1075</v>
      </c>
      <c r="H85" s="1189"/>
      <c r="I85" s="1189" t="s">
        <v>721</v>
      </c>
      <c r="J85" s="1189" t="s">
        <v>729</v>
      </c>
      <c r="K85" s="1189" t="s">
        <v>327</v>
      </c>
      <c r="L85" s="1189"/>
      <c r="M85" s="1195">
        <v>40422816.5172</v>
      </c>
      <c r="N85" s="1195">
        <v>4678031.56864</v>
      </c>
      <c r="O85" s="1189" t="s">
        <v>43</v>
      </c>
      <c r="P85" s="1196">
        <f t="shared" si="2"/>
        <v>30.5516945538</v>
      </c>
      <c r="Q85" s="1201" t="s">
        <v>1076</v>
      </c>
      <c r="R85" s="1202" t="s">
        <v>1077</v>
      </c>
    </row>
    <row r="86" s="1178" customFormat="1" ht="12.95" customHeight="1" spans="1:18">
      <c r="A86" s="1189" t="s">
        <v>37</v>
      </c>
      <c r="B86" s="1189" t="s">
        <v>38</v>
      </c>
      <c r="C86" s="1189">
        <v>1654</v>
      </c>
      <c r="D86" s="1190">
        <v>7.32345522825</v>
      </c>
      <c r="E86" s="1189" t="s">
        <v>38</v>
      </c>
      <c r="F86" s="1189" t="s">
        <v>714</v>
      </c>
      <c r="G86" s="1189" t="s">
        <v>1075</v>
      </c>
      <c r="H86" s="1189"/>
      <c r="I86" s="1189" t="s">
        <v>721</v>
      </c>
      <c r="J86" s="1189" t="s">
        <v>729</v>
      </c>
      <c r="K86" s="1189" t="s">
        <v>327</v>
      </c>
      <c r="L86" s="1189"/>
      <c r="M86" s="1195">
        <v>40422789.1329</v>
      </c>
      <c r="N86" s="1195">
        <v>4678080.17233</v>
      </c>
      <c r="O86" s="1189" t="s">
        <v>43</v>
      </c>
      <c r="P86" s="1196">
        <f t="shared" si="2"/>
        <v>21.97036568475</v>
      </c>
      <c r="Q86" s="1201" t="s">
        <v>1076</v>
      </c>
      <c r="R86" s="1202" t="s">
        <v>1077</v>
      </c>
    </row>
    <row r="87" s="1178" customFormat="1" ht="12.95" customHeight="1" spans="1:18">
      <c r="A87" s="1189" t="s">
        <v>37</v>
      </c>
      <c r="B87" s="1189" t="s">
        <v>38</v>
      </c>
      <c r="C87" s="1189">
        <v>1421</v>
      </c>
      <c r="D87" s="1190">
        <v>11.98171340745</v>
      </c>
      <c r="E87" s="1189" t="s">
        <v>38</v>
      </c>
      <c r="F87" s="1189" t="s">
        <v>714</v>
      </c>
      <c r="G87" s="1189" t="s">
        <v>1075</v>
      </c>
      <c r="H87" s="1189"/>
      <c r="I87" s="1189" t="s">
        <v>721</v>
      </c>
      <c r="J87" s="1189" t="s">
        <v>28</v>
      </c>
      <c r="K87" s="1189" t="s">
        <v>29</v>
      </c>
      <c r="L87" s="1189"/>
      <c r="M87" s="1195">
        <v>40422973.9804</v>
      </c>
      <c r="N87" s="1195">
        <v>4678764.19582</v>
      </c>
      <c r="O87" s="1189" t="s">
        <v>43</v>
      </c>
      <c r="P87" s="1196">
        <f t="shared" si="2"/>
        <v>35.94514022235</v>
      </c>
      <c r="Q87" s="1201" t="s">
        <v>1076</v>
      </c>
      <c r="R87" s="1202" t="s">
        <v>1077</v>
      </c>
    </row>
    <row r="88" s="1178" customFormat="1" ht="12.95" customHeight="1" spans="1:18">
      <c r="A88" s="1189" t="s">
        <v>37</v>
      </c>
      <c r="B88" s="1189" t="s">
        <v>38</v>
      </c>
      <c r="C88" s="1189">
        <v>1407</v>
      </c>
      <c r="D88" s="1190">
        <v>17.71761460395</v>
      </c>
      <c r="E88" s="1189" t="s">
        <v>38</v>
      </c>
      <c r="F88" s="1189" t="s">
        <v>714</v>
      </c>
      <c r="G88" s="1189" t="s">
        <v>1075</v>
      </c>
      <c r="H88" s="1189"/>
      <c r="I88" s="1189" t="s">
        <v>721</v>
      </c>
      <c r="J88" s="1189" t="s">
        <v>729</v>
      </c>
      <c r="K88" s="1189" t="s">
        <v>327</v>
      </c>
      <c r="L88" s="1189"/>
      <c r="M88" s="1195">
        <v>40422902.5624</v>
      </c>
      <c r="N88" s="1195">
        <v>4678802.55127</v>
      </c>
      <c r="O88" s="1189" t="s">
        <v>43</v>
      </c>
      <c r="P88" s="1196">
        <f t="shared" si="2"/>
        <v>53.15284381185</v>
      </c>
      <c r="Q88" s="1201" t="s">
        <v>1076</v>
      </c>
      <c r="R88" s="1202" t="s">
        <v>1077</v>
      </c>
    </row>
    <row r="89" s="1178" customFormat="1" ht="12.95" customHeight="1" spans="1:18">
      <c r="A89" s="1189" t="s">
        <v>37</v>
      </c>
      <c r="B89" s="1189" t="s">
        <v>38</v>
      </c>
      <c r="C89" s="1189">
        <v>1266</v>
      </c>
      <c r="D89" s="1190">
        <v>12.06061746165</v>
      </c>
      <c r="E89" s="1189" t="s">
        <v>38</v>
      </c>
      <c r="F89" s="1189" t="s">
        <v>714</v>
      </c>
      <c r="G89" s="1189" t="s">
        <v>1075</v>
      </c>
      <c r="H89" s="1189"/>
      <c r="I89" s="1189" t="s">
        <v>721</v>
      </c>
      <c r="J89" s="1189" t="s">
        <v>729</v>
      </c>
      <c r="K89" s="1189" t="s">
        <v>327</v>
      </c>
      <c r="L89" s="1189"/>
      <c r="M89" s="1195">
        <v>40421040.1796</v>
      </c>
      <c r="N89" s="1195">
        <v>4679005.59303</v>
      </c>
      <c r="O89" s="1189" t="s">
        <v>43</v>
      </c>
      <c r="P89" s="1196">
        <f t="shared" si="2"/>
        <v>36.18185238495</v>
      </c>
      <c r="Q89" s="1201" t="s">
        <v>1076</v>
      </c>
      <c r="R89" s="1202" t="s">
        <v>1077</v>
      </c>
    </row>
    <row r="90" s="1178" customFormat="1" ht="12.95" customHeight="1" spans="1:18">
      <c r="A90" s="1189" t="s">
        <v>37</v>
      </c>
      <c r="B90" s="1189" t="s">
        <v>38</v>
      </c>
      <c r="C90" s="1189">
        <v>1237</v>
      </c>
      <c r="D90" s="1190">
        <v>9.65047100115</v>
      </c>
      <c r="E90" s="1189" t="s">
        <v>38</v>
      </c>
      <c r="F90" s="1189" t="s">
        <v>714</v>
      </c>
      <c r="G90" s="1189" t="s">
        <v>1075</v>
      </c>
      <c r="H90" s="1189"/>
      <c r="I90" s="1189" t="s">
        <v>721</v>
      </c>
      <c r="J90" s="1189" t="s">
        <v>729</v>
      </c>
      <c r="K90" s="1189" t="s">
        <v>327</v>
      </c>
      <c r="L90" s="1189"/>
      <c r="M90" s="1195">
        <v>40423046.4308</v>
      </c>
      <c r="N90" s="1195">
        <v>4679059.4397</v>
      </c>
      <c r="O90" s="1189" t="s">
        <v>43</v>
      </c>
      <c r="P90" s="1196">
        <f t="shared" si="2"/>
        <v>28.95141300345</v>
      </c>
      <c r="Q90" s="1201" t="s">
        <v>1076</v>
      </c>
      <c r="R90" s="1202" t="s">
        <v>1077</v>
      </c>
    </row>
    <row r="91" s="1178" customFormat="1" ht="12.95" customHeight="1" spans="1:18">
      <c r="A91" s="1189" t="s">
        <v>37</v>
      </c>
      <c r="B91" s="1189" t="s">
        <v>38</v>
      </c>
      <c r="C91" s="1189">
        <v>1178</v>
      </c>
      <c r="D91" s="1190">
        <v>2.3270817738</v>
      </c>
      <c r="E91" s="1189" t="s">
        <v>38</v>
      </c>
      <c r="F91" s="1189" t="s">
        <v>714</v>
      </c>
      <c r="G91" s="1189" t="s">
        <v>1075</v>
      </c>
      <c r="H91" s="1189"/>
      <c r="I91" s="1189" t="s">
        <v>721</v>
      </c>
      <c r="J91" s="1189" t="s">
        <v>28</v>
      </c>
      <c r="K91" s="1189" t="s">
        <v>29</v>
      </c>
      <c r="L91" s="1189"/>
      <c r="M91" s="1195">
        <v>40421178.743</v>
      </c>
      <c r="N91" s="1195">
        <v>4679188.1532</v>
      </c>
      <c r="O91" s="1189" t="s">
        <v>43</v>
      </c>
      <c r="P91" s="1196">
        <f t="shared" si="2"/>
        <v>6.9812453214</v>
      </c>
      <c r="Q91" s="1201" t="s">
        <v>1076</v>
      </c>
      <c r="R91" s="1202" t="s">
        <v>1077</v>
      </c>
    </row>
    <row r="92" s="1178" customFormat="1" ht="12.95" customHeight="1" spans="1:18">
      <c r="A92" s="1189" t="s">
        <v>37</v>
      </c>
      <c r="B92" s="1189" t="s">
        <v>38</v>
      </c>
      <c r="C92" s="1189">
        <v>975</v>
      </c>
      <c r="D92" s="1190">
        <v>0.93780289005</v>
      </c>
      <c r="E92" s="1189" t="s">
        <v>38</v>
      </c>
      <c r="F92" s="1189" t="s">
        <v>714</v>
      </c>
      <c r="G92" s="1189" t="s">
        <v>1075</v>
      </c>
      <c r="H92" s="1189"/>
      <c r="I92" s="1189" t="s">
        <v>721</v>
      </c>
      <c r="J92" s="1189" t="s">
        <v>1078</v>
      </c>
      <c r="K92" s="1189" t="s">
        <v>29</v>
      </c>
      <c r="L92" s="1189"/>
      <c r="M92" s="1195">
        <v>40423241.3172</v>
      </c>
      <c r="N92" s="1195">
        <v>4679571.12774</v>
      </c>
      <c r="O92" s="1189" t="s">
        <v>43</v>
      </c>
      <c r="P92" s="1196">
        <f t="shared" si="2"/>
        <v>2.81340867015</v>
      </c>
      <c r="Q92" s="1201" t="s">
        <v>1076</v>
      </c>
      <c r="R92" s="1202" t="s">
        <v>1077</v>
      </c>
    </row>
    <row r="93" s="1178" customFormat="1" ht="12.95" customHeight="1" spans="1:18">
      <c r="A93" s="1189" t="s">
        <v>37</v>
      </c>
      <c r="B93" s="1189" t="s">
        <v>38</v>
      </c>
      <c r="C93" s="1189">
        <v>956</v>
      </c>
      <c r="D93" s="1190">
        <v>2.754151728</v>
      </c>
      <c r="E93" s="1189" t="s">
        <v>38</v>
      </c>
      <c r="F93" s="1189" t="s">
        <v>714</v>
      </c>
      <c r="G93" s="1189" t="s">
        <v>1075</v>
      </c>
      <c r="H93" s="1189"/>
      <c r="I93" s="1189" t="s">
        <v>721</v>
      </c>
      <c r="J93" s="1189" t="s">
        <v>1078</v>
      </c>
      <c r="K93" s="1189" t="s">
        <v>29</v>
      </c>
      <c r="L93" s="1189"/>
      <c r="M93" s="1195">
        <v>40423117.5686</v>
      </c>
      <c r="N93" s="1195">
        <v>4679624.51926</v>
      </c>
      <c r="O93" s="1189" t="s">
        <v>43</v>
      </c>
      <c r="P93" s="1196">
        <f t="shared" si="2"/>
        <v>8.262455184</v>
      </c>
      <c r="Q93" s="1201" t="s">
        <v>1076</v>
      </c>
      <c r="R93" s="1202" t="s">
        <v>1077</v>
      </c>
    </row>
    <row r="94" s="1178" customFormat="1" ht="12.95" customHeight="1" spans="1:18">
      <c r="A94" s="1189" t="s">
        <v>37</v>
      </c>
      <c r="B94" s="1189" t="s">
        <v>38</v>
      </c>
      <c r="C94" s="1189">
        <v>922</v>
      </c>
      <c r="D94" s="1190">
        <v>3.1498562739</v>
      </c>
      <c r="E94" s="1189" t="s">
        <v>38</v>
      </c>
      <c r="F94" s="1189" t="s">
        <v>714</v>
      </c>
      <c r="G94" s="1189" t="s">
        <v>1075</v>
      </c>
      <c r="H94" s="1189"/>
      <c r="I94" s="1189" t="s">
        <v>721</v>
      </c>
      <c r="J94" s="1189" t="s">
        <v>729</v>
      </c>
      <c r="K94" s="1189" t="s">
        <v>29</v>
      </c>
      <c r="L94" s="1189"/>
      <c r="M94" s="1195">
        <v>40422927.7818</v>
      </c>
      <c r="N94" s="1195">
        <v>4679668.91268</v>
      </c>
      <c r="O94" s="1189" t="s">
        <v>43</v>
      </c>
      <c r="P94" s="1196">
        <f t="shared" si="2"/>
        <v>9.4495688217</v>
      </c>
      <c r="Q94" s="1201" t="s">
        <v>1076</v>
      </c>
      <c r="R94" s="1202" t="s">
        <v>1077</v>
      </c>
    </row>
    <row r="95" s="1178" customFormat="1" ht="12.95" customHeight="1" spans="1:18">
      <c r="A95" s="1189" t="s">
        <v>37</v>
      </c>
      <c r="B95" s="1189" t="s">
        <v>38</v>
      </c>
      <c r="C95" s="1189">
        <v>863</v>
      </c>
      <c r="D95" s="1190">
        <v>1.20807662325</v>
      </c>
      <c r="E95" s="1189" t="s">
        <v>38</v>
      </c>
      <c r="F95" s="1189" t="s">
        <v>714</v>
      </c>
      <c r="G95" s="1189" t="s">
        <v>1075</v>
      </c>
      <c r="H95" s="1189"/>
      <c r="I95" s="1189" t="s">
        <v>721</v>
      </c>
      <c r="J95" s="1189" t="s">
        <v>729</v>
      </c>
      <c r="K95" s="1189" t="s">
        <v>29</v>
      </c>
      <c r="L95" s="1189"/>
      <c r="M95" s="1195">
        <v>40422582.6096</v>
      </c>
      <c r="N95" s="1195">
        <v>4679737.0294</v>
      </c>
      <c r="O95" s="1189" t="s">
        <v>43</v>
      </c>
      <c r="P95" s="1196">
        <f t="shared" si="2"/>
        <v>3.62422986975</v>
      </c>
      <c r="Q95" s="1201" t="s">
        <v>1076</v>
      </c>
      <c r="R95" s="1202" t="s">
        <v>1077</v>
      </c>
    </row>
    <row r="96" s="1178" customFormat="1" ht="12.95" customHeight="1" spans="1:18">
      <c r="A96" s="1189" t="s">
        <v>37</v>
      </c>
      <c r="B96" s="1189" t="s">
        <v>38</v>
      </c>
      <c r="C96" s="1189">
        <v>862</v>
      </c>
      <c r="D96" s="1190">
        <v>4.2983576985</v>
      </c>
      <c r="E96" s="1189" t="s">
        <v>38</v>
      </c>
      <c r="F96" s="1189" t="s">
        <v>714</v>
      </c>
      <c r="G96" s="1189" t="s">
        <v>1075</v>
      </c>
      <c r="H96" s="1189"/>
      <c r="I96" s="1189" t="s">
        <v>721</v>
      </c>
      <c r="J96" s="1189" t="s">
        <v>729</v>
      </c>
      <c r="K96" s="1189" t="s">
        <v>327</v>
      </c>
      <c r="L96" s="1189"/>
      <c r="M96" s="1195">
        <v>40423215.9885</v>
      </c>
      <c r="N96" s="1195">
        <v>4679740.71659</v>
      </c>
      <c r="O96" s="1189" t="s">
        <v>43</v>
      </c>
      <c r="P96" s="1196">
        <f t="shared" si="2"/>
        <v>12.8950730955</v>
      </c>
      <c r="Q96" s="1201" t="s">
        <v>1076</v>
      </c>
      <c r="R96" s="1202" t="s">
        <v>1077</v>
      </c>
    </row>
    <row r="97" s="1178" customFormat="1" ht="12.95" customHeight="1" spans="1:18">
      <c r="A97" s="1189" t="s">
        <v>37</v>
      </c>
      <c r="B97" s="1189" t="s">
        <v>38</v>
      </c>
      <c r="C97" s="1189">
        <v>773</v>
      </c>
      <c r="D97" s="1190">
        <v>9.0813414108</v>
      </c>
      <c r="E97" s="1189" t="s">
        <v>38</v>
      </c>
      <c r="F97" s="1189" t="s">
        <v>714</v>
      </c>
      <c r="G97" s="1189" t="s">
        <v>1075</v>
      </c>
      <c r="H97" s="1189"/>
      <c r="I97" s="1189" t="s">
        <v>721</v>
      </c>
      <c r="J97" s="1189" t="s">
        <v>28</v>
      </c>
      <c r="K97" s="1189" t="s">
        <v>327</v>
      </c>
      <c r="L97" s="1189"/>
      <c r="M97" s="1195">
        <v>40425070.9685</v>
      </c>
      <c r="N97" s="1195">
        <v>4679872.3004</v>
      </c>
      <c r="O97" s="1189" t="s">
        <v>43</v>
      </c>
      <c r="P97" s="1196">
        <f t="shared" si="2"/>
        <v>27.2440242324</v>
      </c>
      <c r="Q97" s="1201" t="s">
        <v>1076</v>
      </c>
      <c r="R97" s="1202" t="s">
        <v>1077</v>
      </c>
    </row>
    <row r="98" s="1178" customFormat="1" ht="12.95" customHeight="1" spans="1:18">
      <c r="A98" s="1189" t="s">
        <v>37</v>
      </c>
      <c r="B98" s="1189" t="s">
        <v>38</v>
      </c>
      <c r="C98" s="1189">
        <v>746</v>
      </c>
      <c r="D98" s="1190">
        <v>16.1270269353</v>
      </c>
      <c r="E98" s="1189" t="s">
        <v>38</v>
      </c>
      <c r="F98" s="1189" t="s">
        <v>714</v>
      </c>
      <c r="G98" s="1189" t="s">
        <v>1075</v>
      </c>
      <c r="H98" s="1189"/>
      <c r="I98" s="1189" t="s">
        <v>721</v>
      </c>
      <c r="J98" s="1189" t="s">
        <v>28</v>
      </c>
      <c r="K98" s="1189" t="s">
        <v>327</v>
      </c>
      <c r="L98" s="1189"/>
      <c r="M98" s="1195">
        <v>40424732.8303</v>
      </c>
      <c r="N98" s="1195">
        <v>4679939.64415</v>
      </c>
      <c r="O98" s="1189" t="s">
        <v>43</v>
      </c>
      <c r="P98" s="1196">
        <f t="shared" si="2"/>
        <v>48.3810808059</v>
      </c>
      <c r="Q98" s="1201" t="s">
        <v>1076</v>
      </c>
      <c r="R98" s="1202" t="s">
        <v>1077</v>
      </c>
    </row>
    <row r="99" s="1178" customFormat="1" ht="12.95" customHeight="1" spans="1:18">
      <c r="A99" s="1189" t="s">
        <v>37</v>
      </c>
      <c r="B99" s="1189" t="s">
        <v>38</v>
      </c>
      <c r="C99" s="1189">
        <v>812</v>
      </c>
      <c r="D99" s="1190">
        <v>29.1196956093</v>
      </c>
      <c r="E99" s="1189" t="s">
        <v>38</v>
      </c>
      <c r="F99" s="1189" t="s">
        <v>714</v>
      </c>
      <c r="G99" s="1189" t="s">
        <v>1075</v>
      </c>
      <c r="H99" s="1189"/>
      <c r="I99" s="1189" t="s">
        <v>721</v>
      </c>
      <c r="J99" s="1189" t="s">
        <v>28</v>
      </c>
      <c r="K99" s="1189" t="s">
        <v>327</v>
      </c>
      <c r="L99" s="1189"/>
      <c r="M99" s="1195">
        <v>40424654.4749</v>
      </c>
      <c r="N99" s="1195">
        <v>4679817.99551</v>
      </c>
      <c r="O99" s="1189" t="s">
        <v>43</v>
      </c>
      <c r="P99" s="1196">
        <f t="shared" si="2"/>
        <v>87.3590868279</v>
      </c>
      <c r="Q99" s="1201" t="s">
        <v>1076</v>
      </c>
      <c r="R99" s="1202" t="s">
        <v>1077</v>
      </c>
    </row>
    <row r="100" s="1178" customFormat="1" ht="12.95" customHeight="1" spans="1:18">
      <c r="A100" s="1189" t="s">
        <v>37</v>
      </c>
      <c r="B100" s="1189" t="s">
        <v>38</v>
      </c>
      <c r="C100" s="1189">
        <v>501</v>
      </c>
      <c r="D100" s="1190">
        <v>11.8820456343</v>
      </c>
      <c r="E100" s="1189" t="s">
        <v>38</v>
      </c>
      <c r="F100" s="1189" t="s">
        <v>714</v>
      </c>
      <c r="G100" s="1189" t="s">
        <v>1075</v>
      </c>
      <c r="H100" s="1189"/>
      <c r="I100" s="1189" t="s">
        <v>721</v>
      </c>
      <c r="J100" s="1189" t="s">
        <v>1078</v>
      </c>
      <c r="K100" s="1189" t="s">
        <v>29</v>
      </c>
      <c r="L100" s="1189"/>
      <c r="M100" s="1195">
        <v>40423428.7609</v>
      </c>
      <c r="N100" s="1195">
        <v>4680628.52277</v>
      </c>
      <c r="O100" s="1189" t="s">
        <v>43</v>
      </c>
      <c r="P100" s="1196">
        <f t="shared" si="2"/>
        <v>35.6461369029</v>
      </c>
      <c r="Q100" s="1201" t="s">
        <v>1076</v>
      </c>
      <c r="R100" s="1202" t="s">
        <v>1077</v>
      </c>
    </row>
    <row r="101" s="1178" customFormat="1" ht="12.95" customHeight="1" spans="1:18">
      <c r="A101" s="1189" t="s">
        <v>37</v>
      </c>
      <c r="B101" s="1189" t="s">
        <v>100</v>
      </c>
      <c r="C101" s="1189">
        <v>1883</v>
      </c>
      <c r="D101" s="1190">
        <v>17.7003566934</v>
      </c>
      <c r="E101" s="1189" t="s">
        <v>100</v>
      </c>
      <c r="F101" s="1189" t="s">
        <v>714</v>
      </c>
      <c r="G101" s="1189" t="s">
        <v>1075</v>
      </c>
      <c r="H101" s="1189"/>
      <c r="I101" s="1189" t="s">
        <v>722</v>
      </c>
      <c r="J101" s="1189" t="s">
        <v>28</v>
      </c>
      <c r="K101" s="1189" t="s">
        <v>93</v>
      </c>
      <c r="L101" s="1189"/>
      <c r="M101" s="1195">
        <v>40434328.045</v>
      </c>
      <c r="N101" s="1195">
        <v>4683508.38888</v>
      </c>
      <c r="O101" s="1189" t="s">
        <v>43</v>
      </c>
      <c r="P101" s="1196">
        <f t="shared" si="2"/>
        <v>53.1010700802</v>
      </c>
      <c r="Q101" s="1201" t="s">
        <v>1076</v>
      </c>
      <c r="R101" s="1202" t="s">
        <v>1077</v>
      </c>
    </row>
    <row r="102" s="1178" customFormat="1" ht="12.95" customHeight="1" spans="1:18">
      <c r="A102" s="1189" t="s">
        <v>37</v>
      </c>
      <c r="B102" s="1189" t="s">
        <v>258</v>
      </c>
      <c r="C102" s="1189">
        <v>428</v>
      </c>
      <c r="D102" s="1190">
        <v>60.66293502795</v>
      </c>
      <c r="E102" s="1189" t="s">
        <v>258</v>
      </c>
      <c r="F102" s="1189" t="s">
        <v>714</v>
      </c>
      <c r="G102" s="1189" t="s">
        <v>1075</v>
      </c>
      <c r="H102" s="1189"/>
      <c r="I102" s="1189" t="s">
        <v>722</v>
      </c>
      <c r="J102" s="1189" t="s">
        <v>28</v>
      </c>
      <c r="K102" s="1189" t="s">
        <v>327</v>
      </c>
      <c r="L102" s="1189"/>
      <c r="M102" s="1195">
        <v>40426590.714</v>
      </c>
      <c r="N102" s="1195">
        <v>4674939.76383</v>
      </c>
      <c r="O102" s="1189" t="s">
        <v>43</v>
      </c>
      <c r="P102" s="1196">
        <f t="shared" si="2"/>
        <v>181.98880508385</v>
      </c>
      <c r="Q102" s="1201" t="s">
        <v>1076</v>
      </c>
      <c r="R102" s="1202" t="s">
        <v>1077</v>
      </c>
    </row>
    <row r="103" s="1178" customFormat="1" ht="12.95" customHeight="1" spans="1:18">
      <c r="A103" s="1189" t="s">
        <v>37</v>
      </c>
      <c r="B103" s="1189" t="s">
        <v>258</v>
      </c>
      <c r="C103" s="1189">
        <v>481</v>
      </c>
      <c r="D103" s="1190">
        <v>104.56185400815</v>
      </c>
      <c r="E103" s="1189" t="s">
        <v>258</v>
      </c>
      <c r="F103" s="1189" t="s">
        <v>714</v>
      </c>
      <c r="G103" s="1189" t="s">
        <v>1075</v>
      </c>
      <c r="H103" s="1189"/>
      <c r="I103" s="1189" t="s">
        <v>722</v>
      </c>
      <c r="J103" s="1189" t="s">
        <v>28</v>
      </c>
      <c r="K103" s="1189" t="s">
        <v>93</v>
      </c>
      <c r="L103" s="1189"/>
      <c r="M103" s="1195">
        <v>40426943.8282</v>
      </c>
      <c r="N103" s="1195">
        <v>4674814.62295</v>
      </c>
      <c r="O103" s="1189" t="s">
        <v>43</v>
      </c>
      <c r="P103" s="1196">
        <f t="shared" si="2"/>
        <v>313.68556202445</v>
      </c>
      <c r="Q103" s="1201" t="s">
        <v>1076</v>
      </c>
      <c r="R103" s="1202" t="s">
        <v>1077</v>
      </c>
    </row>
    <row r="104" s="1178" customFormat="1" ht="12.95" customHeight="1" spans="1:18">
      <c r="A104" s="1189" t="s">
        <v>37</v>
      </c>
      <c r="B104" s="1189" t="s">
        <v>258</v>
      </c>
      <c r="C104" s="1189">
        <v>477</v>
      </c>
      <c r="D104" s="1190">
        <v>9.7224468003</v>
      </c>
      <c r="E104" s="1189" t="s">
        <v>258</v>
      </c>
      <c r="F104" s="1189" t="s">
        <v>714</v>
      </c>
      <c r="G104" s="1189" t="s">
        <v>1075</v>
      </c>
      <c r="H104" s="1189"/>
      <c r="I104" s="1189" t="s">
        <v>722</v>
      </c>
      <c r="J104" s="1189" t="s">
        <v>28</v>
      </c>
      <c r="K104" s="1189" t="s">
        <v>327</v>
      </c>
      <c r="L104" s="1189"/>
      <c r="M104" s="1195">
        <v>40426892.4589</v>
      </c>
      <c r="N104" s="1195">
        <v>4674761.89364</v>
      </c>
      <c r="O104" s="1189" t="s">
        <v>43</v>
      </c>
      <c r="P104" s="1196">
        <f t="shared" si="2"/>
        <v>29.1673404009</v>
      </c>
      <c r="Q104" s="1201" t="s">
        <v>1076</v>
      </c>
      <c r="R104" s="1202" t="s">
        <v>1077</v>
      </c>
    </row>
    <row r="105" s="1178" customFormat="1" ht="12.95" customHeight="1" spans="1:18">
      <c r="A105" s="1189" t="s">
        <v>37</v>
      </c>
      <c r="B105" s="1189" t="s">
        <v>258</v>
      </c>
      <c r="C105" s="1189">
        <v>357</v>
      </c>
      <c r="D105" s="1190">
        <v>7.53149190495</v>
      </c>
      <c r="E105" s="1189" t="s">
        <v>258</v>
      </c>
      <c r="F105" s="1189" t="s">
        <v>714</v>
      </c>
      <c r="G105" s="1189" t="s">
        <v>1075</v>
      </c>
      <c r="H105" s="1189"/>
      <c r="I105" s="1189" t="s">
        <v>722</v>
      </c>
      <c r="J105" s="1189" t="s">
        <v>729</v>
      </c>
      <c r="K105" s="1189" t="s">
        <v>327</v>
      </c>
      <c r="L105" s="1189"/>
      <c r="M105" s="1195">
        <v>40424560.4054</v>
      </c>
      <c r="N105" s="1195">
        <v>4675169.11051</v>
      </c>
      <c r="O105" s="1189" t="s">
        <v>43</v>
      </c>
      <c r="P105" s="1196">
        <f t="shared" si="2"/>
        <v>22.59447571485</v>
      </c>
      <c r="Q105" s="1201" t="s">
        <v>1076</v>
      </c>
      <c r="R105" s="1202" t="s">
        <v>1077</v>
      </c>
    </row>
    <row r="106" s="1178" customFormat="1" ht="12.95" customHeight="1" spans="1:18">
      <c r="A106" s="1189" t="s">
        <v>37</v>
      </c>
      <c r="B106" s="1189" t="s">
        <v>258</v>
      </c>
      <c r="C106" s="1189">
        <v>342</v>
      </c>
      <c r="D106" s="1190">
        <v>17.77232865375</v>
      </c>
      <c r="E106" s="1189" t="s">
        <v>258</v>
      </c>
      <c r="F106" s="1189" t="s">
        <v>714</v>
      </c>
      <c r="G106" s="1189" t="s">
        <v>1075</v>
      </c>
      <c r="H106" s="1189"/>
      <c r="I106" s="1189" t="s">
        <v>722</v>
      </c>
      <c r="J106" s="1189" t="s">
        <v>729</v>
      </c>
      <c r="K106" s="1189" t="s">
        <v>327</v>
      </c>
      <c r="L106" s="1189"/>
      <c r="M106" s="1195">
        <v>40424408.9882</v>
      </c>
      <c r="N106" s="1195">
        <v>4675251.30226</v>
      </c>
      <c r="O106" s="1189" t="s">
        <v>43</v>
      </c>
      <c r="P106" s="1196">
        <f t="shared" si="2"/>
        <v>53.31698596125</v>
      </c>
      <c r="Q106" s="1201" t="s">
        <v>1076</v>
      </c>
      <c r="R106" s="1202" t="s">
        <v>1077</v>
      </c>
    </row>
    <row r="107" s="1178" customFormat="1" ht="12.95" customHeight="1" spans="1:18">
      <c r="A107" s="1189" t="s">
        <v>37</v>
      </c>
      <c r="B107" s="1189" t="s">
        <v>258</v>
      </c>
      <c r="C107" s="1189">
        <v>285</v>
      </c>
      <c r="D107" s="1190">
        <v>49.8849651612</v>
      </c>
      <c r="E107" s="1189" t="s">
        <v>258</v>
      </c>
      <c r="F107" s="1189" t="s">
        <v>714</v>
      </c>
      <c r="G107" s="1189" t="s">
        <v>1075</v>
      </c>
      <c r="H107" s="1189"/>
      <c r="I107" s="1189" t="s">
        <v>722</v>
      </c>
      <c r="J107" s="1189" t="s">
        <v>28</v>
      </c>
      <c r="K107" s="1189" t="s">
        <v>29</v>
      </c>
      <c r="L107" s="1189"/>
      <c r="M107" s="1195">
        <v>40425204.754</v>
      </c>
      <c r="N107" s="1195">
        <v>4675385.93347</v>
      </c>
      <c r="O107" s="1189" t="s">
        <v>43</v>
      </c>
      <c r="P107" s="1196">
        <f t="shared" si="2"/>
        <v>149.6548954836</v>
      </c>
      <c r="Q107" s="1201" t="s">
        <v>1076</v>
      </c>
      <c r="R107" s="1202" t="s">
        <v>1077</v>
      </c>
    </row>
    <row r="108" s="1178" customFormat="1" ht="12.95" customHeight="1" spans="1:18">
      <c r="A108" s="1189" t="s">
        <v>37</v>
      </c>
      <c r="B108" s="1189" t="s">
        <v>258</v>
      </c>
      <c r="C108" s="1189">
        <v>250</v>
      </c>
      <c r="D108" s="1190">
        <v>3.4896607473</v>
      </c>
      <c r="E108" s="1189" t="s">
        <v>258</v>
      </c>
      <c r="F108" s="1189" t="s">
        <v>714</v>
      </c>
      <c r="G108" s="1189" t="s">
        <v>1075</v>
      </c>
      <c r="H108" s="1189"/>
      <c r="I108" s="1189" t="s">
        <v>722</v>
      </c>
      <c r="J108" s="1189" t="s">
        <v>28</v>
      </c>
      <c r="K108" s="1189" t="s">
        <v>29</v>
      </c>
      <c r="L108" s="1189"/>
      <c r="M108" s="1195">
        <v>40424976.5002</v>
      </c>
      <c r="N108" s="1195">
        <v>4675526.13864</v>
      </c>
      <c r="O108" s="1189" t="s">
        <v>43</v>
      </c>
      <c r="P108" s="1196">
        <f t="shared" si="2"/>
        <v>10.4689822419</v>
      </c>
      <c r="Q108" s="1201" t="s">
        <v>1076</v>
      </c>
      <c r="R108" s="1202" t="s">
        <v>1077</v>
      </c>
    </row>
    <row r="109" s="1178" customFormat="1" ht="12.95" customHeight="1" spans="1:18">
      <c r="A109" s="1189" t="s">
        <v>37</v>
      </c>
      <c r="B109" s="1189" t="s">
        <v>258</v>
      </c>
      <c r="C109" s="1189">
        <v>185</v>
      </c>
      <c r="D109" s="1190">
        <v>8.32617175785</v>
      </c>
      <c r="E109" s="1189" t="s">
        <v>258</v>
      </c>
      <c r="F109" s="1189" t="s">
        <v>714</v>
      </c>
      <c r="G109" s="1189" t="s">
        <v>1075</v>
      </c>
      <c r="H109" s="1189"/>
      <c r="I109" s="1189" t="s">
        <v>722</v>
      </c>
      <c r="J109" s="1189" t="s">
        <v>729</v>
      </c>
      <c r="K109" s="1189" t="s">
        <v>327</v>
      </c>
      <c r="L109" s="1189"/>
      <c r="M109" s="1195">
        <v>40424227.1254</v>
      </c>
      <c r="N109" s="1195">
        <v>4675667.98963</v>
      </c>
      <c r="O109" s="1189" t="s">
        <v>43</v>
      </c>
      <c r="P109" s="1196">
        <f t="shared" si="2"/>
        <v>24.97851527355</v>
      </c>
      <c r="Q109" s="1201" t="s">
        <v>1076</v>
      </c>
      <c r="R109" s="1202" t="s">
        <v>1077</v>
      </c>
    </row>
    <row r="110" s="1178" customFormat="1" ht="12.95" customHeight="1" spans="1:18">
      <c r="A110" s="1189" t="s">
        <v>37</v>
      </c>
      <c r="B110" s="1189" t="s">
        <v>258</v>
      </c>
      <c r="C110" s="1189">
        <v>266</v>
      </c>
      <c r="D110" s="1190">
        <v>84.5330847597</v>
      </c>
      <c r="E110" s="1189" t="s">
        <v>258</v>
      </c>
      <c r="F110" s="1189" t="s">
        <v>714</v>
      </c>
      <c r="G110" s="1189" t="s">
        <v>1075</v>
      </c>
      <c r="H110" s="1189"/>
      <c r="I110" s="1189" t="s">
        <v>722</v>
      </c>
      <c r="J110" s="1189" t="s">
        <v>28</v>
      </c>
      <c r="K110" s="1189" t="s">
        <v>327</v>
      </c>
      <c r="L110" s="1189"/>
      <c r="M110" s="1195">
        <v>40425089.7916</v>
      </c>
      <c r="N110" s="1195">
        <v>4675546.09518</v>
      </c>
      <c r="O110" s="1189" t="s">
        <v>43</v>
      </c>
      <c r="P110" s="1196">
        <f t="shared" si="2"/>
        <v>253.5992542791</v>
      </c>
      <c r="Q110" s="1201" t="s">
        <v>1076</v>
      </c>
      <c r="R110" s="1202" t="s">
        <v>1077</v>
      </c>
    </row>
    <row r="111" s="1178" customFormat="1" ht="12.95" customHeight="1" spans="1:18">
      <c r="A111" s="1189" t="s">
        <v>37</v>
      </c>
      <c r="B111" s="1189" t="s">
        <v>258</v>
      </c>
      <c r="C111" s="1189">
        <v>44</v>
      </c>
      <c r="D111" s="1190">
        <v>104.3672164443</v>
      </c>
      <c r="E111" s="1189" t="s">
        <v>258</v>
      </c>
      <c r="F111" s="1189" t="s">
        <v>714</v>
      </c>
      <c r="G111" s="1189" t="s">
        <v>1075</v>
      </c>
      <c r="H111" s="1189"/>
      <c r="I111" s="1189" t="s">
        <v>722</v>
      </c>
      <c r="J111" s="1189" t="s">
        <v>28</v>
      </c>
      <c r="K111" s="1189" t="s">
        <v>29</v>
      </c>
      <c r="L111" s="1189"/>
      <c r="M111" s="1195">
        <v>40425923.9981</v>
      </c>
      <c r="N111" s="1195">
        <v>4676077.71813</v>
      </c>
      <c r="O111" s="1189" t="s">
        <v>43</v>
      </c>
      <c r="P111" s="1196">
        <f t="shared" si="2"/>
        <v>313.1016493329</v>
      </c>
      <c r="Q111" s="1201" t="s">
        <v>1076</v>
      </c>
      <c r="R111" s="1202" t="s">
        <v>1077</v>
      </c>
    </row>
    <row r="112" s="1178" customFormat="1" ht="12.95" customHeight="1" spans="1:18">
      <c r="A112" s="1189" t="s">
        <v>37</v>
      </c>
      <c r="B112" s="1189" t="s">
        <v>258</v>
      </c>
      <c r="C112" s="1189">
        <v>52</v>
      </c>
      <c r="D112" s="1190">
        <v>67.6462103982</v>
      </c>
      <c r="E112" s="1189" t="s">
        <v>258</v>
      </c>
      <c r="F112" s="1189" t="s">
        <v>714</v>
      </c>
      <c r="G112" s="1189" t="s">
        <v>1075</v>
      </c>
      <c r="H112" s="1189"/>
      <c r="I112" s="1189" t="s">
        <v>722</v>
      </c>
      <c r="J112" s="1189" t="s">
        <v>729</v>
      </c>
      <c r="K112" s="1189" t="s">
        <v>29</v>
      </c>
      <c r="L112" s="1189"/>
      <c r="M112" s="1195">
        <v>40426279.451</v>
      </c>
      <c r="N112" s="1195">
        <v>4676118.07914</v>
      </c>
      <c r="O112" s="1189" t="s">
        <v>43</v>
      </c>
      <c r="P112" s="1196">
        <f t="shared" si="2"/>
        <v>202.9386311946</v>
      </c>
      <c r="Q112" s="1201" t="s">
        <v>1076</v>
      </c>
      <c r="R112" s="1202" t="s">
        <v>1077</v>
      </c>
    </row>
    <row r="113" s="1178" customFormat="1" ht="12.95" customHeight="1" spans="1:18">
      <c r="A113" s="1189" t="s">
        <v>37</v>
      </c>
      <c r="B113" s="1189" t="s">
        <v>258</v>
      </c>
      <c r="C113" s="1189">
        <v>6</v>
      </c>
      <c r="D113" s="1190">
        <v>64.32497168955</v>
      </c>
      <c r="E113" s="1189" t="s">
        <v>258</v>
      </c>
      <c r="F113" s="1189" t="s">
        <v>714</v>
      </c>
      <c r="G113" s="1189" t="s">
        <v>1075</v>
      </c>
      <c r="H113" s="1189"/>
      <c r="I113" s="1189" t="s">
        <v>722</v>
      </c>
      <c r="J113" s="1189" t="s">
        <v>28</v>
      </c>
      <c r="K113" s="1189" t="s">
        <v>29</v>
      </c>
      <c r="L113" s="1189"/>
      <c r="M113" s="1195">
        <v>40425398.4809</v>
      </c>
      <c r="N113" s="1195">
        <v>4676581.61231</v>
      </c>
      <c r="O113" s="1189" t="s">
        <v>43</v>
      </c>
      <c r="P113" s="1196">
        <f t="shared" si="2"/>
        <v>192.97491506865</v>
      </c>
      <c r="Q113" s="1201" t="s">
        <v>1076</v>
      </c>
      <c r="R113" s="1202" t="s">
        <v>1077</v>
      </c>
    </row>
    <row r="114" s="1178" customFormat="1" ht="12.95" customHeight="1" spans="1:18">
      <c r="A114" s="1189" t="s">
        <v>37</v>
      </c>
      <c r="B114" s="1189" t="s">
        <v>38</v>
      </c>
      <c r="C114" s="1189">
        <v>1662</v>
      </c>
      <c r="D114" s="1190">
        <v>2.21316088515</v>
      </c>
      <c r="E114" s="1189" t="s">
        <v>38</v>
      </c>
      <c r="F114" s="1189" t="s">
        <v>714</v>
      </c>
      <c r="G114" s="1189" t="s">
        <v>1075</v>
      </c>
      <c r="H114" s="1189"/>
      <c r="I114" s="1189" t="s">
        <v>722</v>
      </c>
      <c r="J114" s="1189" t="s">
        <v>729</v>
      </c>
      <c r="K114" s="1189" t="s">
        <v>327</v>
      </c>
      <c r="L114" s="1189"/>
      <c r="M114" s="1195">
        <v>40422330.9341</v>
      </c>
      <c r="N114" s="1195">
        <v>4678024.77448</v>
      </c>
      <c r="O114" s="1189" t="s">
        <v>43</v>
      </c>
      <c r="P114" s="1196">
        <f t="shared" si="2"/>
        <v>6.63948265545</v>
      </c>
      <c r="Q114" s="1201" t="s">
        <v>1076</v>
      </c>
      <c r="R114" s="1202" t="s">
        <v>1077</v>
      </c>
    </row>
    <row r="115" s="1178" customFormat="1" ht="12.95" customHeight="1" spans="1:18">
      <c r="A115" s="1189" t="s">
        <v>37</v>
      </c>
      <c r="B115" s="1189" t="s">
        <v>258</v>
      </c>
      <c r="C115" s="1189">
        <v>2308</v>
      </c>
      <c r="D115" s="1190">
        <v>7.9276868475</v>
      </c>
      <c r="E115" s="1189" t="s">
        <v>258</v>
      </c>
      <c r="F115" s="1189" t="s">
        <v>714</v>
      </c>
      <c r="G115" s="1189" t="s">
        <v>1075</v>
      </c>
      <c r="H115" s="1189"/>
      <c r="I115" s="1189" t="s">
        <v>717</v>
      </c>
      <c r="J115" s="1189" t="s">
        <v>28</v>
      </c>
      <c r="K115" s="1189" t="s">
        <v>58</v>
      </c>
      <c r="L115" s="1189"/>
      <c r="M115" s="1195">
        <v>40425843.5291</v>
      </c>
      <c r="N115" s="1195">
        <v>4670964.61138</v>
      </c>
      <c r="O115" s="1189" t="s">
        <v>43</v>
      </c>
      <c r="P115" s="1196">
        <f t="shared" si="2"/>
        <v>23.7830605425</v>
      </c>
      <c r="Q115" s="1201" t="s">
        <v>1076</v>
      </c>
      <c r="R115" s="1202" t="s">
        <v>1077</v>
      </c>
    </row>
    <row r="116" s="1178" customFormat="1" ht="12.95" customHeight="1" spans="1:18">
      <c r="A116" s="1189" t="s">
        <v>37</v>
      </c>
      <c r="B116" s="1189" t="s">
        <v>258</v>
      </c>
      <c r="C116" s="1189">
        <v>2300</v>
      </c>
      <c r="D116" s="1190">
        <v>90.9743235894</v>
      </c>
      <c r="E116" s="1189" t="s">
        <v>258</v>
      </c>
      <c r="F116" s="1189" t="s">
        <v>714</v>
      </c>
      <c r="G116" s="1189" t="s">
        <v>1075</v>
      </c>
      <c r="H116" s="1189"/>
      <c r="I116" s="1189" t="s">
        <v>717</v>
      </c>
      <c r="J116" s="1189" t="s">
        <v>28</v>
      </c>
      <c r="K116" s="1189" t="s">
        <v>327</v>
      </c>
      <c r="L116" s="1189"/>
      <c r="M116" s="1195">
        <v>40426264.9643</v>
      </c>
      <c r="N116" s="1195">
        <v>4670994.10536</v>
      </c>
      <c r="O116" s="1189" t="s">
        <v>43</v>
      </c>
      <c r="P116" s="1196">
        <f t="shared" si="2"/>
        <v>272.9229707682</v>
      </c>
      <c r="Q116" s="1201" t="s">
        <v>1076</v>
      </c>
      <c r="R116" s="1202" t="s">
        <v>1077</v>
      </c>
    </row>
    <row r="117" s="1178" customFormat="1" ht="12.95" customHeight="1" spans="1:18">
      <c r="A117" s="1189" t="s">
        <v>37</v>
      </c>
      <c r="B117" s="1189" t="s">
        <v>258</v>
      </c>
      <c r="C117" s="1189">
        <v>2287</v>
      </c>
      <c r="D117" s="1190">
        <v>16.7663267064</v>
      </c>
      <c r="E117" s="1189" t="s">
        <v>258</v>
      </c>
      <c r="F117" s="1189" t="s">
        <v>714</v>
      </c>
      <c r="G117" s="1189" t="s">
        <v>1075</v>
      </c>
      <c r="H117" s="1189"/>
      <c r="I117" s="1189" t="s">
        <v>717</v>
      </c>
      <c r="J117" s="1189" t="s">
        <v>28</v>
      </c>
      <c r="K117" s="1189" t="s">
        <v>327</v>
      </c>
      <c r="L117" s="1189"/>
      <c r="M117" s="1195">
        <v>40426353.7977</v>
      </c>
      <c r="N117" s="1195">
        <v>4671089.04552</v>
      </c>
      <c r="O117" s="1189" t="s">
        <v>43</v>
      </c>
      <c r="P117" s="1196">
        <f t="shared" si="2"/>
        <v>50.2989801192</v>
      </c>
      <c r="Q117" s="1201" t="s">
        <v>1076</v>
      </c>
      <c r="R117" s="1202" t="s">
        <v>1077</v>
      </c>
    </row>
    <row r="118" s="1178" customFormat="1" ht="12.95" customHeight="1" spans="1:18">
      <c r="A118" s="1189" t="s">
        <v>37</v>
      </c>
      <c r="B118" s="1189" t="s">
        <v>258</v>
      </c>
      <c r="C118" s="1189">
        <v>2257</v>
      </c>
      <c r="D118" s="1190">
        <v>6.41273897985</v>
      </c>
      <c r="E118" s="1189" t="s">
        <v>258</v>
      </c>
      <c r="F118" s="1189" t="s">
        <v>714</v>
      </c>
      <c r="G118" s="1189" t="s">
        <v>1075</v>
      </c>
      <c r="H118" s="1189"/>
      <c r="I118" s="1189" t="s">
        <v>717</v>
      </c>
      <c r="J118" s="1189" t="s">
        <v>28</v>
      </c>
      <c r="K118" s="1189" t="s">
        <v>327</v>
      </c>
      <c r="L118" s="1189"/>
      <c r="M118" s="1195">
        <v>40427121.4813</v>
      </c>
      <c r="N118" s="1195">
        <v>4671286.30532</v>
      </c>
      <c r="O118" s="1189" t="s">
        <v>43</v>
      </c>
      <c r="P118" s="1196">
        <f t="shared" si="2"/>
        <v>19.23821693955</v>
      </c>
      <c r="Q118" s="1201" t="s">
        <v>1076</v>
      </c>
      <c r="R118" s="1202" t="s">
        <v>1077</v>
      </c>
    </row>
    <row r="119" s="1178" customFormat="1" ht="12.95" customHeight="1" spans="1:18">
      <c r="A119" s="1189" t="s">
        <v>37</v>
      </c>
      <c r="B119" s="1189" t="s">
        <v>258</v>
      </c>
      <c r="C119" s="1189">
        <v>2249</v>
      </c>
      <c r="D119" s="1190">
        <v>16.00710437025</v>
      </c>
      <c r="E119" s="1189" t="s">
        <v>258</v>
      </c>
      <c r="F119" s="1189" t="s">
        <v>714</v>
      </c>
      <c r="G119" s="1189" t="s">
        <v>1075</v>
      </c>
      <c r="H119" s="1189"/>
      <c r="I119" s="1189" t="s">
        <v>717</v>
      </c>
      <c r="J119" s="1189" t="s">
        <v>28</v>
      </c>
      <c r="K119" s="1189" t="s">
        <v>327</v>
      </c>
      <c r="L119" s="1189"/>
      <c r="M119" s="1195">
        <v>40426743.7424</v>
      </c>
      <c r="N119" s="1195">
        <v>4671286.28853</v>
      </c>
      <c r="O119" s="1189" t="s">
        <v>43</v>
      </c>
      <c r="P119" s="1196">
        <f t="shared" si="2"/>
        <v>48.02131311075</v>
      </c>
      <c r="Q119" s="1201" t="s">
        <v>1076</v>
      </c>
      <c r="R119" s="1202" t="s">
        <v>1077</v>
      </c>
    </row>
    <row r="120" s="1178" customFormat="1" ht="12.95" customHeight="1" spans="1:18">
      <c r="A120" s="1189" t="s">
        <v>37</v>
      </c>
      <c r="B120" s="1189" t="s">
        <v>258</v>
      </c>
      <c r="C120" s="1189">
        <v>2240</v>
      </c>
      <c r="D120" s="1190">
        <v>15.3204902127</v>
      </c>
      <c r="E120" s="1189" t="s">
        <v>258</v>
      </c>
      <c r="F120" s="1189" t="s">
        <v>714</v>
      </c>
      <c r="G120" s="1189" t="s">
        <v>1075</v>
      </c>
      <c r="H120" s="1189"/>
      <c r="I120" s="1189" t="s">
        <v>717</v>
      </c>
      <c r="J120" s="1189" t="s">
        <v>28</v>
      </c>
      <c r="K120" s="1189" t="s">
        <v>327</v>
      </c>
      <c r="L120" s="1189"/>
      <c r="M120" s="1195">
        <v>40426854.9857</v>
      </c>
      <c r="N120" s="1195">
        <v>4671394.44525</v>
      </c>
      <c r="O120" s="1189" t="s">
        <v>43</v>
      </c>
      <c r="P120" s="1196">
        <f t="shared" si="2"/>
        <v>45.9614706381</v>
      </c>
      <c r="Q120" s="1201" t="s">
        <v>1076</v>
      </c>
      <c r="R120" s="1202" t="s">
        <v>1077</v>
      </c>
    </row>
    <row r="121" s="1178" customFormat="1" ht="12.95" customHeight="1" spans="1:18">
      <c r="A121" s="1189" t="s">
        <v>37</v>
      </c>
      <c r="B121" s="1189" t="s">
        <v>258</v>
      </c>
      <c r="C121" s="1189">
        <v>2232</v>
      </c>
      <c r="D121" s="1190">
        <v>17.97620659635</v>
      </c>
      <c r="E121" s="1189" t="s">
        <v>258</v>
      </c>
      <c r="F121" s="1189" t="s">
        <v>714</v>
      </c>
      <c r="G121" s="1189" t="s">
        <v>1075</v>
      </c>
      <c r="H121" s="1189"/>
      <c r="I121" s="1189" t="s">
        <v>717</v>
      </c>
      <c r="J121" s="1189" t="s">
        <v>28</v>
      </c>
      <c r="K121" s="1189" t="s">
        <v>327</v>
      </c>
      <c r="L121" s="1189"/>
      <c r="M121" s="1195">
        <v>40426913.2709</v>
      </c>
      <c r="N121" s="1195">
        <v>4671410.41009</v>
      </c>
      <c r="O121" s="1189" t="s">
        <v>43</v>
      </c>
      <c r="P121" s="1196">
        <f t="shared" si="2"/>
        <v>53.92861978905</v>
      </c>
      <c r="Q121" s="1201" t="s">
        <v>1076</v>
      </c>
      <c r="R121" s="1202" t="s">
        <v>1077</v>
      </c>
    </row>
    <row r="122" s="1178" customFormat="1" ht="12.95" customHeight="1" spans="1:18">
      <c r="A122" s="1189" t="s">
        <v>37</v>
      </c>
      <c r="B122" s="1189" t="s">
        <v>258</v>
      </c>
      <c r="C122" s="1189">
        <v>2233</v>
      </c>
      <c r="D122" s="1190">
        <v>46.3811205942</v>
      </c>
      <c r="E122" s="1189" t="s">
        <v>258</v>
      </c>
      <c r="F122" s="1189" t="s">
        <v>714</v>
      </c>
      <c r="G122" s="1189" t="s">
        <v>1075</v>
      </c>
      <c r="H122" s="1189"/>
      <c r="I122" s="1189" t="s">
        <v>717</v>
      </c>
      <c r="J122" s="1189" t="s">
        <v>28</v>
      </c>
      <c r="K122" s="1189" t="s">
        <v>327</v>
      </c>
      <c r="L122" s="1189"/>
      <c r="M122" s="1195">
        <v>40427336.0696</v>
      </c>
      <c r="N122" s="1195">
        <v>4671422.09863</v>
      </c>
      <c r="O122" s="1189" t="s">
        <v>43</v>
      </c>
      <c r="P122" s="1196">
        <f t="shared" si="2"/>
        <v>139.1433617826</v>
      </c>
      <c r="Q122" s="1201" t="s">
        <v>1076</v>
      </c>
      <c r="R122" s="1202" t="s">
        <v>1077</v>
      </c>
    </row>
    <row r="123" s="1178" customFormat="1" ht="12.95" customHeight="1" spans="1:18">
      <c r="A123" s="1189" t="s">
        <v>37</v>
      </c>
      <c r="B123" s="1189" t="s">
        <v>258</v>
      </c>
      <c r="C123" s="1189">
        <v>2196</v>
      </c>
      <c r="D123" s="1190">
        <v>25.48888289685</v>
      </c>
      <c r="E123" s="1189" t="s">
        <v>258</v>
      </c>
      <c r="F123" s="1189" t="s">
        <v>714</v>
      </c>
      <c r="G123" s="1189" t="s">
        <v>1075</v>
      </c>
      <c r="H123" s="1189"/>
      <c r="I123" s="1189" t="s">
        <v>717</v>
      </c>
      <c r="J123" s="1189" t="s">
        <v>28</v>
      </c>
      <c r="K123" s="1189" t="s">
        <v>327</v>
      </c>
      <c r="L123" s="1189"/>
      <c r="M123" s="1195">
        <v>40428913.0584</v>
      </c>
      <c r="N123" s="1195">
        <v>4671617.32172</v>
      </c>
      <c r="O123" s="1189" t="s">
        <v>43</v>
      </c>
      <c r="P123" s="1196">
        <f t="shared" si="2"/>
        <v>76.46664869055</v>
      </c>
      <c r="Q123" s="1201" t="s">
        <v>1076</v>
      </c>
      <c r="R123" s="1202" t="s">
        <v>1077</v>
      </c>
    </row>
    <row r="124" s="1178" customFormat="1" ht="12.95" customHeight="1" spans="1:18">
      <c r="A124" s="1189" t="s">
        <v>37</v>
      </c>
      <c r="B124" s="1189" t="s">
        <v>258</v>
      </c>
      <c r="C124" s="1189">
        <v>2176</v>
      </c>
      <c r="D124" s="1190">
        <v>4.25448615465</v>
      </c>
      <c r="E124" s="1189" t="s">
        <v>258</v>
      </c>
      <c r="F124" s="1189" t="s">
        <v>714</v>
      </c>
      <c r="G124" s="1189" t="s">
        <v>1075</v>
      </c>
      <c r="H124" s="1189"/>
      <c r="I124" s="1189" t="s">
        <v>717</v>
      </c>
      <c r="J124" s="1189" t="s">
        <v>28</v>
      </c>
      <c r="K124" s="1189" t="s">
        <v>327</v>
      </c>
      <c r="L124" s="1189"/>
      <c r="M124" s="1195">
        <v>40427501.9136</v>
      </c>
      <c r="N124" s="1195">
        <v>4671678.8219</v>
      </c>
      <c r="O124" s="1189" t="s">
        <v>43</v>
      </c>
      <c r="P124" s="1196">
        <f t="shared" si="2"/>
        <v>12.76345846395</v>
      </c>
      <c r="Q124" s="1201" t="s">
        <v>1076</v>
      </c>
      <c r="R124" s="1202" t="s">
        <v>1077</v>
      </c>
    </row>
    <row r="125" s="1178" customFormat="1" ht="12.95" customHeight="1" spans="1:18">
      <c r="A125" s="1189" t="s">
        <v>37</v>
      </c>
      <c r="B125" s="1189" t="s">
        <v>258</v>
      </c>
      <c r="C125" s="1189">
        <v>2186</v>
      </c>
      <c r="D125" s="1190">
        <v>13.1046254049</v>
      </c>
      <c r="E125" s="1189" t="s">
        <v>258</v>
      </c>
      <c r="F125" s="1189" t="s">
        <v>714</v>
      </c>
      <c r="G125" s="1189" t="s">
        <v>1075</v>
      </c>
      <c r="H125" s="1189"/>
      <c r="I125" s="1189" t="s">
        <v>717</v>
      </c>
      <c r="J125" s="1189" t="s">
        <v>28</v>
      </c>
      <c r="K125" s="1189" t="s">
        <v>327</v>
      </c>
      <c r="L125" s="1189"/>
      <c r="M125" s="1195">
        <v>40427603.6584</v>
      </c>
      <c r="N125" s="1195">
        <v>4671674.61687</v>
      </c>
      <c r="O125" s="1189" t="s">
        <v>43</v>
      </c>
      <c r="P125" s="1196">
        <f t="shared" si="2"/>
        <v>39.3138762147</v>
      </c>
      <c r="Q125" s="1201" t="s">
        <v>1076</v>
      </c>
      <c r="R125" s="1202" t="s">
        <v>1077</v>
      </c>
    </row>
    <row r="126" s="1178" customFormat="1" ht="12.95" customHeight="1" spans="1:18">
      <c r="A126" s="1189" t="s">
        <v>37</v>
      </c>
      <c r="B126" s="1189" t="s">
        <v>258</v>
      </c>
      <c r="C126" s="1189">
        <v>2183</v>
      </c>
      <c r="D126" s="1190">
        <v>13.8746046981</v>
      </c>
      <c r="E126" s="1189" t="s">
        <v>258</v>
      </c>
      <c r="F126" s="1189" t="s">
        <v>714</v>
      </c>
      <c r="G126" s="1189" t="s">
        <v>1075</v>
      </c>
      <c r="H126" s="1189"/>
      <c r="I126" s="1189" t="s">
        <v>717</v>
      </c>
      <c r="J126" s="1189" t="s">
        <v>28</v>
      </c>
      <c r="K126" s="1189" t="s">
        <v>327</v>
      </c>
      <c r="L126" s="1189"/>
      <c r="M126" s="1195">
        <v>40427407.0362</v>
      </c>
      <c r="N126" s="1195">
        <v>4671700.83889</v>
      </c>
      <c r="O126" s="1189" t="s">
        <v>43</v>
      </c>
      <c r="P126" s="1196">
        <f t="shared" si="2"/>
        <v>41.6238140943</v>
      </c>
      <c r="Q126" s="1201" t="s">
        <v>1076</v>
      </c>
      <c r="R126" s="1202" t="s">
        <v>1077</v>
      </c>
    </row>
    <row r="127" s="1178" customFormat="1" ht="12.95" customHeight="1" spans="1:18">
      <c r="A127" s="1189" t="s">
        <v>37</v>
      </c>
      <c r="B127" s="1189" t="s">
        <v>258</v>
      </c>
      <c r="C127" s="1189">
        <v>2149</v>
      </c>
      <c r="D127" s="1190">
        <v>4.74026806545</v>
      </c>
      <c r="E127" s="1189" t="s">
        <v>258</v>
      </c>
      <c r="F127" s="1189" t="s">
        <v>714</v>
      </c>
      <c r="G127" s="1189" t="s">
        <v>1075</v>
      </c>
      <c r="H127" s="1189"/>
      <c r="I127" s="1189" t="s">
        <v>717</v>
      </c>
      <c r="J127" s="1189" t="s">
        <v>28</v>
      </c>
      <c r="K127" s="1189" t="s">
        <v>327</v>
      </c>
      <c r="L127" s="1189"/>
      <c r="M127" s="1195">
        <v>40427385.6719</v>
      </c>
      <c r="N127" s="1195">
        <v>4671773.72793</v>
      </c>
      <c r="O127" s="1189" t="s">
        <v>43</v>
      </c>
      <c r="P127" s="1196">
        <f t="shared" si="2"/>
        <v>14.22080419635</v>
      </c>
      <c r="Q127" s="1201" t="s">
        <v>1076</v>
      </c>
      <c r="R127" s="1202" t="s">
        <v>1077</v>
      </c>
    </row>
    <row r="128" s="1178" customFormat="1" ht="12.95" customHeight="1" spans="1:18">
      <c r="A128" s="1189" t="s">
        <v>37</v>
      </c>
      <c r="B128" s="1189" t="s">
        <v>258</v>
      </c>
      <c r="C128" s="1189">
        <v>2238</v>
      </c>
      <c r="D128" s="1190">
        <v>111.3901488651</v>
      </c>
      <c r="E128" s="1189" t="s">
        <v>258</v>
      </c>
      <c r="F128" s="1189" t="s">
        <v>714</v>
      </c>
      <c r="G128" s="1189" t="s">
        <v>1075</v>
      </c>
      <c r="H128" s="1189"/>
      <c r="I128" s="1189" t="s">
        <v>717</v>
      </c>
      <c r="J128" s="1189" t="s">
        <v>28</v>
      </c>
      <c r="K128" s="1189" t="s">
        <v>327</v>
      </c>
      <c r="L128" s="1189"/>
      <c r="M128" s="1195">
        <v>40427127.1487</v>
      </c>
      <c r="N128" s="1195">
        <v>4671414.31811</v>
      </c>
      <c r="O128" s="1189" t="s">
        <v>43</v>
      </c>
      <c r="P128" s="1196">
        <f t="shared" si="2"/>
        <v>334.1704465953</v>
      </c>
      <c r="Q128" s="1201" t="s">
        <v>1076</v>
      </c>
      <c r="R128" s="1202" t="s">
        <v>1077</v>
      </c>
    </row>
    <row r="129" s="1178" customFormat="1" ht="12.95" customHeight="1" spans="1:18">
      <c r="A129" s="1189" t="s">
        <v>37</v>
      </c>
      <c r="B129" s="1189" t="s">
        <v>258</v>
      </c>
      <c r="C129" s="1189">
        <v>2185</v>
      </c>
      <c r="D129" s="1190">
        <v>71.02831639665</v>
      </c>
      <c r="E129" s="1189" t="s">
        <v>258</v>
      </c>
      <c r="F129" s="1189" t="s">
        <v>714</v>
      </c>
      <c r="G129" s="1189" t="s">
        <v>1075</v>
      </c>
      <c r="H129" s="1189"/>
      <c r="I129" s="1189" t="s">
        <v>717</v>
      </c>
      <c r="J129" s="1189" t="s">
        <v>28</v>
      </c>
      <c r="K129" s="1189" t="s">
        <v>327</v>
      </c>
      <c r="L129" s="1189"/>
      <c r="M129" s="1195">
        <v>40427013.6059</v>
      </c>
      <c r="N129" s="1195">
        <v>4671575.10363</v>
      </c>
      <c r="O129" s="1189" t="s">
        <v>43</v>
      </c>
      <c r="P129" s="1196">
        <f t="shared" si="2"/>
        <v>213.08494918995</v>
      </c>
      <c r="Q129" s="1201" t="s">
        <v>1076</v>
      </c>
      <c r="R129" s="1202" t="s">
        <v>1077</v>
      </c>
    </row>
    <row r="130" s="1178" customFormat="1" ht="12.95" customHeight="1" spans="1:18">
      <c r="A130" s="1189" t="s">
        <v>37</v>
      </c>
      <c r="B130" s="1189" t="s">
        <v>258</v>
      </c>
      <c r="C130" s="1189">
        <v>2146</v>
      </c>
      <c r="D130" s="1190">
        <v>6.09950032545</v>
      </c>
      <c r="E130" s="1189" t="s">
        <v>258</v>
      </c>
      <c r="F130" s="1189" t="s">
        <v>714</v>
      </c>
      <c r="G130" s="1189" t="s">
        <v>1075</v>
      </c>
      <c r="H130" s="1189"/>
      <c r="I130" s="1189" t="s">
        <v>717</v>
      </c>
      <c r="J130" s="1189" t="s">
        <v>28</v>
      </c>
      <c r="K130" s="1189" t="s">
        <v>327</v>
      </c>
      <c r="L130" s="1189"/>
      <c r="M130" s="1195">
        <v>40427668.9581</v>
      </c>
      <c r="N130" s="1195">
        <v>4671774.12464</v>
      </c>
      <c r="O130" s="1189" t="s">
        <v>43</v>
      </c>
      <c r="P130" s="1196">
        <f t="shared" si="2"/>
        <v>18.29850097635</v>
      </c>
      <c r="Q130" s="1201" t="s">
        <v>1076</v>
      </c>
      <c r="R130" s="1202" t="s">
        <v>1077</v>
      </c>
    </row>
    <row r="131" s="1178" customFormat="1" ht="12.95" customHeight="1" spans="1:18">
      <c r="A131" s="1189" t="s">
        <v>37</v>
      </c>
      <c r="B131" s="1189" t="s">
        <v>258</v>
      </c>
      <c r="C131" s="1189">
        <v>2052</v>
      </c>
      <c r="D131" s="1190">
        <v>27.80017959405</v>
      </c>
      <c r="E131" s="1189" t="s">
        <v>258</v>
      </c>
      <c r="F131" s="1189" t="s">
        <v>714</v>
      </c>
      <c r="G131" s="1189" t="s">
        <v>1075</v>
      </c>
      <c r="H131" s="1189"/>
      <c r="I131" s="1189" t="s">
        <v>717</v>
      </c>
      <c r="J131" s="1189" t="s">
        <v>28</v>
      </c>
      <c r="K131" s="1189" t="s">
        <v>327</v>
      </c>
      <c r="L131" s="1189"/>
      <c r="M131" s="1195">
        <v>40427264.8741</v>
      </c>
      <c r="N131" s="1195">
        <v>4672054.98093</v>
      </c>
      <c r="O131" s="1189" t="s">
        <v>43</v>
      </c>
      <c r="P131" s="1196">
        <f t="shared" si="2"/>
        <v>83.40053878215</v>
      </c>
      <c r="Q131" s="1201" t="s">
        <v>1076</v>
      </c>
      <c r="R131" s="1202" t="s">
        <v>1077</v>
      </c>
    </row>
    <row r="132" s="1178" customFormat="1" ht="12.95" customHeight="1" spans="1:18">
      <c r="A132" s="1189" t="s">
        <v>37</v>
      </c>
      <c r="B132" s="1189" t="s">
        <v>258</v>
      </c>
      <c r="C132" s="1189">
        <v>2051</v>
      </c>
      <c r="D132" s="1190">
        <v>30.9724844541</v>
      </c>
      <c r="E132" s="1189" t="s">
        <v>258</v>
      </c>
      <c r="F132" s="1189" t="s">
        <v>714</v>
      </c>
      <c r="G132" s="1189" t="s">
        <v>1075</v>
      </c>
      <c r="H132" s="1189"/>
      <c r="I132" s="1189" t="s">
        <v>717</v>
      </c>
      <c r="J132" s="1189" t="s">
        <v>28</v>
      </c>
      <c r="K132" s="1189" t="s">
        <v>327</v>
      </c>
      <c r="L132" s="1189"/>
      <c r="M132" s="1195">
        <v>40427690.5818</v>
      </c>
      <c r="N132" s="1195">
        <v>4672020.37797</v>
      </c>
      <c r="O132" s="1189" t="s">
        <v>43</v>
      </c>
      <c r="P132" s="1196">
        <f t="shared" si="2"/>
        <v>92.9174533623</v>
      </c>
      <c r="Q132" s="1201" t="s">
        <v>1076</v>
      </c>
      <c r="R132" s="1202" t="s">
        <v>1077</v>
      </c>
    </row>
    <row r="133" s="1178" customFormat="1" ht="12.95" customHeight="1" spans="1:18">
      <c r="A133" s="1189" t="s">
        <v>37</v>
      </c>
      <c r="B133" s="1189" t="s">
        <v>258</v>
      </c>
      <c r="C133" s="1189">
        <v>2001</v>
      </c>
      <c r="D133" s="1190">
        <v>11.8347277362</v>
      </c>
      <c r="E133" s="1189" t="s">
        <v>258</v>
      </c>
      <c r="F133" s="1189" t="s">
        <v>714</v>
      </c>
      <c r="G133" s="1189" t="s">
        <v>1075</v>
      </c>
      <c r="H133" s="1189"/>
      <c r="I133" s="1189" t="s">
        <v>717</v>
      </c>
      <c r="J133" s="1189" t="s">
        <v>28</v>
      </c>
      <c r="K133" s="1189" t="s">
        <v>327</v>
      </c>
      <c r="L133" s="1189"/>
      <c r="M133" s="1195">
        <v>40429469.5371</v>
      </c>
      <c r="N133" s="1195">
        <v>4672154.90301</v>
      </c>
      <c r="O133" s="1189" t="s">
        <v>43</v>
      </c>
      <c r="P133" s="1196">
        <f t="shared" si="2"/>
        <v>35.5041832086</v>
      </c>
      <c r="Q133" s="1201" t="s">
        <v>1076</v>
      </c>
      <c r="R133" s="1202" t="s">
        <v>1077</v>
      </c>
    </row>
    <row r="134" s="1178" customFormat="1" ht="12.95" customHeight="1" spans="1:18">
      <c r="A134" s="1189" t="s">
        <v>37</v>
      </c>
      <c r="B134" s="1189" t="s">
        <v>258</v>
      </c>
      <c r="C134" s="1189">
        <v>2074</v>
      </c>
      <c r="D134" s="1190">
        <v>72.52504123095</v>
      </c>
      <c r="E134" s="1189" t="s">
        <v>258</v>
      </c>
      <c r="F134" s="1189" t="s">
        <v>714</v>
      </c>
      <c r="G134" s="1189" t="s">
        <v>1075</v>
      </c>
      <c r="H134" s="1189"/>
      <c r="I134" s="1189" t="s">
        <v>717</v>
      </c>
      <c r="J134" s="1189" t="s">
        <v>28</v>
      </c>
      <c r="K134" s="1189" t="s">
        <v>327</v>
      </c>
      <c r="L134" s="1189"/>
      <c r="M134" s="1195">
        <v>40429660.7704</v>
      </c>
      <c r="N134" s="1195">
        <v>4671876.51987</v>
      </c>
      <c r="O134" s="1189" t="s">
        <v>43</v>
      </c>
      <c r="P134" s="1196">
        <f t="shared" si="2"/>
        <v>217.57512369285</v>
      </c>
      <c r="Q134" s="1201" t="s">
        <v>1076</v>
      </c>
      <c r="R134" s="1202" t="s">
        <v>1077</v>
      </c>
    </row>
    <row r="135" s="1178" customFormat="1" ht="12.95" customHeight="1" spans="1:18">
      <c r="A135" s="1189" t="s">
        <v>37</v>
      </c>
      <c r="B135" s="1189" t="s">
        <v>258</v>
      </c>
      <c r="C135" s="1189">
        <v>1946</v>
      </c>
      <c r="D135" s="1190">
        <v>11.5134870666</v>
      </c>
      <c r="E135" s="1189" t="s">
        <v>258</v>
      </c>
      <c r="F135" s="1189" t="s">
        <v>714</v>
      </c>
      <c r="G135" s="1189" t="s">
        <v>1075</v>
      </c>
      <c r="H135" s="1189"/>
      <c r="I135" s="1189" t="s">
        <v>717</v>
      </c>
      <c r="J135" s="1189" t="s">
        <v>28</v>
      </c>
      <c r="K135" s="1189" t="s">
        <v>327</v>
      </c>
      <c r="L135" s="1189"/>
      <c r="M135" s="1195">
        <v>40427771.5418</v>
      </c>
      <c r="N135" s="1195">
        <v>4672284.51139</v>
      </c>
      <c r="O135" s="1189" t="s">
        <v>43</v>
      </c>
      <c r="P135" s="1196">
        <f t="shared" si="2"/>
        <v>34.5404611998</v>
      </c>
      <c r="Q135" s="1201" t="s">
        <v>1076</v>
      </c>
      <c r="R135" s="1202" t="s">
        <v>1077</v>
      </c>
    </row>
    <row r="136" s="1178" customFormat="1" ht="12.95" customHeight="1" spans="1:18">
      <c r="A136" s="1189" t="s">
        <v>37</v>
      </c>
      <c r="B136" s="1189" t="s">
        <v>258</v>
      </c>
      <c r="C136" s="1189">
        <v>2003</v>
      </c>
      <c r="D136" s="1190">
        <v>83.5296811986</v>
      </c>
      <c r="E136" s="1189" t="s">
        <v>258</v>
      </c>
      <c r="F136" s="1189" t="s">
        <v>714</v>
      </c>
      <c r="G136" s="1189" t="s">
        <v>1075</v>
      </c>
      <c r="H136" s="1189"/>
      <c r="I136" s="1189" t="s">
        <v>717</v>
      </c>
      <c r="J136" s="1189" t="s">
        <v>28</v>
      </c>
      <c r="K136" s="1189" t="s">
        <v>327</v>
      </c>
      <c r="L136" s="1189"/>
      <c r="M136" s="1195">
        <v>40426967.8556</v>
      </c>
      <c r="N136" s="1195">
        <v>4672160.94685</v>
      </c>
      <c r="O136" s="1189" t="s">
        <v>43</v>
      </c>
      <c r="P136" s="1196">
        <f t="shared" si="2"/>
        <v>250.5890435958</v>
      </c>
      <c r="Q136" s="1201" t="s">
        <v>1076</v>
      </c>
      <c r="R136" s="1202" t="s">
        <v>1077</v>
      </c>
    </row>
    <row r="137" s="1178" customFormat="1" ht="12.95" customHeight="1" spans="1:18">
      <c r="A137" s="1189" t="s">
        <v>37</v>
      </c>
      <c r="B137" s="1189" t="s">
        <v>258</v>
      </c>
      <c r="C137" s="1189">
        <v>2081</v>
      </c>
      <c r="D137" s="1190">
        <v>62.4066805611</v>
      </c>
      <c r="E137" s="1189" t="s">
        <v>258</v>
      </c>
      <c r="F137" s="1189" t="s">
        <v>714</v>
      </c>
      <c r="G137" s="1189" t="s">
        <v>1075</v>
      </c>
      <c r="H137" s="1189"/>
      <c r="I137" s="1189" t="s">
        <v>717</v>
      </c>
      <c r="J137" s="1189" t="s">
        <v>28</v>
      </c>
      <c r="K137" s="1189" t="s">
        <v>327</v>
      </c>
      <c r="L137" s="1189"/>
      <c r="M137" s="1195">
        <v>40426964.4567</v>
      </c>
      <c r="N137" s="1195">
        <v>4671883.88649</v>
      </c>
      <c r="O137" s="1189" t="s">
        <v>43</v>
      </c>
      <c r="P137" s="1196">
        <f t="shared" si="2"/>
        <v>187.2200416833</v>
      </c>
      <c r="Q137" s="1201" t="s">
        <v>1076</v>
      </c>
      <c r="R137" s="1202" t="s">
        <v>1077</v>
      </c>
    </row>
    <row r="138" s="1178" customFormat="1" ht="12.95" customHeight="1" spans="1:18">
      <c r="A138" s="1189" t="s">
        <v>37</v>
      </c>
      <c r="B138" s="1189" t="s">
        <v>258</v>
      </c>
      <c r="C138" s="1189">
        <v>1931</v>
      </c>
      <c r="D138" s="1190">
        <v>21.22635011085</v>
      </c>
      <c r="E138" s="1189" t="s">
        <v>258</v>
      </c>
      <c r="F138" s="1189" t="s">
        <v>714</v>
      </c>
      <c r="G138" s="1189" t="s">
        <v>1075</v>
      </c>
      <c r="H138" s="1189"/>
      <c r="I138" s="1189" t="s">
        <v>717</v>
      </c>
      <c r="J138" s="1189" t="s">
        <v>28</v>
      </c>
      <c r="K138" s="1189" t="s">
        <v>327</v>
      </c>
      <c r="L138" s="1189"/>
      <c r="M138" s="1195">
        <v>40426451.9096</v>
      </c>
      <c r="N138" s="1195">
        <v>4672315.42393</v>
      </c>
      <c r="O138" s="1189" t="s">
        <v>43</v>
      </c>
      <c r="P138" s="1196">
        <f t="shared" si="2"/>
        <v>63.67905033255</v>
      </c>
      <c r="Q138" s="1201" t="s">
        <v>1076</v>
      </c>
      <c r="R138" s="1202" t="s">
        <v>1077</v>
      </c>
    </row>
    <row r="139" s="1178" customFormat="1" ht="12.95" customHeight="1" spans="1:18">
      <c r="A139" s="1189" t="s">
        <v>37</v>
      </c>
      <c r="B139" s="1189" t="s">
        <v>258</v>
      </c>
      <c r="C139" s="1189">
        <v>2053</v>
      </c>
      <c r="D139" s="1190">
        <v>38.5451224842</v>
      </c>
      <c r="E139" s="1189" t="s">
        <v>258</v>
      </c>
      <c r="F139" s="1189" t="s">
        <v>714</v>
      </c>
      <c r="G139" s="1189" t="s">
        <v>1075</v>
      </c>
      <c r="H139" s="1189"/>
      <c r="I139" s="1189" t="s">
        <v>717</v>
      </c>
      <c r="J139" s="1189" t="s">
        <v>28</v>
      </c>
      <c r="K139" s="1189" t="s">
        <v>327</v>
      </c>
      <c r="L139" s="1189"/>
      <c r="M139" s="1195">
        <v>40426775.7172</v>
      </c>
      <c r="N139" s="1195">
        <v>4672006.03497</v>
      </c>
      <c r="O139" s="1189" t="s">
        <v>43</v>
      </c>
      <c r="P139" s="1196">
        <f t="shared" si="2"/>
        <v>115.6353674526</v>
      </c>
      <c r="Q139" s="1201" t="s">
        <v>1076</v>
      </c>
      <c r="R139" s="1202" t="s">
        <v>1077</v>
      </c>
    </row>
    <row r="140" s="1178" customFormat="1" ht="12.95" customHeight="1" spans="1:18">
      <c r="A140" s="1189" t="s">
        <v>37</v>
      </c>
      <c r="B140" s="1189" t="s">
        <v>258</v>
      </c>
      <c r="C140" s="1189">
        <v>2009</v>
      </c>
      <c r="D140" s="1190">
        <v>24.26289346245</v>
      </c>
      <c r="E140" s="1189" t="s">
        <v>258</v>
      </c>
      <c r="F140" s="1189" t="s">
        <v>714</v>
      </c>
      <c r="G140" s="1189" t="s">
        <v>1075</v>
      </c>
      <c r="H140" s="1189"/>
      <c r="I140" s="1189" t="s">
        <v>717</v>
      </c>
      <c r="J140" s="1189" t="s">
        <v>28</v>
      </c>
      <c r="K140" s="1189" t="s">
        <v>327</v>
      </c>
      <c r="L140" s="1189"/>
      <c r="M140" s="1195">
        <v>40426493.6672</v>
      </c>
      <c r="N140" s="1195">
        <v>4672170.56456</v>
      </c>
      <c r="O140" s="1189" t="s">
        <v>43</v>
      </c>
      <c r="P140" s="1196">
        <f t="shared" ref="P140:P203" si="3">D140*3</f>
        <v>72.78868038735</v>
      </c>
      <c r="Q140" s="1201" t="s">
        <v>1076</v>
      </c>
      <c r="R140" s="1202" t="s">
        <v>1077</v>
      </c>
    </row>
    <row r="141" s="1178" customFormat="1" ht="12.95" customHeight="1" spans="1:18">
      <c r="A141" s="1189" t="s">
        <v>37</v>
      </c>
      <c r="B141" s="1189" t="s">
        <v>258</v>
      </c>
      <c r="C141" s="1189">
        <v>1897</v>
      </c>
      <c r="D141" s="1190">
        <v>5.0228256225</v>
      </c>
      <c r="E141" s="1189" t="s">
        <v>258</v>
      </c>
      <c r="F141" s="1189" t="s">
        <v>714</v>
      </c>
      <c r="G141" s="1189" t="s">
        <v>1075</v>
      </c>
      <c r="H141" s="1189"/>
      <c r="I141" s="1189" t="s">
        <v>717</v>
      </c>
      <c r="J141" s="1189" t="s">
        <v>28</v>
      </c>
      <c r="K141" s="1189" t="s">
        <v>327</v>
      </c>
      <c r="L141" s="1189"/>
      <c r="M141" s="1195">
        <v>40427811.0527</v>
      </c>
      <c r="N141" s="1195">
        <v>4672355.60761</v>
      </c>
      <c r="O141" s="1189" t="s">
        <v>43</v>
      </c>
      <c r="P141" s="1196">
        <f t="shared" si="3"/>
        <v>15.0684768675</v>
      </c>
      <c r="Q141" s="1201" t="s">
        <v>1076</v>
      </c>
      <c r="R141" s="1202" t="s">
        <v>1077</v>
      </c>
    </row>
    <row r="142" s="1178" customFormat="1" ht="12.95" customHeight="1" spans="1:18">
      <c r="A142" s="1189" t="s">
        <v>37</v>
      </c>
      <c r="B142" s="1189" t="s">
        <v>258</v>
      </c>
      <c r="C142" s="1189">
        <v>1611</v>
      </c>
      <c r="D142" s="1190">
        <v>42.7480280415</v>
      </c>
      <c r="E142" s="1189" t="s">
        <v>258</v>
      </c>
      <c r="F142" s="1189" t="s">
        <v>714</v>
      </c>
      <c r="G142" s="1189" t="s">
        <v>1075</v>
      </c>
      <c r="H142" s="1189"/>
      <c r="I142" s="1189" t="s">
        <v>717</v>
      </c>
      <c r="J142" s="1189" t="s">
        <v>28</v>
      </c>
      <c r="K142" s="1189" t="s">
        <v>327</v>
      </c>
      <c r="L142" s="1189"/>
      <c r="M142" s="1195">
        <v>40426348.2632</v>
      </c>
      <c r="N142" s="1195">
        <v>4672835.68391</v>
      </c>
      <c r="O142" s="1189" t="s">
        <v>43</v>
      </c>
      <c r="P142" s="1196">
        <f t="shared" si="3"/>
        <v>128.2440841245</v>
      </c>
      <c r="Q142" s="1201" t="s">
        <v>1076</v>
      </c>
      <c r="R142" s="1202" t="s">
        <v>1077</v>
      </c>
    </row>
    <row r="143" s="1178" customFormat="1" ht="12.95" customHeight="1" spans="1:18">
      <c r="A143" s="1189" t="s">
        <v>37</v>
      </c>
      <c r="B143" s="1189" t="s">
        <v>258</v>
      </c>
      <c r="C143" s="1189">
        <v>1563</v>
      </c>
      <c r="D143" s="1190">
        <v>8.70647585625</v>
      </c>
      <c r="E143" s="1189" t="s">
        <v>258</v>
      </c>
      <c r="F143" s="1189" t="s">
        <v>714</v>
      </c>
      <c r="G143" s="1189" t="s">
        <v>1075</v>
      </c>
      <c r="H143" s="1189"/>
      <c r="I143" s="1189" t="s">
        <v>717</v>
      </c>
      <c r="J143" s="1189" t="s">
        <v>28</v>
      </c>
      <c r="K143" s="1189" t="s">
        <v>327</v>
      </c>
      <c r="L143" s="1189"/>
      <c r="M143" s="1195">
        <v>40426036.0176</v>
      </c>
      <c r="N143" s="1195">
        <v>4672874.62911</v>
      </c>
      <c r="O143" s="1189" t="s">
        <v>43</v>
      </c>
      <c r="P143" s="1196">
        <f t="shared" si="3"/>
        <v>26.11942756875</v>
      </c>
      <c r="Q143" s="1201" t="s">
        <v>1076</v>
      </c>
      <c r="R143" s="1202" t="s">
        <v>1077</v>
      </c>
    </row>
    <row r="144" s="1178" customFormat="1" ht="12.95" customHeight="1" spans="1:18">
      <c r="A144" s="1189" t="s">
        <v>37</v>
      </c>
      <c r="B144" s="1189" t="s">
        <v>258</v>
      </c>
      <c r="C144" s="1189">
        <v>1308</v>
      </c>
      <c r="D144" s="1190">
        <v>3.9182673084</v>
      </c>
      <c r="E144" s="1189" t="s">
        <v>258</v>
      </c>
      <c r="F144" s="1189" t="s">
        <v>714</v>
      </c>
      <c r="G144" s="1189" t="s">
        <v>1075</v>
      </c>
      <c r="H144" s="1189"/>
      <c r="I144" s="1189" t="s">
        <v>717</v>
      </c>
      <c r="J144" s="1189" t="s">
        <v>28</v>
      </c>
      <c r="K144" s="1189" t="s">
        <v>327</v>
      </c>
      <c r="L144" s="1189"/>
      <c r="M144" s="1195">
        <v>40427558.8474</v>
      </c>
      <c r="N144" s="1195">
        <v>4673257.75747</v>
      </c>
      <c r="O144" s="1189" t="s">
        <v>43</v>
      </c>
      <c r="P144" s="1196">
        <f t="shared" si="3"/>
        <v>11.7548019252</v>
      </c>
      <c r="Q144" s="1201" t="s">
        <v>1076</v>
      </c>
      <c r="R144" s="1202" t="s">
        <v>1077</v>
      </c>
    </row>
    <row r="145" s="1178" customFormat="1" ht="12.95" customHeight="1" spans="1:18">
      <c r="A145" s="1189" t="s">
        <v>37</v>
      </c>
      <c r="B145" s="1189" t="s">
        <v>258</v>
      </c>
      <c r="C145" s="1189">
        <v>1196</v>
      </c>
      <c r="D145" s="1190">
        <v>60.925575312</v>
      </c>
      <c r="E145" s="1189" t="s">
        <v>258</v>
      </c>
      <c r="F145" s="1189" t="s">
        <v>714</v>
      </c>
      <c r="G145" s="1189" t="s">
        <v>1075</v>
      </c>
      <c r="H145" s="1189"/>
      <c r="I145" s="1189" t="s">
        <v>717</v>
      </c>
      <c r="J145" s="1189" t="s">
        <v>28</v>
      </c>
      <c r="K145" s="1189" t="s">
        <v>327</v>
      </c>
      <c r="L145" s="1189"/>
      <c r="M145" s="1195">
        <v>40426580.0262</v>
      </c>
      <c r="N145" s="1195">
        <v>4673476.50262</v>
      </c>
      <c r="O145" s="1189" t="s">
        <v>43</v>
      </c>
      <c r="P145" s="1196">
        <f t="shared" si="3"/>
        <v>182.776725936</v>
      </c>
      <c r="Q145" s="1201" t="s">
        <v>1076</v>
      </c>
      <c r="R145" s="1202" t="s">
        <v>1077</v>
      </c>
    </row>
    <row r="146" s="1178" customFormat="1" ht="12.95" customHeight="1" spans="1:18">
      <c r="A146" s="1189" t="s">
        <v>37</v>
      </c>
      <c r="B146" s="1189" t="s">
        <v>258</v>
      </c>
      <c r="C146" s="1189">
        <v>1104</v>
      </c>
      <c r="D146" s="1190">
        <v>22.38115435305</v>
      </c>
      <c r="E146" s="1189" t="s">
        <v>258</v>
      </c>
      <c r="F146" s="1189" t="s">
        <v>714</v>
      </c>
      <c r="G146" s="1189" t="s">
        <v>1075</v>
      </c>
      <c r="H146" s="1189"/>
      <c r="I146" s="1189" t="s">
        <v>717</v>
      </c>
      <c r="J146" s="1189" t="s">
        <v>28</v>
      </c>
      <c r="K146" s="1189" t="s">
        <v>327</v>
      </c>
      <c r="L146" s="1189"/>
      <c r="M146" s="1195">
        <v>40426416.299</v>
      </c>
      <c r="N146" s="1195">
        <v>4673677.54785</v>
      </c>
      <c r="O146" s="1189" t="s">
        <v>43</v>
      </c>
      <c r="P146" s="1196">
        <f t="shared" si="3"/>
        <v>67.14346305915</v>
      </c>
      <c r="Q146" s="1201" t="s">
        <v>1076</v>
      </c>
      <c r="R146" s="1202" t="s">
        <v>1077</v>
      </c>
    </row>
    <row r="147" s="1178" customFormat="1" ht="12.95" customHeight="1" spans="1:18">
      <c r="A147" s="1189" t="s">
        <v>37</v>
      </c>
      <c r="B147" s="1189" t="s">
        <v>258</v>
      </c>
      <c r="C147" s="1189">
        <v>1087</v>
      </c>
      <c r="D147" s="1190">
        <v>9.84193756455</v>
      </c>
      <c r="E147" s="1189" t="s">
        <v>258</v>
      </c>
      <c r="F147" s="1189" t="s">
        <v>714</v>
      </c>
      <c r="G147" s="1189" t="s">
        <v>1075</v>
      </c>
      <c r="H147" s="1189"/>
      <c r="I147" s="1189" t="s">
        <v>717</v>
      </c>
      <c r="J147" s="1189" t="s">
        <v>28</v>
      </c>
      <c r="K147" s="1189" t="s">
        <v>327</v>
      </c>
      <c r="L147" s="1189"/>
      <c r="M147" s="1195">
        <v>40423786.572</v>
      </c>
      <c r="N147" s="1195">
        <v>4673702.16122</v>
      </c>
      <c r="O147" s="1189" t="s">
        <v>43</v>
      </c>
      <c r="P147" s="1196">
        <f t="shared" si="3"/>
        <v>29.52581269365</v>
      </c>
      <c r="Q147" s="1201" t="s">
        <v>1076</v>
      </c>
      <c r="R147" s="1202" t="s">
        <v>1077</v>
      </c>
    </row>
    <row r="148" s="1178" customFormat="1" ht="12.95" customHeight="1" spans="1:18">
      <c r="A148" s="1189" t="s">
        <v>37</v>
      </c>
      <c r="B148" s="1189" t="s">
        <v>258</v>
      </c>
      <c r="C148" s="1189">
        <v>1053</v>
      </c>
      <c r="D148" s="1190">
        <v>9.82047677955</v>
      </c>
      <c r="E148" s="1189" t="s">
        <v>258</v>
      </c>
      <c r="F148" s="1189" t="s">
        <v>714</v>
      </c>
      <c r="G148" s="1189" t="s">
        <v>1075</v>
      </c>
      <c r="H148" s="1189"/>
      <c r="I148" s="1189" t="s">
        <v>717</v>
      </c>
      <c r="J148" s="1189" t="s">
        <v>28</v>
      </c>
      <c r="K148" s="1189" t="s">
        <v>327</v>
      </c>
      <c r="L148" s="1189"/>
      <c r="M148" s="1195">
        <v>40424159.6051</v>
      </c>
      <c r="N148" s="1195">
        <v>4673763.41747</v>
      </c>
      <c r="O148" s="1189" t="s">
        <v>43</v>
      </c>
      <c r="P148" s="1196">
        <f t="shared" si="3"/>
        <v>29.46143033865</v>
      </c>
      <c r="Q148" s="1201" t="s">
        <v>1076</v>
      </c>
      <c r="R148" s="1202" t="s">
        <v>1077</v>
      </c>
    </row>
    <row r="149" s="1178" customFormat="1" ht="12.95" customHeight="1" spans="1:18">
      <c r="A149" s="1189" t="s">
        <v>37</v>
      </c>
      <c r="B149" s="1189" t="s">
        <v>258</v>
      </c>
      <c r="C149" s="1189">
        <v>1051</v>
      </c>
      <c r="D149" s="1190">
        <v>35.49904191705</v>
      </c>
      <c r="E149" s="1189" t="s">
        <v>258</v>
      </c>
      <c r="F149" s="1189" t="s">
        <v>714</v>
      </c>
      <c r="G149" s="1189" t="s">
        <v>1075</v>
      </c>
      <c r="H149" s="1189"/>
      <c r="I149" s="1189" t="s">
        <v>717</v>
      </c>
      <c r="J149" s="1189" t="s">
        <v>28</v>
      </c>
      <c r="K149" s="1189" t="s">
        <v>327</v>
      </c>
      <c r="L149" s="1189"/>
      <c r="M149" s="1195">
        <v>40423911.5019</v>
      </c>
      <c r="N149" s="1195">
        <v>4673770.0711</v>
      </c>
      <c r="O149" s="1189" t="s">
        <v>43</v>
      </c>
      <c r="P149" s="1196">
        <f t="shared" si="3"/>
        <v>106.49712575115</v>
      </c>
      <c r="Q149" s="1201" t="s">
        <v>1076</v>
      </c>
      <c r="R149" s="1202" t="s">
        <v>1077</v>
      </c>
    </row>
    <row r="150" s="1178" customFormat="1" ht="12.95" customHeight="1" spans="1:18">
      <c r="A150" s="1189" t="s">
        <v>37</v>
      </c>
      <c r="B150" s="1189" t="s">
        <v>258</v>
      </c>
      <c r="C150" s="1189">
        <v>931</v>
      </c>
      <c r="D150" s="1190">
        <v>40.59948481995</v>
      </c>
      <c r="E150" s="1189" t="s">
        <v>258</v>
      </c>
      <c r="F150" s="1189" t="s">
        <v>714</v>
      </c>
      <c r="G150" s="1189" t="s">
        <v>1075</v>
      </c>
      <c r="H150" s="1189"/>
      <c r="I150" s="1189" t="s">
        <v>717</v>
      </c>
      <c r="J150" s="1189" t="s">
        <v>28</v>
      </c>
      <c r="K150" s="1189" t="s">
        <v>58</v>
      </c>
      <c r="L150" s="1189"/>
      <c r="M150" s="1195">
        <v>40424637.8558</v>
      </c>
      <c r="N150" s="1195">
        <v>4673931.14115</v>
      </c>
      <c r="O150" s="1189" t="s">
        <v>43</v>
      </c>
      <c r="P150" s="1196">
        <f t="shared" si="3"/>
        <v>121.79845445985</v>
      </c>
      <c r="Q150" s="1201" t="s">
        <v>1076</v>
      </c>
      <c r="R150" s="1202" t="s">
        <v>1077</v>
      </c>
    </row>
    <row r="151" s="1178" customFormat="1" ht="12.95" customHeight="1" spans="1:18">
      <c r="A151" s="1189" t="s">
        <v>37</v>
      </c>
      <c r="B151" s="1189" t="s">
        <v>258</v>
      </c>
      <c r="C151" s="1189">
        <v>792</v>
      </c>
      <c r="D151" s="1190">
        <v>13.8672923895</v>
      </c>
      <c r="E151" s="1189" t="s">
        <v>258</v>
      </c>
      <c r="F151" s="1189" t="s">
        <v>714</v>
      </c>
      <c r="G151" s="1189" t="s">
        <v>1075</v>
      </c>
      <c r="H151" s="1189"/>
      <c r="I151" s="1189" t="s">
        <v>717</v>
      </c>
      <c r="J151" s="1189" t="s">
        <v>28</v>
      </c>
      <c r="K151" s="1189" t="s">
        <v>327</v>
      </c>
      <c r="L151" s="1189"/>
      <c r="M151" s="1195">
        <v>40427560.5811</v>
      </c>
      <c r="N151" s="1195">
        <v>4674104.01995</v>
      </c>
      <c r="O151" s="1189" t="s">
        <v>43</v>
      </c>
      <c r="P151" s="1196">
        <f t="shared" si="3"/>
        <v>41.6018771685</v>
      </c>
      <c r="Q151" s="1201" t="s">
        <v>1076</v>
      </c>
      <c r="R151" s="1202" t="s">
        <v>1077</v>
      </c>
    </row>
    <row r="152" s="1178" customFormat="1" ht="12.95" customHeight="1" spans="1:18">
      <c r="A152" s="1189" t="s">
        <v>37</v>
      </c>
      <c r="B152" s="1189" t="s">
        <v>258</v>
      </c>
      <c r="C152" s="1189">
        <v>665</v>
      </c>
      <c r="D152" s="1190">
        <v>15.81882227115</v>
      </c>
      <c r="E152" s="1189" t="s">
        <v>258</v>
      </c>
      <c r="F152" s="1189" t="s">
        <v>714</v>
      </c>
      <c r="G152" s="1189" t="s">
        <v>1075</v>
      </c>
      <c r="H152" s="1189"/>
      <c r="I152" s="1189" t="s">
        <v>717</v>
      </c>
      <c r="J152" s="1189" t="s">
        <v>28</v>
      </c>
      <c r="K152" s="1189" t="s">
        <v>327</v>
      </c>
      <c r="L152" s="1189"/>
      <c r="M152" s="1195">
        <v>40428720.7012</v>
      </c>
      <c r="N152" s="1195">
        <v>4674308.44375</v>
      </c>
      <c r="O152" s="1189" t="s">
        <v>43</v>
      </c>
      <c r="P152" s="1196">
        <f t="shared" si="3"/>
        <v>47.45646681345</v>
      </c>
      <c r="Q152" s="1201" t="s">
        <v>1076</v>
      </c>
      <c r="R152" s="1202" t="s">
        <v>1077</v>
      </c>
    </row>
    <row r="153" s="1178" customFormat="1" ht="12.95" customHeight="1" spans="1:18">
      <c r="A153" s="1189" t="s">
        <v>37</v>
      </c>
      <c r="B153" s="1189" t="s">
        <v>258</v>
      </c>
      <c r="C153" s="1189">
        <v>631</v>
      </c>
      <c r="D153" s="1190">
        <v>4.30563575385</v>
      </c>
      <c r="E153" s="1189" t="s">
        <v>258</v>
      </c>
      <c r="F153" s="1189" t="s">
        <v>714</v>
      </c>
      <c r="G153" s="1189" t="s">
        <v>1075</v>
      </c>
      <c r="H153" s="1189"/>
      <c r="I153" s="1189" t="s">
        <v>717</v>
      </c>
      <c r="J153" s="1189" t="s">
        <v>28</v>
      </c>
      <c r="K153" s="1189" t="s">
        <v>327</v>
      </c>
      <c r="L153" s="1189"/>
      <c r="M153" s="1195">
        <v>40428651.1748</v>
      </c>
      <c r="N153" s="1195">
        <v>4674382.48279</v>
      </c>
      <c r="O153" s="1189" t="s">
        <v>43</v>
      </c>
      <c r="P153" s="1196">
        <f t="shared" si="3"/>
        <v>12.91690726155</v>
      </c>
      <c r="Q153" s="1201" t="s">
        <v>1076</v>
      </c>
      <c r="R153" s="1202" t="s">
        <v>1077</v>
      </c>
    </row>
    <row r="154" s="1178" customFormat="1" ht="12.95" customHeight="1" spans="1:18">
      <c r="A154" s="1189" t="s">
        <v>37</v>
      </c>
      <c r="B154" s="1189" t="s">
        <v>258</v>
      </c>
      <c r="C154" s="1189">
        <v>647</v>
      </c>
      <c r="D154" s="1190">
        <v>13.6894044651</v>
      </c>
      <c r="E154" s="1189" t="s">
        <v>258</v>
      </c>
      <c r="F154" s="1189" t="s">
        <v>714</v>
      </c>
      <c r="G154" s="1189" t="s">
        <v>1075</v>
      </c>
      <c r="H154" s="1189"/>
      <c r="I154" s="1189" t="s">
        <v>717</v>
      </c>
      <c r="J154" s="1189" t="s">
        <v>28</v>
      </c>
      <c r="K154" s="1189" t="s">
        <v>327</v>
      </c>
      <c r="L154" s="1189"/>
      <c r="M154" s="1195">
        <v>40428926.2291</v>
      </c>
      <c r="N154" s="1195">
        <v>4674345.38989</v>
      </c>
      <c r="O154" s="1189" t="s">
        <v>43</v>
      </c>
      <c r="P154" s="1196">
        <f t="shared" si="3"/>
        <v>41.0682133953</v>
      </c>
      <c r="Q154" s="1201" t="s">
        <v>1076</v>
      </c>
      <c r="R154" s="1202" t="s">
        <v>1077</v>
      </c>
    </row>
    <row r="155" s="1178" customFormat="1" ht="12.95" customHeight="1" spans="1:18">
      <c r="A155" s="1189" t="s">
        <v>37</v>
      </c>
      <c r="B155" s="1189" t="s">
        <v>258</v>
      </c>
      <c r="C155" s="1189">
        <v>581</v>
      </c>
      <c r="D155" s="1190">
        <v>4.58129974095</v>
      </c>
      <c r="E155" s="1189" t="s">
        <v>258</v>
      </c>
      <c r="F155" s="1189" t="s">
        <v>714</v>
      </c>
      <c r="G155" s="1189" t="s">
        <v>1075</v>
      </c>
      <c r="H155" s="1189"/>
      <c r="I155" s="1189" t="s">
        <v>717</v>
      </c>
      <c r="J155" s="1189" t="s">
        <v>28</v>
      </c>
      <c r="K155" s="1189" t="s">
        <v>327</v>
      </c>
      <c r="L155" s="1189"/>
      <c r="M155" s="1195">
        <v>40428398.0851</v>
      </c>
      <c r="N155" s="1195">
        <v>4674512.66791</v>
      </c>
      <c r="O155" s="1189" t="s">
        <v>43</v>
      </c>
      <c r="P155" s="1196">
        <f t="shared" si="3"/>
        <v>13.74389922285</v>
      </c>
      <c r="Q155" s="1201" t="s">
        <v>1076</v>
      </c>
      <c r="R155" s="1202" t="s">
        <v>1077</v>
      </c>
    </row>
    <row r="156" s="1178" customFormat="1" ht="12.95" customHeight="1" spans="1:18">
      <c r="A156" s="1189" t="s">
        <v>37</v>
      </c>
      <c r="B156" s="1189" t="s">
        <v>258</v>
      </c>
      <c r="C156" s="1189">
        <v>533</v>
      </c>
      <c r="D156" s="1190">
        <v>1.80928037115</v>
      </c>
      <c r="E156" s="1189" t="s">
        <v>258</v>
      </c>
      <c r="F156" s="1189" t="s">
        <v>714</v>
      </c>
      <c r="G156" s="1189" t="s">
        <v>1075</v>
      </c>
      <c r="H156" s="1189"/>
      <c r="I156" s="1189" t="s">
        <v>717</v>
      </c>
      <c r="J156" s="1189" t="s">
        <v>28</v>
      </c>
      <c r="K156" s="1189" t="s">
        <v>327</v>
      </c>
      <c r="L156" s="1189"/>
      <c r="M156" s="1195">
        <v>40424461.0787</v>
      </c>
      <c r="N156" s="1195">
        <v>4674627.55679</v>
      </c>
      <c r="O156" s="1189" t="s">
        <v>43</v>
      </c>
      <c r="P156" s="1196">
        <f t="shared" si="3"/>
        <v>5.42784111345</v>
      </c>
      <c r="Q156" s="1201" t="s">
        <v>1076</v>
      </c>
      <c r="R156" s="1202" t="s">
        <v>1077</v>
      </c>
    </row>
    <row r="157" s="1178" customFormat="1" ht="12.95" customHeight="1" spans="1:18">
      <c r="A157" s="1189" t="s">
        <v>37</v>
      </c>
      <c r="B157" s="1189" t="s">
        <v>258</v>
      </c>
      <c r="C157" s="1189">
        <v>431</v>
      </c>
      <c r="D157" s="1190">
        <v>15.0603352545</v>
      </c>
      <c r="E157" s="1189" t="s">
        <v>258</v>
      </c>
      <c r="F157" s="1189" t="s">
        <v>714</v>
      </c>
      <c r="G157" s="1189" t="s">
        <v>1075</v>
      </c>
      <c r="H157" s="1189"/>
      <c r="I157" s="1189" t="s">
        <v>717</v>
      </c>
      <c r="J157" s="1189" t="s">
        <v>28</v>
      </c>
      <c r="K157" s="1189" t="s">
        <v>327</v>
      </c>
      <c r="L157" s="1189"/>
      <c r="M157" s="1195">
        <v>40427531.0036</v>
      </c>
      <c r="N157" s="1195">
        <v>4674915.84759</v>
      </c>
      <c r="O157" s="1189" t="s">
        <v>43</v>
      </c>
      <c r="P157" s="1196">
        <f t="shared" si="3"/>
        <v>45.1810057635</v>
      </c>
      <c r="Q157" s="1201" t="s">
        <v>1076</v>
      </c>
      <c r="R157" s="1202" t="s">
        <v>1077</v>
      </c>
    </row>
    <row r="158" s="1178" customFormat="1" ht="12.95" customHeight="1" spans="1:18">
      <c r="A158" s="1189" t="s">
        <v>37</v>
      </c>
      <c r="B158" s="1189" t="s">
        <v>258</v>
      </c>
      <c r="C158" s="1189">
        <v>310</v>
      </c>
      <c r="D158" s="1190">
        <v>42.0144756252</v>
      </c>
      <c r="E158" s="1189" t="s">
        <v>258</v>
      </c>
      <c r="F158" s="1189" t="s">
        <v>714</v>
      </c>
      <c r="G158" s="1189" t="s">
        <v>1075</v>
      </c>
      <c r="H158" s="1189"/>
      <c r="I158" s="1189" t="s">
        <v>717</v>
      </c>
      <c r="J158" s="1189" t="s">
        <v>28</v>
      </c>
      <c r="K158" s="1189" t="s">
        <v>29</v>
      </c>
      <c r="L158" s="1189"/>
      <c r="M158" s="1195">
        <v>40427627.5638</v>
      </c>
      <c r="N158" s="1195">
        <v>4675345.51158</v>
      </c>
      <c r="O158" s="1189" t="s">
        <v>43</v>
      </c>
      <c r="P158" s="1196">
        <f t="shared" si="3"/>
        <v>126.0434268756</v>
      </c>
      <c r="Q158" s="1201" t="s">
        <v>1076</v>
      </c>
      <c r="R158" s="1202" t="s">
        <v>1077</v>
      </c>
    </row>
    <row r="159" s="1178" customFormat="1" ht="12.95" customHeight="1" spans="1:18">
      <c r="A159" s="1189" t="s">
        <v>37</v>
      </c>
      <c r="B159" s="1189" t="s">
        <v>258</v>
      </c>
      <c r="C159" s="1189">
        <v>329</v>
      </c>
      <c r="D159" s="1190">
        <v>15.2271814593</v>
      </c>
      <c r="E159" s="1189" t="s">
        <v>258</v>
      </c>
      <c r="F159" s="1189" t="s">
        <v>714</v>
      </c>
      <c r="G159" s="1189" t="s">
        <v>1075</v>
      </c>
      <c r="H159" s="1189"/>
      <c r="I159" s="1189" t="s">
        <v>717</v>
      </c>
      <c r="J159" s="1189" t="s">
        <v>28</v>
      </c>
      <c r="K159" s="1189" t="s">
        <v>29</v>
      </c>
      <c r="L159" s="1189"/>
      <c r="M159" s="1195">
        <v>40427475.2549</v>
      </c>
      <c r="N159" s="1195">
        <v>4675300.95875</v>
      </c>
      <c r="O159" s="1189" t="s">
        <v>43</v>
      </c>
      <c r="P159" s="1196">
        <f t="shared" si="3"/>
        <v>45.6815443779</v>
      </c>
      <c r="Q159" s="1201" t="s">
        <v>1076</v>
      </c>
      <c r="R159" s="1202" t="s">
        <v>1077</v>
      </c>
    </row>
    <row r="160" s="1178" customFormat="1" ht="12.95" customHeight="1" spans="1:18">
      <c r="A160" s="1189" t="s">
        <v>37</v>
      </c>
      <c r="B160" s="1189" t="s">
        <v>258</v>
      </c>
      <c r="C160" s="1189">
        <v>311</v>
      </c>
      <c r="D160" s="1190">
        <v>72.43518476445</v>
      </c>
      <c r="E160" s="1189" t="s">
        <v>258</v>
      </c>
      <c r="F160" s="1189" t="s">
        <v>714</v>
      </c>
      <c r="G160" s="1189" t="s">
        <v>1075</v>
      </c>
      <c r="H160" s="1189"/>
      <c r="I160" s="1189" t="s">
        <v>717</v>
      </c>
      <c r="J160" s="1189" t="s">
        <v>28</v>
      </c>
      <c r="K160" s="1189" t="s">
        <v>29</v>
      </c>
      <c r="L160" s="1189"/>
      <c r="M160" s="1195">
        <v>40427385.3173</v>
      </c>
      <c r="N160" s="1195">
        <v>4675346.20799</v>
      </c>
      <c r="O160" s="1189" t="s">
        <v>43</v>
      </c>
      <c r="P160" s="1196">
        <f t="shared" si="3"/>
        <v>217.30555429335</v>
      </c>
      <c r="Q160" s="1201" t="s">
        <v>1076</v>
      </c>
      <c r="R160" s="1202" t="s">
        <v>1077</v>
      </c>
    </row>
    <row r="161" s="1178" customFormat="1" ht="12.95" customHeight="1" spans="1:18">
      <c r="A161" s="1189" t="s">
        <v>37</v>
      </c>
      <c r="B161" s="1189" t="s">
        <v>258</v>
      </c>
      <c r="C161" s="1189">
        <v>259</v>
      </c>
      <c r="D161" s="1190">
        <v>6.19759800375</v>
      </c>
      <c r="E161" s="1189" t="s">
        <v>258</v>
      </c>
      <c r="F161" s="1189" t="s">
        <v>714</v>
      </c>
      <c r="G161" s="1189" t="s">
        <v>1075</v>
      </c>
      <c r="H161" s="1189"/>
      <c r="I161" s="1189" t="s">
        <v>717</v>
      </c>
      <c r="J161" s="1189" t="s">
        <v>28</v>
      </c>
      <c r="K161" s="1189" t="s">
        <v>29</v>
      </c>
      <c r="L161" s="1189"/>
      <c r="M161" s="1195">
        <v>40427391.9235</v>
      </c>
      <c r="N161" s="1195">
        <v>4675489.45669</v>
      </c>
      <c r="O161" s="1189" t="s">
        <v>43</v>
      </c>
      <c r="P161" s="1196">
        <f t="shared" si="3"/>
        <v>18.59279401125</v>
      </c>
      <c r="Q161" s="1201" t="s">
        <v>1076</v>
      </c>
      <c r="R161" s="1202" t="s">
        <v>1077</v>
      </c>
    </row>
    <row r="162" s="1178" customFormat="1" ht="11.25" spans="1:18">
      <c r="A162" s="1189" t="s">
        <v>37</v>
      </c>
      <c r="B162" s="1189" t="s">
        <v>258</v>
      </c>
      <c r="C162" s="1189">
        <v>269</v>
      </c>
      <c r="D162" s="1190">
        <v>2.69341137045</v>
      </c>
      <c r="E162" s="1189" t="s">
        <v>258</v>
      </c>
      <c r="F162" s="1189" t="s">
        <v>714</v>
      </c>
      <c r="G162" s="1189" t="s">
        <v>1075</v>
      </c>
      <c r="H162" s="1189"/>
      <c r="I162" s="1189" t="s">
        <v>717</v>
      </c>
      <c r="J162" s="1189" t="s">
        <v>729</v>
      </c>
      <c r="K162" s="1189" t="s">
        <v>29</v>
      </c>
      <c r="L162" s="1189"/>
      <c r="M162" s="1195">
        <v>40427604.3181</v>
      </c>
      <c r="N162" s="1195">
        <v>4675432.99379</v>
      </c>
      <c r="O162" s="1189" t="s">
        <v>43</v>
      </c>
      <c r="P162" s="1196">
        <f t="shared" si="3"/>
        <v>8.08023411135</v>
      </c>
      <c r="Q162" s="1201" t="s">
        <v>1076</v>
      </c>
      <c r="R162" s="1202" t="s">
        <v>1077</v>
      </c>
    </row>
    <row r="163" s="1178" customFormat="1" ht="11.25" spans="1:18">
      <c r="A163" s="1189" t="s">
        <v>37</v>
      </c>
      <c r="B163" s="1189" t="s">
        <v>258</v>
      </c>
      <c r="C163" s="1189">
        <v>45</v>
      </c>
      <c r="D163" s="1190">
        <v>38.84863463115</v>
      </c>
      <c r="E163" s="1189" t="s">
        <v>258</v>
      </c>
      <c r="F163" s="1189" t="s">
        <v>714</v>
      </c>
      <c r="G163" s="1189" t="s">
        <v>1075</v>
      </c>
      <c r="H163" s="1189"/>
      <c r="I163" s="1189" t="s">
        <v>717</v>
      </c>
      <c r="J163" s="1189" t="s">
        <v>28</v>
      </c>
      <c r="K163" s="1189" t="s">
        <v>29</v>
      </c>
      <c r="L163" s="1189"/>
      <c r="M163" s="1195">
        <v>40426074.4681</v>
      </c>
      <c r="N163" s="1195">
        <v>4676043.01021</v>
      </c>
      <c r="O163" s="1189" t="s">
        <v>43</v>
      </c>
      <c r="P163" s="1196">
        <f t="shared" si="3"/>
        <v>116.54590389345</v>
      </c>
      <c r="Q163" s="1201" t="s">
        <v>1076</v>
      </c>
      <c r="R163" s="1202" t="s">
        <v>1077</v>
      </c>
    </row>
    <row r="164" s="1178" customFormat="1" ht="11.25" spans="1:18">
      <c r="A164" s="1189" t="s">
        <v>37</v>
      </c>
      <c r="B164" s="1189" t="s">
        <v>258</v>
      </c>
      <c r="C164" s="1189">
        <v>2000</v>
      </c>
      <c r="D164" s="1190">
        <v>11.4115743777</v>
      </c>
      <c r="E164" s="1189" t="s">
        <v>258</v>
      </c>
      <c r="F164" s="1189" t="s">
        <v>714</v>
      </c>
      <c r="G164" s="1189" t="s">
        <v>1075</v>
      </c>
      <c r="H164" s="1189"/>
      <c r="I164" s="1189" t="s">
        <v>717</v>
      </c>
      <c r="J164" s="1189" t="s">
        <v>28</v>
      </c>
      <c r="K164" s="1189" t="s">
        <v>327</v>
      </c>
      <c r="L164" s="1189"/>
      <c r="M164" s="1195">
        <v>40429577.7393</v>
      </c>
      <c r="N164" s="1195">
        <v>4672160.54193</v>
      </c>
      <c r="O164" s="1189" t="s">
        <v>43</v>
      </c>
      <c r="P164" s="1196">
        <f t="shared" si="3"/>
        <v>34.2347231331</v>
      </c>
      <c r="Q164" s="1201" t="s">
        <v>1076</v>
      </c>
      <c r="R164" s="1202" t="s">
        <v>1077</v>
      </c>
    </row>
    <row r="165" s="1178" customFormat="1" ht="11.25" spans="1:18">
      <c r="A165" s="1189" t="s">
        <v>37</v>
      </c>
      <c r="B165" s="1189" t="s">
        <v>258</v>
      </c>
      <c r="C165" s="1189">
        <v>1695</v>
      </c>
      <c r="D165" s="1190">
        <v>13.005262719</v>
      </c>
      <c r="E165" s="1189" t="s">
        <v>258</v>
      </c>
      <c r="F165" s="1189" t="s">
        <v>714</v>
      </c>
      <c r="G165" s="1189" t="s">
        <v>1075</v>
      </c>
      <c r="H165" s="1189"/>
      <c r="I165" s="1189" t="s">
        <v>717</v>
      </c>
      <c r="J165" s="1189" t="s">
        <v>28</v>
      </c>
      <c r="K165" s="1189" t="s">
        <v>327</v>
      </c>
      <c r="L165" s="1189"/>
      <c r="M165" s="1195">
        <v>40427446.5638</v>
      </c>
      <c r="N165" s="1195">
        <v>4672707.30703</v>
      </c>
      <c r="O165" s="1189" t="s">
        <v>43</v>
      </c>
      <c r="P165" s="1196">
        <f t="shared" si="3"/>
        <v>39.015788157</v>
      </c>
      <c r="Q165" s="1201" t="s">
        <v>1076</v>
      </c>
      <c r="R165" s="1202" t="s">
        <v>1077</v>
      </c>
    </row>
    <row r="166" s="1178" customFormat="1" ht="11.25" spans="1:18">
      <c r="A166" s="1189" t="s">
        <v>37</v>
      </c>
      <c r="B166" s="1189" t="s">
        <v>258</v>
      </c>
      <c r="C166" s="1189">
        <v>1554</v>
      </c>
      <c r="D166" s="1190">
        <v>2.6286740049</v>
      </c>
      <c r="E166" s="1189" t="s">
        <v>258</v>
      </c>
      <c r="F166" s="1189" t="s">
        <v>714</v>
      </c>
      <c r="G166" s="1189" t="s">
        <v>1075</v>
      </c>
      <c r="H166" s="1189"/>
      <c r="I166" s="1189" t="s">
        <v>717</v>
      </c>
      <c r="J166" s="1189" t="s">
        <v>28</v>
      </c>
      <c r="K166" s="1189" t="s">
        <v>327</v>
      </c>
      <c r="L166" s="1189"/>
      <c r="M166" s="1195">
        <v>40426385.4792</v>
      </c>
      <c r="N166" s="1195">
        <v>4672898.25499</v>
      </c>
      <c r="O166" s="1189" t="s">
        <v>43</v>
      </c>
      <c r="P166" s="1196">
        <f t="shared" si="3"/>
        <v>7.8860220147</v>
      </c>
      <c r="Q166" s="1201" t="s">
        <v>1076</v>
      </c>
      <c r="R166" s="1202" t="s">
        <v>1077</v>
      </c>
    </row>
    <row r="167" s="1178" customFormat="1" ht="11.25" spans="1:18">
      <c r="A167" s="1189" t="s">
        <v>37</v>
      </c>
      <c r="B167" s="1189" t="s">
        <v>258</v>
      </c>
      <c r="C167" s="1189">
        <v>1468</v>
      </c>
      <c r="D167" s="1190">
        <v>164.0653092615</v>
      </c>
      <c r="E167" s="1189" t="s">
        <v>258</v>
      </c>
      <c r="F167" s="1189" t="s">
        <v>714</v>
      </c>
      <c r="G167" s="1189" t="s">
        <v>1075</v>
      </c>
      <c r="H167" s="1189"/>
      <c r="I167" s="1189" t="s">
        <v>717</v>
      </c>
      <c r="J167" s="1189" t="s">
        <v>28</v>
      </c>
      <c r="K167" s="1189" t="s">
        <v>327</v>
      </c>
      <c r="L167" s="1189"/>
      <c r="M167" s="1195">
        <v>40425533.0949</v>
      </c>
      <c r="N167" s="1195">
        <v>4673008.38158</v>
      </c>
      <c r="O167" s="1189" t="s">
        <v>43</v>
      </c>
      <c r="P167" s="1196">
        <f t="shared" si="3"/>
        <v>492.1959277845</v>
      </c>
      <c r="Q167" s="1201" t="s">
        <v>1076</v>
      </c>
      <c r="R167" s="1202" t="s">
        <v>1077</v>
      </c>
    </row>
    <row r="168" s="1178" customFormat="1" ht="11.25" spans="1:18">
      <c r="A168" s="1189" t="s">
        <v>37</v>
      </c>
      <c r="B168" s="1189" t="s">
        <v>258</v>
      </c>
      <c r="C168" s="1189">
        <v>1596</v>
      </c>
      <c r="D168" s="1190">
        <v>53.3186197752</v>
      </c>
      <c r="E168" s="1189" t="s">
        <v>258</v>
      </c>
      <c r="F168" s="1189" t="s">
        <v>714</v>
      </c>
      <c r="G168" s="1189" t="s">
        <v>1075</v>
      </c>
      <c r="H168" s="1189"/>
      <c r="I168" s="1189" t="s">
        <v>717</v>
      </c>
      <c r="J168" s="1189" t="s">
        <v>28</v>
      </c>
      <c r="K168" s="1189" t="s">
        <v>327</v>
      </c>
      <c r="L168" s="1189"/>
      <c r="M168" s="1195">
        <v>40425638.4899</v>
      </c>
      <c r="N168" s="1195">
        <v>4672855.0371</v>
      </c>
      <c r="O168" s="1189" t="s">
        <v>43</v>
      </c>
      <c r="P168" s="1196">
        <f t="shared" si="3"/>
        <v>159.9558593256</v>
      </c>
      <c r="Q168" s="1201" t="s">
        <v>1076</v>
      </c>
      <c r="R168" s="1202" t="s">
        <v>1077</v>
      </c>
    </row>
    <row r="169" s="1178" customFormat="1" ht="11.25" spans="1:18">
      <c r="A169" s="1189" t="s">
        <v>37</v>
      </c>
      <c r="B169" s="1189" t="s">
        <v>258</v>
      </c>
      <c r="C169" s="1189">
        <v>1300</v>
      </c>
      <c r="D169" s="1190">
        <v>5.63147712825</v>
      </c>
      <c r="E169" s="1189" t="s">
        <v>258</v>
      </c>
      <c r="F169" s="1189" t="s">
        <v>714</v>
      </c>
      <c r="G169" s="1189" t="s">
        <v>1075</v>
      </c>
      <c r="H169" s="1189"/>
      <c r="I169" s="1189" t="s">
        <v>717</v>
      </c>
      <c r="J169" s="1189" t="s">
        <v>28</v>
      </c>
      <c r="K169" s="1189" t="s">
        <v>29</v>
      </c>
      <c r="L169" s="1189"/>
      <c r="M169" s="1195">
        <v>40427428.8546</v>
      </c>
      <c r="N169" s="1195">
        <v>4673278.86447</v>
      </c>
      <c r="O169" s="1189" t="s">
        <v>43</v>
      </c>
      <c r="P169" s="1196">
        <f t="shared" si="3"/>
        <v>16.89443138475</v>
      </c>
      <c r="Q169" s="1201" t="s">
        <v>1076</v>
      </c>
      <c r="R169" s="1202" t="s">
        <v>1077</v>
      </c>
    </row>
    <row r="170" s="1178" customFormat="1" ht="11.25" spans="1:18">
      <c r="A170" s="1189" t="s">
        <v>37</v>
      </c>
      <c r="B170" s="1189" t="s">
        <v>258</v>
      </c>
      <c r="C170" s="1189">
        <v>1270</v>
      </c>
      <c r="D170" s="1190">
        <v>5.28548873475</v>
      </c>
      <c r="E170" s="1189" t="s">
        <v>258</v>
      </c>
      <c r="F170" s="1189" t="s">
        <v>714</v>
      </c>
      <c r="G170" s="1189" t="s">
        <v>1075</v>
      </c>
      <c r="H170" s="1189"/>
      <c r="I170" s="1189" t="s">
        <v>717</v>
      </c>
      <c r="J170" s="1189" t="s">
        <v>28</v>
      </c>
      <c r="K170" s="1189" t="s">
        <v>29</v>
      </c>
      <c r="L170" s="1189"/>
      <c r="M170" s="1195">
        <v>40427553.4131</v>
      </c>
      <c r="N170" s="1195">
        <v>4673321.0228</v>
      </c>
      <c r="O170" s="1189" t="s">
        <v>43</v>
      </c>
      <c r="P170" s="1196">
        <f t="shared" si="3"/>
        <v>15.85646620425</v>
      </c>
      <c r="Q170" s="1201" t="s">
        <v>1076</v>
      </c>
      <c r="R170" s="1202" t="s">
        <v>1077</v>
      </c>
    </row>
    <row r="171" s="1178" customFormat="1" ht="11.25" spans="1:18">
      <c r="A171" s="1189" t="s">
        <v>37</v>
      </c>
      <c r="B171" s="1189" t="s">
        <v>258</v>
      </c>
      <c r="C171" s="1189">
        <v>1027</v>
      </c>
      <c r="D171" s="1190">
        <v>2.41581677145</v>
      </c>
      <c r="E171" s="1189" t="s">
        <v>258</v>
      </c>
      <c r="F171" s="1189" t="s">
        <v>714</v>
      </c>
      <c r="G171" s="1189" t="s">
        <v>1075</v>
      </c>
      <c r="H171" s="1189"/>
      <c r="I171" s="1189" t="s">
        <v>717</v>
      </c>
      <c r="J171" s="1189" t="s">
        <v>28</v>
      </c>
      <c r="K171" s="1189" t="s">
        <v>29</v>
      </c>
      <c r="L171" s="1189"/>
      <c r="M171" s="1195">
        <v>40428887.9265</v>
      </c>
      <c r="N171" s="1195">
        <v>4673782.89602</v>
      </c>
      <c r="O171" s="1189" t="s">
        <v>43</v>
      </c>
      <c r="P171" s="1196">
        <f t="shared" si="3"/>
        <v>7.24745031435</v>
      </c>
      <c r="Q171" s="1201" t="s">
        <v>1076</v>
      </c>
      <c r="R171" s="1202" t="s">
        <v>1077</v>
      </c>
    </row>
    <row r="172" s="1178" customFormat="1" ht="11.25" spans="1:18">
      <c r="A172" s="1189" t="s">
        <v>37</v>
      </c>
      <c r="B172" s="1189" t="s">
        <v>258</v>
      </c>
      <c r="C172" s="1189">
        <v>991</v>
      </c>
      <c r="D172" s="1190">
        <v>57.00358097745</v>
      </c>
      <c r="E172" s="1189" t="s">
        <v>258</v>
      </c>
      <c r="F172" s="1189" t="s">
        <v>714</v>
      </c>
      <c r="G172" s="1189" t="s">
        <v>1075</v>
      </c>
      <c r="H172" s="1189"/>
      <c r="I172" s="1189" t="s">
        <v>717</v>
      </c>
      <c r="J172" s="1189" t="s">
        <v>28</v>
      </c>
      <c r="K172" s="1189" t="s">
        <v>327</v>
      </c>
      <c r="L172" s="1189"/>
      <c r="M172" s="1195">
        <v>40424162.8978</v>
      </c>
      <c r="N172" s="1195">
        <v>4673853.43397</v>
      </c>
      <c r="O172" s="1189" t="s">
        <v>43</v>
      </c>
      <c r="P172" s="1196">
        <f t="shared" si="3"/>
        <v>171.01074293235</v>
      </c>
      <c r="Q172" s="1201" t="s">
        <v>1076</v>
      </c>
      <c r="R172" s="1202" t="s">
        <v>1077</v>
      </c>
    </row>
    <row r="173" s="1178" customFormat="1" ht="11.25" spans="1:18">
      <c r="A173" s="1189" t="s">
        <v>37</v>
      </c>
      <c r="B173" s="1189" t="s">
        <v>258</v>
      </c>
      <c r="C173" s="1189">
        <v>746</v>
      </c>
      <c r="D173" s="1190">
        <v>6.40328021085</v>
      </c>
      <c r="E173" s="1189" t="s">
        <v>258</v>
      </c>
      <c r="F173" s="1189" t="s">
        <v>714</v>
      </c>
      <c r="G173" s="1189" t="s">
        <v>1075</v>
      </c>
      <c r="H173" s="1189"/>
      <c r="I173" s="1189" t="s">
        <v>717</v>
      </c>
      <c r="J173" s="1189" t="s">
        <v>28</v>
      </c>
      <c r="K173" s="1189" t="s">
        <v>327</v>
      </c>
      <c r="L173" s="1189"/>
      <c r="M173" s="1195">
        <v>40429028.9478</v>
      </c>
      <c r="N173" s="1195">
        <v>4674172.6255</v>
      </c>
      <c r="O173" s="1189" t="s">
        <v>43</v>
      </c>
      <c r="P173" s="1196">
        <f t="shared" si="3"/>
        <v>19.20984063255</v>
      </c>
      <c r="Q173" s="1201" t="s">
        <v>1076</v>
      </c>
      <c r="R173" s="1202" t="s">
        <v>1077</v>
      </c>
    </row>
    <row r="174" s="1178" customFormat="1" ht="11.25" spans="1:18">
      <c r="A174" s="1189" t="s">
        <v>37</v>
      </c>
      <c r="B174" s="1189" t="s">
        <v>258</v>
      </c>
      <c r="C174" s="1189">
        <v>716</v>
      </c>
      <c r="D174" s="1190">
        <v>4.836097536</v>
      </c>
      <c r="E174" s="1189" t="s">
        <v>258</v>
      </c>
      <c r="F174" s="1189" t="s">
        <v>714</v>
      </c>
      <c r="G174" s="1189" t="s">
        <v>1075</v>
      </c>
      <c r="H174" s="1189"/>
      <c r="I174" s="1189" t="s">
        <v>717</v>
      </c>
      <c r="J174" s="1189" t="s">
        <v>28</v>
      </c>
      <c r="K174" s="1189" t="s">
        <v>327</v>
      </c>
      <c r="L174" s="1189"/>
      <c r="M174" s="1195">
        <v>40424972.8424</v>
      </c>
      <c r="N174" s="1195">
        <v>4674208.99867</v>
      </c>
      <c r="O174" s="1189" t="s">
        <v>43</v>
      </c>
      <c r="P174" s="1196">
        <f t="shared" si="3"/>
        <v>14.508292608</v>
      </c>
      <c r="Q174" s="1201" t="s">
        <v>1076</v>
      </c>
      <c r="R174" s="1202" t="s">
        <v>1077</v>
      </c>
    </row>
    <row r="175" s="1178" customFormat="1" ht="11.25" spans="1:18">
      <c r="A175" s="1189" t="s">
        <v>37</v>
      </c>
      <c r="B175" s="1189" t="s">
        <v>258</v>
      </c>
      <c r="C175" s="1189">
        <v>672</v>
      </c>
      <c r="D175" s="1190">
        <v>18.30964240365</v>
      </c>
      <c r="E175" s="1189" t="s">
        <v>258</v>
      </c>
      <c r="F175" s="1189" t="s">
        <v>714</v>
      </c>
      <c r="G175" s="1189" t="s">
        <v>1075</v>
      </c>
      <c r="H175" s="1189"/>
      <c r="I175" s="1189" t="s">
        <v>717</v>
      </c>
      <c r="J175" s="1189" t="s">
        <v>28</v>
      </c>
      <c r="K175" s="1189" t="s">
        <v>327</v>
      </c>
      <c r="L175" s="1189"/>
      <c r="M175" s="1195">
        <v>40424271.3734</v>
      </c>
      <c r="N175" s="1195">
        <v>4674304.13037</v>
      </c>
      <c r="O175" s="1189" t="s">
        <v>43</v>
      </c>
      <c r="P175" s="1196">
        <f t="shared" si="3"/>
        <v>54.92892721095</v>
      </c>
      <c r="Q175" s="1201" t="s">
        <v>1076</v>
      </c>
      <c r="R175" s="1202" t="s">
        <v>1077</v>
      </c>
    </row>
    <row r="176" s="1178" customFormat="1" ht="11.25" spans="1:18">
      <c r="A176" s="1189" t="s">
        <v>37</v>
      </c>
      <c r="B176" s="1189" t="s">
        <v>258</v>
      </c>
      <c r="C176" s="1189">
        <v>564</v>
      </c>
      <c r="D176" s="1190">
        <v>24.92932854375</v>
      </c>
      <c r="E176" s="1189" t="s">
        <v>258</v>
      </c>
      <c r="F176" s="1189" t="s">
        <v>714</v>
      </c>
      <c r="G176" s="1189" t="s">
        <v>1075</v>
      </c>
      <c r="H176" s="1189"/>
      <c r="I176" s="1189" t="s">
        <v>717</v>
      </c>
      <c r="J176" s="1189" t="s">
        <v>28</v>
      </c>
      <c r="K176" s="1189" t="s">
        <v>327</v>
      </c>
      <c r="L176" s="1189"/>
      <c r="M176" s="1195">
        <v>40427800.7223</v>
      </c>
      <c r="N176" s="1195">
        <v>4674558.80771</v>
      </c>
      <c r="O176" s="1189" t="s">
        <v>43</v>
      </c>
      <c r="P176" s="1196">
        <f t="shared" si="3"/>
        <v>74.78798563125</v>
      </c>
      <c r="Q176" s="1201" t="s">
        <v>1076</v>
      </c>
      <c r="R176" s="1202" t="s">
        <v>1077</v>
      </c>
    </row>
    <row r="177" s="1178" customFormat="1" ht="11.25" spans="1:18">
      <c r="A177" s="1189" t="s">
        <v>37</v>
      </c>
      <c r="B177" s="1189" t="s">
        <v>258</v>
      </c>
      <c r="C177" s="1189">
        <v>356</v>
      </c>
      <c r="D177" s="1190">
        <v>78.73529787165</v>
      </c>
      <c r="E177" s="1189" t="s">
        <v>258</v>
      </c>
      <c r="F177" s="1189" t="s">
        <v>714</v>
      </c>
      <c r="G177" s="1189" t="s">
        <v>1075</v>
      </c>
      <c r="H177" s="1189"/>
      <c r="I177" s="1189" t="s">
        <v>717</v>
      </c>
      <c r="J177" s="1189" t="s">
        <v>28</v>
      </c>
      <c r="K177" s="1189" t="s">
        <v>29</v>
      </c>
      <c r="L177" s="1189"/>
      <c r="M177" s="1195">
        <v>40428010.1463</v>
      </c>
      <c r="N177" s="1195">
        <v>4675118.17454</v>
      </c>
      <c r="O177" s="1189" t="s">
        <v>43</v>
      </c>
      <c r="P177" s="1196">
        <f t="shared" si="3"/>
        <v>236.20589361495</v>
      </c>
      <c r="Q177" s="1201" t="s">
        <v>1076</v>
      </c>
      <c r="R177" s="1202" t="s">
        <v>1077</v>
      </c>
    </row>
    <row r="178" s="1178" customFormat="1" ht="11.25" spans="1:18">
      <c r="A178" s="1189" t="s">
        <v>37</v>
      </c>
      <c r="B178" s="1189" t="s">
        <v>258</v>
      </c>
      <c r="C178" s="1189">
        <v>283</v>
      </c>
      <c r="D178" s="1190">
        <v>11.10307156365</v>
      </c>
      <c r="E178" s="1189" t="s">
        <v>258</v>
      </c>
      <c r="F178" s="1189" t="s">
        <v>714</v>
      </c>
      <c r="G178" s="1189" t="s">
        <v>1075</v>
      </c>
      <c r="H178" s="1189"/>
      <c r="I178" s="1189" t="s">
        <v>717</v>
      </c>
      <c r="J178" s="1189" t="s">
        <v>28</v>
      </c>
      <c r="K178" s="1189" t="s">
        <v>29</v>
      </c>
      <c r="L178" s="1189"/>
      <c r="M178" s="1195">
        <v>40427279.2517</v>
      </c>
      <c r="N178" s="1195">
        <v>4675418.7474</v>
      </c>
      <c r="O178" s="1189" t="s">
        <v>43</v>
      </c>
      <c r="P178" s="1196">
        <f t="shared" si="3"/>
        <v>33.30921469095</v>
      </c>
      <c r="Q178" s="1201" t="s">
        <v>1076</v>
      </c>
      <c r="R178" s="1202" t="s">
        <v>1077</v>
      </c>
    </row>
    <row r="179" s="1178" customFormat="1" ht="11.25" spans="1:18">
      <c r="A179" s="1189" t="s">
        <v>37</v>
      </c>
      <c r="B179" s="1189" t="s">
        <v>258</v>
      </c>
      <c r="C179" s="1189">
        <v>64</v>
      </c>
      <c r="D179" s="1190">
        <v>3.0646607415</v>
      </c>
      <c r="E179" s="1189" t="s">
        <v>258</v>
      </c>
      <c r="F179" s="1189" t="s">
        <v>714</v>
      </c>
      <c r="G179" s="1189" t="s">
        <v>1075</v>
      </c>
      <c r="H179" s="1189"/>
      <c r="I179" s="1189" t="s">
        <v>717</v>
      </c>
      <c r="J179" s="1189" t="s">
        <v>28</v>
      </c>
      <c r="K179" s="1189" t="s">
        <v>29</v>
      </c>
      <c r="L179" s="1189"/>
      <c r="M179" s="1195">
        <v>40426252.3086</v>
      </c>
      <c r="N179" s="1195">
        <v>4676004.89108</v>
      </c>
      <c r="O179" s="1189" t="s">
        <v>43</v>
      </c>
      <c r="P179" s="1196">
        <f t="shared" si="3"/>
        <v>9.1939822245</v>
      </c>
      <c r="Q179" s="1201" t="s">
        <v>1076</v>
      </c>
      <c r="R179" s="1202" t="s">
        <v>1077</v>
      </c>
    </row>
    <row r="180" s="1178" customFormat="1" ht="11.25" spans="1:18">
      <c r="A180" s="1189" t="s">
        <v>37</v>
      </c>
      <c r="B180" s="1189" t="s">
        <v>258</v>
      </c>
      <c r="C180" s="1189">
        <v>19</v>
      </c>
      <c r="D180" s="1190">
        <v>14.1629677098</v>
      </c>
      <c r="E180" s="1189" t="s">
        <v>258</v>
      </c>
      <c r="F180" s="1189" t="s">
        <v>714</v>
      </c>
      <c r="G180" s="1189" t="s">
        <v>1075</v>
      </c>
      <c r="H180" s="1189"/>
      <c r="I180" s="1189" t="s">
        <v>717</v>
      </c>
      <c r="J180" s="1189" t="s">
        <v>729</v>
      </c>
      <c r="K180" s="1189" t="s">
        <v>29</v>
      </c>
      <c r="L180" s="1189"/>
      <c r="M180" s="1195">
        <v>40426198.3318</v>
      </c>
      <c r="N180" s="1195">
        <v>4676284.53203</v>
      </c>
      <c r="O180" s="1189" t="s">
        <v>43</v>
      </c>
      <c r="P180" s="1196">
        <f t="shared" si="3"/>
        <v>42.4889031294</v>
      </c>
      <c r="Q180" s="1201" t="s">
        <v>1076</v>
      </c>
      <c r="R180" s="1202" t="s">
        <v>1077</v>
      </c>
    </row>
    <row r="181" s="1178" customFormat="1" ht="11.25" spans="1:18">
      <c r="A181" s="1189" t="s">
        <v>37</v>
      </c>
      <c r="B181" s="1189" t="s">
        <v>258</v>
      </c>
      <c r="C181" s="1189">
        <v>43</v>
      </c>
      <c r="D181" s="1190">
        <v>11.9649970107</v>
      </c>
      <c r="E181" s="1189" t="s">
        <v>258</v>
      </c>
      <c r="F181" s="1189" t="s">
        <v>714</v>
      </c>
      <c r="G181" s="1189" t="s">
        <v>1075</v>
      </c>
      <c r="H181" s="1189"/>
      <c r="I181" s="1189" t="s">
        <v>717</v>
      </c>
      <c r="J181" s="1189" t="s">
        <v>1078</v>
      </c>
      <c r="K181" s="1189" t="s">
        <v>29</v>
      </c>
      <c r="L181" s="1189"/>
      <c r="M181" s="1195">
        <v>40424371.6279</v>
      </c>
      <c r="N181" s="1195">
        <v>4675931.65485</v>
      </c>
      <c r="O181" s="1189" t="s">
        <v>43</v>
      </c>
      <c r="P181" s="1196">
        <f t="shared" si="3"/>
        <v>35.8949910321</v>
      </c>
      <c r="Q181" s="1201" t="s">
        <v>1076</v>
      </c>
      <c r="R181" s="1202" t="s">
        <v>1077</v>
      </c>
    </row>
    <row r="182" s="1178" customFormat="1" ht="11.25" spans="1:18">
      <c r="A182" s="1189" t="s">
        <v>37</v>
      </c>
      <c r="B182" s="1189" t="s">
        <v>258</v>
      </c>
      <c r="C182" s="1189">
        <v>28</v>
      </c>
      <c r="D182" s="1190">
        <v>50.92271972445</v>
      </c>
      <c r="E182" s="1189" t="s">
        <v>258</v>
      </c>
      <c r="F182" s="1189" t="s">
        <v>714</v>
      </c>
      <c r="G182" s="1189" t="s">
        <v>1075</v>
      </c>
      <c r="H182" s="1189"/>
      <c r="I182" s="1189" t="s">
        <v>717</v>
      </c>
      <c r="J182" s="1189" t="s">
        <v>28</v>
      </c>
      <c r="K182" s="1189" t="s">
        <v>29</v>
      </c>
      <c r="L182" s="1189"/>
      <c r="M182" s="1195">
        <v>40425586.8002</v>
      </c>
      <c r="N182" s="1195">
        <v>4676315.82955</v>
      </c>
      <c r="O182" s="1189" t="s">
        <v>43</v>
      </c>
      <c r="P182" s="1196">
        <f t="shared" si="3"/>
        <v>152.76815917335</v>
      </c>
      <c r="Q182" s="1201" t="s">
        <v>1076</v>
      </c>
      <c r="R182" s="1202" t="s">
        <v>1077</v>
      </c>
    </row>
    <row r="183" s="1178" customFormat="1" ht="11.25" spans="1:18">
      <c r="A183" s="1189" t="s">
        <v>37</v>
      </c>
      <c r="B183" s="1189" t="s">
        <v>258</v>
      </c>
      <c r="C183" s="1189">
        <v>14</v>
      </c>
      <c r="D183" s="1190">
        <v>5.6307938775</v>
      </c>
      <c r="E183" s="1189" t="s">
        <v>258</v>
      </c>
      <c r="F183" s="1189" t="s">
        <v>714</v>
      </c>
      <c r="G183" s="1189" t="s">
        <v>1075</v>
      </c>
      <c r="H183" s="1189"/>
      <c r="I183" s="1189" t="s">
        <v>717</v>
      </c>
      <c r="J183" s="1189" t="s">
        <v>1078</v>
      </c>
      <c r="K183" s="1189" t="s">
        <v>29</v>
      </c>
      <c r="L183" s="1189"/>
      <c r="M183" s="1195">
        <v>40424756.9216</v>
      </c>
      <c r="N183" s="1195">
        <v>4676349.7637</v>
      </c>
      <c r="O183" s="1189" t="s">
        <v>43</v>
      </c>
      <c r="P183" s="1196">
        <f t="shared" si="3"/>
        <v>16.8923816325</v>
      </c>
      <c r="Q183" s="1201" t="s">
        <v>1076</v>
      </c>
      <c r="R183" s="1202" t="s">
        <v>1077</v>
      </c>
    </row>
    <row r="184" s="1178" customFormat="1" ht="11.25" spans="1:18">
      <c r="A184" s="1189" t="s">
        <v>37</v>
      </c>
      <c r="B184" s="1189" t="s">
        <v>38</v>
      </c>
      <c r="C184" s="1189">
        <v>1655</v>
      </c>
      <c r="D184" s="1190">
        <v>18.7915466853</v>
      </c>
      <c r="E184" s="1189" t="s">
        <v>38</v>
      </c>
      <c r="F184" s="1189" t="s">
        <v>714</v>
      </c>
      <c r="G184" s="1189" t="s">
        <v>1075</v>
      </c>
      <c r="H184" s="1189"/>
      <c r="I184" s="1189" t="s">
        <v>717</v>
      </c>
      <c r="J184" s="1189" t="s">
        <v>729</v>
      </c>
      <c r="K184" s="1189" t="s">
        <v>327</v>
      </c>
      <c r="L184" s="1189"/>
      <c r="M184" s="1195">
        <v>40422299.027</v>
      </c>
      <c r="N184" s="1195">
        <v>4678074.02127</v>
      </c>
      <c r="O184" s="1189" t="s">
        <v>43</v>
      </c>
      <c r="P184" s="1196">
        <f t="shared" si="3"/>
        <v>56.3746400559</v>
      </c>
      <c r="Q184" s="1201" t="s">
        <v>1076</v>
      </c>
      <c r="R184" s="1202" t="s">
        <v>1077</v>
      </c>
    </row>
    <row r="185" s="1178" customFormat="1" ht="11.25" spans="1:18">
      <c r="A185" s="1189" t="s">
        <v>37</v>
      </c>
      <c r="B185" s="1189" t="s">
        <v>38</v>
      </c>
      <c r="C185" s="1189">
        <v>1643</v>
      </c>
      <c r="D185" s="1190">
        <v>8.9973822285</v>
      </c>
      <c r="E185" s="1189" t="s">
        <v>38</v>
      </c>
      <c r="F185" s="1189" t="s">
        <v>714</v>
      </c>
      <c r="G185" s="1189" t="s">
        <v>1075</v>
      </c>
      <c r="H185" s="1189"/>
      <c r="I185" s="1189" t="s">
        <v>717</v>
      </c>
      <c r="J185" s="1189" t="s">
        <v>729</v>
      </c>
      <c r="K185" s="1189" t="s">
        <v>327</v>
      </c>
      <c r="L185" s="1189"/>
      <c r="M185" s="1195">
        <v>40422187.3461</v>
      </c>
      <c r="N185" s="1195">
        <v>4678134.77087</v>
      </c>
      <c r="O185" s="1189" t="s">
        <v>43</v>
      </c>
      <c r="P185" s="1196">
        <f t="shared" si="3"/>
        <v>26.9921466855</v>
      </c>
      <c r="Q185" s="1201" t="s">
        <v>1076</v>
      </c>
      <c r="R185" s="1202" t="s">
        <v>1077</v>
      </c>
    </row>
    <row r="186" s="1178" customFormat="1" ht="11.25" spans="1:18">
      <c r="A186" s="1189" t="s">
        <v>37</v>
      </c>
      <c r="B186" s="1189" t="s">
        <v>38</v>
      </c>
      <c r="C186" s="1189">
        <v>1639</v>
      </c>
      <c r="D186" s="1190">
        <v>4.2069677025</v>
      </c>
      <c r="E186" s="1189" t="s">
        <v>38</v>
      </c>
      <c r="F186" s="1189" t="s">
        <v>714</v>
      </c>
      <c r="G186" s="1189" t="s">
        <v>1075</v>
      </c>
      <c r="H186" s="1189"/>
      <c r="I186" s="1189" t="s">
        <v>717</v>
      </c>
      <c r="J186" s="1189" t="s">
        <v>28</v>
      </c>
      <c r="K186" s="1189" t="s">
        <v>29</v>
      </c>
      <c r="L186" s="1189"/>
      <c r="M186" s="1195">
        <v>40423115.8679</v>
      </c>
      <c r="N186" s="1195">
        <v>4678152.65067</v>
      </c>
      <c r="O186" s="1189" t="s">
        <v>43</v>
      </c>
      <c r="P186" s="1196">
        <f t="shared" si="3"/>
        <v>12.6209031075</v>
      </c>
      <c r="Q186" s="1201" t="s">
        <v>1076</v>
      </c>
      <c r="R186" s="1202" t="s">
        <v>1077</v>
      </c>
    </row>
    <row r="187" s="1178" customFormat="1" ht="11.25" spans="1:18">
      <c r="A187" s="1189" t="s">
        <v>37</v>
      </c>
      <c r="B187" s="1189" t="s">
        <v>38</v>
      </c>
      <c r="C187" s="1189">
        <v>1608</v>
      </c>
      <c r="D187" s="1190">
        <v>22.20862391265</v>
      </c>
      <c r="E187" s="1189" t="s">
        <v>38</v>
      </c>
      <c r="F187" s="1189" t="s">
        <v>714</v>
      </c>
      <c r="G187" s="1189" t="s">
        <v>1075</v>
      </c>
      <c r="H187" s="1189"/>
      <c r="I187" s="1189" t="s">
        <v>717</v>
      </c>
      <c r="J187" s="1189" t="s">
        <v>729</v>
      </c>
      <c r="K187" s="1189" t="s">
        <v>327</v>
      </c>
      <c r="L187" s="1189"/>
      <c r="M187" s="1195">
        <v>40421872.772</v>
      </c>
      <c r="N187" s="1195">
        <v>4678298.66709</v>
      </c>
      <c r="O187" s="1189" t="s">
        <v>43</v>
      </c>
      <c r="P187" s="1196">
        <f t="shared" si="3"/>
        <v>66.62587173795</v>
      </c>
      <c r="Q187" s="1201" t="s">
        <v>1076</v>
      </c>
      <c r="R187" s="1202" t="s">
        <v>1077</v>
      </c>
    </row>
    <row r="188" s="1" customFormat="1" spans="1:18">
      <c r="A188" s="1189" t="s">
        <v>37</v>
      </c>
      <c r="B188" s="1189" t="s">
        <v>38</v>
      </c>
      <c r="C188" s="1189">
        <v>1606</v>
      </c>
      <c r="D188" s="1190">
        <v>4.2701231202</v>
      </c>
      <c r="E188" s="1189" t="s">
        <v>38</v>
      </c>
      <c r="F188" s="1189" t="s">
        <v>714</v>
      </c>
      <c r="G188" s="1189" t="s">
        <v>1075</v>
      </c>
      <c r="H188" s="1189"/>
      <c r="I188" s="1189" t="s">
        <v>717</v>
      </c>
      <c r="J188" s="1189" t="s">
        <v>729</v>
      </c>
      <c r="K188" s="1189" t="s">
        <v>327</v>
      </c>
      <c r="L188" s="1189"/>
      <c r="M188" s="1195">
        <v>40422424.6942</v>
      </c>
      <c r="N188" s="1195">
        <v>4678291.31427</v>
      </c>
      <c r="O188" s="1189" t="s">
        <v>43</v>
      </c>
      <c r="P188" s="1196">
        <f t="shared" si="3"/>
        <v>12.8103693606</v>
      </c>
      <c r="Q188" s="1201" t="s">
        <v>1076</v>
      </c>
      <c r="R188" s="1202" t="s">
        <v>1077</v>
      </c>
    </row>
    <row r="189" s="1" customFormat="1" spans="1:18">
      <c r="A189" s="1189" t="s">
        <v>37</v>
      </c>
      <c r="B189" s="1189" t="s">
        <v>38</v>
      </c>
      <c r="C189" s="1189">
        <v>1622</v>
      </c>
      <c r="D189" s="1190">
        <v>51.46069694835</v>
      </c>
      <c r="E189" s="1189" t="s">
        <v>38</v>
      </c>
      <c r="F189" s="1189" t="s">
        <v>714</v>
      </c>
      <c r="G189" s="1189" t="s">
        <v>1075</v>
      </c>
      <c r="H189" s="1189"/>
      <c r="I189" s="1189" t="s">
        <v>717</v>
      </c>
      <c r="J189" s="1189" t="s">
        <v>28</v>
      </c>
      <c r="K189" s="1189" t="s">
        <v>327</v>
      </c>
      <c r="L189" s="1189"/>
      <c r="M189" s="1195">
        <v>40423887.4046</v>
      </c>
      <c r="N189" s="1195">
        <v>4678139.21742</v>
      </c>
      <c r="O189" s="1189" t="s">
        <v>43</v>
      </c>
      <c r="P189" s="1196">
        <f t="shared" si="3"/>
        <v>154.38209084505</v>
      </c>
      <c r="Q189" s="1201" t="s">
        <v>1076</v>
      </c>
      <c r="R189" s="1202" t="s">
        <v>1077</v>
      </c>
    </row>
    <row r="190" s="1" customFormat="1" spans="1:18">
      <c r="A190" s="1189" t="s">
        <v>37</v>
      </c>
      <c r="B190" s="1189" t="s">
        <v>38</v>
      </c>
      <c r="C190" s="1189">
        <v>1612</v>
      </c>
      <c r="D190" s="1190">
        <v>26.1527880168</v>
      </c>
      <c r="E190" s="1189" t="s">
        <v>38</v>
      </c>
      <c r="F190" s="1189" t="s">
        <v>714</v>
      </c>
      <c r="G190" s="1189" t="s">
        <v>1075</v>
      </c>
      <c r="H190" s="1189"/>
      <c r="I190" s="1189" t="s">
        <v>717</v>
      </c>
      <c r="J190" s="1189" t="s">
        <v>28</v>
      </c>
      <c r="K190" s="1189" t="s">
        <v>327</v>
      </c>
      <c r="L190" s="1189"/>
      <c r="M190" s="1195">
        <v>40423909.9734</v>
      </c>
      <c r="N190" s="1195">
        <v>4678271.79123</v>
      </c>
      <c r="O190" s="1189" t="s">
        <v>43</v>
      </c>
      <c r="P190" s="1196">
        <f t="shared" si="3"/>
        <v>78.4583640504</v>
      </c>
      <c r="Q190" s="1201" t="s">
        <v>1076</v>
      </c>
      <c r="R190" s="1202" t="s">
        <v>1077</v>
      </c>
    </row>
    <row r="191" s="1" customFormat="1" spans="1:18">
      <c r="A191" s="1189" t="s">
        <v>37</v>
      </c>
      <c r="B191" s="1189" t="s">
        <v>38</v>
      </c>
      <c r="C191" s="1189">
        <v>1576</v>
      </c>
      <c r="D191" s="1190">
        <v>3.9003381114</v>
      </c>
      <c r="E191" s="1189" t="s">
        <v>38</v>
      </c>
      <c r="F191" s="1189" t="s">
        <v>714</v>
      </c>
      <c r="G191" s="1189" t="s">
        <v>1075</v>
      </c>
      <c r="H191" s="1189"/>
      <c r="I191" s="1189" t="s">
        <v>717</v>
      </c>
      <c r="J191" s="1189" t="s">
        <v>28</v>
      </c>
      <c r="K191" s="1189" t="s">
        <v>327</v>
      </c>
      <c r="L191" s="1189"/>
      <c r="M191" s="1195">
        <v>40423832.9815</v>
      </c>
      <c r="N191" s="1195">
        <v>4678391.52584</v>
      </c>
      <c r="O191" s="1189" t="s">
        <v>43</v>
      </c>
      <c r="P191" s="1196">
        <f t="shared" si="3"/>
        <v>11.7010143342</v>
      </c>
      <c r="Q191" s="1201" t="s">
        <v>1076</v>
      </c>
      <c r="R191" s="1202" t="s">
        <v>1077</v>
      </c>
    </row>
    <row r="192" s="1" customFormat="1" spans="1:18">
      <c r="A192" s="1189" t="s">
        <v>37</v>
      </c>
      <c r="B192" s="1189" t="s">
        <v>38</v>
      </c>
      <c r="C192" s="1189">
        <v>1578</v>
      </c>
      <c r="D192" s="1190">
        <v>5.6934509142</v>
      </c>
      <c r="E192" s="1189" t="s">
        <v>38</v>
      </c>
      <c r="F192" s="1189" t="s">
        <v>714</v>
      </c>
      <c r="G192" s="1189" t="s">
        <v>1075</v>
      </c>
      <c r="H192" s="1189"/>
      <c r="I192" s="1189" t="s">
        <v>717</v>
      </c>
      <c r="J192" s="1189" t="s">
        <v>28</v>
      </c>
      <c r="K192" s="1189" t="s">
        <v>327</v>
      </c>
      <c r="L192" s="1189"/>
      <c r="M192" s="1195">
        <v>40423692.866</v>
      </c>
      <c r="N192" s="1195">
        <v>4678390.97858</v>
      </c>
      <c r="O192" s="1189" t="s">
        <v>43</v>
      </c>
      <c r="P192" s="1196">
        <f t="shared" si="3"/>
        <v>17.0803527426</v>
      </c>
      <c r="Q192" s="1201" t="s">
        <v>1076</v>
      </c>
      <c r="R192" s="1202" t="s">
        <v>1077</v>
      </c>
    </row>
    <row r="193" s="1" customFormat="1" spans="1:18">
      <c r="A193" s="1189" t="s">
        <v>37</v>
      </c>
      <c r="B193" s="1189" t="s">
        <v>38</v>
      </c>
      <c r="C193" s="1189">
        <v>1573</v>
      </c>
      <c r="D193" s="1190">
        <v>3.096106206</v>
      </c>
      <c r="E193" s="1189" t="s">
        <v>38</v>
      </c>
      <c r="F193" s="1189" t="s">
        <v>714</v>
      </c>
      <c r="G193" s="1189" t="s">
        <v>1075</v>
      </c>
      <c r="H193" s="1189"/>
      <c r="I193" s="1189" t="s">
        <v>717</v>
      </c>
      <c r="J193" s="1189" t="s">
        <v>729</v>
      </c>
      <c r="K193" s="1189" t="s">
        <v>327</v>
      </c>
      <c r="L193" s="1189"/>
      <c r="M193" s="1195">
        <v>40421645.391</v>
      </c>
      <c r="N193" s="1195">
        <v>4678393.29949</v>
      </c>
      <c r="O193" s="1189" t="s">
        <v>43</v>
      </c>
      <c r="P193" s="1196">
        <f t="shared" si="3"/>
        <v>9.288318618</v>
      </c>
      <c r="Q193" s="1201" t="s">
        <v>1076</v>
      </c>
      <c r="R193" s="1202" t="s">
        <v>1077</v>
      </c>
    </row>
    <row r="194" s="1" customFormat="1" spans="1:18">
      <c r="A194" s="1189" t="s">
        <v>37</v>
      </c>
      <c r="B194" s="1189" t="s">
        <v>38</v>
      </c>
      <c r="C194" s="1189">
        <v>1570</v>
      </c>
      <c r="D194" s="1190">
        <v>24.0939430824</v>
      </c>
      <c r="E194" s="1189" t="s">
        <v>38</v>
      </c>
      <c r="F194" s="1189" t="s">
        <v>714</v>
      </c>
      <c r="G194" s="1189" t="s">
        <v>1075</v>
      </c>
      <c r="H194" s="1189"/>
      <c r="I194" s="1189" t="s">
        <v>717</v>
      </c>
      <c r="J194" s="1189" t="s">
        <v>729</v>
      </c>
      <c r="K194" s="1189" t="s">
        <v>29</v>
      </c>
      <c r="L194" s="1189"/>
      <c r="M194" s="1195">
        <v>40423550.6628</v>
      </c>
      <c r="N194" s="1195">
        <v>4678463.48699</v>
      </c>
      <c r="O194" s="1189" t="s">
        <v>43</v>
      </c>
      <c r="P194" s="1196">
        <f t="shared" si="3"/>
        <v>72.2818292472</v>
      </c>
      <c r="Q194" s="1201" t="s">
        <v>1076</v>
      </c>
      <c r="R194" s="1202" t="s">
        <v>1077</v>
      </c>
    </row>
    <row r="195" s="1" customFormat="1" spans="1:18">
      <c r="A195" s="1189" t="s">
        <v>37</v>
      </c>
      <c r="B195" s="1189" t="s">
        <v>38</v>
      </c>
      <c r="C195" s="1189">
        <v>1577</v>
      </c>
      <c r="D195" s="1190">
        <v>9.4501295742</v>
      </c>
      <c r="E195" s="1189" t="s">
        <v>38</v>
      </c>
      <c r="F195" s="1189" t="s">
        <v>714</v>
      </c>
      <c r="G195" s="1189" t="s">
        <v>1075</v>
      </c>
      <c r="H195" s="1189"/>
      <c r="I195" s="1189" t="s">
        <v>717</v>
      </c>
      <c r="J195" s="1189" t="s">
        <v>28</v>
      </c>
      <c r="K195" s="1189" t="s">
        <v>327</v>
      </c>
      <c r="L195" s="1189"/>
      <c r="M195" s="1195">
        <v>40423563.9274</v>
      </c>
      <c r="N195" s="1195">
        <v>4678396.39765</v>
      </c>
      <c r="O195" s="1189" t="s">
        <v>43</v>
      </c>
      <c r="P195" s="1196">
        <f t="shared" si="3"/>
        <v>28.3503887226</v>
      </c>
      <c r="Q195" s="1201" t="s">
        <v>1076</v>
      </c>
      <c r="R195" s="1202" t="s">
        <v>1077</v>
      </c>
    </row>
    <row r="196" s="1" customFormat="1" spans="1:18">
      <c r="A196" s="1189" t="s">
        <v>37</v>
      </c>
      <c r="B196" s="1189" t="s">
        <v>38</v>
      </c>
      <c r="C196" s="1189">
        <v>1557</v>
      </c>
      <c r="D196" s="1190">
        <v>17.89972264575</v>
      </c>
      <c r="E196" s="1189" t="s">
        <v>38</v>
      </c>
      <c r="F196" s="1189" t="s">
        <v>714</v>
      </c>
      <c r="G196" s="1189" t="s">
        <v>1075</v>
      </c>
      <c r="H196" s="1189"/>
      <c r="I196" s="1189" t="s">
        <v>717</v>
      </c>
      <c r="J196" s="1189" t="s">
        <v>729</v>
      </c>
      <c r="K196" s="1189" t="s">
        <v>327</v>
      </c>
      <c r="L196" s="1189"/>
      <c r="M196" s="1195">
        <v>40422371.6082</v>
      </c>
      <c r="N196" s="1195">
        <v>4678449.529</v>
      </c>
      <c r="O196" s="1189" t="s">
        <v>43</v>
      </c>
      <c r="P196" s="1196">
        <f t="shared" si="3"/>
        <v>53.69916793725</v>
      </c>
      <c r="Q196" s="1201" t="s">
        <v>1076</v>
      </c>
      <c r="R196" s="1202" t="s">
        <v>1077</v>
      </c>
    </row>
    <row r="197" s="1" customFormat="1" spans="1:18">
      <c r="A197" s="1189" t="s">
        <v>37</v>
      </c>
      <c r="B197" s="1189" t="s">
        <v>38</v>
      </c>
      <c r="C197" s="1189">
        <v>1548</v>
      </c>
      <c r="D197" s="1190">
        <v>15.5044485711</v>
      </c>
      <c r="E197" s="1189" t="s">
        <v>38</v>
      </c>
      <c r="F197" s="1189" t="s">
        <v>714</v>
      </c>
      <c r="G197" s="1189" t="s">
        <v>1075</v>
      </c>
      <c r="H197" s="1189"/>
      <c r="I197" s="1189" t="s">
        <v>717</v>
      </c>
      <c r="J197" s="1189" t="s">
        <v>28</v>
      </c>
      <c r="K197" s="1189" t="s">
        <v>327</v>
      </c>
      <c r="L197" s="1189"/>
      <c r="M197" s="1195">
        <v>40423011.614</v>
      </c>
      <c r="N197" s="1195">
        <v>4678491.40802</v>
      </c>
      <c r="O197" s="1189" t="s">
        <v>43</v>
      </c>
      <c r="P197" s="1196">
        <f t="shared" si="3"/>
        <v>46.5133457133</v>
      </c>
      <c r="Q197" s="1201" t="s">
        <v>1076</v>
      </c>
      <c r="R197" s="1202" t="s">
        <v>1077</v>
      </c>
    </row>
    <row r="198" s="1" customFormat="1" spans="1:18">
      <c r="A198" s="1189" t="s">
        <v>37</v>
      </c>
      <c r="B198" s="1189" t="s">
        <v>38</v>
      </c>
      <c r="C198" s="1189">
        <v>1534</v>
      </c>
      <c r="D198" s="1190">
        <v>2.34773947665</v>
      </c>
      <c r="E198" s="1189" t="s">
        <v>38</v>
      </c>
      <c r="F198" s="1189" t="s">
        <v>714</v>
      </c>
      <c r="G198" s="1189" t="s">
        <v>1075</v>
      </c>
      <c r="H198" s="1189"/>
      <c r="I198" s="1189" t="s">
        <v>717</v>
      </c>
      <c r="J198" s="1189" t="s">
        <v>729</v>
      </c>
      <c r="K198" s="1189" t="s">
        <v>327</v>
      </c>
      <c r="L198" s="1189"/>
      <c r="M198" s="1195">
        <v>40419869.7127</v>
      </c>
      <c r="N198" s="1195">
        <v>4678543.06153</v>
      </c>
      <c r="O198" s="1189" t="s">
        <v>43</v>
      </c>
      <c r="P198" s="1196">
        <f t="shared" si="3"/>
        <v>7.04321842995</v>
      </c>
      <c r="Q198" s="1201" t="s">
        <v>1076</v>
      </c>
      <c r="R198" s="1202" t="s">
        <v>1077</v>
      </c>
    </row>
    <row r="199" s="1" customFormat="1" spans="1:18">
      <c r="A199" s="1189" t="s">
        <v>37</v>
      </c>
      <c r="B199" s="1189" t="s">
        <v>38</v>
      </c>
      <c r="C199" s="1189">
        <v>1536</v>
      </c>
      <c r="D199" s="1190">
        <v>8.5759520526</v>
      </c>
      <c r="E199" s="1189" t="s">
        <v>38</v>
      </c>
      <c r="F199" s="1189" t="s">
        <v>714</v>
      </c>
      <c r="G199" s="1189" t="s">
        <v>1075</v>
      </c>
      <c r="H199" s="1189"/>
      <c r="I199" s="1189" t="s">
        <v>717</v>
      </c>
      <c r="J199" s="1189" t="s">
        <v>729</v>
      </c>
      <c r="K199" s="1189" t="s">
        <v>327</v>
      </c>
      <c r="L199" s="1189"/>
      <c r="M199" s="1195">
        <v>40419936.0617</v>
      </c>
      <c r="N199" s="1195">
        <v>4678538.70045</v>
      </c>
      <c r="O199" s="1189" t="s">
        <v>43</v>
      </c>
      <c r="P199" s="1196">
        <f t="shared" si="3"/>
        <v>25.7278561578</v>
      </c>
      <c r="Q199" s="1201" t="s">
        <v>1076</v>
      </c>
      <c r="R199" s="1202" t="s">
        <v>1077</v>
      </c>
    </row>
    <row r="200" s="1" customFormat="1" spans="1:18">
      <c r="A200" s="1189" t="s">
        <v>37</v>
      </c>
      <c r="B200" s="1189" t="s">
        <v>38</v>
      </c>
      <c r="C200" s="1189">
        <v>1520</v>
      </c>
      <c r="D200" s="1190">
        <v>2.1496483935</v>
      </c>
      <c r="E200" s="1189" t="s">
        <v>38</v>
      </c>
      <c r="F200" s="1189" t="s">
        <v>714</v>
      </c>
      <c r="G200" s="1189" t="s">
        <v>1075</v>
      </c>
      <c r="H200" s="1189"/>
      <c r="I200" s="1189" t="s">
        <v>717</v>
      </c>
      <c r="J200" s="1189" t="s">
        <v>729</v>
      </c>
      <c r="K200" s="1189" t="s">
        <v>327</v>
      </c>
      <c r="L200" s="1189"/>
      <c r="M200" s="1195">
        <v>40420728.5674</v>
      </c>
      <c r="N200" s="1195">
        <v>4678578.17372</v>
      </c>
      <c r="O200" s="1189" t="s">
        <v>43</v>
      </c>
      <c r="P200" s="1196">
        <f t="shared" si="3"/>
        <v>6.4489451805</v>
      </c>
      <c r="Q200" s="1201" t="s">
        <v>1076</v>
      </c>
      <c r="R200" s="1202" t="s">
        <v>1077</v>
      </c>
    </row>
    <row r="201" s="1" customFormat="1" spans="1:18">
      <c r="A201" s="1189" t="s">
        <v>37</v>
      </c>
      <c r="B201" s="1189" t="s">
        <v>38</v>
      </c>
      <c r="C201" s="1189">
        <v>1503</v>
      </c>
      <c r="D201" s="1190">
        <v>46.46308040985</v>
      </c>
      <c r="E201" s="1189" t="s">
        <v>38</v>
      </c>
      <c r="F201" s="1189" t="s">
        <v>714</v>
      </c>
      <c r="G201" s="1189" t="s">
        <v>1075</v>
      </c>
      <c r="H201" s="1189"/>
      <c r="I201" s="1189" t="s">
        <v>717</v>
      </c>
      <c r="J201" s="1189" t="s">
        <v>729</v>
      </c>
      <c r="K201" s="1189" t="s">
        <v>327</v>
      </c>
      <c r="L201" s="1189"/>
      <c r="M201" s="1195">
        <v>40422677.5346</v>
      </c>
      <c r="N201" s="1195">
        <v>4678611.88688</v>
      </c>
      <c r="O201" s="1189" t="s">
        <v>43</v>
      </c>
      <c r="P201" s="1196">
        <f t="shared" si="3"/>
        <v>139.38924122955</v>
      </c>
      <c r="Q201" s="1201" t="s">
        <v>1076</v>
      </c>
      <c r="R201" s="1202" t="s">
        <v>1077</v>
      </c>
    </row>
    <row r="202" s="1" customFormat="1" spans="1:18">
      <c r="A202" s="1189" t="s">
        <v>37</v>
      </c>
      <c r="B202" s="1189" t="s">
        <v>38</v>
      </c>
      <c r="C202" s="1189">
        <v>1517</v>
      </c>
      <c r="D202" s="1190">
        <v>10.5311613276</v>
      </c>
      <c r="E202" s="1189" t="s">
        <v>38</v>
      </c>
      <c r="F202" s="1189" t="s">
        <v>714</v>
      </c>
      <c r="G202" s="1189" t="s">
        <v>1075</v>
      </c>
      <c r="H202" s="1189"/>
      <c r="I202" s="1189" t="s">
        <v>717</v>
      </c>
      <c r="J202" s="1189" t="s">
        <v>729</v>
      </c>
      <c r="K202" s="1189" t="s">
        <v>327</v>
      </c>
      <c r="L202" s="1189"/>
      <c r="M202" s="1195">
        <v>40422564.6855</v>
      </c>
      <c r="N202" s="1195">
        <v>4678586.33658</v>
      </c>
      <c r="O202" s="1189" t="s">
        <v>43</v>
      </c>
      <c r="P202" s="1196">
        <f t="shared" si="3"/>
        <v>31.5934839828</v>
      </c>
      <c r="Q202" s="1201" t="s">
        <v>1076</v>
      </c>
      <c r="R202" s="1202" t="s">
        <v>1077</v>
      </c>
    </row>
    <row r="203" s="1" customFormat="1" spans="1:18">
      <c r="A203" s="1189" t="s">
        <v>37</v>
      </c>
      <c r="B203" s="1189" t="s">
        <v>38</v>
      </c>
      <c r="C203" s="1189">
        <v>1565</v>
      </c>
      <c r="D203" s="1190">
        <v>30.58289850285</v>
      </c>
      <c r="E203" s="1189" t="s">
        <v>38</v>
      </c>
      <c r="F203" s="1189" t="s">
        <v>714</v>
      </c>
      <c r="G203" s="1189" t="s">
        <v>1075</v>
      </c>
      <c r="H203" s="1189"/>
      <c r="I203" s="1189" t="s">
        <v>717</v>
      </c>
      <c r="J203" s="1189" t="s">
        <v>729</v>
      </c>
      <c r="K203" s="1189" t="s">
        <v>327</v>
      </c>
      <c r="L203" s="1189"/>
      <c r="M203" s="1195">
        <v>40422733.1431</v>
      </c>
      <c r="N203" s="1195">
        <v>4678442.90636</v>
      </c>
      <c r="O203" s="1189" t="s">
        <v>43</v>
      </c>
      <c r="P203" s="1196">
        <f t="shared" si="3"/>
        <v>91.74869550855</v>
      </c>
      <c r="Q203" s="1201" t="s">
        <v>1076</v>
      </c>
      <c r="R203" s="1202" t="s">
        <v>1077</v>
      </c>
    </row>
    <row r="204" s="1" customFormat="1" spans="1:18">
      <c r="A204" s="1189" t="s">
        <v>37</v>
      </c>
      <c r="B204" s="1189" t="s">
        <v>38</v>
      </c>
      <c r="C204" s="1189">
        <v>1489</v>
      </c>
      <c r="D204" s="1190">
        <v>7.7754550044</v>
      </c>
      <c r="E204" s="1189" t="s">
        <v>38</v>
      </c>
      <c r="F204" s="1189" t="s">
        <v>714</v>
      </c>
      <c r="G204" s="1189" t="s">
        <v>1075</v>
      </c>
      <c r="H204" s="1189"/>
      <c r="I204" s="1189" t="s">
        <v>717</v>
      </c>
      <c r="J204" s="1189" t="s">
        <v>729</v>
      </c>
      <c r="K204" s="1189" t="s">
        <v>327</v>
      </c>
      <c r="L204" s="1189"/>
      <c r="M204" s="1195">
        <v>40421140.1246</v>
      </c>
      <c r="N204" s="1195">
        <v>4678704.97544</v>
      </c>
      <c r="O204" s="1189" t="s">
        <v>43</v>
      </c>
      <c r="P204" s="1196">
        <f t="shared" ref="P204:P267" si="4">D204*3</f>
        <v>23.3263650132</v>
      </c>
      <c r="Q204" s="1201" t="s">
        <v>1076</v>
      </c>
      <c r="R204" s="1202" t="s">
        <v>1077</v>
      </c>
    </row>
    <row r="205" s="1" customFormat="1" spans="1:18">
      <c r="A205" s="1189" t="s">
        <v>37</v>
      </c>
      <c r="B205" s="1189" t="s">
        <v>38</v>
      </c>
      <c r="C205" s="1189">
        <v>1454</v>
      </c>
      <c r="D205" s="1190">
        <v>17.3739222762</v>
      </c>
      <c r="E205" s="1189" t="s">
        <v>38</v>
      </c>
      <c r="F205" s="1189" t="s">
        <v>714</v>
      </c>
      <c r="G205" s="1189" t="s">
        <v>1075</v>
      </c>
      <c r="H205" s="1189"/>
      <c r="I205" s="1189" t="s">
        <v>717</v>
      </c>
      <c r="J205" s="1189" t="s">
        <v>729</v>
      </c>
      <c r="K205" s="1189" t="s">
        <v>327</v>
      </c>
      <c r="L205" s="1189"/>
      <c r="M205" s="1195">
        <v>40420247.1836</v>
      </c>
      <c r="N205" s="1195">
        <v>4678713.08439</v>
      </c>
      <c r="O205" s="1189" t="s">
        <v>43</v>
      </c>
      <c r="P205" s="1196">
        <f t="shared" si="4"/>
        <v>52.1217668286</v>
      </c>
      <c r="Q205" s="1201" t="s">
        <v>1076</v>
      </c>
      <c r="R205" s="1202" t="s">
        <v>1077</v>
      </c>
    </row>
    <row r="206" s="1" customFormat="1" spans="1:18">
      <c r="A206" s="1189" t="s">
        <v>37</v>
      </c>
      <c r="B206" s="1189" t="s">
        <v>38</v>
      </c>
      <c r="C206" s="1189">
        <v>1443</v>
      </c>
      <c r="D206" s="1190">
        <v>8.568001005</v>
      </c>
      <c r="E206" s="1189" t="s">
        <v>38</v>
      </c>
      <c r="F206" s="1189" t="s">
        <v>714</v>
      </c>
      <c r="G206" s="1189" t="s">
        <v>1075</v>
      </c>
      <c r="H206" s="1189"/>
      <c r="I206" s="1189" t="s">
        <v>717</v>
      </c>
      <c r="J206" s="1189" t="s">
        <v>729</v>
      </c>
      <c r="K206" s="1189" t="s">
        <v>29</v>
      </c>
      <c r="L206" s="1189"/>
      <c r="M206" s="1195">
        <v>40424227.8328</v>
      </c>
      <c r="N206" s="1195">
        <v>4678737.78099</v>
      </c>
      <c r="O206" s="1189" t="s">
        <v>43</v>
      </c>
      <c r="P206" s="1196">
        <f t="shared" si="4"/>
        <v>25.704003015</v>
      </c>
      <c r="Q206" s="1201" t="s">
        <v>1076</v>
      </c>
      <c r="R206" s="1202" t="s">
        <v>1077</v>
      </c>
    </row>
    <row r="207" s="1" customFormat="1" spans="1:18">
      <c r="A207" s="1189" t="s">
        <v>37</v>
      </c>
      <c r="B207" s="1189" t="s">
        <v>38</v>
      </c>
      <c r="C207" s="1189">
        <v>1451</v>
      </c>
      <c r="D207" s="1190">
        <v>2.7858614679</v>
      </c>
      <c r="E207" s="1189" t="s">
        <v>38</v>
      </c>
      <c r="F207" s="1189" t="s">
        <v>714</v>
      </c>
      <c r="G207" s="1189" t="s">
        <v>1075</v>
      </c>
      <c r="H207" s="1189"/>
      <c r="I207" s="1189" t="s">
        <v>717</v>
      </c>
      <c r="J207" s="1189" t="s">
        <v>729</v>
      </c>
      <c r="K207" s="1189" t="s">
        <v>29</v>
      </c>
      <c r="L207" s="1189"/>
      <c r="M207" s="1195">
        <v>40424262.6144</v>
      </c>
      <c r="N207" s="1195">
        <v>4678721.15943</v>
      </c>
      <c r="O207" s="1189" t="s">
        <v>43</v>
      </c>
      <c r="P207" s="1196">
        <f t="shared" si="4"/>
        <v>8.3575844037</v>
      </c>
      <c r="Q207" s="1201" t="s">
        <v>1076</v>
      </c>
      <c r="R207" s="1202" t="s">
        <v>1077</v>
      </c>
    </row>
    <row r="208" s="1" customFormat="1" spans="1:18">
      <c r="A208" s="1189" t="s">
        <v>37</v>
      </c>
      <c r="B208" s="1189" t="s">
        <v>38</v>
      </c>
      <c r="C208" s="1189">
        <v>1434</v>
      </c>
      <c r="D208" s="1190">
        <v>8.4757910895</v>
      </c>
      <c r="E208" s="1189" t="s">
        <v>38</v>
      </c>
      <c r="F208" s="1189" t="s">
        <v>714</v>
      </c>
      <c r="G208" s="1189" t="s">
        <v>1075</v>
      </c>
      <c r="H208" s="1189"/>
      <c r="I208" s="1189" t="s">
        <v>717</v>
      </c>
      <c r="J208" s="1189" t="s">
        <v>729</v>
      </c>
      <c r="K208" s="1189" t="s">
        <v>29</v>
      </c>
      <c r="L208" s="1189"/>
      <c r="M208" s="1195">
        <v>40424057.7622</v>
      </c>
      <c r="N208" s="1195">
        <v>4678746.78225</v>
      </c>
      <c r="O208" s="1189" t="s">
        <v>43</v>
      </c>
      <c r="P208" s="1196">
        <f t="shared" si="4"/>
        <v>25.4273732685</v>
      </c>
      <c r="Q208" s="1201" t="s">
        <v>1076</v>
      </c>
      <c r="R208" s="1202" t="s">
        <v>1077</v>
      </c>
    </row>
    <row r="209" s="1" customFormat="1" spans="1:18">
      <c r="A209" s="1189" t="s">
        <v>37</v>
      </c>
      <c r="B209" s="1189" t="s">
        <v>38</v>
      </c>
      <c r="C209" s="1189">
        <v>1397</v>
      </c>
      <c r="D209" s="1190">
        <v>7.04484849915</v>
      </c>
      <c r="E209" s="1189" t="s">
        <v>38</v>
      </c>
      <c r="F209" s="1189" t="s">
        <v>714</v>
      </c>
      <c r="G209" s="1189" t="s">
        <v>1075</v>
      </c>
      <c r="H209" s="1189"/>
      <c r="I209" s="1189" t="s">
        <v>717</v>
      </c>
      <c r="J209" s="1189" t="s">
        <v>729</v>
      </c>
      <c r="K209" s="1189" t="s">
        <v>29</v>
      </c>
      <c r="L209" s="1189"/>
      <c r="M209" s="1195">
        <v>40424072.2571</v>
      </c>
      <c r="N209" s="1195">
        <v>4678808.91003</v>
      </c>
      <c r="O209" s="1189" t="s">
        <v>43</v>
      </c>
      <c r="P209" s="1196">
        <f t="shared" si="4"/>
        <v>21.13454549745</v>
      </c>
      <c r="Q209" s="1201" t="s">
        <v>1076</v>
      </c>
      <c r="R209" s="1202" t="s">
        <v>1077</v>
      </c>
    </row>
    <row r="210" s="1" customFormat="1" spans="1:18">
      <c r="A210" s="1189" t="s">
        <v>37</v>
      </c>
      <c r="B210" s="1189" t="s">
        <v>38</v>
      </c>
      <c r="C210" s="1189">
        <v>1383</v>
      </c>
      <c r="D210" s="1190">
        <v>0.65311690935</v>
      </c>
      <c r="E210" s="1189" t="s">
        <v>38</v>
      </c>
      <c r="F210" s="1189" t="s">
        <v>714</v>
      </c>
      <c r="G210" s="1189" t="s">
        <v>1075</v>
      </c>
      <c r="H210" s="1189"/>
      <c r="I210" s="1189" t="s">
        <v>717</v>
      </c>
      <c r="J210" s="1189" t="s">
        <v>729</v>
      </c>
      <c r="K210" s="1189" t="s">
        <v>29</v>
      </c>
      <c r="L210" s="1189"/>
      <c r="M210" s="1195">
        <v>40424035.5016</v>
      </c>
      <c r="N210" s="1195">
        <v>4678827.46106</v>
      </c>
      <c r="O210" s="1189" t="s">
        <v>43</v>
      </c>
      <c r="P210" s="1196">
        <f t="shared" si="4"/>
        <v>1.95935072805</v>
      </c>
      <c r="Q210" s="1201" t="s">
        <v>1076</v>
      </c>
      <c r="R210" s="1202" t="s">
        <v>1077</v>
      </c>
    </row>
    <row r="211" s="1" customFormat="1" spans="1:18">
      <c r="A211" s="1189" t="s">
        <v>37</v>
      </c>
      <c r="B211" s="1189" t="s">
        <v>38</v>
      </c>
      <c r="C211" s="1189">
        <v>1414</v>
      </c>
      <c r="D211" s="1190">
        <v>7.94645295405</v>
      </c>
      <c r="E211" s="1189" t="s">
        <v>38</v>
      </c>
      <c r="F211" s="1189" t="s">
        <v>714</v>
      </c>
      <c r="G211" s="1189" t="s">
        <v>1075</v>
      </c>
      <c r="H211" s="1189"/>
      <c r="I211" s="1189" t="s">
        <v>717</v>
      </c>
      <c r="J211" s="1189" t="s">
        <v>729</v>
      </c>
      <c r="K211" s="1189" t="s">
        <v>29</v>
      </c>
      <c r="L211" s="1189"/>
      <c r="M211" s="1195">
        <v>40423912.5886</v>
      </c>
      <c r="N211" s="1195">
        <v>4678766.4073</v>
      </c>
      <c r="O211" s="1189" t="s">
        <v>43</v>
      </c>
      <c r="P211" s="1196">
        <f t="shared" si="4"/>
        <v>23.83935886215</v>
      </c>
      <c r="Q211" s="1201" t="s">
        <v>1076</v>
      </c>
      <c r="R211" s="1202" t="s">
        <v>1077</v>
      </c>
    </row>
    <row r="212" s="1" customFormat="1" spans="1:18">
      <c r="A212" s="1189" t="s">
        <v>37</v>
      </c>
      <c r="B212" s="1189" t="s">
        <v>38</v>
      </c>
      <c r="C212" s="1189">
        <v>1313</v>
      </c>
      <c r="D212" s="1190">
        <v>6.60502424055</v>
      </c>
      <c r="E212" s="1189" t="s">
        <v>38</v>
      </c>
      <c r="F212" s="1189" t="s">
        <v>714</v>
      </c>
      <c r="G212" s="1189" t="s">
        <v>1075</v>
      </c>
      <c r="H212" s="1189"/>
      <c r="I212" s="1189" t="s">
        <v>717</v>
      </c>
      <c r="J212" s="1189" t="s">
        <v>729</v>
      </c>
      <c r="K212" s="1189" t="s">
        <v>327</v>
      </c>
      <c r="L212" s="1189"/>
      <c r="M212" s="1195">
        <v>40419970.1205</v>
      </c>
      <c r="N212" s="1195">
        <v>4678937.3484</v>
      </c>
      <c r="O212" s="1189" t="s">
        <v>43</v>
      </c>
      <c r="P212" s="1196">
        <f t="shared" si="4"/>
        <v>19.81507272165</v>
      </c>
      <c r="Q212" s="1201" t="s">
        <v>1076</v>
      </c>
      <c r="R212" s="1202" t="s">
        <v>1077</v>
      </c>
    </row>
    <row r="213" s="1" customFormat="1" spans="1:18">
      <c r="A213" s="1189" t="s">
        <v>37</v>
      </c>
      <c r="B213" s="1189" t="s">
        <v>38</v>
      </c>
      <c r="C213" s="1189">
        <v>1388</v>
      </c>
      <c r="D213" s="1190">
        <v>24.5177752731</v>
      </c>
      <c r="E213" s="1189" t="s">
        <v>38</v>
      </c>
      <c r="F213" s="1189" t="s">
        <v>714</v>
      </c>
      <c r="G213" s="1189" t="s">
        <v>1075</v>
      </c>
      <c r="H213" s="1189"/>
      <c r="I213" s="1189" t="s">
        <v>717</v>
      </c>
      <c r="J213" s="1189" t="s">
        <v>28</v>
      </c>
      <c r="K213" s="1189" t="s">
        <v>29</v>
      </c>
      <c r="L213" s="1189"/>
      <c r="M213" s="1195">
        <v>40422776.7085</v>
      </c>
      <c r="N213" s="1195">
        <v>4678809.16206</v>
      </c>
      <c r="O213" s="1189" t="s">
        <v>43</v>
      </c>
      <c r="P213" s="1196">
        <f t="shared" si="4"/>
        <v>73.5533258193</v>
      </c>
      <c r="Q213" s="1201" t="s">
        <v>1076</v>
      </c>
      <c r="R213" s="1202" t="s">
        <v>1077</v>
      </c>
    </row>
    <row r="214" s="1" customFormat="1" spans="1:18">
      <c r="A214" s="1189" t="s">
        <v>37</v>
      </c>
      <c r="B214" s="1189" t="s">
        <v>38</v>
      </c>
      <c r="C214" s="1189">
        <v>1378</v>
      </c>
      <c r="D214" s="1190">
        <v>6.38596580205</v>
      </c>
      <c r="E214" s="1189" t="s">
        <v>38</v>
      </c>
      <c r="F214" s="1189" t="s">
        <v>714</v>
      </c>
      <c r="G214" s="1189" t="s">
        <v>1075</v>
      </c>
      <c r="H214" s="1189"/>
      <c r="I214" s="1189" t="s">
        <v>717</v>
      </c>
      <c r="J214" s="1189" t="s">
        <v>729</v>
      </c>
      <c r="K214" s="1189" t="s">
        <v>327</v>
      </c>
      <c r="L214" s="1189"/>
      <c r="M214" s="1195">
        <v>40420411.6641</v>
      </c>
      <c r="N214" s="1195">
        <v>4678841.33861</v>
      </c>
      <c r="O214" s="1189" t="s">
        <v>43</v>
      </c>
      <c r="P214" s="1196">
        <f t="shared" si="4"/>
        <v>19.15789740615</v>
      </c>
      <c r="Q214" s="1201" t="s">
        <v>1076</v>
      </c>
      <c r="R214" s="1202" t="s">
        <v>1077</v>
      </c>
    </row>
    <row r="215" s="1" customFormat="1" spans="1:18">
      <c r="A215" s="1189" t="s">
        <v>37</v>
      </c>
      <c r="B215" s="1189" t="s">
        <v>38</v>
      </c>
      <c r="C215" s="1189">
        <v>1356</v>
      </c>
      <c r="D215" s="1190">
        <v>67.18104268485</v>
      </c>
      <c r="E215" s="1189" t="s">
        <v>38</v>
      </c>
      <c r="F215" s="1189" t="s">
        <v>714</v>
      </c>
      <c r="G215" s="1189" t="s">
        <v>1075</v>
      </c>
      <c r="H215" s="1189"/>
      <c r="I215" s="1189" t="s">
        <v>717</v>
      </c>
      <c r="J215" s="1189" t="s">
        <v>729</v>
      </c>
      <c r="K215" s="1189" t="s">
        <v>327</v>
      </c>
      <c r="L215" s="1189"/>
      <c r="M215" s="1195">
        <v>40420325.107</v>
      </c>
      <c r="N215" s="1195">
        <v>4678876.32141</v>
      </c>
      <c r="O215" s="1189" t="s">
        <v>43</v>
      </c>
      <c r="P215" s="1196">
        <f t="shared" si="4"/>
        <v>201.54312805455</v>
      </c>
      <c r="Q215" s="1201" t="s">
        <v>1076</v>
      </c>
      <c r="R215" s="1202" t="s">
        <v>1077</v>
      </c>
    </row>
    <row r="216" s="1" customFormat="1" spans="1:18">
      <c r="A216" s="1189" t="s">
        <v>37</v>
      </c>
      <c r="B216" s="1189" t="s">
        <v>38</v>
      </c>
      <c r="C216" s="1189">
        <v>1211</v>
      </c>
      <c r="D216" s="1190">
        <v>4.37053713285</v>
      </c>
      <c r="E216" s="1189" t="s">
        <v>38</v>
      </c>
      <c r="F216" s="1189" t="s">
        <v>714</v>
      </c>
      <c r="G216" s="1189" t="s">
        <v>1075</v>
      </c>
      <c r="H216" s="1189"/>
      <c r="I216" s="1189" t="s">
        <v>717</v>
      </c>
      <c r="J216" s="1189" t="s">
        <v>729</v>
      </c>
      <c r="K216" s="1189" t="s">
        <v>327</v>
      </c>
      <c r="L216" s="1189"/>
      <c r="M216" s="1195">
        <v>40423300.4775</v>
      </c>
      <c r="N216" s="1195">
        <v>4679070.2117</v>
      </c>
      <c r="O216" s="1189" t="s">
        <v>43</v>
      </c>
      <c r="P216" s="1196">
        <f t="shared" si="4"/>
        <v>13.11161139855</v>
      </c>
      <c r="Q216" s="1201" t="s">
        <v>1076</v>
      </c>
      <c r="R216" s="1202" t="s">
        <v>1077</v>
      </c>
    </row>
    <row r="217" s="1" customFormat="1" spans="1:18">
      <c r="A217" s="1189" t="s">
        <v>37</v>
      </c>
      <c r="B217" s="1189" t="s">
        <v>38</v>
      </c>
      <c r="C217" s="1189">
        <v>1176</v>
      </c>
      <c r="D217" s="1190">
        <v>10.0936441299</v>
      </c>
      <c r="E217" s="1189" t="s">
        <v>38</v>
      </c>
      <c r="F217" s="1189" t="s">
        <v>714</v>
      </c>
      <c r="G217" s="1189" t="s">
        <v>1075</v>
      </c>
      <c r="H217" s="1189"/>
      <c r="I217" s="1189" t="s">
        <v>717</v>
      </c>
      <c r="J217" s="1189" t="s">
        <v>729</v>
      </c>
      <c r="K217" s="1189" t="s">
        <v>327</v>
      </c>
      <c r="L217" s="1189"/>
      <c r="M217" s="1195">
        <v>40423299.93</v>
      </c>
      <c r="N217" s="1195">
        <v>4679190.89941</v>
      </c>
      <c r="O217" s="1189" t="s">
        <v>43</v>
      </c>
      <c r="P217" s="1196">
        <f t="shared" si="4"/>
        <v>30.2809323897</v>
      </c>
      <c r="Q217" s="1201" t="s">
        <v>1076</v>
      </c>
      <c r="R217" s="1202" t="s">
        <v>1077</v>
      </c>
    </row>
    <row r="218" s="1" customFormat="1" spans="1:18">
      <c r="A218" s="1189" t="s">
        <v>37</v>
      </c>
      <c r="B218" s="1189" t="s">
        <v>38</v>
      </c>
      <c r="C218" s="1189">
        <v>1256</v>
      </c>
      <c r="D218" s="1190">
        <v>82.74947170455</v>
      </c>
      <c r="E218" s="1189" t="s">
        <v>38</v>
      </c>
      <c r="F218" s="1189" t="s">
        <v>714</v>
      </c>
      <c r="G218" s="1189" t="s">
        <v>1075</v>
      </c>
      <c r="H218" s="1189"/>
      <c r="I218" s="1189" t="s">
        <v>717</v>
      </c>
      <c r="J218" s="1189" t="s">
        <v>729</v>
      </c>
      <c r="K218" s="1189" t="s">
        <v>327</v>
      </c>
      <c r="L218" s="1189"/>
      <c r="M218" s="1195">
        <v>40424290.4887</v>
      </c>
      <c r="N218" s="1195">
        <v>4678946.34257</v>
      </c>
      <c r="O218" s="1189" t="s">
        <v>43</v>
      </c>
      <c r="P218" s="1196">
        <f t="shared" si="4"/>
        <v>248.24841511365</v>
      </c>
      <c r="Q218" s="1201" t="s">
        <v>1076</v>
      </c>
      <c r="R218" s="1202" t="s">
        <v>1077</v>
      </c>
    </row>
    <row r="219" s="1" customFormat="1" spans="1:18">
      <c r="A219" s="1189" t="s">
        <v>37</v>
      </c>
      <c r="B219" s="1189" t="s">
        <v>38</v>
      </c>
      <c r="C219" s="1189">
        <v>1245</v>
      </c>
      <c r="D219" s="1190">
        <v>46.87807470555</v>
      </c>
      <c r="E219" s="1189" t="s">
        <v>38</v>
      </c>
      <c r="F219" s="1189" t="s">
        <v>714</v>
      </c>
      <c r="G219" s="1189" t="s">
        <v>1075</v>
      </c>
      <c r="H219" s="1189"/>
      <c r="I219" s="1189" t="s">
        <v>721</v>
      </c>
      <c r="J219" s="1189" t="s">
        <v>729</v>
      </c>
      <c r="K219" s="1189" t="s">
        <v>327</v>
      </c>
      <c r="L219" s="1189"/>
      <c r="M219" s="1195">
        <v>40419416.2288</v>
      </c>
      <c r="N219" s="1195">
        <v>4679140.99768</v>
      </c>
      <c r="O219" s="1189" t="s">
        <v>43</v>
      </c>
      <c r="P219" s="1196">
        <f t="shared" si="4"/>
        <v>140.63422411665</v>
      </c>
      <c r="Q219" s="1201" t="s">
        <v>1076</v>
      </c>
      <c r="R219" s="1202" t="s">
        <v>1077</v>
      </c>
    </row>
    <row r="220" s="1" customFormat="1" spans="1:18">
      <c r="A220" s="1189" t="s">
        <v>37</v>
      </c>
      <c r="B220" s="1189" t="s">
        <v>38</v>
      </c>
      <c r="C220" s="1189">
        <v>1262</v>
      </c>
      <c r="D220" s="1190">
        <v>8.8238106894</v>
      </c>
      <c r="E220" s="1189" t="s">
        <v>38</v>
      </c>
      <c r="F220" s="1189" t="s">
        <v>714</v>
      </c>
      <c r="G220" s="1189" t="s">
        <v>1075</v>
      </c>
      <c r="H220" s="1189"/>
      <c r="I220" s="1189" t="s">
        <v>721</v>
      </c>
      <c r="J220" s="1189" t="s">
        <v>729</v>
      </c>
      <c r="K220" s="1189" t="s">
        <v>327</v>
      </c>
      <c r="L220" s="1189"/>
      <c r="M220" s="1195">
        <v>40419557.8157</v>
      </c>
      <c r="N220" s="1195">
        <v>4679027.47362</v>
      </c>
      <c r="O220" s="1189" t="s">
        <v>43</v>
      </c>
      <c r="P220" s="1196">
        <f t="shared" si="4"/>
        <v>26.4714320682</v>
      </c>
      <c r="Q220" s="1201" t="s">
        <v>1076</v>
      </c>
      <c r="R220" s="1202" t="s">
        <v>1077</v>
      </c>
    </row>
    <row r="221" s="1" customFormat="1" spans="1:18">
      <c r="A221" s="1189" t="s">
        <v>37</v>
      </c>
      <c r="B221" s="1189" t="s">
        <v>38</v>
      </c>
      <c r="C221" s="1189">
        <v>1249</v>
      </c>
      <c r="D221" s="1190">
        <v>68.0569704657</v>
      </c>
      <c r="E221" s="1189" t="s">
        <v>38</v>
      </c>
      <c r="F221" s="1189" t="s">
        <v>714</v>
      </c>
      <c r="G221" s="1189" t="s">
        <v>1075</v>
      </c>
      <c r="H221" s="1189"/>
      <c r="I221" s="1189" t="s">
        <v>721</v>
      </c>
      <c r="J221" s="1189" t="s">
        <v>729</v>
      </c>
      <c r="K221" s="1189" t="s">
        <v>327</v>
      </c>
      <c r="L221" s="1189"/>
      <c r="M221" s="1195">
        <v>40419438.2929</v>
      </c>
      <c r="N221" s="1195">
        <v>4679027.00676</v>
      </c>
      <c r="O221" s="1189" t="s">
        <v>43</v>
      </c>
      <c r="P221" s="1196">
        <f t="shared" si="4"/>
        <v>204.1709113971</v>
      </c>
      <c r="Q221" s="1201" t="s">
        <v>1076</v>
      </c>
      <c r="R221" s="1202" t="s">
        <v>1077</v>
      </c>
    </row>
    <row r="222" s="1" customFormat="1" spans="1:18">
      <c r="A222" s="1189" t="s">
        <v>37</v>
      </c>
      <c r="B222" s="1189" t="s">
        <v>38</v>
      </c>
      <c r="C222" s="1189">
        <v>1188</v>
      </c>
      <c r="D222" s="1190">
        <v>15.62535918705</v>
      </c>
      <c r="E222" s="1189" t="s">
        <v>38</v>
      </c>
      <c r="F222" s="1189" t="s">
        <v>714</v>
      </c>
      <c r="G222" s="1189" t="s">
        <v>1075</v>
      </c>
      <c r="H222" s="1189"/>
      <c r="I222" s="1189" t="s">
        <v>717</v>
      </c>
      <c r="J222" s="1189" t="s">
        <v>729</v>
      </c>
      <c r="K222" s="1189" t="s">
        <v>327</v>
      </c>
      <c r="L222" s="1189"/>
      <c r="M222" s="1195">
        <v>40420372.7838</v>
      </c>
      <c r="N222" s="1195">
        <v>4679156.20292</v>
      </c>
      <c r="O222" s="1189" t="s">
        <v>43</v>
      </c>
      <c r="P222" s="1196">
        <f t="shared" si="4"/>
        <v>46.87607756115</v>
      </c>
      <c r="Q222" s="1201" t="s">
        <v>1076</v>
      </c>
      <c r="R222" s="1202" t="s">
        <v>1077</v>
      </c>
    </row>
    <row r="223" s="1" customFormat="1" spans="1:18">
      <c r="A223" s="1189" t="s">
        <v>37</v>
      </c>
      <c r="B223" s="1189" t="s">
        <v>38</v>
      </c>
      <c r="C223" s="1189">
        <v>1204</v>
      </c>
      <c r="D223" s="1190">
        <v>30.84527881215</v>
      </c>
      <c r="E223" s="1189" t="s">
        <v>38</v>
      </c>
      <c r="F223" s="1189" t="s">
        <v>714</v>
      </c>
      <c r="G223" s="1189" t="s">
        <v>1075</v>
      </c>
      <c r="H223" s="1189"/>
      <c r="I223" s="1189" t="s">
        <v>717</v>
      </c>
      <c r="J223" s="1189" t="s">
        <v>729</v>
      </c>
      <c r="K223" s="1189" t="s">
        <v>327</v>
      </c>
      <c r="L223" s="1189"/>
      <c r="M223" s="1195">
        <v>40420267.8531</v>
      </c>
      <c r="N223" s="1195">
        <v>4679128.80652</v>
      </c>
      <c r="O223" s="1189" t="s">
        <v>43</v>
      </c>
      <c r="P223" s="1196">
        <f t="shared" si="4"/>
        <v>92.53583643645</v>
      </c>
      <c r="Q223" s="1201" t="s">
        <v>1076</v>
      </c>
      <c r="R223" s="1202" t="s">
        <v>1077</v>
      </c>
    </row>
    <row r="224" s="1" customFormat="1" spans="1:18">
      <c r="A224" s="1189" t="s">
        <v>37</v>
      </c>
      <c r="B224" s="1189" t="s">
        <v>38</v>
      </c>
      <c r="C224" s="1189">
        <v>1160</v>
      </c>
      <c r="D224" s="1190">
        <v>7.872120678</v>
      </c>
      <c r="E224" s="1189" t="s">
        <v>38</v>
      </c>
      <c r="F224" s="1189" t="s">
        <v>714</v>
      </c>
      <c r="G224" s="1189" t="s">
        <v>1075</v>
      </c>
      <c r="H224" s="1189"/>
      <c r="I224" s="1189" t="s">
        <v>717</v>
      </c>
      <c r="J224" s="1189" t="s">
        <v>729</v>
      </c>
      <c r="K224" s="1189" t="s">
        <v>327</v>
      </c>
      <c r="L224" s="1189"/>
      <c r="M224" s="1195">
        <v>40419649.4295</v>
      </c>
      <c r="N224" s="1195">
        <v>4679221.03894</v>
      </c>
      <c r="O224" s="1189" t="s">
        <v>43</v>
      </c>
      <c r="P224" s="1196">
        <f t="shared" si="4"/>
        <v>23.616362034</v>
      </c>
      <c r="Q224" s="1201" t="s">
        <v>1076</v>
      </c>
      <c r="R224" s="1202" t="s">
        <v>1077</v>
      </c>
    </row>
    <row r="225" s="1" customFormat="1" spans="1:18">
      <c r="A225" s="1189" t="s">
        <v>37</v>
      </c>
      <c r="B225" s="1189" t="s">
        <v>38</v>
      </c>
      <c r="C225" s="1189">
        <v>1196</v>
      </c>
      <c r="D225" s="1190">
        <v>50.1961619004</v>
      </c>
      <c r="E225" s="1189" t="s">
        <v>38</v>
      </c>
      <c r="F225" s="1189" t="s">
        <v>714</v>
      </c>
      <c r="G225" s="1189" t="s">
        <v>1075</v>
      </c>
      <c r="H225" s="1189"/>
      <c r="I225" s="1189" t="s">
        <v>717</v>
      </c>
      <c r="J225" s="1189" t="s">
        <v>729</v>
      </c>
      <c r="K225" s="1189" t="s">
        <v>327</v>
      </c>
      <c r="L225" s="1189"/>
      <c r="M225" s="1195">
        <v>40420089.7711</v>
      </c>
      <c r="N225" s="1195">
        <v>4679129.36098</v>
      </c>
      <c r="O225" s="1189" t="s">
        <v>43</v>
      </c>
      <c r="P225" s="1196">
        <f t="shared" si="4"/>
        <v>150.5884857012</v>
      </c>
      <c r="Q225" s="1201" t="s">
        <v>1076</v>
      </c>
      <c r="R225" s="1202" t="s">
        <v>1077</v>
      </c>
    </row>
    <row r="226" s="1" customFormat="1" spans="1:18">
      <c r="A226" s="1189" t="s">
        <v>37</v>
      </c>
      <c r="B226" s="1189" t="s">
        <v>38</v>
      </c>
      <c r="C226" s="1189">
        <v>1144</v>
      </c>
      <c r="D226" s="1190">
        <v>21.32410146465</v>
      </c>
      <c r="E226" s="1189" t="s">
        <v>38</v>
      </c>
      <c r="F226" s="1189" t="s">
        <v>714</v>
      </c>
      <c r="G226" s="1189" t="s">
        <v>1075</v>
      </c>
      <c r="H226" s="1189"/>
      <c r="I226" s="1189" t="s">
        <v>717</v>
      </c>
      <c r="J226" s="1189" t="s">
        <v>729</v>
      </c>
      <c r="K226" s="1189" t="s">
        <v>327</v>
      </c>
      <c r="L226" s="1189"/>
      <c r="M226" s="1195">
        <v>40420768.0076</v>
      </c>
      <c r="N226" s="1195">
        <v>4679232.63797</v>
      </c>
      <c r="O226" s="1189" t="s">
        <v>43</v>
      </c>
      <c r="P226" s="1196">
        <f t="shared" si="4"/>
        <v>63.97230439395</v>
      </c>
      <c r="Q226" s="1201" t="s">
        <v>1076</v>
      </c>
      <c r="R226" s="1202" t="s">
        <v>1077</v>
      </c>
    </row>
    <row r="227" s="1" customFormat="1" spans="1:18">
      <c r="A227" s="1189" t="s">
        <v>37</v>
      </c>
      <c r="B227" s="1189" t="s">
        <v>38</v>
      </c>
      <c r="C227" s="1189">
        <v>1104</v>
      </c>
      <c r="D227" s="1190">
        <v>4.03449853245</v>
      </c>
      <c r="E227" s="1189" t="s">
        <v>38</v>
      </c>
      <c r="F227" s="1189" t="s">
        <v>714</v>
      </c>
      <c r="G227" s="1189" t="s">
        <v>1075</v>
      </c>
      <c r="H227" s="1189"/>
      <c r="I227" s="1189" t="s">
        <v>717</v>
      </c>
      <c r="J227" s="1189" t="s">
        <v>729</v>
      </c>
      <c r="K227" s="1189" t="s">
        <v>29</v>
      </c>
      <c r="L227" s="1189"/>
      <c r="M227" s="1195">
        <v>40424101.725</v>
      </c>
      <c r="N227" s="1195">
        <v>4679334.72511</v>
      </c>
      <c r="O227" s="1189" t="s">
        <v>43</v>
      </c>
      <c r="P227" s="1196">
        <f t="shared" si="4"/>
        <v>12.10349559735</v>
      </c>
      <c r="Q227" s="1201" t="s">
        <v>1076</v>
      </c>
      <c r="R227" s="1202" t="s">
        <v>1077</v>
      </c>
    </row>
    <row r="228" s="1" customFormat="1" spans="1:18">
      <c r="A228" s="1189" t="s">
        <v>37</v>
      </c>
      <c r="B228" s="1189" t="s">
        <v>38</v>
      </c>
      <c r="C228" s="1189">
        <v>1095</v>
      </c>
      <c r="D228" s="1190">
        <v>4.4629683549</v>
      </c>
      <c r="E228" s="1189" t="s">
        <v>38</v>
      </c>
      <c r="F228" s="1189" t="s">
        <v>714</v>
      </c>
      <c r="G228" s="1189" t="s">
        <v>1075</v>
      </c>
      <c r="H228" s="1189"/>
      <c r="I228" s="1189" t="s">
        <v>717</v>
      </c>
      <c r="J228" s="1189" t="s">
        <v>729</v>
      </c>
      <c r="K228" s="1189" t="s">
        <v>29</v>
      </c>
      <c r="L228" s="1189"/>
      <c r="M228" s="1195">
        <v>40424166.1093</v>
      </c>
      <c r="N228" s="1195">
        <v>4679359.07338</v>
      </c>
      <c r="O228" s="1189" t="s">
        <v>43</v>
      </c>
      <c r="P228" s="1196">
        <f t="shared" si="4"/>
        <v>13.3889050647</v>
      </c>
      <c r="Q228" s="1201" t="s">
        <v>1076</v>
      </c>
      <c r="R228" s="1202" t="s">
        <v>1077</v>
      </c>
    </row>
    <row r="229" s="1" customFormat="1" spans="1:18">
      <c r="A229" s="1189" t="s">
        <v>37</v>
      </c>
      <c r="B229" s="1189" t="s">
        <v>38</v>
      </c>
      <c r="C229" s="1189">
        <v>1127</v>
      </c>
      <c r="D229" s="1190">
        <v>29.4551721162</v>
      </c>
      <c r="E229" s="1189" t="s">
        <v>38</v>
      </c>
      <c r="F229" s="1189" t="s">
        <v>714</v>
      </c>
      <c r="G229" s="1189" t="s">
        <v>1075</v>
      </c>
      <c r="H229" s="1189"/>
      <c r="I229" s="1189" t="s">
        <v>717</v>
      </c>
      <c r="J229" s="1189" t="s">
        <v>729</v>
      </c>
      <c r="K229" s="1189" t="s">
        <v>327</v>
      </c>
      <c r="L229" s="1189"/>
      <c r="M229" s="1195">
        <v>40419504.5372</v>
      </c>
      <c r="N229" s="1195">
        <v>4679287.55758</v>
      </c>
      <c r="O229" s="1189" t="s">
        <v>43</v>
      </c>
      <c r="P229" s="1196">
        <f t="shared" si="4"/>
        <v>88.3655163486</v>
      </c>
      <c r="Q229" s="1201" t="s">
        <v>1076</v>
      </c>
      <c r="R229" s="1202" t="s">
        <v>1077</v>
      </c>
    </row>
    <row r="230" s="1" customFormat="1" spans="1:18">
      <c r="A230" s="1189" t="s">
        <v>37</v>
      </c>
      <c r="B230" s="1189" t="s">
        <v>38</v>
      </c>
      <c r="C230" s="1189">
        <v>1147</v>
      </c>
      <c r="D230" s="1190">
        <v>6.13147437585</v>
      </c>
      <c r="E230" s="1189" t="s">
        <v>38</v>
      </c>
      <c r="F230" s="1189" t="s">
        <v>714</v>
      </c>
      <c r="G230" s="1189" t="s">
        <v>1075</v>
      </c>
      <c r="H230" s="1189"/>
      <c r="I230" s="1189" t="s">
        <v>717</v>
      </c>
      <c r="J230" s="1189" t="s">
        <v>729</v>
      </c>
      <c r="K230" s="1189" t="s">
        <v>327</v>
      </c>
      <c r="L230" s="1189"/>
      <c r="M230" s="1195">
        <v>40419576.1014</v>
      </c>
      <c r="N230" s="1195">
        <v>4679247.18059</v>
      </c>
      <c r="O230" s="1189" t="s">
        <v>43</v>
      </c>
      <c r="P230" s="1196">
        <f t="shared" si="4"/>
        <v>18.39442312755</v>
      </c>
      <c r="Q230" s="1201" t="s">
        <v>1076</v>
      </c>
      <c r="R230" s="1202" t="s">
        <v>1077</v>
      </c>
    </row>
    <row r="231" s="1" customFormat="1" spans="1:18">
      <c r="A231" s="1189" t="s">
        <v>37</v>
      </c>
      <c r="B231" s="1189" t="s">
        <v>38</v>
      </c>
      <c r="C231" s="1189">
        <v>1084</v>
      </c>
      <c r="D231" s="1190">
        <v>8.26698663615</v>
      </c>
      <c r="E231" s="1189" t="s">
        <v>38</v>
      </c>
      <c r="F231" s="1189" t="s">
        <v>714</v>
      </c>
      <c r="G231" s="1189" t="s">
        <v>1075</v>
      </c>
      <c r="H231" s="1189"/>
      <c r="I231" s="1189" t="s">
        <v>717</v>
      </c>
      <c r="J231" s="1189" t="s">
        <v>729</v>
      </c>
      <c r="K231" s="1189" t="s">
        <v>327</v>
      </c>
      <c r="L231" s="1189"/>
      <c r="M231" s="1195">
        <v>40420919.2783</v>
      </c>
      <c r="N231" s="1195">
        <v>4679373.2096</v>
      </c>
      <c r="O231" s="1189" t="s">
        <v>43</v>
      </c>
      <c r="P231" s="1196">
        <f t="shared" si="4"/>
        <v>24.80095990845</v>
      </c>
      <c r="Q231" s="1201" t="s">
        <v>1076</v>
      </c>
      <c r="R231" s="1202" t="s">
        <v>1077</v>
      </c>
    </row>
    <row r="232" s="1" customFormat="1" spans="1:18">
      <c r="A232" s="1189" t="s">
        <v>37</v>
      </c>
      <c r="B232" s="1189" t="s">
        <v>38</v>
      </c>
      <c r="C232" s="1189">
        <v>1179</v>
      </c>
      <c r="D232" s="1190">
        <v>12.37648732695</v>
      </c>
      <c r="E232" s="1189" t="s">
        <v>38</v>
      </c>
      <c r="F232" s="1189" t="s">
        <v>714</v>
      </c>
      <c r="G232" s="1189" t="s">
        <v>1075</v>
      </c>
      <c r="H232" s="1189"/>
      <c r="I232" s="1189" t="s">
        <v>717</v>
      </c>
      <c r="J232" s="1189" t="s">
        <v>729</v>
      </c>
      <c r="K232" s="1189" t="s">
        <v>327</v>
      </c>
      <c r="L232" s="1189"/>
      <c r="M232" s="1195">
        <v>40419771.0241</v>
      </c>
      <c r="N232" s="1195">
        <v>4679008.51756</v>
      </c>
      <c r="O232" s="1189" t="s">
        <v>43</v>
      </c>
      <c r="P232" s="1196">
        <f t="shared" si="4"/>
        <v>37.12946198085</v>
      </c>
      <c r="Q232" s="1201" t="s">
        <v>1076</v>
      </c>
      <c r="R232" s="1202" t="s">
        <v>1077</v>
      </c>
    </row>
    <row r="233" s="1" customFormat="1" spans="1:18">
      <c r="A233" s="1189" t="s">
        <v>37</v>
      </c>
      <c r="B233" s="1189" t="s">
        <v>38</v>
      </c>
      <c r="C233" s="1189">
        <v>1170</v>
      </c>
      <c r="D233" s="1190">
        <v>17.1517473711</v>
      </c>
      <c r="E233" s="1189" t="s">
        <v>38</v>
      </c>
      <c r="F233" s="1189" t="s">
        <v>714</v>
      </c>
      <c r="G233" s="1189" t="s">
        <v>1075</v>
      </c>
      <c r="H233" s="1189"/>
      <c r="I233" s="1189" t="s">
        <v>717</v>
      </c>
      <c r="J233" s="1189" t="s">
        <v>729</v>
      </c>
      <c r="K233" s="1189" t="s">
        <v>327</v>
      </c>
      <c r="L233" s="1189"/>
      <c r="M233" s="1195">
        <v>40419759.4966</v>
      </c>
      <c r="N233" s="1195">
        <v>4679200.17478</v>
      </c>
      <c r="O233" s="1189" t="s">
        <v>43</v>
      </c>
      <c r="P233" s="1196">
        <f t="shared" si="4"/>
        <v>51.4552421133</v>
      </c>
      <c r="Q233" s="1201" t="s">
        <v>1076</v>
      </c>
      <c r="R233" s="1202" t="s">
        <v>1077</v>
      </c>
    </row>
    <row r="234" s="1" customFormat="1" spans="1:18">
      <c r="A234" s="1189" t="s">
        <v>37</v>
      </c>
      <c r="B234" s="1189" t="s">
        <v>38</v>
      </c>
      <c r="C234" s="1189">
        <v>1174</v>
      </c>
      <c r="D234" s="1190">
        <v>131.6018274555</v>
      </c>
      <c r="E234" s="1189" t="s">
        <v>38</v>
      </c>
      <c r="F234" s="1189" t="s">
        <v>714</v>
      </c>
      <c r="G234" s="1189" t="s">
        <v>1075</v>
      </c>
      <c r="H234" s="1189"/>
      <c r="I234" s="1189" t="s">
        <v>717</v>
      </c>
      <c r="J234" s="1189" t="s">
        <v>729</v>
      </c>
      <c r="K234" s="1189" t="s">
        <v>327</v>
      </c>
      <c r="L234" s="1189"/>
      <c r="M234" s="1195">
        <v>40419897.9307</v>
      </c>
      <c r="N234" s="1195">
        <v>4679183.31355</v>
      </c>
      <c r="O234" s="1189" t="s">
        <v>43</v>
      </c>
      <c r="P234" s="1196">
        <f t="shared" si="4"/>
        <v>394.8054823665</v>
      </c>
      <c r="Q234" s="1201" t="s">
        <v>1076</v>
      </c>
      <c r="R234" s="1202" t="s">
        <v>1077</v>
      </c>
    </row>
    <row r="235" s="1" customFormat="1" spans="1:18">
      <c r="A235" s="1189" t="s">
        <v>37</v>
      </c>
      <c r="B235" s="1189" t="s">
        <v>38</v>
      </c>
      <c r="C235" s="1189">
        <v>1187</v>
      </c>
      <c r="D235" s="1190">
        <v>16.17636173415</v>
      </c>
      <c r="E235" s="1189" t="s">
        <v>38</v>
      </c>
      <c r="F235" s="1189" t="s">
        <v>714</v>
      </c>
      <c r="G235" s="1189" t="s">
        <v>1075</v>
      </c>
      <c r="H235" s="1189"/>
      <c r="I235" s="1189" t="s">
        <v>717</v>
      </c>
      <c r="J235" s="1189" t="s">
        <v>729</v>
      </c>
      <c r="K235" s="1189" t="s">
        <v>327</v>
      </c>
      <c r="L235" s="1189"/>
      <c r="M235" s="1195">
        <v>40420014.6037</v>
      </c>
      <c r="N235" s="1195">
        <v>4679158.8232</v>
      </c>
      <c r="O235" s="1189" t="s">
        <v>43</v>
      </c>
      <c r="P235" s="1196">
        <f t="shared" si="4"/>
        <v>48.52908520245</v>
      </c>
      <c r="Q235" s="1201" t="s">
        <v>1076</v>
      </c>
      <c r="R235" s="1202" t="s">
        <v>1077</v>
      </c>
    </row>
    <row r="236" s="1" customFormat="1" spans="1:18">
      <c r="A236" s="1189" t="s">
        <v>37</v>
      </c>
      <c r="B236" s="1189" t="s">
        <v>38</v>
      </c>
      <c r="C236" s="1189">
        <v>1110</v>
      </c>
      <c r="D236" s="1190">
        <v>58.12748822925</v>
      </c>
      <c r="E236" s="1189" t="s">
        <v>38</v>
      </c>
      <c r="F236" s="1189" t="s">
        <v>714</v>
      </c>
      <c r="G236" s="1189" t="s">
        <v>1075</v>
      </c>
      <c r="H236" s="1189"/>
      <c r="I236" s="1189" t="s">
        <v>717</v>
      </c>
      <c r="J236" s="1189" t="s">
        <v>729</v>
      </c>
      <c r="K236" s="1189" t="s">
        <v>29</v>
      </c>
      <c r="L236" s="1189"/>
      <c r="M236" s="1195">
        <v>40423667.5589</v>
      </c>
      <c r="N236" s="1195">
        <v>4679317.09226</v>
      </c>
      <c r="O236" s="1189" t="s">
        <v>43</v>
      </c>
      <c r="P236" s="1196">
        <f t="shared" si="4"/>
        <v>174.38246468775</v>
      </c>
      <c r="Q236" s="1201" t="s">
        <v>1076</v>
      </c>
      <c r="R236" s="1202" t="s">
        <v>1077</v>
      </c>
    </row>
    <row r="237" s="1" customFormat="1" spans="1:18">
      <c r="A237" s="1189" t="s">
        <v>37</v>
      </c>
      <c r="B237" s="1189" t="s">
        <v>38</v>
      </c>
      <c r="C237" s="1189">
        <v>1057</v>
      </c>
      <c r="D237" s="1190">
        <v>8.9455211196</v>
      </c>
      <c r="E237" s="1189" t="s">
        <v>38</v>
      </c>
      <c r="F237" s="1189" t="s">
        <v>714</v>
      </c>
      <c r="G237" s="1189" t="s">
        <v>1075</v>
      </c>
      <c r="H237" s="1189"/>
      <c r="I237" s="1189" t="s">
        <v>717</v>
      </c>
      <c r="J237" s="1189" t="s">
        <v>729</v>
      </c>
      <c r="K237" s="1189" t="s">
        <v>29</v>
      </c>
      <c r="L237" s="1189"/>
      <c r="M237" s="1195">
        <v>40423372.9391</v>
      </c>
      <c r="N237" s="1195">
        <v>4679434.90977</v>
      </c>
      <c r="O237" s="1189" t="s">
        <v>43</v>
      </c>
      <c r="P237" s="1196">
        <f t="shared" si="4"/>
        <v>26.8365633588</v>
      </c>
      <c r="Q237" s="1201" t="s">
        <v>1076</v>
      </c>
      <c r="R237" s="1202" t="s">
        <v>1077</v>
      </c>
    </row>
    <row r="238" s="1" customFormat="1" spans="1:18">
      <c r="A238" s="1189" t="s">
        <v>37</v>
      </c>
      <c r="B238" s="1189" t="s">
        <v>38</v>
      </c>
      <c r="C238" s="1189">
        <v>1039</v>
      </c>
      <c r="D238" s="1190">
        <v>11.07840327135</v>
      </c>
      <c r="E238" s="1189" t="s">
        <v>38</v>
      </c>
      <c r="F238" s="1189" t="s">
        <v>714</v>
      </c>
      <c r="G238" s="1189" t="s">
        <v>1075</v>
      </c>
      <c r="H238" s="1189"/>
      <c r="I238" s="1189" t="s">
        <v>717</v>
      </c>
      <c r="J238" s="1189" t="s">
        <v>729</v>
      </c>
      <c r="K238" s="1189" t="s">
        <v>29</v>
      </c>
      <c r="L238" s="1189"/>
      <c r="M238" s="1195">
        <v>40423437.3621</v>
      </c>
      <c r="N238" s="1195">
        <v>4679465.00661</v>
      </c>
      <c r="O238" s="1189" t="s">
        <v>43</v>
      </c>
      <c r="P238" s="1196">
        <f t="shared" si="4"/>
        <v>33.23520981405</v>
      </c>
      <c r="Q238" s="1201" t="s">
        <v>1076</v>
      </c>
      <c r="R238" s="1202" t="s">
        <v>1077</v>
      </c>
    </row>
    <row r="239" s="1" customFormat="1" spans="1:18">
      <c r="A239" s="1189" t="s">
        <v>37</v>
      </c>
      <c r="B239" s="1189" t="s">
        <v>38</v>
      </c>
      <c r="C239" s="1189">
        <v>1054</v>
      </c>
      <c r="D239" s="1190">
        <v>11.352598635</v>
      </c>
      <c r="E239" s="1189" t="s">
        <v>38</v>
      </c>
      <c r="F239" s="1189" t="s">
        <v>714</v>
      </c>
      <c r="G239" s="1189" t="s">
        <v>1075</v>
      </c>
      <c r="H239" s="1189"/>
      <c r="I239" s="1189" t="s">
        <v>717</v>
      </c>
      <c r="J239" s="1189" t="s">
        <v>729</v>
      </c>
      <c r="K239" s="1189" t="s">
        <v>327</v>
      </c>
      <c r="L239" s="1189"/>
      <c r="M239" s="1195">
        <v>40419392.1672</v>
      </c>
      <c r="N239" s="1195">
        <v>4679392.74247</v>
      </c>
      <c r="O239" s="1189" t="s">
        <v>43</v>
      </c>
      <c r="P239" s="1196">
        <f t="shared" si="4"/>
        <v>34.057795905</v>
      </c>
      <c r="Q239" s="1201" t="s">
        <v>1076</v>
      </c>
      <c r="R239" s="1202" t="s">
        <v>1077</v>
      </c>
    </row>
    <row r="240" s="1" customFormat="1" spans="1:18">
      <c r="A240" s="1189" t="s">
        <v>37</v>
      </c>
      <c r="B240" s="1189" t="s">
        <v>38</v>
      </c>
      <c r="C240" s="1189">
        <v>1051</v>
      </c>
      <c r="D240" s="1190">
        <v>1.6477054368</v>
      </c>
      <c r="E240" s="1189" t="s">
        <v>38</v>
      </c>
      <c r="F240" s="1189" t="s">
        <v>714</v>
      </c>
      <c r="G240" s="1189" t="s">
        <v>1075</v>
      </c>
      <c r="H240" s="1189"/>
      <c r="I240" s="1189" t="s">
        <v>717</v>
      </c>
      <c r="J240" s="1189" t="s">
        <v>28</v>
      </c>
      <c r="K240" s="1189" t="s">
        <v>29</v>
      </c>
      <c r="L240" s="1189"/>
      <c r="M240" s="1195">
        <v>40419448.0444</v>
      </c>
      <c r="N240" s="1195">
        <v>4679445.24441</v>
      </c>
      <c r="O240" s="1189" t="s">
        <v>43</v>
      </c>
      <c r="P240" s="1196">
        <f t="shared" si="4"/>
        <v>4.9431163104</v>
      </c>
      <c r="Q240" s="1201" t="s">
        <v>1076</v>
      </c>
      <c r="R240" s="1202" t="s">
        <v>1077</v>
      </c>
    </row>
    <row r="241" s="1" customFormat="1" spans="1:18">
      <c r="A241" s="1189" t="s">
        <v>37</v>
      </c>
      <c r="B241" s="1189" t="s">
        <v>38</v>
      </c>
      <c r="C241" s="1189">
        <v>1062</v>
      </c>
      <c r="D241" s="1190">
        <v>85.55643630585</v>
      </c>
      <c r="E241" s="1189" t="s">
        <v>38</v>
      </c>
      <c r="F241" s="1189" t="s">
        <v>714</v>
      </c>
      <c r="G241" s="1189" t="s">
        <v>1075</v>
      </c>
      <c r="H241" s="1189"/>
      <c r="I241" s="1189" t="s">
        <v>717</v>
      </c>
      <c r="J241" s="1189" t="s">
        <v>729</v>
      </c>
      <c r="K241" s="1189" t="s">
        <v>327</v>
      </c>
      <c r="L241" s="1189"/>
      <c r="M241" s="1195">
        <v>40422536.0117</v>
      </c>
      <c r="N241" s="1195">
        <v>4679434.4859</v>
      </c>
      <c r="O241" s="1189" t="s">
        <v>43</v>
      </c>
      <c r="P241" s="1196">
        <f t="shared" si="4"/>
        <v>256.66930891755</v>
      </c>
      <c r="Q241" s="1201" t="s">
        <v>1076</v>
      </c>
      <c r="R241" s="1202" t="s">
        <v>1077</v>
      </c>
    </row>
    <row r="242" s="1" customFormat="1" spans="1:18">
      <c r="A242" s="1189" t="s">
        <v>37</v>
      </c>
      <c r="B242" s="1189" t="s">
        <v>38</v>
      </c>
      <c r="C242" s="1189">
        <v>1012</v>
      </c>
      <c r="D242" s="1190">
        <v>6.8493076722</v>
      </c>
      <c r="E242" s="1189" t="s">
        <v>38</v>
      </c>
      <c r="F242" s="1189" t="s">
        <v>714</v>
      </c>
      <c r="G242" s="1189" t="s">
        <v>1075</v>
      </c>
      <c r="H242" s="1189"/>
      <c r="I242" s="1189" t="s">
        <v>717</v>
      </c>
      <c r="J242" s="1189" t="s">
        <v>729</v>
      </c>
      <c r="K242" s="1189" t="s">
        <v>327</v>
      </c>
      <c r="L242" s="1189"/>
      <c r="M242" s="1195">
        <v>40420441.2158</v>
      </c>
      <c r="N242" s="1195">
        <v>4679523.92081</v>
      </c>
      <c r="O242" s="1189" t="s">
        <v>43</v>
      </c>
      <c r="P242" s="1196">
        <f t="shared" si="4"/>
        <v>20.5479230166</v>
      </c>
      <c r="Q242" s="1201" t="s">
        <v>1076</v>
      </c>
      <c r="R242" s="1202" t="s">
        <v>1077</v>
      </c>
    </row>
    <row r="243" s="1" customFormat="1" spans="1:18">
      <c r="A243" s="1189" t="s">
        <v>37</v>
      </c>
      <c r="B243" s="1189" t="s">
        <v>38</v>
      </c>
      <c r="C243" s="1189">
        <v>1143</v>
      </c>
      <c r="D243" s="1190">
        <v>13.8464616939</v>
      </c>
      <c r="E243" s="1189" t="s">
        <v>38</v>
      </c>
      <c r="F243" s="1189" t="s">
        <v>714</v>
      </c>
      <c r="G243" s="1189" t="s">
        <v>1075</v>
      </c>
      <c r="H243" s="1189"/>
      <c r="I243" s="1189" t="s">
        <v>717</v>
      </c>
      <c r="J243" s="1189" t="s">
        <v>729</v>
      </c>
      <c r="K243" s="1189" t="s">
        <v>327</v>
      </c>
      <c r="L243" s="1189"/>
      <c r="M243" s="1195">
        <v>40420633.6149</v>
      </c>
      <c r="N243" s="1195">
        <v>4679252.50638</v>
      </c>
      <c r="O243" s="1189" t="s">
        <v>43</v>
      </c>
      <c r="P243" s="1196">
        <f t="shared" si="4"/>
        <v>41.5393850817</v>
      </c>
      <c r="Q243" s="1201" t="s">
        <v>1076</v>
      </c>
      <c r="R243" s="1202" t="s">
        <v>1077</v>
      </c>
    </row>
    <row r="244" s="1" customFormat="1" spans="1:18">
      <c r="A244" s="1189" t="s">
        <v>37</v>
      </c>
      <c r="B244" s="1189" t="s">
        <v>38</v>
      </c>
      <c r="C244" s="1189">
        <v>937</v>
      </c>
      <c r="D244" s="1190">
        <v>1.496526396</v>
      </c>
      <c r="E244" s="1189" t="s">
        <v>38</v>
      </c>
      <c r="F244" s="1189" t="s">
        <v>714</v>
      </c>
      <c r="G244" s="1189" t="s">
        <v>1075</v>
      </c>
      <c r="H244" s="1189"/>
      <c r="I244" s="1189" t="s">
        <v>717</v>
      </c>
      <c r="J244" s="1189" t="s">
        <v>729</v>
      </c>
      <c r="K244" s="1189" t="s">
        <v>29</v>
      </c>
      <c r="L244" s="1189"/>
      <c r="M244" s="1195">
        <v>40421171.2017</v>
      </c>
      <c r="N244" s="1195">
        <v>4679647.03099</v>
      </c>
      <c r="O244" s="1189" t="s">
        <v>43</v>
      </c>
      <c r="P244" s="1196">
        <f t="shared" si="4"/>
        <v>4.489579188</v>
      </c>
      <c r="Q244" s="1201" t="s">
        <v>1076</v>
      </c>
      <c r="R244" s="1202" t="s">
        <v>1077</v>
      </c>
    </row>
    <row r="245" s="1" customFormat="1" spans="1:18">
      <c r="A245" s="1189" t="s">
        <v>37</v>
      </c>
      <c r="B245" s="1189" t="s">
        <v>38</v>
      </c>
      <c r="C245" s="1189">
        <v>984</v>
      </c>
      <c r="D245" s="1190">
        <v>26.2961302782</v>
      </c>
      <c r="E245" s="1189" t="s">
        <v>38</v>
      </c>
      <c r="F245" s="1189" t="s">
        <v>714</v>
      </c>
      <c r="G245" s="1189" t="s">
        <v>1075</v>
      </c>
      <c r="H245" s="1189"/>
      <c r="I245" s="1189" t="s">
        <v>717</v>
      </c>
      <c r="J245" s="1189" t="s">
        <v>729</v>
      </c>
      <c r="K245" s="1189" t="s">
        <v>327</v>
      </c>
      <c r="L245" s="1189"/>
      <c r="M245" s="1195">
        <v>40420286.1099</v>
      </c>
      <c r="N245" s="1195">
        <v>4679513.89665</v>
      </c>
      <c r="O245" s="1189" t="s">
        <v>43</v>
      </c>
      <c r="P245" s="1196">
        <f t="shared" si="4"/>
        <v>78.8883908346</v>
      </c>
      <c r="Q245" s="1201" t="s">
        <v>1076</v>
      </c>
      <c r="R245" s="1202" t="s">
        <v>1077</v>
      </c>
    </row>
    <row r="246" s="1" customFormat="1" spans="1:18">
      <c r="A246" s="1189" t="s">
        <v>37</v>
      </c>
      <c r="B246" s="1189" t="s">
        <v>38</v>
      </c>
      <c r="C246" s="1189">
        <v>817</v>
      </c>
      <c r="D246" s="1190">
        <v>12.881588832</v>
      </c>
      <c r="E246" s="1189" t="s">
        <v>38</v>
      </c>
      <c r="F246" s="1189" t="s">
        <v>714</v>
      </c>
      <c r="G246" s="1189" t="s">
        <v>1075</v>
      </c>
      <c r="H246" s="1189"/>
      <c r="I246" s="1189" t="s">
        <v>717</v>
      </c>
      <c r="J246" s="1189" t="s">
        <v>28</v>
      </c>
      <c r="K246" s="1189" t="s">
        <v>327</v>
      </c>
      <c r="L246" s="1189"/>
      <c r="M246" s="1195">
        <v>40424235.5783</v>
      </c>
      <c r="N246" s="1195">
        <v>4679784.31118</v>
      </c>
      <c r="O246" s="1189" t="s">
        <v>43</v>
      </c>
      <c r="P246" s="1196">
        <f t="shared" si="4"/>
        <v>38.644766496</v>
      </c>
      <c r="Q246" s="1201" t="s">
        <v>1076</v>
      </c>
      <c r="R246" s="1202" t="s">
        <v>1077</v>
      </c>
    </row>
    <row r="247" s="1" customFormat="1" spans="1:18">
      <c r="A247" s="1189" t="s">
        <v>37</v>
      </c>
      <c r="B247" s="1189" t="s">
        <v>38</v>
      </c>
      <c r="C247" s="1189">
        <v>732</v>
      </c>
      <c r="D247" s="1190">
        <v>13.65341697585</v>
      </c>
      <c r="E247" s="1189" t="s">
        <v>38</v>
      </c>
      <c r="F247" s="1189" t="s">
        <v>714</v>
      </c>
      <c r="G247" s="1189" t="s">
        <v>1075</v>
      </c>
      <c r="H247" s="1189"/>
      <c r="I247" s="1189" t="s">
        <v>717</v>
      </c>
      <c r="J247" s="1189" t="s">
        <v>28</v>
      </c>
      <c r="K247" s="1189" t="s">
        <v>29</v>
      </c>
      <c r="L247" s="1189"/>
      <c r="M247" s="1195">
        <v>40424000.8136</v>
      </c>
      <c r="N247" s="1195">
        <v>4679983.15843</v>
      </c>
      <c r="O247" s="1189" t="s">
        <v>43</v>
      </c>
      <c r="P247" s="1196">
        <f t="shared" si="4"/>
        <v>40.96025092755</v>
      </c>
      <c r="Q247" s="1201" t="s">
        <v>1076</v>
      </c>
      <c r="R247" s="1202" t="s">
        <v>1077</v>
      </c>
    </row>
    <row r="248" s="1" customFormat="1" spans="1:18">
      <c r="A248" s="1189" t="s">
        <v>37</v>
      </c>
      <c r="B248" s="1189" t="s">
        <v>38</v>
      </c>
      <c r="C248" s="1189">
        <v>664</v>
      </c>
      <c r="D248" s="1190">
        <v>41.76113996685</v>
      </c>
      <c r="E248" s="1189" t="s">
        <v>38</v>
      </c>
      <c r="F248" s="1189" t="s">
        <v>714</v>
      </c>
      <c r="G248" s="1189" t="s">
        <v>1075</v>
      </c>
      <c r="H248" s="1189"/>
      <c r="I248" s="1189" t="s">
        <v>717</v>
      </c>
      <c r="J248" s="1189" t="s">
        <v>729</v>
      </c>
      <c r="K248" s="1189" t="s">
        <v>327</v>
      </c>
      <c r="L248" s="1189"/>
      <c r="M248" s="1195">
        <v>40424734.9493</v>
      </c>
      <c r="N248" s="1195">
        <v>4680163.56927</v>
      </c>
      <c r="O248" s="1189" t="s">
        <v>43</v>
      </c>
      <c r="P248" s="1196">
        <f t="shared" si="4"/>
        <v>125.28341990055</v>
      </c>
      <c r="Q248" s="1201" t="s">
        <v>1076</v>
      </c>
      <c r="R248" s="1202" t="s">
        <v>1077</v>
      </c>
    </row>
    <row r="249" s="1" customFormat="1" spans="1:18">
      <c r="A249" s="1189" t="s">
        <v>37</v>
      </c>
      <c r="B249" s="1189" t="s">
        <v>38</v>
      </c>
      <c r="C249" s="1189">
        <v>233</v>
      </c>
      <c r="D249" s="1190">
        <v>6.28796328255</v>
      </c>
      <c r="E249" s="1189" t="s">
        <v>38</v>
      </c>
      <c r="F249" s="1189" t="s">
        <v>714</v>
      </c>
      <c r="G249" s="1189" t="s">
        <v>1075</v>
      </c>
      <c r="H249" s="1189"/>
      <c r="I249" s="1189" t="s">
        <v>717</v>
      </c>
      <c r="J249" s="1189" t="s">
        <v>729</v>
      </c>
      <c r="K249" s="1189" t="s">
        <v>327</v>
      </c>
      <c r="L249" s="1189"/>
      <c r="M249" s="1195">
        <v>40422885.4107</v>
      </c>
      <c r="N249" s="1195">
        <v>4681320.84652</v>
      </c>
      <c r="O249" s="1189" t="s">
        <v>43</v>
      </c>
      <c r="P249" s="1196">
        <f t="shared" si="4"/>
        <v>18.86388984765</v>
      </c>
      <c r="Q249" s="1201" t="s">
        <v>1076</v>
      </c>
      <c r="R249" s="1202" t="s">
        <v>1077</v>
      </c>
    </row>
    <row r="250" s="1" customFormat="1" spans="1:18">
      <c r="A250" s="1189" t="s">
        <v>37</v>
      </c>
      <c r="B250" s="1189" t="s">
        <v>38</v>
      </c>
      <c r="C250" s="1189">
        <v>218</v>
      </c>
      <c r="D250" s="1190">
        <v>25.2338009076</v>
      </c>
      <c r="E250" s="1189" t="s">
        <v>38</v>
      </c>
      <c r="F250" s="1189" t="s">
        <v>714</v>
      </c>
      <c r="G250" s="1189" t="s">
        <v>1075</v>
      </c>
      <c r="H250" s="1189"/>
      <c r="I250" s="1189" t="s">
        <v>717</v>
      </c>
      <c r="J250" s="1189" t="s">
        <v>729</v>
      </c>
      <c r="K250" s="1189" t="s">
        <v>327</v>
      </c>
      <c r="L250" s="1189"/>
      <c r="M250" s="1195">
        <v>40422822.0782</v>
      </c>
      <c r="N250" s="1195">
        <v>4681392.88938</v>
      </c>
      <c r="O250" s="1189" t="s">
        <v>43</v>
      </c>
      <c r="P250" s="1196">
        <f t="shared" si="4"/>
        <v>75.7014027228</v>
      </c>
      <c r="Q250" s="1201" t="s">
        <v>1076</v>
      </c>
      <c r="R250" s="1202" t="s">
        <v>1077</v>
      </c>
    </row>
    <row r="251" s="1" customFormat="1" spans="1:18">
      <c r="A251" s="1189" t="s">
        <v>37</v>
      </c>
      <c r="B251" s="1189" t="s">
        <v>38</v>
      </c>
      <c r="C251" s="1189">
        <v>198</v>
      </c>
      <c r="D251" s="1190">
        <v>66.81167071395</v>
      </c>
      <c r="E251" s="1189" t="s">
        <v>38</v>
      </c>
      <c r="F251" s="1189" t="s">
        <v>714</v>
      </c>
      <c r="G251" s="1189" t="s">
        <v>1075</v>
      </c>
      <c r="H251" s="1189"/>
      <c r="I251" s="1189" t="s">
        <v>717</v>
      </c>
      <c r="J251" s="1189" t="s">
        <v>729</v>
      </c>
      <c r="K251" s="1189" t="s">
        <v>327</v>
      </c>
      <c r="L251" s="1189"/>
      <c r="M251" s="1195">
        <v>40423047.335</v>
      </c>
      <c r="N251" s="1195">
        <v>4681390.26671</v>
      </c>
      <c r="O251" s="1189" t="s">
        <v>43</v>
      </c>
      <c r="P251" s="1196">
        <f t="shared" si="4"/>
        <v>200.43501214185</v>
      </c>
      <c r="Q251" s="1201" t="s">
        <v>1076</v>
      </c>
      <c r="R251" s="1202" t="s">
        <v>1077</v>
      </c>
    </row>
    <row r="252" s="1" customFormat="1" spans="1:18">
      <c r="A252" s="1189" t="s">
        <v>37</v>
      </c>
      <c r="B252" s="1189" t="s">
        <v>38</v>
      </c>
      <c r="C252" s="1189">
        <v>169</v>
      </c>
      <c r="D252" s="1190">
        <v>1.26712092</v>
      </c>
      <c r="E252" s="1189" t="s">
        <v>38</v>
      </c>
      <c r="F252" s="1189" t="s">
        <v>714</v>
      </c>
      <c r="G252" s="1189" t="s">
        <v>1075</v>
      </c>
      <c r="H252" s="1189"/>
      <c r="I252" s="1189" t="s">
        <v>717</v>
      </c>
      <c r="J252" s="1189" t="s">
        <v>729</v>
      </c>
      <c r="K252" s="1189" t="s">
        <v>29</v>
      </c>
      <c r="L252" s="1189"/>
      <c r="M252" s="1195">
        <v>40423312.1834</v>
      </c>
      <c r="N252" s="1195">
        <v>4681611.7297</v>
      </c>
      <c r="O252" s="1189" t="s">
        <v>43</v>
      </c>
      <c r="P252" s="1196">
        <f t="shared" si="4"/>
        <v>3.80136276</v>
      </c>
      <c r="Q252" s="1201" t="s">
        <v>1076</v>
      </c>
      <c r="R252" s="1202" t="s">
        <v>1077</v>
      </c>
    </row>
    <row r="253" s="1" customFormat="1" spans="1:18">
      <c r="A253" s="1189" t="s">
        <v>37</v>
      </c>
      <c r="B253" s="1189" t="s">
        <v>38</v>
      </c>
      <c r="C253" s="1189">
        <v>166</v>
      </c>
      <c r="D253" s="1190">
        <v>1.5322868253</v>
      </c>
      <c r="E253" s="1189" t="s">
        <v>38</v>
      </c>
      <c r="F253" s="1189" t="s">
        <v>714</v>
      </c>
      <c r="G253" s="1189" t="s">
        <v>1075</v>
      </c>
      <c r="H253" s="1189"/>
      <c r="I253" s="1189" t="s">
        <v>717</v>
      </c>
      <c r="J253" s="1189" t="s">
        <v>729</v>
      </c>
      <c r="K253" s="1189" t="s">
        <v>327</v>
      </c>
      <c r="L253" s="1189"/>
      <c r="M253" s="1195">
        <v>40423336.9811</v>
      </c>
      <c r="N253" s="1195">
        <v>4681620.86725</v>
      </c>
      <c r="O253" s="1189" t="s">
        <v>43</v>
      </c>
      <c r="P253" s="1196">
        <f t="shared" si="4"/>
        <v>4.5968604759</v>
      </c>
      <c r="Q253" s="1201" t="s">
        <v>1076</v>
      </c>
      <c r="R253" s="1202" t="s">
        <v>1077</v>
      </c>
    </row>
    <row r="254" s="1" customFormat="1" spans="1:18">
      <c r="A254" s="1189" t="s">
        <v>37</v>
      </c>
      <c r="B254" s="1189" t="s">
        <v>38</v>
      </c>
      <c r="C254" s="1189">
        <v>122</v>
      </c>
      <c r="D254" s="1190">
        <v>36.3056916711</v>
      </c>
      <c r="E254" s="1189" t="s">
        <v>38</v>
      </c>
      <c r="F254" s="1189" t="s">
        <v>714</v>
      </c>
      <c r="G254" s="1189" t="s">
        <v>1075</v>
      </c>
      <c r="H254" s="1189"/>
      <c r="I254" s="1189" t="s">
        <v>717</v>
      </c>
      <c r="J254" s="1189" t="s">
        <v>729</v>
      </c>
      <c r="K254" s="1189" t="s">
        <v>327</v>
      </c>
      <c r="L254" s="1189"/>
      <c r="M254" s="1195">
        <v>40423180.0551</v>
      </c>
      <c r="N254" s="1195">
        <v>4681815.80783</v>
      </c>
      <c r="O254" s="1189" t="s">
        <v>43</v>
      </c>
      <c r="P254" s="1196">
        <f t="shared" si="4"/>
        <v>108.9170750133</v>
      </c>
      <c r="Q254" s="1201" t="s">
        <v>1076</v>
      </c>
      <c r="R254" s="1202" t="s">
        <v>1077</v>
      </c>
    </row>
    <row r="255" s="1" customFormat="1" spans="1:18">
      <c r="A255" s="1189" t="s">
        <v>37</v>
      </c>
      <c r="B255" s="1189" t="s">
        <v>38</v>
      </c>
      <c r="C255" s="1189">
        <v>99</v>
      </c>
      <c r="D255" s="1190">
        <v>11.8953282657</v>
      </c>
      <c r="E255" s="1189" t="s">
        <v>38</v>
      </c>
      <c r="F255" s="1189" t="s">
        <v>714</v>
      </c>
      <c r="G255" s="1189" t="s">
        <v>1075</v>
      </c>
      <c r="H255" s="1189"/>
      <c r="I255" s="1189" t="s">
        <v>717</v>
      </c>
      <c r="J255" s="1189" t="s">
        <v>729</v>
      </c>
      <c r="K255" s="1189" t="s">
        <v>327</v>
      </c>
      <c r="L255" s="1189"/>
      <c r="M255" s="1195">
        <v>40422823.6963</v>
      </c>
      <c r="N255" s="1195">
        <v>4681866.70381</v>
      </c>
      <c r="O255" s="1189" t="s">
        <v>43</v>
      </c>
      <c r="P255" s="1196">
        <f t="shared" si="4"/>
        <v>35.6859847971</v>
      </c>
      <c r="Q255" s="1201" t="s">
        <v>1076</v>
      </c>
      <c r="R255" s="1202" t="s">
        <v>1077</v>
      </c>
    </row>
    <row r="256" s="1" customFormat="1" spans="1:18">
      <c r="A256" s="1189" t="s">
        <v>37</v>
      </c>
      <c r="B256" s="1189" t="s">
        <v>38</v>
      </c>
      <c r="C256" s="1189">
        <v>62</v>
      </c>
      <c r="D256" s="1190">
        <v>1.68572068935</v>
      </c>
      <c r="E256" s="1189" t="s">
        <v>38</v>
      </c>
      <c r="F256" s="1189" t="s">
        <v>714</v>
      </c>
      <c r="G256" s="1189" t="s">
        <v>1075</v>
      </c>
      <c r="H256" s="1189"/>
      <c r="I256" s="1189" t="s">
        <v>717</v>
      </c>
      <c r="J256" s="1189" t="s">
        <v>729</v>
      </c>
      <c r="K256" s="1189" t="s">
        <v>327</v>
      </c>
      <c r="L256" s="1189"/>
      <c r="M256" s="1195">
        <v>40422753.8163</v>
      </c>
      <c r="N256" s="1195">
        <v>4681976.51921</v>
      </c>
      <c r="O256" s="1189" t="s">
        <v>43</v>
      </c>
      <c r="P256" s="1196">
        <f t="shared" si="4"/>
        <v>5.05716206805</v>
      </c>
      <c r="Q256" s="1201" t="s">
        <v>1076</v>
      </c>
      <c r="R256" s="1202" t="s">
        <v>1077</v>
      </c>
    </row>
    <row r="257" s="1" customFormat="1" spans="1:18">
      <c r="A257" s="1189" t="s">
        <v>37</v>
      </c>
      <c r="B257" s="1189" t="s">
        <v>38</v>
      </c>
      <c r="C257" s="1189">
        <v>16</v>
      </c>
      <c r="D257" s="1190">
        <v>1.17876824955</v>
      </c>
      <c r="E257" s="1189" t="s">
        <v>38</v>
      </c>
      <c r="F257" s="1189" t="s">
        <v>714</v>
      </c>
      <c r="G257" s="1189" t="s">
        <v>1075</v>
      </c>
      <c r="H257" s="1189"/>
      <c r="I257" s="1189" t="s">
        <v>717</v>
      </c>
      <c r="J257" s="1189" t="s">
        <v>729</v>
      </c>
      <c r="K257" s="1189" t="s">
        <v>29</v>
      </c>
      <c r="L257" s="1189"/>
      <c r="M257" s="1195">
        <v>40422982.5976</v>
      </c>
      <c r="N257" s="1195">
        <v>4682173.42029</v>
      </c>
      <c r="O257" s="1189" t="s">
        <v>43</v>
      </c>
      <c r="P257" s="1196">
        <f t="shared" si="4"/>
        <v>3.53630474865</v>
      </c>
      <c r="Q257" s="1201" t="s">
        <v>1076</v>
      </c>
      <c r="R257" s="1202" t="s">
        <v>1077</v>
      </c>
    </row>
    <row r="258" s="1" customFormat="1" spans="1:18">
      <c r="A258" s="1189" t="s">
        <v>37</v>
      </c>
      <c r="B258" s="1189" t="s">
        <v>38</v>
      </c>
      <c r="C258" s="1189">
        <v>29</v>
      </c>
      <c r="D258" s="1190">
        <v>50.8505407656</v>
      </c>
      <c r="E258" s="1189" t="s">
        <v>38</v>
      </c>
      <c r="F258" s="1189" t="s">
        <v>714</v>
      </c>
      <c r="G258" s="1189" t="s">
        <v>1075</v>
      </c>
      <c r="H258" s="1189"/>
      <c r="I258" s="1189" t="s">
        <v>717</v>
      </c>
      <c r="J258" s="1189" t="s">
        <v>729</v>
      </c>
      <c r="K258" s="1189" t="s">
        <v>327</v>
      </c>
      <c r="L258" s="1189"/>
      <c r="M258" s="1195">
        <v>40422909.7968</v>
      </c>
      <c r="N258" s="1195">
        <v>4682068.2098</v>
      </c>
      <c r="O258" s="1189" t="s">
        <v>43</v>
      </c>
      <c r="P258" s="1196">
        <f t="shared" si="4"/>
        <v>152.5516222968</v>
      </c>
      <c r="Q258" s="1201" t="s">
        <v>1076</v>
      </c>
      <c r="R258" s="1202" t="s">
        <v>1077</v>
      </c>
    </row>
    <row r="259" s="1" customFormat="1" spans="1:18">
      <c r="A259" s="1189" t="s">
        <v>37</v>
      </c>
      <c r="B259" s="1189" t="s">
        <v>38</v>
      </c>
      <c r="C259" s="1189">
        <v>61</v>
      </c>
      <c r="D259" s="1190">
        <v>149.6182128885</v>
      </c>
      <c r="E259" s="1189" t="s">
        <v>38</v>
      </c>
      <c r="F259" s="1189" t="s">
        <v>714</v>
      </c>
      <c r="G259" s="1189" t="s">
        <v>1075</v>
      </c>
      <c r="H259" s="1189"/>
      <c r="I259" s="1189" t="s">
        <v>717</v>
      </c>
      <c r="J259" s="1189" t="s">
        <v>729</v>
      </c>
      <c r="K259" s="1189" t="s">
        <v>327</v>
      </c>
      <c r="L259" s="1189"/>
      <c r="M259" s="1195">
        <v>40423250.9953</v>
      </c>
      <c r="N259" s="1195">
        <v>4682018.16825</v>
      </c>
      <c r="O259" s="1189" t="s">
        <v>43</v>
      </c>
      <c r="P259" s="1196">
        <f t="shared" si="4"/>
        <v>448.8546386655</v>
      </c>
      <c r="Q259" s="1201" t="s">
        <v>1076</v>
      </c>
      <c r="R259" s="1202" t="s">
        <v>1077</v>
      </c>
    </row>
    <row r="260" s="1" customFormat="1" spans="1:18">
      <c r="A260" s="1189" t="s">
        <v>37</v>
      </c>
      <c r="B260" s="1189" t="s">
        <v>38</v>
      </c>
      <c r="C260" s="1189">
        <v>14</v>
      </c>
      <c r="D260" s="1190">
        <v>5.5280609334</v>
      </c>
      <c r="E260" s="1189" t="s">
        <v>38</v>
      </c>
      <c r="F260" s="1189" t="s">
        <v>714</v>
      </c>
      <c r="G260" s="1189" t="s">
        <v>1075</v>
      </c>
      <c r="H260" s="1189"/>
      <c r="I260" s="1189" t="s">
        <v>717</v>
      </c>
      <c r="J260" s="1189" t="s">
        <v>729</v>
      </c>
      <c r="K260" s="1189" t="s">
        <v>29</v>
      </c>
      <c r="L260" s="1189"/>
      <c r="M260" s="1195">
        <v>40423135.9735</v>
      </c>
      <c r="N260" s="1195">
        <v>4682180.52198</v>
      </c>
      <c r="O260" s="1189" t="s">
        <v>43</v>
      </c>
      <c r="P260" s="1196">
        <f t="shared" si="4"/>
        <v>16.5841828002</v>
      </c>
      <c r="Q260" s="1201" t="s">
        <v>1076</v>
      </c>
      <c r="R260" s="1202" t="s">
        <v>1077</v>
      </c>
    </row>
    <row r="261" s="1" customFormat="1" spans="1:18">
      <c r="A261" s="1189" t="s">
        <v>37</v>
      </c>
      <c r="B261" s="1189" t="s">
        <v>38</v>
      </c>
      <c r="C261" s="1189">
        <v>35</v>
      </c>
      <c r="D261" s="1190">
        <v>33.4185950775</v>
      </c>
      <c r="E261" s="1189" t="s">
        <v>38</v>
      </c>
      <c r="F261" s="1189" t="s">
        <v>714</v>
      </c>
      <c r="G261" s="1189" t="s">
        <v>1075</v>
      </c>
      <c r="H261" s="1189"/>
      <c r="I261" s="1189" t="s">
        <v>717</v>
      </c>
      <c r="J261" s="1189" t="s">
        <v>729</v>
      </c>
      <c r="K261" s="1189" t="s">
        <v>327</v>
      </c>
      <c r="L261" s="1189"/>
      <c r="M261" s="1195">
        <v>40423071.4392</v>
      </c>
      <c r="N261" s="1195">
        <v>4682077.58281</v>
      </c>
      <c r="O261" s="1189" t="s">
        <v>43</v>
      </c>
      <c r="P261" s="1196">
        <f t="shared" si="4"/>
        <v>100.2557852325</v>
      </c>
      <c r="Q261" s="1201" t="s">
        <v>1076</v>
      </c>
      <c r="R261" s="1202" t="s">
        <v>1077</v>
      </c>
    </row>
    <row r="262" s="1" customFormat="1" spans="1:18">
      <c r="A262" s="1189" t="s">
        <v>37</v>
      </c>
      <c r="B262" s="1189" t="s">
        <v>38</v>
      </c>
      <c r="C262" s="1189">
        <v>63</v>
      </c>
      <c r="D262" s="1190">
        <v>10.05797910075</v>
      </c>
      <c r="E262" s="1189" t="s">
        <v>38</v>
      </c>
      <c r="F262" s="1189" t="s">
        <v>714</v>
      </c>
      <c r="G262" s="1189" t="s">
        <v>1075</v>
      </c>
      <c r="H262" s="1189"/>
      <c r="I262" s="1189" t="s">
        <v>717</v>
      </c>
      <c r="J262" s="1189" t="s">
        <v>729</v>
      </c>
      <c r="K262" s="1189" t="s">
        <v>29</v>
      </c>
      <c r="L262" s="1189"/>
      <c r="M262" s="1195">
        <v>40423294.3068</v>
      </c>
      <c r="N262" s="1195">
        <v>4681966.86659</v>
      </c>
      <c r="O262" s="1189" t="s">
        <v>43</v>
      </c>
      <c r="P262" s="1196">
        <f t="shared" si="4"/>
        <v>30.17393730225</v>
      </c>
      <c r="Q262" s="1201" t="s">
        <v>1076</v>
      </c>
      <c r="R262" s="1202" t="s">
        <v>1077</v>
      </c>
    </row>
    <row r="263" s="1" customFormat="1" spans="1:18">
      <c r="A263" s="1189" t="s">
        <v>37</v>
      </c>
      <c r="B263" s="1189" t="s">
        <v>38</v>
      </c>
      <c r="C263" s="1189">
        <v>1</v>
      </c>
      <c r="D263" s="1190">
        <v>4.26190700895</v>
      </c>
      <c r="E263" s="1189" t="s">
        <v>38</v>
      </c>
      <c r="F263" s="1189" t="s">
        <v>714</v>
      </c>
      <c r="G263" s="1189" t="s">
        <v>1075</v>
      </c>
      <c r="H263" s="1189"/>
      <c r="I263" s="1189" t="s">
        <v>717</v>
      </c>
      <c r="J263" s="1189" t="s">
        <v>28</v>
      </c>
      <c r="K263" s="1189" t="s">
        <v>736</v>
      </c>
      <c r="L263" s="1189"/>
      <c r="M263" s="1195">
        <v>40422988.879</v>
      </c>
      <c r="N263" s="1195">
        <v>4682424.94518</v>
      </c>
      <c r="O263" s="1189" t="s">
        <v>43</v>
      </c>
      <c r="P263" s="1196">
        <f t="shared" si="4"/>
        <v>12.78572102685</v>
      </c>
      <c r="Q263" s="1201" t="s">
        <v>1076</v>
      </c>
      <c r="R263" s="1202" t="s">
        <v>1077</v>
      </c>
    </row>
    <row r="264" s="1" customFormat="1" spans="1:18">
      <c r="A264" s="1189" t="s">
        <v>37</v>
      </c>
      <c r="B264" s="1189" t="s">
        <v>38</v>
      </c>
      <c r="C264" s="1189">
        <v>2</v>
      </c>
      <c r="D264" s="1190">
        <v>74.74044696075</v>
      </c>
      <c r="E264" s="1189" t="s">
        <v>38</v>
      </c>
      <c r="F264" s="1189" t="s">
        <v>714</v>
      </c>
      <c r="G264" s="1189" t="s">
        <v>1075</v>
      </c>
      <c r="H264" s="1189"/>
      <c r="I264" s="1189" t="s">
        <v>717</v>
      </c>
      <c r="J264" s="1189" t="s">
        <v>729</v>
      </c>
      <c r="K264" s="1189" t="s">
        <v>327</v>
      </c>
      <c r="L264" s="1189"/>
      <c r="M264" s="1195">
        <v>40423074.7169</v>
      </c>
      <c r="N264" s="1195">
        <v>4682375.87231</v>
      </c>
      <c r="O264" s="1189" t="s">
        <v>43</v>
      </c>
      <c r="P264" s="1196">
        <f t="shared" si="4"/>
        <v>224.22134088225</v>
      </c>
      <c r="Q264" s="1201" t="s">
        <v>1076</v>
      </c>
      <c r="R264" s="1202" t="s">
        <v>1077</v>
      </c>
    </row>
    <row r="265" s="1" customFormat="1" spans="1:18">
      <c r="A265" s="1189" t="s">
        <v>37</v>
      </c>
      <c r="B265" s="1189" t="s">
        <v>38</v>
      </c>
      <c r="C265" s="1189">
        <v>7</v>
      </c>
      <c r="D265" s="1190">
        <v>126.54518449995</v>
      </c>
      <c r="E265" s="1189" t="s">
        <v>38</v>
      </c>
      <c r="F265" s="1189" t="s">
        <v>714</v>
      </c>
      <c r="G265" s="1189" t="s">
        <v>1075</v>
      </c>
      <c r="H265" s="1189"/>
      <c r="I265" s="1189" t="s">
        <v>717</v>
      </c>
      <c r="J265" s="1189" t="s">
        <v>729</v>
      </c>
      <c r="K265" s="1189" t="s">
        <v>327</v>
      </c>
      <c r="L265" s="1189"/>
      <c r="M265" s="1195">
        <v>40423287.9856</v>
      </c>
      <c r="N265" s="1195">
        <v>4682341.1604</v>
      </c>
      <c r="O265" s="1189" t="s">
        <v>43</v>
      </c>
      <c r="P265" s="1196">
        <f t="shared" si="4"/>
        <v>379.63555349985</v>
      </c>
      <c r="Q265" s="1201" t="s">
        <v>1076</v>
      </c>
      <c r="R265" s="1202" t="s">
        <v>1077</v>
      </c>
    </row>
    <row r="266" s="1" customFormat="1" spans="1:18">
      <c r="A266" s="1189" t="s">
        <v>37</v>
      </c>
      <c r="B266" s="1189" t="s">
        <v>38</v>
      </c>
      <c r="C266" s="1189">
        <v>1603</v>
      </c>
      <c r="D266" s="1190">
        <v>12.47099565675</v>
      </c>
      <c r="E266" s="1189" t="s">
        <v>38</v>
      </c>
      <c r="F266" s="1189" t="s">
        <v>714</v>
      </c>
      <c r="G266" s="1189" t="s">
        <v>1075</v>
      </c>
      <c r="H266" s="1189"/>
      <c r="I266" s="1189" t="s">
        <v>717</v>
      </c>
      <c r="J266" s="1189" t="s">
        <v>729</v>
      </c>
      <c r="K266" s="1189" t="s">
        <v>327</v>
      </c>
      <c r="L266" s="1189"/>
      <c r="M266" s="1195">
        <v>40422565.4795</v>
      </c>
      <c r="N266" s="1195">
        <v>4678300.38135</v>
      </c>
      <c r="O266" s="1189" t="s">
        <v>43</v>
      </c>
      <c r="P266" s="1196">
        <f t="shared" si="4"/>
        <v>37.41298697025</v>
      </c>
      <c r="Q266" s="1201" t="s">
        <v>1076</v>
      </c>
      <c r="R266" s="1202" t="s">
        <v>1077</v>
      </c>
    </row>
    <row r="267" s="1" customFormat="1" spans="1:18">
      <c r="A267" s="1189" t="s">
        <v>37</v>
      </c>
      <c r="B267" s="1189" t="s">
        <v>38</v>
      </c>
      <c r="C267" s="1189">
        <v>1473</v>
      </c>
      <c r="D267" s="1190">
        <v>2.30402188035</v>
      </c>
      <c r="E267" s="1189" t="s">
        <v>38</v>
      </c>
      <c r="F267" s="1189" t="s">
        <v>714</v>
      </c>
      <c r="G267" s="1189" t="s">
        <v>1075</v>
      </c>
      <c r="H267" s="1189"/>
      <c r="I267" s="1189" t="s">
        <v>717</v>
      </c>
      <c r="J267" s="1189" t="s">
        <v>729</v>
      </c>
      <c r="K267" s="1189" t="s">
        <v>327</v>
      </c>
      <c r="L267" s="1189"/>
      <c r="M267" s="1195">
        <v>40423136.7191</v>
      </c>
      <c r="N267" s="1195">
        <v>4678672.08744</v>
      </c>
      <c r="O267" s="1189" t="s">
        <v>43</v>
      </c>
      <c r="P267" s="1196">
        <f t="shared" si="4"/>
        <v>6.91206564105</v>
      </c>
      <c r="Q267" s="1201" t="s">
        <v>1076</v>
      </c>
      <c r="R267" s="1202" t="s">
        <v>1077</v>
      </c>
    </row>
    <row r="268" s="1" customFormat="1" spans="1:18">
      <c r="A268" s="1189" t="s">
        <v>37</v>
      </c>
      <c r="B268" s="1189" t="s">
        <v>38</v>
      </c>
      <c r="C268" s="1189">
        <v>1506</v>
      </c>
      <c r="D268" s="1190">
        <v>11.1740439579</v>
      </c>
      <c r="E268" s="1189" t="s">
        <v>38</v>
      </c>
      <c r="F268" s="1189" t="s">
        <v>714</v>
      </c>
      <c r="G268" s="1189" t="s">
        <v>1075</v>
      </c>
      <c r="H268" s="1189"/>
      <c r="I268" s="1189" t="s">
        <v>717</v>
      </c>
      <c r="J268" s="1189" t="s">
        <v>729</v>
      </c>
      <c r="K268" s="1189" t="s">
        <v>29</v>
      </c>
      <c r="L268" s="1189"/>
      <c r="M268" s="1195">
        <v>40423294.7883</v>
      </c>
      <c r="N268" s="1195">
        <v>4678602.75523</v>
      </c>
      <c r="O268" s="1189" t="s">
        <v>43</v>
      </c>
      <c r="P268" s="1196">
        <f t="shared" ref="P268:P331" si="5">D268*3</f>
        <v>33.5221318737</v>
      </c>
      <c r="Q268" s="1201" t="s">
        <v>1076</v>
      </c>
      <c r="R268" s="1202" t="s">
        <v>1077</v>
      </c>
    </row>
    <row r="269" s="1" customFormat="1" spans="1:18">
      <c r="A269" s="1189" t="s">
        <v>37</v>
      </c>
      <c r="B269" s="1189" t="s">
        <v>38</v>
      </c>
      <c r="C269" s="1189">
        <v>1447</v>
      </c>
      <c r="D269" s="1190">
        <v>9.1570900233</v>
      </c>
      <c r="E269" s="1189" t="s">
        <v>38</v>
      </c>
      <c r="F269" s="1189" t="s">
        <v>714</v>
      </c>
      <c r="G269" s="1189" t="s">
        <v>1075</v>
      </c>
      <c r="H269" s="1189"/>
      <c r="I269" s="1189" t="s">
        <v>717</v>
      </c>
      <c r="J269" s="1189" t="s">
        <v>729</v>
      </c>
      <c r="K269" s="1189" t="s">
        <v>29</v>
      </c>
      <c r="L269" s="1189"/>
      <c r="M269" s="1195">
        <v>40423439.2765</v>
      </c>
      <c r="N269" s="1195">
        <v>4678725.11763</v>
      </c>
      <c r="O269" s="1189" t="s">
        <v>43</v>
      </c>
      <c r="P269" s="1196">
        <f t="shared" si="5"/>
        <v>27.4712700699</v>
      </c>
      <c r="Q269" s="1201" t="s">
        <v>1076</v>
      </c>
      <c r="R269" s="1202" t="s">
        <v>1077</v>
      </c>
    </row>
    <row r="270" s="1" customFormat="1" spans="1:18">
      <c r="A270" s="1189" t="s">
        <v>37</v>
      </c>
      <c r="B270" s="1189" t="s">
        <v>38</v>
      </c>
      <c r="C270" s="1189">
        <v>1420</v>
      </c>
      <c r="D270" s="1190">
        <v>2.3190064734</v>
      </c>
      <c r="E270" s="1189" t="s">
        <v>38</v>
      </c>
      <c r="F270" s="1189" t="s">
        <v>714</v>
      </c>
      <c r="G270" s="1189" t="s">
        <v>1075</v>
      </c>
      <c r="H270" s="1189"/>
      <c r="I270" s="1189" t="s">
        <v>717</v>
      </c>
      <c r="J270" s="1189" t="s">
        <v>729</v>
      </c>
      <c r="K270" s="1189" t="s">
        <v>29</v>
      </c>
      <c r="L270" s="1189"/>
      <c r="M270" s="1195">
        <v>40423700.0107</v>
      </c>
      <c r="N270" s="1195">
        <v>4678768.33014</v>
      </c>
      <c r="O270" s="1189" t="s">
        <v>43</v>
      </c>
      <c r="P270" s="1196">
        <f t="shared" si="5"/>
        <v>6.9570194202</v>
      </c>
      <c r="Q270" s="1201" t="s">
        <v>1076</v>
      </c>
      <c r="R270" s="1202" t="s">
        <v>1077</v>
      </c>
    </row>
    <row r="271" s="1" customFormat="1" spans="1:18">
      <c r="A271" s="1189" t="s">
        <v>37</v>
      </c>
      <c r="B271" s="1189" t="s">
        <v>38</v>
      </c>
      <c r="C271" s="1189">
        <v>1395</v>
      </c>
      <c r="D271" s="1190">
        <v>2.64992804535</v>
      </c>
      <c r="E271" s="1189" t="s">
        <v>38</v>
      </c>
      <c r="F271" s="1189" t="s">
        <v>714</v>
      </c>
      <c r="G271" s="1189" t="s">
        <v>1075</v>
      </c>
      <c r="H271" s="1189"/>
      <c r="I271" s="1189" t="s">
        <v>717</v>
      </c>
      <c r="J271" s="1189" t="s">
        <v>729</v>
      </c>
      <c r="K271" s="1189" t="s">
        <v>29</v>
      </c>
      <c r="L271" s="1189"/>
      <c r="M271" s="1195">
        <v>40423738.0468</v>
      </c>
      <c r="N271" s="1195">
        <v>4678815.86442</v>
      </c>
      <c r="O271" s="1189" t="s">
        <v>43</v>
      </c>
      <c r="P271" s="1196">
        <f t="shared" si="5"/>
        <v>7.94978413605</v>
      </c>
      <c r="Q271" s="1201" t="s">
        <v>1076</v>
      </c>
      <c r="R271" s="1202" t="s">
        <v>1077</v>
      </c>
    </row>
    <row r="272" s="1" customFormat="1" spans="1:18">
      <c r="A272" s="1189" t="s">
        <v>37</v>
      </c>
      <c r="B272" s="1189" t="s">
        <v>38</v>
      </c>
      <c r="C272" s="1189">
        <v>1412</v>
      </c>
      <c r="D272" s="1190">
        <v>12.8908453635</v>
      </c>
      <c r="E272" s="1189" t="s">
        <v>38</v>
      </c>
      <c r="F272" s="1189" t="s">
        <v>714</v>
      </c>
      <c r="G272" s="1189" t="s">
        <v>1075</v>
      </c>
      <c r="H272" s="1189"/>
      <c r="I272" s="1189" t="s">
        <v>717</v>
      </c>
      <c r="J272" s="1189" t="s">
        <v>729</v>
      </c>
      <c r="K272" s="1189" t="s">
        <v>29</v>
      </c>
      <c r="L272" s="1189"/>
      <c r="M272" s="1195">
        <v>40423490.2953</v>
      </c>
      <c r="N272" s="1195">
        <v>4678783.84324</v>
      </c>
      <c r="O272" s="1189" t="s">
        <v>43</v>
      </c>
      <c r="P272" s="1196">
        <f t="shared" si="5"/>
        <v>38.6725360905</v>
      </c>
      <c r="Q272" s="1201" t="s">
        <v>1076</v>
      </c>
      <c r="R272" s="1202" t="s">
        <v>1077</v>
      </c>
    </row>
    <row r="273" s="1" customFormat="1" spans="1:18">
      <c r="A273" s="1189" t="s">
        <v>37</v>
      </c>
      <c r="B273" s="1189" t="s">
        <v>38</v>
      </c>
      <c r="C273" s="1189">
        <v>1370</v>
      </c>
      <c r="D273" s="1190">
        <v>4.93333644825</v>
      </c>
      <c r="E273" s="1189" t="s">
        <v>38</v>
      </c>
      <c r="F273" s="1189" t="s">
        <v>714</v>
      </c>
      <c r="G273" s="1189" t="s">
        <v>1075</v>
      </c>
      <c r="H273" s="1189"/>
      <c r="I273" s="1189" t="s">
        <v>717</v>
      </c>
      <c r="J273" s="1189" t="s">
        <v>729</v>
      </c>
      <c r="K273" s="1189" t="s">
        <v>29</v>
      </c>
      <c r="L273" s="1189"/>
      <c r="M273" s="1195">
        <v>40423379.0722</v>
      </c>
      <c r="N273" s="1195">
        <v>4678861.07908</v>
      </c>
      <c r="O273" s="1189" t="s">
        <v>43</v>
      </c>
      <c r="P273" s="1196">
        <f t="shared" si="5"/>
        <v>14.80000934475</v>
      </c>
      <c r="Q273" s="1201" t="s">
        <v>1076</v>
      </c>
      <c r="R273" s="1202" t="s">
        <v>1077</v>
      </c>
    </row>
    <row r="274" s="1" customFormat="1" spans="1:18">
      <c r="A274" s="1189" t="s">
        <v>37</v>
      </c>
      <c r="B274" s="1189" t="s">
        <v>38</v>
      </c>
      <c r="C274" s="1189">
        <v>1431</v>
      </c>
      <c r="D274" s="1190">
        <v>30.40784631135</v>
      </c>
      <c r="E274" s="1189" t="s">
        <v>38</v>
      </c>
      <c r="F274" s="1189" t="s">
        <v>714</v>
      </c>
      <c r="G274" s="1189" t="s">
        <v>1075</v>
      </c>
      <c r="H274" s="1189"/>
      <c r="I274" s="1189" t="s">
        <v>717</v>
      </c>
      <c r="J274" s="1189" t="s">
        <v>729</v>
      </c>
      <c r="K274" s="1189" t="s">
        <v>327</v>
      </c>
      <c r="L274" s="1189"/>
      <c r="M274" s="1195">
        <v>40423046.9211</v>
      </c>
      <c r="N274" s="1195">
        <v>4678755.88611</v>
      </c>
      <c r="O274" s="1189" t="s">
        <v>43</v>
      </c>
      <c r="P274" s="1196">
        <f t="shared" si="5"/>
        <v>91.22353893405</v>
      </c>
      <c r="Q274" s="1201" t="s">
        <v>1076</v>
      </c>
      <c r="R274" s="1202" t="s">
        <v>1077</v>
      </c>
    </row>
    <row r="275" s="1" customFormat="1" spans="1:18">
      <c r="A275" s="1189" t="s">
        <v>37</v>
      </c>
      <c r="B275" s="1189" t="s">
        <v>38</v>
      </c>
      <c r="C275" s="1189">
        <v>1295</v>
      </c>
      <c r="D275" s="1190">
        <v>14.71003088415</v>
      </c>
      <c r="E275" s="1189" t="s">
        <v>38</v>
      </c>
      <c r="F275" s="1189" t="s">
        <v>714</v>
      </c>
      <c r="G275" s="1189" t="s">
        <v>1075</v>
      </c>
      <c r="H275" s="1189"/>
      <c r="I275" s="1189" t="s">
        <v>717</v>
      </c>
      <c r="J275" s="1189" t="s">
        <v>729</v>
      </c>
      <c r="K275" s="1189" t="s">
        <v>29</v>
      </c>
      <c r="L275" s="1189"/>
      <c r="M275" s="1195">
        <v>40423527.9751</v>
      </c>
      <c r="N275" s="1195">
        <v>4678968.18722</v>
      </c>
      <c r="O275" s="1189" t="s">
        <v>43</v>
      </c>
      <c r="P275" s="1196">
        <f t="shared" si="5"/>
        <v>44.13009265245</v>
      </c>
      <c r="Q275" s="1201" t="s">
        <v>1076</v>
      </c>
      <c r="R275" s="1202" t="s">
        <v>1077</v>
      </c>
    </row>
    <row r="276" s="1" customFormat="1" spans="1:18">
      <c r="A276" s="1189" t="s">
        <v>37</v>
      </c>
      <c r="B276" s="1189" t="s">
        <v>38</v>
      </c>
      <c r="C276" s="1189">
        <v>1269</v>
      </c>
      <c r="D276" s="1190">
        <v>11.20272354105</v>
      </c>
      <c r="E276" s="1189" t="s">
        <v>38</v>
      </c>
      <c r="F276" s="1189" t="s">
        <v>714</v>
      </c>
      <c r="G276" s="1189" t="s">
        <v>1075</v>
      </c>
      <c r="H276" s="1189"/>
      <c r="I276" s="1189" t="s">
        <v>717</v>
      </c>
      <c r="J276" s="1189" t="s">
        <v>729</v>
      </c>
      <c r="K276" s="1189" t="s">
        <v>327</v>
      </c>
      <c r="L276" s="1189"/>
      <c r="M276" s="1195">
        <v>40423239.8139</v>
      </c>
      <c r="N276" s="1195">
        <v>4678996.77494</v>
      </c>
      <c r="O276" s="1189" t="s">
        <v>43</v>
      </c>
      <c r="P276" s="1196">
        <f t="shared" si="5"/>
        <v>33.60817062315</v>
      </c>
      <c r="Q276" s="1201" t="s">
        <v>1076</v>
      </c>
      <c r="R276" s="1202" t="s">
        <v>1077</v>
      </c>
    </row>
    <row r="277" s="1" customFormat="1" spans="1:18">
      <c r="A277" s="1189" t="s">
        <v>37</v>
      </c>
      <c r="B277" s="1189" t="s">
        <v>38</v>
      </c>
      <c r="C277" s="1189">
        <v>1286</v>
      </c>
      <c r="D277" s="1190">
        <v>6.753656814</v>
      </c>
      <c r="E277" s="1189" t="s">
        <v>38</v>
      </c>
      <c r="F277" s="1189" t="s">
        <v>714</v>
      </c>
      <c r="G277" s="1189" t="s">
        <v>1075</v>
      </c>
      <c r="H277" s="1189"/>
      <c r="I277" s="1189" t="s">
        <v>717</v>
      </c>
      <c r="J277" s="1189" t="s">
        <v>729</v>
      </c>
      <c r="K277" s="1189" t="s">
        <v>29</v>
      </c>
      <c r="L277" s="1189"/>
      <c r="M277" s="1195">
        <v>40423347.2086</v>
      </c>
      <c r="N277" s="1195">
        <v>4678970.62683</v>
      </c>
      <c r="O277" s="1189" t="s">
        <v>43</v>
      </c>
      <c r="P277" s="1196">
        <f t="shared" si="5"/>
        <v>20.260970442</v>
      </c>
      <c r="Q277" s="1201" t="s">
        <v>1079</v>
      </c>
      <c r="R277" s="78" t="s">
        <v>1080</v>
      </c>
    </row>
    <row r="278" s="1" customFormat="1" spans="1:18">
      <c r="A278" s="1189" t="s">
        <v>37</v>
      </c>
      <c r="B278" s="1189" t="s">
        <v>38</v>
      </c>
      <c r="C278" s="1189">
        <v>1233</v>
      </c>
      <c r="D278" s="1190">
        <v>10.775765997</v>
      </c>
      <c r="E278" s="1189" t="s">
        <v>38</v>
      </c>
      <c r="F278" s="1189" t="s">
        <v>714</v>
      </c>
      <c r="G278" s="1189" t="s">
        <v>1075</v>
      </c>
      <c r="H278" s="1189"/>
      <c r="I278" s="1189" t="s">
        <v>717</v>
      </c>
      <c r="J278" s="1189" t="s">
        <v>729</v>
      </c>
      <c r="K278" s="1189" t="s">
        <v>327</v>
      </c>
      <c r="L278" s="1189"/>
      <c r="M278" s="1195">
        <v>40423823.1662</v>
      </c>
      <c r="N278" s="1195">
        <v>4679062.45188</v>
      </c>
      <c r="O278" s="1189" t="s">
        <v>43</v>
      </c>
      <c r="P278" s="1196">
        <f t="shared" si="5"/>
        <v>32.327297991</v>
      </c>
      <c r="Q278" s="1201" t="s">
        <v>1079</v>
      </c>
      <c r="R278" s="78" t="s">
        <v>1080</v>
      </c>
    </row>
    <row r="279" s="1" customFormat="1" spans="1:18">
      <c r="A279" s="1189" t="s">
        <v>37</v>
      </c>
      <c r="B279" s="1189" t="s">
        <v>38</v>
      </c>
      <c r="C279" s="1189">
        <v>1264</v>
      </c>
      <c r="D279" s="1190">
        <v>13.908206784</v>
      </c>
      <c r="E279" s="1189" t="s">
        <v>38</v>
      </c>
      <c r="F279" s="1189" t="s">
        <v>714</v>
      </c>
      <c r="G279" s="1189" t="s">
        <v>1075</v>
      </c>
      <c r="H279" s="1189"/>
      <c r="I279" s="1189" t="s">
        <v>717</v>
      </c>
      <c r="J279" s="1189" t="s">
        <v>729</v>
      </c>
      <c r="K279" s="1189" t="s">
        <v>327</v>
      </c>
      <c r="L279" s="1189"/>
      <c r="M279" s="1195">
        <v>40420824.935</v>
      </c>
      <c r="N279" s="1195">
        <v>4678991.79507</v>
      </c>
      <c r="O279" s="1189" t="s">
        <v>43</v>
      </c>
      <c r="P279" s="1196">
        <f t="shared" si="5"/>
        <v>41.724620352</v>
      </c>
      <c r="Q279" s="1201" t="s">
        <v>1079</v>
      </c>
      <c r="R279" s="78" t="s">
        <v>1080</v>
      </c>
    </row>
    <row r="280" s="1" customFormat="1" spans="1:18">
      <c r="A280" s="1189" t="s">
        <v>37</v>
      </c>
      <c r="B280" s="1189" t="s">
        <v>38</v>
      </c>
      <c r="C280" s="1189">
        <v>1316</v>
      </c>
      <c r="D280" s="1190">
        <v>27.90929866605</v>
      </c>
      <c r="E280" s="1189" t="s">
        <v>38</v>
      </c>
      <c r="F280" s="1189" t="s">
        <v>714</v>
      </c>
      <c r="G280" s="1189" t="s">
        <v>1075</v>
      </c>
      <c r="H280" s="1189"/>
      <c r="I280" s="1189" t="s">
        <v>717</v>
      </c>
      <c r="J280" s="1189" t="s">
        <v>729</v>
      </c>
      <c r="K280" s="1189" t="s">
        <v>327</v>
      </c>
      <c r="L280" s="1189"/>
      <c r="M280" s="1195">
        <v>40420685.8195</v>
      </c>
      <c r="N280" s="1195">
        <v>4678831.63568</v>
      </c>
      <c r="O280" s="1189" t="s">
        <v>43</v>
      </c>
      <c r="P280" s="1196">
        <f t="shared" si="5"/>
        <v>83.72789599815</v>
      </c>
      <c r="Q280" s="1201" t="s">
        <v>1079</v>
      </c>
      <c r="R280" s="78" t="s">
        <v>1080</v>
      </c>
    </row>
    <row r="281" s="1" customFormat="1" spans="1:18">
      <c r="A281" s="1189" t="s">
        <v>37</v>
      </c>
      <c r="B281" s="1189" t="s">
        <v>38</v>
      </c>
      <c r="C281" s="1189">
        <v>1311</v>
      </c>
      <c r="D281" s="1190">
        <v>18.57104769225</v>
      </c>
      <c r="E281" s="1189" t="s">
        <v>38</v>
      </c>
      <c r="F281" s="1189" t="s">
        <v>714</v>
      </c>
      <c r="G281" s="1189" t="s">
        <v>1075</v>
      </c>
      <c r="H281" s="1189"/>
      <c r="I281" s="1189" t="s">
        <v>717</v>
      </c>
      <c r="J281" s="1189" t="s">
        <v>729</v>
      </c>
      <c r="K281" s="1189" t="s">
        <v>327</v>
      </c>
      <c r="L281" s="1189"/>
      <c r="M281" s="1195">
        <v>40420672.6865</v>
      </c>
      <c r="N281" s="1195">
        <v>4678942.65483</v>
      </c>
      <c r="O281" s="1189" t="s">
        <v>43</v>
      </c>
      <c r="P281" s="1196">
        <f t="shared" si="5"/>
        <v>55.71314307675</v>
      </c>
      <c r="Q281" s="1201" t="s">
        <v>1079</v>
      </c>
      <c r="R281" s="78" t="s">
        <v>1080</v>
      </c>
    </row>
    <row r="282" s="1" customFormat="1" spans="1:18">
      <c r="A282" s="1189" t="s">
        <v>37</v>
      </c>
      <c r="B282" s="1189" t="s">
        <v>38</v>
      </c>
      <c r="C282" s="1189">
        <v>1312</v>
      </c>
      <c r="D282" s="1190">
        <v>11.79633458955</v>
      </c>
      <c r="E282" s="1189" t="s">
        <v>38</v>
      </c>
      <c r="F282" s="1189" t="s">
        <v>714</v>
      </c>
      <c r="G282" s="1189" t="s">
        <v>1075</v>
      </c>
      <c r="H282" s="1189"/>
      <c r="I282" s="1189" t="s">
        <v>717</v>
      </c>
      <c r="J282" s="1189" t="s">
        <v>729</v>
      </c>
      <c r="K282" s="1189" t="s">
        <v>327</v>
      </c>
      <c r="L282" s="1189"/>
      <c r="M282" s="1195">
        <v>40420760.1335</v>
      </c>
      <c r="N282" s="1195">
        <v>4678948.28935</v>
      </c>
      <c r="O282" s="1189" t="s">
        <v>43</v>
      </c>
      <c r="P282" s="1196">
        <f t="shared" si="5"/>
        <v>35.38900376865</v>
      </c>
      <c r="Q282" s="1201" t="s">
        <v>1079</v>
      </c>
      <c r="R282" s="78" t="s">
        <v>1080</v>
      </c>
    </row>
    <row r="283" s="1" customFormat="1" spans="1:18">
      <c r="A283" s="1189" t="s">
        <v>37</v>
      </c>
      <c r="B283" s="1189" t="s">
        <v>38</v>
      </c>
      <c r="C283" s="1189">
        <v>1252</v>
      </c>
      <c r="D283" s="1190">
        <v>9.26171148255</v>
      </c>
      <c r="E283" s="1189" t="s">
        <v>38</v>
      </c>
      <c r="F283" s="1189" t="s">
        <v>714</v>
      </c>
      <c r="G283" s="1189" t="s">
        <v>1075</v>
      </c>
      <c r="H283" s="1189"/>
      <c r="I283" s="1189" t="s">
        <v>717</v>
      </c>
      <c r="J283" s="1189" t="s">
        <v>729</v>
      </c>
      <c r="K283" s="1189" t="s">
        <v>327</v>
      </c>
      <c r="L283" s="1189"/>
      <c r="M283" s="1195">
        <v>40420736.4272</v>
      </c>
      <c r="N283" s="1195">
        <v>4679038.29803</v>
      </c>
      <c r="O283" s="1189" t="s">
        <v>43</v>
      </c>
      <c r="P283" s="1196">
        <f t="shared" si="5"/>
        <v>27.78513444765</v>
      </c>
      <c r="Q283" s="1201" t="s">
        <v>1079</v>
      </c>
      <c r="R283" s="78" t="s">
        <v>1080</v>
      </c>
    </row>
    <row r="284" s="1" customFormat="1" spans="1:18">
      <c r="A284" s="1189" t="s">
        <v>37</v>
      </c>
      <c r="B284" s="1189" t="s">
        <v>38</v>
      </c>
      <c r="C284" s="1189">
        <v>1161</v>
      </c>
      <c r="D284" s="1190">
        <v>1.36742338155</v>
      </c>
      <c r="E284" s="1189" t="s">
        <v>38</v>
      </c>
      <c r="F284" s="1189" t="s">
        <v>714</v>
      </c>
      <c r="G284" s="1189" t="s">
        <v>1075</v>
      </c>
      <c r="H284" s="1189"/>
      <c r="I284" s="1189" t="s">
        <v>717</v>
      </c>
      <c r="J284" s="1189" t="s">
        <v>28</v>
      </c>
      <c r="K284" s="1189" t="s">
        <v>29</v>
      </c>
      <c r="L284" s="1189"/>
      <c r="M284" s="1195">
        <v>40421106.5758</v>
      </c>
      <c r="N284" s="1195">
        <v>4679217.04457</v>
      </c>
      <c r="O284" s="1189" t="s">
        <v>43</v>
      </c>
      <c r="P284" s="1196">
        <f t="shared" si="5"/>
        <v>4.10227014465</v>
      </c>
      <c r="Q284" s="1201" t="s">
        <v>1079</v>
      </c>
      <c r="R284" s="78" t="s">
        <v>1080</v>
      </c>
    </row>
    <row r="285" s="1" customFormat="1" spans="1:18">
      <c r="A285" s="1189" t="s">
        <v>37</v>
      </c>
      <c r="B285" s="1189" t="s">
        <v>38</v>
      </c>
      <c r="C285" s="1189">
        <v>952</v>
      </c>
      <c r="D285" s="1190">
        <v>5.8117267314</v>
      </c>
      <c r="E285" s="1189" t="s">
        <v>38</v>
      </c>
      <c r="F285" s="1189" t="s">
        <v>714</v>
      </c>
      <c r="G285" s="1189" t="s">
        <v>1075</v>
      </c>
      <c r="H285" s="1189"/>
      <c r="I285" s="1189" t="s">
        <v>717</v>
      </c>
      <c r="J285" s="1189" t="s">
        <v>729</v>
      </c>
      <c r="K285" s="1189" t="s">
        <v>327</v>
      </c>
      <c r="L285" s="1189"/>
      <c r="M285" s="1195">
        <v>40423215.2134</v>
      </c>
      <c r="N285" s="1195">
        <v>4679608.86978</v>
      </c>
      <c r="O285" s="1189" t="s">
        <v>43</v>
      </c>
      <c r="P285" s="1196">
        <f t="shared" si="5"/>
        <v>17.4351801942</v>
      </c>
      <c r="Q285" s="1201" t="s">
        <v>1079</v>
      </c>
      <c r="R285" s="78" t="s">
        <v>1080</v>
      </c>
    </row>
    <row r="286" s="1" customFormat="1" spans="1:18">
      <c r="A286" s="1189" t="s">
        <v>37</v>
      </c>
      <c r="B286" s="1189" t="s">
        <v>38</v>
      </c>
      <c r="C286" s="1189">
        <v>934</v>
      </c>
      <c r="D286" s="1190">
        <v>8.28500339235</v>
      </c>
      <c r="E286" s="1189" t="s">
        <v>38</v>
      </c>
      <c r="F286" s="1189" t="s">
        <v>714</v>
      </c>
      <c r="G286" s="1189" t="s">
        <v>1075</v>
      </c>
      <c r="H286" s="1189"/>
      <c r="I286" s="1189" t="s">
        <v>717</v>
      </c>
      <c r="J286" s="1189" t="s">
        <v>729</v>
      </c>
      <c r="K286" s="1189" t="s">
        <v>327</v>
      </c>
      <c r="L286" s="1189"/>
      <c r="M286" s="1195">
        <v>40423370.7614</v>
      </c>
      <c r="N286" s="1195">
        <v>4679648.08398</v>
      </c>
      <c r="O286" s="1189" t="s">
        <v>43</v>
      </c>
      <c r="P286" s="1196">
        <f t="shared" si="5"/>
        <v>24.85501017705</v>
      </c>
      <c r="Q286" s="1201" t="s">
        <v>1079</v>
      </c>
      <c r="R286" s="78" t="s">
        <v>1080</v>
      </c>
    </row>
    <row r="287" s="1" customFormat="1" spans="1:18">
      <c r="A287" s="1189" t="s">
        <v>37</v>
      </c>
      <c r="B287" s="1189" t="s">
        <v>38</v>
      </c>
      <c r="C287" s="1189">
        <v>787</v>
      </c>
      <c r="D287" s="1190">
        <v>2.85566838945</v>
      </c>
      <c r="E287" s="1189" t="s">
        <v>38</v>
      </c>
      <c r="F287" s="1189" t="s">
        <v>714</v>
      </c>
      <c r="G287" s="1189" t="s">
        <v>1075</v>
      </c>
      <c r="H287" s="1189"/>
      <c r="I287" s="1189" t="s">
        <v>717</v>
      </c>
      <c r="J287" s="1189" t="s">
        <v>729</v>
      </c>
      <c r="K287" s="1189" t="s">
        <v>29</v>
      </c>
      <c r="L287" s="1189"/>
      <c r="M287" s="1195">
        <v>40422125.7848</v>
      </c>
      <c r="N287" s="1195">
        <v>4679844.59648</v>
      </c>
      <c r="O287" s="1189" t="s">
        <v>43</v>
      </c>
      <c r="P287" s="1196">
        <f t="shared" si="5"/>
        <v>8.56700516835</v>
      </c>
      <c r="Q287" s="1201" t="s">
        <v>1079</v>
      </c>
      <c r="R287" s="78" t="s">
        <v>1080</v>
      </c>
    </row>
    <row r="288" s="1" customFormat="1" spans="1:18">
      <c r="A288" s="1189" t="s">
        <v>37</v>
      </c>
      <c r="B288" s="1189" t="s">
        <v>38</v>
      </c>
      <c r="C288" s="1189">
        <v>770</v>
      </c>
      <c r="D288" s="1190">
        <v>9.55976452155</v>
      </c>
      <c r="E288" s="1189" t="s">
        <v>38</v>
      </c>
      <c r="F288" s="1189" t="s">
        <v>714</v>
      </c>
      <c r="G288" s="1189" t="s">
        <v>1075</v>
      </c>
      <c r="H288" s="1189"/>
      <c r="I288" s="1189" t="s">
        <v>717</v>
      </c>
      <c r="J288" s="1189" t="s">
        <v>729</v>
      </c>
      <c r="K288" s="1189" t="s">
        <v>29</v>
      </c>
      <c r="L288" s="1189"/>
      <c r="M288" s="1195">
        <v>40422343.1992</v>
      </c>
      <c r="N288" s="1195">
        <v>4679879.34589</v>
      </c>
      <c r="O288" s="1189" t="s">
        <v>43</v>
      </c>
      <c r="P288" s="1196">
        <f t="shared" si="5"/>
        <v>28.67929356465</v>
      </c>
      <c r="Q288" s="1201" t="s">
        <v>1079</v>
      </c>
      <c r="R288" s="78" t="s">
        <v>1080</v>
      </c>
    </row>
    <row r="289" s="1" customFormat="1" spans="1:18">
      <c r="A289" s="1189" t="s">
        <v>37</v>
      </c>
      <c r="B289" s="1189" t="s">
        <v>38</v>
      </c>
      <c r="C289" s="1189">
        <v>729</v>
      </c>
      <c r="D289" s="1190">
        <v>10.0163713638</v>
      </c>
      <c r="E289" s="1189" t="s">
        <v>38</v>
      </c>
      <c r="F289" s="1189" t="s">
        <v>714</v>
      </c>
      <c r="G289" s="1189" t="s">
        <v>1075</v>
      </c>
      <c r="H289" s="1189"/>
      <c r="I289" s="1189" t="s">
        <v>717</v>
      </c>
      <c r="J289" s="1189" t="s">
        <v>729</v>
      </c>
      <c r="K289" s="1189" t="s">
        <v>327</v>
      </c>
      <c r="L289" s="1189"/>
      <c r="M289" s="1195">
        <v>40424897.1209</v>
      </c>
      <c r="N289" s="1195">
        <v>4680000.38383</v>
      </c>
      <c r="O289" s="1189" t="s">
        <v>43</v>
      </c>
      <c r="P289" s="1196">
        <f t="shared" si="5"/>
        <v>30.0491140914</v>
      </c>
      <c r="Q289" s="1201" t="s">
        <v>1079</v>
      </c>
      <c r="R289" s="78" t="s">
        <v>1080</v>
      </c>
    </row>
    <row r="290" s="1" customFormat="1" spans="1:18">
      <c r="A290" s="1189" t="s">
        <v>37</v>
      </c>
      <c r="B290" s="1189" t="s">
        <v>38</v>
      </c>
      <c r="C290" s="1189">
        <v>655</v>
      </c>
      <c r="D290" s="1190">
        <v>2.7117241011</v>
      </c>
      <c r="E290" s="1189" t="s">
        <v>38</v>
      </c>
      <c r="F290" s="1189" t="s">
        <v>714</v>
      </c>
      <c r="G290" s="1189" t="s">
        <v>1075</v>
      </c>
      <c r="H290" s="1189"/>
      <c r="I290" s="1189" t="s">
        <v>717</v>
      </c>
      <c r="J290" s="1189" t="s">
        <v>729</v>
      </c>
      <c r="K290" s="1189" t="s">
        <v>29</v>
      </c>
      <c r="L290" s="1189"/>
      <c r="M290" s="1195">
        <v>40423300.2977</v>
      </c>
      <c r="N290" s="1195">
        <v>4680202.0739</v>
      </c>
      <c r="O290" s="1189" t="s">
        <v>43</v>
      </c>
      <c r="P290" s="1196">
        <f t="shared" si="5"/>
        <v>8.1351723033</v>
      </c>
      <c r="Q290" s="1201" t="s">
        <v>1079</v>
      </c>
      <c r="R290" s="78" t="s">
        <v>1080</v>
      </c>
    </row>
    <row r="291" s="1" customFormat="1" spans="1:18">
      <c r="A291" s="1189" t="s">
        <v>37</v>
      </c>
      <c r="B291" s="1189" t="s">
        <v>38</v>
      </c>
      <c r="C291" s="1189">
        <v>207</v>
      </c>
      <c r="D291" s="1190">
        <v>8.169188319</v>
      </c>
      <c r="E291" s="1189" t="s">
        <v>38</v>
      </c>
      <c r="F291" s="1189" t="s">
        <v>714</v>
      </c>
      <c r="G291" s="1189" t="s">
        <v>1075</v>
      </c>
      <c r="H291" s="1189"/>
      <c r="I291" s="1189" t="s">
        <v>717</v>
      </c>
      <c r="J291" s="1189" t="s">
        <v>729</v>
      </c>
      <c r="K291" s="1189" t="s">
        <v>29</v>
      </c>
      <c r="L291" s="1189"/>
      <c r="M291" s="1195">
        <v>40422632.618</v>
      </c>
      <c r="N291" s="1195">
        <v>4681412.15499</v>
      </c>
      <c r="O291" s="1189" t="s">
        <v>43</v>
      </c>
      <c r="P291" s="1196">
        <f t="shared" si="5"/>
        <v>24.507564957</v>
      </c>
      <c r="Q291" s="1201" t="s">
        <v>1079</v>
      </c>
      <c r="R291" s="78" t="s">
        <v>1080</v>
      </c>
    </row>
    <row r="292" s="1" customFormat="1" spans="1:18">
      <c r="A292" s="1189" t="s">
        <v>37</v>
      </c>
      <c r="B292" s="1189" t="s">
        <v>38</v>
      </c>
      <c r="C292" s="1189">
        <v>241</v>
      </c>
      <c r="D292" s="1190">
        <v>5.3952611739</v>
      </c>
      <c r="E292" s="1189" t="s">
        <v>38</v>
      </c>
      <c r="F292" s="1189" t="s">
        <v>714</v>
      </c>
      <c r="G292" s="1189" t="s">
        <v>1075</v>
      </c>
      <c r="H292" s="1189"/>
      <c r="I292" s="1189" t="s">
        <v>717</v>
      </c>
      <c r="J292" s="1189" t="s">
        <v>729</v>
      </c>
      <c r="K292" s="1189" t="s">
        <v>327</v>
      </c>
      <c r="L292" s="1189"/>
      <c r="M292" s="1195">
        <v>40422765.688</v>
      </c>
      <c r="N292" s="1195">
        <v>4681300.57763</v>
      </c>
      <c r="O292" s="1189" t="s">
        <v>43</v>
      </c>
      <c r="P292" s="1196">
        <f t="shared" si="5"/>
        <v>16.1857835217</v>
      </c>
      <c r="Q292" s="1201" t="s">
        <v>1079</v>
      </c>
      <c r="R292" s="78" t="s">
        <v>1080</v>
      </c>
    </row>
    <row r="293" s="1" customFormat="1" spans="1:18">
      <c r="A293" s="1189" t="s">
        <v>37</v>
      </c>
      <c r="B293" s="1189" t="s">
        <v>38</v>
      </c>
      <c r="C293" s="1189">
        <v>1535</v>
      </c>
      <c r="D293" s="1190">
        <v>4.25389756875</v>
      </c>
      <c r="E293" s="1189" t="s">
        <v>38</v>
      </c>
      <c r="F293" s="1189" t="s">
        <v>714</v>
      </c>
      <c r="G293" s="1189" t="s">
        <v>1075</v>
      </c>
      <c r="H293" s="1189"/>
      <c r="I293" s="1189" t="s">
        <v>717</v>
      </c>
      <c r="J293" s="1189" t="s">
        <v>28</v>
      </c>
      <c r="K293" s="1189" t="s">
        <v>327</v>
      </c>
      <c r="L293" s="1189"/>
      <c r="M293" s="1195">
        <v>40420395.5741</v>
      </c>
      <c r="N293" s="1195">
        <v>4678536.0704</v>
      </c>
      <c r="O293" s="1189" t="s">
        <v>43</v>
      </c>
      <c r="P293" s="1196">
        <f t="shared" si="5"/>
        <v>12.76169270625</v>
      </c>
      <c r="Q293" s="1201" t="s">
        <v>1079</v>
      </c>
      <c r="R293" s="78" t="s">
        <v>1080</v>
      </c>
    </row>
    <row r="294" s="1" customFormat="1" spans="1:18">
      <c r="A294" s="1189" t="s">
        <v>37</v>
      </c>
      <c r="B294" s="1189" t="s">
        <v>38</v>
      </c>
      <c r="C294" s="1189">
        <v>1372</v>
      </c>
      <c r="D294" s="1190">
        <v>6.3319678251</v>
      </c>
      <c r="E294" s="1189" t="s">
        <v>38</v>
      </c>
      <c r="F294" s="1189" t="s">
        <v>714</v>
      </c>
      <c r="G294" s="1189" t="s">
        <v>1075</v>
      </c>
      <c r="H294" s="1189"/>
      <c r="I294" s="1189" t="s">
        <v>717</v>
      </c>
      <c r="J294" s="1189" t="s">
        <v>729</v>
      </c>
      <c r="K294" s="1189" t="s">
        <v>327</v>
      </c>
      <c r="L294" s="1189"/>
      <c r="M294" s="1195">
        <v>40420494.2016</v>
      </c>
      <c r="N294" s="1195">
        <v>4678862.1526</v>
      </c>
      <c r="O294" s="1189" t="s">
        <v>43</v>
      </c>
      <c r="P294" s="1196">
        <f t="shared" si="5"/>
        <v>18.9959034753</v>
      </c>
      <c r="Q294" s="1201" t="s">
        <v>1079</v>
      </c>
      <c r="R294" s="78" t="s">
        <v>1080</v>
      </c>
    </row>
    <row r="295" s="1" customFormat="1" spans="1:18">
      <c r="A295" s="1189" t="s">
        <v>37</v>
      </c>
      <c r="B295" s="1189" t="s">
        <v>38</v>
      </c>
      <c r="C295" s="1189">
        <v>1304</v>
      </c>
      <c r="D295" s="1190">
        <v>45.25231600995</v>
      </c>
      <c r="E295" s="1189" t="s">
        <v>38</v>
      </c>
      <c r="F295" s="1189" t="s">
        <v>714</v>
      </c>
      <c r="G295" s="1189" t="s">
        <v>1075</v>
      </c>
      <c r="H295" s="1189"/>
      <c r="I295" s="1189" t="s">
        <v>717</v>
      </c>
      <c r="J295" s="1189" t="s">
        <v>729</v>
      </c>
      <c r="K295" s="1189" t="s">
        <v>327</v>
      </c>
      <c r="L295" s="1189"/>
      <c r="M295" s="1195">
        <v>40420572.6637</v>
      </c>
      <c r="N295" s="1195">
        <v>4678931.58855</v>
      </c>
      <c r="O295" s="1189" t="s">
        <v>43</v>
      </c>
      <c r="P295" s="1196">
        <f t="shared" si="5"/>
        <v>135.75694802985</v>
      </c>
      <c r="Q295" s="1201" t="s">
        <v>1079</v>
      </c>
      <c r="R295" s="78" t="s">
        <v>1080</v>
      </c>
    </row>
    <row r="296" s="1" customFormat="1" spans="1:18">
      <c r="A296" s="1189" t="s">
        <v>37</v>
      </c>
      <c r="B296" s="1189" t="s">
        <v>258</v>
      </c>
      <c r="C296" s="1189">
        <v>1299</v>
      </c>
      <c r="D296" s="1190">
        <v>17.39942211915</v>
      </c>
      <c r="E296" s="1189" t="s">
        <v>258</v>
      </c>
      <c r="F296" s="1189" t="s">
        <v>714</v>
      </c>
      <c r="G296" s="1189" t="s">
        <v>1075</v>
      </c>
      <c r="H296" s="1189"/>
      <c r="I296" s="1189" t="s">
        <v>721</v>
      </c>
      <c r="J296" s="1189" t="s">
        <v>28</v>
      </c>
      <c r="K296" s="1189" t="s">
        <v>327</v>
      </c>
      <c r="L296" s="1189"/>
      <c r="M296" s="1195">
        <v>40426933.2656</v>
      </c>
      <c r="N296" s="1195">
        <v>4673264.89682</v>
      </c>
      <c r="O296" s="1189" t="s">
        <v>43</v>
      </c>
      <c r="P296" s="1196">
        <f t="shared" si="5"/>
        <v>52.19826635745</v>
      </c>
      <c r="Q296" s="1201" t="s">
        <v>1079</v>
      </c>
      <c r="R296" s="78" t="s">
        <v>1080</v>
      </c>
    </row>
    <row r="297" s="1" customFormat="1" spans="1:18">
      <c r="A297" s="1189" t="s">
        <v>37</v>
      </c>
      <c r="B297" s="1189" t="s">
        <v>38</v>
      </c>
      <c r="C297" s="1189">
        <v>1553</v>
      </c>
      <c r="D297" s="1190">
        <v>47.4623336232</v>
      </c>
      <c r="E297" s="1189" t="s">
        <v>38</v>
      </c>
      <c r="F297" s="1189" t="s">
        <v>714</v>
      </c>
      <c r="G297" s="1189" t="s">
        <v>1075</v>
      </c>
      <c r="H297" s="1189"/>
      <c r="I297" s="1189" t="s">
        <v>721</v>
      </c>
      <c r="J297" s="1189" t="s">
        <v>28</v>
      </c>
      <c r="K297" s="1189" t="s">
        <v>29</v>
      </c>
      <c r="L297" s="1189"/>
      <c r="M297" s="1195">
        <v>40421146.1759</v>
      </c>
      <c r="N297" s="1195">
        <v>4678485.92583</v>
      </c>
      <c r="O297" s="1189" t="s">
        <v>43</v>
      </c>
      <c r="P297" s="1196">
        <f t="shared" si="5"/>
        <v>142.3870008696</v>
      </c>
      <c r="Q297" s="1201" t="s">
        <v>1079</v>
      </c>
      <c r="R297" s="78" t="s">
        <v>1080</v>
      </c>
    </row>
    <row r="298" s="1" customFormat="1" spans="1:18">
      <c r="A298" s="1189" t="s">
        <v>37</v>
      </c>
      <c r="B298" s="1189" t="s">
        <v>38</v>
      </c>
      <c r="C298" s="1189">
        <v>184</v>
      </c>
      <c r="D298" s="1190">
        <v>12.2955632052</v>
      </c>
      <c r="E298" s="1189" t="s">
        <v>38</v>
      </c>
      <c r="F298" s="1189" t="s">
        <v>714</v>
      </c>
      <c r="G298" s="1189" t="s">
        <v>1075</v>
      </c>
      <c r="H298" s="1189"/>
      <c r="I298" s="1189" t="s">
        <v>721</v>
      </c>
      <c r="J298" s="1189" t="s">
        <v>729</v>
      </c>
      <c r="K298" s="1189" t="s">
        <v>327</v>
      </c>
      <c r="L298" s="1189"/>
      <c r="M298" s="1195">
        <v>40423003.5379</v>
      </c>
      <c r="N298" s="1195">
        <v>4681526.79353</v>
      </c>
      <c r="O298" s="1189" t="s">
        <v>43</v>
      </c>
      <c r="P298" s="1196">
        <f t="shared" si="5"/>
        <v>36.8866896156</v>
      </c>
      <c r="Q298" s="1201" t="s">
        <v>1079</v>
      </c>
      <c r="R298" s="78" t="s">
        <v>1080</v>
      </c>
    </row>
    <row r="299" s="1" customFormat="1" spans="1:18">
      <c r="A299" s="1189" t="s">
        <v>37</v>
      </c>
      <c r="B299" s="1189" t="s">
        <v>38</v>
      </c>
      <c r="C299" s="1189">
        <v>107</v>
      </c>
      <c r="D299" s="1190">
        <v>19.9559654388</v>
      </c>
      <c r="E299" s="1189" t="s">
        <v>38</v>
      </c>
      <c r="F299" s="1189" t="s">
        <v>714</v>
      </c>
      <c r="G299" s="1189" t="s">
        <v>1075</v>
      </c>
      <c r="H299" s="1189"/>
      <c r="I299" s="1189" t="s">
        <v>721</v>
      </c>
      <c r="J299" s="1189" t="s">
        <v>729</v>
      </c>
      <c r="K299" s="1189" t="s">
        <v>327</v>
      </c>
      <c r="L299" s="1189"/>
      <c r="M299" s="1195">
        <v>40422861.0387</v>
      </c>
      <c r="N299" s="1195">
        <v>4681717.35028</v>
      </c>
      <c r="O299" s="1189" t="s">
        <v>43</v>
      </c>
      <c r="P299" s="1196">
        <f t="shared" si="5"/>
        <v>59.8678963164</v>
      </c>
      <c r="Q299" s="1201" t="s">
        <v>1079</v>
      </c>
      <c r="R299" s="78" t="s">
        <v>1080</v>
      </c>
    </row>
    <row r="300" s="1" customFormat="1" spans="1:18">
      <c r="A300" s="1189" t="s">
        <v>37</v>
      </c>
      <c r="B300" s="1189" t="s">
        <v>258</v>
      </c>
      <c r="C300" s="1189">
        <v>450</v>
      </c>
      <c r="D300" s="1190">
        <v>21.693296289</v>
      </c>
      <c r="E300" s="1189" t="s">
        <v>258</v>
      </c>
      <c r="F300" s="1189" t="s">
        <v>714</v>
      </c>
      <c r="G300" s="1189" t="s">
        <v>1075</v>
      </c>
      <c r="H300" s="1189"/>
      <c r="I300" s="1189" t="s">
        <v>722</v>
      </c>
      <c r="J300" s="1189" t="s">
        <v>28</v>
      </c>
      <c r="K300" s="1189" t="s">
        <v>327</v>
      </c>
      <c r="L300" s="1189"/>
      <c r="M300" s="1195">
        <v>40425918.2441</v>
      </c>
      <c r="N300" s="1195">
        <v>4674873.9885</v>
      </c>
      <c r="O300" s="1189" t="s">
        <v>43</v>
      </c>
      <c r="P300" s="1196">
        <f t="shared" si="5"/>
        <v>65.079888867</v>
      </c>
      <c r="Q300" s="1201" t="s">
        <v>1079</v>
      </c>
      <c r="R300" s="78" t="s">
        <v>1080</v>
      </c>
    </row>
    <row r="301" s="1" customFormat="1" spans="1:18">
      <c r="A301" s="1189" t="s">
        <v>37</v>
      </c>
      <c r="B301" s="1189" t="s">
        <v>258</v>
      </c>
      <c r="C301" s="1189">
        <v>430</v>
      </c>
      <c r="D301" s="1190">
        <v>10.0876447878</v>
      </c>
      <c r="E301" s="1189" t="s">
        <v>258</v>
      </c>
      <c r="F301" s="1189" t="s">
        <v>714</v>
      </c>
      <c r="G301" s="1189" t="s">
        <v>1075</v>
      </c>
      <c r="H301" s="1189"/>
      <c r="I301" s="1189" t="s">
        <v>722</v>
      </c>
      <c r="J301" s="1189" t="s">
        <v>28</v>
      </c>
      <c r="K301" s="1189" t="s">
        <v>327</v>
      </c>
      <c r="L301" s="1189"/>
      <c r="M301" s="1195">
        <v>40425789.6944</v>
      </c>
      <c r="N301" s="1195">
        <v>4674915.31988</v>
      </c>
      <c r="O301" s="1189" t="s">
        <v>43</v>
      </c>
      <c r="P301" s="1196">
        <f t="shared" si="5"/>
        <v>30.2629343634</v>
      </c>
      <c r="Q301" s="1201" t="s">
        <v>1079</v>
      </c>
      <c r="R301" s="78" t="s">
        <v>1080</v>
      </c>
    </row>
    <row r="302" s="1" customFormat="1" spans="1:18">
      <c r="A302" s="1189" t="s">
        <v>37</v>
      </c>
      <c r="B302" s="1189" t="s">
        <v>258</v>
      </c>
      <c r="C302" s="1189">
        <v>98</v>
      </c>
      <c r="D302" s="1190">
        <v>24.1948718295</v>
      </c>
      <c r="E302" s="1189" t="s">
        <v>258</v>
      </c>
      <c r="F302" s="1189" t="s">
        <v>714</v>
      </c>
      <c r="G302" s="1189" t="s">
        <v>1075</v>
      </c>
      <c r="H302" s="1189"/>
      <c r="I302" s="1189" t="s">
        <v>722</v>
      </c>
      <c r="J302" s="1189" t="s">
        <v>28</v>
      </c>
      <c r="K302" s="1189" t="s">
        <v>93</v>
      </c>
      <c r="L302" s="1189"/>
      <c r="M302" s="1195">
        <v>40426226.4143</v>
      </c>
      <c r="N302" s="1195">
        <v>4675859.21655</v>
      </c>
      <c r="O302" s="1189" t="s">
        <v>43</v>
      </c>
      <c r="P302" s="1196">
        <f t="shared" si="5"/>
        <v>72.5846154885</v>
      </c>
      <c r="Q302" s="1201" t="s">
        <v>1079</v>
      </c>
      <c r="R302" s="78" t="s">
        <v>1080</v>
      </c>
    </row>
    <row r="303" s="1" customFormat="1" spans="1:18">
      <c r="A303" s="1189" t="s">
        <v>37</v>
      </c>
      <c r="B303" s="1189" t="s">
        <v>258</v>
      </c>
      <c r="C303" s="1189">
        <v>82</v>
      </c>
      <c r="D303" s="1190">
        <v>18.091968282</v>
      </c>
      <c r="E303" s="1189" t="s">
        <v>258</v>
      </c>
      <c r="F303" s="1189" t="s">
        <v>714</v>
      </c>
      <c r="G303" s="1189" t="s">
        <v>1075</v>
      </c>
      <c r="H303" s="1189"/>
      <c r="I303" s="1189" t="s">
        <v>722</v>
      </c>
      <c r="J303" s="1189" t="s">
        <v>28</v>
      </c>
      <c r="K303" s="1189" t="s">
        <v>29</v>
      </c>
      <c r="L303" s="1189"/>
      <c r="M303" s="1195">
        <v>40426177.4729</v>
      </c>
      <c r="N303" s="1195">
        <v>4675949.57132</v>
      </c>
      <c r="O303" s="1189" t="s">
        <v>43</v>
      </c>
      <c r="P303" s="1196">
        <f t="shared" si="5"/>
        <v>54.275904846</v>
      </c>
      <c r="Q303" s="1201" t="s">
        <v>1079</v>
      </c>
      <c r="R303" s="78" t="s">
        <v>1080</v>
      </c>
    </row>
    <row r="304" s="1" customFormat="1" spans="1:18">
      <c r="A304" s="1189" t="s">
        <v>37</v>
      </c>
      <c r="B304" s="1189" t="s">
        <v>258</v>
      </c>
      <c r="C304" s="1189">
        <v>2255</v>
      </c>
      <c r="D304" s="1190">
        <v>95.33600380245</v>
      </c>
      <c r="E304" s="1189" t="s">
        <v>258</v>
      </c>
      <c r="F304" s="1189" t="s">
        <v>714</v>
      </c>
      <c r="G304" s="1189" t="s">
        <v>1075</v>
      </c>
      <c r="H304" s="1189"/>
      <c r="I304" s="1189" t="s">
        <v>717</v>
      </c>
      <c r="J304" s="1189" t="s">
        <v>28</v>
      </c>
      <c r="K304" s="1189" t="s">
        <v>327</v>
      </c>
      <c r="L304" s="1189"/>
      <c r="M304" s="1195">
        <v>40426403.9303</v>
      </c>
      <c r="N304" s="1195">
        <v>4671227.06807</v>
      </c>
      <c r="O304" s="1189" t="s">
        <v>43</v>
      </c>
      <c r="P304" s="1196">
        <f t="shared" si="5"/>
        <v>286.00801140735</v>
      </c>
      <c r="Q304" s="1201" t="s">
        <v>1079</v>
      </c>
      <c r="R304" s="78" t="s">
        <v>1080</v>
      </c>
    </row>
    <row r="305" s="1" customFormat="1" spans="1:18">
      <c r="A305" s="1189" t="s">
        <v>37</v>
      </c>
      <c r="B305" s="1189" t="s">
        <v>258</v>
      </c>
      <c r="C305" s="1189">
        <v>2218</v>
      </c>
      <c r="D305" s="1190">
        <v>5.9862065463</v>
      </c>
      <c r="E305" s="1189" t="s">
        <v>258</v>
      </c>
      <c r="F305" s="1189" t="s">
        <v>714</v>
      </c>
      <c r="G305" s="1189" t="s">
        <v>1075</v>
      </c>
      <c r="H305" s="1189"/>
      <c r="I305" s="1189" t="s">
        <v>717</v>
      </c>
      <c r="J305" s="1189" t="s">
        <v>28</v>
      </c>
      <c r="K305" s="1189" t="s">
        <v>327</v>
      </c>
      <c r="L305" s="1189"/>
      <c r="M305" s="1195">
        <v>40426719.6125</v>
      </c>
      <c r="N305" s="1195">
        <v>4671567.93515</v>
      </c>
      <c r="O305" s="1189" t="s">
        <v>43</v>
      </c>
      <c r="P305" s="1196">
        <f t="shared" si="5"/>
        <v>17.9586196389</v>
      </c>
      <c r="Q305" s="1201" t="s">
        <v>1079</v>
      </c>
      <c r="R305" s="78" t="s">
        <v>1080</v>
      </c>
    </row>
    <row r="306" s="1" customFormat="1" spans="1:18">
      <c r="A306" s="1189" t="s">
        <v>37</v>
      </c>
      <c r="B306" s="1189" t="s">
        <v>258</v>
      </c>
      <c r="C306" s="1189">
        <v>2147</v>
      </c>
      <c r="D306" s="1190">
        <v>113.72214550395</v>
      </c>
      <c r="E306" s="1189" t="s">
        <v>258</v>
      </c>
      <c r="F306" s="1189" t="s">
        <v>714</v>
      </c>
      <c r="G306" s="1189" t="s">
        <v>1075</v>
      </c>
      <c r="H306" s="1189"/>
      <c r="I306" s="1189" t="s">
        <v>717</v>
      </c>
      <c r="J306" s="1189" t="s">
        <v>28</v>
      </c>
      <c r="K306" s="1189" t="s">
        <v>327</v>
      </c>
      <c r="L306" s="1189"/>
      <c r="M306" s="1195">
        <v>40426482.7274</v>
      </c>
      <c r="N306" s="1195">
        <v>4671653.44206</v>
      </c>
      <c r="O306" s="1189" t="s">
        <v>43</v>
      </c>
      <c r="P306" s="1196">
        <f t="shared" si="5"/>
        <v>341.16643651185</v>
      </c>
      <c r="Q306" s="1201" t="s">
        <v>1079</v>
      </c>
      <c r="R306" s="78" t="s">
        <v>1080</v>
      </c>
    </row>
    <row r="307" s="1" customFormat="1" spans="1:18">
      <c r="A307" s="1189" t="s">
        <v>37</v>
      </c>
      <c r="B307" s="1189" t="s">
        <v>258</v>
      </c>
      <c r="C307" s="1189">
        <v>2166</v>
      </c>
      <c r="D307" s="1190">
        <v>86.18786009355</v>
      </c>
      <c r="E307" s="1189" t="s">
        <v>258</v>
      </c>
      <c r="F307" s="1189" t="s">
        <v>714</v>
      </c>
      <c r="G307" s="1189" t="s">
        <v>1075</v>
      </c>
      <c r="H307" s="1189"/>
      <c r="I307" s="1189" t="s">
        <v>717</v>
      </c>
      <c r="J307" s="1189" t="s">
        <v>28</v>
      </c>
      <c r="K307" s="1189" t="s">
        <v>327</v>
      </c>
      <c r="L307" s="1189"/>
      <c r="M307" s="1195">
        <v>40426653.6797</v>
      </c>
      <c r="N307" s="1195">
        <v>4671726.93415</v>
      </c>
      <c r="O307" s="1189" t="s">
        <v>43</v>
      </c>
      <c r="P307" s="1196">
        <f t="shared" si="5"/>
        <v>258.56358028065</v>
      </c>
      <c r="Q307" s="1201" t="s">
        <v>1079</v>
      </c>
      <c r="R307" s="78" t="s">
        <v>1080</v>
      </c>
    </row>
    <row r="308" s="1" customFormat="1" spans="1:18">
      <c r="A308" s="1189" t="s">
        <v>37</v>
      </c>
      <c r="B308" s="1189" t="s">
        <v>258</v>
      </c>
      <c r="C308" s="1189">
        <v>1911</v>
      </c>
      <c r="D308" s="1190">
        <v>59.90269263705</v>
      </c>
      <c r="E308" s="1189" t="s">
        <v>258</v>
      </c>
      <c r="F308" s="1189" t="s">
        <v>714</v>
      </c>
      <c r="G308" s="1189" t="s">
        <v>1075</v>
      </c>
      <c r="H308" s="1189"/>
      <c r="I308" s="1189" t="s">
        <v>717</v>
      </c>
      <c r="J308" s="1189" t="s">
        <v>28</v>
      </c>
      <c r="K308" s="1189" t="s">
        <v>327</v>
      </c>
      <c r="L308" s="1189"/>
      <c r="M308" s="1195">
        <v>40426287.8361</v>
      </c>
      <c r="N308" s="1195">
        <v>4672276.81537</v>
      </c>
      <c r="O308" s="1189" t="s">
        <v>43</v>
      </c>
      <c r="P308" s="1196">
        <f t="shared" si="5"/>
        <v>179.70807791115</v>
      </c>
      <c r="Q308" s="1201" t="s">
        <v>1079</v>
      </c>
      <c r="R308" s="78" t="s">
        <v>1080</v>
      </c>
    </row>
    <row r="309" s="1" customFormat="1" spans="1:18">
      <c r="A309" s="1189" t="s">
        <v>37</v>
      </c>
      <c r="B309" s="1189" t="s">
        <v>258</v>
      </c>
      <c r="C309" s="1189">
        <v>1891</v>
      </c>
      <c r="D309" s="1190">
        <v>16.76962737945</v>
      </c>
      <c r="E309" s="1189" t="s">
        <v>258</v>
      </c>
      <c r="F309" s="1189" t="s">
        <v>714</v>
      </c>
      <c r="G309" s="1189" t="s">
        <v>1075</v>
      </c>
      <c r="H309" s="1189"/>
      <c r="I309" s="1189" t="s">
        <v>717</v>
      </c>
      <c r="J309" s="1189" t="s">
        <v>28</v>
      </c>
      <c r="K309" s="1189" t="s">
        <v>327</v>
      </c>
      <c r="L309" s="1189"/>
      <c r="M309" s="1195">
        <v>40426712.1801</v>
      </c>
      <c r="N309" s="1195">
        <v>4672386.59811</v>
      </c>
      <c r="O309" s="1189" t="s">
        <v>43</v>
      </c>
      <c r="P309" s="1196">
        <f t="shared" si="5"/>
        <v>50.30888213835</v>
      </c>
      <c r="Q309" s="1201" t="s">
        <v>1079</v>
      </c>
      <c r="R309" s="78" t="s">
        <v>1080</v>
      </c>
    </row>
    <row r="310" s="1" customFormat="1" spans="1:18">
      <c r="A310" s="1189" t="s">
        <v>37</v>
      </c>
      <c r="B310" s="1189" t="s">
        <v>258</v>
      </c>
      <c r="C310" s="1189">
        <v>1221</v>
      </c>
      <c r="D310" s="1190">
        <v>33.21264271335</v>
      </c>
      <c r="E310" s="1189" t="s">
        <v>258</v>
      </c>
      <c r="F310" s="1189" t="s">
        <v>714</v>
      </c>
      <c r="G310" s="1189" t="s">
        <v>1075</v>
      </c>
      <c r="H310" s="1189"/>
      <c r="I310" s="1189" t="s">
        <v>717</v>
      </c>
      <c r="J310" s="1189" t="s">
        <v>28</v>
      </c>
      <c r="K310" s="1189" t="s">
        <v>29</v>
      </c>
      <c r="L310" s="1189"/>
      <c r="M310" s="1195">
        <v>40427299.7086</v>
      </c>
      <c r="N310" s="1195">
        <v>4673409.90374</v>
      </c>
      <c r="O310" s="1189" t="s">
        <v>43</v>
      </c>
      <c r="P310" s="1196">
        <f t="shared" si="5"/>
        <v>99.63792814005</v>
      </c>
      <c r="Q310" s="1201" t="s">
        <v>1079</v>
      </c>
      <c r="R310" s="78" t="s">
        <v>1080</v>
      </c>
    </row>
    <row r="311" s="1" customFormat="1" spans="1:18">
      <c r="A311" s="1189" t="s">
        <v>37</v>
      </c>
      <c r="B311" s="1189" t="s">
        <v>38</v>
      </c>
      <c r="C311" s="1189">
        <v>1474</v>
      </c>
      <c r="D311" s="1190">
        <v>4.2352085964</v>
      </c>
      <c r="E311" s="1189" t="s">
        <v>38</v>
      </c>
      <c r="F311" s="1189" t="s">
        <v>714</v>
      </c>
      <c r="G311" s="1189" t="s">
        <v>1075</v>
      </c>
      <c r="H311" s="1189"/>
      <c r="I311" s="1189" t="s">
        <v>717</v>
      </c>
      <c r="J311" s="1189" t="s">
        <v>729</v>
      </c>
      <c r="K311" s="1189" t="s">
        <v>327</v>
      </c>
      <c r="L311" s="1189"/>
      <c r="M311" s="1195">
        <v>40419882.0575</v>
      </c>
      <c r="N311" s="1195">
        <v>4678674.27165</v>
      </c>
      <c r="O311" s="1189" t="s">
        <v>43</v>
      </c>
      <c r="P311" s="1196">
        <f t="shared" si="5"/>
        <v>12.7056257892</v>
      </c>
      <c r="Q311" s="1201" t="s">
        <v>1079</v>
      </c>
      <c r="R311" s="78" t="s">
        <v>1080</v>
      </c>
    </row>
    <row r="312" s="1" customFormat="1" spans="1:18">
      <c r="A312" s="1189" t="s">
        <v>37</v>
      </c>
      <c r="B312" s="1189" t="s">
        <v>38</v>
      </c>
      <c r="C312" s="1189">
        <v>1508</v>
      </c>
      <c r="D312" s="1190">
        <v>82.05106634325</v>
      </c>
      <c r="E312" s="1189" t="s">
        <v>38</v>
      </c>
      <c r="F312" s="1189" t="s">
        <v>714</v>
      </c>
      <c r="G312" s="1189" t="s">
        <v>1075</v>
      </c>
      <c r="H312" s="1189"/>
      <c r="I312" s="1189" t="s">
        <v>717</v>
      </c>
      <c r="J312" s="1189" t="s">
        <v>729</v>
      </c>
      <c r="K312" s="1189" t="s">
        <v>327</v>
      </c>
      <c r="L312" s="1189"/>
      <c r="M312" s="1195">
        <v>40420116.3652</v>
      </c>
      <c r="N312" s="1195">
        <v>4678606.56342</v>
      </c>
      <c r="O312" s="1189" t="s">
        <v>43</v>
      </c>
      <c r="P312" s="1196">
        <f t="shared" si="5"/>
        <v>246.15319902975</v>
      </c>
      <c r="Q312" s="1201" t="s">
        <v>1079</v>
      </c>
      <c r="R312" s="78" t="s">
        <v>1080</v>
      </c>
    </row>
    <row r="313" s="1" customFormat="1" spans="1:18">
      <c r="A313" s="1189" t="s">
        <v>37</v>
      </c>
      <c r="B313" s="1189" t="s">
        <v>38</v>
      </c>
      <c r="C313" s="1189">
        <v>1242</v>
      </c>
      <c r="D313" s="1190">
        <v>104.25982192125</v>
      </c>
      <c r="E313" s="1189" t="s">
        <v>38</v>
      </c>
      <c r="F313" s="1189" t="s">
        <v>714</v>
      </c>
      <c r="G313" s="1189" t="s">
        <v>1075</v>
      </c>
      <c r="H313" s="1189"/>
      <c r="I313" s="1189" t="s">
        <v>717</v>
      </c>
      <c r="J313" s="1189" t="s">
        <v>729</v>
      </c>
      <c r="K313" s="1189" t="s">
        <v>327</v>
      </c>
      <c r="L313" s="1189"/>
      <c r="M313" s="1195">
        <v>40423581.4118</v>
      </c>
      <c r="N313" s="1195">
        <v>4679060.10972</v>
      </c>
      <c r="O313" s="1189" t="s">
        <v>43</v>
      </c>
      <c r="P313" s="1196">
        <f t="shared" si="5"/>
        <v>312.77946576375</v>
      </c>
      <c r="Q313" s="1201" t="s">
        <v>1079</v>
      </c>
      <c r="R313" s="78" t="s">
        <v>1080</v>
      </c>
    </row>
    <row r="314" s="1" customFormat="1" spans="1:18">
      <c r="A314" s="1189" t="s">
        <v>37</v>
      </c>
      <c r="B314" s="1189" t="s">
        <v>38</v>
      </c>
      <c r="C314" s="1189">
        <v>1083</v>
      </c>
      <c r="D314" s="1190">
        <v>164.6396999535</v>
      </c>
      <c r="E314" s="1189" t="s">
        <v>38</v>
      </c>
      <c r="F314" s="1189" t="s">
        <v>714</v>
      </c>
      <c r="G314" s="1189" t="s">
        <v>1075</v>
      </c>
      <c r="H314" s="1189"/>
      <c r="I314" s="1189" t="s">
        <v>717</v>
      </c>
      <c r="J314" s="1189" t="s">
        <v>729</v>
      </c>
      <c r="K314" s="1189" t="s">
        <v>29</v>
      </c>
      <c r="L314" s="1189"/>
      <c r="M314" s="1195">
        <v>40424018.4504</v>
      </c>
      <c r="N314" s="1195">
        <v>4679433.61036</v>
      </c>
      <c r="O314" s="1189" t="s">
        <v>43</v>
      </c>
      <c r="P314" s="1196">
        <f t="shared" si="5"/>
        <v>493.9190998605</v>
      </c>
      <c r="Q314" s="1201" t="s">
        <v>1079</v>
      </c>
      <c r="R314" s="78" t="s">
        <v>1080</v>
      </c>
    </row>
    <row r="315" s="1" customFormat="1" spans="1:18">
      <c r="A315" s="1189" t="s">
        <v>37</v>
      </c>
      <c r="B315" s="1189" t="s">
        <v>38</v>
      </c>
      <c r="C315" s="1189">
        <v>1029</v>
      </c>
      <c r="D315" s="1190">
        <v>16.6187414883</v>
      </c>
      <c r="E315" s="1189" t="s">
        <v>38</v>
      </c>
      <c r="F315" s="1189" t="s">
        <v>714</v>
      </c>
      <c r="G315" s="1189" t="s">
        <v>1075</v>
      </c>
      <c r="H315" s="1189"/>
      <c r="I315" s="1189" t="s">
        <v>717</v>
      </c>
      <c r="J315" s="1189" t="s">
        <v>729</v>
      </c>
      <c r="K315" s="1189" t="s">
        <v>29</v>
      </c>
      <c r="L315" s="1189"/>
      <c r="M315" s="1195">
        <v>40424301.604</v>
      </c>
      <c r="N315" s="1195">
        <v>4679471.40416</v>
      </c>
      <c r="O315" s="1189" t="s">
        <v>43</v>
      </c>
      <c r="P315" s="1196">
        <f t="shared" si="5"/>
        <v>49.8562244649</v>
      </c>
      <c r="Q315" s="1201" t="s">
        <v>1079</v>
      </c>
      <c r="R315" s="78" t="s">
        <v>1080</v>
      </c>
    </row>
    <row r="316" s="1" customFormat="1" spans="1:18">
      <c r="A316" s="1189" t="s">
        <v>37</v>
      </c>
      <c r="B316" s="1189" t="s">
        <v>38</v>
      </c>
      <c r="C316" s="1189">
        <v>1073</v>
      </c>
      <c r="D316" s="1190">
        <v>11.71383097215</v>
      </c>
      <c r="E316" s="1189" t="s">
        <v>38</v>
      </c>
      <c r="F316" s="1189" t="s">
        <v>714</v>
      </c>
      <c r="G316" s="1189" t="s">
        <v>1075</v>
      </c>
      <c r="H316" s="1189"/>
      <c r="I316" s="1189" t="s">
        <v>717</v>
      </c>
      <c r="J316" s="1189" t="s">
        <v>729</v>
      </c>
      <c r="K316" s="1189" t="s">
        <v>29</v>
      </c>
      <c r="L316" s="1189"/>
      <c r="M316" s="1195">
        <v>40424410.3648</v>
      </c>
      <c r="N316" s="1195">
        <v>4679405.76835</v>
      </c>
      <c r="O316" s="1189" t="s">
        <v>43</v>
      </c>
      <c r="P316" s="1196">
        <f t="shared" si="5"/>
        <v>35.14149291645</v>
      </c>
      <c r="Q316" s="1201" t="s">
        <v>1079</v>
      </c>
      <c r="R316" s="78" t="s">
        <v>1080</v>
      </c>
    </row>
    <row r="317" s="1" customFormat="1" spans="1:18">
      <c r="A317" s="1189" t="s">
        <v>37</v>
      </c>
      <c r="B317" s="1189" t="s">
        <v>38</v>
      </c>
      <c r="C317" s="1189">
        <v>933</v>
      </c>
      <c r="D317" s="1190">
        <v>37.240502703</v>
      </c>
      <c r="E317" s="1189" t="s">
        <v>38</v>
      </c>
      <c r="F317" s="1189" t="s">
        <v>714</v>
      </c>
      <c r="G317" s="1189" t="s">
        <v>1075</v>
      </c>
      <c r="H317" s="1189"/>
      <c r="I317" s="1189" t="s">
        <v>717</v>
      </c>
      <c r="J317" s="1189" t="s">
        <v>729</v>
      </c>
      <c r="K317" s="1189" t="s">
        <v>29</v>
      </c>
      <c r="L317" s="1189"/>
      <c r="M317" s="1195">
        <v>40423742.0572</v>
      </c>
      <c r="N317" s="1195">
        <v>4679660.16896</v>
      </c>
      <c r="O317" s="1189" t="s">
        <v>43</v>
      </c>
      <c r="P317" s="1196">
        <f t="shared" si="5"/>
        <v>111.721508109</v>
      </c>
      <c r="Q317" s="1201" t="s">
        <v>1079</v>
      </c>
      <c r="R317" s="78" t="s">
        <v>1080</v>
      </c>
    </row>
    <row r="318" s="1" customFormat="1" spans="1:18">
      <c r="A318" s="1189" t="s">
        <v>37</v>
      </c>
      <c r="B318" s="1189" t="s">
        <v>38</v>
      </c>
      <c r="C318" s="1189">
        <v>1060</v>
      </c>
      <c r="D318" s="1190">
        <v>65.22899574555</v>
      </c>
      <c r="E318" s="1189" t="s">
        <v>38</v>
      </c>
      <c r="F318" s="1189" t="s">
        <v>714</v>
      </c>
      <c r="G318" s="1189" t="s">
        <v>1075</v>
      </c>
      <c r="H318" s="1189"/>
      <c r="I318" s="1189" t="s">
        <v>717</v>
      </c>
      <c r="J318" s="1189" t="s">
        <v>729</v>
      </c>
      <c r="K318" s="1189" t="s">
        <v>29</v>
      </c>
      <c r="L318" s="1189"/>
      <c r="M318" s="1195">
        <v>40424722.7944</v>
      </c>
      <c r="N318" s="1195">
        <v>4679283.09544</v>
      </c>
      <c r="O318" s="1189" t="s">
        <v>43</v>
      </c>
      <c r="P318" s="1196">
        <f t="shared" si="5"/>
        <v>195.68698723665</v>
      </c>
      <c r="Q318" s="1201" t="s">
        <v>1079</v>
      </c>
      <c r="R318" s="78" t="s">
        <v>1080</v>
      </c>
    </row>
    <row r="319" s="1" customFormat="1" spans="1:18">
      <c r="A319" s="1189" t="s">
        <v>37</v>
      </c>
      <c r="B319" s="1189" t="s">
        <v>38</v>
      </c>
      <c r="C319" s="1189">
        <v>1086</v>
      </c>
      <c r="D319" s="1190">
        <v>60.2193539733</v>
      </c>
      <c r="E319" s="1189" t="s">
        <v>38</v>
      </c>
      <c r="F319" s="1189" t="s">
        <v>714</v>
      </c>
      <c r="G319" s="1189" t="s">
        <v>1075</v>
      </c>
      <c r="H319" s="1189"/>
      <c r="I319" s="1189" t="s">
        <v>717</v>
      </c>
      <c r="J319" s="1189" t="s">
        <v>729</v>
      </c>
      <c r="K319" s="1189" t="s">
        <v>29</v>
      </c>
      <c r="L319" s="1189"/>
      <c r="M319" s="1195">
        <v>40423756.0695</v>
      </c>
      <c r="N319" s="1195">
        <v>4679396.79893</v>
      </c>
      <c r="O319" s="1189" t="s">
        <v>43</v>
      </c>
      <c r="P319" s="1196">
        <f t="shared" si="5"/>
        <v>180.6580619199</v>
      </c>
      <c r="Q319" s="1201" t="s">
        <v>1079</v>
      </c>
      <c r="R319" s="78" t="s">
        <v>1080</v>
      </c>
    </row>
    <row r="320" s="1" customFormat="1" spans="1:18">
      <c r="A320" s="1189" t="s">
        <v>37</v>
      </c>
      <c r="B320" s="1189" t="s">
        <v>38</v>
      </c>
      <c r="C320" s="1189">
        <v>945</v>
      </c>
      <c r="D320" s="1190">
        <v>9.69528519915</v>
      </c>
      <c r="E320" s="1189" t="s">
        <v>38</v>
      </c>
      <c r="F320" s="1189" t="s">
        <v>714</v>
      </c>
      <c r="G320" s="1189" t="s">
        <v>1075</v>
      </c>
      <c r="H320" s="1189"/>
      <c r="I320" s="1189" t="s">
        <v>717</v>
      </c>
      <c r="J320" s="1189" t="s">
        <v>729</v>
      </c>
      <c r="K320" s="1189" t="s">
        <v>29</v>
      </c>
      <c r="L320" s="1189"/>
      <c r="M320" s="1195">
        <v>40423952.0341</v>
      </c>
      <c r="N320" s="1195">
        <v>4679603.68804</v>
      </c>
      <c r="O320" s="1189" t="s">
        <v>43</v>
      </c>
      <c r="P320" s="1196">
        <f t="shared" si="5"/>
        <v>29.08585559745</v>
      </c>
      <c r="Q320" s="1201" t="s">
        <v>1079</v>
      </c>
      <c r="R320" s="78" t="s">
        <v>1080</v>
      </c>
    </row>
    <row r="321" s="1" customFormat="1" spans="1:18">
      <c r="A321" s="1189" t="s">
        <v>37</v>
      </c>
      <c r="B321" s="1189" t="s">
        <v>38</v>
      </c>
      <c r="C321" s="1189">
        <v>259</v>
      </c>
      <c r="D321" s="1190">
        <v>26.73690221595</v>
      </c>
      <c r="E321" s="1189" t="s">
        <v>38</v>
      </c>
      <c r="F321" s="1189" t="s">
        <v>714</v>
      </c>
      <c r="G321" s="1189" t="s">
        <v>1075</v>
      </c>
      <c r="H321" s="1189"/>
      <c r="I321" s="1189" t="s">
        <v>717</v>
      </c>
      <c r="J321" s="1189" t="s">
        <v>729</v>
      </c>
      <c r="K321" s="1189" t="s">
        <v>327</v>
      </c>
      <c r="L321" s="1189"/>
      <c r="M321" s="1195">
        <v>40422716.4976</v>
      </c>
      <c r="N321" s="1195">
        <v>4681195.85142</v>
      </c>
      <c r="O321" s="1189" t="s">
        <v>43</v>
      </c>
      <c r="P321" s="1196">
        <f t="shared" si="5"/>
        <v>80.21070664785</v>
      </c>
      <c r="Q321" s="1201" t="s">
        <v>1079</v>
      </c>
      <c r="R321" s="78" t="s">
        <v>1080</v>
      </c>
    </row>
    <row r="322" s="1" customFormat="1" spans="1:18">
      <c r="A322" s="1189" t="s">
        <v>37</v>
      </c>
      <c r="B322" s="1189" t="s">
        <v>38</v>
      </c>
      <c r="C322" s="1189">
        <v>154</v>
      </c>
      <c r="D322" s="1190">
        <v>51.5596277184</v>
      </c>
      <c r="E322" s="1189" t="s">
        <v>38</v>
      </c>
      <c r="F322" s="1189" t="s">
        <v>714</v>
      </c>
      <c r="G322" s="1189" t="s">
        <v>1075</v>
      </c>
      <c r="H322" s="1189"/>
      <c r="I322" s="1189" t="s">
        <v>717</v>
      </c>
      <c r="J322" s="1189" t="s">
        <v>729</v>
      </c>
      <c r="K322" s="1189" t="s">
        <v>327</v>
      </c>
      <c r="L322" s="1189"/>
      <c r="M322" s="1195">
        <v>40423136.7865</v>
      </c>
      <c r="N322" s="1195">
        <v>4681635.32148</v>
      </c>
      <c r="O322" s="1189" t="s">
        <v>43</v>
      </c>
      <c r="P322" s="1196">
        <f t="shared" si="5"/>
        <v>154.6788831552</v>
      </c>
      <c r="Q322" s="1201" t="s">
        <v>1079</v>
      </c>
      <c r="R322" s="78" t="s">
        <v>1080</v>
      </c>
    </row>
    <row r="323" s="1" customFormat="1" spans="1:18">
      <c r="A323" s="1189" t="s">
        <v>37</v>
      </c>
      <c r="B323" s="1189" t="s">
        <v>38</v>
      </c>
      <c r="C323" s="1189">
        <v>127</v>
      </c>
      <c r="D323" s="1190">
        <v>8.0468037663</v>
      </c>
      <c r="E323" s="1189" t="s">
        <v>38</v>
      </c>
      <c r="F323" s="1189" t="s">
        <v>714</v>
      </c>
      <c r="G323" s="1189" t="s">
        <v>1075</v>
      </c>
      <c r="H323" s="1189"/>
      <c r="I323" s="1189" t="s">
        <v>717</v>
      </c>
      <c r="J323" s="1189" t="s">
        <v>729</v>
      </c>
      <c r="K323" s="1189" t="s">
        <v>327</v>
      </c>
      <c r="L323" s="1189"/>
      <c r="M323" s="1195">
        <v>40423015.6672</v>
      </c>
      <c r="N323" s="1195">
        <v>4681800.86922</v>
      </c>
      <c r="O323" s="1189" t="s">
        <v>43</v>
      </c>
      <c r="P323" s="1196">
        <f t="shared" si="5"/>
        <v>24.1404112989</v>
      </c>
      <c r="Q323" s="1201" t="s">
        <v>1079</v>
      </c>
      <c r="R323" s="78" t="s">
        <v>1080</v>
      </c>
    </row>
    <row r="324" s="1" customFormat="1" spans="1:18">
      <c r="A324" s="1189" t="s">
        <v>37</v>
      </c>
      <c r="B324" s="1189" t="s">
        <v>38</v>
      </c>
      <c r="C324" s="1189">
        <v>108</v>
      </c>
      <c r="D324" s="1190">
        <v>53.27655465825</v>
      </c>
      <c r="E324" s="1189" t="s">
        <v>38</v>
      </c>
      <c r="F324" s="1189" t="s">
        <v>714</v>
      </c>
      <c r="G324" s="1189" t="s">
        <v>1075</v>
      </c>
      <c r="H324" s="1189"/>
      <c r="I324" s="1189" t="s">
        <v>717</v>
      </c>
      <c r="J324" s="1189" t="s">
        <v>729</v>
      </c>
      <c r="K324" s="1189" t="s">
        <v>327</v>
      </c>
      <c r="L324" s="1189"/>
      <c r="M324" s="1195">
        <v>40422879.4626</v>
      </c>
      <c r="N324" s="1195">
        <v>4681798.07285</v>
      </c>
      <c r="O324" s="1189" t="s">
        <v>43</v>
      </c>
      <c r="P324" s="1196">
        <f t="shared" si="5"/>
        <v>159.82966397475</v>
      </c>
      <c r="Q324" s="1201" t="s">
        <v>1079</v>
      </c>
      <c r="R324" s="78" t="s">
        <v>1080</v>
      </c>
    </row>
    <row r="325" s="1" customFormat="1" spans="1:18">
      <c r="A325" s="1189" t="s">
        <v>37</v>
      </c>
      <c r="B325" s="1189" t="s">
        <v>38</v>
      </c>
      <c r="C325" s="1189">
        <v>161</v>
      </c>
      <c r="D325" s="1190">
        <v>8.0377959471</v>
      </c>
      <c r="E325" s="1189" t="s">
        <v>38</v>
      </c>
      <c r="F325" s="1189" t="s">
        <v>714</v>
      </c>
      <c r="G325" s="1189" t="s">
        <v>1075</v>
      </c>
      <c r="H325" s="1189"/>
      <c r="I325" s="1189" t="s">
        <v>717</v>
      </c>
      <c r="J325" s="1189" t="s">
        <v>729</v>
      </c>
      <c r="K325" s="1189" t="s">
        <v>327</v>
      </c>
      <c r="L325" s="1189"/>
      <c r="M325" s="1195">
        <v>40422971.3642</v>
      </c>
      <c r="N325" s="1195">
        <v>4681654.91784</v>
      </c>
      <c r="O325" s="1189" t="s">
        <v>43</v>
      </c>
      <c r="P325" s="1196">
        <f t="shared" si="5"/>
        <v>24.1133878413</v>
      </c>
      <c r="Q325" s="1201" t="s">
        <v>1079</v>
      </c>
      <c r="R325" s="78" t="s">
        <v>1080</v>
      </c>
    </row>
    <row r="326" s="1" customFormat="1" spans="1:18">
      <c r="A326" s="1189" t="s">
        <v>37</v>
      </c>
      <c r="B326" s="1189" t="s">
        <v>38</v>
      </c>
      <c r="C326" s="1189">
        <v>135</v>
      </c>
      <c r="D326" s="1190">
        <v>162.8046193245</v>
      </c>
      <c r="E326" s="1189" t="s">
        <v>38</v>
      </c>
      <c r="F326" s="1189" t="s">
        <v>714</v>
      </c>
      <c r="G326" s="1189" t="s">
        <v>1075</v>
      </c>
      <c r="H326" s="1189"/>
      <c r="I326" s="1189" t="s">
        <v>717</v>
      </c>
      <c r="J326" s="1189" t="s">
        <v>729</v>
      </c>
      <c r="K326" s="1189" t="s">
        <v>327</v>
      </c>
      <c r="L326" s="1189"/>
      <c r="M326" s="1195">
        <v>40423478.9841</v>
      </c>
      <c r="N326" s="1195">
        <v>4681777.59345</v>
      </c>
      <c r="O326" s="1189" t="s">
        <v>43</v>
      </c>
      <c r="P326" s="1196">
        <f t="shared" si="5"/>
        <v>488.4138579735</v>
      </c>
      <c r="Q326" s="1201" t="s">
        <v>1079</v>
      </c>
      <c r="R326" s="78" t="s">
        <v>1080</v>
      </c>
    </row>
    <row r="327" s="1" customFormat="1" spans="1:18">
      <c r="A327" s="1189" t="s">
        <v>37</v>
      </c>
      <c r="B327" s="1189" t="s">
        <v>258</v>
      </c>
      <c r="C327" s="1189">
        <v>2252</v>
      </c>
      <c r="D327" s="1190">
        <v>4.24448128995</v>
      </c>
      <c r="E327" s="1189" t="s">
        <v>258</v>
      </c>
      <c r="F327" s="1189" t="s">
        <v>714</v>
      </c>
      <c r="G327" s="1189" t="s">
        <v>1075</v>
      </c>
      <c r="H327" s="1189"/>
      <c r="I327" s="1189" t="s">
        <v>721</v>
      </c>
      <c r="J327" s="1189" t="s">
        <v>28</v>
      </c>
      <c r="K327" s="1189" t="s">
        <v>327</v>
      </c>
      <c r="L327" s="1189"/>
      <c r="M327" s="1195">
        <v>40426906.18</v>
      </c>
      <c r="N327" s="1195">
        <v>4671307.18254</v>
      </c>
      <c r="O327" s="1189" t="s">
        <v>43</v>
      </c>
      <c r="P327" s="1196">
        <f t="shared" si="5"/>
        <v>12.73344386985</v>
      </c>
      <c r="Q327" s="1201" t="s">
        <v>1079</v>
      </c>
      <c r="R327" s="78" t="s">
        <v>1080</v>
      </c>
    </row>
    <row r="328" s="1" customFormat="1" spans="1:18">
      <c r="A328" s="1189" t="s">
        <v>37</v>
      </c>
      <c r="B328" s="1189" t="s">
        <v>258</v>
      </c>
      <c r="C328" s="1189">
        <v>1504</v>
      </c>
      <c r="D328" s="1190">
        <v>16.32806002665</v>
      </c>
      <c r="E328" s="1189" t="s">
        <v>258</v>
      </c>
      <c r="F328" s="1189" t="s">
        <v>714</v>
      </c>
      <c r="G328" s="1189" t="s">
        <v>1075</v>
      </c>
      <c r="H328" s="1189"/>
      <c r="I328" s="1189" t="s">
        <v>721</v>
      </c>
      <c r="J328" s="1189" t="s">
        <v>28</v>
      </c>
      <c r="K328" s="1189" t="s">
        <v>327</v>
      </c>
      <c r="L328" s="1189"/>
      <c r="M328" s="1195">
        <v>40426011.4513</v>
      </c>
      <c r="N328" s="1195">
        <v>4672940.24347</v>
      </c>
      <c r="O328" s="1189" t="s">
        <v>43</v>
      </c>
      <c r="P328" s="1196">
        <f t="shared" si="5"/>
        <v>48.98418007995</v>
      </c>
      <c r="Q328" s="1201" t="s">
        <v>1079</v>
      </c>
      <c r="R328" s="78" t="s">
        <v>1080</v>
      </c>
    </row>
    <row r="329" s="1" customFormat="1" spans="1:18">
      <c r="A329" s="1189" t="s">
        <v>37</v>
      </c>
      <c r="B329" s="1189" t="s">
        <v>258</v>
      </c>
      <c r="C329" s="1189">
        <v>2254</v>
      </c>
      <c r="D329" s="1190">
        <v>2.1966802818</v>
      </c>
      <c r="E329" s="1189" t="s">
        <v>258</v>
      </c>
      <c r="F329" s="1189" t="s">
        <v>714</v>
      </c>
      <c r="G329" s="1189" t="s">
        <v>1075</v>
      </c>
      <c r="H329" s="1189"/>
      <c r="I329" s="1189" t="s">
        <v>717</v>
      </c>
      <c r="J329" s="1189" t="s">
        <v>28</v>
      </c>
      <c r="K329" s="1189" t="s">
        <v>327</v>
      </c>
      <c r="L329" s="1189"/>
      <c r="M329" s="1195">
        <v>40426879.5789</v>
      </c>
      <c r="N329" s="1195">
        <v>4671284.44386</v>
      </c>
      <c r="O329" s="1189" t="s">
        <v>43</v>
      </c>
      <c r="P329" s="1196">
        <f t="shared" si="5"/>
        <v>6.5900408454</v>
      </c>
      <c r="Q329" s="1201" t="s">
        <v>1079</v>
      </c>
      <c r="R329" s="78" t="s">
        <v>1080</v>
      </c>
    </row>
    <row r="330" s="1" customFormat="1" spans="1:18">
      <c r="A330" s="1189" t="s">
        <v>37</v>
      </c>
      <c r="B330" s="1189" t="s">
        <v>258</v>
      </c>
      <c r="C330" s="1189">
        <v>1569</v>
      </c>
      <c r="D330" s="1190">
        <v>15.3202608861</v>
      </c>
      <c r="E330" s="1189" t="s">
        <v>258</v>
      </c>
      <c r="F330" s="1189" t="s">
        <v>714</v>
      </c>
      <c r="G330" s="1189" t="s">
        <v>1075</v>
      </c>
      <c r="H330" s="1189"/>
      <c r="I330" s="1189" t="s">
        <v>717</v>
      </c>
      <c r="J330" s="1189" t="s">
        <v>28</v>
      </c>
      <c r="K330" s="1189" t="s">
        <v>327</v>
      </c>
      <c r="L330" s="1189"/>
      <c r="M330" s="1195">
        <v>40426129.1074</v>
      </c>
      <c r="N330" s="1195">
        <v>4672887.32218</v>
      </c>
      <c r="O330" s="1189" t="s">
        <v>43</v>
      </c>
      <c r="P330" s="1196">
        <f t="shared" si="5"/>
        <v>45.9607826583</v>
      </c>
      <c r="Q330" s="1201" t="s">
        <v>1079</v>
      </c>
      <c r="R330" s="78" t="s">
        <v>1080</v>
      </c>
    </row>
    <row r="331" s="1" customFormat="1" spans="1:18">
      <c r="A331" s="1189" t="s">
        <v>37</v>
      </c>
      <c r="B331" s="1189" t="s">
        <v>258</v>
      </c>
      <c r="C331" s="1189">
        <v>1514</v>
      </c>
      <c r="D331" s="1190">
        <v>12.7959220296</v>
      </c>
      <c r="E331" s="1189" t="s">
        <v>258</v>
      </c>
      <c r="F331" s="1189" t="s">
        <v>714</v>
      </c>
      <c r="G331" s="1189" t="s">
        <v>1075</v>
      </c>
      <c r="H331" s="1189"/>
      <c r="I331" s="1189" t="s">
        <v>717</v>
      </c>
      <c r="J331" s="1189" t="s">
        <v>28</v>
      </c>
      <c r="K331" s="1189" t="s">
        <v>327</v>
      </c>
      <c r="L331" s="1189"/>
      <c r="M331" s="1195">
        <v>40425825.5271</v>
      </c>
      <c r="N331" s="1195">
        <v>4672950.43499</v>
      </c>
      <c r="O331" s="1189" t="s">
        <v>43</v>
      </c>
      <c r="P331" s="1196">
        <f t="shared" si="5"/>
        <v>38.3877660888</v>
      </c>
      <c r="Q331" s="1201" t="s">
        <v>1079</v>
      </c>
      <c r="R331" s="78" t="s">
        <v>1080</v>
      </c>
    </row>
    <row r="332" s="1" customFormat="1" spans="1:18">
      <c r="A332" s="1189" t="s">
        <v>37</v>
      </c>
      <c r="B332" s="1189" t="s">
        <v>258</v>
      </c>
      <c r="C332" s="1189">
        <v>2100</v>
      </c>
      <c r="D332" s="1190">
        <v>19.2488106246</v>
      </c>
      <c r="E332" s="1189" t="s">
        <v>258</v>
      </c>
      <c r="F332" s="1189" t="s">
        <v>714</v>
      </c>
      <c r="G332" s="1189" t="s">
        <v>1075</v>
      </c>
      <c r="H332" s="1189"/>
      <c r="I332" s="1189" t="s">
        <v>717</v>
      </c>
      <c r="J332" s="1189" t="s">
        <v>28</v>
      </c>
      <c r="K332" s="1189" t="s">
        <v>58</v>
      </c>
      <c r="L332" s="1189"/>
      <c r="M332" s="1195">
        <v>40425446.4818</v>
      </c>
      <c r="N332" s="1195">
        <v>4671886.62419</v>
      </c>
      <c r="O332" s="1189" t="s">
        <v>43</v>
      </c>
      <c r="P332" s="1196">
        <f t="shared" ref="P332:P395" si="6">D332*3</f>
        <v>57.7464318738</v>
      </c>
      <c r="Q332" s="1201" t="s">
        <v>1079</v>
      </c>
      <c r="R332" s="78" t="s">
        <v>1080</v>
      </c>
    </row>
    <row r="333" s="1" customFormat="1" spans="1:18">
      <c r="A333" s="1189" t="s">
        <v>37</v>
      </c>
      <c r="B333" s="1189" t="s">
        <v>38</v>
      </c>
      <c r="C333" s="1189">
        <v>999</v>
      </c>
      <c r="D333" s="1190">
        <v>20.5809267069</v>
      </c>
      <c r="E333" s="1189" t="s">
        <v>38</v>
      </c>
      <c r="F333" s="1189" t="s">
        <v>714</v>
      </c>
      <c r="G333" s="1189" t="s">
        <v>1075</v>
      </c>
      <c r="H333" s="1189"/>
      <c r="I333" s="1189" t="s">
        <v>722</v>
      </c>
      <c r="J333" s="1189" t="s">
        <v>729</v>
      </c>
      <c r="K333" s="1189" t="s">
        <v>327</v>
      </c>
      <c r="L333" s="1189"/>
      <c r="M333" s="1195">
        <v>40423296.385</v>
      </c>
      <c r="N333" s="1195">
        <v>4679508.97113</v>
      </c>
      <c r="O333" s="1189" t="s">
        <v>43</v>
      </c>
      <c r="P333" s="1196">
        <f t="shared" si="6"/>
        <v>61.7427801207</v>
      </c>
      <c r="Q333" s="1201" t="s">
        <v>1079</v>
      </c>
      <c r="R333" s="78" t="s">
        <v>1080</v>
      </c>
    </row>
    <row r="334" s="1" customFormat="1" spans="1:18">
      <c r="A334" s="1189" t="s">
        <v>37</v>
      </c>
      <c r="B334" s="1189" t="s">
        <v>38</v>
      </c>
      <c r="C334" s="1189">
        <v>961</v>
      </c>
      <c r="D334" s="1190">
        <v>7.7284244178</v>
      </c>
      <c r="E334" s="1189" t="s">
        <v>38</v>
      </c>
      <c r="F334" s="1189" t="s">
        <v>714</v>
      </c>
      <c r="G334" s="1189" t="s">
        <v>1075</v>
      </c>
      <c r="H334" s="1189"/>
      <c r="I334" s="1189" t="s">
        <v>722</v>
      </c>
      <c r="J334" s="1189" t="s">
        <v>729</v>
      </c>
      <c r="K334" s="1189" t="s">
        <v>327</v>
      </c>
      <c r="L334" s="1189"/>
      <c r="M334" s="1195">
        <v>40422898.7756</v>
      </c>
      <c r="N334" s="1195">
        <v>4679607.01797</v>
      </c>
      <c r="O334" s="1189" t="s">
        <v>43</v>
      </c>
      <c r="P334" s="1196">
        <f t="shared" si="6"/>
        <v>23.1852732534</v>
      </c>
      <c r="Q334" s="1201" t="s">
        <v>1079</v>
      </c>
      <c r="R334" s="78" t="s">
        <v>1080</v>
      </c>
    </row>
    <row r="335" s="1" customFormat="1" spans="1:18">
      <c r="A335" s="1189" t="s">
        <v>37</v>
      </c>
      <c r="B335" s="1189" t="s">
        <v>38</v>
      </c>
      <c r="C335" s="1189">
        <v>1588</v>
      </c>
      <c r="D335" s="1190">
        <v>7.1448103695</v>
      </c>
      <c r="E335" s="1189" t="s">
        <v>38</v>
      </c>
      <c r="F335" s="1189" t="s">
        <v>714</v>
      </c>
      <c r="G335" s="1189" t="s">
        <v>1075</v>
      </c>
      <c r="H335" s="1189"/>
      <c r="I335" s="1189" t="s">
        <v>717</v>
      </c>
      <c r="J335" s="1189" t="s">
        <v>729</v>
      </c>
      <c r="K335" s="1189" t="s">
        <v>327</v>
      </c>
      <c r="L335" s="1189"/>
      <c r="M335" s="1195">
        <v>40422269.7575</v>
      </c>
      <c r="N335" s="1195">
        <v>4678368.19508</v>
      </c>
      <c r="O335" s="1189" t="s">
        <v>43</v>
      </c>
      <c r="P335" s="1196">
        <f t="shared" si="6"/>
        <v>21.4344311085</v>
      </c>
      <c r="Q335" s="1201" t="s">
        <v>1079</v>
      </c>
      <c r="R335" s="78" t="s">
        <v>1080</v>
      </c>
    </row>
    <row r="336" s="1" customFormat="1" spans="1:18">
      <c r="A336" s="1189" t="s">
        <v>37</v>
      </c>
      <c r="B336" s="1189" t="s">
        <v>38</v>
      </c>
      <c r="C336" s="1189">
        <v>1376</v>
      </c>
      <c r="D336" s="1190">
        <v>3.1361203707</v>
      </c>
      <c r="E336" s="1189" t="s">
        <v>38</v>
      </c>
      <c r="F336" s="1189" t="s">
        <v>714</v>
      </c>
      <c r="G336" s="1189" t="s">
        <v>1075</v>
      </c>
      <c r="H336" s="1189"/>
      <c r="I336" s="1189" t="s">
        <v>717</v>
      </c>
      <c r="J336" s="1189" t="s">
        <v>729</v>
      </c>
      <c r="K336" s="1189" t="s">
        <v>327</v>
      </c>
      <c r="L336" s="1189"/>
      <c r="M336" s="1195">
        <v>40420981.7284</v>
      </c>
      <c r="N336" s="1195">
        <v>4678859.03924</v>
      </c>
      <c r="O336" s="1189" t="s">
        <v>43</v>
      </c>
      <c r="P336" s="1196">
        <f t="shared" si="6"/>
        <v>9.4083611121</v>
      </c>
      <c r="Q336" s="1201" t="s">
        <v>1079</v>
      </c>
      <c r="R336" s="78" t="s">
        <v>1080</v>
      </c>
    </row>
    <row r="337" s="1" customFormat="1" spans="1:18">
      <c r="A337" s="1189" t="s">
        <v>37</v>
      </c>
      <c r="B337" s="1189" t="s">
        <v>38</v>
      </c>
      <c r="C337" s="1189">
        <v>1418</v>
      </c>
      <c r="D337" s="1190">
        <v>6.05765563845</v>
      </c>
      <c r="E337" s="1189" t="s">
        <v>38</v>
      </c>
      <c r="F337" s="1189" t="s">
        <v>714</v>
      </c>
      <c r="G337" s="1189" t="s">
        <v>1075</v>
      </c>
      <c r="H337" s="1189"/>
      <c r="I337" s="1189" t="s">
        <v>717</v>
      </c>
      <c r="J337" s="1189" t="s">
        <v>729</v>
      </c>
      <c r="K337" s="1189" t="s">
        <v>327</v>
      </c>
      <c r="L337" s="1189"/>
      <c r="M337" s="1195">
        <v>40421016.7532</v>
      </c>
      <c r="N337" s="1195">
        <v>4678798.28888</v>
      </c>
      <c r="O337" s="1189" t="s">
        <v>43</v>
      </c>
      <c r="P337" s="1196">
        <f t="shared" si="6"/>
        <v>18.17296691535</v>
      </c>
      <c r="Q337" s="1201" t="s">
        <v>1079</v>
      </c>
      <c r="R337" s="78" t="s">
        <v>1080</v>
      </c>
    </row>
    <row r="338" s="1" customFormat="1" spans="1:18">
      <c r="A338" s="1189" t="s">
        <v>37</v>
      </c>
      <c r="B338" s="1189" t="s">
        <v>38</v>
      </c>
      <c r="C338" s="1189">
        <v>1416</v>
      </c>
      <c r="D338" s="1190">
        <v>19.37221648125</v>
      </c>
      <c r="E338" s="1189" t="s">
        <v>38</v>
      </c>
      <c r="F338" s="1189" t="s">
        <v>714</v>
      </c>
      <c r="G338" s="1189" t="s">
        <v>1075</v>
      </c>
      <c r="H338" s="1189"/>
      <c r="I338" s="1189" t="s">
        <v>717</v>
      </c>
      <c r="J338" s="1189" t="s">
        <v>729</v>
      </c>
      <c r="K338" s="1189" t="s">
        <v>327</v>
      </c>
      <c r="L338" s="1189"/>
      <c r="M338" s="1195">
        <v>40421136.2151</v>
      </c>
      <c r="N338" s="1195">
        <v>4678770.32348</v>
      </c>
      <c r="O338" s="1189" t="s">
        <v>43</v>
      </c>
      <c r="P338" s="1196">
        <f t="shared" si="6"/>
        <v>58.11664944375</v>
      </c>
      <c r="Q338" s="1201" t="s">
        <v>1079</v>
      </c>
      <c r="R338" s="78" t="s">
        <v>1080</v>
      </c>
    </row>
    <row r="339" s="1" customFormat="1" spans="1:18">
      <c r="A339" s="1189" t="s">
        <v>37</v>
      </c>
      <c r="B339" s="1189" t="s">
        <v>38</v>
      </c>
      <c r="C339" s="1189">
        <v>1365</v>
      </c>
      <c r="D339" s="1190">
        <v>20.76619697235</v>
      </c>
      <c r="E339" s="1189" t="s">
        <v>38</v>
      </c>
      <c r="F339" s="1189" t="s">
        <v>714</v>
      </c>
      <c r="G339" s="1189" t="s">
        <v>1075</v>
      </c>
      <c r="H339" s="1189"/>
      <c r="I339" s="1189" t="s">
        <v>717</v>
      </c>
      <c r="J339" s="1189" t="s">
        <v>729</v>
      </c>
      <c r="K339" s="1189" t="s">
        <v>327</v>
      </c>
      <c r="L339" s="1189"/>
      <c r="M339" s="1195">
        <v>40421107.1602</v>
      </c>
      <c r="N339" s="1195">
        <v>4678839.62466</v>
      </c>
      <c r="O339" s="1189" t="s">
        <v>43</v>
      </c>
      <c r="P339" s="1196">
        <f t="shared" si="6"/>
        <v>62.29859091705</v>
      </c>
      <c r="Q339" s="1201" t="s">
        <v>1079</v>
      </c>
      <c r="R339" s="78" t="s">
        <v>1080</v>
      </c>
    </row>
    <row r="340" s="1" customFormat="1" spans="1:18">
      <c r="A340" s="1189" t="s">
        <v>37</v>
      </c>
      <c r="B340" s="1189" t="s">
        <v>38</v>
      </c>
      <c r="C340" s="1189">
        <v>1200</v>
      </c>
      <c r="D340" s="1190">
        <v>165.025001223</v>
      </c>
      <c r="E340" s="1189" t="s">
        <v>38</v>
      </c>
      <c r="F340" s="1189" t="s">
        <v>714</v>
      </c>
      <c r="G340" s="1189" t="s">
        <v>1075</v>
      </c>
      <c r="H340" s="1189"/>
      <c r="I340" s="1189" t="s">
        <v>717</v>
      </c>
      <c r="J340" s="1189" t="s">
        <v>28</v>
      </c>
      <c r="K340" s="1189" t="s">
        <v>29</v>
      </c>
      <c r="L340" s="1189"/>
      <c r="M340" s="1195">
        <v>40422410.5985</v>
      </c>
      <c r="N340" s="1195">
        <v>4679210.49286</v>
      </c>
      <c r="O340" s="1189" t="s">
        <v>43</v>
      </c>
      <c r="P340" s="1196">
        <f t="shared" si="6"/>
        <v>495.075003669</v>
      </c>
      <c r="Q340" s="1201" t="s">
        <v>1079</v>
      </c>
      <c r="R340" s="78" t="s">
        <v>1080</v>
      </c>
    </row>
    <row r="341" s="1" customFormat="1" spans="1:18">
      <c r="A341" s="1189" t="s">
        <v>37</v>
      </c>
      <c r="B341" s="1189" t="s">
        <v>258</v>
      </c>
      <c r="C341" s="1189">
        <v>1920</v>
      </c>
      <c r="D341" s="1190">
        <v>9.2460047973</v>
      </c>
      <c r="E341" s="1189" t="s">
        <v>258</v>
      </c>
      <c r="F341" s="1189" t="s">
        <v>714</v>
      </c>
      <c r="G341" s="1189" t="s">
        <v>1075</v>
      </c>
      <c r="H341" s="1189"/>
      <c r="I341" s="1189" t="s">
        <v>721</v>
      </c>
      <c r="J341" s="1189" t="s">
        <v>28</v>
      </c>
      <c r="K341" s="1189" t="s">
        <v>327</v>
      </c>
      <c r="L341" s="1189"/>
      <c r="M341" s="1195">
        <v>40429776.1225</v>
      </c>
      <c r="N341" s="1195">
        <v>4672382.06346</v>
      </c>
      <c r="O341" s="1189" t="s">
        <v>43</v>
      </c>
      <c r="P341" s="1196">
        <f t="shared" si="6"/>
        <v>27.7380143919</v>
      </c>
      <c r="Q341" s="1201" t="s">
        <v>1079</v>
      </c>
      <c r="R341" s="78" t="s">
        <v>1080</v>
      </c>
    </row>
    <row r="342" s="1" customFormat="1" spans="1:18">
      <c r="A342" s="1189" t="s">
        <v>37</v>
      </c>
      <c r="B342" s="1189" t="s">
        <v>38</v>
      </c>
      <c r="C342" s="1189">
        <v>1048</v>
      </c>
      <c r="D342" s="1190">
        <v>5.3874549936</v>
      </c>
      <c r="E342" s="1189" t="s">
        <v>38</v>
      </c>
      <c r="F342" s="1189" t="s">
        <v>714</v>
      </c>
      <c r="G342" s="1189" t="s">
        <v>1075</v>
      </c>
      <c r="H342" s="1189"/>
      <c r="I342" s="1189" t="s">
        <v>721</v>
      </c>
      <c r="J342" s="1189" t="s">
        <v>28</v>
      </c>
      <c r="K342" s="1189" t="s">
        <v>29</v>
      </c>
      <c r="L342" s="1189"/>
      <c r="M342" s="1195">
        <v>40422010.9117</v>
      </c>
      <c r="N342" s="1195">
        <v>4679470.33335</v>
      </c>
      <c r="O342" s="1189" t="s">
        <v>43</v>
      </c>
      <c r="P342" s="1196">
        <f t="shared" si="6"/>
        <v>16.1623649808</v>
      </c>
      <c r="Q342" s="1201" t="s">
        <v>1079</v>
      </c>
      <c r="R342" s="78" t="s">
        <v>1080</v>
      </c>
    </row>
    <row r="343" s="1" customFormat="1" spans="1:18">
      <c r="A343" s="1189" t="s">
        <v>37</v>
      </c>
      <c r="B343" s="1189" t="s">
        <v>38</v>
      </c>
      <c r="C343" s="1189">
        <v>721</v>
      </c>
      <c r="D343" s="1190">
        <v>8.8193088228</v>
      </c>
      <c r="E343" s="1189" t="s">
        <v>38</v>
      </c>
      <c r="F343" s="1189" t="s">
        <v>714</v>
      </c>
      <c r="G343" s="1189" t="s">
        <v>1075</v>
      </c>
      <c r="H343" s="1189"/>
      <c r="I343" s="1189" t="s">
        <v>721</v>
      </c>
      <c r="J343" s="1189" t="s">
        <v>729</v>
      </c>
      <c r="K343" s="1189" t="s">
        <v>29</v>
      </c>
      <c r="L343" s="1189"/>
      <c r="M343" s="1195">
        <v>40423543.5</v>
      </c>
      <c r="N343" s="1195">
        <v>4680009.20718</v>
      </c>
      <c r="O343" s="1189" t="s">
        <v>43</v>
      </c>
      <c r="P343" s="1196">
        <f t="shared" si="6"/>
        <v>26.4579264684</v>
      </c>
      <c r="Q343" s="1201" t="s">
        <v>1079</v>
      </c>
      <c r="R343" s="78" t="s">
        <v>1080</v>
      </c>
    </row>
    <row r="344" s="1" customFormat="1" spans="1:18">
      <c r="A344" s="1189" t="s">
        <v>37</v>
      </c>
      <c r="B344" s="1189" t="s">
        <v>258</v>
      </c>
      <c r="C344" s="1189">
        <v>391</v>
      </c>
      <c r="D344" s="1190">
        <v>73.99789236915</v>
      </c>
      <c r="E344" s="1189" t="s">
        <v>258</v>
      </c>
      <c r="F344" s="1189" t="s">
        <v>714</v>
      </c>
      <c r="G344" s="1189" t="s">
        <v>1075</v>
      </c>
      <c r="H344" s="1189"/>
      <c r="I344" s="1189" t="s">
        <v>722</v>
      </c>
      <c r="J344" s="1189" t="s">
        <v>28</v>
      </c>
      <c r="K344" s="1189" t="s">
        <v>327</v>
      </c>
      <c r="L344" s="1189"/>
      <c r="M344" s="1195">
        <v>40426199.2545</v>
      </c>
      <c r="N344" s="1195">
        <v>4675043.77477</v>
      </c>
      <c r="O344" s="1189" t="s">
        <v>43</v>
      </c>
      <c r="P344" s="1196">
        <f t="shared" si="6"/>
        <v>221.99367710745</v>
      </c>
      <c r="Q344" s="1201" t="s">
        <v>1079</v>
      </c>
      <c r="R344" s="78" t="s">
        <v>1080</v>
      </c>
    </row>
    <row r="345" s="1" customFormat="1" spans="1:18">
      <c r="A345" s="1189" t="s">
        <v>37</v>
      </c>
      <c r="B345" s="1189" t="s">
        <v>258</v>
      </c>
      <c r="C345" s="1189">
        <v>412</v>
      </c>
      <c r="D345" s="1190">
        <v>8.1668719917</v>
      </c>
      <c r="E345" s="1189" t="s">
        <v>258</v>
      </c>
      <c r="F345" s="1189" t="s">
        <v>714</v>
      </c>
      <c r="G345" s="1189" t="s">
        <v>1075</v>
      </c>
      <c r="H345" s="1189"/>
      <c r="I345" s="1189" t="s">
        <v>722</v>
      </c>
      <c r="J345" s="1189" t="s">
        <v>28</v>
      </c>
      <c r="K345" s="1189" t="s">
        <v>327</v>
      </c>
      <c r="L345" s="1189"/>
      <c r="M345" s="1195">
        <v>40425985.5432</v>
      </c>
      <c r="N345" s="1195">
        <v>4674990.68395</v>
      </c>
      <c r="O345" s="1189" t="s">
        <v>43</v>
      </c>
      <c r="P345" s="1196">
        <f t="shared" si="6"/>
        <v>24.5006159751</v>
      </c>
      <c r="Q345" s="1201" t="s">
        <v>1079</v>
      </c>
      <c r="R345" s="78" t="s">
        <v>1080</v>
      </c>
    </row>
    <row r="346" s="1" customFormat="1" spans="1:18">
      <c r="A346" s="1189" t="s">
        <v>37</v>
      </c>
      <c r="B346" s="1189" t="s">
        <v>258</v>
      </c>
      <c r="C346" s="1189">
        <v>392</v>
      </c>
      <c r="D346" s="1190">
        <v>14.21572449915</v>
      </c>
      <c r="E346" s="1189" t="s">
        <v>258</v>
      </c>
      <c r="F346" s="1189" t="s">
        <v>714</v>
      </c>
      <c r="G346" s="1189" t="s">
        <v>1075</v>
      </c>
      <c r="H346" s="1189"/>
      <c r="I346" s="1189" t="s">
        <v>722</v>
      </c>
      <c r="J346" s="1189" t="s">
        <v>28</v>
      </c>
      <c r="K346" s="1189" t="s">
        <v>327</v>
      </c>
      <c r="L346" s="1189"/>
      <c r="M346" s="1195">
        <v>40426546.8223</v>
      </c>
      <c r="N346" s="1195">
        <v>4675030.12823</v>
      </c>
      <c r="O346" s="1189" t="s">
        <v>43</v>
      </c>
      <c r="P346" s="1196">
        <f t="shared" si="6"/>
        <v>42.64717349745</v>
      </c>
      <c r="Q346" s="1201" t="s">
        <v>1079</v>
      </c>
      <c r="R346" s="78" t="s">
        <v>1080</v>
      </c>
    </row>
    <row r="347" s="1" customFormat="1" spans="1:18">
      <c r="A347" s="1189" t="s">
        <v>37</v>
      </c>
      <c r="B347" s="1189" t="s">
        <v>258</v>
      </c>
      <c r="C347" s="1189">
        <v>2175</v>
      </c>
      <c r="D347" s="1190">
        <v>24.2857998351</v>
      </c>
      <c r="E347" s="1189" t="s">
        <v>258</v>
      </c>
      <c r="F347" s="1189" t="s">
        <v>714</v>
      </c>
      <c r="G347" s="1189" t="s">
        <v>1075</v>
      </c>
      <c r="H347" s="1189"/>
      <c r="I347" s="1189" t="s">
        <v>717</v>
      </c>
      <c r="J347" s="1189" t="s">
        <v>28</v>
      </c>
      <c r="K347" s="1189" t="s">
        <v>327</v>
      </c>
      <c r="L347" s="1189"/>
      <c r="M347" s="1195">
        <v>40427357.1658</v>
      </c>
      <c r="N347" s="1195">
        <v>4671658.23851</v>
      </c>
      <c r="O347" s="1189" t="s">
        <v>43</v>
      </c>
      <c r="P347" s="1196">
        <f t="shared" si="6"/>
        <v>72.8573995053</v>
      </c>
      <c r="Q347" s="1201" t="s">
        <v>1079</v>
      </c>
      <c r="R347" s="78" t="s">
        <v>1080</v>
      </c>
    </row>
    <row r="348" s="1" customFormat="1" spans="1:18">
      <c r="A348" s="1189" t="s">
        <v>37</v>
      </c>
      <c r="B348" s="1189" t="s">
        <v>258</v>
      </c>
      <c r="C348" s="1189">
        <v>2158</v>
      </c>
      <c r="D348" s="1190">
        <v>19.1620784643</v>
      </c>
      <c r="E348" s="1189" t="s">
        <v>258</v>
      </c>
      <c r="F348" s="1189" t="s">
        <v>714</v>
      </c>
      <c r="G348" s="1189" t="s">
        <v>1075</v>
      </c>
      <c r="H348" s="1189"/>
      <c r="I348" s="1189" t="s">
        <v>717</v>
      </c>
      <c r="J348" s="1189" t="s">
        <v>28</v>
      </c>
      <c r="K348" s="1189" t="s">
        <v>327</v>
      </c>
      <c r="L348" s="1189"/>
      <c r="M348" s="1195">
        <v>40427256.5758</v>
      </c>
      <c r="N348" s="1195">
        <v>4671755.91701</v>
      </c>
      <c r="O348" s="1189" t="s">
        <v>43</v>
      </c>
      <c r="P348" s="1196">
        <f t="shared" si="6"/>
        <v>57.4862353929</v>
      </c>
      <c r="Q348" s="1201" t="s">
        <v>1079</v>
      </c>
      <c r="R348" s="78" t="s">
        <v>1080</v>
      </c>
    </row>
    <row r="349" s="1" customFormat="1" spans="1:18">
      <c r="A349" s="1189" t="s">
        <v>37</v>
      </c>
      <c r="B349" s="1189" t="s">
        <v>38</v>
      </c>
      <c r="C349" s="1189">
        <v>1663</v>
      </c>
      <c r="D349" s="1190">
        <v>12.8442138966</v>
      </c>
      <c r="E349" s="1189" t="s">
        <v>38</v>
      </c>
      <c r="F349" s="1189" t="s">
        <v>714</v>
      </c>
      <c r="G349" s="1189" t="s">
        <v>1075</v>
      </c>
      <c r="H349" s="1189"/>
      <c r="I349" s="1189" t="s">
        <v>717</v>
      </c>
      <c r="J349" s="1189" t="s">
        <v>28</v>
      </c>
      <c r="K349" s="1189" t="s">
        <v>49</v>
      </c>
      <c r="L349" s="1189"/>
      <c r="M349" s="1195">
        <v>40423390.0626</v>
      </c>
      <c r="N349" s="1195">
        <v>4677977.61959</v>
      </c>
      <c r="O349" s="1189" t="s">
        <v>43</v>
      </c>
      <c r="P349" s="1196">
        <f t="shared" si="6"/>
        <v>38.5326416898</v>
      </c>
      <c r="Q349" s="1201" t="s">
        <v>1079</v>
      </c>
      <c r="R349" s="78" t="s">
        <v>1080</v>
      </c>
    </row>
    <row r="350" s="1" customFormat="1" spans="1:18">
      <c r="A350" s="1189" t="s">
        <v>37</v>
      </c>
      <c r="B350" s="1189" t="s">
        <v>38</v>
      </c>
      <c r="C350" s="1189">
        <v>1623</v>
      </c>
      <c r="D350" s="1190">
        <v>52.0067918781</v>
      </c>
      <c r="E350" s="1189" t="s">
        <v>38</v>
      </c>
      <c r="F350" s="1189" t="s">
        <v>714</v>
      </c>
      <c r="G350" s="1189" t="s">
        <v>1075</v>
      </c>
      <c r="H350" s="1189"/>
      <c r="I350" s="1189" t="s">
        <v>717</v>
      </c>
      <c r="J350" s="1189" t="s">
        <v>28</v>
      </c>
      <c r="K350" s="1189" t="s">
        <v>327</v>
      </c>
      <c r="L350" s="1189"/>
      <c r="M350" s="1195">
        <v>40423609.1049</v>
      </c>
      <c r="N350" s="1195">
        <v>4678218.7486</v>
      </c>
      <c r="O350" s="1189" t="s">
        <v>43</v>
      </c>
      <c r="P350" s="1196">
        <f t="shared" si="6"/>
        <v>156.0203756343</v>
      </c>
      <c r="Q350" s="1201" t="s">
        <v>1079</v>
      </c>
      <c r="R350" s="78" t="s">
        <v>1080</v>
      </c>
    </row>
    <row r="351" s="1" customFormat="1" spans="1:18">
      <c r="A351" s="1189" t="s">
        <v>37</v>
      </c>
      <c r="B351" s="1189" t="s">
        <v>38</v>
      </c>
      <c r="C351" s="1189">
        <v>1611</v>
      </c>
      <c r="D351" s="1190">
        <v>14.298669474</v>
      </c>
      <c r="E351" s="1189" t="s">
        <v>38</v>
      </c>
      <c r="F351" s="1189" t="s">
        <v>714</v>
      </c>
      <c r="G351" s="1189" t="s">
        <v>1075</v>
      </c>
      <c r="H351" s="1189"/>
      <c r="I351" s="1189" t="s">
        <v>717</v>
      </c>
      <c r="J351" s="1189" t="s">
        <v>729</v>
      </c>
      <c r="K351" s="1189" t="s">
        <v>327</v>
      </c>
      <c r="L351" s="1189"/>
      <c r="M351" s="1195">
        <v>40423470.0403</v>
      </c>
      <c r="N351" s="1195">
        <v>4678288.83429</v>
      </c>
      <c r="O351" s="1189" t="s">
        <v>43</v>
      </c>
      <c r="P351" s="1196">
        <f t="shared" si="6"/>
        <v>42.896008422</v>
      </c>
      <c r="Q351" s="1201" t="s">
        <v>1079</v>
      </c>
      <c r="R351" s="78" t="s">
        <v>1080</v>
      </c>
    </row>
    <row r="352" s="1" customFormat="1" spans="1:18">
      <c r="A352" s="1189" t="s">
        <v>37</v>
      </c>
      <c r="B352" s="1189" t="s">
        <v>38</v>
      </c>
      <c r="C352" s="1189">
        <v>1337</v>
      </c>
      <c r="D352" s="1190">
        <v>1.18534506915</v>
      </c>
      <c r="E352" s="1189" t="s">
        <v>38</v>
      </c>
      <c r="F352" s="1189" t="s">
        <v>714</v>
      </c>
      <c r="G352" s="1189" t="s">
        <v>1075</v>
      </c>
      <c r="H352" s="1189"/>
      <c r="I352" s="1189" t="s">
        <v>717</v>
      </c>
      <c r="J352" s="1189" t="s">
        <v>729</v>
      </c>
      <c r="K352" s="1189" t="s">
        <v>327</v>
      </c>
      <c r="L352" s="1189"/>
      <c r="M352" s="1195">
        <v>40420169.4699</v>
      </c>
      <c r="N352" s="1195">
        <v>4678909.76674</v>
      </c>
      <c r="O352" s="1189" t="s">
        <v>43</v>
      </c>
      <c r="P352" s="1196">
        <f t="shared" si="6"/>
        <v>3.55603520745</v>
      </c>
      <c r="Q352" s="1201" t="s">
        <v>1079</v>
      </c>
      <c r="R352" s="78" t="s">
        <v>1080</v>
      </c>
    </row>
    <row r="353" s="1" customFormat="1" spans="1:18">
      <c r="A353" s="1189" t="s">
        <v>37</v>
      </c>
      <c r="B353" s="1189" t="s">
        <v>38</v>
      </c>
      <c r="C353" s="1189">
        <v>1602</v>
      </c>
      <c r="D353" s="1190">
        <v>54.6876803334</v>
      </c>
      <c r="E353" s="1189" t="s">
        <v>38</v>
      </c>
      <c r="F353" s="1189" t="s">
        <v>714</v>
      </c>
      <c r="G353" s="1189" t="s">
        <v>1075</v>
      </c>
      <c r="H353" s="1189"/>
      <c r="I353" s="1189" t="s">
        <v>717</v>
      </c>
      <c r="J353" s="1189" t="s">
        <v>729</v>
      </c>
      <c r="K353" s="1189" t="s">
        <v>327</v>
      </c>
      <c r="L353" s="1189"/>
      <c r="M353" s="1195">
        <v>40420740.1806</v>
      </c>
      <c r="N353" s="1195">
        <v>4678260.63819</v>
      </c>
      <c r="O353" s="1189" t="s">
        <v>43</v>
      </c>
      <c r="P353" s="1196">
        <f t="shared" si="6"/>
        <v>164.0630410002</v>
      </c>
      <c r="Q353" s="1201" t="s">
        <v>1079</v>
      </c>
      <c r="R353" s="78" t="s">
        <v>1080</v>
      </c>
    </row>
    <row r="354" s="1" customFormat="1" spans="1:18">
      <c r="A354" s="1189" t="s">
        <v>37</v>
      </c>
      <c r="B354" s="1189" t="s">
        <v>38</v>
      </c>
      <c r="C354" s="1189">
        <v>1542</v>
      </c>
      <c r="D354" s="1190">
        <v>43.6893874212</v>
      </c>
      <c r="E354" s="1189" t="s">
        <v>38</v>
      </c>
      <c r="F354" s="1189" t="s">
        <v>714</v>
      </c>
      <c r="G354" s="1189" t="s">
        <v>1075</v>
      </c>
      <c r="H354" s="1189"/>
      <c r="I354" s="1189" t="s">
        <v>717</v>
      </c>
      <c r="J354" s="1189" t="s">
        <v>28</v>
      </c>
      <c r="K354" s="1189" t="s">
        <v>327</v>
      </c>
      <c r="L354" s="1189"/>
      <c r="M354" s="1195">
        <v>40420521.2163</v>
      </c>
      <c r="N354" s="1195">
        <v>4678476.71354</v>
      </c>
      <c r="O354" s="1189" t="s">
        <v>43</v>
      </c>
      <c r="P354" s="1196">
        <f t="shared" si="6"/>
        <v>131.0681622636</v>
      </c>
      <c r="Q354" s="1201" t="s">
        <v>1079</v>
      </c>
      <c r="R354" s="78" t="s">
        <v>1080</v>
      </c>
    </row>
    <row r="355" s="1" customFormat="1" spans="1:18">
      <c r="A355" s="1189" t="s">
        <v>37</v>
      </c>
      <c r="B355" s="1189" t="s">
        <v>38</v>
      </c>
      <c r="C355" s="1189">
        <v>1183</v>
      </c>
      <c r="D355" s="1190">
        <v>22.96634296215</v>
      </c>
      <c r="E355" s="1189" t="s">
        <v>38</v>
      </c>
      <c r="F355" s="1189" t="s">
        <v>714</v>
      </c>
      <c r="G355" s="1189" t="s">
        <v>1075</v>
      </c>
      <c r="H355" s="1189"/>
      <c r="I355" s="1189" t="s">
        <v>717</v>
      </c>
      <c r="J355" s="1189" t="s">
        <v>729</v>
      </c>
      <c r="K355" s="1189" t="s">
        <v>327</v>
      </c>
      <c r="L355" s="1189"/>
      <c r="M355" s="1195">
        <v>40420453.9695</v>
      </c>
      <c r="N355" s="1195">
        <v>4679175.6914</v>
      </c>
      <c r="O355" s="1189" t="s">
        <v>43</v>
      </c>
      <c r="P355" s="1196">
        <f t="shared" si="6"/>
        <v>68.89902888645</v>
      </c>
      <c r="Q355" s="1201" t="s">
        <v>1079</v>
      </c>
      <c r="R355" s="78" t="s">
        <v>1080</v>
      </c>
    </row>
    <row r="356" s="1" customFormat="1" spans="1:18">
      <c r="A356" s="1189" t="s">
        <v>37</v>
      </c>
      <c r="B356" s="1189" t="s">
        <v>38</v>
      </c>
      <c r="C356" s="1189">
        <v>265</v>
      </c>
      <c r="D356" s="1190">
        <v>12.7865658156</v>
      </c>
      <c r="E356" s="1189" t="s">
        <v>38</v>
      </c>
      <c r="F356" s="1189" t="s">
        <v>714</v>
      </c>
      <c r="G356" s="1189" t="s">
        <v>1075</v>
      </c>
      <c r="H356" s="1189"/>
      <c r="I356" s="1189" t="s">
        <v>717</v>
      </c>
      <c r="J356" s="1189" t="s">
        <v>729</v>
      </c>
      <c r="K356" s="1189" t="s">
        <v>327</v>
      </c>
      <c r="L356" s="1189"/>
      <c r="M356" s="1195">
        <v>40422964.7876</v>
      </c>
      <c r="N356" s="1195">
        <v>4681115.686</v>
      </c>
      <c r="O356" s="1189" t="s">
        <v>43</v>
      </c>
      <c r="P356" s="1196">
        <f t="shared" si="6"/>
        <v>38.3596974468</v>
      </c>
      <c r="Q356" s="1201" t="s">
        <v>1079</v>
      </c>
      <c r="R356" s="78" t="s">
        <v>1080</v>
      </c>
    </row>
    <row r="357" s="1" customFormat="1" spans="1:18">
      <c r="A357" s="1189" t="s">
        <v>37</v>
      </c>
      <c r="B357" s="1189" t="s">
        <v>38</v>
      </c>
      <c r="C357" s="1189">
        <v>244</v>
      </c>
      <c r="D357" s="1190">
        <v>51.47022052695</v>
      </c>
      <c r="E357" s="1189" t="s">
        <v>38</v>
      </c>
      <c r="F357" s="1189" t="s">
        <v>714</v>
      </c>
      <c r="G357" s="1189" t="s">
        <v>1075</v>
      </c>
      <c r="H357" s="1189"/>
      <c r="I357" s="1189" t="s">
        <v>717</v>
      </c>
      <c r="J357" s="1189" t="s">
        <v>729</v>
      </c>
      <c r="K357" s="1189" t="s">
        <v>327</v>
      </c>
      <c r="L357" s="1189"/>
      <c r="M357" s="1195">
        <v>40423053.4424</v>
      </c>
      <c r="N357" s="1195">
        <v>4681274.43669</v>
      </c>
      <c r="O357" s="1189" t="s">
        <v>43</v>
      </c>
      <c r="P357" s="1196">
        <f t="shared" si="6"/>
        <v>154.41066158085</v>
      </c>
      <c r="Q357" s="1201" t="s">
        <v>1079</v>
      </c>
      <c r="R357" s="78" t="s">
        <v>1080</v>
      </c>
    </row>
    <row r="358" s="1" customFormat="1" spans="1:18">
      <c r="A358" s="1189" t="s">
        <v>37</v>
      </c>
      <c r="B358" s="1189" t="s">
        <v>38</v>
      </c>
      <c r="C358" s="1189">
        <v>215</v>
      </c>
      <c r="D358" s="1190">
        <v>158.929474992</v>
      </c>
      <c r="E358" s="1189" t="s">
        <v>38</v>
      </c>
      <c r="F358" s="1189" t="s">
        <v>714</v>
      </c>
      <c r="G358" s="1189" t="s">
        <v>1075</v>
      </c>
      <c r="H358" s="1189"/>
      <c r="I358" s="1189" t="s">
        <v>717</v>
      </c>
      <c r="J358" s="1189" t="s">
        <v>729</v>
      </c>
      <c r="K358" s="1189" t="s">
        <v>327</v>
      </c>
      <c r="L358" s="1189"/>
      <c r="M358" s="1195">
        <v>40423385.5877</v>
      </c>
      <c r="N358" s="1195">
        <v>4681313.82732</v>
      </c>
      <c r="O358" s="1189" t="s">
        <v>43</v>
      </c>
      <c r="P358" s="1196">
        <f t="shared" si="6"/>
        <v>476.788424976</v>
      </c>
      <c r="Q358" s="1201" t="s">
        <v>1079</v>
      </c>
      <c r="R358" s="78" t="s">
        <v>1080</v>
      </c>
    </row>
    <row r="359" s="1" customFormat="1" spans="1:18">
      <c r="A359" s="1189" t="s">
        <v>37</v>
      </c>
      <c r="B359" s="1189" t="s">
        <v>38</v>
      </c>
      <c r="C359" s="1189">
        <v>1208</v>
      </c>
      <c r="D359" s="1190">
        <v>10.1281529667</v>
      </c>
      <c r="E359" s="1189" t="s">
        <v>38</v>
      </c>
      <c r="F359" s="1189" t="s">
        <v>714</v>
      </c>
      <c r="G359" s="1189" t="s">
        <v>1075</v>
      </c>
      <c r="H359" s="1189"/>
      <c r="I359" s="1189" t="s">
        <v>721</v>
      </c>
      <c r="J359" s="1189" t="s">
        <v>729</v>
      </c>
      <c r="K359" s="1189" t="s">
        <v>29</v>
      </c>
      <c r="L359" s="1189"/>
      <c r="M359" s="1195">
        <v>40420201.8178</v>
      </c>
      <c r="N359" s="1195">
        <v>4679132.18667</v>
      </c>
      <c r="O359" s="1189" t="s">
        <v>43</v>
      </c>
      <c r="P359" s="1196">
        <f t="shared" si="6"/>
        <v>30.3844589001</v>
      </c>
      <c r="Q359" s="1201" t="s">
        <v>1079</v>
      </c>
      <c r="R359" s="78" t="s">
        <v>1080</v>
      </c>
    </row>
    <row r="360" s="1" customFormat="1" spans="1:18">
      <c r="A360" s="1189" t="s">
        <v>37</v>
      </c>
      <c r="B360" s="1189" t="s">
        <v>38</v>
      </c>
      <c r="C360" s="1189">
        <v>982</v>
      </c>
      <c r="D360" s="1190">
        <v>7.4556454101</v>
      </c>
      <c r="E360" s="1189" t="s">
        <v>38</v>
      </c>
      <c r="F360" s="1189" t="s">
        <v>714</v>
      </c>
      <c r="G360" s="1189" t="s">
        <v>1075</v>
      </c>
      <c r="H360" s="1189"/>
      <c r="I360" s="1189" t="s">
        <v>721</v>
      </c>
      <c r="J360" s="1189" t="s">
        <v>729</v>
      </c>
      <c r="K360" s="1189" t="s">
        <v>327</v>
      </c>
      <c r="L360" s="1189"/>
      <c r="M360" s="1195">
        <v>40420358.5945</v>
      </c>
      <c r="N360" s="1195">
        <v>4679567.27463</v>
      </c>
      <c r="O360" s="1189" t="s">
        <v>43</v>
      </c>
      <c r="P360" s="1196">
        <f t="shared" si="6"/>
        <v>22.3669362303</v>
      </c>
      <c r="Q360" s="1201" t="s">
        <v>1079</v>
      </c>
      <c r="R360" s="78" t="s">
        <v>1080</v>
      </c>
    </row>
    <row r="361" s="1" customFormat="1" spans="1:18">
      <c r="A361" s="1189" t="s">
        <v>37</v>
      </c>
      <c r="B361" s="1189" t="s">
        <v>38</v>
      </c>
      <c r="C361" s="1189">
        <v>568</v>
      </c>
      <c r="D361" s="1190">
        <v>16.17398032785</v>
      </c>
      <c r="E361" s="1189" t="s">
        <v>38</v>
      </c>
      <c r="F361" s="1189" t="s">
        <v>714</v>
      </c>
      <c r="G361" s="1189" t="s">
        <v>1075</v>
      </c>
      <c r="H361" s="1189"/>
      <c r="I361" s="1189" t="s">
        <v>721</v>
      </c>
      <c r="J361" s="1189" t="s">
        <v>729</v>
      </c>
      <c r="K361" s="1189" t="s">
        <v>29</v>
      </c>
      <c r="L361" s="1189"/>
      <c r="M361" s="1195">
        <v>40423157.3795</v>
      </c>
      <c r="N361" s="1195">
        <v>4680479.22345</v>
      </c>
      <c r="O361" s="1189" t="s">
        <v>43</v>
      </c>
      <c r="P361" s="1196">
        <f t="shared" si="6"/>
        <v>48.52194098355</v>
      </c>
      <c r="Q361" s="1201" t="s">
        <v>1079</v>
      </c>
      <c r="R361" s="78" t="s">
        <v>1080</v>
      </c>
    </row>
    <row r="362" s="1" customFormat="1" spans="1:18">
      <c r="A362" s="1189" t="s">
        <v>37</v>
      </c>
      <c r="B362" s="1189" t="s">
        <v>38</v>
      </c>
      <c r="C362" s="1189">
        <v>1541</v>
      </c>
      <c r="D362" s="1190">
        <v>20.92666839435</v>
      </c>
      <c r="E362" s="1189" t="s">
        <v>38</v>
      </c>
      <c r="F362" s="1189" t="s">
        <v>714</v>
      </c>
      <c r="G362" s="1189" t="s">
        <v>1075</v>
      </c>
      <c r="H362" s="1189"/>
      <c r="I362" s="1189" t="s">
        <v>717</v>
      </c>
      <c r="J362" s="1189" t="s">
        <v>28</v>
      </c>
      <c r="K362" s="1189" t="s">
        <v>327</v>
      </c>
      <c r="L362" s="1189"/>
      <c r="M362" s="1195">
        <v>40421995.0949</v>
      </c>
      <c r="N362" s="1195">
        <v>4678527.39483</v>
      </c>
      <c r="O362" s="1189" t="s">
        <v>43</v>
      </c>
      <c r="P362" s="1196">
        <f t="shared" si="6"/>
        <v>62.78000518305</v>
      </c>
      <c r="Q362" s="1201" t="s">
        <v>1079</v>
      </c>
      <c r="R362" s="78" t="s">
        <v>1080</v>
      </c>
    </row>
    <row r="363" s="1" customFormat="1" spans="1:18">
      <c r="A363" s="1189" t="s">
        <v>37</v>
      </c>
      <c r="B363" s="1189" t="s">
        <v>38</v>
      </c>
      <c r="C363" s="1189">
        <v>1475</v>
      </c>
      <c r="D363" s="1190">
        <v>31.9032770931</v>
      </c>
      <c r="E363" s="1189" t="s">
        <v>38</v>
      </c>
      <c r="F363" s="1189" t="s">
        <v>714</v>
      </c>
      <c r="G363" s="1189" t="s">
        <v>1075</v>
      </c>
      <c r="H363" s="1189"/>
      <c r="I363" s="1189" t="s">
        <v>717</v>
      </c>
      <c r="J363" s="1189" t="s">
        <v>28</v>
      </c>
      <c r="K363" s="1189" t="s">
        <v>327</v>
      </c>
      <c r="L363" s="1189"/>
      <c r="M363" s="1195">
        <v>40421817.5212</v>
      </c>
      <c r="N363" s="1195">
        <v>4678688.32013</v>
      </c>
      <c r="O363" s="1189" t="s">
        <v>43</v>
      </c>
      <c r="P363" s="1196">
        <f t="shared" si="6"/>
        <v>95.7098312793</v>
      </c>
      <c r="Q363" s="1201" t="s">
        <v>1079</v>
      </c>
      <c r="R363" s="78" t="s">
        <v>1080</v>
      </c>
    </row>
    <row r="364" s="1" customFormat="1" spans="1:18">
      <c r="A364" s="1189" t="s">
        <v>37</v>
      </c>
      <c r="B364" s="1189" t="s">
        <v>38</v>
      </c>
      <c r="C364" s="1189">
        <v>1494</v>
      </c>
      <c r="D364" s="1190">
        <v>21.0591227976</v>
      </c>
      <c r="E364" s="1189" t="s">
        <v>38</v>
      </c>
      <c r="F364" s="1189" t="s">
        <v>714</v>
      </c>
      <c r="G364" s="1189" t="s">
        <v>1075</v>
      </c>
      <c r="H364" s="1189"/>
      <c r="I364" s="1189" t="s">
        <v>717</v>
      </c>
      <c r="J364" s="1189" t="s">
        <v>28</v>
      </c>
      <c r="K364" s="1189" t="s">
        <v>327</v>
      </c>
      <c r="L364" s="1189"/>
      <c r="M364" s="1195">
        <v>40422039.5845</v>
      </c>
      <c r="N364" s="1195">
        <v>4678633.11763</v>
      </c>
      <c r="O364" s="1189" t="s">
        <v>43</v>
      </c>
      <c r="P364" s="1196">
        <f t="shared" si="6"/>
        <v>63.1773683928</v>
      </c>
      <c r="Q364" s="1201" t="s">
        <v>1079</v>
      </c>
      <c r="R364" s="78" t="s">
        <v>1080</v>
      </c>
    </row>
    <row r="365" s="1" customFormat="1" spans="1:18">
      <c r="A365" s="1189" t="s">
        <v>37</v>
      </c>
      <c r="B365" s="1189" t="s">
        <v>38</v>
      </c>
      <c r="C365" s="1189">
        <v>1527</v>
      </c>
      <c r="D365" s="1190">
        <v>11.46550456545</v>
      </c>
      <c r="E365" s="1189" t="s">
        <v>38</v>
      </c>
      <c r="F365" s="1189" t="s">
        <v>714</v>
      </c>
      <c r="G365" s="1189" t="s">
        <v>1075</v>
      </c>
      <c r="H365" s="1189"/>
      <c r="I365" s="1189" t="s">
        <v>717</v>
      </c>
      <c r="J365" s="1189" t="s">
        <v>729</v>
      </c>
      <c r="K365" s="1189" t="s">
        <v>327</v>
      </c>
      <c r="L365" s="1189"/>
      <c r="M365" s="1195">
        <v>40422228.2063</v>
      </c>
      <c r="N365" s="1195">
        <v>4678566.55772</v>
      </c>
      <c r="O365" s="1189" t="s">
        <v>43</v>
      </c>
      <c r="P365" s="1196">
        <f t="shared" si="6"/>
        <v>34.39651369635</v>
      </c>
      <c r="Q365" s="1201" t="s">
        <v>1079</v>
      </c>
      <c r="R365" s="78" t="s">
        <v>1080</v>
      </c>
    </row>
    <row r="366" s="1" customFormat="1" spans="1:18">
      <c r="A366" s="1189" t="s">
        <v>37</v>
      </c>
      <c r="B366" s="1189" t="s">
        <v>38</v>
      </c>
      <c r="C366" s="1189">
        <v>1413</v>
      </c>
      <c r="D366" s="1190">
        <v>15.6438408189</v>
      </c>
      <c r="E366" s="1189" t="s">
        <v>38</v>
      </c>
      <c r="F366" s="1189" t="s">
        <v>714</v>
      </c>
      <c r="G366" s="1189" t="s">
        <v>1075</v>
      </c>
      <c r="H366" s="1189"/>
      <c r="I366" s="1189" t="s">
        <v>721</v>
      </c>
      <c r="J366" s="1189" t="s">
        <v>28</v>
      </c>
      <c r="K366" s="1189" t="s">
        <v>327</v>
      </c>
      <c r="L366" s="1189"/>
      <c r="M366" s="1195">
        <v>40421751.1182</v>
      </c>
      <c r="N366" s="1195">
        <v>4678780.39795</v>
      </c>
      <c r="O366" s="1189" t="s">
        <v>43</v>
      </c>
      <c r="P366" s="1196">
        <f t="shared" si="6"/>
        <v>46.9315224567</v>
      </c>
      <c r="Q366" s="1201" t="s">
        <v>1079</v>
      </c>
      <c r="R366" s="78" t="s">
        <v>1080</v>
      </c>
    </row>
    <row r="367" s="1" customFormat="1" spans="1:18">
      <c r="A367" s="1189" t="s">
        <v>37</v>
      </c>
      <c r="B367" s="1189" t="s">
        <v>258</v>
      </c>
      <c r="C367" s="1189">
        <v>714</v>
      </c>
      <c r="D367" s="1190">
        <v>72.19417039335</v>
      </c>
      <c r="E367" s="1189" t="s">
        <v>258</v>
      </c>
      <c r="F367" s="1189" t="s">
        <v>714</v>
      </c>
      <c r="G367" s="1189" t="s">
        <v>1075</v>
      </c>
      <c r="H367" s="1189"/>
      <c r="I367" s="1189" t="s">
        <v>722</v>
      </c>
      <c r="J367" s="1189" t="s">
        <v>729</v>
      </c>
      <c r="K367" s="1189" t="s">
        <v>327</v>
      </c>
      <c r="L367" s="1189"/>
      <c r="M367" s="1195">
        <v>40426800.4442</v>
      </c>
      <c r="N367" s="1195">
        <v>4674217.72576</v>
      </c>
      <c r="O367" s="1189" t="s">
        <v>43</v>
      </c>
      <c r="P367" s="1196">
        <f t="shared" si="6"/>
        <v>216.58251118005</v>
      </c>
      <c r="Q367" s="1201" t="s">
        <v>1079</v>
      </c>
      <c r="R367" s="78" t="s">
        <v>1080</v>
      </c>
    </row>
    <row r="368" s="1" customFormat="1" spans="1:18">
      <c r="A368" s="1189" t="s">
        <v>37</v>
      </c>
      <c r="B368" s="1189" t="s">
        <v>258</v>
      </c>
      <c r="C368" s="1189">
        <v>606</v>
      </c>
      <c r="D368" s="1190">
        <v>49.36381209465</v>
      </c>
      <c r="E368" s="1189" t="s">
        <v>258</v>
      </c>
      <c r="F368" s="1189" t="s">
        <v>714</v>
      </c>
      <c r="G368" s="1189" t="s">
        <v>1075</v>
      </c>
      <c r="H368" s="1189"/>
      <c r="I368" s="1189" t="s">
        <v>722</v>
      </c>
      <c r="J368" s="1189" t="s">
        <v>729</v>
      </c>
      <c r="K368" s="1189" t="s">
        <v>29</v>
      </c>
      <c r="L368" s="1189"/>
      <c r="M368" s="1195">
        <v>40426674.9508</v>
      </c>
      <c r="N368" s="1195">
        <v>4674385.81738</v>
      </c>
      <c r="O368" s="1189" t="s">
        <v>43</v>
      </c>
      <c r="P368" s="1196">
        <f t="shared" si="6"/>
        <v>148.09143628395</v>
      </c>
      <c r="Q368" s="1201" t="s">
        <v>1079</v>
      </c>
      <c r="R368" s="78" t="s">
        <v>1080</v>
      </c>
    </row>
    <row r="369" s="1" customFormat="1" spans="1:18">
      <c r="A369" s="1189" t="s">
        <v>37</v>
      </c>
      <c r="B369" s="1189" t="s">
        <v>258</v>
      </c>
      <c r="C369" s="1189">
        <v>756</v>
      </c>
      <c r="D369" s="1190">
        <v>81.59098031595</v>
      </c>
      <c r="E369" s="1189" t="s">
        <v>258</v>
      </c>
      <c r="F369" s="1189" t="s">
        <v>714</v>
      </c>
      <c r="G369" s="1189" t="s">
        <v>1075</v>
      </c>
      <c r="H369" s="1189"/>
      <c r="I369" s="1189" t="s">
        <v>722</v>
      </c>
      <c r="J369" s="1189" t="s">
        <v>729</v>
      </c>
      <c r="K369" s="1189" t="s">
        <v>29</v>
      </c>
      <c r="L369" s="1189"/>
      <c r="M369" s="1195">
        <v>40426841.1105</v>
      </c>
      <c r="N369" s="1195">
        <v>4674338.9579</v>
      </c>
      <c r="O369" s="1189" t="s">
        <v>43</v>
      </c>
      <c r="P369" s="1196">
        <f t="shared" si="6"/>
        <v>244.77294094785</v>
      </c>
      <c r="Q369" s="1201" t="s">
        <v>1079</v>
      </c>
      <c r="R369" s="78" t="s">
        <v>1080</v>
      </c>
    </row>
    <row r="370" s="1" customFormat="1" spans="1:18">
      <c r="A370" s="1189" t="s">
        <v>37</v>
      </c>
      <c r="B370" s="1189" t="s">
        <v>711</v>
      </c>
      <c r="C370" s="1189">
        <v>1582</v>
      </c>
      <c r="D370" s="1190">
        <v>15.01459337985</v>
      </c>
      <c r="E370" s="1189" t="s">
        <v>711</v>
      </c>
      <c r="F370" s="1189" t="s">
        <v>714</v>
      </c>
      <c r="G370" s="1189" t="s">
        <v>1075</v>
      </c>
      <c r="H370" s="1189"/>
      <c r="I370" s="1189" t="s">
        <v>721</v>
      </c>
      <c r="J370" s="1189" t="s">
        <v>28</v>
      </c>
      <c r="K370" s="1189" t="s">
        <v>58</v>
      </c>
      <c r="L370" s="1189"/>
      <c r="M370" s="1195">
        <v>40432932.0299</v>
      </c>
      <c r="N370" s="1195">
        <v>4687323.42167</v>
      </c>
      <c r="O370" s="1189" t="s">
        <v>43</v>
      </c>
      <c r="P370" s="1196">
        <f t="shared" si="6"/>
        <v>45.04378013955</v>
      </c>
      <c r="Q370" s="1201" t="s">
        <v>1079</v>
      </c>
      <c r="R370" s="78" t="s">
        <v>1080</v>
      </c>
    </row>
    <row r="371" s="1" customFormat="1" spans="1:18">
      <c r="A371" s="1189" t="s">
        <v>37</v>
      </c>
      <c r="B371" s="1189" t="s">
        <v>711</v>
      </c>
      <c r="C371" s="1189">
        <v>1520</v>
      </c>
      <c r="D371" s="1190">
        <v>99.74549696925</v>
      </c>
      <c r="E371" s="1189" t="s">
        <v>711</v>
      </c>
      <c r="F371" s="1189" t="s">
        <v>714</v>
      </c>
      <c r="G371" s="1189" t="s">
        <v>1075</v>
      </c>
      <c r="H371" s="1189"/>
      <c r="I371" s="1189" t="s">
        <v>721</v>
      </c>
      <c r="J371" s="1189" t="s">
        <v>28</v>
      </c>
      <c r="K371" s="1189" t="s">
        <v>58</v>
      </c>
      <c r="L371" s="1189"/>
      <c r="M371" s="1195">
        <v>40433061.4107</v>
      </c>
      <c r="N371" s="1195">
        <v>4688323.99623</v>
      </c>
      <c r="O371" s="1189" t="s">
        <v>43</v>
      </c>
      <c r="P371" s="1196">
        <f t="shared" si="6"/>
        <v>299.23649090775</v>
      </c>
      <c r="Q371" s="1201" t="s">
        <v>1079</v>
      </c>
      <c r="R371" s="78" t="s">
        <v>1080</v>
      </c>
    </row>
    <row r="372" s="1" customFormat="1" spans="1:18">
      <c r="A372" s="1189" t="s">
        <v>37</v>
      </c>
      <c r="B372" s="1189" t="s">
        <v>711</v>
      </c>
      <c r="C372" s="1189">
        <v>1521</v>
      </c>
      <c r="D372" s="1190">
        <v>8.133460218</v>
      </c>
      <c r="E372" s="1189" t="s">
        <v>711</v>
      </c>
      <c r="F372" s="1189" t="s">
        <v>714</v>
      </c>
      <c r="G372" s="1189" t="s">
        <v>1075</v>
      </c>
      <c r="H372" s="1189"/>
      <c r="I372" s="1189" t="s">
        <v>721</v>
      </c>
      <c r="J372" s="1189" t="s">
        <v>28</v>
      </c>
      <c r="K372" s="1189" t="s">
        <v>327</v>
      </c>
      <c r="L372" s="1189"/>
      <c r="M372" s="1195">
        <v>40433213.6542</v>
      </c>
      <c r="N372" s="1195">
        <v>4688208.5116</v>
      </c>
      <c r="O372" s="1189" t="s">
        <v>43</v>
      </c>
      <c r="P372" s="1196">
        <f t="shared" si="6"/>
        <v>24.400380654</v>
      </c>
      <c r="Q372" s="1201" t="s">
        <v>1079</v>
      </c>
      <c r="R372" s="78" t="s">
        <v>1080</v>
      </c>
    </row>
    <row r="373" s="1" customFormat="1" spans="1:18">
      <c r="A373" s="1189" t="s">
        <v>37</v>
      </c>
      <c r="B373" s="1189" t="s">
        <v>711</v>
      </c>
      <c r="C373" s="1189">
        <v>1363</v>
      </c>
      <c r="D373" s="1190">
        <v>6.24498065955</v>
      </c>
      <c r="E373" s="1189" t="s">
        <v>711</v>
      </c>
      <c r="F373" s="1189" t="s">
        <v>714</v>
      </c>
      <c r="G373" s="1189" t="s">
        <v>1075</v>
      </c>
      <c r="H373" s="1189"/>
      <c r="I373" s="1189" t="s">
        <v>721</v>
      </c>
      <c r="J373" s="1189" t="s">
        <v>28</v>
      </c>
      <c r="K373" s="1189" t="s">
        <v>29</v>
      </c>
      <c r="L373" s="1189"/>
      <c r="M373" s="1195">
        <v>40435621.9802</v>
      </c>
      <c r="N373" s="1195">
        <v>4689512.14746</v>
      </c>
      <c r="O373" s="1189" t="s">
        <v>718</v>
      </c>
      <c r="P373" s="1196">
        <f t="shared" si="6"/>
        <v>18.73494197865</v>
      </c>
      <c r="Q373" s="1201" t="s">
        <v>1079</v>
      </c>
      <c r="R373" s="78" t="s">
        <v>1080</v>
      </c>
    </row>
    <row r="374" s="1" customFormat="1" spans="1:18">
      <c r="A374" s="1189" t="s">
        <v>37</v>
      </c>
      <c r="B374" s="1189" t="s">
        <v>711</v>
      </c>
      <c r="C374" s="1189">
        <v>1350</v>
      </c>
      <c r="D374" s="1190">
        <v>0.70977678555</v>
      </c>
      <c r="E374" s="1189" t="s">
        <v>711</v>
      </c>
      <c r="F374" s="1189" t="s">
        <v>714</v>
      </c>
      <c r="G374" s="1189" t="s">
        <v>1075</v>
      </c>
      <c r="H374" s="1189"/>
      <c r="I374" s="1189" t="s">
        <v>721</v>
      </c>
      <c r="J374" s="1189" t="s">
        <v>28</v>
      </c>
      <c r="K374" s="1189" t="s">
        <v>29</v>
      </c>
      <c r="L374" s="1189"/>
      <c r="M374" s="1195">
        <v>40435599.4975</v>
      </c>
      <c r="N374" s="1195">
        <v>4689564.0337</v>
      </c>
      <c r="O374" s="1189" t="s">
        <v>718</v>
      </c>
      <c r="P374" s="1196">
        <f t="shared" si="6"/>
        <v>2.12933035665</v>
      </c>
      <c r="Q374" s="1201" t="s">
        <v>1079</v>
      </c>
      <c r="R374" s="78" t="s">
        <v>1080</v>
      </c>
    </row>
    <row r="375" s="1" customFormat="1" spans="1:18">
      <c r="A375" s="1189" t="s">
        <v>37</v>
      </c>
      <c r="B375" s="1189" t="s">
        <v>711</v>
      </c>
      <c r="C375" s="1189">
        <v>1313</v>
      </c>
      <c r="D375" s="1190">
        <v>8.4453062412</v>
      </c>
      <c r="E375" s="1189" t="s">
        <v>711</v>
      </c>
      <c r="F375" s="1189" t="s">
        <v>714</v>
      </c>
      <c r="G375" s="1189" t="s">
        <v>1075</v>
      </c>
      <c r="H375" s="1189"/>
      <c r="I375" s="1189" t="s">
        <v>721</v>
      </c>
      <c r="J375" s="1189" t="s">
        <v>28</v>
      </c>
      <c r="K375" s="1189" t="s">
        <v>29</v>
      </c>
      <c r="L375" s="1189"/>
      <c r="M375" s="1195">
        <v>40435534.574</v>
      </c>
      <c r="N375" s="1195">
        <v>4689748.42687</v>
      </c>
      <c r="O375" s="1189" t="s">
        <v>718</v>
      </c>
      <c r="P375" s="1196">
        <f t="shared" si="6"/>
        <v>25.3359187236</v>
      </c>
      <c r="Q375" s="1201" t="s">
        <v>1079</v>
      </c>
      <c r="R375" s="78" t="s">
        <v>1080</v>
      </c>
    </row>
    <row r="376" s="1" customFormat="1" spans="1:18">
      <c r="A376" s="1189" t="s">
        <v>37</v>
      </c>
      <c r="B376" s="1189" t="s">
        <v>711</v>
      </c>
      <c r="C376" s="1189">
        <v>1273</v>
      </c>
      <c r="D376" s="1190">
        <v>3.09679337295</v>
      </c>
      <c r="E376" s="1189" t="s">
        <v>711</v>
      </c>
      <c r="F376" s="1189" t="s">
        <v>714</v>
      </c>
      <c r="G376" s="1189" t="s">
        <v>1075</v>
      </c>
      <c r="H376" s="1189"/>
      <c r="I376" s="1189" t="s">
        <v>721</v>
      </c>
      <c r="J376" s="1189" t="s">
        <v>28</v>
      </c>
      <c r="K376" s="1189" t="s">
        <v>327</v>
      </c>
      <c r="L376" s="1189"/>
      <c r="M376" s="1195">
        <v>40435674.9815</v>
      </c>
      <c r="N376" s="1195">
        <v>4689943.44489</v>
      </c>
      <c r="O376" s="1189" t="s">
        <v>718</v>
      </c>
      <c r="P376" s="1196">
        <f t="shared" si="6"/>
        <v>9.29038011885</v>
      </c>
      <c r="Q376" s="1201" t="s">
        <v>1079</v>
      </c>
      <c r="R376" s="78" t="s">
        <v>1080</v>
      </c>
    </row>
    <row r="377" s="1" customFormat="1" spans="1:18">
      <c r="A377" s="1189" t="s">
        <v>37</v>
      </c>
      <c r="B377" s="1189" t="s">
        <v>711</v>
      </c>
      <c r="C377" s="1189">
        <v>1262</v>
      </c>
      <c r="D377" s="1190">
        <v>1.68475585905</v>
      </c>
      <c r="E377" s="1189" t="s">
        <v>711</v>
      </c>
      <c r="F377" s="1189" t="s">
        <v>714</v>
      </c>
      <c r="G377" s="1189" t="s">
        <v>1075</v>
      </c>
      <c r="H377" s="1189"/>
      <c r="I377" s="1189" t="s">
        <v>721</v>
      </c>
      <c r="J377" s="1189" t="s">
        <v>28</v>
      </c>
      <c r="K377" s="1189" t="s">
        <v>327</v>
      </c>
      <c r="L377" s="1189"/>
      <c r="M377" s="1195">
        <v>40435623.5655</v>
      </c>
      <c r="N377" s="1195">
        <v>4689961.23336</v>
      </c>
      <c r="O377" s="1189" t="s">
        <v>718</v>
      </c>
      <c r="P377" s="1196">
        <f t="shared" si="6"/>
        <v>5.05426757715</v>
      </c>
      <c r="Q377" s="1201" t="s">
        <v>1079</v>
      </c>
      <c r="R377" s="78" t="s">
        <v>1080</v>
      </c>
    </row>
    <row r="378" s="1" customFormat="1" spans="1:18">
      <c r="A378" s="1189" t="s">
        <v>37</v>
      </c>
      <c r="B378" s="1189" t="s">
        <v>711</v>
      </c>
      <c r="C378" s="1189">
        <v>1286</v>
      </c>
      <c r="D378" s="1190">
        <v>2.8503050139</v>
      </c>
      <c r="E378" s="1189" t="s">
        <v>711</v>
      </c>
      <c r="F378" s="1189" t="s">
        <v>714</v>
      </c>
      <c r="G378" s="1189" t="s">
        <v>1075</v>
      </c>
      <c r="H378" s="1189"/>
      <c r="I378" s="1189" t="s">
        <v>721</v>
      </c>
      <c r="J378" s="1189" t="s">
        <v>28</v>
      </c>
      <c r="K378" s="1189" t="s">
        <v>29</v>
      </c>
      <c r="L378" s="1189"/>
      <c r="M378" s="1195">
        <v>40435750.6629</v>
      </c>
      <c r="N378" s="1195">
        <v>4689951.99947</v>
      </c>
      <c r="O378" s="1189" t="s">
        <v>718</v>
      </c>
      <c r="P378" s="1196">
        <f t="shared" si="6"/>
        <v>8.5509150417</v>
      </c>
      <c r="Q378" s="1201" t="s">
        <v>1079</v>
      </c>
      <c r="R378" s="78" t="s">
        <v>1080</v>
      </c>
    </row>
    <row r="379" s="1" customFormat="1" spans="1:18">
      <c r="A379" s="1189" t="s">
        <v>37</v>
      </c>
      <c r="B379" s="1189" t="s">
        <v>711</v>
      </c>
      <c r="C379" s="1189">
        <v>1270</v>
      </c>
      <c r="D379" s="1190">
        <v>11.8885175784</v>
      </c>
      <c r="E379" s="1189" t="s">
        <v>711</v>
      </c>
      <c r="F379" s="1189" t="s">
        <v>714</v>
      </c>
      <c r="G379" s="1189" t="s">
        <v>1075</v>
      </c>
      <c r="H379" s="1189"/>
      <c r="I379" s="1189" t="s">
        <v>721</v>
      </c>
      <c r="J379" s="1189" t="s">
        <v>28</v>
      </c>
      <c r="K379" s="1189" t="s">
        <v>327</v>
      </c>
      <c r="L379" s="1189"/>
      <c r="M379" s="1195">
        <v>40435386.7114</v>
      </c>
      <c r="N379" s="1195">
        <v>4689916.5944</v>
      </c>
      <c r="O379" s="1189" t="s">
        <v>718</v>
      </c>
      <c r="P379" s="1196">
        <f t="shared" si="6"/>
        <v>35.6655527352</v>
      </c>
      <c r="Q379" s="1201" t="s">
        <v>1079</v>
      </c>
      <c r="R379" s="78" t="s">
        <v>1080</v>
      </c>
    </row>
    <row r="380" s="1" customFormat="1" spans="1:18">
      <c r="A380" s="1189" t="s">
        <v>37</v>
      </c>
      <c r="B380" s="1189" t="s">
        <v>711</v>
      </c>
      <c r="C380" s="1189">
        <v>1268</v>
      </c>
      <c r="D380" s="1190">
        <v>4.57670536215</v>
      </c>
      <c r="E380" s="1189" t="s">
        <v>711</v>
      </c>
      <c r="F380" s="1189" t="s">
        <v>714</v>
      </c>
      <c r="G380" s="1189" t="s">
        <v>1075</v>
      </c>
      <c r="H380" s="1189"/>
      <c r="I380" s="1189" t="s">
        <v>721</v>
      </c>
      <c r="J380" s="1189" t="s">
        <v>28</v>
      </c>
      <c r="K380" s="1189" t="s">
        <v>29</v>
      </c>
      <c r="L380" s="1189"/>
      <c r="M380" s="1195">
        <v>40435755.4933</v>
      </c>
      <c r="N380" s="1195">
        <v>4689976.3331</v>
      </c>
      <c r="O380" s="1189" t="s">
        <v>718</v>
      </c>
      <c r="P380" s="1196">
        <f t="shared" si="6"/>
        <v>13.73011608645</v>
      </c>
      <c r="Q380" s="1201" t="s">
        <v>1079</v>
      </c>
      <c r="R380" s="78" t="s">
        <v>1080</v>
      </c>
    </row>
    <row r="381" s="1" customFormat="1" spans="1:18">
      <c r="A381" s="1189" t="s">
        <v>37</v>
      </c>
      <c r="B381" s="1189" t="s">
        <v>711</v>
      </c>
      <c r="C381" s="1189">
        <v>1251</v>
      </c>
      <c r="D381" s="1190">
        <v>4.19855550135</v>
      </c>
      <c r="E381" s="1189" t="s">
        <v>711</v>
      </c>
      <c r="F381" s="1189" t="s">
        <v>714</v>
      </c>
      <c r="G381" s="1189" t="s">
        <v>1075</v>
      </c>
      <c r="H381" s="1189"/>
      <c r="I381" s="1189" t="s">
        <v>721</v>
      </c>
      <c r="J381" s="1189" t="s">
        <v>28</v>
      </c>
      <c r="K381" s="1189" t="s">
        <v>327</v>
      </c>
      <c r="L381" s="1189"/>
      <c r="M381" s="1195">
        <v>40435476.5712</v>
      </c>
      <c r="N381" s="1195">
        <v>4690003.52883</v>
      </c>
      <c r="O381" s="1189" t="s">
        <v>718</v>
      </c>
      <c r="P381" s="1196">
        <f t="shared" si="6"/>
        <v>12.59566650405</v>
      </c>
      <c r="Q381" s="1201" t="s">
        <v>1079</v>
      </c>
      <c r="R381" s="78" t="s">
        <v>1080</v>
      </c>
    </row>
    <row r="382" s="1" customFormat="1" spans="1:18">
      <c r="A382" s="1189" t="s">
        <v>37</v>
      </c>
      <c r="B382" s="1189" t="s">
        <v>711</v>
      </c>
      <c r="C382" s="1189">
        <v>1207</v>
      </c>
      <c r="D382" s="1190">
        <v>0.8715484959</v>
      </c>
      <c r="E382" s="1189" t="s">
        <v>711</v>
      </c>
      <c r="F382" s="1189" t="s">
        <v>714</v>
      </c>
      <c r="G382" s="1189" t="s">
        <v>1075</v>
      </c>
      <c r="H382" s="1189"/>
      <c r="I382" s="1189" t="s">
        <v>721</v>
      </c>
      <c r="J382" s="1189" t="s">
        <v>28</v>
      </c>
      <c r="K382" s="1189" t="s">
        <v>327</v>
      </c>
      <c r="L382" s="1189"/>
      <c r="M382" s="1195">
        <v>40435520.8867</v>
      </c>
      <c r="N382" s="1195">
        <v>4690234.24242</v>
      </c>
      <c r="O382" s="1189" t="s">
        <v>718</v>
      </c>
      <c r="P382" s="1196">
        <f t="shared" si="6"/>
        <v>2.6146454877</v>
      </c>
      <c r="Q382" s="1201" t="s">
        <v>1079</v>
      </c>
      <c r="R382" s="78" t="s">
        <v>1080</v>
      </c>
    </row>
    <row r="383" s="1" customFormat="1" spans="1:18">
      <c r="A383" s="1189" t="s">
        <v>37</v>
      </c>
      <c r="B383" s="1189" t="s">
        <v>711</v>
      </c>
      <c r="C383" s="1189">
        <v>1182</v>
      </c>
      <c r="D383" s="1190">
        <v>23.43751772295</v>
      </c>
      <c r="E383" s="1189" t="s">
        <v>711</v>
      </c>
      <c r="F383" s="1189" t="s">
        <v>714</v>
      </c>
      <c r="G383" s="1189" t="s">
        <v>1075</v>
      </c>
      <c r="H383" s="1189"/>
      <c r="I383" s="1189" t="s">
        <v>721</v>
      </c>
      <c r="J383" s="1189" t="s">
        <v>28</v>
      </c>
      <c r="K383" s="1189" t="s">
        <v>29</v>
      </c>
      <c r="L383" s="1189"/>
      <c r="M383" s="1195">
        <v>40436043.8772</v>
      </c>
      <c r="N383" s="1195">
        <v>4690350.66971</v>
      </c>
      <c r="O383" s="1189" t="s">
        <v>718</v>
      </c>
      <c r="P383" s="1196">
        <f t="shared" si="6"/>
        <v>70.31255316885</v>
      </c>
      <c r="Q383" s="1201" t="s">
        <v>1079</v>
      </c>
      <c r="R383" s="78" t="s">
        <v>1080</v>
      </c>
    </row>
    <row r="384" s="1" customFormat="1" spans="1:18">
      <c r="A384" s="1189" t="s">
        <v>37</v>
      </c>
      <c r="B384" s="1189" t="s">
        <v>711</v>
      </c>
      <c r="C384" s="1189">
        <v>1213</v>
      </c>
      <c r="D384" s="1190">
        <v>8.92360138515</v>
      </c>
      <c r="E384" s="1189" t="s">
        <v>711</v>
      </c>
      <c r="F384" s="1189" t="s">
        <v>714</v>
      </c>
      <c r="G384" s="1189" t="s">
        <v>1075</v>
      </c>
      <c r="H384" s="1189"/>
      <c r="I384" s="1189" t="s">
        <v>721</v>
      </c>
      <c r="J384" s="1189" t="s">
        <v>28</v>
      </c>
      <c r="K384" s="1189" t="s">
        <v>327</v>
      </c>
      <c r="L384" s="1189"/>
      <c r="M384" s="1195">
        <v>40435833.1725</v>
      </c>
      <c r="N384" s="1195">
        <v>4690206.87906</v>
      </c>
      <c r="O384" s="1189" t="s">
        <v>718</v>
      </c>
      <c r="P384" s="1196">
        <f t="shared" si="6"/>
        <v>26.77080415545</v>
      </c>
      <c r="Q384" s="1201" t="s">
        <v>1079</v>
      </c>
      <c r="R384" s="78" t="s">
        <v>1080</v>
      </c>
    </row>
    <row r="385" s="1" customFormat="1" spans="1:18">
      <c r="A385" s="1189" t="s">
        <v>37</v>
      </c>
      <c r="B385" s="1189" t="s">
        <v>711</v>
      </c>
      <c r="C385" s="1189">
        <v>1218</v>
      </c>
      <c r="D385" s="1190">
        <v>1.6603975065</v>
      </c>
      <c r="E385" s="1189" t="s">
        <v>711</v>
      </c>
      <c r="F385" s="1189" t="s">
        <v>714</v>
      </c>
      <c r="G385" s="1189" t="s">
        <v>1075</v>
      </c>
      <c r="H385" s="1189"/>
      <c r="I385" s="1189" t="s">
        <v>721</v>
      </c>
      <c r="J385" s="1189" t="s">
        <v>28</v>
      </c>
      <c r="K385" s="1189" t="s">
        <v>327</v>
      </c>
      <c r="L385" s="1189"/>
      <c r="M385" s="1195">
        <v>40435640.2485</v>
      </c>
      <c r="N385" s="1195">
        <v>4690186.34018</v>
      </c>
      <c r="O385" s="1189" t="s">
        <v>718</v>
      </c>
      <c r="P385" s="1196">
        <f t="shared" si="6"/>
        <v>4.9811925195</v>
      </c>
      <c r="Q385" s="1201" t="s">
        <v>1079</v>
      </c>
      <c r="R385" s="78" t="s">
        <v>1080</v>
      </c>
    </row>
    <row r="386" s="1" customFormat="1" spans="1:18">
      <c r="A386" s="1189" t="s">
        <v>37</v>
      </c>
      <c r="B386" s="1189" t="s">
        <v>711</v>
      </c>
      <c r="C386" s="1189">
        <v>1179</v>
      </c>
      <c r="D386" s="1190">
        <v>1.66709912775</v>
      </c>
      <c r="E386" s="1189" t="s">
        <v>711</v>
      </c>
      <c r="F386" s="1189" t="s">
        <v>714</v>
      </c>
      <c r="G386" s="1189" t="s">
        <v>1075</v>
      </c>
      <c r="H386" s="1189"/>
      <c r="I386" s="1189" t="s">
        <v>721</v>
      </c>
      <c r="J386" s="1189" t="s">
        <v>28</v>
      </c>
      <c r="K386" s="1189" t="s">
        <v>327</v>
      </c>
      <c r="L386" s="1189"/>
      <c r="M386" s="1195">
        <v>40435639.8685</v>
      </c>
      <c r="N386" s="1195">
        <v>4690435.02022</v>
      </c>
      <c r="O386" s="1189" t="s">
        <v>718</v>
      </c>
      <c r="P386" s="1196">
        <f t="shared" si="6"/>
        <v>5.00129738325</v>
      </c>
      <c r="Q386" s="1201" t="s">
        <v>1079</v>
      </c>
      <c r="R386" s="78" t="s">
        <v>1080</v>
      </c>
    </row>
    <row r="387" s="1" customFormat="1" spans="1:18">
      <c r="A387" s="1189" t="s">
        <v>37</v>
      </c>
      <c r="B387" s="1189" t="s">
        <v>711</v>
      </c>
      <c r="C387" s="1189">
        <v>1206</v>
      </c>
      <c r="D387" s="1190">
        <v>1.7015182482</v>
      </c>
      <c r="E387" s="1189" t="s">
        <v>711</v>
      </c>
      <c r="F387" s="1189" t="s">
        <v>714</v>
      </c>
      <c r="G387" s="1189" t="s">
        <v>1075</v>
      </c>
      <c r="H387" s="1189"/>
      <c r="I387" s="1189" t="s">
        <v>721</v>
      </c>
      <c r="J387" s="1189" t="s">
        <v>28</v>
      </c>
      <c r="K387" s="1189" t="s">
        <v>29</v>
      </c>
      <c r="L387" s="1189"/>
      <c r="M387" s="1195">
        <v>40435647.7443</v>
      </c>
      <c r="N387" s="1195">
        <v>4690247.71325</v>
      </c>
      <c r="O387" s="1189" t="s">
        <v>718</v>
      </c>
      <c r="P387" s="1196">
        <f t="shared" si="6"/>
        <v>5.1045547446</v>
      </c>
      <c r="Q387" s="1201" t="s">
        <v>1079</v>
      </c>
      <c r="R387" s="78" t="s">
        <v>1080</v>
      </c>
    </row>
    <row r="388" s="1" customFormat="1" spans="1:18">
      <c r="A388" s="1189" t="s">
        <v>37</v>
      </c>
      <c r="B388" s="1189" t="s">
        <v>711</v>
      </c>
      <c r="C388" s="1189">
        <v>1165</v>
      </c>
      <c r="D388" s="1190">
        <v>1.3393319391</v>
      </c>
      <c r="E388" s="1189" t="s">
        <v>711</v>
      </c>
      <c r="F388" s="1189" t="s">
        <v>714</v>
      </c>
      <c r="G388" s="1189" t="s">
        <v>1075</v>
      </c>
      <c r="H388" s="1189"/>
      <c r="I388" s="1189" t="s">
        <v>721</v>
      </c>
      <c r="J388" s="1189" t="s">
        <v>28</v>
      </c>
      <c r="K388" s="1189" t="s">
        <v>327</v>
      </c>
      <c r="L388" s="1189"/>
      <c r="M388" s="1195">
        <v>40435673.288</v>
      </c>
      <c r="N388" s="1195">
        <v>4690481.09418</v>
      </c>
      <c r="O388" s="1189" t="s">
        <v>718</v>
      </c>
      <c r="P388" s="1196">
        <f t="shared" si="6"/>
        <v>4.0179958173</v>
      </c>
      <c r="Q388" s="1201" t="s">
        <v>1079</v>
      </c>
      <c r="R388" s="78" t="s">
        <v>1080</v>
      </c>
    </row>
    <row r="389" s="1" customFormat="1" spans="1:18">
      <c r="A389" s="1189" t="s">
        <v>37</v>
      </c>
      <c r="B389" s="1189" t="s">
        <v>711</v>
      </c>
      <c r="C389" s="1189">
        <v>1138</v>
      </c>
      <c r="D389" s="1190">
        <v>3.2587303515</v>
      </c>
      <c r="E389" s="1189" t="s">
        <v>711</v>
      </c>
      <c r="F389" s="1189" t="s">
        <v>714</v>
      </c>
      <c r="G389" s="1189" t="s">
        <v>1075</v>
      </c>
      <c r="H389" s="1189"/>
      <c r="I389" s="1189" t="s">
        <v>721</v>
      </c>
      <c r="J389" s="1189" t="s">
        <v>28</v>
      </c>
      <c r="K389" s="1189" t="s">
        <v>29</v>
      </c>
      <c r="L389" s="1189"/>
      <c r="M389" s="1195">
        <v>40434893.2693</v>
      </c>
      <c r="N389" s="1195">
        <v>4690617.5278</v>
      </c>
      <c r="O389" s="1189" t="s">
        <v>718</v>
      </c>
      <c r="P389" s="1196">
        <f t="shared" si="6"/>
        <v>9.7761910545</v>
      </c>
      <c r="Q389" s="1201" t="s">
        <v>1079</v>
      </c>
      <c r="R389" s="78" t="s">
        <v>1080</v>
      </c>
    </row>
    <row r="390" s="1" customFormat="1" spans="1:18">
      <c r="A390" s="1189" t="s">
        <v>37</v>
      </c>
      <c r="B390" s="1189" t="s">
        <v>711</v>
      </c>
      <c r="C390" s="1189">
        <v>1144</v>
      </c>
      <c r="D390" s="1190">
        <v>44.377391361</v>
      </c>
      <c r="E390" s="1189" t="s">
        <v>711</v>
      </c>
      <c r="F390" s="1189" t="s">
        <v>714</v>
      </c>
      <c r="G390" s="1189" t="s">
        <v>1075</v>
      </c>
      <c r="H390" s="1189"/>
      <c r="I390" s="1189" t="s">
        <v>721</v>
      </c>
      <c r="J390" s="1189" t="s">
        <v>28</v>
      </c>
      <c r="K390" s="1189" t="s">
        <v>29</v>
      </c>
      <c r="L390" s="1189"/>
      <c r="M390" s="1195">
        <v>40436657.5063</v>
      </c>
      <c r="N390" s="1195">
        <v>4690567.39447</v>
      </c>
      <c r="O390" s="1189" t="s">
        <v>718</v>
      </c>
      <c r="P390" s="1196">
        <f t="shared" si="6"/>
        <v>133.132174083</v>
      </c>
      <c r="Q390" s="1201" t="s">
        <v>1079</v>
      </c>
      <c r="R390" s="78" t="s">
        <v>1080</v>
      </c>
    </row>
    <row r="391" s="1" customFormat="1" spans="1:18">
      <c r="A391" s="1189" t="s">
        <v>37</v>
      </c>
      <c r="B391" s="1189" t="s">
        <v>711</v>
      </c>
      <c r="C391" s="1189">
        <v>1125</v>
      </c>
      <c r="D391" s="1190">
        <v>16.46995441095</v>
      </c>
      <c r="E391" s="1189" t="s">
        <v>711</v>
      </c>
      <c r="F391" s="1189" t="s">
        <v>714</v>
      </c>
      <c r="G391" s="1189" t="s">
        <v>1075</v>
      </c>
      <c r="H391" s="1189"/>
      <c r="I391" s="1189" t="s">
        <v>721</v>
      </c>
      <c r="J391" s="1189" t="s">
        <v>28</v>
      </c>
      <c r="K391" s="1189" t="s">
        <v>29</v>
      </c>
      <c r="L391" s="1189"/>
      <c r="M391" s="1195">
        <v>40436084.9306</v>
      </c>
      <c r="N391" s="1195">
        <v>4690665.20304</v>
      </c>
      <c r="O391" s="1189" t="s">
        <v>718</v>
      </c>
      <c r="P391" s="1196">
        <f t="shared" si="6"/>
        <v>49.40986323285</v>
      </c>
      <c r="Q391" s="1201" t="s">
        <v>1079</v>
      </c>
      <c r="R391" s="78" t="s">
        <v>1080</v>
      </c>
    </row>
    <row r="392" s="1" customFormat="1" spans="1:18">
      <c r="A392" s="1189" t="s">
        <v>37</v>
      </c>
      <c r="B392" s="1189" t="s">
        <v>711</v>
      </c>
      <c r="C392" s="1189">
        <v>1117</v>
      </c>
      <c r="D392" s="1190">
        <v>11.68067649</v>
      </c>
      <c r="E392" s="1189" t="s">
        <v>711</v>
      </c>
      <c r="F392" s="1189" t="s">
        <v>714</v>
      </c>
      <c r="G392" s="1189" t="s">
        <v>1075</v>
      </c>
      <c r="H392" s="1189"/>
      <c r="I392" s="1189" t="s">
        <v>721</v>
      </c>
      <c r="J392" s="1189" t="s">
        <v>28</v>
      </c>
      <c r="K392" s="1189" t="s">
        <v>29</v>
      </c>
      <c r="L392" s="1189"/>
      <c r="M392" s="1195">
        <v>40436856.1341</v>
      </c>
      <c r="N392" s="1195">
        <v>4690721.8419</v>
      </c>
      <c r="O392" s="1189" t="s">
        <v>718</v>
      </c>
      <c r="P392" s="1196">
        <f t="shared" si="6"/>
        <v>35.04202947</v>
      </c>
      <c r="Q392" s="1201" t="s">
        <v>1079</v>
      </c>
      <c r="R392" s="78" t="s">
        <v>1080</v>
      </c>
    </row>
    <row r="393" s="1" customFormat="1" spans="1:18">
      <c r="A393" s="1189" t="s">
        <v>37</v>
      </c>
      <c r="B393" s="1189" t="s">
        <v>711</v>
      </c>
      <c r="C393" s="1189">
        <v>1131</v>
      </c>
      <c r="D393" s="1190">
        <v>35.72443553445</v>
      </c>
      <c r="E393" s="1189" t="s">
        <v>711</v>
      </c>
      <c r="F393" s="1189" t="s">
        <v>714</v>
      </c>
      <c r="G393" s="1189" t="s">
        <v>1075</v>
      </c>
      <c r="H393" s="1189"/>
      <c r="I393" s="1189" t="s">
        <v>721</v>
      </c>
      <c r="J393" s="1189" t="s">
        <v>28</v>
      </c>
      <c r="K393" s="1189" t="s">
        <v>327</v>
      </c>
      <c r="L393" s="1189"/>
      <c r="M393" s="1195">
        <v>40434604.7305</v>
      </c>
      <c r="N393" s="1195">
        <v>4690598.69651</v>
      </c>
      <c r="O393" s="1189" t="s">
        <v>718</v>
      </c>
      <c r="P393" s="1196">
        <f t="shared" si="6"/>
        <v>107.17330660335</v>
      </c>
      <c r="Q393" s="1201" t="s">
        <v>1079</v>
      </c>
      <c r="R393" s="78" t="s">
        <v>1080</v>
      </c>
    </row>
    <row r="394" s="1" customFormat="1" spans="1:18">
      <c r="A394" s="1189" t="s">
        <v>37</v>
      </c>
      <c r="B394" s="1189" t="s">
        <v>711</v>
      </c>
      <c r="C394" s="1189">
        <v>1112</v>
      </c>
      <c r="D394" s="1190">
        <v>9.77217251595</v>
      </c>
      <c r="E394" s="1189" t="s">
        <v>711</v>
      </c>
      <c r="F394" s="1189" t="s">
        <v>714</v>
      </c>
      <c r="G394" s="1189" t="s">
        <v>1075</v>
      </c>
      <c r="H394" s="1189"/>
      <c r="I394" s="1189" t="s">
        <v>721</v>
      </c>
      <c r="J394" s="1189" t="s">
        <v>28</v>
      </c>
      <c r="K394" s="1189" t="s">
        <v>58</v>
      </c>
      <c r="L394" s="1189"/>
      <c r="M394" s="1195">
        <v>40434633.4379</v>
      </c>
      <c r="N394" s="1195">
        <v>4690736.7559</v>
      </c>
      <c r="O394" s="1189" t="s">
        <v>718</v>
      </c>
      <c r="P394" s="1196">
        <f t="shared" si="6"/>
        <v>29.31651754785</v>
      </c>
      <c r="Q394" s="1201" t="s">
        <v>1079</v>
      </c>
      <c r="R394" s="78" t="s">
        <v>1080</v>
      </c>
    </row>
    <row r="395" s="1" customFormat="1" spans="1:18">
      <c r="A395" s="1189" t="s">
        <v>37</v>
      </c>
      <c r="B395" s="1189" t="s">
        <v>711</v>
      </c>
      <c r="C395" s="1189">
        <v>1114</v>
      </c>
      <c r="D395" s="1190">
        <v>1.4929957788</v>
      </c>
      <c r="E395" s="1189" t="s">
        <v>711</v>
      </c>
      <c r="F395" s="1189" t="s">
        <v>714</v>
      </c>
      <c r="G395" s="1189" t="s">
        <v>1075</v>
      </c>
      <c r="H395" s="1189"/>
      <c r="I395" s="1189" t="s">
        <v>721</v>
      </c>
      <c r="J395" s="1189" t="s">
        <v>28</v>
      </c>
      <c r="K395" s="1189" t="s">
        <v>58</v>
      </c>
      <c r="L395" s="1189"/>
      <c r="M395" s="1195">
        <v>40434606.7788</v>
      </c>
      <c r="N395" s="1195">
        <v>4690738.63508</v>
      </c>
      <c r="O395" s="1189" t="s">
        <v>718</v>
      </c>
      <c r="P395" s="1196">
        <f t="shared" si="6"/>
        <v>4.4789873364</v>
      </c>
      <c r="Q395" s="1201" t="s">
        <v>1079</v>
      </c>
      <c r="R395" s="78" t="s">
        <v>1080</v>
      </c>
    </row>
    <row r="396" s="1" customFormat="1" spans="1:18">
      <c r="A396" s="1189" t="s">
        <v>37</v>
      </c>
      <c r="B396" s="1189" t="s">
        <v>711</v>
      </c>
      <c r="C396" s="1189">
        <v>1104</v>
      </c>
      <c r="D396" s="1190">
        <v>8.2789376109</v>
      </c>
      <c r="E396" s="1189" t="s">
        <v>711</v>
      </c>
      <c r="F396" s="1189" t="s">
        <v>714</v>
      </c>
      <c r="G396" s="1189" t="s">
        <v>1075</v>
      </c>
      <c r="H396" s="1189"/>
      <c r="I396" s="1189" t="s">
        <v>721</v>
      </c>
      <c r="J396" s="1189" t="s">
        <v>28</v>
      </c>
      <c r="K396" s="1189" t="s">
        <v>140</v>
      </c>
      <c r="L396" s="1189"/>
      <c r="M396" s="1195">
        <v>40436139.1355</v>
      </c>
      <c r="N396" s="1195">
        <v>4690789.67091</v>
      </c>
      <c r="O396" s="1189" t="s">
        <v>718</v>
      </c>
      <c r="P396" s="1196">
        <f t="shared" ref="P396:P459" si="7">D396*3</f>
        <v>24.8368128327</v>
      </c>
      <c r="Q396" s="1201" t="s">
        <v>1079</v>
      </c>
      <c r="R396" s="78" t="s">
        <v>1080</v>
      </c>
    </row>
    <row r="397" s="1" customFormat="1" spans="1:18">
      <c r="A397" s="1189" t="s">
        <v>37</v>
      </c>
      <c r="B397" s="1189" t="s">
        <v>711</v>
      </c>
      <c r="C397" s="1189">
        <v>1098</v>
      </c>
      <c r="D397" s="1190">
        <v>1.99159245885</v>
      </c>
      <c r="E397" s="1189" t="s">
        <v>711</v>
      </c>
      <c r="F397" s="1189" t="s">
        <v>714</v>
      </c>
      <c r="G397" s="1189" t="s">
        <v>1075</v>
      </c>
      <c r="H397" s="1189"/>
      <c r="I397" s="1189" t="s">
        <v>721</v>
      </c>
      <c r="J397" s="1189" t="s">
        <v>28</v>
      </c>
      <c r="K397" s="1189" t="s">
        <v>29</v>
      </c>
      <c r="L397" s="1189"/>
      <c r="M397" s="1195">
        <v>40435276.6777</v>
      </c>
      <c r="N397" s="1195">
        <v>4690825.15984</v>
      </c>
      <c r="O397" s="1189" t="s">
        <v>718</v>
      </c>
      <c r="P397" s="1196">
        <f t="shared" si="7"/>
        <v>5.97477737655</v>
      </c>
      <c r="Q397" s="1201" t="s">
        <v>1079</v>
      </c>
      <c r="R397" s="78" t="s">
        <v>1080</v>
      </c>
    </row>
    <row r="398" s="1" customFormat="1" spans="1:18">
      <c r="A398" s="1189" t="s">
        <v>37</v>
      </c>
      <c r="B398" s="1189" t="s">
        <v>711</v>
      </c>
      <c r="C398" s="1189">
        <v>1060</v>
      </c>
      <c r="D398" s="1190">
        <v>16.8077565459</v>
      </c>
      <c r="E398" s="1189" t="s">
        <v>711</v>
      </c>
      <c r="F398" s="1189" t="s">
        <v>714</v>
      </c>
      <c r="G398" s="1189" t="s">
        <v>1075</v>
      </c>
      <c r="H398" s="1189"/>
      <c r="I398" s="1189" t="s">
        <v>721</v>
      </c>
      <c r="J398" s="1189" t="s">
        <v>28</v>
      </c>
      <c r="K398" s="1189" t="s">
        <v>58</v>
      </c>
      <c r="L398" s="1189"/>
      <c r="M398" s="1195">
        <v>40434784.8349</v>
      </c>
      <c r="N398" s="1195">
        <v>4691071.3298</v>
      </c>
      <c r="O398" s="1189" t="s">
        <v>718</v>
      </c>
      <c r="P398" s="1196">
        <f t="shared" si="7"/>
        <v>50.4232696377</v>
      </c>
      <c r="Q398" s="1201" t="s">
        <v>1079</v>
      </c>
      <c r="R398" s="78" t="s">
        <v>1080</v>
      </c>
    </row>
    <row r="399" s="1" customFormat="1" spans="1:18">
      <c r="A399" s="1189" t="s">
        <v>37</v>
      </c>
      <c r="B399" s="1189" t="s">
        <v>711</v>
      </c>
      <c r="C399" s="1189">
        <v>1088</v>
      </c>
      <c r="D399" s="1190">
        <v>24.68877400695</v>
      </c>
      <c r="E399" s="1189" t="s">
        <v>711</v>
      </c>
      <c r="F399" s="1189" t="s">
        <v>714</v>
      </c>
      <c r="G399" s="1189" t="s">
        <v>1075</v>
      </c>
      <c r="H399" s="1189"/>
      <c r="I399" s="1189" t="s">
        <v>721</v>
      </c>
      <c r="J399" s="1189" t="s">
        <v>28</v>
      </c>
      <c r="K399" s="1189" t="s">
        <v>58</v>
      </c>
      <c r="L399" s="1189"/>
      <c r="M399" s="1195">
        <v>40434730.4829</v>
      </c>
      <c r="N399" s="1195">
        <v>4690914.36679</v>
      </c>
      <c r="O399" s="1189" t="s">
        <v>718</v>
      </c>
      <c r="P399" s="1196">
        <f t="shared" si="7"/>
        <v>74.06632202085</v>
      </c>
      <c r="Q399" s="1201" t="s">
        <v>1079</v>
      </c>
      <c r="R399" s="78" t="s">
        <v>1080</v>
      </c>
    </row>
    <row r="400" s="1" customFormat="1" spans="1:18">
      <c r="A400" s="1189" t="s">
        <v>37</v>
      </c>
      <c r="B400" s="1189" t="s">
        <v>711</v>
      </c>
      <c r="C400" s="1189">
        <v>1090</v>
      </c>
      <c r="D400" s="1190">
        <v>9.02015943</v>
      </c>
      <c r="E400" s="1189" t="s">
        <v>711</v>
      </c>
      <c r="F400" s="1189" t="s">
        <v>714</v>
      </c>
      <c r="G400" s="1189" t="s">
        <v>1075</v>
      </c>
      <c r="H400" s="1189"/>
      <c r="I400" s="1189" t="s">
        <v>721</v>
      </c>
      <c r="J400" s="1189" t="s">
        <v>28</v>
      </c>
      <c r="K400" s="1189" t="s">
        <v>327</v>
      </c>
      <c r="L400" s="1189"/>
      <c r="M400" s="1195">
        <v>40434807.1938</v>
      </c>
      <c r="N400" s="1195">
        <v>4690939.56914</v>
      </c>
      <c r="O400" s="1189" t="s">
        <v>718</v>
      </c>
      <c r="P400" s="1196">
        <f t="shared" si="7"/>
        <v>27.06047829</v>
      </c>
      <c r="Q400" s="1201" t="s">
        <v>1079</v>
      </c>
      <c r="R400" s="78" t="s">
        <v>1080</v>
      </c>
    </row>
    <row r="401" s="1" customFormat="1" spans="1:18">
      <c r="A401" s="1189" t="s">
        <v>37</v>
      </c>
      <c r="B401" s="1189" t="s">
        <v>711</v>
      </c>
      <c r="C401" s="1189">
        <v>1080</v>
      </c>
      <c r="D401" s="1190">
        <v>7.237539507</v>
      </c>
      <c r="E401" s="1189" t="s">
        <v>711</v>
      </c>
      <c r="F401" s="1189" t="s">
        <v>714</v>
      </c>
      <c r="G401" s="1189" t="s">
        <v>1075</v>
      </c>
      <c r="H401" s="1189"/>
      <c r="I401" s="1189" t="s">
        <v>721</v>
      </c>
      <c r="J401" s="1189" t="s">
        <v>28</v>
      </c>
      <c r="K401" s="1189" t="s">
        <v>29</v>
      </c>
      <c r="L401" s="1189"/>
      <c r="M401" s="1195">
        <v>40435692.2169</v>
      </c>
      <c r="N401" s="1195">
        <v>4690971.81865</v>
      </c>
      <c r="O401" s="1189" t="s">
        <v>718</v>
      </c>
      <c r="P401" s="1196">
        <f t="shared" si="7"/>
        <v>21.712618521</v>
      </c>
      <c r="Q401" s="1201" t="s">
        <v>1079</v>
      </c>
      <c r="R401" s="78" t="s">
        <v>1080</v>
      </c>
    </row>
    <row r="402" s="1" customFormat="1" spans="1:18">
      <c r="A402" s="1189" t="s">
        <v>37</v>
      </c>
      <c r="B402" s="1189" t="s">
        <v>711</v>
      </c>
      <c r="C402" s="1189">
        <v>1063</v>
      </c>
      <c r="D402" s="1190">
        <v>13.98459842625</v>
      </c>
      <c r="E402" s="1189" t="s">
        <v>711</v>
      </c>
      <c r="F402" s="1189" t="s">
        <v>714</v>
      </c>
      <c r="G402" s="1189" t="s">
        <v>1075</v>
      </c>
      <c r="H402" s="1189"/>
      <c r="I402" s="1189" t="s">
        <v>721</v>
      </c>
      <c r="J402" s="1189" t="s">
        <v>28</v>
      </c>
      <c r="K402" s="1189" t="s">
        <v>29</v>
      </c>
      <c r="L402" s="1189"/>
      <c r="M402" s="1195">
        <v>40435851.1756</v>
      </c>
      <c r="N402" s="1195">
        <v>4691066.1808</v>
      </c>
      <c r="O402" s="1189" t="s">
        <v>718</v>
      </c>
      <c r="P402" s="1196">
        <f t="shared" si="7"/>
        <v>41.95379527875</v>
      </c>
      <c r="Q402" s="1201" t="s">
        <v>1079</v>
      </c>
      <c r="R402" s="78" t="s">
        <v>1080</v>
      </c>
    </row>
    <row r="403" s="1" customFormat="1" spans="1:18">
      <c r="A403" s="1189" t="s">
        <v>37</v>
      </c>
      <c r="B403" s="1189" t="s">
        <v>711</v>
      </c>
      <c r="C403" s="1189">
        <v>1069</v>
      </c>
      <c r="D403" s="1190">
        <v>107.12842297515</v>
      </c>
      <c r="E403" s="1189" t="s">
        <v>711</v>
      </c>
      <c r="F403" s="1189" t="s">
        <v>714</v>
      </c>
      <c r="G403" s="1189" t="s">
        <v>1075</v>
      </c>
      <c r="H403" s="1189"/>
      <c r="I403" s="1189" t="s">
        <v>721</v>
      </c>
      <c r="J403" s="1189" t="s">
        <v>28</v>
      </c>
      <c r="K403" s="1189" t="s">
        <v>327</v>
      </c>
      <c r="L403" s="1189"/>
      <c r="M403" s="1195">
        <v>40435998.8411</v>
      </c>
      <c r="N403" s="1195">
        <v>4691030.47242</v>
      </c>
      <c r="O403" s="1189" t="s">
        <v>718</v>
      </c>
      <c r="P403" s="1196">
        <f t="shared" si="7"/>
        <v>321.38526892545</v>
      </c>
      <c r="Q403" s="1201" t="s">
        <v>1079</v>
      </c>
      <c r="R403" s="78" t="s">
        <v>1080</v>
      </c>
    </row>
    <row r="404" s="1" customFormat="1" spans="1:18">
      <c r="A404" s="1189" t="s">
        <v>37</v>
      </c>
      <c r="B404" s="1189" t="s">
        <v>711</v>
      </c>
      <c r="C404" s="1189">
        <v>1015</v>
      </c>
      <c r="D404" s="1190">
        <v>18.14887659915</v>
      </c>
      <c r="E404" s="1189" t="s">
        <v>711</v>
      </c>
      <c r="F404" s="1189" t="s">
        <v>714</v>
      </c>
      <c r="G404" s="1189" t="s">
        <v>1075</v>
      </c>
      <c r="H404" s="1189"/>
      <c r="I404" s="1189" t="s">
        <v>721</v>
      </c>
      <c r="J404" s="1189" t="s">
        <v>28</v>
      </c>
      <c r="K404" s="1189" t="s">
        <v>29</v>
      </c>
      <c r="L404" s="1189"/>
      <c r="M404" s="1195">
        <v>40435590.7506</v>
      </c>
      <c r="N404" s="1195">
        <v>4691325.54805</v>
      </c>
      <c r="O404" s="1189" t="s">
        <v>718</v>
      </c>
      <c r="P404" s="1196">
        <f t="shared" si="7"/>
        <v>54.44662979745</v>
      </c>
      <c r="Q404" s="1201" t="s">
        <v>1079</v>
      </c>
      <c r="R404" s="78" t="s">
        <v>1080</v>
      </c>
    </row>
    <row r="405" s="1" customFormat="1" spans="1:18">
      <c r="A405" s="1189" t="s">
        <v>37</v>
      </c>
      <c r="B405" s="1189" t="s">
        <v>711</v>
      </c>
      <c r="C405" s="1189">
        <v>1009</v>
      </c>
      <c r="D405" s="1190">
        <v>3.75668031855</v>
      </c>
      <c r="E405" s="1189" t="s">
        <v>711</v>
      </c>
      <c r="F405" s="1189" t="s">
        <v>714</v>
      </c>
      <c r="G405" s="1189" t="s">
        <v>1075</v>
      </c>
      <c r="H405" s="1189"/>
      <c r="I405" s="1189" t="s">
        <v>721</v>
      </c>
      <c r="J405" s="1189" t="s">
        <v>28</v>
      </c>
      <c r="K405" s="1189" t="s">
        <v>327</v>
      </c>
      <c r="L405" s="1189"/>
      <c r="M405" s="1195">
        <v>40435452.2263</v>
      </c>
      <c r="N405" s="1195">
        <v>4691352.82931</v>
      </c>
      <c r="O405" s="1189" t="s">
        <v>718</v>
      </c>
      <c r="P405" s="1196">
        <f t="shared" si="7"/>
        <v>11.27004095565</v>
      </c>
      <c r="Q405" s="1201" t="s">
        <v>1079</v>
      </c>
      <c r="R405" s="78" t="s">
        <v>1080</v>
      </c>
    </row>
    <row r="406" s="1" customFormat="1" spans="1:18">
      <c r="A406" s="1189" t="s">
        <v>37</v>
      </c>
      <c r="B406" s="1189" t="s">
        <v>711</v>
      </c>
      <c r="C406" s="1189">
        <v>1000</v>
      </c>
      <c r="D406" s="1190">
        <v>33.8785460787</v>
      </c>
      <c r="E406" s="1189" t="s">
        <v>711</v>
      </c>
      <c r="F406" s="1189" t="s">
        <v>714</v>
      </c>
      <c r="G406" s="1189" t="s">
        <v>1075</v>
      </c>
      <c r="H406" s="1189"/>
      <c r="I406" s="1189" t="s">
        <v>721</v>
      </c>
      <c r="J406" s="1189" t="s">
        <v>28</v>
      </c>
      <c r="K406" s="1189" t="s">
        <v>29</v>
      </c>
      <c r="L406" s="1189"/>
      <c r="M406" s="1195">
        <v>40435836.4098</v>
      </c>
      <c r="N406" s="1195">
        <v>4691339.08154</v>
      </c>
      <c r="O406" s="1189" t="s">
        <v>718</v>
      </c>
      <c r="P406" s="1196">
        <f t="shared" si="7"/>
        <v>101.6356382361</v>
      </c>
      <c r="Q406" s="1201" t="s">
        <v>1079</v>
      </c>
      <c r="R406" s="78" t="s">
        <v>1080</v>
      </c>
    </row>
    <row r="407" s="1" customFormat="1" spans="1:18">
      <c r="A407" s="1189" t="s">
        <v>37</v>
      </c>
      <c r="B407" s="1189" t="s">
        <v>711</v>
      </c>
      <c r="C407" s="1189">
        <v>992</v>
      </c>
      <c r="D407" s="1190">
        <v>6.3996081591</v>
      </c>
      <c r="E407" s="1189" t="s">
        <v>711</v>
      </c>
      <c r="F407" s="1189" t="s">
        <v>714</v>
      </c>
      <c r="G407" s="1189" t="s">
        <v>1075</v>
      </c>
      <c r="H407" s="1189"/>
      <c r="I407" s="1189" t="s">
        <v>721</v>
      </c>
      <c r="J407" s="1189" t="s">
        <v>28</v>
      </c>
      <c r="K407" s="1189" t="s">
        <v>327</v>
      </c>
      <c r="L407" s="1189"/>
      <c r="M407" s="1195">
        <v>40436273.4909</v>
      </c>
      <c r="N407" s="1195">
        <v>4691424.39254</v>
      </c>
      <c r="O407" s="1189" t="s">
        <v>718</v>
      </c>
      <c r="P407" s="1196">
        <f t="shared" si="7"/>
        <v>19.1988244773</v>
      </c>
      <c r="Q407" s="1201" t="s">
        <v>1079</v>
      </c>
      <c r="R407" s="78" t="s">
        <v>1080</v>
      </c>
    </row>
    <row r="408" s="1" customFormat="1" spans="1:18">
      <c r="A408" s="1189" t="s">
        <v>37</v>
      </c>
      <c r="B408" s="1189" t="s">
        <v>711</v>
      </c>
      <c r="C408" s="1189">
        <v>1027</v>
      </c>
      <c r="D408" s="1190">
        <v>38.1949345683</v>
      </c>
      <c r="E408" s="1189" t="s">
        <v>711</v>
      </c>
      <c r="F408" s="1189" t="s">
        <v>714</v>
      </c>
      <c r="G408" s="1189" t="s">
        <v>1075</v>
      </c>
      <c r="H408" s="1189"/>
      <c r="I408" s="1189" t="s">
        <v>721</v>
      </c>
      <c r="J408" s="1189" t="s">
        <v>28</v>
      </c>
      <c r="K408" s="1189" t="s">
        <v>29</v>
      </c>
      <c r="L408" s="1189"/>
      <c r="M408" s="1195">
        <v>40436049.5635</v>
      </c>
      <c r="N408" s="1195">
        <v>4691202.35327</v>
      </c>
      <c r="O408" s="1189" t="s">
        <v>718</v>
      </c>
      <c r="P408" s="1196">
        <f t="shared" si="7"/>
        <v>114.5848037049</v>
      </c>
      <c r="Q408" s="1201" t="s">
        <v>1079</v>
      </c>
      <c r="R408" s="78" t="s">
        <v>1080</v>
      </c>
    </row>
    <row r="409" s="1" customFormat="1" spans="1:18">
      <c r="A409" s="1189" t="s">
        <v>37</v>
      </c>
      <c r="B409" s="1189" t="s">
        <v>711</v>
      </c>
      <c r="C409" s="1189">
        <v>955</v>
      </c>
      <c r="D409" s="1190">
        <v>28.7869773051</v>
      </c>
      <c r="E409" s="1189" t="s">
        <v>711</v>
      </c>
      <c r="F409" s="1189" t="s">
        <v>714</v>
      </c>
      <c r="G409" s="1189" t="s">
        <v>1075</v>
      </c>
      <c r="H409" s="1189"/>
      <c r="I409" s="1189" t="s">
        <v>721</v>
      </c>
      <c r="J409" s="1189" t="s">
        <v>28</v>
      </c>
      <c r="K409" s="1189" t="s">
        <v>140</v>
      </c>
      <c r="L409" s="1189"/>
      <c r="M409" s="1195">
        <v>40436499.7968</v>
      </c>
      <c r="N409" s="1195">
        <v>4691527.55228</v>
      </c>
      <c r="O409" s="1189" t="s">
        <v>718</v>
      </c>
      <c r="P409" s="1196">
        <f t="shared" si="7"/>
        <v>86.3609319153</v>
      </c>
      <c r="Q409" s="1201" t="s">
        <v>1079</v>
      </c>
      <c r="R409" s="78" t="s">
        <v>1080</v>
      </c>
    </row>
    <row r="410" s="1" customFormat="1" spans="1:18">
      <c r="A410" s="1189" t="s">
        <v>37</v>
      </c>
      <c r="B410" s="1189" t="s">
        <v>711</v>
      </c>
      <c r="C410" s="1189">
        <v>946</v>
      </c>
      <c r="D410" s="1190">
        <v>64.7730945543</v>
      </c>
      <c r="E410" s="1189" t="s">
        <v>711</v>
      </c>
      <c r="F410" s="1189" t="s">
        <v>714</v>
      </c>
      <c r="G410" s="1189" t="s">
        <v>1075</v>
      </c>
      <c r="H410" s="1189"/>
      <c r="I410" s="1189" t="s">
        <v>721</v>
      </c>
      <c r="J410" s="1189" t="s">
        <v>28</v>
      </c>
      <c r="K410" s="1189" t="s">
        <v>327</v>
      </c>
      <c r="L410" s="1189"/>
      <c r="M410" s="1195">
        <v>40435605.7856</v>
      </c>
      <c r="N410" s="1195">
        <v>4691572.3763</v>
      </c>
      <c r="O410" s="1189" t="s">
        <v>718</v>
      </c>
      <c r="P410" s="1196">
        <f t="shared" si="7"/>
        <v>194.3192836629</v>
      </c>
      <c r="Q410" s="1201" t="s">
        <v>1079</v>
      </c>
      <c r="R410" s="78" t="s">
        <v>1080</v>
      </c>
    </row>
    <row r="411" s="1" customFormat="1" spans="1:18">
      <c r="A411" s="1189" t="s">
        <v>37</v>
      </c>
      <c r="B411" s="1189" t="s">
        <v>711</v>
      </c>
      <c r="C411" s="1189">
        <v>896</v>
      </c>
      <c r="D411" s="1190">
        <v>6.76686245355</v>
      </c>
      <c r="E411" s="1189" t="s">
        <v>711</v>
      </c>
      <c r="F411" s="1189" t="s">
        <v>714</v>
      </c>
      <c r="G411" s="1189" t="s">
        <v>1075</v>
      </c>
      <c r="H411" s="1189"/>
      <c r="I411" s="1189" t="s">
        <v>721</v>
      </c>
      <c r="J411" s="1189" t="s">
        <v>28</v>
      </c>
      <c r="K411" s="1189" t="s">
        <v>140</v>
      </c>
      <c r="L411" s="1189"/>
      <c r="M411" s="1195">
        <v>40436565.2621</v>
      </c>
      <c r="N411" s="1195">
        <v>4691727.851</v>
      </c>
      <c r="O411" s="1189" t="s">
        <v>718</v>
      </c>
      <c r="P411" s="1196">
        <f t="shared" si="7"/>
        <v>20.30058736065</v>
      </c>
      <c r="Q411" s="1201" t="s">
        <v>1079</v>
      </c>
      <c r="R411" s="78" t="s">
        <v>1080</v>
      </c>
    </row>
    <row r="412" s="1" customFormat="1" spans="1:18">
      <c r="A412" s="1189" t="s">
        <v>37</v>
      </c>
      <c r="B412" s="1189" t="s">
        <v>711</v>
      </c>
      <c r="C412" s="1189">
        <v>852</v>
      </c>
      <c r="D412" s="1190">
        <v>13.0074599805</v>
      </c>
      <c r="E412" s="1189" t="s">
        <v>711</v>
      </c>
      <c r="F412" s="1189" t="s">
        <v>714</v>
      </c>
      <c r="G412" s="1189" t="s">
        <v>1075</v>
      </c>
      <c r="H412" s="1189"/>
      <c r="I412" s="1189" t="s">
        <v>721</v>
      </c>
      <c r="J412" s="1189" t="s">
        <v>28</v>
      </c>
      <c r="K412" s="1189" t="s">
        <v>1081</v>
      </c>
      <c r="L412" s="1189"/>
      <c r="M412" s="1195">
        <v>40436212.4824</v>
      </c>
      <c r="N412" s="1195">
        <v>4691913.26974</v>
      </c>
      <c r="O412" s="1189" t="s">
        <v>718</v>
      </c>
      <c r="P412" s="1196">
        <f t="shared" si="7"/>
        <v>39.0223799415</v>
      </c>
      <c r="Q412" s="1201" t="s">
        <v>1079</v>
      </c>
      <c r="R412" s="78" t="s">
        <v>1080</v>
      </c>
    </row>
    <row r="413" s="1" customFormat="1" spans="1:18">
      <c r="A413" s="1189" t="s">
        <v>37</v>
      </c>
      <c r="B413" s="1189" t="s">
        <v>711</v>
      </c>
      <c r="C413" s="1189">
        <v>835</v>
      </c>
      <c r="D413" s="1190">
        <v>1.45575095985</v>
      </c>
      <c r="E413" s="1189" t="s">
        <v>711</v>
      </c>
      <c r="F413" s="1189" t="s">
        <v>714</v>
      </c>
      <c r="G413" s="1189" t="s">
        <v>1075</v>
      </c>
      <c r="H413" s="1189"/>
      <c r="I413" s="1189" t="s">
        <v>721</v>
      </c>
      <c r="J413" s="1189" t="s">
        <v>28</v>
      </c>
      <c r="K413" s="1189" t="s">
        <v>49</v>
      </c>
      <c r="L413" s="1189"/>
      <c r="M413" s="1195">
        <v>40434783.8495</v>
      </c>
      <c r="N413" s="1195">
        <v>4691983.8787</v>
      </c>
      <c r="O413" s="1189" t="s">
        <v>718</v>
      </c>
      <c r="P413" s="1196">
        <f t="shared" si="7"/>
        <v>4.36725287955</v>
      </c>
      <c r="Q413" s="1201" t="s">
        <v>1079</v>
      </c>
      <c r="R413" s="78" t="s">
        <v>1080</v>
      </c>
    </row>
    <row r="414" s="1" customFormat="1" spans="1:18">
      <c r="A414" s="1189" t="s">
        <v>37</v>
      </c>
      <c r="B414" s="1189" t="s">
        <v>711</v>
      </c>
      <c r="C414" s="1189">
        <v>860</v>
      </c>
      <c r="D414" s="1190">
        <v>1.7903055813</v>
      </c>
      <c r="E414" s="1189" t="s">
        <v>711</v>
      </c>
      <c r="F414" s="1189" t="s">
        <v>714</v>
      </c>
      <c r="G414" s="1189" t="s">
        <v>1075</v>
      </c>
      <c r="H414" s="1189"/>
      <c r="I414" s="1189" t="s">
        <v>721</v>
      </c>
      <c r="J414" s="1189" t="s">
        <v>28</v>
      </c>
      <c r="K414" s="1189" t="s">
        <v>49</v>
      </c>
      <c r="L414" s="1189"/>
      <c r="M414" s="1195">
        <v>40434634.528</v>
      </c>
      <c r="N414" s="1195">
        <v>4691977.54736</v>
      </c>
      <c r="O414" s="1189" t="s">
        <v>718</v>
      </c>
      <c r="P414" s="1196">
        <f t="shared" si="7"/>
        <v>5.3709167439</v>
      </c>
      <c r="Q414" s="1201" t="s">
        <v>1079</v>
      </c>
      <c r="R414" s="78" t="s">
        <v>1080</v>
      </c>
    </row>
    <row r="415" s="1" customFormat="1" spans="1:18">
      <c r="A415" s="1189" t="s">
        <v>37</v>
      </c>
      <c r="B415" s="1189" t="s">
        <v>711</v>
      </c>
      <c r="C415" s="1189">
        <v>802</v>
      </c>
      <c r="D415" s="1190">
        <v>1.0648439277</v>
      </c>
      <c r="E415" s="1189" t="s">
        <v>711</v>
      </c>
      <c r="F415" s="1189" t="s">
        <v>714</v>
      </c>
      <c r="G415" s="1189" t="s">
        <v>1075</v>
      </c>
      <c r="H415" s="1189"/>
      <c r="I415" s="1189" t="s">
        <v>721</v>
      </c>
      <c r="J415" s="1189" t="s">
        <v>28</v>
      </c>
      <c r="K415" s="1189" t="s">
        <v>49</v>
      </c>
      <c r="L415" s="1189"/>
      <c r="M415" s="1195">
        <v>40434694.351</v>
      </c>
      <c r="N415" s="1195">
        <v>4692059.51755</v>
      </c>
      <c r="O415" s="1189" t="s">
        <v>718</v>
      </c>
      <c r="P415" s="1196">
        <f t="shared" si="7"/>
        <v>3.1945317831</v>
      </c>
      <c r="Q415" s="1201" t="s">
        <v>1079</v>
      </c>
      <c r="R415" s="78" t="s">
        <v>1080</v>
      </c>
    </row>
    <row r="416" s="1" customFormat="1" spans="1:18">
      <c r="A416" s="1189" t="s">
        <v>37</v>
      </c>
      <c r="B416" s="1189" t="s">
        <v>711</v>
      </c>
      <c r="C416" s="1189">
        <v>792</v>
      </c>
      <c r="D416" s="1190">
        <v>1.30106629485</v>
      </c>
      <c r="E416" s="1189" t="s">
        <v>711</v>
      </c>
      <c r="F416" s="1189" t="s">
        <v>714</v>
      </c>
      <c r="G416" s="1189" t="s">
        <v>1075</v>
      </c>
      <c r="H416" s="1189"/>
      <c r="I416" s="1189" t="s">
        <v>721</v>
      </c>
      <c r="J416" s="1189" t="s">
        <v>28</v>
      </c>
      <c r="K416" s="1189" t="s">
        <v>29</v>
      </c>
      <c r="L416" s="1189"/>
      <c r="M416" s="1195">
        <v>40435015.6222</v>
      </c>
      <c r="N416" s="1195">
        <v>4692096.44199</v>
      </c>
      <c r="O416" s="1189" t="s">
        <v>718</v>
      </c>
      <c r="P416" s="1196">
        <f t="shared" si="7"/>
        <v>3.90319888455</v>
      </c>
      <c r="Q416" s="1201" t="s">
        <v>1079</v>
      </c>
      <c r="R416" s="78" t="s">
        <v>1080</v>
      </c>
    </row>
    <row r="417" s="1" customFormat="1" spans="1:18">
      <c r="A417" s="1189" t="s">
        <v>37</v>
      </c>
      <c r="B417" s="1189" t="s">
        <v>711</v>
      </c>
      <c r="C417" s="1189">
        <v>791</v>
      </c>
      <c r="D417" s="1190">
        <v>1.2388379973</v>
      </c>
      <c r="E417" s="1189" t="s">
        <v>711</v>
      </c>
      <c r="F417" s="1189" t="s">
        <v>714</v>
      </c>
      <c r="G417" s="1189" t="s">
        <v>1075</v>
      </c>
      <c r="H417" s="1189"/>
      <c r="I417" s="1189" t="s">
        <v>721</v>
      </c>
      <c r="J417" s="1189" t="s">
        <v>28</v>
      </c>
      <c r="K417" s="1189" t="s">
        <v>327</v>
      </c>
      <c r="L417" s="1189"/>
      <c r="M417" s="1195">
        <v>40435052.1209</v>
      </c>
      <c r="N417" s="1195">
        <v>4692101.46537</v>
      </c>
      <c r="O417" s="1189" t="s">
        <v>718</v>
      </c>
      <c r="P417" s="1196">
        <f t="shared" si="7"/>
        <v>3.7165139919</v>
      </c>
      <c r="Q417" s="1201" t="s">
        <v>1079</v>
      </c>
      <c r="R417" s="78" t="s">
        <v>1080</v>
      </c>
    </row>
    <row r="418" s="1" customFormat="1" spans="1:18">
      <c r="A418" s="1189" t="s">
        <v>37</v>
      </c>
      <c r="B418" s="1189" t="s">
        <v>711</v>
      </c>
      <c r="C418" s="1189">
        <v>785</v>
      </c>
      <c r="D418" s="1190">
        <v>0.6278638578</v>
      </c>
      <c r="E418" s="1189" t="s">
        <v>711</v>
      </c>
      <c r="F418" s="1189" t="s">
        <v>714</v>
      </c>
      <c r="G418" s="1189" t="s">
        <v>1075</v>
      </c>
      <c r="H418" s="1189"/>
      <c r="I418" s="1189" t="s">
        <v>721</v>
      </c>
      <c r="J418" s="1189" t="s">
        <v>28</v>
      </c>
      <c r="K418" s="1189" t="s">
        <v>58</v>
      </c>
      <c r="L418" s="1189"/>
      <c r="M418" s="1195">
        <v>40434619.8082</v>
      </c>
      <c r="N418" s="1195">
        <v>4692121.19174</v>
      </c>
      <c r="O418" s="1189" t="s">
        <v>718</v>
      </c>
      <c r="P418" s="1196">
        <f t="shared" si="7"/>
        <v>1.8835915734</v>
      </c>
      <c r="Q418" s="1201" t="s">
        <v>1079</v>
      </c>
      <c r="R418" s="78" t="s">
        <v>1080</v>
      </c>
    </row>
    <row r="419" s="1" customFormat="1" spans="1:18">
      <c r="A419" s="1189" t="s">
        <v>37</v>
      </c>
      <c r="B419" s="1189" t="s">
        <v>711</v>
      </c>
      <c r="C419" s="1189">
        <v>786</v>
      </c>
      <c r="D419" s="1190">
        <v>268.228172646</v>
      </c>
      <c r="E419" s="1189" t="s">
        <v>711</v>
      </c>
      <c r="F419" s="1189" t="s">
        <v>714</v>
      </c>
      <c r="G419" s="1189" t="s">
        <v>1075</v>
      </c>
      <c r="H419" s="1189"/>
      <c r="I419" s="1189" t="s">
        <v>721</v>
      </c>
      <c r="J419" s="1189" t="s">
        <v>28</v>
      </c>
      <c r="K419" s="1189" t="s">
        <v>1081</v>
      </c>
      <c r="L419" s="1189"/>
      <c r="M419" s="1195">
        <v>40436659.2546</v>
      </c>
      <c r="N419" s="1195">
        <v>4692103.56758</v>
      </c>
      <c r="O419" s="1189" t="s">
        <v>718</v>
      </c>
      <c r="P419" s="1196">
        <f t="shared" si="7"/>
        <v>804.684517938</v>
      </c>
      <c r="Q419" s="1201" t="s">
        <v>1079</v>
      </c>
      <c r="R419" s="78" t="s">
        <v>1080</v>
      </c>
    </row>
    <row r="420" s="1" customFormat="1" spans="1:18">
      <c r="A420" s="1189" t="s">
        <v>37</v>
      </c>
      <c r="B420" s="1189" t="s">
        <v>711</v>
      </c>
      <c r="C420" s="1189">
        <v>807</v>
      </c>
      <c r="D420" s="1190">
        <v>7.5195409671</v>
      </c>
      <c r="E420" s="1189" t="s">
        <v>711</v>
      </c>
      <c r="F420" s="1189" t="s">
        <v>714</v>
      </c>
      <c r="G420" s="1189" t="s">
        <v>1075</v>
      </c>
      <c r="H420" s="1189"/>
      <c r="I420" s="1189" t="s">
        <v>721</v>
      </c>
      <c r="J420" s="1189" t="s">
        <v>28</v>
      </c>
      <c r="K420" s="1189" t="s">
        <v>1081</v>
      </c>
      <c r="L420" s="1189"/>
      <c r="M420" s="1195">
        <v>40436852.1201</v>
      </c>
      <c r="N420" s="1195">
        <v>4692032.13736</v>
      </c>
      <c r="O420" s="1189" t="s">
        <v>718</v>
      </c>
      <c r="P420" s="1196">
        <f t="shared" si="7"/>
        <v>22.5586229013</v>
      </c>
      <c r="Q420" s="1201" t="s">
        <v>1079</v>
      </c>
      <c r="R420" s="78" t="s">
        <v>1080</v>
      </c>
    </row>
    <row r="421" s="1" customFormat="1" spans="1:18">
      <c r="A421" s="1189" t="s">
        <v>37</v>
      </c>
      <c r="B421" s="1189" t="s">
        <v>711</v>
      </c>
      <c r="C421" s="1189">
        <v>747</v>
      </c>
      <c r="D421" s="1190">
        <v>5.4833971554</v>
      </c>
      <c r="E421" s="1189" t="s">
        <v>711</v>
      </c>
      <c r="F421" s="1189" t="s">
        <v>714</v>
      </c>
      <c r="G421" s="1189" t="s">
        <v>1075</v>
      </c>
      <c r="H421" s="1189"/>
      <c r="I421" s="1189" t="s">
        <v>721</v>
      </c>
      <c r="J421" s="1189" t="s">
        <v>28</v>
      </c>
      <c r="K421" s="1189" t="s">
        <v>49</v>
      </c>
      <c r="L421" s="1189"/>
      <c r="M421" s="1195">
        <v>40439216.8834</v>
      </c>
      <c r="N421" s="1195">
        <v>4692266.90464</v>
      </c>
      <c r="O421" s="1189" t="s">
        <v>718</v>
      </c>
      <c r="P421" s="1196">
        <f t="shared" si="7"/>
        <v>16.4501914662</v>
      </c>
      <c r="Q421" s="1201" t="s">
        <v>1079</v>
      </c>
      <c r="R421" s="78" t="s">
        <v>1080</v>
      </c>
    </row>
    <row r="422" s="1" customFormat="1" spans="1:18">
      <c r="A422" s="1189" t="s">
        <v>37</v>
      </c>
      <c r="B422" s="1189" t="s">
        <v>711</v>
      </c>
      <c r="C422" s="1189">
        <v>774</v>
      </c>
      <c r="D422" s="1190">
        <v>1.90406579925</v>
      </c>
      <c r="E422" s="1189" t="s">
        <v>711</v>
      </c>
      <c r="F422" s="1189" t="s">
        <v>714</v>
      </c>
      <c r="G422" s="1189" t="s">
        <v>1075</v>
      </c>
      <c r="H422" s="1189"/>
      <c r="I422" s="1189" t="s">
        <v>721</v>
      </c>
      <c r="J422" s="1189" t="s">
        <v>28</v>
      </c>
      <c r="K422" s="1189" t="s">
        <v>140</v>
      </c>
      <c r="L422" s="1189"/>
      <c r="M422" s="1195">
        <v>40439332.7892</v>
      </c>
      <c r="N422" s="1195">
        <v>4692162.51103</v>
      </c>
      <c r="O422" s="1189" t="s">
        <v>718</v>
      </c>
      <c r="P422" s="1196">
        <f t="shared" si="7"/>
        <v>5.71219739775</v>
      </c>
      <c r="Q422" s="1201" t="s">
        <v>1079</v>
      </c>
      <c r="R422" s="78" t="s">
        <v>1080</v>
      </c>
    </row>
    <row r="423" s="1" customFormat="1" spans="1:18">
      <c r="A423" s="1189" t="s">
        <v>37</v>
      </c>
      <c r="B423" s="1189" t="s">
        <v>711</v>
      </c>
      <c r="C423" s="1189">
        <v>681</v>
      </c>
      <c r="D423" s="1190">
        <v>12.94192124655</v>
      </c>
      <c r="E423" s="1189" t="s">
        <v>711</v>
      </c>
      <c r="F423" s="1189" t="s">
        <v>714</v>
      </c>
      <c r="G423" s="1189" t="s">
        <v>1075</v>
      </c>
      <c r="H423" s="1189"/>
      <c r="I423" s="1189" t="s">
        <v>721</v>
      </c>
      <c r="J423" s="1189" t="s">
        <v>28</v>
      </c>
      <c r="K423" s="1189" t="s">
        <v>49</v>
      </c>
      <c r="L423" s="1189"/>
      <c r="M423" s="1195">
        <v>40435872.3643</v>
      </c>
      <c r="N423" s="1195">
        <v>4692426.82472</v>
      </c>
      <c r="O423" s="1189" t="s">
        <v>718</v>
      </c>
      <c r="P423" s="1196">
        <f t="shared" si="7"/>
        <v>38.82576373965</v>
      </c>
      <c r="Q423" s="1201" t="s">
        <v>1079</v>
      </c>
      <c r="R423" s="78" t="s">
        <v>1080</v>
      </c>
    </row>
    <row r="424" s="1" customFormat="1" spans="1:18">
      <c r="A424" s="1189" t="s">
        <v>37</v>
      </c>
      <c r="B424" s="1189" t="s">
        <v>711</v>
      </c>
      <c r="C424" s="1189">
        <v>641</v>
      </c>
      <c r="D424" s="1190">
        <v>3.29518189185</v>
      </c>
      <c r="E424" s="1189" t="s">
        <v>711</v>
      </c>
      <c r="F424" s="1189" t="s">
        <v>714</v>
      </c>
      <c r="G424" s="1189" t="s">
        <v>1075</v>
      </c>
      <c r="H424" s="1189"/>
      <c r="I424" s="1189" t="s">
        <v>721</v>
      </c>
      <c r="J424" s="1189" t="s">
        <v>28</v>
      </c>
      <c r="K424" s="1189" t="s">
        <v>140</v>
      </c>
      <c r="L424" s="1189"/>
      <c r="M424" s="1195">
        <v>40438619.4961</v>
      </c>
      <c r="N424" s="1195">
        <v>4692526.31321</v>
      </c>
      <c r="O424" s="1189" t="s">
        <v>718</v>
      </c>
      <c r="P424" s="1196">
        <f t="shared" si="7"/>
        <v>9.88554567555</v>
      </c>
      <c r="Q424" s="1201" t="s">
        <v>1079</v>
      </c>
      <c r="R424" s="78" t="s">
        <v>1080</v>
      </c>
    </row>
    <row r="425" s="1" customFormat="1" spans="1:18">
      <c r="A425" s="1189" t="s">
        <v>37</v>
      </c>
      <c r="B425" s="1189" t="s">
        <v>711</v>
      </c>
      <c r="C425" s="1189">
        <v>665</v>
      </c>
      <c r="D425" s="1190">
        <v>43.49995229355</v>
      </c>
      <c r="E425" s="1189" t="s">
        <v>711</v>
      </c>
      <c r="F425" s="1189" t="s">
        <v>714</v>
      </c>
      <c r="G425" s="1189" t="s">
        <v>1075</v>
      </c>
      <c r="H425" s="1189"/>
      <c r="I425" s="1189" t="s">
        <v>721</v>
      </c>
      <c r="J425" s="1189" t="s">
        <v>28</v>
      </c>
      <c r="K425" s="1189" t="s">
        <v>49</v>
      </c>
      <c r="L425" s="1189"/>
      <c r="M425" s="1195">
        <v>40436079.4376</v>
      </c>
      <c r="N425" s="1195">
        <v>4692472.42583</v>
      </c>
      <c r="O425" s="1189" t="s">
        <v>718</v>
      </c>
      <c r="P425" s="1196">
        <f t="shared" si="7"/>
        <v>130.49985688065</v>
      </c>
      <c r="Q425" s="1201" t="s">
        <v>1079</v>
      </c>
      <c r="R425" s="78" t="s">
        <v>1080</v>
      </c>
    </row>
    <row r="426" s="1" customFormat="1" spans="1:18">
      <c r="A426" s="1189" t="s">
        <v>37</v>
      </c>
      <c r="B426" s="1189" t="s">
        <v>711</v>
      </c>
      <c r="C426" s="1189">
        <v>597</v>
      </c>
      <c r="D426" s="1190">
        <v>9.8795660553</v>
      </c>
      <c r="E426" s="1189" t="s">
        <v>711</v>
      </c>
      <c r="F426" s="1189" t="s">
        <v>714</v>
      </c>
      <c r="G426" s="1189" t="s">
        <v>1075</v>
      </c>
      <c r="H426" s="1189"/>
      <c r="I426" s="1189" t="s">
        <v>721</v>
      </c>
      <c r="J426" s="1189" t="s">
        <v>28</v>
      </c>
      <c r="K426" s="1189" t="s">
        <v>140</v>
      </c>
      <c r="L426" s="1189"/>
      <c r="M426" s="1195">
        <v>40438651.5377</v>
      </c>
      <c r="N426" s="1195">
        <v>4692616.3176</v>
      </c>
      <c r="O426" s="1189" t="s">
        <v>718</v>
      </c>
      <c r="P426" s="1196">
        <f t="shared" si="7"/>
        <v>29.6386981659</v>
      </c>
      <c r="Q426" s="1201" t="s">
        <v>1079</v>
      </c>
      <c r="R426" s="78" t="s">
        <v>1080</v>
      </c>
    </row>
    <row r="427" s="1" customFormat="1" spans="1:18">
      <c r="A427" s="1189" t="s">
        <v>37</v>
      </c>
      <c r="B427" s="1189" t="s">
        <v>711</v>
      </c>
      <c r="C427" s="1189">
        <v>208</v>
      </c>
      <c r="D427" s="1190">
        <v>9.61107034965</v>
      </c>
      <c r="E427" s="1189" t="s">
        <v>711</v>
      </c>
      <c r="F427" s="1189" t="s">
        <v>714</v>
      </c>
      <c r="G427" s="1189" t="s">
        <v>1075</v>
      </c>
      <c r="H427" s="1189"/>
      <c r="I427" s="1189" t="s">
        <v>721</v>
      </c>
      <c r="J427" s="1189" t="s">
        <v>28</v>
      </c>
      <c r="K427" s="1189" t="s">
        <v>29</v>
      </c>
      <c r="L427" s="1189"/>
      <c r="M427" s="1195">
        <v>40438742.8638</v>
      </c>
      <c r="N427" s="1195">
        <v>4693792.24566</v>
      </c>
      <c r="O427" s="1189" t="s">
        <v>718</v>
      </c>
      <c r="P427" s="1196">
        <f t="shared" si="7"/>
        <v>28.83321104895</v>
      </c>
      <c r="Q427" s="1201" t="s">
        <v>1079</v>
      </c>
      <c r="R427" s="78" t="s">
        <v>1080</v>
      </c>
    </row>
    <row r="428" s="1" customFormat="1" spans="1:18">
      <c r="A428" s="1189" t="s">
        <v>37</v>
      </c>
      <c r="B428" s="1189" t="s">
        <v>711</v>
      </c>
      <c r="C428" s="1189">
        <v>134</v>
      </c>
      <c r="D428" s="1190">
        <v>12.41490939225</v>
      </c>
      <c r="E428" s="1189" t="s">
        <v>711</v>
      </c>
      <c r="F428" s="1189" t="s">
        <v>714</v>
      </c>
      <c r="G428" s="1189" t="s">
        <v>1075</v>
      </c>
      <c r="H428" s="1189"/>
      <c r="I428" s="1189" t="s">
        <v>721</v>
      </c>
      <c r="J428" s="1189" t="s">
        <v>28</v>
      </c>
      <c r="K428" s="1189" t="s">
        <v>49</v>
      </c>
      <c r="L428" s="1189"/>
      <c r="M428" s="1195">
        <v>40436061.988</v>
      </c>
      <c r="N428" s="1195">
        <v>4694015.23256</v>
      </c>
      <c r="O428" s="1189" t="s">
        <v>718</v>
      </c>
      <c r="P428" s="1196">
        <f t="shared" si="7"/>
        <v>37.24472817675</v>
      </c>
      <c r="Q428" s="1201" t="s">
        <v>1079</v>
      </c>
      <c r="R428" s="78" t="s">
        <v>1080</v>
      </c>
    </row>
    <row r="429" s="1" customFormat="1" spans="1:18">
      <c r="A429" s="1189" t="s">
        <v>37</v>
      </c>
      <c r="B429" s="1189" t="s">
        <v>711</v>
      </c>
      <c r="C429" s="1189">
        <v>112</v>
      </c>
      <c r="D429" s="1190">
        <v>7.17410060265</v>
      </c>
      <c r="E429" s="1189" t="s">
        <v>711</v>
      </c>
      <c r="F429" s="1189" t="s">
        <v>714</v>
      </c>
      <c r="G429" s="1189" t="s">
        <v>1075</v>
      </c>
      <c r="H429" s="1189"/>
      <c r="I429" s="1189" t="s">
        <v>721</v>
      </c>
      <c r="J429" s="1189" t="s">
        <v>1078</v>
      </c>
      <c r="K429" s="1189" t="s">
        <v>29</v>
      </c>
      <c r="L429" s="1189"/>
      <c r="M429" s="1195">
        <v>40437423.5602</v>
      </c>
      <c r="N429" s="1195">
        <v>4694242.07366</v>
      </c>
      <c r="O429" s="1189" t="s">
        <v>718</v>
      </c>
      <c r="P429" s="1196">
        <f t="shared" si="7"/>
        <v>21.52230180795</v>
      </c>
      <c r="Q429" s="1201" t="s">
        <v>1079</v>
      </c>
      <c r="R429" s="78" t="s">
        <v>1080</v>
      </c>
    </row>
    <row r="430" s="1" customFormat="1" spans="1:18">
      <c r="A430" s="1189" t="s">
        <v>37</v>
      </c>
      <c r="B430" s="1189" t="s">
        <v>711</v>
      </c>
      <c r="C430" s="1189">
        <v>94</v>
      </c>
      <c r="D430" s="1190">
        <v>3.52972483395</v>
      </c>
      <c r="E430" s="1189" t="s">
        <v>711</v>
      </c>
      <c r="F430" s="1189" t="s">
        <v>714</v>
      </c>
      <c r="G430" s="1189" t="s">
        <v>1075</v>
      </c>
      <c r="H430" s="1189"/>
      <c r="I430" s="1189" t="s">
        <v>721</v>
      </c>
      <c r="J430" s="1189" t="s">
        <v>28</v>
      </c>
      <c r="K430" s="1189" t="s">
        <v>29</v>
      </c>
      <c r="L430" s="1189"/>
      <c r="M430" s="1195">
        <v>40436133.9083</v>
      </c>
      <c r="N430" s="1195">
        <v>4694169.58924</v>
      </c>
      <c r="O430" s="1189" t="s">
        <v>718</v>
      </c>
      <c r="P430" s="1196">
        <f t="shared" si="7"/>
        <v>10.58917450185</v>
      </c>
      <c r="Q430" s="1201" t="s">
        <v>1079</v>
      </c>
      <c r="R430" s="78" t="s">
        <v>1080</v>
      </c>
    </row>
    <row r="431" s="1" customFormat="1" spans="1:18">
      <c r="A431" s="1189" t="s">
        <v>37</v>
      </c>
      <c r="B431" s="1189" t="s">
        <v>711</v>
      </c>
      <c r="C431" s="1189">
        <v>86</v>
      </c>
      <c r="D431" s="1190">
        <v>7.52306701485</v>
      </c>
      <c r="E431" s="1189" t="s">
        <v>711</v>
      </c>
      <c r="F431" s="1189" t="s">
        <v>714</v>
      </c>
      <c r="G431" s="1189" t="s">
        <v>1075</v>
      </c>
      <c r="H431" s="1189"/>
      <c r="I431" s="1189" t="s">
        <v>721</v>
      </c>
      <c r="J431" s="1189" t="s">
        <v>1078</v>
      </c>
      <c r="K431" s="1189" t="s">
        <v>29</v>
      </c>
      <c r="L431" s="1189"/>
      <c r="M431" s="1195">
        <v>40436971.718</v>
      </c>
      <c r="N431" s="1195">
        <v>4694221.7016</v>
      </c>
      <c r="O431" s="1189" t="s">
        <v>718</v>
      </c>
      <c r="P431" s="1196">
        <f t="shared" si="7"/>
        <v>22.56920104455</v>
      </c>
      <c r="Q431" s="1201" t="s">
        <v>1079</v>
      </c>
      <c r="R431" s="78" t="s">
        <v>1080</v>
      </c>
    </row>
    <row r="432" s="1" customFormat="1" spans="1:18">
      <c r="A432" s="1189" t="s">
        <v>37</v>
      </c>
      <c r="B432" s="1189" t="s">
        <v>711</v>
      </c>
      <c r="C432" s="1189">
        <v>38</v>
      </c>
      <c r="D432" s="1190">
        <v>8.3883274023</v>
      </c>
      <c r="E432" s="1189" t="s">
        <v>711</v>
      </c>
      <c r="F432" s="1189" t="s">
        <v>714</v>
      </c>
      <c r="G432" s="1189" t="s">
        <v>1075</v>
      </c>
      <c r="H432" s="1189"/>
      <c r="I432" s="1189" t="s">
        <v>721</v>
      </c>
      <c r="J432" s="1189" t="s">
        <v>28</v>
      </c>
      <c r="K432" s="1189" t="s">
        <v>29</v>
      </c>
      <c r="L432" s="1189"/>
      <c r="M432" s="1195">
        <v>40436768.9745</v>
      </c>
      <c r="N432" s="1195">
        <v>4694560.88848</v>
      </c>
      <c r="O432" s="1189" t="s">
        <v>718</v>
      </c>
      <c r="P432" s="1196">
        <f t="shared" si="7"/>
        <v>25.1649822069</v>
      </c>
      <c r="Q432" s="1201" t="s">
        <v>1079</v>
      </c>
      <c r="R432" s="78" t="s">
        <v>1080</v>
      </c>
    </row>
    <row r="433" s="1" customFormat="1" spans="1:18">
      <c r="A433" s="1189" t="s">
        <v>37</v>
      </c>
      <c r="B433" s="1189" t="s">
        <v>711</v>
      </c>
      <c r="C433" s="1189">
        <v>41</v>
      </c>
      <c r="D433" s="1190">
        <v>11.9591095902</v>
      </c>
      <c r="E433" s="1189" t="s">
        <v>711</v>
      </c>
      <c r="F433" s="1189" t="s">
        <v>714</v>
      </c>
      <c r="G433" s="1189" t="s">
        <v>1075</v>
      </c>
      <c r="H433" s="1189"/>
      <c r="I433" s="1189" t="s">
        <v>721</v>
      </c>
      <c r="J433" s="1189" t="s">
        <v>1078</v>
      </c>
      <c r="K433" s="1189" t="s">
        <v>29</v>
      </c>
      <c r="L433" s="1189"/>
      <c r="M433" s="1195">
        <v>40437557.9321</v>
      </c>
      <c r="N433" s="1195">
        <v>4694726.58192</v>
      </c>
      <c r="O433" s="1189" t="s">
        <v>718</v>
      </c>
      <c r="P433" s="1196">
        <f t="shared" si="7"/>
        <v>35.8773287706</v>
      </c>
      <c r="Q433" s="1201" t="s">
        <v>1079</v>
      </c>
      <c r="R433" s="78" t="s">
        <v>1080</v>
      </c>
    </row>
    <row r="434" s="1" customFormat="1" spans="1:18">
      <c r="A434" s="1189" t="s">
        <v>37</v>
      </c>
      <c r="B434" s="1189" t="s">
        <v>711</v>
      </c>
      <c r="C434" s="1189">
        <v>901</v>
      </c>
      <c r="D434" s="1190">
        <v>1.7119110813</v>
      </c>
      <c r="E434" s="1189" t="s">
        <v>711</v>
      </c>
      <c r="F434" s="1189" t="s">
        <v>714</v>
      </c>
      <c r="G434" s="1189" t="s">
        <v>1075</v>
      </c>
      <c r="H434" s="1189"/>
      <c r="I434" s="1189" t="s">
        <v>721</v>
      </c>
      <c r="J434" s="1189" t="s">
        <v>28</v>
      </c>
      <c r="K434" s="1189" t="s">
        <v>1081</v>
      </c>
      <c r="L434" s="1189"/>
      <c r="M434" s="1195">
        <v>40436481.9649</v>
      </c>
      <c r="N434" s="1195">
        <v>4691753.54813</v>
      </c>
      <c r="O434" s="1189" t="s">
        <v>718</v>
      </c>
      <c r="P434" s="1196">
        <f t="shared" si="7"/>
        <v>5.1357332439</v>
      </c>
      <c r="Q434" s="1201" t="s">
        <v>1079</v>
      </c>
      <c r="R434" s="78" t="s">
        <v>1080</v>
      </c>
    </row>
    <row r="435" s="1" customFormat="1" spans="1:18">
      <c r="A435" s="1189" t="s">
        <v>37</v>
      </c>
      <c r="B435" s="1189" t="s">
        <v>711</v>
      </c>
      <c r="C435" s="1189">
        <v>870</v>
      </c>
      <c r="D435" s="1190">
        <v>13.37212392945</v>
      </c>
      <c r="E435" s="1189" t="s">
        <v>711</v>
      </c>
      <c r="F435" s="1189" t="s">
        <v>714</v>
      </c>
      <c r="G435" s="1189" t="s">
        <v>1075</v>
      </c>
      <c r="H435" s="1189"/>
      <c r="I435" s="1189" t="s">
        <v>721</v>
      </c>
      <c r="J435" s="1189" t="s">
        <v>28</v>
      </c>
      <c r="K435" s="1189" t="s">
        <v>29</v>
      </c>
      <c r="L435" s="1189"/>
      <c r="M435" s="1195">
        <v>40436350.8469</v>
      </c>
      <c r="N435" s="1195">
        <v>4691858.19398</v>
      </c>
      <c r="O435" s="1189" t="s">
        <v>718</v>
      </c>
      <c r="P435" s="1196">
        <f t="shared" si="7"/>
        <v>40.11637178835</v>
      </c>
      <c r="Q435" s="1201" t="s">
        <v>1079</v>
      </c>
      <c r="R435" s="78" t="s">
        <v>1080</v>
      </c>
    </row>
    <row r="436" s="1" customFormat="1" spans="1:18">
      <c r="A436" s="1189" t="s">
        <v>37</v>
      </c>
      <c r="B436" s="1189" t="s">
        <v>711</v>
      </c>
      <c r="C436" s="1189">
        <v>693</v>
      </c>
      <c r="D436" s="1190">
        <v>7.59115849035</v>
      </c>
      <c r="E436" s="1189" t="s">
        <v>711</v>
      </c>
      <c r="F436" s="1189" t="s">
        <v>714</v>
      </c>
      <c r="G436" s="1189" t="s">
        <v>1075</v>
      </c>
      <c r="H436" s="1189"/>
      <c r="I436" s="1189" t="s">
        <v>721</v>
      </c>
      <c r="J436" s="1189" t="s">
        <v>28</v>
      </c>
      <c r="K436" s="1189" t="s">
        <v>327</v>
      </c>
      <c r="L436" s="1189"/>
      <c r="M436" s="1195">
        <v>40435410.7268</v>
      </c>
      <c r="N436" s="1195">
        <v>4692340.73763</v>
      </c>
      <c r="O436" s="1189" t="s">
        <v>718</v>
      </c>
      <c r="P436" s="1196">
        <f t="shared" si="7"/>
        <v>22.77347547105</v>
      </c>
      <c r="Q436" s="1201" t="s">
        <v>1079</v>
      </c>
      <c r="R436" s="78" t="s">
        <v>1080</v>
      </c>
    </row>
    <row r="437" s="1" customFormat="1" spans="1:18">
      <c r="A437" s="1189" t="s">
        <v>37</v>
      </c>
      <c r="B437" s="1189" t="s">
        <v>711</v>
      </c>
      <c r="C437" s="1189">
        <v>710</v>
      </c>
      <c r="D437" s="1190">
        <v>46.7344620669</v>
      </c>
      <c r="E437" s="1189" t="s">
        <v>711</v>
      </c>
      <c r="F437" s="1189" t="s">
        <v>714</v>
      </c>
      <c r="G437" s="1189" t="s">
        <v>1075</v>
      </c>
      <c r="H437" s="1189"/>
      <c r="I437" s="1189" t="s">
        <v>721</v>
      </c>
      <c r="J437" s="1189" t="s">
        <v>28</v>
      </c>
      <c r="K437" s="1189" t="s">
        <v>49</v>
      </c>
      <c r="L437" s="1189"/>
      <c r="M437" s="1195">
        <v>40435333.2794</v>
      </c>
      <c r="N437" s="1195">
        <v>4692349.57759</v>
      </c>
      <c r="O437" s="1189" t="s">
        <v>718</v>
      </c>
      <c r="P437" s="1196">
        <f t="shared" si="7"/>
        <v>140.2033862007</v>
      </c>
      <c r="Q437" s="1201" t="s">
        <v>1079</v>
      </c>
      <c r="R437" s="78" t="s">
        <v>1080</v>
      </c>
    </row>
    <row r="438" s="1" customFormat="1" spans="1:18">
      <c r="A438" s="1189" t="s">
        <v>37</v>
      </c>
      <c r="B438" s="1189" t="s">
        <v>711</v>
      </c>
      <c r="C438" s="1189">
        <v>508</v>
      </c>
      <c r="D438" s="1190">
        <v>2.80491529965</v>
      </c>
      <c r="E438" s="1189" t="s">
        <v>711</v>
      </c>
      <c r="F438" s="1189" t="s">
        <v>714</v>
      </c>
      <c r="G438" s="1189" t="s">
        <v>1075</v>
      </c>
      <c r="H438" s="1189"/>
      <c r="I438" s="1189" t="s">
        <v>721</v>
      </c>
      <c r="J438" s="1189" t="s">
        <v>28</v>
      </c>
      <c r="K438" s="1189" t="s">
        <v>29</v>
      </c>
      <c r="L438" s="1189"/>
      <c r="M438" s="1195">
        <v>40438835.986</v>
      </c>
      <c r="N438" s="1195">
        <v>4692884.23358</v>
      </c>
      <c r="O438" s="1189" t="s">
        <v>718</v>
      </c>
      <c r="P438" s="1196">
        <f t="shared" si="7"/>
        <v>8.41474589895</v>
      </c>
      <c r="Q438" s="1201" t="s">
        <v>1079</v>
      </c>
      <c r="R438" s="78" t="s">
        <v>1080</v>
      </c>
    </row>
    <row r="439" s="1" customFormat="1" spans="1:18">
      <c r="A439" s="1189" t="s">
        <v>37</v>
      </c>
      <c r="B439" s="1189" t="s">
        <v>711</v>
      </c>
      <c r="C439" s="1189">
        <v>502</v>
      </c>
      <c r="D439" s="1190">
        <v>1.25187973905</v>
      </c>
      <c r="E439" s="1189" t="s">
        <v>711</v>
      </c>
      <c r="F439" s="1189" t="s">
        <v>714</v>
      </c>
      <c r="G439" s="1189" t="s">
        <v>1075</v>
      </c>
      <c r="H439" s="1189"/>
      <c r="I439" s="1189" t="s">
        <v>721</v>
      </c>
      <c r="J439" s="1189" t="s">
        <v>28</v>
      </c>
      <c r="K439" s="1189" t="s">
        <v>29</v>
      </c>
      <c r="L439" s="1189"/>
      <c r="M439" s="1195">
        <v>40438640.7646</v>
      </c>
      <c r="N439" s="1195">
        <v>4692885.04188</v>
      </c>
      <c r="O439" s="1189" t="s">
        <v>718</v>
      </c>
      <c r="P439" s="1196">
        <f t="shared" si="7"/>
        <v>3.75563921715</v>
      </c>
      <c r="Q439" s="1201" t="s">
        <v>1079</v>
      </c>
      <c r="R439" s="78" t="s">
        <v>1080</v>
      </c>
    </row>
    <row r="440" s="1" customFormat="1" spans="1:18">
      <c r="A440" s="1189" t="s">
        <v>37</v>
      </c>
      <c r="B440" s="1189" t="s">
        <v>711</v>
      </c>
      <c r="C440" s="1189">
        <v>437</v>
      </c>
      <c r="D440" s="1190">
        <v>5.6660928759</v>
      </c>
      <c r="E440" s="1189" t="s">
        <v>711</v>
      </c>
      <c r="F440" s="1189" t="s">
        <v>714</v>
      </c>
      <c r="G440" s="1189" t="s">
        <v>1075</v>
      </c>
      <c r="H440" s="1189"/>
      <c r="I440" s="1189" t="s">
        <v>721</v>
      </c>
      <c r="J440" s="1189" t="s">
        <v>1078</v>
      </c>
      <c r="K440" s="1189" t="s">
        <v>29</v>
      </c>
      <c r="L440" s="1189"/>
      <c r="M440" s="1195">
        <v>40438846.3886</v>
      </c>
      <c r="N440" s="1195">
        <v>4692952.33739</v>
      </c>
      <c r="O440" s="1189" t="s">
        <v>718</v>
      </c>
      <c r="P440" s="1196">
        <f t="shared" si="7"/>
        <v>16.9982786277</v>
      </c>
      <c r="Q440" s="1201" t="s">
        <v>1079</v>
      </c>
      <c r="R440" s="78" t="s">
        <v>1080</v>
      </c>
    </row>
    <row r="441" s="1" customFormat="1" spans="1:18">
      <c r="A441" s="1189" t="s">
        <v>37</v>
      </c>
      <c r="B441" s="1189" t="s">
        <v>711</v>
      </c>
      <c r="C441" s="1189">
        <v>480</v>
      </c>
      <c r="D441" s="1190">
        <v>13.81651884255</v>
      </c>
      <c r="E441" s="1189" t="s">
        <v>711</v>
      </c>
      <c r="F441" s="1189" t="s">
        <v>714</v>
      </c>
      <c r="G441" s="1189" t="s">
        <v>1075</v>
      </c>
      <c r="H441" s="1189"/>
      <c r="I441" s="1189" t="s">
        <v>721</v>
      </c>
      <c r="J441" s="1189" t="s">
        <v>28</v>
      </c>
      <c r="K441" s="1189" t="s">
        <v>29</v>
      </c>
      <c r="L441" s="1189"/>
      <c r="M441" s="1195">
        <v>40439156.3662</v>
      </c>
      <c r="N441" s="1195">
        <v>4693087.76482</v>
      </c>
      <c r="O441" s="1189" t="s">
        <v>718</v>
      </c>
      <c r="P441" s="1196">
        <f t="shared" si="7"/>
        <v>41.44955652765</v>
      </c>
      <c r="Q441" s="1201" t="s">
        <v>1079</v>
      </c>
      <c r="R441" s="78" t="s">
        <v>1080</v>
      </c>
    </row>
    <row r="442" s="1" customFormat="1" spans="1:18">
      <c r="A442" s="1189" t="s">
        <v>37</v>
      </c>
      <c r="B442" s="1189" t="s">
        <v>711</v>
      </c>
      <c r="C442" s="1189">
        <v>316</v>
      </c>
      <c r="D442" s="1190">
        <v>3.7210871676</v>
      </c>
      <c r="E442" s="1189" t="s">
        <v>711</v>
      </c>
      <c r="F442" s="1189" t="s">
        <v>714</v>
      </c>
      <c r="G442" s="1189" t="s">
        <v>1075</v>
      </c>
      <c r="H442" s="1189"/>
      <c r="I442" s="1189" t="s">
        <v>721</v>
      </c>
      <c r="J442" s="1189" t="s">
        <v>28</v>
      </c>
      <c r="K442" s="1189" t="s">
        <v>29</v>
      </c>
      <c r="L442" s="1189"/>
      <c r="M442" s="1195">
        <v>40438097.5836</v>
      </c>
      <c r="N442" s="1195">
        <v>4693389.38531</v>
      </c>
      <c r="O442" s="1189" t="s">
        <v>718</v>
      </c>
      <c r="P442" s="1196">
        <f t="shared" si="7"/>
        <v>11.1632615028</v>
      </c>
      <c r="Q442" s="1201" t="s">
        <v>1079</v>
      </c>
      <c r="R442" s="78" t="s">
        <v>1080</v>
      </c>
    </row>
    <row r="443" s="1" customFormat="1" spans="1:18">
      <c r="A443" s="1189" t="s">
        <v>37</v>
      </c>
      <c r="B443" s="1189" t="s">
        <v>711</v>
      </c>
      <c r="C443" s="1189">
        <v>268</v>
      </c>
      <c r="D443" s="1190">
        <v>1.96497542805</v>
      </c>
      <c r="E443" s="1189" t="s">
        <v>711</v>
      </c>
      <c r="F443" s="1189" t="s">
        <v>714</v>
      </c>
      <c r="G443" s="1189" t="s">
        <v>1075</v>
      </c>
      <c r="H443" s="1189"/>
      <c r="I443" s="1189" t="s">
        <v>721</v>
      </c>
      <c r="J443" s="1189" t="s">
        <v>1078</v>
      </c>
      <c r="K443" s="1189" t="s">
        <v>29</v>
      </c>
      <c r="L443" s="1189"/>
      <c r="M443" s="1195">
        <v>40439183.1201</v>
      </c>
      <c r="N443" s="1195">
        <v>4693583.31667</v>
      </c>
      <c r="O443" s="1189" t="s">
        <v>718</v>
      </c>
      <c r="P443" s="1196">
        <f t="shared" si="7"/>
        <v>5.89492628415</v>
      </c>
      <c r="Q443" s="1201" t="s">
        <v>1079</v>
      </c>
      <c r="R443" s="78" t="s">
        <v>1080</v>
      </c>
    </row>
    <row r="444" s="1" customFormat="1" spans="1:18">
      <c r="A444" s="1189" t="s">
        <v>37</v>
      </c>
      <c r="B444" s="1189" t="s">
        <v>711</v>
      </c>
      <c r="C444" s="1189">
        <v>279</v>
      </c>
      <c r="D444" s="1190">
        <v>11.47442759385</v>
      </c>
      <c r="E444" s="1189" t="s">
        <v>711</v>
      </c>
      <c r="F444" s="1189" t="s">
        <v>714</v>
      </c>
      <c r="G444" s="1189" t="s">
        <v>1075</v>
      </c>
      <c r="H444" s="1189"/>
      <c r="I444" s="1189" t="s">
        <v>721</v>
      </c>
      <c r="J444" s="1189" t="s">
        <v>28</v>
      </c>
      <c r="K444" s="1189" t="s">
        <v>29</v>
      </c>
      <c r="L444" s="1189"/>
      <c r="M444" s="1195">
        <v>40437763.8306</v>
      </c>
      <c r="N444" s="1195">
        <v>4693548.32467</v>
      </c>
      <c r="O444" s="1189" t="s">
        <v>718</v>
      </c>
      <c r="P444" s="1196">
        <f t="shared" si="7"/>
        <v>34.42328278155</v>
      </c>
      <c r="Q444" s="1201" t="s">
        <v>1079</v>
      </c>
      <c r="R444" s="78" t="s">
        <v>1080</v>
      </c>
    </row>
    <row r="445" s="1" customFormat="1" spans="1:18">
      <c r="A445" s="1189" t="s">
        <v>37</v>
      </c>
      <c r="B445" s="1189" t="s">
        <v>711</v>
      </c>
      <c r="C445" s="1189">
        <v>281</v>
      </c>
      <c r="D445" s="1190">
        <v>27.1924013406</v>
      </c>
      <c r="E445" s="1189" t="s">
        <v>711</v>
      </c>
      <c r="F445" s="1189" t="s">
        <v>714</v>
      </c>
      <c r="G445" s="1189" t="s">
        <v>1075</v>
      </c>
      <c r="H445" s="1189"/>
      <c r="I445" s="1189" t="s">
        <v>721</v>
      </c>
      <c r="J445" s="1189" t="s">
        <v>28</v>
      </c>
      <c r="K445" s="1189" t="s">
        <v>29</v>
      </c>
      <c r="L445" s="1189"/>
      <c r="M445" s="1195">
        <v>40437563.8069</v>
      </c>
      <c r="N445" s="1195">
        <v>4693520.44871</v>
      </c>
      <c r="O445" s="1189" t="s">
        <v>718</v>
      </c>
      <c r="P445" s="1196">
        <f t="shared" si="7"/>
        <v>81.5772040218</v>
      </c>
      <c r="Q445" s="1201" t="s">
        <v>1079</v>
      </c>
      <c r="R445" s="78" t="s">
        <v>1080</v>
      </c>
    </row>
    <row r="446" s="1" customFormat="1" spans="1:18">
      <c r="A446" s="1189" t="s">
        <v>37</v>
      </c>
      <c r="B446" s="1189" t="s">
        <v>711</v>
      </c>
      <c r="C446" s="1189">
        <v>148</v>
      </c>
      <c r="D446" s="1190">
        <v>3.1639191426</v>
      </c>
      <c r="E446" s="1189" t="s">
        <v>711</v>
      </c>
      <c r="F446" s="1189" t="s">
        <v>714</v>
      </c>
      <c r="G446" s="1189" t="s">
        <v>1075</v>
      </c>
      <c r="H446" s="1189"/>
      <c r="I446" s="1189" t="s">
        <v>721</v>
      </c>
      <c r="J446" s="1189" t="s">
        <v>1078</v>
      </c>
      <c r="K446" s="1189" t="s">
        <v>29</v>
      </c>
      <c r="L446" s="1189"/>
      <c r="M446" s="1195">
        <v>40437485.1302</v>
      </c>
      <c r="N446" s="1195">
        <v>4693991.25705</v>
      </c>
      <c r="O446" s="1189" t="s">
        <v>718</v>
      </c>
      <c r="P446" s="1196">
        <f t="shared" si="7"/>
        <v>9.4917574278</v>
      </c>
      <c r="Q446" s="1201" t="s">
        <v>1079</v>
      </c>
      <c r="R446" s="78" t="s">
        <v>1080</v>
      </c>
    </row>
    <row r="447" s="1" customFormat="1" spans="1:18">
      <c r="A447" s="1189" t="s">
        <v>37</v>
      </c>
      <c r="B447" s="1189" t="s">
        <v>711</v>
      </c>
      <c r="C447" s="1189">
        <v>99</v>
      </c>
      <c r="D447" s="1190">
        <v>1.0342315956</v>
      </c>
      <c r="E447" s="1189" t="s">
        <v>711</v>
      </c>
      <c r="F447" s="1189" t="s">
        <v>714</v>
      </c>
      <c r="G447" s="1189" t="s">
        <v>1075</v>
      </c>
      <c r="H447" s="1189"/>
      <c r="I447" s="1189" t="s">
        <v>721</v>
      </c>
      <c r="J447" s="1189" t="s">
        <v>1078</v>
      </c>
      <c r="K447" s="1189" t="s">
        <v>29</v>
      </c>
      <c r="L447" s="1189"/>
      <c r="M447" s="1195">
        <v>40437286.4244</v>
      </c>
      <c r="N447" s="1195">
        <v>4694191.46995</v>
      </c>
      <c r="O447" s="1189" t="s">
        <v>718</v>
      </c>
      <c r="P447" s="1196">
        <f t="shared" si="7"/>
        <v>3.1026947868</v>
      </c>
      <c r="Q447" s="1201" t="s">
        <v>1079</v>
      </c>
      <c r="R447" s="78" t="s">
        <v>1080</v>
      </c>
    </row>
    <row r="448" s="1" customFormat="1" spans="1:18">
      <c r="A448" s="1189" t="s">
        <v>37</v>
      </c>
      <c r="B448" s="1189" t="s">
        <v>711</v>
      </c>
      <c r="C448" s="1189">
        <v>78</v>
      </c>
      <c r="D448" s="1190">
        <v>1.21382877195</v>
      </c>
      <c r="E448" s="1189" t="s">
        <v>711</v>
      </c>
      <c r="F448" s="1189" t="s">
        <v>714</v>
      </c>
      <c r="G448" s="1189" t="s">
        <v>1075</v>
      </c>
      <c r="H448" s="1189"/>
      <c r="I448" s="1189" t="s">
        <v>721</v>
      </c>
      <c r="J448" s="1189" t="s">
        <v>1078</v>
      </c>
      <c r="K448" s="1189" t="s">
        <v>29</v>
      </c>
      <c r="L448" s="1189"/>
      <c r="M448" s="1195">
        <v>40437596.7042</v>
      </c>
      <c r="N448" s="1195">
        <v>4694252.31963</v>
      </c>
      <c r="O448" s="1189" t="s">
        <v>718</v>
      </c>
      <c r="P448" s="1196">
        <f t="shared" si="7"/>
        <v>3.64148631585</v>
      </c>
      <c r="Q448" s="1201" t="s">
        <v>1079</v>
      </c>
      <c r="R448" s="78" t="s">
        <v>1080</v>
      </c>
    </row>
    <row r="449" s="1" customFormat="1" spans="1:18">
      <c r="A449" s="1189" t="s">
        <v>37</v>
      </c>
      <c r="B449" s="1189" t="s">
        <v>711</v>
      </c>
      <c r="C449" s="1189">
        <v>50</v>
      </c>
      <c r="D449" s="1190">
        <v>4.40509699365</v>
      </c>
      <c r="E449" s="1189" t="s">
        <v>711</v>
      </c>
      <c r="F449" s="1189" t="s">
        <v>714</v>
      </c>
      <c r="G449" s="1189" t="s">
        <v>1075</v>
      </c>
      <c r="H449" s="1189"/>
      <c r="I449" s="1189" t="s">
        <v>721</v>
      </c>
      <c r="J449" s="1189" t="s">
        <v>1078</v>
      </c>
      <c r="K449" s="1189" t="s">
        <v>29</v>
      </c>
      <c r="L449" s="1189"/>
      <c r="M449" s="1195">
        <v>40437687.9686</v>
      </c>
      <c r="N449" s="1195">
        <v>4694460.74626</v>
      </c>
      <c r="O449" s="1189" t="s">
        <v>718</v>
      </c>
      <c r="P449" s="1196">
        <f t="shared" si="7"/>
        <v>13.21529098095</v>
      </c>
      <c r="Q449" s="1201" t="s">
        <v>1079</v>
      </c>
      <c r="R449" s="78" t="s">
        <v>1080</v>
      </c>
    </row>
    <row r="450" s="1" customFormat="1" spans="1:18">
      <c r="A450" s="1189" t="s">
        <v>37</v>
      </c>
      <c r="B450" s="1189" t="s">
        <v>711</v>
      </c>
      <c r="C450" s="1189">
        <v>51</v>
      </c>
      <c r="D450" s="1190">
        <v>2.65528624155</v>
      </c>
      <c r="E450" s="1189" t="s">
        <v>711</v>
      </c>
      <c r="F450" s="1189" t="s">
        <v>714</v>
      </c>
      <c r="G450" s="1189" t="s">
        <v>1075</v>
      </c>
      <c r="H450" s="1189"/>
      <c r="I450" s="1189" t="s">
        <v>721</v>
      </c>
      <c r="J450" s="1189" t="s">
        <v>1078</v>
      </c>
      <c r="K450" s="1189" t="s">
        <v>29</v>
      </c>
      <c r="L450" s="1189"/>
      <c r="M450" s="1195">
        <v>40437389.2319</v>
      </c>
      <c r="N450" s="1195">
        <v>4694467.29845</v>
      </c>
      <c r="O450" s="1189" t="s">
        <v>718</v>
      </c>
      <c r="P450" s="1196">
        <f t="shared" si="7"/>
        <v>7.96585872465</v>
      </c>
      <c r="Q450" s="1201" t="s">
        <v>1079</v>
      </c>
      <c r="R450" s="78" t="s">
        <v>1080</v>
      </c>
    </row>
    <row r="451" s="1" customFormat="1" spans="1:18">
      <c r="A451" s="1189" t="s">
        <v>37</v>
      </c>
      <c r="B451" s="1189" t="s">
        <v>100</v>
      </c>
      <c r="C451" s="1189">
        <v>1662</v>
      </c>
      <c r="D451" s="1190">
        <v>7.16024087835</v>
      </c>
      <c r="E451" s="1189" t="s">
        <v>100</v>
      </c>
      <c r="F451" s="1189" t="s">
        <v>714</v>
      </c>
      <c r="G451" s="1189" t="s">
        <v>1075</v>
      </c>
      <c r="H451" s="1189"/>
      <c r="I451" s="1189" t="s">
        <v>721</v>
      </c>
      <c r="J451" s="1189" t="s">
        <v>1078</v>
      </c>
      <c r="K451" s="1189" t="s">
        <v>29</v>
      </c>
      <c r="L451" s="1189"/>
      <c r="M451" s="1195">
        <v>40437080.8539</v>
      </c>
      <c r="N451" s="1195">
        <v>4684067.29803</v>
      </c>
      <c r="O451" s="1189" t="s">
        <v>43</v>
      </c>
      <c r="P451" s="1196">
        <f t="shared" si="7"/>
        <v>21.48072263505</v>
      </c>
      <c r="Q451" s="1201" t="s">
        <v>1079</v>
      </c>
      <c r="R451" s="78" t="s">
        <v>1080</v>
      </c>
    </row>
    <row r="452" s="1" customFormat="1" spans="1:18">
      <c r="A452" s="1189" t="s">
        <v>37</v>
      </c>
      <c r="B452" s="1189" t="s">
        <v>100</v>
      </c>
      <c r="C452" s="1189">
        <v>1677</v>
      </c>
      <c r="D452" s="1190">
        <v>61.12073876565</v>
      </c>
      <c r="E452" s="1189" t="s">
        <v>100</v>
      </c>
      <c r="F452" s="1189" t="s">
        <v>714</v>
      </c>
      <c r="G452" s="1189" t="s">
        <v>1075</v>
      </c>
      <c r="H452" s="1189"/>
      <c r="I452" s="1189" t="s">
        <v>721</v>
      </c>
      <c r="J452" s="1189" t="s">
        <v>28</v>
      </c>
      <c r="K452" s="1189" t="s">
        <v>29</v>
      </c>
      <c r="L452" s="1189"/>
      <c r="M452" s="1195">
        <v>40433296.4108</v>
      </c>
      <c r="N452" s="1195">
        <v>4684053.88565</v>
      </c>
      <c r="O452" s="1189" t="s">
        <v>43</v>
      </c>
      <c r="P452" s="1196">
        <f t="shared" si="7"/>
        <v>183.36221629695</v>
      </c>
      <c r="Q452" s="1201" t="s">
        <v>1079</v>
      </c>
      <c r="R452" s="78" t="s">
        <v>1080</v>
      </c>
    </row>
    <row r="453" s="1" customFormat="1" spans="1:18">
      <c r="A453" s="1189" t="s">
        <v>37</v>
      </c>
      <c r="B453" s="1189" t="s">
        <v>100</v>
      </c>
      <c r="C453" s="1189">
        <v>676</v>
      </c>
      <c r="D453" s="1190">
        <v>38.01613559415</v>
      </c>
      <c r="E453" s="1189" t="s">
        <v>100</v>
      </c>
      <c r="F453" s="1189" t="s">
        <v>714</v>
      </c>
      <c r="G453" s="1189" t="s">
        <v>1075</v>
      </c>
      <c r="H453" s="1189"/>
      <c r="I453" s="1189" t="s">
        <v>721</v>
      </c>
      <c r="J453" s="1189" t="s">
        <v>28</v>
      </c>
      <c r="K453" s="1189" t="s">
        <v>58</v>
      </c>
      <c r="L453" s="1189"/>
      <c r="M453" s="1195">
        <v>40432943.6847</v>
      </c>
      <c r="N453" s="1195">
        <v>4686159.75195</v>
      </c>
      <c r="O453" s="1189" t="s">
        <v>43</v>
      </c>
      <c r="P453" s="1196">
        <f t="shared" si="7"/>
        <v>114.04840678245</v>
      </c>
      <c r="Q453" s="1201" t="s">
        <v>1079</v>
      </c>
      <c r="R453" s="78" t="s">
        <v>1080</v>
      </c>
    </row>
    <row r="454" s="1" customFormat="1" spans="1:18">
      <c r="A454" s="1189" t="s">
        <v>37</v>
      </c>
      <c r="B454" s="1189" t="s">
        <v>100</v>
      </c>
      <c r="C454" s="1189">
        <v>656</v>
      </c>
      <c r="D454" s="1190">
        <v>18.6322742136</v>
      </c>
      <c r="E454" s="1189" t="s">
        <v>100</v>
      </c>
      <c r="F454" s="1189" t="s">
        <v>714</v>
      </c>
      <c r="G454" s="1189" t="s">
        <v>1075</v>
      </c>
      <c r="H454" s="1189"/>
      <c r="I454" s="1189" t="s">
        <v>721</v>
      </c>
      <c r="J454" s="1189" t="s">
        <v>28</v>
      </c>
      <c r="K454" s="1189" t="s">
        <v>58</v>
      </c>
      <c r="L454" s="1189"/>
      <c r="M454" s="1195">
        <v>40432704.8397</v>
      </c>
      <c r="N454" s="1195">
        <v>4686166.59126</v>
      </c>
      <c r="O454" s="1189" t="s">
        <v>43</v>
      </c>
      <c r="P454" s="1196">
        <f t="shared" si="7"/>
        <v>55.8968226408</v>
      </c>
      <c r="Q454" s="1201" t="s">
        <v>1079</v>
      </c>
      <c r="R454" s="78" t="s">
        <v>1080</v>
      </c>
    </row>
    <row r="455" s="1" customFormat="1" spans="1:18">
      <c r="A455" s="1189" t="s">
        <v>37</v>
      </c>
      <c r="B455" s="1189" t="s">
        <v>100</v>
      </c>
      <c r="C455" s="1189">
        <v>593</v>
      </c>
      <c r="D455" s="1190">
        <v>11.6214131613</v>
      </c>
      <c r="E455" s="1189" t="s">
        <v>100</v>
      </c>
      <c r="F455" s="1189" t="s">
        <v>714</v>
      </c>
      <c r="G455" s="1189" t="s">
        <v>1075</v>
      </c>
      <c r="H455" s="1189"/>
      <c r="I455" s="1189" t="s">
        <v>721</v>
      </c>
      <c r="J455" s="1189" t="s">
        <v>28</v>
      </c>
      <c r="K455" s="1189" t="s">
        <v>29</v>
      </c>
      <c r="L455" s="1189"/>
      <c r="M455" s="1195">
        <v>40433967.3253</v>
      </c>
      <c r="N455" s="1195">
        <v>4686367.29317</v>
      </c>
      <c r="O455" s="1189" t="s">
        <v>43</v>
      </c>
      <c r="P455" s="1196">
        <f t="shared" si="7"/>
        <v>34.8642394839</v>
      </c>
      <c r="Q455" s="1201" t="s">
        <v>1079</v>
      </c>
      <c r="R455" s="78" t="s">
        <v>1080</v>
      </c>
    </row>
    <row r="456" s="1" customFormat="1" spans="1:18">
      <c r="A456" s="1189" t="s">
        <v>37</v>
      </c>
      <c r="B456" s="1189" t="s">
        <v>100</v>
      </c>
      <c r="C456" s="1189">
        <v>597</v>
      </c>
      <c r="D456" s="1190">
        <v>23.9362023306</v>
      </c>
      <c r="E456" s="1189" t="s">
        <v>100</v>
      </c>
      <c r="F456" s="1189" t="s">
        <v>714</v>
      </c>
      <c r="G456" s="1189" t="s">
        <v>1075</v>
      </c>
      <c r="H456" s="1189"/>
      <c r="I456" s="1189" t="s">
        <v>721</v>
      </c>
      <c r="J456" s="1189" t="s">
        <v>28</v>
      </c>
      <c r="K456" s="1189" t="s">
        <v>29</v>
      </c>
      <c r="L456" s="1189"/>
      <c r="M456" s="1195">
        <v>40435352.3012</v>
      </c>
      <c r="N456" s="1195">
        <v>4686342.82968</v>
      </c>
      <c r="O456" s="1189" t="s">
        <v>43</v>
      </c>
      <c r="P456" s="1196">
        <f t="shared" si="7"/>
        <v>71.8086069918</v>
      </c>
      <c r="Q456" s="1201" t="s">
        <v>1079</v>
      </c>
      <c r="R456" s="78" t="s">
        <v>1080</v>
      </c>
    </row>
    <row r="457" s="1" customFormat="1" spans="1:18">
      <c r="A457" s="1189" t="s">
        <v>37</v>
      </c>
      <c r="B457" s="1189" t="s">
        <v>100</v>
      </c>
      <c r="C457" s="1189">
        <v>539</v>
      </c>
      <c r="D457" s="1190">
        <v>7.79670479655</v>
      </c>
      <c r="E457" s="1189" t="s">
        <v>100</v>
      </c>
      <c r="F457" s="1189" t="s">
        <v>714</v>
      </c>
      <c r="G457" s="1189" t="s">
        <v>1075</v>
      </c>
      <c r="H457" s="1189"/>
      <c r="I457" s="1189" t="s">
        <v>721</v>
      </c>
      <c r="J457" s="1189" t="s">
        <v>28</v>
      </c>
      <c r="K457" s="1189" t="s">
        <v>327</v>
      </c>
      <c r="L457" s="1189"/>
      <c r="M457" s="1195">
        <v>40434109.6724</v>
      </c>
      <c r="N457" s="1195">
        <v>4686502.81728</v>
      </c>
      <c r="O457" s="1189" t="s">
        <v>43</v>
      </c>
      <c r="P457" s="1196">
        <f t="shared" si="7"/>
        <v>23.39011438965</v>
      </c>
      <c r="Q457" s="1201" t="s">
        <v>1079</v>
      </c>
      <c r="R457" s="78" t="s">
        <v>1080</v>
      </c>
    </row>
    <row r="458" s="1" customFormat="1" spans="1:18">
      <c r="A458" s="1189" t="s">
        <v>37</v>
      </c>
      <c r="B458" s="1189" t="s">
        <v>100</v>
      </c>
      <c r="C458" s="1189">
        <v>410</v>
      </c>
      <c r="D458" s="1190">
        <v>8.98339143765</v>
      </c>
      <c r="E458" s="1189" t="s">
        <v>100</v>
      </c>
      <c r="F458" s="1189" t="s">
        <v>714</v>
      </c>
      <c r="G458" s="1189" t="s">
        <v>1075</v>
      </c>
      <c r="H458" s="1189"/>
      <c r="I458" s="1189" t="s">
        <v>721</v>
      </c>
      <c r="J458" s="1189" t="s">
        <v>28</v>
      </c>
      <c r="K458" s="1189" t="s">
        <v>29</v>
      </c>
      <c r="L458" s="1189"/>
      <c r="M458" s="1195">
        <v>40432886.3619</v>
      </c>
      <c r="N458" s="1195">
        <v>4686852.51479</v>
      </c>
      <c r="O458" s="1189" t="s">
        <v>43</v>
      </c>
      <c r="P458" s="1196">
        <f t="shared" si="7"/>
        <v>26.95017431295</v>
      </c>
      <c r="Q458" s="1201" t="s">
        <v>1079</v>
      </c>
      <c r="R458" s="78" t="s">
        <v>1080</v>
      </c>
    </row>
    <row r="459" s="1" customFormat="1" spans="1:18">
      <c r="A459" s="1189" t="s">
        <v>37</v>
      </c>
      <c r="B459" s="1189" t="s">
        <v>100</v>
      </c>
      <c r="C459" s="1189">
        <v>323</v>
      </c>
      <c r="D459" s="1190">
        <v>5.3304641391</v>
      </c>
      <c r="E459" s="1189" t="s">
        <v>100</v>
      </c>
      <c r="F459" s="1189" t="s">
        <v>714</v>
      </c>
      <c r="G459" s="1189" t="s">
        <v>1075</v>
      </c>
      <c r="H459" s="1189"/>
      <c r="I459" s="1189" t="s">
        <v>721</v>
      </c>
      <c r="J459" s="1189" t="s">
        <v>28</v>
      </c>
      <c r="K459" s="1189" t="s">
        <v>58</v>
      </c>
      <c r="L459" s="1189"/>
      <c r="M459" s="1195">
        <v>40432440.3859</v>
      </c>
      <c r="N459" s="1195">
        <v>4687066.52006</v>
      </c>
      <c r="O459" s="1189" t="s">
        <v>43</v>
      </c>
      <c r="P459" s="1196">
        <f t="shared" si="7"/>
        <v>15.9913924173</v>
      </c>
      <c r="Q459" s="1201" t="s">
        <v>1079</v>
      </c>
      <c r="R459" s="78" t="s">
        <v>1080</v>
      </c>
    </row>
    <row r="460" s="1" customFormat="1" spans="1:18">
      <c r="A460" s="1189" t="s">
        <v>37</v>
      </c>
      <c r="B460" s="1189" t="s">
        <v>100</v>
      </c>
      <c r="C460" s="1189">
        <v>317</v>
      </c>
      <c r="D460" s="1190">
        <v>8.8912384227</v>
      </c>
      <c r="E460" s="1189" t="s">
        <v>100</v>
      </c>
      <c r="F460" s="1189" t="s">
        <v>714</v>
      </c>
      <c r="G460" s="1189" t="s">
        <v>1075</v>
      </c>
      <c r="H460" s="1189"/>
      <c r="I460" s="1189" t="s">
        <v>721</v>
      </c>
      <c r="J460" s="1189" t="s">
        <v>28</v>
      </c>
      <c r="K460" s="1189" t="s">
        <v>29</v>
      </c>
      <c r="L460" s="1189"/>
      <c r="M460" s="1195">
        <v>40433283.0801</v>
      </c>
      <c r="N460" s="1195">
        <v>4687067.47413</v>
      </c>
      <c r="O460" s="1189" t="s">
        <v>43</v>
      </c>
      <c r="P460" s="1196">
        <f t="shared" ref="P460:P523" si="8">D460*3</f>
        <v>26.6737152681</v>
      </c>
      <c r="Q460" s="1201" t="s">
        <v>1079</v>
      </c>
      <c r="R460" s="78" t="s">
        <v>1080</v>
      </c>
    </row>
    <row r="461" s="1" customFormat="1" spans="1:18">
      <c r="A461" s="1189" t="s">
        <v>37</v>
      </c>
      <c r="B461" s="1189" t="s">
        <v>100</v>
      </c>
      <c r="C461" s="1189">
        <v>335</v>
      </c>
      <c r="D461" s="1190">
        <v>8.6091107892</v>
      </c>
      <c r="E461" s="1189" t="s">
        <v>100</v>
      </c>
      <c r="F461" s="1189" t="s">
        <v>714</v>
      </c>
      <c r="G461" s="1189" t="s">
        <v>1075</v>
      </c>
      <c r="H461" s="1189"/>
      <c r="I461" s="1189" t="s">
        <v>721</v>
      </c>
      <c r="J461" s="1189" t="s">
        <v>28</v>
      </c>
      <c r="K461" s="1189" t="s">
        <v>29</v>
      </c>
      <c r="L461" s="1189"/>
      <c r="M461" s="1195">
        <v>40437331.5904</v>
      </c>
      <c r="N461" s="1195">
        <v>4686946.48812</v>
      </c>
      <c r="O461" s="1189" t="s">
        <v>43</v>
      </c>
      <c r="P461" s="1196">
        <f t="shared" si="8"/>
        <v>25.8273323676</v>
      </c>
      <c r="Q461" s="1201" t="s">
        <v>1079</v>
      </c>
      <c r="R461" s="78" t="s">
        <v>1080</v>
      </c>
    </row>
    <row r="462" s="1" customFormat="1" spans="1:18">
      <c r="A462" s="1189" t="s">
        <v>37</v>
      </c>
      <c r="B462" s="1189" t="s">
        <v>100</v>
      </c>
      <c r="C462" s="1189">
        <v>297</v>
      </c>
      <c r="D462" s="1190">
        <v>2.5598778885</v>
      </c>
      <c r="E462" s="1189" t="s">
        <v>100</v>
      </c>
      <c r="F462" s="1189" t="s">
        <v>714</v>
      </c>
      <c r="G462" s="1189" t="s">
        <v>1075</v>
      </c>
      <c r="H462" s="1189"/>
      <c r="I462" s="1189" t="s">
        <v>721</v>
      </c>
      <c r="J462" s="1189" t="s">
        <v>28</v>
      </c>
      <c r="K462" s="1189" t="s">
        <v>29</v>
      </c>
      <c r="L462" s="1189"/>
      <c r="M462" s="1195">
        <v>40433519.1013</v>
      </c>
      <c r="N462" s="1195">
        <v>4687105.26504</v>
      </c>
      <c r="O462" s="1189" t="s">
        <v>43</v>
      </c>
      <c r="P462" s="1196">
        <f t="shared" si="8"/>
        <v>7.6796336655</v>
      </c>
      <c r="Q462" s="1201" t="s">
        <v>1079</v>
      </c>
      <c r="R462" s="78" t="s">
        <v>1080</v>
      </c>
    </row>
    <row r="463" s="1" customFormat="1" spans="1:18">
      <c r="A463" s="1189" t="s">
        <v>37</v>
      </c>
      <c r="B463" s="1189" t="s">
        <v>100</v>
      </c>
      <c r="C463" s="1189">
        <v>290</v>
      </c>
      <c r="D463" s="1190">
        <v>2.1962206431</v>
      </c>
      <c r="E463" s="1189" t="s">
        <v>100</v>
      </c>
      <c r="F463" s="1189" t="s">
        <v>714</v>
      </c>
      <c r="G463" s="1189" t="s">
        <v>1075</v>
      </c>
      <c r="H463" s="1189"/>
      <c r="I463" s="1189" t="s">
        <v>721</v>
      </c>
      <c r="J463" s="1189" t="s">
        <v>28</v>
      </c>
      <c r="K463" s="1189" t="s">
        <v>29</v>
      </c>
      <c r="L463" s="1189"/>
      <c r="M463" s="1195">
        <v>40433596.3882</v>
      </c>
      <c r="N463" s="1195">
        <v>4687133.13605</v>
      </c>
      <c r="O463" s="1189" t="s">
        <v>43</v>
      </c>
      <c r="P463" s="1196">
        <f t="shared" si="8"/>
        <v>6.5886619293</v>
      </c>
      <c r="Q463" s="1201" t="s">
        <v>1079</v>
      </c>
      <c r="R463" s="78" t="s">
        <v>1080</v>
      </c>
    </row>
    <row r="464" s="1" customFormat="1" spans="1:18">
      <c r="A464" s="1189" t="s">
        <v>37</v>
      </c>
      <c r="B464" s="1189" t="s">
        <v>100</v>
      </c>
      <c r="C464" s="1189">
        <v>284</v>
      </c>
      <c r="D464" s="1190">
        <v>3.8580048582</v>
      </c>
      <c r="E464" s="1189" t="s">
        <v>100</v>
      </c>
      <c r="F464" s="1189" t="s">
        <v>714</v>
      </c>
      <c r="G464" s="1189" t="s">
        <v>1075</v>
      </c>
      <c r="H464" s="1189"/>
      <c r="I464" s="1189" t="s">
        <v>721</v>
      </c>
      <c r="J464" s="1189" t="s">
        <v>28</v>
      </c>
      <c r="K464" s="1189" t="s">
        <v>58</v>
      </c>
      <c r="L464" s="1189"/>
      <c r="M464" s="1195">
        <v>40432494.9757</v>
      </c>
      <c r="N464" s="1195">
        <v>4687145.84936</v>
      </c>
      <c r="O464" s="1189" t="s">
        <v>43</v>
      </c>
      <c r="P464" s="1196">
        <f t="shared" si="8"/>
        <v>11.5740145746</v>
      </c>
      <c r="Q464" s="1201" t="s">
        <v>1079</v>
      </c>
      <c r="R464" s="78" t="s">
        <v>1080</v>
      </c>
    </row>
    <row r="465" s="1" customFormat="1" spans="1:18">
      <c r="A465" s="1189" t="s">
        <v>37</v>
      </c>
      <c r="B465" s="1189" t="s">
        <v>100</v>
      </c>
      <c r="C465" s="1189">
        <v>287</v>
      </c>
      <c r="D465" s="1190">
        <v>7.669457127</v>
      </c>
      <c r="E465" s="1189" t="s">
        <v>100</v>
      </c>
      <c r="F465" s="1189" t="s">
        <v>714</v>
      </c>
      <c r="G465" s="1189" t="s">
        <v>1075</v>
      </c>
      <c r="H465" s="1189"/>
      <c r="I465" s="1189" t="s">
        <v>721</v>
      </c>
      <c r="J465" s="1189" t="s">
        <v>28</v>
      </c>
      <c r="K465" s="1189" t="s">
        <v>58</v>
      </c>
      <c r="L465" s="1189"/>
      <c r="M465" s="1195">
        <v>40432918.3288</v>
      </c>
      <c r="N465" s="1195">
        <v>4687149.42677</v>
      </c>
      <c r="O465" s="1189" t="s">
        <v>43</v>
      </c>
      <c r="P465" s="1196">
        <f t="shared" si="8"/>
        <v>23.008371381</v>
      </c>
      <c r="Q465" s="1201" t="s">
        <v>1079</v>
      </c>
      <c r="R465" s="78" t="s">
        <v>1080</v>
      </c>
    </row>
    <row r="466" s="1" customFormat="1" spans="1:18">
      <c r="A466" s="1189" t="s">
        <v>37</v>
      </c>
      <c r="B466" s="1189" t="s">
        <v>100</v>
      </c>
      <c r="C466" s="1189">
        <v>281</v>
      </c>
      <c r="D466" s="1190">
        <v>57.38366268855</v>
      </c>
      <c r="E466" s="1189" t="s">
        <v>100</v>
      </c>
      <c r="F466" s="1189" t="s">
        <v>714</v>
      </c>
      <c r="G466" s="1189" t="s">
        <v>1075</v>
      </c>
      <c r="H466" s="1189"/>
      <c r="I466" s="1189" t="s">
        <v>721</v>
      </c>
      <c r="J466" s="1189" t="s">
        <v>28</v>
      </c>
      <c r="K466" s="1189" t="s">
        <v>58</v>
      </c>
      <c r="L466" s="1189"/>
      <c r="M466" s="1195">
        <v>40432726.2269</v>
      </c>
      <c r="N466" s="1195">
        <v>4687171.60184</v>
      </c>
      <c r="O466" s="1189" t="s">
        <v>43</v>
      </c>
      <c r="P466" s="1196">
        <f t="shared" si="8"/>
        <v>172.15098806565</v>
      </c>
      <c r="Q466" s="1201" t="s">
        <v>1079</v>
      </c>
      <c r="R466" s="78" t="s">
        <v>1080</v>
      </c>
    </row>
    <row r="467" s="1" customFormat="1" spans="1:18">
      <c r="A467" s="1189" t="s">
        <v>37</v>
      </c>
      <c r="B467" s="1189" t="s">
        <v>100</v>
      </c>
      <c r="C467" s="1189">
        <v>249</v>
      </c>
      <c r="D467" s="1190">
        <v>7.8304827498</v>
      </c>
      <c r="E467" s="1189" t="s">
        <v>100</v>
      </c>
      <c r="F467" s="1189" t="s">
        <v>714</v>
      </c>
      <c r="G467" s="1189" t="s">
        <v>1075</v>
      </c>
      <c r="H467" s="1189"/>
      <c r="I467" s="1189" t="s">
        <v>721</v>
      </c>
      <c r="J467" s="1189" t="s">
        <v>28</v>
      </c>
      <c r="K467" s="1189" t="s">
        <v>58</v>
      </c>
      <c r="L467" s="1189"/>
      <c r="M467" s="1195">
        <v>40432947.0523</v>
      </c>
      <c r="N467" s="1195">
        <v>4687270.175</v>
      </c>
      <c r="O467" s="1189" t="s">
        <v>43</v>
      </c>
      <c r="P467" s="1196">
        <f t="shared" si="8"/>
        <v>23.4914482494</v>
      </c>
      <c r="Q467" s="1201" t="s">
        <v>1079</v>
      </c>
      <c r="R467" s="78" t="s">
        <v>1080</v>
      </c>
    </row>
    <row r="468" s="1" customFormat="1" spans="1:18">
      <c r="A468" s="1189" t="s">
        <v>37</v>
      </c>
      <c r="B468" s="1189" t="s">
        <v>100</v>
      </c>
      <c r="C468" s="1189">
        <v>239</v>
      </c>
      <c r="D468" s="1190">
        <v>66.9034291053</v>
      </c>
      <c r="E468" s="1189" t="s">
        <v>100</v>
      </c>
      <c r="F468" s="1189" t="s">
        <v>714</v>
      </c>
      <c r="G468" s="1189" t="s">
        <v>1075</v>
      </c>
      <c r="H468" s="1189"/>
      <c r="I468" s="1189" t="s">
        <v>721</v>
      </c>
      <c r="J468" s="1189" t="s">
        <v>28</v>
      </c>
      <c r="K468" s="1189" t="s">
        <v>327</v>
      </c>
      <c r="L468" s="1189"/>
      <c r="M468" s="1195">
        <v>40433517.2275</v>
      </c>
      <c r="N468" s="1195">
        <v>4687323.58165</v>
      </c>
      <c r="O468" s="1189" t="s">
        <v>43</v>
      </c>
      <c r="P468" s="1196">
        <f t="shared" si="8"/>
        <v>200.7102873159</v>
      </c>
      <c r="Q468" s="1201" t="s">
        <v>1079</v>
      </c>
      <c r="R468" s="78" t="s">
        <v>1080</v>
      </c>
    </row>
    <row r="469" s="1" customFormat="1" spans="1:18">
      <c r="A469" s="1189" t="s">
        <v>37</v>
      </c>
      <c r="B469" s="1189" t="s">
        <v>100</v>
      </c>
      <c r="C469" s="1189">
        <v>219</v>
      </c>
      <c r="D469" s="1190">
        <v>11.59823267925</v>
      </c>
      <c r="E469" s="1189" t="s">
        <v>100</v>
      </c>
      <c r="F469" s="1189" t="s">
        <v>714</v>
      </c>
      <c r="G469" s="1189" t="s">
        <v>1075</v>
      </c>
      <c r="H469" s="1189"/>
      <c r="I469" s="1189" t="s">
        <v>721</v>
      </c>
      <c r="J469" s="1189" t="s">
        <v>28</v>
      </c>
      <c r="K469" s="1189" t="s">
        <v>29</v>
      </c>
      <c r="L469" s="1189"/>
      <c r="M469" s="1195">
        <v>40434031.4552</v>
      </c>
      <c r="N469" s="1195">
        <v>4687362.78482</v>
      </c>
      <c r="O469" s="1189" t="s">
        <v>43</v>
      </c>
      <c r="P469" s="1196">
        <f t="shared" si="8"/>
        <v>34.79469803775</v>
      </c>
      <c r="Q469" s="1201" t="s">
        <v>1079</v>
      </c>
      <c r="R469" s="78" t="s">
        <v>1080</v>
      </c>
    </row>
    <row r="470" s="1" customFormat="1" spans="1:18">
      <c r="A470" s="1189" t="s">
        <v>37</v>
      </c>
      <c r="B470" s="1189" t="s">
        <v>100</v>
      </c>
      <c r="C470" s="1189">
        <v>248</v>
      </c>
      <c r="D470" s="1190">
        <v>28.6933312884</v>
      </c>
      <c r="E470" s="1189" t="s">
        <v>100</v>
      </c>
      <c r="F470" s="1189" t="s">
        <v>714</v>
      </c>
      <c r="G470" s="1189" t="s">
        <v>1075</v>
      </c>
      <c r="H470" s="1189"/>
      <c r="I470" s="1189" t="s">
        <v>721</v>
      </c>
      <c r="J470" s="1189" t="s">
        <v>28</v>
      </c>
      <c r="K470" s="1189" t="s">
        <v>29</v>
      </c>
      <c r="L470" s="1189"/>
      <c r="M470" s="1195">
        <v>40436087.9439</v>
      </c>
      <c r="N470" s="1195">
        <v>4687363.48819</v>
      </c>
      <c r="O470" s="1189" t="s">
        <v>43</v>
      </c>
      <c r="P470" s="1196">
        <f t="shared" si="8"/>
        <v>86.0799938652</v>
      </c>
      <c r="Q470" s="1201" t="s">
        <v>1079</v>
      </c>
      <c r="R470" s="78" t="s">
        <v>1080</v>
      </c>
    </row>
    <row r="471" s="1" customFormat="1" spans="1:18">
      <c r="A471" s="1189" t="s">
        <v>37</v>
      </c>
      <c r="B471" s="1189" t="s">
        <v>100</v>
      </c>
      <c r="C471" s="1189">
        <v>158</v>
      </c>
      <c r="D471" s="1190">
        <v>2.5613532603</v>
      </c>
      <c r="E471" s="1189" t="s">
        <v>100</v>
      </c>
      <c r="F471" s="1189" t="s">
        <v>714</v>
      </c>
      <c r="G471" s="1189" t="s">
        <v>1075</v>
      </c>
      <c r="H471" s="1189"/>
      <c r="I471" s="1189" t="s">
        <v>721</v>
      </c>
      <c r="J471" s="1189" t="s">
        <v>28</v>
      </c>
      <c r="K471" s="1189" t="s">
        <v>327</v>
      </c>
      <c r="L471" s="1189"/>
      <c r="M471" s="1195">
        <v>40433774.3129</v>
      </c>
      <c r="N471" s="1195">
        <v>4687630.05836</v>
      </c>
      <c r="O471" s="1189" t="s">
        <v>43</v>
      </c>
      <c r="P471" s="1196">
        <f t="shared" si="8"/>
        <v>7.6840597809</v>
      </c>
      <c r="Q471" s="1201" t="s">
        <v>1079</v>
      </c>
      <c r="R471" s="78" t="s">
        <v>1080</v>
      </c>
    </row>
    <row r="472" s="1" customFormat="1" spans="1:18">
      <c r="A472" s="1189" t="s">
        <v>37</v>
      </c>
      <c r="B472" s="1189" t="s">
        <v>100</v>
      </c>
      <c r="C472" s="1189">
        <v>159</v>
      </c>
      <c r="D472" s="1190">
        <v>10.404832047</v>
      </c>
      <c r="E472" s="1189" t="s">
        <v>100</v>
      </c>
      <c r="F472" s="1189" t="s">
        <v>714</v>
      </c>
      <c r="G472" s="1189" t="s">
        <v>1075</v>
      </c>
      <c r="H472" s="1189"/>
      <c r="I472" s="1189" t="s">
        <v>721</v>
      </c>
      <c r="J472" s="1189" t="s">
        <v>28</v>
      </c>
      <c r="K472" s="1189" t="s">
        <v>29</v>
      </c>
      <c r="L472" s="1189"/>
      <c r="M472" s="1195">
        <v>40435466.9929</v>
      </c>
      <c r="N472" s="1195">
        <v>4687570.62456</v>
      </c>
      <c r="O472" s="1189" t="s">
        <v>43</v>
      </c>
      <c r="P472" s="1196">
        <f t="shared" si="8"/>
        <v>31.214496141</v>
      </c>
      <c r="Q472" s="1201" t="s">
        <v>1079</v>
      </c>
      <c r="R472" s="78" t="s">
        <v>1080</v>
      </c>
    </row>
    <row r="473" s="1" customFormat="1" spans="1:18">
      <c r="A473" s="1189" t="s">
        <v>37</v>
      </c>
      <c r="B473" s="1189" t="s">
        <v>100</v>
      </c>
      <c r="C473" s="1189">
        <v>143</v>
      </c>
      <c r="D473" s="1190">
        <v>23.3423609163</v>
      </c>
      <c r="E473" s="1189" t="s">
        <v>100</v>
      </c>
      <c r="F473" s="1189" t="s">
        <v>714</v>
      </c>
      <c r="G473" s="1189" t="s">
        <v>1075</v>
      </c>
      <c r="H473" s="1189"/>
      <c r="I473" s="1189" t="s">
        <v>721</v>
      </c>
      <c r="J473" s="1189" t="s">
        <v>28</v>
      </c>
      <c r="K473" s="1189" t="s">
        <v>327</v>
      </c>
      <c r="L473" s="1189"/>
      <c r="M473" s="1195">
        <v>40433704.7513</v>
      </c>
      <c r="N473" s="1195">
        <v>4687658.85662</v>
      </c>
      <c r="O473" s="1189" t="s">
        <v>43</v>
      </c>
      <c r="P473" s="1196">
        <f t="shared" si="8"/>
        <v>70.0270827489</v>
      </c>
      <c r="Q473" s="1201" t="s">
        <v>1079</v>
      </c>
      <c r="R473" s="78" t="s">
        <v>1080</v>
      </c>
    </row>
    <row r="474" s="1" customFormat="1" spans="1:18">
      <c r="A474" s="1189" t="s">
        <v>37</v>
      </c>
      <c r="B474" s="1189" t="s">
        <v>100</v>
      </c>
      <c r="C474" s="1189">
        <v>109</v>
      </c>
      <c r="D474" s="1190">
        <v>15.2296619343</v>
      </c>
      <c r="E474" s="1189" t="s">
        <v>100</v>
      </c>
      <c r="F474" s="1189" t="s">
        <v>714</v>
      </c>
      <c r="G474" s="1189" t="s">
        <v>1075</v>
      </c>
      <c r="H474" s="1189"/>
      <c r="I474" s="1189" t="s">
        <v>721</v>
      </c>
      <c r="J474" s="1189" t="s">
        <v>28</v>
      </c>
      <c r="K474" s="1189" t="s">
        <v>29</v>
      </c>
      <c r="L474" s="1189"/>
      <c r="M474" s="1195">
        <v>40435616.0967</v>
      </c>
      <c r="N474" s="1195">
        <v>4687917.27336</v>
      </c>
      <c r="O474" s="1189" t="s">
        <v>43</v>
      </c>
      <c r="P474" s="1196">
        <f t="shared" si="8"/>
        <v>45.6889858029</v>
      </c>
      <c r="Q474" s="1201" t="s">
        <v>1079</v>
      </c>
      <c r="R474" s="78" t="s">
        <v>1080</v>
      </c>
    </row>
    <row r="475" s="1" customFormat="1" spans="1:18">
      <c r="A475" s="1189" t="s">
        <v>37</v>
      </c>
      <c r="B475" s="1189" t="s">
        <v>100</v>
      </c>
      <c r="C475" s="1189">
        <v>119</v>
      </c>
      <c r="D475" s="1190">
        <v>26.9324701578</v>
      </c>
      <c r="E475" s="1189" t="s">
        <v>100</v>
      </c>
      <c r="F475" s="1189" t="s">
        <v>714</v>
      </c>
      <c r="G475" s="1189" t="s">
        <v>1075</v>
      </c>
      <c r="H475" s="1189"/>
      <c r="I475" s="1189" t="s">
        <v>721</v>
      </c>
      <c r="J475" s="1189" t="s">
        <v>28</v>
      </c>
      <c r="K475" s="1189" t="s">
        <v>29</v>
      </c>
      <c r="L475" s="1189"/>
      <c r="M475" s="1195">
        <v>40435441.6532</v>
      </c>
      <c r="N475" s="1195">
        <v>4687801.34431</v>
      </c>
      <c r="O475" s="1189" t="s">
        <v>43</v>
      </c>
      <c r="P475" s="1196">
        <f t="shared" si="8"/>
        <v>80.7974104734</v>
      </c>
      <c r="Q475" s="1201" t="s">
        <v>1079</v>
      </c>
      <c r="R475" s="78" t="s">
        <v>1080</v>
      </c>
    </row>
    <row r="476" s="1" customFormat="1" spans="1:18">
      <c r="A476" s="1189" t="s">
        <v>37</v>
      </c>
      <c r="B476" s="1189" t="s">
        <v>100</v>
      </c>
      <c r="C476" s="1189">
        <v>72</v>
      </c>
      <c r="D476" s="1190">
        <v>30.39312063315</v>
      </c>
      <c r="E476" s="1189" t="s">
        <v>100</v>
      </c>
      <c r="F476" s="1189" t="s">
        <v>714</v>
      </c>
      <c r="G476" s="1189" t="s">
        <v>1075</v>
      </c>
      <c r="H476" s="1189"/>
      <c r="I476" s="1189" t="s">
        <v>721</v>
      </c>
      <c r="J476" s="1189" t="s">
        <v>28</v>
      </c>
      <c r="K476" s="1189" t="s">
        <v>29</v>
      </c>
      <c r="L476" s="1189"/>
      <c r="M476" s="1195">
        <v>40435515.9284</v>
      </c>
      <c r="N476" s="1195">
        <v>4688008.35324</v>
      </c>
      <c r="O476" s="1189" t="s">
        <v>43</v>
      </c>
      <c r="P476" s="1196">
        <f t="shared" si="8"/>
        <v>91.17936189945</v>
      </c>
      <c r="Q476" s="1201" t="s">
        <v>1079</v>
      </c>
      <c r="R476" s="78" t="s">
        <v>1080</v>
      </c>
    </row>
    <row r="477" s="1" customFormat="1" spans="1:18">
      <c r="A477" s="1189" t="s">
        <v>37</v>
      </c>
      <c r="B477" s="1189" t="s">
        <v>100</v>
      </c>
      <c r="C477" s="1189">
        <v>1336</v>
      </c>
      <c r="D477" s="1190">
        <v>3.7083399219</v>
      </c>
      <c r="E477" s="1189" t="s">
        <v>100</v>
      </c>
      <c r="F477" s="1189" t="s">
        <v>714</v>
      </c>
      <c r="G477" s="1189" t="s">
        <v>1075</v>
      </c>
      <c r="H477" s="1189"/>
      <c r="I477" s="1189" t="s">
        <v>721</v>
      </c>
      <c r="J477" s="1189" t="s">
        <v>1078</v>
      </c>
      <c r="K477" s="1189" t="s">
        <v>29</v>
      </c>
      <c r="L477" s="1189"/>
      <c r="M477" s="1195">
        <v>40436599.6655</v>
      </c>
      <c r="N477" s="1195">
        <v>4684802.20386</v>
      </c>
      <c r="O477" s="1189" t="s">
        <v>43</v>
      </c>
      <c r="P477" s="1196">
        <f t="shared" si="8"/>
        <v>11.1250197657</v>
      </c>
      <c r="Q477" s="1201" t="s">
        <v>1079</v>
      </c>
      <c r="R477" s="78" t="s">
        <v>1080</v>
      </c>
    </row>
    <row r="478" s="1" customFormat="1" spans="1:18">
      <c r="A478" s="1189" t="s">
        <v>37</v>
      </c>
      <c r="B478" s="1189" t="s">
        <v>100</v>
      </c>
      <c r="C478" s="1189">
        <v>852</v>
      </c>
      <c r="D478" s="1190">
        <v>8.83144588545</v>
      </c>
      <c r="E478" s="1189" t="s">
        <v>100</v>
      </c>
      <c r="F478" s="1189" t="s">
        <v>714</v>
      </c>
      <c r="G478" s="1189" t="s">
        <v>1075</v>
      </c>
      <c r="H478" s="1189"/>
      <c r="I478" s="1189" t="s">
        <v>721</v>
      </c>
      <c r="J478" s="1189" t="s">
        <v>28</v>
      </c>
      <c r="K478" s="1189" t="s">
        <v>327</v>
      </c>
      <c r="L478" s="1189"/>
      <c r="M478" s="1195">
        <v>40434547.5709</v>
      </c>
      <c r="N478" s="1195">
        <v>4685754.99333</v>
      </c>
      <c r="O478" s="1189" t="s">
        <v>43</v>
      </c>
      <c r="P478" s="1196">
        <f t="shared" si="8"/>
        <v>26.49433765635</v>
      </c>
      <c r="Q478" s="1201" t="s">
        <v>1079</v>
      </c>
      <c r="R478" s="78" t="s">
        <v>1080</v>
      </c>
    </row>
    <row r="479" s="1" customFormat="1" spans="1:18">
      <c r="A479" s="1189" t="s">
        <v>37</v>
      </c>
      <c r="B479" s="1189" t="s">
        <v>100</v>
      </c>
      <c r="C479" s="1189">
        <v>796</v>
      </c>
      <c r="D479" s="1190">
        <v>3.2871431166</v>
      </c>
      <c r="E479" s="1189" t="s">
        <v>100</v>
      </c>
      <c r="F479" s="1189" t="s">
        <v>714</v>
      </c>
      <c r="G479" s="1189" t="s">
        <v>1075</v>
      </c>
      <c r="H479" s="1189"/>
      <c r="I479" s="1189" t="s">
        <v>721</v>
      </c>
      <c r="J479" s="1189" t="s">
        <v>28</v>
      </c>
      <c r="K479" s="1189" t="s">
        <v>29</v>
      </c>
      <c r="L479" s="1189"/>
      <c r="M479" s="1195">
        <v>40435573.4472</v>
      </c>
      <c r="N479" s="1195">
        <v>4685841.89686</v>
      </c>
      <c r="O479" s="1189" t="s">
        <v>43</v>
      </c>
      <c r="P479" s="1196">
        <f t="shared" si="8"/>
        <v>9.8614293498</v>
      </c>
      <c r="Q479" s="1201" t="s">
        <v>1079</v>
      </c>
      <c r="R479" s="78" t="s">
        <v>1080</v>
      </c>
    </row>
    <row r="480" s="1" customFormat="1" spans="1:18">
      <c r="A480" s="1189" t="s">
        <v>37</v>
      </c>
      <c r="B480" s="1189" t="s">
        <v>100</v>
      </c>
      <c r="C480" s="1189">
        <v>336</v>
      </c>
      <c r="D480" s="1190">
        <v>2.72970805755</v>
      </c>
      <c r="E480" s="1189" t="s">
        <v>100</v>
      </c>
      <c r="F480" s="1189" t="s">
        <v>714</v>
      </c>
      <c r="G480" s="1189" t="s">
        <v>1075</v>
      </c>
      <c r="H480" s="1189"/>
      <c r="I480" s="1189" t="s">
        <v>721</v>
      </c>
      <c r="J480" s="1189" t="s">
        <v>28</v>
      </c>
      <c r="K480" s="1189" t="s">
        <v>29</v>
      </c>
      <c r="L480" s="1189"/>
      <c r="M480" s="1195">
        <v>40435733.9797</v>
      </c>
      <c r="N480" s="1195">
        <v>4687021.31083</v>
      </c>
      <c r="O480" s="1189" t="s">
        <v>43</v>
      </c>
      <c r="P480" s="1196">
        <f t="shared" si="8"/>
        <v>8.18912417265</v>
      </c>
      <c r="Q480" s="1201" t="s">
        <v>1079</v>
      </c>
      <c r="R480" s="78" t="s">
        <v>1080</v>
      </c>
    </row>
    <row r="481" s="1" customFormat="1" spans="1:18">
      <c r="A481" s="1189" t="s">
        <v>37</v>
      </c>
      <c r="B481" s="1189" t="s">
        <v>100</v>
      </c>
      <c r="C481" s="1189">
        <v>238</v>
      </c>
      <c r="D481" s="1190">
        <v>9.1661741418</v>
      </c>
      <c r="E481" s="1189" t="s">
        <v>100</v>
      </c>
      <c r="F481" s="1189" t="s">
        <v>714</v>
      </c>
      <c r="G481" s="1189" t="s">
        <v>1075</v>
      </c>
      <c r="H481" s="1189"/>
      <c r="I481" s="1189" t="s">
        <v>721</v>
      </c>
      <c r="J481" s="1189" t="s">
        <v>28</v>
      </c>
      <c r="K481" s="1189" t="s">
        <v>29</v>
      </c>
      <c r="L481" s="1189"/>
      <c r="M481" s="1195">
        <v>40433679.4928</v>
      </c>
      <c r="N481" s="1195">
        <v>4687348.09322</v>
      </c>
      <c r="O481" s="1189" t="s">
        <v>43</v>
      </c>
      <c r="P481" s="1196">
        <f t="shared" si="8"/>
        <v>27.4985224254</v>
      </c>
      <c r="Q481" s="1201" t="s">
        <v>1079</v>
      </c>
      <c r="R481" s="78" t="s">
        <v>1080</v>
      </c>
    </row>
    <row r="482" s="1" customFormat="1" spans="1:18">
      <c r="A482" s="1189" t="s">
        <v>37</v>
      </c>
      <c r="B482" s="1189" t="s">
        <v>100</v>
      </c>
      <c r="C482" s="1189">
        <v>235</v>
      </c>
      <c r="D482" s="1190">
        <v>2.28955289415</v>
      </c>
      <c r="E482" s="1189" t="s">
        <v>100</v>
      </c>
      <c r="F482" s="1189" t="s">
        <v>714</v>
      </c>
      <c r="G482" s="1189" t="s">
        <v>1075</v>
      </c>
      <c r="H482" s="1189"/>
      <c r="I482" s="1189" t="s">
        <v>721</v>
      </c>
      <c r="J482" s="1189" t="s">
        <v>28</v>
      </c>
      <c r="K482" s="1189" t="s">
        <v>29</v>
      </c>
      <c r="L482" s="1189"/>
      <c r="M482" s="1195">
        <v>40435741.6297</v>
      </c>
      <c r="N482" s="1195">
        <v>4687309.72616</v>
      </c>
      <c r="O482" s="1189" t="s">
        <v>43</v>
      </c>
      <c r="P482" s="1196">
        <f t="shared" si="8"/>
        <v>6.86865868245</v>
      </c>
      <c r="Q482" s="1201" t="s">
        <v>1079</v>
      </c>
      <c r="R482" s="78" t="s">
        <v>1080</v>
      </c>
    </row>
    <row r="483" s="1" customFormat="1" spans="1:18">
      <c r="A483" s="1189" t="s">
        <v>37</v>
      </c>
      <c r="B483" s="1189" t="s">
        <v>100</v>
      </c>
      <c r="C483" s="1189">
        <v>225</v>
      </c>
      <c r="D483" s="1190">
        <v>1.10389259595</v>
      </c>
      <c r="E483" s="1189" t="s">
        <v>100</v>
      </c>
      <c r="F483" s="1189" t="s">
        <v>714</v>
      </c>
      <c r="G483" s="1189" t="s">
        <v>1075</v>
      </c>
      <c r="H483" s="1189"/>
      <c r="I483" s="1189" t="s">
        <v>721</v>
      </c>
      <c r="J483" s="1189" t="s">
        <v>28</v>
      </c>
      <c r="K483" s="1189" t="s">
        <v>29</v>
      </c>
      <c r="L483" s="1189"/>
      <c r="M483" s="1195">
        <v>40435749.2467</v>
      </c>
      <c r="N483" s="1195">
        <v>4687363.98673</v>
      </c>
      <c r="O483" s="1189" t="s">
        <v>43</v>
      </c>
      <c r="P483" s="1196">
        <f t="shared" si="8"/>
        <v>3.31167778785</v>
      </c>
      <c r="Q483" s="1201" t="s">
        <v>1079</v>
      </c>
      <c r="R483" s="78" t="s">
        <v>1080</v>
      </c>
    </row>
    <row r="484" s="1" customFormat="1" spans="1:18">
      <c r="A484" s="1189" t="s">
        <v>37</v>
      </c>
      <c r="B484" s="1189" t="s">
        <v>711</v>
      </c>
      <c r="C484" s="1189">
        <v>1175</v>
      </c>
      <c r="D484" s="1190">
        <v>29.41857759375</v>
      </c>
      <c r="E484" s="1189" t="s">
        <v>711</v>
      </c>
      <c r="F484" s="1189" t="s">
        <v>714</v>
      </c>
      <c r="G484" s="1189" t="s">
        <v>1075</v>
      </c>
      <c r="H484" s="1189"/>
      <c r="I484" s="1189" t="s">
        <v>721</v>
      </c>
      <c r="J484" s="1189" t="s">
        <v>729</v>
      </c>
      <c r="K484" s="1189" t="s">
        <v>327</v>
      </c>
      <c r="L484" s="1189"/>
      <c r="M484" s="1195">
        <v>40437857.2868</v>
      </c>
      <c r="N484" s="1195">
        <v>4690532.88005</v>
      </c>
      <c r="O484" s="1189" t="s">
        <v>718</v>
      </c>
      <c r="P484" s="1196">
        <f t="shared" si="8"/>
        <v>88.25573278125</v>
      </c>
      <c r="Q484" s="1201" t="s">
        <v>1079</v>
      </c>
      <c r="R484" s="78" t="s">
        <v>1080</v>
      </c>
    </row>
    <row r="485" s="1" customFormat="1" spans="1:18">
      <c r="A485" s="1189" t="s">
        <v>37</v>
      </c>
      <c r="B485" s="1189" t="s">
        <v>711</v>
      </c>
      <c r="C485" s="1189">
        <v>1120</v>
      </c>
      <c r="D485" s="1190">
        <v>15.8448638034</v>
      </c>
      <c r="E485" s="1189" t="s">
        <v>711</v>
      </c>
      <c r="F485" s="1189" t="s">
        <v>714</v>
      </c>
      <c r="G485" s="1189" t="s">
        <v>1075</v>
      </c>
      <c r="H485" s="1189"/>
      <c r="I485" s="1189" t="s">
        <v>721</v>
      </c>
      <c r="J485" s="1189" t="s">
        <v>729</v>
      </c>
      <c r="K485" s="1189" t="s">
        <v>327</v>
      </c>
      <c r="L485" s="1189"/>
      <c r="M485" s="1195">
        <v>40438009.1941</v>
      </c>
      <c r="N485" s="1195">
        <v>4690721.02131</v>
      </c>
      <c r="O485" s="1189" t="s">
        <v>718</v>
      </c>
      <c r="P485" s="1196">
        <f t="shared" si="8"/>
        <v>47.5345914102</v>
      </c>
      <c r="Q485" s="1201" t="s">
        <v>1079</v>
      </c>
      <c r="R485" s="78" t="s">
        <v>1080</v>
      </c>
    </row>
    <row r="486" s="1" customFormat="1" spans="1:18">
      <c r="A486" s="1189" t="s">
        <v>37</v>
      </c>
      <c r="B486" s="1189" t="s">
        <v>711</v>
      </c>
      <c r="C486" s="1189">
        <v>1487</v>
      </c>
      <c r="D486" s="1190">
        <v>6.98073902175</v>
      </c>
      <c r="E486" s="1189" t="s">
        <v>711</v>
      </c>
      <c r="F486" s="1189" t="s">
        <v>714</v>
      </c>
      <c r="G486" s="1189" t="s">
        <v>1075</v>
      </c>
      <c r="H486" s="1189"/>
      <c r="I486" s="1189" t="s">
        <v>722</v>
      </c>
      <c r="J486" s="1189" t="s">
        <v>28</v>
      </c>
      <c r="K486" s="1189" t="s">
        <v>93</v>
      </c>
      <c r="L486" s="1189"/>
      <c r="M486" s="1195">
        <v>40434738.9377</v>
      </c>
      <c r="N486" s="1195">
        <v>4688546.23606</v>
      </c>
      <c r="O486" s="1189" t="s">
        <v>43</v>
      </c>
      <c r="P486" s="1196">
        <f t="shared" si="8"/>
        <v>20.94221706525</v>
      </c>
      <c r="Q486" s="1201" t="s">
        <v>1079</v>
      </c>
      <c r="R486" s="78" t="s">
        <v>1080</v>
      </c>
    </row>
    <row r="487" s="1" customFormat="1" spans="1:18">
      <c r="A487" s="1189" t="s">
        <v>37</v>
      </c>
      <c r="B487" s="1189" t="s">
        <v>711</v>
      </c>
      <c r="C487" s="1189">
        <v>1347</v>
      </c>
      <c r="D487" s="1190">
        <v>3.17558559</v>
      </c>
      <c r="E487" s="1189" t="s">
        <v>711</v>
      </c>
      <c r="F487" s="1189" t="s">
        <v>714</v>
      </c>
      <c r="G487" s="1189" t="s">
        <v>1075</v>
      </c>
      <c r="H487" s="1189"/>
      <c r="I487" s="1189" t="s">
        <v>722</v>
      </c>
      <c r="J487" s="1189" t="s">
        <v>28</v>
      </c>
      <c r="K487" s="1189" t="s">
        <v>327</v>
      </c>
      <c r="L487" s="1189"/>
      <c r="M487" s="1195">
        <v>40435753.4409</v>
      </c>
      <c r="N487" s="1195">
        <v>4689571.29132</v>
      </c>
      <c r="O487" s="1189" t="s">
        <v>718</v>
      </c>
      <c r="P487" s="1196">
        <f t="shared" si="8"/>
        <v>9.52675677</v>
      </c>
      <c r="Q487" s="1201" t="s">
        <v>1079</v>
      </c>
      <c r="R487" s="78" t="s">
        <v>1080</v>
      </c>
    </row>
    <row r="488" s="1" customFormat="1" spans="1:18">
      <c r="A488" s="1189" t="s">
        <v>37</v>
      </c>
      <c r="B488" s="1189" t="s">
        <v>711</v>
      </c>
      <c r="C488" s="1189">
        <v>1331</v>
      </c>
      <c r="D488" s="1190">
        <v>36.92100588885</v>
      </c>
      <c r="E488" s="1189" t="s">
        <v>711</v>
      </c>
      <c r="F488" s="1189" t="s">
        <v>714</v>
      </c>
      <c r="G488" s="1189" t="s">
        <v>1075</v>
      </c>
      <c r="H488" s="1189"/>
      <c r="I488" s="1189" t="s">
        <v>722</v>
      </c>
      <c r="J488" s="1189" t="s">
        <v>28</v>
      </c>
      <c r="K488" s="1189" t="s">
        <v>327</v>
      </c>
      <c r="L488" s="1189"/>
      <c r="M488" s="1195">
        <v>40435597.5817</v>
      </c>
      <c r="N488" s="1195">
        <v>4689627.54363</v>
      </c>
      <c r="O488" s="1189" t="s">
        <v>718</v>
      </c>
      <c r="P488" s="1196">
        <f t="shared" si="8"/>
        <v>110.76301766655</v>
      </c>
      <c r="Q488" s="1201" t="s">
        <v>1079</v>
      </c>
      <c r="R488" s="78" t="s">
        <v>1080</v>
      </c>
    </row>
    <row r="489" s="1" customFormat="1" spans="1:18">
      <c r="A489" s="1189" t="s">
        <v>37</v>
      </c>
      <c r="B489" s="1189" t="s">
        <v>711</v>
      </c>
      <c r="C489" s="1189">
        <v>1189</v>
      </c>
      <c r="D489" s="1190">
        <v>16.5806175093</v>
      </c>
      <c r="E489" s="1189" t="s">
        <v>711</v>
      </c>
      <c r="F489" s="1189" t="s">
        <v>714</v>
      </c>
      <c r="G489" s="1189" t="s">
        <v>1075</v>
      </c>
      <c r="H489" s="1189"/>
      <c r="I489" s="1189" t="s">
        <v>722</v>
      </c>
      <c r="J489" s="1189" t="s">
        <v>28</v>
      </c>
      <c r="K489" s="1189" t="s">
        <v>29</v>
      </c>
      <c r="L489" s="1189"/>
      <c r="M489" s="1195">
        <v>40436783.3503</v>
      </c>
      <c r="N489" s="1195">
        <v>4690388.96367</v>
      </c>
      <c r="O489" s="1189" t="s">
        <v>718</v>
      </c>
      <c r="P489" s="1196">
        <f t="shared" si="8"/>
        <v>49.7418525279</v>
      </c>
      <c r="Q489" s="1201" t="s">
        <v>1079</v>
      </c>
      <c r="R489" s="78" t="s">
        <v>1080</v>
      </c>
    </row>
    <row r="490" s="1" customFormat="1" spans="1:18">
      <c r="A490" s="1189" t="s">
        <v>37</v>
      </c>
      <c r="B490" s="1189" t="s">
        <v>711</v>
      </c>
      <c r="C490" s="1189">
        <v>1183</v>
      </c>
      <c r="D490" s="1190">
        <v>14.0038669002</v>
      </c>
      <c r="E490" s="1189" t="s">
        <v>711</v>
      </c>
      <c r="F490" s="1189" t="s">
        <v>714</v>
      </c>
      <c r="G490" s="1189" t="s">
        <v>1075</v>
      </c>
      <c r="H490" s="1189"/>
      <c r="I490" s="1189" t="s">
        <v>722</v>
      </c>
      <c r="J490" s="1189" t="s">
        <v>28</v>
      </c>
      <c r="K490" s="1189" t="s">
        <v>327</v>
      </c>
      <c r="L490" s="1189"/>
      <c r="M490" s="1195">
        <v>40435823.9745</v>
      </c>
      <c r="N490" s="1195">
        <v>4690389.15789</v>
      </c>
      <c r="O490" s="1189" t="s">
        <v>718</v>
      </c>
      <c r="P490" s="1196">
        <f t="shared" si="8"/>
        <v>42.0116007006</v>
      </c>
      <c r="Q490" s="1201" t="s">
        <v>1079</v>
      </c>
      <c r="R490" s="78" t="s">
        <v>1080</v>
      </c>
    </row>
    <row r="491" s="1" customFormat="1" spans="1:18">
      <c r="A491" s="1189" t="s">
        <v>37</v>
      </c>
      <c r="B491" s="1189" t="s">
        <v>711</v>
      </c>
      <c r="C491" s="1189">
        <v>1174</v>
      </c>
      <c r="D491" s="1190">
        <v>13.03021692465</v>
      </c>
      <c r="E491" s="1189" t="s">
        <v>711</v>
      </c>
      <c r="F491" s="1189" t="s">
        <v>714</v>
      </c>
      <c r="G491" s="1189" t="s">
        <v>1075</v>
      </c>
      <c r="H491" s="1189"/>
      <c r="I491" s="1189" t="s">
        <v>722</v>
      </c>
      <c r="J491" s="1189" t="s">
        <v>28</v>
      </c>
      <c r="K491" s="1189" t="s">
        <v>327</v>
      </c>
      <c r="L491" s="1189"/>
      <c r="M491" s="1195">
        <v>40435991.8803</v>
      </c>
      <c r="N491" s="1195">
        <v>4690435.13226</v>
      </c>
      <c r="O491" s="1189" t="s">
        <v>718</v>
      </c>
      <c r="P491" s="1196">
        <f t="shared" si="8"/>
        <v>39.09065077395</v>
      </c>
      <c r="Q491" s="1201" t="s">
        <v>1079</v>
      </c>
      <c r="R491" s="78" t="s">
        <v>1080</v>
      </c>
    </row>
    <row r="492" s="1" customFormat="1" spans="1:18">
      <c r="A492" s="1189" t="s">
        <v>37</v>
      </c>
      <c r="B492" s="1189" t="s">
        <v>711</v>
      </c>
      <c r="C492" s="1189">
        <v>1158</v>
      </c>
      <c r="D492" s="1190">
        <v>28.1981283657</v>
      </c>
      <c r="E492" s="1189" t="s">
        <v>711</v>
      </c>
      <c r="F492" s="1189" t="s">
        <v>714</v>
      </c>
      <c r="G492" s="1189" t="s">
        <v>1075</v>
      </c>
      <c r="H492" s="1189"/>
      <c r="I492" s="1189" t="s">
        <v>722</v>
      </c>
      <c r="J492" s="1189" t="s">
        <v>28</v>
      </c>
      <c r="K492" s="1189" t="s">
        <v>58</v>
      </c>
      <c r="L492" s="1189"/>
      <c r="M492" s="1195">
        <v>40435181.924</v>
      </c>
      <c r="N492" s="1195">
        <v>4690520.17299</v>
      </c>
      <c r="O492" s="1189" t="s">
        <v>718</v>
      </c>
      <c r="P492" s="1196">
        <f t="shared" si="8"/>
        <v>84.5943850971</v>
      </c>
      <c r="Q492" s="1201" t="s">
        <v>1079</v>
      </c>
      <c r="R492" s="78" t="s">
        <v>1080</v>
      </c>
    </row>
    <row r="493" s="1" customFormat="1" spans="1:18">
      <c r="A493" s="1189" t="s">
        <v>37</v>
      </c>
      <c r="B493" s="1189" t="s">
        <v>711</v>
      </c>
      <c r="C493" s="1189">
        <v>1140</v>
      </c>
      <c r="D493" s="1190">
        <v>9.6180827874</v>
      </c>
      <c r="E493" s="1189" t="s">
        <v>711</v>
      </c>
      <c r="F493" s="1189" t="s">
        <v>714</v>
      </c>
      <c r="G493" s="1189" t="s">
        <v>1075</v>
      </c>
      <c r="H493" s="1189"/>
      <c r="I493" s="1189" t="s">
        <v>722</v>
      </c>
      <c r="J493" s="1189" t="s">
        <v>28</v>
      </c>
      <c r="K493" s="1189" t="s">
        <v>327</v>
      </c>
      <c r="L493" s="1189"/>
      <c r="M493" s="1195">
        <v>40436175.3958</v>
      </c>
      <c r="N493" s="1195">
        <v>4690604.822</v>
      </c>
      <c r="O493" s="1189" t="s">
        <v>718</v>
      </c>
      <c r="P493" s="1196">
        <f t="shared" si="8"/>
        <v>28.8542483622</v>
      </c>
      <c r="Q493" s="1201" t="s">
        <v>1079</v>
      </c>
      <c r="R493" s="78" t="s">
        <v>1080</v>
      </c>
    </row>
    <row r="494" s="1" customFormat="1" spans="1:18">
      <c r="A494" s="1189" t="s">
        <v>37</v>
      </c>
      <c r="B494" s="1189" t="s">
        <v>711</v>
      </c>
      <c r="C494" s="1189">
        <v>1109</v>
      </c>
      <c r="D494" s="1190">
        <v>15.21173489775</v>
      </c>
      <c r="E494" s="1189" t="s">
        <v>711</v>
      </c>
      <c r="F494" s="1189" t="s">
        <v>714</v>
      </c>
      <c r="G494" s="1189" t="s">
        <v>1075</v>
      </c>
      <c r="H494" s="1189"/>
      <c r="I494" s="1189" t="s">
        <v>722</v>
      </c>
      <c r="J494" s="1189" t="s">
        <v>28</v>
      </c>
      <c r="K494" s="1189" t="s">
        <v>29</v>
      </c>
      <c r="L494" s="1189"/>
      <c r="M494" s="1195">
        <v>40437002.2981</v>
      </c>
      <c r="N494" s="1195">
        <v>4690860.76567</v>
      </c>
      <c r="O494" s="1189" t="s">
        <v>718</v>
      </c>
      <c r="P494" s="1196">
        <f t="shared" si="8"/>
        <v>45.63520469325</v>
      </c>
      <c r="Q494" s="1201" t="s">
        <v>1079</v>
      </c>
      <c r="R494" s="78" t="s">
        <v>1080</v>
      </c>
    </row>
    <row r="495" s="1" customFormat="1" spans="1:18">
      <c r="A495" s="1189" t="s">
        <v>37</v>
      </c>
      <c r="B495" s="1189" t="s">
        <v>711</v>
      </c>
      <c r="C495" s="1189">
        <v>1136</v>
      </c>
      <c r="D495" s="1190">
        <v>34.96348486575</v>
      </c>
      <c r="E495" s="1189" t="s">
        <v>711</v>
      </c>
      <c r="F495" s="1189" t="s">
        <v>714</v>
      </c>
      <c r="G495" s="1189" t="s">
        <v>1075</v>
      </c>
      <c r="H495" s="1189"/>
      <c r="I495" s="1189" t="s">
        <v>722</v>
      </c>
      <c r="J495" s="1189" t="s">
        <v>28</v>
      </c>
      <c r="K495" s="1189" t="s">
        <v>327</v>
      </c>
      <c r="L495" s="1189"/>
      <c r="M495" s="1195">
        <v>40436892.3637</v>
      </c>
      <c r="N495" s="1195">
        <v>4690618.7882</v>
      </c>
      <c r="O495" s="1189" t="s">
        <v>718</v>
      </c>
      <c r="P495" s="1196">
        <f t="shared" si="8"/>
        <v>104.89045459725</v>
      </c>
      <c r="Q495" s="1201" t="s">
        <v>1079</v>
      </c>
      <c r="R495" s="78" t="s">
        <v>1080</v>
      </c>
    </row>
    <row r="496" s="1" customFormat="1" spans="1:18">
      <c r="A496" s="1189" t="s">
        <v>37</v>
      </c>
      <c r="B496" s="1189" t="s">
        <v>711</v>
      </c>
      <c r="C496" s="1189">
        <v>1061</v>
      </c>
      <c r="D496" s="1190">
        <v>19.1458090344</v>
      </c>
      <c r="E496" s="1189" t="s">
        <v>711</v>
      </c>
      <c r="F496" s="1189" t="s">
        <v>714</v>
      </c>
      <c r="G496" s="1189" t="s">
        <v>1075</v>
      </c>
      <c r="H496" s="1189"/>
      <c r="I496" s="1189" t="s">
        <v>722</v>
      </c>
      <c r="J496" s="1189" t="s">
        <v>28</v>
      </c>
      <c r="K496" s="1189" t="s">
        <v>327</v>
      </c>
      <c r="L496" s="1189"/>
      <c r="M496" s="1195">
        <v>40436331.3088</v>
      </c>
      <c r="N496" s="1195">
        <v>4691063.96886</v>
      </c>
      <c r="O496" s="1189" t="s">
        <v>718</v>
      </c>
      <c r="P496" s="1196">
        <f t="shared" si="8"/>
        <v>57.4374271032</v>
      </c>
      <c r="Q496" s="1201" t="s">
        <v>1079</v>
      </c>
      <c r="R496" s="78" t="s">
        <v>1080</v>
      </c>
    </row>
    <row r="497" s="1" customFormat="1" spans="1:18">
      <c r="A497" s="1189" t="s">
        <v>37</v>
      </c>
      <c r="B497" s="1189" t="s">
        <v>711</v>
      </c>
      <c r="C497" s="1189">
        <v>1079</v>
      </c>
      <c r="D497" s="1190">
        <v>94.6150303404</v>
      </c>
      <c r="E497" s="1189" t="s">
        <v>711</v>
      </c>
      <c r="F497" s="1189" t="s">
        <v>714</v>
      </c>
      <c r="G497" s="1189" t="s">
        <v>1075</v>
      </c>
      <c r="H497" s="1189"/>
      <c r="I497" s="1189" t="s">
        <v>722</v>
      </c>
      <c r="J497" s="1189" t="s">
        <v>28</v>
      </c>
      <c r="K497" s="1189" t="s">
        <v>327</v>
      </c>
      <c r="L497" s="1189"/>
      <c r="M497" s="1195">
        <v>40435968.4947</v>
      </c>
      <c r="N497" s="1195">
        <v>4690839.43506</v>
      </c>
      <c r="O497" s="1189" t="s">
        <v>718</v>
      </c>
      <c r="P497" s="1196">
        <f t="shared" si="8"/>
        <v>283.8450910212</v>
      </c>
      <c r="Q497" s="1201" t="s">
        <v>1079</v>
      </c>
      <c r="R497" s="78" t="s">
        <v>1080</v>
      </c>
    </row>
    <row r="498" s="1" customFormat="1" spans="1:18">
      <c r="A498" s="1189" t="s">
        <v>37</v>
      </c>
      <c r="B498" s="1189" t="s">
        <v>711</v>
      </c>
      <c r="C498" s="1189">
        <v>805</v>
      </c>
      <c r="D498" s="1190">
        <v>7.44666276285</v>
      </c>
      <c r="E498" s="1189" t="s">
        <v>711</v>
      </c>
      <c r="F498" s="1189" t="s">
        <v>714</v>
      </c>
      <c r="G498" s="1189" t="s">
        <v>1075</v>
      </c>
      <c r="H498" s="1189"/>
      <c r="I498" s="1189" t="s">
        <v>722</v>
      </c>
      <c r="J498" s="1189" t="s">
        <v>28</v>
      </c>
      <c r="K498" s="1189" t="s">
        <v>58</v>
      </c>
      <c r="L498" s="1189"/>
      <c r="M498" s="1195">
        <v>40434633.819</v>
      </c>
      <c r="N498" s="1195">
        <v>4692042.02162</v>
      </c>
      <c r="O498" s="1189" t="s">
        <v>718</v>
      </c>
      <c r="P498" s="1196">
        <f t="shared" si="8"/>
        <v>22.33998828855</v>
      </c>
      <c r="Q498" s="1201" t="s">
        <v>1079</v>
      </c>
      <c r="R498" s="78" t="s">
        <v>1080</v>
      </c>
    </row>
    <row r="499" s="1" customFormat="1" spans="1:18">
      <c r="A499" s="1189" t="s">
        <v>37</v>
      </c>
      <c r="B499" s="1189" t="s">
        <v>711</v>
      </c>
      <c r="C499" s="1189">
        <v>762</v>
      </c>
      <c r="D499" s="1190">
        <v>50.3258146647</v>
      </c>
      <c r="E499" s="1189" t="s">
        <v>711</v>
      </c>
      <c r="F499" s="1189" t="s">
        <v>714</v>
      </c>
      <c r="G499" s="1189" t="s">
        <v>1075</v>
      </c>
      <c r="H499" s="1189"/>
      <c r="I499" s="1189" t="s">
        <v>722</v>
      </c>
      <c r="J499" s="1189" t="s">
        <v>28</v>
      </c>
      <c r="K499" s="1189" t="s">
        <v>49</v>
      </c>
      <c r="L499" s="1189"/>
      <c r="M499" s="1195">
        <v>40435852.444</v>
      </c>
      <c r="N499" s="1195">
        <v>4692181.07727</v>
      </c>
      <c r="O499" s="1189" t="s">
        <v>718</v>
      </c>
      <c r="P499" s="1196">
        <f t="shared" si="8"/>
        <v>150.9774439941</v>
      </c>
      <c r="Q499" s="1201" t="s">
        <v>1079</v>
      </c>
      <c r="R499" s="78" t="s">
        <v>1080</v>
      </c>
    </row>
    <row r="500" s="1" customFormat="1" spans="1:18">
      <c r="A500" s="1189" t="s">
        <v>37</v>
      </c>
      <c r="B500" s="1189" t="s">
        <v>711</v>
      </c>
      <c r="C500" s="1189">
        <v>828</v>
      </c>
      <c r="D500" s="1190">
        <v>18.50123303505</v>
      </c>
      <c r="E500" s="1189" t="s">
        <v>711</v>
      </c>
      <c r="F500" s="1189" t="s">
        <v>714</v>
      </c>
      <c r="G500" s="1189" t="s">
        <v>1075</v>
      </c>
      <c r="H500" s="1189"/>
      <c r="I500" s="1189" t="s">
        <v>722</v>
      </c>
      <c r="J500" s="1189" t="s">
        <v>28</v>
      </c>
      <c r="K500" s="1189" t="s">
        <v>327</v>
      </c>
      <c r="L500" s="1189"/>
      <c r="M500" s="1195">
        <v>40435736.6339</v>
      </c>
      <c r="N500" s="1195">
        <v>4692051.04417</v>
      </c>
      <c r="O500" s="1189" t="s">
        <v>718</v>
      </c>
      <c r="P500" s="1196">
        <f t="shared" si="8"/>
        <v>55.50369910515</v>
      </c>
      <c r="Q500" s="1201" t="s">
        <v>1079</v>
      </c>
      <c r="R500" s="78" t="s">
        <v>1080</v>
      </c>
    </row>
    <row r="501" s="1" customFormat="1" spans="1:18">
      <c r="A501" s="1189" t="s">
        <v>37</v>
      </c>
      <c r="B501" s="1189" t="s">
        <v>711</v>
      </c>
      <c r="C501" s="1189">
        <v>724</v>
      </c>
      <c r="D501" s="1190">
        <v>20.0935245714</v>
      </c>
      <c r="E501" s="1189" t="s">
        <v>711</v>
      </c>
      <c r="F501" s="1189" t="s">
        <v>714</v>
      </c>
      <c r="G501" s="1189" t="s">
        <v>1075</v>
      </c>
      <c r="H501" s="1189"/>
      <c r="I501" s="1189" t="s">
        <v>722</v>
      </c>
      <c r="J501" s="1189" t="s">
        <v>28</v>
      </c>
      <c r="K501" s="1189" t="s">
        <v>49</v>
      </c>
      <c r="L501" s="1189"/>
      <c r="M501" s="1195">
        <v>40435818.1984</v>
      </c>
      <c r="N501" s="1195">
        <v>4692340.77594</v>
      </c>
      <c r="O501" s="1189" t="s">
        <v>718</v>
      </c>
      <c r="P501" s="1196">
        <f t="shared" si="8"/>
        <v>60.2805737142</v>
      </c>
      <c r="Q501" s="1201" t="s">
        <v>1079</v>
      </c>
      <c r="R501" s="78" t="s">
        <v>1080</v>
      </c>
    </row>
    <row r="502" s="1" customFormat="1" spans="1:18">
      <c r="A502" s="1189" t="s">
        <v>37</v>
      </c>
      <c r="B502" s="1189" t="s">
        <v>711</v>
      </c>
      <c r="C502" s="1189">
        <v>719</v>
      </c>
      <c r="D502" s="1190">
        <v>29.93935721085</v>
      </c>
      <c r="E502" s="1189" t="s">
        <v>711</v>
      </c>
      <c r="F502" s="1189" t="s">
        <v>714</v>
      </c>
      <c r="G502" s="1189" t="s">
        <v>1075</v>
      </c>
      <c r="H502" s="1189"/>
      <c r="I502" s="1189" t="s">
        <v>722</v>
      </c>
      <c r="J502" s="1189" t="s">
        <v>28</v>
      </c>
      <c r="K502" s="1189" t="s">
        <v>49</v>
      </c>
      <c r="L502" s="1189"/>
      <c r="M502" s="1195">
        <v>40439300.4824</v>
      </c>
      <c r="N502" s="1195">
        <v>4692295.93831</v>
      </c>
      <c r="O502" s="1189" t="s">
        <v>718</v>
      </c>
      <c r="P502" s="1196">
        <f t="shared" si="8"/>
        <v>89.81807163255</v>
      </c>
      <c r="Q502" s="1201" t="s">
        <v>1079</v>
      </c>
      <c r="R502" s="78" t="s">
        <v>1080</v>
      </c>
    </row>
    <row r="503" s="1" customFormat="1" spans="1:18">
      <c r="A503" s="1189" t="s">
        <v>37</v>
      </c>
      <c r="B503" s="1189" t="s">
        <v>711</v>
      </c>
      <c r="C503" s="1189">
        <v>746</v>
      </c>
      <c r="D503" s="1190">
        <v>2.7229372002</v>
      </c>
      <c r="E503" s="1189" t="s">
        <v>711</v>
      </c>
      <c r="F503" s="1189" t="s">
        <v>714</v>
      </c>
      <c r="G503" s="1189" t="s">
        <v>1075</v>
      </c>
      <c r="H503" s="1189"/>
      <c r="I503" s="1189" t="s">
        <v>722</v>
      </c>
      <c r="J503" s="1189" t="s">
        <v>28</v>
      </c>
      <c r="K503" s="1189" t="s">
        <v>49</v>
      </c>
      <c r="L503" s="1189"/>
      <c r="M503" s="1195">
        <v>40439178.2948</v>
      </c>
      <c r="N503" s="1195">
        <v>4692247.8825</v>
      </c>
      <c r="O503" s="1189" t="s">
        <v>718</v>
      </c>
      <c r="P503" s="1196">
        <f t="shared" si="8"/>
        <v>8.1688116006</v>
      </c>
      <c r="Q503" s="1201" t="s">
        <v>1079</v>
      </c>
      <c r="R503" s="78" t="s">
        <v>1080</v>
      </c>
    </row>
    <row r="504" s="1" customFormat="1" spans="1:18">
      <c r="A504" s="1189" t="s">
        <v>37</v>
      </c>
      <c r="B504" s="1189" t="s">
        <v>711</v>
      </c>
      <c r="C504" s="1189">
        <v>783</v>
      </c>
      <c r="D504" s="1190">
        <v>35.7155789112</v>
      </c>
      <c r="E504" s="1189" t="s">
        <v>711</v>
      </c>
      <c r="F504" s="1189" t="s">
        <v>714</v>
      </c>
      <c r="G504" s="1189" t="s">
        <v>1075</v>
      </c>
      <c r="H504" s="1189"/>
      <c r="I504" s="1189" t="s">
        <v>722</v>
      </c>
      <c r="J504" s="1189" t="s">
        <v>28</v>
      </c>
      <c r="K504" s="1189" t="s">
        <v>93</v>
      </c>
      <c r="L504" s="1189"/>
      <c r="M504" s="1195">
        <v>40439219.8988</v>
      </c>
      <c r="N504" s="1195">
        <v>4692062.46871</v>
      </c>
      <c r="O504" s="1189" t="s">
        <v>718</v>
      </c>
      <c r="P504" s="1196">
        <f t="shared" si="8"/>
        <v>107.1467367336</v>
      </c>
      <c r="Q504" s="1201" t="s">
        <v>1079</v>
      </c>
      <c r="R504" s="78" t="s">
        <v>1080</v>
      </c>
    </row>
    <row r="505" s="1" customFormat="1" spans="1:18">
      <c r="A505" s="1189" t="s">
        <v>37</v>
      </c>
      <c r="B505" s="1189" t="s">
        <v>711</v>
      </c>
      <c r="C505" s="1189">
        <v>707</v>
      </c>
      <c r="D505" s="1190">
        <v>13.6403575722</v>
      </c>
      <c r="E505" s="1189" t="s">
        <v>711</v>
      </c>
      <c r="F505" s="1189" t="s">
        <v>714</v>
      </c>
      <c r="G505" s="1189" t="s">
        <v>1075</v>
      </c>
      <c r="H505" s="1189"/>
      <c r="I505" s="1189" t="s">
        <v>722</v>
      </c>
      <c r="J505" s="1189" t="s">
        <v>28</v>
      </c>
      <c r="K505" s="1189" t="s">
        <v>49</v>
      </c>
      <c r="L505" s="1189"/>
      <c r="M505" s="1195">
        <v>40439416.4947</v>
      </c>
      <c r="N505" s="1195">
        <v>4692362.0847</v>
      </c>
      <c r="O505" s="1189" t="s">
        <v>718</v>
      </c>
      <c r="P505" s="1196">
        <f t="shared" si="8"/>
        <v>40.9210727166</v>
      </c>
      <c r="Q505" s="1201" t="s">
        <v>1079</v>
      </c>
      <c r="R505" s="78" t="s">
        <v>1080</v>
      </c>
    </row>
    <row r="506" s="1" customFormat="1" spans="1:18">
      <c r="A506" s="1189" t="s">
        <v>37</v>
      </c>
      <c r="B506" s="1189" t="s">
        <v>711</v>
      </c>
      <c r="C506" s="1189">
        <v>735</v>
      </c>
      <c r="D506" s="1190">
        <v>16.1096258382</v>
      </c>
      <c r="E506" s="1189" t="s">
        <v>711</v>
      </c>
      <c r="F506" s="1189" t="s">
        <v>714</v>
      </c>
      <c r="G506" s="1189" t="s">
        <v>1075</v>
      </c>
      <c r="H506" s="1189"/>
      <c r="I506" s="1189" t="s">
        <v>722</v>
      </c>
      <c r="J506" s="1189" t="s">
        <v>28</v>
      </c>
      <c r="K506" s="1189" t="s">
        <v>49</v>
      </c>
      <c r="L506" s="1189"/>
      <c r="M506" s="1195">
        <v>40439068.213</v>
      </c>
      <c r="N506" s="1195">
        <v>4692279.09984</v>
      </c>
      <c r="O506" s="1189" t="s">
        <v>718</v>
      </c>
      <c r="P506" s="1196">
        <f t="shared" si="8"/>
        <v>48.3288775146</v>
      </c>
      <c r="Q506" s="1201" t="s">
        <v>1079</v>
      </c>
      <c r="R506" s="78" t="s">
        <v>1080</v>
      </c>
    </row>
    <row r="507" s="1" customFormat="1" spans="1:18">
      <c r="A507" s="1189" t="s">
        <v>37</v>
      </c>
      <c r="B507" s="1189" t="s">
        <v>711</v>
      </c>
      <c r="C507" s="1189">
        <v>768</v>
      </c>
      <c r="D507" s="1190">
        <v>4.4379634695</v>
      </c>
      <c r="E507" s="1189" t="s">
        <v>711</v>
      </c>
      <c r="F507" s="1189" t="s">
        <v>714</v>
      </c>
      <c r="G507" s="1189" t="s">
        <v>1075</v>
      </c>
      <c r="H507" s="1189"/>
      <c r="I507" s="1189" t="s">
        <v>722</v>
      </c>
      <c r="J507" s="1189" t="s">
        <v>28</v>
      </c>
      <c r="K507" s="1189" t="s">
        <v>140</v>
      </c>
      <c r="L507" s="1189"/>
      <c r="M507" s="1195">
        <v>40439150.8006</v>
      </c>
      <c r="N507" s="1195">
        <v>4692177.87355</v>
      </c>
      <c r="O507" s="1189" t="s">
        <v>718</v>
      </c>
      <c r="P507" s="1196">
        <f t="shared" si="8"/>
        <v>13.3138904085</v>
      </c>
      <c r="Q507" s="1201" t="s">
        <v>1079</v>
      </c>
      <c r="R507" s="78" t="s">
        <v>1080</v>
      </c>
    </row>
    <row r="508" s="1" customFormat="1" spans="1:18">
      <c r="A508" s="1189" t="s">
        <v>37</v>
      </c>
      <c r="B508" s="1189" t="s">
        <v>711</v>
      </c>
      <c r="C508" s="1189">
        <v>772</v>
      </c>
      <c r="D508" s="1190">
        <v>7.77020270595</v>
      </c>
      <c r="E508" s="1189" t="s">
        <v>711</v>
      </c>
      <c r="F508" s="1189" t="s">
        <v>714</v>
      </c>
      <c r="G508" s="1189" t="s">
        <v>1075</v>
      </c>
      <c r="H508" s="1189"/>
      <c r="I508" s="1189" t="s">
        <v>722</v>
      </c>
      <c r="J508" s="1189" t="s">
        <v>28</v>
      </c>
      <c r="K508" s="1189" t="s">
        <v>140</v>
      </c>
      <c r="L508" s="1189"/>
      <c r="M508" s="1195">
        <v>40439225.3771</v>
      </c>
      <c r="N508" s="1195">
        <v>4692146.4472</v>
      </c>
      <c r="O508" s="1189" t="s">
        <v>718</v>
      </c>
      <c r="P508" s="1196">
        <f t="shared" si="8"/>
        <v>23.31060811785</v>
      </c>
      <c r="Q508" s="1201" t="s">
        <v>1079</v>
      </c>
      <c r="R508" s="78" t="s">
        <v>1080</v>
      </c>
    </row>
    <row r="509" s="1" customFormat="1" spans="1:18">
      <c r="A509" s="1189" t="s">
        <v>37</v>
      </c>
      <c r="B509" s="1189" t="s">
        <v>711</v>
      </c>
      <c r="C509" s="1189">
        <v>760</v>
      </c>
      <c r="D509" s="1190">
        <v>2.58630589875</v>
      </c>
      <c r="E509" s="1189" t="s">
        <v>711</v>
      </c>
      <c r="F509" s="1189" t="s">
        <v>714</v>
      </c>
      <c r="G509" s="1189" t="s">
        <v>1075</v>
      </c>
      <c r="H509" s="1189"/>
      <c r="I509" s="1189" t="s">
        <v>722</v>
      </c>
      <c r="J509" s="1189" t="s">
        <v>28</v>
      </c>
      <c r="K509" s="1189" t="s">
        <v>49</v>
      </c>
      <c r="L509" s="1189"/>
      <c r="M509" s="1195">
        <v>40439287.8446</v>
      </c>
      <c r="N509" s="1195">
        <v>4692200.64101</v>
      </c>
      <c r="O509" s="1189" t="s">
        <v>718</v>
      </c>
      <c r="P509" s="1196">
        <f t="shared" si="8"/>
        <v>7.75891769625</v>
      </c>
      <c r="Q509" s="1201" t="s">
        <v>1079</v>
      </c>
      <c r="R509" s="78" t="s">
        <v>1080</v>
      </c>
    </row>
    <row r="510" s="1" customFormat="1" spans="1:18">
      <c r="A510" s="1189" t="s">
        <v>37</v>
      </c>
      <c r="B510" s="1189" t="s">
        <v>711</v>
      </c>
      <c r="C510" s="1189">
        <v>776</v>
      </c>
      <c r="D510" s="1190">
        <v>2.30411812635</v>
      </c>
      <c r="E510" s="1189" t="s">
        <v>711</v>
      </c>
      <c r="F510" s="1189" t="s">
        <v>714</v>
      </c>
      <c r="G510" s="1189" t="s">
        <v>1075</v>
      </c>
      <c r="H510" s="1189"/>
      <c r="I510" s="1189" t="s">
        <v>722</v>
      </c>
      <c r="J510" s="1189" t="s">
        <v>28</v>
      </c>
      <c r="K510" s="1189" t="s">
        <v>140</v>
      </c>
      <c r="L510" s="1189"/>
      <c r="M510" s="1195">
        <v>40439311.4027</v>
      </c>
      <c r="N510" s="1195">
        <v>4692151.34695</v>
      </c>
      <c r="O510" s="1189" t="s">
        <v>718</v>
      </c>
      <c r="P510" s="1196">
        <f t="shared" si="8"/>
        <v>6.91235437905</v>
      </c>
      <c r="Q510" s="1201" t="s">
        <v>1079</v>
      </c>
      <c r="R510" s="78" t="s">
        <v>1080</v>
      </c>
    </row>
    <row r="511" s="1" customFormat="1" spans="1:18">
      <c r="A511" s="1189" t="s">
        <v>37</v>
      </c>
      <c r="B511" s="1189" t="s">
        <v>711</v>
      </c>
      <c r="C511" s="1189">
        <v>685</v>
      </c>
      <c r="D511" s="1190">
        <v>5.93755871265</v>
      </c>
      <c r="E511" s="1189" t="s">
        <v>711</v>
      </c>
      <c r="F511" s="1189" t="s">
        <v>714</v>
      </c>
      <c r="G511" s="1189" t="s">
        <v>1075</v>
      </c>
      <c r="H511" s="1189"/>
      <c r="I511" s="1189" t="s">
        <v>722</v>
      </c>
      <c r="J511" s="1189" t="s">
        <v>28</v>
      </c>
      <c r="K511" s="1189" t="s">
        <v>49</v>
      </c>
      <c r="L511" s="1189"/>
      <c r="M511" s="1195">
        <v>40439277.0433</v>
      </c>
      <c r="N511" s="1195">
        <v>4692408.26063</v>
      </c>
      <c r="O511" s="1189" t="s">
        <v>718</v>
      </c>
      <c r="P511" s="1196">
        <f t="shared" si="8"/>
        <v>17.81267613795</v>
      </c>
      <c r="Q511" s="1201" t="s">
        <v>1079</v>
      </c>
      <c r="R511" s="78" t="s">
        <v>1080</v>
      </c>
    </row>
    <row r="512" s="1" customFormat="1" spans="1:18">
      <c r="A512" s="1189" t="s">
        <v>37</v>
      </c>
      <c r="B512" s="1189" t="s">
        <v>711</v>
      </c>
      <c r="C512" s="1189">
        <v>627</v>
      </c>
      <c r="D512" s="1190">
        <v>19.9462810971</v>
      </c>
      <c r="E512" s="1189" t="s">
        <v>711</v>
      </c>
      <c r="F512" s="1189" t="s">
        <v>714</v>
      </c>
      <c r="G512" s="1189" t="s">
        <v>1075</v>
      </c>
      <c r="H512" s="1189"/>
      <c r="I512" s="1189" t="s">
        <v>722</v>
      </c>
      <c r="J512" s="1189" t="s">
        <v>28</v>
      </c>
      <c r="K512" s="1189" t="s">
        <v>49</v>
      </c>
      <c r="L512" s="1189"/>
      <c r="M512" s="1195">
        <v>40439309.423</v>
      </c>
      <c r="N512" s="1195">
        <v>4692606.04031</v>
      </c>
      <c r="O512" s="1189" t="s">
        <v>718</v>
      </c>
      <c r="P512" s="1196">
        <f t="shared" si="8"/>
        <v>59.8388432913</v>
      </c>
      <c r="Q512" s="1201" t="s">
        <v>1079</v>
      </c>
      <c r="R512" s="78" t="s">
        <v>1080</v>
      </c>
    </row>
    <row r="513" s="1" customFormat="1" spans="1:18">
      <c r="A513" s="1189" t="s">
        <v>37</v>
      </c>
      <c r="B513" s="1189" t="s">
        <v>711</v>
      </c>
      <c r="C513" s="1189">
        <v>201</v>
      </c>
      <c r="D513" s="1190">
        <v>24.975746568</v>
      </c>
      <c r="E513" s="1189" t="s">
        <v>711</v>
      </c>
      <c r="F513" s="1189" t="s">
        <v>714</v>
      </c>
      <c r="G513" s="1189" t="s">
        <v>1075</v>
      </c>
      <c r="H513" s="1189"/>
      <c r="I513" s="1189" t="s">
        <v>722</v>
      </c>
      <c r="J513" s="1189" t="s">
        <v>28</v>
      </c>
      <c r="K513" s="1189" t="s">
        <v>327</v>
      </c>
      <c r="L513" s="1189"/>
      <c r="M513" s="1195">
        <v>40436747.3406</v>
      </c>
      <c r="N513" s="1195">
        <v>4693851.73989</v>
      </c>
      <c r="O513" s="1189" t="s">
        <v>718</v>
      </c>
      <c r="P513" s="1196">
        <f t="shared" si="8"/>
        <v>74.927239704</v>
      </c>
      <c r="Q513" s="1201" t="s">
        <v>1079</v>
      </c>
      <c r="R513" s="78" t="s">
        <v>1080</v>
      </c>
    </row>
    <row r="514" s="1" customFormat="1" spans="1:18">
      <c r="A514" s="1189" t="s">
        <v>37</v>
      </c>
      <c r="B514" s="1189" t="s">
        <v>100</v>
      </c>
      <c r="C514" s="1189">
        <v>1676</v>
      </c>
      <c r="D514" s="1190">
        <v>18.25734592005</v>
      </c>
      <c r="E514" s="1189" t="s">
        <v>100</v>
      </c>
      <c r="F514" s="1189" t="s">
        <v>714</v>
      </c>
      <c r="G514" s="1189" t="s">
        <v>1075</v>
      </c>
      <c r="H514" s="1189"/>
      <c r="I514" s="1189" t="s">
        <v>722</v>
      </c>
      <c r="J514" s="1189" t="s">
        <v>28</v>
      </c>
      <c r="K514" s="1189" t="s">
        <v>93</v>
      </c>
      <c r="L514" s="1189"/>
      <c r="M514" s="1195">
        <v>40433996.7494</v>
      </c>
      <c r="N514" s="1195">
        <v>4684028.7883</v>
      </c>
      <c r="O514" s="1189" t="s">
        <v>43</v>
      </c>
      <c r="P514" s="1196">
        <f t="shared" si="8"/>
        <v>54.77203776015</v>
      </c>
      <c r="Q514" s="1201" t="s">
        <v>1079</v>
      </c>
      <c r="R514" s="78" t="s">
        <v>1080</v>
      </c>
    </row>
    <row r="515" s="1" customFormat="1" spans="1:18">
      <c r="A515" s="1189" t="s">
        <v>37</v>
      </c>
      <c r="B515" s="1189" t="s">
        <v>100</v>
      </c>
      <c r="C515" s="1189">
        <v>1596</v>
      </c>
      <c r="D515" s="1190">
        <v>27.50238303135</v>
      </c>
      <c r="E515" s="1189" t="s">
        <v>100</v>
      </c>
      <c r="F515" s="1189" t="s">
        <v>714</v>
      </c>
      <c r="G515" s="1189" t="s">
        <v>1075</v>
      </c>
      <c r="H515" s="1189"/>
      <c r="I515" s="1189" t="s">
        <v>722</v>
      </c>
      <c r="J515" s="1189" t="s">
        <v>28</v>
      </c>
      <c r="K515" s="1189" t="s">
        <v>29</v>
      </c>
      <c r="L515" s="1189"/>
      <c r="M515" s="1195">
        <v>40433165.748</v>
      </c>
      <c r="N515" s="1195">
        <v>4684170.94921</v>
      </c>
      <c r="O515" s="1189" t="s">
        <v>43</v>
      </c>
      <c r="P515" s="1196">
        <f t="shared" si="8"/>
        <v>82.50714909405</v>
      </c>
      <c r="Q515" s="1201" t="s">
        <v>1079</v>
      </c>
      <c r="R515" s="78" t="s">
        <v>1080</v>
      </c>
    </row>
    <row r="516" s="1" customFormat="1" spans="1:18">
      <c r="A516" s="1189" t="s">
        <v>37</v>
      </c>
      <c r="B516" s="1189" t="s">
        <v>100</v>
      </c>
      <c r="C516" s="1189">
        <v>833</v>
      </c>
      <c r="D516" s="1190">
        <v>29.52549395085</v>
      </c>
      <c r="E516" s="1189" t="s">
        <v>100</v>
      </c>
      <c r="F516" s="1189" t="s">
        <v>714</v>
      </c>
      <c r="G516" s="1189" t="s">
        <v>1075</v>
      </c>
      <c r="H516" s="1189"/>
      <c r="I516" s="1189" t="s">
        <v>722</v>
      </c>
      <c r="J516" s="1189" t="s">
        <v>28</v>
      </c>
      <c r="K516" s="1189" t="s">
        <v>93</v>
      </c>
      <c r="L516" s="1189"/>
      <c r="M516" s="1195">
        <v>40436522.1806</v>
      </c>
      <c r="N516" s="1195">
        <v>4685797.10989</v>
      </c>
      <c r="O516" s="1189" t="s">
        <v>43</v>
      </c>
      <c r="P516" s="1196">
        <f t="shared" si="8"/>
        <v>88.57648185255</v>
      </c>
      <c r="Q516" s="1201" t="s">
        <v>1079</v>
      </c>
      <c r="R516" s="78" t="s">
        <v>1080</v>
      </c>
    </row>
    <row r="517" s="1" customFormat="1" spans="1:18">
      <c r="A517" s="1189" t="s">
        <v>37</v>
      </c>
      <c r="B517" s="1189" t="s">
        <v>100</v>
      </c>
      <c r="C517" s="1189">
        <v>830</v>
      </c>
      <c r="D517" s="1190">
        <v>13.3249322256</v>
      </c>
      <c r="E517" s="1189" t="s">
        <v>100</v>
      </c>
      <c r="F517" s="1189" t="s">
        <v>714</v>
      </c>
      <c r="G517" s="1189" t="s">
        <v>1075</v>
      </c>
      <c r="H517" s="1189"/>
      <c r="I517" s="1189" t="s">
        <v>722</v>
      </c>
      <c r="J517" s="1189" t="s">
        <v>28</v>
      </c>
      <c r="K517" s="1189" t="s">
        <v>93</v>
      </c>
      <c r="L517" s="1189"/>
      <c r="M517" s="1195">
        <v>40436573.9524</v>
      </c>
      <c r="N517" s="1195">
        <v>4685792.66209</v>
      </c>
      <c r="O517" s="1189" t="s">
        <v>43</v>
      </c>
      <c r="P517" s="1196">
        <f t="shared" si="8"/>
        <v>39.9747966768</v>
      </c>
      <c r="Q517" s="1201" t="s">
        <v>1079</v>
      </c>
      <c r="R517" s="78" t="s">
        <v>1080</v>
      </c>
    </row>
    <row r="518" s="1" customFormat="1" spans="1:18">
      <c r="A518" s="1189" t="s">
        <v>37</v>
      </c>
      <c r="B518" s="1189" t="s">
        <v>100</v>
      </c>
      <c r="C518" s="1189">
        <v>450</v>
      </c>
      <c r="D518" s="1190">
        <v>4.84400461845</v>
      </c>
      <c r="E518" s="1189" t="s">
        <v>100</v>
      </c>
      <c r="F518" s="1189" t="s">
        <v>714</v>
      </c>
      <c r="G518" s="1189" t="s">
        <v>1075</v>
      </c>
      <c r="H518" s="1189"/>
      <c r="I518" s="1189" t="s">
        <v>722</v>
      </c>
      <c r="J518" s="1189" t="s">
        <v>28</v>
      </c>
      <c r="K518" s="1189" t="s">
        <v>93</v>
      </c>
      <c r="L518" s="1189"/>
      <c r="M518" s="1195">
        <v>40433870.2023</v>
      </c>
      <c r="N518" s="1195">
        <v>4686748.28403</v>
      </c>
      <c r="O518" s="1189" t="s">
        <v>43</v>
      </c>
      <c r="P518" s="1196">
        <f t="shared" si="8"/>
        <v>14.53201385535</v>
      </c>
      <c r="Q518" s="1201" t="s">
        <v>1079</v>
      </c>
      <c r="R518" s="78" t="s">
        <v>1080</v>
      </c>
    </row>
    <row r="519" s="1" customFormat="1" spans="1:18">
      <c r="A519" s="1189" t="s">
        <v>37</v>
      </c>
      <c r="B519" s="1189" t="s">
        <v>100</v>
      </c>
      <c r="C519" s="1189">
        <v>387</v>
      </c>
      <c r="D519" s="1190">
        <v>4.82533420815</v>
      </c>
      <c r="E519" s="1189" t="s">
        <v>100</v>
      </c>
      <c r="F519" s="1189" t="s">
        <v>714</v>
      </c>
      <c r="G519" s="1189" t="s">
        <v>1075</v>
      </c>
      <c r="H519" s="1189"/>
      <c r="I519" s="1189" t="s">
        <v>722</v>
      </c>
      <c r="J519" s="1189" t="s">
        <v>28</v>
      </c>
      <c r="K519" s="1189" t="s">
        <v>93</v>
      </c>
      <c r="L519" s="1189"/>
      <c r="M519" s="1195">
        <v>40433055.3108</v>
      </c>
      <c r="N519" s="1195">
        <v>4686926.43477</v>
      </c>
      <c r="O519" s="1189" t="s">
        <v>43</v>
      </c>
      <c r="P519" s="1196">
        <f t="shared" si="8"/>
        <v>14.47600262445</v>
      </c>
      <c r="Q519" s="1201" t="s">
        <v>1079</v>
      </c>
      <c r="R519" s="78" t="s">
        <v>1080</v>
      </c>
    </row>
    <row r="520" s="1" customFormat="1" spans="1:18">
      <c r="A520" s="1189" t="s">
        <v>37</v>
      </c>
      <c r="B520" s="1189" t="s">
        <v>100</v>
      </c>
      <c r="C520" s="1189">
        <v>464</v>
      </c>
      <c r="D520" s="1190">
        <v>46.9945808652</v>
      </c>
      <c r="E520" s="1189" t="s">
        <v>100</v>
      </c>
      <c r="F520" s="1189" t="s">
        <v>714</v>
      </c>
      <c r="G520" s="1189" t="s">
        <v>1075</v>
      </c>
      <c r="H520" s="1189"/>
      <c r="I520" s="1189" t="s">
        <v>722</v>
      </c>
      <c r="J520" s="1189" t="s">
        <v>28</v>
      </c>
      <c r="K520" s="1189" t="s">
        <v>93</v>
      </c>
      <c r="L520" s="1189"/>
      <c r="M520" s="1195">
        <v>40433053.0757</v>
      </c>
      <c r="N520" s="1195">
        <v>4686733.53472</v>
      </c>
      <c r="O520" s="1189" t="s">
        <v>43</v>
      </c>
      <c r="P520" s="1196">
        <f t="shared" si="8"/>
        <v>140.9837425956</v>
      </c>
      <c r="Q520" s="1201" t="s">
        <v>1079</v>
      </c>
      <c r="R520" s="78" t="s">
        <v>1080</v>
      </c>
    </row>
    <row r="521" s="1" customFormat="1" spans="1:18">
      <c r="A521" s="1189" t="s">
        <v>37</v>
      </c>
      <c r="B521" s="1189" t="s">
        <v>100</v>
      </c>
      <c r="C521" s="1189">
        <v>482</v>
      </c>
      <c r="D521" s="1190">
        <v>14.0380140411</v>
      </c>
      <c r="E521" s="1189" t="s">
        <v>100</v>
      </c>
      <c r="F521" s="1189" t="s">
        <v>714</v>
      </c>
      <c r="G521" s="1189" t="s">
        <v>1075</v>
      </c>
      <c r="H521" s="1189"/>
      <c r="I521" s="1189" t="s">
        <v>722</v>
      </c>
      <c r="J521" s="1189" t="s">
        <v>28</v>
      </c>
      <c r="K521" s="1189" t="s">
        <v>93</v>
      </c>
      <c r="L521" s="1189"/>
      <c r="M521" s="1195">
        <v>40433418.2195</v>
      </c>
      <c r="N521" s="1195">
        <v>4686736.77625</v>
      </c>
      <c r="O521" s="1189" t="s">
        <v>43</v>
      </c>
      <c r="P521" s="1196">
        <f t="shared" si="8"/>
        <v>42.1140421233</v>
      </c>
      <c r="Q521" s="1201" t="s">
        <v>1079</v>
      </c>
      <c r="R521" s="78" t="s">
        <v>1080</v>
      </c>
    </row>
    <row r="522" s="1" customFormat="1" spans="1:18">
      <c r="A522" s="1189" t="s">
        <v>37</v>
      </c>
      <c r="B522" s="1189" t="s">
        <v>100</v>
      </c>
      <c r="C522" s="1189">
        <v>472</v>
      </c>
      <c r="D522" s="1190">
        <v>12.3117421839</v>
      </c>
      <c r="E522" s="1189" t="s">
        <v>100</v>
      </c>
      <c r="F522" s="1189" t="s">
        <v>714</v>
      </c>
      <c r="G522" s="1189" t="s">
        <v>1075</v>
      </c>
      <c r="H522" s="1189"/>
      <c r="I522" s="1189" t="s">
        <v>722</v>
      </c>
      <c r="J522" s="1189" t="s">
        <v>28</v>
      </c>
      <c r="K522" s="1189" t="s">
        <v>327</v>
      </c>
      <c r="L522" s="1189"/>
      <c r="M522" s="1195">
        <v>40433315.3424</v>
      </c>
      <c r="N522" s="1195">
        <v>4686719.91147</v>
      </c>
      <c r="O522" s="1189" t="s">
        <v>43</v>
      </c>
      <c r="P522" s="1196">
        <f t="shared" si="8"/>
        <v>36.9352265517</v>
      </c>
      <c r="Q522" s="1201" t="s">
        <v>1079</v>
      </c>
      <c r="R522" s="78" t="s">
        <v>1080</v>
      </c>
    </row>
    <row r="523" s="1" customFormat="1" spans="1:18">
      <c r="A523" s="1189" t="s">
        <v>37</v>
      </c>
      <c r="B523" s="1189" t="s">
        <v>100</v>
      </c>
      <c r="C523" s="1189">
        <v>369</v>
      </c>
      <c r="D523" s="1190">
        <v>26.1906568473</v>
      </c>
      <c r="E523" s="1189" t="s">
        <v>100</v>
      </c>
      <c r="F523" s="1189" t="s">
        <v>714</v>
      </c>
      <c r="G523" s="1189" t="s">
        <v>1075</v>
      </c>
      <c r="H523" s="1189"/>
      <c r="I523" s="1189" t="s">
        <v>722</v>
      </c>
      <c r="J523" s="1189" t="s">
        <v>28</v>
      </c>
      <c r="K523" s="1189" t="s">
        <v>93</v>
      </c>
      <c r="L523" s="1189"/>
      <c r="M523" s="1195">
        <v>40436715.5822</v>
      </c>
      <c r="N523" s="1195">
        <v>4686937.58262</v>
      </c>
      <c r="O523" s="1189" t="s">
        <v>43</v>
      </c>
      <c r="P523" s="1196">
        <f t="shared" si="8"/>
        <v>78.5719705419</v>
      </c>
      <c r="Q523" s="1201" t="s">
        <v>1079</v>
      </c>
      <c r="R523" s="78" t="s">
        <v>1080</v>
      </c>
    </row>
    <row r="524" s="1" customFormat="1" spans="1:18">
      <c r="A524" s="1189" t="s">
        <v>37</v>
      </c>
      <c r="B524" s="1189" t="s">
        <v>100</v>
      </c>
      <c r="C524" s="1189">
        <v>352</v>
      </c>
      <c r="D524" s="1190">
        <v>5.0581840569</v>
      </c>
      <c r="E524" s="1189" t="s">
        <v>100</v>
      </c>
      <c r="F524" s="1189" t="s">
        <v>714</v>
      </c>
      <c r="G524" s="1189" t="s">
        <v>1075</v>
      </c>
      <c r="H524" s="1189"/>
      <c r="I524" s="1189" t="s">
        <v>722</v>
      </c>
      <c r="J524" s="1189" t="s">
        <v>28</v>
      </c>
      <c r="K524" s="1189" t="s">
        <v>93</v>
      </c>
      <c r="L524" s="1189"/>
      <c r="M524" s="1195">
        <v>40432491.1256</v>
      </c>
      <c r="N524" s="1195">
        <v>4686963.3696</v>
      </c>
      <c r="O524" s="1189" t="s">
        <v>43</v>
      </c>
      <c r="P524" s="1196">
        <f t="shared" ref="P524:P587" si="9">D524*3</f>
        <v>15.1745521707</v>
      </c>
      <c r="Q524" s="1201" t="s">
        <v>1079</v>
      </c>
      <c r="R524" s="78" t="s">
        <v>1080</v>
      </c>
    </row>
    <row r="525" s="1" customFormat="1" spans="1:18">
      <c r="A525" s="1189" t="s">
        <v>37</v>
      </c>
      <c r="B525" s="1189" t="s">
        <v>100</v>
      </c>
      <c r="C525" s="1189">
        <v>363</v>
      </c>
      <c r="D525" s="1190">
        <v>33.7013817516</v>
      </c>
      <c r="E525" s="1189" t="s">
        <v>100</v>
      </c>
      <c r="F525" s="1189" t="s">
        <v>714</v>
      </c>
      <c r="G525" s="1189" t="s">
        <v>1075</v>
      </c>
      <c r="H525" s="1189"/>
      <c r="I525" s="1189" t="s">
        <v>722</v>
      </c>
      <c r="J525" s="1189" t="s">
        <v>28</v>
      </c>
      <c r="K525" s="1189" t="s">
        <v>29</v>
      </c>
      <c r="L525" s="1189"/>
      <c r="M525" s="1195">
        <v>40437526.9655</v>
      </c>
      <c r="N525" s="1195">
        <v>4686999.52275</v>
      </c>
      <c r="O525" s="1189" t="s">
        <v>43</v>
      </c>
      <c r="P525" s="1196">
        <f t="shared" si="9"/>
        <v>101.1041452548</v>
      </c>
      <c r="Q525" s="1201" t="s">
        <v>1079</v>
      </c>
      <c r="R525" s="78" t="s">
        <v>1080</v>
      </c>
    </row>
    <row r="526" s="1" customFormat="1" spans="1:18">
      <c r="A526" s="1189" t="s">
        <v>37</v>
      </c>
      <c r="B526" s="1189" t="s">
        <v>100</v>
      </c>
      <c r="C526" s="1189">
        <v>364</v>
      </c>
      <c r="D526" s="1190">
        <v>15.7410559446</v>
      </c>
      <c r="E526" s="1189" t="s">
        <v>100</v>
      </c>
      <c r="F526" s="1189" t="s">
        <v>714</v>
      </c>
      <c r="G526" s="1189" t="s">
        <v>1075</v>
      </c>
      <c r="H526" s="1189"/>
      <c r="I526" s="1189" t="s">
        <v>722</v>
      </c>
      <c r="J526" s="1189" t="s">
        <v>28</v>
      </c>
      <c r="K526" s="1189" t="s">
        <v>29</v>
      </c>
      <c r="L526" s="1189"/>
      <c r="M526" s="1195">
        <v>40437423.1515</v>
      </c>
      <c r="N526" s="1195">
        <v>4686954.60258</v>
      </c>
      <c r="O526" s="1189" t="s">
        <v>43</v>
      </c>
      <c r="P526" s="1196">
        <f t="shared" si="9"/>
        <v>47.2231678338</v>
      </c>
      <c r="Q526" s="1201" t="s">
        <v>1079</v>
      </c>
      <c r="R526" s="78" t="s">
        <v>1080</v>
      </c>
    </row>
    <row r="527" s="1" customFormat="1" spans="1:18">
      <c r="A527" s="1189" t="s">
        <v>37</v>
      </c>
      <c r="B527" s="1189" t="s">
        <v>100</v>
      </c>
      <c r="C527" s="1189">
        <v>331</v>
      </c>
      <c r="D527" s="1190">
        <v>33.92971043415</v>
      </c>
      <c r="E527" s="1189" t="s">
        <v>100</v>
      </c>
      <c r="F527" s="1189" t="s">
        <v>714</v>
      </c>
      <c r="G527" s="1189" t="s">
        <v>1075</v>
      </c>
      <c r="H527" s="1189"/>
      <c r="I527" s="1189" t="s">
        <v>722</v>
      </c>
      <c r="J527" s="1189" t="s">
        <v>28</v>
      </c>
      <c r="K527" s="1189" t="s">
        <v>93</v>
      </c>
      <c r="L527" s="1189"/>
      <c r="M527" s="1195">
        <v>40432664.6748</v>
      </c>
      <c r="N527" s="1195">
        <v>4687018.30594</v>
      </c>
      <c r="O527" s="1189" t="s">
        <v>43</v>
      </c>
      <c r="P527" s="1196">
        <f t="shared" si="9"/>
        <v>101.78913130245</v>
      </c>
      <c r="Q527" s="1201" t="s">
        <v>1079</v>
      </c>
      <c r="R527" s="78" t="s">
        <v>1080</v>
      </c>
    </row>
    <row r="528" s="1" customFormat="1" spans="1:18">
      <c r="A528" s="1189" t="s">
        <v>37</v>
      </c>
      <c r="B528" s="1189" t="s">
        <v>100</v>
      </c>
      <c r="C528" s="1189">
        <v>320</v>
      </c>
      <c r="D528" s="1190">
        <v>19.13679042795</v>
      </c>
      <c r="E528" s="1189" t="s">
        <v>100</v>
      </c>
      <c r="F528" s="1189" t="s">
        <v>714</v>
      </c>
      <c r="G528" s="1189" t="s">
        <v>1075</v>
      </c>
      <c r="H528" s="1189"/>
      <c r="I528" s="1189" t="s">
        <v>722</v>
      </c>
      <c r="J528" s="1189" t="s">
        <v>28</v>
      </c>
      <c r="K528" s="1189" t="s">
        <v>93</v>
      </c>
      <c r="L528" s="1189"/>
      <c r="M528" s="1195">
        <v>40432925.0217</v>
      </c>
      <c r="N528" s="1195">
        <v>4687041.43416</v>
      </c>
      <c r="O528" s="1189" t="s">
        <v>43</v>
      </c>
      <c r="P528" s="1196">
        <f t="shared" si="9"/>
        <v>57.41037128385</v>
      </c>
      <c r="Q528" s="1201" t="s">
        <v>1079</v>
      </c>
      <c r="R528" s="78" t="s">
        <v>1080</v>
      </c>
    </row>
    <row r="529" s="1" customFormat="1" spans="1:18">
      <c r="A529" s="1189" t="s">
        <v>37</v>
      </c>
      <c r="B529" s="1189" t="s">
        <v>100</v>
      </c>
      <c r="C529" s="1189">
        <v>275</v>
      </c>
      <c r="D529" s="1190">
        <v>13.0132334286</v>
      </c>
      <c r="E529" s="1189" t="s">
        <v>100</v>
      </c>
      <c r="F529" s="1189" t="s">
        <v>714</v>
      </c>
      <c r="G529" s="1189" t="s">
        <v>1075</v>
      </c>
      <c r="H529" s="1189"/>
      <c r="I529" s="1189" t="s">
        <v>722</v>
      </c>
      <c r="J529" s="1189" t="s">
        <v>28</v>
      </c>
      <c r="K529" s="1189" t="s">
        <v>29</v>
      </c>
      <c r="L529" s="1189"/>
      <c r="M529" s="1195">
        <v>40433942.8484</v>
      </c>
      <c r="N529" s="1195">
        <v>4687182.37652</v>
      </c>
      <c r="O529" s="1189" t="s">
        <v>43</v>
      </c>
      <c r="P529" s="1196">
        <f t="shared" si="9"/>
        <v>39.0397002858</v>
      </c>
      <c r="Q529" s="1201" t="s">
        <v>1079</v>
      </c>
      <c r="R529" s="78" t="s">
        <v>1080</v>
      </c>
    </row>
    <row r="530" s="1" customFormat="1" spans="1:18">
      <c r="A530" s="1189" t="s">
        <v>37</v>
      </c>
      <c r="B530" s="1189" t="s">
        <v>100</v>
      </c>
      <c r="C530" s="1189">
        <v>242</v>
      </c>
      <c r="D530" s="1190">
        <v>2.4166139613</v>
      </c>
      <c r="E530" s="1189" t="s">
        <v>100</v>
      </c>
      <c r="F530" s="1189" t="s">
        <v>714</v>
      </c>
      <c r="G530" s="1189" t="s">
        <v>1075</v>
      </c>
      <c r="H530" s="1189"/>
      <c r="I530" s="1189" t="s">
        <v>722</v>
      </c>
      <c r="J530" s="1189" t="s">
        <v>28</v>
      </c>
      <c r="K530" s="1189" t="s">
        <v>93</v>
      </c>
      <c r="L530" s="1189"/>
      <c r="M530" s="1195">
        <v>40433921.3752</v>
      </c>
      <c r="N530" s="1195">
        <v>4687302.55948</v>
      </c>
      <c r="O530" s="1189" t="s">
        <v>43</v>
      </c>
      <c r="P530" s="1196">
        <f t="shared" si="9"/>
        <v>7.2498418839</v>
      </c>
      <c r="Q530" s="1201" t="s">
        <v>1079</v>
      </c>
      <c r="R530" s="78" t="s">
        <v>1080</v>
      </c>
    </row>
    <row r="531" s="1" customFormat="1" spans="1:18">
      <c r="A531" s="1189" t="s">
        <v>37</v>
      </c>
      <c r="B531" s="1189" t="s">
        <v>100</v>
      </c>
      <c r="C531" s="1189">
        <v>245</v>
      </c>
      <c r="D531" s="1190">
        <v>1.47921453645</v>
      </c>
      <c r="E531" s="1189" t="s">
        <v>100</v>
      </c>
      <c r="F531" s="1189" t="s">
        <v>714</v>
      </c>
      <c r="G531" s="1189" t="s">
        <v>1075</v>
      </c>
      <c r="H531" s="1189"/>
      <c r="I531" s="1189" t="s">
        <v>722</v>
      </c>
      <c r="J531" s="1189" t="s">
        <v>28</v>
      </c>
      <c r="K531" s="1189" t="s">
        <v>29</v>
      </c>
      <c r="L531" s="1189"/>
      <c r="M531" s="1195">
        <v>40433905.7219</v>
      </c>
      <c r="N531" s="1195">
        <v>4687298.30455</v>
      </c>
      <c r="O531" s="1189" t="s">
        <v>43</v>
      </c>
      <c r="P531" s="1196">
        <f t="shared" si="9"/>
        <v>4.43764360935</v>
      </c>
      <c r="Q531" s="1201" t="s">
        <v>1079</v>
      </c>
      <c r="R531" s="78" t="s">
        <v>1080</v>
      </c>
    </row>
    <row r="532" s="1" customFormat="1" spans="1:18">
      <c r="A532" s="1189" t="s">
        <v>37</v>
      </c>
      <c r="B532" s="1189" t="s">
        <v>100</v>
      </c>
      <c r="C532" s="1189">
        <v>273</v>
      </c>
      <c r="D532" s="1190">
        <v>55.5884209089</v>
      </c>
      <c r="E532" s="1189" t="s">
        <v>100</v>
      </c>
      <c r="F532" s="1189" t="s">
        <v>714</v>
      </c>
      <c r="G532" s="1189" t="s">
        <v>1075</v>
      </c>
      <c r="H532" s="1189"/>
      <c r="I532" s="1189" t="s">
        <v>722</v>
      </c>
      <c r="J532" s="1189" t="s">
        <v>28</v>
      </c>
      <c r="K532" s="1189" t="s">
        <v>327</v>
      </c>
      <c r="L532" s="1189"/>
      <c r="M532" s="1195">
        <v>40436573.0082</v>
      </c>
      <c r="N532" s="1195">
        <v>4687083.25195</v>
      </c>
      <c r="O532" s="1189" t="s">
        <v>43</v>
      </c>
      <c r="P532" s="1196">
        <f t="shared" si="9"/>
        <v>166.7652627267</v>
      </c>
      <c r="Q532" s="1201" t="s">
        <v>1079</v>
      </c>
      <c r="R532" s="78" t="s">
        <v>1080</v>
      </c>
    </row>
    <row r="533" s="1" customFormat="1" spans="1:18">
      <c r="A533" s="1189" t="s">
        <v>37</v>
      </c>
      <c r="B533" s="1189" t="s">
        <v>100</v>
      </c>
      <c r="C533" s="1189">
        <v>236</v>
      </c>
      <c r="D533" s="1190">
        <v>14.9755945038</v>
      </c>
      <c r="E533" s="1189" t="s">
        <v>100</v>
      </c>
      <c r="F533" s="1189" t="s">
        <v>714</v>
      </c>
      <c r="G533" s="1189" t="s">
        <v>1075</v>
      </c>
      <c r="H533" s="1189"/>
      <c r="I533" s="1189" t="s">
        <v>722</v>
      </c>
      <c r="J533" s="1189" t="s">
        <v>28</v>
      </c>
      <c r="K533" s="1189" t="s">
        <v>327</v>
      </c>
      <c r="L533" s="1189"/>
      <c r="M533" s="1195">
        <v>40436540.676</v>
      </c>
      <c r="N533" s="1195">
        <v>4687321.51326</v>
      </c>
      <c r="O533" s="1189" t="s">
        <v>43</v>
      </c>
      <c r="P533" s="1196">
        <f t="shared" si="9"/>
        <v>44.9267835114</v>
      </c>
      <c r="Q533" s="1201" t="s">
        <v>1079</v>
      </c>
      <c r="R533" s="78" t="s">
        <v>1080</v>
      </c>
    </row>
    <row r="534" s="1" customFormat="1" spans="1:18">
      <c r="A534" s="1189" t="s">
        <v>37</v>
      </c>
      <c r="B534" s="1189" t="s">
        <v>100</v>
      </c>
      <c r="C534" s="1189">
        <v>293</v>
      </c>
      <c r="D534" s="1190">
        <v>152.1331932465</v>
      </c>
      <c r="E534" s="1189" t="s">
        <v>100</v>
      </c>
      <c r="F534" s="1189" t="s">
        <v>714</v>
      </c>
      <c r="G534" s="1189" t="s">
        <v>1075</v>
      </c>
      <c r="H534" s="1189"/>
      <c r="I534" s="1189" t="s">
        <v>722</v>
      </c>
      <c r="J534" s="1189" t="s">
        <v>28</v>
      </c>
      <c r="K534" s="1189" t="s">
        <v>327</v>
      </c>
      <c r="L534" s="1189"/>
      <c r="M534" s="1195">
        <v>40436997.6285</v>
      </c>
      <c r="N534" s="1195">
        <v>4687165.50951</v>
      </c>
      <c r="O534" s="1189" t="s">
        <v>43</v>
      </c>
      <c r="P534" s="1196">
        <f t="shared" si="9"/>
        <v>456.3995797395</v>
      </c>
      <c r="Q534" s="1201" t="s">
        <v>1079</v>
      </c>
      <c r="R534" s="78" t="s">
        <v>1080</v>
      </c>
    </row>
    <row r="535" s="1" customFormat="1" spans="1:18">
      <c r="A535" s="1189" t="s">
        <v>37</v>
      </c>
      <c r="B535" s="1189" t="s">
        <v>100</v>
      </c>
      <c r="C535" s="1189">
        <v>299</v>
      </c>
      <c r="D535" s="1190">
        <v>13.65145342365</v>
      </c>
      <c r="E535" s="1189" t="s">
        <v>100</v>
      </c>
      <c r="F535" s="1189" t="s">
        <v>714</v>
      </c>
      <c r="G535" s="1189" t="s">
        <v>1075</v>
      </c>
      <c r="H535" s="1189"/>
      <c r="I535" s="1189" t="s">
        <v>722</v>
      </c>
      <c r="J535" s="1189" t="s">
        <v>28</v>
      </c>
      <c r="K535" s="1189" t="s">
        <v>327</v>
      </c>
      <c r="L535" s="1189"/>
      <c r="M535" s="1195">
        <v>40436707.1182</v>
      </c>
      <c r="N535" s="1195">
        <v>4687116.41796</v>
      </c>
      <c r="O535" s="1189" t="s">
        <v>43</v>
      </c>
      <c r="P535" s="1196">
        <f t="shared" si="9"/>
        <v>40.95436027095</v>
      </c>
      <c r="Q535" s="1201" t="s">
        <v>1079</v>
      </c>
      <c r="R535" s="78" t="s">
        <v>1080</v>
      </c>
    </row>
    <row r="536" s="1" customFormat="1" spans="1:18">
      <c r="A536" s="1189" t="s">
        <v>37</v>
      </c>
      <c r="B536" s="1189" t="s">
        <v>100</v>
      </c>
      <c r="C536" s="1189">
        <v>227</v>
      </c>
      <c r="D536" s="1190">
        <v>7.75995568935</v>
      </c>
      <c r="E536" s="1189" t="s">
        <v>100</v>
      </c>
      <c r="F536" s="1189" t="s">
        <v>714</v>
      </c>
      <c r="G536" s="1189" t="s">
        <v>1075</v>
      </c>
      <c r="H536" s="1189"/>
      <c r="I536" s="1189" t="s">
        <v>722</v>
      </c>
      <c r="J536" s="1189" t="s">
        <v>28</v>
      </c>
      <c r="K536" s="1189" t="s">
        <v>327</v>
      </c>
      <c r="L536" s="1189"/>
      <c r="M536" s="1195">
        <v>40437278.4308</v>
      </c>
      <c r="N536" s="1195">
        <v>4687354.06496</v>
      </c>
      <c r="O536" s="1189" t="s">
        <v>43</v>
      </c>
      <c r="P536" s="1196">
        <f t="shared" si="9"/>
        <v>23.27986706805</v>
      </c>
      <c r="Q536" s="1201" t="s">
        <v>1079</v>
      </c>
      <c r="R536" s="78" t="s">
        <v>1080</v>
      </c>
    </row>
    <row r="537" s="1" customFormat="1" spans="1:18">
      <c r="A537" s="1189" t="s">
        <v>37</v>
      </c>
      <c r="B537" s="1189" t="s">
        <v>100</v>
      </c>
      <c r="C537" s="1189">
        <v>200</v>
      </c>
      <c r="D537" s="1190">
        <v>5.15345273355</v>
      </c>
      <c r="E537" s="1189" t="s">
        <v>100</v>
      </c>
      <c r="F537" s="1189" t="s">
        <v>714</v>
      </c>
      <c r="G537" s="1189" t="s">
        <v>1075</v>
      </c>
      <c r="H537" s="1189"/>
      <c r="I537" s="1189" t="s">
        <v>722</v>
      </c>
      <c r="J537" s="1189" t="s">
        <v>28</v>
      </c>
      <c r="K537" s="1189" t="s">
        <v>327</v>
      </c>
      <c r="L537" s="1189"/>
      <c r="M537" s="1195">
        <v>40437231.6857</v>
      </c>
      <c r="N537" s="1195">
        <v>4687442.78613</v>
      </c>
      <c r="O537" s="1189" t="s">
        <v>43</v>
      </c>
      <c r="P537" s="1196">
        <f t="shared" si="9"/>
        <v>15.46035820065</v>
      </c>
      <c r="Q537" s="1201" t="s">
        <v>1079</v>
      </c>
      <c r="R537" s="78" t="s">
        <v>1080</v>
      </c>
    </row>
    <row r="538" s="1" customFormat="1" spans="1:18">
      <c r="A538" s="1189" t="s">
        <v>37</v>
      </c>
      <c r="B538" s="1189" t="s">
        <v>100</v>
      </c>
      <c r="C538" s="1189">
        <v>207</v>
      </c>
      <c r="D538" s="1190">
        <v>25.041786138</v>
      </c>
      <c r="E538" s="1189" t="s">
        <v>100</v>
      </c>
      <c r="F538" s="1189" t="s">
        <v>714</v>
      </c>
      <c r="G538" s="1189" t="s">
        <v>1075</v>
      </c>
      <c r="H538" s="1189"/>
      <c r="I538" s="1189" t="s">
        <v>722</v>
      </c>
      <c r="J538" s="1189" t="s">
        <v>28</v>
      </c>
      <c r="K538" s="1189" t="s">
        <v>327</v>
      </c>
      <c r="L538" s="1189"/>
      <c r="M538" s="1195">
        <v>40436319.4279</v>
      </c>
      <c r="N538" s="1195">
        <v>4687470.39613</v>
      </c>
      <c r="O538" s="1189" t="s">
        <v>43</v>
      </c>
      <c r="P538" s="1196">
        <f t="shared" si="9"/>
        <v>75.125358414</v>
      </c>
      <c r="Q538" s="1201" t="s">
        <v>1079</v>
      </c>
      <c r="R538" s="78" t="s">
        <v>1080</v>
      </c>
    </row>
    <row r="539" s="1" customFormat="1" spans="1:18">
      <c r="A539" s="1189" t="s">
        <v>37</v>
      </c>
      <c r="B539" s="1189" t="s">
        <v>100</v>
      </c>
      <c r="C539" s="1189">
        <v>174</v>
      </c>
      <c r="D539" s="1190">
        <v>13.53874019745</v>
      </c>
      <c r="E539" s="1189" t="s">
        <v>100</v>
      </c>
      <c r="F539" s="1189" t="s">
        <v>714</v>
      </c>
      <c r="G539" s="1189" t="s">
        <v>1075</v>
      </c>
      <c r="H539" s="1189"/>
      <c r="I539" s="1189" t="s">
        <v>722</v>
      </c>
      <c r="J539" s="1189" t="s">
        <v>28</v>
      </c>
      <c r="K539" s="1189" t="s">
        <v>327</v>
      </c>
      <c r="L539" s="1189"/>
      <c r="M539" s="1195">
        <v>40436421.745</v>
      </c>
      <c r="N539" s="1195">
        <v>4687530.88429</v>
      </c>
      <c r="O539" s="1189" t="s">
        <v>43</v>
      </c>
      <c r="P539" s="1196">
        <f t="shared" si="9"/>
        <v>40.61622059235</v>
      </c>
      <c r="Q539" s="1201" t="s">
        <v>1079</v>
      </c>
      <c r="R539" s="78" t="s">
        <v>1080</v>
      </c>
    </row>
    <row r="540" s="1" customFormat="1" spans="1:18">
      <c r="A540" s="1189" t="s">
        <v>37</v>
      </c>
      <c r="B540" s="1189" t="s">
        <v>100</v>
      </c>
      <c r="C540" s="1189">
        <v>173</v>
      </c>
      <c r="D540" s="1190">
        <v>28.0383206613</v>
      </c>
      <c r="E540" s="1189" t="s">
        <v>100</v>
      </c>
      <c r="F540" s="1189" t="s">
        <v>714</v>
      </c>
      <c r="G540" s="1189" t="s">
        <v>1075</v>
      </c>
      <c r="H540" s="1189"/>
      <c r="I540" s="1189" t="s">
        <v>722</v>
      </c>
      <c r="J540" s="1189" t="s">
        <v>28</v>
      </c>
      <c r="K540" s="1189" t="s">
        <v>327</v>
      </c>
      <c r="L540" s="1189"/>
      <c r="M540" s="1195">
        <v>40436210.1278</v>
      </c>
      <c r="N540" s="1195">
        <v>4687552.67231</v>
      </c>
      <c r="O540" s="1189" t="s">
        <v>43</v>
      </c>
      <c r="P540" s="1196">
        <f t="shared" si="9"/>
        <v>84.1149619839</v>
      </c>
      <c r="Q540" s="1201" t="s">
        <v>1079</v>
      </c>
      <c r="R540" s="78" t="s">
        <v>1080</v>
      </c>
    </row>
    <row r="541" s="1" customFormat="1" spans="1:18">
      <c r="A541" s="1189" t="s">
        <v>37</v>
      </c>
      <c r="B541" s="1189" t="s">
        <v>100</v>
      </c>
      <c r="C541" s="1189">
        <v>168</v>
      </c>
      <c r="D541" s="1190">
        <v>35.8177191327</v>
      </c>
      <c r="E541" s="1189" t="s">
        <v>100</v>
      </c>
      <c r="F541" s="1189" t="s">
        <v>714</v>
      </c>
      <c r="G541" s="1189" t="s">
        <v>1075</v>
      </c>
      <c r="H541" s="1189"/>
      <c r="I541" s="1189" t="s">
        <v>722</v>
      </c>
      <c r="J541" s="1189" t="s">
        <v>28</v>
      </c>
      <c r="K541" s="1189" t="s">
        <v>327</v>
      </c>
      <c r="L541" s="1189"/>
      <c r="M541" s="1195">
        <v>40436002.2145</v>
      </c>
      <c r="N541" s="1195">
        <v>4687606.6325</v>
      </c>
      <c r="O541" s="1189" t="s">
        <v>43</v>
      </c>
      <c r="P541" s="1196">
        <f t="shared" si="9"/>
        <v>107.4531573981</v>
      </c>
      <c r="Q541" s="1201" t="s">
        <v>1079</v>
      </c>
      <c r="R541" s="78" t="s">
        <v>1080</v>
      </c>
    </row>
    <row r="542" s="1" customFormat="1" spans="1:18">
      <c r="A542" s="1189" t="s">
        <v>37</v>
      </c>
      <c r="B542" s="1189" t="s">
        <v>100</v>
      </c>
      <c r="C542" s="1189">
        <v>135</v>
      </c>
      <c r="D542" s="1190">
        <v>3.4816713369</v>
      </c>
      <c r="E542" s="1189" t="s">
        <v>100</v>
      </c>
      <c r="F542" s="1189" t="s">
        <v>714</v>
      </c>
      <c r="G542" s="1189" t="s">
        <v>1075</v>
      </c>
      <c r="H542" s="1189"/>
      <c r="I542" s="1189" t="s">
        <v>722</v>
      </c>
      <c r="J542" s="1189" t="s">
        <v>28</v>
      </c>
      <c r="K542" s="1189" t="s">
        <v>327</v>
      </c>
      <c r="L542" s="1189"/>
      <c r="M542" s="1195">
        <v>40436079.4807</v>
      </c>
      <c r="N542" s="1195">
        <v>4687732.99961</v>
      </c>
      <c r="O542" s="1189" t="s">
        <v>43</v>
      </c>
      <c r="P542" s="1196">
        <f t="shared" si="9"/>
        <v>10.4450140107</v>
      </c>
      <c r="Q542" s="1201" t="s">
        <v>44</v>
      </c>
      <c r="R542" s="1202" t="s">
        <v>45</v>
      </c>
    </row>
    <row r="543" s="1" customFormat="1" spans="1:18">
      <c r="A543" s="1189" t="s">
        <v>37</v>
      </c>
      <c r="B543" s="1189" t="s">
        <v>100</v>
      </c>
      <c r="C543" s="1189">
        <v>134</v>
      </c>
      <c r="D543" s="1190">
        <v>12.71250774</v>
      </c>
      <c r="E543" s="1189" t="s">
        <v>100</v>
      </c>
      <c r="F543" s="1189" t="s">
        <v>714</v>
      </c>
      <c r="G543" s="1189" t="s">
        <v>1075</v>
      </c>
      <c r="H543" s="1189"/>
      <c r="I543" s="1189" t="s">
        <v>722</v>
      </c>
      <c r="J543" s="1189" t="s">
        <v>28</v>
      </c>
      <c r="K543" s="1189" t="s">
        <v>327</v>
      </c>
      <c r="L543" s="1189"/>
      <c r="M543" s="1195">
        <v>40436194.632</v>
      </c>
      <c r="N543" s="1195">
        <v>4687706.96015</v>
      </c>
      <c r="O543" s="1189" t="s">
        <v>43</v>
      </c>
      <c r="P543" s="1196">
        <f t="shared" si="9"/>
        <v>38.13752322</v>
      </c>
      <c r="Q543" s="1201" t="s">
        <v>44</v>
      </c>
      <c r="R543" s="1202" t="s">
        <v>45</v>
      </c>
    </row>
    <row r="544" s="1" customFormat="1" spans="1:18">
      <c r="A544" s="1189" t="s">
        <v>37</v>
      </c>
      <c r="B544" s="1189" t="s">
        <v>100</v>
      </c>
      <c r="C544" s="1189">
        <v>114</v>
      </c>
      <c r="D544" s="1190">
        <v>19.22103366495</v>
      </c>
      <c r="E544" s="1189" t="s">
        <v>100</v>
      </c>
      <c r="F544" s="1189" t="s">
        <v>714</v>
      </c>
      <c r="G544" s="1189" t="s">
        <v>1075</v>
      </c>
      <c r="H544" s="1189"/>
      <c r="I544" s="1189" t="s">
        <v>722</v>
      </c>
      <c r="J544" s="1189" t="s">
        <v>28</v>
      </c>
      <c r="K544" s="1189" t="s">
        <v>29</v>
      </c>
      <c r="L544" s="1189"/>
      <c r="M544" s="1195">
        <v>40435595.9644</v>
      </c>
      <c r="N544" s="1195">
        <v>4687788.88466</v>
      </c>
      <c r="O544" s="1189" t="s">
        <v>43</v>
      </c>
      <c r="P544" s="1196">
        <f t="shared" si="9"/>
        <v>57.66310099485</v>
      </c>
      <c r="Q544" s="1201" t="s">
        <v>44</v>
      </c>
      <c r="R544" s="1202" t="s">
        <v>45</v>
      </c>
    </row>
    <row r="545" s="1" customFormat="1" spans="1:18">
      <c r="A545" s="1189" t="s">
        <v>37</v>
      </c>
      <c r="B545" s="1189" t="s">
        <v>100</v>
      </c>
      <c r="C545" s="1189">
        <v>17</v>
      </c>
      <c r="D545" s="1190">
        <v>11.2702785414</v>
      </c>
      <c r="E545" s="1189" t="s">
        <v>100</v>
      </c>
      <c r="F545" s="1189" t="s">
        <v>714</v>
      </c>
      <c r="G545" s="1189" t="s">
        <v>1075</v>
      </c>
      <c r="H545" s="1189"/>
      <c r="I545" s="1189" t="s">
        <v>722</v>
      </c>
      <c r="J545" s="1189" t="s">
        <v>28</v>
      </c>
      <c r="K545" s="1189" t="s">
        <v>93</v>
      </c>
      <c r="L545" s="1189"/>
      <c r="M545" s="1195">
        <v>40434680.0233</v>
      </c>
      <c r="N545" s="1195">
        <v>4688292.82146</v>
      </c>
      <c r="O545" s="1189" t="s">
        <v>43</v>
      </c>
      <c r="P545" s="1196">
        <f t="shared" si="9"/>
        <v>33.8108356242</v>
      </c>
      <c r="Q545" s="1201" t="s">
        <v>44</v>
      </c>
      <c r="R545" s="1202" t="s">
        <v>45</v>
      </c>
    </row>
    <row r="546" s="1" customFormat="1" spans="1:18">
      <c r="A546" s="1189" t="s">
        <v>37</v>
      </c>
      <c r="B546" s="1189" t="s">
        <v>100</v>
      </c>
      <c r="C546" s="1189">
        <v>848</v>
      </c>
      <c r="D546" s="1190">
        <v>22.9009674816</v>
      </c>
      <c r="E546" s="1189" t="s">
        <v>100</v>
      </c>
      <c r="F546" s="1189" t="s">
        <v>714</v>
      </c>
      <c r="G546" s="1189" t="s">
        <v>1075</v>
      </c>
      <c r="H546" s="1189"/>
      <c r="I546" s="1189" t="s">
        <v>722</v>
      </c>
      <c r="J546" s="1189" t="s">
        <v>28</v>
      </c>
      <c r="K546" s="1189" t="s">
        <v>93</v>
      </c>
      <c r="L546" s="1189"/>
      <c r="M546" s="1195">
        <v>40433498.8421</v>
      </c>
      <c r="N546" s="1195">
        <v>4685739.52065</v>
      </c>
      <c r="O546" s="1189" t="s">
        <v>43</v>
      </c>
      <c r="P546" s="1196">
        <f t="shared" si="9"/>
        <v>68.7029024448</v>
      </c>
      <c r="Q546" s="1201" t="s">
        <v>44</v>
      </c>
      <c r="R546" s="1202" t="s">
        <v>45</v>
      </c>
    </row>
    <row r="547" s="1" customFormat="1" spans="1:18">
      <c r="A547" s="1189" t="s">
        <v>37</v>
      </c>
      <c r="B547" s="1189" t="s">
        <v>100</v>
      </c>
      <c r="C547" s="1189">
        <v>531</v>
      </c>
      <c r="D547" s="1190">
        <v>7.97741668845</v>
      </c>
      <c r="E547" s="1189" t="s">
        <v>100</v>
      </c>
      <c r="F547" s="1189" t="s">
        <v>714</v>
      </c>
      <c r="G547" s="1189" t="s">
        <v>1075</v>
      </c>
      <c r="H547" s="1189"/>
      <c r="I547" s="1189" t="s">
        <v>722</v>
      </c>
      <c r="J547" s="1189" t="s">
        <v>28</v>
      </c>
      <c r="K547" s="1189" t="s">
        <v>93</v>
      </c>
      <c r="L547" s="1189"/>
      <c r="M547" s="1195">
        <v>40434199.2431</v>
      </c>
      <c r="N547" s="1195">
        <v>4686526.8945</v>
      </c>
      <c r="O547" s="1189" t="s">
        <v>43</v>
      </c>
      <c r="P547" s="1196">
        <f t="shared" si="9"/>
        <v>23.93225006535</v>
      </c>
      <c r="Q547" s="1201" t="s">
        <v>44</v>
      </c>
      <c r="R547" s="1202" t="s">
        <v>45</v>
      </c>
    </row>
    <row r="548" s="1" customFormat="1" spans="1:18">
      <c r="A548" s="1189" t="s">
        <v>37</v>
      </c>
      <c r="B548" s="1189" t="s">
        <v>100</v>
      </c>
      <c r="C548" s="1189">
        <v>260</v>
      </c>
      <c r="D548" s="1190">
        <v>34.38108121095</v>
      </c>
      <c r="E548" s="1189" t="s">
        <v>100</v>
      </c>
      <c r="F548" s="1189" t="s">
        <v>714</v>
      </c>
      <c r="G548" s="1189" t="s">
        <v>1075</v>
      </c>
      <c r="H548" s="1189"/>
      <c r="I548" s="1189" t="s">
        <v>722</v>
      </c>
      <c r="J548" s="1189" t="s">
        <v>28</v>
      </c>
      <c r="K548" s="1189" t="s">
        <v>327</v>
      </c>
      <c r="L548" s="1189"/>
      <c r="M548" s="1195">
        <v>40437356.3914</v>
      </c>
      <c r="N548" s="1195">
        <v>4687206.21648</v>
      </c>
      <c r="O548" s="1189" t="s">
        <v>43</v>
      </c>
      <c r="P548" s="1196">
        <f t="shared" si="9"/>
        <v>103.14324363285</v>
      </c>
      <c r="Q548" s="1201" t="s">
        <v>44</v>
      </c>
      <c r="R548" s="1202" t="s">
        <v>45</v>
      </c>
    </row>
    <row r="549" s="1" customFormat="1" spans="1:18">
      <c r="A549" s="1189" t="s">
        <v>37</v>
      </c>
      <c r="B549" s="1189" t="s">
        <v>100</v>
      </c>
      <c r="C549" s="1189">
        <v>184</v>
      </c>
      <c r="D549" s="1190">
        <v>48.3665798724</v>
      </c>
      <c r="E549" s="1189" t="s">
        <v>100</v>
      </c>
      <c r="F549" s="1189" t="s">
        <v>714</v>
      </c>
      <c r="G549" s="1189" t="s">
        <v>1075</v>
      </c>
      <c r="H549" s="1189"/>
      <c r="I549" s="1189" t="s">
        <v>722</v>
      </c>
      <c r="J549" s="1189" t="s">
        <v>28</v>
      </c>
      <c r="K549" s="1189" t="s">
        <v>327</v>
      </c>
      <c r="L549" s="1189"/>
      <c r="M549" s="1195">
        <v>40433835.9304</v>
      </c>
      <c r="N549" s="1195">
        <v>4687504.40371</v>
      </c>
      <c r="O549" s="1189" t="s">
        <v>43</v>
      </c>
      <c r="P549" s="1196">
        <f t="shared" si="9"/>
        <v>145.0997396172</v>
      </c>
      <c r="Q549" s="1201" t="s">
        <v>44</v>
      </c>
      <c r="R549" s="1202" t="s">
        <v>45</v>
      </c>
    </row>
    <row r="550" s="1" customFormat="1" spans="1:18">
      <c r="A550" s="1189" t="s">
        <v>37</v>
      </c>
      <c r="B550" s="1189" t="s">
        <v>711</v>
      </c>
      <c r="C550" s="1189">
        <v>1538</v>
      </c>
      <c r="D550" s="1190">
        <v>1.49225460375</v>
      </c>
      <c r="E550" s="1189" t="s">
        <v>711</v>
      </c>
      <c r="F550" s="1189" t="s">
        <v>714</v>
      </c>
      <c r="G550" s="1189" t="s">
        <v>1075</v>
      </c>
      <c r="H550" s="1189"/>
      <c r="I550" s="1189" t="s">
        <v>717</v>
      </c>
      <c r="J550" s="1189" t="s">
        <v>28</v>
      </c>
      <c r="K550" s="1189" t="s">
        <v>140</v>
      </c>
      <c r="L550" s="1189"/>
      <c r="M550" s="1195">
        <v>40433455.5428</v>
      </c>
      <c r="N550" s="1195">
        <v>4687962.91295</v>
      </c>
      <c r="O550" s="1189" t="s">
        <v>43</v>
      </c>
      <c r="P550" s="1196">
        <f t="shared" si="9"/>
        <v>4.47676381125</v>
      </c>
      <c r="Q550" s="1201" t="s">
        <v>44</v>
      </c>
      <c r="R550" s="1202" t="s">
        <v>45</v>
      </c>
    </row>
    <row r="551" s="1" customFormat="1" spans="1:18">
      <c r="A551" s="1189" t="s">
        <v>37</v>
      </c>
      <c r="B551" s="1189" t="s">
        <v>711</v>
      </c>
      <c r="C551" s="1189">
        <v>1534</v>
      </c>
      <c r="D551" s="1190">
        <v>41.1106287597</v>
      </c>
      <c r="E551" s="1189" t="s">
        <v>711</v>
      </c>
      <c r="F551" s="1189" t="s">
        <v>714</v>
      </c>
      <c r="G551" s="1189" t="s">
        <v>1075</v>
      </c>
      <c r="H551" s="1189"/>
      <c r="I551" s="1189" t="s">
        <v>717</v>
      </c>
      <c r="J551" s="1189" t="s">
        <v>28</v>
      </c>
      <c r="K551" s="1189" t="s">
        <v>327</v>
      </c>
      <c r="L551" s="1189"/>
      <c r="M551" s="1195">
        <v>40433252.6843</v>
      </c>
      <c r="N551" s="1195">
        <v>4687968.64097</v>
      </c>
      <c r="O551" s="1189" t="s">
        <v>43</v>
      </c>
      <c r="P551" s="1196">
        <f t="shared" si="9"/>
        <v>123.3318862791</v>
      </c>
      <c r="Q551" s="1201" t="s">
        <v>44</v>
      </c>
      <c r="R551" s="1202" t="s">
        <v>45</v>
      </c>
    </row>
    <row r="552" s="1" customFormat="1" spans="1:18">
      <c r="A552" s="1189" t="s">
        <v>37</v>
      </c>
      <c r="B552" s="1189" t="s">
        <v>711</v>
      </c>
      <c r="C552" s="1189">
        <v>1525</v>
      </c>
      <c r="D552" s="1190">
        <v>28.1725055748</v>
      </c>
      <c r="E552" s="1189" t="s">
        <v>711</v>
      </c>
      <c r="F552" s="1189" t="s">
        <v>714</v>
      </c>
      <c r="G552" s="1189" t="s">
        <v>1075</v>
      </c>
      <c r="H552" s="1189"/>
      <c r="I552" s="1189" t="s">
        <v>717</v>
      </c>
      <c r="J552" s="1189" t="s">
        <v>28</v>
      </c>
      <c r="K552" s="1189" t="s">
        <v>327</v>
      </c>
      <c r="L552" s="1189"/>
      <c r="M552" s="1195">
        <v>40433364.8918</v>
      </c>
      <c r="N552" s="1195">
        <v>4688150.33178</v>
      </c>
      <c r="O552" s="1189" t="s">
        <v>43</v>
      </c>
      <c r="P552" s="1196">
        <f t="shared" si="9"/>
        <v>84.5175167244</v>
      </c>
      <c r="Q552" s="1201" t="s">
        <v>44</v>
      </c>
      <c r="R552" s="1202" t="s">
        <v>45</v>
      </c>
    </row>
    <row r="553" s="1" customFormat="1" spans="1:18">
      <c r="A553" s="1189" t="s">
        <v>37</v>
      </c>
      <c r="B553" s="1189" t="s">
        <v>711</v>
      </c>
      <c r="C553" s="1189">
        <v>1479</v>
      </c>
      <c r="D553" s="1190">
        <v>40.2557995281</v>
      </c>
      <c r="E553" s="1189" t="s">
        <v>711</v>
      </c>
      <c r="F553" s="1189" t="s">
        <v>714</v>
      </c>
      <c r="G553" s="1189" t="s">
        <v>1075</v>
      </c>
      <c r="H553" s="1189"/>
      <c r="I553" s="1189" t="s">
        <v>717</v>
      </c>
      <c r="J553" s="1189" t="s">
        <v>28</v>
      </c>
      <c r="K553" s="1189" t="s">
        <v>140</v>
      </c>
      <c r="L553" s="1189"/>
      <c r="M553" s="1195">
        <v>40435638.0426</v>
      </c>
      <c r="N553" s="1195">
        <v>4688424.92522</v>
      </c>
      <c r="O553" s="1189" t="s">
        <v>43</v>
      </c>
      <c r="P553" s="1196">
        <f t="shared" si="9"/>
        <v>120.7673985843</v>
      </c>
      <c r="Q553" s="1201" t="s">
        <v>44</v>
      </c>
      <c r="R553" s="1202" t="s">
        <v>45</v>
      </c>
    </row>
    <row r="554" s="1" customFormat="1" spans="1:18">
      <c r="A554" s="1189" t="s">
        <v>37</v>
      </c>
      <c r="B554" s="1189" t="s">
        <v>711</v>
      </c>
      <c r="C554" s="1189">
        <v>1460</v>
      </c>
      <c r="D554" s="1190">
        <v>15.3013991523</v>
      </c>
      <c r="E554" s="1189" t="s">
        <v>711</v>
      </c>
      <c r="F554" s="1189" t="s">
        <v>714</v>
      </c>
      <c r="G554" s="1189" t="s">
        <v>1075</v>
      </c>
      <c r="H554" s="1189"/>
      <c r="I554" s="1189" t="s">
        <v>717</v>
      </c>
      <c r="J554" s="1189" t="s">
        <v>28</v>
      </c>
      <c r="K554" s="1189" t="s">
        <v>58</v>
      </c>
      <c r="L554" s="1189"/>
      <c r="M554" s="1195">
        <v>40433418.5546</v>
      </c>
      <c r="N554" s="1195">
        <v>4688722.25996</v>
      </c>
      <c r="O554" s="1189" t="s">
        <v>43</v>
      </c>
      <c r="P554" s="1196">
        <f t="shared" si="9"/>
        <v>45.9041974569</v>
      </c>
      <c r="Q554" s="1201" t="s">
        <v>44</v>
      </c>
      <c r="R554" s="1202" t="s">
        <v>45</v>
      </c>
    </row>
    <row r="555" s="1" customFormat="1" spans="1:18">
      <c r="A555" s="1189" t="s">
        <v>37</v>
      </c>
      <c r="B555" s="1189" t="s">
        <v>711</v>
      </c>
      <c r="C555" s="1189">
        <v>1394</v>
      </c>
      <c r="D555" s="1190">
        <v>1.7454181416</v>
      </c>
      <c r="E555" s="1189" t="s">
        <v>711</v>
      </c>
      <c r="F555" s="1189" t="s">
        <v>714</v>
      </c>
      <c r="G555" s="1189" t="s">
        <v>1075</v>
      </c>
      <c r="H555" s="1189"/>
      <c r="I555" s="1189" t="s">
        <v>717</v>
      </c>
      <c r="J555" s="1189" t="s">
        <v>28</v>
      </c>
      <c r="K555" s="1189" t="s">
        <v>327</v>
      </c>
      <c r="L555" s="1189"/>
      <c r="M555" s="1195">
        <v>40435530.4769</v>
      </c>
      <c r="N555" s="1195">
        <v>4689371.14378</v>
      </c>
      <c r="O555" s="1189" t="s">
        <v>718</v>
      </c>
      <c r="P555" s="1196">
        <f t="shared" si="9"/>
        <v>5.2362544248</v>
      </c>
      <c r="Q555" s="1201" t="s">
        <v>44</v>
      </c>
      <c r="R555" s="1202" t="s">
        <v>45</v>
      </c>
    </row>
    <row r="556" s="1" customFormat="1" spans="1:18">
      <c r="A556" s="1189" t="s">
        <v>37</v>
      </c>
      <c r="B556" s="1189" t="s">
        <v>711</v>
      </c>
      <c r="C556" s="1189">
        <v>1386</v>
      </c>
      <c r="D556" s="1190">
        <v>1.25774119125</v>
      </c>
      <c r="E556" s="1189" t="s">
        <v>711</v>
      </c>
      <c r="F556" s="1189" t="s">
        <v>714</v>
      </c>
      <c r="G556" s="1189" t="s">
        <v>1075</v>
      </c>
      <c r="H556" s="1189"/>
      <c r="I556" s="1189" t="s">
        <v>717</v>
      </c>
      <c r="J556" s="1189" t="s">
        <v>28</v>
      </c>
      <c r="K556" s="1189" t="s">
        <v>327</v>
      </c>
      <c r="L556" s="1189"/>
      <c r="M556" s="1195">
        <v>40435520.555</v>
      </c>
      <c r="N556" s="1195">
        <v>4689394.01266</v>
      </c>
      <c r="O556" s="1189" t="s">
        <v>718</v>
      </c>
      <c r="P556" s="1196">
        <f t="shared" si="9"/>
        <v>3.77322357375</v>
      </c>
      <c r="Q556" s="1201" t="s">
        <v>44</v>
      </c>
      <c r="R556" s="1202" t="s">
        <v>45</v>
      </c>
    </row>
    <row r="557" s="1" customFormat="1" spans="1:18">
      <c r="A557" s="1189" t="s">
        <v>37</v>
      </c>
      <c r="B557" s="1189" t="s">
        <v>711</v>
      </c>
      <c r="C557" s="1189">
        <v>1400</v>
      </c>
      <c r="D557" s="1190">
        <v>17.6958046242</v>
      </c>
      <c r="E557" s="1189" t="s">
        <v>711</v>
      </c>
      <c r="F557" s="1189" t="s">
        <v>714</v>
      </c>
      <c r="G557" s="1189" t="s">
        <v>1075</v>
      </c>
      <c r="H557" s="1189"/>
      <c r="I557" s="1189" t="s">
        <v>717</v>
      </c>
      <c r="J557" s="1189" t="s">
        <v>28</v>
      </c>
      <c r="K557" s="1189" t="s">
        <v>327</v>
      </c>
      <c r="L557" s="1189"/>
      <c r="M557" s="1195">
        <v>40435686.055</v>
      </c>
      <c r="N557" s="1195">
        <v>4689369.76762</v>
      </c>
      <c r="O557" s="1189" t="s">
        <v>718</v>
      </c>
      <c r="P557" s="1196">
        <f t="shared" si="9"/>
        <v>53.0874138726</v>
      </c>
      <c r="Q557" s="1201" t="s">
        <v>44</v>
      </c>
      <c r="R557" s="1202" t="s">
        <v>45</v>
      </c>
    </row>
    <row r="558" s="1" customFormat="1" spans="1:18">
      <c r="A558" s="1189" t="s">
        <v>37</v>
      </c>
      <c r="B558" s="1189" t="s">
        <v>711</v>
      </c>
      <c r="C558" s="1189">
        <v>1373</v>
      </c>
      <c r="D558" s="1190">
        <v>1.39592570505</v>
      </c>
      <c r="E558" s="1189" t="s">
        <v>711</v>
      </c>
      <c r="F558" s="1189" t="s">
        <v>714</v>
      </c>
      <c r="G558" s="1189" t="s">
        <v>1075</v>
      </c>
      <c r="H558" s="1189"/>
      <c r="I558" s="1189" t="s">
        <v>717</v>
      </c>
      <c r="J558" s="1189" t="s">
        <v>28</v>
      </c>
      <c r="K558" s="1189" t="s">
        <v>327</v>
      </c>
      <c r="L558" s="1189"/>
      <c r="M558" s="1195">
        <v>40435509.4755</v>
      </c>
      <c r="N558" s="1195">
        <v>4689417.6531</v>
      </c>
      <c r="O558" s="1189" t="s">
        <v>718</v>
      </c>
      <c r="P558" s="1196">
        <f t="shared" si="9"/>
        <v>4.18777711515</v>
      </c>
      <c r="Q558" s="1201" t="s">
        <v>44</v>
      </c>
      <c r="R558" s="1202" t="s">
        <v>45</v>
      </c>
    </row>
    <row r="559" s="1" customFormat="1" spans="1:18">
      <c r="A559" s="1189" t="s">
        <v>37</v>
      </c>
      <c r="B559" s="1189" t="s">
        <v>711</v>
      </c>
      <c r="C559" s="1189">
        <v>1371</v>
      </c>
      <c r="D559" s="1190">
        <v>3.4100439843</v>
      </c>
      <c r="E559" s="1189" t="s">
        <v>711</v>
      </c>
      <c r="F559" s="1189" t="s">
        <v>714</v>
      </c>
      <c r="G559" s="1189" t="s">
        <v>1075</v>
      </c>
      <c r="H559" s="1189"/>
      <c r="I559" s="1189" t="s">
        <v>717</v>
      </c>
      <c r="J559" s="1189" t="s">
        <v>28</v>
      </c>
      <c r="K559" s="1189" t="s">
        <v>327</v>
      </c>
      <c r="L559" s="1189"/>
      <c r="M559" s="1195">
        <v>40435498.8149</v>
      </c>
      <c r="N559" s="1195">
        <v>4689460.06837</v>
      </c>
      <c r="O559" s="1189" t="s">
        <v>718</v>
      </c>
      <c r="P559" s="1196">
        <f t="shared" si="9"/>
        <v>10.2301319529</v>
      </c>
      <c r="Q559" s="1201" t="s">
        <v>44</v>
      </c>
      <c r="R559" s="1202" t="s">
        <v>45</v>
      </c>
    </row>
    <row r="560" s="1" customFormat="1" spans="1:18">
      <c r="A560" s="1189" t="s">
        <v>37</v>
      </c>
      <c r="B560" s="1189" t="s">
        <v>711</v>
      </c>
      <c r="C560" s="1189">
        <v>1374</v>
      </c>
      <c r="D560" s="1190">
        <v>9.4965057876</v>
      </c>
      <c r="E560" s="1189" t="s">
        <v>711</v>
      </c>
      <c r="F560" s="1189" t="s">
        <v>714</v>
      </c>
      <c r="G560" s="1189" t="s">
        <v>1075</v>
      </c>
      <c r="H560" s="1189"/>
      <c r="I560" s="1189" t="s">
        <v>717</v>
      </c>
      <c r="J560" s="1189" t="s">
        <v>28</v>
      </c>
      <c r="K560" s="1189" t="s">
        <v>140</v>
      </c>
      <c r="L560" s="1189"/>
      <c r="M560" s="1195">
        <v>40434094.8962</v>
      </c>
      <c r="N560" s="1195">
        <v>4689509.65155</v>
      </c>
      <c r="O560" s="1189" t="s">
        <v>718</v>
      </c>
      <c r="P560" s="1196">
        <f t="shared" si="9"/>
        <v>28.4895173628</v>
      </c>
      <c r="Q560" s="1201" t="s">
        <v>44</v>
      </c>
      <c r="R560" s="1202" t="s">
        <v>45</v>
      </c>
    </row>
    <row r="561" s="1" customFormat="1" spans="1:18">
      <c r="A561" s="1189" t="s">
        <v>37</v>
      </c>
      <c r="B561" s="1189" t="s">
        <v>711</v>
      </c>
      <c r="C561" s="1189">
        <v>1379</v>
      </c>
      <c r="D561" s="1190">
        <v>25.92416545965</v>
      </c>
      <c r="E561" s="1189" t="s">
        <v>711</v>
      </c>
      <c r="F561" s="1189" t="s">
        <v>714</v>
      </c>
      <c r="G561" s="1189" t="s">
        <v>1075</v>
      </c>
      <c r="H561" s="1189"/>
      <c r="I561" s="1189" t="s">
        <v>717</v>
      </c>
      <c r="J561" s="1189" t="s">
        <v>28</v>
      </c>
      <c r="K561" s="1189" t="s">
        <v>140</v>
      </c>
      <c r="L561" s="1189"/>
      <c r="M561" s="1195">
        <v>40434341.0801</v>
      </c>
      <c r="N561" s="1195">
        <v>4689432.585</v>
      </c>
      <c r="O561" s="1189" t="s">
        <v>718</v>
      </c>
      <c r="P561" s="1196">
        <f t="shared" si="9"/>
        <v>77.77249637895</v>
      </c>
      <c r="Q561" s="1201" t="s">
        <v>44</v>
      </c>
      <c r="R561" s="1202" t="s">
        <v>45</v>
      </c>
    </row>
    <row r="562" s="1" customFormat="1" spans="1:18">
      <c r="A562" s="1189" t="s">
        <v>37</v>
      </c>
      <c r="B562" s="1189" t="s">
        <v>711</v>
      </c>
      <c r="C562" s="1189">
        <v>1281</v>
      </c>
      <c r="D562" s="1190">
        <v>50.52315875625</v>
      </c>
      <c r="E562" s="1189" t="s">
        <v>711</v>
      </c>
      <c r="F562" s="1189" t="s">
        <v>714</v>
      </c>
      <c r="G562" s="1189" t="s">
        <v>1075</v>
      </c>
      <c r="H562" s="1189"/>
      <c r="I562" s="1189" t="s">
        <v>717</v>
      </c>
      <c r="J562" s="1189" t="s">
        <v>28</v>
      </c>
      <c r="K562" s="1189" t="s">
        <v>327</v>
      </c>
      <c r="L562" s="1189"/>
      <c r="M562" s="1195">
        <v>40435492.2719</v>
      </c>
      <c r="N562" s="1195">
        <v>4689857.15513</v>
      </c>
      <c r="O562" s="1189" t="s">
        <v>718</v>
      </c>
      <c r="P562" s="1196">
        <f t="shared" si="9"/>
        <v>151.56947626875</v>
      </c>
      <c r="Q562" s="1201" t="s">
        <v>44</v>
      </c>
      <c r="R562" s="1202" t="s">
        <v>45</v>
      </c>
    </row>
    <row r="563" s="1" customFormat="1" spans="1:18">
      <c r="A563" s="1189" t="s">
        <v>37</v>
      </c>
      <c r="B563" s="1189" t="s">
        <v>711</v>
      </c>
      <c r="C563" s="1189">
        <v>1293</v>
      </c>
      <c r="D563" s="1190">
        <v>39.2792834769</v>
      </c>
      <c r="E563" s="1189" t="s">
        <v>711</v>
      </c>
      <c r="F563" s="1189" t="s">
        <v>714</v>
      </c>
      <c r="G563" s="1189" t="s">
        <v>1075</v>
      </c>
      <c r="H563" s="1189"/>
      <c r="I563" s="1189" t="s">
        <v>717</v>
      </c>
      <c r="J563" s="1189" t="s">
        <v>28</v>
      </c>
      <c r="K563" s="1189" t="s">
        <v>327</v>
      </c>
      <c r="L563" s="1189"/>
      <c r="M563" s="1195">
        <v>40435681.4083</v>
      </c>
      <c r="N563" s="1195">
        <v>4689840.35228</v>
      </c>
      <c r="O563" s="1189" t="s">
        <v>718</v>
      </c>
      <c r="P563" s="1196">
        <f t="shared" si="9"/>
        <v>117.8378504307</v>
      </c>
      <c r="Q563" s="1201" t="s">
        <v>44</v>
      </c>
      <c r="R563" s="1202" t="s">
        <v>45</v>
      </c>
    </row>
    <row r="564" s="1" customFormat="1" spans="1:18">
      <c r="A564" s="1189" t="s">
        <v>37</v>
      </c>
      <c r="B564" s="1189" t="s">
        <v>711</v>
      </c>
      <c r="C564" s="1189">
        <v>1272</v>
      </c>
      <c r="D564" s="1190">
        <v>25.58346205815</v>
      </c>
      <c r="E564" s="1189" t="s">
        <v>711</v>
      </c>
      <c r="F564" s="1189" t="s">
        <v>714</v>
      </c>
      <c r="G564" s="1189" t="s">
        <v>1075</v>
      </c>
      <c r="H564" s="1189"/>
      <c r="I564" s="1189" t="s">
        <v>717</v>
      </c>
      <c r="J564" s="1189" t="s">
        <v>28</v>
      </c>
      <c r="K564" s="1189" t="s">
        <v>58</v>
      </c>
      <c r="L564" s="1189"/>
      <c r="M564" s="1195">
        <v>40436595.4521</v>
      </c>
      <c r="N564" s="1195">
        <v>4689918.89307</v>
      </c>
      <c r="O564" s="1189" t="s">
        <v>718</v>
      </c>
      <c r="P564" s="1196">
        <f t="shared" si="9"/>
        <v>76.75038617445</v>
      </c>
      <c r="Q564" s="1201" t="s">
        <v>44</v>
      </c>
      <c r="R564" s="1202" t="s">
        <v>45</v>
      </c>
    </row>
    <row r="565" s="1" customFormat="1" spans="1:18">
      <c r="A565" s="1189" t="s">
        <v>37</v>
      </c>
      <c r="B565" s="1189" t="s">
        <v>711</v>
      </c>
      <c r="C565" s="1189">
        <v>1233</v>
      </c>
      <c r="D565" s="1190">
        <v>8.72984505705</v>
      </c>
      <c r="E565" s="1189" t="s">
        <v>711</v>
      </c>
      <c r="F565" s="1189" t="s">
        <v>714</v>
      </c>
      <c r="G565" s="1189" t="s">
        <v>1075</v>
      </c>
      <c r="H565" s="1189"/>
      <c r="I565" s="1189" t="s">
        <v>717</v>
      </c>
      <c r="J565" s="1189" t="s">
        <v>28</v>
      </c>
      <c r="K565" s="1189" t="s">
        <v>58</v>
      </c>
      <c r="L565" s="1189"/>
      <c r="M565" s="1195">
        <v>40435065.1771</v>
      </c>
      <c r="N565" s="1195">
        <v>4690074.99911</v>
      </c>
      <c r="O565" s="1189" t="s">
        <v>718</v>
      </c>
      <c r="P565" s="1196">
        <f t="shared" si="9"/>
        <v>26.18953517115</v>
      </c>
      <c r="Q565" s="1201" t="s">
        <v>44</v>
      </c>
      <c r="R565" s="1202" t="s">
        <v>45</v>
      </c>
    </row>
    <row r="566" s="1" customFormat="1" spans="1:18">
      <c r="A566" s="1189" t="s">
        <v>37</v>
      </c>
      <c r="B566" s="1189" t="s">
        <v>711</v>
      </c>
      <c r="C566" s="1189">
        <v>1223</v>
      </c>
      <c r="D566" s="1190">
        <v>1.3893780618</v>
      </c>
      <c r="E566" s="1189" t="s">
        <v>711</v>
      </c>
      <c r="F566" s="1189" t="s">
        <v>714</v>
      </c>
      <c r="G566" s="1189" t="s">
        <v>1075</v>
      </c>
      <c r="H566" s="1189"/>
      <c r="I566" s="1189" t="s">
        <v>717</v>
      </c>
      <c r="J566" s="1189" t="s">
        <v>28</v>
      </c>
      <c r="K566" s="1189" t="s">
        <v>327</v>
      </c>
      <c r="L566" s="1189"/>
      <c r="M566" s="1195">
        <v>40435506.9664</v>
      </c>
      <c r="N566" s="1195">
        <v>4690171.57456</v>
      </c>
      <c r="O566" s="1189" t="s">
        <v>718</v>
      </c>
      <c r="P566" s="1196">
        <f t="shared" si="9"/>
        <v>4.1681341854</v>
      </c>
      <c r="Q566" s="1201" t="s">
        <v>44</v>
      </c>
      <c r="R566" s="1202" t="s">
        <v>45</v>
      </c>
    </row>
    <row r="567" s="1" customFormat="1" spans="1:18">
      <c r="A567" s="1189" t="s">
        <v>37</v>
      </c>
      <c r="B567" s="1189" t="s">
        <v>711</v>
      </c>
      <c r="C567" s="1189">
        <v>1257</v>
      </c>
      <c r="D567" s="1190">
        <v>32.49620066085</v>
      </c>
      <c r="E567" s="1189" t="s">
        <v>711</v>
      </c>
      <c r="F567" s="1189" t="s">
        <v>714</v>
      </c>
      <c r="G567" s="1189" t="s">
        <v>1075</v>
      </c>
      <c r="H567" s="1189"/>
      <c r="I567" s="1189" t="s">
        <v>717</v>
      </c>
      <c r="J567" s="1189" t="s">
        <v>28</v>
      </c>
      <c r="K567" s="1189" t="s">
        <v>327</v>
      </c>
      <c r="L567" s="1189"/>
      <c r="M567" s="1195">
        <v>40435467.8798</v>
      </c>
      <c r="N567" s="1195">
        <v>4689975.02595</v>
      </c>
      <c r="O567" s="1189" t="s">
        <v>718</v>
      </c>
      <c r="P567" s="1196">
        <f t="shared" si="9"/>
        <v>97.48860198255</v>
      </c>
      <c r="Q567" s="1201" t="s">
        <v>44</v>
      </c>
      <c r="R567" s="1202" t="s">
        <v>45</v>
      </c>
    </row>
    <row r="568" s="1" customFormat="1" spans="1:18">
      <c r="A568" s="1189" t="s">
        <v>37</v>
      </c>
      <c r="B568" s="1189" t="s">
        <v>711</v>
      </c>
      <c r="C568" s="1189">
        <v>1255</v>
      </c>
      <c r="D568" s="1190">
        <v>28.6857358989</v>
      </c>
      <c r="E568" s="1189" t="s">
        <v>711</v>
      </c>
      <c r="F568" s="1189" t="s">
        <v>714</v>
      </c>
      <c r="G568" s="1189" t="s">
        <v>1075</v>
      </c>
      <c r="H568" s="1189"/>
      <c r="I568" s="1189" t="s">
        <v>717</v>
      </c>
      <c r="J568" s="1189" t="s">
        <v>28</v>
      </c>
      <c r="K568" s="1189" t="s">
        <v>58</v>
      </c>
      <c r="L568" s="1189"/>
      <c r="M568" s="1195">
        <v>40435302.6085</v>
      </c>
      <c r="N568" s="1195">
        <v>4689997.12987</v>
      </c>
      <c r="O568" s="1189" t="s">
        <v>718</v>
      </c>
      <c r="P568" s="1196">
        <f t="shared" si="9"/>
        <v>86.0572076967</v>
      </c>
      <c r="Q568" s="1201" t="s">
        <v>44</v>
      </c>
      <c r="R568" s="1202" t="s">
        <v>45</v>
      </c>
    </row>
    <row r="569" s="1" customFormat="1" spans="1:18">
      <c r="A569" s="1189" t="s">
        <v>37</v>
      </c>
      <c r="B569" s="1189" t="s">
        <v>711</v>
      </c>
      <c r="C569" s="1189">
        <v>1147</v>
      </c>
      <c r="D569" s="1190">
        <v>7.6191713934</v>
      </c>
      <c r="E569" s="1189" t="s">
        <v>711</v>
      </c>
      <c r="F569" s="1189" t="s">
        <v>714</v>
      </c>
      <c r="G569" s="1189" t="s">
        <v>1075</v>
      </c>
      <c r="H569" s="1189"/>
      <c r="I569" s="1189" t="s">
        <v>717</v>
      </c>
      <c r="J569" s="1189" t="s">
        <v>28</v>
      </c>
      <c r="K569" s="1189" t="s">
        <v>327</v>
      </c>
      <c r="L569" s="1189"/>
      <c r="M569" s="1195">
        <v>40434629.566</v>
      </c>
      <c r="N569" s="1195">
        <v>4690518.18123</v>
      </c>
      <c r="O569" s="1189" t="s">
        <v>718</v>
      </c>
      <c r="P569" s="1196">
        <f t="shared" si="9"/>
        <v>22.8575141802</v>
      </c>
      <c r="Q569" s="1201" t="s">
        <v>44</v>
      </c>
      <c r="R569" s="1202" t="s">
        <v>45</v>
      </c>
    </row>
    <row r="570" s="1" customFormat="1" spans="1:18">
      <c r="A570" s="1189" t="s">
        <v>37</v>
      </c>
      <c r="B570" s="1189" t="s">
        <v>711</v>
      </c>
      <c r="C570" s="1189">
        <v>1142</v>
      </c>
      <c r="D570" s="1190">
        <v>118.01359950195</v>
      </c>
      <c r="E570" s="1189" t="s">
        <v>711</v>
      </c>
      <c r="F570" s="1189" t="s">
        <v>714</v>
      </c>
      <c r="G570" s="1189" t="s">
        <v>1075</v>
      </c>
      <c r="H570" s="1189"/>
      <c r="I570" s="1189" t="s">
        <v>717</v>
      </c>
      <c r="J570" s="1189" t="s">
        <v>28</v>
      </c>
      <c r="K570" s="1189" t="s">
        <v>327</v>
      </c>
      <c r="L570" s="1189"/>
      <c r="M570" s="1195">
        <v>40435898.7276</v>
      </c>
      <c r="N570" s="1195">
        <v>4690584.92358</v>
      </c>
      <c r="O570" s="1189" t="s">
        <v>718</v>
      </c>
      <c r="P570" s="1196">
        <f t="shared" si="9"/>
        <v>354.04079850585</v>
      </c>
      <c r="Q570" s="1201" t="s">
        <v>44</v>
      </c>
      <c r="R570" s="1202" t="s">
        <v>45</v>
      </c>
    </row>
    <row r="571" s="1" customFormat="1" spans="1:18">
      <c r="A571" s="1189" t="s">
        <v>37</v>
      </c>
      <c r="B571" s="1189" t="s">
        <v>711</v>
      </c>
      <c r="C571" s="1189">
        <v>1096</v>
      </c>
      <c r="D571" s="1190">
        <v>9.93547138485</v>
      </c>
      <c r="E571" s="1189" t="s">
        <v>711</v>
      </c>
      <c r="F571" s="1189" t="s">
        <v>714</v>
      </c>
      <c r="G571" s="1189" t="s">
        <v>1075</v>
      </c>
      <c r="H571" s="1189"/>
      <c r="I571" s="1189" t="s">
        <v>717</v>
      </c>
      <c r="J571" s="1189" t="s">
        <v>28</v>
      </c>
      <c r="K571" s="1189" t="s">
        <v>29</v>
      </c>
      <c r="L571" s="1189"/>
      <c r="M571" s="1195">
        <v>40435466.7555</v>
      </c>
      <c r="N571" s="1195">
        <v>4690826.04464</v>
      </c>
      <c r="O571" s="1189" t="s">
        <v>718</v>
      </c>
      <c r="P571" s="1196">
        <f t="shared" si="9"/>
        <v>29.80641415455</v>
      </c>
      <c r="Q571" s="1201" t="s">
        <v>44</v>
      </c>
      <c r="R571" s="1202" t="s">
        <v>45</v>
      </c>
    </row>
    <row r="572" s="1" customFormat="1" spans="1:18">
      <c r="A572" s="1189" t="s">
        <v>37</v>
      </c>
      <c r="B572" s="1189" t="s">
        <v>711</v>
      </c>
      <c r="C572" s="1189">
        <v>1100</v>
      </c>
      <c r="D572" s="1190">
        <v>40.2428562132</v>
      </c>
      <c r="E572" s="1189" t="s">
        <v>711</v>
      </c>
      <c r="F572" s="1189" t="s">
        <v>714</v>
      </c>
      <c r="G572" s="1189" t="s">
        <v>1075</v>
      </c>
      <c r="H572" s="1189"/>
      <c r="I572" s="1189" t="s">
        <v>717</v>
      </c>
      <c r="J572" s="1189" t="s">
        <v>28</v>
      </c>
      <c r="K572" s="1189" t="s">
        <v>327</v>
      </c>
      <c r="L572" s="1189"/>
      <c r="M572" s="1195">
        <v>40434941.1261</v>
      </c>
      <c r="N572" s="1195">
        <v>4690814.62851</v>
      </c>
      <c r="O572" s="1189" t="s">
        <v>718</v>
      </c>
      <c r="P572" s="1196">
        <f t="shared" si="9"/>
        <v>120.7285686396</v>
      </c>
      <c r="Q572" s="1201" t="s">
        <v>44</v>
      </c>
      <c r="R572" s="1202" t="s">
        <v>45</v>
      </c>
    </row>
    <row r="573" s="1" customFormat="1" spans="1:18">
      <c r="A573" s="1189" t="s">
        <v>37</v>
      </c>
      <c r="B573" s="1189" t="s">
        <v>711</v>
      </c>
      <c r="C573" s="1189">
        <v>1089</v>
      </c>
      <c r="D573" s="1190">
        <v>36.66804495165</v>
      </c>
      <c r="E573" s="1189" t="s">
        <v>711</v>
      </c>
      <c r="F573" s="1189" t="s">
        <v>714</v>
      </c>
      <c r="G573" s="1189" t="s">
        <v>1075</v>
      </c>
      <c r="H573" s="1189"/>
      <c r="I573" s="1189" t="s">
        <v>717</v>
      </c>
      <c r="J573" s="1189" t="s">
        <v>28</v>
      </c>
      <c r="K573" s="1189" t="s">
        <v>327</v>
      </c>
      <c r="L573" s="1189"/>
      <c r="M573" s="1195">
        <v>40435675.2464</v>
      </c>
      <c r="N573" s="1195">
        <v>4690881.26877</v>
      </c>
      <c r="O573" s="1189" t="s">
        <v>718</v>
      </c>
      <c r="P573" s="1196">
        <f t="shared" si="9"/>
        <v>110.00413485495</v>
      </c>
      <c r="Q573" s="1201" t="s">
        <v>44</v>
      </c>
      <c r="R573" s="1202" t="s">
        <v>45</v>
      </c>
    </row>
    <row r="574" s="1" customFormat="1" spans="1:18">
      <c r="A574" s="1189" t="s">
        <v>37</v>
      </c>
      <c r="B574" s="1189" t="s">
        <v>711</v>
      </c>
      <c r="C574" s="1189">
        <v>1072</v>
      </c>
      <c r="D574" s="1190">
        <v>3.4397450448</v>
      </c>
      <c r="E574" s="1189" t="s">
        <v>711</v>
      </c>
      <c r="F574" s="1189" t="s">
        <v>714</v>
      </c>
      <c r="G574" s="1189" t="s">
        <v>1075</v>
      </c>
      <c r="H574" s="1189"/>
      <c r="I574" s="1189" t="s">
        <v>717</v>
      </c>
      <c r="J574" s="1189" t="s">
        <v>28</v>
      </c>
      <c r="K574" s="1189" t="s">
        <v>29</v>
      </c>
      <c r="L574" s="1189"/>
      <c r="M574" s="1195">
        <v>40435562.9765</v>
      </c>
      <c r="N574" s="1195">
        <v>4691000.45981</v>
      </c>
      <c r="O574" s="1189" t="s">
        <v>718</v>
      </c>
      <c r="P574" s="1196">
        <f t="shared" si="9"/>
        <v>10.3192351344</v>
      </c>
      <c r="Q574" s="1201" t="s">
        <v>44</v>
      </c>
      <c r="R574" s="1202" t="s">
        <v>45</v>
      </c>
    </row>
    <row r="575" s="1" customFormat="1" spans="1:18">
      <c r="A575" s="1189" t="s">
        <v>37</v>
      </c>
      <c r="B575" s="1189" t="s">
        <v>711</v>
      </c>
      <c r="C575" s="1189">
        <v>1076</v>
      </c>
      <c r="D575" s="1190">
        <v>53.09707862415</v>
      </c>
      <c r="E575" s="1189" t="s">
        <v>711</v>
      </c>
      <c r="F575" s="1189" t="s">
        <v>714</v>
      </c>
      <c r="G575" s="1189" t="s">
        <v>1075</v>
      </c>
      <c r="H575" s="1189"/>
      <c r="I575" s="1189" t="s">
        <v>717</v>
      </c>
      <c r="J575" s="1189" t="s">
        <v>28</v>
      </c>
      <c r="K575" s="1189" t="s">
        <v>327</v>
      </c>
      <c r="L575" s="1189"/>
      <c r="M575" s="1195">
        <v>40435060.9237</v>
      </c>
      <c r="N575" s="1195">
        <v>4691031.14279</v>
      </c>
      <c r="O575" s="1189" t="s">
        <v>718</v>
      </c>
      <c r="P575" s="1196">
        <f t="shared" si="9"/>
        <v>159.29123587245</v>
      </c>
      <c r="Q575" s="1201" t="s">
        <v>44</v>
      </c>
      <c r="R575" s="1202" t="s">
        <v>45</v>
      </c>
    </row>
    <row r="576" s="1" customFormat="1" spans="1:18">
      <c r="A576" s="1189" t="s">
        <v>37</v>
      </c>
      <c r="B576" s="1189" t="s">
        <v>711</v>
      </c>
      <c r="C576" s="1189">
        <v>1040</v>
      </c>
      <c r="D576" s="1190">
        <v>6.642384612</v>
      </c>
      <c r="E576" s="1189" t="s">
        <v>711</v>
      </c>
      <c r="F576" s="1189" t="s">
        <v>714</v>
      </c>
      <c r="G576" s="1189" t="s">
        <v>1075</v>
      </c>
      <c r="H576" s="1189"/>
      <c r="I576" s="1189" t="s">
        <v>717</v>
      </c>
      <c r="J576" s="1189" t="s">
        <v>28</v>
      </c>
      <c r="K576" s="1189" t="s">
        <v>140</v>
      </c>
      <c r="L576" s="1189"/>
      <c r="M576" s="1195">
        <v>40436342.2567</v>
      </c>
      <c r="N576" s="1195">
        <v>4691151.1607</v>
      </c>
      <c r="O576" s="1189" t="s">
        <v>718</v>
      </c>
      <c r="P576" s="1196">
        <f t="shared" si="9"/>
        <v>19.927153836</v>
      </c>
      <c r="Q576" s="1201" t="s">
        <v>44</v>
      </c>
      <c r="R576" s="1202" t="s">
        <v>45</v>
      </c>
    </row>
    <row r="577" s="1" customFormat="1" spans="1:18">
      <c r="A577" s="1189" t="s">
        <v>37</v>
      </c>
      <c r="B577" s="1189" t="s">
        <v>711</v>
      </c>
      <c r="C577" s="1189">
        <v>1049</v>
      </c>
      <c r="D577" s="1190">
        <v>5.1208803915</v>
      </c>
      <c r="E577" s="1189" t="s">
        <v>711</v>
      </c>
      <c r="F577" s="1189" t="s">
        <v>714</v>
      </c>
      <c r="G577" s="1189" t="s">
        <v>1075</v>
      </c>
      <c r="H577" s="1189"/>
      <c r="I577" s="1189" t="s">
        <v>717</v>
      </c>
      <c r="J577" s="1189" t="s">
        <v>28</v>
      </c>
      <c r="K577" s="1189" t="s">
        <v>327</v>
      </c>
      <c r="L577" s="1189"/>
      <c r="M577" s="1195">
        <v>40436386.6032</v>
      </c>
      <c r="N577" s="1195">
        <v>4691124.05402</v>
      </c>
      <c r="O577" s="1189" t="s">
        <v>718</v>
      </c>
      <c r="P577" s="1196">
        <f t="shared" si="9"/>
        <v>15.3626411745</v>
      </c>
      <c r="Q577" s="1201" t="s">
        <v>44</v>
      </c>
      <c r="R577" s="1202" t="s">
        <v>45</v>
      </c>
    </row>
    <row r="578" s="1" customFormat="1" spans="1:18">
      <c r="A578" s="1189" t="s">
        <v>37</v>
      </c>
      <c r="B578" s="1189" t="s">
        <v>711</v>
      </c>
      <c r="C578" s="1189">
        <v>1018</v>
      </c>
      <c r="D578" s="1190">
        <v>18.0803771166</v>
      </c>
      <c r="E578" s="1189" t="s">
        <v>711</v>
      </c>
      <c r="F578" s="1189" t="s">
        <v>714</v>
      </c>
      <c r="G578" s="1189" t="s">
        <v>1075</v>
      </c>
      <c r="H578" s="1189"/>
      <c r="I578" s="1189" t="s">
        <v>717</v>
      </c>
      <c r="J578" s="1189" t="s">
        <v>28</v>
      </c>
      <c r="K578" s="1189" t="s">
        <v>58</v>
      </c>
      <c r="L578" s="1189"/>
      <c r="M578" s="1195">
        <v>40434550.1315</v>
      </c>
      <c r="N578" s="1195">
        <v>4691310.7766</v>
      </c>
      <c r="O578" s="1189" t="s">
        <v>718</v>
      </c>
      <c r="P578" s="1196">
        <f t="shared" si="9"/>
        <v>54.2411313498</v>
      </c>
      <c r="Q578" s="1201" t="s">
        <v>44</v>
      </c>
      <c r="R578" s="1202" t="s">
        <v>45</v>
      </c>
    </row>
    <row r="579" s="1" customFormat="1" spans="1:18">
      <c r="A579" s="1189" t="s">
        <v>37</v>
      </c>
      <c r="B579" s="1189" t="s">
        <v>711</v>
      </c>
      <c r="C579" s="1189">
        <v>996</v>
      </c>
      <c r="D579" s="1190">
        <v>3.07889603505</v>
      </c>
      <c r="E579" s="1189" t="s">
        <v>711</v>
      </c>
      <c r="F579" s="1189" t="s">
        <v>714</v>
      </c>
      <c r="G579" s="1189" t="s">
        <v>1075</v>
      </c>
      <c r="H579" s="1189"/>
      <c r="I579" s="1189" t="s">
        <v>717</v>
      </c>
      <c r="J579" s="1189" t="s">
        <v>28</v>
      </c>
      <c r="K579" s="1189" t="s">
        <v>327</v>
      </c>
      <c r="L579" s="1189"/>
      <c r="M579" s="1195">
        <v>40435320.8743</v>
      </c>
      <c r="N579" s="1195">
        <v>4691387.87766</v>
      </c>
      <c r="O579" s="1189" t="s">
        <v>718</v>
      </c>
      <c r="P579" s="1196">
        <f t="shared" si="9"/>
        <v>9.23668810515</v>
      </c>
      <c r="Q579" s="1201" t="s">
        <v>44</v>
      </c>
      <c r="R579" s="1202" t="s">
        <v>45</v>
      </c>
    </row>
    <row r="580" s="1" customFormat="1" spans="1:18">
      <c r="A580" s="1189" t="s">
        <v>37</v>
      </c>
      <c r="B580" s="1189" t="s">
        <v>711</v>
      </c>
      <c r="C580" s="1189">
        <v>1032</v>
      </c>
      <c r="D580" s="1190">
        <v>69.95051238285</v>
      </c>
      <c r="E580" s="1189" t="s">
        <v>711</v>
      </c>
      <c r="F580" s="1189" t="s">
        <v>714</v>
      </c>
      <c r="G580" s="1189" t="s">
        <v>1075</v>
      </c>
      <c r="H580" s="1189"/>
      <c r="I580" s="1189" t="s">
        <v>717</v>
      </c>
      <c r="J580" s="1189" t="s">
        <v>28</v>
      </c>
      <c r="K580" s="1189" t="s">
        <v>327</v>
      </c>
      <c r="L580" s="1189"/>
      <c r="M580" s="1195">
        <v>40435068.2598</v>
      </c>
      <c r="N580" s="1195">
        <v>4691257.18878</v>
      </c>
      <c r="O580" s="1189" t="s">
        <v>718</v>
      </c>
      <c r="P580" s="1196">
        <f t="shared" si="9"/>
        <v>209.85153714855</v>
      </c>
      <c r="Q580" s="1201" t="s">
        <v>44</v>
      </c>
      <c r="R580" s="1202" t="s">
        <v>45</v>
      </c>
    </row>
    <row r="581" s="1" customFormat="1" spans="1:18">
      <c r="A581" s="1189" t="s">
        <v>37</v>
      </c>
      <c r="B581" s="1189" t="s">
        <v>711</v>
      </c>
      <c r="C581" s="1189">
        <v>1033</v>
      </c>
      <c r="D581" s="1190">
        <v>112.705896696</v>
      </c>
      <c r="E581" s="1189" t="s">
        <v>711</v>
      </c>
      <c r="F581" s="1189" t="s">
        <v>714</v>
      </c>
      <c r="G581" s="1189" t="s">
        <v>1075</v>
      </c>
      <c r="H581" s="1189"/>
      <c r="I581" s="1189" t="s">
        <v>717</v>
      </c>
      <c r="J581" s="1189" t="s">
        <v>28</v>
      </c>
      <c r="K581" s="1189" t="s">
        <v>327</v>
      </c>
      <c r="L581" s="1189"/>
      <c r="M581" s="1195">
        <v>40435318.7843</v>
      </c>
      <c r="N581" s="1195">
        <v>4691137.90845</v>
      </c>
      <c r="O581" s="1189" t="s">
        <v>718</v>
      </c>
      <c r="P581" s="1196">
        <f t="shared" si="9"/>
        <v>338.117690088</v>
      </c>
      <c r="Q581" s="1201" t="s">
        <v>44</v>
      </c>
      <c r="R581" s="1202" t="s">
        <v>45</v>
      </c>
    </row>
    <row r="582" s="1" customFormat="1" spans="1:18">
      <c r="A582" s="1189" t="s">
        <v>37</v>
      </c>
      <c r="B582" s="1189" t="s">
        <v>711</v>
      </c>
      <c r="C582" s="1189">
        <v>1036</v>
      </c>
      <c r="D582" s="1190">
        <v>69.59155549695</v>
      </c>
      <c r="E582" s="1189" t="s">
        <v>711</v>
      </c>
      <c r="F582" s="1189" t="s">
        <v>714</v>
      </c>
      <c r="G582" s="1189" t="s">
        <v>1075</v>
      </c>
      <c r="H582" s="1189"/>
      <c r="I582" s="1189" t="s">
        <v>717</v>
      </c>
      <c r="J582" s="1189" t="s">
        <v>28</v>
      </c>
      <c r="K582" s="1189" t="s">
        <v>327</v>
      </c>
      <c r="L582" s="1189"/>
      <c r="M582" s="1195">
        <v>40436144.5239</v>
      </c>
      <c r="N582" s="1195">
        <v>4691293.82479</v>
      </c>
      <c r="O582" s="1189" t="s">
        <v>718</v>
      </c>
      <c r="P582" s="1196">
        <f t="shared" si="9"/>
        <v>208.77466649085</v>
      </c>
      <c r="Q582" s="1201" t="s">
        <v>44</v>
      </c>
      <c r="R582" s="1202" t="s">
        <v>45</v>
      </c>
    </row>
    <row r="583" s="1" customFormat="1" spans="1:18">
      <c r="A583" s="1189" t="s">
        <v>37</v>
      </c>
      <c r="B583" s="1189" t="s">
        <v>711</v>
      </c>
      <c r="C583" s="1189">
        <v>1023</v>
      </c>
      <c r="D583" s="1190">
        <v>42.18004253325</v>
      </c>
      <c r="E583" s="1189" t="s">
        <v>711</v>
      </c>
      <c r="F583" s="1189" t="s">
        <v>714</v>
      </c>
      <c r="G583" s="1189" t="s">
        <v>1075</v>
      </c>
      <c r="H583" s="1189"/>
      <c r="I583" s="1189" t="s">
        <v>717</v>
      </c>
      <c r="J583" s="1189" t="s">
        <v>28</v>
      </c>
      <c r="K583" s="1189" t="s">
        <v>327</v>
      </c>
      <c r="L583" s="1189"/>
      <c r="M583" s="1195">
        <v>40436303.5998</v>
      </c>
      <c r="N583" s="1195">
        <v>4691295.93328</v>
      </c>
      <c r="O583" s="1189" t="s">
        <v>718</v>
      </c>
      <c r="P583" s="1196">
        <f t="shared" si="9"/>
        <v>126.54012759975</v>
      </c>
      <c r="Q583" s="1201" t="s">
        <v>44</v>
      </c>
      <c r="R583" s="1202" t="s">
        <v>45</v>
      </c>
    </row>
    <row r="584" s="1" customFormat="1" spans="1:18">
      <c r="A584" s="1189" t="s">
        <v>37</v>
      </c>
      <c r="B584" s="1189" t="s">
        <v>711</v>
      </c>
      <c r="C584" s="1189">
        <v>987</v>
      </c>
      <c r="D584" s="1190">
        <v>21.1404553797</v>
      </c>
      <c r="E584" s="1189" t="s">
        <v>711</v>
      </c>
      <c r="F584" s="1189" t="s">
        <v>714</v>
      </c>
      <c r="G584" s="1189" t="s">
        <v>1075</v>
      </c>
      <c r="H584" s="1189"/>
      <c r="I584" s="1189" t="s">
        <v>717</v>
      </c>
      <c r="J584" s="1189" t="s">
        <v>28</v>
      </c>
      <c r="K584" s="1189" t="s">
        <v>29</v>
      </c>
      <c r="L584" s="1189"/>
      <c r="M584" s="1195">
        <v>40436016.1619</v>
      </c>
      <c r="N584" s="1195">
        <v>4691431.91427</v>
      </c>
      <c r="O584" s="1189" t="s">
        <v>718</v>
      </c>
      <c r="P584" s="1196">
        <f t="shared" si="9"/>
        <v>63.4213661391</v>
      </c>
      <c r="Q584" s="1201" t="s">
        <v>44</v>
      </c>
      <c r="R584" s="1202" t="s">
        <v>45</v>
      </c>
    </row>
    <row r="585" s="1" customFormat="1" spans="1:18">
      <c r="A585" s="1189" t="s">
        <v>37</v>
      </c>
      <c r="B585" s="1189" t="s">
        <v>711</v>
      </c>
      <c r="C585" s="1189">
        <v>998</v>
      </c>
      <c r="D585" s="1190">
        <v>10.4195722893</v>
      </c>
      <c r="E585" s="1189" t="s">
        <v>711</v>
      </c>
      <c r="F585" s="1189" t="s">
        <v>714</v>
      </c>
      <c r="G585" s="1189" t="s">
        <v>1075</v>
      </c>
      <c r="H585" s="1189"/>
      <c r="I585" s="1189" t="s">
        <v>717</v>
      </c>
      <c r="J585" s="1189" t="s">
        <v>28</v>
      </c>
      <c r="K585" s="1189" t="s">
        <v>29</v>
      </c>
      <c r="L585" s="1189"/>
      <c r="M585" s="1195">
        <v>40435597.139</v>
      </c>
      <c r="N585" s="1195">
        <v>4691383.02603</v>
      </c>
      <c r="O585" s="1189" t="s">
        <v>718</v>
      </c>
      <c r="P585" s="1196">
        <f t="shared" si="9"/>
        <v>31.2587168679</v>
      </c>
      <c r="Q585" s="1201" t="s">
        <v>44</v>
      </c>
      <c r="R585" s="1202" t="s">
        <v>45</v>
      </c>
    </row>
    <row r="586" s="1" customFormat="1" spans="1:18">
      <c r="A586" s="1189" t="s">
        <v>37</v>
      </c>
      <c r="B586" s="1189" t="s">
        <v>711</v>
      </c>
      <c r="C586" s="1189">
        <v>984</v>
      </c>
      <c r="D586" s="1190">
        <v>38.7508531152</v>
      </c>
      <c r="E586" s="1189" t="s">
        <v>711</v>
      </c>
      <c r="F586" s="1189" t="s">
        <v>714</v>
      </c>
      <c r="G586" s="1189" t="s">
        <v>1075</v>
      </c>
      <c r="H586" s="1189"/>
      <c r="I586" s="1189" t="s">
        <v>717</v>
      </c>
      <c r="J586" s="1189" t="s">
        <v>28</v>
      </c>
      <c r="K586" s="1189" t="s">
        <v>327</v>
      </c>
      <c r="L586" s="1189"/>
      <c r="M586" s="1195">
        <v>40435541.9792</v>
      </c>
      <c r="N586" s="1195">
        <v>4691436.53806</v>
      </c>
      <c r="O586" s="1189" t="s">
        <v>718</v>
      </c>
      <c r="P586" s="1196">
        <f t="shared" si="9"/>
        <v>116.2525593456</v>
      </c>
      <c r="Q586" s="1201" t="s">
        <v>44</v>
      </c>
      <c r="R586" s="1202" t="s">
        <v>45</v>
      </c>
    </row>
    <row r="587" s="1" customFormat="1" spans="1:18">
      <c r="A587" s="1189" t="s">
        <v>37</v>
      </c>
      <c r="B587" s="1189" t="s">
        <v>711</v>
      </c>
      <c r="C587" s="1189">
        <v>965</v>
      </c>
      <c r="D587" s="1190">
        <v>2.25693237165</v>
      </c>
      <c r="E587" s="1189" t="s">
        <v>711</v>
      </c>
      <c r="F587" s="1189" t="s">
        <v>714</v>
      </c>
      <c r="G587" s="1189" t="s">
        <v>1075</v>
      </c>
      <c r="H587" s="1189"/>
      <c r="I587" s="1189" t="s">
        <v>717</v>
      </c>
      <c r="J587" s="1189" t="s">
        <v>28</v>
      </c>
      <c r="K587" s="1189" t="s">
        <v>49</v>
      </c>
      <c r="L587" s="1189"/>
      <c r="M587" s="1195">
        <v>40434610.8403</v>
      </c>
      <c r="N587" s="1195">
        <v>4691503.60264</v>
      </c>
      <c r="O587" s="1189" t="s">
        <v>718</v>
      </c>
      <c r="P587" s="1196">
        <f t="shared" si="9"/>
        <v>6.77079711495</v>
      </c>
      <c r="Q587" s="1201" t="s">
        <v>44</v>
      </c>
      <c r="R587" s="1202" t="s">
        <v>45</v>
      </c>
    </row>
    <row r="588" s="1" customFormat="1" spans="1:18">
      <c r="A588" s="1189" t="s">
        <v>37</v>
      </c>
      <c r="B588" s="1189" t="s">
        <v>711</v>
      </c>
      <c r="C588" s="1189">
        <v>961</v>
      </c>
      <c r="D588" s="1190">
        <v>14.4037789209</v>
      </c>
      <c r="E588" s="1189" t="s">
        <v>711</v>
      </c>
      <c r="F588" s="1189" t="s">
        <v>714</v>
      </c>
      <c r="G588" s="1189" t="s">
        <v>1075</v>
      </c>
      <c r="H588" s="1189"/>
      <c r="I588" s="1189" t="s">
        <v>717</v>
      </c>
      <c r="J588" s="1189" t="s">
        <v>28</v>
      </c>
      <c r="K588" s="1189" t="s">
        <v>49</v>
      </c>
      <c r="L588" s="1189"/>
      <c r="M588" s="1195">
        <v>40434710.4808</v>
      </c>
      <c r="N588" s="1195">
        <v>4691517.73493</v>
      </c>
      <c r="O588" s="1189" t="s">
        <v>718</v>
      </c>
      <c r="P588" s="1196">
        <f t="shared" ref="P588:P651" si="10">D588*3</f>
        <v>43.2113367627</v>
      </c>
      <c r="Q588" s="1201" t="s">
        <v>44</v>
      </c>
      <c r="R588" s="1202" t="s">
        <v>45</v>
      </c>
    </row>
    <row r="589" s="1" customFormat="1" spans="1:18">
      <c r="A589" s="1189" t="s">
        <v>37</v>
      </c>
      <c r="B589" s="1189" t="s">
        <v>711</v>
      </c>
      <c r="C589" s="1189">
        <v>937</v>
      </c>
      <c r="D589" s="1190">
        <v>2.87635529205</v>
      </c>
      <c r="E589" s="1189" t="s">
        <v>711</v>
      </c>
      <c r="F589" s="1189" t="s">
        <v>714</v>
      </c>
      <c r="G589" s="1189" t="s">
        <v>1075</v>
      </c>
      <c r="H589" s="1189"/>
      <c r="I589" s="1189" t="s">
        <v>717</v>
      </c>
      <c r="J589" s="1189" t="s">
        <v>28</v>
      </c>
      <c r="K589" s="1189" t="s">
        <v>49</v>
      </c>
      <c r="L589" s="1189"/>
      <c r="M589" s="1195">
        <v>40435001.421</v>
      </c>
      <c r="N589" s="1195">
        <v>4691573.27674</v>
      </c>
      <c r="O589" s="1189" t="s">
        <v>718</v>
      </c>
      <c r="P589" s="1196">
        <f t="shared" si="10"/>
        <v>8.62906587615</v>
      </c>
      <c r="Q589" s="1201" t="s">
        <v>44</v>
      </c>
      <c r="R589" s="1202" t="s">
        <v>45</v>
      </c>
    </row>
    <row r="590" s="1" customFormat="1" spans="1:18">
      <c r="A590" s="1189" t="s">
        <v>37</v>
      </c>
      <c r="B590" s="1189" t="s">
        <v>711</v>
      </c>
      <c r="C590" s="1189">
        <v>954</v>
      </c>
      <c r="D590" s="1190">
        <v>28.831098909</v>
      </c>
      <c r="E590" s="1189" t="s">
        <v>711</v>
      </c>
      <c r="F590" s="1189" t="s">
        <v>714</v>
      </c>
      <c r="G590" s="1189" t="s">
        <v>1075</v>
      </c>
      <c r="H590" s="1189"/>
      <c r="I590" s="1189" t="s">
        <v>717</v>
      </c>
      <c r="J590" s="1189" t="s">
        <v>28</v>
      </c>
      <c r="K590" s="1189" t="s">
        <v>327</v>
      </c>
      <c r="L590" s="1189"/>
      <c r="M590" s="1195">
        <v>40435354.3698</v>
      </c>
      <c r="N590" s="1195">
        <v>4691460.71109</v>
      </c>
      <c r="O590" s="1189" t="s">
        <v>718</v>
      </c>
      <c r="P590" s="1196">
        <f t="shared" si="10"/>
        <v>86.493296727</v>
      </c>
      <c r="Q590" s="1201" t="s">
        <v>44</v>
      </c>
      <c r="R590" s="1202" t="s">
        <v>45</v>
      </c>
    </row>
    <row r="591" s="1" customFormat="1" spans="1:18">
      <c r="A591" s="1189" t="s">
        <v>37</v>
      </c>
      <c r="B591" s="1189" t="s">
        <v>711</v>
      </c>
      <c r="C591" s="1189">
        <v>917</v>
      </c>
      <c r="D591" s="1190">
        <v>5.21425139085</v>
      </c>
      <c r="E591" s="1189" t="s">
        <v>711</v>
      </c>
      <c r="F591" s="1189" t="s">
        <v>714</v>
      </c>
      <c r="G591" s="1189" t="s">
        <v>1075</v>
      </c>
      <c r="H591" s="1189"/>
      <c r="I591" s="1189" t="s">
        <v>717</v>
      </c>
      <c r="J591" s="1189" t="s">
        <v>28</v>
      </c>
      <c r="K591" s="1189" t="s">
        <v>49</v>
      </c>
      <c r="L591" s="1189"/>
      <c r="M591" s="1195">
        <v>40434851.5416</v>
      </c>
      <c r="N591" s="1195">
        <v>4691688.75185</v>
      </c>
      <c r="O591" s="1189" t="s">
        <v>718</v>
      </c>
      <c r="P591" s="1196">
        <f t="shared" si="10"/>
        <v>15.64275417255</v>
      </c>
      <c r="Q591" s="1201" t="s">
        <v>44</v>
      </c>
      <c r="R591" s="1202" t="s">
        <v>45</v>
      </c>
    </row>
    <row r="592" s="1" customFormat="1" spans="1:18">
      <c r="A592" s="1189" t="s">
        <v>37</v>
      </c>
      <c r="B592" s="1189" t="s">
        <v>711</v>
      </c>
      <c r="C592" s="1189">
        <v>910</v>
      </c>
      <c r="D592" s="1190">
        <v>57.1827859704</v>
      </c>
      <c r="E592" s="1189" t="s">
        <v>711</v>
      </c>
      <c r="F592" s="1189" t="s">
        <v>714</v>
      </c>
      <c r="G592" s="1189" t="s">
        <v>1075</v>
      </c>
      <c r="H592" s="1189"/>
      <c r="I592" s="1189" t="s">
        <v>717</v>
      </c>
      <c r="J592" s="1189" t="s">
        <v>28</v>
      </c>
      <c r="K592" s="1189" t="s">
        <v>327</v>
      </c>
      <c r="L592" s="1189"/>
      <c r="M592" s="1195">
        <v>40435929.4723</v>
      </c>
      <c r="N592" s="1195">
        <v>4691677.21859</v>
      </c>
      <c r="O592" s="1189" t="s">
        <v>718</v>
      </c>
      <c r="P592" s="1196">
        <f t="shared" si="10"/>
        <v>171.5483579112</v>
      </c>
      <c r="Q592" s="1201" t="s">
        <v>44</v>
      </c>
      <c r="R592" s="1202" t="s">
        <v>45</v>
      </c>
    </row>
    <row r="593" s="1" customFormat="1" spans="1:18">
      <c r="A593" s="1189" t="s">
        <v>37</v>
      </c>
      <c r="B593" s="1189" t="s">
        <v>711</v>
      </c>
      <c r="C593" s="1189">
        <v>874</v>
      </c>
      <c r="D593" s="1190">
        <v>29.8545347646</v>
      </c>
      <c r="E593" s="1189" t="s">
        <v>711</v>
      </c>
      <c r="F593" s="1189" t="s">
        <v>714</v>
      </c>
      <c r="G593" s="1189" t="s">
        <v>1075</v>
      </c>
      <c r="H593" s="1189"/>
      <c r="I593" s="1189" t="s">
        <v>717</v>
      </c>
      <c r="J593" s="1189" t="s">
        <v>28</v>
      </c>
      <c r="K593" s="1189" t="s">
        <v>49</v>
      </c>
      <c r="L593" s="1189"/>
      <c r="M593" s="1195">
        <v>40434753.5645</v>
      </c>
      <c r="N593" s="1195">
        <v>4691796.56699</v>
      </c>
      <c r="O593" s="1189" t="s">
        <v>718</v>
      </c>
      <c r="P593" s="1196">
        <f t="shared" si="10"/>
        <v>89.5636042938</v>
      </c>
      <c r="Q593" s="1201" t="s">
        <v>44</v>
      </c>
      <c r="R593" s="1202" t="s">
        <v>45</v>
      </c>
    </row>
    <row r="594" s="1" customFormat="1" spans="1:18">
      <c r="A594" s="1189" t="s">
        <v>37</v>
      </c>
      <c r="B594" s="1189" t="s">
        <v>711</v>
      </c>
      <c r="C594" s="1189">
        <v>854</v>
      </c>
      <c r="D594" s="1190">
        <v>57.7489242807</v>
      </c>
      <c r="E594" s="1189" t="s">
        <v>711</v>
      </c>
      <c r="F594" s="1189" t="s">
        <v>714</v>
      </c>
      <c r="G594" s="1189" t="s">
        <v>1075</v>
      </c>
      <c r="H594" s="1189"/>
      <c r="I594" s="1189" t="s">
        <v>717</v>
      </c>
      <c r="J594" s="1189" t="s">
        <v>28</v>
      </c>
      <c r="K594" s="1189" t="s">
        <v>1081</v>
      </c>
      <c r="L594" s="1189"/>
      <c r="M594" s="1195">
        <v>40436071.2658</v>
      </c>
      <c r="N594" s="1195">
        <v>4691859.56616</v>
      </c>
      <c r="O594" s="1189" t="s">
        <v>718</v>
      </c>
      <c r="P594" s="1196">
        <f t="shared" si="10"/>
        <v>173.2467728421</v>
      </c>
      <c r="Q594" s="1201" t="s">
        <v>44</v>
      </c>
      <c r="R594" s="1202" t="s">
        <v>45</v>
      </c>
    </row>
    <row r="595" s="1" customFormat="1" spans="1:18">
      <c r="A595" s="1189" t="s">
        <v>37</v>
      </c>
      <c r="B595" s="1189" t="s">
        <v>711</v>
      </c>
      <c r="C595" s="1189">
        <v>905</v>
      </c>
      <c r="D595" s="1190">
        <v>85.6799819382</v>
      </c>
      <c r="E595" s="1189" t="s">
        <v>711</v>
      </c>
      <c r="F595" s="1189" t="s">
        <v>714</v>
      </c>
      <c r="G595" s="1189" t="s">
        <v>1075</v>
      </c>
      <c r="H595" s="1189"/>
      <c r="I595" s="1189" t="s">
        <v>717</v>
      </c>
      <c r="J595" s="1189" t="s">
        <v>28</v>
      </c>
      <c r="K595" s="1189" t="s">
        <v>1081</v>
      </c>
      <c r="L595" s="1189"/>
      <c r="M595" s="1195">
        <v>40436395.5427</v>
      </c>
      <c r="N595" s="1195">
        <v>4691717.39041</v>
      </c>
      <c r="O595" s="1189" t="s">
        <v>718</v>
      </c>
      <c r="P595" s="1196">
        <f t="shared" si="10"/>
        <v>257.0399458146</v>
      </c>
      <c r="Q595" s="1201" t="s">
        <v>44</v>
      </c>
      <c r="R595" s="1202" t="s">
        <v>45</v>
      </c>
    </row>
    <row r="596" s="1" customFormat="1" spans="1:18">
      <c r="A596" s="1189" t="s">
        <v>37</v>
      </c>
      <c r="B596" s="1189" t="s">
        <v>711</v>
      </c>
      <c r="C596" s="1189">
        <v>923</v>
      </c>
      <c r="D596" s="1190">
        <v>11.76606439515</v>
      </c>
      <c r="E596" s="1189" t="s">
        <v>711</v>
      </c>
      <c r="F596" s="1189" t="s">
        <v>714</v>
      </c>
      <c r="G596" s="1189" t="s">
        <v>1075</v>
      </c>
      <c r="H596" s="1189"/>
      <c r="I596" s="1189" t="s">
        <v>717</v>
      </c>
      <c r="J596" s="1189" t="s">
        <v>28</v>
      </c>
      <c r="K596" s="1189" t="s">
        <v>140</v>
      </c>
      <c r="L596" s="1189"/>
      <c r="M596" s="1195">
        <v>40436565.7652</v>
      </c>
      <c r="N596" s="1195">
        <v>4691633.81583</v>
      </c>
      <c r="O596" s="1189" t="s">
        <v>718</v>
      </c>
      <c r="P596" s="1196">
        <f t="shared" si="10"/>
        <v>35.29819318545</v>
      </c>
      <c r="Q596" s="1201" t="s">
        <v>44</v>
      </c>
      <c r="R596" s="1202" t="s">
        <v>45</v>
      </c>
    </row>
    <row r="597" s="1" customFormat="1" spans="1:18">
      <c r="A597" s="1189" t="s">
        <v>37</v>
      </c>
      <c r="B597" s="1189" t="s">
        <v>711</v>
      </c>
      <c r="C597" s="1189">
        <v>851</v>
      </c>
      <c r="D597" s="1190">
        <v>34.3446316482</v>
      </c>
      <c r="E597" s="1189" t="s">
        <v>711</v>
      </c>
      <c r="F597" s="1189" t="s">
        <v>714</v>
      </c>
      <c r="G597" s="1189" t="s">
        <v>1075</v>
      </c>
      <c r="H597" s="1189"/>
      <c r="I597" s="1189" t="s">
        <v>717</v>
      </c>
      <c r="J597" s="1189" t="s">
        <v>28</v>
      </c>
      <c r="K597" s="1189" t="s">
        <v>327</v>
      </c>
      <c r="L597" s="1189"/>
      <c r="M597" s="1195">
        <v>40435581.5889</v>
      </c>
      <c r="N597" s="1195">
        <v>4691933.33688</v>
      </c>
      <c r="O597" s="1189" t="s">
        <v>718</v>
      </c>
      <c r="P597" s="1196">
        <f t="shared" si="10"/>
        <v>103.0338949446</v>
      </c>
      <c r="Q597" s="1201" t="s">
        <v>44</v>
      </c>
      <c r="R597" s="1202" t="s">
        <v>45</v>
      </c>
    </row>
    <row r="598" s="1" customFormat="1" spans="1:18">
      <c r="A598" s="1189" t="s">
        <v>37</v>
      </c>
      <c r="B598" s="1189" t="s">
        <v>711</v>
      </c>
      <c r="C598" s="1189">
        <v>787</v>
      </c>
      <c r="D598" s="1190">
        <v>76.27745141715</v>
      </c>
      <c r="E598" s="1189" t="s">
        <v>711</v>
      </c>
      <c r="F598" s="1189" t="s">
        <v>714</v>
      </c>
      <c r="G598" s="1189" t="s">
        <v>1075</v>
      </c>
      <c r="H598" s="1189"/>
      <c r="I598" s="1189" t="s">
        <v>717</v>
      </c>
      <c r="J598" s="1189" t="s">
        <v>28</v>
      </c>
      <c r="K598" s="1189" t="s">
        <v>327</v>
      </c>
      <c r="L598" s="1189"/>
      <c r="M598" s="1195">
        <v>40435239.0609</v>
      </c>
      <c r="N598" s="1195">
        <v>4692102.92641</v>
      </c>
      <c r="O598" s="1189" t="s">
        <v>718</v>
      </c>
      <c r="P598" s="1196">
        <f t="shared" si="10"/>
        <v>228.83235425145</v>
      </c>
      <c r="Q598" s="1201" t="s">
        <v>44</v>
      </c>
      <c r="R598" s="1202" t="s">
        <v>45</v>
      </c>
    </row>
    <row r="599" s="1" customFormat="1" spans="1:18">
      <c r="A599" s="1189" t="s">
        <v>37</v>
      </c>
      <c r="B599" s="1189" t="s">
        <v>711</v>
      </c>
      <c r="C599" s="1189">
        <v>782</v>
      </c>
      <c r="D599" s="1190">
        <v>45.2015539428</v>
      </c>
      <c r="E599" s="1189" t="s">
        <v>711</v>
      </c>
      <c r="F599" s="1189" t="s">
        <v>714</v>
      </c>
      <c r="G599" s="1189" t="s">
        <v>1075</v>
      </c>
      <c r="H599" s="1189"/>
      <c r="I599" s="1189" t="s">
        <v>717</v>
      </c>
      <c r="J599" s="1189" t="s">
        <v>28</v>
      </c>
      <c r="K599" s="1189" t="s">
        <v>327</v>
      </c>
      <c r="L599" s="1189"/>
      <c r="M599" s="1195">
        <v>40434750.4471</v>
      </c>
      <c r="N599" s="1195">
        <v>4692192.07868</v>
      </c>
      <c r="O599" s="1189" t="s">
        <v>718</v>
      </c>
      <c r="P599" s="1196">
        <f t="shared" si="10"/>
        <v>135.6046618284</v>
      </c>
      <c r="Q599" s="1201" t="s">
        <v>44</v>
      </c>
      <c r="R599" s="1202" t="s">
        <v>45</v>
      </c>
    </row>
    <row r="600" s="1" customFormat="1" spans="1:18">
      <c r="A600" s="1189" t="s">
        <v>37</v>
      </c>
      <c r="B600" s="1189" t="s">
        <v>711</v>
      </c>
      <c r="C600" s="1189">
        <v>756</v>
      </c>
      <c r="D600" s="1190">
        <v>22.1531320335</v>
      </c>
      <c r="E600" s="1189" t="s">
        <v>711</v>
      </c>
      <c r="F600" s="1189" t="s">
        <v>714</v>
      </c>
      <c r="G600" s="1189" t="s">
        <v>1075</v>
      </c>
      <c r="H600" s="1189"/>
      <c r="I600" s="1189" t="s">
        <v>717</v>
      </c>
      <c r="J600" s="1189" t="s">
        <v>28</v>
      </c>
      <c r="K600" s="1189" t="s">
        <v>1081</v>
      </c>
      <c r="L600" s="1189"/>
      <c r="M600" s="1195">
        <v>40436000.161</v>
      </c>
      <c r="N600" s="1195">
        <v>4692220.81978</v>
      </c>
      <c r="O600" s="1189" t="s">
        <v>718</v>
      </c>
      <c r="P600" s="1196">
        <f t="shared" si="10"/>
        <v>66.4593961005</v>
      </c>
      <c r="Q600" s="1201" t="s">
        <v>44</v>
      </c>
      <c r="R600" s="1202" t="s">
        <v>45</v>
      </c>
    </row>
    <row r="601" s="1" customFormat="1" spans="1:18">
      <c r="A601" s="1189" t="s">
        <v>37</v>
      </c>
      <c r="B601" s="1189" t="s">
        <v>711</v>
      </c>
      <c r="C601" s="1189">
        <v>732</v>
      </c>
      <c r="D601" s="1190">
        <v>11.0716891719</v>
      </c>
      <c r="E601" s="1189" t="s">
        <v>711</v>
      </c>
      <c r="F601" s="1189" t="s">
        <v>714</v>
      </c>
      <c r="G601" s="1189" t="s">
        <v>1075</v>
      </c>
      <c r="H601" s="1189"/>
      <c r="I601" s="1189" t="s">
        <v>717</v>
      </c>
      <c r="J601" s="1189" t="s">
        <v>28</v>
      </c>
      <c r="K601" s="1189" t="s">
        <v>49</v>
      </c>
      <c r="L601" s="1189"/>
      <c r="M601" s="1195">
        <v>40435715.8002</v>
      </c>
      <c r="N601" s="1195">
        <v>4692297.30086</v>
      </c>
      <c r="O601" s="1189" t="s">
        <v>718</v>
      </c>
      <c r="P601" s="1196">
        <f t="shared" si="10"/>
        <v>33.2150675157</v>
      </c>
      <c r="Q601" s="1201" t="s">
        <v>44</v>
      </c>
      <c r="R601" s="1202" t="s">
        <v>45</v>
      </c>
    </row>
    <row r="602" s="1" customFormat="1" spans="1:18">
      <c r="A602" s="1189" t="s">
        <v>37</v>
      </c>
      <c r="B602" s="1189" t="s">
        <v>711</v>
      </c>
      <c r="C602" s="1189">
        <v>741</v>
      </c>
      <c r="D602" s="1190">
        <v>5.1357010431</v>
      </c>
      <c r="E602" s="1189" t="s">
        <v>711</v>
      </c>
      <c r="F602" s="1189" t="s">
        <v>714</v>
      </c>
      <c r="G602" s="1189" t="s">
        <v>1075</v>
      </c>
      <c r="H602" s="1189"/>
      <c r="I602" s="1189" t="s">
        <v>717</v>
      </c>
      <c r="J602" s="1189" t="s">
        <v>28</v>
      </c>
      <c r="K602" s="1189" t="s">
        <v>49</v>
      </c>
      <c r="L602" s="1189"/>
      <c r="M602" s="1195">
        <v>40435931.8641</v>
      </c>
      <c r="N602" s="1195">
        <v>4692266.22467</v>
      </c>
      <c r="O602" s="1189" t="s">
        <v>718</v>
      </c>
      <c r="P602" s="1196">
        <f t="shared" si="10"/>
        <v>15.4071031293</v>
      </c>
      <c r="Q602" s="1201" t="s">
        <v>44</v>
      </c>
      <c r="R602" s="1202" t="s">
        <v>45</v>
      </c>
    </row>
    <row r="603" s="1" customFormat="1" spans="1:18">
      <c r="A603" s="1189" t="s">
        <v>37</v>
      </c>
      <c r="B603" s="1189" t="s">
        <v>711</v>
      </c>
      <c r="C603" s="1189">
        <v>711</v>
      </c>
      <c r="D603" s="1190">
        <v>22.83359973645</v>
      </c>
      <c r="E603" s="1189" t="s">
        <v>711</v>
      </c>
      <c r="F603" s="1189" t="s">
        <v>714</v>
      </c>
      <c r="G603" s="1189" t="s">
        <v>1075</v>
      </c>
      <c r="H603" s="1189"/>
      <c r="I603" s="1189" t="s">
        <v>717</v>
      </c>
      <c r="J603" s="1189" t="s">
        <v>28</v>
      </c>
      <c r="K603" s="1189" t="s">
        <v>140</v>
      </c>
      <c r="L603" s="1189"/>
      <c r="M603" s="1195">
        <v>40438660.4994</v>
      </c>
      <c r="N603" s="1195">
        <v>4692372.58072</v>
      </c>
      <c r="O603" s="1189" t="s">
        <v>718</v>
      </c>
      <c r="P603" s="1196">
        <f t="shared" si="10"/>
        <v>68.50079920935</v>
      </c>
      <c r="Q603" s="1201" t="s">
        <v>44</v>
      </c>
      <c r="R603" s="1202" t="s">
        <v>45</v>
      </c>
    </row>
    <row r="604" s="1" customFormat="1" spans="1:18">
      <c r="A604" s="1189" t="s">
        <v>37</v>
      </c>
      <c r="B604" s="1189" t="s">
        <v>711</v>
      </c>
      <c r="C604" s="1189">
        <v>663</v>
      </c>
      <c r="D604" s="1190">
        <v>9.55134573315</v>
      </c>
      <c r="E604" s="1189" t="s">
        <v>711</v>
      </c>
      <c r="F604" s="1189" t="s">
        <v>714</v>
      </c>
      <c r="G604" s="1189" t="s">
        <v>1075</v>
      </c>
      <c r="H604" s="1189"/>
      <c r="I604" s="1189" t="s">
        <v>717</v>
      </c>
      <c r="J604" s="1189" t="s">
        <v>28</v>
      </c>
      <c r="K604" s="1189" t="s">
        <v>140</v>
      </c>
      <c r="L604" s="1189"/>
      <c r="M604" s="1195">
        <v>40438057.82</v>
      </c>
      <c r="N604" s="1195">
        <v>4692450.01409</v>
      </c>
      <c r="O604" s="1189" t="s">
        <v>718</v>
      </c>
      <c r="P604" s="1196">
        <f t="shared" si="10"/>
        <v>28.65403719945</v>
      </c>
      <c r="Q604" s="1201" t="s">
        <v>44</v>
      </c>
      <c r="R604" s="1202" t="s">
        <v>45</v>
      </c>
    </row>
    <row r="605" s="1" customFormat="1" spans="1:18">
      <c r="A605" s="1189" t="s">
        <v>37</v>
      </c>
      <c r="B605" s="1189" t="s">
        <v>711</v>
      </c>
      <c r="C605" s="1189">
        <v>669</v>
      </c>
      <c r="D605" s="1190">
        <v>60.77104252575</v>
      </c>
      <c r="E605" s="1189" t="s">
        <v>711</v>
      </c>
      <c r="F605" s="1189" t="s">
        <v>714</v>
      </c>
      <c r="G605" s="1189" t="s">
        <v>1075</v>
      </c>
      <c r="H605" s="1189"/>
      <c r="I605" s="1189" t="s">
        <v>717</v>
      </c>
      <c r="J605" s="1189" t="s">
        <v>28</v>
      </c>
      <c r="K605" s="1189" t="s">
        <v>58</v>
      </c>
      <c r="L605" s="1189"/>
      <c r="M605" s="1195">
        <v>40438365.7575</v>
      </c>
      <c r="N605" s="1195">
        <v>4692438.12173</v>
      </c>
      <c r="O605" s="1189" t="s">
        <v>718</v>
      </c>
      <c r="P605" s="1196">
        <f t="shared" si="10"/>
        <v>182.31312757725</v>
      </c>
      <c r="Q605" s="1201" t="s">
        <v>44</v>
      </c>
      <c r="R605" s="1202" t="s">
        <v>45</v>
      </c>
    </row>
    <row r="606" s="1" customFormat="1" spans="1:18">
      <c r="A606" s="1189" t="s">
        <v>37</v>
      </c>
      <c r="B606" s="1189" t="s">
        <v>711</v>
      </c>
      <c r="C606" s="1189">
        <v>632</v>
      </c>
      <c r="D606" s="1190">
        <v>29.2434109317</v>
      </c>
      <c r="E606" s="1189" t="s">
        <v>711</v>
      </c>
      <c r="F606" s="1189" t="s">
        <v>714</v>
      </c>
      <c r="G606" s="1189" t="s">
        <v>1075</v>
      </c>
      <c r="H606" s="1189"/>
      <c r="I606" s="1189" t="s">
        <v>717</v>
      </c>
      <c r="J606" s="1189" t="s">
        <v>28</v>
      </c>
      <c r="K606" s="1189" t="s">
        <v>327</v>
      </c>
      <c r="L606" s="1189"/>
      <c r="M606" s="1195">
        <v>40438472.271</v>
      </c>
      <c r="N606" s="1195">
        <v>4692543.77483</v>
      </c>
      <c r="O606" s="1189" t="s">
        <v>718</v>
      </c>
      <c r="P606" s="1196">
        <f t="shared" si="10"/>
        <v>87.7302327951</v>
      </c>
      <c r="Q606" s="1201" t="s">
        <v>44</v>
      </c>
      <c r="R606" s="1202" t="s">
        <v>45</v>
      </c>
    </row>
    <row r="607" s="1" customFormat="1" spans="1:18">
      <c r="A607" s="1189" t="s">
        <v>37</v>
      </c>
      <c r="B607" s="1189" t="s">
        <v>711</v>
      </c>
      <c r="C607" s="1189">
        <v>611</v>
      </c>
      <c r="D607" s="1190">
        <v>35.16237583725</v>
      </c>
      <c r="E607" s="1189" t="s">
        <v>711</v>
      </c>
      <c r="F607" s="1189" t="s">
        <v>714</v>
      </c>
      <c r="G607" s="1189" t="s">
        <v>1075</v>
      </c>
      <c r="H607" s="1189"/>
      <c r="I607" s="1189" t="s">
        <v>717</v>
      </c>
      <c r="J607" s="1189" t="s">
        <v>28</v>
      </c>
      <c r="K607" s="1189" t="s">
        <v>1081</v>
      </c>
      <c r="L607" s="1189"/>
      <c r="M607" s="1195">
        <v>40438303.528</v>
      </c>
      <c r="N607" s="1195">
        <v>4692593.47851</v>
      </c>
      <c r="O607" s="1189" t="s">
        <v>718</v>
      </c>
      <c r="P607" s="1196">
        <f t="shared" si="10"/>
        <v>105.48712751175</v>
      </c>
      <c r="Q607" s="1201" t="s">
        <v>44</v>
      </c>
      <c r="R607" s="1202" t="s">
        <v>45</v>
      </c>
    </row>
    <row r="608" s="1" customFormat="1" spans="1:18">
      <c r="A608" s="1189" t="s">
        <v>37</v>
      </c>
      <c r="B608" s="1189" t="s">
        <v>711</v>
      </c>
      <c r="C608" s="1189">
        <v>601</v>
      </c>
      <c r="D608" s="1190">
        <v>5.25096861105</v>
      </c>
      <c r="E608" s="1189" t="s">
        <v>711</v>
      </c>
      <c r="F608" s="1189" t="s">
        <v>714</v>
      </c>
      <c r="G608" s="1189" t="s">
        <v>1075</v>
      </c>
      <c r="H608" s="1189"/>
      <c r="I608" s="1189" t="s">
        <v>717</v>
      </c>
      <c r="J608" s="1189" t="s">
        <v>28</v>
      </c>
      <c r="K608" s="1189" t="s">
        <v>93</v>
      </c>
      <c r="L608" s="1189"/>
      <c r="M608" s="1195">
        <v>40437818.1866</v>
      </c>
      <c r="N608" s="1195">
        <v>4692535.56537</v>
      </c>
      <c r="O608" s="1189" t="s">
        <v>718</v>
      </c>
      <c r="P608" s="1196">
        <f t="shared" si="10"/>
        <v>15.75290583315</v>
      </c>
      <c r="Q608" s="1201" t="s">
        <v>44</v>
      </c>
      <c r="R608" s="1202" t="s">
        <v>45</v>
      </c>
    </row>
    <row r="609" s="1" customFormat="1" spans="1:18">
      <c r="A609" s="1189" t="s">
        <v>37</v>
      </c>
      <c r="B609" s="1189" t="s">
        <v>711</v>
      </c>
      <c r="C609" s="1189">
        <v>567</v>
      </c>
      <c r="D609" s="1190">
        <v>1.231130841</v>
      </c>
      <c r="E609" s="1189" t="s">
        <v>711</v>
      </c>
      <c r="F609" s="1189" t="s">
        <v>714</v>
      </c>
      <c r="G609" s="1189" t="s">
        <v>1075</v>
      </c>
      <c r="H609" s="1189"/>
      <c r="I609" s="1189" t="s">
        <v>717</v>
      </c>
      <c r="J609" s="1189" t="s">
        <v>28</v>
      </c>
      <c r="K609" s="1189" t="s">
        <v>93</v>
      </c>
      <c r="L609" s="1189"/>
      <c r="M609" s="1195">
        <v>40438149.4814</v>
      </c>
      <c r="N609" s="1195">
        <v>4692699.82826</v>
      </c>
      <c r="O609" s="1189" t="s">
        <v>718</v>
      </c>
      <c r="P609" s="1196">
        <f t="shared" si="10"/>
        <v>3.693392523</v>
      </c>
      <c r="Q609" s="1201" t="s">
        <v>44</v>
      </c>
      <c r="R609" s="1202" t="s">
        <v>45</v>
      </c>
    </row>
    <row r="610" s="1" customFormat="1" spans="1:18">
      <c r="A610" s="1189" t="s">
        <v>37</v>
      </c>
      <c r="B610" s="1189" t="s">
        <v>711</v>
      </c>
      <c r="C610" s="1189">
        <v>575</v>
      </c>
      <c r="D610" s="1190">
        <v>0.825022704</v>
      </c>
      <c r="E610" s="1189" t="s">
        <v>711</v>
      </c>
      <c r="F610" s="1189" t="s">
        <v>714</v>
      </c>
      <c r="G610" s="1189" t="s">
        <v>1075</v>
      </c>
      <c r="H610" s="1189"/>
      <c r="I610" s="1189" t="s">
        <v>717</v>
      </c>
      <c r="J610" s="1189" t="s">
        <v>28</v>
      </c>
      <c r="K610" s="1189" t="s">
        <v>93</v>
      </c>
      <c r="L610" s="1189"/>
      <c r="M610" s="1195">
        <v>40437993.7847</v>
      </c>
      <c r="N610" s="1195">
        <v>4692716.12343</v>
      </c>
      <c r="O610" s="1189" t="s">
        <v>718</v>
      </c>
      <c r="P610" s="1196">
        <f t="shared" si="10"/>
        <v>2.475068112</v>
      </c>
      <c r="Q610" s="1201" t="s">
        <v>44</v>
      </c>
      <c r="R610" s="1202" t="s">
        <v>45</v>
      </c>
    </row>
    <row r="611" s="1" customFormat="1" spans="1:18">
      <c r="A611" s="1189" t="s">
        <v>37</v>
      </c>
      <c r="B611" s="1189" t="s">
        <v>711</v>
      </c>
      <c r="C611" s="1189">
        <v>561</v>
      </c>
      <c r="D611" s="1190">
        <v>73.1725648884</v>
      </c>
      <c r="E611" s="1189" t="s">
        <v>711</v>
      </c>
      <c r="F611" s="1189" t="s">
        <v>714</v>
      </c>
      <c r="G611" s="1189" t="s">
        <v>1075</v>
      </c>
      <c r="H611" s="1189"/>
      <c r="I611" s="1189" t="s">
        <v>717</v>
      </c>
      <c r="J611" s="1189" t="s">
        <v>28</v>
      </c>
      <c r="K611" s="1189" t="s">
        <v>140</v>
      </c>
      <c r="L611" s="1189"/>
      <c r="M611" s="1195">
        <v>40438921.3639</v>
      </c>
      <c r="N611" s="1195">
        <v>4692729.94866</v>
      </c>
      <c r="O611" s="1189" t="s">
        <v>718</v>
      </c>
      <c r="P611" s="1196">
        <f t="shared" si="10"/>
        <v>219.5176946652</v>
      </c>
      <c r="Q611" s="1201" t="s">
        <v>44</v>
      </c>
      <c r="R611" s="1202" t="s">
        <v>45</v>
      </c>
    </row>
    <row r="612" s="1" customFormat="1" spans="1:18">
      <c r="A612" s="1189" t="s">
        <v>37</v>
      </c>
      <c r="B612" s="1189" t="s">
        <v>711</v>
      </c>
      <c r="C612" s="1189">
        <v>547</v>
      </c>
      <c r="D612" s="1190">
        <v>11.20473425145</v>
      </c>
      <c r="E612" s="1189" t="s">
        <v>711</v>
      </c>
      <c r="F612" s="1189" t="s">
        <v>714</v>
      </c>
      <c r="G612" s="1189" t="s">
        <v>1075</v>
      </c>
      <c r="H612" s="1189"/>
      <c r="I612" s="1189" t="s">
        <v>717</v>
      </c>
      <c r="J612" s="1189" t="s">
        <v>28</v>
      </c>
      <c r="K612" s="1189" t="s">
        <v>49</v>
      </c>
      <c r="L612" s="1189"/>
      <c r="M612" s="1195">
        <v>40436083.0097</v>
      </c>
      <c r="N612" s="1195">
        <v>4692777.00425</v>
      </c>
      <c r="O612" s="1189" t="s">
        <v>718</v>
      </c>
      <c r="P612" s="1196">
        <f t="shared" si="10"/>
        <v>33.61420275435</v>
      </c>
      <c r="Q612" s="1201" t="s">
        <v>44</v>
      </c>
      <c r="R612" s="1202" t="s">
        <v>45</v>
      </c>
    </row>
    <row r="613" s="1" customFormat="1" spans="1:18">
      <c r="A613" s="1189" t="s">
        <v>37</v>
      </c>
      <c r="B613" s="1189" t="s">
        <v>711</v>
      </c>
      <c r="C613" s="1189">
        <v>204</v>
      </c>
      <c r="D613" s="1190">
        <v>1.8122208459</v>
      </c>
      <c r="E613" s="1189" t="s">
        <v>711</v>
      </c>
      <c r="F613" s="1189" t="s">
        <v>714</v>
      </c>
      <c r="G613" s="1189" t="s">
        <v>1075</v>
      </c>
      <c r="H613" s="1189"/>
      <c r="I613" s="1189" t="s">
        <v>717</v>
      </c>
      <c r="J613" s="1189" t="s">
        <v>28</v>
      </c>
      <c r="K613" s="1189" t="s">
        <v>29</v>
      </c>
      <c r="L613" s="1189"/>
      <c r="M613" s="1195">
        <v>40437500.5791</v>
      </c>
      <c r="N613" s="1195">
        <v>4693816.17294</v>
      </c>
      <c r="O613" s="1189" t="s">
        <v>718</v>
      </c>
      <c r="P613" s="1196">
        <f t="shared" si="10"/>
        <v>5.4366625377</v>
      </c>
      <c r="Q613" s="1201" t="s">
        <v>44</v>
      </c>
      <c r="R613" s="1202" t="s">
        <v>45</v>
      </c>
    </row>
    <row r="614" s="1" customFormat="1" spans="1:18">
      <c r="A614" s="1189" t="s">
        <v>37</v>
      </c>
      <c r="B614" s="1189" t="s">
        <v>711</v>
      </c>
      <c r="C614" s="1189">
        <v>207</v>
      </c>
      <c r="D614" s="1190">
        <v>17.5850066559</v>
      </c>
      <c r="E614" s="1189" t="s">
        <v>711</v>
      </c>
      <c r="F614" s="1189" t="s">
        <v>714</v>
      </c>
      <c r="G614" s="1189" t="s">
        <v>1075</v>
      </c>
      <c r="H614" s="1189"/>
      <c r="I614" s="1189" t="s">
        <v>717</v>
      </c>
      <c r="J614" s="1189" t="s">
        <v>28</v>
      </c>
      <c r="K614" s="1189" t="s">
        <v>49</v>
      </c>
      <c r="L614" s="1189"/>
      <c r="M614" s="1195">
        <v>40435777.1896</v>
      </c>
      <c r="N614" s="1195">
        <v>4693760.4006</v>
      </c>
      <c r="O614" s="1189" t="s">
        <v>718</v>
      </c>
      <c r="P614" s="1196">
        <f t="shared" si="10"/>
        <v>52.7550199677</v>
      </c>
      <c r="Q614" s="1201" t="s">
        <v>44</v>
      </c>
      <c r="R614" s="1202" t="s">
        <v>45</v>
      </c>
    </row>
    <row r="615" s="1" customFormat="1" spans="1:18">
      <c r="A615" s="1189" t="s">
        <v>37</v>
      </c>
      <c r="B615" s="1189" t="s">
        <v>711</v>
      </c>
      <c r="C615" s="1189">
        <v>197</v>
      </c>
      <c r="D615" s="1190">
        <v>67.0959705426</v>
      </c>
      <c r="E615" s="1189" t="s">
        <v>711</v>
      </c>
      <c r="F615" s="1189" t="s">
        <v>714</v>
      </c>
      <c r="G615" s="1189" t="s">
        <v>1075</v>
      </c>
      <c r="H615" s="1189"/>
      <c r="I615" s="1189" t="s">
        <v>717</v>
      </c>
      <c r="J615" s="1189" t="s">
        <v>28</v>
      </c>
      <c r="K615" s="1189" t="s">
        <v>49</v>
      </c>
      <c r="L615" s="1189"/>
      <c r="M615" s="1195">
        <v>40435995.5996</v>
      </c>
      <c r="N615" s="1195">
        <v>4693841.11943</v>
      </c>
      <c r="O615" s="1189" t="s">
        <v>718</v>
      </c>
      <c r="P615" s="1196">
        <f t="shared" si="10"/>
        <v>201.2879116278</v>
      </c>
      <c r="Q615" s="1201" t="s">
        <v>44</v>
      </c>
      <c r="R615" s="1202" t="s">
        <v>45</v>
      </c>
    </row>
    <row r="616" s="1" customFormat="1" spans="1:18">
      <c r="A616" s="1189" t="s">
        <v>37</v>
      </c>
      <c r="B616" s="1189" t="s">
        <v>711</v>
      </c>
      <c r="C616" s="1189">
        <v>182</v>
      </c>
      <c r="D616" s="1190">
        <v>68.253478662</v>
      </c>
      <c r="E616" s="1189" t="s">
        <v>711</v>
      </c>
      <c r="F616" s="1189" t="s">
        <v>714</v>
      </c>
      <c r="G616" s="1189" t="s">
        <v>1075</v>
      </c>
      <c r="H616" s="1189"/>
      <c r="I616" s="1189" t="s">
        <v>717</v>
      </c>
      <c r="J616" s="1189" t="s">
        <v>28</v>
      </c>
      <c r="K616" s="1189" t="s">
        <v>327</v>
      </c>
      <c r="L616" s="1189"/>
      <c r="M616" s="1195">
        <v>40436618.9379</v>
      </c>
      <c r="N616" s="1195">
        <v>4693843.44771</v>
      </c>
      <c r="O616" s="1189" t="s">
        <v>718</v>
      </c>
      <c r="P616" s="1196">
        <f t="shared" si="10"/>
        <v>204.760435986</v>
      </c>
      <c r="Q616" s="1201" t="s">
        <v>44</v>
      </c>
      <c r="R616" s="1202" t="s">
        <v>45</v>
      </c>
    </row>
    <row r="617" s="1" customFormat="1" spans="1:18">
      <c r="A617" s="1189" t="s">
        <v>37</v>
      </c>
      <c r="B617" s="1189" t="s">
        <v>711</v>
      </c>
      <c r="C617" s="1189">
        <v>861</v>
      </c>
      <c r="D617" s="1190">
        <v>74.1106000659</v>
      </c>
      <c r="E617" s="1189" t="s">
        <v>711</v>
      </c>
      <c r="F617" s="1189" t="s">
        <v>714</v>
      </c>
      <c r="G617" s="1189" t="s">
        <v>1075</v>
      </c>
      <c r="H617" s="1189"/>
      <c r="I617" s="1189" t="s">
        <v>717</v>
      </c>
      <c r="J617" s="1189" t="s">
        <v>28</v>
      </c>
      <c r="K617" s="1189" t="s">
        <v>1081</v>
      </c>
      <c r="L617" s="1189"/>
      <c r="M617" s="1195">
        <v>40436545.5475</v>
      </c>
      <c r="N617" s="1195">
        <v>4691881.91013</v>
      </c>
      <c r="O617" s="1189" t="s">
        <v>718</v>
      </c>
      <c r="P617" s="1196">
        <f t="shared" si="10"/>
        <v>222.3318001977</v>
      </c>
      <c r="Q617" s="1201" t="s">
        <v>44</v>
      </c>
      <c r="R617" s="1202" t="s">
        <v>45</v>
      </c>
    </row>
    <row r="618" s="1" customFormat="1" spans="1:18">
      <c r="A618" s="1189" t="s">
        <v>37</v>
      </c>
      <c r="B618" s="1189" t="s">
        <v>711</v>
      </c>
      <c r="C618" s="1189">
        <v>832</v>
      </c>
      <c r="D618" s="1190">
        <v>16.21166631345</v>
      </c>
      <c r="E618" s="1189" t="s">
        <v>711</v>
      </c>
      <c r="F618" s="1189" t="s">
        <v>714</v>
      </c>
      <c r="G618" s="1189" t="s">
        <v>1075</v>
      </c>
      <c r="H618" s="1189"/>
      <c r="I618" s="1189" t="s">
        <v>717</v>
      </c>
      <c r="J618" s="1189" t="s">
        <v>28</v>
      </c>
      <c r="K618" s="1189" t="s">
        <v>1081</v>
      </c>
      <c r="L618" s="1189"/>
      <c r="M618" s="1195">
        <v>40436262.1456</v>
      </c>
      <c r="N618" s="1195">
        <v>4691988.65584</v>
      </c>
      <c r="O618" s="1189" t="s">
        <v>718</v>
      </c>
      <c r="P618" s="1196">
        <f t="shared" si="10"/>
        <v>48.63499894035</v>
      </c>
      <c r="Q618" s="1201" t="s">
        <v>44</v>
      </c>
      <c r="R618" s="1202" t="s">
        <v>45</v>
      </c>
    </row>
    <row r="619" s="1" customFormat="1" spans="1:18">
      <c r="A619" s="1189" t="s">
        <v>37</v>
      </c>
      <c r="B619" s="1189" t="s">
        <v>711</v>
      </c>
      <c r="C619" s="1189">
        <v>731</v>
      </c>
      <c r="D619" s="1190">
        <v>8.09151691335</v>
      </c>
      <c r="E619" s="1189" t="s">
        <v>711</v>
      </c>
      <c r="F619" s="1189" t="s">
        <v>714</v>
      </c>
      <c r="G619" s="1189" t="s">
        <v>1075</v>
      </c>
      <c r="H619" s="1189"/>
      <c r="I619" s="1189" t="s">
        <v>717</v>
      </c>
      <c r="J619" s="1189" t="s">
        <v>28</v>
      </c>
      <c r="K619" s="1189" t="s">
        <v>327</v>
      </c>
      <c r="L619" s="1189"/>
      <c r="M619" s="1195">
        <v>40435442.6229</v>
      </c>
      <c r="N619" s="1195">
        <v>4692296.23949</v>
      </c>
      <c r="O619" s="1189" t="s">
        <v>718</v>
      </c>
      <c r="P619" s="1196">
        <f t="shared" si="10"/>
        <v>24.27455074005</v>
      </c>
      <c r="Q619" s="1201" t="s">
        <v>44</v>
      </c>
      <c r="R619" s="1202" t="s">
        <v>45</v>
      </c>
    </row>
    <row r="620" s="1" customFormat="1" spans="1:18">
      <c r="A620" s="1189" t="s">
        <v>37</v>
      </c>
      <c r="B620" s="1189" t="s">
        <v>711</v>
      </c>
      <c r="C620" s="1189">
        <v>733</v>
      </c>
      <c r="D620" s="1190">
        <v>8.3336930157</v>
      </c>
      <c r="E620" s="1189" t="s">
        <v>711</v>
      </c>
      <c r="F620" s="1189" t="s">
        <v>714</v>
      </c>
      <c r="G620" s="1189" t="s">
        <v>1075</v>
      </c>
      <c r="H620" s="1189"/>
      <c r="I620" s="1189" t="s">
        <v>717</v>
      </c>
      <c r="J620" s="1189" t="s">
        <v>28</v>
      </c>
      <c r="K620" s="1189" t="s">
        <v>327</v>
      </c>
      <c r="L620" s="1189"/>
      <c r="M620" s="1195">
        <v>40435526.9636</v>
      </c>
      <c r="N620" s="1195">
        <v>4692300.14541</v>
      </c>
      <c r="O620" s="1189" t="s">
        <v>718</v>
      </c>
      <c r="P620" s="1196">
        <f t="shared" si="10"/>
        <v>25.0010790471</v>
      </c>
      <c r="Q620" s="1201" t="s">
        <v>44</v>
      </c>
      <c r="R620" s="1202" t="s">
        <v>45</v>
      </c>
    </row>
    <row r="621" s="1" customFormat="1" spans="1:18">
      <c r="A621" s="1189" t="s">
        <v>37</v>
      </c>
      <c r="B621" s="1189" t="s">
        <v>100</v>
      </c>
      <c r="C621" s="1189">
        <v>871</v>
      </c>
      <c r="D621" s="1190">
        <v>1.25548469955</v>
      </c>
      <c r="E621" s="1189" t="s">
        <v>100</v>
      </c>
      <c r="F621" s="1189" t="s">
        <v>714</v>
      </c>
      <c r="G621" s="1189" t="s">
        <v>1075</v>
      </c>
      <c r="H621" s="1189"/>
      <c r="I621" s="1189" t="s">
        <v>717</v>
      </c>
      <c r="J621" s="1189" t="s">
        <v>28</v>
      </c>
      <c r="K621" s="1189" t="s">
        <v>327</v>
      </c>
      <c r="L621" s="1189"/>
      <c r="M621" s="1195">
        <v>40432851.871</v>
      </c>
      <c r="N621" s="1195">
        <v>4685734.6434</v>
      </c>
      <c r="O621" s="1189" t="s">
        <v>43</v>
      </c>
      <c r="P621" s="1196">
        <f t="shared" si="10"/>
        <v>3.76645409865</v>
      </c>
      <c r="Q621" s="1201" t="s">
        <v>44</v>
      </c>
      <c r="R621" s="1202" t="s">
        <v>45</v>
      </c>
    </row>
    <row r="622" s="1" customFormat="1" spans="1:18">
      <c r="A622" s="1189" t="s">
        <v>37</v>
      </c>
      <c r="B622" s="1189" t="s">
        <v>100</v>
      </c>
      <c r="C622" s="1189">
        <v>869</v>
      </c>
      <c r="D622" s="1190">
        <v>1.89591128955</v>
      </c>
      <c r="E622" s="1189" t="s">
        <v>100</v>
      </c>
      <c r="F622" s="1189" t="s">
        <v>714</v>
      </c>
      <c r="G622" s="1189" t="s">
        <v>1075</v>
      </c>
      <c r="H622" s="1189"/>
      <c r="I622" s="1189" t="s">
        <v>717</v>
      </c>
      <c r="J622" s="1189" t="s">
        <v>28</v>
      </c>
      <c r="K622" s="1189" t="s">
        <v>327</v>
      </c>
      <c r="L622" s="1189"/>
      <c r="M622" s="1195">
        <v>40432831.5755</v>
      </c>
      <c r="N622" s="1195">
        <v>4685727.9722</v>
      </c>
      <c r="O622" s="1189" t="s">
        <v>43</v>
      </c>
      <c r="P622" s="1196">
        <f t="shared" si="10"/>
        <v>5.68773386865</v>
      </c>
      <c r="Q622" s="1201" t="s">
        <v>44</v>
      </c>
      <c r="R622" s="1202" t="s">
        <v>45</v>
      </c>
    </row>
    <row r="623" s="1" customFormat="1" spans="1:18">
      <c r="A623" s="1189" t="s">
        <v>37</v>
      </c>
      <c r="B623" s="1189" t="s">
        <v>100</v>
      </c>
      <c r="C623" s="1189">
        <v>859</v>
      </c>
      <c r="D623" s="1190">
        <v>10.7087445252</v>
      </c>
      <c r="E623" s="1189" t="s">
        <v>100</v>
      </c>
      <c r="F623" s="1189" t="s">
        <v>714</v>
      </c>
      <c r="G623" s="1189" t="s">
        <v>1075</v>
      </c>
      <c r="H623" s="1189"/>
      <c r="I623" s="1189" t="s">
        <v>717</v>
      </c>
      <c r="J623" s="1189" t="s">
        <v>28</v>
      </c>
      <c r="K623" s="1189" t="s">
        <v>140</v>
      </c>
      <c r="L623" s="1189"/>
      <c r="M623" s="1195">
        <v>40432803.5473</v>
      </c>
      <c r="N623" s="1195">
        <v>4685735.64817</v>
      </c>
      <c r="O623" s="1189" t="s">
        <v>43</v>
      </c>
      <c r="P623" s="1196">
        <f t="shared" si="10"/>
        <v>32.1262335756</v>
      </c>
      <c r="Q623" s="1201" t="s">
        <v>44</v>
      </c>
      <c r="R623" s="1202" t="s">
        <v>45</v>
      </c>
    </row>
    <row r="624" s="1" customFormat="1" spans="1:18">
      <c r="A624" s="1189" t="s">
        <v>37</v>
      </c>
      <c r="B624" s="1189" t="s">
        <v>100</v>
      </c>
      <c r="C624" s="1189">
        <v>780</v>
      </c>
      <c r="D624" s="1190">
        <v>11.98952379015</v>
      </c>
      <c r="E624" s="1189" t="s">
        <v>100</v>
      </c>
      <c r="F624" s="1189" t="s">
        <v>714</v>
      </c>
      <c r="G624" s="1189" t="s">
        <v>1075</v>
      </c>
      <c r="H624" s="1189"/>
      <c r="I624" s="1189" t="s">
        <v>717</v>
      </c>
      <c r="J624" s="1189" t="s">
        <v>28</v>
      </c>
      <c r="K624" s="1189" t="s">
        <v>58</v>
      </c>
      <c r="L624" s="1189"/>
      <c r="M624" s="1195">
        <v>40433304.877</v>
      </c>
      <c r="N624" s="1195">
        <v>4685909.18342</v>
      </c>
      <c r="O624" s="1189" t="s">
        <v>43</v>
      </c>
      <c r="P624" s="1196">
        <f t="shared" si="10"/>
        <v>35.96857137045</v>
      </c>
      <c r="Q624" s="1201" t="s">
        <v>44</v>
      </c>
      <c r="R624" s="1202" t="s">
        <v>45</v>
      </c>
    </row>
    <row r="625" s="1" customFormat="1" spans="1:18">
      <c r="A625" s="1189" t="s">
        <v>37</v>
      </c>
      <c r="B625" s="1189" t="s">
        <v>100</v>
      </c>
      <c r="C625" s="1189">
        <v>654</v>
      </c>
      <c r="D625" s="1190">
        <v>1.277787648</v>
      </c>
      <c r="E625" s="1189" t="s">
        <v>100</v>
      </c>
      <c r="F625" s="1189" t="s">
        <v>714</v>
      </c>
      <c r="G625" s="1189" t="s">
        <v>1075</v>
      </c>
      <c r="H625" s="1189"/>
      <c r="I625" s="1189" t="s">
        <v>717</v>
      </c>
      <c r="J625" s="1189" t="s">
        <v>28</v>
      </c>
      <c r="K625" s="1189" t="s">
        <v>140</v>
      </c>
      <c r="L625" s="1189"/>
      <c r="M625" s="1195">
        <v>40432896.502</v>
      </c>
      <c r="N625" s="1195">
        <v>4686216.29811</v>
      </c>
      <c r="O625" s="1189" t="s">
        <v>43</v>
      </c>
      <c r="P625" s="1196">
        <f t="shared" si="10"/>
        <v>3.833362944</v>
      </c>
      <c r="Q625" s="1201" t="s">
        <v>44</v>
      </c>
      <c r="R625" s="1202" t="s">
        <v>45</v>
      </c>
    </row>
    <row r="626" s="1" customFormat="1" spans="1:18">
      <c r="A626" s="1189" t="s">
        <v>37</v>
      </c>
      <c r="B626" s="1189" t="s">
        <v>100</v>
      </c>
      <c r="C626" s="1189">
        <v>647</v>
      </c>
      <c r="D626" s="1190">
        <v>5.8436859393</v>
      </c>
      <c r="E626" s="1189" t="s">
        <v>100</v>
      </c>
      <c r="F626" s="1189" t="s">
        <v>714</v>
      </c>
      <c r="G626" s="1189" t="s">
        <v>1075</v>
      </c>
      <c r="H626" s="1189"/>
      <c r="I626" s="1189" t="s">
        <v>717</v>
      </c>
      <c r="J626" s="1189" t="s">
        <v>28</v>
      </c>
      <c r="K626" s="1189" t="s">
        <v>58</v>
      </c>
      <c r="L626" s="1189"/>
      <c r="M626" s="1195">
        <v>40433589.4912</v>
      </c>
      <c r="N626" s="1195">
        <v>4686235.50629</v>
      </c>
      <c r="O626" s="1189" t="s">
        <v>43</v>
      </c>
      <c r="P626" s="1196">
        <f t="shared" si="10"/>
        <v>17.5310578179</v>
      </c>
      <c r="Q626" s="1201" t="s">
        <v>44</v>
      </c>
      <c r="R626" s="1202" t="s">
        <v>45</v>
      </c>
    </row>
    <row r="627" s="1" customFormat="1" spans="1:18">
      <c r="A627" s="1189" t="s">
        <v>37</v>
      </c>
      <c r="B627" s="1189" t="s">
        <v>100</v>
      </c>
      <c r="C627" s="1189">
        <v>681</v>
      </c>
      <c r="D627" s="1190">
        <v>24.26611351095</v>
      </c>
      <c r="E627" s="1189" t="s">
        <v>100</v>
      </c>
      <c r="F627" s="1189" t="s">
        <v>714</v>
      </c>
      <c r="G627" s="1189" t="s">
        <v>1075</v>
      </c>
      <c r="H627" s="1189"/>
      <c r="I627" s="1189" t="s">
        <v>717</v>
      </c>
      <c r="J627" s="1189" t="s">
        <v>28</v>
      </c>
      <c r="K627" s="1189" t="s">
        <v>29</v>
      </c>
      <c r="L627" s="1189"/>
      <c r="M627" s="1195">
        <v>40433701.0693</v>
      </c>
      <c r="N627" s="1195">
        <v>4686149.88708</v>
      </c>
      <c r="O627" s="1189" t="s">
        <v>43</v>
      </c>
      <c r="P627" s="1196">
        <f t="shared" si="10"/>
        <v>72.79834053285</v>
      </c>
      <c r="Q627" s="1201" t="s">
        <v>44</v>
      </c>
      <c r="R627" s="1202" t="s">
        <v>45</v>
      </c>
    </row>
    <row r="628" s="1" customFormat="1" spans="1:18">
      <c r="A628" s="1189" t="s">
        <v>37</v>
      </c>
      <c r="B628" s="1189" t="s">
        <v>100</v>
      </c>
      <c r="C628" s="1189">
        <v>576</v>
      </c>
      <c r="D628" s="1190">
        <v>6.33714271515</v>
      </c>
      <c r="E628" s="1189" t="s">
        <v>100</v>
      </c>
      <c r="F628" s="1189" t="s">
        <v>714</v>
      </c>
      <c r="G628" s="1189" t="s">
        <v>1075</v>
      </c>
      <c r="H628" s="1189"/>
      <c r="I628" s="1189" t="s">
        <v>717</v>
      </c>
      <c r="J628" s="1189" t="s">
        <v>28</v>
      </c>
      <c r="K628" s="1189" t="s">
        <v>140</v>
      </c>
      <c r="L628" s="1189"/>
      <c r="M628" s="1195">
        <v>40433254.8521</v>
      </c>
      <c r="N628" s="1195">
        <v>4686416.61701</v>
      </c>
      <c r="O628" s="1189" t="s">
        <v>43</v>
      </c>
      <c r="P628" s="1196">
        <f t="shared" si="10"/>
        <v>19.01142814545</v>
      </c>
      <c r="Q628" s="1201" t="s">
        <v>44</v>
      </c>
      <c r="R628" s="1202" t="s">
        <v>45</v>
      </c>
    </row>
    <row r="629" s="1" customFormat="1" spans="1:18">
      <c r="A629" s="1189" t="s">
        <v>37</v>
      </c>
      <c r="B629" s="1189" t="s">
        <v>100</v>
      </c>
      <c r="C629" s="1189">
        <v>433</v>
      </c>
      <c r="D629" s="1190">
        <v>8.19525088215</v>
      </c>
      <c r="E629" s="1189" t="s">
        <v>100</v>
      </c>
      <c r="F629" s="1189" t="s">
        <v>714</v>
      </c>
      <c r="G629" s="1189" t="s">
        <v>1075</v>
      </c>
      <c r="H629" s="1189"/>
      <c r="I629" s="1189" t="s">
        <v>717</v>
      </c>
      <c r="J629" s="1189" t="s">
        <v>729</v>
      </c>
      <c r="K629" s="1189" t="s">
        <v>327</v>
      </c>
      <c r="L629" s="1189"/>
      <c r="M629" s="1195">
        <v>40432179.0327</v>
      </c>
      <c r="N629" s="1195">
        <v>4686810.78576</v>
      </c>
      <c r="O629" s="1189" t="s">
        <v>43</v>
      </c>
      <c r="P629" s="1196">
        <f t="shared" si="10"/>
        <v>24.58575264645</v>
      </c>
      <c r="Q629" s="1201" t="s">
        <v>44</v>
      </c>
      <c r="R629" s="1202" t="s">
        <v>45</v>
      </c>
    </row>
    <row r="630" s="1" customFormat="1" spans="1:18">
      <c r="A630" s="1189" t="s">
        <v>37</v>
      </c>
      <c r="B630" s="1189" t="s">
        <v>100</v>
      </c>
      <c r="C630" s="1189">
        <v>346</v>
      </c>
      <c r="D630" s="1190">
        <v>32.7321796233</v>
      </c>
      <c r="E630" s="1189" t="s">
        <v>100</v>
      </c>
      <c r="F630" s="1189" t="s">
        <v>714</v>
      </c>
      <c r="G630" s="1189" t="s">
        <v>1075</v>
      </c>
      <c r="H630" s="1189"/>
      <c r="I630" s="1189" t="s">
        <v>717</v>
      </c>
      <c r="J630" s="1189" t="s">
        <v>28</v>
      </c>
      <c r="K630" s="1189" t="s">
        <v>49</v>
      </c>
      <c r="L630" s="1189"/>
      <c r="M630" s="1195">
        <v>40432270.3389</v>
      </c>
      <c r="N630" s="1195">
        <v>4686995.27195</v>
      </c>
      <c r="O630" s="1189" t="s">
        <v>43</v>
      </c>
      <c r="P630" s="1196">
        <f t="shared" si="10"/>
        <v>98.1965388699</v>
      </c>
      <c r="Q630" s="1201" t="s">
        <v>44</v>
      </c>
      <c r="R630" s="1202" t="s">
        <v>45</v>
      </c>
    </row>
    <row r="631" s="1" customFormat="1" spans="1:18">
      <c r="A631" s="1189" t="s">
        <v>37</v>
      </c>
      <c r="B631" s="1189" t="s">
        <v>100</v>
      </c>
      <c r="C631" s="1189">
        <v>212</v>
      </c>
      <c r="D631" s="1190">
        <v>4.81827369915</v>
      </c>
      <c r="E631" s="1189" t="s">
        <v>100</v>
      </c>
      <c r="F631" s="1189" t="s">
        <v>714</v>
      </c>
      <c r="G631" s="1189" t="s">
        <v>1075</v>
      </c>
      <c r="H631" s="1189"/>
      <c r="I631" s="1189" t="s">
        <v>717</v>
      </c>
      <c r="J631" s="1189" t="s">
        <v>28</v>
      </c>
      <c r="K631" s="1189" t="s">
        <v>327</v>
      </c>
      <c r="L631" s="1189"/>
      <c r="M631" s="1195">
        <v>40433977.9832</v>
      </c>
      <c r="N631" s="1195">
        <v>4687390.15228</v>
      </c>
      <c r="O631" s="1189" t="s">
        <v>43</v>
      </c>
      <c r="P631" s="1196">
        <f t="shared" si="10"/>
        <v>14.45482109745</v>
      </c>
      <c r="Q631" s="1201" t="s">
        <v>44</v>
      </c>
      <c r="R631" s="1202" t="s">
        <v>45</v>
      </c>
    </row>
    <row r="632" s="1" customFormat="1" spans="1:18">
      <c r="A632" s="1189" t="s">
        <v>37</v>
      </c>
      <c r="B632" s="1189" t="s">
        <v>100</v>
      </c>
      <c r="C632" s="1189">
        <v>201</v>
      </c>
      <c r="D632" s="1190">
        <v>19.9778353683</v>
      </c>
      <c r="E632" s="1189" t="s">
        <v>100</v>
      </c>
      <c r="F632" s="1189" t="s">
        <v>714</v>
      </c>
      <c r="G632" s="1189" t="s">
        <v>1075</v>
      </c>
      <c r="H632" s="1189"/>
      <c r="I632" s="1189" t="s">
        <v>717</v>
      </c>
      <c r="J632" s="1189" t="s">
        <v>28</v>
      </c>
      <c r="K632" s="1189" t="s">
        <v>327</v>
      </c>
      <c r="L632" s="1189"/>
      <c r="M632" s="1195">
        <v>40436506.9147</v>
      </c>
      <c r="N632" s="1195">
        <v>4687414.12507</v>
      </c>
      <c r="O632" s="1189" t="s">
        <v>43</v>
      </c>
      <c r="P632" s="1196">
        <f t="shared" si="10"/>
        <v>59.9335061049</v>
      </c>
      <c r="Q632" s="1201" t="s">
        <v>44</v>
      </c>
      <c r="R632" s="1202" t="s">
        <v>45</v>
      </c>
    </row>
    <row r="633" s="1" customFormat="1" spans="1:18">
      <c r="A633" s="1189" t="s">
        <v>37</v>
      </c>
      <c r="B633" s="1189" t="s">
        <v>100</v>
      </c>
      <c r="C633" s="1189">
        <v>172</v>
      </c>
      <c r="D633" s="1190">
        <v>11.95170897825</v>
      </c>
      <c r="E633" s="1189" t="s">
        <v>100</v>
      </c>
      <c r="F633" s="1189" t="s">
        <v>714</v>
      </c>
      <c r="G633" s="1189" t="s">
        <v>1075</v>
      </c>
      <c r="H633" s="1189"/>
      <c r="I633" s="1189" t="s">
        <v>717</v>
      </c>
      <c r="J633" s="1189" t="s">
        <v>28</v>
      </c>
      <c r="K633" s="1189" t="s">
        <v>327</v>
      </c>
      <c r="L633" s="1189"/>
      <c r="M633" s="1195">
        <v>40435734.9793</v>
      </c>
      <c r="N633" s="1195">
        <v>4687548.40427</v>
      </c>
      <c r="O633" s="1189" t="s">
        <v>43</v>
      </c>
      <c r="P633" s="1196">
        <f t="shared" si="10"/>
        <v>35.85512693475</v>
      </c>
      <c r="Q633" s="1201" t="s">
        <v>44</v>
      </c>
      <c r="R633" s="1202" t="s">
        <v>45</v>
      </c>
    </row>
    <row r="634" s="1" customFormat="1" spans="1:18">
      <c r="A634" s="1189" t="s">
        <v>37</v>
      </c>
      <c r="B634" s="1189" t="s">
        <v>100</v>
      </c>
      <c r="C634" s="1189">
        <v>164</v>
      </c>
      <c r="D634" s="1190">
        <v>16.26030097485</v>
      </c>
      <c r="E634" s="1189" t="s">
        <v>100</v>
      </c>
      <c r="F634" s="1189" t="s">
        <v>714</v>
      </c>
      <c r="G634" s="1189" t="s">
        <v>1075</v>
      </c>
      <c r="H634" s="1189"/>
      <c r="I634" s="1189" t="s">
        <v>717</v>
      </c>
      <c r="J634" s="1189" t="s">
        <v>28</v>
      </c>
      <c r="K634" s="1189" t="s">
        <v>327</v>
      </c>
      <c r="L634" s="1189"/>
      <c r="M634" s="1195">
        <v>40433922.061</v>
      </c>
      <c r="N634" s="1195">
        <v>4687630.04162</v>
      </c>
      <c r="O634" s="1189" t="s">
        <v>43</v>
      </c>
      <c r="P634" s="1196">
        <f t="shared" si="10"/>
        <v>48.78090292455</v>
      </c>
      <c r="Q634" s="1201" t="s">
        <v>44</v>
      </c>
      <c r="R634" s="1202" t="s">
        <v>45</v>
      </c>
    </row>
    <row r="635" s="1" customFormat="1" spans="1:18">
      <c r="A635" s="1189" t="s">
        <v>37</v>
      </c>
      <c r="B635" s="1189" t="s">
        <v>100</v>
      </c>
      <c r="C635" s="1189">
        <v>167</v>
      </c>
      <c r="D635" s="1190">
        <v>56.0566824069</v>
      </c>
      <c r="E635" s="1189" t="s">
        <v>100</v>
      </c>
      <c r="F635" s="1189" t="s">
        <v>714</v>
      </c>
      <c r="G635" s="1189" t="s">
        <v>1075</v>
      </c>
      <c r="H635" s="1189"/>
      <c r="I635" s="1189" t="s">
        <v>717</v>
      </c>
      <c r="J635" s="1189" t="s">
        <v>28</v>
      </c>
      <c r="K635" s="1189" t="s">
        <v>327</v>
      </c>
      <c r="L635" s="1189"/>
      <c r="M635" s="1195">
        <v>40435522.0826</v>
      </c>
      <c r="N635" s="1195">
        <v>4687556.88955</v>
      </c>
      <c r="O635" s="1189" t="s">
        <v>43</v>
      </c>
      <c r="P635" s="1196">
        <f t="shared" si="10"/>
        <v>168.1700472207</v>
      </c>
      <c r="Q635" s="1201" t="s">
        <v>44</v>
      </c>
      <c r="R635" s="1202" t="s">
        <v>45</v>
      </c>
    </row>
    <row r="636" s="1" customFormat="1" spans="1:18">
      <c r="A636" s="1189" t="s">
        <v>37</v>
      </c>
      <c r="B636" s="1189" t="s">
        <v>100</v>
      </c>
      <c r="C636" s="1189">
        <v>71</v>
      </c>
      <c r="D636" s="1190">
        <v>4.7660517045</v>
      </c>
      <c r="E636" s="1189" t="s">
        <v>100</v>
      </c>
      <c r="F636" s="1189" t="s">
        <v>714</v>
      </c>
      <c r="G636" s="1189" t="s">
        <v>1075</v>
      </c>
      <c r="H636" s="1189"/>
      <c r="I636" s="1189" t="s">
        <v>717</v>
      </c>
      <c r="J636" s="1189" t="s">
        <v>28</v>
      </c>
      <c r="K636" s="1189" t="s">
        <v>29</v>
      </c>
      <c r="L636" s="1189"/>
      <c r="M636" s="1195">
        <v>40435644.5694</v>
      </c>
      <c r="N636" s="1195">
        <v>4688041.10288</v>
      </c>
      <c r="O636" s="1189" t="s">
        <v>43</v>
      </c>
      <c r="P636" s="1196">
        <f t="shared" si="10"/>
        <v>14.2981551135</v>
      </c>
      <c r="Q636" s="1201" t="s">
        <v>44</v>
      </c>
      <c r="R636" s="1202" t="s">
        <v>45</v>
      </c>
    </row>
    <row r="637" s="1" customFormat="1" spans="1:18">
      <c r="A637" s="1189" t="s">
        <v>37</v>
      </c>
      <c r="B637" s="1189" t="s">
        <v>100</v>
      </c>
      <c r="C637" s="1189">
        <v>79</v>
      </c>
      <c r="D637" s="1190">
        <v>2.36174997675</v>
      </c>
      <c r="E637" s="1189" t="s">
        <v>100</v>
      </c>
      <c r="F637" s="1189" t="s">
        <v>714</v>
      </c>
      <c r="G637" s="1189" t="s">
        <v>1075</v>
      </c>
      <c r="H637" s="1189"/>
      <c r="I637" s="1189" t="s">
        <v>717</v>
      </c>
      <c r="J637" s="1189" t="s">
        <v>28</v>
      </c>
      <c r="K637" s="1189" t="s">
        <v>29</v>
      </c>
      <c r="L637" s="1189"/>
      <c r="M637" s="1195">
        <v>40435599.8288</v>
      </c>
      <c r="N637" s="1195">
        <v>4687986.17981</v>
      </c>
      <c r="O637" s="1189" t="s">
        <v>43</v>
      </c>
      <c r="P637" s="1196">
        <f t="shared" si="10"/>
        <v>7.08524993025</v>
      </c>
      <c r="Q637" s="1201" t="s">
        <v>44</v>
      </c>
      <c r="R637" s="1202" t="s">
        <v>45</v>
      </c>
    </row>
    <row r="638" s="1" customFormat="1" spans="1:18">
      <c r="A638" s="1189" t="s">
        <v>37</v>
      </c>
      <c r="B638" s="1189" t="s">
        <v>100</v>
      </c>
      <c r="C638" s="1189">
        <v>10</v>
      </c>
      <c r="D638" s="1190">
        <v>1.2283654752</v>
      </c>
      <c r="E638" s="1189" t="s">
        <v>100</v>
      </c>
      <c r="F638" s="1189" t="s">
        <v>714</v>
      </c>
      <c r="G638" s="1189" t="s">
        <v>1075</v>
      </c>
      <c r="H638" s="1189"/>
      <c r="I638" s="1189" t="s">
        <v>717</v>
      </c>
      <c r="J638" s="1189" t="s">
        <v>28</v>
      </c>
      <c r="K638" s="1189" t="s">
        <v>140</v>
      </c>
      <c r="L638" s="1189"/>
      <c r="M638" s="1195">
        <v>40435649.4672</v>
      </c>
      <c r="N638" s="1195">
        <v>4688353.76431</v>
      </c>
      <c r="O638" s="1189" t="s">
        <v>43</v>
      </c>
      <c r="P638" s="1196">
        <f t="shared" si="10"/>
        <v>3.6850964256</v>
      </c>
      <c r="Q638" s="1201" t="s">
        <v>44</v>
      </c>
      <c r="R638" s="1202" t="s">
        <v>45</v>
      </c>
    </row>
    <row r="639" s="1" customFormat="1" spans="1:18">
      <c r="A639" s="1189" t="s">
        <v>37</v>
      </c>
      <c r="B639" s="1189" t="s">
        <v>100</v>
      </c>
      <c r="C639" s="1189">
        <v>925</v>
      </c>
      <c r="D639" s="1190">
        <v>10.122699015</v>
      </c>
      <c r="E639" s="1189" t="s">
        <v>100</v>
      </c>
      <c r="F639" s="1189" t="s">
        <v>714</v>
      </c>
      <c r="G639" s="1189" t="s">
        <v>1075</v>
      </c>
      <c r="H639" s="1189"/>
      <c r="I639" s="1189" t="s">
        <v>717</v>
      </c>
      <c r="J639" s="1189" t="s">
        <v>28</v>
      </c>
      <c r="K639" s="1189" t="s">
        <v>327</v>
      </c>
      <c r="L639" s="1189"/>
      <c r="M639" s="1195">
        <v>40432835.1262</v>
      </c>
      <c r="N639" s="1195">
        <v>4685647.67437</v>
      </c>
      <c r="O639" s="1189" t="s">
        <v>43</v>
      </c>
      <c r="P639" s="1196">
        <f t="shared" si="10"/>
        <v>30.368097045</v>
      </c>
      <c r="Q639" s="1201" t="s">
        <v>44</v>
      </c>
      <c r="R639" s="1202" t="s">
        <v>45</v>
      </c>
    </row>
    <row r="640" s="1" customFormat="1" spans="1:18">
      <c r="A640" s="1189" t="s">
        <v>37</v>
      </c>
      <c r="B640" s="1189" t="s">
        <v>100</v>
      </c>
      <c r="C640" s="1189">
        <v>294</v>
      </c>
      <c r="D640" s="1190">
        <v>14.0645696637</v>
      </c>
      <c r="E640" s="1189" t="s">
        <v>100</v>
      </c>
      <c r="F640" s="1189" t="s">
        <v>714</v>
      </c>
      <c r="G640" s="1189" t="s">
        <v>1075</v>
      </c>
      <c r="H640" s="1189"/>
      <c r="I640" s="1189" t="s">
        <v>717</v>
      </c>
      <c r="J640" s="1189" t="s">
        <v>28</v>
      </c>
      <c r="K640" s="1189" t="s">
        <v>29</v>
      </c>
      <c r="L640" s="1189"/>
      <c r="M640" s="1195">
        <v>40437451.2891</v>
      </c>
      <c r="N640" s="1195">
        <v>4687114.32543</v>
      </c>
      <c r="O640" s="1189" t="s">
        <v>43</v>
      </c>
      <c r="P640" s="1196">
        <f t="shared" si="10"/>
        <v>42.1937089911</v>
      </c>
      <c r="Q640" s="1201" t="s">
        <v>44</v>
      </c>
      <c r="R640" s="1202" t="s">
        <v>45</v>
      </c>
    </row>
    <row r="641" s="1" customFormat="1" spans="1:18">
      <c r="A641" s="1189" t="s">
        <v>37</v>
      </c>
      <c r="B641" s="1189" t="s">
        <v>100</v>
      </c>
      <c r="C641" s="1189">
        <v>48</v>
      </c>
      <c r="D641" s="1190">
        <v>22.11720888225</v>
      </c>
      <c r="E641" s="1189" t="s">
        <v>100</v>
      </c>
      <c r="F641" s="1189" t="s">
        <v>714</v>
      </c>
      <c r="G641" s="1189" t="s">
        <v>1075</v>
      </c>
      <c r="H641" s="1189"/>
      <c r="I641" s="1189" t="s">
        <v>717</v>
      </c>
      <c r="J641" s="1189" t="s">
        <v>28</v>
      </c>
      <c r="K641" s="1189" t="s">
        <v>29</v>
      </c>
      <c r="L641" s="1189"/>
      <c r="M641" s="1195">
        <v>40435484.3255</v>
      </c>
      <c r="N641" s="1195">
        <v>4688134.26984</v>
      </c>
      <c r="O641" s="1189" t="s">
        <v>43</v>
      </c>
      <c r="P641" s="1196">
        <f t="shared" si="10"/>
        <v>66.35162664675</v>
      </c>
      <c r="Q641" s="1201" t="s">
        <v>44</v>
      </c>
      <c r="R641" s="1202" t="s">
        <v>45</v>
      </c>
    </row>
    <row r="642" s="1" customFormat="1" spans="1:18">
      <c r="A642" s="1189" t="s">
        <v>37</v>
      </c>
      <c r="B642" s="1189" t="s">
        <v>711</v>
      </c>
      <c r="C642" s="1189">
        <v>1583</v>
      </c>
      <c r="D642" s="1190">
        <v>54.8141636046</v>
      </c>
      <c r="E642" s="1189" t="s">
        <v>711</v>
      </c>
      <c r="F642" s="1189" t="s">
        <v>714</v>
      </c>
      <c r="G642" s="1189" t="s">
        <v>1075</v>
      </c>
      <c r="H642" s="1189"/>
      <c r="I642" s="1189" t="s">
        <v>721</v>
      </c>
      <c r="J642" s="1189" t="s">
        <v>28</v>
      </c>
      <c r="K642" s="1189" t="s">
        <v>58</v>
      </c>
      <c r="L642" s="1189"/>
      <c r="M642" s="1195">
        <v>40432663.991</v>
      </c>
      <c r="N642" s="1195">
        <v>4687297.72456</v>
      </c>
      <c r="O642" s="1189" t="s">
        <v>43</v>
      </c>
      <c r="P642" s="1196">
        <f t="shared" si="10"/>
        <v>164.4424908138</v>
      </c>
      <c r="Q642" s="1201" t="s">
        <v>44</v>
      </c>
      <c r="R642" s="1202" t="s">
        <v>45</v>
      </c>
    </row>
    <row r="643" s="1" customFormat="1" spans="1:18">
      <c r="A643" s="1189" t="s">
        <v>37</v>
      </c>
      <c r="B643" s="1189" t="s">
        <v>711</v>
      </c>
      <c r="C643" s="1189">
        <v>1341</v>
      </c>
      <c r="D643" s="1190">
        <v>12.2065180299</v>
      </c>
      <c r="E643" s="1189" t="s">
        <v>711</v>
      </c>
      <c r="F643" s="1189" t="s">
        <v>714</v>
      </c>
      <c r="G643" s="1189" t="s">
        <v>1075</v>
      </c>
      <c r="H643" s="1189"/>
      <c r="I643" s="1189" t="s">
        <v>721</v>
      </c>
      <c r="J643" s="1189" t="s">
        <v>28</v>
      </c>
      <c r="K643" s="1189" t="s">
        <v>29</v>
      </c>
      <c r="L643" s="1189"/>
      <c r="M643" s="1195">
        <v>40435778.5159</v>
      </c>
      <c r="N643" s="1195">
        <v>4689609.48496</v>
      </c>
      <c r="O643" s="1189" t="s">
        <v>718</v>
      </c>
      <c r="P643" s="1196">
        <f t="shared" si="10"/>
        <v>36.6195540897</v>
      </c>
      <c r="Q643" s="1201" t="s">
        <v>44</v>
      </c>
      <c r="R643" s="1202" t="s">
        <v>45</v>
      </c>
    </row>
    <row r="644" s="1" customFormat="1" spans="1:18">
      <c r="A644" s="1189" t="s">
        <v>37</v>
      </c>
      <c r="B644" s="1189" t="s">
        <v>711</v>
      </c>
      <c r="C644" s="1189">
        <v>1296</v>
      </c>
      <c r="D644" s="1190">
        <v>18.0344481129</v>
      </c>
      <c r="E644" s="1189" t="s">
        <v>711</v>
      </c>
      <c r="F644" s="1189" t="s">
        <v>714</v>
      </c>
      <c r="G644" s="1189" t="s">
        <v>1075</v>
      </c>
      <c r="H644" s="1189"/>
      <c r="I644" s="1189" t="s">
        <v>721</v>
      </c>
      <c r="J644" s="1189" t="s">
        <v>28</v>
      </c>
      <c r="K644" s="1189" t="s">
        <v>29</v>
      </c>
      <c r="L644" s="1189"/>
      <c r="M644" s="1195">
        <v>40435975.2893</v>
      </c>
      <c r="N644" s="1195">
        <v>4689751.55406</v>
      </c>
      <c r="O644" s="1189" t="s">
        <v>718</v>
      </c>
      <c r="P644" s="1196">
        <f t="shared" si="10"/>
        <v>54.1033443387</v>
      </c>
      <c r="Q644" s="1201" t="s">
        <v>44</v>
      </c>
      <c r="R644" s="1202" t="s">
        <v>45</v>
      </c>
    </row>
    <row r="645" s="1" customFormat="1" spans="1:18">
      <c r="A645" s="1189" t="s">
        <v>37</v>
      </c>
      <c r="B645" s="1189" t="s">
        <v>711</v>
      </c>
      <c r="C645" s="1189">
        <v>1332</v>
      </c>
      <c r="D645" s="1190">
        <v>50.13937562115</v>
      </c>
      <c r="E645" s="1189" t="s">
        <v>711</v>
      </c>
      <c r="F645" s="1189" t="s">
        <v>714</v>
      </c>
      <c r="G645" s="1189" t="s">
        <v>1075</v>
      </c>
      <c r="H645" s="1189"/>
      <c r="I645" s="1189" t="s">
        <v>721</v>
      </c>
      <c r="J645" s="1189" t="s">
        <v>28</v>
      </c>
      <c r="K645" s="1189" t="s">
        <v>140</v>
      </c>
      <c r="L645" s="1189"/>
      <c r="M645" s="1195">
        <v>40436157.9146</v>
      </c>
      <c r="N645" s="1195">
        <v>4689723.51529</v>
      </c>
      <c r="O645" s="1189" t="s">
        <v>718</v>
      </c>
      <c r="P645" s="1196">
        <f t="shared" si="10"/>
        <v>150.41812686345</v>
      </c>
      <c r="Q645" s="1201" t="s">
        <v>44</v>
      </c>
      <c r="R645" s="1202" t="s">
        <v>45</v>
      </c>
    </row>
    <row r="646" s="1" customFormat="1" spans="1:18">
      <c r="A646" s="1189" t="s">
        <v>37</v>
      </c>
      <c r="B646" s="1189" t="s">
        <v>711</v>
      </c>
      <c r="C646" s="1189">
        <v>1288</v>
      </c>
      <c r="D646" s="1190">
        <v>126.1758152412</v>
      </c>
      <c r="E646" s="1189" t="s">
        <v>711</v>
      </c>
      <c r="F646" s="1189" t="s">
        <v>714</v>
      </c>
      <c r="G646" s="1189" t="s">
        <v>1075</v>
      </c>
      <c r="H646" s="1189"/>
      <c r="I646" s="1189" t="s">
        <v>721</v>
      </c>
      <c r="J646" s="1189" t="s">
        <v>28</v>
      </c>
      <c r="K646" s="1189" t="s">
        <v>58</v>
      </c>
      <c r="L646" s="1189"/>
      <c r="M646" s="1195">
        <v>40436435.374</v>
      </c>
      <c r="N646" s="1195">
        <v>4689819.69866</v>
      </c>
      <c r="O646" s="1189" t="s">
        <v>718</v>
      </c>
      <c r="P646" s="1196">
        <f t="shared" si="10"/>
        <v>378.5274457236</v>
      </c>
      <c r="Q646" s="1201" t="s">
        <v>44</v>
      </c>
      <c r="R646" s="1202" t="s">
        <v>45</v>
      </c>
    </row>
    <row r="647" s="1" customFormat="1" spans="1:18">
      <c r="A647" s="1189" t="s">
        <v>37</v>
      </c>
      <c r="B647" s="1189" t="s">
        <v>711</v>
      </c>
      <c r="C647" s="1189">
        <v>1238</v>
      </c>
      <c r="D647" s="1190">
        <v>95.5541710173</v>
      </c>
      <c r="E647" s="1189" t="s">
        <v>711</v>
      </c>
      <c r="F647" s="1189" t="s">
        <v>714</v>
      </c>
      <c r="G647" s="1189" t="s">
        <v>1075</v>
      </c>
      <c r="H647" s="1189"/>
      <c r="I647" s="1189" t="s">
        <v>721</v>
      </c>
      <c r="J647" s="1189" t="s">
        <v>28</v>
      </c>
      <c r="K647" s="1189" t="s">
        <v>58</v>
      </c>
      <c r="L647" s="1189"/>
      <c r="M647" s="1195">
        <v>40436223.7182</v>
      </c>
      <c r="N647" s="1195">
        <v>4690043.36236</v>
      </c>
      <c r="O647" s="1189" t="s">
        <v>718</v>
      </c>
      <c r="P647" s="1196">
        <f t="shared" si="10"/>
        <v>286.6625130519</v>
      </c>
      <c r="Q647" s="1201" t="s">
        <v>44</v>
      </c>
      <c r="R647" s="1202" t="s">
        <v>45</v>
      </c>
    </row>
    <row r="648" s="1" customFormat="1" spans="1:18">
      <c r="A648" s="1189" t="s">
        <v>37</v>
      </c>
      <c r="B648" s="1189" t="s">
        <v>711</v>
      </c>
      <c r="C648" s="1189">
        <v>1266</v>
      </c>
      <c r="D648" s="1190">
        <v>21.0370362291</v>
      </c>
      <c r="E648" s="1189" t="s">
        <v>711</v>
      </c>
      <c r="F648" s="1189" t="s">
        <v>714</v>
      </c>
      <c r="G648" s="1189" t="s">
        <v>1075</v>
      </c>
      <c r="H648" s="1189"/>
      <c r="I648" s="1189" t="s">
        <v>721</v>
      </c>
      <c r="J648" s="1189" t="s">
        <v>28</v>
      </c>
      <c r="K648" s="1189" t="s">
        <v>58</v>
      </c>
      <c r="L648" s="1189"/>
      <c r="M648" s="1195">
        <v>40436095.5422</v>
      </c>
      <c r="N648" s="1195">
        <v>4689922.14947</v>
      </c>
      <c r="O648" s="1189" t="s">
        <v>718</v>
      </c>
      <c r="P648" s="1196">
        <f t="shared" si="10"/>
        <v>63.1111086873</v>
      </c>
      <c r="Q648" s="1201" t="s">
        <v>44</v>
      </c>
      <c r="R648" s="1202" t="s">
        <v>45</v>
      </c>
    </row>
    <row r="649" s="1" customFormat="1" spans="1:18">
      <c r="A649" s="1189" t="s">
        <v>37</v>
      </c>
      <c r="B649" s="1189" t="s">
        <v>711</v>
      </c>
      <c r="C649" s="1189">
        <v>1324</v>
      </c>
      <c r="D649" s="1190">
        <v>22.7388541119</v>
      </c>
      <c r="E649" s="1189" t="s">
        <v>711</v>
      </c>
      <c r="F649" s="1189" t="s">
        <v>714</v>
      </c>
      <c r="G649" s="1189" t="s">
        <v>1075</v>
      </c>
      <c r="H649" s="1189"/>
      <c r="I649" s="1189" t="s">
        <v>721</v>
      </c>
      <c r="J649" s="1189" t="s">
        <v>28</v>
      </c>
      <c r="K649" s="1189" t="s">
        <v>58</v>
      </c>
      <c r="L649" s="1189"/>
      <c r="M649" s="1195">
        <v>40436755.6835</v>
      </c>
      <c r="N649" s="1195">
        <v>4689646.47449</v>
      </c>
      <c r="O649" s="1189" t="s">
        <v>718</v>
      </c>
      <c r="P649" s="1196">
        <f t="shared" si="10"/>
        <v>68.2165623357</v>
      </c>
      <c r="Q649" s="1201" t="s">
        <v>44</v>
      </c>
      <c r="R649" s="1202" t="s">
        <v>45</v>
      </c>
    </row>
    <row r="650" s="1" customFormat="1" spans="1:18">
      <c r="A650" s="1189" t="s">
        <v>37</v>
      </c>
      <c r="B650" s="1189" t="s">
        <v>711</v>
      </c>
      <c r="C650" s="1189">
        <v>1312</v>
      </c>
      <c r="D650" s="1190">
        <v>8.19541239555</v>
      </c>
      <c r="E650" s="1189" t="s">
        <v>711</v>
      </c>
      <c r="F650" s="1189" t="s">
        <v>714</v>
      </c>
      <c r="G650" s="1189" t="s">
        <v>1075</v>
      </c>
      <c r="H650" s="1189"/>
      <c r="I650" s="1189" t="s">
        <v>721</v>
      </c>
      <c r="J650" s="1189" t="s">
        <v>28</v>
      </c>
      <c r="K650" s="1189" t="s">
        <v>58</v>
      </c>
      <c r="L650" s="1189"/>
      <c r="M650" s="1195">
        <v>40436343.9207</v>
      </c>
      <c r="N650" s="1195">
        <v>4689742.35874</v>
      </c>
      <c r="O650" s="1189" t="s">
        <v>718</v>
      </c>
      <c r="P650" s="1196">
        <f t="shared" si="10"/>
        <v>24.58623718665</v>
      </c>
      <c r="Q650" s="1201" t="s">
        <v>44</v>
      </c>
      <c r="R650" s="1202" t="s">
        <v>45</v>
      </c>
    </row>
    <row r="651" s="1" customFormat="1" spans="1:18">
      <c r="A651" s="1189" t="s">
        <v>37</v>
      </c>
      <c r="B651" s="1189" t="s">
        <v>711</v>
      </c>
      <c r="C651" s="1189">
        <v>1224</v>
      </c>
      <c r="D651" s="1190">
        <v>23.45518325355</v>
      </c>
      <c r="E651" s="1189" t="s">
        <v>711</v>
      </c>
      <c r="F651" s="1189" t="s">
        <v>714</v>
      </c>
      <c r="G651" s="1189" t="s">
        <v>1075</v>
      </c>
      <c r="H651" s="1189"/>
      <c r="I651" s="1189" t="s">
        <v>721</v>
      </c>
      <c r="J651" s="1189" t="s">
        <v>28</v>
      </c>
      <c r="K651" s="1189" t="s">
        <v>58</v>
      </c>
      <c r="L651" s="1189"/>
      <c r="M651" s="1195">
        <v>40435487.5003</v>
      </c>
      <c r="N651" s="1195">
        <v>4690156.97191</v>
      </c>
      <c r="O651" s="1189" t="s">
        <v>718</v>
      </c>
      <c r="P651" s="1196">
        <f t="shared" si="10"/>
        <v>70.36554976065</v>
      </c>
      <c r="Q651" s="1201" t="s">
        <v>44</v>
      </c>
      <c r="R651" s="1202" t="s">
        <v>45</v>
      </c>
    </row>
    <row r="652" s="1" customFormat="1" spans="1:18">
      <c r="A652" s="1189" t="s">
        <v>37</v>
      </c>
      <c r="B652" s="1189" t="s">
        <v>711</v>
      </c>
      <c r="C652" s="1189">
        <v>1099</v>
      </c>
      <c r="D652" s="1190">
        <v>26.02711485105</v>
      </c>
      <c r="E652" s="1189" t="s">
        <v>711</v>
      </c>
      <c r="F652" s="1189" t="s">
        <v>714</v>
      </c>
      <c r="G652" s="1189" t="s">
        <v>1075</v>
      </c>
      <c r="H652" s="1189"/>
      <c r="I652" s="1189" t="s">
        <v>721</v>
      </c>
      <c r="J652" s="1189" t="s">
        <v>28</v>
      </c>
      <c r="K652" s="1189" t="s">
        <v>29</v>
      </c>
      <c r="L652" s="1189"/>
      <c r="M652" s="1195">
        <v>40435458.5206</v>
      </c>
      <c r="N652" s="1195">
        <v>4690914.98206</v>
      </c>
      <c r="O652" s="1189" t="s">
        <v>718</v>
      </c>
      <c r="P652" s="1196">
        <f t="shared" ref="P652:P715" si="11">D652*3</f>
        <v>78.08134455315</v>
      </c>
      <c r="Q652" s="1201" t="s">
        <v>44</v>
      </c>
      <c r="R652" s="1202" t="s">
        <v>45</v>
      </c>
    </row>
    <row r="653" s="1" customFormat="1" spans="1:18">
      <c r="A653" s="1189" t="s">
        <v>37</v>
      </c>
      <c r="B653" s="1189" t="s">
        <v>711</v>
      </c>
      <c r="C653" s="1189">
        <v>1530</v>
      </c>
      <c r="D653" s="1190">
        <v>207.843838974</v>
      </c>
      <c r="E653" s="1189" t="s">
        <v>711</v>
      </c>
      <c r="F653" s="1189" t="s">
        <v>714</v>
      </c>
      <c r="G653" s="1189" t="s">
        <v>1075</v>
      </c>
      <c r="H653" s="1189"/>
      <c r="I653" s="1189" t="s">
        <v>721</v>
      </c>
      <c r="J653" s="1189" t="s">
        <v>28</v>
      </c>
      <c r="K653" s="1189" t="s">
        <v>140</v>
      </c>
      <c r="L653" s="1189"/>
      <c r="M653" s="1195">
        <v>40433812.5443</v>
      </c>
      <c r="N653" s="1195">
        <v>4688128.14991</v>
      </c>
      <c r="O653" s="1189" t="s">
        <v>43</v>
      </c>
      <c r="P653" s="1196">
        <f t="shared" si="11"/>
        <v>623.531516922</v>
      </c>
      <c r="Q653" s="1201" t="s">
        <v>44</v>
      </c>
      <c r="R653" s="1202" t="s">
        <v>45</v>
      </c>
    </row>
    <row r="654" s="1" customFormat="1" spans="1:18">
      <c r="A654" s="1189" t="s">
        <v>37</v>
      </c>
      <c r="B654" s="1189" t="s">
        <v>711</v>
      </c>
      <c r="C654" s="1189">
        <v>1260</v>
      </c>
      <c r="D654" s="1190">
        <v>58.1199751044</v>
      </c>
      <c r="E654" s="1189" t="s">
        <v>711</v>
      </c>
      <c r="F654" s="1189" t="s">
        <v>714</v>
      </c>
      <c r="G654" s="1189" t="s">
        <v>1075</v>
      </c>
      <c r="H654" s="1189"/>
      <c r="I654" s="1189" t="s">
        <v>721</v>
      </c>
      <c r="J654" s="1189" t="s">
        <v>28</v>
      </c>
      <c r="K654" s="1189" t="s">
        <v>140</v>
      </c>
      <c r="L654" s="1189"/>
      <c r="M654" s="1195">
        <v>40434656.3696</v>
      </c>
      <c r="N654" s="1195">
        <v>4689920.44573</v>
      </c>
      <c r="O654" s="1189" t="s">
        <v>718</v>
      </c>
      <c r="P654" s="1196">
        <f t="shared" si="11"/>
        <v>174.3599253132</v>
      </c>
      <c r="Q654" s="1201" t="s">
        <v>44</v>
      </c>
      <c r="R654" s="1202" t="s">
        <v>45</v>
      </c>
    </row>
    <row r="655" s="1" customFormat="1" spans="1:18">
      <c r="A655" s="1189" t="s">
        <v>37</v>
      </c>
      <c r="B655" s="1189" t="s">
        <v>711</v>
      </c>
      <c r="C655" s="1189">
        <v>1118</v>
      </c>
      <c r="D655" s="1190">
        <v>76.8463026426</v>
      </c>
      <c r="E655" s="1189" t="s">
        <v>711</v>
      </c>
      <c r="F655" s="1189" t="s">
        <v>714</v>
      </c>
      <c r="G655" s="1189" t="s">
        <v>1075</v>
      </c>
      <c r="H655" s="1189"/>
      <c r="I655" s="1189" t="s">
        <v>721</v>
      </c>
      <c r="J655" s="1189" t="s">
        <v>28</v>
      </c>
      <c r="K655" s="1189" t="s">
        <v>58</v>
      </c>
      <c r="L655" s="1189"/>
      <c r="M655" s="1195">
        <v>40435571.4537</v>
      </c>
      <c r="N655" s="1195">
        <v>4690705.83445</v>
      </c>
      <c r="O655" s="1189" t="s">
        <v>718</v>
      </c>
      <c r="P655" s="1196">
        <f t="shared" si="11"/>
        <v>230.5389079278</v>
      </c>
      <c r="Q655" s="1201" t="s">
        <v>44</v>
      </c>
      <c r="R655" s="1202" t="s">
        <v>45</v>
      </c>
    </row>
    <row r="656" s="1" customFormat="1" spans="1:18">
      <c r="A656" s="1189" t="s">
        <v>37</v>
      </c>
      <c r="B656" s="1189" t="s">
        <v>711</v>
      </c>
      <c r="C656" s="1189">
        <v>1137</v>
      </c>
      <c r="D656" s="1190">
        <v>26.02131494295</v>
      </c>
      <c r="E656" s="1189" t="s">
        <v>711</v>
      </c>
      <c r="F656" s="1189" t="s">
        <v>714</v>
      </c>
      <c r="G656" s="1189" t="s">
        <v>1075</v>
      </c>
      <c r="H656" s="1189"/>
      <c r="I656" s="1189" t="s">
        <v>721</v>
      </c>
      <c r="J656" s="1189" t="s">
        <v>28</v>
      </c>
      <c r="K656" s="1189" t="s">
        <v>140</v>
      </c>
      <c r="L656" s="1189"/>
      <c r="M656" s="1195">
        <v>40435283.8638</v>
      </c>
      <c r="N656" s="1195">
        <v>4690597.28819</v>
      </c>
      <c r="O656" s="1189" t="s">
        <v>718</v>
      </c>
      <c r="P656" s="1196">
        <f t="shared" si="11"/>
        <v>78.06394482885</v>
      </c>
      <c r="Q656" s="1201" t="s">
        <v>44</v>
      </c>
      <c r="R656" s="1202" t="s">
        <v>45</v>
      </c>
    </row>
    <row r="657" s="1" customFormat="1" spans="1:18">
      <c r="A657" s="1189" t="s">
        <v>37</v>
      </c>
      <c r="B657" s="1189" t="s">
        <v>711</v>
      </c>
      <c r="C657" s="1189">
        <v>1198</v>
      </c>
      <c r="D657" s="1190">
        <v>393.0206082</v>
      </c>
      <c r="E657" s="1189" t="s">
        <v>711</v>
      </c>
      <c r="F657" s="1189" t="s">
        <v>714</v>
      </c>
      <c r="G657" s="1189" t="s">
        <v>1075</v>
      </c>
      <c r="H657" s="1189"/>
      <c r="I657" s="1189" t="s">
        <v>721</v>
      </c>
      <c r="J657" s="1189" t="s">
        <v>28</v>
      </c>
      <c r="K657" s="1189" t="s">
        <v>58</v>
      </c>
      <c r="L657" s="1189"/>
      <c r="M657" s="1195">
        <v>40434944.2819</v>
      </c>
      <c r="N657" s="1195">
        <v>4690297.78129</v>
      </c>
      <c r="O657" s="1189" t="s">
        <v>718</v>
      </c>
      <c r="P657" s="1196">
        <f t="shared" si="11"/>
        <v>1179.0618246</v>
      </c>
      <c r="Q657" s="1201" t="s">
        <v>44</v>
      </c>
      <c r="R657" s="1202" t="s">
        <v>45</v>
      </c>
    </row>
    <row r="658" s="1" customFormat="1" spans="1:18">
      <c r="A658" s="1189" t="s">
        <v>37</v>
      </c>
      <c r="B658" s="1189" t="s">
        <v>711</v>
      </c>
      <c r="C658" s="1189">
        <v>1558</v>
      </c>
      <c r="D658" s="1190">
        <v>84.41353152555</v>
      </c>
      <c r="E658" s="1189" t="s">
        <v>711</v>
      </c>
      <c r="F658" s="1189" t="s">
        <v>714</v>
      </c>
      <c r="G658" s="1189" t="s">
        <v>1075</v>
      </c>
      <c r="H658" s="1189"/>
      <c r="I658" s="1189" t="s">
        <v>721</v>
      </c>
      <c r="J658" s="1189" t="s">
        <v>28</v>
      </c>
      <c r="K658" s="1189" t="s">
        <v>29</v>
      </c>
      <c r="L658" s="1189"/>
      <c r="M658" s="1195">
        <v>40433581.7411</v>
      </c>
      <c r="N658" s="1195">
        <v>4687765.25348</v>
      </c>
      <c r="O658" s="1189" t="s">
        <v>43</v>
      </c>
      <c r="P658" s="1196">
        <f t="shared" si="11"/>
        <v>253.24059457665</v>
      </c>
      <c r="Q658" s="1201" t="s">
        <v>44</v>
      </c>
      <c r="R658" s="1202" t="s">
        <v>45</v>
      </c>
    </row>
    <row r="659" s="1" customFormat="1" spans="1:18">
      <c r="A659" s="1189" t="s">
        <v>37</v>
      </c>
      <c r="B659" s="1189" t="s">
        <v>711</v>
      </c>
      <c r="C659" s="1189">
        <v>1569</v>
      </c>
      <c r="D659" s="1190">
        <v>129.95505204495</v>
      </c>
      <c r="E659" s="1189" t="s">
        <v>711</v>
      </c>
      <c r="F659" s="1189" t="s">
        <v>714</v>
      </c>
      <c r="G659" s="1189" t="s">
        <v>1075</v>
      </c>
      <c r="H659" s="1189"/>
      <c r="I659" s="1189" t="s">
        <v>721</v>
      </c>
      <c r="J659" s="1189" t="s">
        <v>28</v>
      </c>
      <c r="K659" s="1189" t="s">
        <v>58</v>
      </c>
      <c r="L659" s="1189"/>
      <c r="M659" s="1195">
        <v>40433103.8062</v>
      </c>
      <c r="N659" s="1195">
        <v>4687486.09141</v>
      </c>
      <c r="O659" s="1189" t="s">
        <v>43</v>
      </c>
      <c r="P659" s="1196">
        <f t="shared" si="11"/>
        <v>389.86515613485</v>
      </c>
      <c r="Q659" s="1201" t="s">
        <v>44</v>
      </c>
      <c r="R659" s="1202" t="s">
        <v>45</v>
      </c>
    </row>
    <row r="660" s="1" customFormat="1" spans="1:18">
      <c r="A660" s="1189" t="s">
        <v>37</v>
      </c>
      <c r="B660" s="1189" t="s">
        <v>711</v>
      </c>
      <c r="C660" s="1189">
        <v>1264</v>
      </c>
      <c r="D660" s="1190">
        <v>11.809106598</v>
      </c>
      <c r="E660" s="1189" t="s">
        <v>711</v>
      </c>
      <c r="F660" s="1189" t="s">
        <v>714</v>
      </c>
      <c r="G660" s="1189" t="s">
        <v>1075</v>
      </c>
      <c r="H660" s="1189"/>
      <c r="I660" s="1189" t="s">
        <v>721</v>
      </c>
      <c r="J660" s="1189" t="s">
        <v>28</v>
      </c>
      <c r="K660" s="1189" t="s">
        <v>140</v>
      </c>
      <c r="L660" s="1189"/>
      <c r="M660" s="1195">
        <v>40435032.6927</v>
      </c>
      <c r="N660" s="1195">
        <v>4690002.29334</v>
      </c>
      <c r="O660" s="1189" t="s">
        <v>718</v>
      </c>
      <c r="P660" s="1196">
        <f t="shared" si="11"/>
        <v>35.427319794</v>
      </c>
      <c r="Q660" s="1201" t="s">
        <v>44</v>
      </c>
      <c r="R660" s="1202" t="s">
        <v>45</v>
      </c>
    </row>
    <row r="661" s="1" customFormat="1" spans="1:18">
      <c r="A661" s="1189" t="s">
        <v>37</v>
      </c>
      <c r="B661" s="1189" t="s">
        <v>711</v>
      </c>
      <c r="C661" s="1189">
        <v>1574</v>
      </c>
      <c r="D661" s="1190">
        <v>10.0989380367</v>
      </c>
      <c r="E661" s="1189" t="s">
        <v>711</v>
      </c>
      <c r="F661" s="1189" t="s">
        <v>714</v>
      </c>
      <c r="G661" s="1189" t="s">
        <v>1075</v>
      </c>
      <c r="H661" s="1189"/>
      <c r="I661" s="1189" t="s">
        <v>721</v>
      </c>
      <c r="J661" s="1189" t="s">
        <v>28</v>
      </c>
      <c r="K661" s="1189" t="s">
        <v>29</v>
      </c>
      <c r="L661" s="1189"/>
      <c r="M661" s="1195">
        <v>40433202.0244</v>
      </c>
      <c r="N661" s="1195">
        <v>4687412.76639</v>
      </c>
      <c r="O661" s="1189" t="s">
        <v>43</v>
      </c>
      <c r="P661" s="1196">
        <f t="shared" si="11"/>
        <v>30.2968141101</v>
      </c>
      <c r="Q661" s="1201" t="s">
        <v>44</v>
      </c>
      <c r="R661" s="1202" t="s">
        <v>45</v>
      </c>
    </row>
    <row r="662" s="1" customFormat="1" spans="1:18">
      <c r="A662" s="1189" t="s">
        <v>37</v>
      </c>
      <c r="B662" s="1189" t="s">
        <v>711</v>
      </c>
      <c r="C662" s="1189">
        <v>1578</v>
      </c>
      <c r="D662" s="1190">
        <v>7.66965916845</v>
      </c>
      <c r="E662" s="1189" t="s">
        <v>711</v>
      </c>
      <c r="F662" s="1189" t="s">
        <v>714</v>
      </c>
      <c r="G662" s="1189" t="s">
        <v>1075</v>
      </c>
      <c r="H662" s="1189"/>
      <c r="I662" s="1189" t="s">
        <v>721</v>
      </c>
      <c r="J662" s="1189" t="s">
        <v>28</v>
      </c>
      <c r="K662" s="1189" t="s">
        <v>29</v>
      </c>
      <c r="L662" s="1189"/>
      <c r="M662" s="1195">
        <v>40432554.6985</v>
      </c>
      <c r="N662" s="1195">
        <v>4687423.63993</v>
      </c>
      <c r="O662" s="1189" t="s">
        <v>43</v>
      </c>
      <c r="P662" s="1196">
        <f t="shared" si="11"/>
        <v>23.00897750535</v>
      </c>
      <c r="Q662" s="1201" t="s">
        <v>44</v>
      </c>
      <c r="R662" s="1202" t="s">
        <v>45</v>
      </c>
    </row>
    <row r="663" s="1" customFormat="1" spans="1:18">
      <c r="A663" s="1189" t="s">
        <v>37</v>
      </c>
      <c r="B663" s="1189" t="s">
        <v>711</v>
      </c>
      <c r="C663" s="1189">
        <v>1577</v>
      </c>
      <c r="D663" s="1190">
        <v>15.272114817</v>
      </c>
      <c r="E663" s="1189" t="s">
        <v>711</v>
      </c>
      <c r="F663" s="1189" t="s">
        <v>714</v>
      </c>
      <c r="G663" s="1189" t="s">
        <v>1075</v>
      </c>
      <c r="H663" s="1189"/>
      <c r="I663" s="1189" t="s">
        <v>721</v>
      </c>
      <c r="J663" s="1189" t="s">
        <v>28</v>
      </c>
      <c r="K663" s="1189" t="s">
        <v>58</v>
      </c>
      <c r="L663" s="1189"/>
      <c r="M663" s="1195">
        <v>40432953.0681</v>
      </c>
      <c r="N663" s="1195">
        <v>4687412.39356</v>
      </c>
      <c r="O663" s="1189" t="s">
        <v>43</v>
      </c>
      <c r="P663" s="1196">
        <f t="shared" si="11"/>
        <v>45.816344451</v>
      </c>
      <c r="Q663" s="1201" t="s">
        <v>44</v>
      </c>
      <c r="R663" s="1202" t="s">
        <v>45</v>
      </c>
    </row>
    <row r="664" s="1" customFormat="1" spans="1:18">
      <c r="A664" s="1189" t="s">
        <v>37</v>
      </c>
      <c r="B664" s="1189" t="s">
        <v>711</v>
      </c>
      <c r="C664" s="1189">
        <v>1229</v>
      </c>
      <c r="D664" s="1190">
        <v>10.49978267535</v>
      </c>
      <c r="E664" s="1189" t="s">
        <v>711</v>
      </c>
      <c r="F664" s="1189" t="s">
        <v>714</v>
      </c>
      <c r="G664" s="1189" t="s">
        <v>1075</v>
      </c>
      <c r="H664" s="1189"/>
      <c r="I664" s="1189" t="s">
        <v>721</v>
      </c>
      <c r="J664" s="1189" t="s">
        <v>28</v>
      </c>
      <c r="K664" s="1189" t="s">
        <v>29</v>
      </c>
      <c r="L664" s="1189"/>
      <c r="M664" s="1195">
        <v>40434223.4083</v>
      </c>
      <c r="N664" s="1195">
        <v>4690128.86195</v>
      </c>
      <c r="O664" s="1189" t="s">
        <v>718</v>
      </c>
      <c r="P664" s="1196">
        <f t="shared" si="11"/>
        <v>31.49934802605</v>
      </c>
      <c r="Q664" s="1201" t="s">
        <v>44</v>
      </c>
      <c r="R664" s="1202" t="s">
        <v>45</v>
      </c>
    </row>
    <row r="665" s="1" customFormat="1" spans="1:18">
      <c r="A665" s="1189" t="s">
        <v>37</v>
      </c>
      <c r="B665" s="1189" t="s">
        <v>711</v>
      </c>
      <c r="C665" s="1189">
        <v>1242</v>
      </c>
      <c r="D665" s="1190">
        <v>32.66858425095</v>
      </c>
      <c r="E665" s="1189" t="s">
        <v>711</v>
      </c>
      <c r="F665" s="1189" t="s">
        <v>714</v>
      </c>
      <c r="G665" s="1189" t="s">
        <v>1075</v>
      </c>
      <c r="H665" s="1189"/>
      <c r="I665" s="1189" t="s">
        <v>721</v>
      </c>
      <c r="J665" s="1189" t="s">
        <v>28</v>
      </c>
      <c r="K665" s="1189" t="s">
        <v>58</v>
      </c>
      <c r="L665" s="1189"/>
      <c r="M665" s="1195">
        <v>40435273.9579</v>
      </c>
      <c r="N665" s="1195">
        <v>4690033.42495</v>
      </c>
      <c r="O665" s="1189" t="s">
        <v>718</v>
      </c>
      <c r="P665" s="1196">
        <f t="shared" si="11"/>
        <v>98.00575275285</v>
      </c>
      <c r="Q665" s="1201" t="s">
        <v>44</v>
      </c>
      <c r="R665" s="1202" t="s">
        <v>45</v>
      </c>
    </row>
    <row r="666" s="1" customFormat="1" spans="1:18">
      <c r="A666" s="1189" t="s">
        <v>37</v>
      </c>
      <c r="B666" s="1189" t="s">
        <v>711</v>
      </c>
      <c r="C666" s="1189">
        <v>1459</v>
      </c>
      <c r="D666" s="1190">
        <v>11.4621228366</v>
      </c>
      <c r="E666" s="1189" t="s">
        <v>711</v>
      </c>
      <c r="F666" s="1189" t="s">
        <v>714</v>
      </c>
      <c r="G666" s="1189" t="s">
        <v>1075</v>
      </c>
      <c r="H666" s="1189"/>
      <c r="I666" s="1189" t="s">
        <v>721</v>
      </c>
      <c r="J666" s="1189" t="s">
        <v>28</v>
      </c>
      <c r="K666" s="1189" t="s">
        <v>140</v>
      </c>
      <c r="L666" s="1189"/>
      <c r="M666" s="1195">
        <v>40434017.3185</v>
      </c>
      <c r="N666" s="1195">
        <v>4688775.34049</v>
      </c>
      <c r="O666" s="1189" t="s">
        <v>43</v>
      </c>
      <c r="P666" s="1196">
        <f t="shared" si="11"/>
        <v>34.3863685098</v>
      </c>
      <c r="Q666" s="1201" t="s">
        <v>44</v>
      </c>
      <c r="R666" s="1202" t="s">
        <v>45</v>
      </c>
    </row>
    <row r="667" s="1" customFormat="1" spans="1:18">
      <c r="A667" s="1189" t="s">
        <v>37</v>
      </c>
      <c r="B667" s="1189" t="s">
        <v>711</v>
      </c>
      <c r="C667" s="1189">
        <v>931</v>
      </c>
      <c r="D667" s="1190">
        <v>34.86547913955</v>
      </c>
      <c r="E667" s="1189" t="s">
        <v>711</v>
      </c>
      <c r="F667" s="1189" t="s">
        <v>714</v>
      </c>
      <c r="G667" s="1189" t="s">
        <v>1075</v>
      </c>
      <c r="H667" s="1189"/>
      <c r="I667" s="1189" t="s">
        <v>721</v>
      </c>
      <c r="J667" s="1189" t="s">
        <v>28</v>
      </c>
      <c r="K667" s="1189" t="s">
        <v>49</v>
      </c>
      <c r="L667" s="1189"/>
      <c r="M667" s="1195">
        <v>40435093.3933</v>
      </c>
      <c r="N667" s="1195">
        <v>4691614.90894</v>
      </c>
      <c r="O667" s="1189" t="s">
        <v>718</v>
      </c>
      <c r="P667" s="1196">
        <f t="shared" si="11"/>
        <v>104.59643741865</v>
      </c>
      <c r="Q667" s="1201" t="s">
        <v>44</v>
      </c>
      <c r="R667" s="1202" t="s">
        <v>45</v>
      </c>
    </row>
    <row r="668" s="1" customFormat="1" spans="1:18">
      <c r="A668" s="1189" t="s">
        <v>37</v>
      </c>
      <c r="B668" s="1189" t="s">
        <v>711</v>
      </c>
      <c r="C668" s="1189">
        <v>885</v>
      </c>
      <c r="D668" s="1190">
        <v>49.3326936963</v>
      </c>
      <c r="E668" s="1189" t="s">
        <v>711</v>
      </c>
      <c r="F668" s="1189" t="s">
        <v>714</v>
      </c>
      <c r="G668" s="1189" t="s">
        <v>1075</v>
      </c>
      <c r="H668" s="1189"/>
      <c r="I668" s="1189" t="s">
        <v>721</v>
      </c>
      <c r="J668" s="1189" t="s">
        <v>28</v>
      </c>
      <c r="K668" s="1189" t="s">
        <v>49</v>
      </c>
      <c r="L668" s="1189"/>
      <c r="M668" s="1195">
        <v>40434903.839</v>
      </c>
      <c r="N668" s="1195">
        <v>4691748.2592</v>
      </c>
      <c r="O668" s="1189" t="s">
        <v>718</v>
      </c>
      <c r="P668" s="1196">
        <f t="shared" si="11"/>
        <v>147.9980810889</v>
      </c>
      <c r="Q668" s="1201" t="s">
        <v>44</v>
      </c>
      <c r="R668" s="1202" t="s">
        <v>45</v>
      </c>
    </row>
    <row r="669" s="1" customFormat="1" spans="1:18">
      <c r="A669" s="1189" t="s">
        <v>37</v>
      </c>
      <c r="B669" s="1189" t="s">
        <v>711</v>
      </c>
      <c r="C669" s="1189">
        <v>898</v>
      </c>
      <c r="D669" s="1190">
        <v>51.53026979535</v>
      </c>
      <c r="E669" s="1189" t="s">
        <v>711</v>
      </c>
      <c r="F669" s="1189" t="s">
        <v>714</v>
      </c>
      <c r="G669" s="1189" t="s">
        <v>1075</v>
      </c>
      <c r="H669" s="1189"/>
      <c r="I669" s="1189" t="s">
        <v>721</v>
      </c>
      <c r="J669" s="1189" t="s">
        <v>28</v>
      </c>
      <c r="K669" s="1189" t="s">
        <v>49</v>
      </c>
      <c r="L669" s="1189"/>
      <c r="M669" s="1195">
        <v>40435151.4385</v>
      </c>
      <c r="N669" s="1195">
        <v>4691749.91737</v>
      </c>
      <c r="O669" s="1189" t="s">
        <v>718</v>
      </c>
      <c r="P669" s="1196">
        <f t="shared" si="11"/>
        <v>154.59080938605</v>
      </c>
      <c r="Q669" s="1201" t="s">
        <v>44</v>
      </c>
      <c r="R669" s="1202" t="s">
        <v>45</v>
      </c>
    </row>
    <row r="670" s="1" customFormat="1" spans="1:18">
      <c r="A670" s="1189" t="s">
        <v>37</v>
      </c>
      <c r="B670" s="1189" t="s">
        <v>711</v>
      </c>
      <c r="C670" s="1189">
        <v>704</v>
      </c>
      <c r="D670" s="1190">
        <v>80.83867536465</v>
      </c>
      <c r="E670" s="1189" t="s">
        <v>711</v>
      </c>
      <c r="F670" s="1189" t="s">
        <v>714</v>
      </c>
      <c r="G670" s="1189" t="s">
        <v>1075</v>
      </c>
      <c r="H670" s="1189"/>
      <c r="I670" s="1189" t="s">
        <v>721</v>
      </c>
      <c r="J670" s="1189" t="s">
        <v>28</v>
      </c>
      <c r="K670" s="1189" t="s">
        <v>49</v>
      </c>
      <c r="L670" s="1189"/>
      <c r="M670" s="1195">
        <v>40439094.2316</v>
      </c>
      <c r="N670" s="1195">
        <v>4692408.65901</v>
      </c>
      <c r="O670" s="1189" t="s">
        <v>718</v>
      </c>
      <c r="P670" s="1196">
        <f t="shared" si="11"/>
        <v>242.51602609395</v>
      </c>
      <c r="Q670" s="1201" t="s">
        <v>44</v>
      </c>
      <c r="R670" s="1202" t="s">
        <v>45</v>
      </c>
    </row>
    <row r="671" s="1" customFormat="1" spans="1:18">
      <c r="A671" s="1189" t="s">
        <v>37</v>
      </c>
      <c r="B671" s="1189" t="s">
        <v>711</v>
      </c>
      <c r="C671" s="1189">
        <v>701</v>
      </c>
      <c r="D671" s="1190">
        <v>101.78327084565</v>
      </c>
      <c r="E671" s="1189" t="s">
        <v>711</v>
      </c>
      <c r="F671" s="1189" t="s">
        <v>714</v>
      </c>
      <c r="G671" s="1189" t="s">
        <v>1075</v>
      </c>
      <c r="H671" s="1189"/>
      <c r="I671" s="1189" t="s">
        <v>721</v>
      </c>
      <c r="J671" s="1189" t="s">
        <v>28</v>
      </c>
      <c r="K671" s="1189" t="s">
        <v>140</v>
      </c>
      <c r="L671" s="1189"/>
      <c r="M671" s="1195">
        <v>40438768.202</v>
      </c>
      <c r="N671" s="1195">
        <v>4692381.50377</v>
      </c>
      <c r="O671" s="1189" t="s">
        <v>718</v>
      </c>
      <c r="P671" s="1196">
        <f t="shared" si="11"/>
        <v>305.34981253695</v>
      </c>
      <c r="Q671" s="1201" t="s">
        <v>44</v>
      </c>
      <c r="R671" s="1202" t="s">
        <v>45</v>
      </c>
    </row>
    <row r="672" s="1" customFormat="1" spans="1:18">
      <c r="A672" s="1189" t="s">
        <v>37</v>
      </c>
      <c r="B672" s="1189" t="s">
        <v>711</v>
      </c>
      <c r="C672" s="1189">
        <v>692</v>
      </c>
      <c r="D672" s="1190">
        <v>10.1106263226</v>
      </c>
      <c r="E672" s="1189" t="s">
        <v>711</v>
      </c>
      <c r="F672" s="1189" t="s">
        <v>714</v>
      </c>
      <c r="G672" s="1189" t="s">
        <v>1075</v>
      </c>
      <c r="H672" s="1189"/>
      <c r="I672" s="1189" t="s">
        <v>721</v>
      </c>
      <c r="J672" s="1189" t="s">
        <v>28</v>
      </c>
      <c r="K672" s="1189" t="s">
        <v>140</v>
      </c>
      <c r="L672" s="1189"/>
      <c r="M672" s="1195">
        <v>40439003.2736</v>
      </c>
      <c r="N672" s="1195">
        <v>4692439.32611</v>
      </c>
      <c r="O672" s="1189" t="s">
        <v>718</v>
      </c>
      <c r="P672" s="1196">
        <f t="shared" si="11"/>
        <v>30.3318789678</v>
      </c>
      <c r="Q672" s="1201" t="s">
        <v>44</v>
      </c>
      <c r="R672" s="1202" t="s">
        <v>45</v>
      </c>
    </row>
    <row r="673" s="1" customFormat="1" spans="1:18">
      <c r="A673" s="1189" t="s">
        <v>37</v>
      </c>
      <c r="B673" s="1189" t="s">
        <v>711</v>
      </c>
      <c r="C673" s="1189">
        <v>562</v>
      </c>
      <c r="D673" s="1190">
        <v>76.28879110185</v>
      </c>
      <c r="E673" s="1189" t="s">
        <v>711</v>
      </c>
      <c r="F673" s="1189" t="s">
        <v>714</v>
      </c>
      <c r="G673" s="1189" t="s">
        <v>1075</v>
      </c>
      <c r="H673" s="1189"/>
      <c r="I673" s="1189" t="s">
        <v>721</v>
      </c>
      <c r="J673" s="1189" t="s">
        <v>28</v>
      </c>
      <c r="K673" s="1189" t="s">
        <v>93</v>
      </c>
      <c r="L673" s="1189"/>
      <c r="M673" s="1195">
        <v>40437926.6633</v>
      </c>
      <c r="N673" s="1195">
        <v>4692711.25626</v>
      </c>
      <c r="O673" s="1189" t="s">
        <v>718</v>
      </c>
      <c r="P673" s="1196">
        <f t="shared" si="11"/>
        <v>228.86637330555</v>
      </c>
      <c r="Q673" s="1201" t="s">
        <v>44</v>
      </c>
      <c r="R673" s="1202" t="s">
        <v>45</v>
      </c>
    </row>
    <row r="674" s="1" customFormat="1" spans="1:18">
      <c r="A674" s="1189" t="s">
        <v>37</v>
      </c>
      <c r="B674" s="1189" t="s">
        <v>711</v>
      </c>
      <c r="C674" s="1189">
        <v>633</v>
      </c>
      <c r="D674" s="1190">
        <v>10.12774293975</v>
      </c>
      <c r="E674" s="1189" t="s">
        <v>711</v>
      </c>
      <c r="F674" s="1189" t="s">
        <v>714</v>
      </c>
      <c r="G674" s="1189" t="s">
        <v>1075</v>
      </c>
      <c r="H674" s="1189"/>
      <c r="I674" s="1189" t="s">
        <v>721</v>
      </c>
      <c r="J674" s="1189" t="s">
        <v>28</v>
      </c>
      <c r="K674" s="1189" t="s">
        <v>93</v>
      </c>
      <c r="L674" s="1189"/>
      <c r="M674" s="1195">
        <v>40437945.0482</v>
      </c>
      <c r="N674" s="1195">
        <v>4692524.03128</v>
      </c>
      <c r="O674" s="1189" t="s">
        <v>718</v>
      </c>
      <c r="P674" s="1196">
        <f t="shared" si="11"/>
        <v>30.38322881925</v>
      </c>
      <c r="Q674" s="1201" t="s">
        <v>44</v>
      </c>
      <c r="R674" s="1202" t="s">
        <v>45</v>
      </c>
    </row>
    <row r="675" s="1" customFormat="1" spans="1:18">
      <c r="A675" s="1189" t="s">
        <v>37</v>
      </c>
      <c r="B675" s="1189" t="s">
        <v>711</v>
      </c>
      <c r="C675" s="1189">
        <v>596</v>
      </c>
      <c r="D675" s="1190">
        <v>21.2332151976</v>
      </c>
      <c r="E675" s="1189" t="s">
        <v>711</v>
      </c>
      <c r="F675" s="1189" t="s">
        <v>714</v>
      </c>
      <c r="G675" s="1189" t="s">
        <v>1075</v>
      </c>
      <c r="H675" s="1189"/>
      <c r="I675" s="1189" t="s">
        <v>721</v>
      </c>
      <c r="J675" s="1189" t="s">
        <v>28</v>
      </c>
      <c r="K675" s="1189" t="s">
        <v>1081</v>
      </c>
      <c r="L675" s="1189"/>
      <c r="M675" s="1195">
        <v>40438400.4688</v>
      </c>
      <c r="N675" s="1195">
        <v>4692687.01129</v>
      </c>
      <c r="O675" s="1189" t="s">
        <v>718</v>
      </c>
      <c r="P675" s="1196">
        <f t="shared" si="11"/>
        <v>63.6996455928</v>
      </c>
      <c r="Q675" s="1201" t="s">
        <v>44</v>
      </c>
      <c r="R675" s="1202" t="s">
        <v>45</v>
      </c>
    </row>
    <row r="676" s="1" customFormat="1" spans="1:18">
      <c r="A676" s="1189" t="s">
        <v>37</v>
      </c>
      <c r="B676" s="1189" t="s">
        <v>711</v>
      </c>
      <c r="C676" s="1189">
        <v>591</v>
      </c>
      <c r="D676" s="1190">
        <v>11.5200768384</v>
      </c>
      <c r="E676" s="1189" t="s">
        <v>711</v>
      </c>
      <c r="F676" s="1189" t="s">
        <v>714</v>
      </c>
      <c r="G676" s="1189" t="s">
        <v>1075</v>
      </c>
      <c r="H676" s="1189"/>
      <c r="I676" s="1189" t="s">
        <v>721</v>
      </c>
      <c r="J676" s="1189" t="s">
        <v>28</v>
      </c>
      <c r="K676" s="1189" t="s">
        <v>140</v>
      </c>
      <c r="L676" s="1189"/>
      <c r="M676" s="1195">
        <v>40438531.2239</v>
      </c>
      <c r="N676" s="1195">
        <v>4692657.32046</v>
      </c>
      <c r="O676" s="1189" t="s">
        <v>718</v>
      </c>
      <c r="P676" s="1196">
        <f t="shared" si="11"/>
        <v>34.5602305152</v>
      </c>
      <c r="Q676" s="1201" t="s">
        <v>44</v>
      </c>
      <c r="R676" s="1202" t="s">
        <v>45</v>
      </c>
    </row>
    <row r="677" s="1" customFormat="1" spans="1:18">
      <c r="A677" s="1189" t="s">
        <v>37</v>
      </c>
      <c r="B677" s="1189" t="s">
        <v>711</v>
      </c>
      <c r="C677" s="1189">
        <v>661</v>
      </c>
      <c r="D677" s="1190">
        <v>23.3564863065</v>
      </c>
      <c r="E677" s="1189" t="s">
        <v>711</v>
      </c>
      <c r="F677" s="1189" t="s">
        <v>714</v>
      </c>
      <c r="G677" s="1189" t="s">
        <v>1075</v>
      </c>
      <c r="H677" s="1189"/>
      <c r="I677" s="1189" t="s">
        <v>721</v>
      </c>
      <c r="J677" s="1189" t="s">
        <v>28</v>
      </c>
      <c r="K677" s="1189" t="s">
        <v>58</v>
      </c>
      <c r="L677" s="1189"/>
      <c r="M677" s="1195">
        <v>40438130.3659</v>
      </c>
      <c r="N677" s="1195">
        <v>4692470.75052</v>
      </c>
      <c r="O677" s="1189" t="s">
        <v>718</v>
      </c>
      <c r="P677" s="1196">
        <f t="shared" si="11"/>
        <v>70.0694589195</v>
      </c>
      <c r="Q677" s="1201" t="s">
        <v>44</v>
      </c>
      <c r="R677" s="1202" t="s">
        <v>45</v>
      </c>
    </row>
    <row r="678" s="1" customFormat="1" spans="1:18">
      <c r="A678" s="1189" t="s">
        <v>37</v>
      </c>
      <c r="B678" s="1189" t="s">
        <v>711</v>
      </c>
      <c r="C678" s="1189">
        <v>690</v>
      </c>
      <c r="D678" s="1190">
        <v>32.94601530825</v>
      </c>
      <c r="E678" s="1189" t="s">
        <v>711</v>
      </c>
      <c r="F678" s="1189" t="s">
        <v>714</v>
      </c>
      <c r="G678" s="1189" t="s">
        <v>1075</v>
      </c>
      <c r="H678" s="1189"/>
      <c r="I678" s="1189" t="s">
        <v>721</v>
      </c>
      <c r="J678" s="1189" t="s">
        <v>28</v>
      </c>
      <c r="K678" s="1189" t="s">
        <v>49</v>
      </c>
      <c r="L678" s="1189"/>
      <c r="M678" s="1195">
        <v>40435247.0439</v>
      </c>
      <c r="N678" s="1195">
        <v>4692413.64575</v>
      </c>
      <c r="O678" s="1189" t="s">
        <v>718</v>
      </c>
      <c r="P678" s="1196">
        <f t="shared" si="11"/>
        <v>98.83804592475</v>
      </c>
      <c r="Q678" s="1201" t="s">
        <v>44</v>
      </c>
      <c r="R678" s="1202" t="s">
        <v>45</v>
      </c>
    </row>
    <row r="679" s="1" customFormat="1" spans="1:18">
      <c r="A679" s="1189" t="s">
        <v>37</v>
      </c>
      <c r="B679" s="1189" t="s">
        <v>711</v>
      </c>
      <c r="C679" s="1189">
        <v>604</v>
      </c>
      <c r="D679" s="1190">
        <v>144.47263509975</v>
      </c>
      <c r="E679" s="1189" t="s">
        <v>711</v>
      </c>
      <c r="F679" s="1189" t="s">
        <v>714</v>
      </c>
      <c r="G679" s="1189" t="s">
        <v>1075</v>
      </c>
      <c r="H679" s="1189"/>
      <c r="I679" s="1189" t="s">
        <v>721</v>
      </c>
      <c r="J679" s="1189" t="s">
        <v>28</v>
      </c>
      <c r="K679" s="1189" t="s">
        <v>49</v>
      </c>
      <c r="L679" s="1189"/>
      <c r="M679" s="1195">
        <v>40435724.3734</v>
      </c>
      <c r="N679" s="1195">
        <v>4692576.98625</v>
      </c>
      <c r="O679" s="1189" t="s">
        <v>718</v>
      </c>
      <c r="P679" s="1196">
        <f t="shared" si="11"/>
        <v>433.41790529925</v>
      </c>
      <c r="Q679" s="1201" t="s">
        <v>44</v>
      </c>
      <c r="R679" s="1202" t="s">
        <v>45</v>
      </c>
    </row>
    <row r="680" s="1" customFormat="1" spans="1:18">
      <c r="A680" s="1189" t="s">
        <v>37</v>
      </c>
      <c r="B680" s="1189" t="s">
        <v>711</v>
      </c>
      <c r="C680" s="1189">
        <v>137</v>
      </c>
      <c r="D680" s="1190">
        <v>24.4194521289</v>
      </c>
      <c r="E680" s="1189" t="s">
        <v>711</v>
      </c>
      <c r="F680" s="1189" t="s">
        <v>714</v>
      </c>
      <c r="G680" s="1189" t="s">
        <v>1075</v>
      </c>
      <c r="H680" s="1189"/>
      <c r="I680" s="1189" t="s">
        <v>721</v>
      </c>
      <c r="J680" s="1189" t="s">
        <v>28</v>
      </c>
      <c r="K680" s="1189" t="s">
        <v>327</v>
      </c>
      <c r="L680" s="1189"/>
      <c r="M680" s="1195">
        <v>40436412.0781</v>
      </c>
      <c r="N680" s="1195">
        <v>4694005.60994</v>
      </c>
      <c r="O680" s="1189" t="s">
        <v>718</v>
      </c>
      <c r="P680" s="1196">
        <f t="shared" si="11"/>
        <v>73.2583563867</v>
      </c>
      <c r="Q680" s="1201" t="s">
        <v>44</v>
      </c>
      <c r="R680" s="1202" t="s">
        <v>45</v>
      </c>
    </row>
    <row r="681" s="1" customFormat="1" spans="1:18">
      <c r="A681" s="1189" t="s">
        <v>37</v>
      </c>
      <c r="B681" s="1189" t="s">
        <v>711</v>
      </c>
      <c r="C681" s="1189">
        <v>116</v>
      </c>
      <c r="D681" s="1190">
        <v>7.80573764265</v>
      </c>
      <c r="E681" s="1189" t="s">
        <v>711</v>
      </c>
      <c r="F681" s="1189" t="s">
        <v>714</v>
      </c>
      <c r="G681" s="1189" t="s">
        <v>1075</v>
      </c>
      <c r="H681" s="1189"/>
      <c r="I681" s="1189" t="s">
        <v>721</v>
      </c>
      <c r="J681" s="1189" t="s">
        <v>28</v>
      </c>
      <c r="K681" s="1189" t="s">
        <v>49</v>
      </c>
      <c r="L681" s="1189"/>
      <c r="M681" s="1195">
        <v>40436220.067</v>
      </c>
      <c r="N681" s="1195">
        <v>4694127.40408</v>
      </c>
      <c r="O681" s="1189" t="s">
        <v>718</v>
      </c>
      <c r="P681" s="1196">
        <f t="shared" si="11"/>
        <v>23.41721292795</v>
      </c>
      <c r="Q681" s="1201" t="s">
        <v>44</v>
      </c>
      <c r="R681" s="1202" t="s">
        <v>45</v>
      </c>
    </row>
    <row r="682" s="1" customFormat="1" spans="1:18">
      <c r="A682" s="1189" t="s">
        <v>37</v>
      </c>
      <c r="B682" s="1189" t="s">
        <v>100</v>
      </c>
      <c r="C682" s="1189">
        <v>1173</v>
      </c>
      <c r="D682" s="1190">
        <v>11.14653700815</v>
      </c>
      <c r="E682" s="1189" t="s">
        <v>100</v>
      </c>
      <c r="F682" s="1189" t="s">
        <v>714</v>
      </c>
      <c r="G682" s="1189" t="s">
        <v>1075</v>
      </c>
      <c r="H682" s="1189"/>
      <c r="I682" s="1189" t="s">
        <v>721</v>
      </c>
      <c r="J682" s="1189" t="s">
        <v>28</v>
      </c>
      <c r="K682" s="1189" t="s">
        <v>29</v>
      </c>
      <c r="L682" s="1189"/>
      <c r="M682" s="1195">
        <v>40436449.9626</v>
      </c>
      <c r="N682" s="1195">
        <v>4685189.82588</v>
      </c>
      <c r="O682" s="1189" t="s">
        <v>43</v>
      </c>
      <c r="P682" s="1196">
        <f t="shared" si="11"/>
        <v>33.43961102445</v>
      </c>
      <c r="Q682" s="1201" t="s">
        <v>44</v>
      </c>
      <c r="R682" s="1202" t="s">
        <v>45</v>
      </c>
    </row>
    <row r="683" s="1" customFormat="1" spans="1:18">
      <c r="A683" s="1189" t="s">
        <v>37</v>
      </c>
      <c r="B683" s="1189" t="s">
        <v>100</v>
      </c>
      <c r="C683" s="1189">
        <v>701</v>
      </c>
      <c r="D683" s="1190">
        <v>30.8548117971</v>
      </c>
      <c r="E683" s="1189" t="s">
        <v>100</v>
      </c>
      <c r="F683" s="1189" t="s">
        <v>714</v>
      </c>
      <c r="G683" s="1189" t="s">
        <v>1075</v>
      </c>
      <c r="H683" s="1189"/>
      <c r="I683" s="1189" t="s">
        <v>721</v>
      </c>
      <c r="J683" s="1189" t="s">
        <v>28</v>
      </c>
      <c r="K683" s="1189" t="s">
        <v>29</v>
      </c>
      <c r="L683" s="1189"/>
      <c r="M683" s="1195">
        <v>40435467.6764</v>
      </c>
      <c r="N683" s="1195">
        <v>4686124.54231</v>
      </c>
      <c r="O683" s="1189" t="s">
        <v>43</v>
      </c>
      <c r="P683" s="1196">
        <f t="shared" si="11"/>
        <v>92.5644353913</v>
      </c>
      <c r="Q683" s="1201" t="s">
        <v>44</v>
      </c>
      <c r="R683" s="1202" t="s">
        <v>45</v>
      </c>
    </row>
    <row r="684" s="1" customFormat="1" spans="1:18">
      <c r="A684" s="1189" t="s">
        <v>37</v>
      </c>
      <c r="B684" s="1189" t="s">
        <v>100</v>
      </c>
      <c r="C684" s="1189">
        <v>722</v>
      </c>
      <c r="D684" s="1190">
        <v>77.40146054445</v>
      </c>
      <c r="E684" s="1189" t="s">
        <v>100</v>
      </c>
      <c r="F684" s="1189" t="s">
        <v>714</v>
      </c>
      <c r="G684" s="1189" t="s">
        <v>1075</v>
      </c>
      <c r="H684" s="1189"/>
      <c r="I684" s="1189" t="s">
        <v>721</v>
      </c>
      <c r="J684" s="1189" t="s">
        <v>28</v>
      </c>
      <c r="K684" s="1189" t="s">
        <v>29</v>
      </c>
      <c r="L684" s="1189"/>
      <c r="M684" s="1195">
        <v>40434400.4085</v>
      </c>
      <c r="N684" s="1195">
        <v>4686080.87224</v>
      </c>
      <c r="O684" s="1189" t="s">
        <v>43</v>
      </c>
      <c r="P684" s="1196">
        <f t="shared" si="11"/>
        <v>232.20438163335</v>
      </c>
      <c r="Q684" s="1201" t="s">
        <v>44</v>
      </c>
      <c r="R684" s="1202" t="s">
        <v>45</v>
      </c>
    </row>
    <row r="685" s="1" customFormat="1" spans="1:18">
      <c r="A685" s="1189" t="s">
        <v>37</v>
      </c>
      <c r="B685" s="1189" t="s">
        <v>100</v>
      </c>
      <c r="C685" s="1189">
        <v>788</v>
      </c>
      <c r="D685" s="1190">
        <v>58.56358047255</v>
      </c>
      <c r="E685" s="1189" t="s">
        <v>100</v>
      </c>
      <c r="F685" s="1189" t="s">
        <v>714</v>
      </c>
      <c r="G685" s="1189" t="s">
        <v>1075</v>
      </c>
      <c r="H685" s="1189"/>
      <c r="I685" s="1189" t="s">
        <v>721</v>
      </c>
      <c r="J685" s="1189" t="s">
        <v>28</v>
      </c>
      <c r="K685" s="1189" t="s">
        <v>327</v>
      </c>
      <c r="L685" s="1189"/>
      <c r="M685" s="1195">
        <v>40434469.4088</v>
      </c>
      <c r="N685" s="1195">
        <v>4685902.80947</v>
      </c>
      <c r="O685" s="1189" t="s">
        <v>43</v>
      </c>
      <c r="P685" s="1196">
        <f t="shared" si="11"/>
        <v>175.69074141765</v>
      </c>
      <c r="Q685" s="1201" t="s">
        <v>44</v>
      </c>
      <c r="R685" s="1202" t="s">
        <v>45</v>
      </c>
    </row>
    <row r="686" s="1" customFormat="1" spans="1:18">
      <c r="A686" s="1189" t="s">
        <v>37</v>
      </c>
      <c r="B686" s="1189" t="s">
        <v>100</v>
      </c>
      <c r="C686" s="1189">
        <v>790</v>
      </c>
      <c r="D686" s="1190">
        <v>26.67641018055</v>
      </c>
      <c r="E686" s="1189" t="s">
        <v>100</v>
      </c>
      <c r="F686" s="1189" t="s">
        <v>714</v>
      </c>
      <c r="G686" s="1189" t="s">
        <v>1075</v>
      </c>
      <c r="H686" s="1189"/>
      <c r="I686" s="1189" t="s">
        <v>721</v>
      </c>
      <c r="J686" s="1189" t="s">
        <v>28</v>
      </c>
      <c r="K686" s="1189" t="s">
        <v>29</v>
      </c>
      <c r="L686" s="1189"/>
      <c r="M686" s="1195">
        <v>40435495.4524</v>
      </c>
      <c r="N686" s="1195">
        <v>4685870.33474</v>
      </c>
      <c r="O686" s="1189" t="s">
        <v>43</v>
      </c>
      <c r="P686" s="1196">
        <f t="shared" si="11"/>
        <v>80.02923054165</v>
      </c>
      <c r="Q686" s="1201" t="s">
        <v>44</v>
      </c>
      <c r="R686" s="1202" t="s">
        <v>45</v>
      </c>
    </row>
    <row r="687" s="1" customFormat="1" spans="1:18">
      <c r="A687" s="1189" t="s">
        <v>37</v>
      </c>
      <c r="B687" s="1189" t="s">
        <v>100</v>
      </c>
      <c r="C687" s="1189">
        <v>349</v>
      </c>
      <c r="D687" s="1190">
        <v>53.11425082305</v>
      </c>
      <c r="E687" s="1189" t="s">
        <v>100</v>
      </c>
      <c r="F687" s="1189" t="s">
        <v>714</v>
      </c>
      <c r="G687" s="1189" t="s">
        <v>1075</v>
      </c>
      <c r="H687" s="1189"/>
      <c r="I687" s="1189" t="s">
        <v>721</v>
      </c>
      <c r="J687" s="1189" t="s">
        <v>28</v>
      </c>
      <c r="K687" s="1189" t="s">
        <v>29</v>
      </c>
      <c r="L687" s="1189"/>
      <c r="M687" s="1195">
        <v>40435757.4952</v>
      </c>
      <c r="N687" s="1195">
        <v>4686681.53996</v>
      </c>
      <c r="O687" s="1189" t="s">
        <v>43</v>
      </c>
      <c r="P687" s="1196">
        <f t="shared" si="11"/>
        <v>159.34275246915</v>
      </c>
      <c r="Q687" s="1201" t="s">
        <v>44</v>
      </c>
      <c r="R687" s="1202" t="s">
        <v>45</v>
      </c>
    </row>
    <row r="688" s="1" customFormat="1" spans="1:18">
      <c r="A688" s="1189" t="s">
        <v>37</v>
      </c>
      <c r="B688" s="1189" t="s">
        <v>711</v>
      </c>
      <c r="C688" s="1189">
        <v>1196</v>
      </c>
      <c r="D688" s="1190">
        <v>17.6656732686</v>
      </c>
      <c r="E688" s="1189" t="s">
        <v>711</v>
      </c>
      <c r="F688" s="1189" t="s">
        <v>714</v>
      </c>
      <c r="G688" s="1189" t="s">
        <v>1075</v>
      </c>
      <c r="H688" s="1189"/>
      <c r="I688" s="1189" t="s">
        <v>722</v>
      </c>
      <c r="J688" s="1189" t="s">
        <v>28</v>
      </c>
      <c r="K688" s="1189" t="s">
        <v>93</v>
      </c>
      <c r="L688" s="1189"/>
      <c r="M688" s="1195">
        <v>40436139.685</v>
      </c>
      <c r="N688" s="1195">
        <v>4690396.18562</v>
      </c>
      <c r="O688" s="1189" t="s">
        <v>718</v>
      </c>
      <c r="P688" s="1196">
        <f t="shared" si="11"/>
        <v>52.9970198058</v>
      </c>
      <c r="Q688" s="1201" t="s">
        <v>44</v>
      </c>
      <c r="R688" s="1202" t="s">
        <v>45</v>
      </c>
    </row>
    <row r="689" s="1" customFormat="1" spans="1:18">
      <c r="A689" s="1189" t="s">
        <v>37</v>
      </c>
      <c r="B689" s="1189" t="s">
        <v>711</v>
      </c>
      <c r="C689" s="1189">
        <v>1225</v>
      </c>
      <c r="D689" s="1190">
        <v>79.73869689105</v>
      </c>
      <c r="E689" s="1189" t="s">
        <v>711</v>
      </c>
      <c r="F689" s="1189" t="s">
        <v>714</v>
      </c>
      <c r="G689" s="1189" t="s">
        <v>1075</v>
      </c>
      <c r="H689" s="1189"/>
      <c r="I689" s="1189" t="s">
        <v>722</v>
      </c>
      <c r="J689" s="1189" t="s">
        <v>28</v>
      </c>
      <c r="K689" s="1189" t="s">
        <v>327</v>
      </c>
      <c r="L689" s="1189"/>
      <c r="M689" s="1195">
        <v>40435922.8074</v>
      </c>
      <c r="N689" s="1195">
        <v>4690170.17759</v>
      </c>
      <c r="O689" s="1189" t="s">
        <v>718</v>
      </c>
      <c r="P689" s="1196">
        <f t="shared" si="11"/>
        <v>239.21609067315</v>
      </c>
      <c r="Q689" s="1201" t="s">
        <v>44</v>
      </c>
      <c r="R689" s="1202" t="s">
        <v>45</v>
      </c>
    </row>
    <row r="690" s="1" customFormat="1" spans="1:18">
      <c r="A690" s="1189" t="s">
        <v>37</v>
      </c>
      <c r="B690" s="1189" t="s">
        <v>100</v>
      </c>
      <c r="C690" s="1189">
        <v>1473</v>
      </c>
      <c r="D690" s="1190">
        <v>37.2599378559</v>
      </c>
      <c r="E690" s="1189" t="s">
        <v>100</v>
      </c>
      <c r="F690" s="1189" t="s">
        <v>714</v>
      </c>
      <c r="G690" s="1189" t="s">
        <v>1075</v>
      </c>
      <c r="H690" s="1189"/>
      <c r="I690" s="1189" t="s">
        <v>722</v>
      </c>
      <c r="J690" s="1189" t="s">
        <v>28</v>
      </c>
      <c r="K690" s="1189" t="s">
        <v>93</v>
      </c>
      <c r="L690" s="1189"/>
      <c r="M690" s="1195">
        <v>40433702.9649</v>
      </c>
      <c r="N690" s="1195">
        <v>4684485.03125</v>
      </c>
      <c r="O690" s="1189" t="s">
        <v>43</v>
      </c>
      <c r="P690" s="1196">
        <f t="shared" si="11"/>
        <v>111.7798135677</v>
      </c>
      <c r="Q690" s="1201" t="s">
        <v>44</v>
      </c>
      <c r="R690" s="1202" t="s">
        <v>45</v>
      </c>
    </row>
    <row r="691" s="1" customFormat="1" spans="1:18">
      <c r="A691" s="1189" t="s">
        <v>37</v>
      </c>
      <c r="B691" s="1189" t="s">
        <v>100</v>
      </c>
      <c r="C691" s="1189">
        <v>1431</v>
      </c>
      <c r="D691" s="1190">
        <v>18.97594047825</v>
      </c>
      <c r="E691" s="1189" t="s">
        <v>100</v>
      </c>
      <c r="F691" s="1189" t="s">
        <v>714</v>
      </c>
      <c r="G691" s="1189" t="s">
        <v>1075</v>
      </c>
      <c r="H691" s="1189"/>
      <c r="I691" s="1189" t="s">
        <v>722</v>
      </c>
      <c r="J691" s="1189" t="s">
        <v>28</v>
      </c>
      <c r="K691" s="1189" t="s">
        <v>93</v>
      </c>
      <c r="L691" s="1189"/>
      <c r="M691" s="1195">
        <v>40433746.2876</v>
      </c>
      <c r="N691" s="1195">
        <v>4684552.19502</v>
      </c>
      <c r="O691" s="1189" t="s">
        <v>43</v>
      </c>
      <c r="P691" s="1196">
        <f t="shared" si="11"/>
        <v>56.92782143475</v>
      </c>
      <c r="Q691" s="1201" t="s">
        <v>44</v>
      </c>
      <c r="R691" s="1202" t="s">
        <v>45</v>
      </c>
    </row>
    <row r="692" s="1" customFormat="1" spans="1:18">
      <c r="A692" s="1189" t="s">
        <v>37</v>
      </c>
      <c r="B692" s="1189" t="s">
        <v>100</v>
      </c>
      <c r="C692" s="1189">
        <v>1049</v>
      </c>
      <c r="D692" s="1190">
        <v>15.1883138889</v>
      </c>
      <c r="E692" s="1189" t="s">
        <v>100</v>
      </c>
      <c r="F692" s="1189" t="s">
        <v>714</v>
      </c>
      <c r="G692" s="1189" t="s">
        <v>1075</v>
      </c>
      <c r="H692" s="1189"/>
      <c r="I692" s="1189" t="s">
        <v>722</v>
      </c>
      <c r="J692" s="1189" t="s">
        <v>28</v>
      </c>
      <c r="K692" s="1189" t="s">
        <v>93</v>
      </c>
      <c r="L692" s="1189"/>
      <c r="M692" s="1195">
        <v>40437004.9846</v>
      </c>
      <c r="N692" s="1195">
        <v>4685422.74359</v>
      </c>
      <c r="O692" s="1189" t="s">
        <v>43</v>
      </c>
      <c r="P692" s="1196">
        <f t="shared" si="11"/>
        <v>45.5649416667</v>
      </c>
      <c r="Q692" s="1201" t="s">
        <v>44</v>
      </c>
      <c r="R692" s="1202" t="s">
        <v>45</v>
      </c>
    </row>
    <row r="693" s="1" customFormat="1" spans="1:18">
      <c r="A693" s="1189" t="s">
        <v>37</v>
      </c>
      <c r="B693" s="1189" t="s">
        <v>100</v>
      </c>
      <c r="C693" s="1189">
        <v>819</v>
      </c>
      <c r="D693" s="1190">
        <v>46.17089624175</v>
      </c>
      <c r="E693" s="1189" t="s">
        <v>100</v>
      </c>
      <c r="F693" s="1189" t="s">
        <v>714</v>
      </c>
      <c r="G693" s="1189" t="s">
        <v>1075</v>
      </c>
      <c r="H693" s="1189"/>
      <c r="I693" s="1189" t="s">
        <v>722</v>
      </c>
      <c r="J693" s="1189" t="s">
        <v>28</v>
      </c>
      <c r="K693" s="1189" t="s">
        <v>93</v>
      </c>
      <c r="L693" s="1189"/>
      <c r="M693" s="1195">
        <v>40436403.8248</v>
      </c>
      <c r="N693" s="1195">
        <v>4685739.26372</v>
      </c>
      <c r="O693" s="1189" t="s">
        <v>43</v>
      </c>
      <c r="P693" s="1196">
        <f t="shared" si="11"/>
        <v>138.51268872525</v>
      </c>
      <c r="Q693" s="1201" t="s">
        <v>44</v>
      </c>
      <c r="R693" s="1202" t="s">
        <v>45</v>
      </c>
    </row>
    <row r="694" s="1" customFormat="1" spans="1:18">
      <c r="A694" s="1189" t="s">
        <v>37</v>
      </c>
      <c r="B694" s="1189" t="s">
        <v>711</v>
      </c>
      <c r="C694" s="1189">
        <v>1199</v>
      </c>
      <c r="D694" s="1190">
        <v>85.05364155135</v>
      </c>
      <c r="E694" s="1189" t="s">
        <v>711</v>
      </c>
      <c r="F694" s="1189" t="s">
        <v>714</v>
      </c>
      <c r="G694" s="1189" t="s">
        <v>1075</v>
      </c>
      <c r="H694" s="1189"/>
      <c r="I694" s="1189" t="s">
        <v>717</v>
      </c>
      <c r="J694" s="1189" t="s">
        <v>28</v>
      </c>
      <c r="K694" s="1189" t="s">
        <v>327</v>
      </c>
      <c r="L694" s="1189"/>
      <c r="M694" s="1195">
        <v>40435588.9281</v>
      </c>
      <c r="N694" s="1195">
        <v>4690268.61762</v>
      </c>
      <c r="O694" s="1189" t="s">
        <v>718</v>
      </c>
      <c r="P694" s="1196">
        <f t="shared" si="11"/>
        <v>255.16092465405</v>
      </c>
      <c r="Q694" s="1201" t="s">
        <v>44</v>
      </c>
      <c r="R694" s="1202" t="s">
        <v>45</v>
      </c>
    </row>
    <row r="695" s="1" customFormat="1" spans="1:18">
      <c r="A695" s="1189" t="s">
        <v>37</v>
      </c>
      <c r="B695" s="1189" t="s">
        <v>711</v>
      </c>
      <c r="C695" s="1189">
        <v>839</v>
      </c>
      <c r="D695" s="1190">
        <v>8.5349729757</v>
      </c>
      <c r="E695" s="1189" t="s">
        <v>711</v>
      </c>
      <c r="F695" s="1189" t="s">
        <v>714</v>
      </c>
      <c r="G695" s="1189" t="s">
        <v>1075</v>
      </c>
      <c r="H695" s="1189"/>
      <c r="I695" s="1189" t="s">
        <v>717</v>
      </c>
      <c r="J695" s="1189" t="s">
        <v>28</v>
      </c>
      <c r="K695" s="1189" t="s">
        <v>1081</v>
      </c>
      <c r="L695" s="1189"/>
      <c r="M695" s="1195">
        <v>40436877.7489</v>
      </c>
      <c r="N695" s="1195">
        <v>4691987.83201</v>
      </c>
      <c r="O695" s="1189" t="s">
        <v>718</v>
      </c>
      <c r="P695" s="1196">
        <f t="shared" si="11"/>
        <v>25.6049189271</v>
      </c>
      <c r="Q695" s="1201" t="s">
        <v>44</v>
      </c>
      <c r="R695" s="1202" t="s">
        <v>45</v>
      </c>
    </row>
    <row r="696" s="1" customFormat="1" spans="1:18">
      <c r="A696" s="1189" t="s">
        <v>37</v>
      </c>
      <c r="B696" s="1189" t="s">
        <v>711</v>
      </c>
      <c r="C696" s="1189">
        <v>808</v>
      </c>
      <c r="D696" s="1190">
        <v>17.68524690375</v>
      </c>
      <c r="E696" s="1189" t="s">
        <v>711</v>
      </c>
      <c r="F696" s="1189" t="s">
        <v>714</v>
      </c>
      <c r="G696" s="1189" t="s">
        <v>1075</v>
      </c>
      <c r="H696" s="1189"/>
      <c r="I696" s="1189" t="s">
        <v>717</v>
      </c>
      <c r="J696" s="1189" t="s">
        <v>28</v>
      </c>
      <c r="K696" s="1189" t="s">
        <v>140</v>
      </c>
      <c r="L696" s="1189"/>
      <c r="M696" s="1195">
        <v>40436964.9775</v>
      </c>
      <c r="N696" s="1195">
        <v>4691990.5381</v>
      </c>
      <c r="O696" s="1189" t="s">
        <v>718</v>
      </c>
      <c r="P696" s="1196">
        <f t="shared" si="11"/>
        <v>53.05574071125</v>
      </c>
      <c r="Q696" s="1201" t="s">
        <v>44</v>
      </c>
      <c r="R696" s="1202" t="s">
        <v>45</v>
      </c>
    </row>
    <row r="697" s="1" customFormat="1" spans="1:18">
      <c r="A697" s="1189" t="s">
        <v>37</v>
      </c>
      <c r="B697" s="1189" t="s">
        <v>711</v>
      </c>
      <c r="C697" s="1189">
        <v>654</v>
      </c>
      <c r="D697" s="1190">
        <v>21.38534802645</v>
      </c>
      <c r="E697" s="1189" t="s">
        <v>711</v>
      </c>
      <c r="F697" s="1189" t="s">
        <v>714</v>
      </c>
      <c r="G697" s="1189" t="s">
        <v>1075</v>
      </c>
      <c r="H697" s="1189"/>
      <c r="I697" s="1189" t="s">
        <v>717</v>
      </c>
      <c r="J697" s="1189" t="s">
        <v>28</v>
      </c>
      <c r="K697" s="1189" t="s">
        <v>49</v>
      </c>
      <c r="L697" s="1189"/>
      <c r="M697" s="1195">
        <v>40435326.0827</v>
      </c>
      <c r="N697" s="1195">
        <v>4692499.43562</v>
      </c>
      <c r="O697" s="1189" t="s">
        <v>718</v>
      </c>
      <c r="P697" s="1196">
        <f t="shared" si="11"/>
        <v>64.15604407935</v>
      </c>
      <c r="Q697" s="1201" t="s">
        <v>44</v>
      </c>
      <c r="R697" s="1202" t="s">
        <v>45</v>
      </c>
    </row>
    <row r="698" s="1" customFormat="1" spans="1:18">
      <c r="A698" s="1189" t="s">
        <v>37</v>
      </c>
      <c r="B698" s="1189" t="s">
        <v>711</v>
      </c>
      <c r="C698" s="1189">
        <v>497</v>
      </c>
      <c r="D698" s="1190">
        <v>23.4836674602</v>
      </c>
      <c r="E698" s="1189" t="s">
        <v>711</v>
      </c>
      <c r="F698" s="1189" t="s">
        <v>714</v>
      </c>
      <c r="G698" s="1189" t="s">
        <v>1075</v>
      </c>
      <c r="H698" s="1189"/>
      <c r="I698" s="1189" t="s">
        <v>717</v>
      </c>
      <c r="J698" s="1189" t="s">
        <v>28</v>
      </c>
      <c r="K698" s="1189" t="s">
        <v>1081</v>
      </c>
      <c r="L698" s="1189"/>
      <c r="M698" s="1195">
        <v>40435971.9323</v>
      </c>
      <c r="N698" s="1195">
        <v>4692897.98065</v>
      </c>
      <c r="O698" s="1189" t="s">
        <v>718</v>
      </c>
      <c r="P698" s="1196">
        <f t="shared" si="11"/>
        <v>70.4510023806</v>
      </c>
      <c r="Q698" s="1201" t="s">
        <v>44</v>
      </c>
      <c r="R698" s="1202" t="s">
        <v>45</v>
      </c>
    </row>
    <row r="699" s="1" customFormat="1" spans="1:18">
      <c r="A699" s="1189" t="s">
        <v>37</v>
      </c>
      <c r="B699" s="1189" t="s">
        <v>711</v>
      </c>
      <c r="C699" s="1189">
        <v>558</v>
      </c>
      <c r="D699" s="1190">
        <v>63.9285619653</v>
      </c>
      <c r="E699" s="1189" t="s">
        <v>711</v>
      </c>
      <c r="F699" s="1189" t="s">
        <v>714</v>
      </c>
      <c r="G699" s="1189" t="s">
        <v>1075</v>
      </c>
      <c r="H699" s="1189"/>
      <c r="I699" s="1189" t="s">
        <v>717</v>
      </c>
      <c r="J699" s="1189" t="s">
        <v>28</v>
      </c>
      <c r="K699" s="1189" t="s">
        <v>1081</v>
      </c>
      <c r="L699" s="1189"/>
      <c r="M699" s="1195">
        <v>40435577.1863</v>
      </c>
      <c r="N699" s="1195">
        <v>4692730.70538</v>
      </c>
      <c r="O699" s="1189" t="s">
        <v>718</v>
      </c>
      <c r="P699" s="1196">
        <f t="shared" si="11"/>
        <v>191.7856858959</v>
      </c>
      <c r="Q699" s="1201" t="s">
        <v>44</v>
      </c>
      <c r="R699" s="1202" t="s">
        <v>45</v>
      </c>
    </row>
    <row r="700" s="1" customFormat="1" spans="1:18">
      <c r="A700" s="1189" t="s">
        <v>37</v>
      </c>
      <c r="B700" s="1189" t="s">
        <v>711</v>
      </c>
      <c r="C700" s="1189">
        <v>617</v>
      </c>
      <c r="D700" s="1190">
        <v>18.0024240186</v>
      </c>
      <c r="E700" s="1189" t="s">
        <v>711</v>
      </c>
      <c r="F700" s="1189" t="s">
        <v>714</v>
      </c>
      <c r="G700" s="1189" t="s">
        <v>1075</v>
      </c>
      <c r="H700" s="1189"/>
      <c r="I700" s="1189" t="s">
        <v>717</v>
      </c>
      <c r="J700" s="1189" t="s">
        <v>28</v>
      </c>
      <c r="K700" s="1189" t="s">
        <v>327</v>
      </c>
      <c r="L700" s="1189"/>
      <c r="M700" s="1195">
        <v>40435471.0234</v>
      </c>
      <c r="N700" s="1195">
        <v>4692570.57395</v>
      </c>
      <c r="O700" s="1189" t="s">
        <v>718</v>
      </c>
      <c r="P700" s="1196">
        <f t="shared" si="11"/>
        <v>54.0072720558</v>
      </c>
      <c r="Q700" s="1201" t="s">
        <v>44</v>
      </c>
      <c r="R700" s="1202" t="s">
        <v>45</v>
      </c>
    </row>
    <row r="701" s="1" customFormat="1" spans="1:18">
      <c r="A701" s="1189" t="s">
        <v>37</v>
      </c>
      <c r="B701" s="1189" t="s">
        <v>711</v>
      </c>
      <c r="C701" s="1189">
        <v>577</v>
      </c>
      <c r="D701" s="1190">
        <v>67.82341166865</v>
      </c>
      <c r="E701" s="1189" t="s">
        <v>711</v>
      </c>
      <c r="F701" s="1189" t="s">
        <v>714</v>
      </c>
      <c r="G701" s="1189" t="s">
        <v>1075</v>
      </c>
      <c r="H701" s="1189"/>
      <c r="I701" s="1189" t="s">
        <v>717</v>
      </c>
      <c r="J701" s="1189" t="s">
        <v>28</v>
      </c>
      <c r="K701" s="1189" t="s">
        <v>49</v>
      </c>
      <c r="L701" s="1189"/>
      <c r="M701" s="1195">
        <v>40435756.6913</v>
      </c>
      <c r="N701" s="1195">
        <v>4692740.79121</v>
      </c>
      <c r="O701" s="1189" t="s">
        <v>718</v>
      </c>
      <c r="P701" s="1196">
        <f t="shared" si="11"/>
        <v>203.47023500595</v>
      </c>
      <c r="Q701" s="1201" t="s">
        <v>44</v>
      </c>
      <c r="R701" s="1202" t="s">
        <v>45</v>
      </c>
    </row>
    <row r="702" s="1" customFormat="1" spans="1:18">
      <c r="A702" s="1189" t="s">
        <v>37</v>
      </c>
      <c r="B702" s="1189" t="s">
        <v>711</v>
      </c>
      <c r="C702" s="1189">
        <v>263</v>
      </c>
      <c r="D702" s="1190">
        <v>9.03164085765</v>
      </c>
      <c r="E702" s="1189" t="s">
        <v>711</v>
      </c>
      <c r="F702" s="1189" t="s">
        <v>714</v>
      </c>
      <c r="G702" s="1189" t="s">
        <v>1075</v>
      </c>
      <c r="H702" s="1189"/>
      <c r="I702" s="1189" t="s">
        <v>717</v>
      </c>
      <c r="J702" s="1189" t="s">
        <v>28</v>
      </c>
      <c r="K702" s="1189" t="s">
        <v>327</v>
      </c>
      <c r="L702" s="1189"/>
      <c r="M702" s="1195">
        <v>40436151.7409</v>
      </c>
      <c r="N702" s="1195">
        <v>4693564.87394</v>
      </c>
      <c r="O702" s="1189" t="s">
        <v>718</v>
      </c>
      <c r="P702" s="1196">
        <f t="shared" si="11"/>
        <v>27.09492257295</v>
      </c>
      <c r="Q702" s="1201" t="s">
        <v>44</v>
      </c>
      <c r="R702" s="1202" t="s">
        <v>45</v>
      </c>
    </row>
    <row r="703" s="1" customFormat="1" spans="1:18">
      <c r="A703" s="1189" t="s">
        <v>37</v>
      </c>
      <c r="B703" s="1189" t="s">
        <v>100</v>
      </c>
      <c r="C703" s="1189">
        <v>271</v>
      </c>
      <c r="D703" s="1190">
        <v>47.23755031875</v>
      </c>
      <c r="E703" s="1189" t="s">
        <v>100</v>
      </c>
      <c r="F703" s="1189" t="s">
        <v>714</v>
      </c>
      <c r="G703" s="1189" t="s">
        <v>1075</v>
      </c>
      <c r="H703" s="1189"/>
      <c r="I703" s="1189" t="s">
        <v>717</v>
      </c>
      <c r="J703" s="1189" t="s">
        <v>28</v>
      </c>
      <c r="K703" s="1189" t="s">
        <v>327</v>
      </c>
      <c r="L703" s="1189"/>
      <c r="M703" s="1195">
        <v>40436284.7571</v>
      </c>
      <c r="N703" s="1195">
        <v>4687110.32986</v>
      </c>
      <c r="O703" s="1189" t="s">
        <v>43</v>
      </c>
      <c r="P703" s="1196">
        <f t="shared" si="11"/>
        <v>141.71265095625</v>
      </c>
      <c r="Q703" s="1201" t="s">
        <v>44</v>
      </c>
      <c r="R703" s="1202" t="s">
        <v>45</v>
      </c>
    </row>
    <row r="704" s="1" customFormat="1" spans="1:18">
      <c r="A704" s="1189" t="s">
        <v>37</v>
      </c>
      <c r="B704" s="1189" t="s">
        <v>711</v>
      </c>
      <c r="C704" s="1189">
        <v>759</v>
      </c>
      <c r="D704" s="1190">
        <v>10.8759414111</v>
      </c>
      <c r="E704" s="1189" t="s">
        <v>711</v>
      </c>
      <c r="F704" s="1189" t="s">
        <v>714</v>
      </c>
      <c r="G704" s="1189" t="s">
        <v>1075</v>
      </c>
      <c r="H704" s="1189"/>
      <c r="I704" s="1189" t="s">
        <v>721</v>
      </c>
      <c r="J704" s="1189" t="s">
        <v>28</v>
      </c>
      <c r="K704" s="1189" t="s">
        <v>140</v>
      </c>
      <c r="L704" s="1189"/>
      <c r="M704" s="1195">
        <v>40438953.8455</v>
      </c>
      <c r="N704" s="1195">
        <v>4692192.36424</v>
      </c>
      <c r="O704" s="1189" t="s">
        <v>718</v>
      </c>
      <c r="P704" s="1196">
        <f t="shared" si="11"/>
        <v>32.6278242333</v>
      </c>
      <c r="Q704" s="1201" t="s">
        <v>44</v>
      </c>
      <c r="R704" s="1202" t="s">
        <v>45</v>
      </c>
    </row>
    <row r="705" s="1" customFormat="1" spans="1:18">
      <c r="A705" s="1189" t="s">
        <v>37</v>
      </c>
      <c r="B705" s="1189" t="s">
        <v>711</v>
      </c>
      <c r="C705" s="1189">
        <v>757</v>
      </c>
      <c r="D705" s="1190">
        <v>17.2301182017</v>
      </c>
      <c r="E705" s="1189" t="s">
        <v>711</v>
      </c>
      <c r="F705" s="1189" t="s">
        <v>714</v>
      </c>
      <c r="G705" s="1189" t="s">
        <v>1075</v>
      </c>
      <c r="H705" s="1189"/>
      <c r="I705" s="1189" t="s">
        <v>721</v>
      </c>
      <c r="J705" s="1189" t="s">
        <v>28</v>
      </c>
      <c r="K705" s="1189" t="s">
        <v>140</v>
      </c>
      <c r="L705" s="1189"/>
      <c r="M705" s="1195">
        <v>40438787.1955</v>
      </c>
      <c r="N705" s="1195">
        <v>4692214.51836</v>
      </c>
      <c r="O705" s="1189" t="s">
        <v>718</v>
      </c>
      <c r="P705" s="1196">
        <f t="shared" si="11"/>
        <v>51.6903546051</v>
      </c>
      <c r="Q705" s="1201" t="s">
        <v>44</v>
      </c>
      <c r="R705" s="1202" t="s">
        <v>45</v>
      </c>
    </row>
    <row r="706" s="1" customFormat="1" spans="1:18">
      <c r="A706" s="1189" t="s">
        <v>37</v>
      </c>
      <c r="B706" s="1189" t="s">
        <v>711</v>
      </c>
      <c r="C706" s="1189">
        <v>815</v>
      </c>
      <c r="D706" s="1190">
        <v>20.13267232005</v>
      </c>
      <c r="E706" s="1189" t="s">
        <v>711</v>
      </c>
      <c r="F706" s="1189" t="s">
        <v>714</v>
      </c>
      <c r="G706" s="1189" t="s">
        <v>1075</v>
      </c>
      <c r="H706" s="1189"/>
      <c r="I706" s="1189" t="s">
        <v>722</v>
      </c>
      <c r="J706" s="1189" t="s">
        <v>28</v>
      </c>
      <c r="K706" s="1189" t="s">
        <v>93</v>
      </c>
      <c r="L706" s="1189"/>
      <c r="M706" s="1195">
        <v>40439135.3951</v>
      </c>
      <c r="N706" s="1195">
        <v>4692017.28142</v>
      </c>
      <c r="O706" s="1189" t="s">
        <v>718</v>
      </c>
      <c r="P706" s="1196">
        <f t="shared" si="11"/>
        <v>60.39801696015</v>
      </c>
      <c r="Q706" s="1201" t="s">
        <v>44</v>
      </c>
      <c r="R706" s="1202" t="s">
        <v>45</v>
      </c>
    </row>
    <row r="707" s="1" customFormat="1" spans="1:18">
      <c r="A707" s="1189" t="s">
        <v>37</v>
      </c>
      <c r="B707" s="1189" t="s">
        <v>711</v>
      </c>
      <c r="C707" s="1189">
        <v>764</v>
      </c>
      <c r="D707" s="1190">
        <v>3.2820914136</v>
      </c>
      <c r="E707" s="1189" t="s">
        <v>711</v>
      </c>
      <c r="F707" s="1189" t="s">
        <v>714</v>
      </c>
      <c r="G707" s="1189" t="s">
        <v>1075</v>
      </c>
      <c r="H707" s="1189"/>
      <c r="I707" s="1189" t="s">
        <v>717</v>
      </c>
      <c r="J707" s="1189" t="s">
        <v>28</v>
      </c>
      <c r="K707" s="1189" t="s">
        <v>140</v>
      </c>
      <c r="L707" s="1189"/>
      <c r="M707" s="1195">
        <v>40438926.2648</v>
      </c>
      <c r="N707" s="1195">
        <v>4692188.98799</v>
      </c>
      <c r="O707" s="1189" t="s">
        <v>718</v>
      </c>
      <c r="P707" s="1196">
        <f t="shared" si="11"/>
        <v>9.8462742408</v>
      </c>
      <c r="Q707" s="1201" t="s">
        <v>44</v>
      </c>
      <c r="R707" s="1202" t="s">
        <v>45</v>
      </c>
    </row>
    <row r="708" s="1" customFormat="1" spans="1:18">
      <c r="A708" s="1189" t="s">
        <v>37</v>
      </c>
      <c r="B708" s="1189" t="s">
        <v>100</v>
      </c>
      <c r="C708" s="1189">
        <v>1172</v>
      </c>
      <c r="D708" s="1190">
        <v>1.6733992908</v>
      </c>
      <c r="E708" s="1189" t="s">
        <v>100</v>
      </c>
      <c r="F708" s="1189" t="s">
        <v>714</v>
      </c>
      <c r="G708" s="1189" t="s">
        <v>1075</v>
      </c>
      <c r="H708" s="1189"/>
      <c r="I708" s="1189" t="s">
        <v>717</v>
      </c>
      <c r="J708" s="1189" t="s">
        <v>28</v>
      </c>
      <c r="K708" s="1189" t="s">
        <v>58</v>
      </c>
      <c r="L708" s="1189"/>
      <c r="M708" s="1195">
        <v>40432598.0035</v>
      </c>
      <c r="N708" s="1195">
        <v>4685185.96468</v>
      </c>
      <c r="O708" s="1189" t="s">
        <v>43</v>
      </c>
      <c r="P708" s="1196">
        <f t="shared" si="11"/>
        <v>5.0201978724</v>
      </c>
      <c r="Q708" s="1201" t="s">
        <v>44</v>
      </c>
      <c r="R708" s="1202" t="s">
        <v>45</v>
      </c>
    </row>
    <row r="709" s="1" customFormat="1" spans="1:18">
      <c r="A709" s="1189" t="s">
        <v>37</v>
      </c>
      <c r="B709" s="1189" t="s">
        <v>100</v>
      </c>
      <c r="C709" s="1189">
        <v>1211</v>
      </c>
      <c r="D709" s="1190">
        <v>14.9855399691</v>
      </c>
      <c r="E709" s="1189" t="s">
        <v>100</v>
      </c>
      <c r="F709" s="1189" t="s">
        <v>714</v>
      </c>
      <c r="G709" s="1189" t="s">
        <v>1075</v>
      </c>
      <c r="H709" s="1189"/>
      <c r="I709" s="1189" t="s">
        <v>717</v>
      </c>
      <c r="J709" s="1189" t="s">
        <v>28</v>
      </c>
      <c r="K709" s="1189" t="s">
        <v>58</v>
      </c>
      <c r="L709" s="1189"/>
      <c r="M709" s="1195">
        <v>40432638.4945</v>
      </c>
      <c r="N709" s="1195">
        <v>4685113.86283</v>
      </c>
      <c r="O709" s="1189" t="s">
        <v>43</v>
      </c>
      <c r="P709" s="1196">
        <f t="shared" si="11"/>
        <v>44.9566199073</v>
      </c>
      <c r="Q709" s="1201" t="s">
        <v>44</v>
      </c>
      <c r="R709" s="1202" t="s">
        <v>45</v>
      </c>
    </row>
    <row r="710" s="1" customFormat="1" spans="1:18">
      <c r="A710" s="1189" t="s">
        <v>37</v>
      </c>
      <c r="B710" s="1189" t="s">
        <v>100</v>
      </c>
      <c r="C710" s="1189">
        <v>59</v>
      </c>
      <c r="D710" s="1190">
        <v>1.55290499865</v>
      </c>
      <c r="E710" s="1189" t="s">
        <v>100</v>
      </c>
      <c r="F710" s="1189" t="s">
        <v>714</v>
      </c>
      <c r="G710" s="1189" t="s">
        <v>1075</v>
      </c>
      <c r="H710" s="1189"/>
      <c r="I710" s="1189" t="s">
        <v>717</v>
      </c>
      <c r="J710" s="1189" t="s">
        <v>729</v>
      </c>
      <c r="K710" s="1189" t="s">
        <v>58</v>
      </c>
      <c r="L710" s="1189"/>
      <c r="M710" s="1195">
        <v>40436357.679</v>
      </c>
      <c r="N710" s="1195">
        <v>4688123.94725</v>
      </c>
      <c r="O710" s="1189" t="s">
        <v>43</v>
      </c>
      <c r="P710" s="1196">
        <f t="shared" si="11"/>
        <v>4.65871499595</v>
      </c>
      <c r="Q710" s="1201" t="s">
        <v>44</v>
      </c>
      <c r="R710" s="1202" t="s">
        <v>45</v>
      </c>
    </row>
    <row r="711" s="1" customFormat="1" spans="1:18">
      <c r="A711" s="1189" t="s">
        <v>37</v>
      </c>
      <c r="B711" s="1189" t="s">
        <v>711</v>
      </c>
      <c r="C711" s="1189">
        <v>1087</v>
      </c>
      <c r="D711" s="1190">
        <v>307.4498661645</v>
      </c>
      <c r="E711" s="1189" t="s">
        <v>711</v>
      </c>
      <c r="F711" s="1189" t="s">
        <v>714</v>
      </c>
      <c r="G711" s="1189" t="s">
        <v>1075</v>
      </c>
      <c r="H711" s="1189"/>
      <c r="I711" s="1189" t="s">
        <v>721</v>
      </c>
      <c r="J711" s="1189" t="s">
        <v>28</v>
      </c>
      <c r="K711" s="1189" t="s">
        <v>29</v>
      </c>
      <c r="L711" s="1189"/>
      <c r="M711" s="1195">
        <v>40436659.3827</v>
      </c>
      <c r="N711" s="1195">
        <v>4690826.81017</v>
      </c>
      <c r="O711" s="1189" t="s">
        <v>718</v>
      </c>
      <c r="P711" s="1196">
        <f t="shared" si="11"/>
        <v>922.3495984935</v>
      </c>
      <c r="Q711" s="1201" t="s">
        <v>44</v>
      </c>
      <c r="R711" s="1202" t="s">
        <v>45</v>
      </c>
    </row>
    <row r="712" s="1" customFormat="1" spans="1:18">
      <c r="A712" s="1189" t="s">
        <v>37</v>
      </c>
      <c r="B712" s="1189" t="s">
        <v>711</v>
      </c>
      <c r="C712" s="1189">
        <v>1184</v>
      </c>
      <c r="D712" s="1190">
        <v>242.554100907</v>
      </c>
      <c r="E712" s="1189" t="s">
        <v>711</v>
      </c>
      <c r="F712" s="1189" t="s">
        <v>714</v>
      </c>
      <c r="G712" s="1189" t="s">
        <v>1075</v>
      </c>
      <c r="H712" s="1189"/>
      <c r="I712" s="1189" t="s">
        <v>721</v>
      </c>
      <c r="J712" s="1189" t="s">
        <v>28</v>
      </c>
      <c r="K712" s="1189" t="s">
        <v>29</v>
      </c>
      <c r="L712" s="1189"/>
      <c r="M712" s="1195">
        <v>40436492.3886</v>
      </c>
      <c r="N712" s="1195">
        <v>4690336.50131</v>
      </c>
      <c r="O712" s="1189" t="s">
        <v>718</v>
      </c>
      <c r="P712" s="1196">
        <f t="shared" si="11"/>
        <v>727.662302721</v>
      </c>
      <c r="Q712" s="1189" t="s">
        <v>1082</v>
      </c>
      <c r="R712" s="1203" t="s">
        <v>1083</v>
      </c>
    </row>
    <row r="713" s="1" customFormat="1" spans="1:18">
      <c r="A713" s="1189" t="s">
        <v>37</v>
      </c>
      <c r="B713" s="1189" t="s">
        <v>711</v>
      </c>
      <c r="C713" s="1189">
        <v>1216</v>
      </c>
      <c r="D713" s="1190">
        <v>25.22231662755</v>
      </c>
      <c r="E713" s="1189" t="s">
        <v>711</v>
      </c>
      <c r="F713" s="1189" t="s">
        <v>714</v>
      </c>
      <c r="G713" s="1189" t="s">
        <v>1075</v>
      </c>
      <c r="H713" s="1189"/>
      <c r="I713" s="1189" t="s">
        <v>721</v>
      </c>
      <c r="J713" s="1189" t="s">
        <v>28</v>
      </c>
      <c r="K713" s="1189" t="s">
        <v>58</v>
      </c>
      <c r="L713" s="1189"/>
      <c r="M713" s="1195">
        <v>40436355.5616</v>
      </c>
      <c r="N713" s="1195">
        <v>4690258.57829</v>
      </c>
      <c r="O713" s="1189" t="s">
        <v>718</v>
      </c>
      <c r="P713" s="1196">
        <f t="shared" si="11"/>
        <v>75.66694988265</v>
      </c>
      <c r="Q713" s="1189" t="s">
        <v>1082</v>
      </c>
      <c r="R713" s="1203" t="s">
        <v>1083</v>
      </c>
    </row>
    <row r="714" s="1" customFormat="1" spans="1:18">
      <c r="A714" s="1189" t="s">
        <v>37</v>
      </c>
      <c r="B714" s="1189" t="s">
        <v>711</v>
      </c>
      <c r="C714" s="1189">
        <v>1243</v>
      </c>
      <c r="D714" s="1190">
        <v>8.6903730666</v>
      </c>
      <c r="E714" s="1189" t="s">
        <v>711</v>
      </c>
      <c r="F714" s="1189" t="s">
        <v>714</v>
      </c>
      <c r="G714" s="1189" t="s">
        <v>1075</v>
      </c>
      <c r="H714" s="1189"/>
      <c r="I714" s="1189" t="s">
        <v>721</v>
      </c>
      <c r="J714" s="1189" t="s">
        <v>28</v>
      </c>
      <c r="K714" s="1189" t="s">
        <v>29</v>
      </c>
      <c r="L714" s="1189"/>
      <c r="M714" s="1195">
        <v>40436702.3152</v>
      </c>
      <c r="N714" s="1195">
        <v>4690070.41993</v>
      </c>
      <c r="O714" s="1189" t="s">
        <v>718</v>
      </c>
      <c r="P714" s="1196">
        <f t="shared" si="11"/>
        <v>26.0711191998</v>
      </c>
      <c r="Q714" s="1189" t="s">
        <v>1082</v>
      </c>
      <c r="R714" s="1203" t="s">
        <v>1083</v>
      </c>
    </row>
    <row r="715" s="1" customFormat="1" spans="1:18">
      <c r="A715" s="1189" t="s">
        <v>37</v>
      </c>
      <c r="B715" s="1189" t="s">
        <v>711</v>
      </c>
      <c r="C715" s="1189">
        <v>1269</v>
      </c>
      <c r="D715" s="1190">
        <v>33.56253493395</v>
      </c>
      <c r="E715" s="1189" t="s">
        <v>711</v>
      </c>
      <c r="F715" s="1189" t="s">
        <v>714</v>
      </c>
      <c r="G715" s="1189" t="s">
        <v>1075</v>
      </c>
      <c r="H715" s="1189"/>
      <c r="I715" s="1189" t="s">
        <v>721</v>
      </c>
      <c r="J715" s="1189" t="s">
        <v>28</v>
      </c>
      <c r="K715" s="1189" t="s">
        <v>58</v>
      </c>
      <c r="L715" s="1189"/>
      <c r="M715" s="1195">
        <v>40436630.3306</v>
      </c>
      <c r="N715" s="1195">
        <v>4689952.21339</v>
      </c>
      <c r="O715" s="1189" t="s">
        <v>718</v>
      </c>
      <c r="P715" s="1196">
        <f t="shared" si="11"/>
        <v>100.68760480185</v>
      </c>
      <c r="Q715" s="1189" t="s">
        <v>1082</v>
      </c>
      <c r="R715" s="1203" t="s">
        <v>1083</v>
      </c>
    </row>
    <row r="716" s="1" customFormat="1" spans="1:18">
      <c r="A716" s="1189" t="s">
        <v>37</v>
      </c>
      <c r="B716" s="1189" t="s">
        <v>100</v>
      </c>
      <c r="C716" s="1189">
        <v>608</v>
      </c>
      <c r="D716" s="1190">
        <v>5.04998113185</v>
      </c>
      <c r="E716" s="1189" t="s">
        <v>100</v>
      </c>
      <c r="F716" s="1189" t="s">
        <v>714</v>
      </c>
      <c r="G716" s="1189" t="s">
        <v>1075</v>
      </c>
      <c r="H716" s="1189"/>
      <c r="I716" s="1189" t="s">
        <v>717</v>
      </c>
      <c r="J716" s="1189" t="s">
        <v>28</v>
      </c>
      <c r="K716" s="1189" t="s">
        <v>140</v>
      </c>
      <c r="L716" s="1189"/>
      <c r="M716" s="1195">
        <v>40433179.7897</v>
      </c>
      <c r="N716" s="1195">
        <v>4686322.72625</v>
      </c>
      <c r="O716" s="1189" t="s">
        <v>43</v>
      </c>
      <c r="P716" s="1196">
        <f t="shared" ref="P716:P779" si="12">D716*3</f>
        <v>15.14994339555</v>
      </c>
      <c r="Q716" s="1189" t="s">
        <v>1082</v>
      </c>
      <c r="R716" s="1203" t="s">
        <v>1083</v>
      </c>
    </row>
    <row r="717" s="1" customFormat="1" spans="1:18">
      <c r="A717" s="1189" t="s">
        <v>37</v>
      </c>
      <c r="B717" s="1189" t="s">
        <v>711</v>
      </c>
      <c r="C717" s="1189">
        <v>426</v>
      </c>
      <c r="D717" s="1190">
        <v>4.28752902585</v>
      </c>
      <c r="E717" s="1189" t="s">
        <v>711</v>
      </c>
      <c r="F717" s="1189" t="s">
        <v>714</v>
      </c>
      <c r="G717" s="1189" t="s">
        <v>1075</v>
      </c>
      <c r="H717" s="1189"/>
      <c r="I717" s="1189" t="s">
        <v>722</v>
      </c>
      <c r="J717" s="1189" t="s">
        <v>28</v>
      </c>
      <c r="K717" s="1189" t="s">
        <v>93</v>
      </c>
      <c r="L717" s="1189"/>
      <c r="M717" s="1195">
        <v>40435635.463</v>
      </c>
      <c r="N717" s="1195">
        <v>4693015.67501</v>
      </c>
      <c r="O717" s="1189" t="s">
        <v>718</v>
      </c>
      <c r="P717" s="1196">
        <f t="shared" si="12"/>
        <v>12.86258707755</v>
      </c>
      <c r="Q717" s="1189" t="s">
        <v>1082</v>
      </c>
      <c r="R717" s="1203" t="s">
        <v>1083</v>
      </c>
    </row>
    <row r="718" s="1" customFormat="1" spans="1:18">
      <c r="A718" s="1189" t="s">
        <v>37</v>
      </c>
      <c r="B718" s="1189" t="s">
        <v>711</v>
      </c>
      <c r="C718" s="1189">
        <v>1066</v>
      </c>
      <c r="D718" s="1190">
        <v>674.5155388875</v>
      </c>
      <c r="E718" s="1189" t="s">
        <v>711</v>
      </c>
      <c r="F718" s="1189" t="s">
        <v>714</v>
      </c>
      <c r="G718" s="1189" t="s">
        <v>1075</v>
      </c>
      <c r="H718" s="1189"/>
      <c r="I718" s="1189" t="s">
        <v>717</v>
      </c>
      <c r="J718" s="1189" t="s">
        <v>28</v>
      </c>
      <c r="K718" s="1189" t="s">
        <v>49</v>
      </c>
      <c r="L718" s="1189"/>
      <c r="M718" s="1195">
        <v>40437591.7671</v>
      </c>
      <c r="N718" s="1195">
        <v>4691035.73197</v>
      </c>
      <c r="O718" s="1189" t="s">
        <v>718</v>
      </c>
      <c r="P718" s="1196">
        <f t="shared" si="12"/>
        <v>2023.5466166625</v>
      </c>
      <c r="Q718" s="1189" t="s">
        <v>1082</v>
      </c>
      <c r="R718" s="1203" t="s">
        <v>1083</v>
      </c>
    </row>
    <row r="719" s="1" customFormat="1" spans="1:18">
      <c r="A719" s="1189" t="s">
        <v>37</v>
      </c>
      <c r="B719" s="1189" t="s">
        <v>711</v>
      </c>
      <c r="C719" s="1189">
        <v>1020</v>
      </c>
      <c r="D719" s="1190">
        <v>6.24392526645</v>
      </c>
      <c r="E719" s="1189" t="s">
        <v>711</v>
      </c>
      <c r="F719" s="1189" t="s">
        <v>714</v>
      </c>
      <c r="G719" s="1189" t="s">
        <v>1075</v>
      </c>
      <c r="H719" s="1189"/>
      <c r="I719" s="1189" t="s">
        <v>717</v>
      </c>
      <c r="J719" s="1189" t="s">
        <v>28</v>
      </c>
      <c r="K719" s="1189" t="s">
        <v>49</v>
      </c>
      <c r="L719" s="1189"/>
      <c r="M719" s="1195">
        <v>40436816.4051</v>
      </c>
      <c r="N719" s="1195">
        <v>4691294.39928</v>
      </c>
      <c r="O719" s="1189" t="s">
        <v>718</v>
      </c>
      <c r="P719" s="1196">
        <f t="shared" si="12"/>
        <v>18.73177579935</v>
      </c>
      <c r="Q719" s="1189" t="s">
        <v>1082</v>
      </c>
      <c r="R719" s="1203" t="s">
        <v>1083</v>
      </c>
    </row>
    <row r="720" s="1" customFormat="1" spans="1:18">
      <c r="A720" s="1189" t="s">
        <v>37</v>
      </c>
      <c r="B720" s="1189" t="s">
        <v>711</v>
      </c>
      <c r="C720" s="1189">
        <v>1031</v>
      </c>
      <c r="D720" s="1190">
        <v>6.3508419759</v>
      </c>
      <c r="E720" s="1189" t="s">
        <v>711</v>
      </c>
      <c r="F720" s="1189" t="s">
        <v>714</v>
      </c>
      <c r="G720" s="1189" t="s">
        <v>1075</v>
      </c>
      <c r="H720" s="1189"/>
      <c r="I720" s="1189" t="s">
        <v>722</v>
      </c>
      <c r="J720" s="1189" t="s">
        <v>28</v>
      </c>
      <c r="K720" s="1189" t="s">
        <v>327</v>
      </c>
      <c r="L720" s="1189"/>
      <c r="M720" s="1195">
        <v>40436353.5546</v>
      </c>
      <c r="N720" s="1195">
        <v>4691213.82063</v>
      </c>
      <c r="O720" s="1189" t="s">
        <v>718</v>
      </c>
      <c r="P720" s="1196">
        <f t="shared" si="12"/>
        <v>19.0525259277</v>
      </c>
      <c r="Q720" s="1189" t="s">
        <v>1082</v>
      </c>
      <c r="R720" s="1203" t="s">
        <v>1083</v>
      </c>
    </row>
    <row r="721" s="1" customFormat="1" spans="1:18">
      <c r="A721" s="1189" t="s">
        <v>37</v>
      </c>
      <c r="B721" s="1189" t="s">
        <v>100</v>
      </c>
      <c r="C721" s="1189">
        <v>1361</v>
      </c>
      <c r="D721" s="1190">
        <v>49.3054354641</v>
      </c>
      <c r="E721" s="1189" t="s">
        <v>100</v>
      </c>
      <c r="F721" s="1189" t="s">
        <v>714</v>
      </c>
      <c r="G721" s="1189" t="s">
        <v>1075</v>
      </c>
      <c r="H721" s="1189"/>
      <c r="I721" s="1189" t="s">
        <v>717</v>
      </c>
      <c r="J721" s="1189" t="s">
        <v>28</v>
      </c>
      <c r="K721" s="1189" t="s">
        <v>1084</v>
      </c>
      <c r="L721" s="1189"/>
      <c r="M721" s="1195">
        <v>40433211.6136</v>
      </c>
      <c r="N721" s="1195">
        <v>4684733.27877</v>
      </c>
      <c r="O721" s="1189" t="s">
        <v>43</v>
      </c>
      <c r="P721" s="1196">
        <f t="shared" si="12"/>
        <v>147.9163063923</v>
      </c>
      <c r="Q721" s="1189" t="s">
        <v>1082</v>
      </c>
      <c r="R721" s="1203" t="s">
        <v>1083</v>
      </c>
    </row>
    <row r="722" s="1" customFormat="1" spans="1:18">
      <c r="A722" s="1189" t="s">
        <v>37</v>
      </c>
      <c r="B722" s="1189" t="s">
        <v>100</v>
      </c>
      <c r="C722" s="1189">
        <v>781</v>
      </c>
      <c r="D722" s="1190">
        <v>10.1547468222</v>
      </c>
      <c r="E722" s="1189" t="s">
        <v>100</v>
      </c>
      <c r="F722" s="1189" t="s">
        <v>714</v>
      </c>
      <c r="G722" s="1189" t="s">
        <v>1075</v>
      </c>
      <c r="H722" s="1189"/>
      <c r="I722" s="1189" t="s">
        <v>717</v>
      </c>
      <c r="J722" s="1189" t="s">
        <v>28</v>
      </c>
      <c r="K722" s="1189" t="s">
        <v>49</v>
      </c>
      <c r="L722" s="1189"/>
      <c r="M722" s="1195">
        <v>40432605.2354</v>
      </c>
      <c r="N722" s="1195">
        <v>4685897.14221</v>
      </c>
      <c r="O722" s="1189" t="s">
        <v>43</v>
      </c>
      <c r="P722" s="1196">
        <f t="shared" si="12"/>
        <v>30.4642404666</v>
      </c>
      <c r="Q722" s="1189" t="s">
        <v>1082</v>
      </c>
      <c r="R722" s="1203" t="s">
        <v>1083</v>
      </c>
    </row>
    <row r="723" s="1" customFormat="1" spans="1:18">
      <c r="A723" s="1189" t="s">
        <v>37</v>
      </c>
      <c r="B723" s="1189" t="s">
        <v>100</v>
      </c>
      <c r="C723" s="1189">
        <v>752</v>
      </c>
      <c r="D723" s="1190">
        <v>3.05661704625</v>
      </c>
      <c r="E723" s="1189" t="s">
        <v>100</v>
      </c>
      <c r="F723" s="1189" t="s">
        <v>714</v>
      </c>
      <c r="G723" s="1189" t="s">
        <v>1075</v>
      </c>
      <c r="H723" s="1189"/>
      <c r="I723" s="1189" t="s">
        <v>717</v>
      </c>
      <c r="J723" s="1189" t="s">
        <v>28</v>
      </c>
      <c r="K723" s="1189" t="s">
        <v>49</v>
      </c>
      <c r="L723" s="1189"/>
      <c r="M723" s="1195">
        <v>40432442.3161</v>
      </c>
      <c r="N723" s="1195">
        <v>4685964.50815</v>
      </c>
      <c r="O723" s="1189" t="s">
        <v>43</v>
      </c>
      <c r="P723" s="1196">
        <f t="shared" si="12"/>
        <v>9.16985113875</v>
      </c>
      <c r="Q723" s="1189" t="s">
        <v>1082</v>
      </c>
      <c r="R723" s="1203" t="s">
        <v>1083</v>
      </c>
    </row>
    <row r="724" s="1" customFormat="1" spans="1:18">
      <c r="A724" s="1189" t="s">
        <v>37</v>
      </c>
      <c r="B724" s="1189" t="s">
        <v>100</v>
      </c>
      <c r="C724" s="1189">
        <v>736</v>
      </c>
      <c r="D724" s="1190">
        <v>12.25057230585</v>
      </c>
      <c r="E724" s="1189" t="s">
        <v>100</v>
      </c>
      <c r="F724" s="1189" t="s">
        <v>714</v>
      </c>
      <c r="G724" s="1189" t="s">
        <v>1075</v>
      </c>
      <c r="H724" s="1189"/>
      <c r="I724" s="1189" t="s">
        <v>717</v>
      </c>
      <c r="J724" s="1189" t="s">
        <v>28</v>
      </c>
      <c r="K724" s="1189" t="s">
        <v>49</v>
      </c>
      <c r="L724" s="1189"/>
      <c r="M724" s="1195">
        <v>40432556.4066</v>
      </c>
      <c r="N724" s="1195">
        <v>4685993.3671</v>
      </c>
      <c r="O724" s="1189" t="s">
        <v>43</v>
      </c>
      <c r="P724" s="1196">
        <f t="shared" si="12"/>
        <v>36.75171691755</v>
      </c>
      <c r="Q724" s="1189" t="s">
        <v>1082</v>
      </c>
      <c r="R724" s="1203" t="s">
        <v>1083</v>
      </c>
    </row>
    <row r="725" s="1" customFormat="1" spans="1:18">
      <c r="A725" s="1189" t="s">
        <v>37</v>
      </c>
      <c r="B725" s="1189" t="s">
        <v>100</v>
      </c>
      <c r="C725" s="1189">
        <v>763</v>
      </c>
      <c r="D725" s="1190">
        <v>2.83698453405</v>
      </c>
      <c r="E725" s="1189" t="s">
        <v>100</v>
      </c>
      <c r="F725" s="1189" t="s">
        <v>714</v>
      </c>
      <c r="G725" s="1189" t="s">
        <v>1075</v>
      </c>
      <c r="H725" s="1189"/>
      <c r="I725" s="1189" t="s">
        <v>717</v>
      </c>
      <c r="J725" s="1189" t="s">
        <v>28</v>
      </c>
      <c r="K725" s="1189" t="s">
        <v>49</v>
      </c>
      <c r="L725" s="1189"/>
      <c r="M725" s="1195">
        <v>40432418.7376</v>
      </c>
      <c r="N725" s="1195">
        <v>4685925.06358</v>
      </c>
      <c r="O725" s="1189" t="s">
        <v>43</v>
      </c>
      <c r="P725" s="1196">
        <f t="shared" si="12"/>
        <v>8.51095360215</v>
      </c>
      <c r="Q725" s="1189" t="s">
        <v>1082</v>
      </c>
      <c r="R725" s="1203" t="s">
        <v>1083</v>
      </c>
    </row>
    <row r="726" s="1" customFormat="1" spans="1:18">
      <c r="A726" s="1189" t="s">
        <v>37</v>
      </c>
      <c r="B726" s="1189" t="s">
        <v>711</v>
      </c>
      <c r="C726" s="1189">
        <v>913</v>
      </c>
      <c r="D726" s="1190">
        <v>14.7533523195</v>
      </c>
      <c r="E726" s="1189" t="s">
        <v>711</v>
      </c>
      <c r="F726" s="1189" t="s">
        <v>714</v>
      </c>
      <c r="G726" s="1189" t="s">
        <v>1075</v>
      </c>
      <c r="H726" s="1189"/>
      <c r="I726" s="1189" t="s">
        <v>717</v>
      </c>
      <c r="J726" s="1189" t="s">
        <v>28</v>
      </c>
      <c r="K726" s="1189" t="s">
        <v>140</v>
      </c>
      <c r="L726" s="1189"/>
      <c r="M726" s="1195">
        <v>40437006.8766</v>
      </c>
      <c r="N726" s="1195">
        <v>4691721.69689</v>
      </c>
      <c r="O726" s="1189" t="s">
        <v>718</v>
      </c>
      <c r="P726" s="1196">
        <f t="shared" si="12"/>
        <v>44.2600569585</v>
      </c>
      <c r="Q726" s="1189" t="s">
        <v>1082</v>
      </c>
      <c r="R726" s="1203" t="s">
        <v>1083</v>
      </c>
    </row>
    <row r="727" s="1" customFormat="1" spans="1:18">
      <c r="A727" s="1189" t="s">
        <v>37</v>
      </c>
      <c r="B727" s="1189" t="s">
        <v>711</v>
      </c>
      <c r="C727" s="1189">
        <v>895</v>
      </c>
      <c r="D727" s="1190">
        <v>30.86981261385</v>
      </c>
      <c r="E727" s="1189" t="s">
        <v>711</v>
      </c>
      <c r="F727" s="1189" t="s">
        <v>714</v>
      </c>
      <c r="G727" s="1189" t="s">
        <v>1075</v>
      </c>
      <c r="H727" s="1189"/>
      <c r="I727" s="1189" t="s">
        <v>717</v>
      </c>
      <c r="J727" s="1189" t="s">
        <v>28</v>
      </c>
      <c r="K727" s="1189" t="s">
        <v>140</v>
      </c>
      <c r="L727" s="1189"/>
      <c r="M727" s="1195">
        <v>40436827.987</v>
      </c>
      <c r="N727" s="1195">
        <v>4691683.39586</v>
      </c>
      <c r="O727" s="1189" t="s">
        <v>718</v>
      </c>
      <c r="P727" s="1196">
        <f t="shared" si="12"/>
        <v>92.60943784155</v>
      </c>
      <c r="Q727" s="1189" t="s">
        <v>1082</v>
      </c>
      <c r="R727" s="1203" t="s">
        <v>1083</v>
      </c>
    </row>
    <row r="728" s="1" customFormat="1" spans="1:18">
      <c r="A728" s="1189" t="s">
        <v>37</v>
      </c>
      <c r="B728" s="1189" t="s">
        <v>711</v>
      </c>
      <c r="C728" s="1189">
        <v>967</v>
      </c>
      <c r="D728" s="1190">
        <v>70.1775864399</v>
      </c>
      <c r="E728" s="1189" t="s">
        <v>711</v>
      </c>
      <c r="F728" s="1189" t="s">
        <v>714</v>
      </c>
      <c r="G728" s="1189" t="s">
        <v>1075</v>
      </c>
      <c r="H728" s="1189"/>
      <c r="I728" s="1189" t="s">
        <v>717</v>
      </c>
      <c r="J728" s="1189" t="s">
        <v>28</v>
      </c>
      <c r="K728" s="1189" t="s">
        <v>29</v>
      </c>
      <c r="L728" s="1189"/>
      <c r="M728" s="1195">
        <v>40436702.2484</v>
      </c>
      <c r="N728" s="1195">
        <v>4691463.23036</v>
      </c>
      <c r="O728" s="1189" t="s">
        <v>718</v>
      </c>
      <c r="P728" s="1196">
        <f t="shared" si="12"/>
        <v>210.5327593197</v>
      </c>
      <c r="Q728" s="1189" t="s">
        <v>1082</v>
      </c>
      <c r="R728" s="1203" t="s">
        <v>1083</v>
      </c>
    </row>
    <row r="729" s="1" customFormat="1" spans="1:18">
      <c r="A729" s="1189" t="s">
        <v>37</v>
      </c>
      <c r="B729" s="1189" t="s">
        <v>711</v>
      </c>
      <c r="C729" s="1189">
        <v>909</v>
      </c>
      <c r="D729" s="1190">
        <v>1.57542919305</v>
      </c>
      <c r="E729" s="1189" t="s">
        <v>711</v>
      </c>
      <c r="F729" s="1189" t="s">
        <v>714</v>
      </c>
      <c r="G729" s="1189" t="s">
        <v>1075</v>
      </c>
      <c r="H729" s="1189"/>
      <c r="I729" s="1189" t="s">
        <v>717</v>
      </c>
      <c r="J729" s="1189" t="s">
        <v>28</v>
      </c>
      <c r="K729" s="1189" t="s">
        <v>140</v>
      </c>
      <c r="L729" s="1189"/>
      <c r="M729" s="1195">
        <v>40436782.9663</v>
      </c>
      <c r="N729" s="1195">
        <v>4691722.57932</v>
      </c>
      <c r="O729" s="1189" t="s">
        <v>718</v>
      </c>
      <c r="P729" s="1196">
        <f t="shared" si="12"/>
        <v>4.72628757915</v>
      </c>
      <c r="Q729" s="1189" t="s">
        <v>1082</v>
      </c>
      <c r="R729" s="1203" t="s">
        <v>1083</v>
      </c>
    </row>
    <row r="730" s="1" customFormat="1" spans="1:18">
      <c r="A730" s="1189" t="s">
        <v>37</v>
      </c>
      <c r="B730" s="1189" t="s">
        <v>711</v>
      </c>
      <c r="C730" s="1189">
        <v>990</v>
      </c>
      <c r="D730" s="1190">
        <v>9.85334317425</v>
      </c>
      <c r="E730" s="1189" t="s">
        <v>711</v>
      </c>
      <c r="F730" s="1189" t="s">
        <v>714</v>
      </c>
      <c r="G730" s="1189" t="s">
        <v>1075</v>
      </c>
      <c r="H730" s="1189"/>
      <c r="I730" s="1189" t="s">
        <v>717</v>
      </c>
      <c r="J730" s="1189" t="s">
        <v>28</v>
      </c>
      <c r="K730" s="1189" t="s">
        <v>29</v>
      </c>
      <c r="L730" s="1189"/>
      <c r="M730" s="1195">
        <v>40436612.5468</v>
      </c>
      <c r="N730" s="1195">
        <v>4691430.99284</v>
      </c>
      <c r="O730" s="1189" t="s">
        <v>718</v>
      </c>
      <c r="P730" s="1196">
        <f t="shared" si="12"/>
        <v>29.56002952275</v>
      </c>
      <c r="Q730" s="1189" t="s">
        <v>1082</v>
      </c>
      <c r="R730" s="1203" t="s">
        <v>1083</v>
      </c>
    </row>
    <row r="731" s="1" customFormat="1" spans="1:18">
      <c r="A731" s="1189" t="s">
        <v>37</v>
      </c>
      <c r="B731" s="1189" t="s">
        <v>100</v>
      </c>
      <c r="C731" s="1189">
        <v>711</v>
      </c>
      <c r="D731" s="1190">
        <v>115.6809924807</v>
      </c>
      <c r="E731" s="1189" t="s">
        <v>100</v>
      </c>
      <c r="F731" s="1189" t="s">
        <v>714</v>
      </c>
      <c r="G731" s="1189" t="s">
        <v>1075</v>
      </c>
      <c r="H731" s="1189"/>
      <c r="I731" s="1189" t="s">
        <v>721</v>
      </c>
      <c r="J731" s="1189" t="s">
        <v>28</v>
      </c>
      <c r="K731" s="1189" t="s">
        <v>58</v>
      </c>
      <c r="L731" s="1189"/>
      <c r="M731" s="1195">
        <v>40433302.5223</v>
      </c>
      <c r="N731" s="1195">
        <v>4686060.80785</v>
      </c>
      <c r="O731" s="1189" t="s">
        <v>43</v>
      </c>
      <c r="P731" s="1196">
        <f t="shared" si="12"/>
        <v>347.0429774421</v>
      </c>
      <c r="Q731" s="1189" t="s">
        <v>1082</v>
      </c>
      <c r="R731" s="1203" t="s">
        <v>1083</v>
      </c>
    </row>
    <row r="732" s="1" customFormat="1" spans="1:18">
      <c r="A732" s="1189" t="s">
        <v>37</v>
      </c>
      <c r="B732" s="1189" t="s">
        <v>100</v>
      </c>
      <c r="C732" s="1189">
        <v>784</v>
      </c>
      <c r="D732" s="1190">
        <v>208.597186089</v>
      </c>
      <c r="E732" s="1189" t="s">
        <v>100</v>
      </c>
      <c r="F732" s="1189" t="s">
        <v>714</v>
      </c>
      <c r="G732" s="1189" t="s">
        <v>1075</v>
      </c>
      <c r="H732" s="1189"/>
      <c r="I732" s="1189" t="s">
        <v>721</v>
      </c>
      <c r="J732" s="1189" t="s">
        <v>28</v>
      </c>
      <c r="K732" s="1189" t="s">
        <v>140</v>
      </c>
      <c r="L732" s="1189"/>
      <c r="M732" s="1195">
        <v>40432915.8012</v>
      </c>
      <c r="N732" s="1195">
        <v>4685948.87026</v>
      </c>
      <c r="O732" s="1189" t="s">
        <v>43</v>
      </c>
      <c r="P732" s="1196">
        <f t="shared" si="12"/>
        <v>625.791558267</v>
      </c>
      <c r="Q732" s="1189" t="s">
        <v>1082</v>
      </c>
      <c r="R732" s="1203" t="s">
        <v>1083</v>
      </c>
    </row>
    <row r="733" s="1" customFormat="1" spans="1:18">
      <c r="A733" s="1189" t="s">
        <v>37</v>
      </c>
      <c r="B733" s="1189" t="s">
        <v>100</v>
      </c>
      <c r="C733" s="1189">
        <v>816</v>
      </c>
      <c r="D733" s="1190">
        <v>2.9568098352</v>
      </c>
      <c r="E733" s="1189" t="s">
        <v>100</v>
      </c>
      <c r="F733" s="1189" t="s">
        <v>714</v>
      </c>
      <c r="G733" s="1189" t="s">
        <v>1075</v>
      </c>
      <c r="H733" s="1189"/>
      <c r="I733" s="1189" t="s">
        <v>721</v>
      </c>
      <c r="J733" s="1189" t="s">
        <v>28</v>
      </c>
      <c r="K733" s="1189" t="s">
        <v>29</v>
      </c>
      <c r="L733" s="1189"/>
      <c r="M733" s="1195">
        <v>40432632.3247</v>
      </c>
      <c r="N733" s="1195">
        <v>4685805.62728</v>
      </c>
      <c r="O733" s="1189" t="s">
        <v>43</v>
      </c>
      <c r="P733" s="1196">
        <f t="shared" si="12"/>
        <v>8.8704295056</v>
      </c>
      <c r="Q733" s="1189" t="s">
        <v>1082</v>
      </c>
      <c r="R733" s="1203" t="s">
        <v>1083</v>
      </c>
    </row>
    <row r="734" s="1" customFormat="1" spans="1:18">
      <c r="A734" s="1189" t="s">
        <v>37</v>
      </c>
      <c r="B734" s="1189" t="s">
        <v>100</v>
      </c>
      <c r="C734" s="1189">
        <v>841</v>
      </c>
      <c r="D734" s="1190">
        <v>2.52282069525</v>
      </c>
      <c r="E734" s="1189" t="s">
        <v>100</v>
      </c>
      <c r="F734" s="1189" t="s">
        <v>714</v>
      </c>
      <c r="G734" s="1189" t="s">
        <v>1075</v>
      </c>
      <c r="H734" s="1189"/>
      <c r="I734" s="1189" t="s">
        <v>721</v>
      </c>
      <c r="J734" s="1189" t="s">
        <v>28</v>
      </c>
      <c r="K734" s="1189" t="s">
        <v>327</v>
      </c>
      <c r="L734" s="1189"/>
      <c r="M734" s="1195">
        <v>40432925.553</v>
      </c>
      <c r="N734" s="1195">
        <v>4685786.87003</v>
      </c>
      <c r="O734" s="1189" t="s">
        <v>43</v>
      </c>
      <c r="P734" s="1196">
        <f t="shared" si="12"/>
        <v>7.56846208575</v>
      </c>
      <c r="Q734" s="1189" t="s">
        <v>1082</v>
      </c>
      <c r="R734" s="1203" t="s">
        <v>1083</v>
      </c>
    </row>
    <row r="735" s="1" customFormat="1" spans="1:18">
      <c r="A735" s="1189" t="s">
        <v>37</v>
      </c>
      <c r="B735" s="1189" t="s">
        <v>100</v>
      </c>
      <c r="C735" s="1189">
        <v>757</v>
      </c>
      <c r="D735" s="1190">
        <v>17.2590726675</v>
      </c>
      <c r="E735" s="1189" t="s">
        <v>100</v>
      </c>
      <c r="F735" s="1189" t="s">
        <v>714</v>
      </c>
      <c r="G735" s="1189" t="s">
        <v>1075</v>
      </c>
      <c r="H735" s="1189"/>
      <c r="I735" s="1189" t="s">
        <v>721</v>
      </c>
      <c r="J735" s="1189" t="s">
        <v>28</v>
      </c>
      <c r="K735" s="1189" t="s">
        <v>29</v>
      </c>
      <c r="L735" s="1189"/>
      <c r="M735" s="1195">
        <v>40432704.0722</v>
      </c>
      <c r="N735" s="1195">
        <v>4685962.34155</v>
      </c>
      <c r="O735" s="1189" t="s">
        <v>43</v>
      </c>
      <c r="P735" s="1196">
        <f t="shared" si="12"/>
        <v>51.7772180025</v>
      </c>
      <c r="Q735" s="1189" t="s">
        <v>1082</v>
      </c>
      <c r="R735" s="1203" t="s">
        <v>1083</v>
      </c>
    </row>
    <row r="736" s="1" customFormat="1" spans="1:18">
      <c r="A736" s="1189" t="s">
        <v>37</v>
      </c>
      <c r="B736" s="1189" t="s">
        <v>100</v>
      </c>
      <c r="C736" s="1189">
        <v>835</v>
      </c>
      <c r="D736" s="1190">
        <v>1.669884348</v>
      </c>
      <c r="E736" s="1189" t="s">
        <v>100</v>
      </c>
      <c r="F736" s="1189" t="s">
        <v>714</v>
      </c>
      <c r="G736" s="1189" t="s">
        <v>1075</v>
      </c>
      <c r="H736" s="1189"/>
      <c r="I736" s="1189" t="s">
        <v>721</v>
      </c>
      <c r="J736" s="1189" t="s">
        <v>28</v>
      </c>
      <c r="K736" s="1189" t="s">
        <v>140</v>
      </c>
      <c r="L736" s="1189"/>
      <c r="M736" s="1195">
        <v>40432966.8241</v>
      </c>
      <c r="N736" s="1195">
        <v>4685773.38296</v>
      </c>
      <c r="O736" s="1189" t="s">
        <v>43</v>
      </c>
      <c r="P736" s="1196">
        <f t="shared" si="12"/>
        <v>5.009653044</v>
      </c>
      <c r="Q736" s="1189" t="s">
        <v>1082</v>
      </c>
      <c r="R736" s="1203" t="s">
        <v>1083</v>
      </c>
    </row>
    <row r="737" s="1" customFormat="1" spans="1:18">
      <c r="A737" s="1189" t="s">
        <v>37</v>
      </c>
      <c r="B737" s="1189" t="s">
        <v>100</v>
      </c>
      <c r="C737" s="1189">
        <v>759</v>
      </c>
      <c r="D737" s="1190">
        <v>5.23899041445</v>
      </c>
      <c r="E737" s="1189" t="s">
        <v>100</v>
      </c>
      <c r="F737" s="1189" t="s">
        <v>714</v>
      </c>
      <c r="G737" s="1189" t="s">
        <v>1075</v>
      </c>
      <c r="H737" s="1189"/>
      <c r="I737" s="1189" t="s">
        <v>721</v>
      </c>
      <c r="J737" s="1189" t="s">
        <v>28</v>
      </c>
      <c r="K737" s="1189" t="s">
        <v>58</v>
      </c>
      <c r="L737" s="1189"/>
      <c r="M737" s="1195">
        <v>40433278.2404</v>
      </c>
      <c r="N737" s="1195">
        <v>4685978.12109</v>
      </c>
      <c r="O737" s="1189" t="s">
        <v>43</v>
      </c>
      <c r="P737" s="1196">
        <f t="shared" si="12"/>
        <v>15.71697124335</v>
      </c>
      <c r="Q737" s="1189" t="s">
        <v>1082</v>
      </c>
      <c r="R737" s="1203" t="s">
        <v>1083</v>
      </c>
    </row>
    <row r="738" s="1" customFormat="1" spans="1:18">
      <c r="A738" s="1189" t="s">
        <v>37</v>
      </c>
      <c r="B738" s="1189" t="s">
        <v>100</v>
      </c>
      <c r="C738" s="1189">
        <v>825</v>
      </c>
      <c r="D738" s="1190">
        <v>1.6543933098</v>
      </c>
      <c r="E738" s="1189" t="s">
        <v>100</v>
      </c>
      <c r="F738" s="1189" t="s">
        <v>714</v>
      </c>
      <c r="G738" s="1189" t="s">
        <v>1075</v>
      </c>
      <c r="H738" s="1189"/>
      <c r="I738" s="1189" t="s">
        <v>721</v>
      </c>
      <c r="J738" s="1189" t="s">
        <v>28</v>
      </c>
      <c r="K738" s="1189" t="s">
        <v>327</v>
      </c>
      <c r="L738" s="1189"/>
      <c r="M738" s="1195">
        <v>40432880.2612</v>
      </c>
      <c r="N738" s="1195">
        <v>4685786.03306</v>
      </c>
      <c r="O738" s="1189" t="s">
        <v>43</v>
      </c>
      <c r="P738" s="1196">
        <f t="shared" si="12"/>
        <v>4.9631799294</v>
      </c>
      <c r="Q738" s="1189" t="s">
        <v>1082</v>
      </c>
      <c r="R738" s="1203" t="s">
        <v>1083</v>
      </c>
    </row>
    <row r="739" s="1" customFormat="1" spans="1:18">
      <c r="A739" s="1189" t="s">
        <v>37</v>
      </c>
      <c r="B739" s="1189" t="s">
        <v>100</v>
      </c>
      <c r="C739" s="1189">
        <v>733</v>
      </c>
      <c r="D739" s="1190">
        <v>7.92109958265</v>
      </c>
      <c r="E739" s="1189" t="s">
        <v>100</v>
      </c>
      <c r="F739" s="1189" t="s">
        <v>714</v>
      </c>
      <c r="G739" s="1189" t="s">
        <v>1075</v>
      </c>
      <c r="H739" s="1189"/>
      <c r="I739" s="1189" t="s">
        <v>721</v>
      </c>
      <c r="J739" s="1189" t="s">
        <v>28</v>
      </c>
      <c r="K739" s="1189" t="s">
        <v>29</v>
      </c>
      <c r="L739" s="1189"/>
      <c r="M739" s="1195">
        <v>40433451.7096</v>
      </c>
      <c r="N739" s="1195">
        <v>4686098.71056</v>
      </c>
      <c r="O739" s="1189" t="s">
        <v>43</v>
      </c>
      <c r="P739" s="1196">
        <f t="shared" si="12"/>
        <v>23.76329874795</v>
      </c>
      <c r="Q739" s="1189" t="s">
        <v>1082</v>
      </c>
      <c r="R739" s="1203" t="s">
        <v>1083</v>
      </c>
    </row>
    <row r="740" s="1" customFormat="1" spans="1:18">
      <c r="A740" s="1189" t="s">
        <v>37</v>
      </c>
      <c r="B740" s="1189" t="s">
        <v>100</v>
      </c>
      <c r="C740" s="1189">
        <v>340</v>
      </c>
      <c r="D740" s="1190">
        <v>77.8344288084</v>
      </c>
      <c r="E740" s="1189" t="s">
        <v>100</v>
      </c>
      <c r="F740" s="1189" t="s">
        <v>714</v>
      </c>
      <c r="G740" s="1189" t="s">
        <v>1075</v>
      </c>
      <c r="H740" s="1189"/>
      <c r="I740" s="1189" t="s">
        <v>721</v>
      </c>
      <c r="J740" s="1189" t="s">
        <v>28</v>
      </c>
      <c r="K740" s="1189" t="s">
        <v>29</v>
      </c>
      <c r="L740" s="1189"/>
      <c r="M740" s="1195">
        <v>40433848.6276</v>
      </c>
      <c r="N740" s="1195">
        <v>4687066.11488</v>
      </c>
      <c r="O740" s="1189" t="s">
        <v>43</v>
      </c>
      <c r="P740" s="1196">
        <f t="shared" si="12"/>
        <v>233.5032864252</v>
      </c>
      <c r="Q740" s="1189" t="s">
        <v>1082</v>
      </c>
      <c r="R740" s="1203" t="s">
        <v>1083</v>
      </c>
    </row>
    <row r="741" s="1" customFormat="1" spans="1:18">
      <c r="A741" s="1189" t="s">
        <v>37</v>
      </c>
      <c r="B741" s="1189" t="s">
        <v>100</v>
      </c>
      <c r="C741" s="1189">
        <v>468</v>
      </c>
      <c r="D741" s="1190">
        <v>18.66690345405</v>
      </c>
      <c r="E741" s="1189" t="s">
        <v>100</v>
      </c>
      <c r="F741" s="1189" t="s">
        <v>714</v>
      </c>
      <c r="G741" s="1189" t="s">
        <v>1075</v>
      </c>
      <c r="H741" s="1189"/>
      <c r="I741" s="1189" t="s">
        <v>721</v>
      </c>
      <c r="J741" s="1189" t="s">
        <v>28</v>
      </c>
      <c r="K741" s="1189" t="s">
        <v>29</v>
      </c>
      <c r="L741" s="1189"/>
      <c r="M741" s="1195">
        <v>40432937.5249</v>
      </c>
      <c r="N741" s="1195">
        <v>4686721.52566</v>
      </c>
      <c r="O741" s="1189" t="s">
        <v>43</v>
      </c>
      <c r="P741" s="1196">
        <f t="shared" si="12"/>
        <v>56.00071036215</v>
      </c>
      <c r="Q741" s="1189" t="s">
        <v>1082</v>
      </c>
      <c r="R741" s="1203" t="s">
        <v>1083</v>
      </c>
    </row>
    <row r="742" s="1" customFormat="1" spans="1:18">
      <c r="A742" s="1189" t="s">
        <v>37</v>
      </c>
      <c r="B742" s="1189" t="s">
        <v>100</v>
      </c>
      <c r="C742" s="1189">
        <v>398</v>
      </c>
      <c r="D742" s="1190">
        <v>53.03379293325</v>
      </c>
      <c r="E742" s="1189" t="s">
        <v>100</v>
      </c>
      <c r="F742" s="1189" t="s">
        <v>714</v>
      </c>
      <c r="G742" s="1189" t="s">
        <v>1075</v>
      </c>
      <c r="H742" s="1189"/>
      <c r="I742" s="1189" t="s">
        <v>721</v>
      </c>
      <c r="J742" s="1189" t="s">
        <v>28</v>
      </c>
      <c r="K742" s="1189" t="s">
        <v>58</v>
      </c>
      <c r="L742" s="1189"/>
      <c r="M742" s="1195">
        <v>40433258.7747</v>
      </c>
      <c r="N742" s="1195">
        <v>4686857.66954</v>
      </c>
      <c r="O742" s="1189" t="s">
        <v>43</v>
      </c>
      <c r="P742" s="1196">
        <f t="shared" si="12"/>
        <v>159.10137879975</v>
      </c>
      <c r="Q742" s="1189" t="s">
        <v>1082</v>
      </c>
      <c r="R742" s="1203" t="s">
        <v>1083</v>
      </c>
    </row>
    <row r="743" s="1" customFormat="1" spans="1:18">
      <c r="A743" s="1189" t="s">
        <v>37</v>
      </c>
      <c r="B743" s="1189" t="s">
        <v>100</v>
      </c>
      <c r="C743" s="1189">
        <v>361</v>
      </c>
      <c r="D743" s="1190">
        <v>10.0280382066</v>
      </c>
      <c r="E743" s="1189" t="s">
        <v>100</v>
      </c>
      <c r="F743" s="1189" t="s">
        <v>714</v>
      </c>
      <c r="G743" s="1189" t="s">
        <v>1075</v>
      </c>
      <c r="H743" s="1189"/>
      <c r="I743" s="1189" t="s">
        <v>721</v>
      </c>
      <c r="J743" s="1189" t="s">
        <v>28</v>
      </c>
      <c r="K743" s="1189" t="s">
        <v>327</v>
      </c>
      <c r="L743" s="1189"/>
      <c r="M743" s="1195">
        <v>40433488.1309</v>
      </c>
      <c r="N743" s="1195">
        <v>4687017.96387</v>
      </c>
      <c r="O743" s="1189" t="s">
        <v>43</v>
      </c>
      <c r="P743" s="1196">
        <f t="shared" si="12"/>
        <v>30.0841146198</v>
      </c>
      <c r="Q743" s="1189" t="s">
        <v>1082</v>
      </c>
      <c r="R743" s="1203" t="s">
        <v>1083</v>
      </c>
    </row>
    <row r="744" s="1" customFormat="1" spans="1:18">
      <c r="A744" s="1189" t="s">
        <v>37</v>
      </c>
      <c r="B744" s="1189" t="s">
        <v>100</v>
      </c>
      <c r="C744" s="1189">
        <v>541</v>
      </c>
      <c r="D744" s="1190">
        <v>136.8613582806</v>
      </c>
      <c r="E744" s="1189" t="s">
        <v>100</v>
      </c>
      <c r="F744" s="1189" t="s">
        <v>714</v>
      </c>
      <c r="G744" s="1189" t="s">
        <v>1075</v>
      </c>
      <c r="H744" s="1189"/>
      <c r="I744" s="1189" t="s">
        <v>721</v>
      </c>
      <c r="J744" s="1189" t="s">
        <v>28</v>
      </c>
      <c r="K744" s="1189" t="s">
        <v>58</v>
      </c>
      <c r="L744" s="1189"/>
      <c r="M744" s="1195">
        <v>40433108.2281</v>
      </c>
      <c r="N744" s="1195">
        <v>4686582.47069</v>
      </c>
      <c r="O744" s="1189" t="s">
        <v>43</v>
      </c>
      <c r="P744" s="1196">
        <f t="shared" si="12"/>
        <v>410.5840748418</v>
      </c>
      <c r="Q744" s="1189" t="s">
        <v>1082</v>
      </c>
      <c r="R744" s="1203" t="s">
        <v>1083</v>
      </c>
    </row>
    <row r="745" s="1" customFormat="1" spans="1:18">
      <c r="A745" s="1189" t="s">
        <v>37</v>
      </c>
      <c r="B745" s="1189" t="s">
        <v>100</v>
      </c>
      <c r="C745" s="1189">
        <v>562</v>
      </c>
      <c r="D745" s="1190">
        <v>56.00338016085</v>
      </c>
      <c r="E745" s="1189" t="s">
        <v>100</v>
      </c>
      <c r="F745" s="1189" t="s">
        <v>714</v>
      </c>
      <c r="G745" s="1189" t="s">
        <v>1075</v>
      </c>
      <c r="H745" s="1189"/>
      <c r="I745" s="1189" t="s">
        <v>721</v>
      </c>
      <c r="J745" s="1189" t="s">
        <v>28</v>
      </c>
      <c r="K745" s="1189" t="s">
        <v>58</v>
      </c>
      <c r="L745" s="1189"/>
      <c r="M745" s="1195">
        <v>40433007.1637</v>
      </c>
      <c r="N745" s="1195">
        <v>4686374.63244</v>
      </c>
      <c r="O745" s="1189" t="s">
        <v>43</v>
      </c>
      <c r="P745" s="1196">
        <f t="shared" si="12"/>
        <v>168.01014048255</v>
      </c>
      <c r="Q745" s="1189" t="s">
        <v>1082</v>
      </c>
      <c r="R745" s="1203" t="s">
        <v>1083</v>
      </c>
    </row>
    <row r="746" s="1" customFormat="1" spans="1:18">
      <c r="A746" s="1189" t="s">
        <v>37</v>
      </c>
      <c r="B746" s="1189" t="s">
        <v>100</v>
      </c>
      <c r="C746" s="1189">
        <v>564</v>
      </c>
      <c r="D746" s="1190">
        <v>10.8440060352</v>
      </c>
      <c r="E746" s="1189" t="s">
        <v>100</v>
      </c>
      <c r="F746" s="1189" t="s">
        <v>714</v>
      </c>
      <c r="G746" s="1189" t="s">
        <v>1075</v>
      </c>
      <c r="H746" s="1189"/>
      <c r="I746" s="1189" t="s">
        <v>721</v>
      </c>
      <c r="J746" s="1189" t="s">
        <v>28</v>
      </c>
      <c r="K746" s="1189" t="s">
        <v>29</v>
      </c>
      <c r="L746" s="1189"/>
      <c r="M746" s="1195">
        <v>40433076.8727</v>
      </c>
      <c r="N746" s="1195">
        <v>4686377.43159</v>
      </c>
      <c r="O746" s="1189" t="s">
        <v>43</v>
      </c>
      <c r="P746" s="1196">
        <f t="shared" si="12"/>
        <v>32.5320181056</v>
      </c>
      <c r="Q746" s="1189" t="s">
        <v>1082</v>
      </c>
      <c r="R746" s="1203" t="s">
        <v>1083</v>
      </c>
    </row>
    <row r="747" s="1" customFormat="1" spans="1:18">
      <c r="A747" s="1189" t="s">
        <v>37</v>
      </c>
      <c r="B747" s="1189" t="s">
        <v>100</v>
      </c>
      <c r="C747" s="1189">
        <v>397</v>
      </c>
      <c r="D747" s="1190">
        <v>49.02761258895</v>
      </c>
      <c r="E747" s="1189" t="s">
        <v>100</v>
      </c>
      <c r="F747" s="1189" t="s">
        <v>714</v>
      </c>
      <c r="G747" s="1189" t="s">
        <v>1075</v>
      </c>
      <c r="H747" s="1189"/>
      <c r="I747" s="1189" t="s">
        <v>721</v>
      </c>
      <c r="J747" s="1189" t="s">
        <v>28</v>
      </c>
      <c r="K747" s="1189" t="s">
        <v>58</v>
      </c>
      <c r="L747" s="1189"/>
      <c r="M747" s="1195">
        <v>40433429.0414</v>
      </c>
      <c r="N747" s="1195">
        <v>4686845.17327</v>
      </c>
      <c r="O747" s="1189" t="s">
        <v>43</v>
      </c>
      <c r="P747" s="1196">
        <f t="shared" si="12"/>
        <v>147.08283776685</v>
      </c>
      <c r="Q747" s="1189" t="s">
        <v>1082</v>
      </c>
      <c r="R747" s="1203" t="s">
        <v>1083</v>
      </c>
    </row>
    <row r="748" s="1" customFormat="1" spans="1:18">
      <c r="A748" s="1189" t="s">
        <v>37</v>
      </c>
      <c r="B748" s="1189" t="s">
        <v>711</v>
      </c>
      <c r="C748" s="1189">
        <v>1007</v>
      </c>
      <c r="D748" s="1190">
        <v>31.74748389045</v>
      </c>
      <c r="E748" s="1189" t="s">
        <v>711</v>
      </c>
      <c r="F748" s="1189" t="s">
        <v>714</v>
      </c>
      <c r="G748" s="1189" t="s">
        <v>1075</v>
      </c>
      <c r="H748" s="1189"/>
      <c r="I748" s="1189" t="s">
        <v>717</v>
      </c>
      <c r="J748" s="1189" t="s">
        <v>28</v>
      </c>
      <c r="K748" s="1189" t="s">
        <v>49</v>
      </c>
      <c r="L748" s="1189"/>
      <c r="M748" s="1195">
        <v>40438009.9789</v>
      </c>
      <c r="N748" s="1195">
        <v>4691402.22182</v>
      </c>
      <c r="O748" s="1189" t="s">
        <v>718</v>
      </c>
      <c r="P748" s="1196">
        <f t="shared" si="12"/>
        <v>95.24245167135</v>
      </c>
      <c r="Q748" s="1189" t="s">
        <v>1082</v>
      </c>
      <c r="R748" s="1203" t="s">
        <v>1083</v>
      </c>
    </row>
    <row r="749" s="1" customFormat="1" spans="1:18">
      <c r="A749" s="1189" t="s">
        <v>37</v>
      </c>
      <c r="B749" s="1189" t="s">
        <v>711</v>
      </c>
      <c r="C749" s="1189">
        <v>1054</v>
      </c>
      <c r="D749" s="1190">
        <v>9.15564539775</v>
      </c>
      <c r="E749" s="1189" t="s">
        <v>711</v>
      </c>
      <c r="F749" s="1189" t="s">
        <v>714</v>
      </c>
      <c r="G749" s="1189" t="s">
        <v>1075</v>
      </c>
      <c r="H749" s="1189"/>
      <c r="I749" s="1189" t="s">
        <v>717</v>
      </c>
      <c r="J749" s="1189" t="s">
        <v>729</v>
      </c>
      <c r="K749" s="1189" t="s">
        <v>327</v>
      </c>
      <c r="L749" s="1189"/>
      <c r="M749" s="1195">
        <v>40438121.823</v>
      </c>
      <c r="N749" s="1195">
        <v>4691043.36464</v>
      </c>
      <c r="O749" s="1189" t="s">
        <v>718</v>
      </c>
      <c r="P749" s="1196">
        <f t="shared" si="12"/>
        <v>27.46693619325</v>
      </c>
      <c r="Q749" s="1189" t="s">
        <v>1082</v>
      </c>
      <c r="R749" s="1203" t="s">
        <v>1083</v>
      </c>
    </row>
    <row r="750" s="1" customFormat="1" spans="1:18">
      <c r="A750" s="1189" t="s">
        <v>37</v>
      </c>
      <c r="B750" s="1189" t="s">
        <v>711</v>
      </c>
      <c r="C750" s="1189">
        <v>670</v>
      </c>
      <c r="D750" s="1190">
        <v>10.3282868067</v>
      </c>
      <c r="E750" s="1189" t="s">
        <v>711</v>
      </c>
      <c r="F750" s="1189" t="s">
        <v>714</v>
      </c>
      <c r="G750" s="1189" t="s">
        <v>1075</v>
      </c>
      <c r="H750" s="1189"/>
      <c r="I750" s="1189" t="s">
        <v>721</v>
      </c>
      <c r="J750" s="1189" t="s">
        <v>28</v>
      </c>
      <c r="K750" s="1189" t="s">
        <v>140</v>
      </c>
      <c r="L750" s="1189"/>
      <c r="M750" s="1195">
        <v>40439498.204</v>
      </c>
      <c r="N750" s="1195">
        <v>4692352.54862</v>
      </c>
      <c r="O750" s="1189" t="s">
        <v>718</v>
      </c>
      <c r="P750" s="1196">
        <f t="shared" si="12"/>
        <v>30.9848604201</v>
      </c>
      <c r="Q750" s="1189" t="s">
        <v>1082</v>
      </c>
      <c r="R750" s="1203" t="s">
        <v>1083</v>
      </c>
    </row>
    <row r="751" s="1" customFormat="1" spans="1:18">
      <c r="A751" s="1189" t="s">
        <v>37</v>
      </c>
      <c r="B751" s="1189" t="s">
        <v>711</v>
      </c>
      <c r="C751" s="1189">
        <v>682</v>
      </c>
      <c r="D751" s="1190">
        <v>13.0905707196</v>
      </c>
      <c r="E751" s="1189" t="s">
        <v>711</v>
      </c>
      <c r="F751" s="1189" t="s">
        <v>714</v>
      </c>
      <c r="G751" s="1189" t="s">
        <v>1075</v>
      </c>
      <c r="H751" s="1189"/>
      <c r="I751" s="1189" t="s">
        <v>721</v>
      </c>
      <c r="J751" s="1189" t="s">
        <v>28</v>
      </c>
      <c r="K751" s="1189" t="s">
        <v>49</v>
      </c>
      <c r="L751" s="1189"/>
      <c r="M751" s="1195">
        <v>40439350.2558</v>
      </c>
      <c r="N751" s="1195">
        <v>4692425.09455</v>
      </c>
      <c r="O751" s="1189" t="s">
        <v>718</v>
      </c>
      <c r="P751" s="1196">
        <f t="shared" si="12"/>
        <v>39.2717121588</v>
      </c>
      <c r="Q751" s="1189" t="s">
        <v>1082</v>
      </c>
      <c r="R751" s="1203" t="s">
        <v>1083</v>
      </c>
    </row>
    <row r="752" s="1" customFormat="1" spans="1:18">
      <c r="A752" s="1189" t="s">
        <v>37</v>
      </c>
      <c r="B752" s="1189" t="s">
        <v>711</v>
      </c>
      <c r="C752" s="1189">
        <v>660</v>
      </c>
      <c r="D752" s="1190">
        <v>14.75161852425</v>
      </c>
      <c r="E752" s="1189" t="s">
        <v>711</v>
      </c>
      <c r="F752" s="1189" t="s">
        <v>714</v>
      </c>
      <c r="G752" s="1189" t="s">
        <v>1075</v>
      </c>
      <c r="H752" s="1189"/>
      <c r="I752" s="1189" t="s">
        <v>721</v>
      </c>
      <c r="J752" s="1189" t="s">
        <v>28</v>
      </c>
      <c r="K752" s="1189" t="s">
        <v>29</v>
      </c>
      <c r="L752" s="1189"/>
      <c r="M752" s="1195">
        <v>40440094.868</v>
      </c>
      <c r="N752" s="1195">
        <v>4692488.30361</v>
      </c>
      <c r="O752" s="1189" t="s">
        <v>718</v>
      </c>
      <c r="P752" s="1196">
        <f t="shared" si="12"/>
        <v>44.25485557275</v>
      </c>
      <c r="Q752" s="1189" t="s">
        <v>1082</v>
      </c>
      <c r="R752" s="1203" t="s">
        <v>1083</v>
      </c>
    </row>
    <row r="753" s="1" customFormat="1" spans="1:18">
      <c r="A753" s="1189" t="s">
        <v>37</v>
      </c>
      <c r="B753" s="1189" t="s">
        <v>711</v>
      </c>
      <c r="C753" s="1189">
        <v>518</v>
      </c>
      <c r="D753" s="1190">
        <v>1.8188085795</v>
      </c>
      <c r="E753" s="1189" t="s">
        <v>711</v>
      </c>
      <c r="F753" s="1189" t="s">
        <v>714</v>
      </c>
      <c r="G753" s="1189" t="s">
        <v>1075</v>
      </c>
      <c r="H753" s="1189"/>
      <c r="I753" s="1189" t="s">
        <v>721</v>
      </c>
      <c r="J753" s="1189" t="s">
        <v>1078</v>
      </c>
      <c r="K753" s="1189" t="s">
        <v>29</v>
      </c>
      <c r="L753" s="1189"/>
      <c r="M753" s="1195">
        <v>40439711.7962</v>
      </c>
      <c r="N753" s="1195">
        <v>4692846.52366</v>
      </c>
      <c r="O753" s="1189" t="s">
        <v>718</v>
      </c>
      <c r="P753" s="1196">
        <f t="shared" si="12"/>
        <v>5.4564257385</v>
      </c>
      <c r="Q753" s="1189" t="s">
        <v>1082</v>
      </c>
      <c r="R753" s="1203" t="s">
        <v>1083</v>
      </c>
    </row>
    <row r="754" s="1" customFormat="1" spans="1:18">
      <c r="A754" s="1189" t="s">
        <v>37</v>
      </c>
      <c r="B754" s="1189" t="s">
        <v>711</v>
      </c>
      <c r="C754" s="1189">
        <v>462</v>
      </c>
      <c r="D754" s="1190">
        <v>6.942911973</v>
      </c>
      <c r="E754" s="1189" t="s">
        <v>711</v>
      </c>
      <c r="F754" s="1189" t="s">
        <v>714</v>
      </c>
      <c r="G754" s="1189" t="s">
        <v>1075</v>
      </c>
      <c r="H754" s="1189"/>
      <c r="I754" s="1189" t="s">
        <v>721</v>
      </c>
      <c r="J754" s="1189" t="s">
        <v>28</v>
      </c>
      <c r="K754" s="1189" t="s">
        <v>29</v>
      </c>
      <c r="L754" s="1189"/>
      <c r="M754" s="1195">
        <v>40439567.5129</v>
      </c>
      <c r="N754" s="1195">
        <v>4692969.89525</v>
      </c>
      <c r="O754" s="1189" t="s">
        <v>718</v>
      </c>
      <c r="P754" s="1196">
        <f t="shared" si="12"/>
        <v>20.828735919</v>
      </c>
      <c r="Q754" s="1189" t="s">
        <v>1082</v>
      </c>
      <c r="R754" s="1203" t="s">
        <v>1083</v>
      </c>
    </row>
    <row r="755" s="1" customFormat="1" spans="1:18">
      <c r="A755" s="1189" t="s">
        <v>37</v>
      </c>
      <c r="B755" s="1189" t="s">
        <v>711</v>
      </c>
      <c r="C755" s="1189">
        <v>327</v>
      </c>
      <c r="D755" s="1190">
        <v>3.9020552076</v>
      </c>
      <c r="E755" s="1189" t="s">
        <v>711</v>
      </c>
      <c r="F755" s="1189" t="s">
        <v>714</v>
      </c>
      <c r="G755" s="1189" t="s">
        <v>1075</v>
      </c>
      <c r="H755" s="1189"/>
      <c r="I755" s="1189" t="s">
        <v>721</v>
      </c>
      <c r="J755" s="1189" t="s">
        <v>28</v>
      </c>
      <c r="K755" s="1189" t="s">
        <v>29</v>
      </c>
      <c r="L755" s="1189"/>
      <c r="M755" s="1195">
        <v>40439639.1735</v>
      </c>
      <c r="N755" s="1195">
        <v>4693331.08789</v>
      </c>
      <c r="O755" s="1189" t="s">
        <v>718</v>
      </c>
      <c r="P755" s="1196">
        <f t="shared" si="12"/>
        <v>11.7061656228</v>
      </c>
      <c r="Q755" s="1189" t="s">
        <v>1082</v>
      </c>
      <c r="R755" s="1203" t="s">
        <v>1083</v>
      </c>
    </row>
    <row r="756" s="1" customFormat="1" spans="1:18">
      <c r="A756" s="1189" t="s">
        <v>37</v>
      </c>
      <c r="B756" s="1189" t="s">
        <v>711</v>
      </c>
      <c r="C756" s="1189">
        <v>282</v>
      </c>
      <c r="D756" s="1190">
        <v>1.39266544545</v>
      </c>
      <c r="E756" s="1189" t="s">
        <v>711</v>
      </c>
      <c r="F756" s="1189" t="s">
        <v>714</v>
      </c>
      <c r="G756" s="1189" t="s">
        <v>1075</v>
      </c>
      <c r="H756" s="1189"/>
      <c r="I756" s="1189" t="s">
        <v>721</v>
      </c>
      <c r="J756" s="1189" t="s">
        <v>1078</v>
      </c>
      <c r="K756" s="1189" t="s">
        <v>29</v>
      </c>
      <c r="L756" s="1189"/>
      <c r="M756" s="1195">
        <v>40439427.4185</v>
      </c>
      <c r="N756" s="1195">
        <v>4693527.769</v>
      </c>
      <c r="O756" s="1189" t="s">
        <v>718</v>
      </c>
      <c r="P756" s="1196">
        <f t="shared" si="12"/>
        <v>4.17799633635</v>
      </c>
      <c r="Q756" s="1189" t="s">
        <v>1082</v>
      </c>
      <c r="R756" s="1203" t="s">
        <v>1083</v>
      </c>
    </row>
    <row r="757" s="1" customFormat="1" spans="1:18">
      <c r="A757" s="1189" t="s">
        <v>37</v>
      </c>
      <c r="B757" s="1189" t="s">
        <v>711</v>
      </c>
      <c r="C757" s="1189">
        <v>765</v>
      </c>
      <c r="D757" s="1190">
        <v>0.93927669885</v>
      </c>
      <c r="E757" s="1189" t="s">
        <v>711</v>
      </c>
      <c r="F757" s="1189" t="s">
        <v>714</v>
      </c>
      <c r="G757" s="1189" t="s">
        <v>1075</v>
      </c>
      <c r="H757" s="1189"/>
      <c r="I757" s="1189" t="s">
        <v>722</v>
      </c>
      <c r="J757" s="1189" t="s">
        <v>28</v>
      </c>
      <c r="K757" s="1189" t="s">
        <v>93</v>
      </c>
      <c r="L757" s="1189"/>
      <c r="M757" s="1195">
        <v>40439344.1641</v>
      </c>
      <c r="N757" s="1195">
        <v>4692189.55606</v>
      </c>
      <c r="O757" s="1189" t="s">
        <v>718</v>
      </c>
      <c r="P757" s="1196">
        <f t="shared" si="12"/>
        <v>2.81783009655</v>
      </c>
      <c r="Q757" s="1189" t="s">
        <v>1082</v>
      </c>
      <c r="R757" s="1203" t="s">
        <v>1083</v>
      </c>
    </row>
    <row r="758" s="1" customFormat="1" spans="1:18">
      <c r="A758" s="1189" t="s">
        <v>37</v>
      </c>
      <c r="B758" s="1189" t="s">
        <v>711</v>
      </c>
      <c r="C758" s="1189">
        <v>691</v>
      </c>
      <c r="D758" s="1190">
        <v>2.32544770155</v>
      </c>
      <c r="E758" s="1189" t="s">
        <v>711</v>
      </c>
      <c r="F758" s="1189" t="s">
        <v>714</v>
      </c>
      <c r="G758" s="1189" t="s">
        <v>1075</v>
      </c>
      <c r="H758" s="1189"/>
      <c r="I758" s="1189" t="s">
        <v>722</v>
      </c>
      <c r="J758" s="1189" t="s">
        <v>28</v>
      </c>
      <c r="K758" s="1189" t="s">
        <v>93</v>
      </c>
      <c r="L758" s="1189"/>
      <c r="M758" s="1195">
        <v>40439831.792</v>
      </c>
      <c r="N758" s="1195">
        <v>4692406.19292</v>
      </c>
      <c r="O758" s="1189" t="s">
        <v>718</v>
      </c>
      <c r="P758" s="1196">
        <f t="shared" si="12"/>
        <v>6.97634310465</v>
      </c>
      <c r="Q758" s="1189" t="s">
        <v>1082</v>
      </c>
      <c r="R758" s="1203" t="s">
        <v>1083</v>
      </c>
    </row>
    <row r="759" s="1" customFormat="1" spans="1:18">
      <c r="A759" s="1189" t="s">
        <v>37</v>
      </c>
      <c r="B759" s="1189" t="s">
        <v>711</v>
      </c>
      <c r="C759" s="1189">
        <v>662</v>
      </c>
      <c r="D759" s="1190">
        <v>21.02180712945</v>
      </c>
      <c r="E759" s="1189" t="s">
        <v>711</v>
      </c>
      <c r="F759" s="1189" t="s">
        <v>714</v>
      </c>
      <c r="G759" s="1189" t="s">
        <v>1075</v>
      </c>
      <c r="H759" s="1189"/>
      <c r="I759" s="1189" t="s">
        <v>722</v>
      </c>
      <c r="J759" s="1189" t="s">
        <v>28</v>
      </c>
      <c r="K759" s="1189" t="s">
        <v>140</v>
      </c>
      <c r="L759" s="1189"/>
      <c r="M759" s="1195">
        <v>40439502.962</v>
      </c>
      <c r="N759" s="1195">
        <v>4692455.52337</v>
      </c>
      <c r="O759" s="1189" t="s">
        <v>718</v>
      </c>
      <c r="P759" s="1196">
        <f t="shared" si="12"/>
        <v>63.06542138835</v>
      </c>
      <c r="Q759" s="1189" t="s">
        <v>1082</v>
      </c>
      <c r="R759" s="1203" t="s">
        <v>1083</v>
      </c>
    </row>
    <row r="760" s="1" customFormat="1" spans="1:18">
      <c r="A760" s="1189" t="s">
        <v>37</v>
      </c>
      <c r="B760" s="1189" t="s">
        <v>711</v>
      </c>
      <c r="C760" s="1189">
        <v>684</v>
      </c>
      <c r="D760" s="1190">
        <v>13.87342353285</v>
      </c>
      <c r="E760" s="1189" t="s">
        <v>711</v>
      </c>
      <c r="F760" s="1189" t="s">
        <v>714</v>
      </c>
      <c r="G760" s="1189" t="s">
        <v>1075</v>
      </c>
      <c r="H760" s="1189"/>
      <c r="I760" s="1189" t="s">
        <v>722</v>
      </c>
      <c r="J760" s="1189" t="s">
        <v>28</v>
      </c>
      <c r="K760" s="1189" t="s">
        <v>93</v>
      </c>
      <c r="L760" s="1189"/>
      <c r="M760" s="1195">
        <v>40439935.2548</v>
      </c>
      <c r="N760" s="1195">
        <v>4692421.96277</v>
      </c>
      <c r="O760" s="1189" t="s">
        <v>718</v>
      </c>
      <c r="P760" s="1196">
        <f t="shared" si="12"/>
        <v>41.62027059855</v>
      </c>
      <c r="Q760" s="1189" t="s">
        <v>1082</v>
      </c>
      <c r="R760" s="1203" t="s">
        <v>1083</v>
      </c>
    </row>
    <row r="761" s="1" customFormat="1" spans="1:18">
      <c r="A761" s="1189" t="s">
        <v>37</v>
      </c>
      <c r="B761" s="1189" t="s">
        <v>711</v>
      </c>
      <c r="C761" s="1189">
        <v>674</v>
      </c>
      <c r="D761" s="1190">
        <v>6.1941453876</v>
      </c>
      <c r="E761" s="1189" t="s">
        <v>711</v>
      </c>
      <c r="F761" s="1189" t="s">
        <v>714</v>
      </c>
      <c r="G761" s="1189" t="s">
        <v>1075</v>
      </c>
      <c r="H761" s="1189"/>
      <c r="I761" s="1189" t="s">
        <v>717</v>
      </c>
      <c r="J761" s="1189" t="s">
        <v>28</v>
      </c>
      <c r="K761" s="1189" t="s">
        <v>140</v>
      </c>
      <c r="L761" s="1189"/>
      <c r="M761" s="1195">
        <v>40439618.9998</v>
      </c>
      <c r="N761" s="1195">
        <v>4692421.80287</v>
      </c>
      <c r="O761" s="1189" t="s">
        <v>718</v>
      </c>
      <c r="P761" s="1196">
        <f t="shared" si="12"/>
        <v>18.5824361628</v>
      </c>
      <c r="Q761" s="1189" t="s">
        <v>1082</v>
      </c>
      <c r="R761" s="1203" t="s">
        <v>1083</v>
      </c>
    </row>
    <row r="762" s="1" customFormat="1" spans="1:18">
      <c r="A762" s="1189" t="s">
        <v>37</v>
      </c>
      <c r="B762" s="1189" t="s">
        <v>711</v>
      </c>
      <c r="C762" s="1189">
        <v>630</v>
      </c>
      <c r="D762" s="1190">
        <v>7.4059870383</v>
      </c>
      <c r="E762" s="1189" t="s">
        <v>711</v>
      </c>
      <c r="F762" s="1189" t="s">
        <v>714</v>
      </c>
      <c r="G762" s="1189" t="s">
        <v>1075</v>
      </c>
      <c r="H762" s="1189"/>
      <c r="I762" s="1189" t="s">
        <v>717</v>
      </c>
      <c r="J762" s="1189" t="s">
        <v>28</v>
      </c>
      <c r="K762" s="1189" t="s">
        <v>140</v>
      </c>
      <c r="L762" s="1189"/>
      <c r="M762" s="1195">
        <v>40439506.3795</v>
      </c>
      <c r="N762" s="1195">
        <v>4692549.69779</v>
      </c>
      <c r="O762" s="1189" t="s">
        <v>718</v>
      </c>
      <c r="P762" s="1196">
        <f t="shared" si="12"/>
        <v>22.2179611149</v>
      </c>
      <c r="Q762" s="1189" t="s">
        <v>1082</v>
      </c>
      <c r="R762" s="1203" t="s">
        <v>1083</v>
      </c>
    </row>
    <row r="763" s="1" customFormat="1" spans="1:18">
      <c r="A763" s="1189" t="s">
        <v>37</v>
      </c>
      <c r="B763" s="1189" t="s">
        <v>711</v>
      </c>
      <c r="C763" s="1189">
        <v>722</v>
      </c>
      <c r="D763" s="1190">
        <v>7.58367300795</v>
      </c>
      <c r="E763" s="1189" t="s">
        <v>711</v>
      </c>
      <c r="F763" s="1189" t="s">
        <v>714</v>
      </c>
      <c r="G763" s="1189" t="s">
        <v>1075</v>
      </c>
      <c r="H763" s="1189"/>
      <c r="I763" s="1189" t="s">
        <v>717</v>
      </c>
      <c r="J763" s="1189" t="s">
        <v>28</v>
      </c>
      <c r="K763" s="1189" t="s">
        <v>140</v>
      </c>
      <c r="L763" s="1189"/>
      <c r="M763" s="1195">
        <v>40439419.916</v>
      </c>
      <c r="N763" s="1195">
        <v>4692320.42922</v>
      </c>
      <c r="O763" s="1189" t="s">
        <v>718</v>
      </c>
      <c r="P763" s="1196">
        <f t="shared" si="12"/>
        <v>22.75101902385</v>
      </c>
      <c r="Q763" s="1189" t="s">
        <v>1082</v>
      </c>
      <c r="R763" s="1203" t="s">
        <v>1083</v>
      </c>
    </row>
    <row r="764" s="1" customFormat="1" spans="1:18">
      <c r="A764" s="1189" t="s">
        <v>37</v>
      </c>
      <c r="B764" s="1189" t="s">
        <v>711</v>
      </c>
      <c r="C764" s="1189">
        <v>779</v>
      </c>
      <c r="D764" s="1190">
        <v>1.43953200465</v>
      </c>
      <c r="E764" s="1189" t="s">
        <v>711</v>
      </c>
      <c r="F764" s="1189" t="s">
        <v>714</v>
      </c>
      <c r="G764" s="1189" t="s">
        <v>1075</v>
      </c>
      <c r="H764" s="1189"/>
      <c r="I764" s="1189" t="s">
        <v>721</v>
      </c>
      <c r="J764" s="1189" t="s">
        <v>28</v>
      </c>
      <c r="K764" s="1189" t="s">
        <v>140</v>
      </c>
      <c r="L764" s="1189"/>
      <c r="M764" s="1195">
        <v>40439354.8074</v>
      </c>
      <c r="N764" s="1195">
        <v>4692148.65527</v>
      </c>
      <c r="O764" s="1189" t="s">
        <v>718</v>
      </c>
      <c r="P764" s="1196">
        <f t="shared" si="12"/>
        <v>4.31859601395</v>
      </c>
      <c r="Q764" s="1189" t="s">
        <v>1082</v>
      </c>
      <c r="R764" s="1203" t="s">
        <v>1083</v>
      </c>
    </row>
    <row r="765" s="1" customFormat="1" spans="1:18">
      <c r="A765" s="1189" t="s">
        <v>37</v>
      </c>
      <c r="B765" s="1189" t="s">
        <v>711</v>
      </c>
      <c r="C765" s="1189">
        <v>751</v>
      </c>
      <c r="D765" s="1190">
        <v>4.62976923225</v>
      </c>
      <c r="E765" s="1189" t="s">
        <v>711</v>
      </c>
      <c r="F765" s="1189" t="s">
        <v>714</v>
      </c>
      <c r="G765" s="1189" t="s">
        <v>1075</v>
      </c>
      <c r="H765" s="1189"/>
      <c r="I765" s="1189" t="s">
        <v>721</v>
      </c>
      <c r="J765" s="1189" t="s">
        <v>28</v>
      </c>
      <c r="K765" s="1189" t="s">
        <v>29</v>
      </c>
      <c r="L765" s="1189"/>
      <c r="M765" s="1195">
        <v>40439414.401</v>
      </c>
      <c r="N765" s="1195">
        <v>4692176.37565</v>
      </c>
      <c r="O765" s="1189" t="s">
        <v>718</v>
      </c>
      <c r="P765" s="1196">
        <f t="shared" si="12"/>
        <v>13.88930769675</v>
      </c>
      <c r="Q765" s="1189" t="s">
        <v>1082</v>
      </c>
      <c r="R765" s="1203" t="s">
        <v>1083</v>
      </c>
    </row>
    <row r="766" s="1" customFormat="1" spans="1:18">
      <c r="A766" s="1189" t="s">
        <v>37</v>
      </c>
      <c r="B766" s="1189" t="s">
        <v>711</v>
      </c>
      <c r="C766" s="1189">
        <v>754</v>
      </c>
      <c r="D766" s="1190">
        <v>3.2660033565</v>
      </c>
      <c r="E766" s="1189" t="s">
        <v>711</v>
      </c>
      <c r="F766" s="1189" t="s">
        <v>714</v>
      </c>
      <c r="G766" s="1189" t="s">
        <v>1075</v>
      </c>
      <c r="H766" s="1189"/>
      <c r="I766" s="1189" t="s">
        <v>721</v>
      </c>
      <c r="J766" s="1189" t="s">
        <v>28</v>
      </c>
      <c r="K766" s="1189" t="s">
        <v>140</v>
      </c>
      <c r="L766" s="1189"/>
      <c r="M766" s="1195">
        <v>40439412.1123</v>
      </c>
      <c r="N766" s="1195">
        <v>4692231.67275</v>
      </c>
      <c r="O766" s="1189" t="s">
        <v>718</v>
      </c>
      <c r="P766" s="1196">
        <f t="shared" si="12"/>
        <v>9.7980100695</v>
      </c>
      <c r="Q766" s="1189" t="s">
        <v>1082</v>
      </c>
      <c r="R766" s="1203" t="s">
        <v>1083</v>
      </c>
    </row>
    <row r="767" s="1" customFormat="1" spans="1:18">
      <c r="A767" s="1189" t="s">
        <v>37</v>
      </c>
      <c r="B767" s="1189" t="s">
        <v>711</v>
      </c>
      <c r="C767" s="1189">
        <v>727</v>
      </c>
      <c r="D767" s="1190">
        <v>11.95274594925</v>
      </c>
      <c r="E767" s="1189" t="s">
        <v>711</v>
      </c>
      <c r="F767" s="1189" t="s">
        <v>714</v>
      </c>
      <c r="G767" s="1189" t="s">
        <v>1075</v>
      </c>
      <c r="H767" s="1189"/>
      <c r="I767" s="1189" t="s">
        <v>721</v>
      </c>
      <c r="J767" s="1189" t="s">
        <v>28</v>
      </c>
      <c r="K767" s="1189" t="s">
        <v>29</v>
      </c>
      <c r="L767" s="1189"/>
      <c r="M767" s="1195">
        <v>40439554.9312</v>
      </c>
      <c r="N767" s="1195">
        <v>4692322.8312</v>
      </c>
      <c r="O767" s="1189" t="s">
        <v>718</v>
      </c>
      <c r="P767" s="1196">
        <f t="shared" si="12"/>
        <v>35.85823784775</v>
      </c>
      <c r="Q767" s="1189" t="s">
        <v>1082</v>
      </c>
      <c r="R767" s="1203" t="s">
        <v>1083</v>
      </c>
    </row>
    <row r="768" s="1" customFormat="1" spans="1:18">
      <c r="A768" s="1189" t="s">
        <v>37</v>
      </c>
      <c r="B768" s="1189" t="s">
        <v>711</v>
      </c>
      <c r="C768" s="1189">
        <v>668</v>
      </c>
      <c r="D768" s="1190">
        <v>1.41015693375</v>
      </c>
      <c r="E768" s="1189" t="s">
        <v>711</v>
      </c>
      <c r="F768" s="1189" t="s">
        <v>714</v>
      </c>
      <c r="G768" s="1189" t="s">
        <v>1075</v>
      </c>
      <c r="H768" s="1189"/>
      <c r="I768" s="1189" t="s">
        <v>721</v>
      </c>
      <c r="J768" s="1189" t="s">
        <v>28</v>
      </c>
      <c r="K768" s="1189" t="s">
        <v>29</v>
      </c>
      <c r="L768" s="1189"/>
      <c r="M768" s="1195">
        <v>40440108.7384</v>
      </c>
      <c r="N768" s="1195">
        <v>4692437.45912</v>
      </c>
      <c r="O768" s="1189" t="s">
        <v>718</v>
      </c>
      <c r="P768" s="1196">
        <f t="shared" si="12"/>
        <v>4.23047080125</v>
      </c>
      <c r="Q768" s="1189" t="s">
        <v>1082</v>
      </c>
      <c r="R768" s="1203" t="s">
        <v>1083</v>
      </c>
    </row>
    <row r="769" s="1" customFormat="1" spans="1:18">
      <c r="A769" s="1189" t="s">
        <v>37</v>
      </c>
      <c r="B769" s="1189" t="s">
        <v>711</v>
      </c>
      <c r="C769" s="1189">
        <v>745</v>
      </c>
      <c r="D769" s="1190">
        <v>8.44241305065</v>
      </c>
      <c r="E769" s="1189" t="s">
        <v>711</v>
      </c>
      <c r="F769" s="1189" t="s">
        <v>714</v>
      </c>
      <c r="G769" s="1189" t="s">
        <v>1075</v>
      </c>
      <c r="H769" s="1189"/>
      <c r="I769" s="1189" t="s">
        <v>722</v>
      </c>
      <c r="J769" s="1189" t="s">
        <v>28</v>
      </c>
      <c r="K769" s="1189" t="s">
        <v>93</v>
      </c>
      <c r="L769" s="1189"/>
      <c r="M769" s="1195">
        <v>40439456.9151</v>
      </c>
      <c r="N769" s="1195">
        <v>4692248.85267</v>
      </c>
      <c r="O769" s="1189" t="s">
        <v>718</v>
      </c>
      <c r="P769" s="1196">
        <f t="shared" si="12"/>
        <v>25.32723915195</v>
      </c>
      <c r="Q769" s="1189" t="s">
        <v>1082</v>
      </c>
      <c r="R769" s="1203" t="s">
        <v>1083</v>
      </c>
    </row>
    <row r="770" s="1" customFormat="1" spans="1:18">
      <c r="A770" s="1189" t="s">
        <v>37</v>
      </c>
      <c r="B770" s="1189" t="s">
        <v>711</v>
      </c>
      <c r="C770" s="1189">
        <v>589</v>
      </c>
      <c r="D770" s="1190">
        <v>18.82261972785</v>
      </c>
      <c r="E770" s="1189" t="s">
        <v>711</v>
      </c>
      <c r="F770" s="1189" t="s">
        <v>714</v>
      </c>
      <c r="G770" s="1189" t="s">
        <v>1075</v>
      </c>
      <c r="H770" s="1189"/>
      <c r="I770" s="1189" t="s">
        <v>717</v>
      </c>
      <c r="J770" s="1189" t="s">
        <v>28</v>
      </c>
      <c r="K770" s="1189" t="s">
        <v>140</v>
      </c>
      <c r="L770" s="1189"/>
      <c r="M770" s="1195">
        <v>40439336.7043</v>
      </c>
      <c r="N770" s="1195">
        <v>4692675.28494</v>
      </c>
      <c r="O770" s="1189" t="s">
        <v>718</v>
      </c>
      <c r="P770" s="1196">
        <f t="shared" si="12"/>
        <v>56.46785918355</v>
      </c>
      <c r="Q770" s="1189" t="s">
        <v>1082</v>
      </c>
      <c r="R770" s="1203" t="s">
        <v>1083</v>
      </c>
    </row>
    <row r="771" s="1" customFormat="1" spans="1:18">
      <c r="A771" s="1189" t="s">
        <v>37</v>
      </c>
      <c r="B771" s="1189" t="s">
        <v>711</v>
      </c>
      <c r="C771" s="1189">
        <v>174</v>
      </c>
      <c r="D771" s="1190">
        <v>97.7383971402</v>
      </c>
      <c r="E771" s="1189" t="s">
        <v>711</v>
      </c>
      <c r="F771" s="1189" t="s">
        <v>714</v>
      </c>
      <c r="G771" s="1189" t="s">
        <v>1075</v>
      </c>
      <c r="H771" s="1189"/>
      <c r="I771" s="1189" t="s">
        <v>721</v>
      </c>
      <c r="J771" s="1189" t="s">
        <v>28</v>
      </c>
      <c r="K771" s="1189" t="s">
        <v>49</v>
      </c>
      <c r="L771" s="1189"/>
      <c r="M771" s="1195">
        <v>40436343.678</v>
      </c>
      <c r="N771" s="1195">
        <v>4693867.02311</v>
      </c>
      <c r="O771" s="1189" t="s">
        <v>718</v>
      </c>
      <c r="P771" s="1196">
        <f t="shared" si="12"/>
        <v>293.2151914206</v>
      </c>
      <c r="Q771" s="1189" t="s">
        <v>1082</v>
      </c>
      <c r="R771" s="1203" t="s">
        <v>1083</v>
      </c>
    </row>
    <row r="772" s="1" customFormat="1" spans="1:18">
      <c r="A772" s="1189" t="s">
        <v>37</v>
      </c>
      <c r="B772" s="1189" t="s">
        <v>711</v>
      </c>
      <c r="C772" s="1189">
        <v>223</v>
      </c>
      <c r="D772" s="1190">
        <v>3.2602361832</v>
      </c>
      <c r="E772" s="1189" t="s">
        <v>711</v>
      </c>
      <c r="F772" s="1189" t="s">
        <v>714</v>
      </c>
      <c r="G772" s="1189" t="s">
        <v>1075</v>
      </c>
      <c r="H772" s="1189"/>
      <c r="I772" s="1189" t="s">
        <v>721</v>
      </c>
      <c r="J772" s="1189" t="s">
        <v>28</v>
      </c>
      <c r="K772" s="1189" t="s">
        <v>29</v>
      </c>
      <c r="L772" s="1189"/>
      <c r="M772" s="1195">
        <v>40438885.56</v>
      </c>
      <c r="N772" s="1195">
        <v>4693746.30847</v>
      </c>
      <c r="O772" s="1189" t="s">
        <v>718</v>
      </c>
      <c r="P772" s="1196">
        <f t="shared" si="12"/>
        <v>9.7807085496</v>
      </c>
      <c r="Q772" s="1189" t="s">
        <v>1082</v>
      </c>
      <c r="R772" s="1203" t="s">
        <v>1083</v>
      </c>
    </row>
    <row r="773" s="1" customFormat="1" spans="1:18">
      <c r="A773" s="1189" t="s">
        <v>37</v>
      </c>
      <c r="B773" s="1189" t="s">
        <v>100</v>
      </c>
      <c r="C773" s="1189">
        <v>584</v>
      </c>
      <c r="D773" s="1190">
        <v>10.2146888697</v>
      </c>
      <c r="E773" s="1189" t="s">
        <v>100</v>
      </c>
      <c r="F773" s="1189" t="s">
        <v>714</v>
      </c>
      <c r="G773" s="1189" t="s">
        <v>1075</v>
      </c>
      <c r="H773" s="1189"/>
      <c r="I773" s="1189" t="s">
        <v>721</v>
      </c>
      <c r="J773" s="1189" t="s">
        <v>28</v>
      </c>
      <c r="K773" s="1189" t="s">
        <v>140</v>
      </c>
      <c r="L773" s="1189"/>
      <c r="M773" s="1195">
        <v>40433363.7057</v>
      </c>
      <c r="N773" s="1195">
        <v>4686406.18528</v>
      </c>
      <c r="O773" s="1189" t="s">
        <v>43</v>
      </c>
      <c r="P773" s="1196">
        <f t="shared" si="12"/>
        <v>30.6440666091</v>
      </c>
      <c r="Q773" s="1189" t="s">
        <v>1082</v>
      </c>
      <c r="R773" s="1203" t="s">
        <v>1083</v>
      </c>
    </row>
    <row r="774" s="1" customFormat="1" spans="1:18">
      <c r="A774" s="1189" t="s">
        <v>37</v>
      </c>
      <c r="B774" s="1189" t="s">
        <v>100</v>
      </c>
      <c r="C774" s="1189">
        <v>406</v>
      </c>
      <c r="D774" s="1190">
        <v>43.27888298895</v>
      </c>
      <c r="E774" s="1189" t="s">
        <v>100</v>
      </c>
      <c r="F774" s="1189" t="s">
        <v>714</v>
      </c>
      <c r="G774" s="1189" t="s">
        <v>1075</v>
      </c>
      <c r="H774" s="1189"/>
      <c r="I774" s="1189" t="s">
        <v>722</v>
      </c>
      <c r="J774" s="1189" t="s">
        <v>28</v>
      </c>
      <c r="K774" s="1189" t="s">
        <v>327</v>
      </c>
      <c r="L774" s="1189"/>
      <c r="M774" s="1195">
        <v>40433674.8579</v>
      </c>
      <c r="N774" s="1195">
        <v>4686843.36955</v>
      </c>
      <c r="O774" s="1189" t="s">
        <v>43</v>
      </c>
      <c r="P774" s="1196">
        <f t="shared" si="12"/>
        <v>129.83664896685</v>
      </c>
      <c r="Q774" s="1189" t="s">
        <v>1082</v>
      </c>
      <c r="R774" s="1203" t="s">
        <v>1083</v>
      </c>
    </row>
    <row r="775" s="1" customFormat="1" spans="1:18">
      <c r="A775" s="1189" t="s">
        <v>37</v>
      </c>
      <c r="B775" s="1189" t="s">
        <v>100</v>
      </c>
      <c r="C775" s="1189">
        <v>1034</v>
      </c>
      <c r="D775" s="1190">
        <v>5.90890910955</v>
      </c>
      <c r="E775" s="1189" t="s">
        <v>100</v>
      </c>
      <c r="F775" s="1189" t="s">
        <v>714</v>
      </c>
      <c r="G775" s="1189" t="s">
        <v>1075</v>
      </c>
      <c r="H775" s="1189"/>
      <c r="I775" s="1189" t="s">
        <v>717</v>
      </c>
      <c r="J775" s="1189" t="s">
        <v>28</v>
      </c>
      <c r="K775" s="1189" t="s">
        <v>327</v>
      </c>
      <c r="L775" s="1189"/>
      <c r="M775" s="1195">
        <v>40433636.028</v>
      </c>
      <c r="N775" s="1195">
        <v>4685448.87425</v>
      </c>
      <c r="O775" s="1189" t="s">
        <v>43</v>
      </c>
      <c r="P775" s="1196">
        <f t="shared" si="12"/>
        <v>17.72672732865</v>
      </c>
      <c r="Q775" s="1189" t="s">
        <v>1082</v>
      </c>
      <c r="R775" s="1203" t="s">
        <v>1083</v>
      </c>
    </row>
    <row r="776" s="1" customFormat="1" spans="1:18">
      <c r="A776" s="1189" t="s">
        <v>37</v>
      </c>
      <c r="B776" s="1189" t="s">
        <v>100</v>
      </c>
      <c r="C776" s="1189">
        <v>946</v>
      </c>
      <c r="D776" s="1190">
        <v>1.4461052484</v>
      </c>
      <c r="E776" s="1189" t="s">
        <v>100</v>
      </c>
      <c r="F776" s="1189" t="s">
        <v>714</v>
      </c>
      <c r="G776" s="1189" t="s">
        <v>1075</v>
      </c>
      <c r="H776" s="1189"/>
      <c r="I776" s="1189" t="s">
        <v>717</v>
      </c>
      <c r="J776" s="1189" t="s">
        <v>28</v>
      </c>
      <c r="K776" s="1189" t="s">
        <v>327</v>
      </c>
      <c r="L776" s="1189"/>
      <c r="M776" s="1195">
        <v>40432952.9042</v>
      </c>
      <c r="N776" s="1195">
        <v>4685599.27376</v>
      </c>
      <c r="O776" s="1189" t="s">
        <v>43</v>
      </c>
      <c r="P776" s="1196">
        <f t="shared" si="12"/>
        <v>4.3383157452</v>
      </c>
      <c r="Q776" s="1189" t="s">
        <v>1082</v>
      </c>
      <c r="R776" s="1203" t="s">
        <v>1083</v>
      </c>
    </row>
    <row r="777" s="1" customFormat="1" spans="1:18">
      <c r="A777" s="1189" t="s">
        <v>37</v>
      </c>
      <c r="B777" s="1189" t="s">
        <v>711</v>
      </c>
      <c r="C777" s="1189">
        <v>634</v>
      </c>
      <c r="D777" s="1190">
        <v>35.22975500475</v>
      </c>
      <c r="E777" s="1189" t="s">
        <v>711</v>
      </c>
      <c r="F777" s="1189" t="s">
        <v>714</v>
      </c>
      <c r="G777" s="1189" t="s">
        <v>1075</v>
      </c>
      <c r="H777" s="1189"/>
      <c r="I777" s="1189" t="s">
        <v>722</v>
      </c>
      <c r="J777" s="1189" t="s">
        <v>28</v>
      </c>
      <c r="K777" s="1189" t="s">
        <v>93</v>
      </c>
      <c r="L777" s="1189"/>
      <c r="M777" s="1195">
        <v>40439925.5689</v>
      </c>
      <c r="N777" s="1195">
        <v>4692534.81326</v>
      </c>
      <c r="O777" s="1189" t="s">
        <v>718</v>
      </c>
      <c r="P777" s="1196">
        <f t="shared" si="12"/>
        <v>105.68926501425</v>
      </c>
      <c r="Q777" s="1189" t="s">
        <v>1082</v>
      </c>
      <c r="R777" s="1203" t="s">
        <v>1083</v>
      </c>
    </row>
    <row r="778" s="1" customFormat="1" spans="1:18">
      <c r="A778" s="1189" t="s">
        <v>37</v>
      </c>
      <c r="B778" s="1189" t="s">
        <v>711</v>
      </c>
      <c r="C778" s="1189">
        <v>637</v>
      </c>
      <c r="D778" s="1190">
        <v>15.74312817435</v>
      </c>
      <c r="E778" s="1189" t="s">
        <v>711</v>
      </c>
      <c r="F778" s="1189" t="s">
        <v>714</v>
      </c>
      <c r="G778" s="1189" t="s">
        <v>1075</v>
      </c>
      <c r="H778" s="1189"/>
      <c r="I778" s="1189" t="s">
        <v>722</v>
      </c>
      <c r="J778" s="1189" t="s">
        <v>28</v>
      </c>
      <c r="K778" s="1189" t="s">
        <v>93</v>
      </c>
      <c r="L778" s="1189"/>
      <c r="M778" s="1195">
        <v>40439718.7214</v>
      </c>
      <c r="N778" s="1195">
        <v>4692601.30256</v>
      </c>
      <c r="O778" s="1189" t="s">
        <v>718</v>
      </c>
      <c r="P778" s="1196">
        <f t="shared" si="12"/>
        <v>47.22938452305</v>
      </c>
      <c r="Q778" s="1189" t="s">
        <v>1082</v>
      </c>
      <c r="R778" s="1203" t="s">
        <v>1083</v>
      </c>
    </row>
    <row r="779" s="1" customFormat="1" spans="1:18">
      <c r="A779" s="1189" t="s">
        <v>37</v>
      </c>
      <c r="B779" s="1189" t="s">
        <v>711</v>
      </c>
      <c r="C779" s="1189">
        <v>637</v>
      </c>
      <c r="D779" s="1190">
        <v>15.10680257745</v>
      </c>
      <c r="E779" s="1189" t="s">
        <v>711</v>
      </c>
      <c r="F779" s="1189" t="s">
        <v>714</v>
      </c>
      <c r="G779" s="1189" t="s">
        <v>1075</v>
      </c>
      <c r="H779" s="1189"/>
      <c r="I779" s="1189" t="s">
        <v>722</v>
      </c>
      <c r="J779" s="1189" t="s">
        <v>28</v>
      </c>
      <c r="K779" s="1189" t="s">
        <v>93</v>
      </c>
      <c r="L779" s="1189"/>
      <c r="M779" s="1195">
        <v>40439848.6497</v>
      </c>
      <c r="N779" s="1195">
        <v>4692477.90776</v>
      </c>
      <c r="O779" s="1189" t="s">
        <v>718</v>
      </c>
      <c r="P779" s="1196">
        <f t="shared" si="12"/>
        <v>45.32040773235</v>
      </c>
      <c r="Q779" s="1189" t="s">
        <v>1082</v>
      </c>
      <c r="R779" s="1203" t="s">
        <v>1083</v>
      </c>
    </row>
    <row r="780" s="1" customFormat="1" spans="1:18">
      <c r="A780" s="1189" t="s">
        <v>37</v>
      </c>
      <c r="B780" s="1189" t="s">
        <v>711</v>
      </c>
      <c r="C780" s="1189">
        <v>637</v>
      </c>
      <c r="D780" s="1190">
        <v>3.49509147405</v>
      </c>
      <c r="E780" s="1189" t="s">
        <v>711</v>
      </c>
      <c r="F780" s="1189" t="s">
        <v>714</v>
      </c>
      <c r="G780" s="1189" t="s">
        <v>1075</v>
      </c>
      <c r="H780" s="1189"/>
      <c r="I780" s="1189" t="s">
        <v>722</v>
      </c>
      <c r="J780" s="1189" t="s">
        <v>28</v>
      </c>
      <c r="K780" s="1189" t="s">
        <v>93</v>
      </c>
      <c r="L780" s="1189"/>
      <c r="M780" s="1195">
        <v>40439665.7955</v>
      </c>
      <c r="N780" s="1195">
        <v>4692485.07257</v>
      </c>
      <c r="O780" s="1189" t="s">
        <v>718</v>
      </c>
      <c r="P780" s="1196">
        <f t="shared" ref="P780:P786" si="13">D780*3</f>
        <v>10.48527442215</v>
      </c>
      <c r="Q780" s="1189" t="s">
        <v>1082</v>
      </c>
      <c r="R780" s="1203" t="s">
        <v>1083</v>
      </c>
    </row>
    <row r="781" s="1" customFormat="1" spans="1:18">
      <c r="A781" s="1189" t="s">
        <v>37</v>
      </c>
      <c r="B781" s="1189" t="s">
        <v>100</v>
      </c>
      <c r="C781" s="1189">
        <v>584</v>
      </c>
      <c r="D781" s="1190">
        <v>4.877659518</v>
      </c>
      <c r="E781" s="1189" t="s">
        <v>100</v>
      </c>
      <c r="F781" s="1189" t="s">
        <v>714</v>
      </c>
      <c r="G781" s="1189" t="s">
        <v>1075</v>
      </c>
      <c r="H781" s="1189"/>
      <c r="I781" s="1189" t="s">
        <v>721</v>
      </c>
      <c r="J781" s="1189" t="s">
        <v>28</v>
      </c>
      <c r="K781" s="1189" t="s">
        <v>140</v>
      </c>
      <c r="L781" s="1189"/>
      <c r="M781" s="1195">
        <v>40433428.4559</v>
      </c>
      <c r="N781" s="1195">
        <v>4686393.22296</v>
      </c>
      <c r="O781" s="1189" t="s">
        <v>43</v>
      </c>
      <c r="P781" s="1196">
        <f t="shared" si="13"/>
        <v>14.632978554</v>
      </c>
      <c r="Q781" s="1189" t="s">
        <v>1082</v>
      </c>
      <c r="R781" s="1203" t="s">
        <v>1083</v>
      </c>
    </row>
    <row r="782" s="1" customFormat="1" spans="1:18">
      <c r="A782" s="1189" t="s">
        <v>37</v>
      </c>
      <c r="B782" s="1189" t="s">
        <v>100</v>
      </c>
      <c r="C782" s="1189">
        <v>406</v>
      </c>
      <c r="D782" s="1190">
        <v>2.541438738</v>
      </c>
      <c r="E782" s="1189" t="s">
        <v>100</v>
      </c>
      <c r="F782" s="1189" t="s">
        <v>714</v>
      </c>
      <c r="G782" s="1189" t="s">
        <v>1075</v>
      </c>
      <c r="H782" s="1189"/>
      <c r="I782" s="1189" t="s">
        <v>722</v>
      </c>
      <c r="J782" s="1189" t="s">
        <v>28</v>
      </c>
      <c r="K782" s="1189" t="s">
        <v>327</v>
      </c>
      <c r="L782" s="1189"/>
      <c r="M782" s="1195">
        <v>40433670.8707</v>
      </c>
      <c r="N782" s="1195">
        <v>4686749.50209</v>
      </c>
      <c r="O782" s="1189" t="s">
        <v>43</v>
      </c>
      <c r="P782" s="1196">
        <f t="shared" si="13"/>
        <v>7.624316214</v>
      </c>
      <c r="Q782" s="1189" t="s">
        <v>1082</v>
      </c>
      <c r="R782" s="1203" t="s">
        <v>1083</v>
      </c>
    </row>
    <row r="783" s="1" customFormat="1" spans="1:18">
      <c r="A783" s="1189" t="s">
        <v>37</v>
      </c>
      <c r="B783" s="1189" t="s">
        <v>100</v>
      </c>
      <c r="C783" s="1189">
        <v>1034</v>
      </c>
      <c r="D783" s="1190">
        <v>0.09973955265</v>
      </c>
      <c r="E783" s="1189" t="s">
        <v>100</v>
      </c>
      <c r="F783" s="1189" t="s">
        <v>714</v>
      </c>
      <c r="G783" s="1189" t="s">
        <v>1075</v>
      </c>
      <c r="H783" s="1189"/>
      <c r="I783" s="1189" t="s">
        <v>717</v>
      </c>
      <c r="J783" s="1189" t="s">
        <v>28</v>
      </c>
      <c r="K783" s="1189" t="s">
        <v>327</v>
      </c>
      <c r="L783" s="1189"/>
      <c r="M783" s="1195">
        <v>40433512.5427</v>
      </c>
      <c r="N783" s="1195">
        <v>4685475.01045</v>
      </c>
      <c r="O783" s="1189" t="s">
        <v>43</v>
      </c>
      <c r="P783" s="1196">
        <f t="shared" si="13"/>
        <v>0.29921865795</v>
      </c>
      <c r="Q783" s="1189" t="s">
        <v>1082</v>
      </c>
      <c r="R783" s="1203" t="s">
        <v>1083</v>
      </c>
    </row>
    <row r="784" s="1" customFormat="1" spans="1:18">
      <c r="A784" s="1189" t="s">
        <v>37</v>
      </c>
      <c r="B784" s="1189" t="s">
        <v>711</v>
      </c>
      <c r="C784" s="1189">
        <v>634</v>
      </c>
      <c r="D784" s="1190">
        <v>0.30441504465</v>
      </c>
      <c r="E784" s="1189" t="s">
        <v>711</v>
      </c>
      <c r="F784" s="1189" t="s">
        <v>714</v>
      </c>
      <c r="G784" s="1189" t="s">
        <v>1075</v>
      </c>
      <c r="H784" s="1189"/>
      <c r="I784" s="1189" t="s">
        <v>722</v>
      </c>
      <c r="J784" s="1189" t="s">
        <v>28</v>
      </c>
      <c r="K784" s="1189" t="s">
        <v>93</v>
      </c>
      <c r="L784" s="1189"/>
      <c r="M784" s="1195">
        <v>40439784.1205</v>
      </c>
      <c r="N784" s="1195">
        <v>4692507.6054</v>
      </c>
      <c r="O784" s="1189" t="s">
        <v>718</v>
      </c>
      <c r="P784" s="1196">
        <f t="shared" si="13"/>
        <v>0.91324513395</v>
      </c>
      <c r="Q784" s="1189" t="s">
        <v>1082</v>
      </c>
      <c r="R784" s="1203" t="s">
        <v>1083</v>
      </c>
    </row>
    <row r="785" s="1" customFormat="1" spans="1:18">
      <c r="A785" s="1189" t="s">
        <v>37</v>
      </c>
      <c r="B785" s="1189" t="s">
        <v>711</v>
      </c>
      <c r="C785" s="1189">
        <v>637</v>
      </c>
      <c r="D785" s="1190">
        <v>15.9000004134</v>
      </c>
      <c r="E785" s="1189" t="s">
        <v>711</v>
      </c>
      <c r="F785" s="1189" t="s">
        <v>714</v>
      </c>
      <c r="G785" s="1189" t="s">
        <v>1075</v>
      </c>
      <c r="H785" s="1189"/>
      <c r="I785" s="1189" t="s">
        <v>722</v>
      </c>
      <c r="J785" s="1189" t="s">
        <v>28</v>
      </c>
      <c r="K785" s="1189" t="s">
        <v>93</v>
      </c>
      <c r="L785" s="1189"/>
      <c r="M785" s="1195">
        <v>40439731.7493</v>
      </c>
      <c r="N785" s="1195">
        <v>4692518.31395</v>
      </c>
      <c r="O785" s="1189" t="s">
        <v>718</v>
      </c>
      <c r="P785" s="1196">
        <f t="shared" si="13"/>
        <v>47.7000012402</v>
      </c>
      <c r="Q785" s="1189" t="s">
        <v>1082</v>
      </c>
      <c r="R785" s="1203" t="s">
        <v>1083</v>
      </c>
    </row>
    <row r="786" s="1" customFormat="1" spans="1:18">
      <c r="A786" s="1189" t="s">
        <v>37</v>
      </c>
      <c r="B786" s="1189" t="s">
        <v>711</v>
      </c>
      <c r="C786" s="1189">
        <v>637</v>
      </c>
      <c r="D786" s="1190">
        <v>0.53188017885</v>
      </c>
      <c r="E786" s="1189" t="s">
        <v>711</v>
      </c>
      <c r="F786" s="1189" t="s">
        <v>714</v>
      </c>
      <c r="G786" s="1189" t="s">
        <v>1075</v>
      </c>
      <c r="H786" s="1189"/>
      <c r="I786" s="1189" t="s">
        <v>722</v>
      </c>
      <c r="J786" s="1189" t="s">
        <v>28</v>
      </c>
      <c r="K786" s="1189" t="s">
        <v>93</v>
      </c>
      <c r="L786" s="1189"/>
      <c r="M786" s="1195">
        <v>40439780.5482</v>
      </c>
      <c r="N786" s="1195">
        <v>4692478.13447</v>
      </c>
      <c r="O786" s="1189" t="s">
        <v>718</v>
      </c>
      <c r="P786" s="1196">
        <f t="shared" si="13"/>
        <v>1.59564053655</v>
      </c>
      <c r="Q786" s="1189" t="s">
        <v>1082</v>
      </c>
      <c r="R786" s="1203" t="s">
        <v>1083</v>
      </c>
    </row>
  </sheetData>
  <mergeCells count="19">
    <mergeCell ref="A1:C1"/>
    <mergeCell ref="A2:Q2"/>
    <mergeCell ref="M4:N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O4:O5"/>
    <mergeCell ref="P4:P5"/>
    <mergeCell ref="Q4:Q5"/>
    <mergeCell ref="R4:R5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78"/>
  <sheetViews>
    <sheetView workbookViewId="0">
      <selection activeCell="X19" sqref="X19"/>
    </sheetView>
  </sheetViews>
  <sheetFormatPr defaultColWidth="8.625" defaultRowHeight="14.25"/>
  <cols>
    <col min="1" max="1" width="9.25" style="1128" customWidth="1"/>
    <col min="2" max="2" width="8.5" style="1128" customWidth="1"/>
    <col min="3" max="3" width="4.625" style="1128" customWidth="1"/>
    <col min="4" max="4" width="9.75" style="1132" customWidth="1"/>
    <col min="5" max="5" width="4.625" style="1128" customWidth="1"/>
    <col min="6" max="6" width="3.875" style="1128" customWidth="1"/>
    <col min="7" max="7" width="4" style="1128" customWidth="1"/>
    <col min="8" max="8" width="6.125" style="1128" customWidth="1"/>
    <col min="9" max="9" width="8.125" style="1128" customWidth="1"/>
    <col min="10" max="10" width="6.25" style="1128" customWidth="1"/>
    <col min="11" max="11" width="5.5" style="1128" customWidth="1"/>
    <col min="12" max="12" width="5.625" style="1128" customWidth="1"/>
    <col min="13" max="13" width="6.25" style="1128" customWidth="1"/>
    <col min="14" max="14" width="9.5" style="1128" customWidth="1"/>
    <col min="15" max="15" width="5.125" style="1128" customWidth="1"/>
    <col min="16" max="16" width="14.125" style="1133" customWidth="1"/>
    <col min="17" max="17" width="10.25" style="1134" customWidth="1"/>
    <col min="18" max="18" width="6.625" style="1128" customWidth="1"/>
    <col min="19" max="25" width="9" style="1128"/>
    <col min="26" max="16384" width="8.625" style="1128"/>
  </cols>
  <sheetData>
    <row r="1" s="1128" customFormat="1" ht="20.1" customHeight="1" spans="1:17">
      <c r="A1" s="1135" t="s">
        <v>1085</v>
      </c>
      <c r="B1" s="1135"/>
      <c r="C1" s="1135"/>
      <c r="D1" s="1132"/>
      <c r="E1" s="1128"/>
      <c r="F1" s="1128"/>
      <c r="G1" s="1128"/>
      <c r="H1" s="1128"/>
      <c r="I1" s="1128"/>
      <c r="J1" s="1128"/>
      <c r="K1" s="1128"/>
      <c r="L1" s="1128"/>
      <c r="M1" s="1128"/>
      <c r="N1" s="1128"/>
      <c r="O1" s="1128"/>
      <c r="P1" s="1133"/>
      <c r="Q1" s="1134"/>
    </row>
    <row r="2" s="1129" customFormat="1" ht="20.1" customHeight="1" spans="1:18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136"/>
      <c r="Q2" s="145"/>
      <c r="R2" s="2"/>
    </row>
    <row r="3" s="1129" customFormat="1" ht="20.1" customHeight="1" spans="1:18">
      <c r="A3" s="2" t="s">
        <v>1086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136"/>
      <c r="Q3" s="145"/>
      <c r="R3" s="2"/>
    </row>
    <row r="4" s="1129" customFormat="1" ht="29.25" customHeight="1" spans="1:18">
      <c r="A4" s="21" t="s">
        <v>4</v>
      </c>
      <c r="B4" s="126" t="s">
        <v>5</v>
      </c>
      <c r="C4" s="126" t="s">
        <v>6</v>
      </c>
      <c r="D4" s="1136" t="s">
        <v>8</v>
      </c>
      <c r="E4" s="21" t="s">
        <v>9</v>
      </c>
      <c r="F4" s="21" t="s">
        <v>10</v>
      </c>
      <c r="G4" s="1137" t="s">
        <v>11</v>
      </c>
      <c r="H4" s="126" t="s">
        <v>12</v>
      </c>
      <c r="I4" s="21" t="s">
        <v>13</v>
      </c>
      <c r="J4" s="21" t="s">
        <v>14</v>
      </c>
      <c r="K4" s="21" t="s">
        <v>15</v>
      </c>
      <c r="L4" s="1151" t="s">
        <v>16</v>
      </c>
      <c r="M4" s="1152"/>
      <c r="N4" s="21" t="s">
        <v>18</v>
      </c>
      <c r="O4" s="126" t="s">
        <v>19</v>
      </c>
      <c r="P4" s="1153" t="s">
        <v>3</v>
      </c>
      <c r="Q4" s="1158" t="s">
        <v>343</v>
      </c>
      <c r="R4" s="1137" t="s">
        <v>707</v>
      </c>
    </row>
    <row r="5" s="1129" customFormat="1" ht="20.1" customHeight="1" spans="1:18">
      <c r="A5" s="21"/>
      <c r="B5" s="126"/>
      <c r="C5" s="126"/>
      <c r="D5" s="1136"/>
      <c r="E5" s="21"/>
      <c r="F5" s="21"/>
      <c r="G5" s="1138"/>
      <c r="H5" s="126"/>
      <c r="I5" s="21"/>
      <c r="J5" s="21"/>
      <c r="K5" s="21"/>
      <c r="L5" s="21" t="s">
        <v>346</v>
      </c>
      <c r="M5" s="21" t="s">
        <v>345</v>
      </c>
      <c r="N5" s="21"/>
      <c r="O5" s="126"/>
      <c r="P5" s="1154" t="s">
        <v>3</v>
      </c>
      <c r="Q5" s="1159"/>
      <c r="R5" s="1160"/>
    </row>
    <row r="6" s="1129" customFormat="1" ht="20.1" customHeight="1" spans="1:18">
      <c r="A6" s="21" t="s">
        <v>756</v>
      </c>
      <c r="B6" s="126"/>
      <c r="C6" s="126"/>
      <c r="D6" s="28">
        <v>6492.9</v>
      </c>
      <c r="E6" s="942"/>
      <c r="F6" s="942"/>
      <c r="G6" s="942"/>
      <c r="H6" s="147"/>
      <c r="I6" s="942"/>
      <c r="J6" s="942"/>
      <c r="K6" s="942"/>
      <c r="L6" s="942"/>
      <c r="M6" s="942"/>
      <c r="N6" s="942"/>
      <c r="O6" s="147"/>
      <c r="P6" s="957" t="s">
        <v>3</v>
      </c>
      <c r="Q6" s="147">
        <f t="shared" ref="Q6:Q71" si="0">D6*4.5</f>
        <v>29218.05</v>
      </c>
      <c r="R6" s="21"/>
    </row>
    <row r="7" s="1129" customFormat="1" ht="20.1" customHeight="1" spans="1:18">
      <c r="A7" s="1139" t="s">
        <v>708</v>
      </c>
      <c r="B7" s="126"/>
      <c r="C7" s="126"/>
      <c r="D7" s="942"/>
      <c r="E7" s="942"/>
      <c r="F7" s="942"/>
      <c r="G7" s="942"/>
      <c r="H7" s="147"/>
      <c r="I7" s="942"/>
      <c r="J7" s="942"/>
      <c r="K7" s="942"/>
      <c r="L7" s="942"/>
      <c r="M7" s="942"/>
      <c r="N7" s="942"/>
      <c r="O7" s="147"/>
      <c r="P7" s="957" t="s">
        <v>3</v>
      </c>
      <c r="Q7" s="147"/>
      <c r="R7" s="21"/>
    </row>
    <row r="8" s="1130" customFormat="1" ht="20.1" customHeight="1" spans="1:18">
      <c r="A8" s="1140"/>
      <c r="B8" s="312"/>
      <c r="C8" s="312"/>
      <c r="D8" s="1141"/>
      <c r="E8" s="1141"/>
      <c r="F8" s="1141"/>
      <c r="G8" s="1141"/>
      <c r="H8" s="670"/>
      <c r="I8" s="1141"/>
      <c r="J8" s="1141"/>
      <c r="K8" s="1141"/>
      <c r="L8" s="1141"/>
      <c r="M8" s="1141"/>
      <c r="N8" s="1141"/>
      <c r="O8" s="670"/>
      <c r="P8" s="890" t="s">
        <v>3</v>
      </c>
      <c r="Q8" s="147"/>
      <c r="R8" s="199"/>
    </row>
    <row r="9" s="1129" customFormat="1" ht="20.1" customHeight="1" spans="1:18">
      <c r="A9" s="1139" t="s">
        <v>709</v>
      </c>
      <c r="B9" s="126"/>
      <c r="C9" s="126"/>
      <c r="D9" s="942">
        <v>6492.9</v>
      </c>
      <c r="E9" s="942"/>
      <c r="F9" s="942"/>
      <c r="G9" s="942"/>
      <c r="H9" s="147"/>
      <c r="I9" s="942"/>
      <c r="J9" s="942"/>
      <c r="K9" s="942"/>
      <c r="L9" s="942"/>
      <c r="M9" s="942"/>
      <c r="N9" s="942"/>
      <c r="O9" s="147"/>
      <c r="P9" s="957" t="s">
        <v>3</v>
      </c>
      <c r="Q9" s="147">
        <f t="shared" si="0"/>
        <v>29218.05</v>
      </c>
      <c r="R9" s="21"/>
    </row>
    <row r="10" s="1130" customFormat="1" ht="20.1" customHeight="1" spans="1:18">
      <c r="A10" s="1083" t="s">
        <v>122</v>
      </c>
      <c r="B10" s="1083"/>
      <c r="C10" s="1083"/>
      <c r="D10" s="1083">
        <v>312.84</v>
      </c>
      <c r="E10" s="199"/>
      <c r="F10" s="199"/>
      <c r="G10" s="199"/>
      <c r="H10" s="312"/>
      <c r="I10" s="199"/>
      <c r="J10" s="199"/>
      <c r="K10" s="199"/>
      <c r="L10" s="199"/>
      <c r="M10" s="199"/>
      <c r="N10" s="199"/>
      <c r="O10" s="312"/>
      <c r="P10" s="890" t="s">
        <v>3</v>
      </c>
      <c r="Q10" s="670">
        <f t="shared" si="0"/>
        <v>1407.78</v>
      </c>
      <c r="R10" s="199"/>
    </row>
    <row r="11" s="1129" customFormat="1" ht="20.1" customHeight="1" spans="1:18">
      <c r="A11" s="1083" t="s">
        <v>165</v>
      </c>
      <c r="B11" s="1083"/>
      <c r="C11" s="1083"/>
      <c r="D11" s="1083">
        <v>775.05</v>
      </c>
      <c r="E11" s="199"/>
      <c r="F11" s="199"/>
      <c r="G11" s="199"/>
      <c r="H11" s="312"/>
      <c r="I11" s="199"/>
      <c r="J11" s="199"/>
      <c r="K11" s="199"/>
      <c r="L11" s="199"/>
      <c r="M11" s="199"/>
      <c r="N11" s="199"/>
      <c r="O11" s="312"/>
      <c r="P11" s="890" t="s">
        <v>3</v>
      </c>
      <c r="Q11" s="670">
        <f t="shared" si="0"/>
        <v>3487.725</v>
      </c>
      <c r="R11" s="199"/>
    </row>
    <row r="12" s="1129" customFormat="1" ht="20.1" customHeight="1" spans="1:18">
      <c r="A12" s="1083" t="s">
        <v>1087</v>
      </c>
      <c r="B12" s="1083"/>
      <c r="C12" s="1083"/>
      <c r="D12" s="1083">
        <v>346.68</v>
      </c>
      <c r="E12" s="199"/>
      <c r="F12" s="199"/>
      <c r="G12" s="199"/>
      <c r="H12" s="312"/>
      <c r="I12" s="199"/>
      <c r="J12" s="199"/>
      <c r="K12" s="199"/>
      <c r="L12" s="199"/>
      <c r="M12" s="199"/>
      <c r="N12" s="199"/>
      <c r="O12" s="312"/>
      <c r="P12" s="890" t="s">
        <v>3</v>
      </c>
      <c r="Q12" s="670">
        <f t="shared" si="0"/>
        <v>1560.06</v>
      </c>
      <c r="R12" s="199"/>
    </row>
    <row r="13" s="1129" customFormat="1" ht="20.1" customHeight="1" spans="1:18">
      <c r="A13" s="1083" t="s">
        <v>1088</v>
      </c>
      <c r="B13" s="1083"/>
      <c r="C13" s="1083"/>
      <c r="D13" s="1083">
        <v>993.91</v>
      </c>
      <c r="E13" s="199"/>
      <c r="F13" s="199"/>
      <c r="G13" s="199"/>
      <c r="H13" s="312"/>
      <c r="I13" s="199"/>
      <c r="J13" s="199"/>
      <c r="K13" s="199"/>
      <c r="L13" s="199"/>
      <c r="M13" s="199"/>
      <c r="N13" s="199"/>
      <c r="O13" s="312"/>
      <c r="P13" s="890" t="s">
        <v>3</v>
      </c>
      <c r="Q13" s="670">
        <f t="shared" si="0"/>
        <v>4472.595</v>
      </c>
      <c r="R13" s="199"/>
    </row>
    <row r="14" s="1129" customFormat="1" ht="20.1" customHeight="1" spans="1:18">
      <c r="A14" s="1083" t="s">
        <v>1089</v>
      </c>
      <c r="B14" s="1083"/>
      <c r="C14" s="1083"/>
      <c r="D14" s="1083">
        <v>525.52</v>
      </c>
      <c r="E14" s="199"/>
      <c r="F14" s="199"/>
      <c r="G14" s="199"/>
      <c r="H14" s="312"/>
      <c r="I14" s="199"/>
      <c r="J14" s="199"/>
      <c r="K14" s="199"/>
      <c r="L14" s="199"/>
      <c r="M14" s="199"/>
      <c r="N14" s="199"/>
      <c r="O14" s="312"/>
      <c r="P14" s="890" t="s">
        <v>3</v>
      </c>
      <c r="Q14" s="670">
        <f t="shared" si="0"/>
        <v>2364.84</v>
      </c>
      <c r="R14" s="199"/>
    </row>
    <row r="15" s="1129" customFormat="1" ht="20.1" customHeight="1" spans="1:18">
      <c r="A15" s="1083" t="s">
        <v>1090</v>
      </c>
      <c r="B15" s="1083"/>
      <c r="C15" s="1083"/>
      <c r="D15" s="1083">
        <v>1376.08</v>
      </c>
      <c r="E15" s="199"/>
      <c r="F15" s="199"/>
      <c r="G15" s="199"/>
      <c r="H15" s="312"/>
      <c r="I15" s="199"/>
      <c r="J15" s="199"/>
      <c r="K15" s="199"/>
      <c r="L15" s="199"/>
      <c r="M15" s="199"/>
      <c r="N15" s="199"/>
      <c r="O15" s="312"/>
      <c r="P15" s="890" t="s">
        <v>3</v>
      </c>
      <c r="Q15" s="670">
        <f t="shared" si="0"/>
        <v>6192.36</v>
      </c>
      <c r="R15" s="199"/>
    </row>
    <row r="16" s="1129" customFormat="1" ht="20.1" customHeight="1" spans="1:18">
      <c r="A16" s="1083" t="s">
        <v>1091</v>
      </c>
      <c r="B16" s="1083"/>
      <c r="C16" s="1083"/>
      <c r="D16" s="1083">
        <v>2162.82</v>
      </c>
      <c r="E16" s="199"/>
      <c r="F16" s="199"/>
      <c r="G16" s="199"/>
      <c r="H16" s="312"/>
      <c r="I16" s="199"/>
      <c r="J16" s="199"/>
      <c r="K16" s="199"/>
      <c r="L16" s="199"/>
      <c r="M16" s="199"/>
      <c r="N16" s="199"/>
      <c r="O16" s="312"/>
      <c r="P16" s="890" t="s">
        <v>3</v>
      </c>
      <c r="Q16" s="670">
        <f t="shared" si="0"/>
        <v>9732.69</v>
      </c>
      <c r="R16" s="199"/>
    </row>
    <row r="17" s="1131" customFormat="1" ht="24.95" customHeight="1" spans="1:18">
      <c r="A17" s="1142" t="s">
        <v>756</v>
      </c>
      <c r="B17" s="1143"/>
      <c r="C17" s="1144"/>
      <c r="D17" s="1145">
        <v>6492.9</v>
      </c>
      <c r="E17" s="1146"/>
      <c r="F17" s="1146"/>
      <c r="G17" s="1146"/>
      <c r="H17" s="26"/>
      <c r="I17" s="26"/>
      <c r="J17" s="26"/>
      <c r="K17" s="26"/>
      <c r="L17" s="26"/>
      <c r="M17" s="26"/>
      <c r="N17" s="26"/>
      <c r="O17" s="30"/>
      <c r="P17" s="580" t="s">
        <v>3</v>
      </c>
      <c r="Q17" s="147">
        <f t="shared" si="0"/>
        <v>29218.05</v>
      </c>
      <c r="R17" s="1146"/>
    </row>
    <row r="18" s="1128" customFormat="1" ht="24.95" customHeight="1" spans="1:18">
      <c r="A18" s="1073" t="s">
        <v>121</v>
      </c>
      <c r="B18" s="1147" t="s">
        <v>122</v>
      </c>
      <c r="C18" s="1086" t="s">
        <v>1092</v>
      </c>
      <c r="D18" s="1148">
        <v>106.98</v>
      </c>
      <c r="E18" s="1096" t="s">
        <v>714</v>
      </c>
      <c r="F18" s="1073" t="s">
        <v>1075</v>
      </c>
      <c r="G18" s="1087" t="s">
        <v>716</v>
      </c>
      <c r="H18" s="1073" t="s">
        <v>27</v>
      </c>
      <c r="I18" s="1073" t="s">
        <v>28</v>
      </c>
      <c r="J18" s="1073" t="s">
        <v>58</v>
      </c>
      <c r="K18" s="1073" t="s">
        <v>30</v>
      </c>
      <c r="L18" s="1083">
        <v>439382</v>
      </c>
      <c r="M18" s="1083">
        <v>4671752</v>
      </c>
      <c r="N18" s="1073" t="s">
        <v>43</v>
      </c>
      <c r="O18" s="1073" t="s">
        <v>1093</v>
      </c>
      <c r="P18" s="1087" t="s">
        <v>1094</v>
      </c>
      <c r="Q18" s="1161">
        <f t="shared" si="0"/>
        <v>481.41</v>
      </c>
      <c r="R18" s="436"/>
    </row>
    <row r="19" s="1128" customFormat="1" ht="24.95" customHeight="1" spans="1:19">
      <c r="A19" s="1073" t="s">
        <v>121</v>
      </c>
      <c r="B19" s="1147" t="s">
        <v>122</v>
      </c>
      <c r="C19" s="1086" t="s">
        <v>1095</v>
      </c>
      <c r="D19" s="1148">
        <v>21.84</v>
      </c>
      <c r="E19" s="1096" t="s">
        <v>714</v>
      </c>
      <c r="F19" s="1073" t="s">
        <v>1075</v>
      </c>
      <c r="G19" s="1087" t="s">
        <v>716</v>
      </c>
      <c r="H19" s="1073" t="s">
        <v>27</v>
      </c>
      <c r="I19" s="1073" t="s">
        <v>28</v>
      </c>
      <c r="J19" s="1073" t="s">
        <v>49</v>
      </c>
      <c r="K19" s="1073" t="s">
        <v>50</v>
      </c>
      <c r="L19" s="1083">
        <v>439476</v>
      </c>
      <c r="M19" s="1083">
        <v>4671432</v>
      </c>
      <c r="N19" s="1073" t="s">
        <v>178</v>
      </c>
      <c r="O19" s="1073" t="s">
        <v>1093</v>
      </c>
      <c r="P19" s="1087" t="s">
        <v>1094</v>
      </c>
      <c r="Q19" s="1161">
        <f t="shared" si="0"/>
        <v>98.28</v>
      </c>
      <c r="R19" s="436"/>
      <c r="S19" s="1162"/>
    </row>
    <row r="20" s="1128" customFormat="1" ht="24.95" customHeight="1" spans="1:18">
      <c r="A20" s="1073" t="s">
        <v>121</v>
      </c>
      <c r="B20" s="1147" t="s">
        <v>122</v>
      </c>
      <c r="C20" s="1086" t="s">
        <v>1096</v>
      </c>
      <c r="D20" s="1148">
        <v>2.47</v>
      </c>
      <c r="E20" s="1096" t="s">
        <v>714</v>
      </c>
      <c r="F20" s="1073" t="s">
        <v>1075</v>
      </c>
      <c r="G20" s="1087" t="s">
        <v>716</v>
      </c>
      <c r="H20" s="1073" t="s">
        <v>27</v>
      </c>
      <c r="I20" s="1073" t="s">
        <v>28</v>
      </c>
      <c r="J20" s="1073" t="s">
        <v>49</v>
      </c>
      <c r="K20" s="1073" t="s">
        <v>50</v>
      </c>
      <c r="L20" s="1083">
        <v>439375</v>
      </c>
      <c r="M20" s="1083">
        <v>4671852</v>
      </c>
      <c r="N20" s="1073" t="s">
        <v>178</v>
      </c>
      <c r="O20" s="1073" t="s">
        <v>1093</v>
      </c>
      <c r="P20" s="1087" t="s">
        <v>1094</v>
      </c>
      <c r="Q20" s="1161">
        <f t="shared" si="0"/>
        <v>11.115</v>
      </c>
      <c r="R20" s="436"/>
    </row>
    <row r="21" s="1128" customFormat="1" ht="24.95" customHeight="1" spans="1:18">
      <c r="A21" s="1073" t="s">
        <v>121</v>
      </c>
      <c r="B21" s="1147" t="s">
        <v>122</v>
      </c>
      <c r="C21" s="1086" t="s">
        <v>578</v>
      </c>
      <c r="D21" s="1148">
        <v>102.67</v>
      </c>
      <c r="E21" s="1096" t="s">
        <v>714</v>
      </c>
      <c r="F21" s="1073" t="s">
        <v>1075</v>
      </c>
      <c r="G21" s="1087" t="s">
        <v>716</v>
      </c>
      <c r="H21" s="1073" t="s">
        <v>27</v>
      </c>
      <c r="I21" s="1073" t="s">
        <v>28</v>
      </c>
      <c r="J21" s="1073" t="s">
        <v>49</v>
      </c>
      <c r="K21" s="1073" t="s">
        <v>50</v>
      </c>
      <c r="L21" s="1083">
        <v>436406</v>
      </c>
      <c r="M21" s="1083">
        <v>4676076</v>
      </c>
      <c r="N21" s="1073" t="s">
        <v>178</v>
      </c>
      <c r="O21" s="1073" t="s">
        <v>1093</v>
      </c>
      <c r="P21" s="1087" t="s">
        <v>1094</v>
      </c>
      <c r="Q21" s="1161">
        <f t="shared" si="0"/>
        <v>462.015</v>
      </c>
      <c r="R21" s="436"/>
    </row>
    <row r="22" s="1128" customFormat="1" ht="24.95" customHeight="1" spans="1:18">
      <c r="A22" s="1073" t="s">
        <v>121</v>
      </c>
      <c r="B22" s="1147" t="s">
        <v>122</v>
      </c>
      <c r="C22" s="1086" t="s">
        <v>1097</v>
      </c>
      <c r="D22" s="1148">
        <v>24.25</v>
      </c>
      <c r="E22" s="1096" t="s">
        <v>714</v>
      </c>
      <c r="F22" s="1073" t="s">
        <v>1075</v>
      </c>
      <c r="G22" s="1087" t="s">
        <v>716</v>
      </c>
      <c r="H22" s="1073" t="s">
        <v>27</v>
      </c>
      <c r="I22" s="1073" t="s">
        <v>28</v>
      </c>
      <c r="J22" s="1073" t="s">
        <v>49</v>
      </c>
      <c r="K22" s="1073" t="s">
        <v>50</v>
      </c>
      <c r="L22" s="1083">
        <v>439086</v>
      </c>
      <c r="M22" s="1083">
        <v>4671754</v>
      </c>
      <c r="N22" s="1073" t="s">
        <v>178</v>
      </c>
      <c r="O22" s="1073" t="s">
        <v>1093</v>
      </c>
      <c r="P22" s="1087" t="s">
        <v>1094</v>
      </c>
      <c r="Q22" s="1161">
        <f t="shared" si="0"/>
        <v>109.125</v>
      </c>
      <c r="R22" s="436"/>
    </row>
    <row r="23" s="1128" customFormat="1" ht="24.95" customHeight="1" spans="1:18">
      <c r="A23" s="1073" t="s">
        <v>121</v>
      </c>
      <c r="B23" s="1147" t="s">
        <v>122</v>
      </c>
      <c r="C23" s="1086" t="s">
        <v>1098</v>
      </c>
      <c r="D23" s="1148">
        <v>54.63</v>
      </c>
      <c r="E23" s="1096" t="s">
        <v>714</v>
      </c>
      <c r="F23" s="1073" t="s">
        <v>1075</v>
      </c>
      <c r="G23" s="1087" t="s">
        <v>716</v>
      </c>
      <c r="H23" s="1149" t="s">
        <v>27</v>
      </c>
      <c r="I23" s="1073" t="s">
        <v>28</v>
      </c>
      <c r="J23" s="1149" t="s">
        <v>49</v>
      </c>
      <c r="K23" s="1073" t="s">
        <v>50</v>
      </c>
      <c r="L23" s="1083">
        <v>439371</v>
      </c>
      <c r="M23" s="1083">
        <v>4671601</v>
      </c>
      <c r="N23" s="1073" t="s">
        <v>178</v>
      </c>
      <c r="O23" s="1073" t="s">
        <v>1093</v>
      </c>
      <c r="P23" s="1087" t="s">
        <v>1094</v>
      </c>
      <c r="Q23" s="1161">
        <f t="shared" si="0"/>
        <v>245.835</v>
      </c>
      <c r="R23" s="436"/>
    </row>
    <row r="24" s="1128" customFormat="1" ht="24.95" customHeight="1" spans="1:18">
      <c r="A24" s="1073" t="s">
        <v>121</v>
      </c>
      <c r="B24" s="1147" t="s">
        <v>165</v>
      </c>
      <c r="C24" s="1148" t="s">
        <v>1099</v>
      </c>
      <c r="D24" s="1148">
        <v>70.05</v>
      </c>
      <c r="E24" s="1096" t="s">
        <v>714</v>
      </c>
      <c r="F24" s="1073" t="s">
        <v>1075</v>
      </c>
      <c r="G24" s="1150" t="s">
        <v>716</v>
      </c>
      <c r="H24" s="1086" t="s">
        <v>722</v>
      </c>
      <c r="I24" s="1094" t="s">
        <v>28</v>
      </c>
      <c r="J24" s="1086" t="s">
        <v>1081</v>
      </c>
      <c r="K24" s="1096"/>
      <c r="L24" s="1083">
        <v>436905</v>
      </c>
      <c r="M24" s="1083">
        <v>4667172</v>
      </c>
      <c r="N24" s="1073" t="s">
        <v>147</v>
      </c>
      <c r="O24" s="1073" t="s">
        <v>1093</v>
      </c>
      <c r="P24" s="1087" t="s">
        <v>1094</v>
      </c>
      <c r="Q24" s="1161">
        <f t="shared" si="0"/>
        <v>315.225</v>
      </c>
      <c r="R24" s="436"/>
    </row>
    <row r="25" s="1128" customFormat="1" ht="24.95" customHeight="1" spans="1:18">
      <c r="A25" s="1073" t="s">
        <v>121</v>
      </c>
      <c r="B25" s="1147" t="s">
        <v>165</v>
      </c>
      <c r="C25" s="1148" t="s">
        <v>1100</v>
      </c>
      <c r="D25" s="1148">
        <v>27.56</v>
      </c>
      <c r="E25" s="1096" t="s">
        <v>714</v>
      </c>
      <c r="F25" s="1073" t="s">
        <v>1075</v>
      </c>
      <c r="G25" s="1150" t="s">
        <v>716</v>
      </c>
      <c r="H25" s="1086" t="s">
        <v>1101</v>
      </c>
      <c r="I25" s="1094" t="s">
        <v>28</v>
      </c>
      <c r="J25" s="1086" t="s">
        <v>58</v>
      </c>
      <c r="K25" s="1096" t="s">
        <v>30</v>
      </c>
      <c r="L25" s="1083">
        <v>437299</v>
      </c>
      <c r="M25" s="1083">
        <v>4667775</v>
      </c>
      <c r="N25" s="1073" t="s">
        <v>147</v>
      </c>
      <c r="O25" s="1073" t="s">
        <v>1093</v>
      </c>
      <c r="P25" s="1087" t="s">
        <v>1094</v>
      </c>
      <c r="Q25" s="1161">
        <f t="shared" si="0"/>
        <v>124.02</v>
      </c>
      <c r="R25" s="436"/>
    </row>
    <row r="26" s="1128" customFormat="1" ht="24.95" customHeight="1" spans="1:18">
      <c r="A26" s="1073" t="s">
        <v>121</v>
      </c>
      <c r="B26" s="1147" t="s">
        <v>165</v>
      </c>
      <c r="C26" s="1148" t="s">
        <v>1102</v>
      </c>
      <c r="D26" s="1148">
        <v>12.95</v>
      </c>
      <c r="E26" s="1096" t="s">
        <v>714</v>
      </c>
      <c r="F26" s="1073" t="s">
        <v>1075</v>
      </c>
      <c r="G26" s="1150" t="s">
        <v>716</v>
      </c>
      <c r="H26" s="1086" t="s">
        <v>722</v>
      </c>
      <c r="I26" s="1094" t="s">
        <v>28</v>
      </c>
      <c r="J26" s="1086" t="s">
        <v>327</v>
      </c>
      <c r="K26" s="1096"/>
      <c r="L26" s="1083">
        <v>436977</v>
      </c>
      <c r="M26" s="1083">
        <v>4667504</v>
      </c>
      <c r="N26" s="1073" t="s">
        <v>147</v>
      </c>
      <c r="O26" s="1073" t="s">
        <v>1093</v>
      </c>
      <c r="P26" s="1087" t="s">
        <v>1094</v>
      </c>
      <c r="Q26" s="1161">
        <f t="shared" si="0"/>
        <v>58.275</v>
      </c>
      <c r="R26" s="436"/>
    </row>
    <row r="27" s="1128" customFormat="1" ht="24.95" customHeight="1" spans="1:18">
      <c r="A27" s="1073" t="s">
        <v>121</v>
      </c>
      <c r="B27" s="1147" t="s">
        <v>165</v>
      </c>
      <c r="C27" s="1148" t="s">
        <v>1103</v>
      </c>
      <c r="D27" s="1148">
        <v>36.6</v>
      </c>
      <c r="E27" s="1096" t="s">
        <v>714</v>
      </c>
      <c r="F27" s="1073" t="s">
        <v>1075</v>
      </c>
      <c r="G27" s="1150" t="s">
        <v>716</v>
      </c>
      <c r="H27" s="1086" t="s">
        <v>1101</v>
      </c>
      <c r="I27" s="1094" t="s">
        <v>28</v>
      </c>
      <c r="J27" s="1086" t="s">
        <v>49</v>
      </c>
      <c r="K27" s="1073" t="s">
        <v>50</v>
      </c>
      <c r="L27" s="1083">
        <v>438931</v>
      </c>
      <c r="M27" s="1083">
        <v>4671575</v>
      </c>
      <c r="N27" s="1073" t="s">
        <v>147</v>
      </c>
      <c r="O27" s="1073" t="s">
        <v>1093</v>
      </c>
      <c r="P27" s="1087" t="s">
        <v>1094</v>
      </c>
      <c r="Q27" s="1161">
        <f t="shared" si="0"/>
        <v>164.7</v>
      </c>
      <c r="R27" s="436"/>
    </row>
    <row r="28" s="1128" customFormat="1" ht="24.95" customHeight="1" spans="1:18">
      <c r="A28" s="1073" t="s">
        <v>121</v>
      </c>
      <c r="B28" s="1147" t="s">
        <v>165</v>
      </c>
      <c r="C28" s="1148" t="s">
        <v>396</v>
      </c>
      <c r="D28" s="1148">
        <v>34.27</v>
      </c>
      <c r="E28" s="1096" t="s">
        <v>714</v>
      </c>
      <c r="F28" s="1073" t="s">
        <v>1075</v>
      </c>
      <c r="G28" s="1150" t="s">
        <v>716</v>
      </c>
      <c r="H28" s="1086" t="s">
        <v>1101</v>
      </c>
      <c r="I28" s="1094" t="s">
        <v>28</v>
      </c>
      <c r="J28" s="1086" t="s">
        <v>49</v>
      </c>
      <c r="K28" s="1073" t="s">
        <v>50</v>
      </c>
      <c r="L28" s="1095">
        <v>439256</v>
      </c>
      <c r="M28" s="1095">
        <v>4671569</v>
      </c>
      <c r="N28" s="1073" t="s">
        <v>147</v>
      </c>
      <c r="O28" s="1073" t="s">
        <v>1093</v>
      </c>
      <c r="P28" s="1087" t="s">
        <v>1094</v>
      </c>
      <c r="Q28" s="1161">
        <f t="shared" si="0"/>
        <v>154.215</v>
      </c>
      <c r="R28" s="436"/>
    </row>
    <row r="29" s="1128" customFormat="1" ht="24.95" customHeight="1" spans="1:18">
      <c r="A29" s="1073" t="s">
        <v>121</v>
      </c>
      <c r="B29" s="1147" t="s">
        <v>165</v>
      </c>
      <c r="C29" s="1148" t="s">
        <v>1104</v>
      </c>
      <c r="D29" s="1148">
        <v>72.33</v>
      </c>
      <c r="E29" s="1096" t="s">
        <v>714</v>
      </c>
      <c r="F29" s="1073" t="s">
        <v>1075</v>
      </c>
      <c r="G29" s="1150" t="s">
        <v>716</v>
      </c>
      <c r="H29" s="1086" t="s">
        <v>1101</v>
      </c>
      <c r="I29" s="1094" t="s">
        <v>28</v>
      </c>
      <c r="J29" s="1086" t="s">
        <v>58</v>
      </c>
      <c r="K29" s="1096" t="s">
        <v>30</v>
      </c>
      <c r="L29" s="1083">
        <v>436931</v>
      </c>
      <c r="M29" s="1083">
        <v>4667604</v>
      </c>
      <c r="N29" s="1073" t="s">
        <v>147</v>
      </c>
      <c r="O29" s="1073" t="s">
        <v>1093</v>
      </c>
      <c r="P29" s="1087" t="s">
        <v>1094</v>
      </c>
      <c r="Q29" s="1161">
        <f t="shared" si="0"/>
        <v>325.485</v>
      </c>
      <c r="R29" s="436"/>
    </row>
    <row r="30" s="1128" customFormat="1" ht="24.95" customHeight="1" spans="1:18">
      <c r="A30" s="1073" t="s">
        <v>121</v>
      </c>
      <c r="B30" s="1147" t="s">
        <v>165</v>
      </c>
      <c r="C30" s="1148" t="s">
        <v>1105</v>
      </c>
      <c r="D30" s="1148">
        <v>2.1</v>
      </c>
      <c r="E30" s="1096" t="s">
        <v>714</v>
      </c>
      <c r="F30" s="1073" t="s">
        <v>1075</v>
      </c>
      <c r="G30" s="1150" t="s">
        <v>716</v>
      </c>
      <c r="H30" s="1086" t="s">
        <v>1101</v>
      </c>
      <c r="I30" s="1094" t="s">
        <v>28</v>
      </c>
      <c r="J30" s="1086" t="s">
        <v>58</v>
      </c>
      <c r="K30" s="1096" t="s">
        <v>75</v>
      </c>
      <c r="L30" s="1083">
        <v>436865</v>
      </c>
      <c r="M30" s="1083">
        <v>4667971</v>
      </c>
      <c r="N30" s="1073" t="s">
        <v>147</v>
      </c>
      <c r="O30" s="1073" t="s">
        <v>1093</v>
      </c>
      <c r="P30" s="1087" t="s">
        <v>1094</v>
      </c>
      <c r="Q30" s="1161">
        <f t="shared" si="0"/>
        <v>9.45</v>
      </c>
      <c r="R30" s="436"/>
    </row>
    <row r="31" s="1128" customFormat="1" ht="24.95" customHeight="1" spans="1:18">
      <c r="A31" s="1073" t="s">
        <v>121</v>
      </c>
      <c r="B31" s="1147" t="s">
        <v>165</v>
      </c>
      <c r="C31" s="1148" t="s">
        <v>505</v>
      </c>
      <c r="D31" s="1148">
        <v>35.37</v>
      </c>
      <c r="E31" s="1096" t="s">
        <v>714</v>
      </c>
      <c r="F31" s="1073" t="s">
        <v>1075</v>
      </c>
      <c r="G31" s="1150" t="s">
        <v>716</v>
      </c>
      <c r="H31" s="1086" t="s">
        <v>1101</v>
      </c>
      <c r="I31" s="1094" t="s">
        <v>28</v>
      </c>
      <c r="J31" s="1086" t="s">
        <v>58</v>
      </c>
      <c r="K31" s="1096" t="s">
        <v>30</v>
      </c>
      <c r="L31" s="1083">
        <v>439421</v>
      </c>
      <c r="M31" s="1083">
        <v>4671289</v>
      </c>
      <c r="N31" s="1073" t="s">
        <v>147</v>
      </c>
      <c r="O31" s="1073" t="s">
        <v>1093</v>
      </c>
      <c r="P31" s="1087" t="s">
        <v>1094</v>
      </c>
      <c r="Q31" s="1161">
        <f t="shared" si="0"/>
        <v>159.165</v>
      </c>
      <c r="R31" s="436"/>
    </row>
    <row r="32" s="1128" customFormat="1" ht="24.95" customHeight="1" spans="1:18">
      <c r="A32" s="1073" t="s">
        <v>121</v>
      </c>
      <c r="B32" s="1147" t="s">
        <v>165</v>
      </c>
      <c r="C32" s="1148" t="s">
        <v>634</v>
      </c>
      <c r="D32" s="1148">
        <v>1.78</v>
      </c>
      <c r="E32" s="1096" t="s">
        <v>714</v>
      </c>
      <c r="F32" s="1073" t="s">
        <v>1075</v>
      </c>
      <c r="G32" s="1150" t="s">
        <v>716</v>
      </c>
      <c r="H32" s="1086" t="s">
        <v>1101</v>
      </c>
      <c r="I32" s="1094" t="s">
        <v>28</v>
      </c>
      <c r="J32" s="1086" t="s">
        <v>49</v>
      </c>
      <c r="K32" s="1096" t="s">
        <v>30</v>
      </c>
      <c r="L32" s="1083">
        <v>439498</v>
      </c>
      <c r="M32" s="1083">
        <v>4671340</v>
      </c>
      <c r="N32" s="1073" t="s">
        <v>147</v>
      </c>
      <c r="O32" s="1073" t="s">
        <v>1093</v>
      </c>
      <c r="P32" s="1087" t="s">
        <v>1094</v>
      </c>
      <c r="Q32" s="1161">
        <f t="shared" si="0"/>
        <v>8.01</v>
      </c>
      <c r="R32" s="436"/>
    </row>
    <row r="33" s="1128" customFormat="1" ht="24.95" customHeight="1" spans="1:18">
      <c r="A33" s="1073" t="s">
        <v>121</v>
      </c>
      <c r="B33" s="1147" t="s">
        <v>165</v>
      </c>
      <c r="C33" s="1148" t="s">
        <v>1106</v>
      </c>
      <c r="D33" s="1148">
        <v>12.66</v>
      </c>
      <c r="E33" s="1096" t="s">
        <v>714</v>
      </c>
      <c r="F33" s="1073" t="s">
        <v>1075</v>
      </c>
      <c r="G33" s="1150" t="s">
        <v>716</v>
      </c>
      <c r="H33" s="1086" t="s">
        <v>722</v>
      </c>
      <c r="I33" s="1094" t="s">
        <v>28</v>
      </c>
      <c r="J33" s="1086" t="s">
        <v>1081</v>
      </c>
      <c r="K33" s="1096"/>
      <c r="L33" s="1083">
        <v>436953</v>
      </c>
      <c r="M33" s="1083">
        <v>4667340</v>
      </c>
      <c r="N33" s="1073" t="s">
        <v>147</v>
      </c>
      <c r="O33" s="1073" t="s">
        <v>1093</v>
      </c>
      <c r="P33" s="1087" t="s">
        <v>1094</v>
      </c>
      <c r="Q33" s="1161">
        <f t="shared" si="0"/>
        <v>56.97</v>
      </c>
      <c r="R33" s="436"/>
    </row>
    <row r="34" s="1128" customFormat="1" ht="24.95" customHeight="1" spans="1:18">
      <c r="A34" s="1073" t="s">
        <v>121</v>
      </c>
      <c r="B34" s="1147" t="s">
        <v>165</v>
      </c>
      <c r="C34" s="1148" t="s">
        <v>1107</v>
      </c>
      <c r="D34" s="1148">
        <v>12.26</v>
      </c>
      <c r="E34" s="1096" t="s">
        <v>714</v>
      </c>
      <c r="F34" s="1073" t="s">
        <v>1075</v>
      </c>
      <c r="G34" s="1150" t="s">
        <v>716</v>
      </c>
      <c r="H34" s="1086" t="s">
        <v>1101</v>
      </c>
      <c r="I34" s="1094" t="s">
        <v>28</v>
      </c>
      <c r="J34" s="1086" t="s">
        <v>58</v>
      </c>
      <c r="K34" s="1096" t="s">
        <v>30</v>
      </c>
      <c r="L34" s="1083">
        <v>437100</v>
      </c>
      <c r="M34" s="1083">
        <v>4667868</v>
      </c>
      <c r="N34" s="1073" t="s">
        <v>147</v>
      </c>
      <c r="O34" s="1073" t="s">
        <v>1093</v>
      </c>
      <c r="P34" s="1087" t="s">
        <v>1094</v>
      </c>
      <c r="Q34" s="1161">
        <f t="shared" si="0"/>
        <v>55.17</v>
      </c>
      <c r="R34" s="436"/>
    </row>
    <row r="35" s="1128" customFormat="1" ht="24.95" customHeight="1" spans="1:18">
      <c r="A35" s="1073" t="s">
        <v>121</v>
      </c>
      <c r="B35" s="1147" t="s">
        <v>165</v>
      </c>
      <c r="C35" s="1148" t="s">
        <v>1108</v>
      </c>
      <c r="D35" s="1148">
        <v>229.36</v>
      </c>
      <c r="E35" s="1096" t="s">
        <v>714</v>
      </c>
      <c r="F35" s="1073" t="s">
        <v>1075</v>
      </c>
      <c r="G35" s="1150" t="s">
        <v>716</v>
      </c>
      <c r="H35" s="1086" t="s">
        <v>1101</v>
      </c>
      <c r="I35" s="1094" t="s">
        <v>28</v>
      </c>
      <c r="J35" s="1086" t="s">
        <v>29</v>
      </c>
      <c r="K35" s="1096" t="s">
        <v>30</v>
      </c>
      <c r="L35" s="1083">
        <v>436001</v>
      </c>
      <c r="M35" s="1083">
        <v>4667241</v>
      </c>
      <c r="N35" s="1073" t="s">
        <v>147</v>
      </c>
      <c r="O35" s="1073" t="s">
        <v>1093</v>
      </c>
      <c r="P35" s="1087" t="s">
        <v>1094</v>
      </c>
      <c r="Q35" s="1161">
        <f t="shared" si="0"/>
        <v>1032.12</v>
      </c>
      <c r="R35" s="436"/>
    </row>
    <row r="36" s="1128" customFormat="1" ht="24.95" customHeight="1" spans="1:18">
      <c r="A36" s="1073" t="s">
        <v>121</v>
      </c>
      <c r="B36" s="1147" t="s">
        <v>165</v>
      </c>
      <c r="C36" s="1148" t="s">
        <v>375</v>
      </c>
      <c r="D36" s="1148">
        <v>30.42</v>
      </c>
      <c r="E36" s="1096" t="s">
        <v>714</v>
      </c>
      <c r="F36" s="1073" t="s">
        <v>1075</v>
      </c>
      <c r="G36" s="1150" t="s">
        <v>716</v>
      </c>
      <c r="H36" s="1086" t="s">
        <v>1101</v>
      </c>
      <c r="I36" s="1094" t="s">
        <v>28</v>
      </c>
      <c r="J36" s="1086" t="s">
        <v>58</v>
      </c>
      <c r="K36" s="1096" t="s">
        <v>30</v>
      </c>
      <c r="L36" s="1083">
        <v>439403</v>
      </c>
      <c r="M36" s="1083">
        <v>4671450</v>
      </c>
      <c r="N36" s="1073" t="s">
        <v>147</v>
      </c>
      <c r="O36" s="1073" t="s">
        <v>1093</v>
      </c>
      <c r="P36" s="1087" t="s">
        <v>1094</v>
      </c>
      <c r="Q36" s="1161">
        <f t="shared" si="0"/>
        <v>136.89</v>
      </c>
      <c r="R36" s="436"/>
    </row>
    <row r="37" s="1128" customFormat="1" ht="24.95" customHeight="1" spans="1:18">
      <c r="A37" s="1073" t="s">
        <v>121</v>
      </c>
      <c r="B37" s="1147" t="s">
        <v>165</v>
      </c>
      <c r="C37" s="1148" t="s">
        <v>1109</v>
      </c>
      <c r="D37" s="1148">
        <v>12.94</v>
      </c>
      <c r="E37" s="1096" t="s">
        <v>714</v>
      </c>
      <c r="F37" s="1073" t="s">
        <v>1075</v>
      </c>
      <c r="G37" s="1150" t="s">
        <v>716</v>
      </c>
      <c r="H37" s="1086" t="s">
        <v>1101</v>
      </c>
      <c r="I37" s="1094" t="s">
        <v>28</v>
      </c>
      <c r="J37" s="1086" t="s">
        <v>58</v>
      </c>
      <c r="K37" s="1096" t="s">
        <v>30</v>
      </c>
      <c r="L37" s="1083">
        <v>436783</v>
      </c>
      <c r="M37" s="1083">
        <v>4667567</v>
      </c>
      <c r="N37" s="1073" t="s">
        <v>147</v>
      </c>
      <c r="O37" s="1155" t="s">
        <v>1110</v>
      </c>
      <c r="P37" s="978" t="s">
        <v>1111</v>
      </c>
      <c r="Q37" s="1161">
        <f t="shared" si="0"/>
        <v>58.23</v>
      </c>
      <c r="R37" s="436"/>
    </row>
    <row r="38" s="1128" customFormat="1" ht="24.95" customHeight="1" spans="1:18">
      <c r="A38" s="1073" t="s">
        <v>121</v>
      </c>
      <c r="B38" s="1147" t="s">
        <v>165</v>
      </c>
      <c r="C38" s="1148" t="s">
        <v>502</v>
      </c>
      <c r="D38" s="1148">
        <v>2.36</v>
      </c>
      <c r="E38" s="1096" t="s">
        <v>714</v>
      </c>
      <c r="F38" s="1073" t="s">
        <v>1075</v>
      </c>
      <c r="G38" s="1150" t="s">
        <v>716</v>
      </c>
      <c r="H38" s="1086" t="s">
        <v>1101</v>
      </c>
      <c r="I38" s="1094" t="s">
        <v>28</v>
      </c>
      <c r="J38" s="1086" t="s">
        <v>49</v>
      </c>
      <c r="K38" s="1073" t="s">
        <v>50</v>
      </c>
      <c r="L38" s="1083">
        <v>438952</v>
      </c>
      <c r="M38" s="1083">
        <v>4671432</v>
      </c>
      <c r="N38" s="1073" t="s">
        <v>147</v>
      </c>
      <c r="O38" s="1155" t="s">
        <v>1110</v>
      </c>
      <c r="P38" s="978" t="s">
        <v>1111</v>
      </c>
      <c r="Q38" s="1161">
        <f t="shared" si="0"/>
        <v>10.62</v>
      </c>
      <c r="R38" s="436"/>
    </row>
    <row r="39" s="1128" customFormat="1" ht="24.95" customHeight="1" spans="1:18">
      <c r="A39" s="1073" t="s">
        <v>121</v>
      </c>
      <c r="B39" s="1147" t="s">
        <v>165</v>
      </c>
      <c r="C39" s="1148" t="s">
        <v>1112</v>
      </c>
      <c r="D39" s="1148">
        <v>2.59</v>
      </c>
      <c r="E39" s="1096" t="s">
        <v>714</v>
      </c>
      <c r="F39" s="1073" t="s">
        <v>1075</v>
      </c>
      <c r="G39" s="1150" t="s">
        <v>716</v>
      </c>
      <c r="H39" s="1086" t="s">
        <v>1101</v>
      </c>
      <c r="I39" s="1094" t="s">
        <v>28</v>
      </c>
      <c r="J39" s="1086" t="s">
        <v>58</v>
      </c>
      <c r="K39" s="1096" t="s">
        <v>30</v>
      </c>
      <c r="L39" s="1083">
        <v>437160</v>
      </c>
      <c r="M39" s="1083">
        <v>4667795</v>
      </c>
      <c r="N39" s="1073" t="s">
        <v>147</v>
      </c>
      <c r="O39" s="1155" t="s">
        <v>1110</v>
      </c>
      <c r="P39" s="978" t="s">
        <v>1111</v>
      </c>
      <c r="Q39" s="1161">
        <f t="shared" si="0"/>
        <v>11.655</v>
      </c>
      <c r="R39" s="436"/>
    </row>
    <row r="40" s="1128" customFormat="1" ht="24.95" customHeight="1" spans="1:18">
      <c r="A40" s="1073" t="s">
        <v>121</v>
      </c>
      <c r="B40" s="1147" t="s">
        <v>165</v>
      </c>
      <c r="C40" s="1148" t="s">
        <v>397</v>
      </c>
      <c r="D40" s="1148">
        <v>2.56</v>
      </c>
      <c r="E40" s="1096" t="s">
        <v>714</v>
      </c>
      <c r="F40" s="1073" t="s">
        <v>1075</v>
      </c>
      <c r="G40" s="1150" t="s">
        <v>716</v>
      </c>
      <c r="H40" s="1086" t="s">
        <v>1101</v>
      </c>
      <c r="I40" s="1094" t="s">
        <v>28</v>
      </c>
      <c r="J40" s="1086" t="s">
        <v>58</v>
      </c>
      <c r="K40" s="1096" t="s">
        <v>30</v>
      </c>
      <c r="L40" s="1083">
        <v>442889</v>
      </c>
      <c r="M40" s="1083">
        <v>4660477</v>
      </c>
      <c r="N40" s="1073" t="s">
        <v>147</v>
      </c>
      <c r="O40" s="1155" t="s">
        <v>1110</v>
      </c>
      <c r="P40" s="978" t="s">
        <v>1111</v>
      </c>
      <c r="Q40" s="1161">
        <f t="shared" si="0"/>
        <v>11.52</v>
      </c>
      <c r="R40" s="436"/>
    </row>
    <row r="41" s="1128" customFormat="1" ht="24.95" customHeight="1" spans="1:18">
      <c r="A41" s="1073" t="s">
        <v>121</v>
      </c>
      <c r="B41" s="1147" t="s">
        <v>165</v>
      </c>
      <c r="C41" s="1148" t="s">
        <v>1092</v>
      </c>
      <c r="D41" s="1148">
        <v>22.9</v>
      </c>
      <c r="E41" s="1096" t="s">
        <v>714</v>
      </c>
      <c r="F41" s="1073" t="s">
        <v>1075</v>
      </c>
      <c r="G41" s="1150" t="s">
        <v>716</v>
      </c>
      <c r="H41" s="1086" t="s">
        <v>722</v>
      </c>
      <c r="I41" s="1094" t="s">
        <v>28</v>
      </c>
      <c r="J41" s="1086" t="s">
        <v>1081</v>
      </c>
      <c r="K41" s="1096"/>
      <c r="L41" s="1083">
        <v>436746</v>
      </c>
      <c r="M41" s="1083">
        <v>4667457</v>
      </c>
      <c r="N41" s="1073" t="s">
        <v>147</v>
      </c>
      <c r="O41" s="1155" t="s">
        <v>1110</v>
      </c>
      <c r="P41" s="978" t="s">
        <v>1111</v>
      </c>
      <c r="Q41" s="1161">
        <f t="shared" si="0"/>
        <v>103.05</v>
      </c>
      <c r="R41" s="436"/>
    </row>
    <row r="42" s="1128" customFormat="1" ht="24.95" customHeight="1" spans="1:18">
      <c r="A42" s="1073" t="s">
        <v>121</v>
      </c>
      <c r="B42" s="1147" t="s">
        <v>165</v>
      </c>
      <c r="C42" s="1148" t="s">
        <v>1113</v>
      </c>
      <c r="D42" s="1148">
        <v>36.85</v>
      </c>
      <c r="E42" s="1096" t="s">
        <v>714</v>
      </c>
      <c r="F42" s="1073" t="s">
        <v>1075</v>
      </c>
      <c r="G42" s="1150" t="s">
        <v>716</v>
      </c>
      <c r="H42" s="1086" t="s">
        <v>1101</v>
      </c>
      <c r="I42" s="1094" t="s">
        <v>28</v>
      </c>
      <c r="J42" s="1086" t="s">
        <v>58</v>
      </c>
      <c r="K42" s="1096" t="s">
        <v>30</v>
      </c>
      <c r="L42" s="1083">
        <v>436986</v>
      </c>
      <c r="M42" s="1083">
        <v>4667868</v>
      </c>
      <c r="N42" s="1073" t="s">
        <v>147</v>
      </c>
      <c r="O42" s="1155" t="s">
        <v>1110</v>
      </c>
      <c r="P42" s="978" t="s">
        <v>1111</v>
      </c>
      <c r="Q42" s="1161">
        <f t="shared" si="0"/>
        <v>165.825</v>
      </c>
      <c r="R42" s="436"/>
    </row>
    <row r="43" s="1128" customFormat="1" ht="24.95" customHeight="1" spans="1:18">
      <c r="A43" s="1073" t="s">
        <v>121</v>
      </c>
      <c r="B43" s="1147" t="s">
        <v>165</v>
      </c>
      <c r="C43" s="1148" t="s">
        <v>1114</v>
      </c>
      <c r="D43" s="1148">
        <v>103.19</v>
      </c>
      <c r="E43" s="1096" t="s">
        <v>714</v>
      </c>
      <c r="F43" s="1073" t="s">
        <v>1075</v>
      </c>
      <c r="G43" s="1150" t="s">
        <v>716</v>
      </c>
      <c r="H43" s="1086" t="s">
        <v>722</v>
      </c>
      <c r="I43" s="1094" t="s">
        <v>28</v>
      </c>
      <c r="J43" s="1086" t="s">
        <v>1081</v>
      </c>
      <c r="K43" s="1096"/>
      <c r="L43" s="1083">
        <v>436676</v>
      </c>
      <c r="M43" s="1083">
        <v>4667257</v>
      </c>
      <c r="N43" s="1073" t="s">
        <v>147</v>
      </c>
      <c r="O43" s="1155" t="s">
        <v>1110</v>
      </c>
      <c r="P43" s="978" t="s">
        <v>1111</v>
      </c>
      <c r="Q43" s="1161">
        <f t="shared" si="0"/>
        <v>464.355</v>
      </c>
      <c r="R43" s="436"/>
    </row>
    <row r="44" s="1128" customFormat="1" ht="24.95" customHeight="1" spans="1:18">
      <c r="A44" s="1073" t="s">
        <v>121</v>
      </c>
      <c r="B44" s="1147" t="s">
        <v>165</v>
      </c>
      <c r="C44" s="1148" t="s">
        <v>1115</v>
      </c>
      <c r="D44" s="1148">
        <v>9.15</v>
      </c>
      <c r="E44" s="1096" t="s">
        <v>714</v>
      </c>
      <c r="F44" s="1073" t="s">
        <v>1075</v>
      </c>
      <c r="G44" s="1150" t="s">
        <v>716</v>
      </c>
      <c r="H44" s="1086" t="s">
        <v>1101</v>
      </c>
      <c r="I44" s="1094" t="s">
        <v>28</v>
      </c>
      <c r="J44" s="1086" t="s">
        <v>58</v>
      </c>
      <c r="K44" s="1156" t="s">
        <v>30</v>
      </c>
      <c r="L44" s="1083">
        <v>437346</v>
      </c>
      <c r="M44" s="1083">
        <v>4667690</v>
      </c>
      <c r="N44" s="1073" t="s">
        <v>147</v>
      </c>
      <c r="O44" s="1155" t="s">
        <v>1110</v>
      </c>
      <c r="P44" s="978" t="s">
        <v>1111</v>
      </c>
      <c r="Q44" s="1161">
        <f t="shared" si="0"/>
        <v>41.175</v>
      </c>
      <c r="R44" s="436"/>
    </row>
    <row r="45" s="1128" customFormat="1" ht="24.95" customHeight="1" spans="1:18">
      <c r="A45" s="1073" t="s">
        <v>121</v>
      </c>
      <c r="B45" s="1147" t="s">
        <v>165</v>
      </c>
      <c r="C45" s="1148" t="s">
        <v>1116</v>
      </c>
      <c r="D45" s="1148">
        <v>4.8</v>
      </c>
      <c r="E45" s="1096" t="s">
        <v>714</v>
      </c>
      <c r="F45" s="1073" t="s">
        <v>1075</v>
      </c>
      <c r="G45" s="1150" t="s">
        <v>716</v>
      </c>
      <c r="H45" s="1086" t="s">
        <v>1101</v>
      </c>
      <c r="I45" s="1096" t="s">
        <v>28</v>
      </c>
      <c r="J45" s="1097" t="s">
        <v>58</v>
      </c>
      <c r="K45" s="1075" t="s">
        <v>30</v>
      </c>
      <c r="L45" s="1083">
        <v>437104</v>
      </c>
      <c r="M45" s="1083">
        <v>4667655</v>
      </c>
      <c r="N45" s="1073" t="s">
        <v>147</v>
      </c>
      <c r="O45" s="1155" t="s">
        <v>1110</v>
      </c>
      <c r="P45" s="978" t="s">
        <v>1111</v>
      </c>
      <c r="Q45" s="1161">
        <f t="shared" si="0"/>
        <v>21.6</v>
      </c>
      <c r="R45" s="436"/>
    </row>
    <row r="46" s="1128" customFormat="1" ht="24.95" customHeight="1" spans="1:18">
      <c r="A46" s="1073" t="s">
        <v>121</v>
      </c>
      <c r="B46" s="1147" t="s">
        <v>1089</v>
      </c>
      <c r="C46" s="1148" t="s">
        <v>1117</v>
      </c>
      <c r="D46" s="1148">
        <v>16.44</v>
      </c>
      <c r="E46" s="1096" t="s">
        <v>714</v>
      </c>
      <c r="F46" s="1073" t="s">
        <v>1075</v>
      </c>
      <c r="G46" s="1150" t="s">
        <v>716</v>
      </c>
      <c r="H46" s="1148" t="s">
        <v>1101</v>
      </c>
      <c r="I46" s="1094" t="s">
        <v>28</v>
      </c>
      <c r="J46" s="1148" t="s">
        <v>29</v>
      </c>
      <c r="K46" s="1157" t="s">
        <v>75</v>
      </c>
      <c r="L46" s="1083">
        <v>441992</v>
      </c>
      <c r="M46" s="1083">
        <v>4661897</v>
      </c>
      <c r="N46" s="1073" t="s">
        <v>563</v>
      </c>
      <c r="O46" s="1155" t="s">
        <v>1110</v>
      </c>
      <c r="P46" s="978" t="s">
        <v>1111</v>
      </c>
      <c r="Q46" s="1161">
        <f t="shared" si="0"/>
        <v>73.98</v>
      </c>
      <c r="R46" s="436"/>
    </row>
    <row r="47" s="1128" customFormat="1" ht="24.95" customHeight="1" spans="1:18">
      <c r="A47" s="1073" t="s">
        <v>121</v>
      </c>
      <c r="B47" s="1147" t="s">
        <v>1089</v>
      </c>
      <c r="C47" s="1148" t="s">
        <v>1118</v>
      </c>
      <c r="D47" s="1148">
        <v>59.12</v>
      </c>
      <c r="E47" s="1096" t="s">
        <v>714</v>
      </c>
      <c r="F47" s="1073" t="s">
        <v>1075</v>
      </c>
      <c r="G47" s="1150" t="s">
        <v>716</v>
      </c>
      <c r="H47" s="1148" t="s">
        <v>1101</v>
      </c>
      <c r="I47" s="1094" t="s">
        <v>28</v>
      </c>
      <c r="J47" s="1148" t="s">
        <v>58</v>
      </c>
      <c r="K47" s="1096" t="s">
        <v>30</v>
      </c>
      <c r="L47" s="1083">
        <v>441666</v>
      </c>
      <c r="M47" s="1083">
        <v>4662269</v>
      </c>
      <c r="N47" s="1073" t="s">
        <v>563</v>
      </c>
      <c r="O47" s="1155" t="s">
        <v>1110</v>
      </c>
      <c r="P47" s="978" t="s">
        <v>1111</v>
      </c>
      <c r="Q47" s="1161">
        <f t="shared" si="0"/>
        <v>266.04</v>
      </c>
      <c r="R47" s="436"/>
    </row>
    <row r="48" s="1128" customFormat="1" ht="24.95" customHeight="1" spans="1:18">
      <c r="A48" s="1073" t="s">
        <v>121</v>
      </c>
      <c r="B48" s="1147" t="s">
        <v>1089</v>
      </c>
      <c r="C48" s="1148" t="s">
        <v>1119</v>
      </c>
      <c r="D48" s="1148">
        <v>6.62</v>
      </c>
      <c r="E48" s="1096" t="s">
        <v>714</v>
      </c>
      <c r="F48" s="1073" t="s">
        <v>1075</v>
      </c>
      <c r="G48" s="1150" t="s">
        <v>716</v>
      </c>
      <c r="H48" s="1148" t="s">
        <v>1101</v>
      </c>
      <c r="I48" s="1094" t="s">
        <v>28</v>
      </c>
      <c r="J48" s="1148" t="s">
        <v>58</v>
      </c>
      <c r="K48" s="1096" t="s">
        <v>30</v>
      </c>
      <c r="L48" s="1083">
        <v>442021</v>
      </c>
      <c r="M48" s="1083">
        <v>4661732</v>
      </c>
      <c r="N48" s="1073" t="s">
        <v>563</v>
      </c>
      <c r="O48" s="1155" t="s">
        <v>1110</v>
      </c>
      <c r="P48" s="978" t="s">
        <v>1111</v>
      </c>
      <c r="Q48" s="1161">
        <f t="shared" si="0"/>
        <v>29.79</v>
      </c>
      <c r="R48" s="436"/>
    </row>
    <row r="49" s="1128" customFormat="1" ht="24.95" customHeight="1" spans="1:18">
      <c r="A49" s="1073" t="s">
        <v>121</v>
      </c>
      <c r="B49" s="1147" t="s">
        <v>1089</v>
      </c>
      <c r="C49" s="1148" t="s">
        <v>1120</v>
      </c>
      <c r="D49" s="1148">
        <v>6.39</v>
      </c>
      <c r="E49" s="1096" t="s">
        <v>714</v>
      </c>
      <c r="F49" s="1073" t="s">
        <v>1075</v>
      </c>
      <c r="G49" s="1150" t="s">
        <v>716</v>
      </c>
      <c r="H49" s="1148" t="s">
        <v>1101</v>
      </c>
      <c r="I49" s="1094" t="s">
        <v>28</v>
      </c>
      <c r="J49" s="1148" t="s">
        <v>58</v>
      </c>
      <c r="K49" s="1096" t="s">
        <v>30</v>
      </c>
      <c r="L49" s="1083">
        <v>441864</v>
      </c>
      <c r="M49" s="1083">
        <v>4661670</v>
      </c>
      <c r="N49" s="1073" t="s">
        <v>563</v>
      </c>
      <c r="O49" s="1155" t="s">
        <v>1110</v>
      </c>
      <c r="P49" s="978" t="s">
        <v>1111</v>
      </c>
      <c r="Q49" s="1161">
        <f t="shared" si="0"/>
        <v>28.755</v>
      </c>
      <c r="R49" s="436"/>
    </row>
    <row r="50" s="1128" customFormat="1" ht="24.95" customHeight="1" spans="1:18">
      <c r="A50" s="1073" t="s">
        <v>121</v>
      </c>
      <c r="B50" s="1147" t="s">
        <v>1089</v>
      </c>
      <c r="C50" s="1148" t="s">
        <v>1121</v>
      </c>
      <c r="D50" s="1148">
        <v>23.62</v>
      </c>
      <c r="E50" s="1096" t="s">
        <v>714</v>
      </c>
      <c r="F50" s="1073" t="s">
        <v>1075</v>
      </c>
      <c r="G50" s="1150" t="s">
        <v>716</v>
      </c>
      <c r="H50" s="1148" t="s">
        <v>1101</v>
      </c>
      <c r="I50" s="1094" t="s">
        <v>28</v>
      </c>
      <c r="J50" s="1148" t="s">
        <v>58</v>
      </c>
      <c r="K50" s="1096" t="s">
        <v>30</v>
      </c>
      <c r="L50" s="1083">
        <v>441852</v>
      </c>
      <c r="M50" s="1083">
        <v>4661584</v>
      </c>
      <c r="N50" s="1073" t="s">
        <v>563</v>
      </c>
      <c r="O50" s="1155" t="s">
        <v>1110</v>
      </c>
      <c r="P50" s="978" t="s">
        <v>1111</v>
      </c>
      <c r="Q50" s="1161">
        <f t="shared" si="0"/>
        <v>106.29</v>
      </c>
      <c r="R50" s="436"/>
    </row>
    <row r="51" s="1128" customFormat="1" ht="24.95" customHeight="1" spans="1:18">
      <c r="A51" s="1073" t="s">
        <v>121</v>
      </c>
      <c r="B51" s="1147" t="s">
        <v>1089</v>
      </c>
      <c r="C51" s="1148" t="s">
        <v>1122</v>
      </c>
      <c r="D51" s="1148">
        <v>2.79</v>
      </c>
      <c r="E51" s="1096" t="s">
        <v>714</v>
      </c>
      <c r="F51" s="1073" t="s">
        <v>1075</v>
      </c>
      <c r="G51" s="1150" t="s">
        <v>716</v>
      </c>
      <c r="H51" s="1148" t="s">
        <v>1101</v>
      </c>
      <c r="I51" s="1094" t="s">
        <v>28</v>
      </c>
      <c r="J51" s="1148" t="s">
        <v>58</v>
      </c>
      <c r="K51" s="1096" t="s">
        <v>30</v>
      </c>
      <c r="L51" s="1083">
        <v>442081</v>
      </c>
      <c r="M51" s="1083">
        <v>4661660</v>
      </c>
      <c r="N51" s="1073" t="s">
        <v>563</v>
      </c>
      <c r="O51" s="1155" t="s">
        <v>1110</v>
      </c>
      <c r="P51" s="978" t="s">
        <v>1111</v>
      </c>
      <c r="Q51" s="1161">
        <f t="shared" si="0"/>
        <v>12.555</v>
      </c>
      <c r="R51" s="436"/>
    </row>
    <row r="52" s="1128" customFormat="1" ht="24.95" customHeight="1" spans="1:18">
      <c r="A52" s="1073" t="s">
        <v>121</v>
      </c>
      <c r="B52" s="1147" t="s">
        <v>1089</v>
      </c>
      <c r="C52" s="1148" t="s">
        <v>1123</v>
      </c>
      <c r="D52" s="1148">
        <v>221.43</v>
      </c>
      <c r="E52" s="1096" t="s">
        <v>714</v>
      </c>
      <c r="F52" s="1073" t="s">
        <v>1075</v>
      </c>
      <c r="G52" s="1150" t="s">
        <v>716</v>
      </c>
      <c r="H52" s="1148" t="s">
        <v>1101</v>
      </c>
      <c r="I52" s="1094" t="s">
        <v>28</v>
      </c>
      <c r="J52" s="1148" t="s">
        <v>58</v>
      </c>
      <c r="K52" s="1096" t="s">
        <v>30</v>
      </c>
      <c r="L52" s="1083">
        <v>441904</v>
      </c>
      <c r="M52" s="1083">
        <v>4662004</v>
      </c>
      <c r="N52" s="1073" t="s">
        <v>563</v>
      </c>
      <c r="O52" s="1155" t="s">
        <v>1110</v>
      </c>
      <c r="P52" s="978" t="s">
        <v>1111</v>
      </c>
      <c r="Q52" s="1161">
        <f t="shared" si="0"/>
        <v>996.435</v>
      </c>
      <c r="R52" s="436"/>
    </row>
    <row r="53" s="1128" customFormat="1" ht="24.95" customHeight="1" spans="1:18">
      <c r="A53" s="1073" t="s">
        <v>121</v>
      </c>
      <c r="B53" s="1147" t="s">
        <v>1089</v>
      </c>
      <c r="C53" s="1148" t="s">
        <v>1124</v>
      </c>
      <c r="D53" s="1148">
        <v>5.75</v>
      </c>
      <c r="E53" s="1096" t="s">
        <v>714</v>
      </c>
      <c r="F53" s="1073" t="s">
        <v>1075</v>
      </c>
      <c r="G53" s="1150" t="s">
        <v>716</v>
      </c>
      <c r="H53" s="1148" t="s">
        <v>1101</v>
      </c>
      <c r="I53" s="1094" t="s">
        <v>28</v>
      </c>
      <c r="J53" s="1148" t="s">
        <v>58</v>
      </c>
      <c r="K53" s="1096" t="s">
        <v>30</v>
      </c>
      <c r="L53" s="1083">
        <v>442063</v>
      </c>
      <c r="M53" s="1083">
        <v>4661664</v>
      </c>
      <c r="N53" s="1073" t="s">
        <v>563</v>
      </c>
      <c r="O53" s="1155" t="s">
        <v>1110</v>
      </c>
      <c r="P53" s="978" t="s">
        <v>1111</v>
      </c>
      <c r="Q53" s="1161">
        <f t="shared" si="0"/>
        <v>25.875</v>
      </c>
      <c r="R53" s="436"/>
    </row>
    <row r="54" s="1128" customFormat="1" ht="24.95" customHeight="1" spans="1:18">
      <c r="A54" s="1073" t="s">
        <v>121</v>
      </c>
      <c r="B54" s="1147" t="s">
        <v>1089</v>
      </c>
      <c r="C54" s="1148" t="s">
        <v>1125</v>
      </c>
      <c r="D54" s="1148">
        <v>18.07</v>
      </c>
      <c r="E54" s="1096" t="s">
        <v>714</v>
      </c>
      <c r="F54" s="1073" t="s">
        <v>1075</v>
      </c>
      <c r="G54" s="1150" t="s">
        <v>716</v>
      </c>
      <c r="H54" s="1148" t="s">
        <v>1101</v>
      </c>
      <c r="I54" s="1094" t="s">
        <v>28</v>
      </c>
      <c r="J54" s="1148" t="s">
        <v>58</v>
      </c>
      <c r="K54" s="1096" t="s">
        <v>30</v>
      </c>
      <c r="L54" s="1083">
        <v>441357</v>
      </c>
      <c r="M54" s="1083">
        <v>4661414</v>
      </c>
      <c r="N54" s="1073" t="s">
        <v>563</v>
      </c>
      <c r="O54" s="1155" t="s">
        <v>1110</v>
      </c>
      <c r="P54" s="978" t="s">
        <v>1111</v>
      </c>
      <c r="Q54" s="1161">
        <f t="shared" si="0"/>
        <v>81.315</v>
      </c>
      <c r="R54" s="436"/>
    </row>
    <row r="55" s="1128" customFormat="1" ht="24.95" customHeight="1" spans="1:18">
      <c r="A55" s="1073" t="s">
        <v>121</v>
      </c>
      <c r="B55" s="1147" t="s">
        <v>1089</v>
      </c>
      <c r="C55" s="1148" t="s">
        <v>1126</v>
      </c>
      <c r="D55" s="1148">
        <v>23.52</v>
      </c>
      <c r="E55" s="1096" t="s">
        <v>714</v>
      </c>
      <c r="F55" s="1073" t="s">
        <v>1075</v>
      </c>
      <c r="G55" s="1150" t="s">
        <v>716</v>
      </c>
      <c r="H55" s="1148" t="s">
        <v>1101</v>
      </c>
      <c r="I55" s="1094" t="s">
        <v>28</v>
      </c>
      <c r="J55" s="1148" t="s">
        <v>58</v>
      </c>
      <c r="K55" s="1096" t="s">
        <v>30</v>
      </c>
      <c r="L55" s="1083">
        <v>441416</v>
      </c>
      <c r="M55" s="1083">
        <v>4661382</v>
      </c>
      <c r="N55" s="1073" t="s">
        <v>563</v>
      </c>
      <c r="O55" s="1155" t="s">
        <v>1110</v>
      </c>
      <c r="P55" s="978" t="s">
        <v>1111</v>
      </c>
      <c r="Q55" s="1161">
        <f t="shared" si="0"/>
        <v>105.84</v>
      </c>
      <c r="R55" s="436"/>
    </row>
    <row r="56" s="1128" customFormat="1" ht="24.95" customHeight="1" spans="1:18">
      <c r="A56" s="1073" t="s">
        <v>121</v>
      </c>
      <c r="B56" s="1147" t="s">
        <v>1089</v>
      </c>
      <c r="C56" s="1148" t="s">
        <v>1118</v>
      </c>
      <c r="D56" s="1148">
        <v>40.17</v>
      </c>
      <c r="E56" s="1096" t="s">
        <v>714</v>
      </c>
      <c r="F56" s="1073" t="s">
        <v>1075</v>
      </c>
      <c r="G56" s="1150" t="s">
        <v>716</v>
      </c>
      <c r="H56" s="1148" t="s">
        <v>1101</v>
      </c>
      <c r="I56" s="1094" t="s">
        <v>28</v>
      </c>
      <c r="J56" s="1148" t="s">
        <v>58</v>
      </c>
      <c r="K56" s="1096" t="s">
        <v>30</v>
      </c>
      <c r="L56" s="1083">
        <v>441597</v>
      </c>
      <c r="M56" s="1083">
        <v>4662018</v>
      </c>
      <c r="N56" s="1073" t="s">
        <v>563</v>
      </c>
      <c r="O56" s="1155" t="s">
        <v>1110</v>
      </c>
      <c r="P56" s="978" t="s">
        <v>1111</v>
      </c>
      <c r="Q56" s="1161">
        <f t="shared" si="0"/>
        <v>180.765</v>
      </c>
      <c r="R56" s="436"/>
    </row>
    <row r="57" s="1128" customFormat="1" ht="24.95" customHeight="1" spans="1:18">
      <c r="A57" s="1073" t="s">
        <v>121</v>
      </c>
      <c r="B57" s="1147" t="s">
        <v>1089</v>
      </c>
      <c r="C57" s="1148" t="s">
        <v>1127</v>
      </c>
      <c r="D57" s="1148">
        <v>9.19</v>
      </c>
      <c r="E57" s="1096" t="s">
        <v>714</v>
      </c>
      <c r="F57" s="1073" t="s">
        <v>1075</v>
      </c>
      <c r="G57" s="1147" t="s">
        <v>186</v>
      </c>
      <c r="H57" s="1148" t="s">
        <v>1101</v>
      </c>
      <c r="I57" s="1094" t="s">
        <v>28</v>
      </c>
      <c r="J57" s="1148" t="s">
        <v>58</v>
      </c>
      <c r="K57" s="1096" t="s">
        <v>30</v>
      </c>
      <c r="L57" s="1083">
        <v>441945</v>
      </c>
      <c r="M57" s="1083">
        <v>4661655</v>
      </c>
      <c r="N57" s="1073" t="s">
        <v>563</v>
      </c>
      <c r="O57" s="1155" t="s">
        <v>1110</v>
      </c>
      <c r="P57" s="978" t="s">
        <v>1111</v>
      </c>
      <c r="Q57" s="1161">
        <f t="shared" si="0"/>
        <v>41.355</v>
      </c>
      <c r="R57" s="436"/>
    </row>
    <row r="58" s="1128" customFormat="1" ht="24.95" customHeight="1" spans="1:18">
      <c r="A58" s="1073" t="s">
        <v>121</v>
      </c>
      <c r="B58" s="1147" t="s">
        <v>1089</v>
      </c>
      <c r="C58" s="1148" t="s">
        <v>1128</v>
      </c>
      <c r="D58" s="1148">
        <v>3.08</v>
      </c>
      <c r="E58" s="1096" t="s">
        <v>714</v>
      </c>
      <c r="F58" s="1073" t="s">
        <v>1075</v>
      </c>
      <c r="G58" s="1147" t="s">
        <v>716</v>
      </c>
      <c r="H58" s="1148" t="s">
        <v>1101</v>
      </c>
      <c r="I58" s="1094" t="s">
        <v>28</v>
      </c>
      <c r="J58" s="1148" t="s">
        <v>58</v>
      </c>
      <c r="K58" s="1096" t="s">
        <v>30</v>
      </c>
      <c r="L58" s="1083">
        <v>442158</v>
      </c>
      <c r="M58" s="1083">
        <v>4661739</v>
      </c>
      <c r="N58" s="1073" t="s">
        <v>563</v>
      </c>
      <c r="O58" s="1155" t="s">
        <v>1110</v>
      </c>
      <c r="P58" s="978" t="s">
        <v>1111</v>
      </c>
      <c r="Q58" s="1161">
        <f t="shared" si="0"/>
        <v>13.86</v>
      </c>
      <c r="R58" s="436"/>
    </row>
    <row r="59" s="1128" customFormat="1" ht="24.95" customHeight="1" spans="1:18">
      <c r="A59" s="1073" t="s">
        <v>121</v>
      </c>
      <c r="B59" s="1147" t="s">
        <v>1089</v>
      </c>
      <c r="C59" s="1148" t="s">
        <v>1129</v>
      </c>
      <c r="D59" s="1148">
        <v>71.24</v>
      </c>
      <c r="E59" s="1096" t="s">
        <v>714</v>
      </c>
      <c r="F59" s="1073" t="s">
        <v>1075</v>
      </c>
      <c r="G59" s="1147" t="s">
        <v>716</v>
      </c>
      <c r="H59" s="1148" t="s">
        <v>1101</v>
      </c>
      <c r="I59" s="1094" t="s">
        <v>28</v>
      </c>
      <c r="J59" s="1148" t="s">
        <v>58</v>
      </c>
      <c r="K59" s="1096" t="s">
        <v>30</v>
      </c>
      <c r="L59" s="1083">
        <v>441898</v>
      </c>
      <c r="M59" s="1083">
        <v>4662248</v>
      </c>
      <c r="N59" s="1073" t="s">
        <v>563</v>
      </c>
      <c r="O59" s="1155" t="s">
        <v>1110</v>
      </c>
      <c r="P59" s="978" t="s">
        <v>1111</v>
      </c>
      <c r="Q59" s="1161">
        <f t="shared" si="0"/>
        <v>320.58</v>
      </c>
      <c r="R59" s="436"/>
    </row>
    <row r="60" s="1128" customFormat="1" ht="24.95" customHeight="1" spans="1:18">
      <c r="A60" s="1073" t="s">
        <v>121</v>
      </c>
      <c r="B60" s="1147" t="s">
        <v>1089</v>
      </c>
      <c r="C60" s="1148" t="s">
        <v>1130</v>
      </c>
      <c r="D60" s="1148">
        <v>14.38</v>
      </c>
      <c r="E60" s="1096" t="s">
        <v>714</v>
      </c>
      <c r="F60" s="1073" t="s">
        <v>1075</v>
      </c>
      <c r="G60" s="1147" t="s">
        <v>716</v>
      </c>
      <c r="H60" s="1148" t="s">
        <v>1101</v>
      </c>
      <c r="I60" s="1094" t="s">
        <v>28</v>
      </c>
      <c r="J60" s="1148" t="s">
        <v>58</v>
      </c>
      <c r="K60" s="1096" t="s">
        <v>30</v>
      </c>
      <c r="L60" s="1083">
        <v>441842</v>
      </c>
      <c r="M60" s="1083">
        <v>4661751</v>
      </c>
      <c r="N60" s="1073" t="s">
        <v>563</v>
      </c>
      <c r="O60" s="1155" t="s">
        <v>1110</v>
      </c>
      <c r="P60" s="978" t="s">
        <v>1111</v>
      </c>
      <c r="Q60" s="1161">
        <f t="shared" si="0"/>
        <v>64.71</v>
      </c>
      <c r="R60" s="436"/>
    </row>
    <row r="61" s="1128" customFormat="1" ht="24.95" customHeight="1" spans="1:18">
      <c r="A61" s="1073" t="s">
        <v>121</v>
      </c>
      <c r="B61" s="1147" t="s">
        <v>1089</v>
      </c>
      <c r="C61" s="1148" t="s">
        <v>1118</v>
      </c>
      <c r="D61" s="1148">
        <v>3.71</v>
      </c>
      <c r="E61" s="1096" t="s">
        <v>714</v>
      </c>
      <c r="F61" s="1073" t="s">
        <v>1075</v>
      </c>
      <c r="G61" s="1147" t="s">
        <v>716</v>
      </c>
      <c r="H61" s="1148" t="s">
        <v>1101</v>
      </c>
      <c r="I61" s="1094" t="s">
        <v>28</v>
      </c>
      <c r="J61" s="1148" t="s">
        <v>58</v>
      </c>
      <c r="K61" s="1096" t="s">
        <v>30</v>
      </c>
      <c r="L61" s="1083">
        <v>441686</v>
      </c>
      <c r="M61" s="1083">
        <v>4662083</v>
      </c>
      <c r="N61" s="1073" t="s">
        <v>147</v>
      </c>
      <c r="O61" s="1155" t="s">
        <v>1110</v>
      </c>
      <c r="P61" s="978" t="s">
        <v>1111</v>
      </c>
      <c r="Q61" s="1161">
        <f t="shared" si="0"/>
        <v>16.695</v>
      </c>
      <c r="R61" s="436"/>
    </row>
    <row r="62" s="1128" customFormat="1" ht="24.95" customHeight="1" spans="1:18">
      <c r="A62" s="1073" t="s">
        <v>121</v>
      </c>
      <c r="B62" s="1147" t="s">
        <v>1131</v>
      </c>
      <c r="C62" s="1148" t="s">
        <v>1132</v>
      </c>
      <c r="D62" s="1148">
        <v>73.66</v>
      </c>
      <c r="E62" s="1096" t="s">
        <v>714</v>
      </c>
      <c r="F62" s="1073" t="s">
        <v>1075</v>
      </c>
      <c r="G62" s="1150" t="s">
        <v>716</v>
      </c>
      <c r="H62" s="1148" t="s">
        <v>722</v>
      </c>
      <c r="I62" s="1094" t="s">
        <v>28</v>
      </c>
      <c r="J62" s="1148" t="s">
        <v>1081</v>
      </c>
      <c r="K62" s="1096"/>
      <c r="L62" s="1083">
        <v>434941</v>
      </c>
      <c r="M62" s="1083">
        <v>4665325</v>
      </c>
      <c r="N62" s="1073" t="s">
        <v>147</v>
      </c>
      <c r="O62" s="1155" t="s">
        <v>1110</v>
      </c>
      <c r="P62" s="978" t="s">
        <v>1111</v>
      </c>
      <c r="Q62" s="1161">
        <f t="shared" si="0"/>
        <v>331.47</v>
      </c>
      <c r="R62" s="436"/>
    </row>
    <row r="63" s="1128" customFormat="1" ht="24.95" customHeight="1" spans="1:18">
      <c r="A63" s="1073" t="s">
        <v>121</v>
      </c>
      <c r="B63" s="1147" t="s">
        <v>1131</v>
      </c>
      <c r="C63" s="1148" t="s">
        <v>450</v>
      </c>
      <c r="D63" s="1148">
        <v>5.22</v>
      </c>
      <c r="E63" s="1096" t="s">
        <v>714</v>
      </c>
      <c r="F63" s="1073" t="s">
        <v>1075</v>
      </c>
      <c r="G63" s="1150" t="s">
        <v>716</v>
      </c>
      <c r="H63" s="1148" t="s">
        <v>722</v>
      </c>
      <c r="I63" s="1094" t="s">
        <v>28</v>
      </c>
      <c r="J63" s="1148" t="s">
        <v>327</v>
      </c>
      <c r="K63" s="1096"/>
      <c r="L63" s="1083">
        <v>435042</v>
      </c>
      <c r="M63" s="1083">
        <v>4665713</v>
      </c>
      <c r="N63" s="1073" t="s">
        <v>147</v>
      </c>
      <c r="O63" s="1155" t="s">
        <v>1110</v>
      </c>
      <c r="P63" s="978" t="s">
        <v>1111</v>
      </c>
      <c r="Q63" s="1161">
        <f t="shared" si="0"/>
        <v>23.49</v>
      </c>
      <c r="R63" s="436"/>
    </row>
    <row r="64" s="1128" customFormat="1" ht="24.95" customHeight="1" spans="1:18">
      <c r="A64" s="1073" t="s">
        <v>121</v>
      </c>
      <c r="B64" s="1147" t="s">
        <v>1131</v>
      </c>
      <c r="C64" s="1148" t="s">
        <v>1133</v>
      </c>
      <c r="D64" s="1148">
        <v>28.8</v>
      </c>
      <c r="E64" s="1096" t="s">
        <v>714</v>
      </c>
      <c r="F64" s="1073" t="s">
        <v>1075</v>
      </c>
      <c r="G64" s="1150" t="s">
        <v>716</v>
      </c>
      <c r="H64" s="1148" t="s">
        <v>722</v>
      </c>
      <c r="I64" s="1094" t="s">
        <v>28</v>
      </c>
      <c r="J64" s="1148" t="s">
        <v>327</v>
      </c>
      <c r="K64" s="1096"/>
      <c r="L64" s="1083">
        <v>435113</v>
      </c>
      <c r="M64" s="1083">
        <v>4665694</v>
      </c>
      <c r="N64" s="1073" t="s">
        <v>147</v>
      </c>
      <c r="O64" s="1155" t="s">
        <v>1110</v>
      </c>
      <c r="P64" s="978" t="s">
        <v>1111</v>
      </c>
      <c r="Q64" s="1161">
        <f t="shared" si="0"/>
        <v>129.6</v>
      </c>
      <c r="R64" s="436"/>
    </row>
    <row r="65" s="1128" customFormat="1" ht="24.95" customHeight="1" spans="1:18">
      <c r="A65" s="1073" t="s">
        <v>121</v>
      </c>
      <c r="B65" s="1147" t="s">
        <v>1131</v>
      </c>
      <c r="C65" s="1148" t="s">
        <v>640</v>
      </c>
      <c r="D65" s="1148">
        <v>3.22</v>
      </c>
      <c r="E65" s="1096" t="s">
        <v>714</v>
      </c>
      <c r="F65" s="1073" t="s">
        <v>1075</v>
      </c>
      <c r="G65" s="1150" t="s">
        <v>716</v>
      </c>
      <c r="H65" s="1148" t="s">
        <v>722</v>
      </c>
      <c r="I65" s="1094" t="s">
        <v>28</v>
      </c>
      <c r="J65" s="1148" t="s">
        <v>327</v>
      </c>
      <c r="K65" s="1096"/>
      <c r="L65" s="1083">
        <v>435025</v>
      </c>
      <c r="M65" s="1083">
        <v>4665706</v>
      </c>
      <c r="N65" s="1073" t="s">
        <v>147</v>
      </c>
      <c r="O65" s="1155" t="s">
        <v>1110</v>
      </c>
      <c r="P65" s="978" t="s">
        <v>1111</v>
      </c>
      <c r="Q65" s="1161">
        <f t="shared" si="0"/>
        <v>14.49</v>
      </c>
      <c r="R65" s="436"/>
    </row>
    <row r="66" s="1128" customFormat="1" ht="24.95" customHeight="1" spans="1:18">
      <c r="A66" s="1073" t="s">
        <v>121</v>
      </c>
      <c r="B66" s="1147" t="s">
        <v>1131</v>
      </c>
      <c r="C66" s="1148" t="s">
        <v>1134</v>
      </c>
      <c r="D66" s="1148">
        <v>35.68</v>
      </c>
      <c r="E66" s="1096" t="s">
        <v>714</v>
      </c>
      <c r="F66" s="1073" t="s">
        <v>1075</v>
      </c>
      <c r="G66" s="1150" t="s">
        <v>716</v>
      </c>
      <c r="H66" s="1148" t="s">
        <v>722</v>
      </c>
      <c r="I66" s="1094" t="s">
        <v>28</v>
      </c>
      <c r="J66" s="1148" t="s">
        <v>327</v>
      </c>
      <c r="K66" s="1096"/>
      <c r="L66" s="1083">
        <v>435226</v>
      </c>
      <c r="M66" s="1083">
        <v>4665523</v>
      </c>
      <c r="N66" s="1073" t="s">
        <v>147</v>
      </c>
      <c r="O66" s="1155" t="s">
        <v>1110</v>
      </c>
      <c r="P66" s="978" t="s">
        <v>1111</v>
      </c>
      <c r="Q66" s="1161">
        <f t="shared" si="0"/>
        <v>160.56</v>
      </c>
      <c r="R66" s="436"/>
    </row>
    <row r="67" s="1128" customFormat="1" ht="24.95" customHeight="1" spans="1:18">
      <c r="A67" s="1073" t="s">
        <v>121</v>
      </c>
      <c r="B67" s="1147" t="s">
        <v>1131</v>
      </c>
      <c r="C67" s="1148" t="s">
        <v>1135</v>
      </c>
      <c r="D67" s="1148">
        <v>19.66</v>
      </c>
      <c r="E67" s="1096" t="s">
        <v>714</v>
      </c>
      <c r="F67" s="1073" t="s">
        <v>1075</v>
      </c>
      <c r="G67" s="1150" t="s">
        <v>716</v>
      </c>
      <c r="H67" s="1148" t="s">
        <v>722</v>
      </c>
      <c r="I67" s="1094" t="s">
        <v>28</v>
      </c>
      <c r="J67" s="1148" t="s">
        <v>1081</v>
      </c>
      <c r="K67" s="1096"/>
      <c r="L67" s="1083">
        <v>435081</v>
      </c>
      <c r="M67" s="1083">
        <v>4665230</v>
      </c>
      <c r="N67" s="1073" t="s">
        <v>147</v>
      </c>
      <c r="O67" s="1155" t="s">
        <v>1110</v>
      </c>
      <c r="P67" s="978" t="s">
        <v>1111</v>
      </c>
      <c r="Q67" s="1161">
        <f t="shared" si="0"/>
        <v>88.47</v>
      </c>
      <c r="R67" s="436"/>
    </row>
    <row r="68" s="1128" customFormat="1" ht="24.95" customHeight="1" spans="1:18">
      <c r="A68" s="1073" t="s">
        <v>121</v>
      </c>
      <c r="B68" s="1147" t="s">
        <v>1131</v>
      </c>
      <c r="C68" s="1148" t="s">
        <v>1136</v>
      </c>
      <c r="D68" s="1148">
        <v>18.41</v>
      </c>
      <c r="E68" s="1096" t="s">
        <v>714</v>
      </c>
      <c r="F68" s="1073" t="s">
        <v>1075</v>
      </c>
      <c r="G68" s="1150" t="s">
        <v>716</v>
      </c>
      <c r="H68" s="1148" t="s">
        <v>722</v>
      </c>
      <c r="I68" s="1094" t="s">
        <v>28</v>
      </c>
      <c r="J68" s="1148" t="s">
        <v>1081</v>
      </c>
      <c r="K68" s="1096"/>
      <c r="L68" s="1083">
        <v>435054</v>
      </c>
      <c r="M68" s="1083">
        <v>4665456</v>
      </c>
      <c r="N68" s="1073" t="s">
        <v>147</v>
      </c>
      <c r="O68" s="1073" t="s">
        <v>1137</v>
      </c>
      <c r="P68" s="1084" t="s">
        <v>1138</v>
      </c>
      <c r="Q68" s="1161">
        <f t="shared" si="0"/>
        <v>82.845</v>
      </c>
      <c r="R68" s="436"/>
    </row>
    <row r="69" s="1128" customFormat="1" ht="24.95" customHeight="1" spans="1:18">
      <c r="A69" s="1073" t="s">
        <v>121</v>
      </c>
      <c r="B69" s="1147" t="s">
        <v>1131</v>
      </c>
      <c r="C69" s="1148" t="s">
        <v>397</v>
      </c>
      <c r="D69" s="1148">
        <v>151.79</v>
      </c>
      <c r="E69" s="1096" t="s">
        <v>714</v>
      </c>
      <c r="F69" s="1073" t="s">
        <v>1075</v>
      </c>
      <c r="G69" s="1150" t="s">
        <v>716</v>
      </c>
      <c r="H69" s="1148" t="s">
        <v>722</v>
      </c>
      <c r="I69" s="1094" t="s">
        <v>28</v>
      </c>
      <c r="J69" s="1148" t="s">
        <v>1081</v>
      </c>
      <c r="K69" s="1096"/>
      <c r="L69" s="1083">
        <v>435817</v>
      </c>
      <c r="M69" s="1083">
        <v>4666799</v>
      </c>
      <c r="N69" s="1073" t="s">
        <v>147</v>
      </c>
      <c r="O69" s="1073" t="s">
        <v>1137</v>
      </c>
      <c r="P69" s="1084" t="s">
        <v>1138</v>
      </c>
      <c r="Q69" s="1161">
        <f t="shared" si="0"/>
        <v>683.055</v>
      </c>
      <c r="R69" s="436"/>
    </row>
    <row r="70" s="1128" customFormat="1" ht="24.95" customHeight="1" spans="1:18">
      <c r="A70" s="1073" t="s">
        <v>121</v>
      </c>
      <c r="B70" s="1147" t="s">
        <v>1131</v>
      </c>
      <c r="C70" s="1148" t="s">
        <v>1139</v>
      </c>
      <c r="D70" s="1148">
        <v>22.58</v>
      </c>
      <c r="E70" s="1096" t="s">
        <v>714</v>
      </c>
      <c r="F70" s="1073" t="s">
        <v>1075</v>
      </c>
      <c r="G70" s="1150" t="s">
        <v>716</v>
      </c>
      <c r="H70" s="1148" t="s">
        <v>1101</v>
      </c>
      <c r="I70" s="1094" t="s">
        <v>28</v>
      </c>
      <c r="J70" s="1148" t="s">
        <v>58</v>
      </c>
      <c r="K70" s="1096" t="s">
        <v>30</v>
      </c>
      <c r="L70" s="1083">
        <v>435638</v>
      </c>
      <c r="M70" s="1083">
        <v>4664978</v>
      </c>
      <c r="N70" s="1073" t="s">
        <v>147</v>
      </c>
      <c r="O70" s="1073" t="s">
        <v>1137</v>
      </c>
      <c r="P70" s="1084" t="s">
        <v>1138</v>
      </c>
      <c r="Q70" s="1161">
        <f t="shared" si="0"/>
        <v>101.61</v>
      </c>
      <c r="R70" s="436"/>
    </row>
    <row r="71" s="1128" customFormat="1" ht="24.95" customHeight="1" spans="1:18">
      <c r="A71" s="1073" t="s">
        <v>121</v>
      </c>
      <c r="B71" s="1147" t="s">
        <v>1131</v>
      </c>
      <c r="C71" s="1148" t="s">
        <v>572</v>
      </c>
      <c r="D71" s="1148">
        <v>25.33</v>
      </c>
      <c r="E71" s="1096" t="s">
        <v>714</v>
      </c>
      <c r="F71" s="1073" t="s">
        <v>1075</v>
      </c>
      <c r="G71" s="1150" t="s">
        <v>716</v>
      </c>
      <c r="H71" s="1148" t="s">
        <v>722</v>
      </c>
      <c r="I71" s="1094" t="s">
        <v>28</v>
      </c>
      <c r="J71" s="1148" t="s">
        <v>327</v>
      </c>
      <c r="K71" s="1096"/>
      <c r="L71" s="1083">
        <v>435662</v>
      </c>
      <c r="M71" s="1083">
        <v>4667006</v>
      </c>
      <c r="N71" s="1073" t="s">
        <v>147</v>
      </c>
      <c r="O71" s="1073" t="s">
        <v>1137</v>
      </c>
      <c r="P71" s="1084" t="s">
        <v>1138</v>
      </c>
      <c r="Q71" s="1161">
        <f t="shared" si="0"/>
        <v>113.985</v>
      </c>
      <c r="R71" s="436"/>
    </row>
    <row r="72" s="1128" customFormat="1" ht="24.95" customHeight="1" spans="1:18">
      <c r="A72" s="1073" t="s">
        <v>121</v>
      </c>
      <c r="B72" s="1147" t="s">
        <v>1131</v>
      </c>
      <c r="C72" s="1148" t="s">
        <v>663</v>
      </c>
      <c r="D72" s="1148">
        <v>18.95</v>
      </c>
      <c r="E72" s="1096" t="s">
        <v>714</v>
      </c>
      <c r="F72" s="1073" t="s">
        <v>1075</v>
      </c>
      <c r="G72" s="1150" t="s">
        <v>716</v>
      </c>
      <c r="H72" s="1148" t="s">
        <v>1101</v>
      </c>
      <c r="I72" s="1094" t="s">
        <v>28</v>
      </c>
      <c r="J72" s="1148" t="s">
        <v>58</v>
      </c>
      <c r="K72" s="1096" t="s">
        <v>30</v>
      </c>
      <c r="L72" s="1083">
        <v>435826</v>
      </c>
      <c r="M72" s="1083">
        <v>4665069</v>
      </c>
      <c r="N72" s="1073" t="s">
        <v>147</v>
      </c>
      <c r="O72" s="1073" t="s">
        <v>1137</v>
      </c>
      <c r="P72" s="1084" t="s">
        <v>1138</v>
      </c>
      <c r="Q72" s="1161">
        <f t="shared" ref="Q72:Q135" si="1">D72*4.5</f>
        <v>85.275</v>
      </c>
      <c r="R72" s="436"/>
    </row>
    <row r="73" s="1128" customFormat="1" ht="24.95" customHeight="1" spans="1:18">
      <c r="A73" s="1073" t="s">
        <v>121</v>
      </c>
      <c r="B73" s="1147" t="s">
        <v>1131</v>
      </c>
      <c r="C73" s="1148" t="s">
        <v>487</v>
      </c>
      <c r="D73" s="1148">
        <v>0.61</v>
      </c>
      <c r="E73" s="1096" t="s">
        <v>714</v>
      </c>
      <c r="F73" s="1073" t="s">
        <v>1075</v>
      </c>
      <c r="G73" s="1150" t="s">
        <v>716</v>
      </c>
      <c r="H73" s="1148" t="s">
        <v>1101</v>
      </c>
      <c r="I73" s="1094" t="s">
        <v>28</v>
      </c>
      <c r="J73" s="1148" t="s">
        <v>58</v>
      </c>
      <c r="K73" s="1096" t="s">
        <v>30</v>
      </c>
      <c r="L73" s="1083">
        <v>435698</v>
      </c>
      <c r="M73" s="1083">
        <v>4665141</v>
      </c>
      <c r="N73" s="1073" t="s">
        <v>147</v>
      </c>
      <c r="O73" s="1073" t="s">
        <v>1137</v>
      </c>
      <c r="P73" s="1084" t="s">
        <v>1138</v>
      </c>
      <c r="Q73" s="1161">
        <f t="shared" si="1"/>
        <v>2.745</v>
      </c>
      <c r="R73" s="436"/>
    </row>
    <row r="74" s="1128" customFormat="1" ht="24.95" customHeight="1" spans="1:18">
      <c r="A74" s="1073" t="s">
        <v>121</v>
      </c>
      <c r="B74" s="1147" t="s">
        <v>1131</v>
      </c>
      <c r="C74" s="1148" t="s">
        <v>556</v>
      </c>
      <c r="D74" s="1148">
        <v>122.12</v>
      </c>
      <c r="E74" s="1096" t="s">
        <v>714</v>
      </c>
      <c r="F74" s="1073" t="s">
        <v>1075</v>
      </c>
      <c r="G74" s="1150" t="s">
        <v>716</v>
      </c>
      <c r="H74" s="1148" t="s">
        <v>1101</v>
      </c>
      <c r="I74" s="1094" t="s">
        <v>28</v>
      </c>
      <c r="J74" s="1148" t="s">
        <v>58</v>
      </c>
      <c r="K74" s="1096" t="s">
        <v>30</v>
      </c>
      <c r="L74" s="1083">
        <v>435437</v>
      </c>
      <c r="M74" s="1083">
        <v>4665147</v>
      </c>
      <c r="N74" s="1073" t="s">
        <v>147</v>
      </c>
      <c r="O74" s="1073" t="s">
        <v>1137</v>
      </c>
      <c r="P74" s="1084" t="s">
        <v>1138</v>
      </c>
      <c r="Q74" s="1161">
        <f t="shared" si="1"/>
        <v>549.54</v>
      </c>
      <c r="R74" s="436"/>
    </row>
    <row r="75" s="1128" customFormat="1" ht="24.95" customHeight="1" spans="1:18">
      <c r="A75" s="1073" t="s">
        <v>121</v>
      </c>
      <c r="B75" s="1147" t="s">
        <v>1131</v>
      </c>
      <c r="C75" s="1148" t="s">
        <v>384</v>
      </c>
      <c r="D75" s="1148">
        <v>6.25</v>
      </c>
      <c r="E75" s="1096" t="s">
        <v>714</v>
      </c>
      <c r="F75" s="1073" t="s">
        <v>1075</v>
      </c>
      <c r="G75" s="1150" t="s">
        <v>716</v>
      </c>
      <c r="H75" s="1148" t="s">
        <v>722</v>
      </c>
      <c r="I75" s="1094" t="s">
        <v>28</v>
      </c>
      <c r="J75" s="1148" t="s">
        <v>1081</v>
      </c>
      <c r="K75" s="1096"/>
      <c r="L75" s="1083">
        <v>435926</v>
      </c>
      <c r="M75" s="1083">
        <v>4666458</v>
      </c>
      <c r="N75" s="1073" t="s">
        <v>147</v>
      </c>
      <c r="O75" s="1073" t="s">
        <v>1137</v>
      </c>
      <c r="P75" s="1084" t="s">
        <v>1138</v>
      </c>
      <c r="Q75" s="1161">
        <f t="shared" si="1"/>
        <v>28.125</v>
      </c>
      <c r="R75" s="436"/>
    </row>
    <row r="76" s="1128" customFormat="1" ht="24.95" customHeight="1" spans="1:18">
      <c r="A76" s="1073" t="s">
        <v>121</v>
      </c>
      <c r="B76" s="1147" t="s">
        <v>1131</v>
      </c>
      <c r="C76" s="1148" t="s">
        <v>539</v>
      </c>
      <c r="D76" s="1148">
        <v>85.2</v>
      </c>
      <c r="E76" s="1096" t="s">
        <v>714</v>
      </c>
      <c r="F76" s="1073" t="s">
        <v>1075</v>
      </c>
      <c r="G76" s="1150" t="s">
        <v>716</v>
      </c>
      <c r="H76" s="1148" t="s">
        <v>1101</v>
      </c>
      <c r="I76" s="1094" t="s">
        <v>28</v>
      </c>
      <c r="J76" s="1148" t="s">
        <v>58</v>
      </c>
      <c r="K76" s="1096" t="s">
        <v>30</v>
      </c>
      <c r="L76" s="1083">
        <v>435711</v>
      </c>
      <c r="M76" s="1083">
        <v>4665348</v>
      </c>
      <c r="N76" s="1073" t="s">
        <v>147</v>
      </c>
      <c r="O76" s="1073" t="s">
        <v>1137</v>
      </c>
      <c r="P76" s="1084" t="s">
        <v>1138</v>
      </c>
      <c r="Q76" s="1161">
        <f t="shared" si="1"/>
        <v>383.4</v>
      </c>
      <c r="R76" s="436"/>
    </row>
    <row r="77" s="1128" customFormat="1" ht="24.95" customHeight="1" spans="1:18">
      <c r="A77" s="1073" t="s">
        <v>121</v>
      </c>
      <c r="B77" s="1147" t="s">
        <v>1131</v>
      </c>
      <c r="C77" s="1148" t="s">
        <v>471</v>
      </c>
      <c r="D77" s="1148">
        <v>41.18</v>
      </c>
      <c r="E77" s="1096" t="s">
        <v>714</v>
      </c>
      <c r="F77" s="1073" t="s">
        <v>1075</v>
      </c>
      <c r="G77" s="1150" t="s">
        <v>186</v>
      </c>
      <c r="H77" s="1148" t="s">
        <v>1101</v>
      </c>
      <c r="I77" s="1094" t="s">
        <v>28</v>
      </c>
      <c r="J77" s="1148" t="s">
        <v>58</v>
      </c>
      <c r="K77" s="1096" t="s">
        <v>30</v>
      </c>
      <c r="L77" s="1083">
        <v>435216</v>
      </c>
      <c r="M77" s="1083">
        <v>4665330</v>
      </c>
      <c r="N77" s="1073" t="s">
        <v>147</v>
      </c>
      <c r="O77" s="1073" t="s">
        <v>1137</v>
      </c>
      <c r="P77" s="1084" t="s">
        <v>1138</v>
      </c>
      <c r="Q77" s="1161">
        <f t="shared" si="1"/>
        <v>185.31</v>
      </c>
      <c r="R77" s="436"/>
    </row>
    <row r="78" s="1128" customFormat="1" ht="24.95" customHeight="1" spans="1:18">
      <c r="A78" s="1073" t="s">
        <v>121</v>
      </c>
      <c r="B78" s="1147" t="s">
        <v>1131</v>
      </c>
      <c r="C78" s="1148" t="s">
        <v>1140</v>
      </c>
      <c r="D78" s="1148">
        <v>22.09</v>
      </c>
      <c r="E78" s="1096" t="s">
        <v>714</v>
      </c>
      <c r="F78" s="1073" t="s">
        <v>1075</v>
      </c>
      <c r="G78" s="1150" t="s">
        <v>716</v>
      </c>
      <c r="H78" s="1148" t="s">
        <v>722</v>
      </c>
      <c r="I78" s="1094" t="s">
        <v>28</v>
      </c>
      <c r="J78" s="1148" t="s">
        <v>327</v>
      </c>
      <c r="K78" s="1096"/>
      <c r="L78" s="1083">
        <v>435561</v>
      </c>
      <c r="M78" s="1083">
        <v>4667087</v>
      </c>
      <c r="N78" s="1073" t="s">
        <v>147</v>
      </c>
      <c r="O78" s="1073" t="s">
        <v>1137</v>
      </c>
      <c r="P78" s="1084" t="s">
        <v>1138</v>
      </c>
      <c r="Q78" s="1161">
        <f t="shared" si="1"/>
        <v>99.405</v>
      </c>
      <c r="R78" s="436"/>
    </row>
    <row r="79" s="1128" customFormat="1" ht="24.95" customHeight="1" spans="1:18">
      <c r="A79" s="1073" t="s">
        <v>121</v>
      </c>
      <c r="B79" s="1147" t="s">
        <v>1131</v>
      </c>
      <c r="C79" s="1148" t="s">
        <v>462</v>
      </c>
      <c r="D79" s="1148">
        <v>8.22</v>
      </c>
      <c r="E79" s="1096" t="s">
        <v>714</v>
      </c>
      <c r="F79" s="1073" t="s">
        <v>1075</v>
      </c>
      <c r="G79" s="1150" t="s">
        <v>186</v>
      </c>
      <c r="H79" s="1148" t="s">
        <v>1101</v>
      </c>
      <c r="I79" s="1094" t="s">
        <v>28</v>
      </c>
      <c r="J79" s="1148" t="s">
        <v>58</v>
      </c>
      <c r="K79" s="1096" t="s">
        <v>30</v>
      </c>
      <c r="L79" s="1083">
        <v>435391</v>
      </c>
      <c r="M79" s="1083">
        <v>4665424</v>
      </c>
      <c r="N79" s="1073" t="s">
        <v>147</v>
      </c>
      <c r="O79" s="1073" t="s">
        <v>1137</v>
      </c>
      <c r="P79" s="1084" t="s">
        <v>1138</v>
      </c>
      <c r="Q79" s="1161">
        <f t="shared" si="1"/>
        <v>36.99</v>
      </c>
      <c r="R79" s="436"/>
    </row>
    <row r="80" s="1128" customFormat="1" ht="24.95" customHeight="1" spans="1:18">
      <c r="A80" s="1073" t="s">
        <v>121</v>
      </c>
      <c r="B80" s="1147" t="s">
        <v>1131</v>
      </c>
      <c r="C80" s="1148" t="s">
        <v>630</v>
      </c>
      <c r="D80" s="1148">
        <v>3.94</v>
      </c>
      <c r="E80" s="1096" t="s">
        <v>714</v>
      </c>
      <c r="F80" s="1073" t="s">
        <v>1075</v>
      </c>
      <c r="G80" s="1150" t="s">
        <v>186</v>
      </c>
      <c r="H80" s="1148" t="s">
        <v>1101</v>
      </c>
      <c r="I80" s="1094" t="s">
        <v>28</v>
      </c>
      <c r="J80" s="1148" t="s">
        <v>58</v>
      </c>
      <c r="K80" s="1096" t="s">
        <v>30</v>
      </c>
      <c r="L80" s="1083">
        <v>435474</v>
      </c>
      <c r="M80" s="1083">
        <v>4665518</v>
      </c>
      <c r="N80" s="1073" t="s">
        <v>147</v>
      </c>
      <c r="O80" s="1073" t="s">
        <v>1137</v>
      </c>
      <c r="P80" s="1084" t="s">
        <v>1138</v>
      </c>
      <c r="Q80" s="1161">
        <f t="shared" si="1"/>
        <v>17.73</v>
      </c>
      <c r="R80" s="436"/>
    </row>
    <row r="81" s="1128" customFormat="1" ht="24.95" customHeight="1" spans="1:18">
      <c r="A81" s="1073" t="s">
        <v>121</v>
      </c>
      <c r="B81" s="1147" t="s">
        <v>1131</v>
      </c>
      <c r="C81" s="1148" t="s">
        <v>550</v>
      </c>
      <c r="D81" s="1148">
        <v>1.74</v>
      </c>
      <c r="E81" s="1096" t="s">
        <v>714</v>
      </c>
      <c r="F81" s="1073" t="s">
        <v>1075</v>
      </c>
      <c r="G81" s="1150" t="s">
        <v>186</v>
      </c>
      <c r="H81" s="1148" t="s">
        <v>1101</v>
      </c>
      <c r="I81" s="1094" t="s">
        <v>28</v>
      </c>
      <c r="J81" s="1148" t="s">
        <v>58</v>
      </c>
      <c r="K81" s="1096" t="s">
        <v>30</v>
      </c>
      <c r="L81" s="1083">
        <v>435685</v>
      </c>
      <c r="M81" s="1083">
        <v>4665181</v>
      </c>
      <c r="N81" s="1073" t="s">
        <v>147</v>
      </c>
      <c r="O81" s="1073" t="s">
        <v>1137</v>
      </c>
      <c r="P81" s="1084" t="s">
        <v>1138</v>
      </c>
      <c r="Q81" s="1161">
        <f t="shared" si="1"/>
        <v>7.83</v>
      </c>
      <c r="R81" s="436"/>
    </row>
    <row r="82" s="1128" customFormat="1" ht="24.95" customHeight="1" spans="1:18">
      <c r="A82" s="1073" t="s">
        <v>121</v>
      </c>
      <c r="B82" s="1147" t="s">
        <v>1131</v>
      </c>
      <c r="C82" s="1163" t="s">
        <v>420</v>
      </c>
      <c r="D82" s="1164">
        <v>22.53</v>
      </c>
      <c r="E82" s="1096" t="s">
        <v>714</v>
      </c>
      <c r="F82" s="1073" t="s">
        <v>1075</v>
      </c>
      <c r="G82" s="1150" t="s">
        <v>186</v>
      </c>
      <c r="H82" s="1148" t="s">
        <v>1101</v>
      </c>
      <c r="I82" s="1094" t="s">
        <v>28</v>
      </c>
      <c r="J82" s="1148" t="s">
        <v>58</v>
      </c>
      <c r="K82" s="1096" t="s">
        <v>30</v>
      </c>
      <c r="L82" s="1083">
        <v>435896</v>
      </c>
      <c r="M82" s="1083">
        <v>4664844</v>
      </c>
      <c r="N82" s="1073" t="s">
        <v>147</v>
      </c>
      <c r="O82" s="1073" t="s">
        <v>1137</v>
      </c>
      <c r="P82" s="1084" t="s">
        <v>1138</v>
      </c>
      <c r="Q82" s="1161">
        <f t="shared" si="1"/>
        <v>101.385</v>
      </c>
      <c r="R82" s="436"/>
    </row>
    <row r="83" s="1128" customFormat="1" ht="24.95" customHeight="1" spans="1:18">
      <c r="A83" s="1073" t="s">
        <v>121</v>
      </c>
      <c r="B83" s="1147" t="s">
        <v>1131</v>
      </c>
      <c r="C83" s="1163" t="s">
        <v>528</v>
      </c>
      <c r="D83" s="1164">
        <v>6.14</v>
      </c>
      <c r="E83" s="1096" t="s">
        <v>714</v>
      </c>
      <c r="F83" s="1073" t="s">
        <v>1075</v>
      </c>
      <c r="G83" s="1150" t="s">
        <v>186</v>
      </c>
      <c r="H83" s="1148" t="s">
        <v>1101</v>
      </c>
      <c r="I83" s="1094" t="s">
        <v>28</v>
      </c>
      <c r="J83" s="1148" t="s">
        <v>58</v>
      </c>
      <c r="K83" s="1096" t="s">
        <v>30</v>
      </c>
      <c r="L83" s="1083">
        <v>436107</v>
      </c>
      <c r="M83" s="1083">
        <v>4664507</v>
      </c>
      <c r="N83" s="1073" t="s">
        <v>147</v>
      </c>
      <c r="O83" s="1073" t="s">
        <v>1137</v>
      </c>
      <c r="P83" s="1084" t="s">
        <v>1138</v>
      </c>
      <c r="Q83" s="1161">
        <f t="shared" si="1"/>
        <v>27.63</v>
      </c>
      <c r="R83" s="436"/>
    </row>
    <row r="84" s="1128" customFormat="1" ht="24.95" customHeight="1" spans="1:18">
      <c r="A84" s="1073" t="s">
        <v>121</v>
      </c>
      <c r="B84" s="1147" t="s">
        <v>1131</v>
      </c>
      <c r="C84" s="1163" t="s">
        <v>506</v>
      </c>
      <c r="D84" s="1164">
        <v>78.94</v>
      </c>
      <c r="E84" s="1096" t="s">
        <v>714</v>
      </c>
      <c r="F84" s="1073" t="s">
        <v>1075</v>
      </c>
      <c r="G84" s="1150" t="s">
        <v>186</v>
      </c>
      <c r="H84" s="1148" t="s">
        <v>1101</v>
      </c>
      <c r="I84" s="1094" t="s">
        <v>28</v>
      </c>
      <c r="J84" s="1148" t="s">
        <v>58</v>
      </c>
      <c r="K84" s="1096" t="s">
        <v>30</v>
      </c>
      <c r="L84" s="1083">
        <v>436318</v>
      </c>
      <c r="M84" s="1083">
        <v>4664170</v>
      </c>
      <c r="N84" s="1073" t="s">
        <v>147</v>
      </c>
      <c r="O84" s="1073" t="s">
        <v>1137</v>
      </c>
      <c r="P84" s="1084" t="s">
        <v>1138</v>
      </c>
      <c r="Q84" s="1161">
        <f t="shared" si="1"/>
        <v>355.23</v>
      </c>
      <c r="R84" s="436"/>
    </row>
    <row r="85" s="1128" customFormat="1" ht="24.95" customHeight="1" spans="1:18">
      <c r="A85" s="1073" t="s">
        <v>121</v>
      </c>
      <c r="B85" s="1147" t="s">
        <v>1131</v>
      </c>
      <c r="C85" s="1163" t="s">
        <v>1141</v>
      </c>
      <c r="D85" s="1164">
        <v>22.47</v>
      </c>
      <c r="E85" s="1096" t="s">
        <v>714</v>
      </c>
      <c r="F85" s="1073" t="s">
        <v>1075</v>
      </c>
      <c r="G85" s="1150" t="s">
        <v>186</v>
      </c>
      <c r="H85" s="1148" t="s">
        <v>1101</v>
      </c>
      <c r="I85" s="1094" t="s">
        <v>28</v>
      </c>
      <c r="J85" s="1148" t="s">
        <v>58</v>
      </c>
      <c r="K85" s="1096" t="s">
        <v>30</v>
      </c>
      <c r="L85" s="1083">
        <v>436529</v>
      </c>
      <c r="M85" s="1083">
        <v>4663833</v>
      </c>
      <c r="N85" s="1073" t="s">
        <v>147</v>
      </c>
      <c r="O85" s="1073" t="s">
        <v>1137</v>
      </c>
      <c r="P85" s="1084" t="s">
        <v>1138</v>
      </c>
      <c r="Q85" s="1161">
        <f t="shared" si="1"/>
        <v>101.115</v>
      </c>
      <c r="R85" s="436"/>
    </row>
    <row r="86" s="1128" customFormat="1" ht="24.95" customHeight="1" spans="1:18">
      <c r="A86" s="1073" t="s">
        <v>121</v>
      </c>
      <c r="B86" s="1147" t="s">
        <v>1131</v>
      </c>
      <c r="C86" s="1163" t="s">
        <v>422</v>
      </c>
      <c r="D86" s="1164">
        <v>102.06</v>
      </c>
      <c r="E86" s="1096" t="s">
        <v>714</v>
      </c>
      <c r="F86" s="1073" t="s">
        <v>1075</v>
      </c>
      <c r="G86" s="1150" t="s">
        <v>186</v>
      </c>
      <c r="H86" s="1148" t="s">
        <v>1101</v>
      </c>
      <c r="I86" s="1094" t="s">
        <v>28</v>
      </c>
      <c r="J86" s="1148" t="s">
        <v>58</v>
      </c>
      <c r="K86" s="1096" t="s">
        <v>30</v>
      </c>
      <c r="L86" s="1083">
        <v>436740</v>
      </c>
      <c r="M86" s="1083">
        <v>4663496</v>
      </c>
      <c r="N86" s="1073" t="s">
        <v>147</v>
      </c>
      <c r="O86" s="1073" t="s">
        <v>1137</v>
      </c>
      <c r="P86" s="1084" t="s">
        <v>1138</v>
      </c>
      <c r="Q86" s="1161">
        <f t="shared" si="1"/>
        <v>459.27</v>
      </c>
      <c r="R86" s="436"/>
    </row>
    <row r="87" s="1128" customFormat="1" ht="24.95" customHeight="1" spans="1:18">
      <c r="A87" s="1073" t="s">
        <v>121</v>
      </c>
      <c r="B87" s="1147" t="s">
        <v>1131</v>
      </c>
      <c r="C87" s="1163" t="s">
        <v>422</v>
      </c>
      <c r="D87" s="1164">
        <v>34.13</v>
      </c>
      <c r="E87" s="1096" t="s">
        <v>714</v>
      </c>
      <c r="F87" s="1073" t="s">
        <v>1075</v>
      </c>
      <c r="G87" s="1150" t="s">
        <v>186</v>
      </c>
      <c r="H87" s="1148" t="s">
        <v>1101</v>
      </c>
      <c r="I87" s="1094" t="s">
        <v>28</v>
      </c>
      <c r="J87" s="1148" t="s">
        <v>58</v>
      </c>
      <c r="K87" s="1096" t="s">
        <v>30</v>
      </c>
      <c r="L87" s="1083">
        <v>436951</v>
      </c>
      <c r="M87" s="1083">
        <v>4663159</v>
      </c>
      <c r="N87" s="1073" t="s">
        <v>147</v>
      </c>
      <c r="O87" s="1073" t="s">
        <v>1137</v>
      </c>
      <c r="P87" s="1084" t="s">
        <v>1138</v>
      </c>
      <c r="Q87" s="1161">
        <f t="shared" si="1"/>
        <v>153.585</v>
      </c>
      <c r="R87" s="436"/>
    </row>
    <row r="88" s="1128" customFormat="1" ht="24.95" customHeight="1" spans="1:18">
      <c r="A88" s="1073" t="s">
        <v>121</v>
      </c>
      <c r="B88" s="1147" t="s">
        <v>1131</v>
      </c>
      <c r="C88" s="1163" t="s">
        <v>396</v>
      </c>
      <c r="D88" s="1164">
        <v>32.99</v>
      </c>
      <c r="E88" s="1096" t="s">
        <v>714</v>
      </c>
      <c r="F88" s="1073" t="s">
        <v>1075</v>
      </c>
      <c r="G88" s="1150" t="s">
        <v>186</v>
      </c>
      <c r="H88" s="1148" t="s">
        <v>1101</v>
      </c>
      <c r="I88" s="1094" t="s">
        <v>28</v>
      </c>
      <c r="J88" s="1148" t="s">
        <v>58</v>
      </c>
      <c r="K88" s="1096" t="s">
        <v>30</v>
      </c>
      <c r="L88" s="1083">
        <v>437162</v>
      </c>
      <c r="M88" s="1083">
        <v>4662822</v>
      </c>
      <c r="N88" s="1073" t="s">
        <v>147</v>
      </c>
      <c r="O88" s="1073" t="s">
        <v>1137</v>
      </c>
      <c r="P88" s="1084" t="s">
        <v>1138</v>
      </c>
      <c r="Q88" s="1161">
        <f t="shared" si="1"/>
        <v>148.455</v>
      </c>
      <c r="R88" s="436"/>
    </row>
    <row r="89" s="1128" customFormat="1" ht="24.95" customHeight="1" spans="1:18">
      <c r="A89" s="1073" t="s">
        <v>121</v>
      </c>
      <c r="B89" s="1147" t="s">
        <v>1087</v>
      </c>
      <c r="C89" s="1148" t="s">
        <v>1142</v>
      </c>
      <c r="D89" s="1148">
        <v>53.02</v>
      </c>
      <c r="E89" s="1096" t="s">
        <v>714</v>
      </c>
      <c r="F89" s="1073" t="s">
        <v>1075</v>
      </c>
      <c r="G89" s="1150" t="s">
        <v>186</v>
      </c>
      <c r="H89" s="1148" t="s">
        <v>1101</v>
      </c>
      <c r="I89" s="1094" t="s">
        <v>28</v>
      </c>
      <c r="J89" s="1148" t="s">
        <v>58</v>
      </c>
      <c r="K89" s="1096" t="s">
        <v>30</v>
      </c>
      <c r="L89" s="1083">
        <v>440783</v>
      </c>
      <c r="M89" s="1083">
        <v>4664039</v>
      </c>
      <c r="N89" s="1073" t="s">
        <v>563</v>
      </c>
      <c r="O89" s="1073" t="s">
        <v>1137</v>
      </c>
      <c r="P89" s="1084" t="s">
        <v>1138</v>
      </c>
      <c r="Q89" s="1161">
        <f t="shared" si="1"/>
        <v>238.59</v>
      </c>
      <c r="R89" s="436"/>
    </row>
    <row r="90" s="1128" customFormat="1" ht="24.95" customHeight="1" spans="1:18">
      <c r="A90" s="1073" t="s">
        <v>121</v>
      </c>
      <c r="B90" s="1147" t="s">
        <v>1087</v>
      </c>
      <c r="C90" s="1148" t="s">
        <v>1143</v>
      </c>
      <c r="D90" s="1148">
        <v>2.06</v>
      </c>
      <c r="E90" s="1096" t="s">
        <v>714</v>
      </c>
      <c r="F90" s="1073" t="s">
        <v>1075</v>
      </c>
      <c r="G90" s="1150" t="s">
        <v>186</v>
      </c>
      <c r="H90" s="1148" t="s">
        <v>1101</v>
      </c>
      <c r="I90" s="1094" t="s">
        <v>28</v>
      </c>
      <c r="J90" s="1148" t="s">
        <v>58</v>
      </c>
      <c r="K90" s="1096" t="s">
        <v>30</v>
      </c>
      <c r="L90" s="1083">
        <v>441019</v>
      </c>
      <c r="M90" s="1083">
        <v>4664544</v>
      </c>
      <c r="N90" s="1073" t="s">
        <v>563</v>
      </c>
      <c r="O90" s="1073" t="s">
        <v>1137</v>
      </c>
      <c r="P90" s="1084" t="s">
        <v>1138</v>
      </c>
      <c r="Q90" s="1161">
        <f t="shared" si="1"/>
        <v>9.27</v>
      </c>
      <c r="R90" s="436"/>
    </row>
    <row r="91" s="1128" customFormat="1" ht="24.95" customHeight="1" spans="1:18">
      <c r="A91" s="1073" t="s">
        <v>121</v>
      </c>
      <c r="B91" s="1147" t="s">
        <v>1087</v>
      </c>
      <c r="C91" s="1148" t="s">
        <v>1144</v>
      </c>
      <c r="D91" s="1148">
        <v>5.95</v>
      </c>
      <c r="E91" s="1096" t="s">
        <v>714</v>
      </c>
      <c r="F91" s="1073" t="s">
        <v>1075</v>
      </c>
      <c r="G91" s="1150" t="s">
        <v>716</v>
      </c>
      <c r="H91" s="1148" t="s">
        <v>1101</v>
      </c>
      <c r="I91" s="1094" t="s">
        <v>28</v>
      </c>
      <c r="J91" s="1148" t="s">
        <v>58</v>
      </c>
      <c r="K91" s="1096" t="s">
        <v>30</v>
      </c>
      <c r="L91" s="1083">
        <v>441267</v>
      </c>
      <c r="M91" s="1083">
        <v>4664704</v>
      </c>
      <c r="N91" s="1073" t="s">
        <v>563</v>
      </c>
      <c r="O91" s="1073" t="s">
        <v>1137</v>
      </c>
      <c r="P91" s="1087" t="s">
        <v>1145</v>
      </c>
      <c r="Q91" s="1161">
        <f t="shared" si="1"/>
        <v>26.775</v>
      </c>
      <c r="R91" s="436"/>
    </row>
    <row r="92" s="1128" customFormat="1" ht="24.95" customHeight="1" spans="1:18">
      <c r="A92" s="1073" t="s">
        <v>121</v>
      </c>
      <c r="B92" s="1147" t="s">
        <v>1087</v>
      </c>
      <c r="C92" s="1148" t="s">
        <v>1146</v>
      </c>
      <c r="D92" s="1148">
        <v>56.87</v>
      </c>
      <c r="E92" s="1096" t="s">
        <v>714</v>
      </c>
      <c r="F92" s="1073" t="s">
        <v>1075</v>
      </c>
      <c r="G92" s="1150" t="s">
        <v>186</v>
      </c>
      <c r="H92" s="1148" t="s">
        <v>1101</v>
      </c>
      <c r="I92" s="1094" t="s">
        <v>28</v>
      </c>
      <c r="J92" s="1148" t="s">
        <v>58</v>
      </c>
      <c r="K92" s="1096" t="s">
        <v>30</v>
      </c>
      <c r="L92" s="1083">
        <v>440699</v>
      </c>
      <c r="M92" s="1083">
        <v>4664155</v>
      </c>
      <c r="N92" s="1073" t="s">
        <v>563</v>
      </c>
      <c r="O92" s="1170" t="s">
        <v>1147</v>
      </c>
      <c r="P92" s="1171" t="s">
        <v>1145</v>
      </c>
      <c r="Q92" s="1161">
        <f t="shared" si="1"/>
        <v>255.915</v>
      </c>
      <c r="R92" s="436"/>
    </row>
    <row r="93" s="1128" customFormat="1" ht="24.95" customHeight="1" spans="1:18">
      <c r="A93" s="1073" t="s">
        <v>121</v>
      </c>
      <c r="B93" s="1147" t="s">
        <v>1087</v>
      </c>
      <c r="C93" s="1148" t="s">
        <v>1148</v>
      </c>
      <c r="D93" s="1148">
        <v>16.83</v>
      </c>
      <c r="E93" s="1096" t="s">
        <v>714</v>
      </c>
      <c r="F93" s="1073" t="s">
        <v>1075</v>
      </c>
      <c r="G93" s="1150" t="s">
        <v>716</v>
      </c>
      <c r="H93" s="1148" t="s">
        <v>1101</v>
      </c>
      <c r="I93" s="1094" t="s">
        <v>28</v>
      </c>
      <c r="J93" s="1148" t="s">
        <v>58</v>
      </c>
      <c r="K93" s="1096" t="s">
        <v>30</v>
      </c>
      <c r="L93" s="1083">
        <v>441264</v>
      </c>
      <c r="M93" s="1083">
        <v>4664454</v>
      </c>
      <c r="N93" s="1073" t="s">
        <v>563</v>
      </c>
      <c r="O93" s="1170" t="s">
        <v>1147</v>
      </c>
      <c r="P93" s="1171" t="s">
        <v>1145</v>
      </c>
      <c r="Q93" s="1161">
        <f t="shared" si="1"/>
        <v>75.735</v>
      </c>
      <c r="R93" s="436"/>
    </row>
    <row r="94" s="1128" customFormat="1" ht="24.95" customHeight="1" spans="1:18">
      <c r="A94" s="1073" t="s">
        <v>121</v>
      </c>
      <c r="B94" s="1147" t="s">
        <v>1087</v>
      </c>
      <c r="C94" s="1148" t="s">
        <v>1149</v>
      </c>
      <c r="D94" s="1148">
        <v>27.38</v>
      </c>
      <c r="E94" s="1096" t="s">
        <v>714</v>
      </c>
      <c r="F94" s="1073" t="s">
        <v>1075</v>
      </c>
      <c r="G94" s="1150" t="s">
        <v>186</v>
      </c>
      <c r="H94" s="1148" t="s">
        <v>1101</v>
      </c>
      <c r="I94" s="1094" t="s">
        <v>28</v>
      </c>
      <c r="J94" s="1148" t="s">
        <v>58</v>
      </c>
      <c r="K94" s="1096" t="s">
        <v>30</v>
      </c>
      <c r="L94" s="1083">
        <v>440910</v>
      </c>
      <c r="M94" s="1083">
        <v>4664571</v>
      </c>
      <c r="N94" s="1073" t="s">
        <v>563</v>
      </c>
      <c r="O94" s="1170" t="s">
        <v>1147</v>
      </c>
      <c r="P94" s="1171" t="s">
        <v>1145</v>
      </c>
      <c r="Q94" s="1161">
        <f t="shared" si="1"/>
        <v>123.21</v>
      </c>
      <c r="R94" s="436"/>
    </row>
    <row r="95" s="1128" customFormat="1" ht="24.95" customHeight="1" spans="1:18">
      <c r="A95" s="1073" t="s">
        <v>121</v>
      </c>
      <c r="B95" s="1147" t="s">
        <v>1087</v>
      </c>
      <c r="C95" s="1148" t="s">
        <v>1150</v>
      </c>
      <c r="D95" s="1148">
        <v>133.95</v>
      </c>
      <c r="E95" s="1096" t="s">
        <v>714</v>
      </c>
      <c r="F95" s="1073" t="s">
        <v>1075</v>
      </c>
      <c r="G95" s="1150" t="s">
        <v>186</v>
      </c>
      <c r="H95" s="1148" t="s">
        <v>1101</v>
      </c>
      <c r="I95" s="1094" t="s">
        <v>28</v>
      </c>
      <c r="J95" s="1148" t="s">
        <v>29</v>
      </c>
      <c r="K95" s="1096" t="s">
        <v>30</v>
      </c>
      <c r="L95" s="1083">
        <v>440474</v>
      </c>
      <c r="M95" s="1083">
        <v>4664206</v>
      </c>
      <c r="N95" s="1073" t="s">
        <v>563</v>
      </c>
      <c r="O95" s="1170" t="s">
        <v>1147</v>
      </c>
      <c r="P95" s="1171" t="s">
        <v>1145</v>
      </c>
      <c r="Q95" s="1161">
        <f t="shared" si="1"/>
        <v>602.775</v>
      </c>
      <c r="R95" s="436"/>
    </row>
    <row r="96" s="1128" customFormat="1" ht="24.95" customHeight="1" spans="1:18">
      <c r="A96" s="1073" t="s">
        <v>121</v>
      </c>
      <c r="B96" s="1147" t="s">
        <v>1087</v>
      </c>
      <c r="C96" s="1148" t="s">
        <v>1151</v>
      </c>
      <c r="D96" s="1148">
        <v>15.61</v>
      </c>
      <c r="E96" s="1096" t="s">
        <v>714</v>
      </c>
      <c r="F96" s="1073" t="s">
        <v>1075</v>
      </c>
      <c r="G96" s="1150" t="s">
        <v>186</v>
      </c>
      <c r="H96" s="1148" t="s">
        <v>1101</v>
      </c>
      <c r="I96" s="1094" t="s">
        <v>28</v>
      </c>
      <c r="J96" s="1148" t="s">
        <v>58</v>
      </c>
      <c r="K96" s="1096" t="s">
        <v>30</v>
      </c>
      <c r="L96" s="1083">
        <v>441309</v>
      </c>
      <c r="M96" s="1083">
        <v>4664573</v>
      </c>
      <c r="N96" s="1073" t="s">
        <v>563</v>
      </c>
      <c r="O96" s="1170" t="s">
        <v>1147</v>
      </c>
      <c r="P96" s="1171" t="s">
        <v>1145</v>
      </c>
      <c r="Q96" s="1161">
        <f t="shared" si="1"/>
        <v>70.245</v>
      </c>
      <c r="R96" s="436"/>
    </row>
    <row r="97" s="1128" customFormat="1" ht="24.95" customHeight="1" spans="1:18">
      <c r="A97" s="1073" t="s">
        <v>121</v>
      </c>
      <c r="B97" s="1147" t="s">
        <v>1087</v>
      </c>
      <c r="C97" s="1148" t="s">
        <v>1152</v>
      </c>
      <c r="D97" s="1148">
        <v>29.81</v>
      </c>
      <c r="E97" s="1096" t="s">
        <v>714</v>
      </c>
      <c r="F97" s="1073" t="s">
        <v>1075</v>
      </c>
      <c r="G97" s="1150" t="s">
        <v>186</v>
      </c>
      <c r="H97" s="1148" t="s">
        <v>1101</v>
      </c>
      <c r="I97" s="1094" t="s">
        <v>28</v>
      </c>
      <c r="J97" s="1148" t="s">
        <v>58</v>
      </c>
      <c r="K97" s="1096" t="s">
        <v>30</v>
      </c>
      <c r="L97" s="1083">
        <v>441098</v>
      </c>
      <c r="M97" s="1083">
        <v>4664525</v>
      </c>
      <c r="N97" s="1073" t="s">
        <v>563</v>
      </c>
      <c r="O97" s="1170" t="s">
        <v>1147</v>
      </c>
      <c r="P97" s="1171" t="s">
        <v>1145</v>
      </c>
      <c r="Q97" s="1161">
        <f t="shared" si="1"/>
        <v>134.145</v>
      </c>
      <c r="R97" s="436"/>
    </row>
    <row r="98" s="1128" customFormat="1" ht="24.95" customHeight="1" spans="1:18">
      <c r="A98" s="1073" t="s">
        <v>121</v>
      </c>
      <c r="B98" s="1147" t="s">
        <v>1087</v>
      </c>
      <c r="C98" s="1148" t="s">
        <v>1153</v>
      </c>
      <c r="D98" s="1148">
        <v>3.18</v>
      </c>
      <c r="E98" s="1096" t="s">
        <v>714</v>
      </c>
      <c r="F98" s="1073" t="s">
        <v>1075</v>
      </c>
      <c r="G98" s="1150" t="s">
        <v>716</v>
      </c>
      <c r="H98" s="1148" t="s">
        <v>1101</v>
      </c>
      <c r="I98" s="1094" t="s">
        <v>28</v>
      </c>
      <c r="J98" s="1148" t="s">
        <v>58</v>
      </c>
      <c r="K98" s="1096" t="s">
        <v>30</v>
      </c>
      <c r="L98" s="1083">
        <v>440868</v>
      </c>
      <c r="M98" s="1083">
        <v>4664093</v>
      </c>
      <c r="N98" s="1073" t="s">
        <v>563</v>
      </c>
      <c r="O98" s="1170" t="s">
        <v>1147</v>
      </c>
      <c r="P98" s="1171" t="s">
        <v>1145</v>
      </c>
      <c r="Q98" s="1161">
        <f t="shared" si="1"/>
        <v>14.31</v>
      </c>
      <c r="R98" s="436"/>
    </row>
    <row r="99" s="1128" customFormat="1" ht="24.95" customHeight="1" spans="1:18">
      <c r="A99" s="1073" t="s">
        <v>121</v>
      </c>
      <c r="B99" s="1147" t="s">
        <v>1087</v>
      </c>
      <c r="C99" s="1148" t="s">
        <v>1154</v>
      </c>
      <c r="D99" s="1148">
        <v>2.02</v>
      </c>
      <c r="E99" s="1096" t="s">
        <v>714</v>
      </c>
      <c r="F99" s="1073" t="s">
        <v>1075</v>
      </c>
      <c r="G99" s="1150" t="s">
        <v>716</v>
      </c>
      <c r="H99" s="1148" t="s">
        <v>1101</v>
      </c>
      <c r="I99" s="1094" t="s">
        <v>28</v>
      </c>
      <c r="J99" s="1148" t="s">
        <v>29</v>
      </c>
      <c r="K99" s="1096" t="s">
        <v>30</v>
      </c>
      <c r="L99" s="1083">
        <v>440298</v>
      </c>
      <c r="M99" s="1083">
        <v>4664009</v>
      </c>
      <c r="N99" s="1073" t="s">
        <v>563</v>
      </c>
      <c r="O99" s="1170" t="s">
        <v>1147</v>
      </c>
      <c r="P99" s="1171" t="s">
        <v>1145</v>
      </c>
      <c r="Q99" s="1161">
        <f t="shared" si="1"/>
        <v>9.09</v>
      </c>
      <c r="R99" s="436"/>
    </row>
    <row r="100" s="1128" customFormat="1" ht="24.95" customHeight="1" spans="1:18">
      <c r="A100" s="1073" t="s">
        <v>121</v>
      </c>
      <c r="B100" s="1147" t="s">
        <v>1090</v>
      </c>
      <c r="C100" s="1148" t="s">
        <v>464</v>
      </c>
      <c r="D100" s="1148">
        <v>22.01</v>
      </c>
      <c r="E100" s="1096" t="s">
        <v>714</v>
      </c>
      <c r="F100" s="1073" t="s">
        <v>1075</v>
      </c>
      <c r="G100" s="1150" t="s">
        <v>716</v>
      </c>
      <c r="H100" s="1148" t="s">
        <v>1101</v>
      </c>
      <c r="I100" s="1094" t="s">
        <v>28</v>
      </c>
      <c r="J100" s="1148" t="s">
        <v>29</v>
      </c>
      <c r="K100" s="1096" t="s">
        <v>75</v>
      </c>
      <c r="L100" s="1083">
        <v>442526</v>
      </c>
      <c r="M100" s="1083">
        <v>4661403</v>
      </c>
      <c r="N100" s="1073" t="s">
        <v>563</v>
      </c>
      <c r="O100" s="1170" t="s">
        <v>1147</v>
      </c>
      <c r="P100" s="1171" t="s">
        <v>1145</v>
      </c>
      <c r="Q100" s="1161">
        <f t="shared" si="1"/>
        <v>99.045</v>
      </c>
      <c r="R100" s="436"/>
    </row>
    <row r="101" s="1128" customFormat="1" ht="24.95" customHeight="1" spans="1:19">
      <c r="A101" s="1073" t="s">
        <v>121</v>
      </c>
      <c r="B101" s="1147" t="s">
        <v>1090</v>
      </c>
      <c r="C101" s="1148" t="s">
        <v>669</v>
      </c>
      <c r="D101" s="1148">
        <v>7.9</v>
      </c>
      <c r="E101" s="1096" t="s">
        <v>714</v>
      </c>
      <c r="F101" s="1073" t="s">
        <v>1075</v>
      </c>
      <c r="G101" s="1150" t="s">
        <v>716</v>
      </c>
      <c r="H101" s="1148" t="s">
        <v>1101</v>
      </c>
      <c r="I101" s="1094" t="s">
        <v>28</v>
      </c>
      <c r="J101" s="1148" t="s">
        <v>58</v>
      </c>
      <c r="K101" s="1096" t="s">
        <v>30</v>
      </c>
      <c r="L101" s="1083">
        <v>441805</v>
      </c>
      <c r="M101" s="1083">
        <v>4661017</v>
      </c>
      <c r="N101" s="1073" t="s">
        <v>563</v>
      </c>
      <c r="O101" s="1170" t="s">
        <v>1147</v>
      </c>
      <c r="P101" s="1171" t="s">
        <v>1145</v>
      </c>
      <c r="Q101" s="1161">
        <f t="shared" si="1"/>
        <v>35.55</v>
      </c>
      <c r="R101" s="436"/>
      <c r="S101" s="1173"/>
    </row>
    <row r="102" s="1128" customFormat="1" ht="24.95" customHeight="1" spans="1:19">
      <c r="A102" s="1073" t="s">
        <v>121</v>
      </c>
      <c r="B102" s="1147" t="s">
        <v>1090</v>
      </c>
      <c r="C102" s="1148" t="s">
        <v>1155</v>
      </c>
      <c r="D102" s="1148">
        <v>3.88</v>
      </c>
      <c r="E102" s="1096" t="s">
        <v>714</v>
      </c>
      <c r="F102" s="1073" t="s">
        <v>1075</v>
      </c>
      <c r="G102" s="1150" t="s">
        <v>716</v>
      </c>
      <c r="H102" s="1148" t="s">
        <v>1101</v>
      </c>
      <c r="I102" s="1094" t="s">
        <v>28</v>
      </c>
      <c r="J102" s="1148" t="s">
        <v>29</v>
      </c>
      <c r="K102" s="1096" t="s">
        <v>75</v>
      </c>
      <c r="L102" s="1083">
        <v>441906</v>
      </c>
      <c r="M102" s="1083">
        <v>4660776</v>
      </c>
      <c r="N102" s="1073" t="s">
        <v>563</v>
      </c>
      <c r="O102" s="1170" t="s">
        <v>1147</v>
      </c>
      <c r="P102" s="1171" t="s">
        <v>1145</v>
      </c>
      <c r="Q102" s="1161">
        <f t="shared" si="1"/>
        <v>17.46</v>
      </c>
      <c r="R102" s="436"/>
      <c r="S102" s="1173"/>
    </row>
    <row r="103" s="1128" customFormat="1" ht="24.95" customHeight="1" spans="1:18">
      <c r="A103" s="1073" t="s">
        <v>121</v>
      </c>
      <c r="B103" s="1147" t="s">
        <v>1090</v>
      </c>
      <c r="C103" s="1148" t="s">
        <v>544</v>
      </c>
      <c r="D103" s="1148">
        <v>47.16</v>
      </c>
      <c r="E103" s="1096" t="s">
        <v>714</v>
      </c>
      <c r="F103" s="1073" t="s">
        <v>1075</v>
      </c>
      <c r="G103" s="1150" t="s">
        <v>716</v>
      </c>
      <c r="H103" s="1148" t="s">
        <v>1101</v>
      </c>
      <c r="I103" s="1094" t="s">
        <v>28</v>
      </c>
      <c r="J103" s="1148" t="s">
        <v>29</v>
      </c>
      <c r="K103" s="1096" t="s">
        <v>75</v>
      </c>
      <c r="L103" s="1083">
        <v>442260</v>
      </c>
      <c r="M103" s="1083">
        <v>4661286</v>
      </c>
      <c r="N103" s="1073" t="s">
        <v>563</v>
      </c>
      <c r="O103" s="1170" t="s">
        <v>1147</v>
      </c>
      <c r="P103" s="1171" t="s">
        <v>1145</v>
      </c>
      <c r="Q103" s="1161">
        <f t="shared" si="1"/>
        <v>212.22</v>
      </c>
      <c r="R103" s="436"/>
    </row>
    <row r="104" s="1128" customFormat="1" ht="24.95" customHeight="1" spans="1:19">
      <c r="A104" s="1073" t="s">
        <v>121</v>
      </c>
      <c r="B104" s="1147" t="s">
        <v>1090</v>
      </c>
      <c r="C104" s="1148" t="s">
        <v>1156</v>
      </c>
      <c r="D104" s="1148">
        <v>26.28</v>
      </c>
      <c r="E104" s="1096" t="s">
        <v>714</v>
      </c>
      <c r="F104" s="1073" t="s">
        <v>1075</v>
      </c>
      <c r="G104" s="1150" t="s">
        <v>716</v>
      </c>
      <c r="H104" s="1148" t="s">
        <v>1101</v>
      </c>
      <c r="I104" s="1094" t="s">
        <v>28</v>
      </c>
      <c r="J104" s="1148" t="s">
        <v>29</v>
      </c>
      <c r="K104" s="1096" t="s">
        <v>75</v>
      </c>
      <c r="L104" s="1083">
        <v>442525</v>
      </c>
      <c r="M104" s="1083">
        <v>4661094</v>
      </c>
      <c r="N104" s="1073" t="s">
        <v>563</v>
      </c>
      <c r="O104" s="1170" t="s">
        <v>1147</v>
      </c>
      <c r="P104" s="1171" t="s">
        <v>1145</v>
      </c>
      <c r="Q104" s="1161">
        <f t="shared" si="1"/>
        <v>118.26</v>
      </c>
      <c r="R104" s="436"/>
      <c r="S104" s="1173"/>
    </row>
    <row r="105" s="1128" customFormat="1" ht="24.95" customHeight="1" spans="1:18">
      <c r="A105" s="1073" t="s">
        <v>121</v>
      </c>
      <c r="B105" s="1147" t="s">
        <v>1090</v>
      </c>
      <c r="C105" s="1148" t="s">
        <v>453</v>
      </c>
      <c r="D105" s="1148">
        <v>33.45</v>
      </c>
      <c r="E105" s="1096" t="s">
        <v>714</v>
      </c>
      <c r="F105" s="1073" t="s">
        <v>1075</v>
      </c>
      <c r="G105" s="1150" t="s">
        <v>716</v>
      </c>
      <c r="H105" s="1148" t="s">
        <v>1101</v>
      </c>
      <c r="I105" s="1094" t="s">
        <v>28</v>
      </c>
      <c r="J105" s="1148" t="s">
        <v>58</v>
      </c>
      <c r="K105" s="1096" t="s">
        <v>30</v>
      </c>
      <c r="L105" s="1083">
        <v>442231</v>
      </c>
      <c r="M105" s="1083">
        <v>4661524</v>
      </c>
      <c r="N105" s="1073" t="s">
        <v>563</v>
      </c>
      <c r="O105" s="1170" t="s">
        <v>1147</v>
      </c>
      <c r="P105" s="1171" t="s">
        <v>1145</v>
      </c>
      <c r="Q105" s="1161">
        <f t="shared" si="1"/>
        <v>150.525</v>
      </c>
      <c r="R105" s="436"/>
    </row>
    <row r="106" s="1128" customFormat="1" ht="24.95" customHeight="1" spans="1:19">
      <c r="A106" s="1073" t="s">
        <v>121</v>
      </c>
      <c r="B106" s="1147" t="s">
        <v>1090</v>
      </c>
      <c r="C106" s="1148" t="s">
        <v>667</v>
      </c>
      <c r="D106" s="1148">
        <v>33.63</v>
      </c>
      <c r="E106" s="1096" t="s">
        <v>714</v>
      </c>
      <c r="F106" s="1073" t="s">
        <v>1075</v>
      </c>
      <c r="G106" s="1150" t="s">
        <v>716</v>
      </c>
      <c r="H106" s="1148" t="s">
        <v>1101</v>
      </c>
      <c r="I106" s="1094" t="s">
        <v>28</v>
      </c>
      <c r="J106" s="1148" t="s">
        <v>58</v>
      </c>
      <c r="K106" s="1096" t="s">
        <v>30</v>
      </c>
      <c r="L106" s="1083">
        <v>441713</v>
      </c>
      <c r="M106" s="1083">
        <v>4661049</v>
      </c>
      <c r="N106" s="1073" t="s">
        <v>563</v>
      </c>
      <c r="O106" s="1170" t="s">
        <v>1147</v>
      </c>
      <c r="P106" s="1171" t="s">
        <v>1145</v>
      </c>
      <c r="Q106" s="1161">
        <f t="shared" si="1"/>
        <v>151.335</v>
      </c>
      <c r="R106" s="436"/>
      <c r="S106" s="1173"/>
    </row>
    <row r="107" s="1128" customFormat="1" ht="24.95" customHeight="1" spans="1:19">
      <c r="A107" s="1073" t="s">
        <v>121</v>
      </c>
      <c r="B107" s="1147" t="s">
        <v>1090</v>
      </c>
      <c r="C107" s="1148" t="s">
        <v>566</v>
      </c>
      <c r="D107" s="1148">
        <v>36.68</v>
      </c>
      <c r="E107" s="1096" t="s">
        <v>714</v>
      </c>
      <c r="F107" s="1073" t="s">
        <v>1075</v>
      </c>
      <c r="G107" s="1150" t="s">
        <v>716</v>
      </c>
      <c r="H107" s="1148" t="s">
        <v>1101</v>
      </c>
      <c r="I107" s="1094" t="s">
        <v>28</v>
      </c>
      <c r="J107" s="1148" t="s">
        <v>58</v>
      </c>
      <c r="K107" s="1096" t="s">
        <v>30</v>
      </c>
      <c r="L107" s="1083">
        <v>442140</v>
      </c>
      <c r="M107" s="1083">
        <v>4661536</v>
      </c>
      <c r="N107" s="1073" t="s">
        <v>563</v>
      </c>
      <c r="O107" s="1170" t="s">
        <v>1147</v>
      </c>
      <c r="P107" s="1171" t="s">
        <v>1145</v>
      </c>
      <c r="Q107" s="1161">
        <f t="shared" si="1"/>
        <v>165.06</v>
      </c>
      <c r="R107" s="436"/>
      <c r="S107" s="1173"/>
    </row>
    <row r="108" s="1128" customFormat="1" ht="24.95" customHeight="1" spans="1:18">
      <c r="A108" s="1073" t="s">
        <v>121</v>
      </c>
      <c r="B108" s="1147" t="s">
        <v>1090</v>
      </c>
      <c r="C108" s="1148" t="s">
        <v>1157</v>
      </c>
      <c r="D108" s="1148">
        <v>130.75</v>
      </c>
      <c r="E108" s="1096" t="s">
        <v>714</v>
      </c>
      <c r="F108" s="1073" t="s">
        <v>1075</v>
      </c>
      <c r="G108" s="1150" t="s">
        <v>716</v>
      </c>
      <c r="H108" s="1148" t="s">
        <v>1101</v>
      </c>
      <c r="I108" s="1094" t="s">
        <v>28</v>
      </c>
      <c r="J108" s="1148" t="s">
        <v>58</v>
      </c>
      <c r="K108" s="1096" t="s">
        <v>30</v>
      </c>
      <c r="L108" s="1083">
        <v>442467</v>
      </c>
      <c r="M108" s="1083">
        <v>4660900</v>
      </c>
      <c r="N108" s="1073" t="s">
        <v>563</v>
      </c>
      <c r="O108" s="1170" t="s">
        <v>1147</v>
      </c>
      <c r="P108" s="1171" t="s">
        <v>1145</v>
      </c>
      <c r="Q108" s="1161">
        <f t="shared" si="1"/>
        <v>588.375</v>
      </c>
      <c r="R108" s="436"/>
    </row>
    <row r="109" s="1128" customFormat="1" ht="24.95" customHeight="1" spans="1:19">
      <c r="A109" s="1073" t="s">
        <v>121</v>
      </c>
      <c r="B109" s="1147" t="s">
        <v>1090</v>
      </c>
      <c r="C109" s="1148" t="s">
        <v>537</v>
      </c>
      <c r="D109" s="1148">
        <v>113.47</v>
      </c>
      <c r="E109" s="1096" t="s">
        <v>714</v>
      </c>
      <c r="F109" s="1073" t="s">
        <v>1075</v>
      </c>
      <c r="G109" s="1150" t="s">
        <v>716</v>
      </c>
      <c r="H109" s="1148" t="s">
        <v>1101</v>
      </c>
      <c r="I109" s="1094" t="s">
        <v>28</v>
      </c>
      <c r="J109" s="1148" t="s">
        <v>58</v>
      </c>
      <c r="K109" s="1156" t="s">
        <v>30</v>
      </c>
      <c r="L109" s="1083">
        <v>442086</v>
      </c>
      <c r="M109" s="1083">
        <v>4661358</v>
      </c>
      <c r="N109" s="1073" t="s">
        <v>563</v>
      </c>
      <c r="O109" s="1170" t="s">
        <v>1147</v>
      </c>
      <c r="P109" s="1171" t="s">
        <v>1145</v>
      </c>
      <c r="Q109" s="1161">
        <f t="shared" si="1"/>
        <v>510.615</v>
      </c>
      <c r="R109" s="436"/>
      <c r="S109" s="1173"/>
    </row>
    <row r="110" s="1128" customFormat="1" ht="24.95" customHeight="1" spans="1:18">
      <c r="A110" s="1073" t="s">
        <v>121</v>
      </c>
      <c r="B110" s="1147" t="s">
        <v>1090</v>
      </c>
      <c r="C110" s="1148" t="s">
        <v>1158</v>
      </c>
      <c r="D110" s="1148">
        <v>6.08</v>
      </c>
      <c r="E110" s="1096" t="s">
        <v>714</v>
      </c>
      <c r="F110" s="1073" t="s">
        <v>1075</v>
      </c>
      <c r="G110" s="1150" t="s">
        <v>716</v>
      </c>
      <c r="H110" s="1148" t="s">
        <v>722</v>
      </c>
      <c r="I110" s="1094" t="s">
        <v>28</v>
      </c>
      <c r="J110" s="1148" t="s">
        <v>327</v>
      </c>
      <c r="K110" s="1075"/>
      <c r="L110" s="1083">
        <v>441954</v>
      </c>
      <c r="M110" s="1083">
        <v>4660585</v>
      </c>
      <c r="N110" s="1073" t="s">
        <v>563</v>
      </c>
      <c r="O110" s="1170" t="s">
        <v>1147</v>
      </c>
      <c r="P110" s="1171" t="s">
        <v>1145</v>
      </c>
      <c r="Q110" s="1161">
        <f t="shared" si="1"/>
        <v>27.36</v>
      </c>
      <c r="R110" s="436"/>
    </row>
    <row r="111" s="1128" customFormat="1" ht="24.95" customHeight="1" spans="1:18">
      <c r="A111" s="1073" t="s">
        <v>121</v>
      </c>
      <c r="B111" s="1147" t="s">
        <v>1090</v>
      </c>
      <c r="C111" s="1148" t="s">
        <v>363</v>
      </c>
      <c r="D111" s="1148">
        <v>6.04</v>
      </c>
      <c r="E111" s="1096" t="s">
        <v>714</v>
      </c>
      <c r="F111" s="1073" t="s">
        <v>1075</v>
      </c>
      <c r="G111" s="1150" t="s">
        <v>716</v>
      </c>
      <c r="H111" s="1148" t="s">
        <v>722</v>
      </c>
      <c r="I111" s="1094" t="s">
        <v>28</v>
      </c>
      <c r="J111" s="1148" t="s">
        <v>327</v>
      </c>
      <c r="K111" s="1075"/>
      <c r="L111" s="1083">
        <v>441626</v>
      </c>
      <c r="M111" s="1083">
        <v>4661288</v>
      </c>
      <c r="N111" s="1073" t="s">
        <v>563</v>
      </c>
      <c r="O111" s="1170" t="s">
        <v>1147</v>
      </c>
      <c r="P111" s="1171" t="s">
        <v>1145</v>
      </c>
      <c r="Q111" s="1161">
        <f t="shared" si="1"/>
        <v>27.18</v>
      </c>
      <c r="R111" s="436"/>
    </row>
    <row r="112" s="1128" customFormat="1" ht="24.95" customHeight="1" spans="1:19">
      <c r="A112" s="1149" t="s">
        <v>121</v>
      </c>
      <c r="B112" s="1165" t="s">
        <v>1090</v>
      </c>
      <c r="C112" s="1166" t="s">
        <v>488</v>
      </c>
      <c r="D112" s="1166">
        <v>62.88</v>
      </c>
      <c r="E112" s="1156" t="s">
        <v>714</v>
      </c>
      <c r="F112" s="1149" t="s">
        <v>1075</v>
      </c>
      <c r="G112" s="1167" t="s">
        <v>716</v>
      </c>
      <c r="H112" s="1166" t="s">
        <v>1101</v>
      </c>
      <c r="I112" s="1102" t="s">
        <v>28</v>
      </c>
      <c r="J112" s="1166" t="s">
        <v>58</v>
      </c>
      <c r="K112" s="1103" t="s">
        <v>30</v>
      </c>
      <c r="L112" s="1083">
        <v>441948</v>
      </c>
      <c r="M112" s="1083">
        <v>4661161</v>
      </c>
      <c r="N112" s="1149" t="s">
        <v>563</v>
      </c>
      <c r="O112" s="1170" t="s">
        <v>1147</v>
      </c>
      <c r="P112" s="1171" t="s">
        <v>1145</v>
      </c>
      <c r="Q112" s="1161">
        <f t="shared" si="1"/>
        <v>282.96</v>
      </c>
      <c r="R112" s="1174"/>
      <c r="S112" s="1173"/>
    </row>
    <row r="113" s="1128" customFormat="1" ht="24.95" customHeight="1" spans="1:19">
      <c r="A113" s="1075" t="s">
        <v>121</v>
      </c>
      <c r="B113" s="1075" t="s">
        <v>1090</v>
      </c>
      <c r="C113" s="1148" t="s">
        <v>613</v>
      </c>
      <c r="D113" s="1148">
        <v>13.28</v>
      </c>
      <c r="E113" s="1075" t="s">
        <v>714</v>
      </c>
      <c r="F113" s="1075" t="s">
        <v>1075</v>
      </c>
      <c r="G113" s="1168" t="s">
        <v>716</v>
      </c>
      <c r="H113" s="1148" t="s">
        <v>1101</v>
      </c>
      <c r="I113" s="1075" t="s">
        <v>28</v>
      </c>
      <c r="J113" s="1148" t="s">
        <v>58</v>
      </c>
      <c r="K113" s="1075" t="s">
        <v>30</v>
      </c>
      <c r="L113" s="1083">
        <v>441872</v>
      </c>
      <c r="M113" s="1083">
        <v>4660642</v>
      </c>
      <c r="N113" s="1075" t="s">
        <v>563</v>
      </c>
      <c r="O113" s="1170" t="s">
        <v>1147</v>
      </c>
      <c r="P113" s="1171" t="s">
        <v>1145</v>
      </c>
      <c r="Q113" s="1161">
        <f t="shared" si="1"/>
        <v>59.76</v>
      </c>
      <c r="R113" s="1175"/>
      <c r="S113" s="1173"/>
    </row>
    <row r="114" s="1128" customFormat="1" ht="24.95" customHeight="1" spans="1:19">
      <c r="A114" s="1075" t="s">
        <v>121</v>
      </c>
      <c r="B114" s="1075" t="s">
        <v>1090</v>
      </c>
      <c r="C114" s="1148" t="s">
        <v>1159</v>
      </c>
      <c r="D114" s="1148">
        <v>61.48</v>
      </c>
      <c r="E114" s="1075" t="s">
        <v>714</v>
      </c>
      <c r="F114" s="1075" t="s">
        <v>1075</v>
      </c>
      <c r="G114" s="1168" t="s">
        <v>716</v>
      </c>
      <c r="H114" s="1148" t="s">
        <v>1101</v>
      </c>
      <c r="I114" s="1075" t="s">
        <v>28</v>
      </c>
      <c r="J114" s="1148" t="s">
        <v>58</v>
      </c>
      <c r="K114" s="1075" t="s">
        <v>30</v>
      </c>
      <c r="L114" s="1083">
        <v>441876</v>
      </c>
      <c r="M114" s="1083">
        <v>4660929</v>
      </c>
      <c r="N114" s="1075" t="s">
        <v>563</v>
      </c>
      <c r="O114" s="1170" t="s">
        <v>1147</v>
      </c>
      <c r="P114" s="1171" t="s">
        <v>1145</v>
      </c>
      <c r="Q114" s="1161">
        <f t="shared" si="1"/>
        <v>276.66</v>
      </c>
      <c r="R114" s="1175"/>
      <c r="S114" s="1173"/>
    </row>
    <row r="115" s="1128" customFormat="1" ht="24.95" customHeight="1" spans="1:18">
      <c r="A115" s="1075" t="s">
        <v>121</v>
      </c>
      <c r="B115" s="1075" t="s">
        <v>1090</v>
      </c>
      <c r="C115" s="1148" t="s">
        <v>1160</v>
      </c>
      <c r="D115" s="1148">
        <v>262.64</v>
      </c>
      <c r="E115" s="1075" t="s">
        <v>714</v>
      </c>
      <c r="F115" s="1075" t="s">
        <v>1075</v>
      </c>
      <c r="G115" s="1168" t="s">
        <v>716</v>
      </c>
      <c r="H115" s="1148" t="s">
        <v>1101</v>
      </c>
      <c r="I115" s="1075" t="s">
        <v>28</v>
      </c>
      <c r="J115" s="1148" t="s">
        <v>29</v>
      </c>
      <c r="K115" s="1075" t="s">
        <v>75</v>
      </c>
      <c r="L115" s="1083">
        <v>442165</v>
      </c>
      <c r="M115" s="1083">
        <v>4660908</v>
      </c>
      <c r="N115" s="1075" t="s">
        <v>563</v>
      </c>
      <c r="O115" s="1073" t="s">
        <v>1161</v>
      </c>
      <c r="P115" s="1087" t="s">
        <v>1162</v>
      </c>
      <c r="Q115" s="1161">
        <f t="shared" si="1"/>
        <v>1181.88</v>
      </c>
      <c r="R115" s="1175"/>
    </row>
    <row r="116" s="1128" customFormat="1" ht="24.95" customHeight="1" spans="1:19">
      <c r="A116" s="1075" t="s">
        <v>121</v>
      </c>
      <c r="B116" s="1075" t="s">
        <v>1090</v>
      </c>
      <c r="C116" s="1148" t="s">
        <v>1163</v>
      </c>
      <c r="D116" s="1148">
        <v>27.72</v>
      </c>
      <c r="E116" s="1075" t="s">
        <v>714</v>
      </c>
      <c r="F116" s="1075" t="s">
        <v>1075</v>
      </c>
      <c r="G116" s="1168" t="s">
        <v>716</v>
      </c>
      <c r="H116" s="1148" t="s">
        <v>1101</v>
      </c>
      <c r="I116" s="1075" t="s">
        <v>28</v>
      </c>
      <c r="J116" s="1148" t="s">
        <v>58</v>
      </c>
      <c r="K116" s="1075" t="s">
        <v>30</v>
      </c>
      <c r="L116" s="1083">
        <v>442430</v>
      </c>
      <c r="M116" s="1083">
        <v>4661054</v>
      </c>
      <c r="N116" s="1075" t="s">
        <v>563</v>
      </c>
      <c r="O116" s="1073" t="s">
        <v>1161</v>
      </c>
      <c r="P116" s="1087" t="s">
        <v>1162</v>
      </c>
      <c r="Q116" s="1161">
        <f t="shared" si="1"/>
        <v>124.74</v>
      </c>
      <c r="R116" s="1175"/>
      <c r="S116" s="1173"/>
    </row>
    <row r="117" s="1128" customFormat="1" ht="24.95" customHeight="1" spans="1:18">
      <c r="A117" s="1075" t="s">
        <v>121</v>
      </c>
      <c r="B117" s="1075" t="s">
        <v>1090</v>
      </c>
      <c r="C117" s="1148" t="s">
        <v>655</v>
      </c>
      <c r="D117" s="1148">
        <v>82.63</v>
      </c>
      <c r="E117" s="1075" t="s">
        <v>714</v>
      </c>
      <c r="F117" s="1075" t="s">
        <v>1075</v>
      </c>
      <c r="G117" s="1168" t="s">
        <v>716</v>
      </c>
      <c r="H117" s="1148" t="s">
        <v>1101</v>
      </c>
      <c r="I117" s="1075" t="s">
        <v>28</v>
      </c>
      <c r="J117" s="1148" t="s">
        <v>58</v>
      </c>
      <c r="K117" s="1075" t="s">
        <v>30</v>
      </c>
      <c r="L117" s="1083">
        <v>442047</v>
      </c>
      <c r="M117" s="1083">
        <v>4661582</v>
      </c>
      <c r="N117" s="1075" t="s">
        <v>563</v>
      </c>
      <c r="O117" s="1073" t="s">
        <v>1161</v>
      </c>
      <c r="P117" s="1087" t="s">
        <v>1162</v>
      </c>
      <c r="Q117" s="1161">
        <f t="shared" si="1"/>
        <v>371.835</v>
      </c>
      <c r="R117" s="1175"/>
    </row>
    <row r="118" s="1128" customFormat="1" ht="24.95" customHeight="1" spans="1:19">
      <c r="A118" s="1075" t="s">
        <v>121</v>
      </c>
      <c r="B118" s="1075" t="s">
        <v>1090</v>
      </c>
      <c r="C118" s="1148" t="s">
        <v>664</v>
      </c>
      <c r="D118" s="1148">
        <v>56.61</v>
      </c>
      <c r="E118" s="1075" t="s">
        <v>714</v>
      </c>
      <c r="F118" s="1075" t="s">
        <v>1075</v>
      </c>
      <c r="G118" s="1168" t="s">
        <v>716</v>
      </c>
      <c r="H118" s="1148" t="s">
        <v>1101</v>
      </c>
      <c r="I118" s="1075" t="s">
        <v>28</v>
      </c>
      <c r="J118" s="1148" t="s">
        <v>58</v>
      </c>
      <c r="K118" s="1075" t="s">
        <v>30</v>
      </c>
      <c r="L118" s="1083">
        <v>441853</v>
      </c>
      <c r="M118" s="1083">
        <v>4661067</v>
      </c>
      <c r="N118" s="1075" t="s">
        <v>563</v>
      </c>
      <c r="O118" s="1073" t="s">
        <v>1161</v>
      </c>
      <c r="P118" s="1087" t="s">
        <v>1162</v>
      </c>
      <c r="Q118" s="1161">
        <f t="shared" si="1"/>
        <v>254.745</v>
      </c>
      <c r="R118" s="1175"/>
      <c r="S118" s="1173"/>
    </row>
    <row r="119" s="1128" customFormat="1" ht="24.95" customHeight="1" spans="1:18">
      <c r="A119" s="1075" t="s">
        <v>121</v>
      </c>
      <c r="B119" s="1075" t="s">
        <v>1090</v>
      </c>
      <c r="C119" s="1148" t="s">
        <v>1164</v>
      </c>
      <c r="D119" s="1148">
        <v>112.69</v>
      </c>
      <c r="E119" s="1075" t="s">
        <v>714</v>
      </c>
      <c r="F119" s="1075" t="s">
        <v>1075</v>
      </c>
      <c r="G119" s="1168" t="s">
        <v>716</v>
      </c>
      <c r="H119" s="1148" t="s">
        <v>1101</v>
      </c>
      <c r="I119" s="1075" t="s">
        <v>28</v>
      </c>
      <c r="J119" s="1148" t="s">
        <v>58</v>
      </c>
      <c r="K119" s="1075" t="s">
        <v>30</v>
      </c>
      <c r="L119" s="1083">
        <v>442650</v>
      </c>
      <c r="M119" s="1083">
        <v>4660794</v>
      </c>
      <c r="N119" s="1075" t="s">
        <v>563</v>
      </c>
      <c r="O119" s="1073" t="s">
        <v>1161</v>
      </c>
      <c r="P119" s="1087" t="s">
        <v>1162</v>
      </c>
      <c r="Q119" s="1161">
        <f t="shared" si="1"/>
        <v>507.105</v>
      </c>
      <c r="R119" s="1175"/>
    </row>
    <row r="120" s="1128" customFormat="1" ht="24.95" customHeight="1" spans="1:18">
      <c r="A120" s="1103" t="s">
        <v>121</v>
      </c>
      <c r="B120" s="1103" t="s">
        <v>1090</v>
      </c>
      <c r="C120" s="1166" t="s">
        <v>1165</v>
      </c>
      <c r="D120" s="1166">
        <v>187.8</v>
      </c>
      <c r="E120" s="1103" t="s">
        <v>714</v>
      </c>
      <c r="F120" s="1103" t="s">
        <v>1075</v>
      </c>
      <c r="G120" s="1169" t="s">
        <v>716</v>
      </c>
      <c r="H120" s="1166" t="s">
        <v>722</v>
      </c>
      <c r="I120" s="1103" t="s">
        <v>28</v>
      </c>
      <c r="J120" s="1166" t="s">
        <v>1081</v>
      </c>
      <c r="K120" s="1172"/>
      <c r="L120" s="1083">
        <v>442747</v>
      </c>
      <c r="M120" s="1083">
        <v>4660660</v>
      </c>
      <c r="N120" s="1103" t="s">
        <v>563</v>
      </c>
      <c r="O120" s="1073" t="s">
        <v>1161</v>
      </c>
      <c r="P120" s="1087" t="s">
        <v>1162</v>
      </c>
      <c r="Q120" s="1161">
        <f t="shared" si="1"/>
        <v>845.1</v>
      </c>
      <c r="R120" s="1172"/>
    </row>
    <row r="121" s="1128" customFormat="1" ht="24.95" customHeight="1" spans="1:18">
      <c r="A121" s="1103" t="s">
        <v>121</v>
      </c>
      <c r="B121" s="436" t="s">
        <v>1166</v>
      </c>
      <c r="C121" s="1086" t="s">
        <v>504</v>
      </c>
      <c r="D121" s="1086">
        <v>80.95</v>
      </c>
      <c r="E121" s="1075" t="s">
        <v>714</v>
      </c>
      <c r="F121" s="1075" t="s">
        <v>1075</v>
      </c>
      <c r="G121" s="1168" t="s">
        <v>716</v>
      </c>
      <c r="H121" s="1086" t="s">
        <v>1101</v>
      </c>
      <c r="I121" s="1103" t="s">
        <v>28</v>
      </c>
      <c r="J121" s="1086" t="s">
        <v>58</v>
      </c>
      <c r="K121" s="1075" t="s">
        <v>30</v>
      </c>
      <c r="L121" s="1083">
        <v>442527</v>
      </c>
      <c r="M121" s="1083">
        <v>4660432</v>
      </c>
      <c r="N121" s="1075" t="s">
        <v>563</v>
      </c>
      <c r="O121" s="1073" t="s">
        <v>1161</v>
      </c>
      <c r="P121" s="1087" t="s">
        <v>1162</v>
      </c>
      <c r="Q121" s="1161">
        <f t="shared" si="1"/>
        <v>364.275</v>
      </c>
      <c r="R121" s="436"/>
    </row>
    <row r="122" s="1128" customFormat="1" ht="24.95" customHeight="1" spans="1:18">
      <c r="A122" s="1103" t="s">
        <v>121</v>
      </c>
      <c r="B122" s="436" t="s">
        <v>1166</v>
      </c>
      <c r="C122" s="1086" t="s">
        <v>1167</v>
      </c>
      <c r="D122" s="1086">
        <v>78.3</v>
      </c>
      <c r="E122" s="1075" t="s">
        <v>714</v>
      </c>
      <c r="F122" s="1075" t="s">
        <v>1075</v>
      </c>
      <c r="G122" s="1168" t="s">
        <v>716</v>
      </c>
      <c r="H122" s="1086" t="s">
        <v>1101</v>
      </c>
      <c r="I122" s="1103" t="s">
        <v>28</v>
      </c>
      <c r="J122" s="1086" t="s">
        <v>58</v>
      </c>
      <c r="K122" s="1075" t="s">
        <v>30</v>
      </c>
      <c r="L122" s="1083">
        <v>442584</v>
      </c>
      <c r="M122" s="1083">
        <v>4660207</v>
      </c>
      <c r="N122" s="1075" t="s">
        <v>563</v>
      </c>
      <c r="O122" s="1073" t="s">
        <v>1161</v>
      </c>
      <c r="P122" s="1087" t="s">
        <v>1162</v>
      </c>
      <c r="Q122" s="1161">
        <f t="shared" si="1"/>
        <v>352.35</v>
      </c>
      <c r="R122" s="436"/>
    </row>
    <row r="123" s="1128" customFormat="1" ht="24.95" customHeight="1" spans="1:19">
      <c r="A123" s="1073" t="s">
        <v>121</v>
      </c>
      <c r="B123" s="1147" t="s">
        <v>1090</v>
      </c>
      <c r="C123" s="1148" t="s">
        <v>1168</v>
      </c>
      <c r="D123" s="1148">
        <v>8.72</v>
      </c>
      <c r="E123" s="1096" t="s">
        <v>714</v>
      </c>
      <c r="F123" s="1073" t="s">
        <v>1075</v>
      </c>
      <c r="G123" s="1150" t="s">
        <v>716</v>
      </c>
      <c r="H123" s="1148" t="s">
        <v>722</v>
      </c>
      <c r="I123" s="1094" t="s">
        <v>28</v>
      </c>
      <c r="J123" s="1148" t="s">
        <v>327</v>
      </c>
      <c r="K123" s="1075"/>
      <c r="L123" s="1083">
        <v>441883</v>
      </c>
      <c r="M123" s="1083">
        <v>4660575</v>
      </c>
      <c r="N123" s="1073" t="s">
        <v>563</v>
      </c>
      <c r="O123" s="436" t="s">
        <v>1169</v>
      </c>
      <c r="P123" s="616" t="s">
        <v>1170</v>
      </c>
      <c r="Q123" s="1161">
        <f t="shared" si="1"/>
        <v>39.24</v>
      </c>
      <c r="R123" s="436"/>
      <c r="S123" s="1173"/>
    </row>
    <row r="124" s="1128" customFormat="1" ht="24.95" customHeight="1" spans="1:18">
      <c r="A124" s="1075" t="s">
        <v>121</v>
      </c>
      <c r="B124" s="1075" t="s">
        <v>1090</v>
      </c>
      <c r="C124" s="1148" t="s">
        <v>1171</v>
      </c>
      <c r="D124" s="1148">
        <v>29.17</v>
      </c>
      <c r="E124" s="1075" t="s">
        <v>714</v>
      </c>
      <c r="F124" s="1075" t="s">
        <v>1075</v>
      </c>
      <c r="G124" s="1168" t="s">
        <v>716</v>
      </c>
      <c r="H124" s="1148" t="s">
        <v>1101</v>
      </c>
      <c r="I124" s="1075" t="s">
        <v>28</v>
      </c>
      <c r="J124" s="1148" t="s">
        <v>29</v>
      </c>
      <c r="K124" s="1075" t="s">
        <v>75</v>
      </c>
      <c r="L124" s="1083">
        <v>441875</v>
      </c>
      <c r="M124" s="1083">
        <v>4660818</v>
      </c>
      <c r="N124" s="1075" t="s">
        <v>563</v>
      </c>
      <c r="O124" s="436" t="s">
        <v>1169</v>
      </c>
      <c r="P124" s="616" t="s">
        <v>1170</v>
      </c>
      <c r="Q124" s="1161">
        <f t="shared" si="1"/>
        <v>131.265</v>
      </c>
      <c r="R124" s="1175"/>
    </row>
    <row r="125" s="1128" customFormat="1" ht="24.95" customHeight="1" spans="1:18">
      <c r="A125" s="1075" t="s">
        <v>121</v>
      </c>
      <c r="B125" s="1075" t="s">
        <v>1090</v>
      </c>
      <c r="C125" s="1148" t="s">
        <v>671</v>
      </c>
      <c r="D125" s="1148">
        <v>3.13</v>
      </c>
      <c r="E125" s="1075" t="s">
        <v>714</v>
      </c>
      <c r="F125" s="1075" t="s">
        <v>1075</v>
      </c>
      <c r="G125" s="1168" t="s">
        <v>716</v>
      </c>
      <c r="H125" s="1148" t="s">
        <v>1101</v>
      </c>
      <c r="I125" s="1075" t="s">
        <v>28</v>
      </c>
      <c r="J125" s="1148" t="s">
        <v>58</v>
      </c>
      <c r="K125" s="1075" t="s">
        <v>30</v>
      </c>
      <c r="L125" s="1083">
        <v>442656</v>
      </c>
      <c r="M125" s="1083">
        <v>4660997</v>
      </c>
      <c r="N125" s="1075" t="s">
        <v>563</v>
      </c>
      <c r="O125" s="436" t="s">
        <v>1169</v>
      </c>
      <c r="P125" s="616" t="s">
        <v>1170</v>
      </c>
      <c r="Q125" s="1161">
        <f t="shared" si="1"/>
        <v>14.085</v>
      </c>
      <c r="R125" s="1175"/>
    </row>
    <row r="126" s="1128" customFormat="1" ht="24.95" customHeight="1" spans="1:18">
      <c r="A126" s="1103" t="s">
        <v>121</v>
      </c>
      <c r="B126" s="436" t="s">
        <v>1166</v>
      </c>
      <c r="C126" s="1086" t="s">
        <v>474</v>
      </c>
      <c r="D126" s="1086">
        <v>12.86</v>
      </c>
      <c r="E126" s="1075" t="s">
        <v>714</v>
      </c>
      <c r="F126" s="1075" t="s">
        <v>1075</v>
      </c>
      <c r="G126" s="1168" t="s">
        <v>716</v>
      </c>
      <c r="H126" s="1086" t="s">
        <v>1101</v>
      </c>
      <c r="I126" s="1103" t="s">
        <v>28</v>
      </c>
      <c r="J126" s="1086" t="s">
        <v>58</v>
      </c>
      <c r="K126" s="1075" t="s">
        <v>30</v>
      </c>
      <c r="L126" s="1083">
        <v>442011</v>
      </c>
      <c r="M126" s="1083">
        <v>4659483</v>
      </c>
      <c r="N126" s="1075" t="s">
        <v>563</v>
      </c>
      <c r="O126" s="436" t="s">
        <v>1169</v>
      </c>
      <c r="P126" s="616" t="s">
        <v>1170</v>
      </c>
      <c r="Q126" s="1161">
        <f t="shared" si="1"/>
        <v>57.87</v>
      </c>
      <c r="R126" s="436"/>
    </row>
    <row r="127" s="1128" customFormat="1" ht="24.95" customHeight="1" spans="1:18">
      <c r="A127" s="1103" t="s">
        <v>121</v>
      </c>
      <c r="B127" s="436" t="s">
        <v>1166</v>
      </c>
      <c r="C127" s="1086" t="s">
        <v>453</v>
      </c>
      <c r="D127" s="1086">
        <v>52.7</v>
      </c>
      <c r="E127" s="1075" t="s">
        <v>714</v>
      </c>
      <c r="F127" s="1075" t="s">
        <v>1075</v>
      </c>
      <c r="G127" s="1168" t="s">
        <v>716</v>
      </c>
      <c r="H127" s="1086" t="s">
        <v>1101</v>
      </c>
      <c r="I127" s="1103" t="s">
        <v>28</v>
      </c>
      <c r="J127" s="1086" t="s">
        <v>49</v>
      </c>
      <c r="K127" s="1075" t="s">
        <v>50</v>
      </c>
      <c r="L127" s="1083">
        <v>442439</v>
      </c>
      <c r="M127" s="1083">
        <v>4659659</v>
      </c>
      <c r="N127" s="1075" t="s">
        <v>563</v>
      </c>
      <c r="O127" s="436" t="s">
        <v>1169</v>
      </c>
      <c r="P127" s="616" t="s">
        <v>1170</v>
      </c>
      <c r="Q127" s="1161">
        <f t="shared" si="1"/>
        <v>237.15</v>
      </c>
      <c r="R127" s="436"/>
    </row>
    <row r="128" s="1128" customFormat="1" ht="24.95" customHeight="1" spans="1:18">
      <c r="A128" s="1103" t="s">
        <v>121</v>
      </c>
      <c r="B128" s="436" t="s">
        <v>1166</v>
      </c>
      <c r="C128" s="1086" t="s">
        <v>526</v>
      </c>
      <c r="D128" s="1086">
        <v>15.6</v>
      </c>
      <c r="E128" s="1075" t="s">
        <v>714</v>
      </c>
      <c r="F128" s="1075" t="s">
        <v>1075</v>
      </c>
      <c r="G128" s="1168" t="s">
        <v>716</v>
      </c>
      <c r="H128" s="1086" t="s">
        <v>1101</v>
      </c>
      <c r="I128" s="1103" t="s">
        <v>28</v>
      </c>
      <c r="J128" s="1086" t="s">
        <v>140</v>
      </c>
      <c r="K128" s="1075" t="s">
        <v>75</v>
      </c>
      <c r="L128" s="1083">
        <v>442035</v>
      </c>
      <c r="M128" s="1083">
        <v>4659938</v>
      </c>
      <c r="N128" s="1075" t="s">
        <v>563</v>
      </c>
      <c r="O128" s="436" t="s">
        <v>1169</v>
      </c>
      <c r="P128" s="616" t="s">
        <v>1170</v>
      </c>
      <c r="Q128" s="1161">
        <f t="shared" si="1"/>
        <v>70.2</v>
      </c>
      <c r="R128" s="436"/>
    </row>
    <row r="129" s="1128" customFormat="1" ht="24.95" customHeight="1" spans="1:18">
      <c r="A129" s="1103" t="s">
        <v>121</v>
      </c>
      <c r="B129" s="436" t="s">
        <v>1166</v>
      </c>
      <c r="C129" s="1086" t="s">
        <v>649</v>
      </c>
      <c r="D129" s="1086">
        <v>70.31</v>
      </c>
      <c r="E129" s="1075" t="s">
        <v>714</v>
      </c>
      <c r="F129" s="1075" t="s">
        <v>1075</v>
      </c>
      <c r="G129" s="1168" t="s">
        <v>716</v>
      </c>
      <c r="H129" s="1086" t="s">
        <v>1101</v>
      </c>
      <c r="I129" s="1103" t="s">
        <v>28</v>
      </c>
      <c r="J129" s="1086" t="s">
        <v>140</v>
      </c>
      <c r="K129" s="1075" t="s">
        <v>75</v>
      </c>
      <c r="L129" s="1083">
        <v>442478</v>
      </c>
      <c r="M129" s="1083">
        <v>4659970</v>
      </c>
      <c r="N129" s="1075" t="s">
        <v>563</v>
      </c>
      <c r="O129" s="436" t="s">
        <v>1169</v>
      </c>
      <c r="P129" s="616" t="s">
        <v>1170</v>
      </c>
      <c r="Q129" s="1161">
        <f t="shared" si="1"/>
        <v>316.395</v>
      </c>
      <c r="R129" s="436"/>
    </row>
    <row r="130" s="1128" customFormat="1" ht="24.95" customHeight="1" spans="1:18">
      <c r="A130" s="1103" t="s">
        <v>121</v>
      </c>
      <c r="B130" s="436" t="s">
        <v>1166</v>
      </c>
      <c r="C130" s="1086" t="s">
        <v>604</v>
      </c>
      <c r="D130" s="1086">
        <v>103.88</v>
      </c>
      <c r="E130" s="1075" t="s">
        <v>714</v>
      </c>
      <c r="F130" s="1075" t="s">
        <v>1075</v>
      </c>
      <c r="G130" s="1168" t="s">
        <v>716</v>
      </c>
      <c r="H130" s="1086" t="s">
        <v>1101</v>
      </c>
      <c r="I130" s="1103" t="s">
        <v>28</v>
      </c>
      <c r="J130" s="1086" t="s">
        <v>58</v>
      </c>
      <c r="K130" s="1075" t="s">
        <v>30</v>
      </c>
      <c r="L130" s="1083">
        <v>442893</v>
      </c>
      <c r="M130" s="1083">
        <v>4660215</v>
      </c>
      <c r="N130" s="1075" t="s">
        <v>563</v>
      </c>
      <c r="O130" s="436" t="s">
        <v>1169</v>
      </c>
      <c r="P130" s="616" t="s">
        <v>1170</v>
      </c>
      <c r="Q130" s="1161">
        <f t="shared" si="1"/>
        <v>467.46</v>
      </c>
      <c r="R130" s="436"/>
    </row>
    <row r="131" s="1128" customFormat="1" ht="24.95" customHeight="1" spans="1:18">
      <c r="A131" s="1103" t="s">
        <v>121</v>
      </c>
      <c r="B131" s="436" t="s">
        <v>1166</v>
      </c>
      <c r="C131" s="1086" t="s">
        <v>634</v>
      </c>
      <c r="D131" s="1086">
        <v>10.85</v>
      </c>
      <c r="E131" s="1075" t="s">
        <v>714</v>
      </c>
      <c r="F131" s="1075" t="s">
        <v>1075</v>
      </c>
      <c r="G131" s="1168" t="s">
        <v>716</v>
      </c>
      <c r="H131" s="1086" t="s">
        <v>1101</v>
      </c>
      <c r="I131" s="1103" t="s">
        <v>28</v>
      </c>
      <c r="J131" s="1086" t="s">
        <v>58</v>
      </c>
      <c r="K131" s="1075" t="s">
        <v>30</v>
      </c>
      <c r="L131" s="1083">
        <v>442000</v>
      </c>
      <c r="M131" s="1083">
        <v>4660458</v>
      </c>
      <c r="N131" s="1075" t="s">
        <v>563</v>
      </c>
      <c r="O131" s="436" t="s">
        <v>1169</v>
      </c>
      <c r="P131" s="616" t="s">
        <v>1170</v>
      </c>
      <c r="Q131" s="1161">
        <f t="shared" si="1"/>
        <v>48.825</v>
      </c>
      <c r="R131" s="436"/>
    </row>
    <row r="132" s="1128" customFormat="1" ht="24.95" customHeight="1" spans="1:18">
      <c r="A132" s="1103" t="s">
        <v>121</v>
      </c>
      <c r="B132" s="436" t="s">
        <v>1166</v>
      </c>
      <c r="C132" s="1086" t="s">
        <v>375</v>
      </c>
      <c r="D132" s="1086">
        <v>30.22</v>
      </c>
      <c r="E132" s="1075" t="s">
        <v>714</v>
      </c>
      <c r="F132" s="1075" t="s">
        <v>1075</v>
      </c>
      <c r="G132" s="1168" t="s">
        <v>716</v>
      </c>
      <c r="H132" s="1086" t="s">
        <v>1101</v>
      </c>
      <c r="I132" s="1103" t="s">
        <v>28</v>
      </c>
      <c r="J132" s="1086" t="s">
        <v>58</v>
      </c>
      <c r="K132" s="1075" t="s">
        <v>30</v>
      </c>
      <c r="L132" s="1083">
        <v>442187</v>
      </c>
      <c r="M132" s="1083">
        <v>4660531</v>
      </c>
      <c r="N132" s="1075" t="s">
        <v>563</v>
      </c>
      <c r="O132" s="436" t="s">
        <v>1169</v>
      </c>
      <c r="P132" s="616" t="s">
        <v>1170</v>
      </c>
      <c r="Q132" s="1161">
        <f t="shared" si="1"/>
        <v>135.99</v>
      </c>
      <c r="R132" s="436"/>
    </row>
    <row r="133" s="1128" customFormat="1" ht="24.95" customHeight="1" spans="1:18">
      <c r="A133" s="1103" t="s">
        <v>121</v>
      </c>
      <c r="B133" s="436" t="s">
        <v>1166</v>
      </c>
      <c r="C133" s="1086" t="s">
        <v>1172</v>
      </c>
      <c r="D133" s="1086">
        <v>16.04</v>
      </c>
      <c r="E133" s="1075" t="s">
        <v>714</v>
      </c>
      <c r="F133" s="1075" t="s">
        <v>1075</v>
      </c>
      <c r="G133" s="1168" t="s">
        <v>716</v>
      </c>
      <c r="H133" s="1086" t="s">
        <v>1101</v>
      </c>
      <c r="I133" s="1103" t="s">
        <v>28</v>
      </c>
      <c r="J133" s="1086" t="s">
        <v>1173</v>
      </c>
      <c r="K133" s="1075" t="s">
        <v>50</v>
      </c>
      <c r="L133" s="1083">
        <v>442840</v>
      </c>
      <c r="M133" s="1083">
        <v>4659652</v>
      </c>
      <c r="N133" s="1075" t="s">
        <v>563</v>
      </c>
      <c r="O133" s="436" t="s">
        <v>1169</v>
      </c>
      <c r="P133" s="616" t="s">
        <v>1170</v>
      </c>
      <c r="Q133" s="1161">
        <f t="shared" si="1"/>
        <v>72.18</v>
      </c>
      <c r="R133" s="436"/>
    </row>
    <row r="134" s="1128" customFormat="1" ht="24.95" customHeight="1" spans="1:18">
      <c r="A134" s="1103" t="s">
        <v>121</v>
      </c>
      <c r="B134" s="436" t="s">
        <v>1166</v>
      </c>
      <c r="C134" s="1086" t="s">
        <v>1174</v>
      </c>
      <c r="D134" s="1086">
        <v>8.36</v>
      </c>
      <c r="E134" s="1075" t="s">
        <v>714</v>
      </c>
      <c r="F134" s="1075" t="s">
        <v>1075</v>
      </c>
      <c r="G134" s="1168" t="s">
        <v>716</v>
      </c>
      <c r="H134" s="1086" t="s">
        <v>1101</v>
      </c>
      <c r="I134" s="1103" t="s">
        <v>28</v>
      </c>
      <c r="J134" s="1086" t="s">
        <v>49</v>
      </c>
      <c r="K134" s="1075" t="s">
        <v>50</v>
      </c>
      <c r="L134" s="1083">
        <v>442484</v>
      </c>
      <c r="M134" s="1083">
        <v>4659732</v>
      </c>
      <c r="N134" s="1075" t="s">
        <v>563</v>
      </c>
      <c r="O134" s="436" t="s">
        <v>1169</v>
      </c>
      <c r="P134" s="616" t="s">
        <v>1170</v>
      </c>
      <c r="Q134" s="1161">
        <f t="shared" si="1"/>
        <v>37.62</v>
      </c>
      <c r="R134" s="436"/>
    </row>
    <row r="135" s="1128" customFormat="1" ht="24.95" customHeight="1" spans="1:18">
      <c r="A135" s="1103" t="s">
        <v>121</v>
      </c>
      <c r="B135" s="436" t="s">
        <v>1166</v>
      </c>
      <c r="C135" s="1086" t="s">
        <v>1175</v>
      </c>
      <c r="D135" s="1086">
        <v>4.34</v>
      </c>
      <c r="E135" s="1075" t="s">
        <v>714</v>
      </c>
      <c r="F135" s="1075" t="s">
        <v>1075</v>
      </c>
      <c r="G135" s="1168" t="s">
        <v>716</v>
      </c>
      <c r="H135" s="1086" t="s">
        <v>1101</v>
      </c>
      <c r="I135" s="1103" t="s">
        <v>28</v>
      </c>
      <c r="J135" s="1086" t="s">
        <v>49</v>
      </c>
      <c r="K135" s="1075" t="s">
        <v>50</v>
      </c>
      <c r="L135" s="1083">
        <v>442124</v>
      </c>
      <c r="M135" s="1083">
        <v>4659427</v>
      </c>
      <c r="N135" s="1075" t="s">
        <v>563</v>
      </c>
      <c r="O135" s="436" t="s">
        <v>1169</v>
      </c>
      <c r="P135" s="616" t="s">
        <v>1170</v>
      </c>
      <c r="Q135" s="1161">
        <f t="shared" si="1"/>
        <v>19.53</v>
      </c>
      <c r="R135" s="436"/>
    </row>
    <row r="136" s="1128" customFormat="1" ht="24.95" customHeight="1" spans="1:18">
      <c r="A136" s="1103" t="s">
        <v>121</v>
      </c>
      <c r="B136" s="436" t="s">
        <v>1166</v>
      </c>
      <c r="C136" s="1086" t="s">
        <v>425</v>
      </c>
      <c r="D136" s="1086">
        <v>9.03</v>
      </c>
      <c r="E136" s="1075" t="s">
        <v>714</v>
      </c>
      <c r="F136" s="1075" t="s">
        <v>1075</v>
      </c>
      <c r="G136" s="1168" t="s">
        <v>716</v>
      </c>
      <c r="H136" s="1086" t="s">
        <v>1101</v>
      </c>
      <c r="I136" s="1103" t="s">
        <v>28</v>
      </c>
      <c r="J136" s="1086" t="s">
        <v>140</v>
      </c>
      <c r="K136" s="1075" t="s">
        <v>75</v>
      </c>
      <c r="L136" s="1083">
        <v>442489</v>
      </c>
      <c r="M136" s="1083">
        <v>4660010</v>
      </c>
      <c r="N136" s="1075" t="s">
        <v>563</v>
      </c>
      <c r="O136" s="436" t="s">
        <v>1169</v>
      </c>
      <c r="P136" s="616" t="s">
        <v>1170</v>
      </c>
      <c r="Q136" s="1161">
        <f t="shared" ref="Q136:Q178" si="2">D136*4.5</f>
        <v>40.635</v>
      </c>
      <c r="R136" s="436"/>
    </row>
    <row r="137" s="1128" customFormat="1" ht="24.95" customHeight="1" spans="1:18">
      <c r="A137" s="1103" t="s">
        <v>121</v>
      </c>
      <c r="B137" s="436" t="s">
        <v>1166</v>
      </c>
      <c r="C137" s="1086" t="s">
        <v>505</v>
      </c>
      <c r="D137" s="1086">
        <v>108.26</v>
      </c>
      <c r="E137" s="1075" t="s">
        <v>714</v>
      </c>
      <c r="F137" s="1075" t="s">
        <v>1075</v>
      </c>
      <c r="G137" s="1168" t="s">
        <v>716</v>
      </c>
      <c r="H137" s="1086" t="s">
        <v>1101</v>
      </c>
      <c r="I137" s="1103" t="s">
        <v>28</v>
      </c>
      <c r="J137" s="1086" t="s">
        <v>58</v>
      </c>
      <c r="K137" s="1075" t="s">
        <v>30</v>
      </c>
      <c r="L137" s="1083">
        <v>442153</v>
      </c>
      <c r="M137" s="1083">
        <v>4660431</v>
      </c>
      <c r="N137" s="1075" t="s">
        <v>563</v>
      </c>
      <c r="O137" s="436" t="s">
        <v>1169</v>
      </c>
      <c r="P137" s="616" t="s">
        <v>1170</v>
      </c>
      <c r="Q137" s="1161">
        <f t="shared" si="2"/>
        <v>487.17</v>
      </c>
      <c r="R137" s="436"/>
    </row>
    <row r="138" s="1128" customFormat="1" ht="24.95" customHeight="1" spans="1:18">
      <c r="A138" s="1103" t="s">
        <v>121</v>
      </c>
      <c r="B138" s="436" t="s">
        <v>1166</v>
      </c>
      <c r="C138" s="1086" t="s">
        <v>1176</v>
      </c>
      <c r="D138" s="1086">
        <v>28.94</v>
      </c>
      <c r="E138" s="1075" t="s">
        <v>714</v>
      </c>
      <c r="F138" s="1075" t="s">
        <v>1075</v>
      </c>
      <c r="G138" s="1168" t="s">
        <v>716</v>
      </c>
      <c r="H138" s="1086" t="s">
        <v>1101</v>
      </c>
      <c r="I138" s="1103" t="s">
        <v>28</v>
      </c>
      <c r="J138" s="1086" t="s">
        <v>58</v>
      </c>
      <c r="K138" s="1075" t="s">
        <v>30</v>
      </c>
      <c r="L138" s="1083">
        <v>442706</v>
      </c>
      <c r="M138" s="1083">
        <v>4660507</v>
      </c>
      <c r="N138" s="1075" t="s">
        <v>563</v>
      </c>
      <c r="O138" s="436" t="s">
        <v>1169</v>
      </c>
      <c r="P138" s="616" t="s">
        <v>1170</v>
      </c>
      <c r="Q138" s="1161">
        <f t="shared" si="2"/>
        <v>130.23</v>
      </c>
      <c r="R138" s="436"/>
    </row>
    <row r="139" s="1128" customFormat="1" ht="24.95" customHeight="1" spans="1:18">
      <c r="A139" s="1103" t="s">
        <v>121</v>
      </c>
      <c r="B139" s="436" t="s">
        <v>1166</v>
      </c>
      <c r="C139" s="1086" t="s">
        <v>1177</v>
      </c>
      <c r="D139" s="1086">
        <v>18.37</v>
      </c>
      <c r="E139" s="1075" t="s">
        <v>714</v>
      </c>
      <c r="F139" s="1075" t="s">
        <v>1075</v>
      </c>
      <c r="G139" s="1168" t="s">
        <v>716</v>
      </c>
      <c r="H139" s="1086" t="s">
        <v>1101</v>
      </c>
      <c r="I139" s="1103" t="s">
        <v>28</v>
      </c>
      <c r="J139" s="1086" t="s">
        <v>58</v>
      </c>
      <c r="K139" s="1075" t="s">
        <v>30</v>
      </c>
      <c r="L139" s="1083">
        <v>442937</v>
      </c>
      <c r="M139" s="1083">
        <v>4660118</v>
      </c>
      <c r="N139" s="1075" t="s">
        <v>563</v>
      </c>
      <c r="O139" s="436" t="s">
        <v>1169</v>
      </c>
      <c r="P139" s="616" t="s">
        <v>1170</v>
      </c>
      <c r="Q139" s="1161">
        <f t="shared" si="2"/>
        <v>82.665</v>
      </c>
      <c r="R139" s="436"/>
    </row>
    <row r="140" s="1128" customFormat="1" ht="24.95" customHeight="1" spans="1:18">
      <c r="A140" s="1103" t="s">
        <v>121</v>
      </c>
      <c r="B140" s="436" t="s">
        <v>1166</v>
      </c>
      <c r="C140" s="1086" t="s">
        <v>1178</v>
      </c>
      <c r="D140" s="1086">
        <v>177.04</v>
      </c>
      <c r="E140" s="1075" t="s">
        <v>714</v>
      </c>
      <c r="F140" s="1075" t="s">
        <v>1075</v>
      </c>
      <c r="G140" s="1168" t="s">
        <v>716</v>
      </c>
      <c r="H140" s="1086" t="s">
        <v>1101</v>
      </c>
      <c r="I140" s="1103" t="s">
        <v>28</v>
      </c>
      <c r="J140" s="1086" t="s">
        <v>58</v>
      </c>
      <c r="K140" s="1075" t="s">
        <v>30</v>
      </c>
      <c r="L140" s="1113">
        <v>442385</v>
      </c>
      <c r="M140" s="1113">
        <v>4659764</v>
      </c>
      <c r="N140" s="1075" t="s">
        <v>563</v>
      </c>
      <c r="O140" s="436" t="s">
        <v>1169</v>
      </c>
      <c r="P140" s="616" t="s">
        <v>1170</v>
      </c>
      <c r="Q140" s="1161">
        <f t="shared" si="2"/>
        <v>796.68</v>
      </c>
      <c r="R140" s="436"/>
    </row>
    <row r="141" s="1128" customFormat="1" ht="24.95" customHeight="1" spans="1:18">
      <c r="A141" s="1103" t="s">
        <v>121</v>
      </c>
      <c r="B141" s="436" t="s">
        <v>1166</v>
      </c>
      <c r="C141" s="1086" t="s">
        <v>418</v>
      </c>
      <c r="D141" s="1086">
        <v>26.1</v>
      </c>
      <c r="E141" s="1075" t="s">
        <v>714</v>
      </c>
      <c r="F141" s="1075" t="s">
        <v>1075</v>
      </c>
      <c r="G141" s="1168" t="s">
        <v>716</v>
      </c>
      <c r="H141" s="1086" t="s">
        <v>722</v>
      </c>
      <c r="I141" s="1103" t="s">
        <v>28</v>
      </c>
      <c r="J141" s="1086" t="s">
        <v>1081</v>
      </c>
      <c r="K141" s="1075"/>
      <c r="L141" s="1176">
        <v>442479</v>
      </c>
      <c r="M141" s="1176">
        <v>4660080</v>
      </c>
      <c r="N141" s="1075" t="s">
        <v>563</v>
      </c>
      <c r="O141" s="436" t="s">
        <v>1169</v>
      </c>
      <c r="P141" s="616" t="s">
        <v>1170</v>
      </c>
      <c r="Q141" s="1161">
        <f t="shared" si="2"/>
        <v>117.45</v>
      </c>
      <c r="R141" s="436"/>
    </row>
    <row r="142" s="1128" customFormat="1" ht="24.95" customHeight="1" spans="1:18">
      <c r="A142" s="1103" t="s">
        <v>121</v>
      </c>
      <c r="B142" s="436" t="s">
        <v>1166</v>
      </c>
      <c r="C142" s="1086" t="s">
        <v>695</v>
      </c>
      <c r="D142" s="1086">
        <v>1.75</v>
      </c>
      <c r="E142" s="1075" t="s">
        <v>714</v>
      </c>
      <c r="F142" s="1075" t="s">
        <v>1075</v>
      </c>
      <c r="G142" s="1168" t="s">
        <v>716</v>
      </c>
      <c r="H142" s="1086" t="s">
        <v>1101</v>
      </c>
      <c r="I142" s="1103" t="s">
        <v>28</v>
      </c>
      <c r="J142" s="1086" t="s">
        <v>1173</v>
      </c>
      <c r="K142" s="1075" t="s">
        <v>50</v>
      </c>
      <c r="L142" s="1176">
        <v>442957</v>
      </c>
      <c r="M142" s="1176">
        <v>4659329</v>
      </c>
      <c r="N142" s="1075" t="s">
        <v>563</v>
      </c>
      <c r="O142" s="436" t="s">
        <v>1169</v>
      </c>
      <c r="P142" s="616" t="s">
        <v>1170</v>
      </c>
      <c r="Q142" s="1161">
        <f t="shared" si="2"/>
        <v>7.875</v>
      </c>
      <c r="R142" s="436"/>
    </row>
    <row r="143" s="1128" customFormat="1" ht="24.95" customHeight="1" spans="1:18">
      <c r="A143" s="1103" t="s">
        <v>121</v>
      </c>
      <c r="B143" s="436" t="s">
        <v>1166</v>
      </c>
      <c r="C143" s="1086" t="s">
        <v>1156</v>
      </c>
      <c r="D143" s="1086">
        <v>5.99</v>
      </c>
      <c r="E143" s="1075" t="s">
        <v>714</v>
      </c>
      <c r="F143" s="1075" t="s">
        <v>1075</v>
      </c>
      <c r="G143" s="1168" t="s">
        <v>716</v>
      </c>
      <c r="H143" s="1086" t="s">
        <v>1101</v>
      </c>
      <c r="I143" s="1103" t="s">
        <v>28</v>
      </c>
      <c r="J143" s="1086" t="s">
        <v>1173</v>
      </c>
      <c r="K143" s="1075" t="s">
        <v>50</v>
      </c>
      <c r="L143" s="1176">
        <v>442206</v>
      </c>
      <c r="M143" s="1176">
        <v>4659203</v>
      </c>
      <c r="N143" s="1075" t="s">
        <v>563</v>
      </c>
      <c r="O143" s="436" t="s">
        <v>1169</v>
      </c>
      <c r="P143" s="616" t="s">
        <v>1170</v>
      </c>
      <c r="Q143" s="1161">
        <f t="shared" si="2"/>
        <v>26.955</v>
      </c>
      <c r="R143" s="436"/>
    </row>
    <row r="144" s="1128" customFormat="1" ht="24.95" customHeight="1" spans="1:18">
      <c r="A144" s="1103" t="s">
        <v>121</v>
      </c>
      <c r="B144" s="436" t="s">
        <v>1166</v>
      </c>
      <c r="C144" s="1086" t="s">
        <v>491</v>
      </c>
      <c r="D144" s="1086">
        <v>5.56</v>
      </c>
      <c r="E144" s="1075" t="s">
        <v>714</v>
      </c>
      <c r="F144" s="1075" t="s">
        <v>1075</v>
      </c>
      <c r="G144" s="1168" t="s">
        <v>716</v>
      </c>
      <c r="H144" s="1086" t="s">
        <v>1101</v>
      </c>
      <c r="I144" s="1103" t="s">
        <v>28</v>
      </c>
      <c r="J144" s="1086" t="s">
        <v>1173</v>
      </c>
      <c r="K144" s="1075" t="s">
        <v>30</v>
      </c>
      <c r="L144" s="1176">
        <v>442287</v>
      </c>
      <c r="M144" s="1176">
        <v>4659245</v>
      </c>
      <c r="N144" s="1075" t="s">
        <v>563</v>
      </c>
      <c r="O144" s="436" t="s">
        <v>1169</v>
      </c>
      <c r="P144" s="616" t="s">
        <v>1170</v>
      </c>
      <c r="Q144" s="1161">
        <f t="shared" si="2"/>
        <v>25.02</v>
      </c>
      <c r="R144" s="436"/>
    </row>
    <row r="145" s="1128" customFormat="1" ht="24.95" customHeight="1" spans="1:18">
      <c r="A145" s="1103" t="s">
        <v>121</v>
      </c>
      <c r="B145" s="436" t="s">
        <v>1166</v>
      </c>
      <c r="C145" s="1086" t="s">
        <v>597</v>
      </c>
      <c r="D145" s="1086">
        <v>87.23</v>
      </c>
      <c r="E145" s="1075" t="s">
        <v>714</v>
      </c>
      <c r="F145" s="1075" t="s">
        <v>1075</v>
      </c>
      <c r="G145" s="1168" t="s">
        <v>716</v>
      </c>
      <c r="H145" s="1086" t="s">
        <v>1101</v>
      </c>
      <c r="I145" s="1103" t="s">
        <v>28</v>
      </c>
      <c r="J145" s="1086" t="s">
        <v>58</v>
      </c>
      <c r="K145" s="1075" t="s">
        <v>30</v>
      </c>
      <c r="L145" s="1176">
        <v>443081</v>
      </c>
      <c r="M145" s="1176">
        <v>4660414</v>
      </c>
      <c r="N145" s="1075" t="s">
        <v>563</v>
      </c>
      <c r="O145" s="436" t="s">
        <v>1169</v>
      </c>
      <c r="P145" s="616" t="s">
        <v>1170</v>
      </c>
      <c r="Q145" s="1161">
        <f t="shared" si="2"/>
        <v>392.535</v>
      </c>
      <c r="R145" s="436"/>
    </row>
    <row r="146" s="1128" customFormat="1" ht="24.95" customHeight="1" spans="1:18">
      <c r="A146" s="1103" t="s">
        <v>121</v>
      </c>
      <c r="B146" s="436" t="s">
        <v>1166</v>
      </c>
      <c r="C146" s="1086" t="s">
        <v>661</v>
      </c>
      <c r="D146" s="1086">
        <v>55.47</v>
      </c>
      <c r="E146" s="1075" t="s">
        <v>714</v>
      </c>
      <c r="F146" s="1075" t="s">
        <v>1075</v>
      </c>
      <c r="G146" s="1168" t="s">
        <v>716</v>
      </c>
      <c r="H146" s="1086" t="s">
        <v>1101</v>
      </c>
      <c r="I146" s="1103" t="s">
        <v>28</v>
      </c>
      <c r="J146" s="1086" t="s">
        <v>58</v>
      </c>
      <c r="K146" s="1075" t="s">
        <v>30</v>
      </c>
      <c r="L146" s="1176">
        <v>442199</v>
      </c>
      <c r="M146" s="1176">
        <v>4659361</v>
      </c>
      <c r="N146" s="1075" t="s">
        <v>563</v>
      </c>
      <c r="O146" s="436" t="s">
        <v>1169</v>
      </c>
      <c r="P146" s="616" t="s">
        <v>1170</v>
      </c>
      <c r="Q146" s="1161">
        <f t="shared" si="2"/>
        <v>249.615</v>
      </c>
      <c r="R146" s="436"/>
    </row>
    <row r="147" s="1128" customFormat="1" ht="24.95" customHeight="1" spans="1:18">
      <c r="A147" s="1103" t="s">
        <v>121</v>
      </c>
      <c r="B147" s="436" t="s">
        <v>1166</v>
      </c>
      <c r="C147" s="1086" t="s">
        <v>556</v>
      </c>
      <c r="D147" s="1086">
        <v>4.03</v>
      </c>
      <c r="E147" s="1075" t="s">
        <v>714</v>
      </c>
      <c r="F147" s="1075" t="s">
        <v>1075</v>
      </c>
      <c r="G147" s="1168" t="s">
        <v>716</v>
      </c>
      <c r="H147" s="1086" t="s">
        <v>1101</v>
      </c>
      <c r="I147" s="1103" t="s">
        <v>28</v>
      </c>
      <c r="J147" s="1086" t="s">
        <v>29</v>
      </c>
      <c r="K147" s="1075" t="s">
        <v>75</v>
      </c>
      <c r="L147" s="1176">
        <v>442459</v>
      </c>
      <c r="M147" s="1176">
        <v>4659229</v>
      </c>
      <c r="N147" s="1075" t="s">
        <v>563</v>
      </c>
      <c r="O147" s="436" t="s">
        <v>1179</v>
      </c>
      <c r="P147" s="616" t="s">
        <v>1180</v>
      </c>
      <c r="Q147" s="1161">
        <f t="shared" si="2"/>
        <v>18.135</v>
      </c>
      <c r="R147" s="436"/>
    </row>
    <row r="148" s="1128" customFormat="1" ht="24.95" customHeight="1" spans="1:18">
      <c r="A148" s="1103" t="s">
        <v>121</v>
      </c>
      <c r="B148" s="436" t="s">
        <v>1166</v>
      </c>
      <c r="C148" s="1086" t="s">
        <v>585</v>
      </c>
      <c r="D148" s="1086">
        <v>75.85</v>
      </c>
      <c r="E148" s="1075" t="s">
        <v>714</v>
      </c>
      <c r="F148" s="1075" t="s">
        <v>1075</v>
      </c>
      <c r="G148" s="1168" t="s">
        <v>716</v>
      </c>
      <c r="H148" s="1086" t="s">
        <v>1101</v>
      </c>
      <c r="I148" s="1103" t="s">
        <v>28</v>
      </c>
      <c r="J148" s="1086" t="s">
        <v>58</v>
      </c>
      <c r="K148" s="1075" t="s">
        <v>30</v>
      </c>
      <c r="L148" s="1176">
        <v>442341</v>
      </c>
      <c r="M148" s="1176">
        <v>4660207</v>
      </c>
      <c r="N148" s="1075" t="s">
        <v>563</v>
      </c>
      <c r="O148" s="436" t="s">
        <v>1179</v>
      </c>
      <c r="P148" s="616" t="s">
        <v>1180</v>
      </c>
      <c r="Q148" s="1161">
        <f t="shared" si="2"/>
        <v>341.325</v>
      </c>
      <c r="R148" s="436"/>
    </row>
    <row r="149" s="1128" customFormat="1" ht="24.95" customHeight="1" spans="1:18">
      <c r="A149" s="1103" t="s">
        <v>121</v>
      </c>
      <c r="B149" s="436" t="s">
        <v>1166</v>
      </c>
      <c r="C149" s="1086" t="s">
        <v>1181</v>
      </c>
      <c r="D149" s="1086">
        <v>18.62</v>
      </c>
      <c r="E149" s="1075" t="s">
        <v>714</v>
      </c>
      <c r="F149" s="1075" t="s">
        <v>1075</v>
      </c>
      <c r="G149" s="1168" t="s">
        <v>716</v>
      </c>
      <c r="H149" s="1086" t="s">
        <v>1101</v>
      </c>
      <c r="I149" s="1103" t="s">
        <v>28</v>
      </c>
      <c r="J149" s="1086" t="s">
        <v>1173</v>
      </c>
      <c r="K149" s="1075" t="s">
        <v>50</v>
      </c>
      <c r="L149" s="1176">
        <v>442298</v>
      </c>
      <c r="M149" s="1176">
        <v>4659185</v>
      </c>
      <c r="N149" s="1075" t="s">
        <v>563</v>
      </c>
      <c r="O149" s="436" t="s">
        <v>1179</v>
      </c>
      <c r="P149" s="616" t="s">
        <v>1180</v>
      </c>
      <c r="Q149" s="1161">
        <f t="shared" si="2"/>
        <v>83.79</v>
      </c>
      <c r="R149" s="436"/>
    </row>
    <row r="150" s="1128" customFormat="1" ht="24.95" customHeight="1" spans="1:18">
      <c r="A150" s="1103" t="s">
        <v>121</v>
      </c>
      <c r="B150" s="436" t="s">
        <v>1166</v>
      </c>
      <c r="C150" s="1086" t="s">
        <v>683</v>
      </c>
      <c r="D150" s="1086">
        <v>11.96</v>
      </c>
      <c r="E150" s="1075" t="s">
        <v>714</v>
      </c>
      <c r="F150" s="1075" t="s">
        <v>1075</v>
      </c>
      <c r="G150" s="1168" t="s">
        <v>716</v>
      </c>
      <c r="H150" s="1086" t="s">
        <v>1101</v>
      </c>
      <c r="I150" s="1103" t="s">
        <v>28</v>
      </c>
      <c r="J150" s="1086" t="s">
        <v>140</v>
      </c>
      <c r="K150" s="1075" t="s">
        <v>75</v>
      </c>
      <c r="L150" s="1176">
        <v>442742</v>
      </c>
      <c r="M150" s="1176">
        <v>4659901</v>
      </c>
      <c r="N150" s="1075" t="s">
        <v>563</v>
      </c>
      <c r="O150" s="436" t="s">
        <v>1179</v>
      </c>
      <c r="P150" s="616" t="s">
        <v>1180</v>
      </c>
      <c r="Q150" s="1161">
        <f t="shared" si="2"/>
        <v>53.82</v>
      </c>
      <c r="R150" s="436"/>
    </row>
    <row r="151" s="1128" customFormat="1" ht="24.95" customHeight="1" spans="1:18">
      <c r="A151" s="1103" t="s">
        <v>121</v>
      </c>
      <c r="B151" s="436" t="s">
        <v>1166</v>
      </c>
      <c r="C151" s="1086" t="s">
        <v>532</v>
      </c>
      <c r="D151" s="1086">
        <v>8.1</v>
      </c>
      <c r="E151" s="1075" t="s">
        <v>714</v>
      </c>
      <c r="F151" s="1075" t="s">
        <v>1075</v>
      </c>
      <c r="G151" s="1168" t="s">
        <v>716</v>
      </c>
      <c r="H151" s="1086" t="s">
        <v>1101</v>
      </c>
      <c r="I151" s="1103" t="s">
        <v>28</v>
      </c>
      <c r="J151" s="1086" t="s">
        <v>58</v>
      </c>
      <c r="K151" s="1075" t="s">
        <v>30</v>
      </c>
      <c r="L151" s="1176">
        <v>441882</v>
      </c>
      <c r="M151" s="1176">
        <v>4659770</v>
      </c>
      <c r="N151" s="1075" t="s">
        <v>563</v>
      </c>
      <c r="O151" s="436" t="s">
        <v>1179</v>
      </c>
      <c r="P151" s="616" t="s">
        <v>1180</v>
      </c>
      <c r="Q151" s="1161">
        <f t="shared" si="2"/>
        <v>36.45</v>
      </c>
      <c r="R151" s="436"/>
    </row>
    <row r="152" s="1128" customFormat="1" ht="24.95" customHeight="1" spans="1:18">
      <c r="A152" s="1103" t="s">
        <v>121</v>
      </c>
      <c r="B152" s="436" t="s">
        <v>1166</v>
      </c>
      <c r="C152" s="1086" t="s">
        <v>1182</v>
      </c>
      <c r="D152" s="1086">
        <v>31.65</v>
      </c>
      <c r="E152" s="1075" t="s">
        <v>714</v>
      </c>
      <c r="F152" s="1075" t="s">
        <v>1075</v>
      </c>
      <c r="G152" s="1168" t="s">
        <v>716</v>
      </c>
      <c r="H152" s="1086" t="s">
        <v>1101</v>
      </c>
      <c r="I152" s="1103" t="s">
        <v>28</v>
      </c>
      <c r="J152" s="1086" t="s">
        <v>58</v>
      </c>
      <c r="K152" s="1075" t="s">
        <v>30</v>
      </c>
      <c r="L152" s="1176">
        <v>442114</v>
      </c>
      <c r="M152" s="1176">
        <v>4660354</v>
      </c>
      <c r="N152" s="1075" t="s">
        <v>563</v>
      </c>
      <c r="O152" s="436" t="s">
        <v>1179</v>
      </c>
      <c r="P152" s="616" t="s">
        <v>1180</v>
      </c>
      <c r="Q152" s="1161">
        <f t="shared" si="2"/>
        <v>142.425</v>
      </c>
      <c r="R152" s="436"/>
    </row>
    <row r="153" s="1128" customFormat="1" ht="24.95" customHeight="1" spans="1:18">
      <c r="A153" s="1103" t="s">
        <v>121</v>
      </c>
      <c r="B153" s="436" t="s">
        <v>1166</v>
      </c>
      <c r="C153" s="1086" t="s">
        <v>1183</v>
      </c>
      <c r="D153" s="1086">
        <v>1.07</v>
      </c>
      <c r="E153" s="1075" t="s">
        <v>714</v>
      </c>
      <c r="F153" s="1075" t="s">
        <v>1075</v>
      </c>
      <c r="G153" s="1168" t="s">
        <v>716</v>
      </c>
      <c r="H153" s="1086" t="s">
        <v>722</v>
      </c>
      <c r="I153" s="1103" t="s">
        <v>28</v>
      </c>
      <c r="J153" s="1086" t="s">
        <v>327</v>
      </c>
      <c r="K153" s="1075" t="s">
        <v>30</v>
      </c>
      <c r="L153" s="1176">
        <v>442916</v>
      </c>
      <c r="M153" s="1176">
        <v>4659914</v>
      </c>
      <c r="N153" s="1075" t="s">
        <v>563</v>
      </c>
      <c r="O153" s="436" t="s">
        <v>1179</v>
      </c>
      <c r="P153" s="616" t="s">
        <v>1180</v>
      </c>
      <c r="Q153" s="1161">
        <f t="shared" si="2"/>
        <v>4.815</v>
      </c>
      <c r="R153" s="436"/>
    </row>
    <row r="154" s="1128" customFormat="1" ht="24.95" customHeight="1" spans="1:18">
      <c r="A154" s="1103" t="s">
        <v>121</v>
      </c>
      <c r="B154" s="436" t="s">
        <v>1166</v>
      </c>
      <c r="C154" s="1086" t="s">
        <v>435</v>
      </c>
      <c r="D154" s="1086">
        <v>0.69</v>
      </c>
      <c r="E154" s="1075" t="s">
        <v>714</v>
      </c>
      <c r="F154" s="1075" t="s">
        <v>1075</v>
      </c>
      <c r="G154" s="1168" t="s">
        <v>716</v>
      </c>
      <c r="H154" s="1086" t="s">
        <v>722</v>
      </c>
      <c r="I154" s="1103" t="s">
        <v>28</v>
      </c>
      <c r="J154" s="1086" t="s">
        <v>327</v>
      </c>
      <c r="K154" s="1075" t="s">
        <v>30</v>
      </c>
      <c r="L154" s="1176">
        <v>443367</v>
      </c>
      <c r="M154" s="1176">
        <v>4659908</v>
      </c>
      <c r="N154" s="1075" t="s">
        <v>563</v>
      </c>
      <c r="O154" s="436" t="s">
        <v>1179</v>
      </c>
      <c r="P154" s="616" t="s">
        <v>1180</v>
      </c>
      <c r="Q154" s="1161">
        <f t="shared" si="2"/>
        <v>3.105</v>
      </c>
      <c r="R154" s="436"/>
    </row>
    <row r="155" s="1128" customFormat="1" ht="24.95" customHeight="1" spans="1:18">
      <c r="A155" s="1103" t="s">
        <v>121</v>
      </c>
      <c r="B155" s="436" t="s">
        <v>1166</v>
      </c>
      <c r="C155" s="1086" t="s">
        <v>455</v>
      </c>
      <c r="D155" s="1086">
        <v>143.57</v>
      </c>
      <c r="E155" s="1075" t="s">
        <v>714</v>
      </c>
      <c r="F155" s="1075" t="s">
        <v>1075</v>
      </c>
      <c r="G155" s="1168" t="s">
        <v>716</v>
      </c>
      <c r="H155" s="1086" t="s">
        <v>1101</v>
      </c>
      <c r="I155" s="1103" t="s">
        <v>28</v>
      </c>
      <c r="J155" s="1086" t="s">
        <v>49</v>
      </c>
      <c r="K155" s="1075" t="s">
        <v>50</v>
      </c>
      <c r="L155" s="1176">
        <v>442559</v>
      </c>
      <c r="M155" s="1176">
        <v>4659611</v>
      </c>
      <c r="N155" s="1075" t="s">
        <v>563</v>
      </c>
      <c r="O155" s="436" t="s">
        <v>1179</v>
      </c>
      <c r="P155" s="616" t="s">
        <v>1180</v>
      </c>
      <c r="Q155" s="1161">
        <f t="shared" si="2"/>
        <v>646.065</v>
      </c>
      <c r="R155" s="436"/>
    </row>
    <row r="156" s="1128" customFormat="1" ht="24.95" customHeight="1" spans="1:18">
      <c r="A156" s="1103" t="s">
        <v>121</v>
      </c>
      <c r="B156" s="436" t="s">
        <v>1166</v>
      </c>
      <c r="C156" s="1086" t="s">
        <v>377</v>
      </c>
      <c r="D156" s="1086">
        <v>9.75</v>
      </c>
      <c r="E156" s="1075" t="s">
        <v>714</v>
      </c>
      <c r="F156" s="1075" t="s">
        <v>1075</v>
      </c>
      <c r="G156" s="1168" t="s">
        <v>716</v>
      </c>
      <c r="H156" s="1086" t="s">
        <v>1101</v>
      </c>
      <c r="I156" s="1103" t="s">
        <v>28</v>
      </c>
      <c r="J156" s="1086" t="s">
        <v>58</v>
      </c>
      <c r="K156" s="1075" t="s">
        <v>30</v>
      </c>
      <c r="L156" s="1176">
        <v>442334</v>
      </c>
      <c r="M156" s="1176">
        <v>4660511</v>
      </c>
      <c r="N156" s="1075" t="s">
        <v>563</v>
      </c>
      <c r="O156" s="436" t="s">
        <v>1179</v>
      </c>
      <c r="P156" s="616" t="s">
        <v>1180</v>
      </c>
      <c r="Q156" s="1161">
        <f t="shared" si="2"/>
        <v>43.875</v>
      </c>
      <c r="R156" s="436"/>
    </row>
    <row r="157" s="1128" customFormat="1" ht="24.95" customHeight="1" spans="1:18">
      <c r="A157" s="1103" t="s">
        <v>121</v>
      </c>
      <c r="B157" s="436" t="s">
        <v>1166</v>
      </c>
      <c r="C157" s="1086" t="s">
        <v>405</v>
      </c>
      <c r="D157" s="1086">
        <v>3.34</v>
      </c>
      <c r="E157" s="1075" t="s">
        <v>714</v>
      </c>
      <c r="F157" s="1075" t="s">
        <v>1075</v>
      </c>
      <c r="G157" s="1168" t="s">
        <v>716</v>
      </c>
      <c r="H157" s="1086" t="s">
        <v>1101</v>
      </c>
      <c r="I157" s="1103" t="s">
        <v>28</v>
      </c>
      <c r="J157" s="1086" t="s">
        <v>58</v>
      </c>
      <c r="K157" s="1075" t="s">
        <v>30</v>
      </c>
      <c r="L157" s="1176">
        <v>441965</v>
      </c>
      <c r="M157" s="1176">
        <v>4660365</v>
      </c>
      <c r="N157" s="1075" t="s">
        <v>563</v>
      </c>
      <c r="O157" s="436" t="s">
        <v>1179</v>
      </c>
      <c r="P157" s="616" t="s">
        <v>1180</v>
      </c>
      <c r="Q157" s="1161">
        <f t="shared" si="2"/>
        <v>15.03</v>
      </c>
      <c r="R157" s="436"/>
    </row>
    <row r="158" s="1128" customFormat="1" ht="24.95" customHeight="1" spans="1:18">
      <c r="A158" s="1103" t="s">
        <v>121</v>
      </c>
      <c r="B158" s="436" t="s">
        <v>1166</v>
      </c>
      <c r="C158" s="1086" t="s">
        <v>664</v>
      </c>
      <c r="D158" s="1086">
        <v>5</v>
      </c>
      <c r="E158" s="1075" t="s">
        <v>714</v>
      </c>
      <c r="F158" s="1075" t="s">
        <v>1075</v>
      </c>
      <c r="G158" s="1168" t="s">
        <v>716</v>
      </c>
      <c r="H158" s="1086" t="s">
        <v>1101</v>
      </c>
      <c r="I158" s="1103" t="s">
        <v>28</v>
      </c>
      <c r="J158" s="1086" t="s">
        <v>1173</v>
      </c>
      <c r="K158" s="1075" t="s">
        <v>50</v>
      </c>
      <c r="L158" s="1176">
        <v>442272</v>
      </c>
      <c r="M158" s="1176">
        <v>4659116</v>
      </c>
      <c r="N158" s="1075" t="s">
        <v>563</v>
      </c>
      <c r="O158" s="436" t="s">
        <v>1179</v>
      </c>
      <c r="P158" s="616" t="s">
        <v>1180</v>
      </c>
      <c r="Q158" s="1161">
        <f t="shared" si="2"/>
        <v>22.5</v>
      </c>
      <c r="R158" s="436"/>
    </row>
    <row r="159" s="1128" customFormat="1" ht="24.95" customHeight="1" spans="1:18">
      <c r="A159" s="1103" t="s">
        <v>121</v>
      </c>
      <c r="B159" s="436" t="s">
        <v>1166</v>
      </c>
      <c r="C159" s="1086" t="s">
        <v>423</v>
      </c>
      <c r="D159" s="1086">
        <v>24.78</v>
      </c>
      <c r="E159" s="1075" t="s">
        <v>714</v>
      </c>
      <c r="F159" s="1075" t="s">
        <v>1075</v>
      </c>
      <c r="G159" s="1168" t="s">
        <v>716</v>
      </c>
      <c r="H159" s="1086" t="s">
        <v>722</v>
      </c>
      <c r="I159" s="1103" t="s">
        <v>28</v>
      </c>
      <c r="J159" s="1086" t="s">
        <v>1081</v>
      </c>
      <c r="K159" s="1075"/>
      <c r="L159" s="1176">
        <v>442342</v>
      </c>
      <c r="M159" s="1176">
        <v>4660029</v>
      </c>
      <c r="N159" s="1075" t="s">
        <v>563</v>
      </c>
      <c r="O159" s="436" t="s">
        <v>1179</v>
      </c>
      <c r="P159" s="616" t="s">
        <v>1180</v>
      </c>
      <c r="Q159" s="1161">
        <f t="shared" si="2"/>
        <v>111.51</v>
      </c>
      <c r="R159" s="436"/>
    </row>
    <row r="160" s="1128" customFormat="1" ht="24.95" customHeight="1" spans="1:18">
      <c r="A160" s="1103" t="s">
        <v>121</v>
      </c>
      <c r="B160" s="436" t="s">
        <v>1166</v>
      </c>
      <c r="C160" s="1086" t="s">
        <v>554</v>
      </c>
      <c r="D160" s="1086">
        <v>143.86</v>
      </c>
      <c r="E160" s="1075" t="s">
        <v>714</v>
      </c>
      <c r="F160" s="1075" t="s">
        <v>1075</v>
      </c>
      <c r="G160" s="1168" t="s">
        <v>716</v>
      </c>
      <c r="H160" s="1086" t="s">
        <v>1101</v>
      </c>
      <c r="I160" s="1103" t="s">
        <v>28</v>
      </c>
      <c r="J160" s="1086" t="s">
        <v>1173</v>
      </c>
      <c r="K160" s="1075" t="s">
        <v>50</v>
      </c>
      <c r="L160" s="1176">
        <v>442565</v>
      </c>
      <c r="M160" s="1176">
        <v>4659315</v>
      </c>
      <c r="N160" s="1075" t="s">
        <v>563</v>
      </c>
      <c r="O160" s="436" t="s">
        <v>1179</v>
      </c>
      <c r="P160" s="616" t="s">
        <v>1180</v>
      </c>
      <c r="Q160" s="1161">
        <f t="shared" si="2"/>
        <v>647.37</v>
      </c>
      <c r="R160" s="436"/>
    </row>
    <row r="161" s="1128" customFormat="1" ht="24.95" customHeight="1" spans="1:18">
      <c r="A161" s="1103" t="s">
        <v>121</v>
      </c>
      <c r="B161" s="436" t="s">
        <v>1166</v>
      </c>
      <c r="C161" s="1086" t="s">
        <v>1184</v>
      </c>
      <c r="D161" s="1086">
        <v>1.4</v>
      </c>
      <c r="E161" s="1075" t="s">
        <v>714</v>
      </c>
      <c r="F161" s="1075" t="s">
        <v>1075</v>
      </c>
      <c r="G161" s="1168" t="s">
        <v>716</v>
      </c>
      <c r="H161" s="1086" t="s">
        <v>1101</v>
      </c>
      <c r="I161" s="1103" t="s">
        <v>28</v>
      </c>
      <c r="J161" s="1086" t="s">
        <v>1173</v>
      </c>
      <c r="K161" s="1075" t="s">
        <v>50</v>
      </c>
      <c r="L161" s="1176">
        <v>442159</v>
      </c>
      <c r="M161" s="1176">
        <v>4659211</v>
      </c>
      <c r="N161" s="1075" t="s">
        <v>563</v>
      </c>
      <c r="O161" s="436" t="s">
        <v>1179</v>
      </c>
      <c r="P161" s="616" t="s">
        <v>1180</v>
      </c>
      <c r="Q161" s="1161">
        <f t="shared" si="2"/>
        <v>6.3</v>
      </c>
      <c r="R161" s="436"/>
    </row>
    <row r="162" s="1128" customFormat="1" ht="24.95" customHeight="1" spans="1:18">
      <c r="A162" s="1103" t="s">
        <v>121</v>
      </c>
      <c r="B162" s="436" t="s">
        <v>1166</v>
      </c>
      <c r="C162" s="1086" t="s">
        <v>385</v>
      </c>
      <c r="D162" s="1086">
        <v>1.66</v>
      </c>
      <c r="E162" s="1075" t="s">
        <v>714</v>
      </c>
      <c r="F162" s="1075" t="s">
        <v>1075</v>
      </c>
      <c r="G162" s="1168" t="s">
        <v>716</v>
      </c>
      <c r="H162" s="1086" t="s">
        <v>1101</v>
      </c>
      <c r="I162" s="1103" t="s">
        <v>28</v>
      </c>
      <c r="J162" s="1086" t="s">
        <v>49</v>
      </c>
      <c r="K162" s="1075" t="s">
        <v>50</v>
      </c>
      <c r="L162" s="1176">
        <v>442882</v>
      </c>
      <c r="M162" s="1176">
        <v>4659907</v>
      </c>
      <c r="N162" s="1075" t="s">
        <v>563</v>
      </c>
      <c r="O162" s="436" t="s">
        <v>1179</v>
      </c>
      <c r="P162" s="616" t="s">
        <v>1180</v>
      </c>
      <c r="Q162" s="1161">
        <f t="shared" si="2"/>
        <v>7.47</v>
      </c>
      <c r="R162" s="436"/>
    </row>
    <row r="163" s="1128" customFormat="1" ht="24.95" customHeight="1" spans="1:18">
      <c r="A163" s="1103" t="s">
        <v>121</v>
      </c>
      <c r="B163" s="436" t="s">
        <v>1166</v>
      </c>
      <c r="C163" s="1086" t="s">
        <v>443</v>
      </c>
      <c r="D163" s="1086">
        <v>20.21</v>
      </c>
      <c r="E163" s="1075" t="s">
        <v>714</v>
      </c>
      <c r="F163" s="1075" t="s">
        <v>1075</v>
      </c>
      <c r="G163" s="1168" t="s">
        <v>716</v>
      </c>
      <c r="H163" s="1086" t="s">
        <v>722</v>
      </c>
      <c r="I163" s="1103" t="s">
        <v>28</v>
      </c>
      <c r="J163" s="1086" t="s">
        <v>327</v>
      </c>
      <c r="K163" s="1075"/>
      <c r="L163" s="1176">
        <v>443404</v>
      </c>
      <c r="M163" s="1176">
        <v>4659787</v>
      </c>
      <c r="N163" s="1075" t="s">
        <v>563</v>
      </c>
      <c r="O163" s="436" t="s">
        <v>1179</v>
      </c>
      <c r="P163" s="616" t="s">
        <v>1180</v>
      </c>
      <c r="Q163" s="1161">
        <f t="shared" si="2"/>
        <v>90.945</v>
      </c>
      <c r="R163" s="436"/>
    </row>
    <row r="164" s="1128" customFormat="1" ht="24.95" customHeight="1" spans="1:18">
      <c r="A164" s="1103" t="s">
        <v>121</v>
      </c>
      <c r="B164" s="436" t="s">
        <v>1166</v>
      </c>
      <c r="C164" s="1086" t="s">
        <v>429</v>
      </c>
      <c r="D164" s="1086">
        <v>115.73</v>
      </c>
      <c r="E164" s="1075" t="s">
        <v>714</v>
      </c>
      <c r="F164" s="1075" t="s">
        <v>1075</v>
      </c>
      <c r="G164" s="1168" t="s">
        <v>716</v>
      </c>
      <c r="H164" s="1086" t="s">
        <v>722</v>
      </c>
      <c r="I164" s="1103" t="s">
        <v>28</v>
      </c>
      <c r="J164" s="1086" t="s">
        <v>327</v>
      </c>
      <c r="K164" s="1075"/>
      <c r="L164" s="1176">
        <v>443163</v>
      </c>
      <c r="M164" s="1176">
        <v>4660008</v>
      </c>
      <c r="N164" s="1075" t="s">
        <v>563</v>
      </c>
      <c r="O164" s="436" t="s">
        <v>1179</v>
      </c>
      <c r="P164" s="616" t="s">
        <v>1180</v>
      </c>
      <c r="Q164" s="1161">
        <f t="shared" si="2"/>
        <v>520.785</v>
      </c>
      <c r="R164" s="436"/>
    </row>
    <row r="165" s="1128" customFormat="1" ht="24.95" customHeight="1" spans="1:18">
      <c r="A165" s="1103" t="s">
        <v>121</v>
      </c>
      <c r="B165" s="436" t="s">
        <v>1166</v>
      </c>
      <c r="C165" s="1086" t="s">
        <v>397</v>
      </c>
      <c r="D165" s="1086">
        <v>91.77</v>
      </c>
      <c r="E165" s="1075" t="s">
        <v>714</v>
      </c>
      <c r="F165" s="1075" t="s">
        <v>1075</v>
      </c>
      <c r="G165" s="1168" t="s">
        <v>716</v>
      </c>
      <c r="H165" s="1086" t="s">
        <v>1101</v>
      </c>
      <c r="I165" s="1103" t="s">
        <v>28</v>
      </c>
      <c r="J165" s="1086" t="s">
        <v>58</v>
      </c>
      <c r="K165" s="1075" t="s">
        <v>30</v>
      </c>
      <c r="L165" s="1176">
        <v>442893</v>
      </c>
      <c r="M165" s="1176">
        <v>4660479</v>
      </c>
      <c r="N165" s="1075" t="s">
        <v>563</v>
      </c>
      <c r="O165" s="436" t="s">
        <v>1179</v>
      </c>
      <c r="P165" s="616" t="s">
        <v>1180</v>
      </c>
      <c r="Q165" s="1161">
        <f t="shared" si="2"/>
        <v>412.965</v>
      </c>
      <c r="R165" s="436"/>
    </row>
    <row r="166" s="1128" customFormat="1" ht="24.95" customHeight="1" spans="1:18">
      <c r="A166" s="1103" t="s">
        <v>121</v>
      </c>
      <c r="B166" s="436" t="s">
        <v>1166</v>
      </c>
      <c r="C166" s="1086" t="s">
        <v>1185</v>
      </c>
      <c r="D166" s="1086">
        <v>1.64</v>
      </c>
      <c r="E166" s="1075" t="s">
        <v>714</v>
      </c>
      <c r="F166" s="1075" t="s">
        <v>1075</v>
      </c>
      <c r="G166" s="1168" t="s">
        <v>716</v>
      </c>
      <c r="H166" s="1086" t="s">
        <v>1101</v>
      </c>
      <c r="I166" s="1103" t="s">
        <v>28</v>
      </c>
      <c r="J166" s="1086" t="s">
        <v>49</v>
      </c>
      <c r="K166" s="1075" t="s">
        <v>50</v>
      </c>
      <c r="L166" s="1176">
        <v>442064</v>
      </c>
      <c r="M166" s="1176">
        <v>4659419</v>
      </c>
      <c r="N166" s="1075" t="s">
        <v>563</v>
      </c>
      <c r="O166" s="436" t="s">
        <v>1179</v>
      </c>
      <c r="P166" s="616" t="s">
        <v>1180</v>
      </c>
      <c r="Q166" s="1161">
        <f t="shared" si="2"/>
        <v>7.38</v>
      </c>
      <c r="R166" s="436"/>
    </row>
    <row r="167" s="1128" customFormat="1" ht="24.95" customHeight="1" spans="1:18">
      <c r="A167" s="1103" t="s">
        <v>121</v>
      </c>
      <c r="B167" s="436" t="s">
        <v>1166</v>
      </c>
      <c r="C167" s="1086" t="s">
        <v>517</v>
      </c>
      <c r="D167" s="1086">
        <v>40.59</v>
      </c>
      <c r="E167" s="1075" t="s">
        <v>714</v>
      </c>
      <c r="F167" s="1075" t="s">
        <v>1075</v>
      </c>
      <c r="G167" s="1168" t="s">
        <v>716</v>
      </c>
      <c r="H167" s="1086" t="s">
        <v>1101</v>
      </c>
      <c r="I167" s="1103" t="s">
        <v>28</v>
      </c>
      <c r="J167" s="1086" t="s">
        <v>58</v>
      </c>
      <c r="K167" s="1075" t="s">
        <v>30</v>
      </c>
      <c r="L167" s="1176">
        <v>442100</v>
      </c>
      <c r="M167" s="1176">
        <v>4660121</v>
      </c>
      <c r="N167" s="1075" t="s">
        <v>563</v>
      </c>
      <c r="O167" s="436" t="s">
        <v>1179</v>
      </c>
      <c r="P167" s="616" t="s">
        <v>1180</v>
      </c>
      <c r="Q167" s="1161">
        <f t="shared" si="2"/>
        <v>182.655</v>
      </c>
      <c r="R167" s="436"/>
    </row>
    <row r="168" s="1128" customFormat="1" ht="24.95" customHeight="1" spans="1:18">
      <c r="A168" s="1103" t="s">
        <v>121</v>
      </c>
      <c r="B168" s="436" t="s">
        <v>1166</v>
      </c>
      <c r="C168" s="1086" t="s">
        <v>410</v>
      </c>
      <c r="D168" s="1086">
        <v>16.11</v>
      </c>
      <c r="E168" s="1075" t="s">
        <v>714</v>
      </c>
      <c r="F168" s="1075" t="s">
        <v>1075</v>
      </c>
      <c r="G168" s="1168" t="s">
        <v>716</v>
      </c>
      <c r="H168" s="1086" t="s">
        <v>1101</v>
      </c>
      <c r="I168" s="1103" t="s">
        <v>28</v>
      </c>
      <c r="J168" s="1086" t="s">
        <v>58</v>
      </c>
      <c r="K168" s="1075" t="s">
        <v>30</v>
      </c>
      <c r="L168" s="1176">
        <v>442710</v>
      </c>
      <c r="M168" s="1176">
        <v>4660230</v>
      </c>
      <c r="N168" s="1075" t="s">
        <v>563</v>
      </c>
      <c r="O168" s="436" t="s">
        <v>1179</v>
      </c>
      <c r="P168" s="616" t="s">
        <v>1180</v>
      </c>
      <c r="Q168" s="1161">
        <f t="shared" si="2"/>
        <v>72.495</v>
      </c>
      <c r="R168" s="436"/>
    </row>
    <row r="169" s="1128" customFormat="1" ht="24.95" customHeight="1" spans="1:18">
      <c r="A169" s="1103" t="s">
        <v>121</v>
      </c>
      <c r="B169" s="436" t="s">
        <v>1166</v>
      </c>
      <c r="C169" s="1086" t="s">
        <v>1186</v>
      </c>
      <c r="D169" s="1086">
        <v>60.32</v>
      </c>
      <c r="E169" s="1075" t="s">
        <v>714</v>
      </c>
      <c r="F169" s="1075" t="s">
        <v>1075</v>
      </c>
      <c r="G169" s="1168" t="s">
        <v>716</v>
      </c>
      <c r="H169" s="1086" t="s">
        <v>722</v>
      </c>
      <c r="I169" s="1103" t="s">
        <v>28</v>
      </c>
      <c r="J169" s="1086" t="s">
        <v>1081</v>
      </c>
      <c r="K169" s="1075"/>
      <c r="L169" s="1176">
        <v>442102</v>
      </c>
      <c r="M169" s="1176">
        <v>4660013</v>
      </c>
      <c r="N169" s="1075" t="s">
        <v>563</v>
      </c>
      <c r="O169" s="436" t="s">
        <v>1179</v>
      </c>
      <c r="P169" s="616" t="s">
        <v>1180</v>
      </c>
      <c r="Q169" s="1161">
        <f t="shared" si="2"/>
        <v>271.44</v>
      </c>
      <c r="R169" s="436"/>
    </row>
    <row r="170" s="1128" customFormat="1" ht="24.95" customHeight="1" spans="1:18">
      <c r="A170" s="1103" t="s">
        <v>121</v>
      </c>
      <c r="B170" s="436" t="s">
        <v>1166</v>
      </c>
      <c r="C170" s="1086" t="s">
        <v>1187</v>
      </c>
      <c r="D170" s="1086">
        <v>2.36</v>
      </c>
      <c r="E170" s="1075" t="s">
        <v>714</v>
      </c>
      <c r="F170" s="1075" t="s">
        <v>1075</v>
      </c>
      <c r="G170" s="1168" t="s">
        <v>716</v>
      </c>
      <c r="H170" s="1086" t="s">
        <v>1101</v>
      </c>
      <c r="I170" s="1103" t="s">
        <v>28</v>
      </c>
      <c r="J170" s="1086" t="s">
        <v>58</v>
      </c>
      <c r="K170" s="1075" t="s">
        <v>30</v>
      </c>
      <c r="L170" s="1176">
        <v>442766</v>
      </c>
      <c r="M170" s="1176">
        <v>4660302</v>
      </c>
      <c r="N170" s="1075" t="s">
        <v>563</v>
      </c>
      <c r="O170" s="436" t="s">
        <v>1179</v>
      </c>
      <c r="P170" s="616" t="s">
        <v>1180</v>
      </c>
      <c r="Q170" s="1161">
        <f t="shared" si="2"/>
        <v>10.62</v>
      </c>
      <c r="R170" s="436"/>
    </row>
    <row r="171" s="1128" customFormat="1" ht="24.95" customHeight="1" spans="1:18">
      <c r="A171" s="1103" t="s">
        <v>121</v>
      </c>
      <c r="B171" s="436" t="s">
        <v>1166</v>
      </c>
      <c r="C171" s="1086" t="s">
        <v>416</v>
      </c>
      <c r="D171" s="1086">
        <v>12.58</v>
      </c>
      <c r="E171" s="1075" t="s">
        <v>714</v>
      </c>
      <c r="F171" s="1075" t="s">
        <v>1075</v>
      </c>
      <c r="G171" s="1168" t="s">
        <v>716</v>
      </c>
      <c r="H171" s="1086" t="s">
        <v>1101</v>
      </c>
      <c r="I171" s="1103" t="s">
        <v>28</v>
      </c>
      <c r="J171" s="1086" t="s">
        <v>58</v>
      </c>
      <c r="K171" s="1075" t="s">
        <v>30</v>
      </c>
      <c r="L171" s="1176">
        <v>442701</v>
      </c>
      <c r="M171" s="1176">
        <v>4660089</v>
      </c>
      <c r="N171" s="1075" t="s">
        <v>563</v>
      </c>
      <c r="O171" s="436" t="s">
        <v>1179</v>
      </c>
      <c r="P171" s="616" t="s">
        <v>1180</v>
      </c>
      <c r="Q171" s="1161">
        <f t="shared" si="2"/>
        <v>56.61</v>
      </c>
      <c r="R171" s="436"/>
    </row>
    <row r="172" s="1128" customFormat="1" ht="24.95" customHeight="1" spans="1:18">
      <c r="A172" s="1103" t="s">
        <v>121</v>
      </c>
      <c r="B172" s="436" t="s">
        <v>1166</v>
      </c>
      <c r="C172" s="1086" t="s">
        <v>646</v>
      </c>
      <c r="D172" s="1086">
        <v>42.61</v>
      </c>
      <c r="E172" s="1075" t="s">
        <v>714</v>
      </c>
      <c r="F172" s="1075" t="s">
        <v>1075</v>
      </c>
      <c r="G172" s="1168" t="s">
        <v>716</v>
      </c>
      <c r="H172" s="1086" t="s">
        <v>1101</v>
      </c>
      <c r="I172" s="1103" t="s">
        <v>28</v>
      </c>
      <c r="J172" s="1086" t="s">
        <v>58</v>
      </c>
      <c r="K172" s="1075" t="s">
        <v>30</v>
      </c>
      <c r="L172" s="1176">
        <v>442152</v>
      </c>
      <c r="M172" s="1176">
        <v>4660277</v>
      </c>
      <c r="N172" s="1075" t="s">
        <v>563</v>
      </c>
      <c r="O172" s="436" t="s">
        <v>1179</v>
      </c>
      <c r="P172" s="616" t="s">
        <v>1180</v>
      </c>
      <c r="Q172" s="1161">
        <f t="shared" si="2"/>
        <v>191.745</v>
      </c>
      <c r="R172" s="436"/>
    </row>
    <row r="173" s="1128" customFormat="1" ht="24.95" customHeight="1" spans="1:18">
      <c r="A173" s="1103" t="s">
        <v>121</v>
      </c>
      <c r="B173" s="436" t="s">
        <v>1166</v>
      </c>
      <c r="C173" s="1086" t="s">
        <v>655</v>
      </c>
      <c r="D173" s="1086">
        <v>134.26</v>
      </c>
      <c r="E173" s="1075" t="s">
        <v>714</v>
      </c>
      <c r="F173" s="1075" t="s">
        <v>1075</v>
      </c>
      <c r="G173" s="1168" t="s">
        <v>716</v>
      </c>
      <c r="H173" s="1086" t="s">
        <v>1101</v>
      </c>
      <c r="I173" s="1103" t="s">
        <v>28</v>
      </c>
      <c r="J173" s="1086" t="s">
        <v>58</v>
      </c>
      <c r="K173" s="1075" t="s">
        <v>30</v>
      </c>
      <c r="L173" s="1176">
        <v>442071</v>
      </c>
      <c r="M173" s="1176">
        <v>4659778</v>
      </c>
      <c r="N173" s="1075" t="s">
        <v>563</v>
      </c>
      <c r="O173" s="436" t="s">
        <v>1188</v>
      </c>
      <c r="P173" s="616" t="s">
        <v>1189</v>
      </c>
      <c r="Q173" s="1161">
        <f t="shared" si="2"/>
        <v>604.17</v>
      </c>
      <c r="R173" s="436"/>
    </row>
    <row r="174" s="1128" customFormat="1" ht="24.95" customHeight="1" spans="1:18">
      <c r="A174" s="1103" t="s">
        <v>121</v>
      </c>
      <c r="B174" s="436" t="s">
        <v>1166</v>
      </c>
      <c r="C174" s="1086" t="s">
        <v>687</v>
      </c>
      <c r="D174" s="1086">
        <v>87.16</v>
      </c>
      <c r="E174" s="1075" t="s">
        <v>714</v>
      </c>
      <c r="F174" s="1075" t="s">
        <v>1075</v>
      </c>
      <c r="G174" s="1168" t="s">
        <v>716</v>
      </c>
      <c r="H174" s="1086" t="s">
        <v>722</v>
      </c>
      <c r="I174" s="1103" t="s">
        <v>28</v>
      </c>
      <c r="J174" s="1086" t="s">
        <v>327</v>
      </c>
      <c r="K174" s="1075"/>
      <c r="L174" s="1176">
        <v>443052</v>
      </c>
      <c r="M174" s="1176">
        <v>4659774</v>
      </c>
      <c r="N174" s="1075" t="s">
        <v>563</v>
      </c>
      <c r="O174" s="436" t="s">
        <v>1188</v>
      </c>
      <c r="P174" s="616" t="s">
        <v>1189</v>
      </c>
      <c r="Q174" s="1161">
        <f t="shared" si="2"/>
        <v>392.22</v>
      </c>
      <c r="R174" s="436"/>
    </row>
    <row r="175" s="1128" customFormat="1" ht="24.95" customHeight="1" spans="1:18">
      <c r="A175" s="1103" t="s">
        <v>121</v>
      </c>
      <c r="B175" s="436" t="s">
        <v>1166</v>
      </c>
      <c r="C175" s="1086" t="s">
        <v>500</v>
      </c>
      <c r="D175" s="1086">
        <v>1.58</v>
      </c>
      <c r="E175" s="1075" t="s">
        <v>714</v>
      </c>
      <c r="F175" s="1075" t="s">
        <v>1075</v>
      </c>
      <c r="G175" s="1168" t="s">
        <v>716</v>
      </c>
      <c r="H175" s="1086" t="s">
        <v>1101</v>
      </c>
      <c r="I175" s="1103" t="s">
        <v>28</v>
      </c>
      <c r="J175" s="1086" t="s">
        <v>49</v>
      </c>
      <c r="K175" s="1075" t="s">
        <v>50</v>
      </c>
      <c r="L175" s="1176">
        <v>442815</v>
      </c>
      <c r="M175" s="1176">
        <v>4660522</v>
      </c>
      <c r="N175" s="1075" t="s">
        <v>563</v>
      </c>
      <c r="O175" s="436" t="s">
        <v>1188</v>
      </c>
      <c r="P175" s="616" t="s">
        <v>1189</v>
      </c>
      <c r="Q175" s="1161">
        <f t="shared" si="2"/>
        <v>7.11</v>
      </c>
      <c r="R175" s="436"/>
    </row>
    <row r="176" s="1128" customFormat="1" ht="24.95" customHeight="1" spans="1:18">
      <c r="A176" s="1103" t="s">
        <v>121</v>
      </c>
      <c r="B176" s="436" t="s">
        <v>1166</v>
      </c>
      <c r="C176" s="1086" t="s">
        <v>445</v>
      </c>
      <c r="D176" s="1086">
        <v>31.69</v>
      </c>
      <c r="E176" s="1075" t="s">
        <v>714</v>
      </c>
      <c r="F176" s="1075" t="s">
        <v>1075</v>
      </c>
      <c r="G176" s="1168" t="s">
        <v>716</v>
      </c>
      <c r="H176" s="1086" t="s">
        <v>722</v>
      </c>
      <c r="I176" s="1103" t="s">
        <v>28</v>
      </c>
      <c r="J176" s="1086" t="s">
        <v>327</v>
      </c>
      <c r="K176" s="1075" t="s">
        <v>30</v>
      </c>
      <c r="L176" s="1176">
        <v>443473</v>
      </c>
      <c r="M176" s="1176">
        <v>4659738</v>
      </c>
      <c r="N176" s="1075" t="s">
        <v>563</v>
      </c>
      <c r="O176" s="436" t="s">
        <v>1188</v>
      </c>
      <c r="P176" s="616" t="s">
        <v>1189</v>
      </c>
      <c r="Q176" s="1161">
        <f t="shared" si="2"/>
        <v>142.605</v>
      </c>
      <c r="R176" s="436"/>
    </row>
    <row r="177" s="1128" customFormat="1" ht="24.95" customHeight="1" spans="1:18">
      <c r="A177" s="1103" t="s">
        <v>121</v>
      </c>
      <c r="B177" s="436" t="s">
        <v>1166</v>
      </c>
      <c r="C177" s="1086" t="s">
        <v>558</v>
      </c>
      <c r="D177" s="1086">
        <v>8.77</v>
      </c>
      <c r="E177" s="1075" t="s">
        <v>714</v>
      </c>
      <c r="F177" s="1075" t="s">
        <v>1075</v>
      </c>
      <c r="G177" s="1168" t="s">
        <v>716</v>
      </c>
      <c r="H177" s="1086" t="s">
        <v>1101</v>
      </c>
      <c r="I177" s="1103" t="s">
        <v>28</v>
      </c>
      <c r="J177" s="1086" t="s">
        <v>29</v>
      </c>
      <c r="K177" s="1075" t="s">
        <v>75</v>
      </c>
      <c r="L177" s="1176">
        <v>442383</v>
      </c>
      <c r="M177" s="1176">
        <v>4659217</v>
      </c>
      <c r="N177" s="1075" t="s">
        <v>563</v>
      </c>
      <c r="O177" s="436" t="s">
        <v>1188</v>
      </c>
      <c r="P177" s="616" t="s">
        <v>1189</v>
      </c>
      <c r="Q177" s="1161">
        <f t="shared" si="2"/>
        <v>39.465</v>
      </c>
      <c r="R177" s="436"/>
    </row>
    <row r="178" s="1128" customFormat="1" ht="24.95" customHeight="1" spans="1:18">
      <c r="A178" s="1075" t="s">
        <v>121</v>
      </c>
      <c r="B178" s="436" t="s">
        <v>1166</v>
      </c>
      <c r="C178" s="1086" t="s">
        <v>576</v>
      </c>
      <c r="D178" s="1086">
        <v>1.96</v>
      </c>
      <c r="E178" s="1075" t="s">
        <v>714</v>
      </c>
      <c r="F178" s="1075" t="s">
        <v>1075</v>
      </c>
      <c r="G178" s="1168" t="s">
        <v>716</v>
      </c>
      <c r="H178" s="1086" t="s">
        <v>1101</v>
      </c>
      <c r="I178" s="1075" t="s">
        <v>28</v>
      </c>
      <c r="J178" s="1086" t="s">
        <v>58</v>
      </c>
      <c r="K178" s="1075" t="s">
        <v>30</v>
      </c>
      <c r="L178" s="1176">
        <v>441943</v>
      </c>
      <c r="M178" s="1176">
        <v>4660519</v>
      </c>
      <c r="N178" s="1075" t="s">
        <v>563</v>
      </c>
      <c r="O178" s="436" t="s">
        <v>1188</v>
      </c>
      <c r="P178" s="616" t="s">
        <v>1189</v>
      </c>
      <c r="Q178" s="1161">
        <f t="shared" si="2"/>
        <v>8.82</v>
      </c>
      <c r="R178" s="436"/>
    </row>
  </sheetData>
  <mergeCells count="5">
    <mergeCell ref="A2:R2"/>
    <mergeCell ref="A3:R3"/>
    <mergeCell ref="L4:M4"/>
    <mergeCell ref="Q4:Q5"/>
    <mergeCell ref="R4:R5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88"/>
  <sheetViews>
    <sheetView workbookViewId="0">
      <selection activeCell="Z15" sqref="Z15"/>
    </sheetView>
  </sheetViews>
  <sheetFormatPr defaultColWidth="9" defaultRowHeight="10.5"/>
  <cols>
    <col min="1" max="1" width="7.125" style="135" customWidth="1"/>
    <col min="2" max="2" width="14" style="188" customWidth="1"/>
    <col min="3" max="3" width="5.75" style="135" customWidth="1"/>
    <col min="4" max="4" width="13.375" style="188" customWidth="1"/>
    <col min="5" max="5" width="6.75" style="1076" customWidth="1"/>
    <col min="6" max="6" width="8.875" style="135" customWidth="1"/>
    <col min="7" max="7" width="4.375" style="135" customWidth="1"/>
    <col min="8" max="8" width="6.375" style="342" customWidth="1"/>
    <col min="9" max="9" width="5" style="135" customWidth="1"/>
    <col min="10" max="10" width="5.875" style="135" customWidth="1"/>
    <col min="11" max="11" width="5.125" style="135" customWidth="1"/>
    <col min="12" max="12" width="5.75" style="135" customWidth="1"/>
    <col min="13" max="13" width="9.64166666666667" style="135" customWidth="1"/>
    <col min="14" max="14" width="7.25" style="135" customWidth="1"/>
    <col min="15" max="15" width="5.375" style="135" customWidth="1"/>
    <col min="16" max="16" width="8.25" style="135" customWidth="1"/>
    <col min="17" max="255" width="5.375" style="135"/>
    <col min="256" max="16384" width="9" style="135"/>
  </cols>
  <sheetData>
    <row r="1" s="135" customFormat="1" spans="1:8">
      <c r="A1" s="1077" t="s">
        <v>1190</v>
      </c>
      <c r="B1" s="1078"/>
      <c r="C1" s="1077"/>
      <c r="D1" s="1078"/>
      <c r="E1" s="1076"/>
      <c r="F1" s="135"/>
      <c r="G1" s="135"/>
      <c r="H1" s="342"/>
    </row>
    <row r="2" s="135" customFormat="1" ht="18" customHeight="1" spans="1:16">
      <c r="A2" s="4" t="s">
        <v>1191</v>
      </c>
      <c r="B2" s="325"/>
      <c r="C2" s="4"/>
      <c r="D2" s="4"/>
      <c r="E2" s="4"/>
      <c r="F2" s="4"/>
      <c r="G2" s="4"/>
      <c r="H2" s="327"/>
      <c r="I2" s="4"/>
      <c r="J2" s="4"/>
      <c r="K2" s="4"/>
      <c r="L2" s="4"/>
      <c r="M2" s="4"/>
      <c r="N2" s="4"/>
      <c r="O2" s="4"/>
      <c r="P2" s="4"/>
    </row>
    <row r="3" s="135" customFormat="1" ht="18.75" customHeight="1" spans="1:16">
      <c r="A3" s="575" t="s">
        <v>1086</v>
      </c>
      <c r="B3" s="576"/>
      <c r="C3" s="575"/>
      <c r="D3" s="575"/>
      <c r="E3" s="575"/>
      <c r="F3" s="575"/>
      <c r="G3" s="575"/>
      <c r="H3" s="1079"/>
      <c r="I3" s="575"/>
      <c r="J3" s="575"/>
      <c r="K3" s="575"/>
      <c r="L3" s="575"/>
      <c r="M3" s="575"/>
      <c r="N3" s="575"/>
      <c r="O3" s="575"/>
      <c r="P3" s="575"/>
    </row>
    <row r="4" s="135" customFormat="1" ht="24" customHeight="1" spans="1:17">
      <c r="A4" s="312" t="s">
        <v>746</v>
      </c>
      <c r="B4" s="568" t="s">
        <v>3</v>
      </c>
      <c r="C4" s="312" t="s">
        <v>747</v>
      </c>
      <c r="D4" s="1080" t="s">
        <v>17</v>
      </c>
      <c r="E4" s="1081" t="s">
        <v>1192</v>
      </c>
      <c r="F4" s="312" t="s">
        <v>749</v>
      </c>
      <c r="G4" s="312" t="s">
        <v>6</v>
      </c>
      <c r="H4" s="312" t="s">
        <v>750</v>
      </c>
      <c r="I4" s="312" t="s">
        <v>13</v>
      </c>
      <c r="J4" s="312" t="s">
        <v>14</v>
      </c>
      <c r="K4" s="312" t="s">
        <v>16</v>
      </c>
      <c r="L4" s="312"/>
      <c r="M4" s="312" t="s">
        <v>18</v>
      </c>
      <c r="N4" s="312" t="s">
        <v>753</v>
      </c>
      <c r="O4" s="312" t="s">
        <v>1193</v>
      </c>
      <c r="P4" s="312" t="s">
        <v>755</v>
      </c>
      <c r="Q4" s="342"/>
    </row>
    <row r="5" s="135" customFormat="1" ht="15" customHeight="1" spans="1:17">
      <c r="A5" s="312"/>
      <c r="B5" s="568"/>
      <c r="C5" s="312"/>
      <c r="D5" s="1082"/>
      <c r="E5" s="1081"/>
      <c r="F5" s="312"/>
      <c r="G5" s="312"/>
      <c r="H5" s="312"/>
      <c r="I5" s="312"/>
      <c r="J5" s="312"/>
      <c r="K5" s="312" t="s">
        <v>346</v>
      </c>
      <c r="L5" s="312" t="s">
        <v>345</v>
      </c>
      <c r="M5" s="312"/>
      <c r="N5" s="312"/>
      <c r="O5" s="312"/>
      <c r="P5" s="312"/>
      <c r="Q5" s="342"/>
    </row>
    <row r="6" s="135" customFormat="1" ht="18" customHeight="1" spans="1:17">
      <c r="A6" s="1083" t="s">
        <v>756</v>
      </c>
      <c r="B6" s="1084" t="s">
        <v>3</v>
      </c>
      <c r="C6" s="1083"/>
      <c r="D6" s="1084"/>
      <c r="E6" s="1083"/>
      <c r="F6" s="1073" t="s">
        <v>1194</v>
      </c>
      <c r="G6" s="1073"/>
      <c r="H6" s="1083"/>
      <c r="I6" s="1083"/>
      <c r="J6" s="1083"/>
      <c r="K6" s="1083"/>
      <c r="L6" s="1083"/>
      <c r="M6" s="1083"/>
      <c r="N6" s="1083">
        <v>6492.9</v>
      </c>
      <c r="O6" s="1083">
        <v>11.25</v>
      </c>
      <c r="P6" s="1093">
        <f t="shared" ref="P6:P37" si="0">N6*O6</f>
        <v>73045.125</v>
      </c>
      <c r="Q6" s="342"/>
    </row>
    <row r="7" s="135" customFormat="1" ht="18" customHeight="1" spans="1:17">
      <c r="A7" s="1083"/>
      <c r="B7" s="1084" t="s">
        <v>3</v>
      </c>
      <c r="C7" s="1083"/>
      <c r="D7" s="1084"/>
      <c r="E7" s="1083"/>
      <c r="F7" s="1073" t="s">
        <v>122</v>
      </c>
      <c r="G7" s="1073"/>
      <c r="H7" s="1083"/>
      <c r="I7" s="1083"/>
      <c r="J7" s="1083"/>
      <c r="K7" s="1083"/>
      <c r="L7" s="1083"/>
      <c r="M7" s="1083"/>
      <c r="N7" s="1083">
        <v>312.84</v>
      </c>
      <c r="O7" s="1083">
        <v>11.25</v>
      </c>
      <c r="P7" s="1093">
        <f t="shared" si="0"/>
        <v>3519.45</v>
      </c>
      <c r="Q7" s="342"/>
    </row>
    <row r="8" s="4" customFormat="1" ht="18" customHeight="1" spans="1:17">
      <c r="A8" s="1083" t="s">
        <v>1195</v>
      </c>
      <c r="B8" s="1084" t="s">
        <v>1196</v>
      </c>
      <c r="C8" s="1085" t="s">
        <v>1197</v>
      </c>
      <c r="D8" s="1084" t="s">
        <v>1198</v>
      </c>
      <c r="E8" s="1083" t="s">
        <v>121</v>
      </c>
      <c r="F8" s="1073" t="s">
        <v>122</v>
      </c>
      <c r="G8" s="1086" t="s">
        <v>1092</v>
      </c>
      <c r="H8" s="1083" t="s">
        <v>27</v>
      </c>
      <c r="I8" s="1083" t="s">
        <v>28</v>
      </c>
      <c r="J8" s="1083" t="s">
        <v>49</v>
      </c>
      <c r="K8" s="1083">
        <v>439382</v>
      </c>
      <c r="L8" s="1083">
        <v>4671752</v>
      </c>
      <c r="M8" s="1083" t="s">
        <v>178</v>
      </c>
      <c r="N8" s="1086">
        <v>106.98</v>
      </c>
      <c r="O8" s="1083">
        <v>11.25</v>
      </c>
      <c r="P8" s="1093">
        <f t="shared" si="0"/>
        <v>1203.525</v>
      </c>
      <c r="Q8" s="327"/>
    </row>
    <row r="9" s="4" customFormat="1" ht="18" customHeight="1" spans="1:17">
      <c r="A9" s="1083" t="s">
        <v>1195</v>
      </c>
      <c r="B9" s="1084" t="s">
        <v>1196</v>
      </c>
      <c r="C9" s="1085" t="s">
        <v>1197</v>
      </c>
      <c r="D9" s="1084" t="s">
        <v>1198</v>
      </c>
      <c r="E9" s="1083" t="s">
        <v>121</v>
      </c>
      <c r="F9" s="1073" t="s">
        <v>122</v>
      </c>
      <c r="G9" s="1086" t="s">
        <v>1095</v>
      </c>
      <c r="H9" s="1083" t="s">
        <v>27</v>
      </c>
      <c r="I9" s="1083" t="s">
        <v>28</v>
      </c>
      <c r="J9" s="1083" t="s">
        <v>49</v>
      </c>
      <c r="K9" s="1083">
        <v>439476</v>
      </c>
      <c r="L9" s="1083">
        <v>4671432</v>
      </c>
      <c r="M9" s="1083" t="s">
        <v>178</v>
      </c>
      <c r="N9" s="1086">
        <v>21.84</v>
      </c>
      <c r="O9" s="1083">
        <v>11.25</v>
      </c>
      <c r="P9" s="1093">
        <f t="shared" si="0"/>
        <v>245.7</v>
      </c>
      <c r="Q9" s="327"/>
    </row>
    <row r="10" s="4" customFormat="1" ht="18" customHeight="1" spans="1:17">
      <c r="A10" s="1083" t="s">
        <v>1195</v>
      </c>
      <c r="B10" s="1084" t="s">
        <v>1196</v>
      </c>
      <c r="C10" s="1085" t="s">
        <v>1197</v>
      </c>
      <c r="D10" s="1084" t="s">
        <v>1198</v>
      </c>
      <c r="E10" s="1083" t="s">
        <v>121</v>
      </c>
      <c r="F10" s="1073" t="s">
        <v>122</v>
      </c>
      <c r="G10" s="1086" t="s">
        <v>1096</v>
      </c>
      <c r="H10" s="1083" t="s">
        <v>27</v>
      </c>
      <c r="I10" s="1083" t="s">
        <v>28</v>
      </c>
      <c r="J10" s="1083" t="s">
        <v>49</v>
      </c>
      <c r="K10" s="1083">
        <v>439375</v>
      </c>
      <c r="L10" s="1083">
        <v>4671852</v>
      </c>
      <c r="M10" s="1083" t="s">
        <v>178</v>
      </c>
      <c r="N10" s="1086">
        <v>2.47</v>
      </c>
      <c r="O10" s="1083">
        <v>11.25</v>
      </c>
      <c r="P10" s="1093">
        <f t="shared" si="0"/>
        <v>27.7875</v>
      </c>
      <c r="Q10" s="327"/>
    </row>
    <row r="11" s="4" customFormat="1" ht="18" customHeight="1" spans="1:17">
      <c r="A11" s="1083" t="s">
        <v>1199</v>
      </c>
      <c r="B11" s="1084" t="s">
        <v>1200</v>
      </c>
      <c r="C11" s="1351" t="s">
        <v>1201</v>
      </c>
      <c r="D11" s="1084" t="s">
        <v>1202</v>
      </c>
      <c r="E11" s="1083" t="s">
        <v>121</v>
      </c>
      <c r="F11" s="1073" t="s">
        <v>122</v>
      </c>
      <c r="G11" s="1086" t="s">
        <v>578</v>
      </c>
      <c r="H11" s="1083" t="s">
        <v>27</v>
      </c>
      <c r="I11" s="1083" t="s">
        <v>28</v>
      </c>
      <c r="J11" s="1083" t="s">
        <v>49</v>
      </c>
      <c r="K11" s="1083">
        <v>436406</v>
      </c>
      <c r="L11" s="1083">
        <v>4676076</v>
      </c>
      <c r="M11" s="1083" t="s">
        <v>43</v>
      </c>
      <c r="N11" s="1086">
        <v>102.67</v>
      </c>
      <c r="O11" s="1083">
        <v>11.25</v>
      </c>
      <c r="P11" s="1093">
        <f t="shared" si="0"/>
        <v>1155.0375</v>
      </c>
      <c r="Q11" s="327"/>
    </row>
    <row r="12" s="4" customFormat="1" ht="18" customHeight="1" spans="1:17">
      <c r="A12" s="1083" t="s">
        <v>1195</v>
      </c>
      <c r="B12" s="1084" t="s">
        <v>1196</v>
      </c>
      <c r="C12" s="1085" t="s">
        <v>1197</v>
      </c>
      <c r="D12" s="1084" t="s">
        <v>1198</v>
      </c>
      <c r="E12" s="1083" t="s">
        <v>121</v>
      </c>
      <c r="F12" s="1073" t="s">
        <v>122</v>
      </c>
      <c r="G12" s="1086" t="s">
        <v>1097</v>
      </c>
      <c r="H12" s="1083" t="s">
        <v>27</v>
      </c>
      <c r="I12" s="1083" t="s">
        <v>28</v>
      </c>
      <c r="J12" s="1083" t="s">
        <v>49</v>
      </c>
      <c r="K12" s="1083">
        <v>439086</v>
      </c>
      <c r="L12" s="1083">
        <v>4671754</v>
      </c>
      <c r="M12" s="1083" t="s">
        <v>178</v>
      </c>
      <c r="N12" s="1086">
        <v>24.25</v>
      </c>
      <c r="O12" s="1083">
        <v>11.25</v>
      </c>
      <c r="P12" s="1093">
        <f t="shared" si="0"/>
        <v>272.8125</v>
      </c>
      <c r="Q12" s="327"/>
    </row>
    <row r="13" s="4" customFormat="1" ht="18" customHeight="1" spans="1:17">
      <c r="A13" s="1083" t="s">
        <v>1195</v>
      </c>
      <c r="B13" s="1084" t="s">
        <v>1196</v>
      </c>
      <c r="C13" s="1085" t="s">
        <v>1197</v>
      </c>
      <c r="D13" s="1084" t="s">
        <v>1198</v>
      </c>
      <c r="E13" s="1083" t="s">
        <v>121</v>
      </c>
      <c r="F13" s="1073" t="s">
        <v>122</v>
      </c>
      <c r="G13" s="1086" t="s">
        <v>1098</v>
      </c>
      <c r="H13" s="1083" t="s">
        <v>27</v>
      </c>
      <c r="I13" s="1083" t="s">
        <v>28</v>
      </c>
      <c r="J13" s="1083" t="s">
        <v>58</v>
      </c>
      <c r="K13" s="1083">
        <v>439371</v>
      </c>
      <c r="L13" s="1083">
        <v>4671601</v>
      </c>
      <c r="M13" s="1083" t="s">
        <v>178</v>
      </c>
      <c r="N13" s="1086">
        <v>54.63</v>
      </c>
      <c r="O13" s="1083">
        <v>11.25</v>
      </c>
      <c r="P13" s="1093">
        <f t="shared" si="0"/>
        <v>614.5875</v>
      </c>
      <c r="Q13" s="327"/>
    </row>
    <row r="14" s="4" customFormat="1" ht="18" customHeight="1" spans="1:17">
      <c r="A14" s="1083"/>
      <c r="B14" s="1084" t="s">
        <v>3</v>
      </c>
      <c r="C14" s="1083"/>
      <c r="D14" s="1084"/>
      <c r="E14" s="1083"/>
      <c r="F14" s="1073" t="s">
        <v>165</v>
      </c>
      <c r="G14" s="1087"/>
      <c r="H14" s="1083"/>
      <c r="I14" s="1083"/>
      <c r="J14" s="1083"/>
      <c r="K14" s="1083"/>
      <c r="L14" s="1083"/>
      <c r="M14" s="1083"/>
      <c r="N14" s="1083">
        <v>775.05</v>
      </c>
      <c r="O14" s="1083">
        <v>11.25</v>
      </c>
      <c r="P14" s="1093">
        <f t="shared" si="0"/>
        <v>8719.3125</v>
      </c>
      <c r="Q14" s="327"/>
    </row>
    <row r="15" s="4" customFormat="1" ht="18" customHeight="1" spans="1:17">
      <c r="A15" s="1083" t="s">
        <v>1203</v>
      </c>
      <c r="B15" s="1088" t="s">
        <v>1204</v>
      </c>
      <c r="C15" s="1084" t="s">
        <v>1205</v>
      </c>
      <c r="D15" s="1084" t="s">
        <v>1206</v>
      </c>
      <c r="E15" s="1083" t="s">
        <v>121</v>
      </c>
      <c r="F15" s="1073" t="s">
        <v>165</v>
      </c>
      <c r="G15" s="1086" t="s">
        <v>1099</v>
      </c>
      <c r="H15" s="1089" t="s">
        <v>722</v>
      </c>
      <c r="I15" s="1094" t="s">
        <v>28</v>
      </c>
      <c r="J15" s="1086" t="s">
        <v>1081</v>
      </c>
      <c r="K15" s="1083">
        <v>436905</v>
      </c>
      <c r="L15" s="1083">
        <v>4667172</v>
      </c>
      <c r="M15" s="1083" t="s">
        <v>147</v>
      </c>
      <c r="N15" s="1086">
        <v>70.05</v>
      </c>
      <c r="O15" s="1083">
        <v>11.25</v>
      </c>
      <c r="P15" s="1093">
        <f t="shared" si="0"/>
        <v>788.0625</v>
      </c>
      <c r="Q15" s="327"/>
    </row>
    <row r="16" s="4" customFormat="1" ht="18" customHeight="1" spans="1:17">
      <c r="A16" s="1083" t="s">
        <v>1203</v>
      </c>
      <c r="B16" s="1088" t="s">
        <v>1204</v>
      </c>
      <c r="C16" s="1084" t="s">
        <v>1205</v>
      </c>
      <c r="D16" s="1084" t="s">
        <v>1207</v>
      </c>
      <c r="E16" s="1083" t="s">
        <v>121</v>
      </c>
      <c r="F16" s="1073" t="s">
        <v>165</v>
      </c>
      <c r="G16" s="1086" t="s">
        <v>1100</v>
      </c>
      <c r="H16" s="1089" t="s">
        <v>1101</v>
      </c>
      <c r="I16" s="1094" t="s">
        <v>28</v>
      </c>
      <c r="J16" s="1086" t="s">
        <v>58</v>
      </c>
      <c r="K16" s="1083">
        <v>437299</v>
      </c>
      <c r="L16" s="1083">
        <v>4667775</v>
      </c>
      <c r="M16" s="1083" t="s">
        <v>147</v>
      </c>
      <c r="N16" s="1086">
        <v>27.56</v>
      </c>
      <c r="O16" s="1083">
        <v>11.25</v>
      </c>
      <c r="P16" s="1093">
        <f t="shared" si="0"/>
        <v>310.05</v>
      </c>
      <c r="Q16" s="327"/>
    </row>
    <row r="17" s="4" customFormat="1" ht="18" customHeight="1" spans="1:17">
      <c r="A17" s="1083" t="s">
        <v>1203</v>
      </c>
      <c r="B17" s="1088" t="s">
        <v>1204</v>
      </c>
      <c r="C17" s="1084" t="s">
        <v>1205</v>
      </c>
      <c r="D17" s="1084" t="s">
        <v>1206</v>
      </c>
      <c r="E17" s="1083" t="s">
        <v>121</v>
      </c>
      <c r="F17" s="1073" t="s">
        <v>165</v>
      </c>
      <c r="G17" s="1086" t="s">
        <v>1102</v>
      </c>
      <c r="H17" s="1089" t="s">
        <v>722</v>
      </c>
      <c r="I17" s="1094" t="s">
        <v>28</v>
      </c>
      <c r="J17" s="1086" t="s">
        <v>327</v>
      </c>
      <c r="K17" s="1083">
        <v>436977</v>
      </c>
      <c r="L17" s="1083">
        <v>4667504</v>
      </c>
      <c r="M17" s="1083" t="s">
        <v>1208</v>
      </c>
      <c r="N17" s="1086">
        <v>12.95</v>
      </c>
      <c r="O17" s="1083">
        <v>11.25</v>
      </c>
      <c r="P17" s="1093">
        <f t="shared" si="0"/>
        <v>145.6875</v>
      </c>
      <c r="Q17" s="327"/>
    </row>
    <row r="18" s="4" customFormat="1" ht="18" customHeight="1" spans="1:17">
      <c r="A18" s="1083" t="s">
        <v>1203</v>
      </c>
      <c r="B18" s="1088" t="s">
        <v>1204</v>
      </c>
      <c r="C18" s="1084" t="s">
        <v>1209</v>
      </c>
      <c r="D18" s="1084" t="s">
        <v>1210</v>
      </c>
      <c r="E18" s="1083" t="s">
        <v>121</v>
      </c>
      <c r="F18" s="1073" t="s">
        <v>165</v>
      </c>
      <c r="G18" s="1086" t="s">
        <v>1103</v>
      </c>
      <c r="H18" s="1089" t="s">
        <v>1101</v>
      </c>
      <c r="I18" s="1094" t="s">
        <v>28</v>
      </c>
      <c r="J18" s="1086" t="s">
        <v>49</v>
      </c>
      <c r="K18" s="1083">
        <v>438931</v>
      </c>
      <c r="L18" s="1083">
        <v>4671575</v>
      </c>
      <c r="M18" s="1083" t="s">
        <v>178</v>
      </c>
      <c r="N18" s="1086">
        <v>36.6</v>
      </c>
      <c r="O18" s="1083">
        <v>11.25</v>
      </c>
      <c r="P18" s="1093">
        <f t="shared" si="0"/>
        <v>411.75</v>
      </c>
      <c r="Q18" s="327"/>
    </row>
    <row r="19" s="4" customFormat="1" ht="18" customHeight="1" spans="1:17">
      <c r="A19" s="1083" t="s">
        <v>1203</v>
      </c>
      <c r="B19" s="1088" t="s">
        <v>1204</v>
      </c>
      <c r="C19" s="1084" t="s">
        <v>1209</v>
      </c>
      <c r="D19" s="1084" t="s">
        <v>1210</v>
      </c>
      <c r="E19" s="1083" t="s">
        <v>121</v>
      </c>
      <c r="F19" s="1073" t="s">
        <v>165</v>
      </c>
      <c r="G19" s="1086" t="s">
        <v>396</v>
      </c>
      <c r="H19" s="1089" t="s">
        <v>1101</v>
      </c>
      <c r="I19" s="1094" t="s">
        <v>28</v>
      </c>
      <c r="J19" s="1086" t="s">
        <v>49</v>
      </c>
      <c r="K19" s="1095">
        <v>439256</v>
      </c>
      <c r="L19" s="1095">
        <v>4671569</v>
      </c>
      <c r="M19" s="1083" t="s">
        <v>178</v>
      </c>
      <c r="N19" s="1086">
        <v>34.27</v>
      </c>
      <c r="O19" s="1083">
        <v>11.25</v>
      </c>
      <c r="P19" s="1093">
        <f t="shared" si="0"/>
        <v>385.5375</v>
      </c>
      <c r="Q19" s="327"/>
    </row>
    <row r="20" s="4" customFormat="1" ht="18" customHeight="1" spans="1:17">
      <c r="A20" s="1083" t="s">
        <v>1203</v>
      </c>
      <c r="B20" s="1088" t="s">
        <v>1204</v>
      </c>
      <c r="C20" s="1084" t="s">
        <v>1205</v>
      </c>
      <c r="D20" s="1084" t="s">
        <v>1206</v>
      </c>
      <c r="E20" s="1083" t="s">
        <v>121</v>
      </c>
      <c r="F20" s="1073" t="s">
        <v>165</v>
      </c>
      <c r="G20" s="1086" t="s">
        <v>1104</v>
      </c>
      <c r="H20" s="1089" t="s">
        <v>1101</v>
      </c>
      <c r="I20" s="1094" t="s">
        <v>28</v>
      </c>
      <c r="J20" s="1086" t="s">
        <v>58</v>
      </c>
      <c r="K20" s="1083">
        <v>436931</v>
      </c>
      <c r="L20" s="1083">
        <v>4667604</v>
      </c>
      <c r="M20" s="1083" t="s">
        <v>147</v>
      </c>
      <c r="N20" s="1086">
        <v>72.33</v>
      </c>
      <c r="O20" s="1083">
        <v>11.25</v>
      </c>
      <c r="P20" s="1093">
        <f t="shared" si="0"/>
        <v>813.7125</v>
      </c>
      <c r="Q20" s="327"/>
    </row>
    <row r="21" s="4" customFormat="1" ht="18" customHeight="1" spans="1:17">
      <c r="A21" s="1083" t="s">
        <v>1203</v>
      </c>
      <c r="B21" s="1088" t="s">
        <v>1204</v>
      </c>
      <c r="C21" s="1084" t="s">
        <v>1205</v>
      </c>
      <c r="D21" s="1084" t="s">
        <v>1207</v>
      </c>
      <c r="E21" s="1083" t="s">
        <v>121</v>
      </c>
      <c r="F21" s="1073" t="s">
        <v>165</v>
      </c>
      <c r="G21" s="1086" t="s">
        <v>1105</v>
      </c>
      <c r="H21" s="1089" t="s">
        <v>1101</v>
      </c>
      <c r="I21" s="1094" t="s">
        <v>28</v>
      </c>
      <c r="J21" s="1086" t="s">
        <v>58</v>
      </c>
      <c r="K21" s="1083">
        <v>436865</v>
      </c>
      <c r="L21" s="1083">
        <v>4667971</v>
      </c>
      <c r="M21" s="1083" t="s">
        <v>147</v>
      </c>
      <c r="N21" s="1086">
        <v>2.1</v>
      </c>
      <c r="O21" s="1083">
        <v>11.25</v>
      </c>
      <c r="P21" s="1093">
        <f t="shared" si="0"/>
        <v>23.625</v>
      </c>
      <c r="Q21" s="327"/>
    </row>
    <row r="22" s="4" customFormat="1" ht="18" customHeight="1" spans="1:17">
      <c r="A22" s="1083" t="s">
        <v>1203</v>
      </c>
      <c r="B22" s="1088" t="s">
        <v>1204</v>
      </c>
      <c r="C22" s="1084" t="s">
        <v>1209</v>
      </c>
      <c r="D22" s="1084" t="s">
        <v>1210</v>
      </c>
      <c r="E22" s="1083" t="s">
        <v>121</v>
      </c>
      <c r="F22" s="1073" t="s">
        <v>165</v>
      </c>
      <c r="G22" s="1086" t="s">
        <v>505</v>
      </c>
      <c r="H22" s="1089" t="s">
        <v>1101</v>
      </c>
      <c r="I22" s="1094" t="s">
        <v>28</v>
      </c>
      <c r="J22" s="1086" t="s">
        <v>58</v>
      </c>
      <c r="K22" s="1083">
        <v>439421</v>
      </c>
      <c r="L22" s="1083">
        <v>4671289</v>
      </c>
      <c r="M22" s="1083" t="s">
        <v>178</v>
      </c>
      <c r="N22" s="1086">
        <v>35.37</v>
      </c>
      <c r="O22" s="1083">
        <v>11.25</v>
      </c>
      <c r="P22" s="1093">
        <f t="shared" si="0"/>
        <v>397.9125</v>
      </c>
      <c r="Q22" s="327"/>
    </row>
    <row r="23" s="4" customFormat="1" ht="18" customHeight="1" spans="1:17">
      <c r="A23" s="1083" t="s">
        <v>1203</v>
      </c>
      <c r="B23" s="1088" t="s">
        <v>1204</v>
      </c>
      <c r="C23" s="1084" t="s">
        <v>1209</v>
      </c>
      <c r="D23" s="1084" t="s">
        <v>1210</v>
      </c>
      <c r="E23" s="1083" t="s">
        <v>121</v>
      </c>
      <c r="F23" s="1073" t="s">
        <v>165</v>
      </c>
      <c r="G23" s="1086" t="s">
        <v>634</v>
      </c>
      <c r="H23" s="1089" t="s">
        <v>1101</v>
      </c>
      <c r="I23" s="1094" t="s">
        <v>28</v>
      </c>
      <c r="J23" s="1086" t="s">
        <v>49</v>
      </c>
      <c r="K23" s="1083">
        <v>439498</v>
      </c>
      <c r="L23" s="1083">
        <v>4671340</v>
      </c>
      <c r="M23" s="1083" t="s">
        <v>178</v>
      </c>
      <c r="N23" s="1086">
        <v>1.78</v>
      </c>
      <c r="O23" s="1083">
        <v>11.25</v>
      </c>
      <c r="P23" s="1093">
        <f t="shared" si="0"/>
        <v>20.025</v>
      </c>
      <c r="Q23" s="327"/>
    </row>
    <row r="24" s="4" customFormat="1" ht="18" customHeight="1" spans="1:17">
      <c r="A24" s="1083" t="s">
        <v>1203</v>
      </c>
      <c r="B24" s="1088" t="s">
        <v>1204</v>
      </c>
      <c r="C24" s="1084" t="s">
        <v>1205</v>
      </c>
      <c r="D24" s="1084" t="s">
        <v>1206</v>
      </c>
      <c r="E24" s="1083" t="s">
        <v>121</v>
      </c>
      <c r="F24" s="1073" t="s">
        <v>165</v>
      </c>
      <c r="G24" s="1086" t="s">
        <v>1106</v>
      </c>
      <c r="H24" s="1089" t="s">
        <v>722</v>
      </c>
      <c r="I24" s="1094" t="s">
        <v>28</v>
      </c>
      <c r="J24" s="1086" t="s">
        <v>1081</v>
      </c>
      <c r="K24" s="1083">
        <v>436953</v>
      </c>
      <c r="L24" s="1083">
        <v>4667340</v>
      </c>
      <c r="M24" s="1083" t="s">
        <v>147</v>
      </c>
      <c r="N24" s="1086">
        <v>12.66</v>
      </c>
      <c r="O24" s="1083">
        <v>11.25</v>
      </c>
      <c r="P24" s="1093">
        <f t="shared" si="0"/>
        <v>142.425</v>
      </c>
      <c r="Q24" s="327"/>
    </row>
    <row r="25" s="4" customFormat="1" ht="18" customHeight="1" spans="1:17">
      <c r="A25" s="1083" t="s">
        <v>1203</v>
      </c>
      <c r="B25" s="1088" t="s">
        <v>1204</v>
      </c>
      <c r="C25" s="1084" t="s">
        <v>1205</v>
      </c>
      <c r="D25" s="1084" t="s">
        <v>1207</v>
      </c>
      <c r="E25" s="1083" t="s">
        <v>121</v>
      </c>
      <c r="F25" s="1073" t="s">
        <v>165</v>
      </c>
      <c r="G25" s="1086" t="s">
        <v>1107</v>
      </c>
      <c r="H25" s="1089" t="s">
        <v>1101</v>
      </c>
      <c r="I25" s="1094" t="s">
        <v>28</v>
      </c>
      <c r="J25" s="1086" t="s">
        <v>58</v>
      </c>
      <c r="K25" s="1083">
        <v>437100</v>
      </c>
      <c r="L25" s="1083">
        <v>4667868</v>
      </c>
      <c r="M25" s="1083" t="s">
        <v>147</v>
      </c>
      <c r="N25" s="1086">
        <v>12.26</v>
      </c>
      <c r="O25" s="1083">
        <v>11.25</v>
      </c>
      <c r="P25" s="1093">
        <f t="shared" si="0"/>
        <v>137.925</v>
      </c>
      <c r="Q25" s="327"/>
    </row>
    <row r="26" s="4" customFormat="1" ht="18" customHeight="1" spans="1:17">
      <c r="A26" s="1083" t="s">
        <v>1203</v>
      </c>
      <c r="B26" s="1088" t="s">
        <v>1204</v>
      </c>
      <c r="C26" s="1084" t="s">
        <v>1205</v>
      </c>
      <c r="D26" s="1084" t="s">
        <v>1206</v>
      </c>
      <c r="E26" s="1083" t="s">
        <v>121</v>
      </c>
      <c r="F26" s="1073" t="s">
        <v>165</v>
      </c>
      <c r="G26" s="1086" t="s">
        <v>1109</v>
      </c>
      <c r="H26" s="1089" t="s">
        <v>1101</v>
      </c>
      <c r="I26" s="1094" t="s">
        <v>28</v>
      </c>
      <c r="J26" s="1086" t="s">
        <v>58</v>
      </c>
      <c r="K26" s="1083">
        <v>436783</v>
      </c>
      <c r="L26" s="1083">
        <v>4667567</v>
      </c>
      <c r="M26" s="1083" t="s">
        <v>147</v>
      </c>
      <c r="N26" s="1086">
        <v>12.94</v>
      </c>
      <c r="O26" s="1083">
        <v>11.25</v>
      </c>
      <c r="P26" s="1093">
        <f t="shared" si="0"/>
        <v>145.575</v>
      </c>
      <c r="Q26" s="327"/>
    </row>
    <row r="27" s="4" customFormat="1" ht="18" customHeight="1" spans="1:17">
      <c r="A27" s="1083" t="s">
        <v>1203</v>
      </c>
      <c r="B27" s="1088" t="s">
        <v>1204</v>
      </c>
      <c r="C27" s="1084" t="s">
        <v>1211</v>
      </c>
      <c r="D27" s="1084" t="s">
        <v>1212</v>
      </c>
      <c r="E27" s="1083" t="s">
        <v>121</v>
      </c>
      <c r="F27" s="1073" t="s">
        <v>165</v>
      </c>
      <c r="G27" s="1086" t="s">
        <v>1108</v>
      </c>
      <c r="H27" s="1089" t="s">
        <v>1101</v>
      </c>
      <c r="I27" s="1094" t="s">
        <v>28</v>
      </c>
      <c r="J27" s="1086" t="s">
        <v>29</v>
      </c>
      <c r="K27" s="1083">
        <v>436001</v>
      </c>
      <c r="L27" s="1083">
        <v>4667241</v>
      </c>
      <c r="M27" s="1083" t="s">
        <v>147</v>
      </c>
      <c r="N27" s="1086">
        <v>229.36</v>
      </c>
      <c r="O27" s="1083">
        <v>11.25</v>
      </c>
      <c r="P27" s="1093">
        <f t="shared" si="0"/>
        <v>2580.3</v>
      </c>
      <c r="Q27" s="327"/>
    </row>
    <row r="28" s="4" customFormat="1" ht="18" customHeight="1" spans="1:17">
      <c r="A28" s="1083" t="s">
        <v>1203</v>
      </c>
      <c r="B28" s="1088" t="s">
        <v>1204</v>
      </c>
      <c r="C28" s="1084" t="s">
        <v>1209</v>
      </c>
      <c r="D28" s="1084" t="s">
        <v>1210</v>
      </c>
      <c r="E28" s="1083" t="s">
        <v>121</v>
      </c>
      <c r="F28" s="1073" t="s">
        <v>165</v>
      </c>
      <c r="G28" s="1086" t="s">
        <v>502</v>
      </c>
      <c r="H28" s="1089" t="s">
        <v>1101</v>
      </c>
      <c r="I28" s="1094" t="s">
        <v>28</v>
      </c>
      <c r="J28" s="1086" t="s">
        <v>49</v>
      </c>
      <c r="K28" s="1083">
        <v>438952</v>
      </c>
      <c r="L28" s="1083">
        <v>4671432</v>
      </c>
      <c r="M28" s="1083" t="s">
        <v>178</v>
      </c>
      <c r="N28" s="1086">
        <v>2.36</v>
      </c>
      <c r="O28" s="1083">
        <v>11.25</v>
      </c>
      <c r="P28" s="1093">
        <f t="shared" si="0"/>
        <v>26.55</v>
      </c>
      <c r="Q28" s="327"/>
    </row>
    <row r="29" s="4" customFormat="1" ht="18" customHeight="1" spans="1:17">
      <c r="A29" s="1083" t="s">
        <v>1203</v>
      </c>
      <c r="B29" s="1088" t="s">
        <v>1204</v>
      </c>
      <c r="C29" s="1084" t="s">
        <v>1205</v>
      </c>
      <c r="D29" s="1084" t="s">
        <v>1207</v>
      </c>
      <c r="E29" s="1083" t="s">
        <v>121</v>
      </c>
      <c r="F29" s="1073" t="s">
        <v>165</v>
      </c>
      <c r="G29" s="1086" t="s">
        <v>1112</v>
      </c>
      <c r="H29" s="1089" t="s">
        <v>1101</v>
      </c>
      <c r="I29" s="1094" t="s">
        <v>28</v>
      </c>
      <c r="J29" s="1086" t="s">
        <v>58</v>
      </c>
      <c r="K29" s="1083">
        <v>437160</v>
      </c>
      <c r="L29" s="1083">
        <v>4667795</v>
      </c>
      <c r="M29" s="1083" t="s">
        <v>147</v>
      </c>
      <c r="N29" s="1086">
        <v>2.59</v>
      </c>
      <c r="O29" s="1083">
        <v>11.25</v>
      </c>
      <c r="P29" s="1093">
        <f t="shared" si="0"/>
        <v>29.1375</v>
      </c>
      <c r="Q29" s="327"/>
    </row>
    <row r="30" s="4" customFormat="1" ht="18" customHeight="1" spans="1:17">
      <c r="A30" s="1083" t="s">
        <v>1203</v>
      </c>
      <c r="B30" s="1088" t="s">
        <v>1204</v>
      </c>
      <c r="C30" s="1084" t="s">
        <v>1209</v>
      </c>
      <c r="D30" s="1084" t="s">
        <v>1210</v>
      </c>
      <c r="E30" s="1083" t="s">
        <v>121</v>
      </c>
      <c r="F30" s="1073" t="s">
        <v>165</v>
      </c>
      <c r="G30" s="1086" t="s">
        <v>375</v>
      </c>
      <c r="H30" s="1089" t="s">
        <v>1101</v>
      </c>
      <c r="I30" s="1094" t="s">
        <v>28</v>
      </c>
      <c r="J30" s="1086" t="s">
        <v>58</v>
      </c>
      <c r="K30" s="1083">
        <v>439403</v>
      </c>
      <c r="L30" s="1083">
        <v>4671450</v>
      </c>
      <c r="M30" s="1083" t="s">
        <v>178</v>
      </c>
      <c r="N30" s="1086">
        <v>30.42</v>
      </c>
      <c r="O30" s="1083">
        <v>11.25</v>
      </c>
      <c r="P30" s="1093">
        <f t="shared" si="0"/>
        <v>342.225</v>
      </c>
      <c r="Q30" s="327"/>
    </row>
    <row r="31" s="4" customFormat="1" ht="18" customHeight="1" spans="1:17">
      <c r="A31" s="1083" t="s">
        <v>1203</v>
      </c>
      <c r="B31" s="1088" t="s">
        <v>1204</v>
      </c>
      <c r="C31" s="1084" t="s">
        <v>1209</v>
      </c>
      <c r="D31" s="1084" t="s">
        <v>1210</v>
      </c>
      <c r="E31" s="1083" t="s">
        <v>121</v>
      </c>
      <c r="F31" s="1073" t="s">
        <v>165</v>
      </c>
      <c r="G31" s="1086" t="s">
        <v>397</v>
      </c>
      <c r="H31" s="1089" t="s">
        <v>1101</v>
      </c>
      <c r="I31" s="1094" t="s">
        <v>28</v>
      </c>
      <c r="J31" s="1086" t="s">
        <v>58</v>
      </c>
      <c r="K31" s="1083">
        <v>439415</v>
      </c>
      <c r="L31" s="1083">
        <v>4671360</v>
      </c>
      <c r="M31" s="1083" t="s">
        <v>178</v>
      </c>
      <c r="N31" s="1086">
        <v>2.56</v>
      </c>
      <c r="O31" s="1083">
        <v>11.25</v>
      </c>
      <c r="P31" s="1093">
        <f t="shared" si="0"/>
        <v>28.8</v>
      </c>
      <c r="Q31" s="327"/>
    </row>
    <row r="32" s="4" customFormat="1" ht="18" customHeight="1" spans="1:17">
      <c r="A32" s="1083" t="s">
        <v>1203</v>
      </c>
      <c r="B32" s="1088" t="s">
        <v>1204</v>
      </c>
      <c r="C32" s="1084" t="s">
        <v>1205</v>
      </c>
      <c r="D32" s="1084" t="s">
        <v>1206</v>
      </c>
      <c r="E32" s="1083" t="s">
        <v>121</v>
      </c>
      <c r="F32" s="1073" t="s">
        <v>165</v>
      </c>
      <c r="G32" s="1086" t="s">
        <v>1092</v>
      </c>
      <c r="H32" s="1089" t="s">
        <v>722</v>
      </c>
      <c r="I32" s="1094" t="s">
        <v>28</v>
      </c>
      <c r="J32" s="1086" t="s">
        <v>1081</v>
      </c>
      <c r="K32" s="1083">
        <v>436746</v>
      </c>
      <c r="L32" s="1083">
        <v>4667457</v>
      </c>
      <c r="M32" s="1083" t="s">
        <v>147</v>
      </c>
      <c r="N32" s="1086">
        <v>22.9</v>
      </c>
      <c r="O32" s="1083">
        <v>11.25</v>
      </c>
      <c r="P32" s="1093">
        <f t="shared" si="0"/>
        <v>257.625</v>
      </c>
      <c r="Q32" s="327"/>
    </row>
    <row r="33" s="4" customFormat="1" ht="18" customHeight="1" spans="1:17">
      <c r="A33" s="1083" t="s">
        <v>1203</v>
      </c>
      <c r="B33" s="1088" t="s">
        <v>1204</v>
      </c>
      <c r="C33" s="1084" t="s">
        <v>1205</v>
      </c>
      <c r="D33" s="1084" t="s">
        <v>1207</v>
      </c>
      <c r="E33" s="1083" t="s">
        <v>121</v>
      </c>
      <c r="F33" s="1073" t="s">
        <v>165</v>
      </c>
      <c r="G33" s="1086" t="s">
        <v>1113</v>
      </c>
      <c r="H33" s="1089" t="s">
        <v>1101</v>
      </c>
      <c r="I33" s="1094" t="s">
        <v>28</v>
      </c>
      <c r="J33" s="1086" t="s">
        <v>58</v>
      </c>
      <c r="K33" s="1083">
        <v>436986</v>
      </c>
      <c r="L33" s="1083">
        <v>4667868</v>
      </c>
      <c r="M33" s="1083" t="s">
        <v>147</v>
      </c>
      <c r="N33" s="1086">
        <v>36.85</v>
      </c>
      <c r="O33" s="1083">
        <v>11.25</v>
      </c>
      <c r="P33" s="1093">
        <f t="shared" si="0"/>
        <v>414.5625</v>
      </c>
      <c r="Q33" s="327"/>
    </row>
    <row r="34" s="4" customFormat="1" ht="18" customHeight="1" spans="1:17">
      <c r="A34" s="1083" t="s">
        <v>1203</v>
      </c>
      <c r="B34" s="1088" t="s">
        <v>1204</v>
      </c>
      <c r="C34" s="1084" t="s">
        <v>1205</v>
      </c>
      <c r="D34" s="1084" t="s">
        <v>1206</v>
      </c>
      <c r="E34" s="1083" t="s">
        <v>121</v>
      </c>
      <c r="F34" s="1073" t="s">
        <v>165</v>
      </c>
      <c r="G34" s="1086" t="s">
        <v>1114</v>
      </c>
      <c r="H34" s="1089" t="s">
        <v>722</v>
      </c>
      <c r="I34" s="1094" t="s">
        <v>28</v>
      </c>
      <c r="J34" s="1086" t="s">
        <v>1081</v>
      </c>
      <c r="K34" s="1083">
        <v>436676</v>
      </c>
      <c r="L34" s="1083">
        <v>4667257</v>
      </c>
      <c r="M34" s="1083" t="s">
        <v>147</v>
      </c>
      <c r="N34" s="1086">
        <v>103.19</v>
      </c>
      <c r="O34" s="1083">
        <v>11.25</v>
      </c>
      <c r="P34" s="1093">
        <f t="shared" si="0"/>
        <v>1160.8875</v>
      </c>
      <c r="Q34" s="327"/>
    </row>
    <row r="35" s="4" customFormat="1" ht="18" customHeight="1" spans="1:17">
      <c r="A35" s="1083" t="s">
        <v>1203</v>
      </c>
      <c r="B35" s="1088" t="s">
        <v>1204</v>
      </c>
      <c r="C35" s="1084" t="s">
        <v>1205</v>
      </c>
      <c r="D35" s="1084" t="s">
        <v>1207</v>
      </c>
      <c r="E35" s="1083" t="s">
        <v>121</v>
      </c>
      <c r="F35" s="1073" t="s">
        <v>165</v>
      </c>
      <c r="G35" s="1086" t="s">
        <v>1115</v>
      </c>
      <c r="H35" s="1089" t="s">
        <v>1101</v>
      </c>
      <c r="I35" s="1094" t="s">
        <v>28</v>
      </c>
      <c r="J35" s="1086" t="s">
        <v>58</v>
      </c>
      <c r="K35" s="1083">
        <v>437346</v>
      </c>
      <c r="L35" s="1083">
        <v>4667690</v>
      </c>
      <c r="M35" s="1083" t="s">
        <v>147</v>
      </c>
      <c r="N35" s="1086">
        <v>9.15</v>
      </c>
      <c r="O35" s="1083">
        <v>11.25</v>
      </c>
      <c r="P35" s="1093">
        <f t="shared" si="0"/>
        <v>102.9375</v>
      </c>
      <c r="Q35" s="327"/>
    </row>
    <row r="36" s="4" customFormat="1" ht="18" customHeight="1" spans="1:17">
      <c r="A36" s="1083" t="s">
        <v>1203</v>
      </c>
      <c r="B36" s="1088" t="s">
        <v>1204</v>
      </c>
      <c r="C36" s="1084" t="s">
        <v>1205</v>
      </c>
      <c r="D36" s="1084" t="s">
        <v>1206</v>
      </c>
      <c r="E36" s="1083" t="s">
        <v>121</v>
      </c>
      <c r="F36" s="1073" t="s">
        <v>165</v>
      </c>
      <c r="G36" s="1086" t="s">
        <v>1116</v>
      </c>
      <c r="H36" s="1089" t="s">
        <v>1101</v>
      </c>
      <c r="I36" s="1096" t="s">
        <v>28</v>
      </c>
      <c r="J36" s="1097" t="s">
        <v>58</v>
      </c>
      <c r="K36" s="1083">
        <v>437104</v>
      </c>
      <c r="L36" s="1083">
        <v>4667655</v>
      </c>
      <c r="M36" s="1083" t="s">
        <v>147</v>
      </c>
      <c r="N36" s="1086">
        <v>4.8</v>
      </c>
      <c r="O36" s="1083">
        <v>11.25</v>
      </c>
      <c r="P36" s="1093">
        <f t="shared" si="0"/>
        <v>54</v>
      </c>
      <c r="Q36" s="327"/>
    </row>
    <row r="37" s="4" customFormat="1" ht="18" customHeight="1" spans="1:17">
      <c r="A37" s="1083"/>
      <c r="B37" s="1088" t="s">
        <v>3</v>
      </c>
      <c r="C37" s="1084"/>
      <c r="D37" s="1084"/>
      <c r="E37" s="1083"/>
      <c r="F37" s="1073" t="s">
        <v>1087</v>
      </c>
      <c r="G37" s="1087"/>
      <c r="H37" s="1083"/>
      <c r="I37" s="1083"/>
      <c r="J37" s="1083"/>
      <c r="K37" s="1083"/>
      <c r="L37" s="1083"/>
      <c r="M37" s="1083"/>
      <c r="N37" s="1083">
        <v>346.68</v>
      </c>
      <c r="O37" s="1083">
        <v>11.25</v>
      </c>
      <c r="P37" s="1093">
        <f t="shared" si="0"/>
        <v>3900.15</v>
      </c>
      <c r="Q37" s="327"/>
    </row>
    <row r="38" s="4" customFormat="1" ht="18" customHeight="1" spans="1:17">
      <c r="A38" s="1083" t="s">
        <v>1213</v>
      </c>
      <c r="B38" s="1090" t="s">
        <v>1214</v>
      </c>
      <c r="C38" s="1084" t="s">
        <v>1215</v>
      </c>
      <c r="D38" s="1084" t="s">
        <v>1216</v>
      </c>
      <c r="E38" s="1083" t="s">
        <v>121</v>
      </c>
      <c r="F38" s="1073" t="s">
        <v>1087</v>
      </c>
      <c r="G38" s="1086" t="s">
        <v>1142</v>
      </c>
      <c r="H38" s="1091" t="s">
        <v>1101</v>
      </c>
      <c r="I38" s="1094" t="s">
        <v>28</v>
      </c>
      <c r="J38" s="1086" t="s">
        <v>58</v>
      </c>
      <c r="K38" s="1083">
        <v>440783</v>
      </c>
      <c r="L38" s="1083">
        <v>4664039</v>
      </c>
      <c r="M38" s="1083" t="s">
        <v>563</v>
      </c>
      <c r="N38" s="1086">
        <v>53.02</v>
      </c>
      <c r="O38" s="1083">
        <v>11.25</v>
      </c>
      <c r="P38" s="1093">
        <f t="shared" ref="P38:P48" si="1">N38*11.25</f>
        <v>596.475</v>
      </c>
      <c r="Q38" s="327"/>
    </row>
    <row r="39" s="4" customFormat="1" ht="18" customHeight="1" spans="1:17">
      <c r="A39" s="1083" t="s">
        <v>1213</v>
      </c>
      <c r="B39" s="1090" t="s">
        <v>1214</v>
      </c>
      <c r="C39" s="1084" t="s">
        <v>1217</v>
      </c>
      <c r="D39" s="1084" t="s">
        <v>1218</v>
      </c>
      <c r="E39" s="1083" t="s">
        <v>121</v>
      </c>
      <c r="F39" s="1073" t="s">
        <v>1087</v>
      </c>
      <c r="G39" s="1086" t="s">
        <v>1143</v>
      </c>
      <c r="H39" s="1091" t="s">
        <v>1101</v>
      </c>
      <c r="I39" s="1094" t="s">
        <v>28</v>
      </c>
      <c r="J39" s="1086" t="s">
        <v>58</v>
      </c>
      <c r="K39" s="1083">
        <v>441019</v>
      </c>
      <c r="L39" s="1083">
        <v>4664544</v>
      </c>
      <c r="M39" s="1083" t="s">
        <v>563</v>
      </c>
      <c r="N39" s="1086">
        <v>2.06</v>
      </c>
      <c r="O39" s="1083">
        <v>11.25</v>
      </c>
      <c r="P39" s="1093">
        <f t="shared" si="1"/>
        <v>23.175</v>
      </c>
      <c r="Q39" s="327"/>
    </row>
    <row r="40" s="4" customFormat="1" ht="18" customHeight="1" spans="1:17">
      <c r="A40" s="1083" t="s">
        <v>1213</v>
      </c>
      <c r="B40" s="1090" t="s">
        <v>1214</v>
      </c>
      <c r="C40" s="1084" t="s">
        <v>1215</v>
      </c>
      <c r="D40" s="1084" t="s">
        <v>1216</v>
      </c>
      <c r="E40" s="1083" t="s">
        <v>121</v>
      </c>
      <c r="F40" s="1073" t="s">
        <v>1087</v>
      </c>
      <c r="G40" s="1086" t="s">
        <v>1146</v>
      </c>
      <c r="H40" s="1091" t="s">
        <v>1101</v>
      </c>
      <c r="I40" s="1094" t="s">
        <v>28</v>
      </c>
      <c r="J40" s="1086" t="s">
        <v>58</v>
      </c>
      <c r="K40" s="1083">
        <v>440699</v>
      </c>
      <c r="L40" s="1083">
        <v>4664155</v>
      </c>
      <c r="M40" s="1083" t="s">
        <v>563</v>
      </c>
      <c r="N40" s="1086">
        <v>56.87</v>
      </c>
      <c r="O40" s="1083">
        <v>11.25</v>
      </c>
      <c r="P40" s="1093">
        <f t="shared" si="1"/>
        <v>639.7875</v>
      </c>
      <c r="Q40" s="327"/>
    </row>
    <row r="41" s="4" customFormat="1" ht="18" customHeight="1" spans="1:17">
      <c r="A41" s="1083" t="s">
        <v>1213</v>
      </c>
      <c r="B41" s="1090" t="s">
        <v>1214</v>
      </c>
      <c r="C41" s="1084" t="s">
        <v>1217</v>
      </c>
      <c r="D41" s="1084" t="s">
        <v>1218</v>
      </c>
      <c r="E41" s="1083" t="s">
        <v>121</v>
      </c>
      <c r="F41" s="1073" t="s">
        <v>1087</v>
      </c>
      <c r="G41" s="1086" t="s">
        <v>1148</v>
      </c>
      <c r="H41" s="1091" t="s">
        <v>1101</v>
      </c>
      <c r="I41" s="1094" t="s">
        <v>28</v>
      </c>
      <c r="J41" s="1086" t="s">
        <v>58</v>
      </c>
      <c r="K41" s="1083">
        <v>441264</v>
      </c>
      <c r="L41" s="1083">
        <v>4664454</v>
      </c>
      <c r="M41" s="1083" t="s">
        <v>563</v>
      </c>
      <c r="N41" s="1086">
        <v>16.83</v>
      </c>
      <c r="O41" s="1083">
        <v>11.25</v>
      </c>
      <c r="P41" s="1093">
        <f t="shared" si="1"/>
        <v>189.3375</v>
      </c>
      <c r="Q41" s="327"/>
    </row>
    <row r="42" s="4" customFormat="1" ht="18" customHeight="1" spans="1:17">
      <c r="A42" s="1083" t="s">
        <v>1213</v>
      </c>
      <c r="B42" s="1090" t="s">
        <v>1214</v>
      </c>
      <c r="C42" s="1084" t="s">
        <v>1217</v>
      </c>
      <c r="D42" s="1084" t="s">
        <v>1218</v>
      </c>
      <c r="E42" s="1083" t="s">
        <v>121</v>
      </c>
      <c r="F42" s="1073" t="s">
        <v>1087</v>
      </c>
      <c r="G42" s="1086" t="s">
        <v>1149</v>
      </c>
      <c r="H42" s="1091" t="s">
        <v>1101</v>
      </c>
      <c r="I42" s="1094" t="s">
        <v>28</v>
      </c>
      <c r="J42" s="1086" t="s">
        <v>58</v>
      </c>
      <c r="K42" s="1083">
        <v>440910</v>
      </c>
      <c r="L42" s="1083">
        <v>4664571</v>
      </c>
      <c r="M42" s="1083" t="s">
        <v>563</v>
      </c>
      <c r="N42" s="1086">
        <v>27.38</v>
      </c>
      <c r="O42" s="1083">
        <v>11.25</v>
      </c>
      <c r="P42" s="1093">
        <f t="shared" si="1"/>
        <v>308.025</v>
      </c>
      <c r="Q42" s="327"/>
    </row>
    <row r="43" s="4" customFormat="1" ht="18" customHeight="1" spans="1:17">
      <c r="A43" s="1083" t="s">
        <v>1213</v>
      </c>
      <c r="B43" s="1090" t="s">
        <v>1214</v>
      </c>
      <c r="C43" s="1084" t="s">
        <v>1215</v>
      </c>
      <c r="D43" s="1084" t="s">
        <v>1216</v>
      </c>
      <c r="E43" s="1083" t="s">
        <v>121</v>
      </c>
      <c r="F43" s="1073" t="s">
        <v>1087</v>
      </c>
      <c r="G43" s="1086" t="s">
        <v>1150</v>
      </c>
      <c r="H43" s="1091" t="s">
        <v>1101</v>
      </c>
      <c r="I43" s="1094" t="s">
        <v>28</v>
      </c>
      <c r="J43" s="1086" t="s">
        <v>29</v>
      </c>
      <c r="K43" s="1083">
        <v>440474</v>
      </c>
      <c r="L43" s="1083">
        <v>4664206</v>
      </c>
      <c r="M43" s="1083" t="s">
        <v>563</v>
      </c>
      <c r="N43" s="1086">
        <v>133.95</v>
      </c>
      <c r="O43" s="1083">
        <v>11.25</v>
      </c>
      <c r="P43" s="1093">
        <f t="shared" si="1"/>
        <v>1506.9375</v>
      </c>
      <c r="Q43" s="327"/>
    </row>
    <row r="44" s="4" customFormat="1" ht="18" customHeight="1" spans="1:17">
      <c r="A44" s="1083" t="s">
        <v>1213</v>
      </c>
      <c r="B44" s="1090" t="s">
        <v>1214</v>
      </c>
      <c r="C44" s="1084" t="s">
        <v>1217</v>
      </c>
      <c r="D44" s="1084" t="s">
        <v>1218</v>
      </c>
      <c r="E44" s="1083" t="s">
        <v>121</v>
      </c>
      <c r="F44" s="1073" t="s">
        <v>1087</v>
      </c>
      <c r="G44" s="1086" t="s">
        <v>1151</v>
      </c>
      <c r="H44" s="1091" t="s">
        <v>1101</v>
      </c>
      <c r="I44" s="1094" t="s">
        <v>28</v>
      </c>
      <c r="J44" s="1086" t="s">
        <v>58</v>
      </c>
      <c r="K44" s="1083">
        <v>441309</v>
      </c>
      <c r="L44" s="1083">
        <v>4664573</v>
      </c>
      <c r="M44" s="1083" t="s">
        <v>563</v>
      </c>
      <c r="N44" s="1086">
        <v>15.61</v>
      </c>
      <c r="O44" s="1083">
        <v>11.25</v>
      </c>
      <c r="P44" s="1093">
        <f t="shared" si="1"/>
        <v>175.6125</v>
      </c>
      <c r="Q44" s="327"/>
    </row>
    <row r="45" s="4" customFormat="1" ht="18" customHeight="1" spans="1:17">
      <c r="A45" s="1083" t="s">
        <v>1213</v>
      </c>
      <c r="B45" s="1090" t="s">
        <v>1214</v>
      </c>
      <c r="C45" s="1084" t="s">
        <v>1217</v>
      </c>
      <c r="D45" s="1084" t="s">
        <v>1218</v>
      </c>
      <c r="E45" s="1083" t="s">
        <v>121</v>
      </c>
      <c r="F45" s="1073" t="s">
        <v>1087</v>
      </c>
      <c r="G45" s="1086" t="s">
        <v>1152</v>
      </c>
      <c r="H45" s="1091" t="s">
        <v>1101</v>
      </c>
      <c r="I45" s="1094" t="s">
        <v>28</v>
      </c>
      <c r="J45" s="1086" t="s">
        <v>58</v>
      </c>
      <c r="K45" s="1083">
        <v>441098</v>
      </c>
      <c r="L45" s="1083">
        <v>4664525</v>
      </c>
      <c r="M45" s="1083" t="s">
        <v>563</v>
      </c>
      <c r="N45" s="1086">
        <v>29.81</v>
      </c>
      <c r="O45" s="1083">
        <v>11.25</v>
      </c>
      <c r="P45" s="1093">
        <f t="shared" si="1"/>
        <v>335.3625</v>
      </c>
      <c r="Q45" s="327"/>
    </row>
    <row r="46" s="4" customFormat="1" ht="18" customHeight="1" spans="1:17">
      <c r="A46" s="1083" t="s">
        <v>1213</v>
      </c>
      <c r="B46" s="1090" t="s">
        <v>1214</v>
      </c>
      <c r="C46" s="1084" t="s">
        <v>1215</v>
      </c>
      <c r="D46" s="1084" t="s">
        <v>1216</v>
      </c>
      <c r="E46" s="1083" t="s">
        <v>121</v>
      </c>
      <c r="F46" s="1073" t="s">
        <v>1087</v>
      </c>
      <c r="G46" s="1086" t="s">
        <v>1154</v>
      </c>
      <c r="H46" s="1091" t="s">
        <v>1101</v>
      </c>
      <c r="I46" s="1094" t="s">
        <v>28</v>
      </c>
      <c r="J46" s="1086" t="s">
        <v>29</v>
      </c>
      <c r="K46" s="1083">
        <v>440298</v>
      </c>
      <c r="L46" s="1083">
        <v>4664009</v>
      </c>
      <c r="M46" s="1083" t="s">
        <v>563</v>
      </c>
      <c r="N46" s="1086">
        <v>2.02</v>
      </c>
      <c r="O46" s="1083">
        <v>11.25</v>
      </c>
      <c r="P46" s="1093">
        <f t="shared" si="1"/>
        <v>22.725</v>
      </c>
      <c r="Q46" s="327"/>
    </row>
    <row r="47" s="4" customFormat="1" ht="18" customHeight="1" spans="1:17">
      <c r="A47" s="1083" t="s">
        <v>1213</v>
      </c>
      <c r="B47" s="1090" t="s">
        <v>1214</v>
      </c>
      <c r="C47" s="1084" t="s">
        <v>1217</v>
      </c>
      <c r="D47" s="1084" t="s">
        <v>1218</v>
      </c>
      <c r="E47" s="1083" t="s">
        <v>121</v>
      </c>
      <c r="F47" s="1073" t="s">
        <v>1087</v>
      </c>
      <c r="G47" s="1086" t="s">
        <v>1144</v>
      </c>
      <c r="H47" s="1091" t="s">
        <v>1101</v>
      </c>
      <c r="I47" s="1094" t="s">
        <v>28</v>
      </c>
      <c r="J47" s="1086" t="s">
        <v>58</v>
      </c>
      <c r="K47" s="1083">
        <v>441267</v>
      </c>
      <c r="L47" s="1083">
        <v>4664704</v>
      </c>
      <c r="M47" s="1083" t="s">
        <v>563</v>
      </c>
      <c r="N47" s="1086">
        <v>5.95</v>
      </c>
      <c r="O47" s="1083">
        <v>11.25</v>
      </c>
      <c r="P47" s="1093">
        <f t="shared" si="1"/>
        <v>66.9375</v>
      </c>
      <c r="Q47" s="327"/>
    </row>
    <row r="48" s="4" customFormat="1" ht="18" customHeight="1" spans="1:17">
      <c r="A48" s="1083" t="s">
        <v>1213</v>
      </c>
      <c r="B48" s="1090" t="s">
        <v>1214</v>
      </c>
      <c r="C48" s="1084" t="s">
        <v>1215</v>
      </c>
      <c r="D48" s="1084" t="s">
        <v>1216</v>
      </c>
      <c r="E48" s="1083" t="s">
        <v>121</v>
      </c>
      <c r="F48" s="1073" t="s">
        <v>1087</v>
      </c>
      <c r="G48" s="1086" t="s">
        <v>1153</v>
      </c>
      <c r="H48" s="1091" t="s">
        <v>1101</v>
      </c>
      <c r="I48" s="1094" t="s">
        <v>28</v>
      </c>
      <c r="J48" s="1086" t="s">
        <v>58</v>
      </c>
      <c r="K48" s="1083">
        <v>440868</v>
      </c>
      <c r="L48" s="1083">
        <v>4664093</v>
      </c>
      <c r="M48" s="1083" t="s">
        <v>563</v>
      </c>
      <c r="N48" s="1086">
        <v>3.18</v>
      </c>
      <c r="O48" s="1083">
        <v>11.25</v>
      </c>
      <c r="P48" s="1093">
        <f t="shared" si="1"/>
        <v>35.775</v>
      </c>
      <c r="Q48" s="327"/>
    </row>
    <row r="49" s="4" customFormat="1" ht="18" customHeight="1" spans="1:17">
      <c r="A49" s="1083"/>
      <c r="B49" s="1090" t="s">
        <v>3</v>
      </c>
      <c r="C49" s="1084"/>
      <c r="D49" s="1084"/>
      <c r="E49" s="1083"/>
      <c r="F49" s="1073" t="s">
        <v>1088</v>
      </c>
      <c r="G49" s="1087"/>
      <c r="H49" s="1083"/>
      <c r="I49" s="1083"/>
      <c r="J49" s="1083"/>
      <c r="K49" s="1083"/>
      <c r="L49" s="1083"/>
      <c r="M49" s="1083"/>
      <c r="N49" s="1083">
        <v>993.91</v>
      </c>
      <c r="O49" s="1083">
        <v>11.25</v>
      </c>
      <c r="P49" s="1093">
        <f t="shared" ref="P49:P112" si="2">N49*O49</f>
        <v>11181.4875</v>
      </c>
      <c r="Q49" s="327"/>
    </row>
    <row r="50" s="4" customFormat="1" ht="18" customHeight="1" spans="1:17">
      <c r="A50" s="1083" t="s">
        <v>1219</v>
      </c>
      <c r="B50" s="1090" t="s">
        <v>1214</v>
      </c>
      <c r="C50" s="1084" t="s">
        <v>1220</v>
      </c>
      <c r="D50" s="1084" t="s">
        <v>1221</v>
      </c>
      <c r="E50" s="1083" t="s">
        <v>121</v>
      </c>
      <c r="F50" s="1073" t="s">
        <v>1088</v>
      </c>
      <c r="G50" s="1086" t="s">
        <v>1132</v>
      </c>
      <c r="H50" s="1091" t="s">
        <v>722</v>
      </c>
      <c r="I50" s="1094" t="s">
        <v>28</v>
      </c>
      <c r="J50" s="1086" t="s">
        <v>1081</v>
      </c>
      <c r="K50" s="1083">
        <v>434941</v>
      </c>
      <c r="L50" s="1083">
        <v>4665325</v>
      </c>
      <c r="M50" s="1083" t="s">
        <v>563</v>
      </c>
      <c r="N50" s="1086">
        <v>73.66</v>
      </c>
      <c r="O50" s="1083">
        <v>11.25</v>
      </c>
      <c r="P50" s="1093">
        <f t="shared" si="2"/>
        <v>828.675</v>
      </c>
      <c r="Q50" s="327"/>
    </row>
    <row r="51" s="4" customFormat="1" ht="18" customHeight="1" spans="1:17">
      <c r="A51" s="1092" t="s">
        <v>1137</v>
      </c>
      <c r="B51" s="1084" t="s">
        <v>1138</v>
      </c>
      <c r="C51" s="1084" t="s">
        <v>1222</v>
      </c>
      <c r="D51" s="1084" t="s">
        <v>1223</v>
      </c>
      <c r="E51" s="1083" t="s">
        <v>121</v>
      </c>
      <c r="F51" s="1073" t="s">
        <v>1088</v>
      </c>
      <c r="G51" s="1086" t="s">
        <v>450</v>
      </c>
      <c r="H51" s="1091" t="s">
        <v>722</v>
      </c>
      <c r="I51" s="1094" t="s">
        <v>28</v>
      </c>
      <c r="J51" s="1086" t="s">
        <v>327</v>
      </c>
      <c r="K51" s="1083">
        <v>435042</v>
      </c>
      <c r="L51" s="1083">
        <v>4665713</v>
      </c>
      <c r="M51" s="1083" t="s">
        <v>147</v>
      </c>
      <c r="N51" s="1086">
        <v>5.22</v>
      </c>
      <c r="O51" s="1083">
        <v>11.25</v>
      </c>
      <c r="P51" s="1093">
        <f t="shared" si="2"/>
        <v>58.725</v>
      </c>
      <c r="Q51" s="327"/>
    </row>
    <row r="52" s="4" customFormat="1" ht="18" customHeight="1" spans="1:17">
      <c r="A52" s="1092" t="s">
        <v>1137</v>
      </c>
      <c r="B52" s="1084" t="s">
        <v>1138</v>
      </c>
      <c r="C52" s="1084" t="s">
        <v>1222</v>
      </c>
      <c r="D52" s="1084" t="s">
        <v>1223</v>
      </c>
      <c r="E52" s="1083" t="s">
        <v>121</v>
      </c>
      <c r="F52" s="1073" t="s">
        <v>1088</v>
      </c>
      <c r="G52" s="1086" t="s">
        <v>1133</v>
      </c>
      <c r="H52" s="1091" t="s">
        <v>722</v>
      </c>
      <c r="I52" s="1094" t="s">
        <v>28</v>
      </c>
      <c r="J52" s="1086" t="s">
        <v>327</v>
      </c>
      <c r="K52" s="1083">
        <v>435113</v>
      </c>
      <c r="L52" s="1083">
        <v>4665694</v>
      </c>
      <c r="M52" s="1083" t="s">
        <v>147</v>
      </c>
      <c r="N52" s="1086">
        <v>28.8</v>
      </c>
      <c r="O52" s="1083">
        <v>11.25</v>
      </c>
      <c r="P52" s="1093">
        <f t="shared" si="2"/>
        <v>324</v>
      </c>
      <c r="Q52" s="327"/>
    </row>
    <row r="53" s="4" customFormat="1" ht="18" customHeight="1" spans="1:17">
      <c r="A53" s="1092" t="s">
        <v>1137</v>
      </c>
      <c r="B53" s="1084" t="s">
        <v>1138</v>
      </c>
      <c r="C53" s="1084" t="s">
        <v>1222</v>
      </c>
      <c r="D53" s="1084" t="s">
        <v>1223</v>
      </c>
      <c r="E53" s="1083" t="s">
        <v>121</v>
      </c>
      <c r="F53" s="1073" t="s">
        <v>1088</v>
      </c>
      <c r="G53" s="1086" t="s">
        <v>640</v>
      </c>
      <c r="H53" s="1091" t="s">
        <v>722</v>
      </c>
      <c r="I53" s="1094" t="s">
        <v>28</v>
      </c>
      <c r="J53" s="1086" t="s">
        <v>327</v>
      </c>
      <c r="K53" s="1083">
        <v>435025</v>
      </c>
      <c r="L53" s="1083">
        <v>4665706</v>
      </c>
      <c r="M53" s="1083" t="s">
        <v>147</v>
      </c>
      <c r="N53" s="1086">
        <v>3.22</v>
      </c>
      <c r="O53" s="1083">
        <v>11.25</v>
      </c>
      <c r="P53" s="1093">
        <f t="shared" si="2"/>
        <v>36.225</v>
      </c>
      <c r="Q53" s="327"/>
    </row>
    <row r="54" s="4" customFormat="1" ht="18" customHeight="1" spans="1:17">
      <c r="A54" s="1092" t="s">
        <v>1137</v>
      </c>
      <c r="B54" s="1084" t="s">
        <v>1138</v>
      </c>
      <c r="C54" s="1084" t="s">
        <v>1222</v>
      </c>
      <c r="D54" s="1084" t="s">
        <v>1223</v>
      </c>
      <c r="E54" s="1083" t="s">
        <v>121</v>
      </c>
      <c r="F54" s="1073" t="s">
        <v>1088</v>
      </c>
      <c r="G54" s="1086" t="s">
        <v>1134</v>
      </c>
      <c r="H54" s="1091" t="s">
        <v>722</v>
      </c>
      <c r="I54" s="1094" t="s">
        <v>28</v>
      </c>
      <c r="J54" s="1086" t="s">
        <v>327</v>
      </c>
      <c r="K54" s="1083">
        <v>435226</v>
      </c>
      <c r="L54" s="1083">
        <v>4665523</v>
      </c>
      <c r="M54" s="1083" t="s">
        <v>147</v>
      </c>
      <c r="N54" s="1086">
        <v>35.68</v>
      </c>
      <c r="O54" s="1083">
        <v>11.25</v>
      </c>
      <c r="P54" s="1093">
        <f t="shared" si="2"/>
        <v>401.4</v>
      </c>
      <c r="Q54" s="327"/>
    </row>
    <row r="55" s="4" customFormat="1" ht="18" customHeight="1" spans="1:17">
      <c r="A55" s="1083" t="s">
        <v>1219</v>
      </c>
      <c r="B55" s="1084" t="s">
        <v>1224</v>
      </c>
      <c r="C55" s="1084" t="s">
        <v>1220</v>
      </c>
      <c r="D55" s="1084" t="s">
        <v>1221</v>
      </c>
      <c r="E55" s="1083" t="s">
        <v>121</v>
      </c>
      <c r="F55" s="1073" t="s">
        <v>1088</v>
      </c>
      <c r="G55" s="1086" t="s">
        <v>1135</v>
      </c>
      <c r="H55" s="1091" t="s">
        <v>722</v>
      </c>
      <c r="I55" s="1094" t="s">
        <v>28</v>
      </c>
      <c r="J55" s="1086" t="s">
        <v>1081</v>
      </c>
      <c r="K55" s="1083">
        <v>435081</v>
      </c>
      <c r="L55" s="1083">
        <v>4665230</v>
      </c>
      <c r="M55" s="1083" t="s">
        <v>147</v>
      </c>
      <c r="N55" s="1086">
        <v>19.66</v>
      </c>
      <c r="O55" s="1083">
        <v>11.25</v>
      </c>
      <c r="P55" s="1093">
        <f t="shared" si="2"/>
        <v>221.175</v>
      </c>
      <c r="Q55" s="327"/>
    </row>
    <row r="56" s="4" customFormat="1" ht="18" customHeight="1" spans="1:17">
      <c r="A56" s="1092" t="s">
        <v>1219</v>
      </c>
      <c r="B56" s="1084" t="s">
        <v>1224</v>
      </c>
      <c r="C56" s="1084" t="s">
        <v>1225</v>
      </c>
      <c r="D56" s="1084" t="s">
        <v>1221</v>
      </c>
      <c r="E56" s="1083" t="s">
        <v>121</v>
      </c>
      <c r="F56" s="1073" t="s">
        <v>1088</v>
      </c>
      <c r="G56" s="1086" t="s">
        <v>1136</v>
      </c>
      <c r="H56" s="1091" t="s">
        <v>722</v>
      </c>
      <c r="I56" s="1094" t="s">
        <v>28</v>
      </c>
      <c r="J56" s="1086" t="s">
        <v>1081</v>
      </c>
      <c r="K56" s="1083">
        <v>435054</v>
      </c>
      <c r="L56" s="1083">
        <v>4665456</v>
      </c>
      <c r="M56" s="1083" t="s">
        <v>147</v>
      </c>
      <c r="N56" s="1086">
        <v>18.41</v>
      </c>
      <c r="O56" s="1083">
        <v>11.25</v>
      </c>
      <c r="P56" s="1093">
        <f t="shared" si="2"/>
        <v>207.1125</v>
      </c>
      <c r="Q56" s="327"/>
    </row>
    <row r="57" s="4" customFormat="1" ht="18" customHeight="1" spans="1:17">
      <c r="A57" s="1092" t="s">
        <v>1219</v>
      </c>
      <c r="B57" s="1084" t="s">
        <v>1224</v>
      </c>
      <c r="C57" s="1084" t="s">
        <v>1226</v>
      </c>
      <c r="D57" s="1084" t="s">
        <v>1227</v>
      </c>
      <c r="E57" s="1083" t="s">
        <v>121</v>
      </c>
      <c r="F57" s="1073" t="s">
        <v>1088</v>
      </c>
      <c r="G57" s="1086" t="s">
        <v>397</v>
      </c>
      <c r="H57" s="1091" t="s">
        <v>722</v>
      </c>
      <c r="I57" s="1094" t="s">
        <v>28</v>
      </c>
      <c r="J57" s="1086" t="s">
        <v>1081</v>
      </c>
      <c r="K57" s="1083">
        <v>435817</v>
      </c>
      <c r="L57" s="1083">
        <v>4666799</v>
      </c>
      <c r="M57" s="1083" t="s">
        <v>147</v>
      </c>
      <c r="N57" s="1086">
        <v>151.79</v>
      </c>
      <c r="O57" s="1083">
        <v>11.25</v>
      </c>
      <c r="P57" s="1093">
        <f t="shared" si="2"/>
        <v>1707.6375</v>
      </c>
      <c r="Q57" s="327"/>
    </row>
    <row r="58" s="4" customFormat="1" ht="18" customHeight="1" spans="1:17">
      <c r="A58" s="1092" t="s">
        <v>1228</v>
      </c>
      <c r="B58" s="1084" t="s">
        <v>1229</v>
      </c>
      <c r="C58" s="1084" t="s">
        <v>1230</v>
      </c>
      <c r="D58" s="1084" t="s">
        <v>1231</v>
      </c>
      <c r="E58" s="1083" t="s">
        <v>121</v>
      </c>
      <c r="F58" s="1073" t="s">
        <v>1088</v>
      </c>
      <c r="G58" s="1086" t="s">
        <v>1139</v>
      </c>
      <c r="H58" s="1091" t="s">
        <v>1101</v>
      </c>
      <c r="I58" s="1094" t="s">
        <v>28</v>
      </c>
      <c r="J58" s="1086" t="s">
        <v>58</v>
      </c>
      <c r="K58" s="1083">
        <v>435638</v>
      </c>
      <c r="L58" s="1083">
        <v>4664978</v>
      </c>
      <c r="M58" s="1083" t="s">
        <v>147</v>
      </c>
      <c r="N58" s="1086">
        <v>22.58</v>
      </c>
      <c r="O58" s="1083">
        <v>11.25</v>
      </c>
      <c r="P58" s="1093">
        <f t="shared" si="2"/>
        <v>254.025</v>
      </c>
      <c r="Q58" s="327"/>
    </row>
    <row r="59" s="4" customFormat="1" ht="18" customHeight="1" spans="1:17">
      <c r="A59" s="1092" t="s">
        <v>1219</v>
      </c>
      <c r="B59" s="1084" t="s">
        <v>1224</v>
      </c>
      <c r="C59" s="1084" t="s">
        <v>1226</v>
      </c>
      <c r="D59" s="1084" t="s">
        <v>1232</v>
      </c>
      <c r="E59" s="1083" t="s">
        <v>121</v>
      </c>
      <c r="F59" s="1073" t="s">
        <v>1088</v>
      </c>
      <c r="G59" s="1086" t="s">
        <v>572</v>
      </c>
      <c r="H59" s="1091" t="s">
        <v>722</v>
      </c>
      <c r="I59" s="1094" t="s">
        <v>28</v>
      </c>
      <c r="J59" s="1086" t="s">
        <v>327</v>
      </c>
      <c r="K59" s="1083">
        <v>435662</v>
      </c>
      <c r="L59" s="1083">
        <v>4667006</v>
      </c>
      <c r="M59" s="1083" t="s">
        <v>147</v>
      </c>
      <c r="N59" s="1086">
        <v>25.33</v>
      </c>
      <c r="O59" s="1083">
        <v>11.25</v>
      </c>
      <c r="P59" s="1093">
        <f t="shared" si="2"/>
        <v>284.9625</v>
      </c>
      <c r="Q59" s="327"/>
    </row>
    <row r="60" s="4" customFormat="1" ht="18" customHeight="1" spans="1:17">
      <c r="A60" s="1092" t="s">
        <v>1228</v>
      </c>
      <c r="B60" s="1084" t="s">
        <v>1229</v>
      </c>
      <c r="C60" s="1084" t="s">
        <v>1230</v>
      </c>
      <c r="D60" s="1084" t="s">
        <v>1233</v>
      </c>
      <c r="E60" s="1083" t="s">
        <v>121</v>
      </c>
      <c r="F60" s="1073" t="s">
        <v>1088</v>
      </c>
      <c r="G60" s="1086" t="s">
        <v>663</v>
      </c>
      <c r="H60" s="1091" t="s">
        <v>1101</v>
      </c>
      <c r="I60" s="1094" t="s">
        <v>28</v>
      </c>
      <c r="J60" s="1086" t="s">
        <v>58</v>
      </c>
      <c r="K60" s="1083">
        <v>435826</v>
      </c>
      <c r="L60" s="1083">
        <v>4665069</v>
      </c>
      <c r="M60" s="1083" t="s">
        <v>147</v>
      </c>
      <c r="N60" s="1086">
        <v>18.95</v>
      </c>
      <c r="O60" s="1083">
        <v>11.25</v>
      </c>
      <c r="P60" s="1093">
        <f t="shared" si="2"/>
        <v>213.1875</v>
      </c>
      <c r="Q60" s="327"/>
    </row>
    <row r="61" s="4" customFormat="1" ht="18" customHeight="1" spans="1:17">
      <c r="A61" s="1092" t="s">
        <v>1228</v>
      </c>
      <c r="B61" s="1084" t="s">
        <v>1229</v>
      </c>
      <c r="C61" s="1084" t="s">
        <v>1230</v>
      </c>
      <c r="D61" s="1084" t="s">
        <v>1234</v>
      </c>
      <c r="E61" s="1083" t="s">
        <v>121</v>
      </c>
      <c r="F61" s="1073" t="s">
        <v>1088</v>
      </c>
      <c r="G61" s="1086" t="s">
        <v>487</v>
      </c>
      <c r="H61" s="1091" t="s">
        <v>1101</v>
      </c>
      <c r="I61" s="1094" t="s">
        <v>28</v>
      </c>
      <c r="J61" s="1086" t="s">
        <v>58</v>
      </c>
      <c r="K61" s="1083">
        <v>435698</v>
      </c>
      <c r="L61" s="1083">
        <v>4665141</v>
      </c>
      <c r="M61" s="1083" t="s">
        <v>147</v>
      </c>
      <c r="N61" s="1086">
        <v>0.61</v>
      </c>
      <c r="O61" s="1083">
        <v>11.25</v>
      </c>
      <c r="P61" s="1093">
        <f t="shared" si="2"/>
        <v>6.8625</v>
      </c>
      <c r="Q61" s="327"/>
    </row>
    <row r="62" s="4" customFormat="1" ht="18" customHeight="1" spans="1:17">
      <c r="A62" s="1092" t="s">
        <v>1228</v>
      </c>
      <c r="B62" s="1084" t="s">
        <v>1229</v>
      </c>
      <c r="C62" s="1084" t="s">
        <v>1230</v>
      </c>
      <c r="D62" s="1084" t="s">
        <v>1231</v>
      </c>
      <c r="E62" s="1083" t="s">
        <v>121</v>
      </c>
      <c r="F62" s="1073" t="s">
        <v>1088</v>
      </c>
      <c r="G62" s="1086" t="s">
        <v>556</v>
      </c>
      <c r="H62" s="1091" t="s">
        <v>1101</v>
      </c>
      <c r="I62" s="1094" t="s">
        <v>28</v>
      </c>
      <c r="J62" s="1086" t="s">
        <v>58</v>
      </c>
      <c r="K62" s="1083">
        <v>435437</v>
      </c>
      <c r="L62" s="1083">
        <v>4665147</v>
      </c>
      <c r="M62" s="1083" t="s">
        <v>147</v>
      </c>
      <c r="N62" s="1086">
        <v>122.12</v>
      </c>
      <c r="O62" s="1083">
        <v>11.25</v>
      </c>
      <c r="P62" s="1093">
        <f t="shared" si="2"/>
        <v>1373.85</v>
      </c>
      <c r="Q62" s="327"/>
    </row>
    <row r="63" s="4" customFormat="1" ht="18" customHeight="1" spans="1:17">
      <c r="A63" s="1092" t="s">
        <v>1219</v>
      </c>
      <c r="B63" s="1084" t="s">
        <v>1224</v>
      </c>
      <c r="C63" s="1084" t="s">
        <v>1226</v>
      </c>
      <c r="D63" s="1084" t="s">
        <v>1227</v>
      </c>
      <c r="E63" s="1083" t="s">
        <v>121</v>
      </c>
      <c r="F63" s="1073" t="s">
        <v>1088</v>
      </c>
      <c r="G63" s="1086" t="s">
        <v>384</v>
      </c>
      <c r="H63" s="1091" t="s">
        <v>722</v>
      </c>
      <c r="I63" s="1094" t="s">
        <v>28</v>
      </c>
      <c r="J63" s="1086" t="s">
        <v>1081</v>
      </c>
      <c r="K63" s="1083">
        <v>435926</v>
      </c>
      <c r="L63" s="1083">
        <v>4666458</v>
      </c>
      <c r="M63" s="1083" t="s">
        <v>147</v>
      </c>
      <c r="N63" s="1086">
        <v>6.25</v>
      </c>
      <c r="O63" s="1083">
        <v>11.25</v>
      </c>
      <c r="P63" s="1093">
        <f t="shared" si="2"/>
        <v>70.3125</v>
      </c>
      <c r="Q63" s="327"/>
    </row>
    <row r="64" s="4" customFormat="1" ht="18" customHeight="1" spans="1:17">
      <c r="A64" s="1092" t="s">
        <v>1228</v>
      </c>
      <c r="B64" s="1084" t="s">
        <v>1229</v>
      </c>
      <c r="C64" s="1084" t="s">
        <v>1230</v>
      </c>
      <c r="D64" s="1084" t="s">
        <v>1235</v>
      </c>
      <c r="E64" s="1083" t="s">
        <v>121</v>
      </c>
      <c r="F64" s="1073" t="s">
        <v>1088</v>
      </c>
      <c r="G64" s="1086" t="s">
        <v>539</v>
      </c>
      <c r="H64" s="1091" t="s">
        <v>1101</v>
      </c>
      <c r="I64" s="1094" t="s">
        <v>28</v>
      </c>
      <c r="J64" s="1086" t="s">
        <v>58</v>
      </c>
      <c r="K64" s="1083">
        <v>435711</v>
      </c>
      <c r="L64" s="1083">
        <v>4665348</v>
      </c>
      <c r="M64" s="1083" t="s">
        <v>147</v>
      </c>
      <c r="N64" s="1086">
        <v>85.2</v>
      </c>
      <c r="O64" s="1083">
        <v>11.25</v>
      </c>
      <c r="P64" s="1093">
        <f t="shared" si="2"/>
        <v>958.5</v>
      </c>
      <c r="Q64" s="327"/>
    </row>
    <row r="65" s="4" customFormat="1" ht="18" customHeight="1" spans="1:17">
      <c r="A65" s="1092" t="s">
        <v>1137</v>
      </c>
      <c r="B65" s="1084" t="s">
        <v>1138</v>
      </c>
      <c r="C65" s="1084" t="s">
        <v>1222</v>
      </c>
      <c r="D65" s="1084" t="s">
        <v>1221</v>
      </c>
      <c r="E65" s="1083" t="s">
        <v>121</v>
      </c>
      <c r="F65" s="1073" t="s">
        <v>1088</v>
      </c>
      <c r="G65" s="1086" t="s">
        <v>471</v>
      </c>
      <c r="H65" s="1091" t="s">
        <v>1101</v>
      </c>
      <c r="I65" s="1094" t="s">
        <v>28</v>
      </c>
      <c r="J65" s="1086" t="s">
        <v>58</v>
      </c>
      <c r="K65" s="1083">
        <v>435216</v>
      </c>
      <c r="L65" s="1083">
        <v>4665330</v>
      </c>
      <c r="M65" s="1083" t="s">
        <v>147</v>
      </c>
      <c r="N65" s="1086">
        <v>41.18</v>
      </c>
      <c r="O65" s="1083">
        <v>11.25</v>
      </c>
      <c r="P65" s="1093">
        <f t="shared" si="2"/>
        <v>463.275</v>
      </c>
      <c r="Q65" s="327"/>
    </row>
    <row r="66" s="4" customFormat="1" ht="18" customHeight="1" spans="1:17">
      <c r="A66" s="1092" t="s">
        <v>1219</v>
      </c>
      <c r="B66" s="1084" t="s">
        <v>1224</v>
      </c>
      <c r="C66" s="1084" t="s">
        <v>1226</v>
      </c>
      <c r="D66" s="1084" t="s">
        <v>1232</v>
      </c>
      <c r="E66" s="1083" t="s">
        <v>121</v>
      </c>
      <c r="F66" s="1073" t="s">
        <v>1088</v>
      </c>
      <c r="G66" s="1086" t="s">
        <v>1140</v>
      </c>
      <c r="H66" s="1091" t="s">
        <v>722</v>
      </c>
      <c r="I66" s="1094" t="s">
        <v>28</v>
      </c>
      <c r="J66" s="1086" t="s">
        <v>327</v>
      </c>
      <c r="K66" s="1083">
        <v>435561</v>
      </c>
      <c r="L66" s="1083">
        <v>4667087</v>
      </c>
      <c r="M66" s="1083" t="s">
        <v>147</v>
      </c>
      <c r="N66" s="1086">
        <v>22.09</v>
      </c>
      <c r="O66" s="1083">
        <v>11.25</v>
      </c>
      <c r="P66" s="1093">
        <f t="shared" si="2"/>
        <v>248.5125</v>
      </c>
      <c r="Q66" s="327"/>
    </row>
    <row r="67" s="4" customFormat="1" ht="18" customHeight="1" spans="1:17">
      <c r="A67" s="1092" t="s">
        <v>1137</v>
      </c>
      <c r="B67" s="1084" t="s">
        <v>1138</v>
      </c>
      <c r="C67" s="1084" t="s">
        <v>1222</v>
      </c>
      <c r="D67" s="1084" t="s">
        <v>1221</v>
      </c>
      <c r="E67" s="1083" t="s">
        <v>121</v>
      </c>
      <c r="F67" s="1073" t="s">
        <v>1088</v>
      </c>
      <c r="G67" s="1086" t="s">
        <v>462</v>
      </c>
      <c r="H67" s="1091" t="s">
        <v>1101</v>
      </c>
      <c r="I67" s="1094" t="s">
        <v>28</v>
      </c>
      <c r="J67" s="1086" t="s">
        <v>58</v>
      </c>
      <c r="K67" s="1083">
        <v>435391</v>
      </c>
      <c r="L67" s="1083">
        <v>4665424</v>
      </c>
      <c r="M67" s="1083" t="s">
        <v>147</v>
      </c>
      <c r="N67" s="1086">
        <v>8.22</v>
      </c>
      <c r="O67" s="1083">
        <v>11.25</v>
      </c>
      <c r="P67" s="1093">
        <f t="shared" si="2"/>
        <v>92.475</v>
      </c>
      <c r="Q67" s="327"/>
    </row>
    <row r="68" s="4" customFormat="1" ht="18" customHeight="1" spans="1:17">
      <c r="A68" s="1092" t="s">
        <v>1137</v>
      </c>
      <c r="B68" s="1084" t="s">
        <v>1138</v>
      </c>
      <c r="C68" s="1084" t="s">
        <v>1222</v>
      </c>
      <c r="D68" s="1084" t="s">
        <v>1236</v>
      </c>
      <c r="E68" s="1083" t="s">
        <v>121</v>
      </c>
      <c r="F68" s="1073" t="s">
        <v>1088</v>
      </c>
      <c r="G68" s="1086" t="s">
        <v>630</v>
      </c>
      <c r="H68" s="1091" t="s">
        <v>1101</v>
      </c>
      <c r="I68" s="1094" t="s">
        <v>28</v>
      </c>
      <c r="J68" s="1086" t="s">
        <v>58</v>
      </c>
      <c r="K68" s="1083">
        <v>435474</v>
      </c>
      <c r="L68" s="1083">
        <v>4665518</v>
      </c>
      <c r="M68" s="1083" t="s">
        <v>147</v>
      </c>
      <c r="N68" s="1086">
        <v>3.94</v>
      </c>
      <c r="O68" s="1083">
        <v>11.25</v>
      </c>
      <c r="P68" s="1093">
        <f t="shared" si="2"/>
        <v>44.325</v>
      </c>
      <c r="Q68" s="327"/>
    </row>
    <row r="69" s="4" customFormat="1" ht="18" customHeight="1" spans="1:17">
      <c r="A69" s="1092" t="s">
        <v>1228</v>
      </c>
      <c r="B69" s="1084" t="s">
        <v>1229</v>
      </c>
      <c r="C69" s="1084" t="s">
        <v>1230</v>
      </c>
      <c r="D69" s="1084" t="s">
        <v>1234</v>
      </c>
      <c r="E69" s="1083" t="s">
        <v>121</v>
      </c>
      <c r="F69" s="1073" t="s">
        <v>1088</v>
      </c>
      <c r="G69" s="1086" t="s">
        <v>550</v>
      </c>
      <c r="H69" s="1091" t="s">
        <v>1101</v>
      </c>
      <c r="I69" s="1094" t="s">
        <v>28</v>
      </c>
      <c r="J69" s="1086" t="s">
        <v>58</v>
      </c>
      <c r="K69" s="1083">
        <v>435685</v>
      </c>
      <c r="L69" s="1083">
        <v>4665181</v>
      </c>
      <c r="M69" s="1083" t="s">
        <v>147</v>
      </c>
      <c r="N69" s="1086">
        <v>1.74</v>
      </c>
      <c r="O69" s="1083">
        <v>11.25</v>
      </c>
      <c r="P69" s="1093">
        <f t="shared" si="2"/>
        <v>19.575</v>
      </c>
      <c r="Q69" s="327"/>
    </row>
    <row r="70" s="4" customFormat="1" ht="21" customHeight="1" spans="1:17">
      <c r="A70" s="1092" t="s">
        <v>1237</v>
      </c>
      <c r="B70" s="1084" t="s">
        <v>1138</v>
      </c>
      <c r="C70" s="1084" t="s">
        <v>1238</v>
      </c>
      <c r="D70" s="1084" t="s">
        <v>1223</v>
      </c>
      <c r="E70" s="1083" t="s">
        <v>121</v>
      </c>
      <c r="F70" s="1073" t="s">
        <v>1088</v>
      </c>
      <c r="G70" s="1098" t="s">
        <v>420</v>
      </c>
      <c r="H70" s="1091" t="s">
        <v>1101</v>
      </c>
      <c r="I70" s="1094" t="s">
        <v>28</v>
      </c>
      <c r="J70" s="1086" t="s">
        <v>58</v>
      </c>
      <c r="K70" s="1083">
        <v>435391</v>
      </c>
      <c r="L70" s="1083">
        <v>4665424</v>
      </c>
      <c r="M70" s="1083" t="s">
        <v>147</v>
      </c>
      <c r="N70" s="1101">
        <v>22.53</v>
      </c>
      <c r="O70" s="1083">
        <v>11.25</v>
      </c>
      <c r="P70" s="1093">
        <f t="shared" si="2"/>
        <v>253.4625</v>
      </c>
      <c r="Q70" s="327"/>
    </row>
    <row r="71" s="4" customFormat="1" ht="20.25" customHeight="1" spans="1:17">
      <c r="A71" s="1092" t="s">
        <v>1237</v>
      </c>
      <c r="B71" s="1084" t="s">
        <v>1138</v>
      </c>
      <c r="C71" s="1084" t="s">
        <v>1238</v>
      </c>
      <c r="D71" s="1084" t="s">
        <v>1223</v>
      </c>
      <c r="E71" s="1083" t="s">
        <v>121</v>
      </c>
      <c r="F71" s="1073" t="s">
        <v>1088</v>
      </c>
      <c r="G71" s="1098" t="s">
        <v>528</v>
      </c>
      <c r="H71" s="1091" t="s">
        <v>1101</v>
      </c>
      <c r="I71" s="1094" t="s">
        <v>28</v>
      </c>
      <c r="J71" s="1086" t="s">
        <v>58</v>
      </c>
      <c r="K71" s="1083">
        <v>435474</v>
      </c>
      <c r="L71" s="1083">
        <v>4665518</v>
      </c>
      <c r="M71" s="1083" t="s">
        <v>147</v>
      </c>
      <c r="N71" s="1101">
        <v>6.14</v>
      </c>
      <c r="O71" s="1083">
        <v>11.25</v>
      </c>
      <c r="P71" s="1093">
        <f t="shared" si="2"/>
        <v>69.075</v>
      </c>
      <c r="Q71" s="327"/>
    </row>
    <row r="72" s="4" customFormat="1" ht="21" customHeight="1" spans="1:17">
      <c r="A72" s="1092" t="s">
        <v>1237</v>
      </c>
      <c r="B72" s="1084" t="s">
        <v>1138</v>
      </c>
      <c r="C72" s="1084" t="s">
        <v>1238</v>
      </c>
      <c r="D72" s="1084" t="s">
        <v>1223</v>
      </c>
      <c r="E72" s="1083" t="s">
        <v>121</v>
      </c>
      <c r="F72" s="1073" t="s">
        <v>1088</v>
      </c>
      <c r="G72" s="1098" t="s">
        <v>506</v>
      </c>
      <c r="H72" s="1091" t="s">
        <v>1101</v>
      </c>
      <c r="I72" s="1094" t="s">
        <v>28</v>
      </c>
      <c r="J72" s="1086" t="s">
        <v>58</v>
      </c>
      <c r="K72" s="1083">
        <v>435557</v>
      </c>
      <c r="L72" s="1083">
        <v>4665612</v>
      </c>
      <c r="M72" s="1083" t="s">
        <v>147</v>
      </c>
      <c r="N72" s="1101">
        <v>78.94</v>
      </c>
      <c r="O72" s="1083">
        <v>11.25</v>
      </c>
      <c r="P72" s="1093">
        <f t="shared" si="2"/>
        <v>888.075</v>
      </c>
      <c r="Q72" s="327"/>
    </row>
    <row r="73" s="4" customFormat="1" ht="18.75" customHeight="1" spans="1:17">
      <c r="A73" s="1092" t="s">
        <v>1237</v>
      </c>
      <c r="B73" s="1084" t="s">
        <v>1138</v>
      </c>
      <c r="C73" s="1084" t="s">
        <v>1238</v>
      </c>
      <c r="D73" s="1084" t="s">
        <v>1223</v>
      </c>
      <c r="E73" s="1083" t="s">
        <v>121</v>
      </c>
      <c r="F73" s="1073" t="s">
        <v>1088</v>
      </c>
      <c r="G73" s="1098" t="s">
        <v>1141</v>
      </c>
      <c r="H73" s="1091" t="s">
        <v>1101</v>
      </c>
      <c r="I73" s="1094" t="s">
        <v>28</v>
      </c>
      <c r="J73" s="1086" t="s">
        <v>58</v>
      </c>
      <c r="K73" s="1083">
        <v>435640</v>
      </c>
      <c r="L73" s="1083">
        <v>4665706</v>
      </c>
      <c r="M73" s="1083" t="s">
        <v>147</v>
      </c>
      <c r="N73" s="1101">
        <v>22.47</v>
      </c>
      <c r="O73" s="1083">
        <v>11.25</v>
      </c>
      <c r="P73" s="1093">
        <f t="shared" si="2"/>
        <v>252.7875</v>
      </c>
      <c r="Q73" s="327"/>
    </row>
    <row r="74" s="4" customFormat="1" ht="20.25" customHeight="1" spans="1:17">
      <c r="A74" s="1092" t="s">
        <v>1237</v>
      </c>
      <c r="B74" s="1084" t="s">
        <v>1138</v>
      </c>
      <c r="C74" s="1084" t="s">
        <v>1238</v>
      </c>
      <c r="D74" s="1084" t="s">
        <v>1223</v>
      </c>
      <c r="E74" s="1083" t="s">
        <v>121</v>
      </c>
      <c r="F74" s="1073" t="s">
        <v>1088</v>
      </c>
      <c r="G74" s="1098" t="s">
        <v>422</v>
      </c>
      <c r="H74" s="1091" t="s">
        <v>1101</v>
      </c>
      <c r="I74" s="1094" t="s">
        <v>28</v>
      </c>
      <c r="J74" s="1086" t="s">
        <v>58</v>
      </c>
      <c r="K74" s="1083">
        <v>435723</v>
      </c>
      <c r="L74" s="1083">
        <v>4665800</v>
      </c>
      <c r="M74" s="1083" t="s">
        <v>147</v>
      </c>
      <c r="N74" s="1101">
        <v>102.06</v>
      </c>
      <c r="O74" s="1083">
        <v>11.25</v>
      </c>
      <c r="P74" s="1093">
        <f t="shared" si="2"/>
        <v>1148.175</v>
      </c>
      <c r="Q74" s="327"/>
    </row>
    <row r="75" s="4" customFormat="1" ht="21" customHeight="1" spans="1:17">
      <c r="A75" s="1092" t="s">
        <v>1237</v>
      </c>
      <c r="B75" s="1084" t="s">
        <v>1138</v>
      </c>
      <c r="C75" s="1084" t="s">
        <v>1238</v>
      </c>
      <c r="D75" s="1084" t="s">
        <v>1223</v>
      </c>
      <c r="E75" s="1083" t="s">
        <v>121</v>
      </c>
      <c r="F75" s="1073" t="s">
        <v>1088</v>
      </c>
      <c r="G75" s="1098" t="s">
        <v>422</v>
      </c>
      <c r="H75" s="1091" t="s">
        <v>1101</v>
      </c>
      <c r="I75" s="1094" t="s">
        <v>28</v>
      </c>
      <c r="J75" s="1086" t="s">
        <v>58</v>
      </c>
      <c r="K75" s="1083">
        <v>435806</v>
      </c>
      <c r="L75" s="1083">
        <v>4665894</v>
      </c>
      <c r="M75" s="1083" t="s">
        <v>147</v>
      </c>
      <c r="N75" s="1101">
        <v>34.13</v>
      </c>
      <c r="O75" s="1083">
        <v>11.25</v>
      </c>
      <c r="P75" s="1093">
        <f t="shared" si="2"/>
        <v>383.9625</v>
      </c>
      <c r="Q75" s="327"/>
    </row>
    <row r="76" s="4" customFormat="1" ht="18.75" customHeight="1" spans="1:17">
      <c r="A76" s="1092" t="s">
        <v>1237</v>
      </c>
      <c r="B76" s="1084" t="s">
        <v>1138</v>
      </c>
      <c r="C76" s="1084" t="s">
        <v>1238</v>
      </c>
      <c r="D76" s="1084" t="s">
        <v>1223</v>
      </c>
      <c r="E76" s="1083" t="s">
        <v>121</v>
      </c>
      <c r="F76" s="1073" t="s">
        <v>1088</v>
      </c>
      <c r="G76" s="1098" t="s">
        <v>396</v>
      </c>
      <c r="H76" s="1091" t="s">
        <v>1101</v>
      </c>
      <c r="I76" s="1094" t="s">
        <v>28</v>
      </c>
      <c r="J76" s="1086" t="s">
        <v>58</v>
      </c>
      <c r="K76" s="1083">
        <v>435889</v>
      </c>
      <c r="L76" s="1083">
        <v>4665988</v>
      </c>
      <c r="M76" s="1083" t="s">
        <v>147</v>
      </c>
      <c r="N76" s="1101">
        <v>32.99</v>
      </c>
      <c r="O76" s="1083">
        <v>11.25</v>
      </c>
      <c r="P76" s="1093">
        <f t="shared" si="2"/>
        <v>371.1375</v>
      </c>
      <c r="Q76" s="327"/>
    </row>
    <row r="77" s="4" customFormat="1" ht="18" customHeight="1" spans="1:16">
      <c r="A77" s="1083"/>
      <c r="B77" s="1084" t="s">
        <v>3</v>
      </c>
      <c r="C77" s="1084"/>
      <c r="D77" s="1084"/>
      <c r="E77" s="1083"/>
      <c r="F77" s="1073" t="s">
        <v>1089</v>
      </c>
      <c r="G77" s="1087"/>
      <c r="H77" s="1083"/>
      <c r="I77" s="1083"/>
      <c r="J77" s="1083"/>
      <c r="K77" s="1083"/>
      <c r="L77" s="1083"/>
      <c r="M77" s="1083"/>
      <c r="N77" s="1083">
        <v>525.52</v>
      </c>
      <c r="O77" s="1083">
        <v>11.25</v>
      </c>
      <c r="P77" s="1093">
        <f t="shared" si="2"/>
        <v>5912.1</v>
      </c>
    </row>
    <row r="78" s="4" customFormat="1" ht="18" customHeight="1" spans="1:16">
      <c r="A78" s="1083" t="s">
        <v>1239</v>
      </c>
      <c r="B78" s="1084" t="s">
        <v>1240</v>
      </c>
      <c r="C78" s="1084" t="s">
        <v>1241</v>
      </c>
      <c r="D78" s="1084" t="s">
        <v>1242</v>
      </c>
      <c r="E78" s="1083" t="s">
        <v>121</v>
      </c>
      <c r="F78" s="1073" t="s">
        <v>1089</v>
      </c>
      <c r="G78" s="1086" t="s">
        <v>1117</v>
      </c>
      <c r="H78" s="1091" t="s">
        <v>1101</v>
      </c>
      <c r="I78" s="1094" t="s">
        <v>28</v>
      </c>
      <c r="J78" s="1086" t="s">
        <v>29</v>
      </c>
      <c r="K78" s="1083">
        <v>441992</v>
      </c>
      <c r="L78" s="1083">
        <v>4661897</v>
      </c>
      <c r="M78" s="1083" t="s">
        <v>563</v>
      </c>
      <c r="N78" s="1086">
        <v>16.44</v>
      </c>
      <c r="O78" s="1083">
        <v>11.25</v>
      </c>
      <c r="P78" s="1093">
        <f t="shared" si="2"/>
        <v>184.95</v>
      </c>
    </row>
    <row r="79" s="4" customFormat="1" ht="18" customHeight="1" spans="1:16">
      <c r="A79" s="1083" t="s">
        <v>1239</v>
      </c>
      <c r="B79" s="1084" t="s">
        <v>1240</v>
      </c>
      <c r="C79" s="1084" t="s">
        <v>1241</v>
      </c>
      <c r="D79" s="1084" t="s">
        <v>1243</v>
      </c>
      <c r="E79" s="1083" t="s">
        <v>121</v>
      </c>
      <c r="F79" s="1073" t="s">
        <v>1089</v>
      </c>
      <c r="G79" s="1086" t="s">
        <v>1118</v>
      </c>
      <c r="H79" s="1091" t="s">
        <v>1101</v>
      </c>
      <c r="I79" s="1094" t="s">
        <v>28</v>
      </c>
      <c r="J79" s="1086" t="s">
        <v>58</v>
      </c>
      <c r="K79" s="1083">
        <v>441666</v>
      </c>
      <c r="L79" s="1083">
        <v>4662269</v>
      </c>
      <c r="M79" s="1083" t="s">
        <v>563</v>
      </c>
      <c r="N79" s="1086">
        <v>59.12</v>
      </c>
      <c r="O79" s="1083">
        <v>11.25</v>
      </c>
      <c r="P79" s="1093">
        <f t="shared" si="2"/>
        <v>665.1</v>
      </c>
    </row>
    <row r="80" s="4" customFormat="1" ht="18" customHeight="1" spans="1:16">
      <c r="A80" s="1083" t="s">
        <v>1239</v>
      </c>
      <c r="B80" s="1084" t="s">
        <v>1240</v>
      </c>
      <c r="C80" s="1084" t="s">
        <v>1241</v>
      </c>
      <c r="D80" s="1084" t="s">
        <v>1244</v>
      </c>
      <c r="E80" s="1083" t="s">
        <v>121</v>
      </c>
      <c r="F80" s="1073" t="s">
        <v>1089</v>
      </c>
      <c r="G80" s="1086" t="s">
        <v>1119</v>
      </c>
      <c r="H80" s="1091" t="s">
        <v>1101</v>
      </c>
      <c r="I80" s="1094" t="s">
        <v>28</v>
      </c>
      <c r="J80" s="1086" t="s">
        <v>58</v>
      </c>
      <c r="K80" s="1083">
        <v>442021</v>
      </c>
      <c r="L80" s="1083">
        <v>4661732</v>
      </c>
      <c r="M80" s="1083" t="s">
        <v>563</v>
      </c>
      <c r="N80" s="1086">
        <v>6.62</v>
      </c>
      <c r="O80" s="1083">
        <v>11.25</v>
      </c>
      <c r="P80" s="1093">
        <f t="shared" si="2"/>
        <v>74.475</v>
      </c>
    </row>
    <row r="81" s="4" customFormat="1" ht="18" customHeight="1" spans="1:16">
      <c r="A81" s="1083" t="s">
        <v>1239</v>
      </c>
      <c r="B81" s="1084" t="s">
        <v>1240</v>
      </c>
      <c r="C81" s="1084" t="s">
        <v>1241</v>
      </c>
      <c r="D81" s="1084" t="s">
        <v>1244</v>
      </c>
      <c r="E81" s="1083" t="s">
        <v>121</v>
      </c>
      <c r="F81" s="1073" t="s">
        <v>1089</v>
      </c>
      <c r="G81" s="1086" t="s">
        <v>1120</v>
      </c>
      <c r="H81" s="1091" t="s">
        <v>1101</v>
      </c>
      <c r="I81" s="1094" t="s">
        <v>28</v>
      </c>
      <c r="J81" s="1086" t="s">
        <v>58</v>
      </c>
      <c r="K81" s="1083">
        <v>441864</v>
      </c>
      <c r="L81" s="1083">
        <v>4661670</v>
      </c>
      <c r="M81" s="1083" t="s">
        <v>563</v>
      </c>
      <c r="N81" s="1086">
        <v>6.39</v>
      </c>
      <c r="O81" s="1083">
        <v>11.25</v>
      </c>
      <c r="P81" s="1093">
        <f t="shared" si="2"/>
        <v>71.8875</v>
      </c>
    </row>
    <row r="82" s="4" customFormat="1" ht="18" customHeight="1" spans="1:16">
      <c r="A82" s="1083" t="s">
        <v>1239</v>
      </c>
      <c r="B82" s="1084" t="s">
        <v>1240</v>
      </c>
      <c r="C82" s="1084" t="s">
        <v>1241</v>
      </c>
      <c r="D82" s="1084" t="s">
        <v>1244</v>
      </c>
      <c r="E82" s="1083" t="s">
        <v>121</v>
      </c>
      <c r="F82" s="1073" t="s">
        <v>1089</v>
      </c>
      <c r="G82" s="1086" t="s">
        <v>1121</v>
      </c>
      <c r="H82" s="1091" t="s">
        <v>1101</v>
      </c>
      <c r="I82" s="1094" t="s">
        <v>28</v>
      </c>
      <c r="J82" s="1086" t="s">
        <v>58</v>
      </c>
      <c r="K82" s="1083">
        <v>441852</v>
      </c>
      <c r="L82" s="1083">
        <v>4661584</v>
      </c>
      <c r="M82" s="1083" t="s">
        <v>563</v>
      </c>
      <c r="N82" s="1086">
        <v>23.62</v>
      </c>
      <c r="O82" s="1083">
        <v>11.25</v>
      </c>
      <c r="P82" s="1093">
        <f t="shared" si="2"/>
        <v>265.725</v>
      </c>
    </row>
    <row r="83" s="4" customFormat="1" ht="18" customHeight="1" spans="1:16">
      <c r="A83" s="1083" t="s">
        <v>1239</v>
      </c>
      <c r="B83" s="1084" t="s">
        <v>1240</v>
      </c>
      <c r="C83" s="1084" t="s">
        <v>1241</v>
      </c>
      <c r="D83" s="1084" t="s">
        <v>1244</v>
      </c>
      <c r="E83" s="1083" t="s">
        <v>121</v>
      </c>
      <c r="F83" s="1073" t="s">
        <v>1089</v>
      </c>
      <c r="G83" s="1086" t="s">
        <v>1122</v>
      </c>
      <c r="H83" s="1091" t="s">
        <v>1101</v>
      </c>
      <c r="I83" s="1094" t="s">
        <v>28</v>
      </c>
      <c r="J83" s="1086" t="s">
        <v>58</v>
      </c>
      <c r="K83" s="1083">
        <v>442081</v>
      </c>
      <c r="L83" s="1083">
        <v>4661660</v>
      </c>
      <c r="M83" s="1083" t="s">
        <v>563</v>
      </c>
      <c r="N83" s="1086">
        <v>2.79</v>
      </c>
      <c r="O83" s="1083">
        <v>11.25</v>
      </c>
      <c r="P83" s="1093">
        <f t="shared" si="2"/>
        <v>31.3875</v>
      </c>
    </row>
    <row r="84" s="4" customFormat="1" ht="18" customHeight="1" spans="1:16">
      <c r="A84" s="1083" t="s">
        <v>1239</v>
      </c>
      <c r="B84" s="1084" t="s">
        <v>1240</v>
      </c>
      <c r="C84" s="1084" t="s">
        <v>1241</v>
      </c>
      <c r="D84" s="1084" t="s">
        <v>1242</v>
      </c>
      <c r="E84" s="1083" t="s">
        <v>121</v>
      </c>
      <c r="F84" s="1073" t="s">
        <v>1089</v>
      </c>
      <c r="G84" s="1086" t="s">
        <v>1123</v>
      </c>
      <c r="H84" s="1091" t="s">
        <v>1101</v>
      </c>
      <c r="I84" s="1094" t="s">
        <v>28</v>
      </c>
      <c r="J84" s="1086" t="s">
        <v>58</v>
      </c>
      <c r="K84" s="1083">
        <v>441904</v>
      </c>
      <c r="L84" s="1083">
        <v>4662004</v>
      </c>
      <c r="M84" s="1083" t="s">
        <v>563</v>
      </c>
      <c r="N84" s="1086">
        <v>221.43</v>
      </c>
      <c r="O84" s="1083">
        <v>11.25</v>
      </c>
      <c r="P84" s="1093">
        <f t="shared" si="2"/>
        <v>2491.0875</v>
      </c>
    </row>
    <row r="85" s="4" customFormat="1" ht="18" customHeight="1" spans="1:16">
      <c r="A85" s="1083" t="s">
        <v>1239</v>
      </c>
      <c r="B85" s="1084" t="s">
        <v>1240</v>
      </c>
      <c r="C85" s="1084" t="s">
        <v>1241</v>
      </c>
      <c r="D85" s="1084" t="s">
        <v>1244</v>
      </c>
      <c r="E85" s="1083" t="s">
        <v>121</v>
      </c>
      <c r="F85" s="1073" t="s">
        <v>1089</v>
      </c>
      <c r="G85" s="1086" t="s">
        <v>1124</v>
      </c>
      <c r="H85" s="1091" t="s">
        <v>1101</v>
      </c>
      <c r="I85" s="1094" t="s">
        <v>28</v>
      </c>
      <c r="J85" s="1086" t="s">
        <v>58</v>
      </c>
      <c r="K85" s="1083">
        <v>442063</v>
      </c>
      <c r="L85" s="1083">
        <v>4661664</v>
      </c>
      <c r="M85" s="1083" t="s">
        <v>563</v>
      </c>
      <c r="N85" s="1086">
        <v>5.75</v>
      </c>
      <c r="O85" s="1083">
        <v>11.25</v>
      </c>
      <c r="P85" s="1093">
        <f t="shared" si="2"/>
        <v>64.6875</v>
      </c>
    </row>
    <row r="86" s="4" customFormat="1" ht="18" customHeight="1" spans="1:16">
      <c r="A86" s="1083" t="s">
        <v>1239</v>
      </c>
      <c r="B86" s="1084" t="s">
        <v>1240</v>
      </c>
      <c r="C86" s="1084" t="s">
        <v>1220</v>
      </c>
      <c r="D86" s="1084" t="s">
        <v>1245</v>
      </c>
      <c r="E86" s="1083" t="s">
        <v>121</v>
      </c>
      <c r="F86" s="1073" t="s">
        <v>1089</v>
      </c>
      <c r="G86" s="1086" t="s">
        <v>1125</v>
      </c>
      <c r="H86" s="1091" t="s">
        <v>1101</v>
      </c>
      <c r="I86" s="1094" t="s">
        <v>28</v>
      </c>
      <c r="J86" s="1086" t="s">
        <v>58</v>
      </c>
      <c r="K86" s="1083">
        <v>441357</v>
      </c>
      <c r="L86" s="1083">
        <v>4661414</v>
      </c>
      <c r="M86" s="1083" t="s">
        <v>563</v>
      </c>
      <c r="N86" s="1086">
        <v>18.07</v>
      </c>
      <c r="O86" s="1083">
        <v>11.25</v>
      </c>
      <c r="P86" s="1093">
        <f t="shared" si="2"/>
        <v>203.2875</v>
      </c>
    </row>
    <row r="87" s="4" customFormat="1" ht="18" customHeight="1" spans="1:16">
      <c r="A87" s="1083" t="s">
        <v>1239</v>
      </c>
      <c r="B87" s="1084" t="s">
        <v>1240</v>
      </c>
      <c r="C87" s="1084" t="s">
        <v>1220</v>
      </c>
      <c r="D87" s="1084" t="s">
        <v>1245</v>
      </c>
      <c r="E87" s="1083" t="s">
        <v>121</v>
      </c>
      <c r="F87" s="1073" t="s">
        <v>1089</v>
      </c>
      <c r="G87" s="1086" t="s">
        <v>1126</v>
      </c>
      <c r="H87" s="1091" t="s">
        <v>1101</v>
      </c>
      <c r="I87" s="1094" t="s">
        <v>28</v>
      </c>
      <c r="J87" s="1086" t="s">
        <v>58</v>
      </c>
      <c r="K87" s="1083">
        <v>441416</v>
      </c>
      <c r="L87" s="1083">
        <v>4661382</v>
      </c>
      <c r="M87" s="1083" t="s">
        <v>563</v>
      </c>
      <c r="N87" s="1086">
        <v>23.52</v>
      </c>
      <c r="O87" s="1083">
        <v>11.25</v>
      </c>
      <c r="P87" s="1093">
        <f t="shared" si="2"/>
        <v>264.6</v>
      </c>
    </row>
    <row r="88" s="4" customFormat="1" ht="18" customHeight="1" spans="1:16">
      <c r="A88" s="1083" t="s">
        <v>1239</v>
      </c>
      <c r="B88" s="1084" t="s">
        <v>1240</v>
      </c>
      <c r="C88" s="1084" t="s">
        <v>1241</v>
      </c>
      <c r="D88" s="1084" t="s">
        <v>1243</v>
      </c>
      <c r="E88" s="1083" t="s">
        <v>121</v>
      </c>
      <c r="F88" s="1073" t="s">
        <v>1089</v>
      </c>
      <c r="G88" s="1086" t="s">
        <v>1118</v>
      </c>
      <c r="H88" s="1091" t="s">
        <v>1101</v>
      </c>
      <c r="I88" s="1094" t="s">
        <v>28</v>
      </c>
      <c r="J88" s="1086" t="s">
        <v>58</v>
      </c>
      <c r="K88" s="1083">
        <v>441597</v>
      </c>
      <c r="L88" s="1083">
        <v>4662018</v>
      </c>
      <c r="M88" s="1083" t="s">
        <v>563</v>
      </c>
      <c r="N88" s="1086">
        <v>40.17</v>
      </c>
      <c r="O88" s="1083">
        <v>11.25</v>
      </c>
      <c r="P88" s="1093">
        <f t="shared" si="2"/>
        <v>451.9125</v>
      </c>
    </row>
    <row r="89" s="4" customFormat="1" ht="18" customHeight="1" spans="1:16">
      <c r="A89" s="1083" t="s">
        <v>1239</v>
      </c>
      <c r="B89" s="1084" t="s">
        <v>1240</v>
      </c>
      <c r="C89" s="1084" t="s">
        <v>1241</v>
      </c>
      <c r="D89" s="1084" t="s">
        <v>1244</v>
      </c>
      <c r="E89" s="1083" t="s">
        <v>121</v>
      </c>
      <c r="F89" s="1073" t="s">
        <v>1089</v>
      </c>
      <c r="G89" s="1086" t="s">
        <v>1127</v>
      </c>
      <c r="H89" s="1091" t="s">
        <v>1101</v>
      </c>
      <c r="I89" s="1094" t="s">
        <v>28</v>
      </c>
      <c r="J89" s="1086" t="s">
        <v>58</v>
      </c>
      <c r="K89" s="1083">
        <v>441945</v>
      </c>
      <c r="L89" s="1083">
        <v>4661655</v>
      </c>
      <c r="M89" s="1083" t="s">
        <v>563</v>
      </c>
      <c r="N89" s="1086">
        <v>9.19</v>
      </c>
      <c r="O89" s="1083">
        <v>11.25</v>
      </c>
      <c r="P89" s="1093">
        <f t="shared" si="2"/>
        <v>103.3875</v>
      </c>
    </row>
    <row r="90" s="4" customFormat="1" ht="18" customHeight="1" spans="1:16">
      <c r="A90" s="1083" t="s">
        <v>1239</v>
      </c>
      <c r="B90" s="1084" t="s">
        <v>1240</v>
      </c>
      <c r="C90" s="1084" t="s">
        <v>1241</v>
      </c>
      <c r="D90" s="1084" t="s">
        <v>1244</v>
      </c>
      <c r="E90" s="1083" t="s">
        <v>121</v>
      </c>
      <c r="F90" s="1073" t="s">
        <v>1089</v>
      </c>
      <c r="G90" s="1086" t="s">
        <v>1128</v>
      </c>
      <c r="H90" s="1091" t="s">
        <v>1101</v>
      </c>
      <c r="I90" s="1094" t="s">
        <v>28</v>
      </c>
      <c r="J90" s="1086" t="s">
        <v>58</v>
      </c>
      <c r="K90" s="1083">
        <v>442158</v>
      </c>
      <c r="L90" s="1083">
        <v>4661739</v>
      </c>
      <c r="M90" s="1083" t="s">
        <v>563</v>
      </c>
      <c r="N90" s="1086">
        <v>3.08</v>
      </c>
      <c r="O90" s="1083">
        <v>11.25</v>
      </c>
      <c r="P90" s="1093">
        <f t="shared" si="2"/>
        <v>34.65</v>
      </c>
    </row>
    <row r="91" s="4" customFormat="1" ht="18" customHeight="1" spans="1:16">
      <c r="A91" s="1083" t="s">
        <v>1239</v>
      </c>
      <c r="B91" s="1084" t="s">
        <v>1240</v>
      </c>
      <c r="C91" s="1084" t="s">
        <v>1241</v>
      </c>
      <c r="D91" s="1084" t="s">
        <v>1243</v>
      </c>
      <c r="E91" s="1083" t="s">
        <v>121</v>
      </c>
      <c r="F91" s="1073" t="s">
        <v>1089</v>
      </c>
      <c r="G91" s="1086" t="s">
        <v>1129</v>
      </c>
      <c r="H91" s="1091" t="s">
        <v>1101</v>
      </c>
      <c r="I91" s="1094" t="s">
        <v>28</v>
      </c>
      <c r="J91" s="1086" t="s">
        <v>58</v>
      </c>
      <c r="K91" s="1083">
        <v>441898</v>
      </c>
      <c r="L91" s="1083">
        <v>4662248</v>
      </c>
      <c r="M91" s="1083" t="s">
        <v>563</v>
      </c>
      <c r="N91" s="1086">
        <v>71.24</v>
      </c>
      <c r="O91" s="1083">
        <v>11.25</v>
      </c>
      <c r="P91" s="1093">
        <f t="shared" si="2"/>
        <v>801.45</v>
      </c>
    </row>
    <row r="92" s="4" customFormat="1" ht="18" customHeight="1" spans="1:16">
      <c r="A92" s="1083" t="s">
        <v>1239</v>
      </c>
      <c r="B92" s="1084" t="s">
        <v>1240</v>
      </c>
      <c r="C92" s="1084" t="s">
        <v>1241</v>
      </c>
      <c r="D92" s="1084" t="s">
        <v>1244</v>
      </c>
      <c r="E92" s="1083" t="s">
        <v>121</v>
      </c>
      <c r="F92" s="1073" t="s">
        <v>1089</v>
      </c>
      <c r="G92" s="1086" t="s">
        <v>1130</v>
      </c>
      <c r="H92" s="1091" t="s">
        <v>1101</v>
      </c>
      <c r="I92" s="1094" t="s">
        <v>28</v>
      </c>
      <c r="J92" s="1086" t="s">
        <v>58</v>
      </c>
      <c r="K92" s="1083">
        <v>441842</v>
      </c>
      <c r="L92" s="1083">
        <v>4661751</v>
      </c>
      <c r="M92" s="1083" t="s">
        <v>563</v>
      </c>
      <c r="N92" s="1086">
        <v>14.38</v>
      </c>
      <c r="O92" s="1083">
        <v>11.25</v>
      </c>
      <c r="P92" s="1093">
        <f t="shared" si="2"/>
        <v>161.775</v>
      </c>
    </row>
    <row r="93" s="4" customFormat="1" ht="18" customHeight="1" spans="1:16">
      <c r="A93" s="1083" t="s">
        <v>1239</v>
      </c>
      <c r="B93" s="1084" t="s">
        <v>1240</v>
      </c>
      <c r="C93" s="1084" t="s">
        <v>1241</v>
      </c>
      <c r="D93" s="1084" t="s">
        <v>1243</v>
      </c>
      <c r="E93" s="1083" t="s">
        <v>121</v>
      </c>
      <c r="F93" s="1073" t="s">
        <v>1089</v>
      </c>
      <c r="G93" s="1086" t="s">
        <v>1118</v>
      </c>
      <c r="H93" s="1091" t="s">
        <v>1101</v>
      </c>
      <c r="I93" s="1094" t="s">
        <v>28</v>
      </c>
      <c r="J93" s="1086" t="s">
        <v>58</v>
      </c>
      <c r="K93" s="1083">
        <v>441686</v>
      </c>
      <c r="L93" s="1083">
        <v>4662083</v>
      </c>
      <c r="M93" s="1083" t="s">
        <v>563</v>
      </c>
      <c r="N93" s="1086">
        <v>3.71</v>
      </c>
      <c r="O93" s="1083">
        <v>11.25</v>
      </c>
      <c r="P93" s="1093">
        <f t="shared" si="2"/>
        <v>41.7375</v>
      </c>
    </row>
    <row r="94" s="4" customFormat="1" ht="18" customHeight="1" spans="1:16">
      <c r="A94" s="1083"/>
      <c r="B94" s="1084" t="s">
        <v>3</v>
      </c>
      <c r="C94" s="1084"/>
      <c r="D94" s="1084"/>
      <c r="E94" s="1083"/>
      <c r="F94" s="1073" t="s">
        <v>1090</v>
      </c>
      <c r="G94" s="1087"/>
      <c r="H94" s="1083"/>
      <c r="I94" s="1083"/>
      <c r="J94" s="1083"/>
      <c r="K94" s="1083"/>
      <c r="L94" s="1083"/>
      <c r="M94" s="1083"/>
      <c r="N94" s="1083">
        <v>1376.08</v>
      </c>
      <c r="O94" s="1083">
        <v>11.25</v>
      </c>
      <c r="P94" s="1093">
        <f t="shared" si="2"/>
        <v>15480.9</v>
      </c>
    </row>
    <row r="95" s="4" customFormat="1" ht="18" customHeight="1" spans="1:16">
      <c r="A95" s="1083" t="s">
        <v>1246</v>
      </c>
      <c r="B95" s="1084" t="s">
        <v>1247</v>
      </c>
      <c r="C95" s="1084" t="s">
        <v>1248</v>
      </c>
      <c r="D95" s="1084" t="s">
        <v>1249</v>
      </c>
      <c r="E95" s="1083" t="s">
        <v>121</v>
      </c>
      <c r="F95" s="1073" t="s">
        <v>1090</v>
      </c>
      <c r="G95" s="1086" t="s">
        <v>464</v>
      </c>
      <c r="H95" s="1091" t="s">
        <v>1101</v>
      </c>
      <c r="I95" s="1094" t="s">
        <v>28</v>
      </c>
      <c r="J95" s="1086" t="s">
        <v>29</v>
      </c>
      <c r="K95" s="1083">
        <v>442526</v>
      </c>
      <c r="L95" s="1083">
        <v>4661403</v>
      </c>
      <c r="M95" s="1083" t="s">
        <v>563</v>
      </c>
      <c r="N95" s="1086">
        <v>22.01</v>
      </c>
      <c r="O95" s="1083">
        <v>11.25</v>
      </c>
      <c r="P95" s="1093">
        <f t="shared" si="2"/>
        <v>247.6125</v>
      </c>
    </row>
    <row r="96" s="4" customFormat="1" ht="18" customHeight="1" spans="1:16">
      <c r="A96" s="1083" t="s">
        <v>1246</v>
      </c>
      <c r="B96" s="1084" t="s">
        <v>1247</v>
      </c>
      <c r="C96" s="1084" t="s">
        <v>1248</v>
      </c>
      <c r="D96" s="1084" t="s">
        <v>1249</v>
      </c>
      <c r="E96" s="1083" t="s">
        <v>121</v>
      </c>
      <c r="F96" s="1073" t="s">
        <v>1090</v>
      </c>
      <c r="G96" s="1086" t="s">
        <v>669</v>
      </c>
      <c r="H96" s="1091" t="s">
        <v>1101</v>
      </c>
      <c r="I96" s="1094" t="s">
        <v>28</v>
      </c>
      <c r="J96" s="1086" t="s">
        <v>58</v>
      </c>
      <c r="K96" s="1083">
        <v>441805</v>
      </c>
      <c r="L96" s="1083">
        <v>4661017</v>
      </c>
      <c r="M96" s="1083" t="s">
        <v>563</v>
      </c>
      <c r="N96" s="1086">
        <v>7.9</v>
      </c>
      <c r="O96" s="1083">
        <v>11.25</v>
      </c>
      <c r="P96" s="1093">
        <f t="shared" si="2"/>
        <v>88.875</v>
      </c>
    </row>
    <row r="97" s="4" customFormat="1" ht="18" customHeight="1" spans="1:16">
      <c r="A97" s="1083" t="s">
        <v>1246</v>
      </c>
      <c r="B97" s="1084" t="s">
        <v>1247</v>
      </c>
      <c r="C97" s="1084" t="s">
        <v>1248</v>
      </c>
      <c r="D97" s="1084" t="s">
        <v>1249</v>
      </c>
      <c r="E97" s="1083" t="s">
        <v>121</v>
      </c>
      <c r="F97" s="1073" t="s">
        <v>1090</v>
      </c>
      <c r="G97" s="1086" t="s">
        <v>544</v>
      </c>
      <c r="H97" s="1091" t="s">
        <v>1101</v>
      </c>
      <c r="I97" s="1094" t="s">
        <v>28</v>
      </c>
      <c r="J97" s="1086" t="s">
        <v>29</v>
      </c>
      <c r="K97" s="1083">
        <v>442260</v>
      </c>
      <c r="L97" s="1083">
        <v>4661286</v>
      </c>
      <c r="M97" s="1083" t="s">
        <v>563</v>
      </c>
      <c r="N97" s="1086">
        <v>47.16</v>
      </c>
      <c r="O97" s="1083">
        <v>11.25</v>
      </c>
      <c r="P97" s="1093">
        <f t="shared" si="2"/>
        <v>530.55</v>
      </c>
    </row>
    <row r="98" s="4" customFormat="1" ht="18" customHeight="1" spans="1:16">
      <c r="A98" s="1083" t="s">
        <v>1246</v>
      </c>
      <c r="B98" s="1084" t="s">
        <v>1247</v>
      </c>
      <c r="C98" s="1084" t="s">
        <v>1248</v>
      </c>
      <c r="D98" s="1084" t="s">
        <v>1249</v>
      </c>
      <c r="E98" s="1083" t="s">
        <v>121</v>
      </c>
      <c r="F98" s="1073" t="s">
        <v>1090</v>
      </c>
      <c r="G98" s="1086" t="s">
        <v>1155</v>
      </c>
      <c r="H98" s="1091" t="s">
        <v>1101</v>
      </c>
      <c r="I98" s="1094" t="s">
        <v>28</v>
      </c>
      <c r="J98" s="1086" t="s">
        <v>29</v>
      </c>
      <c r="K98" s="1083">
        <v>441906</v>
      </c>
      <c r="L98" s="1083">
        <v>4660776</v>
      </c>
      <c r="M98" s="1083" t="s">
        <v>563</v>
      </c>
      <c r="N98" s="1086">
        <v>3.88</v>
      </c>
      <c r="O98" s="1083">
        <v>11.25</v>
      </c>
      <c r="P98" s="1093">
        <f t="shared" si="2"/>
        <v>43.65</v>
      </c>
    </row>
    <row r="99" s="4" customFormat="1" ht="18" customHeight="1" spans="1:16">
      <c r="A99" s="1083" t="s">
        <v>1246</v>
      </c>
      <c r="B99" s="1084" t="s">
        <v>1247</v>
      </c>
      <c r="C99" s="1084" t="s">
        <v>1248</v>
      </c>
      <c r="D99" s="1084" t="s">
        <v>1249</v>
      </c>
      <c r="E99" s="1083" t="s">
        <v>121</v>
      </c>
      <c r="F99" s="1073" t="s">
        <v>1090</v>
      </c>
      <c r="G99" s="1086" t="s">
        <v>1156</v>
      </c>
      <c r="H99" s="1091" t="s">
        <v>1101</v>
      </c>
      <c r="I99" s="1094" t="s">
        <v>28</v>
      </c>
      <c r="J99" s="1086" t="s">
        <v>29</v>
      </c>
      <c r="K99" s="1083">
        <v>442525</v>
      </c>
      <c r="L99" s="1083">
        <v>4661094</v>
      </c>
      <c r="M99" s="1083" t="s">
        <v>563</v>
      </c>
      <c r="N99" s="1086">
        <v>26.28</v>
      </c>
      <c r="O99" s="1083">
        <v>11.25</v>
      </c>
      <c r="P99" s="1093">
        <f t="shared" si="2"/>
        <v>295.65</v>
      </c>
    </row>
    <row r="100" s="4" customFormat="1" ht="18" customHeight="1" spans="1:16">
      <c r="A100" s="1083" t="s">
        <v>1246</v>
      </c>
      <c r="B100" s="1084" t="s">
        <v>1247</v>
      </c>
      <c r="C100" s="1084" t="s">
        <v>1248</v>
      </c>
      <c r="D100" s="1084" t="s">
        <v>1249</v>
      </c>
      <c r="E100" s="1083" t="s">
        <v>121</v>
      </c>
      <c r="F100" s="1073" t="s">
        <v>1090</v>
      </c>
      <c r="G100" s="1086" t="s">
        <v>453</v>
      </c>
      <c r="H100" s="1091" t="s">
        <v>1101</v>
      </c>
      <c r="I100" s="1094" t="s">
        <v>28</v>
      </c>
      <c r="J100" s="1086" t="s">
        <v>58</v>
      </c>
      <c r="K100" s="1083">
        <v>442231</v>
      </c>
      <c r="L100" s="1083">
        <v>4661524</v>
      </c>
      <c r="M100" s="1083" t="s">
        <v>563</v>
      </c>
      <c r="N100" s="1086">
        <v>33.45</v>
      </c>
      <c r="O100" s="1083">
        <v>11.25</v>
      </c>
      <c r="P100" s="1093">
        <f t="shared" si="2"/>
        <v>376.3125</v>
      </c>
    </row>
    <row r="101" s="4" customFormat="1" ht="18" customHeight="1" spans="1:16">
      <c r="A101" s="1083" t="s">
        <v>1246</v>
      </c>
      <c r="B101" s="1084" t="s">
        <v>1247</v>
      </c>
      <c r="C101" s="1084" t="s">
        <v>1248</v>
      </c>
      <c r="D101" s="1084" t="s">
        <v>1249</v>
      </c>
      <c r="E101" s="1083" t="s">
        <v>121</v>
      </c>
      <c r="F101" s="1073" t="s">
        <v>1090</v>
      </c>
      <c r="G101" s="1086" t="s">
        <v>667</v>
      </c>
      <c r="H101" s="1091" t="s">
        <v>1101</v>
      </c>
      <c r="I101" s="1094" t="s">
        <v>28</v>
      </c>
      <c r="J101" s="1086" t="s">
        <v>58</v>
      </c>
      <c r="K101" s="1083">
        <v>441713</v>
      </c>
      <c r="L101" s="1083">
        <v>4661049</v>
      </c>
      <c r="M101" s="1083" t="s">
        <v>563</v>
      </c>
      <c r="N101" s="1086">
        <v>33.63</v>
      </c>
      <c r="O101" s="1083">
        <v>11.25</v>
      </c>
      <c r="P101" s="1093">
        <f t="shared" si="2"/>
        <v>378.3375</v>
      </c>
    </row>
    <row r="102" s="4" customFormat="1" ht="18" customHeight="1" spans="1:16">
      <c r="A102" s="1083" t="s">
        <v>1246</v>
      </c>
      <c r="B102" s="1084" t="s">
        <v>1247</v>
      </c>
      <c r="C102" s="1084" t="s">
        <v>1248</v>
      </c>
      <c r="D102" s="1084" t="s">
        <v>1249</v>
      </c>
      <c r="E102" s="1083" t="s">
        <v>121</v>
      </c>
      <c r="F102" s="1073" t="s">
        <v>1090</v>
      </c>
      <c r="G102" s="1086" t="s">
        <v>566</v>
      </c>
      <c r="H102" s="1091" t="s">
        <v>1101</v>
      </c>
      <c r="I102" s="1094" t="s">
        <v>28</v>
      </c>
      <c r="J102" s="1086" t="s">
        <v>58</v>
      </c>
      <c r="K102" s="1083">
        <v>442140</v>
      </c>
      <c r="L102" s="1083">
        <v>4661536</v>
      </c>
      <c r="M102" s="1083" t="s">
        <v>563</v>
      </c>
      <c r="N102" s="1086">
        <v>36.68</v>
      </c>
      <c r="O102" s="1083">
        <v>11.25</v>
      </c>
      <c r="P102" s="1093">
        <f t="shared" si="2"/>
        <v>412.65</v>
      </c>
    </row>
    <row r="103" s="4" customFormat="1" ht="18" customHeight="1" spans="1:16">
      <c r="A103" s="1083" t="s">
        <v>1246</v>
      </c>
      <c r="B103" s="1084" t="s">
        <v>1247</v>
      </c>
      <c r="C103" s="1084" t="s">
        <v>1248</v>
      </c>
      <c r="D103" s="1084" t="s">
        <v>1249</v>
      </c>
      <c r="E103" s="1083" t="s">
        <v>121</v>
      </c>
      <c r="F103" s="1073" t="s">
        <v>1090</v>
      </c>
      <c r="G103" s="1086" t="s">
        <v>1157</v>
      </c>
      <c r="H103" s="1091" t="s">
        <v>1101</v>
      </c>
      <c r="I103" s="1094" t="s">
        <v>28</v>
      </c>
      <c r="J103" s="1086" t="s">
        <v>58</v>
      </c>
      <c r="K103" s="1083">
        <v>442467</v>
      </c>
      <c r="L103" s="1083">
        <v>4660900</v>
      </c>
      <c r="M103" s="1083" t="s">
        <v>563</v>
      </c>
      <c r="N103" s="1086">
        <v>130.75</v>
      </c>
      <c r="O103" s="1083">
        <v>11.25</v>
      </c>
      <c r="P103" s="1093">
        <f t="shared" si="2"/>
        <v>1470.9375</v>
      </c>
    </row>
    <row r="104" s="4" customFormat="1" ht="18" customHeight="1" spans="1:16">
      <c r="A104" s="1083" t="s">
        <v>1246</v>
      </c>
      <c r="B104" s="1084" t="s">
        <v>1247</v>
      </c>
      <c r="C104" s="1084" t="s">
        <v>1248</v>
      </c>
      <c r="D104" s="1084" t="s">
        <v>1249</v>
      </c>
      <c r="E104" s="1083" t="s">
        <v>121</v>
      </c>
      <c r="F104" s="1073" t="s">
        <v>1090</v>
      </c>
      <c r="G104" s="1086" t="s">
        <v>537</v>
      </c>
      <c r="H104" s="1091" t="s">
        <v>1101</v>
      </c>
      <c r="I104" s="1094" t="s">
        <v>28</v>
      </c>
      <c r="J104" s="1086" t="s">
        <v>58</v>
      </c>
      <c r="K104" s="1083">
        <v>442086</v>
      </c>
      <c r="L104" s="1083">
        <v>4661358</v>
      </c>
      <c r="M104" s="1083" t="s">
        <v>563</v>
      </c>
      <c r="N104" s="1086">
        <v>113.47</v>
      </c>
      <c r="O104" s="1083">
        <v>11.25</v>
      </c>
      <c r="P104" s="1093">
        <f t="shared" si="2"/>
        <v>1276.5375</v>
      </c>
    </row>
    <row r="105" s="4" customFormat="1" ht="18" customHeight="1" spans="1:16">
      <c r="A105" s="1083" t="s">
        <v>1246</v>
      </c>
      <c r="B105" s="1084" t="s">
        <v>1247</v>
      </c>
      <c r="C105" s="1084" t="s">
        <v>1248</v>
      </c>
      <c r="D105" s="1084" t="s">
        <v>1249</v>
      </c>
      <c r="E105" s="1083" t="s">
        <v>121</v>
      </c>
      <c r="F105" s="1073" t="s">
        <v>1090</v>
      </c>
      <c r="G105" s="1086" t="s">
        <v>1158</v>
      </c>
      <c r="H105" s="1091" t="s">
        <v>722</v>
      </c>
      <c r="I105" s="1094" t="s">
        <v>28</v>
      </c>
      <c r="J105" s="1086" t="s">
        <v>327</v>
      </c>
      <c r="K105" s="1083">
        <v>441954</v>
      </c>
      <c r="L105" s="1083">
        <v>4660585</v>
      </c>
      <c r="M105" s="1083" t="s">
        <v>563</v>
      </c>
      <c r="N105" s="1086">
        <v>6.08</v>
      </c>
      <c r="O105" s="1083">
        <v>11.25</v>
      </c>
      <c r="P105" s="1093">
        <f t="shared" si="2"/>
        <v>68.4</v>
      </c>
    </row>
    <row r="106" s="4" customFormat="1" ht="18" customHeight="1" spans="1:16">
      <c r="A106" s="1083" t="s">
        <v>1246</v>
      </c>
      <c r="B106" s="1084" t="s">
        <v>1247</v>
      </c>
      <c r="C106" s="1084" t="s">
        <v>1248</v>
      </c>
      <c r="D106" s="1084" t="s">
        <v>1249</v>
      </c>
      <c r="E106" s="1083" t="s">
        <v>121</v>
      </c>
      <c r="F106" s="1073" t="s">
        <v>1090</v>
      </c>
      <c r="G106" s="1086" t="s">
        <v>1168</v>
      </c>
      <c r="H106" s="1091" t="s">
        <v>722</v>
      </c>
      <c r="I106" s="1094" t="s">
        <v>28</v>
      </c>
      <c r="J106" s="1086" t="s">
        <v>327</v>
      </c>
      <c r="K106" s="1083">
        <v>441883</v>
      </c>
      <c r="L106" s="1083">
        <v>4660575</v>
      </c>
      <c r="M106" s="1083" t="s">
        <v>563</v>
      </c>
      <c r="N106" s="1086">
        <v>8.72</v>
      </c>
      <c r="O106" s="1083">
        <v>11.25</v>
      </c>
      <c r="P106" s="1093">
        <f t="shared" si="2"/>
        <v>98.1</v>
      </c>
    </row>
    <row r="107" s="4" customFormat="1" ht="18" customHeight="1" spans="1:16">
      <c r="A107" s="1083" t="s">
        <v>1246</v>
      </c>
      <c r="B107" s="1084" t="s">
        <v>1247</v>
      </c>
      <c r="C107" s="1084" t="s">
        <v>1248</v>
      </c>
      <c r="D107" s="1084" t="s">
        <v>1249</v>
      </c>
      <c r="E107" s="1083" t="s">
        <v>121</v>
      </c>
      <c r="F107" s="1073" t="s">
        <v>1090</v>
      </c>
      <c r="G107" s="1086" t="s">
        <v>363</v>
      </c>
      <c r="H107" s="1091" t="s">
        <v>722</v>
      </c>
      <c r="I107" s="1094" t="s">
        <v>28</v>
      </c>
      <c r="J107" s="1086" t="s">
        <v>327</v>
      </c>
      <c r="K107" s="1083">
        <v>441626</v>
      </c>
      <c r="L107" s="1083">
        <v>4661288</v>
      </c>
      <c r="M107" s="1083" t="s">
        <v>563</v>
      </c>
      <c r="N107" s="1086">
        <v>6.04</v>
      </c>
      <c r="O107" s="1083">
        <v>11.25</v>
      </c>
      <c r="P107" s="1093">
        <f t="shared" si="2"/>
        <v>67.95</v>
      </c>
    </row>
    <row r="108" s="4" customFormat="1" ht="18" customHeight="1" spans="1:16">
      <c r="A108" s="1083" t="s">
        <v>1246</v>
      </c>
      <c r="B108" s="1084" t="s">
        <v>1247</v>
      </c>
      <c r="C108" s="1084" t="s">
        <v>1248</v>
      </c>
      <c r="D108" s="1084" t="s">
        <v>1249</v>
      </c>
      <c r="E108" s="1083" t="s">
        <v>121</v>
      </c>
      <c r="F108" s="1073" t="s">
        <v>1090</v>
      </c>
      <c r="G108" s="1099" t="s">
        <v>488</v>
      </c>
      <c r="H108" s="1100" t="s">
        <v>1101</v>
      </c>
      <c r="I108" s="1102" t="s">
        <v>28</v>
      </c>
      <c r="J108" s="1099" t="s">
        <v>58</v>
      </c>
      <c r="K108" s="1083">
        <v>441948</v>
      </c>
      <c r="L108" s="1083">
        <v>4661161</v>
      </c>
      <c r="M108" s="1083" t="s">
        <v>563</v>
      </c>
      <c r="N108" s="1099">
        <v>62.88</v>
      </c>
      <c r="O108" s="1083">
        <v>11.25</v>
      </c>
      <c r="P108" s="1093">
        <f t="shared" si="2"/>
        <v>707.4</v>
      </c>
    </row>
    <row r="109" s="4" customFormat="1" ht="18" customHeight="1" spans="1:16">
      <c r="A109" s="1083" t="s">
        <v>1246</v>
      </c>
      <c r="B109" s="1084" t="s">
        <v>1247</v>
      </c>
      <c r="C109" s="1084" t="s">
        <v>1248</v>
      </c>
      <c r="D109" s="1084" t="s">
        <v>1249</v>
      </c>
      <c r="E109" s="1083" t="s">
        <v>121</v>
      </c>
      <c r="F109" s="1073" t="s">
        <v>1090</v>
      </c>
      <c r="G109" s="1086" t="s">
        <v>1160</v>
      </c>
      <c r="H109" s="1091" t="s">
        <v>1101</v>
      </c>
      <c r="I109" s="1075" t="s">
        <v>28</v>
      </c>
      <c r="J109" s="1086" t="s">
        <v>29</v>
      </c>
      <c r="K109" s="1083">
        <v>442165</v>
      </c>
      <c r="L109" s="1083">
        <v>4660908</v>
      </c>
      <c r="M109" s="1083" t="s">
        <v>563</v>
      </c>
      <c r="N109" s="1086">
        <v>262.64</v>
      </c>
      <c r="O109" s="1083">
        <v>11.25</v>
      </c>
      <c r="P109" s="1093">
        <f t="shared" si="2"/>
        <v>2954.7</v>
      </c>
    </row>
    <row r="110" s="4" customFormat="1" ht="18" customHeight="1" spans="1:16">
      <c r="A110" s="1083" t="s">
        <v>1246</v>
      </c>
      <c r="B110" s="1084" t="s">
        <v>1247</v>
      </c>
      <c r="C110" s="1084" t="s">
        <v>1248</v>
      </c>
      <c r="D110" s="1084" t="s">
        <v>1249</v>
      </c>
      <c r="E110" s="1083" t="s">
        <v>121</v>
      </c>
      <c r="F110" s="1073" t="s">
        <v>1090</v>
      </c>
      <c r="G110" s="1086" t="s">
        <v>1163</v>
      </c>
      <c r="H110" s="1091" t="s">
        <v>1101</v>
      </c>
      <c r="I110" s="1075" t="s">
        <v>28</v>
      </c>
      <c r="J110" s="1086" t="s">
        <v>58</v>
      </c>
      <c r="K110" s="1083">
        <v>442430</v>
      </c>
      <c r="L110" s="1083">
        <v>4661054</v>
      </c>
      <c r="M110" s="1083" t="s">
        <v>563</v>
      </c>
      <c r="N110" s="1086">
        <v>27.72</v>
      </c>
      <c r="O110" s="1083">
        <v>11.25</v>
      </c>
      <c r="P110" s="1093">
        <f t="shared" si="2"/>
        <v>311.85</v>
      </c>
    </row>
    <row r="111" s="4" customFormat="1" ht="18" customHeight="1" spans="1:16">
      <c r="A111" s="1083" t="s">
        <v>1246</v>
      </c>
      <c r="B111" s="1084" t="s">
        <v>1247</v>
      </c>
      <c r="C111" s="1084" t="s">
        <v>1248</v>
      </c>
      <c r="D111" s="1084" t="s">
        <v>1249</v>
      </c>
      <c r="E111" s="1083" t="s">
        <v>121</v>
      </c>
      <c r="F111" s="1073" t="s">
        <v>1090</v>
      </c>
      <c r="G111" s="1086" t="s">
        <v>655</v>
      </c>
      <c r="H111" s="1091" t="s">
        <v>1101</v>
      </c>
      <c r="I111" s="1075" t="s">
        <v>28</v>
      </c>
      <c r="J111" s="1086" t="s">
        <v>58</v>
      </c>
      <c r="K111" s="1083">
        <v>442047</v>
      </c>
      <c r="L111" s="1083">
        <v>4661582</v>
      </c>
      <c r="M111" s="1083" t="s">
        <v>563</v>
      </c>
      <c r="N111" s="1086">
        <v>82.63</v>
      </c>
      <c r="O111" s="1083">
        <v>11.25</v>
      </c>
      <c r="P111" s="1093">
        <f t="shared" si="2"/>
        <v>929.5875</v>
      </c>
    </row>
    <row r="112" s="4" customFormat="1" ht="18" customHeight="1" spans="1:16">
      <c r="A112" s="1083" t="s">
        <v>1246</v>
      </c>
      <c r="B112" s="1084" t="s">
        <v>1247</v>
      </c>
      <c r="C112" s="1084" t="s">
        <v>1248</v>
      </c>
      <c r="D112" s="1084" t="s">
        <v>1249</v>
      </c>
      <c r="E112" s="1083" t="s">
        <v>121</v>
      </c>
      <c r="F112" s="1073" t="s">
        <v>1090</v>
      </c>
      <c r="G112" s="1086" t="s">
        <v>1159</v>
      </c>
      <c r="H112" s="1091" t="s">
        <v>1101</v>
      </c>
      <c r="I112" s="1075" t="s">
        <v>28</v>
      </c>
      <c r="J112" s="1086" t="s">
        <v>58</v>
      </c>
      <c r="K112" s="1083">
        <v>441876</v>
      </c>
      <c r="L112" s="1083">
        <v>4660929</v>
      </c>
      <c r="M112" s="1083" t="s">
        <v>563</v>
      </c>
      <c r="N112" s="1086">
        <v>61.48</v>
      </c>
      <c r="O112" s="1083">
        <v>11.25</v>
      </c>
      <c r="P112" s="1093">
        <f t="shared" si="2"/>
        <v>691.65</v>
      </c>
    </row>
    <row r="113" s="4" customFormat="1" ht="18" customHeight="1" spans="1:16">
      <c r="A113" s="1083" t="s">
        <v>1246</v>
      </c>
      <c r="B113" s="1084" t="s">
        <v>1247</v>
      </c>
      <c r="C113" s="1084" t="s">
        <v>1248</v>
      </c>
      <c r="D113" s="1084" t="s">
        <v>1249</v>
      </c>
      <c r="E113" s="1083" t="s">
        <v>121</v>
      </c>
      <c r="F113" s="1073" t="s">
        <v>1090</v>
      </c>
      <c r="G113" s="1086" t="s">
        <v>671</v>
      </c>
      <c r="H113" s="1091" t="s">
        <v>1101</v>
      </c>
      <c r="I113" s="1075" t="s">
        <v>28</v>
      </c>
      <c r="J113" s="1086" t="s">
        <v>58</v>
      </c>
      <c r="K113" s="1083">
        <v>442656</v>
      </c>
      <c r="L113" s="1083">
        <v>4660997</v>
      </c>
      <c r="M113" s="1083" t="s">
        <v>563</v>
      </c>
      <c r="N113" s="1086">
        <v>3.13</v>
      </c>
      <c r="O113" s="1083">
        <v>11.25</v>
      </c>
      <c r="P113" s="1093">
        <f t="shared" ref="P113:P174" si="3">N113*O113</f>
        <v>35.2125</v>
      </c>
    </row>
    <row r="114" s="4" customFormat="1" ht="18" customHeight="1" spans="1:16">
      <c r="A114" s="1083" t="s">
        <v>1246</v>
      </c>
      <c r="B114" s="1084" t="s">
        <v>1247</v>
      </c>
      <c r="C114" s="1084" t="s">
        <v>1248</v>
      </c>
      <c r="D114" s="1084" t="s">
        <v>1249</v>
      </c>
      <c r="E114" s="1083" t="s">
        <v>121</v>
      </c>
      <c r="F114" s="1073" t="s">
        <v>1090</v>
      </c>
      <c r="G114" s="1086" t="s">
        <v>664</v>
      </c>
      <c r="H114" s="1091" t="s">
        <v>1101</v>
      </c>
      <c r="I114" s="1075" t="s">
        <v>28</v>
      </c>
      <c r="J114" s="1086" t="s">
        <v>58</v>
      </c>
      <c r="K114" s="1083">
        <v>441853</v>
      </c>
      <c r="L114" s="1083">
        <v>4661067</v>
      </c>
      <c r="M114" s="1083" t="s">
        <v>563</v>
      </c>
      <c r="N114" s="1086">
        <v>56.61</v>
      </c>
      <c r="O114" s="1083">
        <v>11.25</v>
      </c>
      <c r="P114" s="1093">
        <f t="shared" si="3"/>
        <v>636.8625</v>
      </c>
    </row>
    <row r="115" s="4" customFormat="1" ht="18" customHeight="1" spans="1:16">
      <c r="A115" s="1083" t="s">
        <v>1246</v>
      </c>
      <c r="B115" s="1084" t="s">
        <v>1247</v>
      </c>
      <c r="C115" s="1084" t="s">
        <v>1248</v>
      </c>
      <c r="D115" s="1084" t="s">
        <v>1249</v>
      </c>
      <c r="E115" s="1083" t="s">
        <v>121</v>
      </c>
      <c r="F115" s="1073" t="s">
        <v>1090</v>
      </c>
      <c r="G115" s="1086" t="s">
        <v>1171</v>
      </c>
      <c r="H115" s="1091" t="s">
        <v>1101</v>
      </c>
      <c r="I115" s="1075" t="s">
        <v>28</v>
      </c>
      <c r="J115" s="1086" t="s">
        <v>29</v>
      </c>
      <c r="K115" s="1083">
        <v>441875</v>
      </c>
      <c r="L115" s="1083">
        <v>4660818</v>
      </c>
      <c r="M115" s="1083" t="s">
        <v>563</v>
      </c>
      <c r="N115" s="1086">
        <v>29.17</v>
      </c>
      <c r="O115" s="1083">
        <v>11.25</v>
      </c>
      <c r="P115" s="1093">
        <f t="shared" si="3"/>
        <v>328.1625</v>
      </c>
    </row>
    <row r="116" s="4" customFormat="1" ht="18" customHeight="1" spans="1:16">
      <c r="A116" s="1083" t="s">
        <v>1246</v>
      </c>
      <c r="B116" s="1084" t="s">
        <v>1247</v>
      </c>
      <c r="C116" s="1084" t="s">
        <v>1248</v>
      </c>
      <c r="D116" s="1084" t="s">
        <v>1249</v>
      </c>
      <c r="E116" s="1083" t="s">
        <v>121</v>
      </c>
      <c r="F116" s="1073" t="s">
        <v>1090</v>
      </c>
      <c r="G116" s="1086" t="s">
        <v>613</v>
      </c>
      <c r="H116" s="1091" t="s">
        <v>1101</v>
      </c>
      <c r="I116" s="1075" t="s">
        <v>28</v>
      </c>
      <c r="J116" s="1086" t="s">
        <v>58</v>
      </c>
      <c r="K116" s="1083">
        <v>441872</v>
      </c>
      <c r="L116" s="1083">
        <v>4660642</v>
      </c>
      <c r="M116" s="1083" t="s">
        <v>563</v>
      </c>
      <c r="N116" s="1086">
        <v>13.28</v>
      </c>
      <c r="O116" s="1083">
        <v>11.25</v>
      </c>
      <c r="P116" s="1093">
        <f t="shared" si="3"/>
        <v>149.4</v>
      </c>
    </row>
    <row r="117" s="4" customFormat="1" ht="18" customHeight="1" spans="1:16">
      <c r="A117" s="1083" t="s">
        <v>1246</v>
      </c>
      <c r="B117" s="1084" t="s">
        <v>1247</v>
      </c>
      <c r="C117" s="1084" t="s">
        <v>1248</v>
      </c>
      <c r="D117" s="1084" t="s">
        <v>1249</v>
      </c>
      <c r="E117" s="1083" t="s">
        <v>121</v>
      </c>
      <c r="F117" s="1073" t="s">
        <v>1090</v>
      </c>
      <c r="G117" s="1086" t="s">
        <v>1164</v>
      </c>
      <c r="H117" s="1091" t="s">
        <v>1101</v>
      </c>
      <c r="I117" s="1075" t="s">
        <v>28</v>
      </c>
      <c r="J117" s="1086" t="s">
        <v>58</v>
      </c>
      <c r="K117" s="1083">
        <v>442650</v>
      </c>
      <c r="L117" s="1083">
        <v>4660794</v>
      </c>
      <c r="M117" s="1083" t="s">
        <v>563</v>
      </c>
      <c r="N117" s="1086">
        <v>112.69</v>
      </c>
      <c r="O117" s="1083">
        <v>11.25</v>
      </c>
      <c r="P117" s="1093">
        <f t="shared" si="3"/>
        <v>1267.7625</v>
      </c>
    </row>
    <row r="118" s="4" customFormat="1" ht="18" customHeight="1" spans="1:16">
      <c r="A118" s="1083" t="s">
        <v>1246</v>
      </c>
      <c r="B118" s="1084" t="s">
        <v>1247</v>
      </c>
      <c r="C118" s="1084" t="s">
        <v>1248</v>
      </c>
      <c r="D118" s="1084" t="s">
        <v>1249</v>
      </c>
      <c r="E118" s="1083" t="s">
        <v>121</v>
      </c>
      <c r="F118" s="1073" t="s">
        <v>1090</v>
      </c>
      <c r="G118" s="1099" t="s">
        <v>1165</v>
      </c>
      <c r="H118" s="1100" t="s">
        <v>722</v>
      </c>
      <c r="I118" s="1103" t="s">
        <v>28</v>
      </c>
      <c r="J118" s="1099" t="s">
        <v>1081</v>
      </c>
      <c r="K118" s="1083">
        <v>442747</v>
      </c>
      <c r="L118" s="1083">
        <v>4660660</v>
      </c>
      <c r="M118" s="1083" t="s">
        <v>563</v>
      </c>
      <c r="N118" s="1099">
        <v>187.8</v>
      </c>
      <c r="O118" s="1083">
        <v>11.25</v>
      </c>
      <c r="P118" s="1093">
        <f t="shared" si="3"/>
        <v>2112.75</v>
      </c>
    </row>
    <row r="119" s="4" customFormat="1" ht="18" customHeight="1" spans="1:16">
      <c r="A119" s="1083"/>
      <c r="B119" s="1084" t="s">
        <v>3</v>
      </c>
      <c r="C119" s="1084"/>
      <c r="D119" s="1084"/>
      <c r="E119" s="1083"/>
      <c r="F119" s="1073" t="s">
        <v>1091</v>
      </c>
      <c r="G119" s="1087"/>
      <c r="H119" s="1083"/>
      <c r="I119" s="1083"/>
      <c r="J119" s="1083"/>
      <c r="K119" s="1083"/>
      <c r="L119" s="1083"/>
      <c r="M119" s="1083"/>
      <c r="N119" s="1083">
        <v>2162.82</v>
      </c>
      <c r="O119" s="1083">
        <v>11.25</v>
      </c>
      <c r="P119" s="1093">
        <f t="shared" si="3"/>
        <v>24331.725</v>
      </c>
    </row>
    <row r="120" s="4" customFormat="1" ht="18" customHeight="1" spans="1:16">
      <c r="A120" s="1083" t="s">
        <v>1250</v>
      </c>
      <c r="B120" s="1084" t="s">
        <v>1251</v>
      </c>
      <c r="C120" s="1084" t="s">
        <v>1252</v>
      </c>
      <c r="D120" s="1084" t="s">
        <v>1253</v>
      </c>
      <c r="E120" s="1083" t="s">
        <v>121</v>
      </c>
      <c r="F120" s="1073" t="s">
        <v>1091</v>
      </c>
      <c r="G120" s="1086" t="s">
        <v>504</v>
      </c>
      <c r="H120" s="1091" t="s">
        <v>1101</v>
      </c>
      <c r="I120" s="1103" t="s">
        <v>28</v>
      </c>
      <c r="J120" s="1086" t="s">
        <v>58</v>
      </c>
      <c r="K120" s="1083">
        <v>442527</v>
      </c>
      <c r="L120" s="1083">
        <v>4660432</v>
      </c>
      <c r="M120" s="1083" t="s">
        <v>563</v>
      </c>
      <c r="N120" s="1086">
        <v>80.95</v>
      </c>
      <c r="O120" s="1083">
        <v>11.25</v>
      </c>
      <c r="P120" s="1093">
        <f t="shared" si="3"/>
        <v>910.6875</v>
      </c>
    </row>
    <row r="121" s="4" customFormat="1" ht="18" customHeight="1" spans="1:16">
      <c r="A121" s="1083" t="s">
        <v>1250</v>
      </c>
      <c r="B121" s="1084" t="s">
        <v>1251</v>
      </c>
      <c r="C121" s="1084" t="s">
        <v>1252</v>
      </c>
      <c r="D121" s="1084" t="s">
        <v>1253</v>
      </c>
      <c r="E121" s="1083" t="s">
        <v>121</v>
      </c>
      <c r="F121" s="1073" t="s">
        <v>1091</v>
      </c>
      <c r="G121" s="1086" t="s">
        <v>1167</v>
      </c>
      <c r="H121" s="1091" t="s">
        <v>1101</v>
      </c>
      <c r="I121" s="1103" t="s">
        <v>28</v>
      </c>
      <c r="J121" s="1086" t="s">
        <v>58</v>
      </c>
      <c r="K121" s="1083">
        <v>442584</v>
      </c>
      <c r="L121" s="1083">
        <v>4660207</v>
      </c>
      <c r="M121" s="1083" t="s">
        <v>563</v>
      </c>
      <c r="N121" s="1086">
        <v>78.3</v>
      </c>
      <c r="O121" s="1083">
        <v>11.25</v>
      </c>
      <c r="P121" s="1093">
        <f t="shared" si="3"/>
        <v>880.875</v>
      </c>
    </row>
    <row r="122" s="4" customFormat="1" ht="18" customHeight="1" spans="1:16">
      <c r="A122" s="1083" t="s">
        <v>1250</v>
      </c>
      <c r="B122" s="1084" t="s">
        <v>1251</v>
      </c>
      <c r="C122" s="1084" t="s">
        <v>1252</v>
      </c>
      <c r="D122" s="1084" t="s">
        <v>1253</v>
      </c>
      <c r="E122" s="1083" t="s">
        <v>121</v>
      </c>
      <c r="F122" s="1073" t="s">
        <v>1091</v>
      </c>
      <c r="G122" s="1086" t="s">
        <v>474</v>
      </c>
      <c r="H122" s="1091" t="s">
        <v>1101</v>
      </c>
      <c r="I122" s="1103" t="s">
        <v>28</v>
      </c>
      <c r="J122" s="1086" t="s">
        <v>58</v>
      </c>
      <c r="K122" s="1083">
        <v>442011</v>
      </c>
      <c r="L122" s="1083">
        <v>4659483</v>
      </c>
      <c r="M122" s="1083" t="s">
        <v>563</v>
      </c>
      <c r="N122" s="1086">
        <v>12.86</v>
      </c>
      <c r="O122" s="1083">
        <v>11.25</v>
      </c>
      <c r="P122" s="1093">
        <f t="shared" si="3"/>
        <v>144.675</v>
      </c>
    </row>
    <row r="123" s="4" customFormat="1" ht="18" customHeight="1" spans="1:16">
      <c r="A123" s="1083" t="s">
        <v>1250</v>
      </c>
      <c r="B123" s="1084" t="s">
        <v>1251</v>
      </c>
      <c r="C123" s="1084" t="s">
        <v>1252</v>
      </c>
      <c r="D123" s="1084" t="s">
        <v>1253</v>
      </c>
      <c r="E123" s="1083" t="s">
        <v>121</v>
      </c>
      <c r="F123" s="1073" t="s">
        <v>1091</v>
      </c>
      <c r="G123" s="1086" t="s">
        <v>375</v>
      </c>
      <c r="H123" s="1091" t="s">
        <v>1101</v>
      </c>
      <c r="I123" s="1103" t="s">
        <v>28</v>
      </c>
      <c r="J123" s="1086" t="s">
        <v>58</v>
      </c>
      <c r="K123" s="1083">
        <v>442187</v>
      </c>
      <c r="L123" s="1083">
        <v>4660531</v>
      </c>
      <c r="M123" s="1083" t="s">
        <v>563</v>
      </c>
      <c r="N123" s="1086">
        <v>30.22</v>
      </c>
      <c r="O123" s="1083">
        <v>11.25</v>
      </c>
      <c r="P123" s="1093">
        <f t="shared" si="3"/>
        <v>339.975</v>
      </c>
    </row>
    <row r="124" s="4" customFormat="1" ht="18" customHeight="1" spans="1:16">
      <c r="A124" s="1083" t="s">
        <v>1250</v>
      </c>
      <c r="B124" s="1084" t="s">
        <v>1251</v>
      </c>
      <c r="C124" s="1084" t="s">
        <v>1252</v>
      </c>
      <c r="D124" s="1084" t="s">
        <v>1254</v>
      </c>
      <c r="E124" s="1083" t="s">
        <v>121</v>
      </c>
      <c r="F124" s="1073" t="s">
        <v>1091</v>
      </c>
      <c r="G124" s="1086" t="s">
        <v>453</v>
      </c>
      <c r="H124" s="1091" t="s">
        <v>1101</v>
      </c>
      <c r="I124" s="1103" t="s">
        <v>28</v>
      </c>
      <c r="J124" s="1086" t="s">
        <v>49</v>
      </c>
      <c r="K124" s="1083">
        <v>442439</v>
      </c>
      <c r="L124" s="1083">
        <v>4659659</v>
      </c>
      <c r="M124" s="1083" t="s">
        <v>563</v>
      </c>
      <c r="N124" s="1086">
        <v>52.7</v>
      </c>
      <c r="O124" s="1083">
        <v>11.25</v>
      </c>
      <c r="P124" s="1093">
        <f t="shared" si="3"/>
        <v>592.875</v>
      </c>
    </row>
    <row r="125" s="4" customFormat="1" ht="18" customHeight="1" spans="1:16">
      <c r="A125" s="1083" t="s">
        <v>1250</v>
      </c>
      <c r="B125" s="1084" t="s">
        <v>1251</v>
      </c>
      <c r="C125" s="1084" t="s">
        <v>1252</v>
      </c>
      <c r="D125" s="1084" t="s">
        <v>1253</v>
      </c>
      <c r="E125" s="1083" t="s">
        <v>121</v>
      </c>
      <c r="F125" s="1073" t="s">
        <v>1091</v>
      </c>
      <c r="G125" s="1086" t="s">
        <v>526</v>
      </c>
      <c r="H125" s="1091" t="s">
        <v>1101</v>
      </c>
      <c r="I125" s="1103" t="s">
        <v>28</v>
      </c>
      <c r="J125" s="1086" t="s">
        <v>140</v>
      </c>
      <c r="K125" s="1083">
        <v>442035</v>
      </c>
      <c r="L125" s="1083">
        <v>4659938</v>
      </c>
      <c r="M125" s="1083" t="s">
        <v>563</v>
      </c>
      <c r="N125" s="1086">
        <v>15.6</v>
      </c>
      <c r="O125" s="1083">
        <v>11.25</v>
      </c>
      <c r="P125" s="1093">
        <f t="shared" si="3"/>
        <v>175.5</v>
      </c>
    </row>
    <row r="126" s="4" customFormat="1" ht="18" customHeight="1" spans="1:16">
      <c r="A126" s="1083" t="s">
        <v>1250</v>
      </c>
      <c r="B126" s="1084" t="s">
        <v>1251</v>
      </c>
      <c r="C126" s="1084" t="s">
        <v>1252</v>
      </c>
      <c r="D126" s="1084" t="s">
        <v>1253</v>
      </c>
      <c r="E126" s="1083" t="s">
        <v>121</v>
      </c>
      <c r="F126" s="1073" t="s">
        <v>1091</v>
      </c>
      <c r="G126" s="1086" t="s">
        <v>634</v>
      </c>
      <c r="H126" s="1091" t="s">
        <v>1101</v>
      </c>
      <c r="I126" s="1103" t="s">
        <v>28</v>
      </c>
      <c r="J126" s="1086" t="s">
        <v>58</v>
      </c>
      <c r="K126" s="1083">
        <v>442000</v>
      </c>
      <c r="L126" s="1083">
        <v>4660458</v>
      </c>
      <c r="M126" s="1083" t="s">
        <v>563</v>
      </c>
      <c r="N126" s="1086">
        <v>10.85</v>
      </c>
      <c r="O126" s="1083">
        <v>11.25</v>
      </c>
      <c r="P126" s="1093">
        <f t="shared" si="3"/>
        <v>122.0625</v>
      </c>
    </row>
    <row r="127" s="4" customFormat="1" ht="18" customHeight="1" spans="1:16">
      <c r="A127" s="1083" t="s">
        <v>1250</v>
      </c>
      <c r="B127" s="1084" t="s">
        <v>1251</v>
      </c>
      <c r="C127" s="1084" t="s">
        <v>1252</v>
      </c>
      <c r="D127" s="1084" t="s">
        <v>1253</v>
      </c>
      <c r="E127" s="1083" t="s">
        <v>121</v>
      </c>
      <c r="F127" s="1073" t="s">
        <v>1091</v>
      </c>
      <c r="G127" s="1086" t="s">
        <v>649</v>
      </c>
      <c r="H127" s="1091" t="s">
        <v>1101</v>
      </c>
      <c r="I127" s="1103" t="s">
        <v>28</v>
      </c>
      <c r="J127" s="1086" t="s">
        <v>140</v>
      </c>
      <c r="K127" s="1083">
        <v>442478</v>
      </c>
      <c r="L127" s="1083">
        <v>4659970</v>
      </c>
      <c r="M127" s="1083" t="s">
        <v>563</v>
      </c>
      <c r="N127" s="1086">
        <v>70.31</v>
      </c>
      <c r="O127" s="1083">
        <v>11.25</v>
      </c>
      <c r="P127" s="1093">
        <f t="shared" si="3"/>
        <v>790.9875</v>
      </c>
    </row>
    <row r="128" s="4" customFormat="1" ht="18" customHeight="1" spans="1:16">
      <c r="A128" s="1083" t="s">
        <v>1250</v>
      </c>
      <c r="B128" s="1084" t="s">
        <v>1251</v>
      </c>
      <c r="C128" s="1084" t="s">
        <v>1252</v>
      </c>
      <c r="D128" s="1084" t="s">
        <v>1253</v>
      </c>
      <c r="E128" s="1083" t="s">
        <v>121</v>
      </c>
      <c r="F128" s="1073" t="s">
        <v>1091</v>
      </c>
      <c r="G128" s="1086" t="s">
        <v>604</v>
      </c>
      <c r="H128" s="1091" t="s">
        <v>1101</v>
      </c>
      <c r="I128" s="1103" t="s">
        <v>28</v>
      </c>
      <c r="J128" s="1086" t="s">
        <v>58</v>
      </c>
      <c r="K128" s="1083">
        <v>442893</v>
      </c>
      <c r="L128" s="1083">
        <v>4660215</v>
      </c>
      <c r="M128" s="1083" t="s">
        <v>563</v>
      </c>
      <c r="N128" s="1086">
        <v>103.88</v>
      </c>
      <c r="O128" s="1083">
        <v>11.25</v>
      </c>
      <c r="P128" s="1093">
        <f t="shared" si="3"/>
        <v>1168.65</v>
      </c>
    </row>
    <row r="129" s="4" customFormat="1" ht="18" customHeight="1" spans="1:16">
      <c r="A129" s="1083" t="s">
        <v>1250</v>
      </c>
      <c r="B129" s="1084" t="s">
        <v>1251</v>
      </c>
      <c r="C129" s="1084" t="s">
        <v>1252</v>
      </c>
      <c r="D129" s="1084" t="s">
        <v>1254</v>
      </c>
      <c r="E129" s="1083" t="s">
        <v>121</v>
      </c>
      <c r="F129" s="1073" t="s">
        <v>1091</v>
      </c>
      <c r="G129" s="1086" t="s">
        <v>1172</v>
      </c>
      <c r="H129" s="1091" t="s">
        <v>1101</v>
      </c>
      <c r="I129" s="1103" t="s">
        <v>28</v>
      </c>
      <c r="J129" s="1086" t="s">
        <v>1173</v>
      </c>
      <c r="K129" s="1083">
        <v>442840</v>
      </c>
      <c r="L129" s="1083">
        <v>4659652</v>
      </c>
      <c r="M129" s="1083" t="s">
        <v>563</v>
      </c>
      <c r="N129" s="1086">
        <v>16.04</v>
      </c>
      <c r="O129" s="1083">
        <v>11.25</v>
      </c>
      <c r="P129" s="1093">
        <f t="shared" si="3"/>
        <v>180.45</v>
      </c>
    </row>
    <row r="130" s="4" customFormat="1" ht="18" customHeight="1" spans="1:16">
      <c r="A130" s="1083" t="s">
        <v>1250</v>
      </c>
      <c r="B130" s="1084" t="s">
        <v>1251</v>
      </c>
      <c r="C130" s="1084" t="s">
        <v>1252</v>
      </c>
      <c r="D130" s="1084" t="s">
        <v>1253</v>
      </c>
      <c r="E130" s="1083" t="s">
        <v>121</v>
      </c>
      <c r="F130" s="1073" t="s">
        <v>1091</v>
      </c>
      <c r="G130" s="1086" t="s">
        <v>1174</v>
      </c>
      <c r="H130" s="1091" t="s">
        <v>1101</v>
      </c>
      <c r="I130" s="1103" t="s">
        <v>28</v>
      </c>
      <c r="J130" s="1086" t="s">
        <v>49</v>
      </c>
      <c r="K130" s="1083">
        <v>442484</v>
      </c>
      <c r="L130" s="1083">
        <v>4659732</v>
      </c>
      <c r="M130" s="1083" t="s">
        <v>563</v>
      </c>
      <c r="N130" s="1086">
        <v>8.36</v>
      </c>
      <c r="O130" s="1083">
        <v>11.25</v>
      </c>
      <c r="P130" s="1093">
        <f t="shared" si="3"/>
        <v>94.05</v>
      </c>
    </row>
    <row r="131" s="4" customFormat="1" ht="18" customHeight="1" spans="1:16">
      <c r="A131" s="1083" t="s">
        <v>1250</v>
      </c>
      <c r="B131" s="1084" t="s">
        <v>1251</v>
      </c>
      <c r="C131" s="1084" t="s">
        <v>1252</v>
      </c>
      <c r="D131" s="1084" t="s">
        <v>1254</v>
      </c>
      <c r="E131" s="1083" t="s">
        <v>121</v>
      </c>
      <c r="F131" s="1073" t="s">
        <v>1091</v>
      </c>
      <c r="G131" s="1086" t="s">
        <v>1175</v>
      </c>
      <c r="H131" s="1091" t="s">
        <v>1101</v>
      </c>
      <c r="I131" s="1103" t="s">
        <v>28</v>
      </c>
      <c r="J131" s="1086" t="s">
        <v>49</v>
      </c>
      <c r="K131" s="1083">
        <v>442124</v>
      </c>
      <c r="L131" s="1083">
        <v>4659427</v>
      </c>
      <c r="M131" s="1083" t="s">
        <v>563</v>
      </c>
      <c r="N131" s="1086">
        <v>4.34</v>
      </c>
      <c r="O131" s="1083">
        <v>11.25</v>
      </c>
      <c r="P131" s="1093">
        <f t="shared" si="3"/>
        <v>48.825</v>
      </c>
    </row>
    <row r="132" s="4" customFormat="1" ht="18" customHeight="1" spans="1:16">
      <c r="A132" s="1083" t="s">
        <v>1250</v>
      </c>
      <c r="B132" s="1084" t="s">
        <v>1251</v>
      </c>
      <c r="C132" s="1084" t="s">
        <v>1252</v>
      </c>
      <c r="D132" s="1084" t="s">
        <v>1253</v>
      </c>
      <c r="E132" s="1083" t="s">
        <v>121</v>
      </c>
      <c r="F132" s="1073" t="s">
        <v>1091</v>
      </c>
      <c r="G132" s="1086" t="s">
        <v>425</v>
      </c>
      <c r="H132" s="1091" t="s">
        <v>1101</v>
      </c>
      <c r="I132" s="1103" t="s">
        <v>28</v>
      </c>
      <c r="J132" s="1086" t="s">
        <v>140</v>
      </c>
      <c r="K132" s="1083">
        <v>442489</v>
      </c>
      <c r="L132" s="1083">
        <v>4660010</v>
      </c>
      <c r="M132" s="1083" t="s">
        <v>563</v>
      </c>
      <c r="N132" s="1086">
        <v>9.03</v>
      </c>
      <c r="O132" s="1083">
        <v>11.25</v>
      </c>
      <c r="P132" s="1093">
        <f t="shared" si="3"/>
        <v>101.5875</v>
      </c>
    </row>
    <row r="133" s="4" customFormat="1" ht="18" customHeight="1" spans="1:16">
      <c r="A133" s="1083" t="s">
        <v>1250</v>
      </c>
      <c r="B133" s="1084" t="s">
        <v>1251</v>
      </c>
      <c r="C133" s="1084" t="s">
        <v>1252</v>
      </c>
      <c r="D133" s="1084" t="s">
        <v>1253</v>
      </c>
      <c r="E133" s="1083" t="s">
        <v>121</v>
      </c>
      <c r="F133" s="1073" t="s">
        <v>1091</v>
      </c>
      <c r="G133" s="1086" t="s">
        <v>505</v>
      </c>
      <c r="H133" s="1091" t="s">
        <v>1101</v>
      </c>
      <c r="I133" s="1103" t="s">
        <v>28</v>
      </c>
      <c r="J133" s="1086" t="s">
        <v>58</v>
      </c>
      <c r="K133" s="1083">
        <v>442153</v>
      </c>
      <c r="L133" s="1083">
        <v>4660431</v>
      </c>
      <c r="M133" s="1083" t="s">
        <v>563</v>
      </c>
      <c r="N133" s="1086">
        <v>108.26</v>
      </c>
      <c r="O133" s="1083">
        <v>11.25</v>
      </c>
      <c r="P133" s="1093">
        <f t="shared" si="3"/>
        <v>1217.925</v>
      </c>
    </row>
    <row r="134" s="4" customFormat="1" ht="18" customHeight="1" spans="1:16">
      <c r="A134" s="1083" t="s">
        <v>1250</v>
      </c>
      <c r="B134" s="1084" t="s">
        <v>1251</v>
      </c>
      <c r="C134" s="1084" t="s">
        <v>1252</v>
      </c>
      <c r="D134" s="1084" t="s">
        <v>1253</v>
      </c>
      <c r="E134" s="1083" t="s">
        <v>121</v>
      </c>
      <c r="F134" s="1073" t="s">
        <v>1091</v>
      </c>
      <c r="G134" s="1086" t="s">
        <v>1176</v>
      </c>
      <c r="H134" s="1091" t="s">
        <v>1101</v>
      </c>
      <c r="I134" s="1103" t="s">
        <v>28</v>
      </c>
      <c r="J134" s="1086" t="s">
        <v>58</v>
      </c>
      <c r="K134" s="1083">
        <v>442706</v>
      </c>
      <c r="L134" s="1083">
        <v>4660507</v>
      </c>
      <c r="M134" s="1083" t="s">
        <v>563</v>
      </c>
      <c r="N134" s="1086">
        <v>28.94</v>
      </c>
      <c r="O134" s="1083">
        <v>11.25</v>
      </c>
      <c r="P134" s="1093">
        <f t="shared" si="3"/>
        <v>325.575</v>
      </c>
    </row>
    <row r="135" s="4" customFormat="1" ht="18" customHeight="1" spans="1:16">
      <c r="A135" s="1083" t="s">
        <v>1250</v>
      </c>
      <c r="B135" s="1084" t="s">
        <v>1251</v>
      </c>
      <c r="C135" s="1084" t="s">
        <v>1252</v>
      </c>
      <c r="D135" s="1084" t="s">
        <v>1253</v>
      </c>
      <c r="E135" s="1083" t="s">
        <v>121</v>
      </c>
      <c r="F135" s="1073" t="s">
        <v>1091</v>
      </c>
      <c r="G135" s="1086" t="s">
        <v>1177</v>
      </c>
      <c r="H135" s="1091" t="s">
        <v>1101</v>
      </c>
      <c r="I135" s="1103" t="s">
        <v>28</v>
      </c>
      <c r="J135" s="1086" t="s">
        <v>58</v>
      </c>
      <c r="K135" s="1083">
        <v>442937</v>
      </c>
      <c r="L135" s="1083">
        <v>4660118</v>
      </c>
      <c r="M135" s="1083" t="s">
        <v>563</v>
      </c>
      <c r="N135" s="1086">
        <v>18.37</v>
      </c>
      <c r="O135" s="1083">
        <v>11.25</v>
      </c>
      <c r="P135" s="1093">
        <f t="shared" si="3"/>
        <v>206.6625</v>
      </c>
    </row>
    <row r="136" s="4" customFormat="1" ht="18" customHeight="1" spans="1:16">
      <c r="A136" s="1083" t="s">
        <v>1250</v>
      </c>
      <c r="B136" s="1084" t="s">
        <v>1251</v>
      </c>
      <c r="C136" s="1084" t="s">
        <v>1252</v>
      </c>
      <c r="D136" s="1084" t="s">
        <v>1253</v>
      </c>
      <c r="E136" s="1083" t="s">
        <v>121</v>
      </c>
      <c r="F136" s="1073" t="s">
        <v>1091</v>
      </c>
      <c r="G136" s="1086" t="s">
        <v>1178</v>
      </c>
      <c r="H136" s="1091" t="s">
        <v>1101</v>
      </c>
      <c r="I136" s="1103" t="s">
        <v>28</v>
      </c>
      <c r="J136" s="1086" t="s">
        <v>58</v>
      </c>
      <c r="K136" s="1113">
        <v>442385</v>
      </c>
      <c r="L136" s="1113">
        <v>4659764</v>
      </c>
      <c r="M136" s="1083" t="s">
        <v>563</v>
      </c>
      <c r="N136" s="1086">
        <v>177.04</v>
      </c>
      <c r="O136" s="1083">
        <v>11.25</v>
      </c>
      <c r="P136" s="1093">
        <f t="shared" si="3"/>
        <v>1991.7</v>
      </c>
    </row>
    <row r="137" s="4" customFormat="1" ht="18" customHeight="1" spans="1:16">
      <c r="A137" s="1083" t="s">
        <v>1250</v>
      </c>
      <c r="B137" s="1084" t="s">
        <v>1251</v>
      </c>
      <c r="C137" s="1084" t="s">
        <v>1252</v>
      </c>
      <c r="D137" s="1084" t="s">
        <v>1254</v>
      </c>
      <c r="E137" s="1083" t="s">
        <v>121</v>
      </c>
      <c r="F137" s="1073" t="s">
        <v>1091</v>
      </c>
      <c r="G137" s="1086" t="s">
        <v>556</v>
      </c>
      <c r="H137" s="1091" t="s">
        <v>1101</v>
      </c>
      <c r="I137" s="1103" t="s">
        <v>28</v>
      </c>
      <c r="J137" s="1086" t="s">
        <v>29</v>
      </c>
      <c r="K137" s="30">
        <v>442459</v>
      </c>
      <c r="L137" s="30">
        <v>4659229</v>
      </c>
      <c r="M137" s="1114" t="s">
        <v>563</v>
      </c>
      <c r="N137" s="1086">
        <v>4.03</v>
      </c>
      <c r="O137" s="1083">
        <v>11.25</v>
      </c>
      <c r="P137" s="1093">
        <f t="shared" si="3"/>
        <v>45.3375</v>
      </c>
    </row>
    <row r="138" s="4" customFormat="1" ht="18" customHeight="1" spans="1:16">
      <c r="A138" s="1083" t="s">
        <v>1250</v>
      </c>
      <c r="B138" s="1084" t="s">
        <v>1251</v>
      </c>
      <c r="C138" s="1084" t="s">
        <v>1252</v>
      </c>
      <c r="D138" s="1084" t="s">
        <v>1253</v>
      </c>
      <c r="E138" s="1083" t="s">
        <v>121</v>
      </c>
      <c r="F138" s="1073" t="s">
        <v>1091</v>
      </c>
      <c r="G138" s="1086" t="s">
        <v>418</v>
      </c>
      <c r="H138" s="1091" t="s">
        <v>722</v>
      </c>
      <c r="I138" s="1103" t="s">
        <v>28</v>
      </c>
      <c r="J138" s="1086" t="s">
        <v>1081</v>
      </c>
      <c r="K138" s="30">
        <v>442479</v>
      </c>
      <c r="L138" s="30">
        <v>4660080</v>
      </c>
      <c r="M138" s="1114" t="s">
        <v>563</v>
      </c>
      <c r="N138" s="1086">
        <v>26.1</v>
      </c>
      <c r="O138" s="1083">
        <v>11.25</v>
      </c>
      <c r="P138" s="1093">
        <f t="shared" si="3"/>
        <v>293.625</v>
      </c>
    </row>
    <row r="139" s="4" customFormat="1" ht="18" customHeight="1" spans="1:16">
      <c r="A139" s="1083" t="s">
        <v>1250</v>
      </c>
      <c r="B139" s="1084" t="s">
        <v>1251</v>
      </c>
      <c r="C139" s="1084" t="s">
        <v>1252</v>
      </c>
      <c r="D139" s="1084" t="s">
        <v>1253</v>
      </c>
      <c r="E139" s="1083" t="s">
        <v>121</v>
      </c>
      <c r="F139" s="1073" t="s">
        <v>1091</v>
      </c>
      <c r="G139" s="1086" t="s">
        <v>423</v>
      </c>
      <c r="H139" s="1091" t="s">
        <v>722</v>
      </c>
      <c r="I139" s="1103" t="s">
        <v>28</v>
      </c>
      <c r="J139" s="1086" t="s">
        <v>1081</v>
      </c>
      <c r="K139" s="30">
        <v>442342</v>
      </c>
      <c r="L139" s="30">
        <v>4660029</v>
      </c>
      <c r="M139" s="1114" t="s">
        <v>563</v>
      </c>
      <c r="N139" s="1086">
        <v>24.78</v>
      </c>
      <c r="O139" s="1083">
        <v>11.25</v>
      </c>
      <c r="P139" s="1093">
        <f t="shared" si="3"/>
        <v>278.775</v>
      </c>
    </row>
    <row r="140" s="4" customFormat="1" ht="18" customHeight="1" spans="1:16">
      <c r="A140" s="1083" t="s">
        <v>1250</v>
      </c>
      <c r="B140" s="1084" t="s">
        <v>1251</v>
      </c>
      <c r="C140" s="1084" t="s">
        <v>1252</v>
      </c>
      <c r="D140" s="1084" t="s">
        <v>1254</v>
      </c>
      <c r="E140" s="1083" t="s">
        <v>121</v>
      </c>
      <c r="F140" s="1073" t="s">
        <v>1091</v>
      </c>
      <c r="G140" s="1086" t="s">
        <v>695</v>
      </c>
      <c r="H140" s="1091" t="s">
        <v>1101</v>
      </c>
      <c r="I140" s="1103" t="s">
        <v>28</v>
      </c>
      <c r="J140" s="1086" t="s">
        <v>1173</v>
      </c>
      <c r="K140" s="30">
        <v>442957</v>
      </c>
      <c r="L140" s="30">
        <v>4659329</v>
      </c>
      <c r="M140" s="1114" t="s">
        <v>563</v>
      </c>
      <c r="N140" s="1086">
        <v>1.75</v>
      </c>
      <c r="O140" s="1083">
        <v>11.25</v>
      </c>
      <c r="P140" s="1093">
        <f t="shared" si="3"/>
        <v>19.6875</v>
      </c>
    </row>
    <row r="141" s="4" customFormat="1" ht="18" customHeight="1" spans="1:16">
      <c r="A141" s="1083" t="s">
        <v>1250</v>
      </c>
      <c r="B141" s="1084" t="s">
        <v>1251</v>
      </c>
      <c r="C141" s="1084" t="s">
        <v>1252</v>
      </c>
      <c r="D141" s="1084" t="s">
        <v>1254</v>
      </c>
      <c r="E141" s="1083" t="s">
        <v>121</v>
      </c>
      <c r="F141" s="1073" t="s">
        <v>1091</v>
      </c>
      <c r="G141" s="1086" t="s">
        <v>1156</v>
      </c>
      <c r="H141" s="1091" t="s">
        <v>1101</v>
      </c>
      <c r="I141" s="1103" t="s">
        <v>28</v>
      </c>
      <c r="J141" s="1086" t="s">
        <v>1173</v>
      </c>
      <c r="K141" s="30">
        <v>442206</v>
      </c>
      <c r="L141" s="30">
        <v>4659203</v>
      </c>
      <c r="M141" s="1114" t="s">
        <v>563</v>
      </c>
      <c r="N141" s="1086">
        <v>5.99</v>
      </c>
      <c r="O141" s="1083">
        <v>11.25</v>
      </c>
      <c r="P141" s="1093">
        <f t="shared" si="3"/>
        <v>67.3875</v>
      </c>
    </row>
    <row r="142" s="4" customFormat="1" ht="18" customHeight="1" spans="1:16">
      <c r="A142" s="1083" t="s">
        <v>1250</v>
      </c>
      <c r="B142" s="1084" t="s">
        <v>1251</v>
      </c>
      <c r="C142" s="1084" t="s">
        <v>1252</v>
      </c>
      <c r="D142" s="1084" t="s">
        <v>1254</v>
      </c>
      <c r="E142" s="1083" t="s">
        <v>121</v>
      </c>
      <c r="F142" s="1073" t="s">
        <v>1091</v>
      </c>
      <c r="G142" s="1086" t="s">
        <v>491</v>
      </c>
      <c r="H142" s="1091" t="s">
        <v>1101</v>
      </c>
      <c r="I142" s="1103" t="s">
        <v>28</v>
      </c>
      <c r="J142" s="1086" t="s">
        <v>1173</v>
      </c>
      <c r="K142" s="30">
        <v>442287</v>
      </c>
      <c r="L142" s="30">
        <v>4659245</v>
      </c>
      <c r="M142" s="1114" t="s">
        <v>563</v>
      </c>
      <c r="N142" s="1086">
        <v>5.56</v>
      </c>
      <c r="O142" s="1083">
        <v>11.25</v>
      </c>
      <c r="P142" s="1093">
        <f t="shared" si="3"/>
        <v>62.55</v>
      </c>
    </row>
    <row r="143" s="4" customFormat="1" ht="18" customHeight="1" spans="1:16">
      <c r="A143" s="1083" t="s">
        <v>1250</v>
      </c>
      <c r="B143" s="1084" t="s">
        <v>1251</v>
      </c>
      <c r="C143" s="1084" t="s">
        <v>1252</v>
      </c>
      <c r="D143" s="1084" t="s">
        <v>1253</v>
      </c>
      <c r="E143" s="1083" t="s">
        <v>121</v>
      </c>
      <c r="F143" s="1073" t="s">
        <v>1091</v>
      </c>
      <c r="G143" s="1086" t="s">
        <v>597</v>
      </c>
      <c r="H143" s="1091" t="s">
        <v>1101</v>
      </c>
      <c r="I143" s="1103" t="s">
        <v>28</v>
      </c>
      <c r="J143" s="1086" t="s">
        <v>58</v>
      </c>
      <c r="K143" s="30">
        <v>443081</v>
      </c>
      <c r="L143" s="30">
        <v>4660414</v>
      </c>
      <c r="M143" s="1114" t="s">
        <v>563</v>
      </c>
      <c r="N143" s="1086">
        <v>87.23</v>
      </c>
      <c r="O143" s="1083">
        <v>11.25</v>
      </c>
      <c r="P143" s="1093">
        <f t="shared" si="3"/>
        <v>981.3375</v>
      </c>
    </row>
    <row r="144" s="4" customFormat="1" ht="18" customHeight="1" spans="1:16">
      <c r="A144" s="1083" t="s">
        <v>1250</v>
      </c>
      <c r="B144" s="1084" t="s">
        <v>1251</v>
      </c>
      <c r="C144" s="1084" t="s">
        <v>1252</v>
      </c>
      <c r="D144" s="1084" t="s">
        <v>1254</v>
      </c>
      <c r="E144" s="1083" t="s">
        <v>121</v>
      </c>
      <c r="F144" s="1073" t="s">
        <v>1091</v>
      </c>
      <c r="G144" s="1086" t="s">
        <v>661</v>
      </c>
      <c r="H144" s="1091" t="s">
        <v>1101</v>
      </c>
      <c r="I144" s="1103" t="s">
        <v>28</v>
      </c>
      <c r="J144" s="1086" t="s">
        <v>58</v>
      </c>
      <c r="K144" s="30">
        <v>442199</v>
      </c>
      <c r="L144" s="30">
        <v>4659361</v>
      </c>
      <c r="M144" s="1114" t="s">
        <v>563</v>
      </c>
      <c r="N144" s="1086">
        <v>55.47</v>
      </c>
      <c r="O144" s="1083">
        <v>11.25</v>
      </c>
      <c r="P144" s="1093">
        <f t="shared" si="3"/>
        <v>624.0375</v>
      </c>
    </row>
    <row r="145" s="4" customFormat="1" ht="18" customHeight="1" spans="1:16">
      <c r="A145" s="1083" t="s">
        <v>1250</v>
      </c>
      <c r="B145" s="1084" t="s">
        <v>1251</v>
      </c>
      <c r="C145" s="1084" t="s">
        <v>1252</v>
      </c>
      <c r="D145" s="1084" t="s">
        <v>1253</v>
      </c>
      <c r="E145" s="1083" t="s">
        <v>121</v>
      </c>
      <c r="F145" s="1073" t="s">
        <v>1091</v>
      </c>
      <c r="G145" s="1086" t="s">
        <v>585</v>
      </c>
      <c r="H145" s="1091" t="s">
        <v>1101</v>
      </c>
      <c r="I145" s="1103" t="s">
        <v>28</v>
      </c>
      <c r="J145" s="1086" t="s">
        <v>58</v>
      </c>
      <c r="K145" s="30">
        <v>442341</v>
      </c>
      <c r="L145" s="30">
        <v>4660207</v>
      </c>
      <c r="M145" s="1114" t="s">
        <v>563</v>
      </c>
      <c r="N145" s="1086">
        <v>75.85</v>
      </c>
      <c r="O145" s="1083">
        <v>11.25</v>
      </c>
      <c r="P145" s="1093">
        <f t="shared" si="3"/>
        <v>853.3125</v>
      </c>
    </row>
    <row r="146" s="4" customFormat="1" ht="18" customHeight="1" spans="1:16">
      <c r="A146" s="1083" t="s">
        <v>1250</v>
      </c>
      <c r="B146" s="1084" t="s">
        <v>1251</v>
      </c>
      <c r="C146" s="1084" t="s">
        <v>1252</v>
      </c>
      <c r="D146" s="1084" t="s">
        <v>1254</v>
      </c>
      <c r="E146" s="1083" t="s">
        <v>121</v>
      </c>
      <c r="F146" s="1073" t="s">
        <v>1091</v>
      </c>
      <c r="G146" s="1086" t="s">
        <v>1181</v>
      </c>
      <c r="H146" s="1091" t="s">
        <v>1101</v>
      </c>
      <c r="I146" s="1103" t="s">
        <v>28</v>
      </c>
      <c r="J146" s="1086" t="s">
        <v>1173</v>
      </c>
      <c r="K146" s="30">
        <v>442298</v>
      </c>
      <c r="L146" s="30">
        <v>4659185</v>
      </c>
      <c r="M146" s="1114" t="s">
        <v>563</v>
      </c>
      <c r="N146" s="1086">
        <v>18.62</v>
      </c>
      <c r="O146" s="1083">
        <v>11.25</v>
      </c>
      <c r="P146" s="1093">
        <f t="shared" si="3"/>
        <v>209.475</v>
      </c>
    </row>
    <row r="147" s="4" customFormat="1" ht="18" customHeight="1" spans="1:16">
      <c r="A147" s="1083" t="s">
        <v>1250</v>
      </c>
      <c r="B147" s="1084" t="s">
        <v>1251</v>
      </c>
      <c r="C147" s="1084" t="s">
        <v>1252</v>
      </c>
      <c r="D147" s="1084" t="s">
        <v>1253</v>
      </c>
      <c r="E147" s="1083" t="s">
        <v>121</v>
      </c>
      <c r="F147" s="1073" t="s">
        <v>1091</v>
      </c>
      <c r="G147" s="1086" t="s">
        <v>683</v>
      </c>
      <c r="H147" s="1091" t="s">
        <v>1101</v>
      </c>
      <c r="I147" s="1103" t="s">
        <v>28</v>
      </c>
      <c r="J147" s="1086" t="s">
        <v>140</v>
      </c>
      <c r="K147" s="30">
        <v>442742</v>
      </c>
      <c r="L147" s="30">
        <v>4659901</v>
      </c>
      <c r="M147" s="1114" t="s">
        <v>563</v>
      </c>
      <c r="N147" s="1086">
        <v>11.96</v>
      </c>
      <c r="O147" s="1083">
        <v>11.25</v>
      </c>
      <c r="P147" s="1093">
        <f t="shared" si="3"/>
        <v>134.55</v>
      </c>
    </row>
    <row r="148" s="4" customFormat="1" ht="18" customHeight="1" spans="1:16">
      <c r="A148" s="1083" t="s">
        <v>1250</v>
      </c>
      <c r="B148" s="1084" t="s">
        <v>1251</v>
      </c>
      <c r="C148" s="1084" t="s">
        <v>1252</v>
      </c>
      <c r="D148" s="1084" t="s">
        <v>1253</v>
      </c>
      <c r="E148" s="1083" t="s">
        <v>121</v>
      </c>
      <c r="F148" s="1073" t="s">
        <v>1091</v>
      </c>
      <c r="G148" s="1086" t="s">
        <v>532</v>
      </c>
      <c r="H148" s="1091" t="s">
        <v>1101</v>
      </c>
      <c r="I148" s="1103" t="s">
        <v>28</v>
      </c>
      <c r="J148" s="1086" t="s">
        <v>58</v>
      </c>
      <c r="K148" s="30">
        <v>441882</v>
      </c>
      <c r="L148" s="30">
        <v>4659770</v>
      </c>
      <c r="M148" s="1114" t="s">
        <v>563</v>
      </c>
      <c r="N148" s="1086">
        <v>8.1</v>
      </c>
      <c r="O148" s="1083">
        <v>11.25</v>
      </c>
      <c r="P148" s="1093">
        <f t="shared" si="3"/>
        <v>91.125</v>
      </c>
    </row>
    <row r="149" s="4" customFormat="1" ht="18" customHeight="1" spans="1:16">
      <c r="A149" s="1083" t="s">
        <v>1250</v>
      </c>
      <c r="B149" s="1084" t="s">
        <v>1251</v>
      </c>
      <c r="C149" s="1084" t="s">
        <v>1252</v>
      </c>
      <c r="D149" s="1084" t="s">
        <v>1253</v>
      </c>
      <c r="E149" s="1083" t="s">
        <v>121</v>
      </c>
      <c r="F149" s="1073" t="s">
        <v>1091</v>
      </c>
      <c r="G149" s="1086" t="s">
        <v>1182</v>
      </c>
      <c r="H149" s="1091" t="s">
        <v>1101</v>
      </c>
      <c r="I149" s="1103" t="s">
        <v>28</v>
      </c>
      <c r="J149" s="1086" t="s">
        <v>58</v>
      </c>
      <c r="K149" s="30">
        <v>442114</v>
      </c>
      <c r="L149" s="30">
        <v>4660354</v>
      </c>
      <c r="M149" s="1114" t="s">
        <v>563</v>
      </c>
      <c r="N149" s="1086">
        <v>31.65</v>
      </c>
      <c r="O149" s="1083">
        <v>11.25</v>
      </c>
      <c r="P149" s="1093">
        <f t="shared" si="3"/>
        <v>356.0625</v>
      </c>
    </row>
    <row r="150" s="4" customFormat="1" ht="18" customHeight="1" spans="1:16">
      <c r="A150" s="1083" t="s">
        <v>1250</v>
      </c>
      <c r="B150" s="1084" t="s">
        <v>1251</v>
      </c>
      <c r="C150" s="1104" t="s">
        <v>1220</v>
      </c>
      <c r="D150" s="1084" t="s">
        <v>1253</v>
      </c>
      <c r="E150" s="1083" t="s">
        <v>121</v>
      </c>
      <c r="F150" s="1073" t="s">
        <v>1091</v>
      </c>
      <c r="G150" s="1086" t="s">
        <v>1183</v>
      </c>
      <c r="H150" s="1091" t="s">
        <v>722</v>
      </c>
      <c r="I150" s="1103" t="s">
        <v>28</v>
      </c>
      <c r="J150" s="1086" t="s">
        <v>327</v>
      </c>
      <c r="K150" s="30">
        <v>442916</v>
      </c>
      <c r="L150" s="30">
        <v>4659914</v>
      </c>
      <c r="M150" s="1114" t="s">
        <v>563</v>
      </c>
      <c r="N150" s="1086">
        <v>1.07</v>
      </c>
      <c r="O150" s="1083">
        <v>11.25</v>
      </c>
      <c r="P150" s="1093">
        <f t="shared" si="3"/>
        <v>12.0375</v>
      </c>
    </row>
    <row r="151" s="4" customFormat="1" ht="18" customHeight="1" spans="1:16">
      <c r="A151" s="1083" t="s">
        <v>1250</v>
      </c>
      <c r="B151" s="1084" t="s">
        <v>1251</v>
      </c>
      <c r="C151" s="1104" t="s">
        <v>1220</v>
      </c>
      <c r="D151" s="1084" t="s">
        <v>1255</v>
      </c>
      <c r="E151" s="1083" t="s">
        <v>121</v>
      </c>
      <c r="F151" s="1073" t="s">
        <v>1091</v>
      </c>
      <c r="G151" s="1086" t="s">
        <v>435</v>
      </c>
      <c r="H151" s="1091" t="s">
        <v>722</v>
      </c>
      <c r="I151" s="1103" t="s">
        <v>28</v>
      </c>
      <c r="J151" s="1086" t="s">
        <v>327</v>
      </c>
      <c r="K151" s="30">
        <v>443367</v>
      </c>
      <c r="L151" s="30">
        <v>4659908</v>
      </c>
      <c r="M151" s="1114" t="s">
        <v>563</v>
      </c>
      <c r="N151" s="1086">
        <v>0.69</v>
      </c>
      <c r="O151" s="1083">
        <v>11.25</v>
      </c>
      <c r="P151" s="1093">
        <f t="shared" si="3"/>
        <v>7.7625</v>
      </c>
    </row>
    <row r="152" s="4" customFormat="1" ht="18" customHeight="1" spans="1:16">
      <c r="A152" s="1083" t="s">
        <v>1250</v>
      </c>
      <c r="B152" s="1084" t="s">
        <v>1251</v>
      </c>
      <c r="C152" s="1084" t="s">
        <v>1252</v>
      </c>
      <c r="D152" s="1084" t="s">
        <v>1254</v>
      </c>
      <c r="E152" s="1083" t="s">
        <v>121</v>
      </c>
      <c r="F152" s="1073" t="s">
        <v>1091</v>
      </c>
      <c r="G152" s="1086" t="s">
        <v>455</v>
      </c>
      <c r="H152" s="1091" t="s">
        <v>1101</v>
      </c>
      <c r="I152" s="1103" t="s">
        <v>28</v>
      </c>
      <c r="J152" s="1086" t="s">
        <v>49</v>
      </c>
      <c r="K152" s="30">
        <v>442559</v>
      </c>
      <c r="L152" s="30">
        <v>4659611</v>
      </c>
      <c r="M152" s="1114" t="s">
        <v>563</v>
      </c>
      <c r="N152" s="1086">
        <v>143.57</v>
      </c>
      <c r="O152" s="1083">
        <v>11.25</v>
      </c>
      <c r="P152" s="1093">
        <f t="shared" si="3"/>
        <v>1615.1625</v>
      </c>
    </row>
    <row r="153" s="4" customFormat="1" ht="18" customHeight="1" spans="1:16">
      <c r="A153" s="1083" t="s">
        <v>1250</v>
      </c>
      <c r="B153" s="1084" t="s">
        <v>1251</v>
      </c>
      <c r="C153" s="1084" t="s">
        <v>1252</v>
      </c>
      <c r="D153" s="1084" t="s">
        <v>1253</v>
      </c>
      <c r="E153" s="1083" t="s">
        <v>121</v>
      </c>
      <c r="F153" s="1073" t="s">
        <v>1091</v>
      </c>
      <c r="G153" s="1086" t="s">
        <v>377</v>
      </c>
      <c r="H153" s="1091" t="s">
        <v>1101</v>
      </c>
      <c r="I153" s="1103" t="s">
        <v>28</v>
      </c>
      <c r="J153" s="1086" t="s">
        <v>58</v>
      </c>
      <c r="K153" s="30">
        <v>442334</v>
      </c>
      <c r="L153" s="30">
        <v>4660511</v>
      </c>
      <c r="M153" s="1114" t="s">
        <v>563</v>
      </c>
      <c r="N153" s="1086">
        <v>9.75</v>
      </c>
      <c r="O153" s="1083">
        <v>11.25</v>
      </c>
      <c r="P153" s="1093">
        <f t="shared" si="3"/>
        <v>109.6875</v>
      </c>
    </row>
    <row r="154" s="4" customFormat="1" ht="18" customHeight="1" spans="1:16">
      <c r="A154" s="1083" t="s">
        <v>1250</v>
      </c>
      <c r="B154" s="1084" t="s">
        <v>1251</v>
      </c>
      <c r="C154" s="1084" t="s">
        <v>1252</v>
      </c>
      <c r="D154" s="1084" t="s">
        <v>1253</v>
      </c>
      <c r="E154" s="1083" t="s">
        <v>121</v>
      </c>
      <c r="F154" s="1073" t="s">
        <v>1091</v>
      </c>
      <c r="G154" s="1086" t="s">
        <v>405</v>
      </c>
      <c r="H154" s="1091" t="s">
        <v>1101</v>
      </c>
      <c r="I154" s="1103" t="s">
        <v>28</v>
      </c>
      <c r="J154" s="1086" t="s">
        <v>58</v>
      </c>
      <c r="K154" s="30">
        <v>441965</v>
      </c>
      <c r="L154" s="30">
        <v>4660365</v>
      </c>
      <c r="M154" s="1114" t="s">
        <v>563</v>
      </c>
      <c r="N154" s="1086">
        <v>3.34</v>
      </c>
      <c r="O154" s="1083">
        <v>11.25</v>
      </c>
      <c r="P154" s="1093">
        <f t="shared" si="3"/>
        <v>37.575</v>
      </c>
    </row>
    <row r="155" s="4" customFormat="1" ht="18" customHeight="1" spans="1:16">
      <c r="A155" s="1083" t="s">
        <v>1250</v>
      </c>
      <c r="B155" s="1084" t="s">
        <v>1251</v>
      </c>
      <c r="C155" s="1084" t="s">
        <v>1252</v>
      </c>
      <c r="D155" s="1084" t="s">
        <v>1254</v>
      </c>
      <c r="E155" s="1083" t="s">
        <v>121</v>
      </c>
      <c r="F155" s="1073" t="s">
        <v>1091</v>
      </c>
      <c r="G155" s="1086" t="s">
        <v>554</v>
      </c>
      <c r="H155" s="1091" t="s">
        <v>1101</v>
      </c>
      <c r="I155" s="1103" t="s">
        <v>28</v>
      </c>
      <c r="J155" s="1086" t="s">
        <v>1173</v>
      </c>
      <c r="K155" s="30">
        <v>442565</v>
      </c>
      <c r="L155" s="30">
        <v>4659315</v>
      </c>
      <c r="M155" s="1114" t="s">
        <v>563</v>
      </c>
      <c r="N155" s="1086">
        <v>143.86</v>
      </c>
      <c r="O155" s="1083">
        <v>11.25</v>
      </c>
      <c r="P155" s="1093">
        <f t="shared" si="3"/>
        <v>1618.425</v>
      </c>
    </row>
    <row r="156" s="4" customFormat="1" ht="18" customHeight="1" spans="1:16">
      <c r="A156" s="1083" t="s">
        <v>1250</v>
      </c>
      <c r="B156" s="1084" t="s">
        <v>1251</v>
      </c>
      <c r="C156" s="1084" t="s">
        <v>1252</v>
      </c>
      <c r="D156" s="1084" t="s">
        <v>1254</v>
      </c>
      <c r="E156" s="1083" t="s">
        <v>121</v>
      </c>
      <c r="F156" s="1073" t="s">
        <v>1091</v>
      </c>
      <c r="G156" s="1086" t="s">
        <v>664</v>
      </c>
      <c r="H156" s="1091" t="s">
        <v>1101</v>
      </c>
      <c r="I156" s="1103" t="s">
        <v>28</v>
      </c>
      <c r="J156" s="1086" t="s">
        <v>1173</v>
      </c>
      <c r="K156" s="30">
        <v>442272</v>
      </c>
      <c r="L156" s="30">
        <v>4659116</v>
      </c>
      <c r="M156" s="1114" t="s">
        <v>563</v>
      </c>
      <c r="N156" s="1086">
        <v>5</v>
      </c>
      <c r="O156" s="1083">
        <v>11.25</v>
      </c>
      <c r="P156" s="1093">
        <f t="shared" si="3"/>
        <v>56.25</v>
      </c>
    </row>
    <row r="157" s="4" customFormat="1" ht="18" customHeight="1" spans="1:16">
      <c r="A157" s="1083" t="s">
        <v>1250</v>
      </c>
      <c r="B157" s="1084" t="s">
        <v>1251</v>
      </c>
      <c r="C157" s="1084" t="s">
        <v>1252</v>
      </c>
      <c r="D157" s="1084" t="s">
        <v>1254</v>
      </c>
      <c r="E157" s="1083" t="s">
        <v>121</v>
      </c>
      <c r="F157" s="1073" t="s">
        <v>1091</v>
      </c>
      <c r="G157" s="1086" t="s">
        <v>1184</v>
      </c>
      <c r="H157" s="1091" t="s">
        <v>1101</v>
      </c>
      <c r="I157" s="1103" t="s">
        <v>28</v>
      </c>
      <c r="J157" s="1086" t="s">
        <v>1173</v>
      </c>
      <c r="K157" s="30">
        <v>442159</v>
      </c>
      <c r="L157" s="30">
        <v>4659211</v>
      </c>
      <c r="M157" s="1114" t="s">
        <v>563</v>
      </c>
      <c r="N157" s="1086">
        <v>1.4</v>
      </c>
      <c r="O157" s="1083">
        <v>11.25</v>
      </c>
      <c r="P157" s="1093">
        <f t="shared" si="3"/>
        <v>15.75</v>
      </c>
    </row>
    <row r="158" s="4" customFormat="1" ht="18" customHeight="1" spans="1:16">
      <c r="A158" s="1083" t="s">
        <v>1250</v>
      </c>
      <c r="B158" s="1084" t="s">
        <v>1251</v>
      </c>
      <c r="C158" s="1104" t="s">
        <v>1220</v>
      </c>
      <c r="D158" s="1084" t="s">
        <v>1253</v>
      </c>
      <c r="E158" s="1083" t="s">
        <v>121</v>
      </c>
      <c r="F158" s="1073" t="s">
        <v>1091</v>
      </c>
      <c r="G158" s="1086" t="s">
        <v>385</v>
      </c>
      <c r="H158" s="1091" t="s">
        <v>1101</v>
      </c>
      <c r="I158" s="1103" t="s">
        <v>28</v>
      </c>
      <c r="J158" s="1086" t="s">
        <v>49</v>
      </c>
      <c r="K158" s="30">
        <v>442882</v>
      </c>
      <c r="L158" s="30">
        <v>4659907</v>
      </c>
      <c r="M158" s="1114" t="s">
        <v>563</v>
      </c>
      <c r="N158" s="1086">
        <v>1.66</v>
      </c>
      <c r="O158" s="1083">
        <v>11.25</v>
      </c>
      <c r="P158" s="1093">
        <f t="shared" si="3"/>
        <v>18.675</v>
      </c>
    </row>
    <row r="159" s="4" customFormat="1" ht="18" customHeight="1" spans="1:16">
      <c r="A159" s="1083" t="s">
        <v>1250</v>
      </c>
      <c r="B159" s="1084" t="s">
        <v>1251</v>
      </c>
      <c r="C159" s="1104" t="s">
        <v>1220</v>
      </c>
      <c r="D159" s="1084" t="s">
        <v>1255</v>
      </c>
      <c r="E159" s="1083" t="s">
        <v>121</v>
      </c>
      <c r="F159" s="1073" t="s">
        <v>1091</v>
      </c>
      <c r="G159" s="1086" t="s">
        <v>443</v>
      </c>
      <c r="H159" s="1091" t="s">
        <v>722</v>
      </c>
      <c r="I159" s="1103" t="s">
        <v>28</v>
      </c>
      <c r="J159" s="1086" t="s">
        <v>327</v>
      </c>
      <c r="K159" s="30">
        <v>443404</v>
      </c>
      <c r="L159" s="30">
        <v>4659787</v>
      </c>
      <c r="M159" s="1114" t="s">
        <v>563</v>
      </c>
      <c r="N159" s="1086">
        <v>20.21</v>
      </c>
      <c r="O159" s="1083">
        <v>11.25</v>
      </c>
      <c r="P159" s="1093">
        <f t="shared" si="3"/>
        <v>227.3625</v>
      </c>
    </row>
    <row r="160" s="4" customFormat="1" ht="18" customHeight="1" spans="1:16">
      <c r="A160" s="1083" t="s">
        <v>1250</v>
      </c>
      <c r="B160" s="1084" t="s">
        <v>1251</v>
      </c>
      <c r="C160" s="1104" t="s">
        <v>1220</v>
      </c>
      <c r="D160" s="1084" t="s">
        <v>1255</v>
      </c>
      <c r="E160" s="1083" t="s">
        <v>121</v>
      </c>
      <c r="F160" s="1073" t="s">
        <v>1091</v>
      </c>
      <c r="G160" s="1086" t="s">
        <v>429</v>
      </c>
      <c r="H160" s="1091" t="s">
        <v>722</v>
      </c>
      <c r="I160" s="1103" t="s">
        <v>28</v>
      </c>
      <c r="J160" s="1086" t="s">
        <v>327</v>
      </c>
      <c r="K160" s="30">
        <v>443163</v>
      </c>
      <c r="L160" s="30">
        <v>4660008</v>
      </c>
      <c r="M160" s="1114" t="s">
        <v>563</v>
      </c>
      <c r="N160" s="1086">
        <v>115.73</v>
      </c>
      <c r="O160" s="1083">
        <v>11.25</v>
      </c>
      <c r="P160" s="1093">
        <f t="shared" si="3"/>
        <v>1301.9625</v>
      </c>
    </row>
    <row r="161" s="4" customFormat="1" ht="18" customHeight="1" spans="1:16">
      <c r="A161" s="1083" t="s">
        <v>1250</v>
      </c>
      <c r="B161" s="1084" t="s">
        <v>1251</v>
      </c>
      <c r="C161" s="1084" t="s">
        <v>1252</v>
      </c>
      <c r="D161" s="1084" t="s">
        <v>1253</v>
      </c>
      <c r="E161" s="1083" t="s">
        <v>121</v>
      </c>
      <c r="F161" s="1073" t="s">
        <v>1091</v>
      </c>
      <c r="G161" s="1086" t="s">
        <v>397</v>
      </c>
      <c r="H161" s="1091" t="s">
        <v>1101</v>
      </c>
      <c r="I161" s="1103" t="s">
        <v>28</v>
      </c>
      <c r="J161" s="1086" t="s">
        <v>58</v>
      </c>
      <c r="K161" s="30">
        <v>442893</v>
      </c>
      <c r="L161" s="30">
        <v>4660479</v>
      </c>
      <c r="M161" s="1114" t="s">
        <v>563</v>
      </c>
      <c r="N161" s="1086">
        <v>91.77</v>
      </c>
      <c r="O161" s="1083">
        <v>11.25</v>
      </c>
      <c r="P161" s="1093">
        <f t="shared" si="3"/>
        <v>1032.4125</v>
      </c>
    </row>
    <row r="162" s="4" customFormat="1" ht="18" customHeight="1" spans="1:16">
      <c r="A162" s="1083" t="s">
        <v>1250</v>
      </c>
      <c r="B162" s="1084" t="s">
        <v>1251</v>
      </c>
      <c r="C162" s="1084" t="s">
        <v>1252</v>
      </c>
      <c r="D162" s="1084" t="s">
        <v>1253</v>
      </c>
      <c r="E162" s="1083" t="s">
        <v>121</v>
      </c>
      <c r="F162" s="1073" t="s">
        <v>1091</v>
      </c>
      <c r="G162" s="1086" t="s">
        <v>1185</v>
      </c>
      <c r="H162" s="1091" t="s">
        <v>1101</v>
      </c>
      <c r="I162" s="1103" t="s">
        <v>28</v>
      </c>
      <c r="J162" s="1086" t="s">
        <v>49</v>
      </c>
      <c r="K162" s="30">
        <v>442064</v>
      </c>
      <c r="L162" s="30">
        <v>4659419</v>
      </c>
      <c r="M162" s="1114" t="s">
        <v>563</v>
      </c>
      <c r="N162" s="1086">
        <v>1.64</v>
      </c>
      <c r="O162" s="1083">
        <v>11.25</v>
      </c>
      <c r="P162" s="1093">
        <f t="shared" si="3"/>
        <v>18.45</v>
      </c>
    </row>
    <row r="163" s="4" customFormat="1" ht="18" customHeight="1" spans="1:16">
      <c r="A163" s="1083" t="s">
        <v>1250</v>
      </c>
      <c r="B163" s="1084" t="s">
        <v>1251</v>
      </c>
      <c r="C163" s="1084" t="s">
        <v>1252</v>
      </c>
      <c r="D163" s="1084" t="s">
        <v>1253</v>
      </c>
      <c r="E163" s="1083" t="s">
        <v>121</v>
      </c>
      <c r="F163" s="1073" t="s">
        <v>1091</v>
      </c>
      <c r="G163" s="1086" t="s">
        <v>517</v>
      </c>
      <c r="H163" s="1091" t="s">
        <v>1101</v>
      </c>
      <c r="I163" s="1103" t="s">
        <v>28</v>
      </c>
      <c r="J163" s="1086" t="s">
        <v>58</v>
      </c>
      <c r="K163" s="30">
        <v>442100</v>
      </c>
      <c r="L163" s="30">
        <v>4660121</v>
      </c>
      <c r="M163" s="1114" t="s">
        <v>563</v>
      </c>
      <c r="N163" s="1086">
        <v>40.59</v>
      </c>
      <c r="O163" s="1083">
        <v>11.25</v>
      </c>
      <c r="P163" s="1093">
        <f t="shared" si="3"/>
        <v>456.6375</v>
      </c>
    </row>
    <row r="164" s="4" customFormat="1" ht="18" customHeight="1" spans="1:16">
      <c r="A164" s="1083" t="s">
        <v>1250</v>
      </c>
      <c r="B164" s="1084" t="s">
        <v>1251</v>
      </c>
      <c r="C164" s="1084" t="s">
        <v>1252</v>
      </c>
      <c r="D164" s="1084" t="s">
        <v>1253</v>
      </c>
      <c r="E164" s="1083" t="s">
        <v>121</v>
      </c>
      <c r="F164" s="1073" t="s">
        <v>1091</v>
      </c>
      <c r="G164" s="1086" t="s">
        <v>410</v>
      </c>
      <c r="H164" s="1091" t="s">
        <v>1101</v>
      </c>
      <c r="I164" s="1103" t="s">
        <v>28</v>
      </c>
      <c r="J164" s="1086" t="s">
        <v>58</v>
      </c>
      <c r="K164" s="30">
        <v>442710</v>
      </c>
      <c r="L164" s="30">
        <v>4660230</v>
      </c>
      <c r="M164" s="1114" t="s">
        <v>563</v>
      </c>
      <c r="N164" s="1086">
        <v>16.11</v>
      </c>
      <c r="O164" s="1083">
        <v>11.25</v>
      </c>
      <c r="P164" s="1093">
        <f t="shared" si="3"/>
        <v>181.2375</v>
      </c>
    </row>
    <row r="165" s="4" customFormat="1" ht="18" customHeight="1" spans="1:16">
      <c r="A165" s="1083" t="s">
        <v>1250</v>
      </c>
      <c r="B165" s="1084" t="s">
        <v>1251</v>
      </c>
      <c r="C165" s="1084" t="s">
        <v>1252</v>
      </c>
      <c r="D165" s="1084" t="s">
        <v>1253</v>
      </c>
      <c r="E165" s="1083" t="s">
        <v>121</v>
      </c>
      <c r="F165" s="1073" t="s">
        <v>1091</v>
      </c>
      <c r="G165" s="1086" t="s">
        <v>1186</v>
      </c>
      <c r="H165" s="1091" t="s">
        <v>722</v>
      </c>
      <c r="I165" s="1103" t="s">
        <v>28</v>
      </c>
      <c r="J165" s="1086" t="s">
        <v>1081</v>
      </c>
      <c r="K165" s="30">
        <v>442102</v>
      </c>
      <c r="L165" s="30">
        <v>4660013</v>
      </c>
      <c r="M165" s="1114" t="s">
        <v>563</v>
      </c>
      <c r="N165" s="1086">
        <v>60.32</v>
      </c>
      <c r="O165" s="1083">
        <v>11.25</v>
      </c>
      <c r="P165" s="1093">
        <f t="shared" si="3"/>
        <v>678.6</v>
      </c>
    </row>
    <row r="166" s="4" customFormat="1" ht="18" customHeight="1" spans="1:16">
      <c r="A166" s="1083" t="s">
        <v>1250</v>
      </c>
      <c r="B166" s="1084" t="s">
        <v>1251</v>
      </c>
      <c r="C166" s="1084" t="s">
        <v>1252</v>
      </c>
      <c r="D166" s="1084" t="s">
        <v>1253</v>
      </c>
      <c r="E166" s="1083" t="s">
        <v>121</v>
      </c>
      <c r="F166" s="1073" t="s">
        <v>1091</v>
      </c>
      <c r="G166" s="1086" t="s">
        <v>1187</v>
      </c>
      <c r="H166" s="1091" t="s">
        <v>1101</v>
      </c>
      <c r="I166" s="1103" t="s">
        <v>28</v>
      </c>
      <c r="J166" s="1086" t="s">
        <v>58</v>
      </c>
      <c r="K166" s="30">
        <v>442766</v>
      </c>
      <c r="L166" s="30">
        <v>4660302</v>
      </c>
      <c r="M166" s="1114" t="s">
        <v>563</v>
      </c>
      <c r="N166" s="1086">
        <v>2.36</v>
      </c>
      <c r="O166" s="1083">
        <v>11.25</v>
      </c>
      <c r="P166" s="1093">
        <f t="shared" si="3"/>
        <v>26.55</v>
      </c>
    </row>
    <row r="167" s="4" customFormat="1" ht="18" customHeight="1" spans="1:16">
      <c r="A167" s="1083" t="s">
        <v>1250</v>
      </c>
      <c r="B167" s="1084" t="s">
        <v>1251</v>
      </c>
      <c r="C167" s="1084" t="s">
        <v>1252</v>
      </c>
      <c r="D167" s="1084" t="s">
        <v>1253</v>
      </c>
      <c r="E167" s="1083" t="s">
        <v>121</v>
      </c>
      <c r="F167" s="1073" t="s">
        <v>1091</v>
      </c>
      <c r="G167" s="1086" t="s">
        <v>416</v>
      </c>
      <c r="H167" s="1091" t="s">
        <v>1101</v>
      </c>
      <c r="I167" s="1103" t="s">
        <v>28</v>
      </c>
      <c r="J167" s="1086" t="s">
        <v>58</v>
      </c>
      <c r="K167" s="30">
        <v>442701</v>
      </c>
      <c r="L167" s="30">
        <v>4660089</v>
      </c>
      <c r="M167" s="1114" t="s">
        <v>563</v>
      </c>
      <c r="N167" s="1086">
        <v>12.58</v>
      </c>
      <c r="O167" s="1083">
        <v>11.25</v>
      </c>
      <c r="P167" s="1093">
        <f t="shared" si="3"/>
        <v>141.525</v>
      </c>
    </row>
    <row r="168" s="4" customFormat="1" ht="18" customHeight="1" spans="1:16">
      <c r="A168" s="1083" t="s">
        <v>1250</v>
      </c>
      <c r="B168" s="1084" t="s">
        <v>1251</v>
      </c>
      <c r="C168" s="1084" t="s">
        <v>1252</v>
      </c>
      <c r="D168" s="1084" t="s">
        <v>1253</v>
      </c>
      <c r="E168" s="1083" t="s">
        <v>121</v>
      </c>
      <c r="F168" s="1073" t="s">
        <v>1091</v>
      </c>
      <c r="G168" s="1086" t="s">
        <v>646</v>
      </c>
      <c r="H168" s="1091" t="s">
        <v>1101</v>
      </c>
      <c r="I168" s="1103" t="s">
        <v>28</v>
      </c>
      <c r="J168" s="1086" t="s">
        <v>58</v>
      </c>
      <c r="K168" s="30">
        <v>442152</v>
      </c>
      <c r="L168" s="30">
        <v>4660277</v>
      </c>
      <c r="M168" s="1114" t="s">
        <v>563</v>
      </c>
      <c r="N168" s="1086">
        <v>42.61</v>
      </c>
      <c r="O168" s="1083">
        <v>11.25</v>
      </c>
      <c r="P168" s="1093">
        <f t="shared" si="3"/>
        <v>479.3625</v>
      </c>
    </row>
    <row r="169" s="4" customFormat="1" ht="18" customHeight="1" spans="1:16">
      <c r="A169" s="1083" t="s">
        <v>1250</v>
      </c>
      <c r="B169" s="1084" t="s">
        <v>1251</v>
      </c>
      <c r="C169" s="1084" t="s">
        <v>1252</v>
      </c>
      <c r="D169" s="1084" t="s">
        <v>1253</v>
      </c>
      <c r="E169" s="1083" t="s">
        <v>121</v>
      </c>
      <c r="F169" s="1073" t="s">
        <v>1091</v>
      </c>
      <c r="G169" s="1086" t="s">
        <v>655</v>
      </c>
      <c r="H169" s="1091" t="s">
        <v>1101</v>
      </c>
      <c r="I169" s="1103" t="s">
        <v>28</v>
      </c>
      <c r="J169" s="1086" t="s">
        <v>58</v>
      </c>
      <c r="K169" s="30">
        <v>442071</v>
      </c>
      <c r="L169" s="30">
        <v>4659778</v>
      </c>
      <c r="M169" s="1114" t="s">
        <v>563</v>
      </c>
      <c r="N169" s="1086">
        <v>134.26</v>
      </c>
      <c r="O169" s="1083">
        <v>11.25</v>
      </c>
      <c r="P169" s="1093">
        <f t="shared" si="3"/>
        <v>1510.425</v>
      </c>
    </row>
    <row r="170" s="4" customFormat="1" ht="18" customHeight="1" spans="1:16">
      <c r="A170" s="1083" t="s">
        <v>1250</v>
      </c>
      <c r="B170" s="1084" t="s">
        <v>1251</v>
      </c>
      <c r="C170" s="1104" t="s">
        <v>1220</v>
      </c>
      <c r="D170" s="1084" t="s">
        <v>1255</v>
      </c>
      <c r="E170" s="1083" t="s">
        <v>121</v>
      </c>
      <c r="F170" s="1073" t="s">
        <v>1091</v>
      </c>
      <c r="G170" s="1086" t="s">
        <v>687</v>
      </c>
      <c r="H170" s="1091" t="s">
        <v>722</v>
      </c>
      <c r="I170" s="1103" t="s">
        <v>28</v>
      </c>
      <c r="J170" s="1086" t="s">
        <v>327</v>
      </c>
      <c r="K170" s="30">
        <v>443052</v>
      </c>
      <c r="L170" s="30">
        <v>4659774</v>
      </c>
      <c r="M170" s="1114" t="s">
        <v>563</v>
      </c>
      <c r="N170" s="1086">
        <v>87.16</v>
      </c>
      <c r="O170" s="1083">
        <v>11.25</v>
      </c>
      <c r="P170" s="1093">
        <f t="shared" si="3"/>
        <v>980.55</v>
      </c>
    </row>
    <row r="171" s="4" customFormat="1" ht="18" customHeight="1" spans="1:16">
      <c r="A171" s="1083" t="s">
        <v>1250</v>
      </c>
      <c r="B171" s="1084" t="s">
        <v>1251</v>
      </c>
      <c r="C171" s="1084" t="s">
        <v>1252</v>
      </c>
      <c r="D171" s="1084" t="s">
        <v>1253</v>
      </c>
      <c r="E171" s="1083" t="s">
        <v>121</v>
      </c>
      <c r="F171" s="1073" t="s">
        <v>1091</v>
      </c>
      <c r="G171" s="1086" t="s">
        <v>500</v>
      </c>
      <c r="H171" s="1091" t="s">
        <v>1101</v>
      </c>
      <c r="I171" s="1103" t="s">
        <v>28</v>
      </c>
      <c r="J171" s="1086" t="s">
        <v>49</v>
      </c>
      <c r="K171" s="30">
        <v>442815</v>
      </c>
      <c r="L171" s="30">
        <v>4660522</v>
      </c>
      <c r="M171" s="1114" t="s">
        <v>563</v>
      </c>
      <c r="N171" s="1086">
        <v>1.58</v>
      </c>
      <c r="O171" s="1083">
        <v>11.25</v>
      </c>
      <c r="P171" s="1093">
        <f t="shared" si="3"/>
        <v>17.775</v>
      </c>
    </row>
    <row r="172" s="4" customFormat="1" ht="18" customHeight="1" spans="1:16">
      <c r="A172" s="1083" t="s">
        <v>1250</v>
      </c>
      <c r="B172" s="1084" t="s">
        <v>1251</v>
      </c>
      <c r="C172" s="1104" t="s">
        <v>1220</v>
      </c>
      <c r="D172" s="1084" t="s">
        <v>1255</v>
      </c>
      <c r="E172" s="1083" t="s">
        <v>121</v>
      </c>
      <c r="F172" s="1073" t="s">
        <v>1091</v>
      </c>
      <c r="G172" s="1086" t="s">
        <v>445</v>
      </c>
      <c r="H172" s="1091" t="s">
        <v>722</v>
      </c>
      <c r="I172" s="1103" t="s">
        <v>28</v>
      </c>
      <c r="J172" s="1086" t="s">
        <v>327</v>
      </c>
      <c r="K172" s="30">
        <v>443473</v>
      </c>
      <c r="L172" s="30">
        <v>4659738</v>
      </c>
      <c r="M172" s="1114" t="s">
        <v>563</v>
      </c>
      <c r="N172" s="1086">
        <v>31.69</v>
      </c>
      <c r="O172" s="1083">
        <v>11.25</v>
      </c>
      <c r="P172" s="1093">
        <f t="shared" si="3"/>
        <v>356.5125</v>
      </c>
    </row>
    <row r="173" s="4" customFormat="1" ht="18" customHeight="1" spans="1:16">
      <c r="A173" s="1083" t="s">
        <v>1250</v>
      </c>
      <c r="B173" s="1084" t="s">
        <v>1251</v>
      </c>
      <c r="C173" s="1084" t="s">
        <v>1252</v>
      </c>
      <c r="D173" s="1084" t="s">
        <v>1254</v>
      </c>
      <c r="E173" s="1083" t="s">
        <v>121</v>
      </c>
      <c r="F173" s="1073" t="s">
        <v>1091</v>
      </c>
      <c r="G173" s="1086" t="s">
        <v>558</v>
      </c>
      <c r="H173" s="1091" t="s">
        <v>1101</v>
      </c>
      <c r="I173" s="1103" t="s">
        <v>28</v>
      </c>
      <c r="J173" s="1086" t="s">
        <v>29</v>
      </c>
      <c r="K173" s="30">
        <v>442383</v>
      </c>
      <c r="L173" s="30">
        <v>4659217</v>
      </c>
      <c r="M173" s="1114" t="s">
        <v>563</v>
      </c>
      <c r="N173" s="1086">
        <v>8.77</v>
      </c>
      <c r="O173" s="1083">
        <v>11.25</v>
      </c>
      <c r="P173" s="1093">
        <f t="shared" si="3"/>
        <v>98.6625</v>
      </c>
    </row>
    <row r="174" s="4" customFormat="1" ht="18" customHeight="1" spans="1:16">
      <c r="A174" s="1083" t="s">
        <v>1250</v>
      </c>
      <c r="B174" s="1084" t="s">
        <v>1251</v>
      </c>
      <c r="C174" s="1084" t="s">
        <v>1252</v>
      </c>
      <c r="D174" s="1084" t="s">
        <v>1253</v>
      </c>
      <c r="E174" s="1083" t="s">
        <v>121</v>
      </c>
      <c r="F174" s="1073" t="s">
        <v>1091</v>
      </c>
      <c r="G174" s="1086" t="s">
        <v>576</v>
      </c>
      <c r="H174" s="1091" t="s">
        <v>1101</v>
      </c>
      <c r="I174" s="1075" t="s">
        <v>28</v>
      </c>
      <c r="J174" s="1086" t="s">
        <v>58</v>
      </c>
      <c r="K174" s="30">
        <v>441943</v>
      </c>
      <c r="L174" s="30">
        <v>4660519</v>
      </c>
      <c r="M174" s="1114" t="s">
        <v>563</v>
      </c>
      <c r="N174" s="1086">
        <v>1.96</v>
      </c>
      <c r="O174" s="1083">
        <v>11.25</v>
      </c>
      <c r="P174" s="1093">
        <f t="shared" si="3"/>
        <v>22.05</v>
      </c>
    </row>
    <row r="175" s="4" customFormat="1" spans="1:16">
      <c r="A175" s="1105"/>
      <c r="B175" s="1106" t="s">
        <v>3</v>
      </c>
      <c r="C175" s="1105"/>
      <c r="D175" s="1107"/>
      <c r="E175" s="1108"/>
      <c r="F175" s="575"/>
      <c r="G175" s="575"/>
      <c r="H175" s="1109"/>
      <c r="I175" s="1105"/>
      <c r="J175" s="1105"/>
      <c r="K175" s="1105"/>
      <c r="L175" s="1105"/>
      <c r="M175" s="1105"/>
      <c r="N175" s="1105"/>
      <c r="O175" s="1115"/>
      <c r="P175" s="1116"/>
    </row>
    <row r="176" s="4" customFormat="1" spans="1:16">
      <c r="A176" s="575"/>
      <c r="B176" s="1110" t="s">
        <v>3</v>
      </c>
      <c r="C176" s="1111"/>
      <c r="D176" s="576"/>
      <c r="E176" s="1112"/>
      <c r="F176" s="575"/>
      <c r="G176" s="575"/>
      <c r="H176" s="1079"/>
      <c r="I176" s="575"/>
      <c r="J176" s="575"/>
      <c r="K176" s="575"/>
      <c r="L176" s="575"/>
      <c r="M176" s="575"/>
      <c r="N176" s="575"/>
      <c r="O176" s="1117"/>
      <c r="P176" s="1118"/>
    </row>
    <row r="177" s="4" customFormat="1" spans="1:16">
      <c r="A177" s="575"/>
      <c r="B177" s="1110" t="s">
        <v>3</v>
      </c>
      <c r="C177" s="1111"/>
      <c r="D177" s="576"/>
      <c r="E177" s="1112"/>
      <c r="F177" s="575"/>
      <c r="G177" s="575"/>
      <c r="H177" s="1079"/>
      <c r="I177" s="575"/>
      <c r="J177" s="575"/>
      <c r="K177" s="575"/>
      <c r="L177" s="575"/>
      <c r="M177" s="575"/>
      <c r="N177" s="575"/>
      <c r="O177" s="1117"/>
      <c r="P177" s="1118"/>
    </row>
    <row r="178" s="4" customFormat="1" spans="1:16">
      <c r="A178" s="575"/>
      <c r="B178" s="576" t="s">
        <v>3</v>
      </c>
      <c r="C178" s="1111"/>
      <c r="D178" s="576"/>
      <c r="E178" s="1112"/>
      <c r="F178" s="575"/>
      <c r="G178" s="575"/>
      <c r="H178" s="1079"/>
      <c r="I178" s="575"/>
      <c r="J178" s="575"/>
      <c r="K178" s="575"/>
      <c r="L178" s="575"/>
      <c r="M178" s="575"/>
      <c r="N178" s="575"/>
      <c r="O178" s="1117"/>
      <c r="P178" s="1118"/>
    </row>
    <row r="179" s="4" customFormat="1" spans="1:16">
      <c r="A179" s="1105"/>
      <c r="B179" s="1106" t="s">
        <v>3</v>
      </c>
      <c r="C179" s="1105"/>
      <c r="D179" s="1107"/>
      <c r="E179" s="1108"/>
      <c r="F179" s="575"/>
      <c r="G179" s="575"/>
      <c r="H179" s="1109"/>
      <c r="I179" s="1105"/>
      <c r="J179" s="1105"/>
      <c r="K179" s="1105"/>
      <c r="L179" s="1105"/>
      <c r="M179" s="1105"/>
      <c r="N179" s="1105"/>
      <c r="O179" s="1115"/>
      <c r="P179" s="1116"/>
    </row>
    <row r="180" s="4" customFormat="1" spans="1:16">
      <c r="A180" s="575"/>
      <c r="B180" s="1110" t="s">
        <v>3</v>
      </c>
      <c r="C180" s="575"/>
      <c r="D180" s="576"/>
      <c r="E180" s="1112"/>
      <c r="F180" s="575"/>
      <c r="G180" s="575"/>
      <c r="H180" s="1079"/>
      <c r="I180" s="575"/>
      <c r="J180" s="575"/>
      <c r="K180" s="575"/>
      <c r="L180" s="575"/>
      <c r="M180" s="575"/>
      <c r="N180" s="575"/>
      <c r="O180" s="1117"/>
      <c r="P180" s="1118"/>
    </row>
    <row r="181" s="4" customFormat="1" spans="1:16">
      <c r="A181" s="575"/>
      <c r="B181" s="1110" t="s">
        <v>3</v>
      </c>
      <c r="C181" s="575"/>
      <c r="D181" s="576"/>
      <c r="E181" s="1112"/>
      <c r="F181" s="575"/>
      <c r="G181" s="575"/>
      <c r="H181" s="1079"/>
      <c r="I181" s="575"/>
      <c r="J181" s="575"/>
      <c r="K181" s="575"/>
      <c r="L181" s="575"/>
      <c r="M181" s="575"/>
      <c r="N181" s="575"/>
      <c r="O181" s="1117"/>
      <c r="P181" s="1118"/>
    </row>
    <row r="182" s="4" customFormat="1" spans="1:16">
      <c r="A182" s="575"/>
      <c r="B182" s="1110" t="s">
        <v>3</v>
      </c>
      <c r="C182" s="575"/>
      <c r="D182" s="576"/>
      <c r="E182" s="1112"/>
      <c r="F182" s="575"/>
      <c r="G182" s="575"/>
      <c r="H182" s="1079"/>
      <c r="I182" s="575"/>
      <c r="J182" s="575"/>
      <c r="K182" s="575"/>
      <c r="L182" s="575"/>
      <c r="M182" s="575"/>
      <c r="N182" s="575"/>
      <c r="O182" s="1117"/>
      <c r="P182" s="1118"/>
    </row>
    <row r="183" s="4" customFormat="1" spans="1:16">
      <c r="A183" s="575"/>
      <c r="B183" s="576" t="s">
        <v>3</v>
      </c>
      <c r="C183" s="575"/>
      <c r="D183" s="576"/>
      <c r="E183" s="1112"/>
      <c r="F183" s="575"/>
      <c r="G183" s="575"/>
      <c r="H183" s="1079"/>
      <c r="I183" s="575"/>
      <c r="J183" s="575"/>
      <c r="K183" s="575"/>
      <c r="L183" s="575"/>
      <c r="M183" s="575"/>
      <c r="N183" s="575"/>
      <c r="O183" s="1117"/>
      <c r="P183" s="1118"/>
    </row>
    <row r="184" s="4" customFormat="1" spans="1:16">
      <c r="A184" s="575"/>
      <c r="B184" s="576" t="s">
        <v>3</v>
      </c>
      <c r="C184" s="575"/>
      <c r="D184" s="576"/>
      <c r="E184" s="1112"/>
      <c r="F184" s="575"/>
      <c r="G184" s="575"/>
      <c r="H184" s="1079"/>
      <c r="I184" s="575"/>
      <c r="J184" s="575"/>
      <c r="K184" s="575"/>
      <c r="L184" s="575"/>
      <c r="M184" s="575"/>
      <c r="N184" s="575"/>
      <c r="O184" s="1117"/>
      <c r="P184" s="1118"/>
    </row>
    <row r="185" s="4" customFormat="1" spans="1:16">
      <c r="A185" s="575"/>
      <c r="B185" s="576" t="s">
        <v>3</v>
      </c>
      <c r="C185" s="575"/>
      <c r="D185" s="576"/>
      <c r="E185" s="1112"/>
      <c r="F185" s="575"/>
      <c r="G185" s="575"/>
      <c r="H185" s="1079"/>
      <c r="I185" s="575"/>
      <c r="J185" s="575"/>
      <c r="K185" s="575"/>
      <c r="L185" s="575"/>
      <c r="M185" s="575"/>
      <c r="N185" s="575"/>
      <c r="O185" s="1117"/>
      <c r="P185" s="1118"/>
    </row>
    <row r="186" s="4" customFormat="1" spans="1:16">
      <c r="A186" s="575"/>
      <c r="B186" s="576" t="s">
        <v>3</v>
      </c>
      <c r="C186" s="575"/>
      <c r="D186" s="576"/>
      <c r="E186" s="1112"/>
      <c r="F186" s="575"/>
      <c r="G186" s="575"/>
      <c r="H186" s="1079"/>
      <c r="I186" s="575"/>
      <c r="J186" s="575"/>
      <c r="K186" s="575"/>
      <c r="L186" s="575"/>
      <c r="M186" s="575"/>
      <c r="N186" s="575"/>
      <c r="O186" s="1117"/>
      <c r="P186" s="1118"/>
    </row>
    <row r="187" s="4" customFormat="1" spans="1:16">
      <c r="A187" s="575"/>
      <c r="B187" s="1110" t="s">
        <v>3</v>
      </c>
      <c r="C187" s="575"/>
      <c r="D187" s="576"/>
      <c r="E187" s="1112"/>
      <c r="F187" s="575"/>
      <c r="G187" s="575"/>
      <c r="H187" s="1079"/>
      <c r="I187" s="575"/>
      <c r="J187" s="575"/>
      <c r="K187" s="575"/>
      <c r="L187" s="575"/>
      <c r="M187" s="575"/>
      <c r="N187" s="575"/>
      <c r="O187" s="1117"/>
      <c r="P187" s="1118"/>
    </row>
    <row r="188" s="4" customFormat="1" spans="1:16">
      <c r="A188" s="575"/>
      <c r="B188" s="1110" t="s">
        <v>3</v>
      </c>
      <c r="C188" s="575"/>
      <c r="D188" s="576"/>
      <c r="E188" s="1112"/>
      <c r="F188" s="575"/>
      <c r="G188" s="575"/>
      <c r="H188" s="1079"/>
      <c r="I188" s="575"/>
      <c r="J188" s="575"/>
      <c r="K188" s="575"/>
      <c r="L188" s="575"/>
      <c r="M188" s="575"/>
      <c r="N188" s="575"/>
      <c r="O188" s="1117"/>
      <c r="P188" s="1118"/>
    </row>
    <row r="189" s="4" customFormat="1" spans="1:16">
      <c r="A189" s="575"/>
      <c r="B189" s="1110" t="s">
        <v>3</v>
      </c>
      <c r="C189" s="575"/>
      <c r="D189" s="576"/>
      <c r="E189" s="1112"/>
      <c r="F189" s="575"/>
      <c r="G189" s="575"/>
      <c r="H189" s="1079"/>
      <c r="I189" s="575"/>
      <c r="J189" s="575"/>
      <c r="K189" s="575"/>
      <c r="L189" s="575"/>
      <c r="M189" s="575"/>
      <c r="N189" s="575"/>
      <c r="O189" s="1117"/>
      <c r="P189" s="1118"/>
    </row>
    <row r="190" s="4" customFormat="1" spans="1:16">
      <c r="A190" s="575"/>
      <c r="B190" s="1110" t="s">
        <v>3</v>
      </c>
      <c r="C190" s="575"/>
      <c r="D190" s="576"/>
      <c r="E190" s="1112"/>
      <c r="F190" s="575"/>
      <c r="G190" s="575"/>
      <c r="H190" s="1079"/>
      <c r="I190" s="575"/>
      <c r="J190" s="575"/>
      <c r="K190" s="575"/>
      <c r="L190" s="575"/>
      <c r="M190" s="575"/>
      <c r="N190" s="575"/>
      <c r="O190" s="1117"/>
      <c r="P190" s="1118"/>
    </row>
    <row r="191" s="4" customFormat="1" spans="1:16">
      <c r="A191" s="575"/>
      <c r="B191" s="1110" t="s">
        <v>3</v>
      </c>
      <c r="C191" s="575"/>
      <c r="D191" s="576"/>
      <c r="E191" s="1112"/>
      <c r="F191" s="575"/>
      <c r="G191" s="575"/>
      <c r="H191" s="1079"/>
      <c r="I191" s="575"/>
      <c r="J191" s="575"/>
      <c r="K191" s="575"/>
      <c r="L191" s="575"/>
      <c r="M191" s="575"/>
      <c r="N191" s="575"/>
      <c r="O191" s="1117"/>
      <c r="P191" s="1118"/>
    </row>
    <row r="192" s="4" customFormat="1" spans="1:16">
      <c r="A192" s="575"/>
      <c r="B192" s="1110" t="s">
        <v>3</v>
      </c>
      <c r="C192" s="575"/>
      <c r="D192" s="576"/>
      <c r="E192" s="1112"/>
      <c r="F192" s="575"/>
      <c r="G192" s="575"/>
      <c r="H192" s="1079"/>
      <c r="I192" s="575"/>
      <c r="J192" s="575"/>
      <c r="K192" s="575"/>
      <c r="L192" s="575"/>
      <c r="M192" s="575"/>
      <c r="N192" s="575"/>
      <c r="O192" s="1117"/>
      <c r="P192" s="1118"/>
    </row>
    <row r="193" s="4" customFormat="1" spans="1:16">
      <c r="A193" s="575"/>
      <c r="B193" s="1110" t="s">
        <v>3</v>
      </c>
      <c r="C193" s="575"/>
      <c r="D193" s="576"/>
      <c r="E193" s="1112"/>
      <c r="F193" s="575"/>
      <c r="G193" s="575"/>
      <c r="H193" s="1079"/>
      <c r="I193" s="575"/>
      <c r="J193" s="575"/>
      <c r="K193" s="575"/>
      <c r="L193" s="575"/>
      <c r="M193" s="575"/>
      <c r="N193" s="575"/>
      <c r="O193" s="1117"/>
      <c r="P193" s="1118"/>
    </row>
    <row r="194" s="4" customFormat="1" spans="1:16">
      <c r="A194" s="575"/>
      <c r="B194" s="1110" t="s">
        <v>3</v>
      </c>
      <c r="C194" s="575"/>
      <c r="D194" s="576"/>
      <c r="E194" s="1112"/>
      <c r="F194" s="575"/>
      <c r="G194" s="575"/>
      <c r="H194" s="1079"/>
      <c r="I194" s="575"/>
      <c r="J194" s="575"/>
      <c r="K194" s="575"/>
      <c r="L194" s="575"/>
      <c r="M194" s="575"/>
      <c r="N194" s="575"/>
      <c r="O194" s="1117"/>
      <c r="P194" s="1118"/>
    </row>
    <row r="195" s="4" customFormat="1" spans="1:16">
      <c r="A195" s="575"/>
      <c r="B195" s="1110" t="s">
        <v>3</v>
      </c>
      <c r="C195" s="575"/>
      <c r="D195" s="576"/>
      <c r="E195" s="1112"/>
      <c r="F195" s="575"/>
      <c r="G195" s="575"/>
      <c r="H195" s="1079"/>
      <c r="I195" s="575"/>
      <c r="J195" s="575"/>
      <c r="K195" s="575"/>
      <c r="L195" s="575"/>
      <c r="M195" s="575"/>
      <c r="N195" s="575"/>
      <c r="O195" s="1117"/>
      <c r="P195" s="1118"/>
    </row>
    <row r="196" s="4" customFormat="1" spans="1:16">
      <c r="A196" s="575"/>
      <c r="B196" s="1110" t="s">
        <v>3</v>
      </c>
      <c r="C196" s="575"/>
      <c r="D196" s="576"/>
      <c r="E196" s="1112"/>
      <c r="F196" s="575"/>
      <c r="G196" s="575"/>
      <c r="H196" s="1079"/>
      <c r="I196" s="575"/>
      <c r="J196" s="575"/>
      <c r="K196" s="575"/>
      <c r="L196" s="575"/>
      <c r="M196" s="575"/>
      <c r="N196" s="575"/>
      <c r="O196" s="1117"/>
      <c r="P196" s="1118"/>
    </row>
    <row r="197" s="4" customFormat="1" spans="1:16">
      <c r="A197" s="575"/>
      <c r="B197" s="1110" t="s">
        <v>3</v>
      </c>
      <c r="C197" s="575"/>
      <c r="D197" s="576"/>
      <c r="E197" s="1112"/>
      <c r="F197" s="575"/>
      <c r="G197" s="575"/>
      <c r="H197" s="1079"/>
      <c r="I197" s="575"/>
      <c r="J197" s="575"/>
      <c r="K197" s="575"/>
      <c r="L197" s="575"/>
      <c r="M197" s="575"/>
      <c r="N197" s="575"/>
      <c r="O197" s="1117"/>
      <c r="P197" s="1118"/>
    </row>
    <row r="198" s="4" customFormat="1" spans="1:16">
      <c r="A198" s="575"/>
      <c r="B198" s="1110" t="s">
        <v>3</v>
      </c>
      <c r="C198" s="575"/>
      <c r="D198" s="576"/>
      <c r="E198" s="1112"/>
      <c r="F198" s="575"/>
      <c r="G198" s="575"/>
      <c r="H198" s="1079"/>
      <c r="I198" s="575"/>
      <c r="J198" s="575"/>
      <c r="K198" s="575"/>
      <c r="L198" s="575"/>
      <c r="M198" s="575"/>
      <c r="N198" s="575"/>
      <c r="O198" s="1117"/>
      <c r="P198" s="1118"/>
    </row>
    <row r="199" s="4" customFormat="1" spans="1:16">
      <c r="A199" s="575"/>
      <c r="B199" s="1110" t="s">
        <v>3</v>
      </c>
      <c r="C199" s="575"/>
      <c r="D199" s="576"/>
      <c r="E199" s="1112"/>
      <c r="F199" s="575"/>
      <c r="G199" s="575"/>
      <c r="H199" s="1079"/>
      <c r="I199" s="575"/>
      <c r="J199" s="575"/>
      <c r="K199" s="575"/>
      <c r="L199" s="575"/>
      <c r="M199" s="575"/>
      <c r="N199" s="575"/>
      <c r="O199" s="1117"/>
      <c r="P199" s="1118"/>
    </row>
    <row r="200" s="4" customFormat="1" spans="1:16">
      <c r="A200" s="575"/>
      <c r="B200" s="1110" t="s">
        <v>3</v>
      </c>
      <c r="C200" s="575"/>
      <c r="D200" s="576"/>
      <c r="E200" s="1112"/>
      <c r="F200" s="575"/>
      <c r="G200" s="575"/>
      <c r="H200" s="1079"/>
      <c r="I200" s="575"/>
      <c r="J200" s="575"/>
      <c r="K200" s="575"/>
      <c r="L200" s="575"/>
      <c r="M200" s="575"/>
      <c r="N200" s="575"/>
      <c r="O200" s="1117"/>
      <c r="P200" s="1118"/>
    </row>
    <row r="201" s="4" customFormat="1" spans="1:16">
      <c r="A201" s="575"/>
      <c r="B201" s="1110" t="s">
        <v>3</v>
      </c>
      <c r="C201" s="575"/>
      <c r="D201" s="576"/>
      <c r="E201" s="1112"/>
      <c r="F201" s="575"/>
      <c r="G201" s="575"/>
      <c r="H201" s="1079"/>
      <c r="I201" s="575"/>
      <c r="J201" s="575"/>
      <c r="K201" s="575"/>
      <c r="L201" s="575"/>
      <c r="M201" s="575"/>
      <c r="N201" s="575"/>
      <c r="O201" s="1117"/>
      <c r="P201" s="1118"/>
    </row>
    <row r="202" s="4" customFormat="1" spans="1:16">
      <c r="A202" s="575"/>
      <c r="B202" s="1110" t="s">
        <v>3</v>
      </c>
      <c r="C202" s="575"/>
      <c r="D202" s="576"/>
      <c r="E202" s="1112"/>
      <c r="F202" s="575"/>
      <c r="G202" s="575"/>
      <c r="H202" s="1079"/>
      <c r="I202" s="575"/>
      <c r="J202" s="575"/>
      <c r="K202" s="575"/>
      <c r="L202" s="575"/>
      <c r="M202" s="575"/>
      <c r="N202" s="575"/>
      <c r="O202" s="1117"/>
      <c r="P202" s="1118"/>
    </row>
    <row r="203" s="4" customFormat="1" spans="1:16">
      <c r="A203" s="575"/>
      <c r="B203" s="1110" t="s">
        <v>3</v>
      </c>
      <c r="C203" s="575"/>
      <c r="D203" s="576"/>
      <c r="E203" s="1112"/>
      <c r="F203" s="575"/>
      <c r="G203" s="575"/>
      <c r="H203" s="1079"/>
      <c r="I203" s="575"/>
      <c r="J203" s="575"/>
      <c r="K203" s="575"/>
      <c r="L203" s="575"/>
      <c r="M203" s="575"/>
      <c r="N203" s="575"/>
      <c r="O203" s="1117"/>
      <c r="P203" s="1118"/>
    </row>
    <row r="204" s="4" customFormat="1" spans="1:16">
      <c r="A204" s="575"/>
      <c r="B204" s="1110" t="s">
        <v>3</v>
      </c>
      <c r="C204" s="575"/>
      <c r="D204" s="576"/>
      <c r="E204" s="1112"/>
      <c r="F204" s="575"/>
      <c r="G204" s="575"/>
      <c r="H204" s="1079"/>
      <c r="I204" s="575"/>
      <c r="J204" s="575"/>
      <c r="K204" s="575"/>
      <c r="L204" s="575"/>
      <c r="M204" s="575"/>
      <c r="N204" s="575"/>
      <c r="O204" s="1117"/>
      <c r="P204" s="1118"/>
    </row>
    <row r="205" s="4" customFormat="1" spans="1:16">
      <c r="A205" s="575"/>
      <c r="B205" s="1110" t="s">
        <v>3</v>
      </c>
      <c r="C205" s="575"/>
      <c r="D205" s="576"/>
      <c r="E205" s="1112"/>
      <c r="F205" s="575"/>
      <c r="G205" s="575"/>
      <c r="H205" s="1079"/>
      <c r="I205" s="575"/>
      <c r="J205" s="575"/>
      <c r="K205" s="575"/>
      <c r="L205" s="575"/>
      <c r="M205" s="575"/>
      <c r="N205" s="575"/>
      <c r="O205" s="1117"/>
      <c r="P205" s="1118"/>
    </row>
    <row r="206" s="4" customFormat="1" spans="1:16">
      <c r="A206" s="575"/>
      <c r="B206" s="1110" t="s">
        <v>3</v>
      </c>
      <c r="C206" s="575"/>
      <c r="D206" s="576"/>
      <c r="E206" s="1112"/>
      <c r="F206" s="575"/>
      <c r="G206" s="575"/>
      <c r="H206" s="1079"/>
      <c r="I206" s="575"/>
      <c r="J206" s="575"/>
      <c r="K206" s="575"/>
      <c r="L206" s="575"/>
      <c r="M206" s="575"/>
      <c r="N206" s="575"/>
      <c r="O206" s="1117"/>
      <c r="P206" s="1118"/>
    </row>
    <row r="207" s="4" customFormat="1" spans="1:16">
      <c r="A207" s="575"/>
      <c r="B207" s="1110" t="s">
        <v>3</v>
      </c>
      <c r="C207" s="575"/>
      <c r="D207" s="576"/>
      <c r="E207" s="1112"/>
      <c r="F207" s="575"/>
      <c r="G207" s="575"/>
      <c r="H207" s="1079"/>
      <c r="I207" s="575"/>
      <c r="J207" s="575"/>
      <c r="K207" s="575"/>
      <c r="L207" s="575"/>
      <c r="M207" s="575"/>
      <c r="N207" s="575"/>
      <c r="O207" s="1117"/>
      <c r="P207" s="1118"/>
    </row>
    <row r="208" s="4" customFormat="1" spans="1:16">
      <c r="A208" s="575"/>
      <c r="B208" s="1110" t="s">
        <v>3</v>
      </c>
      <c r="C208" s="575"/>
      <c r="D208" s="576"/>
      <c r="E208" s="1112"/>
      <c r="F208" s="575"/>
      <c r="G208" s="575"/>
      <c r="H208" s="1079"/>
      <c r="I208" s="575"/>
      <c r="J208" s="575"/>
      <c r="K208" s="575"/>
      <c r="L208" s="575"/>
      <c r="M208" s="575"/>
      <c r="N208" s="575"/>
      <c r="O208" s="1117"/>
      <c r="P208" s="1118"/>
    </row>
    <row r="209" s="4" customFormat="1" spans="1:16">
      <c r="A209" s="575"/>
      <c r="B209" s="1110" t="s">
        <v>3</v>
      </c>
      <c r="C209" s="575"/>
      <c r="D209" s="576"/>
      <c r="E209" s="1112"/>
      <c r="F209" s="575"/>
      <c r="G209" s="575"/>
      <c r="H209" s="1079"/>
      <c r="I209" s="575"/>
      <c r="J209" s="575"/>
      <c r="K209" s="575"/>
      <c r="L209" s="575"/>
      <c r="M209" s="575"/>
      <c r="N209" s="575"/>
      <c r="O209" s="1117"/>
      <c r="P209" s="1118"/>
    </row>
    <row r="210" s="4" customFormat="1" spans="1:16">
      <c r="A210" s="575"/>
      <c r="B210" s="1110" t="s">
        <v>3</v>
      </c>
      <c r="C210" s="575"/>
      <c r="D210" s="576"/>
      <c r="E210" s="1112"/>
      <c r="F210" s="575"/>
      <c r="G210" s="575"/>
      <c r="H210" s="1079"/>
      <c r="I210" s="575"/>
      <c r="J210" s="575"/>
      <c r="K210" s="575"/>
      <c r="L210" s="575"/>
      <c r="M210" s="575"/>
      <c r="N210" s="575"/>
      <c r="O210" s="1117"/>
      <c r="P210" s="1118"/>
    </row>
    <row r="211" s="4" customFormat="1" spans="1:16">
      <c r="A211" s="575"/>
      <c r="B211" s="1110" t="s">
        <v>3</v>
      </c>
      <c r="C211" s="575"/>
      <c r="D211" s="576"/>
      <c r="E211" s="1112"/>
      <c r="F211" s="575"/>
      <c r="G211" s="575"/>
      <c r="H211" s="1079"/>
      <c r="I211" s="575"/>
      <c r="J211" s="575"/>
      <c r="K211" s="575"/>
      <c r="L211" s="575"/>
      <c r="M211" s="575"/>
      <c r="N211" s="575"/>
      <c r="O211" s="1117"/>
      <c r="P211" s="1118"/>
    </row>
    <row r="212" s="4" customFormat="1" spans="1:16">
      <c r="A212" s="575"/>
      <c r="B212" s="1110" t="s">
        <v>3</v>
      </c>
      <c r="C212" s="575"/>
      <c r="D212" s="576"/>
      <c r="E212" s="1112"/>
      <c r="F212" s="575"/>
      <c r="G212" s="575"/>
      <c r="H212" s="1079"/>
      <c r="I212" s="575"/>
      <c r="J212" s="575"/>
      <c r="K212" s="575"/>
      <c r="L212" s="575"/>
      <c r="M212" s="575"/>
      <c r="N212" s="575"/>
      <c r="O212" s="1117"/>
      <c r="P212" s="1118"/>
    </row>
    <row r="213" s="4" customFormat="1" spans="1:16">
      <c r="A213" s="575"/>
      <c r="B213" s="576" t="s">
        <v>3</v>
      </c>
      <c r="C213" s="575"/>
      <c r="D213" s="576"/>
      <c r="E213" s="1112"/>
      <c r="F213" s="575"/>
      <c r="G213" s="575"/>
      <c r="H213" s="1079"/>
      <c r="I213" s="575"/>
      <c r="J213" s="575"/>
      <c r="K213" s="575"/>
      <c r="L213" s="575"/>
      <c r="M213" s="575"/>
      <c r="N213" s="575"/>
      <c r="O213" s="1117"/>
      <c r="P213" s="1118"/>
    </row>
    <row r="214" s="4" customFormat="1" spans="1:16">
      <c r="A214" s="575"/>
      <c r="B214" s="1110" t="s">
        <v>3</v>
      </c>
      <c r="C214" s="575"/>
      <c r="D214" s="576"/>
      <c r="E214" s="1112"/>
      <c r="F214" s="575"/>
      <c r="G214" s="575"/>
      <c r="H214" s="1079"/>
      <c r="I214" s="575"/>
      <c r="J214" s="575"/>
      <c r="K214" s="575"/>
      <c r="L214" s="575"/>
      <c r="M214" s="575"/>
      <c r="N214" s="575"/>
      <c r="O214" s="1117"/>
      <c r="P214" s="1118"/>
    </row>
    <row r="215" s="4" customFormat="1" spans="1:16">
      <c r="A215" s="575"/>
      <c r="B215" s="576" t="s">
        <v>3</v>
      </c>
      <c r="C215" s="575"/>
      <c r="D215" s="576"/>
      <c r="E215" s="1112"/>
      <c r="F215" s="575"/>
      <c r="G215" s="575"/>
      <c r="H215" s="1079"/>
      <c r="I215" s="575"/>
      <c r="J215" s="575"/>
      <c r="K215" s="575"/>
      <c r="L215" s="575"/>
      <c r="M215" s="575"/>
      <c r="N215" s="575"/>
      <c r="O215" s="1117"/>
      <c r="P215" s="1118"/>
    </row>
    <row r="216" s="4" customFormat="1" spans="1:16">
      <c r="A216" s="575"/>
      <c r="B216" s="1110" t="s">
        <v>3</v>
      </c>
      <c r="C216" s="575"/>
      <c r="D216" s="576"/>
      <c r="E216" s="1112"/>
      <c r="F216" s="575"/>
      <c r="G216" s="575"/>
      <c r="H216" s="1079"/>
      <c r="I216" s="575"/>
      <c r="J216" s="575"/>
      <c r="K216" s="575"/>
      <c r="L216" s="575"/>
      <c r="M216" s="575"/>
      <c r="N216" s="575"/>
      <c r="O216" s="1117"/>
      <c r="P216" s="1118"/>
    </row>
    <row r="217" s="4" customFormat="1" spans="1:16">
      <c r="A217" s="575"/>
      <c r="B217" s="576" t="s">
        <v>3</v>
      </c>
      <c r="C217" s="575"/>
      <c r="D217" s="576"/>
      <c r="E217" s="1112"/>
      <c r="F217" s="575"/>
      <c r="G217" s="575"/>
      <c r="H217" s="1079"/>
      <c r="I217" s="575"/>
      <c r="J217" s="575"/>
      <c r="K217" s="575"/>
      <c r="L217" s="575"/>
      <c r="M217" s="575"/>
      <c r="N217" s="575"/>
      <c r="O217" s="1117"/>
      <c r="P217" s="1118"/>
    </row>
    <row r="218" s="4" customFormat="1" spans="1:16">
      <c r="A218" s="575"/>
      <c r="B218" s="1110" t="s">
        <v>3</v>
      </c>
      <c r="C218" s="575"/>
      <c r="D218" s="576"/>
      <c r="E218" s="1112"/>
      <c r="F218" s="575"/>
      <c r="G218" s="575"/>
      <c r="H218" s="1079"/>
      <c r="I218" s="575"/>
      <c r="J218" s="575"/>
      <c r="K218" s="575"/>
      <c r="L218" s="575"/>
      <c r="M218" s="575"/>
      <c r="N218" s="575"/>
      <c r="O218" s="1117"/>
      <c r="P218" s="1118"/>
    </row>
    <row r="219" s="4" customFormat="1" spans="1:16">
      <c r="A219" s="575"/>
      <c r="B219" s="1110" t="s">
        <v>3</v>
      </c>
      <c r="C219" s="575"/>
      <c r="D219" s="576"/>
      <c r="E219" s="1112"/>
      <c r="F219" s="575"/>
      <c r="G219" s="575"/>
      <c r="H219" s="1079"/>
      <c r="I219" s="575"/>
      <c r="J219" s="575"/>
      <c r="K219" s="575"/>
      <c r="L219" s="575"/>
      <c r="M219" s="575"/>
      <c r="N219" s="575"/>
      <c r="O219" s="1117"/>
      <c r="P219" s="1118"/>
    </row>
    <row r="220" s="4" customFormat="1" spans="1:16">
      <c r="A220" s="575"/>
      <c r="B220" s="1110" t="s">
        <v>3</v>
      </c>
      <c r="C220" s="575"/>
      <c r="D220" s="576"/>
      <c r="E220" s="1112"/>
      <c r="F220" s="575"/>
      <c r="G220" s="575"/>
      <c r="H220" s="1079"/>
      <c r="I220" s="575"/>
      <c r="J220" s="575"/>
      <c r="K220" s="575"/>
      <c r="L220" s="575"/>
      <c r="M220" s="575"/>
      <c r="N220" s="575"/>
      <c r="O220" s="1117"/>
      <c r="P220" s="1118"/>
    </row>
    <row r="221" s="4" customFormat="1" spans="1:16">
      <c r="A221" s="575"/>
      <c r="B221" s="1110" t="s">
        <v>3</v>
      </c>
      <c r="C221" s="575"/>
      <c r="D221" s="576"/>
      <c r="E221" s="1112"/>
      <c r="F221" s="575"/>
      <c r="G221" s="575"/>
      <c r="H221" s="1079"/>
      <c r="I221" s="575"/>
      <c r="J221" s="575"/>
      <c r="K221" s="575"/>
      <c r="L221" s="575"/>
      <c r="M221" s="575"/>
      <c r="N221" s="575"/>
      <c r="O221" s="1117"/>
      <c r="P221" s="1118"/>
    </row>
    <row r="222" s="4" customFormat="1" spans="1:16">
      <c r="A222" s="575"/>
      <c r="B222" s="1110" t="s">
        <v>3</v>
      </c>
      <c r="C222" s="575"/>
      <c r="D222" s="576"/>
      <c r="E222" s="1112"/>
      <c r="F222" s="575"/>
      <c r="G222" s="575"/>
      <c r="H222" s="1079"/>
      <c r="I222" s="575"/>
      <c r="J222" s="575"/>
      <c r="K222" s="575"/>
      <c r="L222" s="575"/>
      <c r="M222" s="575"/>
      <c r="N222" s="575"/>
      <c r="O222" s="1117"/>
      <c r="P222" s="1118"/>
    </row>
    <row r="223" s="4" customFormat="1" spans="1:16">
      <c r="A223" s="575"/>
      <c r="B223" s="1110" t="s">
        <v>3</v>
      </c>
      <c r="C223" s="575"/>
      <c r="D223" s="576"/>
      <c r="E223" s="1112"/>
      <c r="F223" s="575"/>
      <c r="G223" s="575"/>
      <c r="H223" s="1079"/>
      <c r="I223" s="575"/>
      <c r="J223" s="575"/>
      <c r="K223" s="575"/>
      <c r="L223" s="575"/>
      <c r="M223" s="575"/>
      <c r="N223" s="575"/>
      <c r="O223" s="1117"/>
      <c r="P223" s="1118"/>
    </row>
    <row r="224" s="4" customFormat="1" spans="1:16">
      <c r="A224" s="575"/>
      <c r="B224" s="1110" t="s">
        <v>3</v>
      </c>
      <c r="C224" s="575"/>
      <c r="D224" s="576"/>
      <c r="E224" s="1112"/>
      <c r="F224" s="575"/>
      <c r="G224" s="575"/>
      <c r="H224" s="1079"/>
      <c r="I224" s="575"/>
      <c r="J224" s="575"/>
      <c r="K224" s="575"/>
      <c r="L224" s="575"/>
      <c r="M224" s="575"/>
      <c r="N224" s="575"/>
      <c r="O224" s="1117"/>
      <c r="P224" s="1118"/>
    </row>
    <row r="225" s="4" customFormat="1" spans="1:16">
      <c r="A225" s="575"/>
      <c r="B225" s="1110" t="s">
        <v>3</v>
      </c>
      <c r="C225" s="575"/>
      <c r="D225" s="576"/>
      <c r="E225" s="1112"/>
      <c r="F225" s="575"/>
      <c r="G225" s="575"/>
      <c r="H225" s="1079"/>
      <c r="I225" s="575"/>
      <c r="J225" s="575"/>
      <c r="K225" s="575"/>
      <c r="L225" s="575"/>
      <c r="M225" s="575"/>
      <c r="N225" s="575"/>
      <c r="O225" s="1117"/>
      <c r="P225" s="1118"/>
    </row>
    <row r="226" s="4" customFormat="1" spans="1:16">
      <c r="A226" s="575"/>
      <c r="B226" s="1110" t="s">
        <v>3</v>
      </c>
      <c r="C226" s="575"/>
      <c r="D226" s="576"/>
      <c r="E226" s="1112"/>
      <c r="F226" s="575"/>
      <c r="G226" s="575"/>
      <c r="H226" s="1079"/>
      <c r="I226" s="575"/>
      <c r="J226" s="575"/>
      <c r="K226" s="575"/>
      <c r="L226" s="575"/>
      <c r="M226" s="575"/>
      <c r="N226" s="575"/>
      <c r="O226" s="1117"/>
      <c r="P226" s="1118"/>
    </row>
    <row r="227" s="4" customFormat="1" spans="1:16">
      <c r="A227" s="575"/>
      <c r="B227" s="576" t="s">
        <v>3</v>
      </c>
      <c r="C227" s="575"/>
      <c r="D227" s="576"/>
      <c r="E227" s="1112"/>
      <c r="F227" s="575"/>
      <c r="G227" s="575"/>
      <c r="H227" s="1079"/>
      <c r="I227" s="575"/>
      <c r="J227" s="575"/>
      <c r="K227" s="575"/>
      <c r="L227" s="575"/>
      <c r="M227" s="575"/>
      <c r="N227" s="575"/>
      <c r="O227" s="1117"/>
      <c r="P227" s="1118"/>
    </row>
    <row r="228" s="4" customFormat="1" spans="1:16">
      <c r="A228" s="575"/>
      <c r="B228" s="576" t="s">
        <v>3</v>
      </c>
      <c r="C228" s="575"/>
      <c r="D228" s="576"/>
      <c r="E228" s="1112"/>
      <c r="F228" s="575"/>
      <c r="G228" s="575"/>
      <c r="H228" s="1079"/>
      <c r="I228" s="575"/>
      <c r="J228" s="575"/>
      <c r="K228" s="575"/>
      <c r="L228" s="575"/>
      <c r="M228" s="575"/>
      <c r="N228" s="575"/>
      <c r="O228" s="1117"/>
      <c r="P228" s="1118"/>
    </row>
    <row r="229" s="4" customFormat="1" spans="1:16">
      <c r="A229" s="575"/>
      <c r="B229" s="1110" t="s">
        <v>3</v>
      </c>
      <c r="C229" s="575"/>
      <c r="D229" s="576"/>
      <c r="E229" s="1112"/>
      <c r="F229" s="575"/>
      <c r="G229" s="575"/>
      <c r="H229" s="1079"/>
      <c r="I229" s="575"/>
      <c r="J229" s="575"/>
      <c r="K229" s="575"/>
      <c r="L229" s="575"/>
      <c r="M229" s="575"/>
      <c r="N229" s="575"/>
      <c r="O229" s="1117"/>
      <c r="P229" s="1118"/>
    </row>
    <row r="230" s="4" customFormat="1" spans="1:16">
      <c r="A230" s="575"/>
      <c r="B230" s="576" t="s">
        <v>3</v>
      </c>
      <c r="C230" s="575"/>
      <c r="D230" s="576"/>
      <c r="E230" s="1112"/>
      <c r="F230" s="575"/>
      <c r="G230" s="575"/>
      <c r="H230" s="1079"/>
      <c r="I230" s="575"/>
      <c r="J230" s="575"/>
      <c r="K230" s="575"/>
      <c r="L230" s="575"/>
      <c r="M230" s="575"/>
      <c r="N230" s="575"/>
      <c r="O230" s="1117"/>
      <c r="P230" s="1118"/>
    </row>
    <row r="231" s="4" customFormat="1" spans="1:16">
      <c r="A231" s="575"/>
      <c r="B231" s="576" t="s">
        <v>3</v>
      </c>
      <c r="C231" s="575"/>
      <c r="D231" s="576"/>
      <c r="E231" s="1112"/>
      <c r="F231" s="575"/>
      <c r="G231" s="575"/>
      <c r="H231" s="1079"/>
      <c r="I231" s="575"/>
      <c r="J231" s="575"/>
      <c r="K231" s="575"/>
      <c r="L231" s="575"/>
      <c r="M231" s="575"/>
      <c r="N231" s="575"/>
      <c r="O231" s="1117"/>
      <c r="P231" s="1118"/>
    </row>
    <row r="232" s="4" customFormat="1" spans="1:16">
      <c r="A232" s="575"/>
      <c r="B232" s="576" t="s">
        <v>3</v>
      </c>
      <c r="C232" s="575"/>
      <c r="D232" s="576"/>
      <c r="E232" s="1112"/>
      <c r="F232" s="575"/>
      <c r="G232" s="575"/>
      <c r="H232" s="1079"/>
      <c r="I232" s="575"/>
      <c r="J232" s="575"/>
      <c r="K232" s="575"/>
      <c r="L232" s="575"/>
      <c r="M232" s="575"/>
      <c r="N232" s="575"/>
      <c r="O232" s="1117"/>
      <c r="P232" s="1118"/>
    </row>
    <row r="233" s="4" customFormat="1" spans="1:16">
      <c r="A233" s="575"/>
      <c r="B233" s="576" t="s">
        <v>3</v>
      </c>
      <c r="C233" s="575"/>
      <c r="D233" s="576"/>
      <c r="E233" s="1112"/>
      <c r="F233" s="575"/>
      <c r="G233" s="575"/>
      <c r="H233" s="1079"/>
      <c r="I233" s="575"/>
      <c r="J233" s="575"/>
      <c r="K233" s="575"/>
      <c r="L233" s="575"/>
      <c r="M233" s="575"/>
      <c r="N233" s="575"/>
      <c r="O233" s="1117"/>
      <c r="P233" s="1118"/>
    </row>
    <row r="234" s="4" customFormat="1" spans="1:16">
      <c r="A234" s="575"/>
      <c r="B234" s="1110" t="s">
        <v>3</v>
      </c>
      <c r="C234" s="575"/>
      <c r="D234" s="576"/>
      <c r="E234" s="1112"/>
      <c r="F234" s="575"/>
      <c r="G234" s="575"/>
      <c r="H234" s="1079"/>
      <c r="I234" s="575"/>
      <c r="J234" s="575"/>
      <c r="K234" s="575"/>
      <c r="L234" s="575"/>
      <c r="M234" s="575"/>
      <c r="N234" s="575"/>
      <c r="O234" s="1117"/>
      <c r="P234" s="1118"/>
    </row>
    <row r="235" s="4" customFormat="1" spans="1:16">
      <c r="A235" s="575"/>
      <c r="B235" s="1110" t="s">
        <v>3</v>
      </c>
      <c r="C235" s="575"/>
      <c r="D235" s="576"/>
      <c r="E235" s="1112"/>
      <c r="F235" s="575"/>
      <c r="G235" s="575"/>
      <c r="H235" s="1079"/>
      <c r="I235" s="575"/>
      <c r="J235" s="575"/>
      <c r="K235" s="575"/>
      <c r="L235" s="575"/>
      <c r="M235" s="575"/>
      <c r="N235" s="575"/>
      <c r="O235" s="1117"/>
      <c r="P235" s="1118"/>
    </row>
    <row r="236" s="4" customFormat="1" spans="1:16">
      <c r="A236" s="575"/>
      <c r="B236" s="576" t="s">
        <v>3</v>
      </c>
      <c r="C236" s="575"/>
      <c r="D236" s="576"/>
      <c r="E236" s="1112"/>
      <c r="F236" s="575"/>
      <c r="G236" s="575"/>
      <c r="H236" s="1079"/>
      <c r="I236" s="575"/>
      <c r="J236" s="575"/>
      <c r="K236" s="575"/>
      <c r="L236" s="575"/>
      <c r="M236" s="575"/>
      <c r="N236" s="575"/>
      <c r="O236" s="1117"/>
      <c r="P236" s="1118"/>
    </row>
    <row r="237" s="4" customFormat="1" spans="1:16">
      <c r="A237" s="575"/>
      <c r="B237" s="576" t="s">
        <v>3</v>
      </c>
      <c r="C237" s="575"/>
      <c r="D237" s="576"/>
      <c r="E237" s="1112"/>
      <c r="F237" s="575"/>
      <c r="G237" s="575"/>
      <c r="H237" s="1079"/>
      <c r="I237" s="575"/>
      <c r="J237" s="575"/>
      <c r="K237" s="575"/>
      <c r="L237" s="575"/>
      <c r="M237" s="575"/>
      <c r="N237" s="575"/>
      <c r="O237" s="1117"/>
      <c r="P237" s="1118"/>
    </row>
    <row r="238" s="4" customFormat="1" spans="1:16">
      <c r="A238" s="575"/>
      <c r="B238" s="576" t="s">
        <v>3</v>
      </c>
      <c r="C238" s="575"/>
      <c r="D238" s="576"/>
      <c r="E238" s="1112"/>
      <c r="F238" s="575"/>
      <c r="G238" s="575"/>
      <c r="H238" s="1079"/>
      <c r="I238" s="575"/>
      <c r="J238" s="575"/>
      <c r="K238" s="575"/>
      <c r="L238" s="575"/>
      <c r="M238" s="575"/>
      <c r="N238" s="575"/>
      <c r="O238" s="1117"/>
      <c r="P238" s="1118"/>
    </row>
    <row r="239" s="4" customFormat="1" spans="1:16">
      <c r="A239" s="575"/>
      <c r="B239" s="576" t="s">
        <v>3</v>
      </c>
      <c r="C239" s="575"/>
      <c r="D239" s="576"/>
      <c r="E239" s="1112"/>
      <c r="F239" s="575"/>
      <c r="G239" s="575"/>
      <c r="H239" s="1079"/>
      <c r="I239" s="575"/>
      <c r="J239" s="575"/>
      <c r="K239" s="575"/>
      <c r="L239" s="575"/>
      <c r="M239" s="575"/>
      <c r="N239" s="575"/>
      <c r="O239" s="1117"/>
      <c r="P239" s="1118"/>
    </row>
    <row r="240" s="4" customFormat="1" spans="1:16">
      <c r="A240" s="575"/>
      <c r="B240" s="576" t="s">
        <v>3</v>
      </c>
      <c r="C240" s="575"/>
      <c r="D240" s="576"/>
      <c r="E240" s="1112"/>
      <c r="F240" s="575"/>
      <c r="G240" s="575"/>
      <c r="H240" s="1079"/>
      <c r="I240" s="575"/>
      <c r="J240" s="575"/>
      <c r="K240" s="575"/>
      <c r="L240" s="575"/>
      <c r="M240" s="575"/>
      <c r="N240" s="575"/>
      <c r="O240" s="1117"/>
      <c r="P240" s="1118"/>
    </row>
    <row r="241" s="4" customFormat="1" spans="1:16">
      <c r="A241" s="575"/>
      <c r="B241" s="576" t="s">
        <v>3</v>
      </c>
      <c r="C241" s="575"/>
      <c r="D241" s="576"/>
      <c r="E241" s="1112"/>
      <c r="F241" s="575"/>
      <c r="G241" s="575"/>
      <c r="H241" s="1079"/>
      <c r="I241" s="575"/>
      <c r="J241" s="575"/>
      <c r="K241" s="575"/>
      <c r="L241" s="575"/>
      <c r="M241" s="575"/>
      <c r="N241" s="575"/>
      <c r="O241" s="1117"/>
      <c r="P241" s="1118"/>
    </row>
    <row r="242" s="4" customFormat="1" spans="1:16">
      <c r="A242" s="575"/>
      <c r="B242" s="1110" t="s">
        <v>3</v>
      </c>
      <c r="C242" s="575"/>
      <c r="D242" s="576"/>
      <c r="E242" s="1112"/>
      <c r="F242" s="575"/>
      <c r="G242" s="575"/>
      <c r="H242" s="1079"/>
      <c r="I242" s="575"/>
      <c r="J242" s="575"/>
      <c r="K242" s="575"/>
      <c r="L242" s="575"/>
      <c r="M242" s="575"/>
      <c r="N242" s="575"/>
      <c r="O242" s="1117"/>
      <c r="P242" s="1118"/>
    </row>
    <row r="243" s="4" customFormat="1" spans="1:16">
      <c r="A243" s="575"/>
      <c r="B243" s="576" t="s">
        <v>3</v>
      </c>
      <c r="C243" s="575"/>
      <c r="D243" s="576"/>
      <c r="E243" s="1112"/>
      <c r="F243" s="575"/>
      <c r="G243" s="575"/>
      <c r="H243" s="1079"/>
      <c r="I243" s="575"/>
      <c r="J243" s="575"/>
      <c r="K243" s="575"/>
      <c r="L243" s="575"/>
      <c r="M243" s="575"/>
      <c r="N243" s="575"/>
      <c r="O243" s="1117"/>
      <c r="P243" s="1118"/>
    </row>
    <row r="244" s="4" customFormat="1" spans="1:16">
      <c r="A244" s="575"/>
      <c r="B244" s="1110" t="s">
        <v>3</v>
      </c>
      <c r="C244" s="575"/>
      <c r="D244" s="576"/>
      <c r="E244" s="1112"/>
      <c r="F244" s="575"/>
      <c r="G244" s="575"/>
      <c r="H244" s="1079"/>
      <c r="I244" s="575"/>
      <c r="J244" s="575"/>
      <c r="K244" s="575"/>
      <c r="L244" s="575"/>
      <c r="M244" s="575"/>
      <c r="N244" s="575"/>
      <c r="O244" s="1117"/>
      <c r="P244" s="1118"/>
    </row>
    <row r="245" s="4" customFormat="1" spans="1:16">
      <c r="A245" s="575"/>
      <c r="B245" s="576" t="s">
        <v>3</v>
      </c>
      <c r="C245" s="575"/>
      <c r="D245" s="576"/>
      <c r="E245" s="1112"/>
      <c r="F245" s="575"/>
      <c r="G245" s="575"/>
      <c r="H245" s="1079"/>
      <c r="I245" s="575"/>
      <c r="J245" s="575"/>
      <c r="K245" s="575"/>
      <c r="L245" s="575"/>
      <c r="M245" s="575"/>
      <c r="N245" s="575"/>
      <c r="O245" s="1117"/>
      <c r="P245" s="1118"/>
    </row>
    <row r="246" s="4" customFormat="1" spans="1:16">
      <c r="A246" s="575"/>
      <c r="B246" s="1110" t="s">
        <v>3</v>
      </c>
      <c r="C246" s="575"/>
      <c r="D246" s="576"/>
      <c r="E246" s="1112"/>
      <c r="F246" s="575"/>
      <c r="G246" s="575"/>
      <c r="H246" s="1079"/>
      <c r="I246" s="575"/>
      <c r="J246" s="575"/>
      <c r="K246" s="575"/>
      <c r="L246" s="575"/>
      <c r="M246" s="575"/>
      <c r="N246" s="575"/>
      <c r="O246" s="1117"/>
      <c r="P246" s="1118"/>
    </row>
    <row r="247" s="4" customFormat="1" spans="1:16">
      <c r="A247" s="575"/>
      <c r="B247" s="576" t="s">
        <v>3</v>
      </c>
      <c r="C247" s="1111"/>
      <c r="D247" s="576"/>
      <c r="E247" s="1112"/>
      <c r="F247" s="575"/>
      <c r="G247" s="575"/>
      <c r="H247" s="1079"/>
      <c r="I247" s="575"/>
      <c r="J247" s="575"/>
      <c r="K247" s="575"/>
      <c r="L247" s="575"/>
      <c r="M247" s="575"/>
      <c r="N247" s="575"/>
      <c r="O247" s="1117"/>
      <c r="P247" s="1118"/>
    </row>
    <row r="248" s="4" customFormat="1" spans="1:16">
      <c r="A248" s="575"/>
      <c r="B248" s="576" t="s">
        <v>3</v>
      </c>
      <c r="C248" s="1111"/>
      <c r="D248" s="576"/>
      <c r="E248" s="1112"/>
      <c r="F248" s="575"/>
      <c r="G248" s="575"/>
      <c r="H248" s="1079"/>
      <c r="I248" s="575"/>
      <c r="J248" s="575"/>
      <c r="K248" s="575"/>
      <c r="L248" s="575"/>
      <c r="M248" s="575"/>
      <c r="N248" s="575"/>
      <c r="O248" s="1117"/>
      <c r="P248" s="1118"/>
    </row>
    <row r="249" s="4" customFormat="1" spans="1:16">
      <c r="A249" s="575"/>
      <c r="B249" s="576" t="s">
        <v>3</v>
      </c>
      <c r="C249" s="1111"/>
      <c r="D249" s="576"/>
      <c r="E249" s="1112"/>
      <c r="F249" s="575"/>
      <c r="G249" s="575"/>
      <c r="H249" s="1079"/>
      <c r="I249" s="575"/>
      <c r="J249" s="575"/>
      <c r="K249" s="575"/>
      <c r="L249" s="575"/>
      <c r="M249" s="575"/>
      <c r="N249" s="575"/>
      <c r="O249" s="1117"/>
      <c r="P249" s="1118"/>
    </row>
    <row r="250" s="4" customFormat="1" spans="1:16">
      <c r="A250" s="575"/>
      <c r="B250" s="576" t="s">
        <v>3</v>
      </c>
      <c r="C250" s="1111"/>
      <c r="D250" s="576"/>
      <c r="E250" s="1112"/>
      <c r="F250" s="575"/>
      <c r="G250" s="575"/>
      <c r="H250" s="1079"/>
      <c r="I250" s="575"/>
      <c r="J250" s="575"/>
      <c r="K250" s="575"/>
      <c r="L250" s="575"/>
      <c r="M250" s="575"/>
      <c r="N250" s="1105"/>
      <c r="O250" s="1117"/>
      <c r="P250" s="1118"/>
    </row>
    <row r="251" s="4" customFormat="1" spans="1:16">
      <c r="A251" s="575"/>
      <c r="B251" s="576" t="s">
        <v>3</v>
      </c>
      <c r="C251" s="1111"/>
      <c r="D251" s="576"/>
      <c r="E251" s="1112"/>
      <c r="F251" s="575"/>
      <c r="G251" s="575"/>
      <c r="H251" s="1079"/>
      <c r="I251" s="575"/>
      <c r="J251" s="575"/>
      <c r="K251" s="575"/>
      <c r="L251" s="575"/>
      <c r="M251" s="575"/>
      <c r="N251" s="575"/>
      <c r="O251" s="1117"/>
      <c r="P251" s="1118"/>
    </row>
    <row r="252" s="4" customFormat="1" spans="1:16">
      <c r="A252" s="575"/>
      <c r="B252" s="576" t="s">
        <v>3</v>
      </c>
      <c r="C252" s="1111"/>
      <c r="D252" s="576"/>
      <c r="E252" s="1112"/>
      <c r="F252" s="575"/>
      <c r="G252" s="575"/>
      <c r="H252" s="1079"/>
      <c r="I252" s="575"/>
      <c r="J252" s="575"/>
      <c r="K252" s="575"/>
      <c r="L252" s="575"/>
      <c r="M252" s="575"/>
      <c r="N252" s="575"/>
      <c r="O252" s="1117"/>
      <c r="P252" s="1118"/>
    </row>
    <row r="253" s="4" customFormat="1" spans="1:16">
      <c r="A253" s="575"/>
      <c r="B253" s="576" t="s">
        <v>3</v>
      </c>
      <c r="C253" s="1111"/>
      <c r="D253" s="576"/>
      <c r="E253" s="1112"/>
      <c r="F253" s="575"/>
      <c r="G253" s="575"/>
      <c r="H253" s="1079"/>
      <c r="I253" s="575"/>
      <c r="J253" s="575"/>
      <c r="K253" s="575"/>
      <c r="L253" s="575"/>
      <c r="M253" s="575"/>
      <c r="N253" s="575"/>
      <c r="O253" s="1117"/>
      <c r="P253" s="1118"/>
    </row>
    <row r="254" s="4" customFormat="1" spans="1:16">
      <c r="A254" s="575"/>
      <c r="B254" s="576" t="s">
        <v>3</v>
      </c>
      <c r="C254" s="1111"/>
      <c r="D254" s="576"/>
      <c r="E254" s="1112"/>
      <c r="F254" s="575"/>
      <c r="G254" s="575"/>
      <c r="H254" s="1079"/>
      <c r="I254" s="575"/>
      <c r="J254" s="575"/>
      <c r="K254" s="575"/>
      <c r="L254" s="575"/>
      <c r="M254" s="575"/>
      <c r="N254" s="575"/>
      <c r="O254" s="1117"/>
      <c r="P254" s="1118"/>
    </row>
    <row r="255" s="4" customFormat="1" spans="1:16">
      <c r="A255" s="575"/>
      <c r="B255" s="576" t="s">
        <v>3</v>
      </c>
      <c r="C255" s="1111"/>
      <c r="D255" s="576"/>
      <c r="E255" s="1112"/>
      <c r="F255" s="575"/>
      <c r="G255" s="575"/>
      <c r="H255" s="1079"/>
      <c r="I255" s="575"/>
      <c r="J255" s="575"/>
      <c r="K255" s="575"/>
      <c r="L255" s="575"/>
      <c r="M255" s="575"/>
      <c r="N255" s="575"/>
      <c r="O255" s="1117"/>
      <c r="P255" s="1118"/>
    </row>
    <row r="256" s="4" customFormat="1" spans="1:16">
      <c r="A256" s="575"/>
      <c r="B256" s="576" t="s">
        <v>3</v>
      </c>
      <c r="C256" s="1111"/>
      <c r="D256" s="576"/>
      <c r="E256" s="1112"/>
      <c r="F256" s="575"/>
      <c r="G256" s="575"/>
      <c r="H256" s="1079"/>
      <c r="I256" s="575"/>
      <c r="J256" s="575"/>
      <c r="K256" s="575"/>
      <c r="L256" s="575"/>
      <c r="M256" s="575"/>
      <c r="N256" s="575"/>
      <c r="O256" s="1117"/>
      <c r="P256" s="1118"/>
    </row>
    <row r="257" s="4" customFormat="1" spans="1:16">
      <c r="A257" s="575"/>
      <c r="B257" s="576" t="s">
        <v>3</v>
      </c>
      <c r="C257" s="575"/>
      <c r="D257" s="576"/>
      <c r="E257" s="1112"/>
      <c r="F257" s="575"/>
      <c r="G257" s="575"/>
      <c r="H257" s="1079"/>
      <c r="I257" s="575"/>
      <c r="J257" s="575"/>
      <c r="K257" s="575"/>
      <c r="L257" s="575"/>
      <c r="M257" s="575"/>
      <c r="N257" s="575"/>
      <c r="O257" s="1117"/>
      <c r="P257" s="1118"/>
    </row>
    <row r="258" s="4" customFormat="1" spans="1:16">
      <c r="A258" s="575"/>
      <c r="B258" s="576" t="s">
        <v>3</v>
      </c>
      <c r="C258" s="1111"/>
      <c r="D258" s="576"/>
      <c r="E258" s="1112"/>
      <c r="F258" s="575"/>
      <c r="G258" s="575"/>
      <c r="H258" s="1079"/>
      <c r="I258" s="575"/>
      <c r="J258" s="575"/>
      <c r="K258" s="575"/>
      <c r="L258" s="575"/>
      <c r="M258" s="575"/>
      <c r="N258" s="575"/>
      <c r="O258" s="1117"/>
      <c r="P258" s="1118"/>
    </row>
    <row r="259" s="4" customFormat="1" spans="1:16">
      <c r="A259" s="1105"/>
      <c r="B259" s="1107" t="s">
        <v>3</v>
      </c>
      <c r="C259" s="1119"/>
      <c r="D259" s="1107"/>
      <c r="E259" s="1108"/>
      <c r="F259" s="575"/>
      <c r="G259" s="575"/>
      <c r="H259" s="1109"/>
      <c r="I259" s="1105"/>
      <c r="J259" s="1105"/>
      <c r="K259" s="1105"/>
      <c r="L259" s="1105"/>
      <c r="M259" s="1105"/>
      <c r="N259" s="1105"/>
      <c r="O259" s="1115"/>
      <c r="P259" s="1116"/>
    </row>
    <row r="260" s="4" customFormat="1" spans="1:16">
      <c r="A260" s="1105"/>
      <c r="B260" s="1107" t="s">
        <v>3</v>
      </c>
      <c r="C260" s="1119"/>
      <c r="D260" s="1107"/>
      <c r="E260" s="1108"/>
      <c r="F260" s="575"/>
      <c r="G260" s="575"/>
      <c r="H260" s="1109"/>
      <c r="I260" s="1105"/>
      <c r="J260" s="1105"/>
      <c r="K260" s="1105"/>
      <c r="L260" s="1105"/>
      <c r="M260" s="1105"/>
      <c r="N260" s="1105"/>
      <c r="O260" s="1115"/>
      <c r="P260" s="1116"/>
    </row>
    <row r="261" s="4" customFormat="1" spans="1:16">
      <c r="A261" s="575"/>
      <c r="B261" s="1110" t="s">
        <v>3</v>
      </c>
      <c r="C261" s="1111"/>
      <c r="D261" s="576"/>
      <c r="E261" s="1112"/>
      <c r="F261" s="575"/>
      <c r="G261" s="575"/>
      <c r="H261" s="1079"/>
      <c r="I261" s="575"/>
      <c r="J261" s="575"/>
      <c r="K261" s="575"/>
      <c r="L261" s="575"/>
      <c r="M261" s="575"/>
      <c r="N261" s="575"/>
      <c r="O261" s="1117"/>
      <c r="P261" s="1118"/>
    </row>
    <row r="262" s="4" customFormat="1" spans="1:16">
      <c r="A262" s="575"/>
      <c r="B262" s="1110" t="s">
        <v>3</v>
      </c>
      <c r="C262" s="1111"/>
      <c r="D262" s="576"/>
      <c r="E262" s="1112"/>
      <c r="F262" s="575"/>
      <c r="G262" s="575"/>
      <c r="H262" s="1079"/>
      <c r="I262" s="575"/>
      <c r="J262" s="575"/>
      <c r="K262" s="575"/>
      <c r="L262" s="575"/>
      <c r="M262" s="575"/>
      <c r="N262" s="575"/>
      <c r="O262" s="1117"/>
      <c r="P262" s="1118"/>
    </row>
    <row r="263" s="4" customFormat="1" spans="1:16">
      <c r="A263" s="575"/>
      <c r="B263" s="1110" t="s">
        <v>3</v>
      </c>
      <c r="C263" s="1111"/>
      <c r="D263" s="576"/>
      <c r="E263" s="1112"/>
      <c r="F263" s="575"/>
      <c r="G263" s="575"/>
      <c r="H263" s="1079"/>
      <c r="I263" s="575"/>
      <c r="J263" s="575"/>
      <c r="K263" s="575"/>
      <c r="L263" s="575"/>
      <c r="M263" s="575"/>
      <c r="N263" s="575"/>
      <c r="O263" s="1117"/>
      <c r="P263" s="1118"/>
    </row>
    <row r="264" s="4" customFormat="1" spans="1:16">
      <c r="A264" s="575"/>
      <c r="B264" s="1110" t="s">
        <v>3</v>
      </c>
      <c r="C264" s="1111"/>
      <c r="D264" s="576"/>
      <c r="E264" s="1112"/>
      <c r="F264" s="575"/>
      <c r="G264" s="575"/>
      <c r="H264" s="1079"/>
      <c r="I264" s="575"/>
      <c r="J264" s="575"/>
      <c r="K264" s="575"/>
      <c r="L264" s="575"/>
      <c r="M264" s="575"/>
      <c r="N264" s="575"/>
      <c r="O264" s="1117"/>
      <c r="P264" s="1118"/>
    </row>
    <row r="265" s="4" customFormat="1" spans="1:16">
      <c r="A265" s="575"/>
      <c r="B265" s="1110" t="s">
        <v>3</v>
      </c>
      <c r="C265" s="1111"/>
      <c r="D265" s="576"/>
      <c r="E265" s="1112"/>
      <c r="F265" s="575"/>
      <c r="G265" s="575"/>
      <c r="H265" s="1079"/>
      <c r="I265" s="575"/>
      <c r="J265" s="575"/>
      <c r="K265" s="575"/>
      <c r="L265" s="575"/>
      <c r="M265" s="575"/>
      <c r="N265" s="575"/>
      <c r="O265" s="1117"/>
      <c r="P265" s="1118"/>
    </row>
    <row r="266" s="4" customFormat="1" spans="1:16">
      <c r="A266" s="575"/>
      <c r="B266" s="1110" t="s">
        <v>3</v>
      </c>
      <c r="C266" s="1111"/>
      <c r="D266" s="576"/>
      <c r="E266" s="1112"/>
      <c r="F266" s="575"/>
      <c r="G266" s="575"/>
      <c r="H266" s="1079"/>
      <c r="I266" s="575"/>
      <c r="J266" s="575"/>
      <c r="K266" s="575"/>
      <c r="L266" s="575"/>
      <c r="M266" s="575"/>
      <c r="N266" s="575"/>
      <c r="O266" s="1117"/>
      <c r="P266" s="1118"/>
    </row>
    <row r="267" s="4" customFormat="1" spans="1:16">
      <c r="A267" s="575"/>
      <c r="B267" s="576" t="s">
        <v>3</v>
      </c>
      <c r="C267" s="575"/>
      <c r="D267" s="576"/>
      <c r="E267" s="1112"/>
      <c r="F267" s="575"/>
      <c r="G267" s="575"/>
      <c r="H267" s="1079"/>
      <c r="I267" s="575"/>
      <c r="J267" s="575"/>
      <c r="K267" s="575"/>
      <c r="L267" s="575"/>
      <c r="M267" s="575"/>
      <c r="N267" s="575"/>
      <c r="O267" s="1117"/>
      <c r="P267" s="1118"/>
    </row>
    <row r="268" s="4" customFormat="1" spans="1:16">
      <c r="A268" s="575"/>
      <c r="B268" s="576" t="s">
        <v>3</v>
      </c>
      <c r="C268" s="575"/>
      <c r="D268" s="576"/>
      <c r="E268" s="1112"/>
      <c r="F268" s="575"/>
      <c r="G268" s="575"/>
      <c r="H268" s="1079"/>
      <c r="I268" s="575"/>
      <c r="J268" s="575"/>
      <c r="K268" s="575"/>
      <c r="L268" s="575"/>
      <c r="M268" s="575"/>
      <c r="N268" s="575"/>
      <c r="O268" s="1117"/>
      <c r="P268" s="1118"/>
    </row>
    <row r="269" s="4" customFormat="1" spans="1:16">
      <c r="A269" s="575"/>
      <c r="B269" s="576" t="s">
        <v>3</v>
      </c>
      <c r="C269" s="575"/>
      <c r="D269" s="576"/>
      <c r="E269" s="1112"/>
      <c r="F269" s="575"/>
      <c r="G269" s="575"/>
      <c r="H269" s="1079"/>
      <c r="I269" s="575"/>
      <c r="J269" s="575"/>
      <c r="K269" s="575"/>
      <c r="L269" s="575"/>
      <c r="M269" s="575"/>
      <c r="N269" s="575"/>
      <c r="O269" s="1117"/>
      <c r="P269" s="1118"/>
    </row>
    <row r="270" s="4" customFormat="1" spans="1:16">
      <c r="A270" s="575"/>
      <c r="B270" s="1110" t="s">
        <v>3</v>
      </c>
      <c r="C270" s="575"/>
      <c r="D270" s="576"/>
      <c r="E270" s="1112"/>
      <c r="F270" s="575"/>
      <c r="G270" s="575"/>
      <c r="H270" s="1079"/>
      <c r="I270" s="575"/>
      <c r="J270" s="575"/>
      <c r="K270" s="575"/>
      <c r="L270" s="575"/>
      <c r="M270" s="575"/>
      <c r="N270" s="575"/>
      <c r="O270" s="1117"/>
      <c r="P270" s="1118"/>
    </row>
    <row r="271" s="4" customFormat="1" spans="1:16">
      <c r="A271" s="575"/>
      <c r="B271" s="1110" t="s">
        <v>3</v>
      </c>
      <c r="C271" s="575"/>
      <c r="D271" s="576"/>
      <c r="E271" s="1112"/>
      <c r="F271" s="575"/>
      <c r="G271" s="575"/>
      <c r="H271" s="1079"/>
      <c r="I271" s="575"/>
      <c r="J271" s="575"/>
      <c r="K271" s="575"/>
      <c r="L271" s="575"/>
      <c r="M271" s="575"/>
      <c r="N271" s="575"/>
      <c r="O271" s="1117"/>
      <c r="P271" s="1118"/>
    </row>
    <row r="272" s="4" customFormat="1" spans="1:16">
      <c r="A272" s="575"/>
      <c r="B272" s="1110" t="s">
        <v>3</v>
      </c>
      <c r="C272" s="575"/>
      <c r="D272" s="576"/>
      <c r="E272" s="1112"/>
      <c r="F272" s="575"/>
      <c r="G272" s="575"/>
      <c r="H272" s="1079"/>
      <c r="I272" s="575"/>
      <c r="J272" s="575"/>
      <c r="K272" s="575"/>
      <c r="L272" s="575"/>
      <c r="M272" s="575"/>
      <c r="N272" s="575"/>
      <c r="O272" s="1117"/>
      <c r="P272" s="1118"/>
    </row>
    <row r="273" s="4" customFormat="1" spans="1:16">
      <c r="A273" s="575"/>
      <c r="B273" s="1110" t="s">
        <v>3</v>
      </c>
      <c r="C273" s="575"/>
      <c r="D273" s="576"/>
      <c r="E273" s="1112"/>
      <c r="F273" s="575"/>
      <c r="G273" s="575"/>
      <c r="H273" s="1079"/>
      <c r="I273" s="575"/>
      <c r="J273" s="575"/>
      <c r="K273" s="575"/>
      <c r="L273" s="575"/>
      <c r="M273" s="575"/>
      <c r="N273" s="575"/>
      <c r="O273" s="1117"/>
      <c r="P273" s="1118"/>
    </row>
    <row r="274" s="4" customFormat="1" spans="1:16">
      <c r="A274" s="575"/>
      <c r="B274" s="1110" t="s">
        <v>3</v>
      </c>
      <c r="C274" s="575"/>
      <c r="D274" s="576"/>
      <c r="E274" s="1112"/>
      <c r="F274" s="575"/>
      <c r="G274" s="575"/>
      <c r="H274" s="1079"/>
      <c r="I274" s="575"/>
      <c r="J274" s="575"/>
      <c r="K274" s="575"/>
      <c r="L274" s="575"/>
      <c r="M274" s="575"/>
      <c r="N274" s="575"/>
      <c r="O274" s="1117"/>
      <c r="P274" s="1118"/>
    </row>
    <row r="275" s="4" customFormat="1" spans="1:16">
      <c r="A275" s="575"/>
      <c r="B275" s="1110" t="s">
        <v>3</v>
      </c>
      <c r="C275" s="575"/>
      <c r="D275" s="576"/>
      <c r="E275" s="1112"/>
      <c r="F275" s="575"/>
      <c r="G275" s="575"/>
      <c r="H275" s="1079"/>
      <c r="I275" s="575"/>
      <c r="J275" s="575"/>
      <c r="K275" s="575"/>
      <c r="L275" s="575"/>
      <c r="M275" s="575"/>
      <c r="N275" s="575"/>
      <c r="O275" s="1117"/>
      <c r="P275" s="1118"/>
    </row>
    <row r="276" s="4" customFormat="1" spans="1:16">
      <c r="A276" s="575"/>
      <c r="B276" s="1110" t="s">
        <v>3</v>
      </c>
      <c r="C276" s="575"/>
      <c r="D276" s="576"/>
      <c r="E276" s="1112"/>
      <c r="F276" s="575"/>
      <c r="G276" s="575"/>
      <c r="H276" s="1079"/>
      <c r="I276" s="575"/>
      <c r="J276" s="575"/>
      <c r="K276" s="575"/>
      <c r="L276" s="575"/>
      <c r="M276" s="575"/>
      <c r="N276" s="575"/>
      <c r="O276" s="1117"/>
      <c r="P276" s="1118"/>
    </row>
    <row r="277" s="4" customFormat="1" spans="1:16">
      <c r="A277" s="575"/>
      <c r="B277" s="1110" t="s">
        <v>3</v>
      </c>
      <c r="C277" s="575"/>
      <c r="D277" s="576"/>
      <c r="E277" s="1112"/>
      <c r="F277" s="575"/>
      <c r="G277" s="575"/>
      <c r="H277" s="1079"/>
      <c r="I277" s="575"/>
      <c r="J277" s="575"/>
      <c r="K277" s="575"/>
      <c r="L277" s="575"/>
      <c r="M277" s="575"/>
      <c r="N277" s="575"/>
      <c r="O277" s="1117"/>
      <c r="P277" s="1118"/>
    </row>
    <row r="278" s="4" customFormat="1" spans="1:16">
      <c r="A278" s="575"/>
      <c r="B278" s="1110" t="s">
        <v>3</v>
      </c>
      <c r="C278" s="575"/>
      <c r="D278" s="576"/>
      <c r="E278" s="1112"/>
      <c r="F278" s="575"/>
      <c r="G278" s="575"/>
      <c r="H278" s="1079"/>
      <c r="I278" s="575"/>
      <c r="J278" s="575"/>
      <c r="K278" s="575"/>
      <c r="L278" s="575"/>
      <c r="M278" s="575"/>
      <c r="N278" s="575"/>
      <c r="O278" s="1117"/>
      <c r="P278" s="1118"/>
    </row>
    <row r="279" s="4" customFormat="1" spans="1:16">
      <c r="A279" s="575"/>
      <c r="B279" s="1110" t="s">
        <v>3</v>
      </c>
      <c r="C279" s="575"/>
      <c r="D279" s="576"/>
      <c r="E279" s="1112"/>
      <c r="F279" s="575"/>
      <c r="G279" s="575"/>
      <c r="H279" s="1079"/>
      <c r="I279" s="575"/>
      <c r="J279" s="575"/>
      <c r="K279" s="575"/>
      <c r="L279" s="575"/>
      <c r="M279" s="575"/>
      <c r="N279" s="575"/>
      <c r="O279" s="1117"/>
      <c r="P279" s="1118"/>
    </row>
    <row r="280" s="4" customFormat="1" spans="1:16">
      <c r="A280" s="575"/>
      <c r="B280" s="1110" t="s">
        <v>3</v>
      </c>
      <c r="C280" s="575"/>
      <c r="D280" s="576"/>
      <c r="E280" s="1112"/>
      <c r="F280" s="575"/>
      <c r="G280" s="575"/>
      <c r="H280" s="1079"/>
      <c r="I280" s="575"/>
      <c r="J280" s="575"/>
      <c r="K280" s="575"/>
      <c r="L280" s="575"/>
      <c r="M280" s="575"/>
      <c r="N280" s="575"/>
      <c r="O280" s="1117"/>
      <c r="P280" s="1118"/>
    </row>
    <row r="281" s="4" customFormat="1" spans="1:16">
      <c r="A281" s="575"/>
      <c r="B281" s="1110" t="s">
        <v>3</v>
      </c>
      <c r="C281" s="575"/>
      <c r="D281" s="576"/>
      <c r="E281" s="1112"/>
      <c r="F281" s="575"/>
      <c r="G281" s="575"/>
      <c r="H281" s="1079"/>
      <c r="I281" s="575"/>
      <c r="J281" s="575"/>
      <c r="K281" s="575"/>
      <c r="L281" s="575"/>
      <c r="M281" s="575"/>
      <c r="N281" s="575"/>
      <c r="O281" s="1117"/>
      <c r="P281" s="1118"/>
    </row>
    <row r="282" s="4" customFormat="1" spans="1:16">
      <c r="A282" s="575"/>
      <c r="B282" s="1110" t="s">
        <v>3</v>
      </c>
      <c r="C282" s="575"/>
      <c r="D282" s="576"/>
      <c r="E282" s="1112"/>
      <c r="F282" s="575"/>
      <c r="G282" s="575"/>
      <c r="H282" s="1079"/>
      <c r="I282" s="575"/>
      <c r="J282" s="575"/>
      <c r="K282" s="575"/>
      <c r="L282" s="575"/>
      <c r="M282" s="575"/>
      <c r="N282" s="575"/>
      <c r="O282" s="1117"/>
      <c r="P282" s="1118"/>
    </row>
    <row r="283" s="4" customFormat="1" spans="1:16">
      <c r="A283" s="575"/>
      <c r="B283" s="1110" t="s">
        <v>3</v>
      </c>
      <c r="C283" s="575"/>
      <c r="D283" s="576"/>
      <c r="E283" s="1112"/>
      <c r="F283" s="575"/>
      <c r="G283" s="575"/>
      <c r="H283" s="1079"/>
      <c r="I283" s="575"/>
      <c r="J283" s="575"/>
      <c r="K283" s="575"/>
      <c r="L283" s="575"/>
      <c r="M283" s="575"/>
      <c r="N283" s="575"/>
      <c r="O283" s="1117"/>
      <c r="P283" s="1118"/>
    </row>
    <row r="284" s="4" customFormat="1" spans="1:16">
      <c r="A284" s="575"/>
      <c r="B284" s="1110" t="s">
        <v>3</v>
      </c>
      <c r="C284" s="575"/>
      <c r="D284" s="576"/>
      <c r="E284" s="1112"/>
      <c r="F284" s="575"/>
      <c r="G284" s="575"/>
      <c r="H284" s="1079"/>
      <c r="I284" s="575"/>
      <c r="J284" s="575"/>
      <c r="K284" s="575"/>
      <c r="L284" s="575"/>
      <c r="M284" s="575"/>
      <c r="N284" s="575"/>
      <c r="O284" s="1117"/>
      <c r="P284" s="1118"/>
    </row>
    <row r="285" s="4" customFormat="1" spans="1:16">
      <c r="A285" s="575"/>
      <c r="B285" s="1110" t="s">
        <v>3</v>
      </c>
      <c r="C285" s="575"/>
      <c r="D285" s="576"/>
      <c r="E285" s="1112"/>
      <c r="F285" s="575"/>
      <c r="G285" s="575"/>
      <c r="H285" s="1079"/>
      <c r="I285" s="575"/>
      <c r="J285" s="575"/>
      <c r="K285" s="575"/>
      <c r="L285" s="575"/>
      <c r="M285" s="575"/>
      <c r="N285" s="575"/>
      <c r="O285" s="1117"/>
      <c r="P285" s="1118"/>
    </row>
    <row r="286" s="4" customFormat="1" spans="1:16">
      <c r="A286" s="575"/>
      <c r="B286" s="1110" t="s">
        <v>3</v>
      </c>
      <c r="C286" s="575"/>
      <c r="D286" s="576"/>
      <c r="E286" s="1112"/>
      <c r="F286" s="575"/>
      <c r="G286" s="575"/>
      <c r="H286" s="1079"/>
      <c r="I286" s="575"/>
      <c r="J286" s="575"/>
      <c r="K286" s="575"/>
      <c r="L286" s="575"/>
      <c r="M286" s="575"/>
      <c r="N286" s="575"/>
      <c r="O286" s="1117"/>
      <c r="P286" s="1118"/>
    </row>
    <row r="287" s="4" customFormat="1" spans="1:16">
      <c r="A287" s="575"/>
      <c r="B287" s="1110" t="s">
        <v>3</v>
      </c>
      <c r="C287" s="575"/>
      <c r="D287" s="576"/>
      <c r="E287" s="1112"/>
      <c r="F287" s="575"/>
      <c r="G287" s="575"/>
      <c r="H287" s="1079"/>
      <c r="I287" s="575"/>
      <c r="J287" s="575"/>
      <c r="K287" s="575"/>
      <c r="L287" s="575"/>
      <c r="M287" s="575"/>
      <c r="N287" s="575"/>
      <c r="O287" s="1117"/>
      <c r="P287" s="1118"/>
    </row>
    <row r="288" s="4" customFormat="1" spans="1:16">
      <c r="A288" s="575"/>
      <c r="B288" s="1110" t="s">
        <v>3</v>
      </c>
      <c r="C288" s="575"/>
      <c r="D288" s="576"/>
      <c r="E288" s="1112"/>
      <c r="F288" s="575"/>
      <c r="G288" s="575"/>
      <c r="H288" s="1079"/>
      <c r="I288" s="575"/>
      <c r="J288" s="575"/>
      <c r="K288" s="575"/>
      <c r="L288" s="575"/>
      <c r="M288" s="575"/>
      <c r="N288" s="575"/>
      <c r="O288" s="1117"/>
      <c r="P288" s="1118"/>
    </row>
    <row r="289" s="4" customFormat="1" spans="1:16">
      <c r="A289" s="575"/>
      <c r="B289" s="1110" t="s">
        <v>3</v>
      </c>
      <c r="C289" s="575"/>
      <c r="D289" s="576"/>
      <c r="E289" s="1112"/>
      <c r="F289" s="575"/>
      <c r="G289" s="575"/>
      <c r="H289" s="1079"/>
      <c r="I289" s="575"/>
      <c r="J289" s="575"/>
      <c r="K289" s="575"/>
      <c r="L289" s="575"/>
      <c r="M289" s="575"/>
      <c r="N289" s="575"/>
      <c r="O289" s="1117"/>
      <c r="P289" s="1118"/>
    </row>
    <row r="290" s="4" customFormat="1" spans="1:16">
      <c r="A290" s="575"/>
      <c r="B290" s="576" t="s">
        <v>3</v>
      </c>
      <c r="C290" s="575"/>
      <c r="D290" s="576"/>
      <c r="E290" s="1112"/>
      <c r="F290" s="575"/>
      <c r="G290" s="575"/>
      <c r="H290" s="1079"/>
      <c r="I290" s="575"/>
      <c r="J290" s="575"/>
      <c r="K290" s="575"/>
      <c r="L290" s="575"/>
      <c r="M290" s="575"/>
      <c r="N290" s="575"/>
      <c r="O290" s="1117"/>
      <c r="P290" s="1118"/>
    </row>
    <row r="291" s="4" customFormat="1" spans="1:16">
      <c r="A291" s="575"/>
      <c r="B291" s="576" t="s">
        <v>3</v>
      </c>
      <c r="C291" s="575"/>
      <c r="D291" s="576"/>
      <c r="E291" s="1112"/>
      <c r="F291" s="575"/>
      <c r="G291" s="575"/>
      <c r="H291" s="1079"/>
      <c r="I291" s="575"/>
      <c r="J291" s="575"/>
      <c r="K291" s="575"/>
      <c r="L291" s="575"/>
      <c r="M291" s="575"/>
      <c r="N291" s="575"/>
      <c r="O291" s="1117"/>
      <c r="P291" s="1118"/>
    </row>
    <row r="292" s="4" customFormat="1" spans="1:16">
      <c r="A292" s="575"/>
      <c r="B292" s="576" t="s">
        <v>3</v>
      </c>
      <c r="C292" s="575"/>
      <c r="D292" s="576"/>
      <c r="E292" s="1112"/>
      <c r="F292" s="575"/>
      <c r="G292" s="575"/>
      <c r="H292" s="1079"/>
      <c r="I292" s="575"/>
      <c r="J292" s="575"/>
      <c r="K292" s="575"/>
      <c r="L292" s="575"/>
      <c r="M292" s="575"/>
      <c r="N292" s="575"/>
      <c r="O292" s="1117"/>
      <c r="P292" s="1118"/>
    </row>
    <row r="293" s="4" customFormat="1" spans="1:16">
      <c r="A293" s="575"/>
      <c r="B293" s="576" t="s">
        <v>3</v>
      </c>
      <c r="C293" s="575"/>
      <c r="D293" s="576"/>
      <c r="E293" s="1112"/>
      <c r="F293" s="575"/>
      <c r="G293" s="575"/>
      <c r="H293" s="1079"/>
      <c r="I293" s="575"/>
      <c r="J293" s="575"/>
      <c r="K293" s="575"/>
      <c r="L293" s="575"/>
      <c r="M293" s="575"/>
      <c r="N293" s="575"/>
      <c r="O293" s="1117"/>
      <c r="P293" s="1118"/>
    </row>
    <row r="294" s="4" customFormat="1" spans="1:16">
      <c r="A294" s="575"/>
      <c r="B294" s="576" t="s">
        <v>3</v>
      </c>
      <c r="C294" s="1111"/>
      <c r="D294" s="576"/>
      <c r="E294" s="1112"/>
      <c r="F294" s="575"/>
      <c r="G294" s="575"/>
      <c r="H294" s="1079"/>
      <c r="I294" s="575"/>
      <c r="J294" s="575"/>
      <c r="K294" s="575"/>
      <c r="L294" s="575"/>
      <c r="M294" s="575"/>
      <c r="N294" s="575"/>
      <c r="O294" s="1117"/>
      <c r="P294" s="1118"/>
    </row>
    <row r="295" s="4" customFormat="1" spans="1:16">
      <c r="A295" s="575"/>
      <c r="B295" s="576" t="s">
        <v>3</v>
      </c>
      <c r="C295" s="575"/>
      <c r="D295" s="576"/>
      <c r="E295" s="1112"/>
      <c r="F295" s="575"/>
      <c r="G295" s="575"/>
      <c r="H295" s="1079"/>
      <c r="I295" s="575"/>
      <c r="J295" s="575"/>
      <c r="K295" s="575"/>
      <c r="L295" s="575"/>
      <c r="M295" s="575"/>
      <c r="N295" s="575"/>
      <c r="O295" s="1117"/>
      <c r="P295" s="1118"/>
    </row>
    <row r="296" s="4" customFormat="1" spans="1:16">
      <c r="A296" s="575"/>
      <c r="B296" s="576" t="s">
        <v>3</v>
      </c>
      <c r="C296" s="1111"/>
      <c r="D296" s="576"/>
      <c r="E296" s="1112"/>
      <c r="F296" s="575"/>
      <c r="G296" s="575"/>
      <c r="H296" s="1079"/>
      <c r="I296" s="575"/>
      <c r="J296" s="575"/>
      <c r="K296" s="575"/>
      <c r="L296" s="575"/>
      <c r="M296" s="575"/>
      <c r="N296" s="575"/>
      <c r="O296" s="1117"/>
      <c r="P296" s="1118"/>
    </row>
    <row r="297" s="4" customFormat="1" spans="1:16">
      <c r="A297" s="575"/>
      <c r="B297" s="576" t="s">
        <v>3</v>
      </c>
      <c r="C297" s="575"/>
      <c r="D297" s="576"/>
      <c r="E297" s="1112"/>
      <c r="F297" s="575"/>
      <c r="G297" s="575"/>
      <c r="H297" s="1079"/>
      <c r="I297" s="575"/>
      <c r="J297" s="575"/>
      <c r="K297" s="575"/>
      <c r="L297" s="575"/>
      <c r="M297" s="575"/>
      <c r="N297" s="575"/>
      <c r="O297" s="1117"/>
      <c r="P297" s="1118"/>
    </row>
    <row r="298" s="4" customFormat="1" spans="1:16">
      <c r="A298" s="575"/>
      <c r="B298" s="576" t="s">
        <v>3</v>
      </c>
      <c r="C298" s="1111"/>
      <c r="D298" s="576"/>
      <c r="E298" s="1112"/>
      <c r="F298" s="575"/>
      <c r="G298" s="575"/>
      <c r="H298" s="1079"/>
      <c r="I298" s="575"/>
      <c r="J298" s="575"/>
      <c r="K298" s="575"/>
      <c r="L298" s="575"/>
      <c r="M298" s="575"/>
      <c r="N298" s="575"/>
      <c r="O298" s="1117"/>
      <c r="P298" s="1118"/>
    </row>
    <row r="299" s="4" customFormat="1" spans="1:16">
      <c r="A299" s="575"/>
      <c r="B299" s="576" t="s">
        <v>3</v>
      </c>
      <c r="C299" s="575"/>
      <c r="D299" s="576"/>
      <c r="E299" s="1112"/>
      <c r="F299" s="575"/>
      <c r="G299" s="575"/>
      <c r="H299" s="1079"/>
      <c r="I299" s="575"/>
      <c r="J299" s="575"/>
      <c r="K299" s="575"/>
      <c r="L299" s="575"/>
      <c r="M299" s="575"/>
      <c r="N299" s="575"/>
      <c r="O299" s="1117"/>
      <c r="P299" s="1118"/>
    </row>
    <row r="300" s="4" customFormat="1" spans="1:16">
      <c r="A300" s="575"/>
      <c r="B300" s="576" t="s">
        <v>3</v>
      </c>
      <c r="C300" s="575"/>
      <c r="D300" s="576"/>
      <c r="E300" s="1112"/>
      <c r="F300" s="575"/>
      <c r="G300" s="575"/>
      <c r="H300" s="1079"/>
      <c r="I300" s="575"/>
      <c r="J300" s="575"/>
      <c r="K300" s="575"/>
      <c r="L300" s="575"/>
      <c r="M300" s="575"/>
      <c r="N300" s="575"/>
      <c r="O300" s="1117"/>
      <c r="P300" s="1118"/>
    </row>
    <row r="301" s="4" customFormat="1" spans="1:16">
      <c r="A301" s="575"/>
      <c r="B301" s="576" t="s">
        <v>3</v>
      </c>
      <c r="C301" s="575"/>
      <c r="D301" s="576"/>
      <c r="E301" s="1112"/>
      <c r="F301" s="575"/>
      <c r="G301" s="575"/>
      <c r="H301" s="1079"/>
      <c r="I301" s="575"/>
      <c r="J301" s="575"/>
      <c r="K301" s="575"/>
      <c r="L301" s="575"/>
      <c r="M301" s="575"/>
      <c r="N301" s="575"/>
      <c r="O301" s="1117"/>
      <c r="P301" s="1118"/>
    </row>
    <row r="302" s="4" customFormat="1" spans="1:16">
      <c r="A302" s="575"/>
      <c r="B302" s="576" t="s">
        <v>3</v>
      </c>
      <c r="C302" s="575"/>
      <c r="D302" s="576"/>
      <c r="E302" s="1112"/>
      <c r="F302" s="575"/>
      <c r="G302" s="575"/>
      <c r="H302" s="1079"/>
      <c r="I302" s="575"/>
      <c r="J302" s="575"/>
      <c r="K302" s="575"/>
      <c r="L302" s="575"/>
      <c r="M302" s="575"/>
      <c r="N302" s="575"/>
      <c r="O302" s="1117"/>
      <c r="P302" s="1118"/>
    </row>
    <row r="303" s="4" customFormat="1" spans="1:16">
      <c r="A303" s="575"/>
      <c r="B303" s="576" t="s">
        <v>3</v>
      </c>
      <c r="C303" s="575"/>
      <c r="D303" s="576"/>
      <c r="E303" s="1112"/>
      <c r="F303" s="575"/>
      <c r="G303" s="575"/>
      <c r="H303" s="1079"/>
      <c r="I303" s="575"/>
      <c r="J303" s="575"/>
      <c r="K303" s="575"/>
      <c r="L303" s="575"/>
      <c r="M303" s="575"/>
      <c r="N303" s="575"/>
      <c r="O303" s="1117"/>
      <c r="P303" s="1118"/>
    </row>
    <row r="304" s="4" customFormat="1" spans="1:16">
      <c r="A304" s="575"/>
      <c r="B304" s="576" t="s">
        <v>3</v>
      </c>
      <c r="C304" s="1111"/>
      <c r="D304" s="576"/>
      <c r="E304" s="1112"/>
      <c r="F304" s="575"/>
      <c r="G304" s="575"/>
      <c r="H304" s="1079"/>
      <c r="I304" s="575"/>
      <c r="J304" s="575"/>
      <c r="K304" s="575"/>
      <c r="L304" s="575"/>
      <c r="M304" s="575"/>
      <c r="N304" s="575"/>
      <c r="O304" s="1117"/>
      <c r="P304" s="1118"/>
    </row>
    <row r="305" s="4" customFormat="1" spans="1:16">
      <c r="A305" s="575"/>
      <c r="B305" s="576" t="s">
        <v>3</v>
      </c>
      <c r="C305" s="575"/>
      <c r="D305" s="576"/>
      <c r="E305" s="1112"/>
      <c r="F305" s="575"/>
      <c r="G305" s="575"/>
      <c r="H305" s="1079"/>
      <c r="I305" s="575"/>
      <c r="J305" s="575"/>
      <c r="K305" s="575"/>
      <c r="L305" s="575"/>
      <c r="M305" s="575"/>
      <c r="N305" s="575"/>
      <c r="O305" s="1117"/>
      <c r="P305" s="1118"/>
    </row>
    <row r="306" s="4" customFormat="1" spans="1:16">
      <c r="A306" s="575"/>
      <c r="B306" s="576" t="s">
        <v>3</v>
      </c>
      <c r="C306" s="575"/>
      <c r="D306" s="576"/>
      <c r="E306" s="1112"/>
      <c r="F306" s="575"/>
      <c r="G306" s="575"/>
      <c r="H306" s="1079"/>
      <c r="I306" s="575"/>
      <c r="J306" s="575"/>
      <c r="K306" s="575"/>
      <c r="L306" s="575"/>
      <c r="M306" s="575"/>
      <c r="N306" s="575"/>
      <c r="O306" s="1117"/>
      <c r="P306" s="1118"/>
    </row>
    <row r="307" s="4" customFormat="1" spans="1:16">
      <c r="A307" s="575"/>
      <c r="B307" s="576" t="s">
        <v>3</v>
      </c>
      <c r="C307" s="1111"/>
      <c r="D307" s="576"/>
      <c r="E307" s="1112"/>
      <c r="F307" s="575"/>
      <c r="G307" s="575"/>
      <c r="H307" s="1079"/>
      <c r="I307" s="575"/>
      <c r="J307" s="575"/>
      <c r="K307" s="575"/>
      <c r="L307" s="575"/>
      <c r="M307" s="575"/>
      <c r="N307" s="575"/>
      <c r="O307" s="1117"/>
      <c r="P307" s="1118"/>
    </row>
    <row r="308" s="4" customFormat="1" spans="1:16">
      <c r="A308" s="575"/>
      <c r="B308" s="576" t="s">
        <v>3</v>
      </c>
      <c r="C308" s="575"/>
      <c r="D308" s="576"/>
      <c r="E308" s="1112"/>
      <c r="F308" s="575"/>
      <c r="G308" s="575"/>
      <c r="H308" s="1079"/>
      <c r="I308" s="575"/>
      <c r="J308" s="575"/>
      <c r="K308" s="575"/>
      <c r="L308" s="575"/>
      <c r="M308" s="575"/>
      <c r="N308" s="575"/>
      <c r="O308" s="1117"/>
      <c r="P308" s="1118"/>
    </row>
    <row r="309" s="4" customFormat="1" spans="1:16">
      <c r="A309" s="575"/>
      <c r="B309" s="576" t="s">
        <v>3</v>
      </c>
      <c r="C309" s="575"/>
      <c r="D309" s="576"/>
      <c r="E309" s="1112"/>
      <c r="F309" s="575"/>
      <c r="G309" s="575"/>
      <c r="H309" s="1079"/>
      <c r="I309" s="575"/>
      <c r="J309" s="575"/>
      <c r="K309" s="575"/>
      <c r="L309" s="575"/>
      <c r="M309" s="575"/>
      <c r="N309" s="575"/>
      <c r="O309" s="1117"/>
      <c r="P309" s="1118"/>
    </row>
    <row r="310" s="4" customFormat="1" spans="1:16">
      <c r="A310" s="575"/>
      <c r="B310" s="576" t="s">
        <v>3</v>
      </c>
      <c r="C310" s="575"/>
      <c r="D310" s="576"/>
      <c r="E310" s="1112"/>
      <c r="F310" s="575"/>
      <c r="G310" s="575"/>
      <c r="H310" s="1079"/>
      <c r="I310" s="575"/>
      <c r="J310" s="575"/>
      <c r="K310" s="575"/>
      <c r="L310" s="575"/>
      <c r="M310" s="575"/>
      <c r="N310" s="575"/>
      <c r="O310" s="1117"/>
      <c r="P310" s="1118"/>
    </row>
    <row r="311" s="4" customFormat="1" spans="1:16">
      <c r="A311" s="575"/>
      <c r="B311" s="576" t="s">
        <v>3</v>
      </c>
      <c r="C311" s="575"/>
      <c r="D311" s="576"/>
      <c r="E311" s="1112"/>
      <c r="F311" s="575"/>
      <c r="G311" s="575"/>
      <c r="H311" s="1079"/>
      <c r="I311" s="575"/>
      <c r="J311" s="575"/>
      <c r="K311" s="575"/>
      <c r="L311" s="575"/>
      <c r="M311" s="575"/>
      <c r="N311" s="575"/>
      <c r="O311" s="1117"/>
      <c r="P311" s="1118"/>
    </row>
    <row r="312" s="4" customFormat="1" spans="1:16">
      <c r="A312" s="575"/>
      <c r="B312" s="576" t="s">
        <v>3</v>
      </c>
      <c r="C312" s="575"/>
      <c r="D312" s="576"/>
      <c r="E312" s="1112"/>
      <c r="F312" s="575"/>
      <c r="G312" s="575"/>
      <c r="H312" s="1079"/>
      <c r="I312" s="575"/>
      <c r="J312" s="575"/>
      <c r="K312" s="575"/>
      <c r="L312" s="575"/>
      <c r="M312" s="575"/>
      <c r="N312" s="575"/>
      <c r="O312" s="1117"/>
      <c r="P312" s="1118"/>
    </row>
    <row r="313" s="4" customFormat="1" spans="1:16">
      <c r="A313" s="575"/>
      <c r="B313" s="576" t="s">
        <v>3</v>
      </c>
      <c r="C313" s="575"/>
      <c r="D313" s="576"/>
      <c r="E313" s="1112"/>
      <c r="F313" s="575"/>
      <c r="G313" s="575"/>
      <c r="H313" s="1079"/>
      <c r="I313" s="575"/>
      <c r="J313" s="575"/>
      <c r="K313" s="575"/>
      <c r="L313" s="575"/>
      <c r="M313" s="575"/>
      <c r="N313" s="575"/>
      <c r="O313" s="1117"/>
      <c r="P313" s="1118"/>
    </row>
    <row r="314" s="4" customFormat="1" spans="1:16">
      <c r="A314" s="575"/>
      <c r="B314" s="576" t="s">
        <v>3</v>
      </c>
      <c r="C314" s="575"/>
      <c r="D314" s="576"/>
      <c r="E314" s="1112"/>
      <c r="F314" s="575"/>
      <c r="G314" s="575"/>
      <c r="H314" s="1079"/>
      <c r="I314" s="575"/>
      <c r="J314" s="575"/>
      <c r="K314" s="575"/>
      <c r="L314" s="575"/>
      <c r="M314" s="575"/>
      <c r="N314" s="575"/>
      <c r="O314" s="1117"/>
      <c r="P314" s="1118"/>
    </row>
    <row r="315" s="4" customFormat="1" spans="1:16">
      <c r="A315" s="575"/>
      <c r="B315" s="576" t="s">
        <v>3</v>
      </c>
      <c r="C315" s="575"/>
      <c r="D315" s="576"/>
      <c r="E315" s="1112"/>
      <c r="F315" s="575"/>
      <c r="G315" s="575"/>
      <c r="H315" s="1079"/>
      <c r="I315" s="575"/>
      <c r="J315" s="575"/>
      <c r="K315" s="575"/>
      <c r="L315" s="575"/>
      <c r="M315" s="575"/>
      <c r="N315" s="575"/>
      <c r="O315" s="1117"/>
      <c r="P315" s="1118"/>
    </row>
    <row r="316" s="4" customFormat="1" spans="1:16">
      <c r="A316" s="575"/>
      <c r="B316" s="576" t="s">
        <v>3</v>
      </c>
      <c r="C316" s="575"/>
      <c r="D316" s="576"/>
      <c r="E316" s="1112"/>
      <c r="F316" s="575"/>
      <c r="G316" s="575"/>
      <c r="H316" s="1079"/>
      <c r="I316" s="575"/>
      <c r="J316" s="575"/>
      <c r="K316" s="575"/>
      <c r="L316" s="575"/>
      <c r="M316" s="575"/>
      <c r="N316" s="575"/>
      <c r="O316" s="1117"/>
      <c r="P316" s="1118"/>
    </row>
    <row r="317" s="4" customFormat="1" spans="1:16">
      <c r="A317" s="575"/>
      <c r="B317" s="576" t="s">
        <v>3</v>
      </c>
      <c r="C317" s="575"/>
      <c r="D317" s="576"/>
      <c r="E317" s="1112"/>
      <c r="F317" s="575"/>
      <c r="G317" s="575"/>
      <c r="H317" s="1079"/>
      <c r="I317" s="575"/>
      <c r="J317" s="575"/>
      <c r="K317" s="575"/>
      <c r="L317" s="575"/>
      <c r="M317" s="575"/>
      <c r="N317" s="575"/>
      <c r="O317" s="1117"/>
      <c r="P317" s="1118"/>
    </row>
    <row r="318" s="4" customFormat="1" spans="1:16">
      <c r="A318" s="575"/>
      <c r="B318" s="576" t="s">
        <v>3</v>
      </c>
      <c r="C318" s="575"/>
      <c r="D318" s="576"/>
      <c r="E318" s="1112"/>
      <c r="F318" s="575"/>
      <c r="G318" s="575"/>
      <c r="H318" s="1079"/>
      <c r="I318" s="575"/>
      <c r="J318" s="575"/>
      <c r="K318" s="575"/>
      <c r="L318" s="575"/>
      <c r="M318" s="575"/>
      <c r="N318" s="575"/>
      <c r="O318" s="1117"/>
      <c r="P318" s="1118"/>
    </row>
    <row r="319" s="4" customFormat="1" spans="1:16">
      <c r="A319" s="575"/>
      <c r="B319" s="576" t="s">
        <v>3</v>
      </c>
      <c r="C319" s="575"/>
      <c r="D319" s="576"/>
      <c r="E319" s="1112"/>
      <c r="F319" s="575"/>
      <c r="G319" s="575"/>
      <c r="H319" s="1079"/>
      <c r="I319" s="575"/>
      <c r="J319" s="575"/>
      <c r="K319" s="575"/>
      <c r="L319" s="575"/>
      <c r="M319" s="575"/>
      <c r="N319" s="575"/>
      <c r="O319" s="1117"/>
      <c r="P319" s="1118"/>
    </row>
    <row r="320" s="4" customFormat="1" spans="1:16">
      <c r="A320" s="575"/>
      <c r="B320" s="576" t="s">
        <v>3</v>
      </c>
      <c r="C320" s="575"/>
      <c r="D320" s="576"/>
      <c r="E320" s="1112"/>
      <c r="F320" s="575"/>
      <c r="G320" s="575"/>
      <c r="H320" s="1079"/>
      <c r="I320" s="575"/>
      <c r="J320" s="575"/>
      <c r="K320" s="575"/>
      <c r="L320" s="575"/>
      <c r="M320" s="575"/>
      <c r="N320" s="575"/>
      <c r="O320" s="1117"/>
      <c r="P320" s="1118"/>
    </row>
    <row r="321" s="4" customFormat="1" spans="1:16">
      <c r="A321" s="575"/>
      <c r="B321" s="576" t="s">
        <v>3</v>
      </c>
      <c r="C321" s="575"/>
      <c r="D321" s="576"/>
      <c r="E321" s="1112"/>
      <c r="F321" s="575"/>
      <c r="G321" s="575"/>
      <c r="H321" s="1079"/>
      <c r="I321" s="575"/>
      <c r="J321" s="575"/>
      <c r="K321" s="575"/>
      <c r="L321" s="575"/>
      <c r="M321" s="575"/>
      <c r="N321" s="575"/>
      <c r="O321" s="1117"/>
      <c r="P321" s="1118"/>
    </row>
    <row r="322" s="4" customFormat="1" spans="1:16">
      <c r="A322" s="575"/>
      <c r="B322" s="576" t="s">
        <v>3</v>
      </c>
      <c r="C322" s="575"/>
      <c r="D322" s="576"/>
      <c r="E322" s="1112"/>
      <c r="F322" s="575"/>
      <c r="G322" s="575"/>
      <c r="H322" s="1079"/>
      <c r="I322" s="575"/>
      <c r="J322" s="575"/>
      <c r="K322" s="575"/>
      <c r="L322" s="575"/>
      <c r="M322" s="575"/>
      <c r="N322" s="575"/>
      <c r="O322" s="1117"/>
      <c r="P322" s="1118"/>
    </row>
    <row r="323" s="4" customFormat="1" spans="1:16">
      <c r="A323" s="575"/>
      <c r="B323" s="576" t="s">
        <v>3</v>
      </c>
      <c r="C323" s="1111"/>
      <c r="D323" s="576"/>
      <c r="E323" s="1112"/>
      <c r="F323" s="575"/>
      <c r="G323" s="575"/>
      <c r="H323" s="1079"/>
      <c r="I323" s="575"/>
      <c r="J323" s="575"/>
      <c r="K323" s="575"/>
      <c r="L323" s="575"/>
      <c r="M323" s="575"/>
      <c r="N323" s="575"/>
      <c r="O323" s="1117"/>
      <c r="P323" s="1118"/>
    </row>
    <row r="324" s="4" customFormat="1" spans="1:16">
      <c r="A324" s="575"/>
      <c r="B324" s="576" t="s">
        <v>3</v>
      </c>
      <c r="C324" s="575"/>
      <c r="D324" s="576"/>
      <c r="E324" s="1112"/>
      <c r="F324" s="575"/>
      <c r="G324" s="575"/>
      <c r="H324" s="1079"/>
      <c r="I324" s="575"/>
      <c r="J324" s="575"/>
      <c r="K324" s="575"/>
      <c r="L324" s="575"/>
      <c r="M324" s="575"/>
      <c r="N324" s="575"/>
      <c r="O324" s="1117"/>
      <c r="P324" s="1118"/>
    </row>
    <row r="325" s="4" customFormat="1" spans="1:16">
      <c r="A325" s="575"/>
      <c r="B325" s="576" t="s">
        <v>3</v>
      </c>
      <c r="C325" s="575"/>
      <c r="D325" s="576"/>
      <c r="E325" s="1112"/>
      <c r="F325" s="575"/>
      <c r="G325" s="575"/>
      <c r="H325" s="1079"/>
      <c r="I325" s="575"/>
      <c r="J325" s="575"/>
      <c r="K325" s="575"/>
      <c r="L325" s="575"/>
      <c r="M325" s="575"/>
      <c r="N325" s="575"/>
      <c r="O325" s="1117"/>
      <c r="P325" s="1118"/>
    </row>
    <row r="326" s="4" customFormat="1" spans="1:16">
      <c r="A326" s="575"/>
      <c r="B326" s="576" t="s">
        <v>3</v>
      </c>
      <c r="C326" s="575"/>
      <c r="D326" s="576"/>
      <c r="E326" s="1112"/>
      <c r="F326" s="575"/>
      <c r="G326" s="575"/>
      <c r="H326" s="1079"/>
      <c r="I326" s="575"/>
      <c r="J326" s="575"/>
      <c r="K326" s="575"/>
      <c r="L326" s="575"/>
      <c r="M326" s="575"/>
      <c r="N326" s="575"/>
      <c r="O326" s="1117"/>
      <c r="P326" s="1118"/>
    </row>
    <row r="327" s="4" customFormat="1" spans="1:16">
      <c r="A327" s="575"/>
      <c r="B327" s="576" t="s">
        <v>3</v>
      </c>
      <c r="C327" s="575"/>
      <c r="D327" s="576"/>
      <c r="E327" s="1112"/>
      <c r="F327" s="575"/>
      <c r="G327" s="575"/>
      <c r="H327" s="1079"/>
      <c r="I327" s="575"/>
      <c r="J327" s="575"/>
      <c r="K327" s="575"/>
      <c r="L327" s="575"/>
      <c r="M327" s="575"/>
      <c r="N327" s="575"/>
      <c r="O327" s="1117"/>
      <c r="P327" s="1118"/>
    </row>
    <row r="328" s="4" customFormat="1" spans="1:16">
      <c r="A328" s="575"/>
      <c r="B328" s="576" t="s">
        <v>3</v>
      </c>
      <c r="C328" s="575"/>
      <c r="D328" s="576"/>
      <c r="E328" s="1112"/>
      <c r="F328" s="575"/>
      <c r="G328" s="575"/>
      <c r="H328" s="1079"/>
      <c r="I328" s="575"/>
      <c r="J328" s="575"/>
      <c r="K328" s="575"/>
      <c r="L328" s="575"/>
      <c r="M328" s="575"/>
      <c r="N328" s="575"/>
      <c r="O328" s="1117"/>
      <c r="P328" s="1118"/>
    </row>
    <row r="329" s="4" customFormat="1" spans="1:16">
      <c r="A329" s="575"/>
      <c r="B329" s="576" t="s">
        <v>3</v>
      </c>
      <c r="C329" s="575"/>
      <c r="D329" s="576"/>
      <c r="E329" s="1112"/>
      <c r="F329" s="575"/>
      <c r="G329" s="575"/>
      <c r="H329" s="1079"/>
      <c r="I329" s="575"/>
      <c r="J329" s="575"/>
      <c r="K329" s="575"/>
      <c r="L329" s="575"/>
      <c r="M329" s="575"/>
      <c r="N329" s="575"/>
      <c r="O329" s="1117"/>
      <c r="P329" s="1118"/>
    </row>
    <row r="330" s="4" customFormat="1" spans="1:16">
      <c r="A330" s="575"/>
      <c r="B330" s="576" t="s">
        <v>3</v>
      </c>
      <c r="C330" s="575"/>
      <c r="D330" s="576"/>
      <c r="E330" s="1112"/>
      <c r="F330" s="575"/>
      <c r="G330" s="575"/>
      <c r="H330" s="1079"/>
      <c r="I330" s="575"/>
      <c r="J330" s="575"/>
      <c r="K330" s="575"/>
      <c r="L330" s="575"/>
      <c r="M330" s="575"/>
      <c r="N330" s="575"/>
      <c r="O330" s="1117"/>
      <c r="P330" s="1118"/>
    </row>
    <row r="331" s="4" customFormat="1" spans="1:16">
      <c r="A331" s="575"/>
      <c r="B331" s="576" t="s">
        <v>3</v>
      </c>
      <c r="C331" s="575"/>
      <c r="D331" s="576"/>
      <c r="E331" s="1112"/>
      <c r="F331" s="575"/>
      <c r="G331" s="575"/>
      <c r="H331" s="1079"/>
      <c r="I331" s="575"/>
      <c r="J331" s="575"/>
      <c r="K331" s="575"/>
      <c r="L331" s="575"/>
      <c r="M331" s="575"/>
      <c r="N331" s="575"/>
      <c r="O331" s="1117"/>
      <c r="P331" s="1118"/>
    </row>
    <row r="332" s="4" customFormat="1" spans="1:16">
      <c r="A332" s="575"/>
      <c r="B332" s="576" t="s">
        <v>3</v>
      </c>
      <c r="C332" s="575"/>
      <c r="D332" s="576"/>
      <c r="E332" s="1112"/>
      <c r="F332" s="575"/>
      <c r="G332" s="575"/>
      <c r="H332" s="1079"/>
      <c r="I332" s="575"/>
      <c r="J332" s="575"/>
      <c r="K332" s="575"/>
      <c r="L332" s="575"/>
      <c r="M332" s="575"/>
      <c r="N332" s="575"/>
      <c r="O332" s="1117"/>
      <c r="P332" s="1118"/>
    </row>
    <row r="333" s="4" customFormat="1" spans="1:16">
      <c r="A333" s="575"/>
      <c r="B333" s="1120" t="s">
        <v>3</v>
      </c>
      <c r="C333" s="1111"/>
      <c r="D333" s="576"/>
      <c r="E333" s="1112"/>
      <c r="F333" s="575"/>
      <c r="G333" s="575"/>
      <c r="H333" s="1079"/>
      <c r="I333" s="575"/>
      <c r="J333" s="575"/>
      <c r="K333" s="575"/>
      <c r="L333" s="575"/>
      <c r="M333" s="575"/>
      <c r="N333" s="575"/>
      <c r="O333" s="1117"/>
      <c r="P333" s="1118"/>
    </row>
    <row r="334" s="4" customFormat="1" spans="1:16">
      <c r="A334" s="575"/>
      <c r="B334" s="1120" t="s">
        <v>3</v>
      </c>
      <c r="C334" s="1111"/>
      <c r="D334" s="576"/>
      <c r="E334" s="1112"/>
      <c r="F334" s="575"/>
      <c r="G334" s="575"/>
      <c r="H334" s="1079"/>
      <c r="I334" s="575"/>
      <c r="J334" s="575"/>
      <c r="K334" s="575"/>
      <c r="L334" s="575"/>
      <c r="M334" s="575"/>
      <c r="N334" s="575"/>
      <c r="O334" s="1117"/>
      <c r="P334" s="1118"/>
    </row>
    <row r="335" s="4" customFormat="1" spans="1:16">
      <c r="A335" s="575"/>
      <c r="B335" s="1120" t="s">
        <v>3</v>
      </c>
      <c r="C335" s="1111"/>
      <c r="D335" s="576"/>
      <c r="E335" s="1112"/>
      <c r="F335" s="575"/>
      <c r="G335" s="575"/>
      <c r="H335" s="1079"/>
      <c r="I335" s="575"/>
      <c r="J335" s="575"/>
      <c r="K335" s="575"/>
      <c r="L335" s="575"/>
      <c r="M335" s="575"/>
      <c r="N335" s="575"/>
      <c r="O335" s="1117"/>
      <c r="P335" s="1118"/>
    </row>
    <row r="336" s="4" customFormat="1" spans="1:16">
      <c r="A336" s="575"/>
      <c r="B336" s="1120" t="s">
        <v>3</v>
      </c>
      <c r="C336" s="1111"/>
      <c r="D336" s="576"/>
      <c r="E336" s="1112"/>
      <c r="F336" s="575"/>
      <c r="G336" s="575"/>
      <c r="H336" s="1079"/>
      <c r="I336" s="575"/>
      <c r="J336" s="575"/>
      <c r="K336" s="575"/>
      <c r="L336" s="575"/>
      <c r="M336" s="575"/>
      <c r="N336" s="575"/>
      <c r="O336" s="1117"/>
      <c r="P336" s="1118"/>
    </row>
    <row r="337" s="4" customFormat="1" spans="1:16">
      <c r="A337" s="575"/>
      <c r="B337" s="1120" t="s">
        <v>3</v>
      </c>
      <c r="C337" s="1111"/>
      <c r="D337" s="576"/>
      <c r="E337" s="1112"/>
      <c r="F337" s="575"/>
      <c r="G337" s="575"/>
      <c r="H337" s="1079"/>
      <c r="I337" s="575"/>
      <c r="J337" s="575"/>
      <c r="K337" s="575"/>
      <c r="L337" s="575"/>
      <c r="M337" s="575"/>
      <c r="N337" s="575"/>
      <c r="O337" s="1117"/>
      <c r="P337" s="1118"/>
    </row>
    <row r="338" s="4" customFormat="1" spans="1:16">
      <c r="A338" s="575"/>
      <c r="B338" s="1120" t="s">
        <v>3</v>
      </c>
      <c r="C338" s="1111"/>
      <c r="D338" s="576"/>
      <c r="E338" s="1112"/>
      <c r="F338" s="575"/>
      <c r="G338" s="575"/>
      <c r="H338" s="1079"/>
      <c r="I338" s="575"/>
      <c r="J338" s="575"/>
      <c r="K338" s="575"/>
      <c r="L338" s="575"/>
      <c r="M338" s="575"/>
      <c r="N338" s="575"/>
      <c r="O338" s="1117"/>
      <c r="P338" s="1118"/>
    </row>
    <row r="339" s="4" customFormat="1" spans="1:16">
      <c r="A339" s="575"/>
      <c r="B339" s="1120" t="s">
        <v>3</v>
      </c>
      <c r="C339" s="1111"/>
      <c r="D339" s="576"/>
      <c r="E339" s="1112"/>
      <c r="F339" s="575"/>
      <c r="G339" s="575"/>
      <c r="H339" s="1079"/>
      <c r="I339" s="575"/>
      <c r="J339" s="575"/>
      <c r="K339" s="575"/>
      <c r="L339" s="575"/>
      <c r="M339" s="575"/>
      <c r="N339" s="575"/>
      <c r="O339" s="1117"/>
      <c r="P339" s="1118"/>
    </row>
    <row r="340" s="4" customFormat="1" spans="1:16">
      <c r="A340" s="575"/>
      <c r="B340" s="1120" t="s">
        <v>3</v>
      </c>
      <c r="C340" s="1111"/>
      <c r="D340" s="576"/>
      <c r="E340" s="1112"/>
      <c r="F340" s="575"/>
      <c r="G340" s="575"/>
      <c r="H340" s="1079"/>
      <c r="I340" s="575"/>
      <c r="J340" s="575"/>
      <c r="K340" s="575"/>
      <c r="L340" s="575"/>
      <c r="M340" s="575"/>
      <c r="N340" s="575"/>
      <c r="O340" s="1117"/>
      <c r="P340" s="1118"/>
    </row>
    <row r="341" s="4" customFormat="1" spans="1:16">
      <c r="A341" s="575"/>
      <c r="B341" s="1110" t="s">
        <v>3</v>
      </c>
      <c r="C341" s="1111"/>
      <c r="D341" s="576"/>
      <c r="E341" s="1112"/>
      <c r="F341" s="575"/>
      <c r="G341" s="575"/>
      <c r="H341" s="1079"/>
      <c r="I341" s="575"/>
      <c r="J341" s="575"/>
      <c r="K341" s="575"/>
      <c r="L341" s="575"/>
      <c r="M341" s="575"/>
      <c r="N341" s="575"/>
      <c r="O341" s="1117"/>
      <c r="P341" s="1118"/>
    </row>
    <row r="342" s="4" customFormat="1" spans="1:16">
      <c r="A342" s="575"/>
      <c r="B342" s="1120" t="s">
        <v>3</v>
      </c>
      <c r="C342" s="1111"/>
      <c r="D342" s="576"/>
      <c r="E342" s="1112"/>
      <c r="F342" s="575"/>
      <c r="G342" s="575"/>
      <c r="H342" s="1079"/>
      <c r="I342" s="575"/>
      <c r="J342" s="575"/>
      <c r="K342" s="575"/>
      <c r="L342" s="575"/>
      <c r="M342" s="575"/>
      <c r="N342" s="575"/>
      <c r="O342" s="1117"/>
      <c r="P342" s="1118"/>
    </row>
    <row r="343" s="4" customFormat="1" spans="1:16">
      <c r="A343" s="575"/>
      <c r="B343" s="1120" t="s">
        <v>3</v>
      </c>
      <c r="C343" s="1111"/>
      <c r="D343" s="576"/>
      <c r="E343" s="1112"/>
      <c r="F343" s="575"/>
      <c r="G343" s="575"/>
      <c r="H343" s="1079"/>
      <c r="I343" s="575"/>
      <c r="J343" s="575"/>
      <c r="K343" s="575"/>
      <c r="L343" s="575"/>
      <c r="M343" s="575"/>
      <c r="N343" s="575"/>
      <c r="O343" s="1117"/>
      <c r="P343" s="1118"/>
    </row>
    <row r="344" s="4" customFormat="1" spans="1:16">
      <c r="A344" s="575"/>
      <c r="B344" s="1120" t="s">
        <v>3</v>
      </c>
      <c r="C344" s="1111"/>
      <c r="D344" s="576"/>
      <c r="E344" s="1112"/>
      <c r="F344" s="575"/>
      <c r="G344" s="575"/>
      <c r="H344" s="1079"/>
      <c r="I344" s="575"/>
      <c r="J344" s="575"/>
      <c r="K344" s="575"/>
      <c r="L344" s="575"/>
      <c r="M344" s="575"/>
      <c r="N344" s="575"/>
      <c r="O344" s="1117"/>
      <c r="P344" s="1118"/>
    </row>
    <row r="345" s="4" customFormat="1" spans="1:16">
      <c r="A345" s="575"/>
      <c r="B345" s="1120" t="s">
        <v>3</v>
      </c>
      <c r="C345" s="1111"/>
      <c r="D345" s="576"/>
      <c r="E345" s="1112"/>
      <c r="F345" s="575"/>
      <c r="G345" s="575"/>
      <c r="H345" s="1079"/>
      <c r="I345" s="575"/>
      <c r="J345" s="575"/>
      <c r="K345" s="575"/>
      <c r="L345" s="575"/>
      <c r="M345" s="575"/>
      <c r="N345" s="575"/>
      <c r="O345" s="1117"/>
      <c r="P345" s="1118"/>
    </row>
    <row r="346" s="4" customFormat="1" spans="1:16">
      <c r="A346" s="575"/>
      <c r="B346" s="1120" t="s">
        <v>3</v>
      </c>
      <c r="C346" s="1111"/>
      <c r="D346" s="576"/>
      <c r="E346" s="1112"/>
      <c r="F346" s="575"/>
      <c r="G346" s="575"/>
      <c r="H346" s="1079"/>
      <c r="I346" s="575"/>
      <c r="J346" s="575"/>
      <c r="K346" s="575"/>
      <c r="L346" s="575"/>
      <c r="M346" s="575"/>
      <c r="N346" s="575"/>
      <c r="O346" s="1117"/>
      <c r="P346" s="1118"/>
    </row>
    <row r="347" s="4" customFormat="1" spans="1:16">
      <c r="A347" s="575"/>
      <c r="B347" s="1120" t="s">
        <v>3</v>
      </c>
      <c r="C347" s="1111"/>
      <c r="D347" s="576"/>
      <c r="E347" s="1112"/>
      <c r="F347" s="575"/>
      <c r="G347" s="575"/>
      <c r="H347" s="1079"/>
      <c r="I347" s="575"/>
      <c r="J347" s="575"/>
      <c r="K347" s="575"/>
      <c r="L347" s="575"/>
      <c r="M347" s="575"/>
      <c r="N347" s="575"/>
      <c r="O347" s="1117"/>
      <c r="P347" s="1118"/>
    </row>
    <row r="348" s="4" customFormat="1" spans="1:16">
      <c r="A348" s="575"/>
      <c r="B348" s="1120" t="s">
        <v>3</v>
      </c>
      <c r="C348" s="1111"/>
      <c r="D348" s="576"/>
      <c r="E348" s="1112"/>
      <c r="F348" s="575"/>
      <c r="G348" s="575"/>
      <c r="H348" s="1079"/>
      <c r="I348" s="575"/>
      <c r="J348" s="575"/>
      <c r="K348" s="575"/>
      <c r="L348" s="575"/>
      <c r="M348" s="575"/>
      <c r="N348" s="575"/>
      <c r="O348" s="1117"/>
      <c r="P348" s="1118"/>
    </row>
    <row r="349" s="4" customFormat="1" spans="1:16">
      <c r="A349" s="575"/>
      <c r="B349" s="1120" t="s">
        <v>3</v>
      </c>
      <c r="C349" s="1111"/>
      <c r="D349" s="576"/>
      <c r="E349" s="1112"/>
      <c r="F349" s="575"/>
      <c r="G349" s="575"/>
      <c r="H349" s="1079"/>
      <c r="I349" s="575"/>
      <c r="J349" s="575"/>
      <c r="K349" s="575"/>
      <c r="L349" s="575"/>
      <c r="M349" s="575"/>
      <c r="N349" s="575"/>
      <c r="O349" s="1117"/>
      <c r="P349" s="1118"/>
    </row>
    <row r="350" s="4" customFormat="1" spans="1:16">
      <c r="A350" s="575"/>
      <c r="B350" s="1120" t="s">
        <v>3</v>
      </c>
      <c r="C350" s="1111"/>
      <c r="D350" s="576"/>
      <c r="E350" s="1112"/>
      <c r="F350" s="575"/>
      <c r="G350" s="575"/>
      <c r="H350" s="1079"/>
      <c r="I350" s="575"/>
      <c r="J350" s="575"/>
      <c r="K350" s="575"/>
      <c r="L350" s="575"/>
      <c r="M350" s="575"/>
      <c r="N350" s="575"/>
      <c r="O350" s="1117"/>
      <c r="P350" s="1118"/>
    </row>
    <row r="351" s="4" customFormat="1" spans="1:16">
      <c r="A351" s="575"/>
      <c r="B351" s="1120" t="s">
        <v>3</v>
      </c>
      <c r="C351" s="1111"/>
      <c r="D351" s="576"/>
      <c r="E351" s="1112"/>
      <c r="F351" s="575"/>
      <c r="G351" s="575"/>
      <c r="H351" s="1079"/>
      <c r="I351" s="575"/>
      <c r="J351" s="575"/>
      <c r="K351" s="575"/>
      <c r="L351" s="575"/>
      <c r="M351" s="575"/>
      <c r="N351" s="575"/>
      <c r="O351" s="1117"/>
      <c r="P351" s="1118"/>
    </row>
    <row r="352" s="4" customFormat="1" spans="1:16">
      <c r="A352" s="575"/>
      <c r="B352" s="1120" t="s">
        <v>3</v>
      </c>
      <c r="C352" s="1111"/>
      <c r="D352" s="576"/>
      <c r="E352" s="1112"/>
      <c r="F352" s="575"/>
      <c r="G352" s="575"/>
      <c r="H352" s="1079"/>
      <c r="I352" s="575"/>
      <c r="J352" s="575"/>
      <c r="K352" s="575"/>
      <c r="L352" s="575"/>
      <c r="M352" s="575"/>
      <c r="N352" s="575"/>
      <c r="O352" s="1117"/>
      <c r="P352" s="1118"/>
    </row>
    <row r="353" s="4" customFormat="1" spans="1:16">
      <c r="A353" s="575"/>
      <c r="B353" s="1120" t="s">
        <v>3</v>
      </c>
      <c r="C353" s="1111"/>
      <c r="D353" s="576"/>
      <c r="E353" s="1112"/>
      <c r="F353" s="575"/>
      <c r="G353" s="575"/>
      <c r="H353" s="1079"/>
      <c r="I353" s="575"/>
      <c r="J353" s="575"/>
      <c r="K353" s="575"/>
      <c r="L353" s="575"/>
      <c r="M353" s="575"/>
      <c r="N353" s="575"/>
      <c r="O353" s="1117"/>
      <c r="P353" s="1118"/>
    </row>
    <row r="354" s="4" customFormat="1" spans="1:16">
      <c r="A354" s="575"/>
      <c r="B354" s="1110" t="s">
        <v>3</v>
      </c>
      <c r="C354" s="1111"/>
      <c r="D354" s="576"/>
      <c r="E354" s="1112"/>
      <c r="F354" s="575"/>
      <c r="G354" s="575"/>
      <c r="H354" s="1079"/>
      <c r="I354" s="575"/>
      <c r="J354" s="575"/>
      <c r="K354" s="575"/>
      <c r="L354" s="575"/>
      <c r="M354" s="575"/>
      <c r="N354" s="575"/>
      <c r="O354" s="1117"/>
      <c r="P354" s="1118"/>
    </row>
    <row r="355" s="4" customFormat="1" spans="1:16">
      <c r="A355" s="575"/>
      <c r="B355" s="576" t="s">
        <v>3</v>
      </c>
      <c r="C355" s="575"/>
      <c r="D355" s="576"/>
      <c r="E355" s="1112"/>
      <c r="F355" s="575"/>
      <c r="G355" s="575"/>
      <c r="H355" s="1079"/>
      <c r="I355" s="575"/>
      <c r="J355" s="575"/>
      <c r="K355" s="575"/>
      <c r="L355" s="575"/>
      <c r="M355" s="575"/>
      <c r="N355" s="575"/>
      <c r="O355" s="1117"/>
      <c r="P355" s="1118"/>
    </row>
    <row r="356" s="4" customFormat="1" spans="1:16">
      <c r="A356" s="575"/>
      <c r="B356" s="576" t="s">
        <v>3</v>
      </c>
      <c r="C356" s="575"/>
      <c r="D356" s="576"/>
      <c r="E356" s="1112"/>
      <c r="F356" s="575"/>
      <c r="G356" s="575"/>
      <c r="H356" s="1079"/>
      <c r="I356" s="575"/>
      <c r="J356" s="575"/>
      <c r="K356" s="575"/>
      <c r="L356" s="575"/>
      <c r="M356" s="575"/>
      <c r="N356" s="575"/>
      <c r="O356" s="1117"/>
      <c r="P356" s="1118"/>
    </row>
    <row r="357" s="4" customFormat="1" spans="1:16">
      <c r="A357" s="575"/>
      <c r="B357" s="576" t="s">
        <v>3</v>
      </c>
      <c r="C357" s="575"/>
      <c r="D357" s="576"/>
      <c r="E357" s="1112"/>
      <c r="F357" s="575"/>
      <c r="G357" s="575"/>
      <c r="H357" s="1079"/>
      <c r="I357" s="575"/>
      <c r="J357" s="575"/>
      <c r="K357" s="575"/>
      <c r="L357" s="575"/>
      <c r="M357" s="575"/>
      <c r="N357" s="575"/>
      <c r="O357" s="1117"/>
      <c r="P357" s="1118"/>
    </row>
    <row r="358" s="4" customFormat="1" spans="1:16">
      <c r="A358" s="575"/>
      <c r="B358" s="576" t="s">
        <v>3</v>
      </c>
      <c r="C358" s="575"/>
      <c r="D358" s="576"/>
      <c r="E358" s="1112"/>
      <c r="F358" s="575"/>
      <c r="G358" s="575"/>
      <c r="H358" s="1079"/>
      <c r="I358" s="575"/>
      <c r="J358" s="575"/>
      <c r="K358" s="575"/>
      <c r="L358" s="575"/>
      <c r="M358" s="575"/>
      <c r="N358" s="575"/>
      <c r="O358" s="1117"/>
      <c r="P358" s="1118"/>
    </row>
    <row r="359" s="4" customFormat="1" spans="1:16">
      <c r="A359" s="575"/>
      <c r="B359" s="576" t="s">
        <v>3</v>
      </c>
      <c r="C359" s="575"/>
      <c r="D359" s="576"/>
      <c r="E359" s="1112"/>
      <c r="F359" s="575"/>
      <c r="G359" s="575"/>
      <c r="H359" s="1079"/>
      <c r="I359" s="575"/>
      <c r="J359" s="575"/>
      <c r="K359" s="575"/>
      <c r="L359" s="575"/>
      <c r="M359" s="575"/>
      <c r="N359" s="575"/>
      <c r="O359" s="1117"/>
      <c r="P359" s="1118"/>
    </row>
    <row r="360" s="4" customFormat="1" spans="1:16">
      <c r="A360" s="575"/>
      <c r="B360" s="576" t="s">
        <v>3</v>
      </c>
      <c r="C360" s="575"/>
      <c r="D360" s="576"/>
      <c r="E360" s="1112"/>
      <c r="F360" s="575"/>
      <c r="G360" s="575"/>
      <c r="H360" s="1079"/>
      <c r="I360" s="575"/>
      <c r="J360" s="575"/>
      <c r="K360" s="575"/>
      <c r="L360" s="575"/>
      <c r="M360" s="575"/>
      <c r="N360" s="575"/>
      <c r="O360" s="1117"/>
      <c r="P360" s="1118"/>
    </row>
    <row r="361" s="4" customFormat="1" spans="1:16">
      <c r="A361" s="575"/>
      <c r="B361" s="576" t="s">
        <v>3</v>
      </c>
      <c r="C361" s="575"/>
      <c r="D361" s="576"/>
      <c r="E361" s="1112"/>
      <c r="F361" s="575"/>
      <c r="G361" s="575"/>
      <c r="H361" s="1079"/>
      <c r="I361" s="575"/>
      <c r="J361" s="575"/>
      <c r="K361" s="575"/>
      <c r="L361" s="575"/>
      <c r="M361" s="575"/>
      <c r="N361" s="575"/>
      <c r="O361" s="1117"/>
      <c r="P361" s="1118"/>
    </row>
    <row r="362" s="4" customFormat="1" spans="1:16">
      <c r="A362" s="575"/>
      <c r="B362" s="576" t="s">
        <v>3</v>
      </c>
      <c r="C362" s="575"/>
      <c r="D362" s="576"/>
      <c r="E362" s="1112"/>
      <c r="F362" s="575"/>
      <c r="G362" s="575"/>
      <c r="H362" s="1079"/>
      <c r="I362" s="575"/>
      <c r="J362" s="575"/>
      <c r="K362" s="575"/>
      <c r="L362" s="575"/>
      <c r="M362" s="575"/>
      <c r="N362" s="575"/>
      <c r="O362" s="1117"/>
      <c r="P362" s="1118"/>
    </row>
    <row r="363" s="4" customFormat="1" spans="1:16">
      <c r="A363" s="575"/>
      <c r="B363" s="576" t="s">
        <v>3</v>
      </c>
      <c r="C363" s="575"/>
      <c r="D363" s="576"/>
      <c r="E363" s="1112"/>
      <c r="F363" s="575"/>
      <c r="G363" s="575"/>
      <c r="H363" s="1079"/>
      <c r="I363" s="575"/>
      <c r="J363" s="575"/>
      <c r="K363" s="575"/>
      <c r="L363" s="575"/>
      <c r="M363" s="575"/>
      <c r="N363" s="575"/>
      <c r="O363" s="1117"/>
      <c r="P363" s="1118"/>
    </row>
    <row r="364" s="4" customFormat="1" spans="1:16">
      <c r="A364" s="575"/>
      <c r="B364" s="576" t="s">
        <v>3</v>
      </c>
      <c r="C364" s="575"/>
      <c r="D364" s="576"/>
      <c r="E364" s="1112"/>
      <c r="F364" s="575"/>
      <c r="G364" s="575"/>
      <c r="H364" s="1079"/>
      <c r="I364" s="575"/>
      <c r="J364" s="575"/>
      <c r="K364" s="575"/>
      <c r="L364" s="575"/>
      <c r="M364" s="575"/>
      <c r="N364" s="575"/>
      <c r="O364" s="1117"/>
      <c r="P364" s="1118"/>
    </row>
    <row r="365" s="4" customFormat="1" spans="1:16">
      <c r="A365" s="575"/>
      <c r="B365" s="576" t="s">
        <v>3</v>
      </c>
      <c r="C365" s="575"/>
      <c r="D365" s="576"/>
      <c r="E365" s="1112"/>
      <c r="F365" s="575"/>
      <c r="G365" s="575"/>
      <c r="H365" s="1079"/>
      <c r="I365" s="575"/>
      <c r="J365" s="575"/>
      <c r="K365" s="575"/>
      <c r="L365" s="575"/>
      <c r="M365" s="575"/>
      <c r="N365" s="575"/>
      <c r="O365" s="1117"/>
      <c r="P365" s="1118"/>
    </row>
    <row r="366" s="4" customFormat="1" spans="1:16">
      <c r="A366" s="575"/>
      <c r="B366" s="576" t="s">
        <v>3</v>
      </c>
      <c r="C366" s="575"/>
      <c r="D366" s="576"/>
      <c r="E366" s="1112"/>
      <c r="F366" s="575"/>
      <c r="G366" s="575"/>
      <c r="H366" s="1079"/>
      <c r="I366" s="575"/>
      <c r="J366" s="575"/>
      <c r="K366" s="575"/>
      <c r="L366" s="575"/>
      <c r="M366" s="575"/>
      <c r="N366" s="575"/>
      <c r="O366" s="1117"/>
      <c r="P366" s="1118"/>
    </row>
    <row r="367" s="4" customFormat="1" spans="1:16">
      <c r="A367" s="575"/>
      <c r="B367" s="576" t="s">
        <v>3</v>
      </c>
      <c r="C367" s="575"/>
      <c r="D367" s="576"/>
      <c r="E367" s="1112"/>
      <c r="F367" s="575"/>
      <c r="G367" s="575"/>
      <c r="H367" s="1079"/>
      <c r="I367" s="575"/>
      <c r="J367" s="575"/>
      <c r="K367" s="575"/>
      <c r="L367" s="575"/>
      <c r="M367" s="575"/>
      <c r="N367" s="575"/>
      <c r="O367" s="1117"/>
      <c r="P367" s="1118"/>
    </row>
    <row r="368" s="4" customFormat="1" spans="1:16">
      <c r="A368" s="575"/>
      <c r="B368" s="576" t="s">
        <v>3</v>
      </c>
      <c r="C368" s="575"/>
      <c r="D368" s="576"/>
      <c r="E368" s="1112"/>
      <c r="F368" s="575"/>
      <c r="G368" s="575"/>
      <c r="H368" s="1079"/>
      <c r="I368" s="575"/>
      <c r="J368" s="575"/>
      <c r="K368" s="575"/>
      <c r="L368" s="575"/>
      <c r="M368" s="575"/>
      <c r="N368" s="575"/>
      <c r="O368" s="1117"/>
      <c r="P368" s="1118"/>
    </row>
    <row r="369" s="4" customFormat="1" spans="1:16">
      <c r="A369" s="575"/>
      <c r="B369" s="1110" t="s">
        <v>3</v>
      </c>
      <c r="C369" s="575"/>
      <c r="D369" s="576"/>
      <c r="E369" s="1112"/>
      <c r="F369" s="575"/>
      <c r="G369" s="575"/>
      <c r="H369" s="1079"/>
      <c r="I369" s="575"/>
      <c r="J369" s="575"/>
      <c r="K369" s="575"/>
      <c r="L369" s="575"/>
      <c r="M369" s="575"/>
      <c r="N369" s="575"/>
      <c r="O369" s="1117"/>
      <c r="P369" s="1118"/>
    </row>
    <row r="370" s="4" customFormat="1" spans="1:16">
      <c r="A370" s="575"/>
      <c r="B370" s="1120" t="s">
        <v>3</v>
      </c>
      <c r="C370" s="575"/>
      <c r="D370" s="576"/>
      <c r="E370" s="1112"/>
      <c r="F370" s="575"/>
      <c r="G370" s="575"/>
      <c r="H370" s="1079"/>
      <c r="I370" s="575"/>
      <c r="J370" s="575"/>
      <c r="K370" s="575"/>
      <c r="L370" s="575"/>
      <c r="M370" s="575"/>
      <c r="N370" s="575"/>
      <c r="O370" s="1117"/>
      <c r="P370" s="1118"/>
    </row>
    <row r="371" s="4" customFormat="1" spans="1:16">
      <c r="A371" s="575"/>
      <c r="B371" s="1120" t="s">
        <v>3</v>
      </c>
      <c r="C371" s="575"/>
      <c r="D371" s="576"/>
      <c r="E371" s="1112"/>
      <c r="F371" s="575"/>
      <c r="G371" s="575"/>
      <c r="H371" s="1079"/>
      <c r="I371" s="575"/>
      <c r="J371" s="575"/>
      <c r="K371" s="575"/>
      <c r="L371" s="575"/>
      <c r="M371" s="575"/>
      <c r="N371" s="575"/>
      <c r="O371" s="1117"/>
      <c r="P371" s="1118"/>
    </row>
    <row r="372" s="4" customFormat="1" spans="1:16">
      <c r="A372" s="575"/>
      <c r="B372" s="1120" t="s">
        <v>3</v>
      </c>
      <c r="C372" s="575"/>
      <c r="D372" s="576"/>
      <c r="E372" s="1112"/>
      <c r="F372" s="575"/>
      <c r="G372" s="575"/>
      <c r="H372" s="1079"/>
      <c r="I372" s="575"/>
      <c r="J372" s="575"/>
      <c r="K372" s="575"/>
      <c r="L372" s="575"/>
      <c r="M372" s="575"/>
      <c r="N372" s="575"/>
      <c r="O372" s="1117"/>
      <c r="P372" s="1118"/>
    </row>
    <row r="373" s="4" customFormat="1" spans="1:16">
      <c r="A373" s="575"/>
      <c r="B373" s="1120" t="s">
        <v>3</v>
      </c>
      <c r="C373" s="575"/>
      <c r="D373" s="576"/>
      <c r="E373" s="1112"/>
      <c r="F373" s="575"/>
      <c r="G373" s="575"/>
      <c r="H373" s="1079"/>
      <c r="I373" s="575"/>
      <c r="J373" s="575"/>
      <c r="K373" s="575"/>
      <c r="L373" s="575"/>
      <c r="M373" s="575"/>
      <c r="N373" s="575"/>
      <c r="O373" s="1117"/>
      <c r="P373" s="1118"/>
    </row>
    <row r="374" s="4" customFormat="1" spans="1:16">
      <c r="A374" s="575"/>
      <c r="B374" s="1120" t="s">
        <v>3</v>
      </c>
      <c r="C374" s="575"/>
      <c r="D374" s="576"/>
      <c r="E374" s="1112"/>
      <c r="F374" s="575"/>
      <c r="G374" s="575"/>
      <c r="H374" s="1079"/>
      <c r="I374" s="575"/>
      <c r="J374" s="575"/>
      <c r="K374" s="575"/>
      <c r="L374" s="575"/>
      <c r="M374" s="575"/>
      <c r="N374" s="575"/>
      <c r="O374" s="1117"/>
      <c r="P374" s="1118"/>
    </row>
    <row r="375" s="4" customFormat="1" spans="1:16">
      <c r="A375" s="575"/>
      <c r="B375" s="1120" t="s">
        <v>3</v>
      </c>
      <c r="C375" s="575"/>
      <c r="D375" s="576"/>
      <c r="E375" s="1112"/>
      <c r="F375" s="575"/>
      <c r="G375" s="575"/>
      <c r="H375" s="1079"/>
      <c r="I375" s="575"/>
      <c r="J375" s="575"/>
      <c r="K375" s="575"/>
      <c r="L375" s="575"/>
      <c r="M375" s="575"/>
      <c r="N375" s="575"/>
      <c r="O375" s="1117"/>
      <c r="P375" s="1118"/>
    </row>
    <row r="376" s="4" customFormat="1" spans="1:16">
      <c r="A376" s="575"/>
      <c r="B376" s="1120" t="s">
        <v>3</v>
      </c>
      <c r="C376" s="575"/>
      <c r="D376" s="576"/>
      <c r="E376" s="1112"/>
      <c r="F376" s="575"/>
      <c r="G376" s="575"/>
      <c r="H376" s="1079"/>
      <c r="I376" s="575"/>
      <c r="J376" s="575"/>
      <c r="K376" s="575"/>
      <c r="L376" s="575"/>
      <c r="M376" s="575"/>
      <c r="N376" s="575"/>
      <c r="O376" s="1117"/>
      <c r="P376" s="1118"/>
    </row>
    <row r="377" s="4" customFormat="1" spans="1:16">
      <c r="A377" s="575"/>
      <c r="B377" s="576" t="s">
        <v>3</v>
      </c>
      <c r="C377" s="575"/>
      <c r="D377" s="576"/>
      <c r="E377" s="1112"/>
      <c r="F377" s="575"/>
      <c r="G377" s="575"/>
      <c r="H377" s="1079"/>
      <c r="I377" s="575"/>
      <c r="J377" s="575"/>
      <c r="K377" s="575"/>
      <c r="L377" s="575"/>
      <c r="M377" s="575"/>
      <c r="N377" s="575"/>
      <c r="O377" s="1117"/>
      <c r="P377" s="1118"/>
    </row>
    <row r="378" s="4" customFormat="1" spans="1:16">
      <c r="A378" s="575"/>
      <c r="B378" s="576" t="s">
        <v>3</v>
      </c>
      <c r="C378" s="575"/>
      <c r="D378" s="576"/>
      <c r="E378" s="1112"/>
      <c r="F378" s="575"/>
      <c r="G378" s="575"/>
      <c r="H378" s="1079"/>
      <c r="I378" s="575"/>
      <c r="J378" s="575"/>
      <c r="K378" s="575"/>
      <c r="L378" s="575"/>
      <c r="M378" s="575"/>
      <c r="N378" s="575"/>
      <c r="O378" s="1117"/>
      <c r="P378" s="1118"/>
    </row>
    <row r="379" s="4" customFormat="1" spans="1:16">
      <c r="A379" s="575"/>
      <c r="B379" s="576" t="s">
        <v>3</v>
      </c>
      <c r="C379" s="575"/>
      <c r="D379" s="576"/>
      <c r="E379" s="1112"/>
      <c r="F379" s="575"/>
      <c r="G379" s="575"/>
      <c r="H379" s="1079"/>
      <c r="I379" s="575"/>
      <c r="J379" s="575"/>
      <c r="K379" s="575"/>
      <c r="L379" s="575"/>
      <c r="M379" s="575"/>
      <c r="N379" s="575"/>
      <c r="O379" s="1117"/>
      <c r="P379" s="1118"/>
    </row>
    <row r="380" s="4" customFormat="1" spans="1:16">
      <c r="A380" s="575"/>
      <c r="B380" s="576" t="s">
        <v>3</v>
      </c>
      <c r="C380" s="575"/>
      <c r="D380" s="576"/>
      <c r="E380" s="1112"/>
      <c r="F380" s="575"/>
      <c r="G380" s="575"/>
      <c r="H380" s="1079"/>
      <c r="I380" s="575"/>
      <c r="J380" s="575"/>
      <c r="K380" s="575"/>
      <c r="L380" s="575"/>
      <c r="M380" s="575"/>
      <c r="N380" s="575"/>
      <c r="O380" s="1117"/>
      <c r="P380" s="1118"/>
    </row>
    <row r="381" s="4" customFormat="1" spans="1:16">
      <c r="A381" s="575"/>
      <c r="B381" s="576" t="s">
        <v>3</v>
      </c>
      <c r="C381" s="575"/>
      <c r="D381" s="576"/>
      <c r="E381" s="1112"/>
      <c r="F381" s="575"/>
      <c r="G381" s="575"/>
      <c r="H381" s="1079"/>
      <c r="I381" s="575"/>
      <c r="J381" s="575"/>
      <c r="K381" s="575"/>
      <c r="L381" s="575"/>
      <c r="M381" s="575"/>
      <c r="N381" s="575"/>
      <c r="O381" s="1117"/>
      <c r="P381" s="1118"/>
    </row>
    <row r="382" s="4" customFormat="1" spans="1:16">
      <c r="A382" s="575"/>
      <c r="B382" s="576" t="s">
        <v>3</v>
      </c>
      <c r="C382" s="575"/>
      <c r="D382" s="576"/>
      <c r="E382" s="1112"/>
      <c r="F382" s="575"/>
      <c r="G382" s="575"/>
      <c r="H382" s="1079"/>
      <c r="I382" s="575"/>
      <c r="J382" s="575"/>
      <c r="K382" s="575"/>
      <c r="L382" s="575"/>
      <c r="M382" s="575"/>
      <c r="N382" s="575"/>
      <c r="O382" s="1117"/>
      <c r="P382" s="1118"/>
    </row>
    <row r="383" s="4" customFormat="1" spans="1:16">
      <c r="A383" s="575"/>
      <c r="B383" s="576" t="s">
        <v>3</v>
      </c>
      <c r="C383" s="575"/>
      <c r="D383" s="576"/>
      <c r="E383" s="1112"/>
      <c r="F383" s="575"/>
      <c r="G383" s="575"/>
      <c r="H383" s="1079"/>
      <c r="I383" s="575"/>
      <c r="J383" s="575"/>
      <c r="K383" s="575"/>
      <c r="L383" s="575"/>
      <c r="M383" s="575"/>
      <c r="N383" s="575"/>
      <c r="O383" s="1117"/>
      <c r="P383" s="1118"/>
    </row>
    <row r="384" s="4" customFormat="1" spans="1:16">
      <c r="A384" s="575"/>
      <c r="B384" s="576" t="s">
        <v>3</v>
      </c>
      <c r="C384" s="575"/>
      <c r="D384" s="576"/>
      <c r="E384" s="1112"/>
      <c r="F384" s="575"/>
      <c r="G384" s="575"/>
      <c r="H384" s="1079"/>
      <c r="I384" s="575"/>
      <c r="J384" s="575"/>
      <c r="K384" s="575"/>
      <c r="L384" s="575"/>
      <c r="M384" s="575"/>
      <c r="N384" s="575"/>
      <c r="O384" s="1117"/>
      <c r="P384" s="1118"/>
    </row>
    <row r="385" s="4" customFormat="1" spans="1:16">
      <c r="A385" s="575"/>
      <c r="B385" s="576" t="s">
        <v>3</v>
      </c>
      <c r="C385" s="575"/>
      <c r="D385" s="576"/>
      <c r="E385" s="1112"/>
      <c r="F385" s="575"/>
      <c r="G385" s="575"/>
      <c r="H385" s="1079"/>
      <c r="I385" s="575"/>
      <c r="J385" s="575"/>
      <c r="K385" s="575"/>
      <c r="L385" s="575"/>
      <c r="M385" s="575"/>
      <c r="N385" s="575"/>
      <c r="O385" s="1117"/>
      <c r="P385" s="1118"/>
    </row>
    <row r="386" s="4" customFormat="1" spans="1:16">
      <c r="A386" s="575"/>
      <c r="B386" s="576" t="s">
        <v>3</v>
      </c>
      <c r="C386" s="575"/>
      <c r="D386" s="576"/>
      <c r="E386" s="1112"/>
      <c r="F386" s="575"/>
      <c r="G386" s="575"/>
      <c r="H386" s="1079"/>
      <c r="I386" s="575"/>
      <c r="J386" s="575"/>
      <c r="K386" s="575"/>
      <c r="L386" s="575"/>
      <c r="M386" s="575"/>
      <c r="N386" s="575"/>
      <c r="O386" s="1117"/>
      <c r="P386" s="1118"/>
    </row>
    <row r="387" s="4" customFormat="1" spans="1:16">
      <c r="A387" s="575"/>
      <c r="B387" s="1110" t="s">
        <v>3</v>
      </c>
      <c r="C387" s="575"/>
      <c r="D387" s="576"/>
      <c r="E387" s="1112"/>
      <c r="F387" s="575"/>
      <c r="G387" s="575"/>
      <c r="H387" s="1079"/>
      <c r="I387" s="575"/>
      <c r="J387" s="575"/>
      <c r="K387" s="575"/>
      <c r="L387" s="575"/>
      <c r="M387" s="575"/>
      <c r="N387" s="575"/>
      <c r="O387" s="1117"/>
      <c r="P387" s="1118"/>
    </row>
    <row r="388" s="4" customFormat="1" spans="1:16">
      <c r="A388" s="575"/>
      <c r="B388" s="576" t="s">
        <v>3</v>
      </c>
      <c r="C388" s="575"/>
      <c r="D388" s="576"/>
      <c r="E388" s="1112"/>
      <c r="F388" s="575"/>
      <c r="G388" s="575"/>
      <c r="H388" s="1079"/>
      <c r="I388" s="575"/>
      <c r="J388" s="575"/>
      <c r="K388" s="575"/>
      <c r="L388" s="575"/>
      <c r="M388" s="575"/>
      <c r="N388" s="575"/>
      <c r="O388" s="1117"/>
      <c r="P388" s="1118"/>
    </row>
    <row r="389" s="4" customFormat="1" spans="1:16">
      <c r="A389" s="575"/>
      <c r="B389" s="576" t="s">
        <v>3</v>
      </c>
      <c r="C389" s="1111"/>
      <c r="D389" s="576"/>
      <c r="E389" s="1112"/>
      <c r="F389" s="575"/>
      <c r="G389" s="575"/>
      <c r="H389" s="1079"/>
      <c r="I389" s="575"/>
      <c r="J389" s="575"/>
      <c r="K389" s="575"/>
      <c r="L389" s="575"/>
      <c r="M389" s="575"/>
      <c r="N389" s="575"/>
      <c r="O389" s="1117"/>
      <c r="P389" s="1118"/>
    </row>
    <row r="390" s="4" customFormat="1" spans="1:16">
      <c r="A390" s="575"/>
      <c r="B390" s="576" t="s">
        <v>3</v>
      </c>
      <c r="C390" s="1111"/>
      <c r="D390" s="576"/>
      <c r="E390" s="1112"/>
      <c r="F390" s="575"/>
      <c r="G390" s="575"/>
      <c r="H390" s="1079"/>
      <c r="I390" s="575"/>
      <c r="J390" s="575"/>
      <c r="K390" s="575"/>
      <c r="L390" s="575"/>
      <c r="M390" s="575"/>
      <c r="N390" s="575"/>
      <c r="O390" s="1117"/>
      <c r="P390" s="1118"/>
    </row>
    <row r="391" s="4" customFormat="1" spans="1:16">
      <c r="A391" s="575"/>
      <c r="B391" s="576" t="s">
        <v>3</v>
      </c>
      <c r="C391" s="575"/>
      <c r="D391" s="576"/>
      <c r="E391" s="1112"/>
      <c r="F391" s="575"/>
      <c r="G391" s="575"/>
      <c r="H391" s="1079"/>
      <c r="I391" s="575"/>
      <c r="J391" s="575"/>
      <c r="K391" s="575"/>
      <c r="L391" s="575"/>
      <c r="M391" s="575"/>
      <c r="N391" s="575"/>
      <c r="O391" s="1117"/>
      <c r="P391" s="1118"/>
    </row>
    <row r="392" s="4" customFormat="1" spans="1:16">
      <c r="A392" s="575"/>
      <c r="B392" s="576" t="s">
        <v>3</v>
      </c>
      <c r="C392" s="575"/>
      <c r="D392" s="576"/>
      <c r="E392" s="1112"/>
      <c r="F392" s="575"/>
      <c r="G392" s="575"/>
      <c r="H392" s="1079"/>
      <c r="I392" s="575"/>
      <c r="J392" s="575"/>
      <c r="K392" s="575"/>
      <c r="L392" s="575"/>
      <c r="M392" s="575"/>
      <c r="N392" s="575"/>
      <c r="O392" s="1117"/>
      <c r="P392" s="1118"/>
    </row>
    <row r="393" s="4" customFormat="1" spans="1:16">
      <c r="A393" s="575"/>
      <c r="B393" s="576" t="s">
        <v>3</v>
      </c>
      <c r="C393" s="575"/>
      <c r="D393" s="576"/>
      <c r="E393" s="1112"/>
      <c r="F393" s="575"/>
      <c r="G393" s="575"/>
      <c r="H393" s="1079"/>
      <c r="I393" s="575"/>
      <c r="J393" s="575"/>
      <c r="K393" s="575"/>
      <c r="L393" s="575"/>
      <c r="M393" s="575"/>
      <c r="N393" s="575"/>
      <c r="O393" s="1117"/>
      <c r="P393" s="1118"/>
    </row>
    <row r="394" s="4" customFormat="1" spans="1:16">
      <c r="A394" s="575"/>
      <c r="B394" s="576" t="s">
        <v>3</v>
      </c>
      <c r="C394" s="575"/>
      <c r="D394" s="576"/>
      <c r="E394" s="1112"/>
      <c r="F394" s="575"/>
      <c r="G394" s="575"/>
      <c r="H394" s="1079"/>
      <c r="I394" s="575"/>
      <c r="J394" s="575"/>
      <c r="K394" s="575"/>
      <c r="L394" s="575"/>
      <c r="M394" s="575"/>
      <c r="N394" s="575"/>
      <c r="O394" s="1117"/>
      <c r="P394" s="1118"/>
    </row>
    <row r="395" s="4" customFormat="1" spans="1:16">
      <c r="A395" s="575"/>
      <c r="B395" s="576" t="s">
        <v>3</v>
      </c>
      <c r="C395" s="575"/>
      <c r="D395" s="576"/>
      <c r="E395" s="1112"/>
      <c r="F395" s="575"/>
      <c r="G395" s="575"/>
      <c r="H395" s="1079"/>
      <c r="I395" s="575"/>
      <c r="J395" s="575"/>
      <c r="K395" s="575"/>
      <c r="L395" s="575"/>
      <c r="M395" s="575"/>
      <c r="N395" s="575"/>
      <c r="O395" s="1117"/>
      <c r="P395" s="1118"/>
    </row>
    <row r="396" s="4" customFormat="1" spans="1:16">
      <c r="A396" s="575"/>
      <c r="B396" s="576" t="s">
        <v>3</v>
      </c>
      <c r="C396" s="575"/>
      <c r="D396" s="576"/>
      <c r="E396" s="1112"/>
      <c r="F396" s="575"/>
      <c r="G396" s="575"/>
      <c r="H396" s="1079"/>
      <c r="I396" s="575"/>
      <c r="J396" s="575"/>
      <c r="K396" s="575"/>
      <c r="L396" s="575"/>
      <c r="M396" s="575"/>
      <c r="N396" s="575"/>
      <c r="O396" s="1117"/>
      <c r="P396" s="1118"/>
    </row>
    <row r="397" s="4" customFormat="1" spans="1:16">
      <c r="A397" s="575"/>
      <c r="B397" s="576" t="s">
        <v>3</v>
      </c>
      <c r="C397" s="575"/>
      <c r="D397" s="576"/>
      <c r="E397" s="1112"/>
      <c r="F397" s="575"/>
      <c r="G397" s="575"/>
      <c r="H397" s="1079"/>
      <c r="I397" s="575"/>
      <c r="J397" s="575"/>
      <c r="K397" s="575"/>
      <c r="L397" s="575"/>
      <c r="M397" s="575"/>
      <c r="N397" s="575"/>
      <c r="O397" s="1117"/>
      <c r="P397" s="1118"/>
    </row>
    <row r="398" s="4" customFormat="1" spans="1:16">
      <c r="A398" s="575"/>
      <c r="B398" s="576" t="s">
        <v>3</v>
      </c>
      <c r="C398" s="575"/>
      <c r="D398" s="576"/>
      <c r="E398" s="1112"/>
      <c r="F398" s="575"/>
      <c r="G398" s="575"/>
      <c r="H398" s="1079"/>
      <c r="I398" s="575"/>
      <c r="J398" s="575"/>
      <c r="K398" s="575"/>
      <c r="L398" s="575"/>
      <c r="M398" s="575"/>
      <c r="N398" s="575"/>
      <c r="O398" s="1117"/>
      <c r="P398" s="1118"/>
    </row>
    <row r="399" s="4" customFormat="1" spans="1:16">
      <c r="A399" s="575"/>
      <c r="B399" s="576" t="s">
        <v>3</v>
      </c>
      <c r="C399" s="575"/>
      <c r="D399" s="576"/>
      <c r="E399" s="1112"/>
      <c r="F399" s="575"/>
      <c r="G399" s="575"/>
      <c r="H399" s="1079"/>
      <c r="I399" s="575"/>
      <c r="J399" s="575"/>
      <c r="K399" s="575"/>
      <c r="L399" s="575"/>
      <c r="M399" s="575"/>
      <c r="N399" s="575"/>
      <c r="O399" s="1117"/>
      <c r="P399" s="1118"/>
    </row>
    <row r="400" s="4" customFormat="1" spans="1:16">
      <c r="A400" s="575"/>
      <c r="B400" s="576" t="s">
        <v>3</v>
      </c>
      <c r="C400" s="575"/>
      <c r="D400" s="576"/>
      <c r="E400" s="1112"/>
      <c r="F400" s="575"/>
      <c r="G400" s="575"/>
      <c r="H400" s="1079"/>
      <c r="I400" s="575"/>
      <c r="J400" s="575"/>
      <c r="K400" s="575"/>
      <c r="L400" s="575"/>
      <c r="M400" s="575"/>
      <c r="N400" s="575"/>
      <c r="O400" s="1117"/>
      <c r="P400" s="1118"/>
    </row>
    <row r="401" s="4" customFormat="1" spans="1:16">
      <c r="A401" s="575"/>
      <c r="B401" s="576" t="s">
        <v>3</v>
      </c>
      <c r="C401" s="575"/>
      <c r="D401" s="576"/>
      <c r="E401" s="1112"/>
      <c r="F401" s="575"/>
      <c r="G401" s="575"/>
      <c r="H401" s="1079"/>
      <c r="I401" s="575"/>
      <c r="J401" s="575"/>
      <c r="K401" s="575"/>
      <c r="L401" s="575"/>
      <c r="M401" s="575"/>
      <c r="N401" s="575"/>
      <c r="O401" s="1117"/>
      <c r="P401" s="1118"/>
    </row>
    <row r="402" s="4" customFormat="1" spans="1:16">
      <c r="A402" s="575"/>
      <c r="B402" s="576" t="s">
        <v>3</v>
      </c>
      <c r="C402" s="575"/>
      <c r="D402" s="576"/>
      <c r="E402" s="1112"/>
      <c r="F402" s="575"/>
      <c r="G402" s="575"/>
      <c r="H402" s="1079"/>
      <c r="I402" s="575"/>
      <c r="J402" s="575"/>
      <c r="K402" s="575"/>
      <c r="L402" s="575"/>
      <c r="M402" s="575"/>
      <c r="N402" s="575"/>
      <c r="O402" s="1117"/>
      <c r="P402" s="1118"/>
    </row>
    <row r="403" s="4" customFormat="1" spans="1:16">
      <c r="A403" s="575"/>
      <c r="B403" s="576" t="s">
        <v>3</v>
      </c>
      <c r="C403" s="575"/>
      <c r="D403" s="576"/>
      <c r="E403" s="1112"/>
      <c r="F403" s="575"/>
      <c r="G403" s="575"/>
      <c r="H403" s="1079"/>
      <c r="I403" s="575"/>
      <c r="J403" s="575"/>
      <c r="K403" s="575"/>
      <c r="L403" s="575"/>
      <c r="M403" s="575"/>
      <c r="N403" s="575"/>
      <c r="O403" s="1117"/>
      <c r="P403" s="1118"/>
    </row>
    <row r="404" s="4" customFormat="1" spans="1:16">
      <c r="A404" s="575"/>
      <c r="B404" s="576" t="s">
        <v>3</v>
      </c>
      <c r="C404" s="575"/>
      <c r="D404" s="576"/>
      <c r="E404" s="1112"/>
      <c r="F404" s="575"/>
      <c r="G404" s="575"/>
      <c r="H404" s="1079"/>
      <c r="I404" s="575"/>
      <c r="J404" s="575"/>
      <c r="K404" s="575"/>
      <c r="L404" s="575"/>
      <c r="M404" s="575"/>
      <c r="N404" s="575"/>
      <c r="O404" s="1117"/>
      <c r="P404" s="1118"/>
    </row>
    <row r="405" s="4" customFormat="1" spans="1:16">
      <c r="A405" s="575"/>
      <c r="B405" s="576" t="s">
        <v>3</v>
      </c>
      <c r="C405" s="575"/>
      <c r="D405" s="576"/>
      <c r="E405" s="1112"/>
      <c r="F405" s="575"/>
      <c r="G405" s="575"/>
      <c r="H405" s="1079"/>
      <c r="I405" s="575"/>
      <c r="J405" s="575"/>
      <c r="K405" s="575"/>
      <c r="L405" s="575"/>
      <c r="M405" s="575"/>
      <c r="N405" s="575"/>
      <c r="O405" s="1117"/>
      <c r="P405" s="1118"/>
    </row>
    <row r="406" s="4" customFormat="1" spans="1:16">
      <c r="A406" s="575"/>
      <c r="B406" s="576" t="s">
        <v>3</v>
      </c>
      <c r="C406" s="575"/>
      <c r="D406" s="576"/>
      <c r="E406" s="1112"/>
      <c r="F406" s="575"/>
      <c r="G406" s="575"/>
      <c r="H406" s="1079"/>
      <c r="I406" s="575"/>
      <c r="J406" s="575"/>
      <c r="K406" s="575"/>
      <c r="L406" s="575"/>
      <c r="M406" s="575"/>
      <c r="N406" s="575"/>
      <c r="O406" s="1117"/>
      <c r="P406" s="1118"/>
    </row>
    <row r="407" s="4" customFormat="1" spans="1:16">
      <c r="A407" s="575"/>
      <c r="B407" s="576" t="s">
        <v>3</v>
      </c>
      <c r="C407" s="575"/>
      <c r="D407" s="576"/>
      <c r="E407" s="1112"/>
      <c r="F407" s="575"/>
      <c r="G407" s="575"/>
      <c r="H407" s="1079"/>
      <c r="I407" s="575"/>
      <c r="J407" s="575"/>
      <c r="K407" s="575"/>
      <c r="L407" s="575"/>
      <c r="M407" s="575"/>
      <c r="N407" s="575"/>
      <c r="O407" s="1117"/>
      <c r="P407" s="1118"/>
    </row>
    <row r="408" s="4" customFormat="1" spans="1:16">
      <c r="A408" s="575"/>
      <c r="B408" s="576" t="s">
        <v>3</v>
      </c>
      <c r="C408" s="575"/>
      <c r="D408" s="576"/>
      <c r="E408" s="1112"/>
      <c r="F408" s="575"/>
      <c r="G408" s="575"/>
      <c r="H408" s="1079"/>
      <c r="I408" s="575"/>
      <c r="J408" s="575"/>
      <c r="K408" s="575"/>
      <c r="L408" s="575"/>
      <c r="M408" s="575"/>
      <c r="N408" s="575"/>
      <c r="O408" s="1117"/>
      <c r="P408" s="1118"/>
    </row>
    <row r="409" s="4" customFormat="1" spans="1:16">
      <c r="A409" s="575"/>
      <c r="B409" s="576" t="s">
        <v>3</v>
      </c>
      <c r="C409" s="575"/>
      <c r="D409" s="576"/>
      <c r="E409" s="1112"/>
      <c r="F409" s="575"/>
      <c r="G409" s="575"/>
      <c r="H409" s="1079"/>
      <c r="I409" s="575"/>
      <c r="J409" s="575"/>
      <c r="K409" s="575"/>
      <c r="L409" s="575"/>
      <c r="M409" s="575"/>
      <c r="N409" s="575"/>
      <c r="O409" s="1117"/>
      <c r="P409" s="1118"/>
    </row>
    <row r="410" s="4" customFormat="1" spans="1:16">
      <c r="A410" s="575"/>
      <c r="B410" s="576" t="s">
        <v>3</v>
      </c>
      <c r="C410" s="575"/>
      <c r="D410" s="576"/>
      <c r="E410" s="1112"/>
      <c r="F410" s="575"/>
      <c r="G410" s="575"/>
      <c r="H410" s="1079"/>
      <c r="I410" s="575"/>
      <c r="J410" s="575"/>
      <c r="K410" s="575"/>
      <c r="L410" s="575"/>
      <c r="M410" s="575"/>
      <c r="N410" s="575"/>
      <c r="O410" s="1117"/>
      <c r="P410" s="1118"/>
    </row>
    <row r="411" s="4" customFormat="1" spans="1:16">
      <c r="A411" s="575"/>
      <c r="B411" s="576" t="s">
        <v>3</v>
      </c>
      <c r="C411" s="575"/>
      <c r="D411" s="576"/>
      <c r="E411" s="1112"/>
      <c r="F411" s="575"/>
      <c r="G411" s="575"/>
      <c r="H411" s="1079"/>
      <c r="I411" s="575"/>
      <c r="J411" s="575"/>
      <c r="K411" s="575"/>
      <c r="L411" s="575"/>
      <c r="M411" s="575"/>
      <c r="N411" s="575"/>
      <c r="O411" s="1117"/>
      <c r="P411" s="1118"/>
    </row>
    <row r="412" s="4" customFormat="1" spans="1:16">
      <c r="A412" s="575"/>
      <c r="B412" s="576" t="s">
        <v>3</v>
      </c>
      <c r="C412" s="575"/>
      <c r="D412" s="576"/>
      <c r="E412" s="1112"/>
      <c r="F412" s="575"/>
      <c r="G412" s="575"/>
      <c r="H412" s="1079"/>
      <c r="I412" s="575"/>
      <c r="J412" s="575"/>
      <c r="K412" s="575"/>
      <c r="L412" s="575"/>
      <c r="M412" s="575"/>
      <c r="N412" s="575"/>
      <c r="O412" s="1117"/>
      <c r="P412" s="1118"/>
    </row>
    <row r="413" s="4" customFormat="1" spans="1:16">
      <c r="A413" s="575"/>
      <c r="B413" s="576" t="s">
        <v>3</v>
      </c>
      <c r="C413" s="575"/>
      <c r="D413" s="576"/>
      <c r="E413" s="1112"/>
      <c r="F413" s="575"/>
      <c r="G413" s="575"/>
      <c r="H413" s="1079"/>
      <c r="I413" s="575"/>
      <c r="J413" s="575"/>
      <c r="K413" s="575"/>
      <c r="L413" s="575"/>
      <c r="M413" s="575"/>
      <c r="N413" s="575"/>
      <c r="O413" s="1117"/>
      <c r="P413" s="1118"/>
    </row>
    <row r="414" s="4" customFormat="1" spans="1:16">
      <c r="A414" s="575"/>
      <c r="B414" s="576" t="s">
        <v>3</v>
      </c>
      <c r="C414" s="575"/>
      <c r="D414" s="576"/>
      <c r="E414" s="1112"/>
      <c r="F414" s="575"/>
      <c r="G414" s="575"/>
      <c r="H414" s="1079"/>
      <c r="I414" s="575"/>
      <c r="J414" s="575"/>
      <c r="K414" s="575"/>
      <c r="L414" s="575"/>
      <c r="M414" s="575"/>
      <c r="N414" s="575"/>
      <c r="O414" s="1117"/>
      <c r="P414" s="1118"/>
    </row>
    <row r="415" s="4" customFormat="1" spans="1:16">
      <c r="A415" s="575"/>
      <c r="B415" s="576" t="s">
        <v>3</v>
      </c>
      <c r="C415" s="575"/>
      <c r="D415" s="576"/>
      <c r="E415" s="1112"/>
      <c r="F415" s="575"/>
      <c r="G415" s="575"/>
      <c r="H415" s="1079"/>
      <c r="I415" s="575"/>
      <c r="J415" s="575"/>
      <c r="K415" s="575"/>
      <c r="L415" s="575"/>
      <c r="M415" s="575"/>
      <c r="N415" s="575"/>
      <c r="O415" s="1117"/>
      <c r="P415" s="1118"/>
    </row>
    <row r="416" s="4" customFormat="1" spans="1:16">
      <c r="A416" s="575"/>
      <c r="B416" s="576" t="s">
        <v>3</v>
      </c>
      <c r="C416" s="575"/>
      <c r="D416" s="576"/>
      <c r="E416" s="1112"/>
      <c r="F416" s="575"/>
      <c r="G416" s="575"/>
      <c r="H416" s="1079"/>
      <c r="I416" s="575"/>
      <c r="J416" s="575"/>
      <c r="K416" s="575"/>
      <c r="L416" s="575"/>
      <c r="M416" s="575"/>
      <c r="N416" s="575"/>
      <c r="O416" s="1117"/>
      <c r="P416" s="1118"/>
    </row>
    <row r="417" s="4" customFormat="1" spans="1:16">
      <c r="A417" s="575"/>
      <c r="B417" s="576" t="s">
        <v>3</v>
      </c>
      <c r="C417" s="575"/>
      <c r="D417" s="576"/>
      <c r="E417" s="1112"/>
      <c r="F417" s="575"/>
      <c r="G417" s="575"/>
      <c r="H417" s="1079"/>
      <c r="I417" s="575"/>
      <c r="J417" s="575"/>
      <c r="K417" s="575"/>
      <c r="L417" s="575"/>
      <c r="M417" s="575"/>
      <c r="N417" s="575"/>
      <c r="O417" s="1117"/>
      <c r="P417" s="1118"/>
    </row>
    <row r="418" s="4" customFormat="1" spans="1:16">
      <c r="A418" s="575"/>
      <c r="B418" s="576" t="s">
        <v>3</v>
      </c>
      <c r="C418" s="575"/>
      <c r="D418" s="576"/>
      <c r="E418" s="1112"/>
      <c r="F418" s="575"/>
      <c r="G418" s="575"/>
      <c r="H418" s="1079"/>
      <c r="I418" s="575"/>
      <c r="J418" s="575"/>
      <c r="K418" s="575"/>
      <c r="L418" s="575"/>
      <c r="M418" s="575"/>
      <c r="N418" s="575"/>
      <c r="O418" s="1117"/>
      <c r="P418" s="1118"/>
    </row>
    <row r="419" s="4" customFormat="1" spans="1:16">
      <c r="A419" s="575"/>
      <c r="B419" s="576" t="s">
        <v>3</v>
      </c>
      <c r="C419" s="1111"/>
      <c r="D419" s="576"/>
      <c r="E419" s="1112"/>
      <c r="F419" s="575"/>
      <c r="G419" s="575"/>
      <c r="H419" s="1079"/>
      <c r="I419" s="575"/>
      <c r="J419" s="575"/>
      <c r="K419" s="575"/>
      <c r="L419" s="575"/>
      <c r="M419" s="575"/>
      <c r="N419" s="575"/>
      <c r="O419" s="1117"/>
      <c r="P419" s="1118"/>
    </row>
    <row r="420" s="4" customFormat="1" spans="1:16">
      <c r="A420" s="575"/>
      <c r="B420" s="1110" t="s">
        <v>3</v>
      </c>
      <c r="C420" s="575"/>
      <c r="D420" s="576"/>
      <c r="E420" s="1112"/>
      <c r="F420" s="575"/>
      <c r="G420" s="575"/>
      <c r="H420" s="1079"/>
      <c r="I420" s="575"/>
      <c r="J420" s="575"/>
      <c r="K420" s="575"/>
      <c r="L420" s="575"/>
      <c r="M420" s="575"/>
      <c r="N420" s="575"/>
      <c r="O420" s="1117"/>
      <c r="P420" s="1118"/>
    </row>
    <row r="421" s="4" customFormat="1" spans="1:16">
      <c r="A421" s="575"/>
      <c r="B421" s="1110" t="s">
        <v>3</v>
      </c>
      <c r="C421" s="575"/>
      <c r="D421" s="576"/>
      <c r="E421" s="1112"/>
      <c r="F421" s="575"/>
      <c r="G421" s="575"/>
      <c r="H421" s="1079"/>
      <c r="I421" s="575"/>
      <c r="J421" s="575"/>
      <c r="K421" s="575"/>
      <c r="L421" s="575"/>
      <c r="M421" s="575"/>
      <c r="N421" s="575"/>
      <c r="O421" s="1117"/>
      <c r="P421" s="1118"/>
    </row>
    <row r="422" s="4" customFormat="1" spans="1:16">
      <c r="A422" s="575"/>
      <c r="B422" s="1110" t="s">
        <v>3</v>
      </c>
      <c r="C422" s="575"/>
      <c r="D422" s="576"/>
      <c r="E422" s="1112"/>
      <c r="F422" s="575"/>
      <c r="G422" s="575"/>
      <c r="H422" s="1079"/>
      <c r="I422" s="575"/>
      <c r="J422" s="575"/>
      <c r="K422" s="575"/>
      <c r="L422" s="575"/>
      <c r="M422" s="575"/>
      <c r="N422" s="575"/>
      <c r="O422" s="1117"/>
      <c r="P422" s="1118"/>
    </row>
    <row r="423" s="4" customFormat="1" spans="1:16">
      <c r="A423" s="575"/>
      <c r="B423" s="1110" t="s">
        <v>3</v>
      </c>
      <c r="C423" s="575"/>
      <c r="D423" s="576"/>
      <c r="E423" s="1112"/>
      <c r="F423" s="575"/>
      <c r="G423" s="575"/>
      <c r="H423" s="1079"/>
      <c r="I423" s="575"/>
      <c r="J423" s="575"/>
      <c r="K423" s="575"/>
      <c r="L423" s="575"/>
      <c r="M423" s="575"/>
      <c r="N423" s="575"/>
      <c r="O423" s="1117"/>
      <c r="P423" s="1118"/>
    </row>
    <row r="424" s="4" customFormat="1" spans="1:16">
      <c r="A424" s="575"/>
      <c r="B424" s="1110" t="s">
        <v>3</v>
      </c>
      <c r="C424" s="575"/>
      <c r="D424" s="576"/>
      <c r="E424" s="1112"/>
      <c r="F424" s="575"/>
      <c r="G424" s="575"/>
      <c r="H424" s="1079"/>
      <c r="I424" s="575"/>
      <c r="J424" s="575"/>
      <c r="K424" s="575"/>
      <c r="L424" s="575"/>
      <c r="M424" s="575"/>
      <c r="N424" s="575"/>
      <c r="O424" s="1117"/>
      <c r="P424" s="1118"/>
    </row>
    <row r="425" s="4" customFormat="1" spans="1:16">
      <c r="A425" s="575"/>
      <c r="B425" s="1110" t="s">
        <v>3</v>
      </c>
      <c r="C425" s="575"/>
      <c r="D425" s="576"/>
      <c r="E425" s="1112"/>
      <c r="F425" s="575"/>
      <c r="G425" s="575"/>
      <c r="H425" s="1079"/>
      <c r="I425" s="575"/>
      <c r="J425" s="575"/>
      <c r="K425" s="575"/>
      <c r="L425" s="575"/>
      <c r="M425" s="575"/>
      <c r="N425" s="575"/>
      <c r="O425" s="1117"/>
      <c r="P425" s="1118"/>
    </row>
    <row r="426" s="4" customFormat="1" spans="1:16">
      <c r="A426" s="575"/>
      <c r="B426" s="1110" t="s">
        <v>3</v>
      </c>
      <c r="C426" s="575"/>
      <c r="D426" s="576"/>
      <c r="E426" s="1112"/>
      <c r="F426" s="575"/>
      <c r="G426" s="575"/>
      <c r="H426" s="1079"/>
      <c r="I426" s="575"/>
      <c r="J426" s="575"/>
      <c r="K426" s="575"/>
      <c r="L426" s="575"/>
      <c r="M426" s="575"/>
      <c r="N426" s="575"/>
      <c r="O426" s="1117"/>
      <c r="P426" s="1118"/>
    </row>
    <row r="427" s="4" customFormat="1" spans="1:16">
      <c r="A427" s="575"/>
      <c r="B427" s="1110" t="s">
        <v>3</v>
      </c>
      <c r="C427" s="575"/>
      <c r="D427" s="576"/>
      <c r="E427" s="1112"/>
      <c r="F427" s="575"/>
      <c r="G427" s="575"/>
      <c r="H427" s="1079"/>
      <c r="I427" s="575"/>
      <c r="J427" s="575"/>
      <c r="K427" s="575"/>
      <c r="L427" s="575"/>
      <c r="M427" s="575"/>
      <c r="N427" s="575"/>
      <c r="O427" s="1117"/>
      <c r="P427" s="1118"/>
    </row>
    <row r="428" s="4" customFormat="1" spans="1:16">
      <c r="A428" s="575"/>
      <c r="B428" s="1110" t="s">
        <v>3</v>
      </c>
      <c r="C428" s="1111"/>
      <c r="D428" s="576"/>
      <c r="E428" s="1112"/>
      <c r="F428" s="575"/>
      <c r="G428" s="575"/>
      <c r="H428" s="1079"/>
      <c r="I428" s="575"/>
      <c r="J428" s="575"/>
      <c r="K428" s="575"/>
      <c r="L428" s="575"/>
      <c r="M428" s="575"/>
      <c r="N428" s="575"/>
      <c r="O428" s="1117"/>
      <c r="P428" s="1118"/>
    </row>
    <row r="429" s="4" customFormat="1" spans="1:16">
      <c r="A429" s="575"/>
      <c r="B429" s="576" t="s">
        <v>3</v>
      </c>
      <c r="C429" s="575"/>
      <c r="D429" s="576"/>
      <c r="E429" s="1112"/>
      <c r="F429" s="575"/>
      <c r="G429" s="575"/>
      <c r="H429" s="1079"/>
      <c r="I429" s="575"/>
      <c r="J429" s="575"/>
      <c r="K429" s="575"/>
      <c r="L429" s="575"/>
      <c r="M429" s="575"/>
      <c r="N429" s="575"/>
      <c r="O429" s="1117"/>
      <c r="P429" s="1118"/>
    </row>
    <row r="430" s="4" customFormat="1" spans="1:16">
      <c r="A430" s="575"/>
      <c r="B430" s="576" t="s">
        <v>3</v>
      </c>
      <c r="C430" s="575"/>
      <c r="D430" s="576"/>
      <c r="E430" s="1112"/>
      <c r="F430" s="575"/>
      <c r="G430" s="575"/>
      <c r="H430" s="1079"/>
      <c r="I430" s="575"/>
      <c r="J430" s="575"/>
      <c r="K430" s="575"/>
      <c r="L430" s="575"/>
      <c r="M430" s="575"/>
      <c r="N430" s="575"/>
      <c r="O430" s="1117"/>
      <c r="P430" s="1118"/>
    </row>
    <row r="431" s="4" customFormat="1" spans="1:16">
      <c r="A431" s="575"/>
      <c r="B431" s="576" t="s">
        <v>3</v>
      </c>
      <c r="C431" s="575"/>
      <c r="D431" s="576"/>
      <c r="E431" s="1112"/>
      <c r="F431" s="575"/>
      <c r="G431" s="575"/>
      <c r="H431" s="1079"/>
      <c r="I431" s="575"/>
      <c r="J431" s="575"/>
      <c r="K431" s="575"/>
      <c r="L431" s="575"/>
      <c r="M431" s="575"/>
      <c r="N431" s="575"/>
      <c r="O431" s="1117"/>
      <c r="P431" s="1118"/>
    </row>
    <row r="432" s="4" customFormat="1" spans="1:16">
      <c r="A432" s="575"/>
      <c r="B432" s="576" t="s">
        <v>3</v>
      </c>
      <c r="C432" s="575"/>
      <c r="D432" s="576"/>
      <c r="E432" s="1112"/>
      <c r="F432" s="575"/>
      <c r="G432" s="575"/>
      <c r="H432" s="1079"/>
      <c r="I432" s="575"/>
      <c r="J432" s="575"/>
      <c r="K432" s="575"/>
      <c r="L432" s="575"/>
      <c r="M432" s="575"/>
      <c r="N432" s="575"/>
      <c r="O432" s="1117"/>
      <c r="P432" s="1118"/>
    </row>
    <row r="433" s="4" customFormat="1" spans="1:16">
      <c r="A433" s="575"/>
      <c r="B433" s="576" t="s">
        <v>3</v>
      </c>
      <c r="C433" s="575"/>
      <c r="D433" s="576"/>
      <c r="E433" s="1112"/>
      <c r="F433" s="575"/>
      <c r="G433" s="575"/>
      <c r="H433" s="1079"/>
      <c r="I433" s="575"/>
      <c r="J433" s="575"/>
      <c r="K433" s="575"/>
      <c r="L433" s="575"/>
      <c r="M433" s="575"/>
      <c r="N433" s="575"/>
      <c r="O433" s="1117"/>
      <c r="P433" s="1118"/>
    </row>
    <row r="434" s="4" customFormat="1" spans="1:16">
      <c r="A434" s="575"/>
      <c r="B434" s="576" t="s">
        <v>3</v>
      </c>
      <c r="C434" s="575"/>
      <c r="D434" s="576"/>
      <c r="E434" s="1112"/>
      <c r="F434" s="575"/>
      <c r="G434" s="575"/>
      <c r="H434" s="1079"/>
      <c r="I434" s="575"/>
      <c r="J434" s="575"/>
      <c r="K434" s="575"/>
      <c r="L434" s="575"/>
      <c r="M434" s="575"/>
      <c r="N434" s="575"/>
      <c r="O434" s="1117"/>
      <c r="P434" s="1118"/>
    </row>
    <row r="435" s="4" customFormat="1" spans="1:16">
      <c r="A435" s="575"/>
      <c r="B435" s="576" t="s">
        <v>3</v>
      </c>
      <c r="C435" s="575"/>
      <c r="D435" s="576"/>
      <c r="E435" s="1112"/>
      <c r="F435" s="575"/>
      <c r="G435" s="575"/>
      <c r="H435" s="1079"/>
      <c r="I435" s="575"/>
      <c r="J435" s="575"/>
      <c r="K435" s="575"/>
      <c r="L435" s="575"/>
      <c r="M435" s="575"/>
      <c r="N435" s="575"/>
      <c r="O435" s="1117"/>
      <c r="P435" s="1118"/>
    </row>
    <row r="436" s="4" customFormat="1" spans="1:16">
      <c r="A436" s="575"/>
      <c r="B436" s="576" t="s">
        <v>3</v>
      </c>
      <c r="C436" s="575"/>
      <c r="D436" s="576"/>
      <c r="E436" s="1112"/>
      <c r="F436" s="575"/>
      <c r="G436" s="575"/>
      <c r="H436" s="1079"/>
      <c r="I436" s="575"/>
      <c r="J436" s="575"/>
      <c r="K436" s="575"/>
      <c r="L436" s="575"/>
      <c r="M436" s="575"/>
      <c r="N436" s="575"/>
      <c r="O436" s="1117"/>
      <c r="P436" s="1118"/>
    </row>
    <row r="437" s="4" customFormat="1" spans="1:16">
      <c r="A437" s="575"/>
      <c r="B437" s="576" t="s">
        <v>3</v>
      </c>
      <c r="C437" s="575"/>
      <c r="D437" s="576"/>
      <c r="E437" s="1112"/>
      <c r="F437" s="575"/>
      <c r="G437" s="575"/>
      <c r="H437" s="1079"/>
      <c r="I437" s="575"/>
      <c r="J437" s="575"/>
      <c r="K437" s="575"/>
      <c r="L437" s="575"/>
      <c r="M437" s="575"/>
      <c r="N437" s="575"/>
      <c r="O437" s="1117"/>
      <c r="P437" s="1118"/>
    </row>
    <row r="438" s="4" customFormat="1" spans="1:16">
      <c r="A438" s="575"/>
      <c r="B438" s="576" t="s">
        <v>3</v>
      </c>
      <c r="C438" s="575"/>
      <c r="D438" s="576"/>
      <c r="E438" s="1112"/>
      <c r="F438" s="575"/>
      <c r="G438" s="575"/>
      <c r="H438" s="1079"/>
      <c r="I438" s="575"/>
      <c r="J438" s="575"/>
      <c r="K438" s="575"/>
      <c r="L438" s="575"/>
      <c r="M438" s="575"/>
      <c r="N438" s="575"/>
      <c r="O438" s="1117"/>
      <c r="P438" s="1118"/>
    </row>
    <row r="439" s="4" customFormat="1" spans="1:16">
      <c r="A439" s="575"/>
      <c r="B439" s="576" t="s">
        <v>3</v>
      </c>
      <c r="C439" s="575"/>
      <c r="D439" s="576"/>
      <c r="E439" s="1112"/>
      <c r="F439" s="575"/>
      <c r="G439" s="575"/>
      <c r="H439" s="1079"/>
      <c r="I439" s="575"/>
      <c r="J439" s="575"/>
      <c r="K439" s="575"/>
      <c r="L439" s="575"/>
      <c r="M439" s="575"/>
      <c r="N439" s="575"/>
      <c r="O439" s="1117"/>
      <c r="P439" s="1118"/>
    </row>
    <row r="440" s="4" customFormat="1" spans="1:16">
      <c r="A440" s="575"/>
      <c r="B440" s="576" t="s">
        <v>3</v>
      </c>
      <c r="C440" s="575"/>
      <c r="D440" s="576"/>
      <c r="E440" s="1112"/>
      <c r="F440" s="575"/>
      <c r="G440" s="575"/>
      <c r="H440" s="1079"/>
      <c r="I440" s="575"/>
      <c r="J440" s="575"/>
      <c r="K440" s="575"/>
      <c r="L440" s="575"/>
      <c r="M440" s="575"/>
      <c r="N440" s="575"/>
      <c r="O440" s="1117"/>
      <c r="P440" s="1118"/>
    </row>
    <row r="441" s="4" customFormat="1" spans="1:16">
      <c r="A441" s="575"/>
      <c r="B441" s="576" t="s">
        <v>3</v>
      </c>
      <c r="C441" s="575"/>
      <c r="D441" s="576"/>
      <c r="E441" s="1112"/>
      <c r="F441" s="575"/>
      <c r="G441" s="575"/>
      <c r="H441" s="1079"/>
      <c r="I441" s="575"/>
      <c r="J441" s="575"/>
      <c r="K441" s="575"/>
      <c r="L441" s="575"/>
      <c r="M441" s="575"/>
      <c r="N441" s="575"/>
      <c r="O441" s="1117"/>
      <c r="P441" s="1118"/>
    </row>
    <row r="442" s="4" customFormat="1" spans="1:16">
      <c r="A442" s="575"/>
      <c r="B442" s="1110" t="s">
        <v>3</v>
      </c>
      <c r="C442" s="1111"/>
      <c r="D442" s="576"/>
      <c r="E442" s="1112"/>
      <c r="F442" s="575"/>
      <c r="G442" s="575"/>
      <c r="H442" s="1079"/>
      <c r="I442" s="575"/>
      <c r="J442" s="575"/>
      <c r="K442" s="575"/>
      <c r="L442" s="575"/>
      <c r="M442" s="575"/>
      <c r="N442" s="575"/>
      <c r="O442" s="1117"/>
      <c r="P442" s="1118"/>
    </row>
    <row r="443" s="4" customFormat="1" spans="1:16">
      <c r="A443" s="575"/>
      <c r="B443" s="576" t="s">
        <v>3</v>
      </c>
      <c r="C443" s="575"/>
      <c r="D443" s="576"/>
      <c r="E443" s="1112"/>
      <c r="F443" s="575"/>
      <c r="G443" s="575"/>
      <c r="H443" s="1079"/>
      <c r="I443" s="575"/>
      <c r="J443" s="575"/>
      <c r="K443" s="575"/>
      <c r="L443" s="575"/>
      <c r="M443" s="575"/>
      <c r="N443" s="575"/>
      <c r="O443" s="1117"/>
      <c r="P443" s="1118"/>
    </row>
    <row r="444" s="4" customFormat="1" spans="1:16">
      <c r="A444" s="575"/>
      <c r="B444" s="576" t="s">
        <v>3</v>
      </c>
      <c r="C444" s="575"/>
      <c r="D444" s="576"/>
      <c r="E444" s="1112"/>
      <c r="F444" s="575"/>
      <c r="G444" s="575"/>
      <c r="H444" s="1079"/>
      <c r="I444" s="575"/>
      <c r="J444" s="575"/>
      <c r="K444" s="575"/>
      <c r="L444" s="575"/>
      <c r="M444" s="575"/>
      <c r="N444" s="575"/>
      <c r="O444" s="1117"/>
      <c r="P444" s="1118"/>
    </row>
    <row r="445" s="4" customFormat="1" spans="1:16">
      <c r="A445" s="575"/>
      <c r="B445" s="576" t="s">
        <v>3</v>
      </c>
      <c r="C445" s="575"/>
      <c r="D445" s="576"/>
      <c r="E445" s="1112"/>
      <c r="F445" s="575"/>
      <c r="G445" s="575"/>
      <c r="H445" s="1079"/>
      <c r="I445" s="575"/>
      <c r="J445" s="575"/>
      <c r="K445" s="575"/>
      <c r="L445" s="575"/>
      <c r="M445" s="575"/>
      <c r="N445" s="575"/>
      <c r="O445" s="1117"/>
      <c r="P445" s="1118"/>
    </row>
    <row r="446" s="4" customFormat="1" spans="1:16">
      <c r="A446" s="575"/>
      <c r="B446" s="576" t="s">
        <v>3</v>
      </c>
      <c r="C446" s="575"/>
      <c r="D446" s="576"/>
      <c r="E446" s="1112"/>
      <c r="F446" s="575"/>
      <c r="G446" s="575"/>
      <c r="H446" s="1079"/>
      <c r="I446" s="575"/>
      <c r="J446" s="575"/>
      <c r="K446" s="575"/>
      <c r="L446" s="575"/>
      <c r="M446" s="575"/>
      <c r="N446" s="575"/>
      <c r="O446" s="1117"/>
      <c r="P446" s="1118"/>
    </row>
    <row r="447" s="4" customFormat="1" spans="1:16">
      <c r="A447" s="575"/>
      <c r="B447" s="576" t="s">
        <v>3</v>
      </c>
      <c r="C447" s="575"/>
      <c r="D447" s="576"/>
      <c r="E447" s="1112"/>
      <c r="F447" s="575"/>
      <c r="G447" s="575"/>
      <c r="H447" s="1079"/>
      <c r="I447" s="575"/>
      <c r="J447" s="575"/>
      <c r="K447" s="575"/>
      <c r="L447" s="575"/>
      <c r="M447" s="575"/>
      <c r="N447" s="575"/>
      <c r="O447" s="1117"/>
      <c r="P447" s="1118"/>
    </row>
    <row r="448" s="4" customFormat="1" spans="1:16">
      <c r="A448" s="575"/>
      <c r="B448" s="576" t="s">
        <v>3</v>
      </c>
      <c r="C448" s="575"/>
      <c r="D448" s="576"/>
      <c r="E448" s="1112"/>
      <c r="F448" s="575"/>
      <c r="G448" s="575"/>
      <c r="H448" s="1079"/>
      <c r="I448" s="575"/>
      <c r="J448" s="575"/>
      <c r="K448" s="575"/>
      <c r="L448" s="575"/>
      <c r="M448" s="575"/>
      <c r="N448" s="575"/>
      <c r="O448" s="1117"/>
      <c r="P448" s="1118"/>
    </row>
    <row r="449" s="4" customFormat="1" spans="1:16">
      <c r="A449" s="575"/>
      <c r="B449" s="576" t="s">
        <v>3</v>
      </c>
      <c r="C449" s="575"/>
      <c r="D449" s="576"/>
      <c r="E449" s="1112"/>
      <c r="F449" s="575"/>
      <c r="G449" s="575"/>
      <c r="H449" s="1079"/>
      <c r="I449" s="575"/>
      <c r="J449" s="575"/>
      <c r="K449" s="575"/>
      <c r="L449" s="575"/>
      <c r="M449" s="575"/>
      <c r="N449" s="575"/>
      <c r="O449" s="1117"/>
      <c r="P449" s="1118"/>
    </row>
    <row r="450" s="4" customFormat="1" spans="1:16">
      <c r="A450" s="575"/>
      <c r="B450" s="576" t="s">
        <v>3</v>
      </c>
      <c r="C450" s="575"/>
      <c r="D450" s="576"/>
      <c r="E450" s="1112"/>
      <c r="F450" s="575"/>
      <c r="G450" s="575"/>
      <c r="H450" s="1079"/>
      <c r="I450" s="575"/>
      <c r="J450" s="575"/>
      <c r="K450" s="575"/>
      <c r="L450" s="575"/>
      <c r="M450" s="575"/>
      <c r="N450" s="575"/>
      <c r="O450" s="1117"/>
      <c r="P450" s="1118"/>
    </row>
    <row r="451" s="4" customFormat="1" spans="1:16">
      <c r="A451" s="575"/>
      <c r="B451" s="576" t="s">
        <v>3</v>
      </c>
      <c r="C451" s="575"/>
      <c r="D451" s="576"/>
      <c r="E451" s="1112"/>
      <c r="F451" s="575"/>
      <c r="G451" s="575"/>
      <c r="H451" s="1079"/>
      <c r="I451" s="575"/>
      <c r="J451" s="575"/>
      <c r="K451" s="575"/>
      <c r="L451" s="575"/>
      <c r="M451" s="575"/>
      <c r="N451" s="575"/>
      <c r="O451" s="1117"/>
      <c r="P451" s="1118"/>
    </row>
    <row r="452" s="4" customFormat="1" spans="1:16">
      <c r="A452" s="575"/>
      <c r="B452" s="576" t="s">
        <v>3</v>
      </c>
      <c r="C452" s="575"/>
      <c r="D452" s="576"/>
      <c r="E452" s="1112"/>
      <c r="F452" s="575"/>
      <c r="G452" s="575"/>
      <c r="H452" s="1079"/>
      <c r="I452" s="575"/>
      <c r="J452" s="575"/>
      <c r="K452" s="575"/>
      <c r="L452" s="575"/>
      <c r="M452" s="575"/>
      <c r="N452" s="575"/>
      <c r="O452" s="1117"/>
      <c r="P452" s="1118"/>
    </row>
    <row r="453" s="4" customFormat="1" spans="1:16">
      <c r="A453" s="575"/>
      <c r="B453" s="576" t="s">
        <v>3</v>
      </c>
      <c r="C453" s="575"/>
      <c r="D453" s="576"/>
      <c r="E453" s="1112"/>
      <c r="F453" s="575"/>
      <c r="G453" s="575"/>
      <c r="H453" s="1079"/>
      <c r="I453" s="575"/>
      <c r="J453" s="575"/>
      <c r="K453" s="575"/>
      <c r="L453" s="575"/>
      <c r="M453" s="575"/>
      <c r="N453" s="575"/>
      <c r="O453" s="1117"/>
      <c r="P453" s="1118"/>
    </row>
    <row r="454" s="4" customFormat="1" spans="1:16">
      <c r="A454" s="575"/>
      <c r="B454" s="576" t="s">
        <v>3</v>
      </c>
      <c r="C454" s="575"/>
      <c r="D454" s="576"/>
      <c r="E454" s="1112"/>
      <c r="F454" s="575"/>
      <c r="G454" s="575"/>
      <c r="H454" s="1079"/>
      <c r="I454" s="575"/>
      <c r="J454" s="575"/>
      <c r="K454" s="575"/>
      <c r="L454" s="575"/>
      <c r="M454" s="575"/>
      <c r="N454" s="575"/>
      <c r="O454" s="1117"/>
      <c r="P454" s="1118"/>
    </row>
    <row r="455" s="4" customFormat="1" spans="1:16">
      <c r="A455" s="575"/>
      <c r="B455" s="576" t="s">
        <v>3</v>
      </c>
      <c r="C455" s="575"/>
      <c r="D455" s="576"/>
      <c r="E455" s="1112"/>
      <c r="F455" s="575"/>
      <c r="G455" s="575"/>
      <c r="H455" s="1079"/>
      <c r="I455" s="575"/>
      <c r="J455" s="575"/>
      <c r="K455" s="575"/>
      <c r="L455" s="575"/>
      <c r="M455" s="575"/>
      <c r="N455" s="575"/>
      <c r="O455" s="1117"/>
      <c r="P455" s="1118"/>
    </row>
    <row r="456" s="4" customFormat="1" spans="1:16">
      <c r="A456" s="575"/>
      <c r="B456" s="576" t="s">
        <v>3</v>
      </c>
      <c r="C456" s="575"/>
      <c r="D456" s="576"/>
      <c r="E456" s="1112"/>
      <c r="F456" s="575"/>
      <c r="G456" s="575"/>
      <c r="H456" s="1079"/>
      <c r="I456" s="575"/>
      <c r="J456" s="575"/>
      <c r="K456" s="575"/>
      <c r="L456" s="575"/>
      <c r="M456" s="575"/>
      <c r="N456" s="575"/>
      <c r="O456" s="1117"/>
      <c r="P456" s="1118"/>
    </row>
    <row r="457" s="4" customFormat="1" spans="1:16">
      <c r="A457" s="575"/>
      <c r="B457" s="576" t="s">
        <v>3</v>
      </c>
      <c r="C457" s="575"/>
      <c r="D457" s="576"/>
      <c r="E457" s="1112"/>
      <c r="F457" s="575"/>
      <c r="G457" s="575"/>
      <c r="H457" s="1079"/>
      <c r="I457" s="575"/>
      <c r="J457" s="575"/>
      <c r="K457" s="575"/>
      <c r="L457" s="575"/>
      <c r="M457" s="575"/>
      <c r="N457" s="575"/>
      <c r="O457" s="1117"/>
      <c r="P457" s="1118"/>
    </row>
    <row r="458" s="4" customFormat="1" spans="1:16">
      <c r="A458" s="575"/>
      <c r="B458" s="1110" t="s">
        <v>3</v>
      </c>
      <c r="C458" s="575"/>
      <c r="D458" s="576"/>
      <c r="E458" s="1112"/>
      <c r="F458" s="575"/>
      <c r="G458" s="575"/>
      <c r="H458" s="1079"/>
      <c r="I458" s="575"/>
      <c r="J458" s="575"/>
      <c r="K458" s="575"/>
      <c r="L458" s="575"/>
      <c r="M458" s="575"/>
      <c r="N458" s="575"/>
      <c r="O458" s="1117"/>
      <c r="P458" s="1118"/>
    </row>
    <row r="459" s="4" customFormat="1" spans="1:16">
      <c r="A459" s="575"/>
      <c r="B459" s="1110" t="s">
        <v>3</v>
      </c>
      <c r="C459" s="575"/>
      <c r="D459" s="576"/>
      <c r="E459" s="1112"/>
      <c r="F459" s="575"/>
      <c r="G459" s="575"/>
      <c r="H459" s="1079"/>
      <c r="I459" s="575"/>
      <c r="J459" s="575"/>
      <c r="K459" s="575"/>
      <c r="L459" s="575"/>
      <c r="M459" s="575"/>
      <c r="N459" s="575"/>
      <c r="O459" s="1117"/>
      <c r="P459" s="1118"/>
    </row>
    <row r="460" s="4" customFormat="1" spans="1:16">
      <c r="A460" s="575"/>
      <c r="B460" s="1110" t="s">
        <v>3</v>
      </c>
      <c r="C460" s="575"/>
      <c r="D460" s="576"/>
      <c r="E460" s="1112"/>
      <c r="F460" s="575"/>
      <c r="G460" s="575"/>
      <c r="H460" s="1079"/>
      <c r="I460" s="575"/>
      <c r="J460" s="575"/>
      <c r="K460" s="575"/>
      <c r="L460" s="575"/>
      <c r="M460" s="575"/>
      <c r="N460" s="575"/>
      <c r="O460" s="1117"/>
      <c r="P460" s="1118"/>
    </row>
    <row r="461" s="4" customFormat="1" spans="1:16">
      <c r="A461" s="575"/>
      <c r="B461" s="1110" t="s">
        <v>3</v>
      </c>
      <c r="C461" s="575"/>
      <c r="D461" s="576"/>
      <c r="E461" s="1112"/>
      <c r="F461" s="575"/>
      <c r="G461" s="575"/>
      <c r="H461" s="1079"/>
      <c r="I461" s="575"/>
      <c r="J461" s="575"/>
      <c r="K461" s="575"/>
      <c r="L461" s="575"/>
      <c r="M461" s="575"/>
      <c r="N461" s="575"/>
      <c r="O461" s="1117"/>
      <c r="P461" s="1118"/>
    </row>
    <row r="462" s="4" customFormat="1" spans="1:16">
      <c r="A462" s="575"/>
      <c r="B462" s="1110" t="s">
        <v>3</v>
      </c>
      <c r="C462" s="575"/>
      <c r="D462" s="576"/>
      <c r="E462" s="1112"/>
      <c r="F462" s="575"/>
      <c r="G462" s="575"/>
      <c r="H462" s="1079"/>
      <c r="I462" s="575"/>
      <c r="J462" s="575"/>
      <c r="K462" s="575"/>
      <c r="L462" s="575"/>
      <c r="M462" s="575"/>
      <c r="N462" s="575"/>
      <c r="O462" s="1117"/>
      <c r="P462" s="1118"/>
    </row>
    <row r="463" s="4" customFormat="1" spans="1:16">
      <c r="A463" s="575"/>
      <c r="B463" s="1110" t="s">
        <v>3</v>
      </c>
      <c r="C463" s="575"/>
      <c r="D463" s="576"/>
      <c r="E463" s="1112"/>
      <c r="F463" s="575"/>
      <c r="G463" s="575"/>
      <c r="H463" s="1079"/>
      <c r="I463" s="575"/>
      <c r="J463" s="575"/>
      <c r="K463" s="575"/>
      <c r="L463" s="575"/>
      <c r="M463" s="575"/>
      <c r="N463" s="575"/>
      <c r="O463" s="1117"/>
      <c r="P463" s="1118"/>
    </row>
    <row r="464" s="4" customFormat="1" spans="1:16">
      <c r="A464" s="575"/>
      <c r="B464" s="1110" t="s">
        <v>3</v>
      </c>
      <c r="C464" s="575"/>
      <c r="D464" s="576"/>
      <c r="E464" s="1112"/>
      <c r="F464" s="575"/>
      <c r="G464" s="575"/>
      <c r="H464" s="1079"/>
      <c r="I464" s="575"/>
      <c r="J464" s="575"/>
      <c r="K464" s="575"/>
      <c r="L464" s="575"/>
      <c r="M464" s="575"/>
      <c r="N464" s="575"/>
      <c r="O464" s="1117"/>
      <c r="P464" s="1118"/>
    </row>
    <row r="465" s="4" customFormat="1" spans="1:16">
      <c r="A465" s="575"/>
      <c r="B465" s="1110" t="s">
        <v>3</v>
      </c>
      <c r="C465" s="575"/>
      <c r="D465" s="576"/>
      <c r="E465" s="1112"/>
      <c r="F465" s="575"/>
      <c r="G465" s="575"/>
      <c r="H465" s="1079"/>
      <c r="I465" s="575"/>
      <c r="J465" s="575"/>
      <c r="K465" s="575"/>
      <c r="L465" s="575"/>
      <c r="M465" s="575"/>
      <c r="N465" s="575"/>
      <c r="O465" s="1117"/>
      <c r="P465" s="1118"/>
    </row>
    <row r="466" s="4" customFormat="1" spans="1:16">
      <c r="A466" s="575"/>
      <c r="B466" s="1110" t="s">
        <v>3</v>
      </c>
      <c r="C466" s="575"/>
      <c r="D466" s="576"/>
      <c r="E466" s="1112"/>
      <c r="F466" s="575"/>
      <c r="G466" s="575"/>
      <c r="H466" s="1079"/>
      <c r="I466" s="575"/>
      <c r="J466" s="575"/>
      <c r="K466" s="575"/>
      <c r="L466" s="575"/>
      <c r="M466" s="575"/>
      <c r="N466" s="575"/>
      <c r="O466" s="1117"/>
      <c r="P466" s="1118"/>
    </row>
    <row r="467" s="4" customFormat="1" spans="1:16">
      <c r="A467" s="575"/>
      <c r="B467" s="1110" t="s">
        <v>3</v>
      </c>
      <c r="C467" s="575"/>
      <c r="D467" s="576"/>
      <c r="E467" s="1112"/>
      <c r="F467" s="575"/>
      <c r="G467" s="575"/>
      <c r="H467" s="1079"/>
      <c r="I467" s="575"/>
      <c r="J467" s="575"/>
      <c r="K467" s="575"/>
      <c r="L467" s="575"/>
      <c r="M467" s="575"/>
      <c r="N467" s="575"/>
      <c r="O467" s="1117"/>
      <c r="P467" s="1118"/>
    </row>
    <row r="468" s="4" customFormat="1" spans="1:16">
      <c r="A468" s="575"/>
      <c r="B468" s="1110" t="s">
        <v>3</v>
      </c>
      <c r="C468" s="575"/>
      <c r="D468" s="576"/>
      <c r="E468" s="1112"/>
      <c r="F468" s="575"/>
      <c r="G468" s="575"/>
      <c r="H468" s="1079"/>
      <c r="I468" s="575"/>
      <c r="J468" s="575"/>
      <c r="K468" s="575"/>
      <c r="L468" s="575"/>
      <c r="M468" s="575"/>
      <c r="N468" s="575"/>
      <c r="O468" s="1117"/>
      <c r="P468" s="1118"/>
    </row>
    <row r="469" s="4" customFormat="1" spans="1:16">
      <c r="A469" s="575"/>
      <c r="B469" s="1110" t="s">
        <v>3</v>
      </c>
      <c r="C469" s="575"/>
      <c r="D469" s="576"/>
      <c r="E469" s="1112"/>
      <c r="F469" s="575"/>
      <c r="G469" s="575"/>
      <c r="H469" s="1079"/>
      <c r="I469" s="575"/>
      <c r="J469" s="575"/>
      <c r="K469" s="575"/>
      <c r="L469" s="575"/>
      <c r="M469" s="575"/>
      <c r="N469" s="575"/>
      <c r="O469" s="1117"/>
      <c r="P469" s="1118"/>
    </row>
    <row r="470" s="4" customFormat="1" spans="1:16">
      <c r="A470" s="575"/>
      <c r="B470" s="1110" t="s">
        <v>3</v>
      </c>
      <c r="C470" s="575"/>
      <c r="D470" s="576"/>
      <c r="E470" s="1112"/>
      <c r="F470" s="575"/>
      <c r="G470" s="575"/>
      <c r="H470" s="1079"/>
      <c r="I470" s="575"/>
      <c r="J470" s="575"/>
      <c r="K470" s="575"/>
      <c r="L470" s="575"/>
      <c r="M470" s="575"/>
      <c r="N470" s="575"/>
      <c r="O470" s="1117"/>
      <c r="P470" s="1118"/>
    </row>
    <row r="471" s="4" customFormat="1" spans="1:16">
      <c r="A471" s="575"/>
      <c r="B471" s="1110" t="s">
        <v>3</v>
      </c>
      <c r="C471" s="575"/>
      <c r="D471" s="576"/>
      <c r="E471" s="1112"/>
      <c r="F471" s="575"/>
      <c r="G471" s="575"/>
      <c r="H471" s="1079"/>
      <c r="I471" s="575"/>
      <c r="J471" s="575"/>
      <c r="K471" s="575"/>
      <c r="L471" s="575"/>
      <c r="M471" s="575"/>
      <c r="N471" s="575"/>
      <c r="O471" s="1117"/>
      <c r="P471" s="1118"/>
    </row>
    <row r="472" s="4" customFormat="1" spans="1:16">
      <c r="A472" s="575"/>
      <c r="B472" s="1110" t="s">
        <v>3</v>
      </c>
      <c r="C472" s="575"/>
      <c r="D472" s="576"/>
      <c r="E472" s="1112"/>
      <c r="F472" s="575"/>
      <c r="G472" s="575"/>
      <c r="H472" s="1079"/>
      <c r="I472" s="575"/>
      <c r="J472" s="575"/>
      <c r="K472" s="575"/>
      <c r="L472" s="575"/>
      <c r="M472" s="575"/>
      <c r="N472" s="575"/>
      <c r="O472" s="1117"/>
      <c r="P472" s="1118"/>
    </row>
    <row r="473" s="4" customFormat="1" spans="1:16">
      <c r="A473" s="575"/>
      <c r="B473" s="1110" t="s">
        <v>3</v>
      </c>
      <c r="C473" s="575"/>
      <c r="D473" s="576"/>
      <c r="E473" s="1112"/>
      <c r="F473" s="575"/>
      <c r="G473" s="575"/>
      <c r="H473" s="1079"/>
      <c r="I473" s="575"/>
      <c r="J473" s="575"/>
      <c r="K473" s="575"/>
      <c r="L473" s="575"/>
      <c r="M473" s="575"/>
      <c r="N473" s="575"/>
      <c r="O473" s="1117"/>
      <c r="P473" s="1118"/>
    </row>
    <row r="474" s="4" customFormat="1" spans="1:16">
      <c r="A474" s="575"/>
      <c r="B474" s="1110" t="s">
        <v>3</v>
      </c>
      <c r="C474" s="575"/>
      <c r="D474" s="576"/>
      <c r="E474" s="1112"/>
      <c r="F474" s="575"/>
      <c r="G474" s="575"/>
      <c r="H474" s="1079"/>
      <c r="I474" s="575"/>
      <c r="J474" s="575"/>
      <c r="K474" s="575"/>
      <c r="L474" s="575"/>
      <c r="M474" s="575"/>
      <c r="N474" s="575"/>
      <c r="O474" s="1117"/>
      <c r="P474" s="1118"/>
    </row>
    <row r="475" s="4" customFormat="1" spans="1:16">
      <c r="A475" s="575"/>
      <c r="B475" s="1110" t="s">
        <v>3</v>
      </c>
      <c r="C475" s="575"/>
      <c r="D475" s="576"/>
      <c r="E475" s="1112"/>
      <c r="F475" s="575"/>
      <c r="G475" s="575"/>
      <c r="H475" s="1079"/>
      <c r="I475" s="575"/>
      <c r="J475" s="575"/>
      <c r="K475" s="575"/>
      <c r="L475" s="575"/>
      <c r="M475" s="575"/>
      <c r="N475" s="575"/>
      <c r="O475" s="1117"/>
      <c r="P475" s="1118"/>
    </row>
    <row r="476" s="4" customFormat="1" spans="1:16">
      <c r="A476" s="575"/>
      <c r="B476" s="1110" t="s">
        <v>3</v>
      </c>
      <c r="C476" s="575"/>
      <c r="D476" s="576"/>
      <c r="E476" s="1112"/>
      <c r="F476" s="575"/>
      <c r="G476" s="575"/>
      <c r="H476" s="1079"/>
      <c r="I476" s="575"/>
      <c r="J476" s="575"/>
      <c r="K476" s="575"/>
      <c r="L476" s="575"/>
      <c r="M476" s="575"/>
      <c r="N476" s="575"/>
      <c r="O476" s="1117"/>
      <c r="P476" s="1118"/>
    </row>
    <row r="477" s="4" customFormat="1" spans="1:16">
      <c r="A477" s="575"/>
      <c r="B477" s="1110" t="s">
        <v>3</v>
      </c>
      <c r="C477" s="575"/>
      <c r="D477" s="576"/>
      <c r="E477" s="1112"/>
      <c r="F477" s="575"/>
      <c r="G477" s="575"/>
      <c r="H477" s="1079"/>
      <c r="I477" s="575"/>
      <c r="J477" s="575"/>
      <c r="K477" s="575"/>
      <c r="L477" s="575"/>
      <c r="M477" s="575"/>
      <c r="N477" s="575"/>
      <c r="O477" s="1117"/>
      <c r="P477" s="1118"/>
    </row>
    <row r="478" s="4" customFormat="1" spans="1:16">
      <c r="A478" s="575"/>
      <c r="B478" s="1110" t="s">
        <v>3</v>
      </c>
      <c r="C478" s="575"/>
      <c r="D478" s="576"/>
      <c r="E478" s="1112"/>
      <c r="F478" s="575"/>
      <c r="G478" s="575"/>
      <c r="H478" s="1079"/>
      <c r="I478" s="575"/>
      <c r="J478" s="575"/>
      <c r="K478" s="575"/>
      <c r="L478" s="575"/>
      <c r="M478" s="575"/>
      <c r="N478" s="575"/>
      <c r="O478" s="1117"/>
      <c r="P478" s="1118"/>
    </row>
    <row r="479" s="4" customFormat="1" spans="1:16">
      <c r="A479" s="575"/>
      <c r="B479" s="1110" t="s">
        <v>3</v>
      </c>
      <c r="C479" s="575"/>
      <c r="D479" s="576"/>
      <c r="E479" s="1112"/>
      <c r="F479" s="575"/>
      <c r="G479" s="575"/>
      <c r="H479" s="1079"/>
      <c r="I479" s="575"/>
      <c r="J479" s="575"/>
      <c r="K479" s="575"/>
      <c r="L479" s="575"/>
      <c r="M479" s="575"/>
      <c r="N479" s="575"/>
      <c r="O479" s="1117"/>
      <c r="P479" s="1118"/>
    </row>
    <row r="480" s="4" customFormat="1" spans="1:16">
      <c r="A480" s="575"/>
      <c r="B480" s="1110" t="s">
        <v>3</v>
      </c>
      <c r="C480" s="575"/>
      <c r="D480" s="576"/>
      <c r="E480" s="1112"/>
      <c r="F480" s="575"/>
      <c r="G480" s="575"/>
      <c r="H480" s="1079"/>
      <c r="I480" s="575"/>
      <c r="J480" s="575"/>
      <c r="K480" s="575"/>
      <c r="L480" s="575"/>
      <c r="M480" s="575"/>
      <c r="N480" s="575"/>
      <c r="O480" s="1117"/>
      <c r="P480" s="1118"/>
    </row>
    <row r="481" s="4" customFormat="1" spans="1:16">
      <c r="A481" s="575"/>
      <c r="B481" s="1110" t="s">
        <v>3</v>
      </c>
      <c r="C481" s="575"/>
      <c r="D481" s="576"/>
      <c r="E481" s="1112"/>
      <c r="F481" s="575"/>
      <c r="G481" s="575"/>
      <c r="H481" s="1079"/>
      <c r="I481" s="575"/>
      <c r="J481" s="575"/>
      <c r="K481" s="575"/>
      <c r="L481" s="575"/>
      <c r="M481" s="575"/>
      <c r="N481" s="575"/>
      <c r="O481" s="1117"/>
      <c r="P481" s="1118"/>
    </row>
    <row r="482" s="4" customFormat="1" spans="1:16">
      <c r="A482" s="575"/>
      <c r="B482" s="1110" t="s">
        <v>3</v>
      </c>
      <c r="C482" s="575"/>
      <c r="D482" s="576"/>
      <c r="E482" s="1112"/>
      <c r="F482" s="575"/>
      <c r="G482" s="575"/>
      <c r="H482" s="1079"/>
      <c r="I482" s="575"/>
      <c r="J482" s="575"/>
      <c r="K482" s="575"/>
      <c r="L482" s="575"/>
      <c r="M482" s="575"/>
      <c r="N482" s="575"/>
      <c r="O482" s="1117"/>
      <c r="P482" s="1118"/>
    </row>
    <row r="483" s="4" customFormat="1" spans="1:16">
      <c r="A483" s="575"/>
      <c r="B483" s="1110" t="s">
        <v>3</v>
      </c>
      <c r="C483" s="575"/>
      <c r="D483" s="576"/>
      <c r="E483" s="1112"/>
      <c r="F483" s="575"/>
      <c r="G483" s="575"/>
      <c r="H483" s="1079"/>
      <c r="I483" s="575"/>
      <c r="J483" s="575"/>
      <c r="K483" s="575"/>
      <c r="L483" s="575"/>
      <c r="M483" s="575"/>
      <c r="N483" s="575"/>
      <c r="O483" s="1117"/>
      <c r="P483" s="1118"/>
    </row>
    <row r="484" s="4" customFormat="1" spans="1:16">
      <c r="A484" s="575"/>
      <c r="B484" s="1110" t="s">
        <v>3</v>
      </c>
      <c r="C484" s="575"/>
      <c r="D484" s="576"/>
      <c r="E484" s="1112"/>
      <c r="F484" s="575"/>
      <c r="G484" s="575"/>
      <c r="H484" s="1079"/>
      <c r="I484" s="575"/>
      <c r="J484" s="575"/>
      <c r="K484" s="575"/>
      <c r="L484" s="575"/>
      <c r="M484" s="575"/>
      <c r="N484" s="575"/>
      <c r="O484" s="1117"/>
      <c r="P484" s="1118"/>
    </row>
    <row r="485" s="4" customFormat="1" spans="1:16">
      <c r="A485" s="575"/>
      <c r="B485" s="1110" t="s">
        <v>3</v>
      </c>
      <c r="C485" s="575"/>
      <c r="D485" s="576"/>
      <c r="E485" s="1112"/>
      <c r="F485" s="575"/>
      <c r="G485" s="575"/>
      <c r="H485" s="1079"/>
      <c r="I485" s="575"/>
      <c r="J485" s="575"/>
      <c r="K485" s="575"/>
      <c r="L485" s="575"/>
      <c r="M485" s="575"/>
      <c r="N485" s="575"/>
      <c r="O485" s="1117"/>
      <c r="P485" s="1118"/>
    </row>
    <row r="486" s="4" customFormat="1" spans="1:16">
      <c r="A486" s="575"/>
      <c r="B486" s="1121" t="s">
        <v>3</v>
      </c>
      <c r="C486" s="575"/>
      <c r="D486" s="576"/>
      <c r="E486" s="1112"/>
      <c r="F486" s="575"/>
      <c r="G486" s="575"/>
      <c r="H486" s="1079"/>
      <c r="I486" s="575"/>
      <c r="J486" s="575"/>
      <c r="K486" s="575"/>
      <c r="L486" s="575"/>
      <c r="M486" s="575"/>
      <c r="N486" s="575"/>
      <c r="O486" s="1117"/>
      <c r="P486" s="1118"/>
    </row>
    <row r="487" s="4" customFormat="1" spans="1:16">
      <c r="A487" s="575"/>
      <c r="B487" s="1121" t="s">
        <v>3</v>
      </c>
      <c r="C487" s="575"/>
      <c r="D487" s="576"/>
      <c r="E487" s="1112"/>
      <c r="F487" s="575"/>
      <c r="G487" s="575"/>
      <c r="H487" s="1079"/>
      <c r="I487" s="575"/>
      <c r="J487" s="575"/>
      <c r="K487" s="575"/>
      <c r="L487" s="575"/>
      <c r="M487" s="575"/>
      <c r="N487" s="575"/>
      <c r="O487" s="1117"/>
      <c r="P487" s="1118"/>
    </row>
    <row r="488" s="4" customFormat="1" spans="1:16">
      <c r="A488" s="575"/>
      <c r="B488" s="1110" t="s">
        <v>3</v>
      </c>
      <c r="C488" s="575"/>
      <c r="D488" s="576"/>
      <c r="E488" s="1112"/>
      <c r="F488" s="575"/>
      <c r="G488" s="575"/>
      <c r="H488" s="1079"/>
      <c r="I488" s="575"/>
      <c r="J488" s="575"/>
      <c r="K488" s="575"/>
      <c r="L488" s="575"/>
      <c r="M488" s="575"/>
      <c r="N488" s="575"/>
      <c r="O488" s="1117"/>
      <c r="P488" s="1118"/>
    </row>
    <row r="489" s="4" customFormat="1" spans="1:16">
      <c r="A489" s="575"/>
      <c r="B489" s="1110" t="s">
        <v>3</v>
      </c>
      <c r="C489" s="575"/>
      <c r="D489" s="576"/>
      <c r="E489" s="1112"/>
      <c r="F489" s="575"/>
      <c r="G489" s="575"/>
      <c r="H489" s="1079"/>
      <c r="I489" s="575"/>
      <c r="J489" s="575"/>
      <c r="K489" s="575"/>
      <c r="L489" s="575"/>
      <c r="M489" s="575"/>
      <c r="N489" s="575"/>
      <c r="O489" s="1117"/>
      <c r="P489" s="1118"/>
    </row>
    <row r="490" s="4" customFormat="1" spans="1:16">
      <c r="A490" s="575"/>
      <c r="B490" s="1110" t="s">
        <v>3</v>
      </c>
      <c r="C490" s="575"/>
      <c r="D490" s="576"/>
      <c r="E490" s="1112"/>
      <c r="F490" s="575"/>
      <c r="G490" s="575"/>
      <c r="H490" s="1079"/>
      <c r="I490" s="575"/>
      <c r="J490" s="575"/>
      <c r="K490" s="575"/>
      <c r="L490" s="575"/>
      <c r="M490" s="575"/>
      <c r="N490" s="575"/>
      <c r="O490" s="1117"/>
      <c r="P490" s="1118"/>
    </row>
    <row r="491" s="4" customFormat="1" spans="1:16">
      <c r="A491" s="575"/>
      <c r="B491" s="1121" t="s">
        <v>3</v>
      </c>
      <c r="C491" s="575"/>
      <c r="D491" s="576"/>
      <c r="E491" s="1112"/>
      <c r="F491" s="575"/>
      <c r="G491" s="575"/>
      <c r="H491" s="1079"/>
      <c r="I491" s="575"/>
      <c r="J491" s="575"/>
      <c r="K491" s="575"/>
      <c r="L491" s="575"/>
      <c r="M491" s="575"/>
      <c r="N491" s="575"/>
      <c r="O491" s="1117"/>
      <c r="P491" s="1118"/>
    </row>
    <row r="492" s="4" customFormat="1" spans="1:16">
      <c r="A492" s="575"/>
      <c r="B492" s="1110" t="s">
        <v>3</v>
      </c>
      <c r="C492" s="575"/>
      <c r="D492" s="576"/>
      <c r="E492" s="1112"/>
      <c r="F492" s="575"/>
      <c r="G492" s="575"/>
      <c r="H492" s="1079"/>
      <c r="I492" s="575"/>
      <c r="J492" s="575"/>
      <c r="K492" s="575"/>
      <c r="L492" s="575"/>
      <c r="M492" s="575"/>
      <c r="N492" s="575"/>
      <c r="O492" s="1117"/>
      <c r="P492" s="1118"/>
    </row>
    <row r="493" s="4" customFormat="1" spans="1:16">
      <c r="A493" s="575"/>
      <c r="B493" s="1110" t="s">
        <v>3</v>
      </c>
      <c r="C493" s="575"/>
      <c r="D493" s="576"/>
      <c r="E493" s="1112"/>
      <c r="F493" s="575"/>
      <c r="G493" s="575"/>
      <c r="H493" s="1079"/>
      <c r="I493" s="575"/>
      <c r="J493" s="575"/>
      <c r="K493" s="575"/>
      <c r="L493" s="575"/>
      <c r="M493" s="575"/>
      <c r="N493" s="575"/>
      <c r="O493" s="1117"/>
      <c r="P493" s="1118"/>
    </row>
    <row r="494" s="4" customFormat="1" spans="1:16">
      <c r="A494" s="575"/>
      <c r="B494" s="1121" t="s">
        <v>3</v>
      </c>
      <c r="C494" s="575"/>
      <c r="D494" s="576"/>
      <c r="E494" s="1112"/>
      <c r="F494" s="575"/>
      <c r="G494" s="575"/>
      <c r="H494" s="1079"/>
      <c r="I494" s="575"/>
      <c r="J494" s="575"/>
      <c r="K494" s="575"/>
      <c r="L494" s="575"/>
      <c r="M494" s="575"/>
      <c r="N494" s="575"/>
      <c r="O494" s="1117"/>
      <c r="P494" s="1118"/>
    </row>
    <row r="495" s="4" customFormat="1" spans="1:16">
      <c r="A495" s="575"/>
      <c r="B495" s="1110" t="s">
        <v>3</v>
      </c>
      <c r="C495" s="575"/>
      <c r="D495" s="576"/>
      <c r="E495" s="1112"/>
      <c r="F495" s="575"/>
      <c r="G495" s="575"/>
      <c r="H495" s="1079"/>
      <c r="I495" s="575"/>
      <c r="J495" s="575"/>
      <c r="K495" s="575"/>
      <c r="L495" s="575"/>
      <c r="M495" s="575"/>
      <c r="N495" s="575"/>
      <c r="O495" s="1117"/>
      <c r="P495" s="1118"/>
    </row>
    <row r="496" s="4" customFormat="1" spans="1:16">
      <c r="A496" s="575"/>
      <c r="B496" s="1110" t="s">
        <v>3</v>
      </c>
      <c r="C496" s="575"/>
      <c r="D496" s="576"/>
      <c r="E496" s="1112"/>
      <c r="F496" s="575"/>
      <c r="G496" s="575"/>
      <c r="H496" s="1079"/>
      <c r="I496" s="575"/>
      <c r="J496" s="575"/>
      <c r="K496" s="575"/>
      <c r="L496" s="575"/>
      <c r="M496" s="575"/>
      <c r="N496" s="575"/>
      <c r="O496" s="1117"/>
      <c r="P496" s="1118"/>
    </row>
    <row r="497" s="4" customFormat="1" spans="1:16">
      <c r="A497" s="575"/>
      <c r="B497" s="1110" t="s">
        <v>3</v>
      </c>
      <c r="C497" s="575"/>
      <c r="D497" s="576"/>
      <c r="E497" s="1112"/>
      <c r="F497" s="575"/>
      <c r="G497" s="575"/>
      <c r="H497" s="1079"/>
      <c r="I497" s="575"/>
      <c r="J497" s="575"/>
      <c r="K497" s="575"/>
      <c r="L497" s="575"/>
      <c r="M497" s="575"/>
      <c r="N497" s="575"/>
      <c r="O497" s="1117"/>
      <c r="P497" s="1118"/>
    </row>
    <row r="498" s="4" customFormat="1" spans="1:16">
      <c r="A498" s="575"/>
      <c r="B498" s="1110" t="s">
        <v>3</v>
      </c>
      <c r="C498" s="575"/>
      <c r="D498" s="576"/>
      <c r="E498" s="1112"/>
      <c r="F498" s="575"/>
      <c r="G498" s="575"/>
      <c r="H498" s="1079"/>
      <c r="I498" s="575"/>
      <c r="J498" s="575"/>
      <c r="K498" s="575"/>
      <c r="L498" s="575"/>
      <c r="M498" s="575"/>
      <c r="N498" s="575"/>
      <c r="O498" s="1117"/>
      <c r="P498" s="1118"/>
    </row>
    <row r="499" s="4" customFormat="1" spans="1:16">
      <c r="A499" s="575"/>
      <c r="B499" s="1121" t="s">
        <v>3</v>
      </c>
      <c r="C499" s="575"/>
      <c r="D499" s="576"/>
      <c r="E499" s="1112"/>
      <c r="F499" s="575"/>
      <c r="G499" s="575"/>
      <c r="H499" s="1079"/>
      <c r="I499" s="575"/>
      <c r="J499" s="575"/>
      <c r="K499" s="575"/>
      <c r="L499" s="575"/>
      <c r="M499" s="575"/>
      <c r="N499" s="575"/>
      <c r="O499" s="1117"/>
      <c r="P499" s="1118"/>
    </row>
    <row r="500" s="4" customFormat="1" spans="1:16">
      <c r="A500" s="575"/>
      <c r="B500" s="1110" t="s">
        <v>3</v>
      </c>
      <c r="C500" s="575"/>
      <c r="D500" s="576"/>
      <c r="E500" s="1112"/>
      <c r="F500" s="575"/>
      <c r="G500" s="575"/>
      <c r="H500" s="1079"/>
      <c r="I500" s="575"/>
      <c r="J500" s="575"/>
      <c r="K500" s="575"/>
      <c r="L500" s="575"/>
      <c r="M500" s="575"/>
      <c r="N500" s="575"/>
      <c r="O500" s="1117"/>
      <c r="P500" s="1118"/>
    </row>
    <row r="501" s="4" customFormat="1" spans="1:16">
      <c r="A501" s="575"/>
      <c r="B501" s="1121" t="s">
        <v>3</v>
      </c>
      <c r="C501" s="575"/>
      <c r="D501" s="576"/>
      <c r="E501" s="1112"/>
      <c r="F501" s="575"/>
      <c r="G501" s="575"/>
      <c r="H501" s="1079"/>
      <c r="I501" s="575"/>
      <c r="J501" s="575"/>
      <c r="K501" s="575"/>
      <c r="L501" s="575"/>
      <c r="M501" s="575"/>
      <c r="N501" s="575"/>
      <c r="O501" s="1117"/>
      <c r="P501" s="1118"/>
    </row>
    <row r="502" s="4" customFormat="1" spans="1:16">
      <c r="A502" s="575"/>
      <c r="B502" s="1122" t="s">
        <v>3</v>
      </c>
      <c r="C502" s="1122"/>
      <c r="D502" s="1122"/>
      <c r="E502" s="1112"/>
      <c r="F502" s="575"/>
      <c r="G502" s="575"/>
      <c r="H502" s="1079"/>
      <c r="I502" s="575"/>
      <c r="J502" s="575"/>
      <c r="K502" s="575"/>
      <c r="L502" s="575"/>
      <c r="M502" s="575"/>
      <c r="N502" s="575"/>
      <c r="O502" s="1117"/>
      <c r="P502" s="1118"/>
    </row>
    <row r="503" s="4" customFormat="1" spans="1:16">
      <c r="A503" s="575"/>
      <c r="B503" s="1122" t="s">
        <v>3</v>
      </c>
      <c r="C503" s="1122"/>
      <c r="D503" s="1122"/>
      <c r="E503" s="1112"/>
      <c r="F503" s="575"/>
      <c r="G503" s="575"/>
      <c r="H503" s="1079"/>
      <c r="I503" s="575"/>
      <c r="J503" s="575"/>
      <c r="K503" s="575"/>
      <c r="L503" s="575"/>
      <c r="M503" s="575"/>
      <c r="N503" s="575"/>
      <c r="O503" s="1117"/>
      <c r="P503" s="1118"/>
    </row>
    <row r="504" s="4" customFormat="1" spans="1:16">
      <c r="A504" s="575"/>
      <c r="B504" s="1122" t="s">
        <v>3</v>
      </c>
      <c r="C504" s="1122"/>
      <c r="D504" s="1122"/>
      <c r="E504" s="1112"/>
      <c r="F504" s="575"/>
      <c r="G504" s="575"/>
      <c r="H504" s="1079"/>
      <c r="I504" s="575"/>
      <c r="J504" s="575"/>
      <c r="K504" s="575"/>
      <c r="L504" s="575"/>
      <c r="M504" s="575"/>
      <c r="N504" s="575"/>
      <c r="O504" s="1117"/>
      <c r="P504" s="1118"/>
    </row>
    <row r="505" s="4" customFormat="1" spans="1:16">
      <c r="A505" s="575"/>
      <c r="B505" s="1122" t="s">
        <v>3</v>
      </c>
      <c r="C505" s="1122"/>
      <c r="D505" s="1122"/>
      <c r="E505" s="1112"/>
      <c r="F505" s="575"/>
      <c r="G505" s="575"/>
      <c r="H505" s="1079"/>
      <c r="I505" s="575"/>
      <c r="J505" s="575"/>
      <c r="K505" s="575"/>
      <c r="L505" s="575"/>
      <c r="M505" s="575"/>
      <c r="N505" s="575"/>
      <c r="O505" s="1117"/>
      <c r="P505" s="1118"/>
    </row>
    <row r="506" s="4" customFormat="1" spans="1:16">
      <c r="A506" s="575"/>
      <c r="B506" s="1122" t="s">
        <v>3</v>
      </c>
      <c r="C506" s="1122"/>
      <c r="D506" s="1122"/>
      <c r="E506" s="1112"/>
      <c r="F506" s="575"/>
      <c r="G506" s="575"/>
      <c r="H506" s="1079"/>
      <c r="I506" s="575"/>
      <c r="J506" s="575"/>
      <c r="K506" s="575"/>
      <c r="L506" s="575"/>
      <c r="M506" s="575"/>
      <c r="N506" s="575"/>
      <c r="O506" s="1117"/>
      <c r="P506" s="1118"/>
    </row>
    <row r="507" s="4" customFormat="1" spans="1:16">
      <c r="A507" s="575"/>
      <c r="B507" s="576" t="s">
        <v>3</v>
      </c>
      <c r="C507" s="1122"/>
      <c r="D507" s="1122"/>
      <c r="E507" s="1112"/>
      <c r="F507" s="575"/>
      <c r="G507" s="575"/>
      <c r="H507" s="1079"/>
      <c r="I507" s="575"/>
      <c r="J507" s="575"/>
      <c r="K507" s="575"/>
      <c r="L507" s="575"/>
      <c r="M507" s="575"/>
      <c r="N507" s="575"/>
      <c r="O507" s="1117"/>
      <c r="P507" s="1118"/>
    </row>
    <row r="508" s="4" customFormat="1" spans="1:16">
      <c r="A508" s="575"/>
      <c r="B508" s="1122" t="s">
        <v>3</v>
      </c>
      <c r="C508" s="1122"/>
      <c r="D508" s="1122"/>
      <c r="E508" s="1112"/>
      <c r="F508" s="575"/>
      <c r="G508" s="575"/>
      <c r="H508" s="1079"/>
      <c r="I508" s="575"/>
      <c r="J508" s="575"/>
      <c r="K508" s="575"/>
      <c r="L508" s="575"/>
      <c r="M508" s="575"/>
      <c r="N508" s="575"/>
      <c r="O508" s="1117"/>
      <c r="P508" s="1118"/>
    </row>
    <row r="509" s="4" customFormat="1" spans="1:16">
      <c r="A509" s="575"/>
      <c r="B509" s="1122" t="s">
        <v>3</v>
      </c>
      <c r="C509" s="1122"/>
      <c r="D509" s="1122"/>
      <c r="E509" s="1112"/>
      <c r="F509" s="575"/>
      <c r="G509" s="575"/>
      <c r="H509" s="1079"/>
      <c r="I509" s="575"/>
      <c r="J509" s="575"/>
      <c r="K509" s="575"/>
      <c r="L509" s="575"/>
      <c r="M509" s="575"/>
      <c r="N509" s="575"/>
      <c r="O509" s="1117"/>
      <c r="P509" s="1118"/>
    </row>
    <row r="510" s="4" customFormat="1" spans="1:16">
      <c r="A510" s="575"/>
      <c r="B510" s="1122" t="s">
        <v>3</v>
      </c>
      <c r="C510" s="1122"/>
      <c r="D510" s="1122"/>
      <c r="E510" s="1112"/>
      <c r="F510" s="575"/>
      <c r="G510" s="575"/>
      <c r="H510" s="1079"/>
      <c r="I510" s="575"/>
      <c r="J510" s="575"/>
      <c r="K510" s="575"/>
      <c r="L510" s="575"/>
      <c r="M510" s="575"/>
      <c r="N510" s="575"/>
      <c r="O510" s="1117"/>
      <c r="P510" s="1118"/>
    </row>
    <row r="511" s="4" customFormat="1" spans="1:16">
      <c r="A511" s="575"/>
      <c r="B511" s="1122" t="s">
        <v>3</v>
      </c>
      <c r="C511" s="1122"/>
      <c r="D511" s="1122"/>
      <c r="E511" s="1112"/>
      <c r="F511" s="575"/>
      <c r="G511" s="575"/>
      <c r="H511" s="1079"/>
      <c r="I511" s="575"/>
      <c r="J511" s="575"/>
      <c r="K511" s="575"/>
      <c r="L511" s="575"/>
      <c r="M511" s="575"/>
      <c r="N511" s="575"/>
      <c r="O511" s="1117"/>
      <c r="P511" s="1118"/>
    </row>
    <row r="512" s="4" customFormat="1" spans="1:16">
      <c r="A512" s="575"/>
      <c r="B512" s="1122" t="s">
        <v>3</v>
      </c>
      <c r="C512" s="1122"/>
      <c r="D512" s="1122"/>
      <c r="E512" s="1112"/>
      <c r="F512" s="575"/>
      <c r="G512" s="575"/>
      <c r="H512" s="1079"/>
      <c r="I512" s="575"/>
      <c r="J512" s="575"/>
      <c r="K512" s="575"/>
      <c r="L512" s="575"/>
      <c r="M512" s="575"/>
      <c r="N512" s="575"/>
      <c r="O512" s="1117"/>
      <c r="P512" s="1118"/>
    </row>
    <row r="513" s="4" customFormat="1" spans="1:16">
      <c r="A513" s="575"/>
      <c r="B513" s="1122" t="s">
        <v>3</v>
      </c>
      <c r="C513" s="1122"/>
      <c r="D513" s="1122"/>
      <c r="E513" s="1112"/>
      <c r="F513" s="575"/>
      <c r="G513" s="575"/>
      <c r="H513" s="1079"/>
      <c r="I513" s="575"/>
      <c r="J513" s="575"/>
      <c r="K513" s="575"/>
      <c r="L513" s="575"/>
      <c r="M513" s="575"/>
      <c r="N513" s="575"/>
      <c r="O513" s="1117"/>
      <c r="P513" s="1118"/>
    </row>
    <row r="514" s="4" customFormat="1" spans="1:16">
      <c r="A514" s="575"/>
      <c r="B514" s="576" t="s">
        <v>3</v>
      </c>
      <c r="C514" s="1122"/>
      <c r="D514" s="1122"/>
      <c r="E514" s="1112"/>
      <c r="F514" s="575"/>
      <c r="G514" s="575"/>
      <c r="H514" s="1079"/>
      <c r="I514" s="575"/>
      <c r="J514" s="575"/>
      <c r="K514" s="575"/>
      <c r="L514" s="575"/>
      <c r="M514" s="575"/>
      <c r="N514" s="575"/>
      <c r="O514" s="1117"/>
      <c r="P514" s="1118"/>
    </row>
    <row r="515" s="4" customFormat="1" spans="1:16">
      <c r="A515" s="575"/>
      <c r="B515" s="1122" t="s">
        <v>3</v>
      </c>
      <c r="C515" s="1122"/>
      <c r="D515" s="1122"/>
      <c r="E515" s="1112"/>
      <c r="F515" s="575"/>
      <c r="G515" s="575"/>
      <c r="H515" s="1079"/>
      <c r="I515" s="575"/>
      <c r="J515" s="575"/>
      <c r="K515" s="575"/>
      <c r="L515" s="575"/>
      <c r="M515" s="575"/>
      <c r="N515" s="575"/>
      <c r="O515" s="1117"/>
      <c r="P515" s="1118"/>
    </row>
    <row r="516" s="4" customFormat="1" spans="1:16">
      <c r="A516" s="575"/>
      <c r="B516" s="1122" t="s">
        <v>3</v>
      </c>
      <c r="C516" s="1122"/>
      <c r="D516" s="1122"/>
      <c r="E516" s="1112"/>
      <c r="F516" s="575"/>
      <c r="G516" s="575"/>
      <c r="H516" s="1079"/>
      <c r="I516" s="575"/>
      <c r="J516" s="575"/>
      <c r="K516" s="575"/>
      <c r="L516" s="575"/>
      <c r="M516" s="575"/>
      <c r="N516" s="575"/>
      <c r="O516" s="1117"/>
      <c r="P516" s="1118"/>
    </row>
    <row r="517" s="4" customFormat="1" spans="1:16">
      <c r="A517" s="575"/>
      <c r="B517" s="1122" t="s">
        <v>3</v>
      </c>
      <c r="C517" s="1122"/>
      <c r="D517" s="1122"/>
      <c r="E517" s="1112"/>
      <c r="F517" s="575"/>
      <c r="G517" s="575"/>
      <c r="H517" s="1079"/>
      <c r="I517" s="575"/>
      <c r="J517" s="575"/>
      <c r="K517" s="575"/>
      <c r="L517" s="575"/>
      <c r="M517" s="575"/>
      <c r="N517" s="575"/>
      <c r="O517" s="1117"/>
      <c r="P517" s="1118"/>
    </row>
    <row r="518" s="4" customFormat="1" spans="1:16">
      <c r="A518" s="575"/>
      <c r="B518" s="576" t="s">
        <v>3</v>
      </c>
      <c r="C518" s="1122"/>
      <c r="D518" s="1122"/>
      <c r="E518" s="1112"/>
      <c r="F518" s="575"/>
      <c r="G518" s="575"/>
      <c r="H518" s="1079"/>
      <c r="I518" s="575"/>
      <c r="J518" s="575"/>
      <c r="K518" s="575"/>
      <c r="L518" s="575"/>
      <c r="M518" s="575"/>
      <c r="N518" s="575"/>
      <c r="O518" s="1117"/>
      <c r="P518" s="1118"/>
    </row>
    <row r="519" s="4" customFormat="1" spans="1:16">
      <c r="A519" s="575"/>
      <c r="B519" s="576" t="s">
        <v>3</v>
      </c>
      <c r="C519" s="1122"/>
      <c r="D519" s="1122"/>
      <c r="E519" s="1112"/>
      <c r="F519" s="575"/>
      <c r="G519" s="575"/>
      <c r="H519" s="1079"/>
      <c r="I519" s="575"/>
      <c r="J519" s="575"/>
      <c r="K519" s="575"/>
      <c r="L519" s="575"/>
      <c r="M519" s="575"/>
      <c r="N519" s="575"/>
      <c r="O519" s="1117"/>
      <c r="P519" s="1118"/>
    </row>
    <row r="520" s="4" customFormat="1" spans="1:16">
      <c r="A520" s="575"/>
      <c r="B520" s="1122" t="s">
        <v>3</v>
      </c>
      <c r="C520" s="1122"/>
      <c r="D520" s="1122"/>
      <c r="E520" s="1112"/>
      <c r="F520" s="575"/>
      <c r="G520" s="575"/>
      <c r="H520" s="1079"/>
      <c r="I520" s="575"/>
      <c r="J520" s="575"/>
      <c r="K520" s="575"/>
      <c r="L520" s="575"/>
      <c r="M520" s="575"/>
      <c r="N520" s="575"/>
      <c r="O520" s="1117"/>
      <c r="P520" s="1118"/>
    </row>
    <row r="521" s="4" customFormat="1" spans="1:16">
      <c r="A521" s="575"/>
      <c r="B521" s="1122" t="s">
        <v>3</v>
      </c>
      <c r="C521" s="1122"/>
      <c r="D521" s="1122"/>
      <c r="E521" s="1112"/>
      <c r="F521" s="575"/>
      <c r="G521" s="575"/>
      <c r="H521" s="1079"/>
      <c r="I521" s="575"/>
      <c r="J521" s="575"/>
      <c r="K521" s="575"/>
      <c r="L521" s="575"/>
      <c r="M521" s="575"/>
      <c r="N521" s="575"/>
      <c r="O521" s="1117"/>
      <c r="P521" s="1118"/>
    </row>
    <row r="522" s="4" customFormat="1" spans="1:16">
      <c r="A522" s="575"/>
      <c r="B522" s="1122" t="s">
        <v>3</v>
      </c>
      <c r="C522" s="1122"/>
      <c r="D522" s="1122"/>
      <c r="E522" s="1112"/>
      <c r="F522" s="575"/>
      <c r="G522" s="575"/>
      <c r="H522" s="1079"/>
      <c r="I522" s="575"/>
      <c r="J522" s="575"/>
      <c r="K522" s="575"/>
      <c r="L522" s="575"/>
      <c r="M522" s="575"/>
      <c r="N522" s="575"/>
      <c r="O522" s="1117"/>
      <c r="P522" s="1118"/>
    </row>
    <row r="523" s="4" customFormat="1" spans="1:16">
      <c r="A523" s="575"/>
      <c r="B523" s="1122" t="s">
        <v>3</v>
      </c>
      <c r="C523" s="1122"/>
      <c r="D523" s="1122"/>
      <c r="E523" s="1112"/>
      <c r="F523" s="575"/>
      <c r="G523" s="575"/>
      <c r="H523" s="1079"/>
      <c r="I523" s="575"/>
      <c r="J523" s="575"/>
      <c r="K523" s="575"/>
      <c r="L523" s="575"/>
      <c r="M523" s="575"/>
      <c r="N523" s="575"/>
      <c r="O523" s="1117"/>
      <c r="P523" s="1118"/>
    </row>
    <row r="524" s="4" customFormat="1" spans="1:16">
      <c r="A524" s="575"/>
      <c r="B524" s="1122" t="s">
        <v>3</v>
      </c>
      <c r="C524" s="1122"/>
      <c r="D524" s="1122"/>
      <c r="E524" s="1112"/>
      <c r="F524" s="575"/>
      <c r="G524" s="575"/>
      <c r="H524" s="1079"/>
      <c r="I524" s="575"/>
      <c r="J524" s="575"/>
      <c r="K524" s="575"/>
      <c r="L524" s="575"/>
      <c r="M524" s="575"/>
      <c r="N524" s="575"/>
      <c r="O524" s="1117"/>
      <c r="P524" s="1118"/>
    </row>
    <row r="525" s="4" customFormat="1" spans="1:16">
      <c r="A525" s="575"/>
      <c r="B525" s="1122" t="s">
        <v>3</v>
      </c>
      <c r="C525" s="1122"/>
      <c r="D525" s="1122"/>
      <c r="E525" s="1112"/>
      <c r="F525" s="575"/>
      <c r="G525" s="575"/>
      <c r="H525" s="1079"/>
      <c r="I525" s="575"/>
      <c r="J525" s="575"/>
      <c r="K525" s="575"/>
      <c r="L525" s="575"/>
      <c r="M525" s="575"/>
      <c r="N525" s="575"/>
      <c r="O525" s="1117"/>
      <c r="P525" s="1118"/>
    </row>
    <row r="526" s="4" customFormat="1" spans="1:16">
      <c r="A526" s="575"/>
      <c r="B526" s="1122" t="s">
        <v>3</v>
      </c>
      <c r="C526" s="1122"/>
      <c r="D526" s="1122"/>
      <c r="E526" s="1112"/>
      <c r="F526" s="575"/>
      <c r="G526" s="575"/>
      <c r="H526" s="1079"/>
      <c r="I526" s="575"/>
      <c r="J526" s="575"/>
      <c r="K526" s="575"/>
      <c r="L526" s="575"/>
      <c r="M526" s="575"/>
      <c r="N526" s="575"/>
      <c r="O526" s="1117"/>
      <c r="P526" s="1118"/>
    </row>
    <row r="527" s="4" customFormat="1" spans="1:16">
      <c r="A527" s="575"/>
      <c r="B527" s="1122" t="s">
        <v>3</v>
      </c>
      <c r="C527" s="1122"/>
      <c r="D527" s="1122"/>
      <c r="E527" s="1112"/>
      <c r="F527" s="575"/>
      <c r="G527" s="575"/>
      <c r="H527" s="1079"/>
      <c r="I527" s="575"/>
      <c r="J527" s="575"/>
      <c r="K527" s="575"/>
      <c r="L527" s="575"/>
      <c r="M527" s="575"/>
      <c r="N527" s="575"/>
      <c r="O527" s="1117"/>
      <c r="P527" s="1118"/>
    </row>
    <row r="528" s="4" customFormat="1" spans="1:16">
      <c r="A528" s="575"/>
      <c r="B528" s="1122" t="s">
        <v>3</v>
      </c>
      <c r="C528" s="1122"/>
      <c r="D528" s="1122"/>
      <c r="E528" s="1112"/>
      <c r="F528" s="575"/>
      <c r="G528" s="575"/>
      <c r="H528" s="1079"/>
      <c r="I528" s="575"/>
      <c r="J528" s="575"/>
      <c r="K528" s="575"/>
      <c r="L528" s="575"/>
      <c r="M528" s="575"/>
      <c r="N528" s="575"/>
      <c r="O528" s="1117"/>
      <c r="P528" s="1118"/>
    </row>
    <row r="529" s="4" customFormat="1" spans="1:16">
      <c r="A529" s="575"/>
      <c r="B529" s="1122" t="s">
        <v>3</v>
      </c>
      <c r="C529" s="575"/>
      <c r="D529" s="576"/>
      <c r="E529" s="1112"/>
      <c r="F529" s="575"/>
      <c r="G529" s="575"/>
      <c r="H529" s="1079"/>
      <c r="I529" s="575"/>
      <c r="J529" s="575"/>
      <c r="K529" s="575"/>
      <c r="L529" s="575"/>
      <c r="M529" s="575"/>
      <c r="N529" s="575"/>
      <c r="O529" s="1117"/>
      <c r="P529" s="1118"/>
    </row>
    <row r="530" s="4" customFormat="1" spans="1:16">
      <c r="A530" s="575"/>
      <c r="B530" s="1122" t="s">
        <v>3</v>
      </c>
      <c r="C530" s="575"/>
      <c r="D530" s="576"/>
      <c r="E530" s="1112"/>
      <c r="F530" s="575"/>
      <c r="G530" s="575"/>
      <c r="H530" s="1079"/>
      <c r="I530" s="575"/>
      <c r="J530" s="575"/>
      <c r="K530" s="575"/>
      <c r="L530" s="575"/>
      <c r="M530" s="575"/>
      <c r="N530" s="575"/>
      <c r="O530" s="1117"/>
      <c r="P530" s="1118"/>
    </row>
    <row r="531" s="4" customFormat="1" spans="1:16">
      <c r="A531" s="575"/>
      <c r="B531" s="1122" t="s">
        <v>3</v>
      </c>
      <c r="C531" s="1122"/>
      <c r="D531" s="1122"/>
      <c r="E531" s="1112"/>
      <c r="F531" s="575"/>
      <c r="G531" s="575"/>
      <c r="H531" s="1079"/>
      <c r="I531" s="575"/>
      <c r="J531" s="575"/>
      <c r="K531" s="575"/>
      <c r="L531" s="575"/>
      <c r="M531" s="575"/>
      <c r="N531" s="575"/>
      <c r="O531" s="1117"/>
      <c r="P531" s="1118"/>
    </row>
    <row r="532" s="4" customFormat="1" spans="1:16">
      <c r="A532" s="575"/>
      <c r="B532" s="1122" t="s">
        <v>3</v>
      </c>
      <c r="C532" s="1122"/>
      <c r="D532" s="1122"/>
      <c r="E532" s="1112"/>
      <c r="F532" s="575"/>
      <c r="G532" s="575"/>
      <c r="H532" s="1079"/>
      <c r="I532" s="575"/>
      <c r="J532" s="575"/>
      <c r="K532" s="575"/>
      <c r="L532" s="575"/>
      <c r="M532" s="575"/>
      <c r="N532" s="575"/>
      <c r="O532" s="1117"/>
      <c r="P532" s="1118"/>
    </row>
    <row r="533" s="4" customFormat="1" spans="1:16">
      <c r="A533" s="575"/>
      <c r="B533" s="1122" t="s">
        <v>3</v>
      </c>
      <c r="C533" s="1122"/>
      <c r="D533" s="1122"/>
      <c r="E533" s="1112"/>
      <c r="F533" s="575"/>
      <c r="G533" s="575"/>
      <c r="H533" s="1079"/>
      <c r="I533" s="575"/>
      <c r="J533" s="575"/>
      <c r="K533" s="575"/>
      <c r="L533" s="575"/>
      <c r="M533" s="575"/>
      <c r="N533" s="575"/>
      <c r="O533" s="1117"/>
      <c r="P533" s="1118"/>
    </row>
    <row r="534" s="4" customFormat="1" spans="1:16">
      <c r="A534" s="575"/>
      <c r="B534" s="1122" t="s">
        <v>3</v>
      </c>
      <c r="C534" s="1122"/>
      <c r="D534" s="1122"/>
      <c r="E534" s="1112"/>
      <c r="F534" s="575"/>
      <c r="G534" s="575"/>
      <c r="H534" s="1079"/>
      <c r="I534" s="575"/>
      <c r="J534" s="575"/>
      <c r="K534" s="575"/>
      <c r="L534" s="575"/>
      <c r="M534" s="575"/>
      <c r="N534" s="575"/>
      <c r="O534" s="1117"/>
      <c r="P534" s="1118"/>
    </row>
    <row r="535" s="4" customFormat="1" spans="1:16">
      <c r="A535" s="575"/>
      <c r="B535" s="1122" t="s">
        <v>3</v>
      </c>
      <c r="C535" s="1122"/>
      <c r="D535" s="1122"/>
      <c r="E535" s="1112"/>
      <c r="F535" s="575"/>
      <c r="G535" s="575"/>
      <c r="H535" s="1079"/>
      <c r="I535" s="575"/>
      <c r="J535" s="575"/>
      <c r="K535" s="575"/>
      <c r="L535" s="575"/>
      <c r="M535" s="575"/>
      <c r="N535" s="575"/>
      <c r="O535" s="1117"/>
      <c r="P535" s="1118"/>
    </row>
    <row r="536" s="4" customFormat="1" spans="1:16">
      <c r="A536" s="575"/>
      <c r="B536" s="1122" t="s">
        <v>3</v>
      </c>
      <c r="C536" s="1122"/>
      <c r="D536" s="1122"/>
      <c r="E536" s="1112"/>
      <c r="F536" s="575"/>
      <c r="G536" s="575"/>
      <c r="H536" s="1079"/>
      <c r="I536" s="575"/>
      <c r="J536" s="575"/>
      <c r="K536" s="575"/>
      <c r="L536" s="575"/>
      <c r="M536" s="575"/>
      <c r="N536" s="575"/>
      <c r="O536" s="1117"/>
      <c r="P536" s="1118"/>
    </row>
    <row r="537" s="4" customFormat="1" spans="1:16">
      <c r="A537" s="575"/>
      <c r="B537" s="1122" t="s">
        <v>3</v>
      </c>
      <c r="C537" s="1122"/>
      <c r="D537" s="1122"/>
      <c r="E537" s="1112"/>
      <c r="F537" s="575"/>
      <c r="G537" s="575"/>
      <c r="H537" s="1079"/>
      <c r="I537" s="575"/>
      <c r="J537" s="575"/>
      <c r="K537" s="575"/>
      <c r="L537" s="575"/>
      <c r="M537" s="575"/>
      <c r="N537" s="575"/>
      <c r="O537" s="1117"/>
      <c r="P537" s="1118"/>
    </row>
    <row r="538" s="4" customFormat="1" spans="1:16">
      <c r="A538" s="575"/>
      <c r="B538" s="1122" t="s">
        <v>3</v>
      </c>
      <c r="C538" s="1122"/>
      <c r="D538" s="1122"/>
      <c r="E538" s="1112"/>
      <c r="F538" s="575"/>
      <c r="G538" s="575"/>
      <c r="H538" s="1079"/>
      <c r="I538" s="575"/>
      <c r="J538" s="575"/>
      <c r="K538" s="575"/>
      <c r="L538" s="575"/>
      <c r="M538" s="575"/>
      <c r="N538" s="575"/>
      <c r="O538" s="1117"/>
      <c r="P538" s="1118"/>
    </row>
    <row r="539" s="4" customFormat="1" spans="1:16">
      <c r="A539" s="575"/>
      <c r="B539" s="1122" t="s">
        <v>3</v>
      </c>
      <c r="C539" s="1122"/>
      <c r="D539" s="1122"/>
      <c r="E539" s="1112"/>
      <c r="F539" s="575"/>
      <c r="G539" s="575"/>
      <c r="H539" s="1079"/>
      <c r="I539" s="575"/>
      <c r="J539" s="575"/>
      <c r="K539" s="575"/>
      <c r="L539" s="575"/>
      <c r="M539" s="575"/>
      <c r="N539" s="575"/>
      <c r="O539" s="1117"/>
      <c r="P539" s="1118"/>
    </row>
    <row r="540" s="4" customFormat="1" spans="1:16">
      <c r="A540" s="575"/>
      <c r="B540" s="1122" t="s">
        <v>3</v>
      </c>
      <c r="C540" s="1122"/>
      <c r="D540" s="1122"/>
      <c r="E540" s="1112"/>
      <c r="F540" s="575"/>
      <c r="G540" s="575"/>
      <c r="H540" s="1079"/>
      <c r="I540" s="575"/>
      <c r="J540" s="575"/>
      <c r="K540" s="575"/>
      <c r="L540" s="575"/>
      <c r="M540" s="575"/>
      <c r="N540" s="575"/>
      <c r="O540" s="1117"/>
      <c r="P540" s="1118"/>
    </row>
    <row r="541" s="4" customFormat="1" spans="1:16">
      <c r="A541" s="575"/>
      <c r="B541" s="576" t="s">
        <v>3</v>
      </c>
      <c r="C541" s="1122"/>
      <c r="D541" s="1122"/>
      <c r="E541" s="1112"/>
      <c r="F541" s="575"/>
      <c r="G541" s="575"/>
      <c r="H541" s="1079"/>
      <c r="I541" s="575"/>
      <c r="J541" s="575"/>
      <c r="K541" s="575"/>
      <c r="L541" s="575"/>
      <c r="M541" s="575"/>
      <c r="N541" s="575"/>
      <c r="O541" s="1117"/>
      <c r="P541" s="1118"/>
    </row>
    <row r="542" s="4" customFormat="1" spans="1:16">
      <c r="A542" s="1123"/>
      <c r="B542" s="1122" t="s">
        <v>3</v>
      </c>
      <c r="C542" s="1122"/>
      <c r="D542" s="1122"/>
      <c r="E542" s="1124"/>
      <c r="F542" s="1125"/>
      <c r="G542" s="1125"/>
      <c r="H542" s="1123"/>
      <c r="I542" s="1125"/>
      <c r="J542" s="1125"/>
      <c r="K542" s="1125"/>
      <c r="L542" s="1125"/>
      <c r="M542" s="1125"/>
      <c r="N542" s="1125"/>
      <c r="O542" s="1117"/>
      <c r="P542" s="1118"/>
    </row>
    <row r="543" s="135" customFormat="1" ht="12" customHeight="1" spans="1:16">
      <c r="A543" s="575"/>
      <c r="B543" s="576" t="s">
        <v>3</v>
      </c>
      <c r="C543" s="1122"/>
      <c r="D543" s="1122"/>
      <c r="E543" s="575"/>
      <c r="F543" s="575"/>
      <c r="G543" s="575"/>
      <c r="H543" s="1123"/>
      <c r="I543" s="575"/>
      <c r="J543" s="575"/>
      <c r="K543" s="575"/>
      <c r="L543" s="575"/>
      <c r="M543" s="1125"/>
      <c r="N543" s="1117"/>
      <c r="O543" s="1117"/>
      <c r="P543" s="1118"/>
    </row>
    <row r="544" s="929" customFormat="1" spans="1:16">
      <c r="A544" s="575"/>
      <c r="B544" s="576" t="s">
        <v>3</v>
      </c>
      <c r="C544" s="575"/>
      <c r="D544" s="576"/>
      <c r="E544" s="575"/>
      <c r="F544" s="575"/>
      <c r="G544" s="575"/>
      <c r="H544" s="1079"/>
      <c r="I544" s="575"/>
      <c r="J544" s="575"/>
      <c r="K544" s="575"/>
      <c r="L544" s="575"/>
      <c r="M544" s="1125"/>
      <c r="N544" s="1117"/>
      <c r="O544" s="1117"/>
      <c r="P544" s="1118"/>
    </row>
    <row r="545" s="929" customFormat="1" spans="1:16">
      <c r="A545" s="575"/>
      <c r="B545" s="576" t="s">
        <v>3</v>
      </c>
      <c r="C545" s="1122"/>
      <c r="D545" s="1122"/>
      <c r="E545" s="575"/>
      <c r="F545" s="575"/>
      <c r="G545" s="575"/>
      <c r="H545" s="1123"/>
      <c r="I545" s="575"/>
      <c r="J545" s="575"/>
      <c r="K545" s="575"/>
      <c r="L545" s="575"/>
      <c r="M545" s="1125"/>
      <c r="N545" s="1117"/>
      <c r="O545" s="1117"/>
      <c r="P545" s="1118"/>
    </row>
    <row r="546" s="929" customFormat="1" spans="1:16">
      <c r="A546" s="575"/>
      <c r="B546" s="576" t="s">
        <v>3</v>
      </c>
      <c r="C546" s="1122"/>
      <c r="D546" s="1122"/>
      <c r="E546" s="575"/>
      <c r="F546" s="575"/>
      <c r="G546" s="575"/>
      <c r="H546" s="1123"/>
      <c r="I546" s="575"/>
      <c r="J546" s="575"/>
      <c r="K546" s="575"/>
      <c r="L546" s="575"/>
      <c r="M546" s="1125"/>
      <c r="N546" s="1117"/>
      <c r="O546" s="1117"/>
      <c r="P546" s="1118"/>
    </row>
    <row r="547" s="929" customFormat="1" spans="1:16">
      <c r="A547" s="575"/>
      <c r="B547" s="576" t="s">
        <v>3</v>
      </c>
      <c r="C547" s="1122"/>
      <c r="D547" s="1122"/>
      <c r="E547" s="575"/>
      <c r="F547" s="575"/>
      <c r="G547" s="575"/>
      <c r="H547" s="1123"/>
      <c r="I547" s="575"/>
      <c r="J547" s="575"/>
      <c r="K547" s="575"/>
      <c r="L547" s="575"/>
      <c r="M547" s="1125"/>
      <c r="N547" s="1117"/>
      <c r="O547" s="1117"/>
      <c r="P547" s="1118"/>
    </row>
    <row r="548" s="929" customFormat="1" spans="1:16">
      <c r="A548" s="575"/>
      <c r="B548" s="1122" t="s">
        <v>3</v>
      </c>
      <c r="C548" s="1122"/>
      <c r="D548" s="1122"/>
      <c r="E548" s="1112"/>
      <c r="F548" s="575"/>
      <c r="G548" s="575"/>
      <c r="H548" s="1079"/>
      <c r="I548" s="575"/>
      <c r="J548" s="575"/>
      <c r="K548" s="575"/>
      <c r="L548" s="575"/>
      <c r="M548" s="575"/>
      <c r="N548" s="575"/>
      <c r="O548" s="1117"/>
      <c r="P548" s="1118"/>
    </row>
    <row r="549" s="4" customFormat="1" spans="1:16">
      <c r="A549" s="575"/>
      <c r="B549" s="1122" t="s">
        <v>3</v>
      </c>
      <c r="C549" s="1122"/>
      <c r="D549" s="1122"/>
      <c r="E549" s="1112"/>
      <c r="F549" s="575"/>
      <c r="G549" s="575"/>
      <c r="H549" s="1079"/>
      <c r="I549" s="575"/>
      <c r="J549" s="575"/>
      <c r="K549" s="575"/>
      <c r="L549" s="575"/>
      <c r="M549" s="575"/>
      <c r="N549" s="575"/>
      <c r="O549" s="1117"/>
      <c r="P549" s="1118"/>
    </row>
    <row r="550" s="4" customFormat="1" spans="1:16">
      <c r="A550" s="575"/>
      <c r="B550" s="1122" t="s">
        <v>3</v>
      </c>
      <c r="C550" s="1122"/>
      <c r="D550" s="1122"/>
      <c r="E550" s="1112"/>
      <c r="F550" s="575"/>
      <c r="G550" s="575"/>
      <c r="H550" s="1079"/>
      <c r="I550" s="575"/>
      <c r="J550" s="575"/>
      <c r="K550" s="575"/>
      <c r="L550" s="575"/>
      <c r="M550" s="575"/>
      <c r="N550" s="575"/>
      <c r="O550" s="1117"/>
      <c r="P550" s="1118"/>
    </row>
    <row r="551" s="4" customFormat="1" spans="1:16">
      <c r="A551" s="575"/>
      <c r="B551" s="1122" t="s">
        <v>3</v>
      </c>
      <c r="C551" s="1122"/>
      <c r="D551" s="1122"/>
      <c r="E551" s="1112"/>
      <c r="F551" s="575"/>
      <c r="G551" s="575"/>
      <c r="H551" s="1079"/>
      <c r="I551" s="575"/>
      <c r="J551" s="575"/>
      <c r="K551" s="575"/>
      <c r="L551" s="575"/>
      <c r="M551" s="575"/>
      <c r="N551" s="575"/>
      <c r="O551" s="1117"/>
      <c r="P551" s="1118"/>
    </row>
    <row r="552" s="4" customFormat="1" spans="1:16">
      <c r="A552" s="575"/>
      <c r="B552" s="1122" t="s">
        <v>3</v>
      </c>
      <c r="C552" s="1122"/>
      <c r="D552" s="1122"/>
      <c r="E552" s="1112"/>
      <c r="F552" s="575"/>
      <c r="G552" s="575"/>
      <c r="H552" s="1079"/>
      <c r="I552" s="575"/>
      <c r="J552" s="575"/>
      <c r="K552" s="575"/>
      <c r="L552" s="575"/>
      <c r="M552" s="575"/>
      <c r="N552" s="575"/>
      <c r="O552" s="1117"/>
      <c r="P552" s="1118"/>
    </row>
    <row r="553" s="4" customFormat="1" spans="1:16">
      <c r="A553" s="575"/>
      <c r="B553" s="1122" t="s">
        <v>3</v>
      </c>
      <c r="C553" s="1122"/>
      <c r="D553" s="1122"/>
      <c r="E553" s="1112"/>
      <c r="F553" s="575"/>
      <c r="G553" s="575"/>
      <c r="H553" s="1079"/>
      <c r="I553" s="575"/>
      <c r="J553" s="575"/>
      <c r="K553" s="575"/>
      <c r="L553" s="575"/>
      <c r="M553" s="575"/>
      <c r="N553" s="575"/>
      <c r="O553" s="1117"/>
      <c r="P553" s="1118"/>
    </row>
    <row r="554" s="4" customFormat="1" spans="1:16">
      <c r="A554" s="575"/>
      <c r="B554" s="1122" t="s">
        <v>3</v>
      </c>
      <c r="C554" s="1122"/>
      <c r="D554" s="1122"/>
      <c r="E554" s="1112"/>
      <c r="F554" s="575"/>
      <c r="G554" s="575"/>
      <c r="H554" s="1079"/>
      <c r="I554" s="575"/>
      <c r="J554" s="575"/>
      <c r="K554" s="575"/>
      <c r="L554" s="575"/>
      <c r="M554" s="575"/>
      <c r="N554" s="575"/>
      <c r="O554" s="1117"/>
      <c r="P554" s="1118"/>
    </row>
    <row r="555" s="4" customFormat="1" spans="1:16">
      <c r="A555" s="575"/>
      <c r="B555" s="1122" t="s">
        <v>3</v>
      </c>
      <c r="C555" s="1122"/>
      <c r="D555" s="1122"/>
      <c r="E555" s="1112"/>
      <c r="F555" s="575"/>
      <c r="G555" s="575"/>
      <c r="H555" s="1079"/>
      <c r="I555" s="575"/>
      <c r="J555" s="575"/>
      <c r="K555" s="575"/>
      <c r="L555" s="575"/>
      <c r="M555" s="575"/>
      <c r="N555" s="575"/>
      <c r="O555" s="1117"/>
      <c r="P555" s="1118"/>
    </row>
    <row r="556" s="4" customFormat="1" spans="1:16">
      <c r="A556" s="575"/>
      <c r="B556" s="1122" t="s">
        <v>3</v>
      </c>
      <c r="C556" s="1122"/>
      <c r="D556" s="1122"/>
      <c r="E556" s="1112"/>
      <c r="F556" s="575"/>
      <c r="G556" s="575"/>
      <c r="H556" s="1079"/>
      <c r="I556" s="575"/>
      <c r="J556" s="575"/>
      <c r="K556" s="575"/>
      <c r="L556" s="575"/>
      <c r="M556" s="575"/>
      <c r="N556" s="575"/>
      <c r="O556" s="1117"/>
      <c r="P556" s="1118"/>
    </row>
    <row r="557" s="4" customFormat="1" spans="1:16">
      <c r="A557" s="575"/>
      <c r="B557" s="1122" t="s">
        <v>3</v>
      </c>
      <c r="C557" s="1122"/>
      <c r="D557" s="1122"/>
      <c r="E557" s="1112"/>
      <c r="F557" s="575"/>
      <c r="G557" s="575"/>
      <c r="H557" s="1079"/>
      <c r="I557" s="575"/>
      <c r="J557" s="575"/>
      <c r="K557" s="575"/>
      <c r="L557" s="575"/>
      <c r="M557" s="575"/>
      <c r="N557" s="575"/>
      <c r="O557" s="1117"/>
      <c r="P557" s="1118"/>
    </row>
    <row r="558" s="4" customFormat="1" spans="1:16">
      <c r="A558" s="575"/>
      <c r="B558" s="1122" t="s">
        <v>3</v>
      </c>
      <c r="C558" s="1122"/>
      <c r="D558" s="1122"/>
      <c r="E558" s="1112"/>
      <c r="F558" s="575"/>
      <c r="G558" s="575"/>
      <c r="H558" s="1079"/>
      <c r="I558" s="575"/>
      <c r="J558" s="575"/>
      <c r="K558" s="575"/>
      <c r="L558" s="575"/>
      <c r="M558" s="575"/>
      <c r="N558" s="575"/>
      <c r="O558" s="1117"/>
      <c r="P558" s="1118"/>
    </row>
    <row r="559" s="4" customFormat="1" spans="1:16">
      <c r="A559" s="575"/>
      <c r="B559" s="1122" t="s">
        <v>3</v>
      </c>
      <c r="C559" s="1122"/>
      <c r="D559" s="1122"/>
      <c r="E559" s="1112"/>
      <c r="F559" s="575"/>
      <c r="G559" s="575"/>
      <c r="H559" s="1079"/>
      <c r="I559" s="575"/>
      <c r="J559" s="575"/>
      <c r="K559" s="575"/>
      <c r="L559" s="575"/>
      <c r="M559" s="575"/>
      <c r="N559" s="575"/>
      <c r="O559" s="1117"/>
      <c r="P559" s="1118"/>
    </row>
    <row r="560" s="4" customFormat="1" spans="1:16">
      <c r="A560" s="575"/>
      <c r="B560" s="1122" t="s">
        <v>3</v>
      </c>
      <c r="C560" s="1122"/>
      <c r="D560" s="1122"/>
      <c r="E560" s="1112"/>
      <c r="F560" s="575"/>
      <c r="G560" s="575"/>
      <c r="H560" s="1079"/>
      <c r="I560" s="575"/>
      <c r="J560" s="575"/>
      <c r="K560" s="575"/>
      <c r="L560" s="575"/>
      <c r="M560" s="575"/>
      <c r="N560" s="575"/>
      <c r="O560" s="1117"/>
      <c r="P560" s="1118"/>
    </row>
    <row r="561" s="4" customFormat="1" spans="1:16">
      <c r="A561" s="575"/>
      <c r="B561" s="1122" t="s">
        <v>3</v>
      </c>
      <c r="C561" s="1122"/>
      <c r="D561" s="1122"/>
      <c r="E561" s="1112"/>
      <c r="F561" s="575"/>
      <c r="G561" s="575"/>
      <c r="H561" s="1079"/>
      <c r="I561" s="575"/>
      <c r="J561" s="575"/>
      <c r="K561" s="575"/>
      <c r="L561" s="575"/>
      <c r="M561" s="575"/>
      <c r="N561" s="575"/>
      <c r="O561" s="1117"/>
      <c r="P561" s="1118"/>
    </row>
    <row r="562" s="4" customFormat="1" spans="1:16">
      <c r="A562" s="575"/>
      <c r="B562" s="1122" t="s">
        <v>3</v>
      </c>
      <c r="C562" s="1122"/>
      <c r="D562" s="1122"/>
      <c r="E562" s="1112"/>
      <c r="F562" s="575"/>
      <c r="G562" s="575"/>
      <c r="H562" s="1079"/>
      <c r="I562" s="575"/>
      <c r="J562" s="575"/>
      <c r="K562" s="575"/>
      <c r="L562" s="575"/>
      <c r="M562" s="575"/>
      <c r="N562" s="575"/>
      <c r="O562" s="1117"/>
      <c r="P562" s="1118"/>
    </row>
    <row r="563" s="4" customFormat="1" spans="1:16">
      <c r="A563" s="575"/>
      <c r="B563" s="1122" t="s">
        <v>3</v>
      </c>
      <c r="C563" s="1122"/>
      <c r="D563" s="1122"/>
      <c r="E563" s="1112"/>
      <c r="F563" s="575"/>
      <c r="G563" s="575"/>
      <c r="H563" s="1079"/>
      <c r="I563" s="575"/>
      <c r="J563" s="575"/>
      <c r="K563" s="575"/>
      <c r="L563" s="575"/>
      <c r="M563" s="575"/>
      <c r="N563" s="575"/>
      <c r="O563" s="1117"/>
      <c r="P563" s="1118"/>
    </row>
    <row r="564" s="4" customFormat="1" spans="1:16">
      <c r="A564" s="575"/>
      <c r="B564" s="1122" t="s">
        <v>3</v>
      </c>
      <c r="C564" s="1122"/>
      <c r="D564" s="1122"/>
      <c r="E564" s="1112"/>
      <c r="F564" s="575"/>
      <c r="G564" s="575"/>
      <c r="H564" s="1079"/>
      <c r="I564" s="575"/>
      <c r="J564" s="575"/>
      <c r="K564" s="575"/>
      <c r="L564" s="575"/>
      <c r="M564" s="575"/>
      <c r="N564" s="575"/>
      <c r="O564" s="1117"/>
      <c r="P564" s="1118"/>
    </row>
    <row r="565" s="4" customFormat="1" spans="1:16">
      <c r="A565" s="575"/>
      <c r="B565" s="1122" t="s">
        <v>3</v>
      </c>
      <c r="C565" s="1122"/>
      <c r="D565" s="1122"/>
      <c r="E565" s="1112"/>
      <c r="F565" s="575"/>
      <c r="G565" s="575"/>
      <c r="H565" s="1079"/>
      <c r="I565" s="575"/>
      <c r="J565" s="575"/>
      <c r="K565" s="575"/>
      <c r="L565" s="575"/>
      <c r="M565" s="575"/>
      <c r="N565" s="575"/>
      <c r="O565" s="1117"/>
      <c r="P565" s="1118"/>
    </row>
    <row r="566" s="4" customFormat="1" spans="1:16">
      <c r="A566" s="575"/>
      <c r="B566" s="576" t="s">
        <v>3</v>
      </c>
      <c r="C566" s="575"/>
      <c r="D566" s="576"/>
      <c r="E566" s="1112"/>
      <c r="F566" s="575"/>
      <c r="G566" s="575"/>
      <c r="H566" s="1079"/>
      <c r="I566" s="575"/>
      <c r="J566" s="575"/>
      <c r="K566" s="575"/>
      <c r="L566" s="575"/>
      <c r="M566" s="575"/>
      <c r="N566" s="575"/>
      <c r="O566" s="1117"/>
      <c r="P566" s="1118"/>
    </row>
    <row r="567" s="4" customFormat="1" spans="1:16">
      <c r="A567" s="575"/>
      <c r="B567" s="576" t="s">
        <v>3</v>
      </c>
      <c r="C567" s="575"/>
      <c r="D567" s="576"/>
      <c r="E567" s="1112"/>
      <c r="F567" s="575"/>
      <c r="G567" s="575"/>
      <c r="H567" s="1079"/>
      <c r="I567" s="575"/>
      <c r="J567" s="575"/>
      <c r="K567" s="575"/>
      <c r="L567" s="575"/>
      <c r="M567" s="575"/>
      <c r="N567" s="575"/>
      <c r="O567" s="1117"/>
      <c r="P567" s="1118"/>
    </row>
    <row r="568" s="4" customFormat="1" spans="1:16">
      <c r="A568" s="575"/>
      <c r="B568" s="576" t="s">
        <v>3</v>
      </c>
      <c r="C568" s="575"/>
      <c r="D568" s="576"/>
      <c r="E568" s="1112"/>
      <c r="F568" s="575"/>
      <c r="G568" s="575"/>
      <c r="H568" s="1079"/>
      <c r="I568" s="575"/>
      <c r="J568" s="575"/>
      <c r="K568" s="575"/>
      <c r="L568" s="575"/>
      <c r="M568" s="575"/>
      <c r="N568" s="575"/>
      <c r="O568" s="1117"/>
      <c r="P568" s="1118"/>
    </row>
    <row r="569" s="4" customFormat="1" spans="1:16">
      <c r="A569" s="575"/>
      <c r="B569" s="576" t="s">
        <v>3</v>
      </c>
      <c r="C569" s="575"/>
      <c r="D569" s="576"/>
      <c r="E569" s="1112"/>
      <c r="F569" s="575"/>
      <c r="G569" s="575"/>
      <c r="H569" s="1079"/>
      <c r="I569" s="575"/>
      <c r="J569" s="575"/>
      <c r="K569" s="575"/>
      <c r="L569" s="575"/>
      <c r="M569" s="575"/>
      <c r="N569" s="575"/>
      <c r="O569" s="1117"/>
      <c r="P569" s="1118"/>
    </row>
    <row r="570" s="4" customFormat="1" spans="1:16">
      <c r="A570" s="575"/>
      <c r="B570" s="576" t="s">
        <v>3</v>
      </c>
      <c r="C570" s="575"/>
      <c r="D570" s="576"/>
      <c r="E570" s="1112"/>
      <c r="F570" s="575"/>
      <c r="G570" s="575"/>
      <c r="H570" s="1079"/>
      <c r="I570" s="575"/>
      <c r="J570" s="575"/>
      <c r="K570" s="575"/>
      <c r="L570" s="575"/>
      <c r="M570" s="575"/>
      <c r="N570" s="575"/>
      <c r="O570" s="1117"/>
      <c r="P570" s="1118"/>
    </row>
    <row r="571" s="4" customFormat="1" spans="1:16">
      <c r="A571" s="575"/>
      <c r="B571" s="576" t="s">
        <v>3</v>
      </c>
      <c r="C571" s="575"/>
      <c r="D571" s="576"/>
      <c r="E571" s="1112"/>
      <c r="F571" s="575"/>
      <c r="G571" s="575"/>
      <c r="H571" s="1079"/>
      <c r="I571" s="575"/>
      <c r="J571" s="575"/>
      <c r="K571" s="575"/>
      <c r="L571" s="575"/>
      <c r="M571" s="575"/>
      <c r="N571" s="575"/>
      <c r="O571" s="1117"/>
      <c r="P571" s="1118"/>
    </row>
    <row r="572" s="4" customFormat="1" spans="1:16">
      <c r="A572" s="575"/>
      <c r="B572" s="576" t="s">
        <v>3</v>
      </c>
      <c r="C572" s="575"/>
      <c r="D572" s="576"/>
      <c r="E572" s="1112"/>
      <c r="F572" s="575"/>
      <c r="G572" s="575"/>
      <c r="H572" s="1079"/>
      <c r="I572" s="575"/>
      <c r="J572" s="575"/>
      <c r="K572" s="575"/>
      <c r="L572" s="575"/>
      <c r="M572" s="575"/>
      <c r="N572" s="575"/>
      <c r="O572" s="1117"/>
      <c r="P572" s="1118"/>
    </row>
    <row r="573" s="4" customFormat="1" spans="1:16">
      <c r="A573" s="575"/>
      <c r="B573" s="576" t="s">
        <v>3</v>
      </c>
      <c r="C573" s="575"/>
      <c r="D573" s="576"/>
      <c r="E573" s="1112"/>
      <c r="F573" s="575"/>
      <c r="G573" s="575"/>
      <c r="H573" s="1079"/>
      <c r="I573" s="575"/>
      <c r="J573" s="575"/>
      <c r="K573" s="575"/>
      <c r="L573" s="575"/>
      <c r="M573" s="575"/>
      <c r="N573" s="575"/>
      <c r="O573" s="1117"/>
      <c r="P573" s="1118"/>
    </row>
    <row r="574" s="4" customFormat="1" spans="1:16">
      <c r="A574" s="575"/>
      <c r="B574" s="576" t="s">
        <v>3</v>
      </c>
      <c r="C574" s="575"/>
      <c r="D574" s="576"/>
      <c r="E574" s="1112"/>
      <c r="F574" s="575"/>
      <c r="G574" s="575"/>
      <c r="H574" s="1079"/>
      <c r="I574" s="575"/>
      <c r="J574" s="575"/>
      <c r="K574" s="575"/>
      <c r="L574" s="575"/>
      <c r="M574" s="575"/>
      <c r="N574" s="575"/>
      <c r="O574" s="1117"/>
      <c r="P574" s="1118"/>
    </row>
    <row r="575" s="4" customFormat="1" spans="1:16">
      <c r="A575" s="575"/>
      <c r="B575" s="576" t="s">
        <v>3</v>
      </c>
      <c r="C575" s="575"/>
      <c r="D575" s="576"/>
      <c r="E575" s="1112"/>
      <c r="F575" s="575"/>
      <c r="G575" s="575"/>
      <c r="H575" s="1079"/>
      <c r="I575" s="575"/>
      <c r="J575" s="575"/>
      <c r="K575" s="575"/>
      <c r="L575" s="575"/>
      <c r="M575" s="575"/>
      <c r="N575" s="575"/>
      <c r="O575" s="1117"/>
      <c r="P575" s="1118"/>
    </row>
    <row r="576" s="4" customFormat="1" spans="1:16">
      <c r="A576" s="575"/>
      <c r="B576" s="576" t="s">
        <v>3</v>
      </c>
      <c r="C576" s="575"/>
      <c r="D576" s="576"/>
      <c r="E576" s="1112"/>
      <c r="F576" s="575"/>
      <c r="G576" s="575"/>
      <c r="H576" s="1079"/>
      <c r="I576" s="575"/>
      <c r="J576" s="575"/>
      <c r="K576" s="575"/>
      <c r="L576" s="575"/>
      <c r="M576" s="575"/>
      <c r="N576" s="575"/>
      <c r="O576" s="1117"/>
      <c r="P576" s="1118"/>
    </row>
    <row r="577" s="4" customFormat="1" spans="1:16">
      <c r="A577" s="575"/>
      <c r="B577" s="576" t="s">
        <v>3</v>
      </c>
      <c r="C577" s="575"/>
      <c r="D577" s="576"/>
      <c r="E577" s="1112"/>
      <c r="F577" s="575"/>
      <c r="G577" s="575"/>
      <c r="H577" s="1079"/>
      <c r="I577" s="575"/>
      <c r="J577" s="575"/>
      <c r="K577" s="575"/>
      <c r="L577" s="575"/>
      <c r="M577" s="575"/>
      <c r="N577" s="575"/>
      <c r="O577" s="1117"/>
      <c r="P577" s="1118"/>
    </row>
    <row r="578" s="4" customFormat="1" spans="1:16">
      <c r="A578" s="575"/>
      <c r="B578" s="576" t="s">
        <v>3</v>
      </c>
      <c r="C578" s="575"/>
      <c r="D578" s="576"/>
      <c r="E578" s="1112"/>
      <c r="F578" s="575"/>
      <c r="G578" s="575"/>
      <c r="H578" s="1079"/>
      <c r="I578" s="575"/>
      <c r="J578" s="575"/>
      <c r="K578" s="575"/>
      <c r="L578" s="575"/>
      <c r="M578" s="575"/>
      <c r="N578" s="575"/>
      <c r="O578" s="1117"/>
      <c r="P578" s="1118"/>
    </row>
    <row r="579" s="4" customFormat="1" spans="1:16">
      <c r="A579" s="575"/>
      <c r="B579" s="576" t="s">
        <v>3</v>
      </c>
      <c r="C579" s="575"/>
      <c r="D579" s="576"/>
      <c r="E579" s="1112"/>
      <c r="F579" s="575"/>
      <c r="G579" s="575"/>
      <c r="H579" s="1079"/>
      <c r="I579" s="575"/>
      <c r="J579" s="575"/>
      <c r="K579" s="575"/>
      <c r="L579" s="575"/>
      <c r="M579" s="575"/>
      <c r="N579" s="575"/>
      <c r="O579" s="1117"/>
      <c r="P579" s="1118"/>
    </row>
    <row r="580" s="4" customFormat="1" spans="1:16">
      <c r="A580" s="575"/>
      <c r="B580" s="576" t="s">
        <v>3</v>
      </c>
      <c r="C580" s="575"/>
      <c r="D580" s="576"/>
      <c r="E580" s="1112"/>
      <c r="F580" s="575"/>
      <c r="G580" s="575"/>
      <c r="H580" s="1079"/>
      <c r="I580" s="575"/>
      <c r="J580" s="575"/>
      <c r="K580" s="575"/>
      <c r="L580" s="575"/>
      <c r="M580" s="575"/>
      <c r="N580" s="575"/>
      <c r="O580" s="1117"/>
      <c r="P580" s="1118"/>
    </row>
    <row r="581" s="4" customFormat="1" spans="1:16">
      <c r="A581" s="575"/>
      <c r="B581" s="576" t="s">
        <v>3</v>
      </c>
      <c r="C581" s="575"/>
      <c r="D581" s="576"/>
      <c r="E581" s="1112"/>
      <c r="F581" s="575"/>
      <c r="G581" s="575"/>
      <c r="H581" s="1079"/>
      <c r="I581" s="575"/>
      <c r="J581" s="575"/>
      <c r="K581" s="575"/>
      <c r="L581" s="575"/>
      <c r="M581" s="575"/>
      <c r="N581" s="575"/>
      <c r="O581" s="1117"/>
      <c r="P581" s="1118"/>
    </row>
    <row r="582" s="4" customFormat="1" spans="1:16">
      <c r="A582" s="575"/>
      <c r="B582" s="576" t="s">
        <v>3</v>
      </c>
      <c r="C582" s="575"/>
      <c r="D582" s="576"/>
      <c r="E582" s="1112"/>
      <c r="F582" s="575"/>
      <c r="G582" s="575"/>
      <c r="H582" s="1079"/>
      <c r="I582" s="575"/>
      <c r="J582" s="575"/>
      <c r="K582" s="575"/>
      <c r="L582" s="575"/>
      <c r="M582" s="575"/>
      <c r="N582" s="575"/>
      <c r="O582" s="1117"/>
      <c r="P582" s="1118"/>
    </row>
    <row r="583" s="4" customFormat="1" spans="1:16">
      <c r="A583" s="575"/>
      <c r="B583" s="576" t="s">
        <v>3</v>
      </c>
      <c r="C583" s="575"/>
      <c r="D583" s="576"/>
      <c r="E583" s="1112"/>
      <c r="F583" s="575"/>
      <c r="G583" s="575"/>
      <c r="H583" s="1079"/>
      <c r="I583" s="575"/>
      <c r="J583" s="575"/>
      <c r="K583" s="575"/>
      <c r="L583" s="575"/>
      <c r="M583" s="575"/>
      <c r="N583" s="575"/>
      <c r="O583" s="1117"/>
      <c r="P583" s="1118"/>
    </row>
    <row r="584" s="4" customFormat="1" spans="1:16">
      <c r="A584" s="575"/>
      <c r="B584" s="576" t="s">
        <v>3</v>
      </c>
      <c r="C584" s="575"/>
      <c r="D584" s="576"/>
      <c r="E584" s="1112"/>
      <c r="F584" s="575"/>
      <c r="G584" s="575"/>
      <c r="H584" s="1079"/>
      <c r="I584" s="575"/>
      <c r="J584" s="575"/>
      <c r="K584" s="575"/>
      <c r="L584" s="575"/>
      <c r="M584" s="575"/>
      <c r="N584" s="575"/>
      <c r="O584" s="1117"/>
      <c r="P584" s="1118"/>
    </row>
    <row r="585" s="4" customFormat="1" spans="1:16">
      <c r="A585" s="575"/>
      <c r="B585" s="576" t="s">
        <v>3</v>
      </c>
      <c r="C585" s="575"/>
      <c r="D585" s="576"/>
      <c r="E585" s="1112"/>
      <c r="F585" s="575"/>
      <c r="G585" s="575"/>
      <c r="H585" s="1079"/>
      <c r="I585" s="575"/>
      <c r="J585" s="575"/>
      <c r="K585" s="575"/>
      <c r="L585" s="575"/>
      <c r="M585" s="575"/>
      <c r="N585" s="575"/>
      <c r="O585" s="1117"/>
      <c r="P585" s="1118"/>
    </row>
    <row r="586" s="4" customFormat="1" spans="1:16">
      <c r="A586" s="575"/>
      <c r="B586" s="576" t="s">
        <v>3</v>
      </c>
      <c r="C586" s="575"/>
      <c r="D586" s="576"/>
      <c r="E586" s="1112"/>
      <c r="F586" s="575"/>
      <c r="G586" s="575"/>
      <c r="H586" s="1079"/>
      <c r="I586" s="575"/>
      <c r="J586" s="575"/>
      <c r="K586" s="575"/>
      <c r="L586" s="575"/>
      <c r="M586" s="575"/>
      <c r="N586" s="575"/>
      <c r="O586" s="1117"/>
      <c r="P586" s="1118"/>
    </row>
    <row r="587" s="4" customFormat="1" spans="1:16">
      <c r="A587" s="575"/>
      <c r="B587" s="576" t="s">
        <v>3</v>
      </c>
      <c r="C587" s="575"/>
      <c r="D587" s="576"/>
      <c r="E587" s="1112"/>
      <c r="F587" s="575"/>
      <c r="G587" s="575"/>
      <c r="H587" s="1079"/>
      <c r="I587" s="575"/>
      <c r="J587" s="575"/>
      <c r="K587" s="575"/>
      <c r="L587" s="575"/>
      <c r="M587" s="575"/>
      <c r="N587" s="575"/>
      <c r="O587" s="1117"/>
      <c r="P587" s="1118"/>
    </row>
    <row r="588" s="4" customFormat="1" spans="1:16">
      <c r="A588" s="575"/>
      <c r="B588" s="576" t="s">
        <v>3</v>
      </c>
      <c r="C588" s="575"/>
      <c r="D588" s="576"/>
      <c r="E588" s="1112"/>
      <c r="F588" s="575"/>
      <c r="G588" s="575"/>
      <c r="H588" s="1079"/>
      <c r="I588" s="575"/>
      <c r="J588" s="575"/>
      <c r="K588" s="575"/>
      <c r="L588" s="575"/>
      <c r="M588" s="575"/>
      <c r="N588" s="575"/>
      <c r="O588" s="1117"/>
      <c r="P588" s="1118"/>
    </row>
    <row r="589" s="4" customFormat="1" spans="1:16">
      <c r="A589" s="575"/>
      <c r="B589" s="576" t="s">
        <v>3</v>
      </c>
      <c r="C589" s="575"/>
      <c r="D589" s="576"/>
      <c r="E589" s="1112"/>
      <c r="F589" s="575"/>
      <c r="G589" s="575"/>
      <c r="H589" s="1079"/>
      <c r="I589" s="575"/>
      <c r="J589" s="575"/>
      <c r="K589" s="575"/>
      <c r="L589" s="575"/>
      <c r="M589" s="575"/>
      <c r="N589" s="575"/>
      <c r="O589" s="1117"/>
      <c r="P589" s="1118"/>
    </row>
    <row r="590" s="4" customFormat="1" spans="1:16">
      <c r="A590" s="575"/>
      <c r="B590" s="576" t="s">
        <v>3</v>
      </c>
      <c r="C590" s="575"/>
      <c r="D590" s="576"/>
      <c r="E590" s="1112"/>
      <c r="F590" s="575"/>
      <c r="G590" s="575"/>
      <c r="H590" s="1079"/>
      <c r="I590" s="575"/>
      <c r="J590" s="575"/>
      <c r="K590" s="575"/>
      <c r="L590" s="575"/>
      <c r="M590" s="575"/>
      <c r="N590" s="575"/>
      <c r="O590" s="1117"/>
      <c r="P590" s="1118"/>
    </row>
    <row r="591" s="4" customFormat="1" spans="1:16">
      <c r="A591" s="575"/>
      <c r="B591" s="576" t="s">
        <v>3</v>
      </c>
      <c r="C591" s="575"/>
      <c r="D591" s="576"/>
      <c r="E591" s="1112"/>
      <c r="F591" s="575"/>
      <c r="G591" s="575"/>
      <c r="H591" s="1079"/>
      <c r="I591" s="575"/>
      <c r="J591" s="575"/>
      <c r="K591" s="575"/>
      <c r="L591" s="575"/>
      <c r="M591" s="575"/>
      <c r="N591" s="575"/>
      <c r="O591" s="1117"/>
      <c r="P591" s="1118"/>
    </row>
    <row r="592" s="4" customFormat="1" spans="1:16">
      <c r="A592" s="575"/>
      <c r="B592" s="576" t="s">
        <v>3</v>
      </c>
      <c r="C592" s="575"/>
      <c r="D592" s="576"/>
      <c r="E592" s="1112"/>
      <c r="F592" s="575"/>
      <c r="G592" s="575"/>
      <c r="H592" s="1079"/>
      <c r="I592" s="575"/>
      <c r="J592" s="575"/>
      <c r="K592" s="575"/>
      <c r="L592" s="575"/>
      <c r="M592" s="575"/>
      <c r="N592" s="575"/>
      <c r="O592" s="1117"/>
      <c r="P592" s="1118"/>
    </row>
    <row r="593" s="4" customFormat="1" spans="1:16">
      <c r="A593" s="575"/>
      <c r="B593" s="576" t="s">
        <v>3</v>
      </c>
      <c r="C593" s="575"/>
      <c r="D593" s="576"/>
      <c r="E593" s="1112"/>
      <c r="F593" s="575"/>
      <c r="G593" s="575"/>
      <c r="H593" s="1079"/>
      <c r="I593" s="575"/>
      <c r="J593" s="575"/>
      <c r="K593" s="575"/>
      <c r="L593" s="575"/>
      <c r="M593" s="575"/>
      <c r="N593" s="575"/>
      <c r="O593" s="1117"/>
      <c r="P593" s="1118"/>
    </row>
    <row r="594" s="4" customFormat="1" spans="1:16">
      <c r="A594" s="575"/>
      <c r="B594" s="576" t="s">
        <v>3</v>
      </c>
      <c r="C594" s="575"/>
      <c r="D594" s="576"/>
      <c r="E594" s="1112"/>
      <c r="F594" s="575"/>
      <c r="G594" s="575"/>
      <c r="H594" s="1079"/>
      <c r="I594" s="575"/>
      <c r="J594" s="575"/>
      <c r="K594" s="575"/>
      <c r="L594" s="575"/>
      <c r="M594" s="575"/>
      <c r="N594" s="575"/>
      <c r="O594" s="1117"/>
      <c r="P594" s="1118"/>
    </row>
    <row r="595" s="4" customFormat="1" spans="1:16">
      <c r="A595" s="575"/>
      <c r="B595" s="576" t="s">
        <v>3</v>
      </c>
      <c r="C595" s="575"/>
      <c r="D595" s="576"/>
      <c r="E595" s="1112"/>
      <c r="F595" s="575"/>
      <c r="G595" s="575"/>
      <c r="H595" s="1079"/>
      <c r="I595" s="575"/>
      <c r="J595" s="575"/>
      <c r="K595" s="575"/>
      <c r="L595" s="575"/>
      <c r="M595" s="575"/>
      <c r="N595" s="575"/>
      <c r="O595" s="1117"/>
      <c r="P595" s="1118"/>
    </row>
    <row r="596" s="4" customFormat="1" spans="1:16">
      <c r="A596" s="575"/>
      <c r="B596" s="576" t="s">
        <v>3</v>
      </c>
      <c r="C596" s="575"/>
      <c r="D596" s="576"/>
      <c r="E596" s="1112"/>
      <c r="F596" s="575"/>
      <c r="G596" s="575"/>
      <c r="H596" s="1079"/>
      <c r="I596" s="575"/>
      <c r="J596" s="575"/>
      <c r="K596" s="575"/>
      <c r="L596" s="575"/>
      <c r="M596" s="575"/>
      <c r="N596" s="575"/>
      <c r="O596" s="1117"/>
      <c r="P596" s="1118"/>
    </row>
    <row r="597" s="4" customFormat="1" spans="1:16">
      <c r="A597" s="575"/>
      <c r="B597" s="576" t="s">
        <v>3</v>
      </c>
      <c r="C597" s="575"/>
      <c r="D597" s="576"/>
      <c r="E597" s="1112"/>
      <c r="F597" s="575"/>
      <c r="G597" s="575"/>
      <c r="H597" s="1079"/>
      <c r="I597" s="575"/>
      <c r="J597" s="575"/>
      <c r="K597" s="575"/>
      <c r="L597" s="575"/>
      <c r="M597" s="575"/>
      <c r="N597" s="575"/>
      <c r="O597" s="1117"/>
      <c r="P597" s="1118"/>
    </row>
    <row r="598" s="4" customFormat="1" spans="1:16">
      <c r="A598" s="575"/>
      <c r="B598" s="576" t="s">
        <v>3</v>
      </c>
      <c r="C598" s="575"/>
      <c r="D598" s="576"/>
      <c r="E598" s="1112"/>
      <c r="F598" s="575"/>
      <c r="G598" s="575"/>
      <c r="H598" s="1079"/>
      <c r="I598" s="575"/>
      <c r="J598" s="575"/>
      <c r="K598" s="575"/>
      <c r="L598" s="575"/>
      <c r="M598" s="575"/>
      <c r="N598" s="575"/>
      <c r="O598" s="1117"/>
      <c r="P598" s="1118"/>
    </row>
    <row r="599" s="4" customFormat="1" spans="1:16">
      <c r="A599" s="575"/>
      <c r="B599" s="576" t="s">
        <v>3</v>
      </c>
      <c r="C599" s="575"/>
      <c r="D599" s="576"/>
      <c r="E599" s="1112"/>
      <c r="F599" s="575"/>
      <c r="G599" s="575"/>
      <c r="H599" s="1079"/>
      <c r="I599" s="575"/>
      <c r="J599" s="575"/>
      <c r="K599" s="575"/>
      <c r="L599" s="575"/>
      <c r="M599" s="575"/>
      <c r="N599" s="575"/>
      <c r="O599" s="1117"/>
      <c r="P599" s="1118"/>
    </row>
    <row r="600" s="4" customFormat="1" spans="1:16">
      <c r="A600" s="575"/>
      <c r="B600" s="576" t="s">
        <v>3</v>
      </c>
      <c r="C600" s="575"/>
      <c r="D600" s="576"/>
      <c r="E600" s="1112"/>
      <c r="F600" s="575"/>
      <c r="G600" s="575"/>
      <c r="H600" s="1079"/>
      <c r="I600" s="575"/>
      <c r="J600" s="575"/>
      <c r="K600" s="575"/>
      <c r="L600" s="575"/>
      <c r="M600" s="575"/>
      <c r="N600" s="575"/>
      <c r="O600" s="1117"/>
      <c r="P600" s="1118"/>
    </row>
    <row r="601" s="4" customFormat="1" spans="1:16">
      <c r="A601" s="575"/>
      <c r="B601" s="576" t="s">
        <v>3</v>
      </c>
      <c r="C601" s="575"/>
      <c r="D601" s="576"/>
      <c r="E601" s="1112"/>
      <c r="F601" s="575"/>
      <c r="G601" s="575"/>
      <c r="H601" s="1079"/>
      <c r="I601" s="575"/>
      <c r="J601" s="575"/>
      <c r="K601" s="575"/>
      <c r="L601" s="575"/>
      <c r="M601" s="575"/>
      <c r="N601" s="575"/>
      <c r="O601" s="1117"/>
      <c r="P601" s="1118"/>
    </row>
    <row r="602" s="4" customFormat="1" spans="1:16">
      <c r="A602" s="575"/>
      <c r="B602" s="576" t="s">
        <v>3</v>
      </c>
      <c r="C602" s="575"/>
      <c r="D602" s="576"/>
      <c r="E602" s="1112"/>
      <c r="F602" s="575"/>
      <c r="G602" s="575"/>
      <c r="H602" s="1079"/>
      <c r="I602" s="575"/>
      <c r="J602" s="575"/>
      <c r="K602" s="575"/>
      <c r="L602" s="575"/>
      <c r="M602" s="575"/>
      <c r="N602" s="575"/>
      <c r="O602" s="1117"/>
      <c r="P602" s="1118"/>
    </row>
    <row r="603" s="4" customFormat="1" spans="1:16">
      <c r="A603" s="575"/>
      <c r="B603" s="576" t="s">
        <v>3</v>
      </c>
      <c r="C603" s="575"/>
      <c r="D603" s="576"/>
      <c r="E603" s="1112"/>
      <c r="F603" s="575"/>
      <c r="G603" s="575"/>
      <c r="H603" s="1079"/>
      <c r="I603" s="575"/>
      <c r="J603" s="575"/>
      <c r="K603" s="575"/>
      <c r="L603" s="575"/>
      <c r="M603" s="575"/>
      <c r="N603" s="575"/>
      <c r="O603" s="1117"/>
      <c r="P603" s="1118"/>
    </row>
    <row r="604" s="4" customFormat="1" spans="1:16">
      <c r="A604" s="575"/>
      <c r="B604" s="576" t="s">
        <v>3</v>
      </c>
      <c r="C604" s="575"/>
      <c r="D604" s="576"/>
      <c r="E604" s="1112"/>
      <c r="F604" s="575"/>
      <c r="G604" s="575"/>
      <c r="H604" s="1079"/>
      <c r="I604" s="575"/>
      <c r="J604" s="575"/>
      <c r="K604" s="575"/>
      <c r="L604" s="575"/>
      <c r="M604" s="575"/>
      <c r="N604" s="575"/>
      <c r="O604" s="1117"/>
      <c r="P604" s="1118"/>
    </row>
    <row r="605" s="4" customFormat="1" spans="1:16">
      <c r="A605" s="575"/>
      <c r="B605" s="576" t="s">
        <v>3</v>
      </c>
      <c r="C605" s="575"/>
      <c r="D605" s="576"/>
      <c r="E605" s="1112"/>
      <c r="F605" s="575"/>
      <c r="G605" s="575"/>
      <c r="H605" s="1079"/>
      <c r="I605" s="575"/>
      <c r="J605" s="575"/>
      <c r="K605" s="575"/>
      <c r="L605" s="575"/>
      <c r="M605" s="575"/>
      <c r="N605" s="575"/>
      <c r="O605" s="1117"/>
      <c r="P605" s="1118"/>
    </row>
    <row r="606" s="4" customFormat="1" spans="1:16">
      <c r="A606" s="575"/>
      <c r="B606" s="576" t="s">
        <v>3</v>
      </c>
      <c r="C606" s="575"/>
      <c r="D606" s="576"/>
      <c r="E606" s="1112"/>
      <c r="F606" s="575"/>
      <c r="G606" s="575"/>
      <c r="H606" s="1079"/>
      <c r="I606" s="575"/>
      <c r="J606" s="575"/>
      <c r="K606" s="575"/>
      <c r="L606" s="575"/>
      <c r="M606" s="575"/>
      <c r="N606" s="575"/>
      <c r="O606" s="1117"/>
      <c r="P606" s="1118"/>
    </row>
    <row r="607" s="4" customFormat="1" spans="1:16">
      <c r="A607" s="575"/>
      <c r="B607" s="576" t="s">
        <v>3</v>
      </c>
      <c r="C607" s="575"/>
      <c r="D607" s="576"/>
      <c r="E607" s="1112"/>
      <c r="F607" s="575"/>
      <c r="G607" s="575"/>
      <c r="H607" s="1079"/>
      <c r="I607" s="575"/>
      <c r="J607" s="575"/>
      <c r="K607" s="575"/>
      <c r="L607" s="575"/>
      <c r="M607" s="575"/>
      <c r="N607" s="575"/>
      <c r="O607" s="1117"/>
      <c r="P607" s="1118"/>
    </row>
    <row r="608" s="4" customFormat="1" spans="1:16">
      <c r="A608" s="575"/>
      <c r="B608" s="576" t="s">
        <v>3</v>
      </c>
      <c r="C608" s="575"/>
      <c r="D608" s="576"/>
      <c r="E608" s="1112"/>
      <c r="F608" s="575"/>
      <c r="G608" s="575"/>
      <c r="H608" s="1079"/>
      <c r="I608" s="575"/>
      <c r="J608" s="575"/>
      <c r="K608" s="575"/>
      <c r="L608" s="575"/>
      <c r="M608" s="575"/>
      <c r="N608" s="575"/>
      <c r="O608" s="1117"/>
      <c r="P608" s="1118"/>
    </row>
    <row r="609" s="4" customFormat="1" spans="1:16">
      <c r="A609" s="575"/>
      <c r="B609" s="576" t="s">
        <v>3</v>
      </c>
      <c r="C609" s="575"/>
      <c r="D609" s="576"/>
      <c r="E609" s="1112"/>
      <c r="F609" s="575"/>
      <c r="G609" s="575"/>
      <c r="H609" s="1079"/>
      <c r="I609" s="575"/>
      <c r="J609" s="575"/>
      <c r="K609" s="575"/>
      <c r="L609" s="575"/>
      <c r="M609" s="575"/>
      <c r="N609" s="575"/>
      <c r="O609" s="1117"/>
      <c r="P609" s="1118"/>
    </row>
    <row r="610" s="4" customFormat="1" spans="1:16">
      <c r="A610" s="575"/>
      <c r="B610" s="576" t="s">
        <v>3</v>
      </c>
      <c r="C610" s="575"/>
      <c r="D610" s="576"/>
      <c r="E610" s="1112"/>
      <c r="F610" s="575"/>
      <c r="G610" s="575"/>
      <c r="H610" s="1079"/>
      <c r="I610" s="575"/>
      <c r="J610" s="575"/>
      <c r="K610" s="575"/>
      <c r="L610" s="575"/>
      <c r="M610" s="575"/>
      <c r="N610" s="575"/>
      <c r="O610" s="1117"/>
      <c r="P610" s="1118"/>
    </row>
    <row r="611" s="4" customFormat="1" spans="1:16">
      <c r="A611" s="575"/>
      <c r="B611" s="576" t="s">
        <v>3</v>
      </c>
      <c r="C611" s="575"/>
      <c r="D611" s="576"/>
      <c r="E611" s="1112"/>
      <c r="F611" s="575"/>
      <c r="G611" s="575"/>
      <c r="H611" s="1079"/>
      <c r="I611" s="575"/>
      <c r="J611" s="575"/>
      <c r="K611" s="575"/>
      <c r="L611" s="575"/>
      <c r="M611" s="575"/>
      <c r="N611" s="575"/>
      <c r="O611" s="1117"/>
      <c r="P611" s="1118"/>
    </row>
    <row r="612" s="4" customFormat="1" spans="1:16">
      <c r="A612" s="575"/>
      <c r="B612" s="576" t="s">
        <v>3</v>
      </c>
      <c r="C612" s="575"/>
      <c r="D612" s="576"/>
      <c r="E612" s="1112"/>
      <c r="F612" s="575"/>
      <c r="G612" s="575"/>
      <c r="H612" s="1079"/>
      <c r="I612" s="575"/>
      <c r="J612" s="575"/>
      <c r="K612" s="575"/>
      <c r="L612" s="575"/>
      <c r="M612" s="575"/>
      <c r="N612" s="575"/>
      <c r="O612" s="1117"/>
      <c r="P612" s="1118"/>
    </row>
    <row r="613" s="4" customFormat="1" spans="1:16">
      <c r="A613" s="575"/>
      <c r="B613" s="576" t="s">
        <v>3</v>
      </c>
      <c r="C613" s="575"/>
      <c r="D613" s="576"/>
      <c r="E613" s="1112"/>
      <c r="F613" s="575"/>
      <c r="G613" s="575"/>
      <c r="H613" s="1079"/>
      <c r="I613" s="575"/>
      <c r="J613" s="575"/>
      <c r="K613" s="575"/>
      <c r="L613" s="575"/>
      <c r="M613" s="575"/>
      <c r="N613" s="575"/>
      <c r="O613" s="1117"/>
      <c r="P613" s="1118"/>
    </row>
    <row r="614" s="4" customFormat="1" spans="1:16">
      <c r="A614" s="575"/>
      <c r="B614" s="576" t="s">
        <v>3</v>
      </c>
      <c r="C614" s="575"/>
      <c r="D614" s="576"/>
      <c r="E614" s="1112"/>
      <c r="F614" s="575"/>
      <c r="G614" s="575"/>
      <c r="H614" s="1079"/>
      <c r="I614" s="575"/>
      <c r="J614" s="575"/>
      <c r="K614" s="575"/>
      <c r="L614" s="575"/>
      <c r="M614" s="575"/>
      <c r="N614" s="575"/>
      <c r="O614" s="1117"/>
      <c r="P614" s="1118"/>
    </row>
    <row r="615" s="4" customFormat="1" spans="1:16">
      <c r="A615" s="575"/>
      <c r="B615" s="576" t="s">
        <v>3</v>
      </c>
      <c r="C615" s="575"/>
      <c r="D615" s="576"/>
      <c r="E615" s="1112"/>
      <c r="F615" s="575"/>
      <c r="G615" s="575"/>
      <c r="H615" s="1079"/>
      <c r="I615" s="575"/>
      <c r="J615" s="575"/>
      <c r="K615" s="575"/>
      <c r="L615" s="575"/>
      <c r="M615" s="575"/>
      <c r="N615" s="575"/>
      <c r="O615" s="1117"/>
      <c r="P615" s="1118"/>
    </row>
    <row r="616" s="4" customFormat="1" spans="1:16">
      <c r="A616" s="575"/>
      <c r="B616" s="576" t="s">
        <v>3</v>
      </c>
      <c r="C616" s="575"/>
      <c r="D616" s="576"/>
      <c r="E616" s="1112"/>
      <c r="F616" s="575"/>
      <c r="G616" s="575"/>
      <c r="H616" s="1079"/>
      <c r="I616" s="575"/>
      <c r="J616" s="575"/>
      <c r="K616" s="575"/>
      <c r="L616" s="575"/>
      <c r="M616" s="575"/>
      <c r="N616" s="575"/>
      <c r="O616" s="1117"/>
      <c r="P616" s="1118"/>
    </row>
    <row r="617" s="4" customFormat="1" spans="1:16">
      <c r="A617" s="575"/>
      <c r="B617" s="576" t="s">
        <v>3</v>
      </c>
      <c r="C617" s="575"/>
      <c r="D617" s="576"/>
      <c r="E617" s="1112"/>
      <c r="F617" s="575"/>
      <c r="G617" s="575"/>
      <c r="H617" s="1079"/>
      <c r="I617" s="575"/>
      <c r="J617" s="575"/>
      <c r="K617" s="575"/>
      <c r="L617" s="575"/>
      <c r="M617" s="575"/>
      <c r="N617" s="575"/>
      <c r="O617" s="1117"/>
      <c r="P617" s="1118"/>
    </row>
    <row r="618" s="4" customFormat="1" spans="1:16">
      <c r="A618" s="575"/>
      <c r="B618" s="576" t="s">
        <v>3</v>
      </c>
      <c r="C618" s="575"/>
      <c r="D618" s="576"/>
      <c r="E618" s="1112"/>
      <c r="F618" s="575"/>
      <c r="G618" s="575"/>
      <c r="H618" s="1079"/>
      <c r="I618" s="575"/>
      <c r="J618" s="575"/>
      <c r="K618" s="575"/>
      <c r="L618" s="575"/>
      <c r="M618" s="575"/>
      <c r="N618" s="575"/>
      <c r="O618" s="1117"/>
      <c r="P618" s="1118"/>
    </row>
    <row r="619" s="4" customFormat="1" spans="1:16">
      <c r="A619" s="575"/>
      <c r="B619" s="576" t="s">
        <v>3</v>
      </c>
      <c r="C619" s="575"/>
      <c r="D619" s="576"/>
      <c r="E619" s="1112"/>
      <c r="F619" s="575"/>
      <c r="G619" s="575"/>
      <c r="H619" s="1079"/>
      <c r="I619" s="575"/>
      <c r="J619" s="575"/>
      <c r="K619" s="575"/>
      <c r="L619" s="575"/>
      <c r="M619" s="575"/>
      <c r="N619" s="575"/>
      <c r="O619" s="1117"/>
      <c r="P619" s="1118"/>
    </row>
    <row r="620" s="4" customFormat="1" spans="1:16">
      <c r="A620" s="575"/>
      <c r="B620" s="576" t="s">
        <v>3</v>
      </c>
      <c r="C620" s="575"/>
      <c r="D620" s="576"/>
      <c r="E620" s="1112"/>
      <c r="F620" s="575"/>
      <c r="G620" s="575"/>
      <c r="H620" s="1079"/>
      <c r="I620" s="575"/>
      <c r="J620" s="575"/>
      <c r="K620" s="575"/>
      <c r="L620" s="575"/>
      <c r="M620" s="575"/>
      <c r="N620" s="575"/>
      <c r="O620" s="1117"/>
      <c r="P620" s="1118"/>
    </row>
    <row r="621" s="4" customFormat="1" spans="1:16">
      <c r="A621" s="575"/>
      <c r="B621" s="576" t="s">
        <v>3</v>
      </c>
      <c r="C621" s="575"/>
      <c r="D621" s="576"/>
      <c r="E621" s="1112"/>
      <c r="F621" s="575"/>
      <c r="G621" s="575"/>
      <c r="H621" s="1079"/>
      <c r="I621" s="575"/>
      <c r="J621" s="575"/>
      <c r="K621" s="575"/>
      <c r="L621" s="575"/>
      <c r="M621" s="575"/>
      <c r="N621" s="575"/>
      <c r="O621" s="1117"/>
      <c r="P621" s="1118"/>
    </row>
    <row r="622" s="4" customFormat="1" spans="1:16">
      <c r="A622" s="575"/>
      <c r="B622" s="576" t="s">
        <v>3</v>
      </c>
      <c r="C622" s="575"/>
      <c r="D622" s="576"/>
      <c r="E622" s="1112"/>
      <c r="F622" s="575"/>
      <c r="G622" s="575"/>
      <c r="H622" s="1079"/>
      <c r="I622" s="575"/>
      <c r="J622" s="575"/>
      <c r="K622" s="575"/>
      <c r="L622" s="575"/>
      <c r="M622" s="575"/>
      <c r="N622" s="575"/>
      <c r="O622" s="1117"/>
      <c r="P622" s="1118"/>
    </row>
    <row r="623" s="4" customFormat="1" spans="1:16">
      <c r="A623" s="575"/>
      <c r="B623" s="576" t="s">
        <v>3</v>
      </c>
      <c r="C623" s="575"/>
      <c r="D623" s="576"/>
      <c r="E623" s="1112"/>
      <c r="F623" s="575"/>
      <c r="G623" s="575"/>
      <c r="H623" s="1079"/>
      <c r="I623" s="575"/>
      <c r="J623" s="575"/>
      <c r="K623" s="575"/>
      <c r="L623" s="575"/>
      <c r="M623" s="575"/>
      <c r="N623" s="575"/>
      <c r="O623" s="1117"/>
      <c r="P623" s="1118"/>
    </row>
    <row r="624" s="4" customFormat="1" spans="1:16">
      <c r="A624" s="575"/>
      <c r="B624" s="576" t="s">
        <v>3</v>
      </c>
      <c r="C624" s="575"/>
      <c r="D624" s="576"/>
      <c r="E624" s="1112"/>
      <c r="F624" s="575"/>
      <c r="G624" s="575"/>
      <c r="H624" s="1079"/>
      <c r="I624" s="575"/>
      <c r="J624" s="575"/>
      <c r="K624" s="575"/>
      <c r="L624" s="575"/>
      <c r="M624" s="575"/>
      <c r="N624" s="575"/>
      <c r="O624" s="1117"/>
      <c r="P624" s="1118"/>
    </row>
    <row r="625" s="4" customFormat="1" spans="1:16">
      <c r="A625" s="1126"/>
      <c r="B625" s="576" t="s">
        <v>3</v>
      </c>
      <c r="C625" s="575"/>
      <c r="D625" s="576"/>
      <c r="E625" s="1112"/>
      <c r="F625" s="575"/>
      <c r="G625" s="575"/>
      <c r="H625" s="1079"/>
      <c r="I625" s="575"/>
      <c r="J625" s="575"/>
      <c r="K625" s="575"/>
      <c r="L625" s="575"/>
      <c r="M625" s="575"/>
      <c r="N625" s="575"/>
      <c r="O625" s="1117"/>
      <c r="P625" s="1118"/>
    </row>
    <row r="626" s="4" customFormat="1" spans="1:16">
      <c r="A626" s="575"/>
      <c r="B626" s="576" t="s">
        <v>3</v>
      </c>
      <c r="C626" s="575"/>
      <c r="D626" s="576"/>
      <c r="E626" s="1112"/>
      <c r="F626" s="575"/>
      <c r="G626" s="575"/>
      <c r="H626" s="1079"/>
      <c r="I626" s="575"/>
      <c r="J626" s="575"/>
      <c r="K626" s="575"/>
      <c r="L626" s="575"/>
      <c r="M626" s="575"/>
      <c r="N626" s="575"/>
      <c r="O626" s="575"/>
      <c r="P626" s="575"/>
    </row>
    <row r="627" s="4" customFormat="1" spans="1:16">
      <c r="A627" s="575"/>
      <c r="B627" s="576" t="s">
        <v>3</v>
      </c>
      <c r="C627" s="575"/>
      <c r="D627" s="576"/>
      <c r="E627" s="1112"/>
      <c r="F627" s="575"/>
      <c r="G627" s="575"/>
      <c r="H627" s="1079"/>
      <c r="I627" s="575"/>
      <c r="J627" s="575"/>
      <c r="K627" s="575"/>
      <c r="L627" s="575"/>
      <c r="M627" s="575"/>
      <c r="N627" s="575"/>
      <c r="O627" s="575"/>
      <c r="P627" s="575"/>
    </row>
    <row r="628" s="4" customFormat="1" spans="1:16">
      <c r="A628" s="575"/>
      <c r="B628" s="576" t="s">
        <v>3</v>
      </c>
      <c r="C628" s="575"/>
      <c r="D628" s="576"/>
      <c r="E628" s="1112"/>
      <c r="F628" s="575"/>
      <c r="G628" s="575"/>
      <c r="H628" s="1079"/>
      <c r="I628" s="575"/>
      <c r="J628" s="575"/>
      <c r="K628" s="575"/>
      <c r="L628" s="575"/>
      <c r="M628" s="575"/>
      <c r="N628" s="575"/>
      <c r="O628" s="575"/>
      <c r="P628" s="575"/>
    </row>
    <row r="629" s="4" customFormat="1" spans="1:16">
      <c r="A629" s="575"/>
      <c r="B629" s="576" t="s">
        <v>3</v>
      </c>
      <c r="C629" s="575"/>
      <c r="D629" s="576"/>
      <c r="E629" s="1112"/>
      <c r="F629" s="575"/>
      <c r="G629" s="575"/>
      <c r="H629" s="1079"/>
      <c r="I629" s="575"/>
      <c r="J629" s="575"/>
      <c r="K629" s="575"/>
      <c r="L629" s="575"/>
      <c r="M629" s="575"/>
      <c r="N629" s="575"/>
      <c r="O629" s="575"/>
      <c r="P629" s="575"/>
    </row>
    <row r="630" s="4" customFormat="1" spans="1:16">
      <c r="A630" s="575"/>
      <c r="B630" s="576" t="s">
        <v>3</v>
      </c>
      <c r="C630" s="575"/>
      <c r="D630" s="576"/>
      <c r="E630" s="1112"/>
      <c r="F630" s="575"/>
      <c r="G630" s="575"/>
      <c r="H630" s="1079"/>
      <c r="I630" s="575"/>
      <c r="J630" s="575"/>
      <c r="K630" s="575"/>
      <c r="L630" s="575"/>
      <c r="M630" s="575"/>
      <c r="N630" s="575"/>
      <c r="O630" s="575"/>
      <c r="P630" s="575"/>
    </row>
    <row r="631" s="4" customFormat="1" spans="1:16">
      <c r="A631" s="575"/>
      <c r="B631" s="576" t="s">
        <v>3</v>
      </c>
      <c r="C631" s="575"/>
      <c r="D631" s="576"/>
      <c r="E631" s="1112"/>
      <c r="F631" s="575"/>
      <c r="G631" s="575"/>
      <c r="H631" s="1079"/>
      <c r="I631" s="575"/>
      <c r="J631" s="575"/>
      <c r="K631" s="575"/>
      <c r="L631" s="575"/>
      <c r="M631" s="575"/>
      <c r="N631" s="575"/>
      <c r="O631" s="575"/>
      <c r="P631" s="575"/>
    </row>
    <row r="632" s="4" customFormat="1" spans="1:16">
      <c r="A632" s="575"/>
      <c r="B632" s="576" t="s">
        <v>3</v>
      </c>
      <c r="C632" s="575"/>
      <c r="D632" s="576"/>
      <c r="E632" s="1112"/>
      <c r="F632" s="575"/>
      <c r="G632" s="575"/>
      <c r="H632" s="1079"/>
      <c r="I632" s="575"/>
      <c r="J632" s="575"/>
      <c r="K632" s="575"/>
      <c r="L632" s="575"/>
      <c r="M632" s="575"/>
      <c r="N632" s="575"/>
      <c r="O632" s="575"/>
      <c r="P632" s="575"/>
    </row>
    <row r="633" s="4" customFormat="1" spans="1:16">
      <c r="A633" s="575"/>
      <c r="B633" s="576" t="s">
        <v>3</v>
      </c>
      <c r="C633" s="575"/>
      <c r="D633" s="576"/>
      <c r="E633" s="1112"/>
      <c r="F633" s="575"/>
      <c r="G633" s="575"/>
      <c r="H633" s="1079"/>
      <c r="I633" s="575"/>
      <c r="J633" s="575"/>
      <c r="K633" s="575"/>
      <c r="L633" s="575"/>
      <c r="M633" s="575"/>
      <c r="N633" s="575"/>
      <c r="O633" s="575"/>
      <c r="P633" s="575"/>
    </row>
    <row r="634" s="4" customFormat="1" spans="1:16">
      <c r="A634" s="575"/>
      <c r="B634" s="576" t="s">
        <v>3</v>
      </c>
      <c r="C634" s="575"/>
      <c r="D634" s="576"/>
      <c r="E634" s="1112"/>
      <c r="F634" s="575"/>
      <c r="G634" s="575"/>
      <c r="H634" s="1079"/>
      <c r="I634" s="575"/>
      <c r="J634" s="575"/>
      <c r="K634" s="575"/>
      <c r="L634" s="575"/>
      <c r="M634" s="575"/>
      <c r="N634" s="575"/>
      <c r="O634" s="575"/>
      <c r="P634" s="575"/>
    </row>
    <row r="635" s="4" customFormat="1" spans="1:16">
      <c r="A635" s="575"/>
      <c r="B635" s="576" t="s">
        <v>3</v>
      </c>
      <c r="C635" s="575"/>
      <c r="D635" s="576"/>
      <c r="E635" s="1112"/>
      <c r="F635" s="575"/>
      <c r="G635" s="575"/>
      <c r="H635" s="1079"/>
      <c r="I635" s="575"/>
      <c r="J635" s="575"/>
      <c r="K635" s="575"/>
      <c r="L635" s="575"/>
      <c r="M635" s="575"/>
      <c r="N635" s="575"/>
      <c r="O635" s="575"/>
      <c r="P635" s="575"/>
    </row>
    <row r="636" s="4" customFormat="1" spans="1:16">
      <c r="A636" s="575"/>
      <c r="B636" s="576" t="s">
        <v>3</v>
      </c>
      <c r="C636" s="575"/>
      <c r="D636" s="576"/>
      <c r="E636" s="1112"/>
      <c r="F636" s="575"/>
      <c r="G636" s="575"/>
      <c r="H636" s="1079"/>
      <c r="I636" s="575"/>
      <c r="J636" s="575"/>
      <c r="K636" s="575"/>
      <c r="L636" s="575"/>
      <c r="M636" s="575"/>
      <c r="N636" s="575"/>
      <c r="O636" s="575"/>
      <c r="P636" s="575"/>
    </row>
    <row r="637" s="4" customFormat="1" spans="1:16">
      <c r="A637" s="575"/>
      <c r="B637" s="576" t="s">
        <v>3</v>
      </c>
      <c r="C637" s="575"/>
      <c r="D637" s="576"/>
      <c r="E637" s="1112"/>
      <c r="F637" s="575"/>
      <c r="G637" s="575"/>
      <c r="H637" s="1079"/>
      <c r="I637" s="575"/>
      <c r="J637" s="575"/>
      <c r="K637" s="575"/>
      <c r="L637" s="575"/>
      <c r="M637" s="575"/>
      <c r="N637" s="575"/>
      <c r="O637" s="575"/>
      <c r="P637" s="575"/>
    </row>
    <row r="638" s="4" customFormat="1" spans="1:16">
      <c r="A638" s="575"/>
      <c r="B638" s="576" t="s">
        <v>3</v>
      </c>
      <c r="C638" s="575"/>
      <c r="D638" s="576"/>
      <c r="E638" s="1112"/>
      <c r="F638" s="575"/>
      <c r="G638" s="575"/>
      <c r="H638" s="1079"/>
      <c r="I638" s="575"/>
      <c r="J638" s="575"/>
      <c r="K638" s="575"/>
      <c r="L638" s="575"/>
      <c r="M638" s="575"/>
      <c r="N638" s="575"/>
      <c r="O638" s="575"/>
      <c r="P638" s="575"/>
    </row>
    <row r="639" s="4" customFormat="1" spans="1:16">
      <c r="A639" s="575"/>
      <c r="B639" s="576" t="s">
        <v>3</v>
      </c>
      <c r="C639" s="575"/>
      <c r="D639" s="576"/>
      <c r="E639" s="1112"/>
      <c r="F639" s="575"/>
      <c r="G639" s="575"/>
      <c r="H639" s="1079"/>
      <c r="I639" s="575"/>
      <c r="J639" s="575"/>
      <c r="K639" s="575"/>
      <c r="L639" s="575"/>
      <c r="M639" s="575"/>
      <c r="N639" s="575"/>
      <c r="O639" s="575"/>
      <c r="P639" s="575"/>
    </row>
    <row r="640" s="4" customFormat="1" spans="1:16">
      <c r="A640" s="575"/>
      <c r="B640" s="576" t="s">
        <v>3</v>
      </c>
      <c r="C640" s="575"/>
      <c r="D640" s="576"/>
      <c r="E640" s="1112"/>
      <c r="F640" s="575"/>
      <c r="G640" s="575"/>
      <c r="H640" s="1079"/>
      <c r="I640" s="575"/>
      <c r="J640" s="575"/>
      <c r="K640" s="575"/>
      <c r="L640" s="575"/>
      <c r="M640" s="575"/>
      <c r="N640" s="575"/>
      <c r="O640" s="575"/>
      <c r="P640" s="575"/>
    </row>
    <row r="641" s="4" customFormat="1" spans="1:16">
      <c r="A641" s="575"/>
      <c r="B641" s="576" t="s">
        <v>3</v>
      </c>
      <c r="C641" s="575"/>
      <c r="D641" s="576"/>
      <c r="E641" s="1112"/>
      <c r="F641" s="575"/>
      <c r="G641" s="575"/>
      <c r="H641" s="1079"/>
      <c r="I641" s="575"/>
      <c r="J641" s="575"/>
      <c r="K641" s="575"/>
      <c r="L641" s="575"/>
      <c r="M641" s="575"/>
      <c r="N641" s="575"/>
      <c r="O641" s="575"/>
      <c r="P641" s="575"/>
    </row>
    <row r="642" s="4" customFormat="1" spans="1:16">
      <c r="A642" s="575"/>
      <c r="B642" s="576" t="s">
        <v>3</v>
      </c>
      <c r="C642" s="575"/>
      <c r="D642" s="576"/>
      <c r="E642" s="1112"/>
      <c r="F642" s="575"/>
      <c r="G642" s="575"/>
      <c r="H642" s="1079"/>
      <c r="I642" s="575"/>
      <c r="J642" s="575"/>
      <c r="K642" s="575"/>
      <c r="L642" s="575"/>
      <c r="M642" s="575"/>
      <c r="N642" s="575"/>
      <c r="O642" s="575"/>
      <c r="P642" s="575"/>
    </row>
    <row r="643" s="4" customFormat="1" spans="1:16">
      <c r="A643" s="575"/>
      <c r="B643" s="576" t="s">
        <v>3</v>
      </c>
      <c r="C643" s="575"/>
      <c r="D643" s="576"/>
      <c r="E643" s="1112"/>
      <c r="F643" s="575"/>
      <c r="G643" s="575"/>
      <c r="H643" s="1079"/>
      <c r="I643" s="575"/>
      <c r="J643" s="575"/>
      <c r="K643" s="575"/>
      <c r="L643" s="575"/>
      <c r="M643" s="575"/>
      <c r="N643" s="575"/>
      <c r="O643" s="575"/>
      <c r="P643" s="575"/>
    </row>
    <row r="644" s="4" customFormat="1" spans="1:16">
      <c r="A644" s="575"/>
      <c r="B644" s="576" t="s">
        <v>3</v>
      </c>
      <c r="C644" s="575"/>
      <c r="D644" s="576"/>
      <c r="E644" s="1112"/>
      <c r="F644" s="575"/>
      <c r="G644" s="575"/>
      <c r="H644" s="1079"/>
      <c r="I644" s="575"/>
      <c r="J644" s="575"/>
      <c r="K644" s="575"/>
      <c r="L644" s="575"/>
      <c r="M644" s="575"/>
      <c r="N644" s="575"/>
      <c r="O644" s="575"/>
      <c r="P644" s="575"/>
    </row>
    <row r="645" s="4" customFormat="1" spans="1:16">
      <c r="A645" s="575"/>
      <c r="B645" s="576" t="s">
        <v>3</v>
      </c>
      <c r="C645" s="575"/>
      <c r="D645" s="576"/>
      <c r="E645" s="1112"/>
      <c r="F645" s="575"/>
      <c r="G645" s="575"/>
      <c r="H645" s="1079"/>
      <c r="I645" s="575"/>
      <c r="J645" s="575"/>
      <c r="K645" s="575"/>
      <c r="L645" s="575"/>
      <c r="M645" s="575"/>
      <c r="N645" s="575"/>
      <c r="O645" s="575"/>
      <c r="P645" s="575"/>
    </row>
    <row r="646" s="4" customFormat="1" spans="1:16">
      <c r="A646" s="575"/>
      <c r="B646" s="576" t="s">
        <v>3</v>
      </c>
      <c r="C646" s="575"/>
      <c r="D646" s="576"/>
      <c r="E646" s="1112"/>
      <c r="F646" s="575"/>
      <c r="G646" s="575"/>
      <c r="H646" s="1079"/>
      <c r="I646" s="575"/>
      <c r="J646" s="575"/>
      <c r="K646" s="575"/>
      <c r="L646" s="575"/>
      <c r="M646" s="575"/>
      <c r="N646" s="575"/>
      <c r="O646" s="575"/>
      <c r="P646" s="575"/>
    </row>
    <row r="647" s="4" customFormat="1" spans="1:16">
      <c r="A647" s="575"/>
      <c r="B647" s="576" t="s">
        <v>3</v>
      </c>
      <c r="C647" s="575"/>
      <c r="D647" s="576"/>
      <c r="E647" s="1112"/>
      <c r="F647" s="575"/>
      <c r="G647" s="575"/>
      <c r="H647" s="1079"/>
      <c r="I647" s="575"/>
      <c r="J647" s="575"/>
      <c r="K647" s="575"/>
      <c r="L647" s="575"/>
      <c r="M647" s="575"/>
      <c r="N647" s="575"/>
      <c r="O647" s="575"/>
      <c r="P647" s="575"/>
    </row>
    <row r="648" s="4" customFormat="1" spans="1:16">
      <c r="A648" s="575"/>
      <c r="B648" s="576" t="s">
        <v>3</v>
      </c>
      <c r="C648" s="575"/>
      <c r="D648" s="576"/>
      <c r="E648" s="1112"/>
      <c r="F648" s="575"/>
      <c r="G648" s="575"/>
      <c r="H648" s="1079"/>
      <c r="I648" s="575"/>
      <c r="J648" s="575"/>
      <c r="K648" s="575"/>
      <c r="L648" s="575"/>
      <c r="M648" s="575"/>
      <c r="N648" s="575"/>
      <c r="O648" s="575"/>
      <c r="P648" s="575"/>
    </row>
    <row r="649" s="4" customFormat="1" spans="1:16">
      <c r="A649" s="575"/>
      <c r="B649" s="576" t="s">
        <v>3</v>
      </c>
      <c r="C649" s="575"/>
      <c r="D649" s="576"/>
      <c r="E649" s="1112"/>
      <c r="F649" s="575"/>
      <c r="G649" s="575"/>
      <c r="H649" s="1079"/>
      <c r="I649" s="575"/>
      <c r="J649" s="575"/>
      <c r="K649" s="575"/>
      <c r="L649" s="575"/>
      <c r="M649" s="575"/>
      <c r="N649" s="575"/>
      <c r="O649" s="575"/>
      <c r="P649" s="575"/>
    </row>
    <row r="650" s="4" customFormat="1" spans="1:16">
      <c r="A650" s="575"/>
      <c r="B650" s="576" t="s">
        <v>3</v>
      </c>
      <c r="C650" s="575"/>
      <c r="D650" s="576"/>
      <c r="E650" s="1112"/>
      <c r="F650" s="575"/>
      <c r="G650" s="575"/>
      <c r="H650" s="1079"/>
      <c r="I650" s="575"/>
      <c r="J650" s="575"/>
      <c r="K650" s="575"/>
      <c r="L650" s="575"/>
      <c r="M650" s="575"/>
      <c r="N650" s="575"/>
      <c r="O650" s="575"/>
      <c r="P650" s="575"/>
    </row>
    <row r="651" s="4" customFormat="1" spans="1:16">
      <c r="A651" s="575"/>
      <c r="B651" s="576" t="s">
        <v>3</v>
      </c>
      <c r="C651" s="575"/>
      <c r="D651" s="576"/>
      <c r="E651" s="1112"/>
      <c r="F651" s="575"/>
      <c r="G651" s="575"/>
      <c r="H651" s="1079"/>
      <c r="I651" s="575"/>
      <c r="J651" s="575"/>
      <c r="K651" s="575"/>
      <c r="L651" s="575"/>
      <c r="M651" s="575"/>
      <c r="N651" s="575"/>
      <c r="O651" s="575"/>
      <c r="P651" s="575"/>
    </row>
    <row r="652" s="4" customFormat="1" spans="1:16">
      <c r="A652" s="575"/>
      <c r="B652" s="576" t="s">
        <v>3</v>
      </c>
      <c r="C652" s="575"/>
      <c r="D652" s="576"/>
      <c r="E652" s="1112"/>
      <c r="F652" s="575"/>
      <c r="G652" s="575"/>
      <c r="H652" s="1079"/>
      <c r="I652" s="575"/>
      <c r="J652" s="575"/>
      <c r="K652" s="575"/>
      <c r="L652" s="575"/>
      <c r="M652" s="575"/>
      <c r="N652" s="575"/>
      <c r="O652" s="575"/>
      <c r="P652" s="575"/>
    </row>
    <row r="653" s="4" customFormat="1" spans="1:16">
      <c r="A653" s="575"/>
      <c r="B653" s="576" t="s">
        <v>3</v>
      </c>
      <c r="C653" s="575"/>
      <c r="D653" s="576"/>
      <c r="E653" s="1112"/>
      <c r="F653" s="575"/>
      <c r="G653" s="575"/>
      <c r="H653" s="1079"/>
      <c r="I653" s="575"/>
      <c r="J653" s="575"/>
      <c r="K653" s="575"/>
      <c r="L653" s="575"/>
      <c r="M653" s="575"/>
      <c r="N653" s="575"/>
      <c r="O653" s="575"/>
      <c r="P653" s="575"/>
    </row>
    <row r="654" s="4" customFormat="1" spans="1:16">
      <c r="A654" s="575"/>
      <c r="B654" s="576" t="s">
        <v>3</v>
      </c>
      <c r="C654" s="575"/>
      <c r="D654" s="576"/>
      <c r="E654" s="1112"/>
      <c r="F654" s="575"/>
      <c r="G654" s="575"/>
      <c r="H654" s="1079"/>
      <c r="I654" s="575"/>
      <c r="J654" s="575"/>
      <c r="K654" s="575"/>
      <c r="L654" s="575"/>
      <c r="M654" s="575"/>
      <c r="N654" s="575"/>
      <c r="O654" s="575"/>
      <c r="P654" s="575"/>
    </row>
    <row r="655" s="4" customFormat="1" spans="1:16">
      <c r="A655" s="575"/>
      <c r="B655" s="576" t="s">
        <v>3</v>
      </c>
      <c r="C655" s="575"/>
      <c r="D655" s="576"/>
      <c r="E655" s="1112"/>
      <c r="F655" s="575"/>
      <c r="G655" s="575"/>
      <c r="H655" s="1079"/>
      <c r="I655" s="575"/>
      <c r="J655" s="575"/>
      <c r="K655" s="575"/>
      <c r="L655" s="575"/>
      <c r="M655" s="575"/>
      <c r="N655" s="575"/>
      <c r="O655" s="575"/>
      <c r="P655" s="575"/>
    </row>
    <row r="656" s="4" customFormat="1" spans="1:16">
      <c r="A656" s="575"/>
      <c r="B656" s="576" t="s">
        <v>3</v>
      </c>
      <c r="C656" s="575"/>
      <c r="D656" s="576"/>
      <c r="E656" s="1112"/>
      <c r="F656" s="575"/>
      <c r="G656" s="575"/>
      <c r="H656" s="1079"/>
      <c r="I656" s="575"/>
      <c r="J656" s="575"/>
      <c r="K656" s="575"/>
      <c r="L656" s="575"/>
      <c r="M656" s="575"/>
      <c r="N656" s="575"/>
      <c r="O656" s="575"/>
      <c r="P656" s="575"/>
    </row>
    <row r="657" s="4" customFormat="1" spans="1:16">
      <c r="A657" s="575"/>
      <c r="B657" s="576" t="s">
        <v>3</v>
      </c>
      <c r="C657" s="575"/>
      <c r="D657" s="576"/>
      <c r="E657" s="1112"/>
      <c r="F657" s="575"/>
      <c r="G657" s="575"/>
      <c r="H657" s="1079"/>
      <c r="I657" s="575"/>
      <c r="J657" s="575"/>
      <c r="K657" s="575"/>
      <c r="L657" s="575"/>
      <c r="M657" s="575"/>
      <c r="N657" s="575"/>
      <c r="O657" s="575"/>
      <c r="P657" s="575"/>
    </row>
    <row r="658" s="4" customFormat="1" spans="1:16">
      <c r="A658" s="575"/>
      <c r="B658" s="576" t="s">
        <v>3</v>
      </c>
      <c r="C658" s="575"/>
      <c r="D658" s="576"/>
      <c r="E658" s="1112"/>
      <c r="F658" s="575"/>
      <c r="G658" s="575"/>
      <c r="H658" s="1079"/>
      <c r="I658" s="575"/>
      <c r="J658" s="575"/>
      <c r="K658" s="575"/>
      <c r="L658" s="575"/>
      <c r="M658" s="575"/>
      <c r="N658" s="575"/>
      <c r="O658" s="575"/>
      <c r="P658" s="575"/>
    </row>
    <row r="659" s="4" customFormat="1" spans="1:16">
      <c r="A659" s="575"/>
      <c r="B659" s="576" t="s">
        <v>3</v>
      </c>
      <c r="C659" s="575"/>
      <c r="D659" s="576"/>
      <c r="E659" s="1112"/>
      <c r="F659" s="575"/>
      <c r="G659" s="575"/>
      <c r="H659" s="1079"/>
      <c r="I659" s="575"/>
      <c r="J659" s="575"/>
      <c r="K659" s="575"/>
      <c r="L659" s="575"/>
      <c r="M659" s="575"/>
      <c r="N659" s="575"/>
      <c r="O659" s="575"/>
      <c r="P659" s="575"/>
    </row>
    <row r="660" s="4" customFormat="1" spans="1:16">
      <c r="A660" s="575"/>
      <c r="B660" s="576" t="s">
        <v>3</v>
      </c>
      <c r="C660" s="575"/>
      <c r="D660" s="576"/>
      <c r="E660" s="1112"/>
      <c r="F660" s="575"/>
      <c r="G660" s="575"/>
      <c r="H660" s="1079"/>
      <c r="I660" s="575"/>
      <c r="J660" s="575"/>
      <c r="K660" s="575"/>
      <c r="L660" s="575"/>
      <c r="M660" s="575"/>
      <c r="N660" s="575"/>
      <c r="O660" s="575"/>
      <c r="P660" s="575"/>
    </row>
    <row r="661" s="4" customFormat="1" spans="1:16">
      <c r="A661" s="575"/>
      <c r="B661" s="576" t="s">
        <v>3</v>
      </c>
      <c r="C661" s="575"/>
      <c r="D661" s="576"/>
      <c r="E661" s="1112"/>
      <c r="F661" s="575"/>
      <c r="G661" s="575"/>
      <c r="H661" s="1079"/>
      <c r="I661" s="575"/>
      <c r="J661" s="575"/>
      <c r="K661" s="575"/>
      <c r="L661" s="575"/>
      <c r="M661" s="575"/>
      <c r="N661" s="575"/>
      <c r="O661" s="575"/>
      <c r="P661" s="575"/>
    </row>
    <row r="662" s="4" customFormat="1" spans="1:16">
      <c r="A662" s="575"/>
      <c r="B662" s="576" t="s">
        <v>3</v>
      </c>
      <c r="C662" s="575"/>
      <c r="D662" s="576"/>
      <c r="E662" s="1112"/>
      <c r="F662" s="575"/>
      <c r="G662" s="575"/>
      <c r="H662" s="1079"/>
      <c r="I662" s="575"/>
      <c r="J662" s="575"/>
      <c r="K662" s="575"/>
      <c r="L662" s="575"/>
      <c r="M662" s="575"/>
      <c r="N662" s="575"/>
      <c r="O662" s="575"/>
      <c r="P662" s="575"/>
    </row>
    <row r="663" s="4" customFormat="1" spans="1:16">
      <c r="A663" s="575"/>
      <c r="B663" s="576" t="s">
        <v>3</v>
      </c>
      <c r="C663" s="575"/>
      <c r="D663" s="576"/>
      <c r="E663" s="1112"/>
      <c r="F663" s="575"/>
      <c r="G663" s="575"/>
      <c r="H663" s="1079"/>
      <c r="I663" s="575"/>
      <c r="J663" s="575"/>
      <c r="K663" s="575"/>
      <c r="L663" s="575"/>
      <c r="M663" s="575"/>
      <c r="N663" s="575"/>
      <c r="O663" s="575"/>
      <c r="P663" s="575"/>
    </row>
    <row r="664" s="4" customFormat="1" spans="1:16">
      <c r="A664" s="575"/>
      <c r="B664" s="576" t="s">
        <v>3</v>
      </c>
      <c r="C664" s="575"/>
      <c r="D664" s="576"/>
      <c r="E664" s="1112"/>
      <c r="F664" s="575"/>
      <c r="G664" s="575"/>
      <c r="H664" s="1079"/>
      <c r="I664" s="575"/>
      <c r="J664" s="575"/>
      <c r="K664" s="575"/>
      <c r="L664" s="575"/>
      <c r="M664" s="575"/>
      <c r="N664" s="575"/>
      <c r="O664" s="575"/>
      <c r="P664" s="575"/>
    </row>
    <row r="665" s="4" customFormat="1" spans="1:16">
      <c r="A665" s="575"/>
      <c r="B665" s="576" t="s">
        <v>3</v>
      </c>
      <c r="C665" s="575"/>
      <c r="D665" s="576"/>
      <c r="E665" s="1112"/>
      <c r="F665" s="575"/>
      <c r="G665" s="575"/>
      <c r="H665" s="1079"/>
      <c r="I665" s="575"/>
      <c r="J665" s="575"/>
      <c r="K665" s="575"/>
      <c r="L665" s="575"/>
      <c r="M665" s="575"/>
      <c r="N665" s="575"/>
      <c r="O665" s="575"/>
      <c r="P665" s="575"/>
    </row>
    <row r="666" s="4" customFormat="1" spans="1:16">
      <c r="A666" s="575"/>
      <c r="B666" s="576" t="s">
        <v>3</v>
      </c>
      <c r="C666" s="575"/>
      <c r="D666" s="576"/>
      <c r="E666" s="1112"/>
      <c r="F666" s="575"/>
      <c r="G666" s="575"/>
      <c r="H666" s="1079"/>
      <c r="I666" s="575"/>
      <c r="J666" s="575"/>
      <c r="K666" s="575"/>
      <c r="L666" s="575"/>
      <c r="M666" s="575"/>
      <c r="N666" s="575"/>
      <c r="O666" s="575"/>
      <c r="P666" s="575"/>
    </row>
    <row r="667" s="4" customFormat="1" spans="1:16">
      <c r="A667" s="575"/>
      <c r="B667" s="576" t="s">
        <v>3</v>
      </c>
      <c r="C667" s="575"/>
      <c r="D667" s="576"/>
      <c r="E667" s="1112"/>
      <c r="F667" s="575"/>
      <c r="G667" s="575"/>
      <c r="H667" s="1079"/>
      <c r="I667" s="575"/>
      <c r="J667" s="575"/>
      <c r="K667" s="575"/>
      <c r="L667" s="575"/>
      <c r="M667" s="575"/>
      <c r="N667" s="575"/>
      <c r="O667" s="575"/>
      <c r="P667" s="575"/>
    </row>
    <row r="668" s="4" customFormat="1" spans="1:16">
      <c r="A668" s="575"/>
      <c r="B668" s="576" t="s">
        <v>3</v>
      </c>
      <c r="C668" s="575"/>
      <c r="D668" s="576"/>
      <c r="E668" s="1112"/>
      <c r="F668" s="575"/>
      <c r="G668" s="575"/>
      <c r="H668" s="1079"/>
      <c r="I668" s="575"/>
      <c r="J668" s="575"/>
      <c r="K668" s="575"/>
      <c r="L668" s="575"/>
      <c r="M668" s="575"/>
      <c r="N668" s="575"/>
      <c r="O668" s="575"/>
      <c r="P668" s="575"/>
    </row>
    <row r="669" s="4" customFormat="1" spans="1:16">
      <c r="A669" s="575"/>
      <c r="B669" s="576" t="s">
        <v>3</v>
      </c>
      <c r="C669" s="575"/>
      <c r="D669" s="576"/>
      <c r="E669" s="1112"/>
      <c r="F669" s="575"/>
      <c r="G669" s="575"/>
      <c r="H669" s="1079"/>
      <c r="I669" s="575"/>
      <c r="J669" s="575"/>
      <c r="K669" s="575"/>
      <c r="L669" s="575"/>
      <c r="M669" s="575"/>
      <c r="N669" s="575"/>
      <c r="O669" s="575"/>
      <c r="P669" s="575"/>
    </row>
    <row r="670" s="4" customFormat="1" spans="1:16">
      <c r="A670" s="575"/>
      <c r="B670" s="576" t="s">
        <v>3</v>
      </c>
      <c r="C670" s="575"/>
      <c r="D670" s="576"/>
      <c r="E670" s="1112"/>
      <c r="F670" s="575"/>
      <c r="G670" s="575"/>
      <c r="H670" s="1079"/>
      <c r="I670" s="575"/>
      <c r="J670" s="575"/>
      <c r="K670" s="575"/>
      <c r="L670" s="575"/>
      <c r="M670" s="575"/>
      <c r="N670" s="575"/>
      <c r="O670" s="575"/>
      <c r="P670" s="575"/>
    </row>
    <row r="671" s="4" customFormat="1" spans="1:16">
      <c r="A671" s="575"/>
      <c r="B671" s="576" t="s">
        <v>3</v>
      </c>
      <c r="C671" s="575"/>
      <c r="D671" s="576"/>
      <c r="E671" s="1112"/>
      <c r="F671" s="575"/>
      <c r="G671" s="575"/>
      <c r="H671" s="1079"/>
      <c r="I671" s="575"/>
      <c r="J671" s="575"/>
      <c r="K671" s="575"/>
      <c r="L671" s="575"/>
      <c r="M671" s="575"/>
      <c r="N671" s="575"/>
      <c r="O671" s="575"/>
      <c r="P671" s="575"/>
    </row>
    <row r="672" s="4" customFormat="1" spans="1:16">
      <c r="A672" s="575"/>
      <c r="B672" s="576" t="s">
        <v>3</v>
      </c>
      <c r="C672" s="575"/>
      <c r="D672" s="576"/>
      <c r="E672" s="1112"/>
      <c r="F672" s="575"/>
      <c r="G672" s="575"/>
      <c r="H672" s="1079"/>
      <c r="I672" s="575"/>
      <c r="J672" s="575"/>
      <c r="K672" s="575"/>
      <c r="L672" s="575"/>
      <c r="M672" s="575"/>
      <c r="N672" s="575"/>
      <c r="O672" s="575"/>
      <c r="P672" s="575"/>
    </row>
    <row r="673" s="4" customFormat="1" spans="1:16">
      <c r="A673" s="575"/>
      <c r="B673" s="576" t="s">
        <v>3</v>
      </c>
      <c r="C673" s="575"/>
      <c r="D673" s="576"/>
      <c r="E673" s="1112"/>
      <c r="F673" s="575"/>
      <c r="G673" s="575"/>
      <c r="H673" s="1079"/>
      <c r="I673" s="575"/>
      <c r="J673" s="575"/>
      <c r="K673" s="575"/>
      <c r="L673" s="575"/>
      <c r="M673" s="575"/>
      <c r="N673" s="575"/>
      <c r="O673" s="575"/>
      <c r="P673" s="575"/>
    </row>
    <row r="674" s="4" customFormat="1" spans="1:16">
      <c r="A674" s="575"/>
      <c r="B674" s="576" t="s">
        <v>3</v>
      </c>
      <c r="C674" s="575"/>
      <c r="D674" s="576"/>
      <c r="E674" s="1112"/>
      <c r="F674" s="575"/>
      <c r="G674" s="575"/>
      <c r="H674" s="1079"/>
      <c r="I674" s="575"/>
      <c r="J674" s="575"/>
      <c r="K674" s="575"/>
      <c r="L674" s="575"/>
      <c r="M674" s="575"/>
      <c r="N674" s="575"/>
      <c r="O674" s="575"/>
      <c r="P674" s="575"/>
    </row>
    <row r="675" s="4" customFormat="1" spans="1:16">
      <c r="A675" s="575"/>
      <c r="B675" s="576" t="s">
        <v>3</v>
      </c>
      <c r="C675" s="575"/>
      <c r="D675" s="576"/>
      <c r="E675" s="1112"/>
      <c r="F675" s="575"/>
      <c r="G675" s="575"/>
      <c r="H675" s="1079"/>
      <c r="I675" s="575"/>
      <c r="J675" s="575"/>
      <c r="K675" s="575"/>
      <c r="L675" s="575"/>
      <c r="M675" s="575"/>
      <c r="N675" s="575"/>
      <c r="O675" s="575"/>
      <c r="P675" s="575"/>
    </row>
    <row r="676" s="4" customFormat="1" spans="1:16">
      <c r="A676" s="575"/>
      <c r="B676" s="576" t="s">
        <v>3</v>
      </c>
      <c r="C676" s="575"/>
      <c r="D676" s="576"/>
      <c r="E676" s="1112"/>
      <c r="F676" s="575"/>
      <c r="G676" s="575"/>
      <c r="H676" s="1079"/>
      <c r="I676" s="575"/>
      <c r="J676" s="575"/>
      <c r="K676" s="575"/>
      <c r="L676" s="575"/>
      <c r="M676" s="575"/>
      <c r="N676" s="575"/>
      <c r="O676" s="575"/>
      <c r="P676" s="575"/>
    </row>
    <row r="677" s="4" customFormat="1" spans="1:16">
      <c r="A677" s="575"/>
      <c r="B677" s="576" t="s">
        <v>3</v>
      </c>
      <c r="C677" s="575"/>
      <c r="D677" s="576"/>
      <c r="E677" s="1112"/>
      <c r="F677" s="575"/>
      <c r="G677" s="575"/>
      <c r="H677" s="1079"/>
      <c r="I677" s="575"/>
      <c r="J677" s="575"/>
      <c r="K677" s="575"/>
      <c r="L677" s="575"/>
      <c r="M677" s="575"/>
      <c r="N677" s="575"/>
      <c r="O677" s="575"/>
      <c r="P677" s="575"/>
    </row>
    <row r="678" s="4" customFormat="1" spans="1:16">
      <c r="A678" s="575"/>
      <c r="B678" s="576" t="s">
        <v>3</v>
      </c>
      <c r="C678" s="575"/>
      <c r="D678" s="576"/>
      <c r="E678" s="1112"/>
      <c r="F678" s="575"/>
      <c r="G678" s="575"/>
      <c r="H678" s="1079"/>
      <c r="I678" s="575"/>
      <c r="J678" s="575"/>
      <c r="K678" s="575"/>
      <c r="L678" s="575"/>
      <c r="M678" s="575"/>
      <c r="N678" s="575"/>
      <c r="O678" s="575"/>
      <c r="P678" s="575"/>
    </row>
    <row r="679" s="4" customFormat="1" spans="1:16">
      <c r="A679" s="575"/>
      <c r="B679" s="576" t="s">
        <v>3</v>
      </c>
      <c r="C679" s="575"/>
      <c r="D679" s="576"/>
      <c r="E679" s="1112"/>
      <c r="F679" s="575"/>
      <c r="G679" s="575"/>
      <c r="H679" s="1079"/>
      <c r="I679" s="575"/>
      <c r="J679" s="575"/>
      <c r="K679" s="575"/>
      <c r="L679" s="575"/>
      <c r="M679" s="575"/>
      <c r="N679" s="575"/>
      <c r="O679" s="575"/>
      <c r="P679" s="575"/>
    </row>
    <row r="680" s="4" customFormat="1" spans="1:16">
      <c r="A680" s="575"/>
      <c r="B680" s="576" t="s">
        <v>3</v>
      </c>
      <c r="C680" s="575"/>
      <c r="D680" s="576"/>
      <c r="E680" s="1112"/>
      <c r="F680" s="575"/>
      <c r="G680" s="575"/>
      <c r="H680" s="1079"/>
      <c r="I680" s="575"/>
      <c r="J680" s="575"/>
      <c r="K680" s="575"/>
      <c r="L680" s="575"/>
      <c r="M680" s="575"/>
      <c r="N680" s="575"/>
      <c r="O680" s="575"/>
      <c r="P680" s="575"/>
    </row>
    <row r="681" s="4" customFormat="1" spans="1:16">
      <c r="A681" s="575"/>
      <c r="B681" s="576" t="s">
        <v>3</v>
      </c>
      <c r="C681" s="575"/>
      <c r="D681" s="576"/>
      <c r="E681" s="1112"/>
      <c r="F681" s="575"/>
      <c r="G681" s="575"/>
      <c r="H681" s="1079"/>
      <c r="I681" s="575"/>
      <c r="J681" s="575"/>
      <c r="K681" s="575"/>
      <c r="L681" s="575"/>
      <c r="M681" s="575"/>
      <c r="N681" s="575"/>
      <c r="O681" s="575"/>
      <c r="P681" s="575"/>
    </row>
    <row r="682" s="4" customFormat="1" spans="1:16">
      <c r="A682" s="575"/>
      <c r="B682" s="576" t="s">
        <v>3</v>
      </c>
      <c r="C682" s="575"/>
      <c r="D682" s="576"/>
      <c r="E682" s="1112"/>
      <c r="F682" s="575"/>
      <c r="G682" s="575"/>
      <c r="H682" s="1079"/>
      <c r="I682" s="575"/>
      <c r="J682" s="575"/>
      <c r="K682" s="575"/>
      <c r="L682" s="575"/>
      <c r="M682" s="575"/>
      <c r="N682" s="575"/>
      <c r="O682" s="575"/>
      <c r="P682" s="575"/>
    </row>
    <row r="683" s="4" customFormat="1" spans="1:16">
      <c r="A683" s="575"/>
      <c r="B683" s="576" t="s">
        <v>3</v>
      </c>
      <c r="C683" s="575"/>
      <c r="D683" s="576"/>
      <c r="E683" s="1112"/>
      <c r="F683" s="575"/>
      <c r="G683" s="575"/>
      <c r="H683" s="1079"/>
      <c r="I683" s="575"/>
      <c r="J683" s="575"/>
      <c r="K683" s="575"/>
      <c r="L683" s="575"/>
      <c r="M683" s="575"/>
      <c r="N683" s="575"/>
      <c r="O683" s="575"/>
      <c r="P683" s="575"/>
    </row>
    <row r="684" s="4" customFormat="1" spans="1:16">
      <c r="A684" s="575"/>
      <c r="B684" s="576" t="s">
        <v>3</v>
      </c>
      <c r="C684" s="575"/>
      <c r="D684" s="576"/>
      <c r="E684" s="1112"/>
      <c r="F684" s="575"/>
      <c r="G684" s="575"/>
      <c r="H684" s="1079"/>
      <c r="I684" s="575"/>
      <c r="J684" s="575"/>
      <c r="K684" s="575"/>
      <c r="L684" s="575"/>
      <c r="M684" s="575"/>
      <c r="N684" s="575"/>
      <c r="O684" s="575"/>
      <c r="P684" s="575"/>
    </row>
    <row r="685" s="4" customFormat="1" spans="1:16">
      <c r="A685" s="575"/>
      <c r="B685" s="576" t="s">
        <v>3</v>
      </c>
      <c r="C685" s="575"/>
      <c r="D685" s="576"/>
      <c r="E685" s="1112"/>
      <c r="F685" s="575"/>
      <c r="G685" s="575"/>
      <c r="H685" s="1079"/>
      <c r="I685" s="575"/>
      <c r="J685" s="575"/>
      <c r="K685" s="575"/>
      <c r="L685" s="575"/>
      <c r="M685" s="575"/>
      <c r="N685" s="575"/>
      <c r="O685" s="575"/>
      <c r="P685" s="575"/>
    </row>
    <row r="686" s="4" customFormat="1" spans="1:16">
      <c r="A686" s="575"/>
      <c r="B686" s="576" t="s">
        <v>3</v>
      </c>
      <c r="C686" s="575"/>
      <c r="D686" s="576"/>
      <c r="E686" s="1112"/>
      <c r="F686" s="575"/>
      <c r="G686" s="575"/>
      <c r="H686" s="1079"/>
      <c r="I686" s="575"/>
      <c r="J686" s="575"/>
      <c r="K686" s="575"/>
      <c r="L686" s="575"/>
      <c r="M686" s="575"/>
      <c r="N686" s="575"/>
      <c r="O686" s="575"/>
      <c r="P686" s="575"/>
    </row>
    <row r="687" s="4" customFormat="1" spans="1:16">
      <c r="A687" s="575"/>
      <c r="B687" s="576" t="s">
        <v>3</v>
      </c>
      <c r="C687" s="575"/>
      <c r="D687" s="576"/>
      <c r="E687" s="1112"/>
      <c r="F687" s="575"/>
      <c r="G687" s="575"/>
      <c r="H687" s="1079"/>
      <c r="I687" s="575"/>
      <c r="J687" s="575"/>
      <c r="K687" s="575"/>
      <c r="L687" s="575"/>
      <c r="M687" s="575"/>
      <c r="N687" s="575"/>
      <c r="O687" s="575"/>
      <c r="P687" s="575"/>
    </row>
    <row r="688" s="4" customFormat="1" spans="1:16">
      <c r="A688" s="575"/>
      <c r="B688" s="576" t="s">
        <v>3</v>
      </c>
      <c r="C688" s="575"/>
      <c r="D688" s="576"/>
      <c r="E688" s="1112"/>
      <c r="F688" s="575"/>
      <c r="G688" s="575"/>
      <c r="H688" s="1079"/>
      <c r="I688" s="575"/>
      <c r="J688" s="575"/>
      <c r="K688" s="575"/>
      <c r="L688" s="575"/>
      <c r="M688" s="575"/>
      <c r="N688" s="575"/>
      <c r="O688" s="575"/>
      <c r="P688" s="575"/>
    </row>
    <row r="689" s="4" customFormat="1" spans="1:16">
      <c r="A689" s="575"/>
      <c r="B689" s="576" t="s">
        <v>3</v>
      </c>
      <c r="C689" s="575"/>
      <c r="D689" s="576"/>
      <c r="E689" s="1112"/>
      <c r="F689" s="575"/>
      <c r="G689" s="575"/>
      <c r="H689" s="1079"/>
      <c r="I689" s="575"/>
      <c r="J689" s="575"/>
      <c r="K689" s="575"/>
      <c r="L689" s="575"/>
      <c r="M689" s="575"/>
      <c r="N689" s="575"/>
      <c r="O689" s="575"/>
      <c r="P689" s="575"/>
    </row>
    <row r="690" s="4" customFormat="1" spans="1:16">
      <c r="A690" s="575"/>
      <c r="B690" s="576" t="s">
        <v>3</v>
      </c>
      <c r="C690" s="575"/>
      <c r="D690" s="576"/>
      <c r="E690" s="1112"/>
      <c r="F690" s="575"/>
      <c r="G690" s="575"/>
      <c r="H690" s="1079"/>
      <c r="I690" s="575"/>
      <c r="J690" s="575"/>
      <c r="K690" s="575"/>
      <c r="L690" s="575"/>
      <c r="M690" s="575"/>
      <c r="N690" s="575"/>
      <c r="O690" s="575"/>
      <c r="P690" s="575"/>
    </row>
    <row r="691" s="4" customFormat="1" spans="1:16">
      <c r="A691" s="575"/>
      <c r="B691" s="576" t="s">
        <v>3</v>
      </c>
      <c r="C691" s="575"/>
      <c r="D691" s="576"/>
      <c r="E691" s="1112"/>
      <c r="F691" s="575"/>
      <c r="G691" s="575"/>
      <c r="H691" s="1079"/>
      <c r="I691" s="575"/>
      <c r="J691" s="575"/>
      <c r="K691" s="575"/>
      <c r="L691" s="575"/>
      <c r="M691" s="575"/>
      <c r="N691" s="575"/>
      <c r="O691" s="575"/>
      <c r="P691" s="575"/>
    </row>
    <row r="692" s="4" customFormat="1" spans="1:16">
      <c r="A692" s="575"/>
      <c r="B692" s="576" t="s">
        <v>3</v>
      </c>
      <c r="C692" s="575"/>
      <c r="D692" s="576"/>
      <c r="E692" s="1112"/>
      <c r="F692" s="575"/>
      <c r="G692" s="575"/>
      <c r="H692" s="1079"/>
      <c r="I692" s="575"/>
      <c r="J692" s="575"/>
      <c r="K692" s="575"/>
      <c r="L692" s="575"/>
      <c r="M692" s="575"/>
      <c r="N692" s="575"/>
      <c r="O692" s="575"/>
      <c r="P692" s="575"/>
    </row>
    <row r="693" s="4" customFormat="1" spans="1:16">
      <c r="A693" s="575"/>
      <c r="B693" s="576" t="s">
        <v>3</v>
      </c>
      <c r="C693" s="575"/>
      <c r="D693" s="576"/>
      <c r="E693" s="1112"/>
      <c r="F693" s="575"/>
      <c r="G693" s="575"/>
      <c r="H693" s="1079"/>
      <c r="I693" s="575"/>
      <c r="J693" s="575"/>
      <c r="K693" s="575"/>
      <c r="L693" s="575"/>
      <c r="M693" s="575"/>
      <c r="N693" s="575"/>
      <c r="O693" s="575"/>
      <c r="P693" s="575"/>
    </row>
    <row r="694" s="4" customFormat="1" spans="1:16">
      <c r="A694" s="575"/>
      <c r="B694" s="576" t="s">
        <v>3</v>
      </c>
      <c r="C694" s="575"/>
      <c r="D694" s="576"/>
      <c r="E694" s="1112"/>
      <c r="F694" s="575"/>
      <c r="G694" s="575"/>
      <c r="H694" s="1079"/>
      <c r="I694" s="575"/>
      <c r="J694" s="575"/>
      <c r="K694" s="575"/>
      <c r="L694" s="575"/>
      <c r="M694" s="575"/>
      <c r="N694" s="575"/>
      <c r="O694" s="575"/>
      <c r="P694" s="575"/>
    </row>
    <row r="695" s="4" customFormat="1" spans="1:16">
      <c r="A695" s="575"/>
      <c r="B695" s="576" t="s">
        <v>3</v>
      </c>
      <c r="C695" s="575"/>
      <c r="D695" s="576"/>
      <c r="E695" s="1112"/>
      <c r="F695" s="575"/>
      <c r="G695" s="575"/>
      <c r="H695" s="1079"/>
      <c r="I695" s="575"/>
      <c r="J695" s="575"/>
      <c r="K695" s="575"/>
      <c r="L695" s="575"/>
      <c r="M695" s="575"/>
      <c r="N695" s="575"/>
      <c r="O695" s="575"/>
      <c r="P695" s="575"/>
    </row>
    <row r="696" s="4" customFormat="1" spans="1:16">
      <c r="A696" s="575"/>
      <c r="B696" s="576" t="s">
        <v>3</v>
      </c>
      <c r="C696" s="575"/>
      <c r="D696" s="576"/>
      <c r="E696" s="1112"/>
      <c r="F696" s="575"/>
      <c r="G696" s="575"/>
      <c r="H696" s="1079"/>
      <c r="I696" s="575"/>
      <c r="J696" s="575"/>
      <c r="K696" s="575"/>
      <c r="L696" s="575"/>
      <c r="M696" s="575"/>
      <c r="N696" s="575"/>
      <c r="O696" s="575"/>
      <c r="P696" s="575"/>
    </row>
    <row r="697" s="4" customFormat="1" spans="1:16">
      <c r="A697" s="575"/>
      <c r="B697" s="576" t="s">
        <v>3</v>
      </c>
      <c r="C697" s="575"/>
      <c r="D697" s="576"/>
      <c r="E697" s="1112"/>
      <c r="F697" s="575"/>
      <c r="G697" s="575"/>
      <c r="H697" s="1079"/>
      <c r="I697" s="575"/>
      <c r="J697" s="575"/>
      <c r="K697" s="575"/>
      <c r="L697" s="575"/>
      <c r="M697" s="575"/>
      <c r="N697" s="575"/>
      <c r="O697" s="575"/>
      <c r="P697" s="575"/>
    </row>
    <row r="698" s="4" customFormat="1" spans="1:16">
      <c r="A698" s="575"/>
      <c r="B698" s="576" t="s">
        <v>3</v>
      </c>
      <c r="C698" s="575"/>
      <c r="D698" s="576"/>
      <c r="E698" s="1112"/>
      <c r="F698" s="575"/>
      <c r="G698" s="575"/>
      <c r="H698" s="1079"/>
      <c r="I698" s="575"/>
      <c r="J698" s="575"/>
      <c r="K698" s="575"/>
      <c r="L698" s="575"/>
      <c r="M698" s="575"/>
      <c r="N698" s="575"/>
      <c r="O698" s="575"/>
      <c r="P698" s="575"/>
    </row>
    <row r="699" s="4" customFormat="1" spans="1:16">
      <c r="A699" s="575"/>
      <c r="B699" s="576" t="s">
        <v>3</v>
      </c>
      <c r="C699" s="575"/>
      <c r="D699" s="576"/>
      <c r="E699" s="1112"/>
      <c r="F699" s="575"/>
      <c r="G699" s="575"/>
      <c r="H699" s="1079"/>
      <c r="I699" s="575"/>
      <c r="J699" s="575"/>
      <c r="K699" s="575"/>
      <c r="L699" s="575"/>
      <c r="M699" s="575"/>
      <c r="N699" s="575"/>
      <c r="O699" s="575"/>
      <c r="P699" s="575"/>
    </row>
    <row r="700" s="4" customFormat="1" spans="1:16">
      <c r="A700" s="575"/>
      <c r="B700" s="576" t="s">
        <v>3</v>
      </c>
      <c r="C700" s="575"/>
      <c r="D700" s="576"/>
      <c r="E700" s="1112"/>
      <c r="F700" s="575"/>
      <c r="G700" s="575"/>
      <c r="H700" s="1079"/>
      <c r="I700" s="575"/>
      <c r="J700" s="575"/>
      <c r="K700" s="575"/>
      <c r="L700" s="575"/>
      <c r="M700" s="575"/>
      <c r="N700" s="575"/>
      <c r="O700" s="575"/>
      <c r="P700" s="575"/>
    </row>
    <row r="701" s="4" customFormat="1" spans="1:16">
      <c r="A701" s="575"/>
      <c r="B701" s="576" t="s">
        <v>3</v>
      </c>
      <c r="C701" s="575"/>
      <c r="D701" s="576"/>
      <c r="E701" s="1112"/>
      <c r="F701" s="575"/>
      <c r="G701" s="575"/>
      <c r="H701" s="1079"/>
      <c r="I701" s="575"/>
      <c r="J701" s="575"/>
      <c r="K701" s="575"/>
      <c r="L701" s="575"/>
      <c r="M701" s="575"/>
      <c r="N701" s="575"/>
      <c r="O701" s="575"/>
      <c r="P701" s="575"/>
    </row>
    <row r="702" s="4" customFormat="1" spans="1:16">
      <c r="A702" s="575"/>
      <c r="B702" s="576" t="s">
        <v>3</v>
      </c>
      <c r="C702" s="575"/>
      <c r="D702" s="576"/>
      <c r="E702" s="1112"/>
      <c r="F702" s="575"/>
      <c r="G702" s="575"/>
      <c r="H702" s="1079"/>
      <c r="I702" s="575"/>
      <c r="J702" s="575"/>
      <c r="K702" s="575"/>
      <c r="L702" s="575"/>
      <c r="M702" s="575"/>
      <c r="N702" s="575"/>
      <c r="O702" s="575"/>
      <c r="P702" s="575"/>
    </row>
    <row r="703" s="4" customFormat="1" spans="1:16">
      <c r="A703" s="575"/>
      <c r="B703" s="576" t="s">
        <v>3</v>
      </c>
      <c r="C703" s="575"/>
      <c r="D703" s="576"/>
      <c r="E703" s="1112"/>
      <c r="F703" s="575"/>
      <c r="G703" s="575"/>
      <c r="H703" s="1079"/>
      <c r="I703" s="575"/>
      <c r="J703" s="575"/>
      <c r="K703" s="575"/>
      <c r="L703" s="575"/>
      <c r="M703" s="575"/>
      <c r="N703" s="575"/>
      <c r="O703" s="575"/>
      <c r="P703" s="575"/>
    </row>
    <row r="704" s="4" customFormat="1" spans="1:16">
      <c r="A704" s="575"/>
      <c r="B704" s="576" t="s">
        <v>3</v>
      </c>
      <c r="C704" s="575"/>
      <c r="D704" s="576"/>
      <c r="E704" s="1112"/>
      <c r="F704" s="575"/>
      <c r="G704" s="575"/>
      <c r="H704" s="1079"/>
      <c r="I704" s="575"/>
      <c r="J704" s="575"/>
      <c r="K704" s="575"/>
      <c r="L704" s="575"/>
      <c r="M704" s="575"/>
      <c r="N704" s="575"/>
      <c r="O704" s="575"/>
      <c r="P704" s="575"/>
    </row>
    <row r="705" s="4" customFormat="1" spans="1:16">
      <c r="A705" s="575"/>
      <c r="B705" s="576" t="s">
        <v>3</v>
      </c>
      <c r="C705" s="575"/>
      <c r="D705" s="576"/>
      <c r="E705" s="1112"/>
      <c r="F705" s="575"/>
      <c r="G705" s="575"/>
      <c r="H705" s="1079"/>
      <c r="I705" s="575"/>
      <c r="J705" s="575"/>
      <c r="K705" s="575"/>
      <c r="L705" s="575"/>
      <c r="M705" s="575"/>
      <c r="N705" s="575"/>
      <c r="O705" s="575"/>
      <c r="P705" s="575"/>
    </row>
    <row r="706" s="4" customFormat="1" spans="1:16">
      <c r="A706" s="575"/>
      <c r="B706" s="576" t="s">
        <v>3</v>
      </c>
      <c r="C706" s="575"/>
      <c r="D706" s="576"/>
      <c r="E706" s="1112"/>
      <c r="F706" s="575"/>
      <c r="G706" s="575"/>
      <c r="H706" s="1079"/>
      <c r="I706" s="575"/>
      <c r="J706" s="575"/>
      <c r="K706" s="575"/>
      <c r="L706" s="575"/>
      <c r="M706" s="575"/>
      <c r="N706" s="575"/>
      <c r="O706" s="575"/>
      <c r="P706" s="575"/>
    </row>
    <row r="707" s="4" customFormat="1" spans="1:16">
      <c r="A707" s="575"/>
      <c r="B707" s="576" t="s">
        <v>3</v>
      </c>
      <c r="C707" s="575"/>
      <c r="D707" s="576"/>
      <c r="E707" s="1112"/>
      <c r="F707" s="575"/>
      <c r="G707" s="575"/>
      <c r="H707" s="1079"/>
      <c r="I707" s="575"/>
      <c r="J707" s="575"/>
      <c r="K707" s="575"/>
      <c r="L707" s="575"/>
      <c r="M707" s="575"/>
      <c r="N707" s="575"/>
      <c r="O707" s="575"/>
      <c r="P707" s="575"/>
    </row>
    <row r="708" s="4" customFormat="1" spans="1:16">
      <c r="A708" s="575"/>
      <c r="B708" s="576" t="s">
        <v>3</v>
      </c>
      <c r="C708" s="575"/>
      <c r="D708" s="576"/>
      <c r="E708" s="1112"/>
      <c r="F708" s="575"/>
      <c r="G708" s="575"/>
      <c r="H708" s="1079"/>
      <c r="I708" s="575"/>
      <c r="J708" s="575"/>
      <c r="K708" s="575"/>
      <c r="L708" s="575"/>
      <c r="M708" s="575"/>
      <c r="N708" s="575"/>
      <c r="O708" s="575"/>
      <c r="P708" s="575"/>
    </row>
    <row r="709" s="4" customFormat="1" spans="1:16">
      <c r="A709" s="575"/>
      <c r="B709" s="576" t="s">
        <v>3</v>
      </c>
      <c r="C709" s="575"/>
      <c r="D709" s="576"/>
      <c r="E709" s="1112"/>
      <c r="F709" s="575"/>
      <c r="G709" s="575"/>
      <c r="H709" s="1079"/>
      <c r="I709" s="575"/>
      <c r="J709" s="575"/>
      <c r="K709" s="575"/>
      <c r="L709" s="575"/>
      <c r="M709" s="575"/>
      <c r="N709" s="575"/>
      <c r="O709" s="575"/>
      <c r="P709" s="575"/>
    </row>
    <row r="710" s="4" customFormat="1" spans="1:16">
      <c r="A710" s="575"/>
      <c r="B710" s="576" t="s">
        <v>3</v>
      </c>
      <c r="C710" s="575"/>
      <c r="D710" s="576"/>
      <c r="E710" s="1112"/>
      <c r="F710" s="575"/>
      <c r="G710" s="575"/>
      <c r="H710" s="1079"/>
      <c r="I710" s="575"/>
      <c r="J710" s="575"/>
      <c r="K710" s="575"/>
      <c r="L710" s="575"/>
      <c r="M710" s="575"/>
      <c r="N710" s="575"/>
      <c r="O710" s="575"/>
      <c r="P710" s="575"/>
    </row>
    <row r="711" s="4" customFormat="1" spans="1:16">
      <c r="A711" s="575"/>
      <c r="B711" s="576" t="s">
        <v>3</v>
      </c>
      <c r="C711" s="575"/>
      <c r="D711" s="576"/>
      <c r="E711" s="1112"/>
      <c r="F711" s="575"/>
      <c r="G711" s="575"/>
      <c r="H711" s="1079"/>
      <c r="I711" s="575"/>
      <c r="J711" s="575"/>
      <c r="K711" s="575"/>
      <c r="L711" s="575"/>
      <c r="M711" s="575"/>
      <c r="N711" s="575"/>
      <c r="O711" s="575"/>
      <c r="P711" s="575"/>
    </row>
    <row r="712" s="4" customFormat="1" spans="1:16">
      <c r="A712" s="575"/>
      <c r="B712" s="576" t="s">
        <v>3</v>
      </c>
      <c r="C712" s="575"/>
      <c r="D712" s="576"/>
      <c r="E712" s="1112"/>
      <c r="F712" s="575"/>
      <c r="G712" s="575"/>
      <c r="H712" s="1079"/>
      <c r="I712" s="575"/>
      <c r="J712" s="575"/>
      <c r="K712" s="575"/>
      <c r="L712" s="575"/>
      <c r="M712" s="575"/>
      <c r="N712" s="575"/>
      <c r="O712" s="575"/>
      <c r="P712" s="575"/>
    </row>
    <row r="713" s="4" customFormat="1" spans="1:16">
      <c r="A713" s="575"/>
      <c r="B713" s="576" t="s">
        <v>3</v>
      </c>
      <c r="C713" s="575"/>
      <c r="D713" s="576"/>
      <c r="E713" s="1112"/>
      <c r="F713" s="575"/>
      <c r="G713" s="575"/>
      <c r="H713" s="1079"/>
      <c r="I713" s="575"/>
      <c r="J713" s="575"/>
      <c r="K713" s="575"/>
      <c r="L713" s="575"/>
      <c r="M713" s="575"/>
      <c r="N713" s="575"/>
      <c r="O713" s="575"/>
      <c r="P713" s="575"/>
    </row>
    <row r="714" s="4" customFormat="1" spans="1:16">
      <c r="A714" s="575"/>
      <c r="B714" s="576" t="s">
        <v>3</v>
      </c>
      <c r="C714" s="575"/>
      <c r="D714" s="576"/>
      <c r="E714" s="1112"/>
      <c r="F714" s="575"/>
      <c r="G714" s="575"/>
      <c r="H714" s="1079"/>
      <c r="I714" s="575"/>
      <c r="J714" s="575"/>
      <c r="K714" s="575"/>
      <c r="L714" s="575"/>
      <c r="M714" s="575"/>
      <c r="N714" s="575"/>
      <c r="O714" s="575"/>
      <c r="P714" s="575"/>
    </row>
    <row r="715" s="4" customFormat="1" spans="1:16">
      <c r="A715" s="575"/>
      <c r="B715" s="576" t="s">
        <v>3</v>
      </c>
      <c r="C715" s="575"/>
      <c r="D715" s="576"/>
      <c r="E715" s="1112"/>
      <c r="F715" s="575"/>
      <c r="G715" s="575"/>
      <c r="H715" s="1079"/>
      <c r="I715" s="575"/>
      <c r="J715" s="575"/>
      <c r="K715" s="575"/>
      <c r="L715" s="575"/>
      <c r="M715" s="575"/>
      <c r="N715" s="575"/>
      <c r="O715" s="575"/>
      <c r="P715" s="575"/>
    </row>
    <row r="716" s="4" customFormat="1" spans="1:16">
      <c r="A716" s="575"/>
      <c r="B716" s="576" t="s">
        <v>3</v>
      </c>
      <c r="C716" s="575"/>
      <c r="D716" s="576"/>
      <c r="E716" s="1112"/>
      <c r="F716" s="575"/>
      <c r="G716" s="575"/>
      <c r="H716" s="1079"/>
      <c r="I716" s="575"/>
      <c r="J716" s="575"/>
      <c r="K716" s="575"/>
      <c r="L716" s="575"/>
      <c r="M716" s="575"/>
      <c r="N716" s="575"/>
      <c r="O716" s="575"/>
      <c r="P716" s="575"/>
    </row>
    <row r="717" s="4" customFormat="1" spans="1:16">
      <c r="A717" s="575"/>
      <c r="B717" s="576" t="s">
        <v>3</v>
      </c>
      <c r="C717" s="575"/>
      <c r="D717" s="576"/>
      <c r="E717" s="1112"/>
      <c r="F717" s="575"/>
      <c r="G717" s="575"/>
      <c r="H717" s="1079"/>
      <c r="I717" s="575"/>
      <c r="J717" s="575"/>
      <c r="K717" s="575"/>
      <c r="L717" s="575"/>
      <c r="M717" s="575"/>
      <c r="N717" s="575"/>
      <c r="O717" s="575"/>
      <c r="P717" s="575"/>
    </row>
    <row r="718" s="4" customFormat="1" spans="1:16">
      <c r="A718" s="575"/>
      <c r="B718" s="576" t="s">
        <v>3</v>
      </c>
      <c r="C718" s="575"/>
      <c r="D718" s="576"/>
      <c r="E718" s="1112"/>
      <c r="F718" s="575"/>
      <c r="G718" s="575"/>
      <c r="H718" s="1079"/>
      <c r="I718" s="575"/>
      <c r="J718" s="575"/>
      <c r="K718" s="575"/>
      <c r="L718" s="575"/>
      <c r="M718" s="575"/>
      <c r="N718" s="575"/>
      <c r="O718" s="575"/>
      <c r="P718" s="575"/>
    </row>
    <row r="719" s="4" customFormat="1" spans="1:16">
      <c r="A719" s="575"/>
      <c r="B719" s="576" t="s">
        <v>3</v>
      </c>
      <c r="C719" s="575"/>
      <c r="D719" s="576"/>
      <c r="E719" s="1112"/>
      <c r="F719" s="575"/>
      <c r="G719" s="575"/>
      <c r="H719" s="1079"/>
      <c r="I719" s="575"/>
      <c r="J719" s="575"/>
      <c r="K719" s="575"/>
      <c r="L719" s="575"/>
      <c r="M719" s="575"/>
      <c r="N719" s="575"/>
      <c r="O719" s="575"/>
      <c r="P719" s="575"/>
    </row>
    <row r="720" s="4" customFormat="1" spans="1:16">
      <c r="A720" s="575"/>
      <c r="B720" s="576" t="s">
        <v>3</v>
      </c>
      <c r="C720" s="575"/>
      <c r="D720" s="576"/>
      <c r="E720" s="1112"/>
      <c r="F720" s="575"/>
      <c r="G720" s="575"/>
      <c r="H720" s="1079"/>
      <c r="I720" s="575"/>
      <c r="J720" s="575"/>
      <c r="K720" s="575"/>
      <c r="L720" s="575"/>
      <c r="M720" s="575"/>
      <c r="N720" s="575"/>
      <c r="O720" s="575"/>
      <c r="P720" s="575"/>
    </row>
    <row r="721" s="4" customFormat="1" spans="1:16">
      <c r="A721" s="575"/>
      <c r="B721" s="576" t="s">
        <v>3</v>
      </c>
      <c r="C721" s="575"/>
      <c r="D721" s="576"/>
      <c r="E721" s="1112"/>
      <c r="F721" s="575"/>
      <c r="G721" s="575"/>
      <c r="H721" s="1079"/>
      <c r="I721" s="575"/>
      <c r="J721" s="575"/>
      <c r="K721" s="575"/>
      <c r="L721" s="575"/>
      <c r="M721" s="575"/>
      <c r="N721" s="575"/>
      <c r="O721" s="575"/>
      <c r="P721" s="575"/>
    </row>
    <row r="722" s="4" customFormat="1" spans="1:16">
      <c r="A722" s="575"/>
      <c r="B722" s="576" t="s">
        <v>3</v>
      </c>
      <c r="C722" s="575"/>
      <c r="D722" s="576"/>
      <c r="E722" s="1112"/>
      <c r="F722" s="575"/>
      <c r="G722" s="575"/>
      <c r="H722" s="1079"/>
      <c r="I722" s="575"/>
      <c r="J722" s="575"/>
      <c r="K722" s="575"/>
      <c r="L722" s="575"/>
      <c r="M722" s="575"/>
      <c r="N722" s="575"/>
      <c r="O722" s="575"/>
      <c r="P722" s="575"/>
    </row>
    <row r="723" s="4" customFormat="1" spans="1:16">
      <c r="A723" s="575"/>
      <c r="B723" s="576" t="s">
        <v>3</v>
      </c>
      <c r="C723" s="575"/>
      <c r="D723" s="576"/>
      <c r="E723" s="1112"/>
      <c r="F723" s="575"/>
      <c r="G723" s="575"/>
      <c r="H723" s="1079"/>
      <c r="I723" s="575"/>
      <c r="J723" s="575"/>
      <c r="K723" s="575"/>
      <c r="L723" s="575"/>
      <c r="M723" s="575"/>
      <c r="N723" s="575"/>
      <c r="O723" s="575"/>
      <c r="P723" s="575"/>
    </row>
    <row r="724" s="4" customFormat="1" spans="1:16">
      <c r="A724" s="575"/>
      <c r="B724" s="576" t="s">
        <v>3</v>
      </c>
      <c r="C724" s="575"/>
      <c r="D724" s="576"/>
      <c r="E724" s="1112"/>
      <c r="F724" s="575"/>
      <c r="G724" s="575"/>
      <c r="H724" s="1079"/>
      <c r="I724" s="575"/>
      <c r="J724" s="575"/>
      <c r="K724" s="575"/>
      <c r="L724" s="575"/>
      <c r="M724" s="575"/>
      <c r="N724" s="575"/>
      <c r="O724" s="575"/>
      <c r="P724" s="575"/>
    </row>
    <row r="725" s="4" customFormat="1" spans="1:16">
      <c r="A725" s="575"/>
      <c r="B725" s="576" t="s">
        <v>3</v>
      </c>
      <c r="C725" s="575"/>
      <c r="D725" s="576"/>
      <c r="E725" s="1112"/>
      <c r="F725" s="575"/>
      <c r="G725" s="575"/>
      <c r="H725" s="1079"/>
      <c r="I725" s="575"/>
      <c r="J725" s="575"/>
      <c r="K725" s="575"/>
      <c r="L725" s="575"/>
      <c r="M725" s="575"/>
      <c r="N725" s="575"/>
      <c r="O725" s="575"/>
      <c r="P725" s="575"/>
    </row>
    <row r="726" s="4" customFormat="1" spans="1:16">
      <c r="A726" s="575"/>
      <c r="B726" s="576" t="s">
        <v>3</v>
      </c>
      <c r="C726" s="575"/>
      <c r="D726" s="576"/>
      <c r="E726" s="1112"/>
      <c r="F726" s="575"/>
      <c r="G726" s="575"/>
      <c r="H726" s="1079"/>
      <c r="I726" s="575"/>
      <c r="J726" s="575"/>
      <c r="K726" s="575"/>
      <c r="L726" s="575"/>
      <c r="M726" s="575"/>
      <c r="N726" s="575"/>
      <c r="O726" s="575"/>
      <c r="P726" s="575"/>
    </row>
    <row r="727" s="4" customFormat="1" spans="1:16">
      <c r="A727" s="575"/>
      <c r="B727" s="576" t="s">
        <v>3</v>
      </c>
      <c r="C727" s="575"/>
      <c r="D727" s="576"/>
      <c r="E727" s="1112"/>
      <c r="F727" s="575"/>
      <c r="G727" s="575"/>
      <c r="H727" s="1079"/>
      <c r="I727" s="575"/>
      <c r="J727" s="575"/>
      <c r="K727" s="575"/>
      <c r="L727" s="575"/>
      <c r="M727" s="575"/>
      <c r="N727" s="575"/>
      <c r="O727" s="575"/>
      <c r="P727" s="575"/>
    </row>
    <row r="728" s="4" customFormat="1" spans="1:16">
      <c r="A728" s="575"/>
      <c r="B728" s="576" t="s">
        <v>3</v>
      </c>
      <c r="C728" s="575"/>
      <c r="D728" s="576"/>
      <c r="E728" s="1112"/>
      <c r="F728" s="575"/>
      <c r="G728" s="575"/>
      <c r="H728" s="1079"/>
      <c r="I728" s="575"/>
      <c r="J728" s="575"/>
      <c r="K728" s="575"/>
      <c r="L728" s="575"/>
      <c r="M728" s="575"/>
      <c r="N728" s="575"/>
      <c r="O728" s="575"/>
      <c r="P728" s="575"/>
    </row>
    <row r="729" s="4" customFormat="1" spans="1:16">
      <c r="A729" s="575"/>
      <c r="B729" s="576" t="s">
        <v>3</v>
      </c>
      <c r="C729" s="575"/>
      <c r="D729" s="576"/>
      <c r="E729" s="1112"/>
      <c r="F729" s="575"/>
      <c r="G729" s="575"/>
      <c r="H729" s="1079"/>
      <c r="I729" s="575"/>
      <c r="J729" s="575"/>
      <c r="K729" s="575"/>
      <c r="L729" s="575"/>
      <c r="M729" s="575"/>
      <c r="N729" s="575"/>
      <c r="O729" s="575"/>
      <c r="P729" s="575"/>
    </row>
    <row r="730" s="4" customFormat="1" spans="1:16">
      <c r="A730" s="575"/>
      <c r="B730" s="576" t="s">
        <v>3</v>
      </c>
      <c r="C730" s="575"/>
      <c r="D730" s="576"/>
      <c r="E730" s="1112"/>
      <c r="F730" s="575"/>
      <c r="G730" s="575"/>
      <c r="H730" s="1079"/>
      <c r="I730" s="575"/>
      <c r="J730" s="575"/>
      <c r="K730" s="575"/>
      <c r="L730" s="575"/>
      <c r="M730" s="575"/>
      <c r="N730" s="575"/>
      <c r="O730" s="575"/>
      <c r="P730" s="575"/>
    </row>
    <row r="731" s="4" customFormat="1" spans="1:16">
      <c r="A731" s="575"/>
      <c r="B731" s="576" t="s">
        <v>3</v>
      </c>
      <c r="C731" s="575"/>
      <c r="D731" s="576"/>
      <c r="E731" s="1112"/>
      <c r="F731" s="575"/>
      <c r="G731" s="575"/>
      <c r="H731" s="1079"/>
      <c r="I731" s="575"/>
      <c r="J731" s="575"/>
      <c r="K731" s="575"/>
      <c r="L731" s="575"/>
      <c r="M731" s="575"/>
      <c r="N731" s="575"/>
      <c r="O731" s="575"/>
      <c r="P731" s="575"/>
    </row>
    <row r="732" s="4" customFormat="1" spans="1:16">
      <c r="A732" s="575"/>
      <c r="B732" s="576" t="s">
        <v>3</v>
      </c>
      <c r="C732" s="575"/>
      <c r="D732" s="576"/>
      <c r="E732" s="1112"/>
      <c r="F732" s="575"/>
      <c r="G732" s="575"/>
      <c r="H732" s="1079"/>
      <c r="I732" s="575"/>
      <c r="J732" s="575"/>
      <c r="K732" s="575"/>
      <c r="L732" s="575"/>
      <c r="M732" s="575"/>
      <c r="N732" s="575"/>
      <c r="O732" s="575"/>
      <c r="P732" s="575"/>
    </row>
    <row r="733" s="4" customFormat="1" spans="1:16">
      <c r="A733" s="575"/>
      <c r="B733" s="576" t="s">
        <v>3</v>
      </c>
      <c r="C733" s="575"/>
      <c r="D733" s="576"/>
      <c r="E733" s="1112"/>
      <c r="F733" s="575"/>
      <c r="G733" s="575"/>
      <c r="H733" s="1079"/>
      <c r="I733" s="575"/>
      <c r="J733" s="575"/>
      <c r="K733" s="575"/>
      <c r="L733" s="575"/>
      <c r="M733" s="575"/>
      <c r="N733" s="575"/>
      <c r="O733" s="575"/>
      <c r="P733" s="575"/>
    </row>
    <row r="734" s="4" customFormat="1" spans="1:16">
      <c r="A734" s="575"/>
      <c r="B734" s="576" t="s">
        <v>3</v>
      </c>
      <c r="C734" s="575"/>
      <c r="D734" s="576"/>
      <c r="E734" s="1112"/>
      <c r="F734" s="575"/>
      <c r="G734" s="575"/>
      <c r="H734" s="1079"/>
      <c r="I734" s="575"/>
      <c r="J734" s="575"/>
      <c r="K734" s="575"/>
      <c r="L734" s="575"/>
      <c r="M734" s="575"/>
      <c r="N734" s="575"/>
      <c r="O734" s="575"/>
      <c r="P734" s="575"/>
    </row>
    <row r="735" s="4" customFormat="1" spans="1:16">
      <c r="A735" s="575"/>
      <c r="B735" s="576" t="s">
        <v>3</v>
      </c>
      <c r="C735" s="575"/>
      <c r="D735" s="576"/>
      <c r="E735" s="1112"/>
      <c r="F735" s="575"/>
      <c r="G735" s="575"/>
      <c r="H735" s="1079"/>
      <c r="I735" s="575"/>
      <c r="J735" s="575"/>
      <c r="K735" s="575"/>
      <c r="L735" s="575"/>
      <c r="M735" s="575"/>
      <c r="N735" s="575"/>
      <c r="O735" s="575"/>
      <c r="P735" s="575"/>
    </row>
    <row r="736" s="4" customFormat="1" spans="1:16">
      <c r="A736" s="575"/>
      <c r="B736" s="576" t="s">
        <v>3</v>
      </c>
      <c r="C736" s="575"/>
      <c r="D736" s="576"/>
      <c r="E736" s="1112"/>
      <c r="F736" s="575"/>
      <c r="G736" s="575"/>
      <c r="H736" s="1079"/>
      <c r="I736" s="575"/>
      <c r="J736" s="575"/>
      <c r="K736" s="575"/>
      <c r="L736" s="575"/>
      <c r="M736" s="575"/>
      <c r="N736" s="575"/>
      <c r="O736" s="575"/>
      <c r="P736" s="575"/>
    </row>
    <row r="737" s="4" customFormat="1" spans="1:16">
      <c r="A737" s="575"/>
      <c r="B737" s="576" t="s">
        <v>3</v>
      </c>
      <c r="C737" s="575"/>
      <c r="D737" s="576"/>
      <c r="E737" s="1112"/>
      <c r="F737" s="575"/>
      <c r="G737" s="575"/>
      <c r="H737" s="1079"/>
      <c r="I737" s="575"/>
      <c r="J737" s="575"/>
      <c r="K737" s="575"/>
      <c r="L737" s="575"/>
      <c r="M737" s="575"/>
      <c r="N737" s="575"/>
      <c r="O737" s="575"/>
      <c r="P737" s="575"/>
    </row>
    <row r="738" s="4" customFormat="1" spans="1:16">
      <c r="A738" s="575"/>
      <c r="B738" s="576" t="s">
        <v>3</v>
      </c>
      <c r="C738" s="575"/>
      <c r="D738" s="576"/>
      <c r="E738" s="1112"/>
      <c r="F738" s="575"/>
      <c r="G738" s="575"/>
      <c r="H738" s="1079"/>
      <c r="I738" s="575"/>
      <c r="J738" s="575"/>
      <c r="K738" s="575"/>
      <c r="L738" s="575"/>
      <c r="M738" s="575"/>
      <c r="N738" s="575"/>
      <c r="O738" s="575"/>
      <c r="P738" s="575"/>
    </row>
    <row r="739" s="4" customFormat="1" spans="1:16">
      <c r="A739" s="575"/>
      <c r="B739" s="576" t="s">
        <v>3</v>
      </c>
      <c r="C739" s="575"/>
      <c r="D739" s="576"/>
      <c r="E739" s="1112"/>
      <c r="F739" s="575"/>
      <c r="G739" s="575"/>
      <c r="H739" s="1079"/>
      <c r="I739" s="575"/>
      <c r="J739" s="575"/>
      <c r="K739" s="575"/>
      <c r="L739" s="575"/>
      <c r="M739" s="575"/>
      <c r="N739" s="575"/>
      <c r="O739" s="575"/>
      <c r="P739" s="575"/>
    </row>
    <row r="740" s="4" customFormat="1" spans="1:16">
      <c r="A740" s="575"/>
      <c r="B740" s="576" t="s">
        <v>3</v>
      </c>
      <c r="C740" s="575"/>
      <c r="D740" s="576"/>
      <c r="E740" s="1112"/>
      <c r="F740" s="575"/>
      <c r="G740" s="575"/>
      <c r="H740" s="1079"/>
      <c r="I740" s="575"/>
      <c r="J740" s="575"/>
      <c r="K740" s="575"/>
      <c r="L740" s="575"/>
      <c r="M740" s="575"/>
      <c r="N740" s="575"/>
      <c r="O740" s="575"/>
      <c r="P740" s="575"/>
    </row>
    <row r="741" s="4" customFormat="1" spans="1:16">
      <c r="A741" s="575"/>
      <c r="B741" s="576" t="s">
        <v>3</v>
      </c>
      <c r="C741" s="575"/>
      <c r="D741" s="576"/>
      <c r="E741" s="1112"/>
      <c r="F741" s="575"/>
      <c r="G741" s="575"/>
      <c r="H741" s="1079"/>
      <c r="I741" s="575"/>
      <c r="J741" s="575"/>
      <c r="K741" s="575"/>
      <c r="L741" s="575"/>
      <c r="M741" s="575"/>
      <c r="N741" s="575"/>
      <c r="O741" s="575"/>
      <c r="P741" s="575"/>
    </row>
    <row r="742" s="4" customFormat="1" spans="1:16">
      <c r="A742" s="575"/>
      <c r="B742" s="576" t="s">
        <v>3</v>
      </c>
      <c r="C742" s="575"/>
      <c r="D742" s="576"/>
      <c r="E742" s="1112"/>
      <c r="F742" s="575"/>
      <c r="G742" s="575"/>
      <c r="H742" s="1079"/>
      <c r="I742" s="575"/>
      <c r="J742" s="575"/>
      <c r="K742" s="575"/>
      <c r="L742" s="575"/>
      <c r="M742" s="575"/>
      <c r="N742" s="575"/>
      <c r="O742" s="575"/>
      <c r="P742" s="575"/>
    </row>
    <row r="743" s="4" customFormat="1" spans="1:16">
      <c r="A743" s="575"/>
      <c r="B743" s="576" t="s">
        <v>3</v>
      </c>
      <c r="C743" s="575"/>
      <c r="D743" s="576"/>
      <c r="E743" s="1112"/>
      <c r="F743" s="575"/>
      <c r="G743" s="575"/>
      <c r="H743" s="1079"/>
      <c r="I743" s="575"/>
      <c r="J743" s="575"/>
      <c r="K743" s="575"/>
      <c r="L743" s="575"/>
      <c r="M743" s="575"/>
      <c r="N743" s="575"/>
      <c r="O743" s="575"/>
      <c r="P743" s="575"/>
    </row>
    <row r="744" s="4" customFormat="1" spans="1:16">
      <c r="A744" s="575"/>
      <c r="B744" s="576" t="s">
        <v>3</v>
      </c>
      <c r="C744" s="575"/>
      <c r="D744" s="576"/>
      <c r="E744" s="1112"/>
      <c r="F744" s="575"/>
      <c r="G744" s="575"/>
      <c r="H744" s="1079"/>
      <c r="I744" s="575"/>
      <c r="J744" s="575"/>
      <c r="K744" s="575"/>
      <c r="L744" s="575"/>
      <c r="M744" s="575"/>
      <c r="N744" s="575"/>
      <c r="O744" s="575"/>
      <c r="P744" s="575"/>
    </row>
    <row r="745" s="4" customFormat="1" spans="1:16">
      <c r="A745" s="575"/>
      <c r="B745" s="576" t="s">
        <v>3</v>
      </c>
      <c r="C745" s="575"/>
      <c r="D745" s="576"/>
      <c r="E745" s="1112"/>
      <c r="F745" s="575"/>
      <c r="G745" s="575"/>
      <c r="H745" s="1079"/>
      <c r="I745" s="575"/>
      <c r="J745" s="575"/>
      <c r="K745" s="575"/>
      <c r="L745" s="575"/>
      <c r="M745" s="575"/>
      <c r="N745" s="575"/>
      <c r="O745" s="575"/>
      <c r="P745" s="575"/>
    </row>
    <row r="746" s="4" customFormat="1" spans="1:16">
      <c r="A746" s="575"/>
      <c r="B746" s="576" t="s">
        <v>3</v>
      </c>
      <c r="C746" s="575"/>
      <c r="D746" s="576"/>
      <c r="E746" s="1112"/>
      <c r="F746" s="575"/>
      <c r="G746" s="575"/>
      <c r="H746" s="1079"/>
      <c r="I746" s="575"/>
      <c r="J746" s="575"/>
      <c r="K746" s="575"/>
      <c r="L746" s="575"/>
      <c r="M746" s="575"/>
      <c r="N746" s="575"/>
      <c r="O746" s="575"/>
      <c r="P746" s="575"/>
    </row>
    <row r="747" s="4" customFormat="1" spans="1:16">
      <c r="A747" s="575"/>
      <c r="B747" s="576" t="s">
        <v>3</v>
      </c>
      <c r="C747" s="575"/>
      <c r="D747" s="576"/>
      <c r="E747" s="1112"/>
      <c r="F747" s="575"/>
      <c r="G747" s="575"/>
      <c r="H747" s="1079"/>
      <c r="I747" s="575"/>
      <c r="J747" s="575"/>
      <c r="K747" s="575"/>
      <c r="L747" s="575"/>
      <c r="M747" s="575"/>
      <c r="N747" s="575"/>
      <c r="O747" s="575"/>
      <c r="P747" s="575"/>
    </row>
    <row r="748" s="4" customFormat="1" spans="1:16">
      <c r="A748" s="575"/>
      <c r="B748" s="576" t="s">
        <v>3</v>
      </c>
      <c r="C748" s="575"/>
      <c r="D748" s="576"/>
      <c r="E748" s="1112"/>
      <c r="F748" s="575"/>
      <c r="G748" s="575"/>
      <c r="H748" s="1079"/>
      <c r="I748" s="575"/>
      <c r="J748" s="575"/>
      <c r="K748" s="575"/>
      <c r="L748" s="575"/>
      <c r="M748" s="575"/>
      <c r="N748" s="575"/>
      <c r="O748" s="575"/>
      <c r="P748" s="575"/>
    </row>
    <row r="749" s="4" customFormat="1" spans="1:16">
      <c r="A749" s="575"/>
      <c r="B749" s="576" t="s">
        <v>3</v>
      </c>
      <c r="C749" s="575"/>
      <c r="D749" s="576"/>
      <c r="E749" s="1112"/>
      <c r="F749" s="575"/>
      <c r="G749" s="575"/>
      <c r="H749" s="1079"/>
      <c r="I749" s="575"/>
      <c r="J749" s="575"/>
      <c r="K749" s="575"/>
      <c r="L749" s="575"/>
      <c r="M749" s="575"/>
      <c r="N749" s="575"/>
      <c r="O749" s="575"/>
      <c r="P749" s="575"/>
    </row>
    <row r="750" s="4" customFormat="1" spans="1:16">
      <c r="A750" s="575"/>
      <c r="B750" s="576" t="s">
        <v>3</v>
      </c>
      <c r="C750" s="575"/>
      <c r="D750" s="576"/>
      <c r="E750" s="1112"/>
      <c r="F750" s="575"/>
      <c r="G750" s="575"/>
      <c r="H750" s="1079"/>
      <c r="I750" s="575"/>
      <c r="J750" s="575"/>
      <c r="K750" s="575"/>
      <c r="L750" s="575"/>
      <c r="M750" s="575"/>
      <c r="N750" s="575"/>
      <c r="O750" s="575"/>
      <c r="P750" s="575"/>
    </row>
    <row r="751" s="4" customFormat="1" spans="1:16">
      <c r="A751" s="575"/>
      <c r="B751" s="576" t="s">
        <v>3</v>
      </c>
      <c r="C751" s="575"/>
      <c r="D751" s="576"/>
      <c r="E751" s="1112"/>
      <c r="F751" s="575"/>
      <c r="G751" s="575"/>
      <c r="H751" s="1079"/>
      <c r="I751" s="575"/>
      <c r="J751" s="575"/>
      <c r="K751" s="575"/>
      <c r="L751" s="575"/>
      <c r="M751" s="575"/>
      <c r="N751" s="575"/>
      <c r="O751" s="575"/>
      <c r="P751" s="575"/>
    </row>
    <row r="752" s="4" customFormat="1" spans="1:16">
      <c r="A752" s="575"/>
      <c r="B752" s="576" t="s">
        <v>3</v>
      </c>
      <c r="C752" s="575"/>
      <c r="D752" s="576"/>
      <c r="E752" s="1112"/>
      <c r="F752" s="575"/>
      <c r="G752" s="575"/>
      <c r="H752" s="1079"/>
      <c r="I752" s="575"/>
      <c r="J752" s="575"/>
      <c r="K752" s="575"/>
      <c r="L752" s="575"/>
      <c r="M752" s="575"/>
      <c r="N752" s="575"/>
      <c r="O752" s="575"/>
      <c r="P752" s="575"/>
    </row>
    <row r="753" s="4" customFormat="1" spans="1:16">
      <c r="A753" s="575"/>
      <c r="B753" s="576" t="s">
        <v>3</v>
      </c>
      <c r="C753" s="575"/>
      <c r="D753" s="576"/>
      <c r="E753" s="1112"/>
      <c r="F753" s="575"/>
      <c r="G753" s="575"/>
      <c r="H753" s="1079"/>
      <c r="I753" s="575"/>
      <c r="J753" s="575"/>
      <c r="K753" s="575"/>
      <c r="L753" s="575"/>
      <c r="M753" s="575"/>
      <c r="N753" s="575"/>
      <c r="O753" s="575"/>
      <c r="P753" s="575"/>
    </row>
    <row r="754" s="4" customFormat="1" spans="1:16">
      <c r="A754" s="575"/>
      <c r="B754" s="576" t="s">
        <v>3</v>
      </c>
      <c r="C754" s="575"/>
      <c r="D754" s="576"/>
      <c r="E754" s="1112"/>
      <c r="F754" s="575"/>
      <c r="G754" s="575"/>
      <c r="H754" s="1079"/>
      <c r="I754" s="575"/>
      <c r="J754" s="575"/>
      <c r="K754" s="575"/>
      <c r="L754" s="575"/>
      <c r="M754" s="575"/>
      <c r="N754" s="575"/>
      <c r="O754" s="575"/>
      <c r="P754" s="575"/>
    </row>
    <row r="755" s="4" customFormat="1" spans="1:16">
      <c r="A755" s="575"/>
      <c r="B755" s="576" t="s">
        <v>3</v>
      </c>
      <c r="C755" s="575"/>
      <c r="D755" s="576"/>
      <c r="E755" s="1112"/>
      <c r="F755" s="575"/>
      <c r="G755" s="575"/>
      <c r="H755" s="1079"/>
      <c r="I755" s="575"/>
      <c r="J755" s="575"/>
      <c r="K755" s="575"/>
      <c r="L755" s="575"/>
      <c r="M755" s="575"/>
      <c r="N755" s="575"/>
      <c r="O755" s="575"/>
      <c r="P755" s="575"/>
    </row>
    <row r="756" s="4" customFormat="1" spans="1:16">
      <c r="A756" s="575"/>
      <c r="B756" s="576" t="s">
        <v>3</v>
      </c>
      <c r="C756" s="575"/>
      <c r="D756" s="576"/>
      <c r="E756" s="1112"/>
      <c r="F756" s="575"/>
      <c r="G756" s="575"/>
      <c r="H756" s="1079"/>
      <c r="I756" s="575"/>
      <c r="J756" s="575"/>
      <c r="K756" s="575"/>
      <c r="L756" s="575"/>
      <c r="M756" s="575"/>
      <c r="N756" s="575"/>
      <c r="O756" s="575"/>
      <c r="P756" s="575"/>
    </row>
    <row r="757" s="4" customFormat="1" spans="1:16">
      <c r="A757" s="575"/>
      <c r="B757" s="576" t="s">
        <v>3</v>
      </c>
      <c r="C757" s="575"/>
      <c r="D757" s="576"/>
      <c r="E757" s="1112"/>
      <c r="F757" s="575"/>
      <c r="G757" s="575"/>
      <c r="H757" s="1079"/>
      <c r="I757" s="575"/>
      <c r="J757" s="575"/>
      <c r="K757" s="575"/>
      <c r="L757" s="575"/>
      <c r="M757" s="575"/>
      <c r="N757" s="575"/>
      <c r="O757" s="575"/>
      <c r="P757" s="575"/>
    </row>
    <row r="758" s="4" customFormat="1" spans="1:16">
      <c r="A758" s="575"/>
      <c r="B758" s="576" t="s">
        <v>3</v>
      </c>
      <c r="C758" s="575"/>
      <c r="D758" s="576"/>
      <c r="E758" s="1112"/>
      <c r="F758" s="575"/>
      <c r="G758" s="575"/>
      <c r="H758" s="1079"/>
      <c r="I758" s="575"/>
      <c r="J758" s="575"/>
      <c r="K758" s="575"/>
      <c r="L758" s="575"/>
      <c r="M758" s="575"/>
      <c r="N758" s="575"/>
      <c r="O758" s="575"/>
      <c r="P758" s="575"/>
    </row>
    <row r="759" s="4" customFormat="1" spans="1:16">
      <c r="A759" s="575"/>
      <c r="B759" s="576" t="s">
        <v>3</v>
      </c>
      <c r="C759" s="575"/>
      <c r="D759" s="576"/>
      <c r="E759" s="1112"/>
      <c r="F759" s="575"/>
      <c r="G759" s="575"/>
      <c r="H759" s="1079"/>
      <c r="I759" s="575"/>
      <c r="J759" s="575"/>
      <c r="K759" s="575"/>
      <c r="L759" s="575"/>
      <c r="M759" s="575"/>
      <c r="N759" s="575"/>
      <c r="O759" s="575"/>
      <c r="P759" s="575"/>
    </row>
    <row r="760" s="4" customFormat="1" spans="1:16">
      <c r="A760" s="575"/>
      <c r="B760" s="576" t="s">
        <v>3</v>
      </c>
      <c r="C760" s="575"/>
      <c r="D760" s="576"/>
      <c r="E760" s="1112"/>
      <c r="F760" s="575"/>
      <c r="G760" s="575"/>
      <c r="H760" s="1079"/>
      <c r="I760" s="575"/>
      <c r="J760" s="575"/>
      <c r="K760" s="575"/>
      <c r="L760" s="575"/>
      <c r="M760" s="575"/>
      <c r="N760" s="575"/>
      <c r="O760" s="575"/>
      <c r="P760" s="575"/>
    </row>
    <row r="761" s="4" customFormat="1" spans="1:16">
      <c r="A761" s="575"/>
      <c r="B761" s="576" t="s">
        <v>3</v>
      </c>
      <c r="C761" s="575"/>
      <c r="D761" s="576"/>
      <c r="E761" s="1112"/>
      <c r="F761" s="575"/>
      <c r="G761" s="575"/>
      <c r="H761" s="1079"/>
      <c r="I761" s="575"/>
      <c r="J761" s="575"/>
      <c r="K761" s="575"/>
      <c r="L761" s="575"/>
      <c r="M761" s="575"/>
      <c r="N761" s="575"/>
      <c r="O761" s="575"/>
      <c r="P761" s="575"/>
    </row>
    <row r="762" s="4" customFormat="1" spans="1:16">
      <c r="A762" s="575"/>
      <c r="B762" s="576" t="s">
        <v>3</v>
      </c>
      <c r="C762" s="575"/>
      <c r="D762" s="576"/>
      <c r="E762" s="1112"/>
      <c r="F762" s="575"/>
      <c r="G762" s="575"/>
      <c r="H762" s="1079"/>
      <c r="I762" s="575"/>
      <c r="J762" s="575"/>
      <c r="K762" s="575"/>
      <c r="L762" s="575"/>
      <c r="M762" s="575"/>
      <c r="N762" s="575"/>
      <c r="O762" s="575"/>
      <c r="P762" s="575"/>
    </row>
    <row r="763" s="4" customFormat="1" spans="1:16">
      <c r="A763" s="575"/>
      <c r="B763" s="576" t="s">
        <v>3</v>
      </c>
      <c r="C763" s="575"/>
      <c r="D763" s="576"/>
      <c r="E763" s="1112"/>
      <c r="F763" s="575"/>
      <c r="G763" s="575"/>
      <c r="H763" s="1079"/>
      <c r="I763" s="575"/>
      <c r="J763" s="575"/>
      <c r="K763" s="575"/>
      <c r="L763" s="575"/>
      <c r="M763" s="575"/>
      <c r="N763" s="575"/>
      <c r="O763" s="575"/>
      <c r="P763" s="575"/>
    </row>
    <row r="764" s="4" customFormat="1" spans="1:16">
      <c r="A764" s="575"/>
      <c r="B764" s="576" t="s">
        <v>3</v>
      </c>
      <c r="C764" s="575"/>
      <c r="D764" s="576"/>
      <c r="E764" s="1112"/>
      <c r="F764" s="575"/>
      <c r="G764" s="575"/>
      <c r="H764" s="1079"/>
      <c r="I764" s="575"/>
      <c r="J764" s="575"/>
      <c r="K764" s="575"/>
      <c r="L764" s="575"/>
      <c r="M764" s="575"/>
      <c r="N764" s="575"/>
      <c r="O764" s="575"/>
      <c r="P764" s="575"/>
    </row>
    <row r="765" s="4" customFormat="1" spans="1:16">
      <c r="A765" s="575"/>
      <c r="B765" s="576" t="s">
        <v>3</v>
      </c>
      <c r="C765" s="575"/>
      <c r="D765" s="576"/>
      <c r="E765" s="1112"/>
      <c r="F765" s="575"/>
      <c r="G765" s="575"/>
      <c r="H765" s="1079"/>
      <c r="I765" s="575"/>
      <c r="J765" s="575"/>
      <c r="K765" s="575"/>
      <c r="L765" s="575"/>
      <c r="M765" s="575"/>
      <c r="N765" s="575"/>
      <c r="O765" s="575"/>
      <c r="P765" s="575"/>
    </row>
    <row r="766" s="4" customFormat="1" spans="1:16">
      <c r="A766" s="575"/>
      <c r="B766" s="576" t="s">
        <v>3</v>
      </c>
      <c r="C766" s="575"/>
      <c r="D766" s="576"/>
      <c r="E766" s="1112"/>
      <c r="F766" s="575"/>
      <c r="G766" s="575"/>
      <c r="H766" s="1079"/>
      <c r="I766" s="575"/>
      <c r="J766" s="575"/>
      <c r="K766" s="575"/>
      <c r="L766" s="575"/>
      <c r="M766" s="575"/>
      <c r="N766" s="575"/>
      <c r="O766" s="575"/>
      <c r="P766" s="575"/>
    </row>
    <row r="767" s="4" customFormat="1" spans="1:16">
      <c r="A767" s="575"/>
      <c r="B767" s="576" t="s">
        <v>3</v>
      </c>
      <c r="C767" s="575"/>
      <c r="D767" s="576"/>
      <c r="E767" s="1112"/>
      <c r="F767" s="575"/>
      <c r="G767" s="575"/>
      <c r="H767" s="1079"/>
      <c r="I767" s="575"/>
      <c r="J767" s="575"/>
      <c r="K767" s="575"/>
      <c r="L767" s="575"/>
      <c r="M767" s="575"/>
      <c r="N767" s="575"/>
      <c r="O767" s="575"/>
      <c r="P767" s="575"/>
    </row>
    <row r="768" s="4" customFormat="1" spans="1:16">
      <c r="A768" s="575"/>
      <c r="B768" s="576" t="s">
        <v>3</v>
      </c>
      <c r="C768" s="575"/>
      <c r="D768" s="576"/>
      <c r="E768" s="1112"/>
      <c r="F768" s="575"/>
      <c r="G768" s="575"/>
      <c r="H768" s="1079"/>
      <c r="I768" s="575"/>
      <c r="J768" s="575"/>
      <c r="K768" s="575"/>
      <c r="L768" s="575"/>
      <c r="M768" s="575"/>
      <c r="N768" s="575"/>
      <c r="O768" s="575"/>
      <c r="P768" s="575"/>
    </row>
    <row r="769" s="4" customFormat="1" spans="1:16">
      <c r="A769" s="575"/>
      <c r="B769" s="576" t="s">
        <v>3</v>
      </c>
      <c r="C769" s="575"/>
      <c r="D769" s="576"/>
      <c r="E769" s="1112"/>
      <c r="F769" s="575"/>
      <c r="G769" s="575"/>
      <c r="H769" s="1079"/>
      <c r="I769" s="575"/>
      <c r="J769" s="575"/>
      <c r="K769" s="575"/>
      <c r="L769" s="575"/>
      <c r="M769" s="575"/>
      <c r="N769" s="575"/>
      <c r="O769" s="575"/>
      <c r="P769" s="575"/>
    </row>
    <row r="770" s="4" customFormat="1" spans="1:16">
      <c r="A770" s="575"/>
      <c r="B770" s="576" t="s">
        <v>3</v>
      </c>
      <c r="C770" s="575"/>
      <c r="D770" s="576"/>
      <c r="E770" s="1112"/>
      <c r="F770" s="575"/>
      <c r="G770" s="575"/>
      <c r="H770" s="1079"/>
      <c r="I770" s="575"/>
      <c r="J770" s="575"/>
      <c r="K770" s="575"/>
      <c r="L770" s="575"/>
      <c r="M770" s="575"/>
      <c r="N770" s="575"/>
      <c r="O770" s="575"/>
      <c r="P770" s="575"/>
    </row>
    <row r="771" s="4" customFormat="1" spans="1:16">
      <c r="A771" s="575"/>
      <c r="B771" s="576" t="s">
        <v>3</v>
      </c>
      <c r="C771" s="575"/>
      <c r="D771" s="576"/>
      <c r="E771" s="1112"/>
      <c r="F771" s="575"/>
      <c r="G771" s="575"/>
      <c r="H771" s="1079"/>
      <c r="I771" s="575"/>
      <c r="J771" s="575"/>
      <c r="K771" s="575"/>
      <c r="L771" s="575"/>
      <c r="M771" s="575"/>
      <c r="N771" s="575"/>
      <c r="O771" s="575"/>
      <c r="P771" s="575"/>
    </row>
    <row r="772" s="4" customFormat="1" spans="1:16">
      <c r="A772" s="575"/>
      <c r="B772" s="576" t="s">
        <v>3</v>
      </c>
      <c r="C772" s="575"/>
      <c r="D772" s="576"/>
      <c r="E772" s="1112"/>
      <c r="F772" s="575"/>
      <c r="G772" s="575"/>
      <c r="H772" s="1079"/>
      <c r="I772" s="575"/>
      <c r="J772" s="575"/>
      <c r="K772" s="575"/>
      <c r="L772" s="575"/>
      <c r="M772" s="575"/>
      <c r="N772" s="575"/>
      <c r="O772" s="575"/>
      <c r="P772" s="575"/>
    </row>
    <row r="773" s="4" customFormat="1" spans="1:16">
      <c r="A773" s="575"/>
      <c r="B773" s="576" t="s">
        <v>3</v>
      </c>
      <c r="C773" s="575"/>
      <c r="D773" s="576"/>
      <c r="E773" s="1112"/>
      <c r="F773" s="575"/>
      <c r="G773" s="575"/>
      <c r="H773" s="1079"/>
      <c r="I773" s="575"/>
      <c r="J773" s="575"/>
      <c r="K773" s="575"/>
      <c r="L773" s="575"/>
      <c r="M773" s="575"/>
      <c r="N773" s="575"/>
      <c r="O773" s="575"/>
      <c r="P773" s="575"/>
    </row>
    <row r="774" s="4" customFormat="1" spans="1:16">
      <c r="A774" s="575"/>
      <c r="B774" s="576" t="s">
        <v>3</v>
      </c>
      <c r="C774" s="575"/>
      <c r="D774" s="576"/>
      <c r="E774" s="1112"/>
      <c r="F774" s="575"/>
      <c r="G774" s="575"/>
      <c r="H774" s="1079"/>
      <c r="I774" s="575"/>
      <c r="J774" s="575"/>
      <c r="K774" s="575"/>
      <c r="L774" s="575"/>
      <c r="M774" s="575"/>
      <c r="N774" s="575"/>
      <c r="O774" s="575"/>
      <c r="P774" s="575"/>
    </row>
    <row r="775" s="4" customFormat="1" spans="1:16">
      <c r="A775" s="575"/>
      <c r="B775" s="576" t="s">
        <v>3</v>
      </c>
      <c r="C775" s="575"/>
      <c r="D775" s="576"/>
      <c r="E775" s="1112"/>
      <c r="F775" s="575"/>
      <c r="G775" s="575"/>
      <c r="H775" s="1079"/>
      <c r="I775" s="575"/>
      <c r="J775" s="575"/>
      <c r="K775" s="575"/>
      <c r="L775" s="575"/>
      <c r="M775" s="575"/>
      <c r="N775" s="575"/>
      <c r="O775" s="575"/>
      <c r="P775" s="575"/>
    </row>
    <row r="776" s="4" customFormat="1" spans="1:16">
      <c r="A776" s="575"/>
      <c r="B776" s="576" t="s">
        <v>3</v>
      </c>
      <c r="C776" s="575"/>
      <c r="D776" s="576"/>
      <c r="E776" s="1112"/>
      <c r="F776" s="575"/>
      <c r="G776" s="575"/>
      <c r="H776" s="1079"/>
      <c r="I776" s="575"/>
      <c r="J776" s="575"/>
      <c r="K776" s="575"/>
      <c r="L776" s="575"/>
      <c r="M776" s="575"/>
      <c r="N776" s="575"/>
      <c r="O776" s="575"/>
      <c r="P776" s="575"/>
    </row>
    <row r="777" s="4" customFormat="1" spans="1:16">
      <c r="A777" s="575"/>
      <c r="B777" s="576" t="s">
        <v>3</v>
      </c>
      <c r="C777" s="575"/>
      <c r="D777" s="576"/>
      <c r="E777" s="1112"/>
      <c r="F777" s="575"/>
      <c r="G777" s="575"/>
      <c r="H777" s="1079"/>
      <c r="I777" s="575"/>
      <c r="J777" s="575"/>
      <c r="K777" s="575"/>
      <c r="L777" s="575"/>
      <c r="M777" s="575"/>
      <c r="N777" s="575"/>
      <c r="O777" s="575"/>
      <c r="P777" s="575"/>
    </row>
    <row r="778" s="4" customFormat="1" spans="1:16">
      <c r="A778" s="575"/>
      <c r="B778" s="576" t="s">
        <v>3</v>
      </c>
      <c r="C778" s="575"/>
      <c r="D778" s="576"/>
      <c r="E778" s="1112"/>
      <c r="F778" s="575"/>
      <c r="G778" s="575"/>
      <c r="H778" s="1079"/>
      <c r="I778" s="575"/>
      <c r="J778" s="575"/>
      <c r="K778" s="575"/>
      <c r="L778" s="575"/>
      <c r="M778" s="575"/>
      <c r="N778" s="575"/>
      <c r="O778" s="575"/>
      <c r="P778" s="575"/>
    </row>
    <row r="779" s="4" customFormat="1" spans="1:16">
      <c r="A779" s="575"/>
      <c r="B779" s="576" t="s">
        <v>3</v>
      </c>
      <c r="C779" s="575"/>
      <c r="D779" s="576"/>
      <c r="E779" s="1112"/>
      <c r="F779" s="575"/>
      <c r="G779" s="575"/>
      <c r="H779" s="1079"/>
      <c r="I779" s="575"/>
      <c r="J779" s="575"/>
      <c r="K779" s="575"/>
      <c r="L779" s="575"/>
      <c r="M779" s="575"/>
      <c r="N779" s="575"/>
      <c r="O779" s="575"/>
      <c r="P779" s="575"/>
    </row>
    <row r="780" s="4" customFormat="1" spans="1:16">
      <c r="A780" s="575"/>
      <c r="B780" s="576" t="s">
        <v>3</v>
      </c>
      <c r="C780" s="575"/>
      <c r="D780" s="576"/>
      <c r="E780" s="1112"/>
      <c r="F780" s="575"/>
      <c r="G780" s="575"/>
      <c r="H780" s="1079"/>
      <c r="I780" s="575"/>
      <c r="J780" s="575"/>
      <c r="K780" s="575"/>
      <c r="L780" s="575"/>
      <c r="M780" s="575"/>
      <c r="N780" s="575"/>
      <c r="O780" s="575"/>
      <c r="P780" s="575"/>
    </row>
    <row r="781" s="4" customFormat="1" spans="1:16">
      <c r="A781" s="575"/>
      <c r="B781" s="576" t="s">
        <v>3</v>
      </c>
      <c r="C781" s="575"/>
      <c r="D781" s="576"/>
      <c r="E781" s="1112"/>
      <c r="F781" s="575"/>
      <c r="G781" s="575"/>
      <c r="H781" s="1079"/>
      <c r="I781" s="575"/>
      <c r="J781" s="575"/>
      <c r="K781" s="575"/>
      <c r="L781" s="575"/>
      <c r="M781" s="575"/>
      <c r="N781" s="575"/>
      <c r="O781" s="575"/>
      <c r="P781" s="575"/>
    </row>
    <row r="782" s="4" customFormat="1" spans="1:16">
      <c r="A782" s="575"/>
      <c r="B782" s="576" t="s">
        <v>3</v>
      </c>
      <c r="C782" s="575"/>
      <c r="D782" s="576"/>
      <c r="E782" s="1112"/>
      <c r="F782" s="575"/>
      <c r="G782" s="575"/>
      <c r="H782" s="1079"/>
      <c r="I782" s="575"/>
      <c r="J782" s="575"/>
      <c r="K782" s="575"/>
      <c r="L782" s="575"/>
      <c r="M782" s="575"/>
      <c r="N782" s="575"/>
      <c r="O782" s="575"/>
      <c r="P782" s="575"/>
    </row>
    <row r="783" s="4" customFormat="1" spans="1:16">
      <c r="A783" s="575"/>
      <c r="B783" s="576" t="s">
        <v>3</v>
      </c>
      <c r="C783" s="575"/>
      <c r="D783" s="576"/>
      <c r="E783" s="1112"/>
      <c r="F783" s="575"/>
      <c r="G783" s="575"/>
      <c r="H783" s="1079"/>
      <c r="I783" s="575"/>
      <c r="J783" s="575"/>
      <c r="K783" s="575"/>
      <c r="L783" s="575"/>
      <c r="M783" s="575"/>
      <c r="N783" s="575"/>
      <c r="O783" s="575"/>
      <c r="P783" s="575"/>
    </row>
    <row r="784" s="4" customFormat="1" spans="1:16">
      <c r="A784" s="575"/>
      <c r="B784" s="576" t="s">
        <v>3</v>
      </c>
      <c r="C784" s="575"/>
      <c r="D784" s="576"/>
      <c r="E784" s="1112"/>
      <c r="F784" s="575"/>
      <c r="G784" s="575"/>
      <c r="H784" s="1079"/>
      <c r="I784" s="575"/>
      <c r="J784" s="575"/>
      <c r="K784" s="575"/>
      <c r="L784" s="575"/>
      <c r="M784" s="575"/>
      <c r="N784" s="575"/>
      <c r="O784" s="575"/>
      <c r="P784" s="575"/>
    </row>
    <row r="785" s="4" customFormat="1" spans="1:16">
      <c r="A785" s="575"/>
      <c r="B785" s="576" t="s">
        <v>3</v>
      </c>
      <c r="C785" s="575"/>
      <c r="D785" s="576"/>
      <c r="E785" s="1112"/>
      <c r="F785" s="575"/>
      <c r="G785" s="575"/>
      <c r="H785" s="1079"/>
      <c r="I785" s="575"/>
      <c r="J785" s="575"/>
      <c r="K785" s="575"/>
      <c r="L785" s="575"/>
      <c r="M785" s="575"/>
      <c r="N785" s="575"/>
      <c r="O785" s="575"/>
      <c r="P785" s="575"/>
    </row>
    <row r="786" s="4" customFormat="1" spans="1:16">
      <c r="A786" s="575"/>
      <c r="B786" s="576" t="s">
        <v>3</v>
      </c>
      <c r="C786" s="575"/>
      <c r="D786" s="576"/>
      <c r="E786" s="1112"/>
      <c r="F786" s="575"/>
      <c r="G786" s="575"/>
      <c r="H786" s="1079"/>
      <c r="I786" s="575"/>
      <c r="J786" s="575"/>
      <c r="K786" s="575"/>
      <c r="L786" s="575"/>
      <c r="M786" s="575"/>
      <c r="N786" s="575"/>
      <c r="O786" s="575"/>
      <c r="P786" s="575"/>
    </row>
    <row r="787" s="4" customFormat="1" spans="1:16">
      <c r="A787" s="575"/>
      <c r="B787" s="576" t="s">
        <v>3</v>
      </c>
      <c r="C787" s="575"/>
      <c r="D787" s="576"/>
      <c r="E787" s="1112"/>
      <c r="F787" s="575"/>
      <c r="G787" s="575"/>
      <c r="H787" s="1079"/>
      <c r="I787" s="575"/>
      <c r="J787" s="575"/>
      <c r="K787" s="575"/>
      <c r="L787" s="575"/>
      <c r="M787" s="575"/>
      <c r="N787" s="575"/>
      <c r="O787" s="575"/>
      <c r="P787" s="575"/>
    </row>
    <row r="788" s="4" customFormat="1" spans="1:16">
      <c r="A788" s="575"/>
      <c r="B788" s="576" t="s">
        <v>3</v>
      </c>
      <c r="C788" s="575"/>
      <c r="D788" s="576"/>
      <c r="E788" s="1112"/>
      <c r="F788" s="575"/>
      <c r="G788" s="575"/>
      <c r="H788" s="1079"/>
      <c r="I788" s="575"/>
      <c r="J788" s="575"/>
      <c r="K788" s="575"/>
      <c r="L788" s="575"/>
      <c r="M788" s="575"/>
      <c r="N788" s="575"/>
      <c r="O788" s="575"/>
      <c r="P788" s="575"/>
    </row>
    <row r="789" s="4" customFormat="1" spans="1:16">
      <c r="A789" s="575"/>
      <c r="B789" s="576" t="s">
        <v>3</v>
      </c>
      <c r="C789" s="575"/>
      <c r="D789" s="576"/>
      <c r="E789" s="1112"/>
      <c r="F789" s="575"/>
      <c r="G789" s="575"/>
      <c r="H789" s="1079"/>
      <c r="I789" s="575"/>
      <c r="J789" s="575"/>
      <c r="K789" s="575"/>
      <c r="L789" s="575"/>
      <c r="M789" s="575"/>
      <c r="N789" s="575"/>
      <c r="O789" s="575"/>
      <c r="P789" s="575"/>
    </row>
    <row r="790" s="4" customFormat="1" spans="1:16">
      <c r="A790" s="575"/>
      <c r="B790" s="576" t="s">
        <v>3</v>
      </c>
      <c r="C790" s="575"/>
      <c r="D790" s="576"/>
      <c r="E790" s="1112"/>
      <c r="F790" s="575"/>
      <c r="G790" s="575"/>
      <c r="H790" s="1079"/>
      <c r="I790" s="575"/>
      <c r="J790" s="575"/>
      <c r="K790" s="575"/>
      <c r="L790" s="575"/>
      <c r="M790" s="575"/>
      <c r="N790" s="575"/>
      <c r="O790" s="575"/>
      <c r="P790" s="575"/>
    </row>
    <row r="791" s="4" customFormat="1" spans="1:16">
      <c r="A791" s="575"/>
      <c r="B791" s="576" t="s">
        <v>3</v>
      </c>
      <c r="C791" s="575"/>
      <c r="D791" s="576"/>
      <c r="E791" s="1112"/>
      <c r="F791" s="575"/>
      <c r="G791" s="575"/>
      <c r="H791" s="1079"/>
      <c r="I791" s="575"/>
      <c r="J791" s="575"/>
      <c r="K791" s="575"/>
      <c r="L791" s="575"/>
      <c r="M791" s="575"/>
      <c r="N791" s="575"/>
      <c r="O791" s="575"/>
      <c r="P791" s="575"/>
    </row>
    <row r="792" s="4" customFormat="1" spans="1:16">
      <c r="A792" s="575"/>
      <c r="B792" s="576" t="s">
        <v>3</v>
      </c>
      <c r="C792" s="575"/>
      <c r="D792" s="576"/>
      <c r="E792" s="1112"/>
      <c r="F792" s="575"/>
      <c r="G792" s="575"/>
      <c r="H792" s="1079"/>
      <c r="I792" s="575"/>
      <c r="J792" s="575"/>
      <c r="K792" s="575"/>
      <c r="L792" s="575"/>
      <c r="M792" s="575"/>
      <c r="N792" s="575"/>
      <c r="O792" s="575"/>
      <c r="P792" s="575"/>
    </row>
    <row r="793" s="4" customFormat="1" spans="1:16">
      <c r="A793" s="575"/>
      <c r="B793" s="576" t="s">
        <v>3</v>
      </c>
      <c r="C793" s="575"/>
      <c r="D793" s="576"/>
      <c r="E793" s="1112"/>
      <c r="F793" s="575"/>
      <c r="G793" s="575"/>
      <c r="H793" s="1079"/>
      <c r="I793" s="575"/>
      <c r="J793" s="575"/>
      <c r="K793" s="575"/>
      <c r="L793" s="575"/>
      <c r="M793" s="575"/>
      <c r="N793" s="575"/>
      <c r="O793" s="575"/>
      <c r="P793" s="575"/>
    </row>
    <row r="794" s="4" customFormat="1" spans="1:16">
      <c r="A794" s="575"/>
      <c r="B794" s="576" t="s">
        <v>3</v>
      </c>
      <c r="C794" s="575"/>
      <c r="D794" s="576"/>
      <c r="E794" s="1112"/>
      <c r="F794" s="575"/>
      <c r="G794" s="575"/>
      <c r="H794" s="1079"/>
      <c r="I794" s="575"/>
      <c r="J794" s="575"/>
      <c r="K794" s="575"/>
      <c r="L794" s="575"/>
      <c r="M794" s="575"/>
      <c r="N794" s="575"/>
      <c r="O794" s="575"/>
      <c r="P794" s="575"/>
    </row>
    <row r="795" s="4" customFormat="1" spans="1:16">
      <c r="A795" s="575"/>
      <c r="B795" s="576" t="s">
        <v>3</v>
      </c>
      <c r="C795" s="575"/>
      <c r="D795" s="576"/>
      <c r="E795" s="1112"/>
      <c r="F795" s="575"/>
      <c r="G795" s="575"/>
      <c r="H795" s="1079"/>
      <c r="I795" s="575"/>
      <c r="J795" s="575"/>
      <c r="K795" s="575"/>
      <c r="L795" s="575"/>
      <c r="M795" s="575"/>
      <c r="N795" s="575"/>
      <c r="O795" s="575"/>
      <c r="P795" s="575"/>
    </row>
    <row r="796" s="4" customFormat="1" spans="1:16">
      <c r="A796" s="575"/>
      <c r="B796" s="576" t="s">
        <v>3</v>
      </c>
      <c r="C796" s="575"/>
      <c r="D796" s="576"/>
      <c r="E796" s="1112"/>
      <c r="F796" s="575"/>
      <c r="G796" s="575"/>
      <c r="H796" s="1079"/>
      <c r="I796" s="575"/>
      <c r="J796" s="575"/>
      <c r="K796" s="575"/>
      <c r="L796" s="575"/>
      <c r="M796" s="575"/>
      <c r="N796" s="575"/>
      <c r="O796" s="575"/>
      <c r="P796" s="575"/>
    </row>
    <row r="797" s="4" customFormat="1" spans="1:16">
      <c r="A797" s="575"/>
      <c r="B797" s="576" t="s">
        <v>3</v>
      </c>
      <c r="C797" s="575"/>
      <c r="D797" s="576"/>
      <c r="E797" s="1112"/>
      <c r="F797" s="575"/>
      <c r="G797" s="575"/>
      <c r="H797" s="1079"/>
      <c r="I797" s="575"/>
      <c r="J797" s="575"/>
      <c r="K797" s="575"/>
      <c r="L797" s="575"/>
      <c r="M797" s="575"/>
      <c r="N797" s="575"/>
      <c r="O797" s="575"/>
      <c r="P797" s="575"/>
    </row>
    <row r="798" s="4" customFormat="1" spans="1:16">
      <c r="A798" s="575"/>
      <c r="B798" s="576" t="s">
        <v>3</v>
      </c>
      <c r="C798" s="575"/>
      <c r="D798" s="576"/>
      <c r="E798" s="1112"/>
      <c r="F798" s="575"/>
      <c r="G798" s="575"/>
      <c r="H798" s="1079"/>
      <c r="I798" s="575"/>
      <c r="J798" s="575"/>
      <c r="K798" s="575"/>
      <c r="L798" s="575"/>
      <c r="M798" s="575"/>
      <c r="N798" s="575"/>
      <c r="O798" s="575"/>
      <c r="P798" s="575"/>
    </row>
    <row r="799" s="4" customFormat="1" spans="1:16">
      <c r="A799" s="575"/>
      <c r="B799" s="576" t="s">
        <v>3</v>
      </c>
      <c r="C799" s="575"/>
      <c r="D799" s="576"/>
      <c r="E799" s="1112"/>
      <c r="F799" s="575"/>
      <c r="G799" s="575"/>
      <c r="H799" s="1079"/>
      <c r="I799" s="575"/>
      <c r="J799" s="575"/>
      <c r="K799" s="575"/>
      <c r="L799" s="575"/>
      <c r="M799" s="575"/>
      <c r="N799" s="575"/>
      <c r="O799" s="575"/>
      <c r="P799" s="575"/>
    </row>
    <row r="800" s="4" customFormat="1" spans="1:16">
      <c r="A800" s="575"/>
      <c r="B800" s="576" t="s">
        <v>3</v>
      </c>
      <c r="C800" s="575"/>
      <c r="D800" s="576"/>
      <c r="E800" s="1112"/>
      <c r="F800" s="575"/>
      <c r="G800" s="575"/>
      <c r="H800" s="1079"/>
      <c r="I800" s="575"/>
      <c r="J800" s="575"/>
      <c r="K800" s="575"/>
      <c r="L800" s="575"/>
      <c r="M800" s="575"/>
      <c r="N800" s="575"/>
      <c r="O800" s="575"/>
      <c r="P800" s="575"/>
    </row>
    <row r="801" s="4" customFormat="1" spans="1:16">
      <c r="A801" s="575"/>
      <c r="B801" s="576" t="s">
        <v>3</v>
      </c>
      <c r="C801" s="575"/>
      <c r="D801" s="576"/>
      <c r="E801" s="1112"/>
      <c r="F801" s="575"/>
      <c r="G801" s="575"/>
      <c r="H801" s="1079"/>
      <c r="I801" s="575"/>
      <c r="J801" s="575"/>
      <c r="K801" s="575"/>
      <c r="L801" s="575"/>
      <c r="M801" s="575"/>
      <c r="N801" s="575"/>
      <c r="O801" s="575"/>
      <c r="P801" s="575"/>
    </row>
    <row r="802" s="4" customFormat="1" spans="1:16">
      <c r="A802" s="575"/>
      <c r="B802" s="576" t="s">
        <v>3</v>
      </c>
      <c r="C802" s="575"/>
      <c r="D802" s="576"/>
      <c r="E802" s="1112"/>
      <c r="F802" s="575"/>
      <c r="G802" s="575"/>
      <c r="H802" s="1079"/>
      <c r="I802" s="575"/>
      <c r="J802" s="575"/>
      <c r="K802" s="575"/>
      <c r="L802" s="575"/>
      <c r="M802" s="575"/>
      <c r="N802" s="575"/>
      <c r="O802" s="575"/>
      <c r="P802" s="575"/>
    </row>
    <row r="803" s="4" customFormat="1" spans="1:16">
      <c r="A803" s="575"/>
      <c r="B803" s="576" t="s">
        <v>3</v>
      </c>
      <c r="C803" s="575"/>
      <c r="D803" s="576"/>
      <c r="E803" s="1112"/>
      <c r="F803" s="575"/>
      <c r="G803" s="575"/>
      <c r="H803" s="1079"/>
      <c r="I803" s="575"/>
      <c r="J803" s="575"/>
      <c r="K803" s="575"/>
      <c r="L803" s="575"/>
      <c r="M803" s="575"/>
      <c r="N803" s="575"/>
      <c r="O803" s="575"/>
      <c r="P803" s="575"/>
    </row>
    <row r="804" s="4" customFormat="1" spans="1:16">
      <c r="A804" s="575"/>
      <c r="B804" s="576" t="s">
        <v>3</v>
      </c>
      <c r="C804" s="575"/>
      <c r="D804" s="576"/>
      <c r="E804" s="1112"/>
      <c r="F804" s="575"/>
      <c r="G804" s="575"/>
      <c r="H804" s="1079"/>
      <c r="I804" s="575"/>
      <c r="J804" s="575"/>
      <c r="K804" s="575"/>
      <c r="L804" s="575"/>
      <c r="M804" s="575"/>
      <c r="N804" s="575"/>
      <c r="O804" s="575"/>
      <c r="P804" s="575"/>
    </row>
    <row r="805" s="4" customFormat="1" spans="1:16">
      <c r="A805" s="575"/>
      <c r="B805" s="576" t="s">
        <v>3</v>
      </c>
      <c r="C805" s="575"/>
      <c r="D805" s="576"/>
      <c r="E805" s="1112"/>
      <c r="F805" s="575"/>
      <c r="G805" s="575"/>
      <c r="H805" s="1079"/>
      <c r="I805" s="575"/>
      <c r="J805" s="575"/>
      <c r="K805" s="575"/>
      <c r="L805" s="575"/>
      <c r="M805" s="575"/>
      <c r="N805" s="575"/>
      <c r="O805" s="575"/>
      <c r="P805" s="575"/>
    </row>
    <row r="806" s="4" customFormat="1" spans="1:16">
      <c r="A806" s="575"/>
      <c r="B806" s="576" t="s">
        <v>3</v>
      </c>
      <c r="C806" s="575"/>
      <c r="D806" s="576"/>
      <c r="E806" s="1112"/>
      <c r="F806" s="575"/>
      <c r="G806" s="575"/>
      <c r="H806" s="1079"/>
      <c r="I806" s="575"/>
      <c r="J806" s="575"/>
      <c r="K806" s="575"/>
      <c r="L806" s="575"/>
      <c r="M806" s="575"/>
      <c r="N806" s="575"/>
      <c r="O806" s="575"/>
      <c r="P806" s="575"/>
    </row>
    <row r="807" s="4" customFormat="1" spans="1:16">
      <c r="A807" s="575"/>
      <c r="B807" s="576" t="s">
        <v>3</v>
      </c>
      <c r="C807" s="575"/>
      <c r="D807" s="576"/>
      <c r="E807" s="1112"/>
      <c r="F807" s="575"/>
      <c r="G807" s="575"/>
      <c r="H807" s="1079"/>
      <c r="I807" s="575"/>
      <c r="J807" s="575"/>
      <c r="K807" s="575"/>
      <c r="L807" s="575"/>
      <c r="M807" s="575"/>
      <c r="N807" s="575"/>
      <c r="O807" s="575"/>
      <c r="P807" s="575"/>
    </row>
    <row r="808" s="4" customFormat="1" spans="1:16">
      <c r="A808" s="575"/>
      <c r="B808" s="576" t="s">
        <v>3</v>
      </c>
      <c r="C808" s="575"/>
      <c r="D808" s="576"/>
      <c r="E808" s="1112"/>
      <c r="F808" s="575"/>
      <c r="G808" s="575"/>
      <c r="H808" s="1079"/>
      <c r="I808" s="575"/>
      <c r="J808" s="575"/>
      <c r="K808" s="575"/>
      <c r="L808" s="575"/>
      <c r="M808" s="575"/>
      <c r="N808" s="575"/>
      <c r="O808" s="575"/>
      <c r="P808" s="575"/>
    </row>
    <row r="809" s="4" customFormat="1" spans="1:16">
      <c r="A809" s="575"/>
      <c r="B809" s="576" t="s">
        <v>3</v>
      </c>
      <c r="C809" s="575"/>
      <c r="D809" s="576"/>
      <c r="E809" s="1112"/>
      <c r="F809" s="575"/>
      <c r="G809" s="575"/>
      <c r="H809" s="1079"/>
      <c r="I809" s="575"/>
      <c r="J809" s="575"/>
      <c r="K809" s="575"/>
      <c r="L809" s="575"/>
      <c r="M809" s="575"/>
      <c r="N809" s="575"/>
      <c r="O809" s="575"/>
      <c r="P809" s="575"/>
    </row>
    <row r="810" s="4" customFormat="1" spans="1:16">
      <c r="A810" s="575"/>
      <c r="B810" s="576" t="s">
        <v>3</v>
      </c>
      <c r="C810" s="575"/>
      <c r="D810" s="576"/>
      <c r="E810" s="1112"/>
      <c r="F810" s="575"/>
      <c r="G810" s="575"/>
      <c r="H810" s="1079"/>
      <c r="I810" s="575"/>
      <c r="J810" s="575"/>
      <c r="K810" s="575"/>
      <c r="L810" s="575"/>
      <c r="M810" s="575"/>
      <c r="N810" s="575"/>
      <c r="O810" s="575"/>
      <c r="P810" s="575"/>
    </row>
    <row r="811" s="4" customFormat="1" spans="1:16">
      <c r="A811" s="575"/>
      <c r="B811" s="576" t="s">
        <v>3</v>
      </c>
      <c r="C811" s="575"/>
      <c r="D811" s="576"/>
      <c r="E811" s="1112"/>
      <c r="F811" s="575"/>
      <c r="G811" s="575"/>
      <c r="H811" s="1079"/>
      <c r="I811" s="575"/>
      <c r="J811" s="575"/>
      <c r="K811" s="575"/>
      <c r="L811" s="575"/>
      <c r="M811" s="575"/>
      <c r="N811" s="575"/>
      <c r="O811" s="575"/>
      <c r="P811" s="575"/>
    </row>
    <row r="812" s="4" customFormat="1" spans="1:16">
      <c r="A812" s="575"/>
      <c r="B812" s="576" t="s">
        <v>3</v>
      </c>
      <c r="C812" s="575"/>
      <c r="D812" s="576"/>
      <c r="E812" s="1112"/>
      <c r="F812" s="575"/>
      <c r="G812" s="575"/>
      <c r="H812" s="1079"/>
      <c r="I812" s="575"/>
      <c r="J812" s="575"/>
      <c r="K812" s="575"/>
      <c r="L812" s="575"/>
      <c r="M812" s="575"/>
      <c r="N812" s="575"/>
      <c r="O812" s="575"/>
      <c r="P812" s="575"/>
    </row>
    <row r="813" s="4" customFormat="1" spans="1:16">
      <c r="A813" s="575"/>
      <c r="B813" s="576" t="s">
        <v>3</v>
      </c>
      <c r="C813" s="575"/>
      <c r="D813" s="576"/>
      <c r="E813" s="1112"/>
      <c r="F813" s="575"/>
      <c r="G813" s="575"/>
      <c r="H813" s="1079"/>
      <c r="I813" s="575"/>
      <c r="J813" s="575"/>
      <c r="K813" s="575"/>
      <c r="L813" s="575"/>
      <c r="M813" s="575"/>
      <c r="N813" s="575"/>
      <c r="O813" s="575"/>
      <c r="P813" s="575"/>
    </row>
    <row r="814" s="4" customFormat="1" spans="1:16">
      <c r="A814" s="575"/>
      <c r="B814" s="576" t="s">
        <v>3</v>
      </c>
      <c r="C814" s="575"/>
      <c r="D814" s="576"/>
      <c r="E814" s="1112"/>
      <c r="F814" s="575"/>
      <c r="G814" s="575"/>
      <c r="H814" s="1079"/>
      <c r="I814" s="575"/>
      <c r="J814" s="575"/>
      <c r="K814" s="575"/>
      <c r="L814" s="575"/>
      <c r="M814" s="575"/>
      <c r="N814" s="575"/>
      <c r="O814" s="575"/>
      <c r="P814" s="575"/>
    </row>
    <row r="815" s="4" customFormat="1" spans="1:16">
      <c r="A815" s="575"/>
      <c r="B815" s="576" t="s">
        <v>3</v>
      </c>
      <c r="C815" s="575"/>
      <c r="D815" s="576"/>
      <c r="E815" s="1112"/>
      <c r="F815" s="575"/>
      <c r="G815" s="575"/>
      <c r="H815" s="1079"/>
      <c r="I815" s="575"/>
      <c r="J815" s="575"/>
      <c r="K815" s="575"/>
      <c r="L815" s="575"/>
      <c r="M815" s="575"/>
      <c r="N815" s="575"/>
      <c r="O815" s="575"/>
      <c r="P815" s="575"/>
    </row>
    <row r="816" s="4" customFormat="1" spans="1:16">
      <c r="A816" s="575"/>
      <c r="B816" s="576" t="s">
        <v>3</v>
      </c>
      <c r="C816" s="575"/>
      <c r="D816" s="576"/>
      <c r="E816" s="1112"/>
      <c r="F816" s="575"/>
      <c r="G816" s="575"/>
      <c r="H816" s="1079"/>
      <c r="I816" s="575"/>
      <c r="J816" s="575"/>
      <c r="K816" s="575"/>
      <c r="L816" s="575"/>
      <c r="M816" s="575"/>
      <c r="N816" s="575"/>
      <c r="O816" s="575"/>
      <c r="P816" s="575"/>
    </row>
    <row r="817" s="4" customFormat="1" spans="1:16">
      <c r="A817" s="575"/>
      <c r="B817" s="576" t="s">
        <v>3</v>
      </c>
      <c r="C817" s="575"/>
      <c r="D817" s="576"/>
      <c r="E817" s="1112"/>
      <c r="F817" s="575"/>
      <c r="G817" s="575"/>
      <c r="H817" s="1079"/>
      <c r="I817" s="575"/>
      <c r="J817" s="575"/>
      <c r="K817" s="575"/>
      <c r="L817" s="575"/>
      <c r="M817" s="575"/>
      <c r="N817" s="575"/>
      <c r="O817" s="575"/>
      <c r="P817" s="575"/>
    </row>
    <row r="818" s="4" customFormat="1" spans="1:16">
      <c r="A818" s="575"/>
      <c r="B818" s="576" t="s">
        <v>3</v>
      </c>
      <c r="C818" s="575"/>
      <c r="D818" s="576"/>
      <c r="E818" s="1112"/>
      <c r="F818" s="575"/>
      <c r="G818" s="575"/>
      <c r="H818" s="1079"/>
      <c r="I818" s="575"/>
      <c r="J818" s="575"/>
      <c r="K818" s="575"/>
      <c r="L818" s="575"/>
      <c r="M818" s="575"/>
      <c r="N818" s="575"/>
      <c r="O818" s="575"/>
      <c r="P818" s="575"/>
    </row>
    <row r="819" s="4" customFormat="1" spans="1:16">
      <c r="A819" s="575"/>
      <c r="B819" s="576" t="s">
        <v>3</v>
      </c>
      <c r="C819" s="575"/>
      <c r="D819" s="576"/>
      <c r="E819" s="1112"/>
      <c r="F819" s="575"/>
      <c r="G819" s="575"/>
      <c r="H819" s="1079"/>
      <c r="I819" s="575"/>
      <c r="J819" s="575"/>
      <c r="K819" s="575"/>
      <c r="L819" s="575"/>
      <c r="M819" s="575"/>
      <c r="N819" s="575"/>
      <c r="O819" s="575"/>
      <c r="P819" s="575"/>
    </row>
    <row r="820" s="4" customFormat="1" spans="1:16">
      <c r="A820" s="575"/>
      <c r="B820" s="576" t="s">
        <v>3</v>
      </c>
      <c r="C820" s="575"/>
      <c r="D820" s="576"/>
      <c r="E820" s="1112"/>
      <c r="F820" s="575"/>
      <c r="G820" s="575"/>
      <c r="H820" s="1079"/>
      <c r="I820" s="575"/>
      <c r="J820" s="575"/>
      <c r="K820" s="575"/>
      <c r="L820" s="575"/>
      <c r="M820" s="575"/>
      <c r="N820" s="575"/>
      <c r="O820" s="575"/>
      <c r="P820" s="575"/>
    </row>
    <row r="821" s="4" customFormat="1" spans="1:16">
      <c r="A821" s="575"/>
      <c r="B821" s="576" t="s">
        <v>3</v>
      </c>
      <c r="C821" s="575"/>
      <c r="D821" s="576"/>
      <c r="E821" s="1112"/>
      <c r="F821" s="575"/>
      <c r="G821" s="575"/>
      <c r="H821" s="1079"/>
      <c r="I821" s="575"/>
      <c r="J821" s="575"/>
      <c r="K821" s="575"/>
      <c r="L821" s="575"/>
      <c r="M821" s="575"/>
      <c r="N821" s="575"/>
      <c r="O821" s="575"/>
      <c r="P821" s="575"/>
    </row>
    <row r="822" s="4" customFormat="1" spans="1:16">
      <c r="A822" s="575"/>
      <c r="B822" s="576" t="s">
        <v>3</v>
      </c>
      <c r="C822" s="575"/>
      <c r="D822" s="576"/>
      <c r="E822" s="1112"/>
      <c r="F822" s="575"/>
      <c r="G822" s="575"/>
      <c r="H822" s="1079"/>
      <c r="I822" s="575"/>
      <c r="J822" s="575"/>
      <c r="K822" s="575"/>
      <c r="L822" s="575"/>
      <c r="M822" s="575"/>
      <c r="N822" s="575"/>
      <c r="O822" s="575"/>
      <c r="P822" s="575"/>
    </row>
    <row r="823" s="4" customFormat="1" spans="1:16">
      <c r="A823" s="575"/>
      <c r="B823" s="576" t="s">
        <v>3</v>
      </c>
      <c r="C823" s="575"/>
      <c r="D823" s="576"/>
      <c r="E823" s="1112"/>
      <c r="F823" s="575"/>
      <c r="G823" s="575"/>
      <c r="H823" s="1079"/>
      <c r="I823" s="575"/>
      <c r="J823" s="575"/>
      <c r="K823" s="575"/>
      <c r="L823" s="575"/>
      <c r="M823" s="575"/>
      <c r="N823" s="575"/>
      <c r="O823" s="575"/>
      <c r="P823" s="575"/>
    </row>
    <row r="824" s="4" customFormat="1" spans="1:16">
      <c r="A824" s="575"/>
      <c r="B824" s="576" t="s">
        <v>3</v>
      </c>
      <c r="C824" s="575"/>
      <c r="D824" s="576"/>
      <c r="E824" s="1112"/>
      <c r="F824" s="575"/>
      <c r="G824" s="575"/>
      <c r="H824" s="1079"/>
      <c r="I824" s="575"/>
      <c r="J824" s="575"/>
      <c r="K824" s="575"/>
      <c r="L824" s="575"/>
      <c r="M824" s="575"/>
      <c r="N824" s="575"/>
      <c r="O824" s="575"/>
      <c r="P824" s="575"/>
    </row>
    <row r="825" s="4" customFormat="1" spans="1:16">
      <c r="A825" s="575"/>
      <c r="B825" s="576" t="s">
        <v>3</v>
      </c>
      <c r="C825" s="575"/>
      <c r="D825" s="576"/>
      <c r="E825" s="1112"/>
      <c r="F825" s="575"/>
      <c r="G825" s="575"/>
      <c r="H825" s="1079"/>
      <c r="I825" s="575"/>
      <c r="J825" s="575"/>
      <c r="K825" s="575"/>
      <c r="L825" s="575"/>
      <c r="M825" s="575"/>
      <c r="N825" s="575"/>
      <c r="O825" s="575"/>
      <c r="P825" s="575"/>
    </row>
    <row r="826" s="4" customFormat="1" spans="1:16">
      <c r="A826" s="575"/>
      <c r="B826" s="576" t="s">
        <v>3</v>
      </c>
      <c r="C826" s="575"/>
      <c r="D826" s="576"/>
      <c r="E826" s="1112"/>
      <c r="F826" s="575"/>
      <c r="G826" s="575"/>
      <c r="H826" s="1079"/>
      <c r="I826" s="575"/>
      <c r="J826" s="575"/>
      <c r="K826" s="575"/>
      <c r="L826" s="575"/>
      <c r="M826" s="575"/>
      <c r="N826" s="575"/>
      <c r="O826" s="575"/>
      <c r="P826" s="575"/>
    </row>
    <row r="827" s="4" customFormat="1" spans="1:16">
      <c r="A827" s="575"/>
      <c r="B827" s="576" t="s">
        <v>3</v>
      </c>
      <c r="C827" s="575"/>
      <c r="D827" s="576"/>
      <c r="E827" s="1112"/>
      <c r="F827" s="575"/>
      <c r="G827" s="575"/>
      <c r="H827" s="1079"/>
      <c r="I827" s="575"/>
      <c r="J827" s="575"/>
      <c r="K827" s="575"/>
      <c r="L827" s="575"/>
      <c r="M827" s="575"/>
      <c r="N827" s="575"/>
      <c r="O827" s="575"/>
      <c r="P827" s="575"/>
    </row>
    <row r="828" s="4" customFormat="1" spans="1:16">
      <c r="A828" s="575"/>
      <c r="B828" s="576" t="s">
        <v>3</v>
      </c>
      <c r="C828" s="575"/>
      <c r="D828" s="576"/>
      <c r="E828" s="1112"/>
      <c r="F828" s="575"/>
      <c r="G828" s="575"/>
      <c r="H828" s="1079"/>
      <c r="I828" s="575"/>
      <c r="J828" s="575"/>
      <c r="K828" s="575"/>
      <c r="L828" s="575"/>
      <c r="M828" s="575"/>
      <c r="N828" s="575"/>
      <c r="O828" s="575"/>
      <c r="P828" s="575"/>
    </row>
    <row r="829" s="4" customFormat="1" spans="1:16">
      <c r="A829" s="575"/>
      <c r="B829" s="576" t="s">
        <v>3</v>
      </c>
      <c r="C829" s="575"/>
      <c r="D829" s="576"/>
      <c r="E829" s="1112"/>
      <c r="F829" s="575"/>
      <c r="G829" s="575"/>
      <c r="H829" s="1079"/>
      <c r="I829" s="575"/>
      <c r="J829" s="575"/>
      <c r="K829" s="575"/>
      <c r="L829" s="575"/>
      <c r="M829" s="575"/>
      <c r="N829" s="575"/>
      <c r="O829" s="575"/>
      <c r="P829" s="575"/>
    </row>
    <row r="830" s="4" customFormat="1" spans="1:16">
      <c r="A830" s="575"/>
      <c r="B830" s="576" t="s">
        <v>3</v>
      </c>
      <c r="C830" s="575"/>
      <c r="D830" s="576"/>
      <c r="E830" s="1112"/>
      <c r="F830" s="575"/>
      <c r="G830" s="575"/>
      <c r="H830" s="1079"/>
      <c r="I830" s="575"/>
      <c r="J830" s="575"/>
      <c r="K830" s="575"/>
      <c r="L830" s="575"/>
      <c r="M830" s="575"/>
      <c r="N830" s="575"/>
      <c r="O830" s="575"/>
      <c r="P830" s="575"/>
    </row>
    <row r="831" s="4" customFormat="1" spans="1:16">
      <c r="A831" s="575"/>
      <c r="B831" s="576" t="s">
        <v>3</v>
      </c>
      <c r="C831" s="575"/>
      <c r="D831" s="576"/>
      <c r="E831" s="1112"/>
      <c r="F831" s="575"/>
      <c r="G831" s="575"/>
      <c r="H831" s="1079"/>
      <c r="I831" s="575"/>
      <c r="J831" s="575"/>
      <c r="K831" s="575"/>
      <c r="L831" s="575"/>
      <c r="M831" s="575"/>
      <c r="N831" s="575"/>
      <c r="O831" s="575"/>
      <c r="P831" s="575"/>
    </row>
    <row r="832" s="4" customFormat="1" spans="1:16">
      <c r="A832" s="575"/>
      <c r="B832" s="576" t="s">
        <v>3</v>
      </c>
      <c r="C832" s="575"/>
      <c r="D832" s="576"/>
      <c r="E832" s="1112"/>
      <c r="F832" s="575"/>
      <c r="G832" s="575"/>
      <c r="H832" s="1079"/>
      <c r="I832" s="575"/>
      <c r="J832" s="575"/>
      <c r="K832" s="575"/>
      <c r="L832" s="575"/>
      <c r="M832" s="575"/>
      <c r="N832" s="575"/>
      <c r="O832" s="575"/>
      <c r="P832" s="575"/>
    </row>
    <row r="833" s="4" customFormat="1" spans="1:16">
      <c r="A833" s="575"/>
      <c r="B833" s="576" t="s">
        <v>3</v>
      </c>
      <c r="C833" s="575"/>
      <c r="D833" s="576"/>
      <c r="E833" s="1112"/>
      <c r="F833" s="575"/>
      <c r="G833" s="575"/>
      <c r="H833" s="1079"/>
      <c r="I833" s="575"/>
      <c r="J833" s="575"/>
      <c r="K833" s="575"/>
      <c r="L833" s="575"/>
      <c r="M833" s="575"/>
      <c r="N833" s="575"/>
      <c r="O833" s="575"/>
      <c r="P833" s="575"/>
    </row>
    <row r="834" s="4" customFormat="1" spans="1:16">
      <c r="A834" s="575"/>
      <c r="B834" s="576" t="s">
        <v>3</v>
      </c>
      <c r="C834" s="575"/>
      <c r="D834" s="576"/>
      <c r="E834" s="1112"/>
      <c r="F834" s="575"/>
      <c r="G834" s="575"/>
      <c r="H834" s="1079"/>
      <c r="I834" s="575"/>
      <c r="J834" s="575"/>
      <c r="K834" s="575"/>
      <c r="L834" s="575"/>
      <c r="M834" s="575"/>
      <c r="N834" s="575"/>
      <c r="O834" s="575"/>
      <c r="P834" s="575"/>
    </row>
    <row r="835" s="4" customFormat="1" spans="1:16">
      <c r="A835" s="575"/>
      <c r="B835" s="576" t="s">
        <v>3</v>
      </c>
      <c r="C835" s="575"/>
      <c r="D835" s="576"/>
      <c r="E835" s="1112"/>
      <c r="F835" s="575"/>
      <c r="G835" s="575"/>
      <c r="H835" s="1079"/>
      <c r="I835" s="575"/>
      <c r="J835" s="575"/>
      <c r="K835" s="575"/>
      <c r="L835" s="575"/>
      <c r="M835" s="575"/>
      <c r="N835" s="575"/>
      <c r="O835" s="575"/>
      <c r="P835" s="575"/>
    </row>
    <row r="836" s="4" customFormat="1" spans="1:16">
      <c r="A836" s="575"/>
      <c r="B836" s="576" t="s">
        <v>3</v>
      </c>
      <c r="C836" s="575"/>
      <c r="D836" s="576"/>
      <c r="E836" s="1112"/>
      <c r="F836" s="575"/>
      <c r="G836" s="575"/>
      <c r="H836" s="1079"/>
      <c r="I836" s="575"/>
      <c r="J836" s="575"/>
      <c r="K836" s="575"/>
      <c r="L836" s="575"/>
      <c r="M836" s="575"/>
      <c r="N836" s="575"/>
      <c r="O836" s="575"/>
      <c r="P836" s="575"/>
    </row>
    <row r="837" s="4" customFormat="1" spans="1:16">
      <c r="A837" s="575"/>
      <c r="B837" s="576" t="s">
        <v>3</v>
      </c>
      <c r="C837" s="575"/>
      <c r="D837" s="576"/>
      <c r="E837" s="1112"/>
      <c r="F837" s="575"/>
      <c r="G837" s="575"/>
      <c r="H837" s="1079"/>
      <c r="I837" s="575"/>
      <c r="J837" s="575"/>
      <c r="K837" s="575"/>
      <c r="L837" s="575"/>
      <c r="M837" s="575"/>
      <c r="N837" s="575"/>
      <c r="O837" s="575"/>
      <c r="P837" s="575"/>
    </row>
    <row r="838" s="4" customFormat="1" spans="1:16">
      <c r="A838" s="575"/>
      <c r="B838" s="576" t="s">
        <v>3</v>
      </c>
      <c r="C838" s="575"/>
      <c r="D838" s="576"/>
      <c r="E838" s="1112"/>
      <c r="F838" s="575"/>
      <c r="G838" s="575"/>
      <c r="H838" s="1079"/>
      <c r="I838" s="575"/>
      <c r="J838" s="575"/>
      <c r="K838" s="575"/>
      <c r="L838" s="575"/>
      <c r="M838" s="575"/>
      <c r="N838" s="575"/>
      <c r="O838" s="575"/>
      <c r="P838" s="575"/>
    </row>
    <row r="839" s="4" customFormat="1" spans="1:16">
      <c r="A839" s="575"/>
      <c r="B839" s="576" t="s">
        <v>3</v>
      </c>
      <c r="C839" s="575"/>
      <c r="D839" s="576"/>
      <c r="E839" s="1112"/>
      <c r="F839" s="575"/>
      <c r="G839" s="575"/>
      <c r="H839" s="1079"/>
      <c r="I839" s="575"/>
      <c r="J839" s="575"/>
      <c r="K839" s="575"/>
      <c r="L839" s="575"/>
      <c r="M839" s="575"/>
      <c r="N839" s="575"/>
      <c r="O839" s="575"/>
      <c r="P839" s="575"/>
    </row>
    <row r="840" s="4" customFormat="1" spans="1:16">
      <c r="A840" s="575"/>
      <c r="B840" s="576" t="s">
        <v>3</v>
      </c>
      <c r="C840" s="575"/>
      <c r="D840" s="576"/>
      <c r="E840" s="1112"/>
      <c r="F840" s="575"/>
      <c r="G840" s="575"/>
      <c r="H840" s="1079"/>
      <c r="I840" s="575"/>
      <c r="J840" s="575"/>
      <c r="K840" s="575"/>
      <c r="L840" s="575"/>
      <c r="M840" s="575"/>
      <c r="N840" s="575"/>
      <c r="O840" s="575"/>
      <c r="P840" s="575"/>
    </row>
    <row r="841" s="4" customFormat="1" spans="1:16">
      <c r="A841" s="575"/>
      <c r="B841" s="576" t="s">
        <v>3</v>
      </c>
      <c r="C841" s="575"/>
      <c r="D841" s="576"/>
      <c r="E841" s="1112"/>
      <c r="F841" s="575"/>
      <c r="G841" s="575"/>
      <c r="H841" s="1079"/>
      <c r="I841" s="575"/>
      <c r="J841" s="575"/>
      <c r="K841" s="575"/>
      <c r="L841" s="575"/>
      <c r="M841" s="575"/>
      <c r="N841" s="575"/>
      <c r="O841" s="575"/>
      <c r="P841" s="575"/>
    </row>
    <row r="842" s="4" customFormat="1" spans="1:16">
      <c r="A842" s="575"/>
      <c r="B842" s="576" t="s">
        <v>3</v>
      </c>
      <c r="C842" s="575"/>
      <c r="D842" s="576"/>
      <c r="E842" s="1112"/>
      <c r="F842" s="575"/>
      <c r="G842" s="575"/>
      <c r="H842" s="1079"/>
      <c r="I842" s="575"/>
      <c r="J842" s="575"/>
      <c r="K842" s="575"/>
      <c r="L842" s="575"/>
      <c r="M842" s="575"/>
      <c r="N842" s="575"/>
      <c r="O842" s="575"/>
      <c r="P842" s="575"/>
    </row>
    <row r="843" s="4" customFormat="1" spans="1:16">
      <c r="A843" s="575"/>
      <c r="B843" s="576" t="s">
        <v>3</v>
      </c>
      <c r="C843" s="575"/>
      <c r="D843" s="576"/>
      <c r="E843" s="1112"/>
      <c r="F843" s="575"/>
      <c r="G843" s="575"/>
      <c r="H843" s="1079"/>
      <c r="I843" s="575"/>
      <c r="J843" s="575"/>
      <c r="K843" s="575"/>
      <c r="L843" s="575"/>
      <c r="M843" s="575"/>
      <c r="N843" s="575"/>
      <c r="O843" s="575"/>
      <c r="P843" s="575"/>
    </row>
    <row r="844" s="4" customFormat="1" spans="1:16">
      <c r="A844" s="575"/>
      <c r="B844" s="576" t="s">
        <v>3</v>
      </c>
      <c r="C844" s="575"/>
      <c r="D844" s="576"/>
      <c r="E844" s="1112"/>
      <c r="F844" s="575"/>
      <c r="G844" s="575"/>
      <c r="H844" s="1079"/>
      <c r="I844" s="575"/>
      <c r="J844" s="575"/>
      <c r="K844" s="575"/>
      <c r="L844" s="575"/>
      <c r="M844" s="575"/>
      <c r="N844" s="575"/>
      <c r="O844" s="575"/>
      <c r="P844" s="575"/>
    </row>
    <row r="845" s="4" customFormat="1" spans="1:16">
      <c r="A845" s="575"/>
      <c r="B845" s="576" t="s">
        <v>3</v>
      </c>
      <c r="C845" s="575"/>
      <c r="D845" s="576"/>
      <c r="E845" s="1112"/>
      <c r="F845" s="575"/>
      <c r="G845" s="575"/>
      <c r="H845" s="1079"/>
      <c r="I845" s="575"/>
      <c r="J845" s="575"/>
      <c r="K845" s="575"/>
      <c r="L845" s="575"/>
      <c r="M845" s="575"/>
      <c r="N845" s="575"/>
      <c r="O845" s="575"/>
      <c r="P845" s="575"/>
    </row>
    <row r="846" s="4" customFormat="1" spans="1:16">
      <c r="A846" s="575"/>
      <c r="B846" s="576" t="s">
        <v>3</v>
      </c>
      <c r="C846" s="575"/>
      <c r="D846" s="576"/>
      <c r="E846" s="1112"/>
      <c r="F846" s="575"/>
      <c r="G846" s="575"/>
      <c r="H846" s="1079"/>
      <c r="I846" s="575"/>
      <c r="J846" s="575"/>
      <c r="K846" s="575"/>
      <c r="L846" s="575"/>
      <c r="M846" s="575"/>
      <c r="N846" s="575"/>
      <c r="O846" s="575"/>
      <c r="P846" s="575"/>
    </row>
    <row r="847" s="4" customFormat="1" spans="1:16">
      <c r="A847" s="575"/>
      <c r="B847" s="576" t="s">
        <v>3</v>
      </c>
      <c r="C847" s="575"/>
      <c r="D847" s="576"/>
      <c r="E847" s="1112"/>
      <c r="F847" s="575"/>
      <c r="G847" s="575"/>
      <c r="H847" s="1079"/>
      <c r="I847" s="575"/>
      <c r="J847" s="575"/>
      <c r="K847" s="575"/>
      <c r="L847" s="575"/>
      <c r="M847" s="575"/>
      <c r="N847" s="575"/>
      <c r="O847" s="575"/>
      <c r="P847" s="575"/>
    </row>
    <row r="848" s="4" customFormat="1" spans="1:16">
      <c r="A848" s="575"/>
      <c r="B848" s="576" t="s">
        <v>3</v>
      </c>
      <c r="C848" s="575"/>
      <c r="D848" s="576"/>
      <c r="E848" s="1112"/>
      <c r="F848" s="575"/>
      <c r="G848" s="575"/>
      <c r="H848" s="1079"/>
      <c r="I848" s="575"/>
      <c r="J848" s="575"/>
      <c r="K848" s="575"/>
      <c r="L848" s="575"/>
      <c r="M848" s="575"/>
      <c r="N848" s="575"/>
      <c r="O848" s="575"/>
      <c r="P848" s="575"/>
    </row>
    <row r="849" s="4" customFormat="1" spans="1:16">
      <c r="A849" s="575"/>
      <c r="B849" s="576" t="s">
        <v>3</v>
      </c>
      <c r="C849" s="575"/>
      <c r="D849" s="576"/>
      <c r="E849" s="1112"/>
      <c r="F849" s="575"/>
      <c r="G849" s="575"/>
      <c r="H849" s="1079"/>
      <c r="I849" s="575"/>
      <c r="J849" s="575"/>
      <c r="K849" s="575"/>
      <c r="L849" s="575"/>
      <c r="M849" s="575"/>
      <c r="N849" s="575"/>
      <c r="O849" s="575"/>
      <c r="P849" s="575"/>
    </row>
    <row r="850" s="4" customFormat="1" spans="1:16">
      <c r="A850" s="575"/>
      <c r="B850" s="576" t="s">
        <v>3</v>
      </c>
      <c r="C850" s="575"/>
      <c r="D850" s="576"/>
      <c r="E850" s="1112"/>
      <c r="F850" s="575"/>
      <c r="G850" s="575"/>
      <c r="H850" s="1079"/>
      <c r="I850" s="575"/>
      <c r="J850" s="575"/>
      <c r="K850" s="575"/>
      <c r="L850" s="575"/>
      <c r="M850" s="575"/>
      <c r="N850" s="575"/>
      <c r="O850" s="575"/>
      <c r="P850" s="575"/>
    </row>
    <row r="851" s="4" customFormat="1" spans="1:16">
      <c r="A851" s="575"/>
      <c r="B851" s="576" t="s">
        <v>3</v>
      </c>
      <c r="C851" s="575"/>
      <c r="D851" s="576"/>
      <c r="E851" s="1112"/>
      <c r="F851" s="575"/>
      <c r="G851" s="575"/>
      <c r="H851" s="1079"/>
      <c r="I851" s="575"/>
      <c r="J851" s="575"/>
      <c r="K851" s="575"/>
      <c r="L851" s="575"/>
      <c r="M851" s="575"/>
      <c r="N851" s="575"/>
      <c r="O851" s="575"/>
      <c r="P851" s="575"/>
    </row>
    <row r="852" s="4" customFormat="1" spans="1:16">
      <c r="A852" s="575"/>
      <c r="B852" s="576" t="s">
        <v>3</v>
      </c>
      <c r="C852" s="575"/>
      <c r="D852" s="576"/>
      <c r="E852" s="1112"/>
      <c r="F852" s="575"/>
      <c r="G852" s="575"/>
      <c r="H852" s="1079"/>
      <c r="I852" s="575"/>
      <c r="J852" s="575"/>
      <c r="K852" s="575"/>
      <c r="L852" s="575"/>
      <c r="M852" s="575"/>
      <c r="N852" s="575"/>
      <c r="O852" s="575"/>
      <c r="P852" s="575"/>
    </row>
    <row r="853" s="4" customFormat="1" spans="1:16">
      <c r="A853" s="575"/>
      <c r="B853" s="576" t="s">
        <v>3</v>
      </c>
      <c r="C853" s="575"/>
      <c r="D853" s="576"/>
      <c r="E853" s="1112"/>
      <c r="F853" s="575"/>
      <c r="G853" s="575"/>
      <c r="H853" s="1079"/>
      <c r="I853" s="575"/>
      <c r="J853" s="575"/>
      <c r="K853" s="575"/>
      <c r="L853" s="575"/>
      <c r="M853" s="575"/>
      <c r="N853" s="575"/>
      <c r="O853" s="575"/>
      <c r="P853" s="575"/>
    </row>
    <row r="854" s="4" customFormat="1" spans="1:16">
      <c r="A854" s="575"/>
      <c r="B854" s="576" t="s">
        <v>3</v>
      </c>
      <c r="C854" s="575"/>
      <c r="D854" s="576"/>
      <c r="E854" s="1112"/>
      <c r="F854" s="575"/>
      <c r="G854" s="575"/>
      <c r="H854" s="1079"/>
      <c r="I854" s="575"/>
      <c r="J854" s="575"/>
      <c r="K854" s="575"/>
      <c r="L854" s="575"/>
      <c r="M854" s="575"/>
      <c r="N854" s="575"/>
      <c r="O854" s="575"/>
      <c r="P854" s="575"/>
    </row>
    <row r="855" s="4" customFormat="1" spans="1:16">
      <c r="A855" s="575"/>
      <c r="B855" s="576" t="s">
        <v>3</v>
      </c>
      <c r="C855" s="575"/>
      <c r="D855" s="576"/>
      <c r="E855" s="1112"/>
      <c r="F855" s="575"/>
      <c r="G855" s="575"/>
      <c r="H855" s="1079"/>
      <c r="I855" s="575"/>
      <c r="J855" s="575"/>
      <c r="K855" s="575"/>
      <c r="L855" s="575"/>
      <c r="M855" s="575"/>
      <c r="N855" s="575"/>
      <c r="O855" s="575"/>
      <c r="P855" s="575"/>
    </row>
    <row r="856" s="4" customFormat="1" spans="1:16">
      <c r="A856" s="575"/>
      <c r="B856" s="576" t="s">
        <v>3</v>
      </c>
      <c r="C856" s="575"/>
      <c r="D856" s="576"/>
      <c r="E856" s="1112"/>
      <c r="F856" s="575"/>
      <c r="G856" s="575"/>
      <c r="H856" s="1079"/>
      <c r="I856" s="575"/>
      <c r="J856" s="575"/>
      <c r="K856" s="575"/>
      <c r="L856" s="575"/>
      <c r="M856" s="575"/>
      <c r="N856" s="575"/>
      <c r="O856" s="575"/>
      <c r="P856" s="575"/>
    </row>
    <row r="857" s="4" customFormat="1" spans="1:16">
      <c r="A857" s="575"/>
      <c r="B857" s="576" t="s">
        <v>3</v>
      </c>
      <c r="C857" s="575"/>
      <c r="D857" s="576"/>
      <c r="E857" s="1112"/>
      <c r="F857" s="575"/>
      <c r="G857" s="575"/>
      <c r="H857" s="1079"/>
      <c r="I857" s="575"/>
      <c r="J857" s="575"/>
      <c r="K857" s="575"/>
      <c r="L857" s="575"/>
      <c r="M857" s="575"/>
      <c r="N857" s="575"/>
      <c r="O857" s="575"/>
      <c r="P857" s="575"/>
    </row>
    <row r="858" s="4" customFormat="1" spans="1:16">
      <c r="A858" s="575"/>
      <c r="B858" s="576" t="s">
        <v>3</v>
      </c>
      <c r="C858" s="575"/>
      <c r="D858" s="576"/>
      <c r="E858" s="1112"/>
      <c r="F858" s="575"/>
      <c r="G858" s="575"/>
      <c r="H858" s="1079"/>
      <c r="I858" s="575"/>
      <c r="J858" s="575"/>
      <c r="K858" s="575"/>
      <c r="L858" s="575"/>
      <c r="M858" s="575"/>
      <c r="N858" s="575"/>
      <c r="O858" s="575"/>
      <c r="P858" s="575"/>
    </row>
    <row r="859" s="4" customFormat="1" spans="1:16">
      <c r="A859" s="575"/>
      <c r="B859" s="576" t="s">
        <v>3</v>
      </c>
      <c r="C859" s="575"/>
      <c r="D859" s="576"/>
      <c r="E859" s="1112"/>
      <c r="F859" s="575"/>
      <c r="G859" s="575"/>
      <c r="H859" s="1079"/>
      <c r="I859" s="575"/>
      <c r="J859" s="575"/>
      <c r="K859" s="575"/>
      <c r="L859" s="575"/>
      <c r="M859" s="575"/>
      <c r="N859" s="575"/>
      <c r="O859" s="575"/>
      <c r="P859" s="575"/>
    </row>
    <row r="860" s="4" customFormat="1" spans="1:16">
      <c r="A860" s="575"/>
      <c r="B860" s="576" t="s">
        <v>3</v>
      </c>
      <c r="C860" s="575"/>
      <c r="D860" s="576"/>
      <c r="E860" s="1112"/>
      <c r="F860" s="575"/>
      <c r="G860" s="575"/>
      <c r="H860" s="1079"/>
      <c r="I860" s="575"/>
      <c r="J860" s="575"/>
      <c r="K860" s="575"/>
      <c r="L860" s="575"/>
      <c r="M860" s="575"/>
      <c r="N860" s="575"/>
      <c r="O860" s="575"/>
      <c r="P860" s="575"/>
    </row>
    <row r="861" s="4" customFormat="1" spans="1:16">
      <c r="A861" s="575"/>
      <c r="B861" s="576" t="s">
        <v>3</v>
      </c>
      <c r="C861" s="575"/>
      <c r="D861" s="576"/>
      <c r="E861" s="1112"/>
      <c r="F861" s="575"/>
      <c r="G861" s="575"/>
      <c r="H861" s="1079"/>
      <c r="I861" s="575"/>
      <c r="J861" s="575"/>
      <c r="K861" s="575"/>
      <c r="L861" s="575"/>
      <c r="M861" s="575"/>
      <c r="N861" s="575"/>
      <c r="O861" s="575"/>
      <c r="P861" s="575"/>
    </row>
    <row r="862" s="4" customFormat="1" spans="1:16">
      <c r="A862" s="575"/>
      <c r="B862" s="576" t="s">
        <v>3</v>
      </c>
      <c r="C862" s="575"/>
      <c r="D862" s="576"/>
      <c r="E862" s="1112"/>
      <c r="F862" s="575"/>
      <c r="G862" s="575"/>
      <c r="H862" s="1079"/>
      <c r="I862" s="575"/>
      <c r="J862" s="575"/>
      <c r="K862" s="575"/>
      <c r="L862" s="575"/>
      <c r="M862" s="575"/>
      <c r="N862" s="575"/>
      <c r="O862" s="575"/>
      <c r="P862" s="575"/>
    </row>
    <row r="863" s="4" customFormat="1" spans="1:16">
      <c r="A863" s="575"/>
      <c r="B863" s="576" t="s">
        <v>3</v>
      </c>
      <c r="C863" s="575"/>
      <c r="D863" s="576"/>
      <c r="E863" s="1112"/>
      <c r="F863" s="575"/>
      <c r="G863" s="575"/>
      <c r="H863" s="1079"/>
      <c r="I863" s="575"/>
      <c r="J863" s="575"/>
      <c r="K863" s="575"/>
      <c r="L863" s="575"/>
      <c r="M863" s="575"/>
      <c r="N863" s="575"/>
      <c r="O863" s="575"/>
      <c r="P863" s="575"/>
    </row>
    <row r="864" s="4" customFormat="1" spans="1:16">
      <c r="A864" s="575"/>
      <c r="B864" s="576" t="s">
        <v>3</v>
      </c>
      <c r="C864" s="575"/>
      <c r="D864" s="576"/>
      <c r="E864" s="1112"/>
      <c r="F864" s="575"/>
      <c r="G864" s="575"/>
      <c r="H864" s="1079"/>
      <c r="I864" s="575"/>
      <c r="J864" s="575"/>
      <c r="K864" s="575"/>
      <c r="L864" s="575"/>
      <c r="M864" s="575"/>
      <c r="N864" s="575"/>
      <c r="O864" s="575"/>
      <c r="P864" s="575"/>
    </row>
    <row r="865" s="4" customFormat="1" spans="1:16">
      <c r="A865" s="575"/>
      <c r="B865" s="576" t="s">
        <v>3</v>
      </c>
      <c r="C865" s="575"/>
      <c r="D865" s="576"/>
      <c r="E865" s="1112"/>
      <c r="F865" s="575"/>
      <c r="G865" s="575"/>
      <c r="H865" s="1079"/>
      <c r="I865" s="575"/>
      <c r="J865" s="575"/>
      <c r="K865" s="575"/>
      <c r="L865" s="575"/>
      <c r="M865" s="575"/>
      <c r="N865" s="575"/>
      <c r="O865" s="575"/>
      <c r="P865" s="575"/>
    </row>
    <row r="866" s="4" customFormat="1" spans="1:16">
      <c r="A866" s="575"/>
      <c r="B866" s="576" t="s">
        <v>3</v>
      </c>
      <c r="C866" s="575"/>
      <c r="D866" s="576"/>
      <c r="E866" s="1112"/>
      <c r="F866" s="575"/>
      <c r="G866" s="575"/>
      <c r="H866" s="1079"/>
      <c r="I866" s="575"/>
      <c r="J866" s="575"/>
      <c r="K866" s="575"/>
      <c r="L866" s="575"/>
      <c r="M866" s="575"/>
      <c r="N866" s="575"/>
      <c r="O866" s="575"/>
      <c r="P866" s="575"/>
    </row>
    <row r="867" s="4" customFormat="1" spans="1:16">
      <c r="A867" s="575"/>
      <c r="B867" s="576" t="s">
        <v>3</v>
      </c>
      <c r="C867" s="575"/>
      <c r="D867" s="576"/>
      <c r="E867" s="1112"/>
      <c r="F867" s="575"/>
      <c r="G867" s="575"/>
      <c r="H867" s="1079"/>
      <c r="I867" s="575"/>
      <c r="J867" s="575"/>
      <c r="K867" s="575"/>
      <c r="L867" s="575"/>
      <c r="M867" s="575"/>
      <c r="N867" s="575"/>
      <c r="O867" s="575"/>
      <c r="P867" s="575"/>
    </row>
    <row r="868" s="4" customFormat="1" spans="2:8">
      <c r="B868" s="325" t="s">
        <v>3</v>
      </c>
      <c r="D868" s="325"/>
      <c r="E868" s="1127"/>
      <c r="H868" s="327"/>
    </row>
    <row r="869" s="4" customFormat="1" spans="2:8">
      <c r="B869" s="325" t="s">
        <v>3</v>
      </c>
      <c r="D869" s="325"/>
      <c r="E869" s="1127"/>
      <c r="H869" s="327"/>
    </row>
    <row r="870" s="4" customFormat="1" spans="2:8">
      <c r="B870" s="325" t="s">
        <v>3</v>
      </c>
      <c r="D870" s="325"/>
      <c r="E870" s="1127"/>
      <c r="H870" s="327"/>
    </row>
    <row r="871" s="4" customFormat="1" spans="2:8">
      <c r="B871" s="325" t="s">
        <v>3</v>
      </c>
      <c r="D871" s="325"/>
      <c r="E871" s="1127"/>
      <c r="H871" s="327"/>
    </row>
    <row r="872" s="4" customFormat="1" spans="2:8">
      <c r="B872" s="325" t="s">
        <v>3</v>
      </c>
      <c r="D872" s="325"/>
      <c r="E872" s="1127"/>
      <c r="H872" s="327"/>
    </row>
    <row r="873" s="4" customFormat="1" spans="2:8">
      <c r="B873" s="325" t="s">
        <v>3</v>
      </c>
      <c r="D873" s="325"/>
      <c r="E873" s="1127"/>
      <c r="H873" s="327"/>
    </row>
    <row r="874" s="4" customFormat="1" spans="2:8">
      <c r="B874" s="325" t="s">
        <v>3</v>
      </c>
      <c r="D874" s="325"/>
      <c r="E874" s="1127"/>
      <c r="H874" s="327"/>
    </row>
    <row r="875" s="4" customFormat="1" spans="2:8">
      <c r="B875" s="325" t="s">
        <v>3</v>
      </c>
      <c r="D875" s="325"/>
      <c r="E875" s="1127"/>
      <c r="H875" s="327"/>
    </row>
    <row r="876" s="4" customFormat="1" spans="2:8">
      <c r="B876" s="325" t="s">
        <v>3</v>
      </c>
      <c r="D876" s="325"/>
      <c r="E876" s="1127"/>
      <c r="H876" s="327"/>
    </row>
    <row r="877" s="4" customFormat="1" spans="2:8">
      <c r="B877" s="325" t="s">
        <v>3</v>
      </c>
      <c r="D877" s="325"/>
      <c r="E877" s="1127"/>
      <c r="H877" s="327"/>
    </row>
    <row r="878" s="4" customFormat="1" spans="2:8">
      <c r="B878" s="325" t="s">
        <v>3</v>
      </c>
      <c r="D878" s="325"/>
      <c r="E878" s="1127"/>
      <c r="H878" s="327"/>
    </row>
    <row r="879" s="4" customFormat="1" spans="2:8">
      <c r="B879" s="325" t="s">
        <v>3</v>
      </c>
      <c r="D879" s="325"/>
      <c r="E879" s="1127"/>
      <c r="H879" s="327"/>
    </row>
    <row r="880" s="4" customFormat="1" spans="2:8">
      <c r="B880" s="325" t="s">
        <v>3</v>
      </c>
      <c r="D880" s="325"/>
      <c r="E880" s="1127"/>
      <c r="H880" s="327"/>
    </row>
    <row r="881" s="4" customFormat="1" spans="2:8">
      <c r="B881" s="325" t="s">
        <v>3</v>
      </c>
      <c r="D881" s="325"/>
      <c r="E881" s="1127"/>
      <c r="H881" s="327"/>
    </row>
    <row r="882" s="4" customFormat="1" spans="2:8">
      <c r="B882" s="325" t="s">
        <v>3</v>
      </c>
      <c r="D882" s="325"/>
      <c r="E882" s="1127"/>
      <c r="H882" s="327"/>
    </row>
    <row r="883" s="4" customFormat="1" spans="2:8">
      <c r="B883" s="325" t="s">
        <v>3</v>
      </c>
      <c r="D883" s="325"/>
      <c r="E883" s="1127"/>
      <c r="H883" s="327"/>
    </row>
    <row r="884" s="4" customFormat="1" spans="2:8">
      <c r="B884" s="325" t="s">
        <v>3</v>
      </c>
      <c r="D884" s="325"/>
      <c r="E884" s="1127"/>
      <c r="H884" s="327"/>
    </row>
    <row r="885" s="4" customFormat="1" spans="2:8">
      <c r="B885" s="325" t="s">
        <v>3</v>
      </c>
      <c r="D885" s="325"/>
      <c r="E885" s="1127"/>
      <c r="H885" s="327"/>
    </row>
    <row r="886" s="4" customFormat="1" spans="2:8">
      <c r="B886" s="325" t="s">
        <v>3</v>
      </c>
      <c r="D886" s="325"/>
      <c r="E886" s="1127"/>
      <c r="H886" s="327"/>
    </row>
    <row r="887" s="4" customFormat="1" spans="2:8">
      <c r="B887" s="325" t="s">
        <v>3</v>
      </c>
      <c r="D887" s="325"/>
      <c r="E887" s="1127"/>
      <c r="H887" s="327"/>
    </row>
    <row r="888" s="4" customFormat="1" spans="2:8">
      <c r="B888" s="325" t="s">
        <v>3</v>
      </c>
      <c r="D888" s="325"/>
      <c r="E888" s="1127"/>
      <c r="H888" s="327"/>
    </row>
  </sheetData>
  <mergeCells count="18">
    <mergeCell ref="A1:C1"/>
    <mergeCell ref="A2:P2"/>
    <mergeCell ref="A3:P3"/>
    <mergeCell ref="K4:L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M4:M5"/>
    <mergeCell ref="N4:N5"/>
    <mergeCell ref="O4:O5"/>
    <mergeCell ref="P4:P5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86"/>
  <sheetViews>
    <sheetView workbookViewId="0">
      <selection activeCell="U15" sqref="U15"/>
    </sheetView>
  </sheetViews>
  <sheetFormatPr defaultColWidth="9" defaultRowHeight="10.5"/>
  <cols>
    <col min="1" max="1" width="10" style="135" customWidth="1"/>
    <col min="2" max="2" width="8.625" style="135" customWidth="1"/>
    <col min="3" max="3" width="3.875" style="135" customWidth="1"/>
    <col min="4" max="4" width="6.75" style="135" customWidth="1"/>
    <col min="5" max="5" width="6.875" style="135" customWidth="1"/>
    <col min="6" max="6" width="4.875" style="135" customWidth="1"/>
    <col min="7" max="7" width="3.75" style="135" customWidth="1"/>
    <col min="8" max="8" width="2.625" style="135" customWidth="1"/>
    <col min="9" max="9" width="6.25" style="135" customWidth="1"/>
    <col min="10" max="10" width="6.875" style="135" customWidth="1"/>
    <col min="11" max="11" width="4.875" style="135" customWidth="1"/>
    <col min="12" max="12" width="5" style="135" customWidth="1"/>
    <col min="13" max="13" width="6.625" style="135" customWidth="1"/>
    <col min="14" max="14" width="5.875" style="135" customWidth="1"/>
    <col min="15" max="16" width="10.125" style="135" customWidth="1"/>
    <col min="17" max="17" width="6.375" style="135" customWidth="1"/>
    <col min="18" max="18" width="14.5" style="188" customWidth="1"/>
    <col min="19" max="16384" width="9" style="135"/>
  </cols>
  <sheetData>
    <row r="1" s="135" customFormat="1" spans="1:18">
      <c r="A1" s="121" t="s">
        <v>1256</v>
      </c>
      <c r="B1" s="121"/>
      <c r="C1" s="121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88"/>
    </row>
    <row r="2" s="135" customFormat="1" spans="1:18">
      <c r="A2" s="2" t="s">
        <v>1061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88"/>
    </row>
    <row r="3" s="135" customFormat="1" spans="1:18">
      <c r="A3" s="1071" t="s">
        <v>1257</v>
      </c>
      <c r="B3" s="1071"/>
      <c r="C3" s="1071"/>
      <c r="D3" s="1071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540" t="s">
        <v>706</v>
      </c>
      <c r="Q3" s="135"/>
      <c r="R3" s="188"/>
    </row>
    <row r="4" s="135" customFormat="1" ht="21.75" customHeight="1" spans="1:18">
      <c r="A4" s="21" t="s">
        <v>1063</v>
      </c>
      <c r="B4" s="21" t="s">
        <v>1064</v>
      </c>
      <c r="C4" s="21" t="s">
        <v>6</v>
      </c>
      <c r="D4" s="21" t="s">
        <v>1065</v>
      </c>
      <c r="E4" s="21" t="s">
        <v>1066</v>
      </c>
      <c r="F4" s="21" t="s">
        <v>9</v>
      </c>
      <c r="G4" s="21" t="s">
        <v>10</v>
      </c>
      <c r="H4" s="21" t="s">
        <v>1067</v>
      </c>
      <c r="I4" s="21" t="s">
        <v>750</v>
      </c>
      <c r="J4" s="21" t="s">
        <v>13</v>
      </c>
      <c r="K4" s="21" t="s">
        <v>14</v>
      </c>
      <c r="L4" s="21" t="s">
        <v>15</v>
      </c>
      <c r="M4" s="21" t="s">
        <v>16</v>
      </c>
      <c r="N4" s="21"/>
      <c r="O4" s="21" t="s">
        <v>1068</v>
      </c>
      <c r="P4" s="21" t="s">
        <v>1069</v>
      </c>
      <c r="Q4" s="21" t="s">
        <v>1070</v>
      </c>
      <c r="R4" s="50" t="s">
        <v>3</v>
      </c>
    </row>
    <row r="5" s="135" customFormat="1" ht="38.25" customHeight="1" spans="1:18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 t="s">
        <v>346</v>
      </c>
      <c r="N5" s="21" t="s">
        <v>345</v>
      </c>
      <c r="O5" s="21"/>
      <c r="P5" s="21"/>
      <c r="Q5" s="21"/>
      <c r="R5" s="51"/>
    </row>
    <row r="6" s="2" customFormat="1" ht="20.25" customHeight="1" spans="1:18">
      <c r="A6" s="194" t="s">
        <v>1071</v>
      </c>
      <c r="B6" s="195"/>
      <c r="C6" s="195"/>
      <c r="D6" s="195">
        <v>2327.75</v>
      </c>
      <c r="E6" s="195"/>
      <c r="F6" s="195"/>
      <c r="G6" s="195"/>
      <c r="H6" s="21"/>
      <c r="I6" s="195"/>
      <c r="J6" s="195"/>
      <c r="K6" s="195"/>
      <c r="L6" s="195"/>
      <c r="M6" s="195"/>
      <c r="N6" s="195"/>
      <c r="O6" s="195"/>
      <c r="P6" s="611">
        <f t="shared" ref="P6:P70" si="0">D6*3</f>
        <v>6983.25</v>
      </c>
      <c r="Q6" s="21"/>
      <c r="R6" s="27" t="s">
        <v>3</v>
      </c>
    </row>
    <row r="7" s="2" customFormat="1" ht="18" customHeight="1" spans="1:18">
      <c r="A7" s="194" t="s">
        <v>1258</v>
      </c>
      <c r="B7" s="195"/>
      <c r="C7" s="195"/>
      <c r="D7" s="195"/>
      <c r="E7" s="195"/>
      <c r="F7" s="195"/>
      <c r="G7" s="195"/>
      <c r="H7" s="21"/>
      <c r="I7" s="195"/>
      <c r="J7" s="195"/>
      <c r="K7" s="195"/>
      <c r="L7" s="195"/>
      <c r="M7" s="195"/>
      <c r="N7" s="195"/>
      <c r="O7" s="195"/>
      <c r="P7" s="611"/>
      <c r="Q7" s="21"/>
      <c r="R7" s="27" t="s">
        <v>3</v>
      </c>
    </row>
    <row r="8" s="2" customFormat="1" ht="19.5" customHeight="1" spans="1:18">
      <c r="A8" s="194" t="s">
        <v>1259</v>
      </c>
      <c r="B8" s="195"/>
      <c r="C8" s="195"/>
      <c r="D8" s="195">
        <v>2327.75</v>
      </c>
      <c r="E8" s="195"/>
      <c r="F8" s="195"/>
      <c r="G8" s="195"/>
      <c r="H8" s="21"/>
      <c r="I8" s="195"/>
      <c r="J8" s="195"/>
      <c r="K8" s="195"/>
      <c r="L8" s="195"/>
      <c r="M8" s="195"/>
      <c r="N8" s="195"/>
      <c r="O8" s="195"/>
      <c r="P8" s="611">
        <f t="shared" si="0"/>
        <v>6983.25</v>
      </c>
      <c r="Q8" s="21"/>
      <c r="R8" s="27" t="s">
        <v>3</v>
      </c>
    </row>
    <row r="9" s="2" customFormat="1" ht="15" customHeight="1" spans="1:18">
      <c r="A9" s="194" t="s">
        <v>1260</v>
      </c>
      <c r="B9" s="201"/>
      <c r="C9" s="201"/>
      <c r="D9" s="201">
        <v>146.87</v>
      </c>
      <c r="E9" s="201"/>
      <c r="F9" s="201"/>
      <c r="G9" s="201"/>
      <c r="H9" s="21"/>
      <c r="I9" s="201"/>
      <c r="J9" s="201"/>
      <c r="K9" s="201"/>
      <c r="L9" s="201"/>
      <c r="M9" s="201"/>
      <c r="N9" s="201"/>
      <c r="O9" s="201"/>
      <c r="P9" s="611">
        <f t="shared" si="0"/>
        <v>440.61</v>
      </c>
      <c r="Q9" s="21"/>
      <c r="R9" s="27" t="s">
        <v>3</v>
      </c>
    </row>
    <row r="10" s="2" customFormat="1" ht="15" customHeight="1" spans="1:18">
      <c r="A10" s="203" t="s">
        <v>1261</v>
      </c>
      <c r="B10" s="201"/>
      <c r="C10" s="201"/>
      <c r="D10" s="201">
        <v>615.33</v>
      </c>
      <c r="E10" s="201"/>
      <c r="F10" s="201"/>
      <c r="G10" s="201"/>
      <c r="H10" s="21"/>
      <c r="I10" s="201"/>
      <c r="J10" s="201"/>
      <c r="K10" s="201"/>
      <c r="L10" s="201"/>
      <c r="M10" s="201"/>
      <c r="N10" s="201"/>
      <c r="O10" s="201"/>
      <c r="P10" s="611">
        <f t="shared" si="0"/>
        <v>1845.99</v>
      </c>
      <c r="Q10" s="21"/>
      <c r="R10" s="27" t="s">
        <v>3</v>
      </c>
    </row>
    <row r="11" s="2" customFormat="1" ht="15" customHeight="1" spans="1:18">
      <c r="A11" s="1072" t="s">
        <v>1262</v>
      </c>
      <c r="B11" s="26"/>
      <c r="C11" s="26"/>
      <c r="D11" s="26">
        <v>485.58</v>
      </c>
      <c r="E11" s="26"/>
      <c r="F11" s="26"/>
      <c r="G11" s="26"/>
      <c r="H11" s="21"/>
      <c r="I11" s="26"/>
      <c r="J11" s="26"/>
      <c r="K11" s="26"/>
      <c r="L11" s="26"/>
      <c r="M11" s="26"/>
      <c r="N11" s="26"/>
      <c r="O11" s="26"/>
      <c r="P11" s="611">
        <f t="shared" si="0"/>
        <v>1456.74</v>
      </c>
      <c r="Q11" s="21"/>
      <c r="R11" s="27" t="s">
        <v>3</v>
      </c>
    </row>
    <row r="12" s="2" customFormat="1" ht="15" customHeight="1" spans="1:18">
      <c r="A12" s="1072" t="s">
        <v>1263</v>
      </c>
      <c r="B12" s="26"/>
      <c r="C12" s="26"/>
      <c r="D12" s="26">
        <v>274.53</v>
      </c>
      <c r="E12" s="26"/>
      <c r="F12" s="26"/>
      <c r="G12" s="26"/>
      <c r="H12" s="21"/>
      <c r="I12" s="26"/>
      <c r="J12" s="26"/>
      <c r="K12" s="26"/>
      <c r="L12" s="26"/>
      <c r="M12" s="26"/>
      <c r="N12" s="26"/>
      <c r="O12" s="26"/>
      <c r="P12" s="611">
        <f t="shared" si="0"/>
        <v>823.59</v>
      </c>
      <c r="Q12" s="21"/>
      <c r="R12" s="27" t="s">
        <v>3</v>
      </c>
    </row>
    <row r="13" s="2" customFormat="1" ht="15" customHeight="1" spans="1:18">
      <c r="A13" s="1072" t="s">
        <v>1264</v>
      </c>
      <c r="B13" s="26"/>
      <c r="C13" s="26"/>
      <c r="D13" s="26">
        <v>431.82</v>
      </c>
      <c r="E13" s="26"/>
      <c r="F13" s="26"/>
      <c r="G13" s="26"/>
      <c r="H13" s="21"/>
      <c r="I13" s="26"/>
      <c r="J13" s="26"/>
      <c r="K13" s="26"/>
      <c r="L13" s="26"/>
      <c r="M13" s="26"/>
      <c r="N13" s="26"/>
      <c r="O13" s="26"/>
      <c r="P13" s="611">
        <f t="shared" si="0"/>
        <v>1295.46</v>
      </c>
      <c r="Q13" s="21"/>
      <c r="R13" s="27" t="s">
        <v>3</v>
      </c>
    </row>
    <row r="14" s="2" customFormat="1" ht="15" customHeight="1" spans="1:18">
      <c r="A14" s="1072" t="s">
        <v>1265</v>
      </c>
      <c r="B14" s="26"/>
      <c r="C14" s="26"/>
      <c r="D14" s="26">
        <v>373.62</v>
      </c>
      <c r="E14" s="26"/>
      <c r="F14" s="26"/>
      <c r="G14" s="26"/>
      <c r="H14" s="21"/>
      <c r="I14" s="26"/>
      <c r="J14" s="26"/>
      <c r="K14" s="26"/>
      <c r="L14" s="26"/>
      <c r="M14" s="26"/>
      <c r="N14" s="26"/>
      <c r="O14" s="26"/>
      <c r="P14" s="611">
        <f t="shared" si="0"/>
        <v>1120.86</v>
      </c>
      <c r="Q14" s="21"/>
      <c r="R14" s="27" t="s">
        <v>3</v>
      </c>
    </row>
    <row r="15" s="2" customFormat="1" ht="15" customHeight="1" spans="1:18">
      <c r="A15" s="203"/>
      <c r="B15" s="201" t="s">
        <v>122</v>
      </c>
      <c r="C15" s="201"/>
      <c r="D15" s="201">
        <v>146.87</v>
      </c>
      <c r="E15" s="201"/>
      <c r="F15" s="201"/>
      <c r="G15" s="201"/>
      <c r="H15" s="21"/>
      <c r="I15" s="201"/>
      <c r="J15" s="201"/>
      <c r="K15" s="201"/>
      <c r="L15" s="201"/>
      <c r="M15" s="201"/>
      <c r="N15" s="201"/>
      <c r="O15" s="201"/>
      <c r="P15" s="611">
        <f t="shared" si="0"/>
        <v>440.61</v>
      </c>
      <c r="Q15" s="21"/>
      <c r="R15" s="27" t="s">
        <v>3</v>
      </c>
    </row>
    <row r="16" s="135" customFormat="1" ht="15" customHeight="1" spans="1:18">
      <c r="A16" s="26"/>
      <c r="B16" s="26"/>
      <c r="C16" s="30">
        <v>7</v>
      </c>
      <c r="D16" s="30">
        <v>9.04</v>
      </c>
      <c r="E16" s="30" t="s">
        <v>122</v>
      </c>
      <c r="F16" s="30" t="s">
        <v>714</v>
      </c>
      <c r="G16" s="30" t="s">
        <v>1075</v>
      </c>
      <c r="H16" s="30" t="s">
        <v>186</v>
      </c>
      <c r="I16" s="30" t="s">
        <v>1101</v>
      </c>
      <c r="J16" s="30" t="s">
        <v>1266</v>
      </c>
      <c r="K16" s="30" t="s">
        <v>49</v>
      </c>
      <c r="L16" s="30" t="s">
        <v>50</v>
      </c>
      <c r="M16" s="30">
        <v>436677</v>
      </c>
      <c r="N16" s="30">
        <v>4676231</v>
      </c>
      <c r="O16" s="30" t="s">
        <v>43</v>
      </c>
      <c r="P16" s="612">
        <f t="shared" si="0"/>
        <v>27.12</v>
      </c>
      <c r="Q16" s="617" t="s">
        <v>1076</v>
      </c>
      <c r="R16" s="56" t="s">
        <v>1077</v>
      </c>
    </row>
    <row r="17" s="135" customFormat="1" ht="15" customHeight="1" spans="1:18">
      <c r="A17" s="26"/>
      <c r="B17" s="26"/>
      <c r="C17" s="30">
        <v>17</v>
      </c>
      <c r="D17" s="30">
        <v>21.5</v>
      </c>
      <c r="E17" s="30" t="s">
        <v>122</v>
      </c>
      <c r="F17" s="30" t="s">
        <v>714</v>
      </c>
      <c r="G17" s="30" t="s">
        <v>1075</v>
      </c>
      <c r="H17" s="30" t="s">
        <v>186</v>
      </c>
      <c r="I17" s="30" t="s">
        <v>1101</v>
      </c>
      <c r="J17" s="30" t="s">
        <v>1266</v>
      </c>
      <c r="K17" s="30" t="s">
        <v>58</v>
      </c>
      <c r="L17" s="30" t="s">
        <v>30</v>
      </c>
      <c r="M17" s="30">
        <v>436647</v>
      </c>
      <c r="N17" s="30">
        <v>4676138</v>
      </c>
      <c r="O17" s="30" t="s">
        <v>43</v>
      </c>
      <c r="P17" s="612">
        <f t="shared" si="0"/>
        <v>64.5</v>
      </c>
      <c r="Q17" s="617" t="s">
        <v>1076</v>
      </c>
      <c r="R17" s="56" t="s">
        <v>1077</v>
      </c>
    </row>
    <row r="18" s="135" customFormat="1" ht="15" customHeight="1" spans="1:18">
      <c r="A18" s="30"/>
      <c r="B18" s="30"/>
      <c r="C18" s="30">
        <v>80</v>
      </c>
      <c r="D18" s="30">
        <v>18.6</v>
      </c>
      <c r="E18" s="30" t="s">
        <v>122</v>
      </c>
      <c r="F18" s="30" t="s">
        <v>714</v>
      </c>
      <c r="G18" s="30" t="s">
        <v>1075</v>
      </c>
      <c r="H18" s="30" t="s">
        <v>186</v>
      </c>
      <c r="I18" s="30" t="s">
        <v>1267</v>
      </c>
      <c r="J18" s="30" t="s">
        <v>1266</v>
      </c>
      <c r="K18" s="30" t="s">
        <v>1081</v>
      </c>
      <c r="L18" s="30"/>
      <c r="M18" s="30">
        <v>436722</v>
      </c>
      <c r="N18" s="30">
        <v>4675688</v>
      </c>
      <c r="O18" s="30" t="s">
        <v>43</v>
      </c>
      <c r="P18" s="612">
        <f t="shared" si="0"/>
        <v>55.8</v>
      </c>
      <c r="Q18" s="617" t="s">
        <v>1076</v>
      </c>
      <c r="R18" s="56" t="s">
        <v>1077</v>
      </c>
    </row>
    <row r="19" s="135" customFormat="1" ht="15" customHeight="1" spans="1:18">
      <c r="A19" s="30"/>
      <c r="B19" s="30"/>
      <c r="C19" s="30">
        <v>82</v>
      </c>
      <c r="D19" s="30">
        <v>9.57</v>
      </c>
      <c r="E19" s="30" t="s">
        <v>122</v>
      </c>
      <c r="F19" s="30" t="s">
        <v>714</v>
      </c>
      <c r="G19" s="30" t="s">
        <v>1075</v>
      </c>
      <c r="H19" s="30" t="s">
        <v>186</v>
      </c>
      <c r="I19" s="30" t="s">
        <v>1267</v>
      </c>
      <c r="J19" s="30" t="s">
        <v>1266</v>
      </c>
      <c r="K19" s="30" t="s">
        <v>1081</v>
      </c>
      <c r="L19" s="30"/>
      <c r="M19" s="30">
        <v>436797</v>
      </c>
      <c r="N19" s="30">
        <v>4675663</v>
      </c>
      <c r="O19" s="30" t="s">
        <v>43</v>
      </c>
      <c r="P19" s="612">
        <f t="shared" si="0"/>
        <v>28.71</v>
      </c>
      <c r="Q19" s="617" t="s">
        <v>1076</v>
      </c>
      <c r="R19" s="56" t="s">
        <v>1077</v>
      </c>
    </row>
    <row r="20" s="135" customFormat="1" ht="15" customHeight="1" spans="1:18">
      <c r="A20" s="30"/>
      <c r="B20" s="30"/>
      <c r="C20" s="30">
        <v>94</v>
      </c>
      <c r="D20" s="30">
        <v>11.55</v>
      </c>
      <c r="E20" s="30" t="s">
        <v>122</v>
      </c>
      <c r="F20" s="30" t="s">
        <v>714</v>
      </c>
      <c r="G20" s="30" t="s">
        <v>1075</v>
      </c>
      <c r="H20" s="30" t="s">
        <v>186</v>
      </c>
      <c r="I20" s="30" t="s">
        <v>1101</v>
      </c>
      <c r="J20" s="30" t="s">
        <v>1266</v>
      </c>
      <c r="K20" s="30" t="s">
        <v>140</v>
      </c>
      <c r="L20" s="30" t="s">
        <v>1268</v>
      </c>
      <c r="M20" s="30">
        <v>436711</v>
      </c>
      <c r="N20" s="30">
        <v>4675594</v>
      </c>
      <c r="O20" s="30" t="s">
        <v>43</v>
      </c>
      <c r="P20" s="612">
        <f t="shared" si="0"/>
        <v>34.65</v>
      </c>
      <c r="Q20" s="617" t="s">
        <v>1076</v>
      </c>
      <c r="R20" s="56" t="s">
        <v>1077</v>
      </c>
    </row>
    <row r="21" s="135" customFormat="1" ht="15" customHeight="1" spans="1:18">
      <c r="A21" s="30"/>
      <c r="B21" s="30"/>
      <c r="C21" s="30">
        <v>83</v>
      </c>
      <c r="D21" s="30">
        <v>25.5</v>
      </c>
      <c r="E21" s="30" t="s">
        <v>122</v>
      </c>
      <c r="F21" s="30" t="s">
        <v>714</v>
      </c>
      <c r="G21" s="30" t="s">
        <v>1075</v>
      </c>
      <c r="H21" s="30" t="s">
        <v>186</v>
      </c>
      <c r="I21" s="30" t="s">
        <v>1101</v>
      </c>
      <c r="J21" s="30" t="s">
        <v>1266</v>
      </c>
      <c r="K21" s="30" t="s">
        <v>140</v>
      </c>
      <c r="L21" s="30" t="s">
        <v>1268</v>
      </c>
      <c r="M21" s="30">
        <v>436624</v>
      </c>
      <c r="N21" s="30">
        <v>4675577</v>
      </c>
      <c r="O21" s="30" t="s">
        <v>43</v>
      </c>
      <c r="P21" s="612">
        <f t="shared" si="0"/>
        <v>76.5</v>
      </c>
      <c r="Q21" s="617" t="s">
        <v>1076</v>
      </c>
      <c r="R21" s="56" t="s">
        <v>1077</v>
      </c>
    </row>
    <row r="22" s="135" customFormat="1" ht="15" customHeight="1" spans="1:18">
      <c r="A22" s="30"/>
      <c r="B22" s="30"/>
      <c r="C22" s="30">
        <v>120</v>
      </c>
      <c r="D22" s="30">
        <v>10.38</v>
      </c>
      <c r="E22" s="30" t="s">
        <v>122</v>
      </c>
      <c r="F22" s="30" t="s">
        <v>714</v>
      </c>
      <c r="G22" s="30" t="s">
        <v>1075</v>
      </c>
      <c r="H22" s="30" t="s">
        <v>186</v>
      </c>
      <c r="I22" s="30" t="s">
        <v>1267</v>
      </c>
      <c r="J22" s="30" t="s">
        <v>1266</v>
      </c>
      <c r="K22" s="30" t="s">
        <v>1081</v>
      </c>
      <c r="L22" s="30"/>
      <c r="M22" s="30">
        <v>436849</v>
      </c>
      <c r="N22" s="30">
        <v>4675527</v>
      </c>
      <c r="O22" s="30" t="s">
        <v>43</v>
      </c>
      <c r="P22" s="612">
        <f t="shared" si="0"/>
        <v>31.14</v>
      </c>
      <c r="Q22" s="617" t="s">
        <v>1076</v>
      </c>
      <c r="R22" s="56" t="s">
        <v>1077</v>
      </c>
    </row>
    <row r="23" s="135" customFormat="1" ht="15" customHeight="1" spans="1:18">
      <c r="A23" s="30"/>
      <c r="B23" s="30"/>
      <c r="C23" s="30">
        <v>69</v>
      </c>
      <c r="D23" s="30">
        <v>4.23</v>
      </c>
      <c r="E23" s="30" t="s">
        <v>122</v>
      </c>
      <c r="F23" s="30" t="s">
        <v>714</v>
      </c>
      <c r="G23" s="30" t="s">
        <v>1075</v>
      </c>
      <c r="H23" s="30" t="s">
        <v>186</v>
      </c>
      <c r="I23" s="30" t="s">
        <v>1101</v>
      </c>
      <c r="J23" s="30" t="s">
        <v>1266</v>
      </c>
      <c r="K23" s="30" t="s">
        <v>140</v>
      </c>
      <c r="L23" s="30" t="s">
        <v>1268</v>
      </c>
      <c r="M23" s="30">
        <v>436621</v>
      </c>
      <c r="N23" s="30">
        <v>4675740</v>
      </c>
      <c r="O23" s="30" t="s">
        <v>43</v>
      </c>
      <c r="P23" s="612">
        <f t="shared" si="0"/>
        <v>12.69</v>
      </c>
      <c r="Q23" s="617" t="s">
        <v>1076</v>
      </c>
      <c r="R23" s="56" t="s">
        <v>1077</v>
      </c>
    </row>
    <row r="24" s="135" customFormat="1" ht="15" customHeight="1" spans="1:18">
      <c r="A24" s="30"/>
      <c r="B24" s="30"/>
      <c r="C24" s="30">
        <v>73</v>
      </c>
      <c r="D24" s="30">
        <v>13.78</v>
      </c>
      <c r="E24" s="30" t="s">
        <v>122</v>
      </c>
      <c r="F24" s="30" t="s">
        <v>714</v>
      </c>
      <c r="G24" s="30" t="s">
        <v>1075</v>
      </c>
      <c r="H24" s="30" t="s">
        <v>186</v>
      </c>
      <c r="I24" s="30" t="s">
        <v>1101</v>
      </c>
      <c r="J24" s="30" t="s">
        <v>1266</v>
      </c>
      <c r="K24" s="30" t="s">
        <v>140</v>
      </c>
      <c r="L24" s="30" t="s">
        <v>1268</v>
      </c>
      <c r="M24" s="30">
        <v>436579</v>
      </c>
      <c r="N24" s="30">
        <v>4675682</v>
      </c>
      <c r="O24" s="30" t="s">
        <v>43</v>
      </c>
      <c r="P24" s="612">
        <f t="shared" si="0"/>
        <v>41.34</v>
      </c>
      <c r="Q24" s="617" t="s">
        <v>1076</v>
      </c>
      <c r="R24" s="56" t="s">
        <v>1077</v>
      </c>
    </row>
    <row r="25" s="135" customFormat="1" ht="15" customHeight="1" spans="1:18">
      <c r="A25" s="30"/>
      <c r="B25" s="30"/>
      <c r="C25" s="30">
        <v>121</v>
      </c>
      <c r="D25" s="30">
        <v>20.18</v>
      </c>
      <c r="E25" s="30" t="s">
        <v>122</v>
      </c>
      <c r="F25" s="30" t="s">
        <v>714</v>
      </c>
      <c r="G25" s="30" t="s">
        <v>1075</v>
      </c>
      <c r="H25" s="30" t="s">
        <v>186</v>
      </c>
      <c r="I25" s="30" t="s">
        <v>1101</v>
      </c>
      <c r="J25" s="30" t="s">
        <v>1266</v>
      </c>
      <c r="K25" s="30" t="s">
        <v>140</v>
      </c>
      <c r="L25" s="30" t="s">
        <v>1268</v>
      </c>
      <c r="M25" s="30">
        <v>436537</v>
      </c>
      <c r="N25" s="30">
        <v>4675538</v>
      </c>
      <c r="O25" s="30" t="s">
        <v>43</v>
      </c>
      <c r="P25" s="612">
        <f t="shared" si="0"/>
        <v>60.54</v>
      </c>
      <c r="Q25" s="617" t="s">
        <v>1076</v>
      </c>
      <c r="R25" s="56" t="s">
        <v>1077</v>
      </c>
    </row>
    <row r="26" s="135" customFormat="1" ht="15" customHeight="1" spans="1:18">
      <c r="A26" s="30"/>
      <c r="B26" s="30"/>
      <c r="C26" s="30">
        <v>144</v>
      </c>
      <c r="D26" s="30">
        <v>2.54</v>
      </c>
      <c r="E26" s="30" t="s">
        <v>122</v>
      </c>
      <c r="F26" s="30" t="s">
        <v>714</v>
      </c>
      <c r="G26" s="30" t="s">
        <v>1075</v>
      </c>
      <c r="H26" s="30" t="s">
        <v>186</v>
      </c>
      <c r="I26" s="30" t="s">
        <v>1101</v>
      </c>
      <c r="J26" s="30" t="s">
        <v>1266</v>
      </c>
      <c r="K26" s="30" t="s">
        <v>140</v>
      </c>
      <c r="L26" s="30" t="s">
        <v>1268</v>
      </c>
      <c r="M26" s="30">
        <v>436441</v>
      </c>
      <c r="N26" s="30">
        <v>4675449</v>
      </c>
      <c r="O26" s="30" t="s">
        <v>43</v>
      </c>
      <c r="P26" s="612">
        <f t="shared" si="0"/>
        <v>7.62</v>
      </c>
      <c r="Q26" s="617" t="s">
        <v>1076</v>
      </c>
      <c r="R26" s="56" t="s">
        <v>1077</v>
      </c>
    </row>
    <row r="27" s="135" customFormat="1" ht="15" customHeight="1" spans="1:18">
      <c r="A27" s="30"/>
      <c r="B27" s="26" t="s">
        <v>165</v>
      </c>
      <c r="C27" s="26"/>
      <c r="D27" s="26">
        <v>615.33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611">
        <f t="shared" si="0"/>
        <v>1845.99</v>
      </c>
      <c r="Q27" s="30"/>
      <c r="R27" s="56" t="s">
        <v>3</v>
      </c>
    </row>
    <row r="28" s="135" customFormat="1" ht="15" customHeight="1" spans="1:18">
      <c r="A28" s="30"/>
      <c r="B28" s="30"/>
      <c r="C28" s="30">
        <v>1000</v>
      </c>
      <c r="D28" s="30">
        <v>93.13</v>
      </c>
      <c r="E28" s="30" t="s">
        <v>165</v>
      </c>
      <c r="F28" s="30" t="s">
        <v>714</v>
      </c>
      <c r="G28" s="30" t="s">
        <v>1075</v>
      </c>
      <c r="H28" s="30" t="s">
        <v>186</v>
      </c>
      <c r="I28" s="30" t="s">
        <v>1101</v>
      </c>
      <c r="J28" s="30" t="s">
        <v>1266</v>
      </c>
      <c r="K28" s="30" t="s">
        <v>1269</v>
      </c>
      <c r="L28" s="30" t="s">
        <v>75</v>
      </c>
      <c r="M28" s="30">
        <v>436785</v>
      </c>
      <c r="N28" s="30">
        <v>4668378</v>
      </c>
      <c r="O28" s="30" t="s">
        <v>147</v>
      </c>
      <c r="P28" s="612">
        <f t="shared" si="0"/>
        <v>279.39</v>
      </c>
      <c r="Q28" s="617" t="s">
        <v>1076</v>
      </c>
      <c r="R28" s="56" t="s">
        <v>1077</v>
      </c>
    </row>
    <row r="29" s="135" customFormat="1" ht="15" customHeight="1" spans="1:18">
      <c r="A29" s="30"/>
      <c r="B29" s="30"/>
      <c r="C29" s="30">
        <v>949</v>
      </c>
      <c r="D29" s="30">
        <v>111.53</v>
      </c>
      <c r="E29" s="30" t="s">
        <v>165</v>
      </c>
      <c r="F29" s="30" t="s">
        <v>714</v>
      </c>
      <c r="G29" s="30" t="s">
        <v>1075</v>
      </c>
      <c r="H29" s="30" t="s">
        <v>186</v>
      </c>
      <c r="I29" s="30" t="s">
        <v>1101</v>
      </c>
      <c r="J29" s="30" t="s">
        <v>1266</v>
      </c>
      <c r="K29" s="30" t="s">
        <v>58</v>
      </c>
      <c r="L29" s="30" t="s">
        <v>30</v>
      </c>
      <c r="M29" s="30">
        <v>436965</v>
      </c>
      <c r="N29" s="30">
        <v>4668490</v>
      </c>
      <c r="O29" s="30" t="s">
        <v>147</v>
      </c>
      <c r="P29" s="612">
        <f t="shared" si="0"/>
        <v>334.59</v>
      </c>
      <c r="Q29" s="617" t="s">
        <v>1076</v>
      </c>
      <c r="R29" s="56" t="s">
        <v>1077</v>
      </c>
    </row>
    <row r="30" s="135" customFormat="1" ht="15" customHeight="1" spans="1:18">
      <c r="A30" s="30"/>
      <c r="B30" s="30"/>
      <c r="C30" s="30">
        <v>842</v>
      </c>
      <c r="D30" s="30">
        <v>15.68</v>
      </c>
      <c r="E30" s="30" t="s">
        <v>165</v>
      </c>
      <c r="F30" s="30" t="s">
        <v>714</v>
      </c>
      <c r="G30" s="30" t="s">
        <v>1075</v>
      </c>
      <c r="H30" s="30" t="s">
        <v>186</v>
      </c>
      <c r="I30" s="30" t="s">
        <v>1101</v>
      </c>
      <c r="J30" s="30" t="s">
        <v>1266</v>
      </c>
      <c r="K30" s="30" t="s">
        <v>1269</v>
      </c>
      <c r="L30" s="30" t="s">
        <v>75</v>
      </c>
      <c r="M30" s="30">
        <v>437649</v>
      </c>
      <c r="N30" s="30">
        <v>4668902</v>
      </c>
      <c r="O30" s="30" t="s">
        <v>147</v>
      </c>
      <c r="P30" s="612">
        <f t="shared" si="0"/>
        <v>47.04</v>
      </c>
      <c r="Q30" s="617" t="s">
        <v>1076</v>
      </c>
      <c r="R30" s="56" t="s">
        <v>1077</v>
      </c>
    </row>
    <row r="31" s="135" customFormat="1" ht="15" customHeight="1" spans="1:18">
      <c r="A31" s="30"/>
      <c r="B31" s="30"/>
      <c r="C31" s="30">
        <v>914</v>
      </c>
      <c r="D31" s="30">
        <v>29.73</v>
      </c>
      <c r="E31" s="30" t="s">
        <v>165</v>
      </c>
      <c r="F31" s="30" t="s">
        <v>714</v>
      </c>
      <c r="G31" s="30" t="s">
        <v>1075</v>
      </c>
      <c r="H31" s="30" t="s">
        <v>716</v>
      </c>
      <c r="I31" s="30" t="s">
        <v>1101</v>
      </c>
      <c r="J31" s="30" t="s">
        <v>1266</v>
      </c>
      <c r="K31" s="30" t="s">
        <v>58</v>
      </c>
      <c r="L31" s="30" t="s">
        <v>30</v>
      </c>
      <c r="M31" s="30">
        <v>437537</v>
      </c>
      <c r="N31" s="30">
        <v>4668624</v>
      </c>
      <c r="O31" s="30" t="s">
        <v>147</v>
      </c>
      <c r="P31" s="612">
        <f t="shared" si="0"/>
        <v>89.19</v>
      </c>
      <c r="Q31" s="617" t="s">
        <v>1076</v>
      </c>
      <c r="R31" s="56" t="s">
        <v>1077</v>
      </c>
    </row>
    <row r="32" s="135" customFormat="1" ht="15" customHeight="1" spans="1:18">
      <c r="A32" s="30"/>
      <c r="B32" s="30"/>
      <c r="C32" s="30">
        <v>928</v>
      </c>
      <c r="D32" s="30">
        <v>17.95</v>
      </c>
      <c r="E32" s="30" t="s">
        <v>165</v>
      </c>
      <c r="F32" s="30" t="s">
        <v>714</v>
      </c>
      <c r="G32" s="30" t="s">
        <v>1075</v>
      </c>
      <c r="H32" s="30" t="s">
        <v>716</v>
      </c>
      <c r="I32" s="30" t="s">
        <v>1101</v>
      </c>
      <c r="J32" s="30" t="s">
        <v>1266</v>
      </c>
      <c r="K32" s="30" t="s">
        <v>58</v>
      </c>
      <c r="L32" s="30" t="s">
        <v>30</v>
      </c>
      <c r="M32" s="30">
        <v>437446</v>
      </c>
      <c r="N32" s="30">
        <v>4668567</v>
      </c>
      <c r="O32" s="30" t="s">
        <v>147</v>
      </c>
      <c r="P32" s="612">
        <f t="shared" si="0"/>
        <v>53.85</v>
      </c>
      <c r="Q32" s="617" t="s">
        <v>1076</v>
      </c>
      <c r="R32" s="56" t="s">
        <v>1077</v>
      </c>
    </row>
    <row r="33" s="135" customFormat="1" ht="15" customHeight="1" spans="1:18">
      <c r="A33" s="30"/>
      <c r="B33" s="30"/>
      <c r="C33" s="30">
        <v>954</v>
      </c>
      <c r="D33" s="30">
        <v>18.47</v>
      </c>
      <c r="E33" s="30" t="s">
        <v>165</v>
      </c>
      <c r="F33" s="30" t="s">
        <v>714</v>
      </c>
      <c r="G33" s="30" t="s">
        <v>1075</v>
      </c>
      <c r="H33" s="30" t="s">
        <v>716</v>
      </c>
      <c r="I33" s="30" t="s">
        <v>1101</v>
      </c>
      <c r="J33" s="30" t="s">
        <v>1266</v>
      </c>
      <c r="K33" s="30" t="s">
        <v>1269</v>
      </c>
      <c r="L33" s="30" t="s">
        <v>75</v>
      </c>
      <c r="M33" s="30">
        <v>437295</v>
      </c>
      <c r="N33" s="30">
        <v>4668532</v>
      </c>
      <c r="O33" s="30" t="s">
        <v>147</v>
      </c>
      <c r="P33" s="612">
        <f t="shared" si="0"/>
        <v>55.41</v>
      </c>
      <c r="Q33" s="617" t="s">
        <v>1076</v>
      </c>
      <c r="R33" s="56" t="s">
        <v>1077</v>
      </c>
    </row>
    <row r="34" s="135" customFormat="1" ht="15" customHeight="1" spans="1:18">
      <c r="A34" s="30"/>
      <c r="B34" s="30"/>
      <c r="C34" s="30">
        <v>989</v>
      </c>
      <c r="D34" s="30">
        <v>54.93</v>
      </c>
      <c r="E34" s="30" t="s">
        <v>165</v>
      </c>
      <c r="F34" s="30" t="s">
        <v>714</v>
      </c>
      <c r="G34" s="30" t="s">
        <v>1075</v>
      </c>
      <c r="H34" s="30" t="s">
        <v>716</v>
      </c>
      <c r="I34" s="30" t="s">
        <v>1101</v>
      </c>
      <c r="J34" s="30" t="s">
        <v>1266</v>
      </c>
      <c r="K34" s="30" t="s">
        <v>58</v>
      </c>
      <c r="L34" s="30" t="s">
        <v>30</v>
      </c>
      <c r="M34" s="30">
        <v>437450</v>
      </c>
      <c r="N34" s="30">
        <v>4668398</v>
      </c>
      <c r="O34" s="30" t="s">
        <v>147</v>
      </c>
      <c r="P34" s="612">
        <f t="shared" si="0"/>
        <v>164.79</v>
      </c>
      <c r="Q34" s="617" t="s">
        <v>1076</v>
      </c>
      <c r="R34" s="56" t="s">
        <v>1077</v>
      </c>
    </row>
    <row r="35" s="135" customFormat="1" ht="15" customHeight="1" spans="1:18">
      <c r="A35" s="30"/>
      <c r="B35" s="30"/>
      <c r="C35" s="30">
        <v>1004</v>
      </c>
      <c r="D35" s="30">
        <v>20.57</v>
      </c>
      <c r="E35" s="30" t="s">
        <v>165</v>
      </c>
      <c r="F35" s="30" t="s">
        <v>714</v>
      </c>
      <c r="G35" s="30" t="s">
        <v>1075</v>
      </c>
      <c r="H35" s="30" t="s">
        <v>716</v>
      </c>
      <c r="I35" s="30" t="s">
        <v>1101</v>
      </c>
      <c r="J35" s="30" t="s">
        <v>1266</v>
      </c>
      <c r="K35" s="30" t="s">
        <v>1269</v>
      </c>
      <c r="L35" s="30" t="s">
        <v>75</v>
      </c>
      <c r="M35" s="30">
        <v>437540</v>
      </c>
      <c r="N35" s="30">
        <v>4668360</v>
      </c>
      <c r="O35" s="30" t="s">
        <v>147</v>
      </c>
      <c r="P35" s="612">
        <f t="shared" si="0"/>
        <v>61.71</v>
      </c>
      <c r="Q35" s="617" t="s">
        <v>1076</v>
      </c>
      <c r="R35" s="56" t="s">
        <v>1077</v>
      </c>
    </row>
    <row r="36" s="135" customFormat="1" ht="15" customHeight="1" spans="1:18">
      <c r="A36" s="30"/>
      <c r="B36" s="30"/>
      <c r="C36" s="30">
        <v>1005</v>
      </c>
      <c r="D36" s="30">
        <v>10.92</v>
      </c>
      <c r="E36" s="30" t="s">
        <v>165</v>
      </c>
      <c r="F36" s="30" t="s">
        <v>714</v>
      </c>
      <c r="G36" s="30" t="s">
        <v>1075</v>
      </c>
      <c r="H36" s="30" t="s">
        <v>716</v>
      </c>
      <c r="I36" s="30" t="s">
        <v>1101</v>
      </c>
      <c r="J36" s="30" t="s">
        <v>1266</v>
      </c>
      <c r="K36" s="30" t="s">
        <v>1269</v>
      </c>
      <c r="L36" s="30" t="s">
        <v>75</v>
      </c>
      <c r="M36" s="30">
        <v>437497</v>
      </c>
      <c r="N36" s="30">
        <v>4668360</v>
      </c>
      <c r="O36" s="30" t="s">
        <v>147</v>
      </c>
      <c r="P36" s="612">
        <f t="shared" si="0"/>
        <v>32.76</v>
      </c>
      <c r="Q36" s="617" t="s">
        <v>1076</v>
      </c>
      <c r="R36" s="56" t="s">
        <v>1077</v>
      </c>
    </row>
    <row r="37" s="135" customFormat="1" ht="15" customHeight="1" spans="1:18">
      <c r="A37" s="30"/>
      <c r="B37" s="30"/>
      <c r="C37" s="30">
        <v>1059</v>
      </c>
      <c r="D37" s="30">
        <v>17.95</v>
      </c>
      <c r="E37" s="30" t="s">
        <v>165</v>
      </c>
      <c r="F37" s="30" t="s">
        <v>714</v>
      </c>
      <c r="G37" s="30" t="s">
        <v>1075</v>
      </c>
      <c r="H37" s="30" t="s">
        <v>716</v>
      </c>
      <c r="I37" s="30" t="s">
        <v>1101</v>
      </c>
      <c r="J37" s="30" t="s">
        <v>1266</v>
      </c>
      <c r="K37" s="30" t="s">
        <v>58</v>
      </c>
      <c r="L37" s="30" t="s">
        <v>30</v>
      </c>
      <c r="M37" s="30">
        <v>437255</v>
      </c>
      <c r="N37" s="30">
        <v>4668246</v>
      </c>
      <c r="O37" s="30" t="s">
        <v>147</v>
      </c>
      <c r="P37" s="612">
        <f t="shared" si="0"/>
        <v>53.85</v>
      </c>
      <c r="Q37" s="617" t="s">
        <v>1076</v>
      </c>
      <c r="R37" s="56" t="s">
        <v>1077</v>
      </c>
    </row>
    <row r="38" s="135" customFormat="1" ht="15" customHeight="1" spans="1:18">
      <c r="A38" s="30"/>
      <c r="B38" s="30"/>
      <c r="C38" s="30">
        <v>1031</v>
      </c>
      <c r="D38" s="30">
        <v>5.28</v>
      </c>
      <c r="E38" s="30" t="s">
        <v>165</v>
      </c>
      <c r="F38" s="30" t="s">
        <v>714</v>
      </c>
      <c r="G38" s="30" t="s">
        <v>1075</v>
      </c>
      <c r="H38" s="30" t="s">
        <v>716</v>
      </c>
      <c r="I38" s="30" t="s">
        <v>1101</v>
      </c>
      <c r="J38" s="30" t="s">
        <v>1266</v>
      </c>
      <c r="K38" s="30" t="s">
        <v>58</v>
      </c>
      <c r="L38" s="30" t="s">
        <v>30</v>
      </c>
      <c r="M38" s="30">
        <v>437189</v>
      </c>
      <c r="N38" s="30">
        <v>4668287</v>
      </c>
      <c r="O38" s="30" t="s">
        <v>147</v>
      </c>
      <c r="P38" s="612">
        <f t="shared" si="0"/>
        <v>15.84</v>
      </c>
      <c r="Q38" s="617" t="s">
        <v>1076</v>
      </c>
      <c r="R38" s="56" t="s">
        <v>1077</v>
      </c>
    </row>
    <row r="39" s="135" customFormat="1" ht="15" customHeight="1" spans="1:18">
      <c r="A39" s="30"/>
      <c r="B39" s="30"/>
      <c r="C39" s="30">
        <v>1074</v>
      </c>
      <c r="D39" s="30">
        <v>12.5</v>
      </c>
      <c r="E39" s="30" t="s">
        <v>165</v>
      </c>
      <c r="F39" s="30" t="s">
        <v>714</v>
      </c>
      <c r="G39" s="30" t="s">
        <v>1075</v>
      </c>
      <c r="H39" s="30" t="s">
        <v>716</v>
      </c>
      <c r="I39" s="30" t="s">
        <v>1101</v>
      </c>
      <c r="J39" s="30" t="s">
        <v>1266</v>
      </c>
      <c r="K39" s="30" t="s">
        <v>1269</v>
      </c>
      <c r="L39" s="30" t="s">
        <v>75</v>
      </c>
      <c r="M39" s="30">
        <v>437430</v>
      </c>
      <c r="N39" s="30">
        <v>4668198</v>
      </c>
      <c r="O39" s="30" t="s">
        <v>147</v>
      </c>
      <c r="P39" s="612">
        <f t="shared" si="0"/>
        <v>37.5</v>
      </c>
      <c r="Q39" s="617" t="s">
        <v>1076</v>
      </c>
      <c r="R39" s="56" t="s">
        <v>1077</v>
      </c>
    </row>
    <row r="40" s="135" customFormat="1" ht="15" customHeight="1" spans="1:18">
      <c r="A40" s="30"/>
      <c r="B40" s="30"/>
      <c r="C40" s="30">
        <v>1048</v>
      </c>
      <c r="D40" s="30">
        <v>39.54</v>
      </c>
      <c r="E40" s="30" t="s">
        <v>165</v>
      </c>
      <c r="F40" s="30" t="s">
        <v>714</v>
      </c>
      <c r="G40" s="30" t="s">
        <v>1075</v>
      </c>
      <c r="H40" s="30" t="s">
        <v>716</v>
      </c>
      <c r="I40" s="30" t="s">
        <v>1101</v>
      </c>
      <c r="J40" s="30" t="s">
        <v>1266</v>
      </c>
      <c r="K40" s="30" t="s">
        <v>1269</v>
      </c>
      <c r="L40" s="30" t="s">
        <v>75</v>
      </c>
      <c r="M40" s="30">
        <v>437663</v>
      </c>
      <c r="N40" s="30">
        <v>4668275</v>
      </c>
      <c r="O40" s="30" t="s">
        <v>147</v>
      </c>
      <c r="P40" s="612">
        <f t="shared" si="0"/>
        <v>118.62</v>
      </c>
      <c r="Q40" s="617" t="s">
        <v>1076</v>
      </c>
      <c r="R40" s="56" t="s">
        <v>1077</v>
      </c>
    </row>
    <row r="41" s="135" customFormat="1" ht="15" customHeight="1" spans="1:18">
      <c r="A41" s="30"/>
      <c r="B41" s="30"/>
      <c r="C41" s="30">
        <v>1003</v>
      </c>
      <c r="D41" s="30">
        <v>9.1</v>
      </c>
      <c r="E41" s="30" t="s">
        <v>165</v>
      </c>
      <c r="F41" s="30" t="s">
        <v>714</v>
      </c>
      <c r="G41" s="30" t="s">
        <v>1075</v>
      </c>
      <c r="H41" s="30" t="s">
        <v>716</v>
      </c>
      <c r="I41" s="30" t="s">
        <v>1101</v>
      </c>
      <c r="J41" s="30" t="s">
        <v>1266</v>
      </c>
      <c r="K41" s="30" t="s">
        <v>1269</v>
      </c>
      <c r="L41" s="30" t="s">
        <v>75</v>
      </c>
      <c r="M41" s="30">
        <v>437688</v>
      </c>
      <c r="N41" s="30">
        <v>4668381</v>
      </c>
      <c r="O41" s="30" t="s">
        <v>147</v>
      </c>
      <c r="P41" s="612">
        <f t="shared" si="0"/>
        <v>27.3</v>
      </c>
      <c r="Q41" s="617" t="s">
        <v>1076</v>
      </c>
      <c r="R41" s="56" t="s">
        <v>1077</v>
      </c>
    </row>
    <row r="42" s="135" customFormat="1" ht="15" customHeight="1" spans="1:18">
      <c r="A42" s="30"/>
      <c r="B42" s="30"/>
      <c r="C42" s="30">
        <v>956</v>
      </c>
      <c r="D42" s="30">
        <v>135.81</v>
      </c>
      <c r="E42" s="30" t="s">
        <v>165</v>
      </c>
      <c r="F42" s="30" t="s">
        <v>714</v>
      </c>
      <c r="G42" s="30" t="s">
        <v>1075</v>
      </c>
      <c r="H42" s="30" t="s">
        <v>716</v>
      </c>
      <c r="I42" s="30" t="s">
        <v>1101</v>
      </c>
      <c r="J42" s="30" t="s">
        <v>1266</v>
      </c>
      <c r="K42" s="30" t="s">
        <v>1269</v>
      </c>
      <c r="L42" s="30" t="s">
        <v>75</v>
      </c>
      <c r="M42" s="30">
        <v>437874</v>
      </c>
      <c r="N42" s="30">
        <v>4668398</v>
      </c>
      <c r="O42" s="30" t="s">
        <v>147</v>
      </c>
      <c r="P42" s="612">
        <f t="shared" si="0"/>
        <v>407.43</v>
      </c>
      <c r="Q42" s="617" t="s">
        <v>1076</v>
      </c>
      <c r="R42" s="56" t="s">
        <v>1077</v>
      </c>
    </row>
    <row r="43" s="135" customFormat="1" ht="15" customHeight="1" spans="1:18">
      <c r="A43" s="30"/>
      <c r="B43" s="30"/>
      <c r="C43" s="30">
        <v>942</v>
      </c>
      <c r="D43" s="30">
        <v>22.24</v>
      </c>
      <c r="E43" s="30" t="s">
        <v>165</v>
      </c>
      <c r="F43" s="30" t="s">
        <v>714</v>
      </c>
      <c r="G43" s="30" t="s">
        <v>1075</v>
      </c>
      <c r="H43" s="30" t="s">
        <v>716</v>
      </c>
      <c r="I43" s="30" t="s">
        <v>1101</v>
      </c>
      <c r="J43" s="30" t="s">
        <v>1266</v>
      </c>
      <c r="K43" s="30" t="s">
        <v>1269</v>
      </c>
      <c r="L43" s="30" t="s">
        <v>75</v>
      </c>
      <c r="M43" s="30">
        <v>437686</v>
      </c>
      <c r="N43" s="30">
        <v>4668551</v>
      </c>
      <c r="O43" s="30" t="s">
        <v>147</v>
      </c>
      <c r="P43" s="612">
        <f t="shared" si="0"/>
        <v>66.72</v>
      </c>
      <c r="Q43" s="617" t="s">
        <v>1076</v>
      </c>
      <c r="R43" s="56" t="s">
        <v>1077</v>
      </c>
    </row>
    <row r="44" s="135" customFormat="1" ht="15" customHeight="1" spans="1:18">
      <c r="A44" s="30"/>
      <c r="B44" s="26" t="s">
        <v>1088</v>
      </c>
      <c r="C44" s="26"/>
      <c r="D44" s="26">
        <v>485.58</v>
      </c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611">
        <f t="shared" si="0"/>
        <v>1456.74</v>
      </c>
      <c r="Q44" s="30"/>
      <c r="R44" s="56" t="s">
        <v>3</v>
      </c>
    </row>
    <row r="45" s="135" customFormat="1" ht="15" customHeight="1" spans="1:18">
      <c r="A45" s="26"/>
      <c r="B45" s="26"/>
      <c r="C45" s="30">
        <v>70</v>
      </c>
      <c r="D45" s="30">
        <v>114.18</v>
      </c>
      <c r="E45" s="30" t="s">
        <v>1088</v>
      </c>
      <c r="F45" s="30" t="s">
        <v>714</v>
      </c>
      <c r="G45" s="30" t="s">
        <v>1075</v>
      </c>
      <c r="H45" s="30" t="s">
        <v>716</v>
      </c>
      <c r="I45" s="30" t="s">
        <v>1267</v>
      </c>
      <c r="J45" s="30" t="s">
        <v>1266</v>
      </c>
      <c r="K45" s="30" t="s">
        <v>1270</v>
      </c>
      <c r="L45" s="30"/>
      <c r="M45" s="30">
        <v>435549</v>
      </c>
      <c r="N45" s="30">
        <v>4666320</v>
      </c>
      <c r="O45" s="30" t="s">
        <v>147</v>
      </c>
      <c r="P45" s="612">
        <f t="shared" si="0"/>
        <v>342.54</v>
      </c>
      <c r="Q45" s="617" t="s">
        <v>1076</v>
      </c>
      <c r="R45" s="56" t="s">
        <v>1077</v>
      </c>
    </row>
    <row r="46" s="135" customFormat="1" ht="15" customHeight="1" spans="1:18">
      <c r="A46" s="30"/>
      <c r="B46" s="30"/>
      <c r="C46" s="30">
        <v>129</v>
      </c>
      <c r="D46" s="30">
        <v>25.08</v>
      </c>
      <c r="E46" s="30" t="s">
        <v>1088</v>
      </c>
      <c r="F46" s="30" t="s">
        <v>714</v>
      </c>
      <c r="G46" s="30" t="s">
        <v>1075</v>
      </c>
      <c r="H46" s="30" t="s">
        <v>716</v>
      </c>
      <c r="I46" s="30" t="s">
        <v>1267</v>
      </c>
      <c r="J46" s="30" t="s">
        <v>1266</v>
      </c>
      <c r="K46" s="30" t="s">
        <v>1270</v>
      </c>
      <c r="L46" s="30"/>
      <c r="M46" s="30">
        <v>435246</v>
      </c>
      <c r="N46" s="30">
        <v>4666176</v>
      </c>
      <c r="O46" s="30" t="s">
        <v>147</v>
      </c>
      <c r="P46" s="612">
        <f t="shared" si="0"/>
        <v>75.24</v>
      </c>
      <c r="Q46" s="617" t="s">
        <v>1076</v>
      </c>
      <c r="R46" s="56" t="s">
        <v>1077</v>
      </c>
    </row>
    <row r="47" s="135" customFormat="1" ht="15" customHeight="1" spans="1:18">
      <c r="A47" s="30"/>
      <c r="B47" s="30"/>
      <c r="C47" s="30">
        <v>143</v>
      </c>
      <c r="D47" s="30">
        <v>39.54</v>
      </c>
      <c r="E47" s="30" t="s">
        <v>1088</v>
      </c>
      <c r="F47" s="30" t="s">
        <v>714</v>
      </c>
      <c r="G47" s="30" t="s">
        <v>1075</v>
      </c>
      <c r="H47" s="30" t="s">
        <v>716</v>
      </c>
      <c r="I47" s="30" t="s">
        <v>1267</v>
      </c>
      <c r="J47" s="30" t="s">
        <v>1266</v>
      </c>
      <c r="K47" s="30" t="s">
        <v>1270</v>
      </c>
      <c r="L47" s="30"/>
      <c r="M47" s="30">
        <v>435311</v>
      </c>
      <c r="N47" s="30">
        <v>4665999</v>
      </c>
      <c r="O47" s="30" t="s">
        <v>147</v>
      </c>
      <c r="P47" s="612">
        <f t="shared" si="0"/>
        <v>118.62</v>
      </c>
      <c r="Q47" s="617" t="s">
        <v>1076</v>
      </c>
      <c r="R47" s="56" t="s">
        <v>1077</v>
      </c>
    </row>
    <row r="48" s="135" customFormat="1" ht="15" customHeight="1" spans="1:18">
      <c r="A48" s="30"/>
      <c r="B48" s="30"/>
      <c r="C48" s="30">
        <v>155</v>
      </c>
      <c r="D48" s="30">
        <v>4.25</v>
      </c>
      <c r="E48" s="30" t="s">
        <v>1088</v>
      </c>
      <c r="F48" s="30" t="s">
        <v>714</v>
      </c>
      <c r="G48" s="30" t="s">
        <v>1075</v>
      </c>
      <c r="H48" s="30" t="s">
        <v>716</v>
      </c>
      <c r="I48" s="30" t="s">
        <v>1267</v>
      </c>
      <c r="J48" s="30" t="s">
        <v>1266</v>
      </c>
      <c r="K48" s="30" t="s">
        <v>1270</v>
      </c>
      <c r="L48" s="30"/>
      <c r="M48" s="30">
        <v>435257</v>
      </c>
      <c r="N48" s="30">
        <v>4665969</v>
      </c>
      <c r="O48" s="30" t="s">
        <v>147</v>
      </c>
      <c r="P48" s="612">
        <f t="shared" si="0"/>
        <v>12.75</v>
      </c>
      <c r="Q48" s="617" t="s">
        <v>1076</v>
      </c>
      <c r="R48" s="56" t="s">
        <v>1077</v>
      </c>
    </row>
    <row r="49" s="135" customFormat="1" ht="15" customHeight="1" spans="1:18">
      <c r="A49" s="30"/>
      <c r="B49" s="30"/>
      <c r="C49" s="30">
        <v>163</v>
      </c>
      <c r="D49" s="30">
        <v>8.39</v>
      </c>
      <c r="E49" s="30" t="s">
        <v>1088</v>
      </c>
      <c r="F49" s="30" t="s">
        <v>714</v>
      </c>
      <c r="G49" s="30" t="s">
        <v>1075</v>
      </c>
      <c r="H49" s="30" t="s">
        <v>716</v>
      </c>
      <c r="I49" s="30" t="s">
        <v>1101</v>
      </c>
      <c r="J49" s="30" t="s">
        <v>1266</v>
      </c>
      <c r="K49" s="30" t="s">
        <v>1269</v>
      </c>
      <c r="L49" s="30" t="s">
        <v>75</v>
      </c>
      <c r="M49" s="30">
        <v>435134</v>
      </c>
      <c r="N49" s="30">
        <v>4665876</v>
      </c>
      <c r="O49" s="30" t="s">
        <v>147</v>
      </c>
      <c r="P49" s="612">
        <f t="shared" si="0"/>
        <v>25.17</v>
      </c>
      <c r="Q49" s="617" t="s">
        <v>1076</v>
      </c>
      <c r="R49" s="56" t="s">
        <v>1077</v>
      </c>
    </row>
    <row r="50" s="135" customFormat="1" ht="15" customHeight="1" spans="1:18">
      <c r="A50" s="30"/>
      <c r="B50" s="30"/>
      <c r="C50" s="30">
        <v>164</v>
      </c>
      <c r="D50" s="30">
        <v>19.21</v>
      </c>
      <c r="E50" s="30" t="s">
        <v>1088</v>
      </c>
      <c r="F50" s="30" t="s">
        <v>714</v>
      </c>
      <c r="G50" s="30" t="s">
        <v>1075</v>
      </c>
      <c r="H50" s="30" t="s">
        <v>716</v>
      </c>
      <c r="I50" s="30" t="s">
        <v>1101</v>
      </c>
      <c r="J50" s="30" t="s">
        <v>1266</v>
      </c>
      <c r="K50" s="30" t="s">
        <v>1269</v>
      </c>
      <c r="L50" s="30" t="s">
        <v>75</v>
      </c>
      <c r="M50" s="30">
        <v>435223</v>
      </c>
      <c r="N50" s="30">
        <v>4665885</v>
      </c>
      <c r="O50" s="30" t="s">
        <v>147</v>
      </c>
      <c r="P50" s="612">
        <f t="shared" si="0"/>
        <v>57.63</v>
      </c>
      <c r="Q50" s="617" t="s">
        <v>1076</v>
      </c>
      <c r="R50" s="56" t="s">
        <v>1077</v>
      </c>
    </row>
    <row r="51" s="135" customFormat="1" ht="15" customHeight="1" spans="1:18">
      <c r="A51" s="30"/>
      <c r="B51" s="30"/>
      <c r="C51" s="30">
        <v>171</v>
      </c>
      <c r="D51" s="30">
        <v>9.48</v>
      </c>
      <c r="E51" s="30" t="s">
        <v>1088</v>
      </c>
      <c r="F51" s="30" t="s">
        <v>714</v>
      </c>
      <c r="G51" s="30" t="s">
        <v>1075</v>
      </c>
      <c r="H51" s="30" t="s">
        <v>716</v>
      </c>
      <c r="I51" s="30" t="s">
        <v>1101</v>
      </c>
      <c r="J51" s="30" t="s">
        <v>1266</v>
      </c>
      <c r="K51" s="30" t="s">
        <v>1269</v>
      </c>
      <c r="L51" s="30" t="s">
        <v>75</v>
      </c>
      <c r="M51" s="30">
        <v>435336</v>
      </c>
      <c r="N51" s="30">
        <v>4665796</v>
      </c>
      <c r="O51" s="30" t="s">
        <v>147</v>
      </c>
      <c r="P51" s="612">
        <f t="shared" si="0"/>
        <v>28.44</v>
      </c>
      <c r="Q51" s="617" t="s">
        <v>1076</v>
      </c>
      <c r="R51" s="56" t="s">
        <v>1077</v>
      </c>
    </row>
    <row r="52" s="135" customFormat="1" ht="15" customHeight="1" spans="1:18">
      <c r="A52" s="30"/>
      <c r="B52" s="30"/>
      <c r="C52" s="30">
        <v>168</v>
      </c>
      <c r="D52" s="30">
        <v>67.76</v>
      </c>
      <c r="E52" s="30" t="s">
        <v>1088</v>
      </c>
      <c r="F52" s="30" t="s">
        <v>714</v>
      </c>
      <c r="G52" s="30" t="s">
        <v>1075</v>
      </c>
      <c r="H52" s="30" t="s">
        <v>716</v>
      </c>
      <c r="I52" s="30" t="s">
        <v>1267</v>
      </c>
      <c r="J52" s="30" t="s">
        <v>1266</v>
      </c>
      <c r="K52" s="30" t="s">
        <v>1270</v>
      </c>
      <c r="L52" s="30"/>
      <c r="M52" s="30">
        <v>435429</v>
      </c>
      <c r="N52" s="30">
        <v>4665802</v>
      </c>
      <c r="O52" s="30" t="s">
        <v>147</v>
      </c>
      <c r="P52" s="612">
        <f t="shared" si="0"/>
        <v>203.28</v>
      </c>
      <c r="Q52" s="617" t="s">
        <v>1076</v>
      </c>
      <c r="R52" s="56" t="s">
        <v>1077</v>
      </c>
    </row>
    <row r="53" s="135" customFormat="1" ht="15" customHeight="1" spans="1:18">
      <c r="A53" s="30"/>
      <c r="B53" s="30"/>
      <c r="C53" s="30">
        <v>183</v>
      </c>
      <c r="D53" s="30">
        <v>33.6</v>
      </c>
      <c r="E53" s="30" t="s">
        <v>1088</v>
      </c>
      <c r="F53" s="30" t="s">
        <v>714</v>
      </c>
      <c r="G53" s="30" t="s">
        <v>1075</v>
      </c>
      <c r="H53" s="30" t="s">
        <v>716</v>
      </c>
      <c r="I53" s="30" t="s">
        <v>1101</v>
      </c>
      <c r="J53" s="30" t="s">
        <v>1266</v>
      </c>
      <c r="K53" s="30" t="s">
        <v>1269</v>
      </c>
      <c r="L53" s="30" t="s">
        <v>75</v>
      </c>
      <c r="M53" s="30">
        <v>435632</v>
      </c>
      <c r="N53" s="30">
        <v>4665642</v>
      </c>
      <c r="O53" s="30" t="s">
        <v>147</v>
      </c>
      <c r="P53" s="612">
        <f t="shared" si="0"/>
        <v>100.8</v>
      </c>
      <c r="Q53" s="617" t="s">
        <v>1076</v>
      </c>
      <c r="R53" s="56" t="s">
        <v>1077</v>
      </c>
    </row>
    <row r="54" s="135" customFormat="1" ht="15" customHeight="1" spans="1:18">
      <c r="A54" s="30"/>
      <c r="B54" s="30"/>
      <c r="C54" s="30">
        <v>154</v>
      </c>
      <c r="D54" s="30">
        <v>12.15</v>
      </c>
      <c r="E54" s="30" t="s">
        <v>1088</v>
      </c>
      <c r="F54" s="30" t="s">
        <v>714</v>
      </c>
      <c r="G54" s="30" t="s">
        <v>1075</v>
      </c>
      <c r="H54" s="30" t="s">
        <v>716</v>
      </c>
      <c r="I54" s="30" t="s">
        <v>1101</v>
      </c>
      <c r="J54" s="30" t="s">
        <v>1266</v>
      </c>
      <c r="K54" s="30" t="s">
        <v>49</v>
      </c>
      <c r="L54" s="30" t="s">
        <v>50</v>
      </c>
      <c r="M54" s="30">
        <v>435552</v>
      </c>
      <c r="N54" s="30">
        <v>4665976</v>
      </c>
      <c r="O54" s="30" t="s">
        <v>147</v>
      </c>
      <c r="P54" s="612">
        <f t="shared" si="0"/>
        <v>36.45</v>
      </c>
      <c r="Q54" s="617" t="s">
        <v>1076</v>
      </c>
      <c r="R54" s="56" t="s">
        <v>1077</v>
      </c>
    </row>
    <row r="55" s="135" customFormat="1" ht="15" customHeight="1" spans="1:18">
      <c r="A55" s="30"/>
      <c r="B55" s="30"/>
      <c r="C55" s="30">
        <v>147</v>
      </c>
      <c r="D55" s="30">
        <v>57.78</v>
      </c>
      <c r="E55" s="30" t="s">
        <v>1088</v>
      </c>
      <c r="F55" s="30" t="s">
        <v>714</v>
      </c>
      <c r="G55" s="30" t="s">
        <v>1075</v>
      </c>
      <c r="H55" s="30" t="s">
        <v>716</v>
      </c>
      <c r="I55" s="30" t="s">
        <v>1101</v>
      </c>
      <c r="J55" s="30" t="s">
        <v>1266</v>
      </c>
      <c r="K55" s="30" t="s">
        <v>49</v>
      </c>
      <c r="L55" s="30" t="s">
        <v>50</v>
      </c>
      <c r="M55" s="30">
        <v>435681</v>
      </c>
      <c r="N55" s="30">
        <v>4665992</v>
      </c>
      <c r="O55" s="30" t="s">
        <v>147</v>
      </c>
      <c r="P55" s="612">
        <f t="shared" si="0"/>
        <v>173.34</v>
      </c>
      <c r="Q55" s="617" t="s">
        <v>1076</v>
      </c>
      <c r="R55" s="56" t="s">
        <v>1077</v>
      </c>
    </row>
    <row r="56" s="135" customFormat="1" ht="15" customHeight="1" spans="1:18">
      <c r="A56" s="30"/>
      <c r="B56" s="30"/>
      <c r="C56" s="30">
        <v>180</v>
      </c>
      <c r="D56" s="30">
        <v>66.23</v>
      </c>
      <c r="E56" s="30" t="s">
        <v>1088</v>
      </c>
      <c r="F56" s="30" t="s">
        <v>714</v>
      </c>
      <c r="G56" s="30" t="s">
        <v>1075</v>
      </c>
      <c r="H56" s="30" t="s">
        <v>716</v>
      </c>
      <c r="I56" s="30" t="s">
        <v>1267</v>
      </c>
      <c r="J56" s="30" t="s">
        <v>1266</v>
      </c>
      <c r="K56" s="30" t="s">
        <v>1270</v>
      </c>
      <c r="L56" s="30"/>
      <c r="M56" s="30">
        <v>435788</v>
      </c>
      <c r="N56" s="30">
        <v>4665756</v>
      </c>
      <c r="O56" s="30" t="s">
        <v>147</v>
      </c>
      <c r="P56" s="612">
        <f t="shared" si="0"/>
        <v>198.69</v>
      </c>
      <c r="Q56" s="617" t="s">
        <v>1076</v>
      </c>
      <c r="R56" s="56" t="s">
        <v>1077</v>
      </c>
    </row>
    <row r="57" s="135" customFormat="1" ht="15" customHeight="1" spans="1:18">
      <c r="A57" s="30"/>
      <c r="B57" s="30"/>
      <c r="C57" s="30">
        <v>175</v>
      </c>
      <c r="D57" s="30">
        <v>27.93</v>
      </c>
      <c r="E57" s="30" t="s">
        <v>1088</v>
      </c>
      <c r="F57" s="30" t="s">
        <v>714</v>
      </c>
      <c r="G57" s="30" t="s">
        <v>1075</v>
      </c>
      <c r="H57" s="30" t="s">
        <v>716</v>
      </c>
      <c r="I57" s="30" t="s">
        <v>1101</v>
      </c>
      <c r="J57" s="30" t="s">
        <v>1266</v>
      </c>
      <c r="K57" s="30" t="s">
        <v>49</v>
      </c>
      <c r="L57" s="30" t="s">
        <v>50</v>
      </c>
      <c r="M57" s="30">
        <v>435924</v>
      </c>
      <c r="N57" s="30">
        <v>4665776</v>
      </c>
      <c r="O57" s="30" t="s">
        <v>147</v>
      </c>
      <c r="P57" s="612">
        <f t="shared" si="0"/>
        <v>83.79</v>
      </c>
      <c r="Q57" s="617" t="s">
        <v>1076</v>
      </c>
      <c r="R57" s="56" t="s">
        <v>1077</v>
      </c>
    </row>
    <row r="58" s="135" customFormat="1" ht="15" customHeight="1" spans="1:18">
      <c r="A58" s="30"/>
      <c r="B58" s="26" t="s">
        <v>1087</v>
      </c>
      <c r="C58" s="26"/>
      <c r="D58" s="26">
        <v>274.53</v>
      </c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611">
        <f t="shared" si="0"/>
        <v>823.59</v>
      </c>
      <c r="Q58" s="1073"/>
      <c r="R58" s="56" t="s">
        <v>3</v>
      </c>
    </row>
    <row r="59" s="135" customFormat="1" ht="15" customHeight="1" spans="1:18">
      <c r="A59" s="30"/>
      <c r="B59" s="30"/>
      <c r="C59" s="30">
        <v>14</v>
      </c>
      <c r="D59" s="30">
        <v>60.14</v>
      </c>
      <c r="E59" s="30" t="s">
        <v>1087</v>
      </c>
      <c r="F59" s="30" t="s">
        <v>714</v>
      </c>
      <c r="G59" s="30" t="s">
        <v>1075</v>
      </c>
      <c r="H59" s="30" t="s">
        <v>186</v>
      </c>
      <c r="I59" s="30" t="s">
        <v>1101</v>
      </c>
      <c r="J59" s="30" t="s">
        <v>1271</v>
      </c>
      <c r="K59" s="30" t="s">
        <v>1269</v>
      </c>
      <c r="L59" s="30" t="s">
        <v>30</v>
      </c>
      <c r="M59" s="30">
        <v>442005</v>
      </c>
      <c r="N59" s="30">
        <v>4667952</v>
      </c>
      <c r="O59" s="30" t="s">
        <v>563</v>
      </c>
      <c r="P59" s="612">
        <f t="shared" si="0"/>
        <v>180.42</v>
      </c>
      <c r="Q59" s="617" t="s">
        <v>1076</v>
      </c>
      <c r="R59" s="56" t="s">
        <v>1077</v>
      </c>
    </row>
    <row r="60" s="135" customFormat="1" ht="15" customHeight="1" spans="1:18">
      <c r="A60" s="26"/>
      <c r="B60" s="26"/>
      <c r="C60" s="30">
        <v>29</v>
      </c>
      <c r="D60" s="30">
        <v>32.4</v>
      </c>
      <c r="E60" s="30" t="s">
        <v>1087</v>
      </c>
      <c r="F60" s="30" t="s">
        <v>714</v>
      </c>
      <c r="G60" s="30" t="s">
        <v>1075</v>
      </c>
      <c r="H60" s="30" t="s">
        <v>186</v>
      </c>
      <c r="I60" s="30" t="s">
        <v>1101</v>
      </c>
      <c r="J60" s="30" t="s">
        <v>1271</v>
      </c>
      <c r="K60" s="30" t="s">
        <v>1269</v>
      </c>
      <c r="L60" s="30" t="s">
        <v>30</v>
      </c>
      <c r="M60" s="30">
        <v>442115</v>
      </c>
      <c r="N60" s="30">
        <v>4667785</v>
      </c>
      <c r="O60" s="30" t="s">
        <v>563</v>
      </c>
      <c r="P60" s="612">
        <f t="shared" si="0"/>
        <v>97.2</v>
      </c>
      <c r="Q60" s="617" t="s">
        <v>1076</v>
      </c>
      <c r="R60" s="56" t="s">
        <v>1077</v>
      </c>
    </row>
    <row r="61" s="135" customFormat="1" ht="15" customHeight="1" spans="1:18">
      <c r="A61" s="30"/>
      <c r="B61" s="30"/>
      <c r="C61" s="30">
        <v>26</v>
      </c>
      <c r="D61" s="30">
        <v>57.04</v>
      </c>
      <c r="E61" s="30" t="s">
        <v>1087</v>
      </c>
      <c r="F61" s="30" t="s">
        <v>714</v>
      </c>
      <c r="G61" s="30" t="s">
        <v>1075</v>
      </c>
      <c r="H61" s="30" t="s">
        <v>186</v>
      </c>
      <c r="I61" s="30" t="s">
        <v>1101</v>
      </c>
      <c r="J61" s="30" t="s">
        <v>1271</v>
      </c>
      <c r="K61" s="30" t="s">
        <v>1269</v>
      </c>
      <c r="L61" s="30" t="s">
        <v>30</v>
      </c>
      <c r="M61" s="30">
        <v>441899</v>
      </c>
      <c r="N61" s="30">
        <v>4667825</v>
      </c>
      <c r="O61" s="30" t="s">
        <v>563</v>
      </c>
      <c r="P61" s="612">
        <f t="shared" si="0"/>
        <v>171.12</v>
      </c>
      <c r="Q61" s="617" t="s">
        <v>1076</v>
      </c>
      <c r="R61" s="56" t="s">
        <v>1077</v>
      </c>
    </row>
    <row r="62" s="135" customFormat="1" ht="15" customHeight="1" spans="1:18">
      <c r="A62" s="30"/>
      <c r="B62" s="30"/>
      <c r="C62" s="30">
        <v>18</v>
      </c>
      <c r="D62" s="30">
        <v>23.94</v>
      </c>
      <c r="E62" s="30" t="s">
        <v>1087</v>
      </c>
      <c r="F62" s="30" t="s">
        <v>714</v>
      </c>
      <c r="G62" s="30" t="s">
        <v>1075</v>
      </c>
      <c r="H62" s="30" t="s">
        <v>186</v>
      </c>
      <c r="I62" s="30" t="s">
        <v>1101</v>
      </c>
      <c r="J62" s="30" t="s">
        <v>1271</v>
      </c>
      <c r="K62" s="30" t="s">
        <v>1269</v>
      </c>
      <c r="L62" s="30" t="s">
        <v>30</v>
      </c>
      <c r="M62" s="30">
        <v>441809</v>
      </c>
      <c r="N62" s="30">
        <v>4667953</v>
      </c>
      <c r="O62" s="30" t="s">
        <v>563</v>
      </c>
      <c r="P62" s="612">
        <f t="shared" si="0"/>
        <v>71.82</v>
      </c>
      <c r="Q62" s="617" t="s">
        <v>1076</v>
      </c>
      <c r="R62" s="56" t="s">
        <v>1077</v>
      </c>
    </row>
    <row r="63" s="135" customFormat="1" ht="15" customHeight="1" spans="1:18">
      <c r="A63" s="30"/>
      <c r="B63" s="30"/>
      <c r="C63" s="30">
        <v>13</v>
      </c>
      <c r="D63" s="30">
        <v>101.01</v>
      </c>
      <c r="E63" s="30" t="s">
        <v>1087</v>
      </c>
      <c r="F63" s="30" t="s">
        <v>714</v>
      </c>
      <c r="G63" s="30" t="s">
        <v>1075</v>
      </c>
      <c r="H63" s="30" t="s">
        <v>186</v>
      </c>
      <c r="I63" s="30" t="s">
        <v>1101</v>
      </c>
      <c r="J63" s="30" t="s">
        <v>1271</v>
      </c>
      <c r="K63" s="30" t="s">
        <v>1269</v>
      </c>
      <c r="L63" s="30" t="s">
        <v>30</v>
      </c>
      <c r="M63" s="30">
        <v>441644</v>
      </c>
      <c r="N63" s="30">
        <v>4668061</v>
      </c>
      <c r="O63" s="30" t="s">
        <v>563</v>
      </c>
      <c r="P63" s="612">
        <f t="shared" si="0"/>
        <v>303.03</v>
      </c>
      <c r="Q63" s="617" t="s">
        <v>1076</v>
      </c>
      <c r="R63" s="56" t="s">
        <v>1077</v>
      </c>
    </row>
    <row r="64" s="135" customFormat="1" ht="15" customHeight="1" spans="1:18">
      <c r="A64" s="30"/>
      <c r="B64" s="26" t="s">
        <v>1089</v>
      </c>
      <c r="C64" s="26"/>
      <c r="D64" s="26">
        <v>431.82</v>
      </c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611">
        <f t="shared" si="0"/>
        <v>1295.46</v>
      </c>
      <c r="Q64" s="617"/>
      <c r="R64" s="56" t="s">
        <v>3</v>
      </c>
    </row>
    <row r="65" s="135" customFormat="1" ht="15" customHeight="1" spans="1:18">
      <c r="A65" s="26"/>
      <c r="B65" s="26"/>
      <c r="C65" s="30">
        <v>5</v>
      </c>
      <c r="D65" s="30">
        <v>61.8</v>
      </c>
      <c r="E65" s="30" t="s">
        <v>1089</v>
      </c>
      <c r="F65" s="30" t="s">
        <v>714</v>
      </c>
      <c r="G65" s="30" t="s">
        <v>1075</v>
      </c>
      <c r="H65" s="30" t="s">
        <v>186</v>
      </c>
      <c r="I65" s="30" t="s">
        <v>1101</v>
      </c>
      <c r="J65" s="30" t="s">
        <v>1271</v>
      </c>
      <c r="K65" s="30" t="s">
        <v>1269</v>
      </c>
      <c r="L65" s="30" t="s">
        <v>30</v>
      </c>
      <c r="M65" s="30">
        <v>444931</v>
      </c>
      <c r="N65" s="30">
        <v>4664748</v>
      </c>
      <c r="O65" s="30" t="s">
        <v>563</v>
      </c>
      <c r="P65" s="612">
        <f t="shared" si="0"/>
        <v>185.4</v>
      </c>
      <c r="Q65" s="617" t="s">
        <v>1076</v>
      </c>
      <c r="R65" s="56" t="s">
        <v>1077</v>
      </c>
    </row>
    <row r="66" s="135" customFormat="1" ht="15" customHeight="1" spans="1:18">
      <c r="A66" s="30"/>
      <c r="B66" s="30"/>
      <c r="C66" s="30">
        <v>29</v>
      </c>
      <c r="D66" s="30">
        <v>25.63</v>
      </c>
      <c r="E66" s="30" t="s">
        <v>1089</v>
      </c>
      <c r="F66" s="30" t="s">
        <v>714</v>
      </c>
      <c r="G66" s="30" t="s">
        <v>1075</v>
      </c>
      <c r="H66" s="30" t="s">
        <v>186</v>
      </c>
      <c r="I66" s="30" t="s">
        <v>1101</v>
      </c>
      <c r="J66" s="30" t="s">
        <v>1271</v>
      </c>
      <c r="K66" s="30" t="s">
        <v>1269</v>
      </c>
      <c r="L66" s="30" t="s">
        <v>30</v>
      </c>
      <c r="M66" s="30">
        <v>444368</v>
      </c>
      <c r="N66" s="30">
        <v>4664613</v>
      </c>
      <c r="O66" s="30" t="s">
        <v>563</v>
      </c>
      <c r="P66" s="612">
        <f t="shared" si="0"/>
        <v>76.89</v>
      </c>
      <c r="Q66" s="617" t="s">
        <v>1076</v>
      </c>
      <c r="R66" s="56" t="s">
        <v>1077</v>
      </c>
    </row>
    <row r="67" s="135" customFormat="1" ht="15" customHeight="1" spans="1:18">
      <c r="A67" s="30"/>
      <c r="B67" s="30"/>
      <c r="C67" s="30">
        <v>27</v>
      </c>
      <c r="D67" s="30">
        <v>14.96</v>
      </c>
      <c r="E67" s="30" t="s">
        <v>1089</v>
      </c>
      <c r="F67" s="30" t="s">
        <v>714</v>
      </c>
      <c r="G67" s="30" t="s">
        <v>1075</v>
      </c>
      <c r="H67" s="30" t="s">
        <v>186</v>
      </c>
      <c r="I67" s="30" t="s">
        <v>1101</v>
      </c>
      <c r="J67" s="30" t="s">
        <v>1271</v>
      </c>
      <c r="K67" s="30" t="s">
        <v>1269</v>
      </c>
      <c r="L67" s="30" t="s">
        <v>30</v>
      </c>
      <c r="M67" s="30">
        <v>444569</v>
      </c>
      <c r="N67" s="30">
        <v>4664610</v>
      </c>
      <c r="O67" s="30" t="s">
        <v>563</v>
      </c>
      <c r="P67" s="612">
        <f t="shared" si="0"/>
        <v>44.88</v>
      </c>
      <c r="Q67" s="617" t="s">
        <v>1076</v>
      </c>
      <c r="R67" s="56" t="s">
        <v>1077</v>
      </c>
    </row>
    <row r="68" s="135" customFormat="1" ht="15" customHeight="1" spans="1:18">
      <c r="A68" s="626"/>
      <c r="B68" s="626"/>
      <c r="C68" s="626">
        <v>47</v>
      </c>
      <c r="D68" s="626">
        <v>19.97</v>
      </c>
      <c r="E68" s="626" t="s">
        <v>1089</v>
      </c>
      <c r="F68" s="626" t="s">
        <v>714</v>
      </c>
      <c r="G68" s="626" t="s">
        <v>1075</v>
      </c>
      <c r="H68" s="626" t="s">
        <v>186</v>
      </c>
      <c r="I68" s="626" t="s">
        <v>1101</v>
      </c>
      <c r="J68" s="626" t="s">
        <v>1271</v>
      </c>
      <c r="K68" s="626" t="s">
        <v>1269</v>
      </c>
      <c r="L68" s="626" t="s">
        <v>30</v>
      </c>
      <c r="M68" s="626">
        <v>444317</v>
      </c>
      <c r="N68" s="626">
        <v>4664515</v>
      </c>
      <c r="O68" s="626" t="s">
        <v>563</v>
      </c>
      <c r="P68" s="1074">
        <f t="shared" si="0"/>
        <v>59.91</v>
      </c>
      <c r="Q68" s="617" t="s">
        <v>1076</v>
      </c>
      <c r="R68" s="56" t="s">
        <v>1077</v>
      </c>
    </row>
    <row r="69" s="135" customFormat="1" ht="15.95" customHeight="1" spans="1:18">
      <c r="A69" s="650"/>
      <c r="B69" s="650"/>
      <c r="C69" s="650">
        <v>36</v>
      </c>
      <c r="D69" s="650">
        <v>29.77</v>
      </c>
      <c r="E69" s="626" t="s">
        <v>1089</v>
      </c>
      <c r="F69" s="626" t="s">
        <v>714</v>
      </c>
      <c r="G69" s="626" t="s">
        <v>1075</v>
      </c>
      <c r="H69" s="626" t="s">
        <v>186</v>
      </c>
      <c r="I69" s="626" t="s">
        <v>1101</v>
      </c>
      <c r="J69" s="626" t="s">
        <v>1271</v>
      </c>
      <c r="K69" s="626" t="s">
        <v>1269</v>
      </c>
      <c r="L69" s="626" t="s">
        <v>30</v>
      </c>
      <c r="M69" s="650">
        <v>444554</v>
      </c>
      <c r="N69" s="650">
        <v>4664551</v>
      </c>
      <c r="O69" s="30" t="s">
        <v>563</v>
      </c>
      <c r="P69" s="30">
        <f t="shared" si="0"/>
        <v>89.31</v>
      </c>
      <c r="Q69" s="617" t="s">
        <v>1076</v>
      </c>
      <c r="R69" s="56" t="s">
        <v>1077</v>
      </c>
    </row>
    <row r="70" s="135" customFormat="1" ht="15.95" customHeight="1" spans="1:18">
      <c r="A70" s="650"/>
      <c r="B70" s="650"/>
      <c r="C70" s="650">
        <v>15</v>
      </c>
      <c r="D70" s="650">
        <v>25.51</v>
      </c>
      <c r="E70" s="626" t="s">
        <v>1089</v>
      </c>
      <c r="F70" s="626" t="s">
        <v>714</v>
      </c>
      <c r="G70" s="626" t="s">
        <v>1075</v>
      </c>
      <c r="H70" s="626" t="s">
        <v>186</v>
      </c>
      <c r="I70" s="626" t="s">
        <v>1101</v>
      </c>
      <c r="J70" s="626" t="s">
        <v>1271</v>
      </c>
      <c r="K70" s="626" t="s">
        <v>1269</v>
      </c>
      <c r="L70" s="626" t="s">
        <v>30</v>
      </c>
      <c r="M70" s="650">
        <v>445082</v>
      </c>
      <c r="N70" s="650">
        <v>4664646</v>
      </c>
      <c r="O70" s="626" t="s">
        <v>563</v>
      </c>
      <c r="P70" s="30">
        <f t="shared" si="0"/>
        <v>76.53</v>
      </c>
      <c r="Q70" s="617" t="s">
        <v>1076</v>
      </c>
      <c r="R70" s="56" t="s">
        <v>1077</v>
      </c>
    </row>
    <row r="71" s="135" customFormat="1" ht="15.95" customHeight="1" spans="1:18">
      <c r="A71" s="650"/>
      <c r="B71" s="650"/>
      <c r="C71" s="650">
        <v>32</v>
      </c>
      <c r="D71" s="650">
        <v>72.93</v>
      </c>
      <c r="E71" s="626" t="s">
        <v>1089</v>
      </c>
      <c r="F71" s="626" t="s">
        <v>714</v>
      </c>
      <c r="G71" s="626" t="s">
        <v>1075</v>
      </c>
      <c r="H71" s="626" t="s">
        <v>186</v>
      </c>
      <c r="I71" s="626" t="s">
        <v>1101</v>
      </c>
      <c r="J71" s="626" t="s">
        <v>1271</v>
      </c>
      <c r="K71" s="626" t="s">
        <v>1269</v>
      </c>
      <c r="L71" s="626" t="s">
        <v>30</v>
      </c>
      <c r="M71" s="650">
        <v>445446</v>
      </c>
      <c r="N71" s="650">
        <v>4664750</v>
      </c>
      <c r="O71" s="30" t="s">
        <v>563</v>
      </c>
      <c r="P71" s="30">
        <f t="shared" ref="P71:P86" si="1">D71*3</f>
        <v>218.79</v>
      </c>
      <c r="Q71" s="617" t="s">
        <v>1076</v>
      </c>
      <c r="R71" s="56" t="s">
        <v>1077</v>
      </c>
    </row>
    <row r="72" s="135" customFormat="1" ht="15.95" customHeight="1" spans="1:18">
      <c r="A72" s="650"/>
      <c r="B72" s="650"/>
      <c r="C72" s="650">
        <v>22</v>
      </c>
      <c r="D72" s="650">
        <v>28.34</v>
      </c>
      <c r="E72" s="626" t="s">
        <v>1089</v>
      </c>
      <c r="F72" s="626" t="s">
        <v>714</v>
      </c>
      <c r="G72" s="626" t="s">
        <v>1075</v>
      </c>
      <c r="H72" s="626" t="s">
        <v>186</v>
      </c>
      <c r="I72" s="626" t="s">
        <v>1101</v>
      </c>
      <c r="J72" s="626" t="s">
        <v>1271</v>
      </c>
      <c r="K72" s="626" t="s">
        <v>1269</v>
      </c>
      <c r="L72" s="626" t="s">
        <v>30</v>
      </c>
      <c r="M72" s="650">
        <v>445228</v>
      </c>
      <c r="N72" s="650">
        <v>4664636</v>
      </c>
      <c r="O72" s="626" t="s">
        <v>563</v>
      </c>
      <c r="P72" s="30">
        <f t="shared" si="1"/>
        <v>85.02</v>
      </c>
      <c r="Q72" s="617" t="s">
        <v>1076</v>
      </c>
      <c r="R72" s="56" t="s">
        <v>1077</v>
      </c>
    </row>
    <row r="73" s="135" customFormat="1" ht="15.95" customHeight="1" spans="1:18">
      <c r="A73" s="650"/>
      <c r="B73" s="650"/>
      <c r="C73" s="650">
        <v>39</v>
      </c>
      <c r="D73" s="650">
        <v>8.24</v>
      </c>
      <c r="E73" s="626" t="s">
        <v>1089</v>
      </c>
      <c r="F73" s="626" t="s">
        <v>714</v>
      </c>
      <c r="G73" s="626" t="s">
        <v>1075</v>
      </c>
      <c r="H73" s="626" t="s">
        <v>186</v>
      </c>
      <c r="I73" s="626" t="s">
        <v>1101</v>
      </c>
      <c r="J73" s="626" t="s">
        <v>1271</v>
      </c>
      <c r="K73" s="626" t="s">
        <v>1269</v>
      </c>
      <c r="L73" s="626" t="s">
        <v>30</v>
      </c>
      <c r="M73" s="650">
        <v>445200</v>
      </c>
      <c r="N73" s="650">
        <v>4664553</v>
      </c>
      <c r="O73" s="30" t="s">
        <v>563</v>
      </c>
      <c r="P73" s="30">
        <f t="shared" si="1"/>
        <v>24.72</v>
      </c>
      <c r="Q73" s="617" t="s">
        <v>1076</v>
      </c>
      <c r="R73" s="56" t="s">
        <v>1077</v>
      </c>
    </row>
    <row r="74" s="135" customFormat="1" ht="15.95" customHeight="1" spans="1:18">
      <c r="A74" s="650"/>
      <c r="B74" s="650"/>
      <c r="C74" s="650">
        <v>46</v>
      </c>
      <c r="D74" s="650">
        <v>6.93</v>
      </c>
      <c r="E74" s="626" t="s">
        <v>1089</v>
      </c>
      <c r="F74" s="626" t="s">
        <v>714</v>
      </c>
      <c r="G74" s="626" t="s">
        <v>1075</v>
      </c>
      <c r="H74" s="626" t="s">
        <v>186</v>
      </c>
      <c r="I74" s="626" t="s">
        <v>1101</v>
      </c>
      <c r="J74" s="626" t="s">
        <v>1271</v>
      </c>
      <c r="K74" s="626" t="s">
        <v>1269</v>
      </c>
      <c r="L74" s="626" t="s">
        <v>30</v>
      </c>
      <c r="M74" s="650">
        <v>445316</v>
      </c>
      <c r="N74" s="650">
        <v>4664526</v>
      </c>
      <c r="O74" s="626" t="s">
        <v>563</v>
      </c>
      <c r="P74" s="30">
        <f t="shared" si="1"/>
        <v>20.79</v>
      </c>
      <c r="Q74" s="617" t="s">
        <v>1076</v>
      </c>
      <c r="R74" s="56" t="s">
        <v>1077</v>
      </c>
    </row>
    <row r="75" s="135" customFormat="1" ht="15.95" customHeight="1" spans="1:18">
      <c r="A75" s="650"/>
      <c r="B75" s="650"/>
      <c r="C75" s="650">
        <v>45</v>
      </c>
      <c r="D75" s="650">
        <v>34.65</v>
      </c>
      <c r="E75" s="626" t="s">
        <v>1089</v>
      </c>
      <c r="F75" s="626" t="s">
        <v>714</v>
      </c>
      <c r="G75" s="626" t="s">
        <v>1075</v>
      </c>
      <c r="H75" s="626" t="s">
        <v>186</v>
      </c>
      <c r="I75" s="626" t="s">
        <v>1101</v>
      </c>
      <c r="J75" s="626" t="s">
        <v>1271</v>
      </c>
      <c r="K75" s="626" t="s">
        <v>1269</v>
      </c>
      <c r="L75" s="626" t="s">
        <v>30</v>
      </c>
      <c r="M75" s="650">
        <v>445691</v>
      </c>
      <c r="N75" s="650">
        <v>4664507</v>
      </c>
      <c r="O75" s="30" t="s">
        <v>563</v>
      </c>
      <c r="P75" s="30">
        <f t="shared" si="1"/>
        <v>103.95</v>
      </c>
      <c r="Q75" s="617" t="s">
        <v>1076</v>
      </c>
      <c r="R75" s="56" t="s">
        <v>1077</v>
      </c>
    </row>
    <row r="76" s="135" customFormat="1" ht="15.95" customHeight="1" spans="1:18">
      <c r="A76" s="650"/>
      <c r="B76" s="650"/>
      <c r="C76" s="650">
        <v>74</v>
      </c>
      <c r="D76" s="650">
        <v>6.92</v>
      </c>
      <c r="E76" s="626" t="s">
        <v>1089</v>
      </c>
      <c r="F76" s="626" t="s">
        <v>714</v>
      </c>
      <c r="G76" s="626" t="s">
        <v>1075</v>
      </c>
      <c r="H76" s="626" t="s">
        <v>186</v>
      </c>
      <c r="I76" s="626" t="s">
        <v>1101</v>
      </c>
      <c r="J76" s="626" t="s">
        <v>1271</v>
      </c>
      <c r="K76" s="626" t="s">
        <v>1269</v>
      </c>
      <c r="L76" s="626" t="s">
        <v>30</v>
      </c>
      <c r="M76" s="650">
        <v>445670</v>
      </c>
      <c r="N76" s="650">
        <v>4664361</v>
      </c>
      <c r="O76" s="626" t="s">
        <v>563</v>
      </c>
      <c r="P76" s="30">
        <f t="shared" si="1"/>
        <v>20.76</v>
      </c>
      <c r="Q76" s="617" t="s">
        <v>1076</v>
      </c>
      <c r="R76" s="56" t="s">
        <v>1077</v>
      </c>
    </row>
    <row r="77" s="135" customFormat="1" ht="15.95" customHeight="1" spans="1:18">
      <c r="A77" s="650"/>
      <c r="B77" s="650"/>
      <c r="C77" s="650">
        <v>57</v>
      </c>
      <c r="D77" s="650">
        <v>44.01</v>
      </c>
      <c r="E77" s="626" t="s">
        <v>1089</v>
      </c>
      <c r="F77" s="626" t="s">
        <v>714</v>
      </c>
      <c r="G77" s="626" t="s">
        <v>1075</v>
      </c>
      <c r="H77" s="626" t="s">
        <v>186</v>
      </c>
      <c r="I77" s="626" t="s">
        <v>1101</v>
      </c>
      <c r="J77" s="626" t="s">
        <v>1271</v>
      </c>
      <c r="K77" s="626" t="s">
        <v>1269</v>
      </c>
      <c r="L77" s="626" t="s">
        <v>30</v>
      </c>
      <c r="M77" s="650">
        <v>445793</v>
      </c>
      <c r="N77" s="650">
        <v>4664435</v>
      </c>
      <c r="O77" s="30" t="s">
        <v>563</v>
      </c>
      <c r="P77" s="30">
        <f t="shared" si="1"/>
        <v>132.03</v>
      </c>
      <c r="Q77" s="617" t="s">
        <v>1076</v>
      </c>
      <c r="R77" s="56" t="s">
        <v>1077</v>
      </c>
    </row>
    <row r="78" s="135" customFormat="1" ht="15.95" customHeight="1" spans="1:18">
      <c r="A78" s="650"/>
      <c r="B78" s="650"/>
      <c r="C78" s="650">
        <v>77</v>
      </c>
      <c r="D78" s="650">
        <v>22.74</v>
      </c>
      <c r="E78" s="626" t="s">
        <v>1089</v>
      </c>
      <c r="F78" s="626" t="s">
        <v>714</v>
      </c>
      <c r="G78" s="626" t="s">
        <v>1075</v>
      </c>
      <c r="H78" s="626" t="s">
        <v>186</v>
      </c>
      <c r="I78" s="626" t="s">
        <v>1101</v>
      </c>
      <c r="J78" s="626" t="s">
        <v>1271</v>
      </c>
      <c r="K78" s="626" t="s">
        <v>1269</v>
      </c>
      <c r="L78" s="626" t="s">
        <v>30</v>
      </c>
      <c r="M78" s="650">
        <v>445816</v>
      </c>
      <c r="N78" s="650">
        <v>4664297</v>
      </c>
      <c r="O78" s="626" t="s">
        <v>563</v>
      </c>
      <c r="P78" s="30">
        <f t="shared" si="1"/>
        <v>68.22</v>
      </c>
      <c r="Q78" s="617" t="s">
        <v>1076</v>
      </c>
      <c r="R78" s="56" t="s">
        <v>1077</v>
      </c>
    </row>
    <row r="79" s="135" customFormat="1" ht="15.95" customHeight="1" spans="1:18">
      <c r="A79" s="650"/>
      <c r="B79" s="650"/>
      <c r="C79" s="650">
        <v>142</v>
      </c>
      <c r="D79" s="650">
        <v>29.42</v>
      </c>
      <c r="E79" s="30" t="s">
        <v>1089</v>
      </c>
      <c r="F79" s="30" t="s">
        <v>714</v>
      </c>
      <c r="G79" s="30" t="s">
        <v>1075</v>
      </c>
      <c r="H79" s="30" t="s">
        <v>186</v>
      </c>
      <c r="I79" s="30" t="s">
        <v>1101</v>
      </c>
      <c r="J79" s="30" t="s">
        <v>1271</v>
      </c>
      <c r="K79" s="30" t="s">
        <v>1269</v>
      </c>
      <c r="L79" s="30" t="s">
        <v>30</v>
      </c>
      <c r="M79" s="650">
        <v>446059</v>
      </c>
      <c r="N79" s="650">
        <v>4664160</v>
      </c>
      <c r="O79" s="30" t="s">
        <v>563</v>
      </c>
      <c r="P79" s="30">
        <f t="shared" si="1"/>
        <v>88.26</v>
      </c>
      <c r="Q79" s="617" t="s">
        <v>1076</v>
      </c>
      <c r="R79" s="56" t="s">
        <v>1077</v>
      </c>
    </row>
    <row r="80" s="135" customFormat="1" ht="15.95" customHeight="1" spans="1:18">
      <c r="A80" s="650"/>
      <c r="B80" s="641" t="s">
        <v>1090</v>
      </c>
      <c r="C80" s="650"/>
      <c r="D80" s="641">
        <v>373.62</v>
      </c>
      <c r="E80" s="26"/>
      <c r="F80" s="26"/>
      <c r="G80" s="26"/>
      <c r="H80" s="26"/>
      <c r="I80" s="26"/>
      <c r="J80" s="26"/>
      <c r="K80" s="26"/>
      <c r="L80" s="26"/>
      <c r="M80" s="641"/>
      <c r="N80" s="641"/>
      <c r="O80" s="26"/>
      <c r="P80" s="26">
        <f t="shared" si="1"/>
        <v>1120.86</v>
      </c>
      <c r="Q80" s="650"/>
      <c r="R80" s="56" t="s">
        <v>3</v>
      </c>
    </row>
    <row r="81" s="135" customFormat="1" ht="15.95" customHeight="1" spans="1:18">
      <c r="A81" s="650"/>
      <c r="B81" s="650"/>
      <c r="C81" s="650">
        <v>188</v>
      </c>
      <c r="D81" s="650">
        <v>51.19</v>
      </c>
      <c r="E81" s="650" t="s">
        <v>1272</v>
      </c>
      <c r="F81" s="30" t="s">
        <v>714</v>
      </c>
      <c r="G81" s="30" t="s">
        <v>1075</v>
      </c>
      <c r="H81" s="30" t="s">
        <v>716</v>
      </c>
      <c r="I81" s="30" t="s">
        <v>1101</v>
      </c>
      <c r="J81" s="30" t="s">
        <v>1266</v>
      </c>
      <c r="K81" s="30" t="s">
        <v>49</v>
      </c>
      <c r="L81" s="30" t="s">
        <v>50</v>
      </c>
      <c r="M81" s="650">
        <v>442413</v>
      </c>
      <c r="N81" s="650">
        <v>4661571</v>
      </c>
      <c r="O81" s="1075" t="s">
        <v>563</v>
      </c>
      <c r="P81" s="30">
        <f t="shared" si="1"/>
        <v>153.57</v>
      </c>
      <c r="Q81" s="617" t="s">
        <v>1076</v>
      </c>
      <c r="R81" s="56" t="s">
        <v>1077</v>
      </c>
    </row>
    <row r="82" s="135" customFormat="1" ht="15.95" customHeight="1" spans="1:18">
      <c r="A82" s="650"/>
      <c r="B82" s="650"/>
      <c r="C82" s="650">
        <v>294</v>
      </c>
      <c r="D82" s="650">
        <v>140.14</v>
      </c>
      <c r="E82" s="650" t="s">
        <v>1272</v>
      </c>
      <c r="F82" s="30" t="s">
        <v>714</v>
      </c>
      <c r="G82" s="30" t="s">
        <v>1075</v>
      </c>
      <c r="H82" s="30" t="s">
        <v>716</v>
      </c>
      <c r="I82" s="30" t="s">
        <v>1101</v>
      </c>
      <c r="J82" s="30" t="s">
        <v>1266</v>
      </c>
      <c r="K82" s="650" t="s">
        <v>49</v>
      </c>
      <c r="L82" s="30" t="s">
        <v>50</v>
      </c>
      <c r="M82" s="650">
        <v>442730</v>
      </c>
      <c r="N82" s="650">
        <v>4661137</v>
      </c>
      <c r="O82" s="1075" t="s">
        <v>563</v>
      </c>
      <c r="P82" s="30">
        <f t="shared" si="1"/>
        <v>420.42</v>
      </c>
      <c r="Q82" s="617" t="s">
        <v>1076</v>
      </c>
      <c r="R82" s="56" t="s">
        <v>1077</v>
      </c>
    </row>
    <row r="83" s="135" customFormat="1" ht="15.95" customHeight="1" spans="1:18">
      <c r="A83" s="650"/>
      <c r="B83" s="650"/>
      <c r="C83" s="650">
        <v>329</v>
      </c>
      <c r="D83" s="650">
        <v>37.56</v>
      </c>
      <c r="E83" s="650" t="s">
        <v>1272</v>
      </c>
      <c r="F83" s="30" t="s">
        <v>714</v>
      </c>
      <c r="G83" s="30" t="s">
        <v>1075</v>
      </c>
      <c r="H83" s="30" t="s">
        <v>716</v>
      </c>
      <c r="I83" s="30" t="s">
        <v>1101</v>
      </c>
      <c r="J83" s="30" t="s">
        <v>1266</v>
      </c>
      <c r="K83" s="650" t="s">
        <v>49</v>
      </c>
      <c r="L83" s="30" t="s">
        <v>50</v>
      </c>
      <c r="M83" s="650">
        <v>443025</v>
      </c>
      <c r="N83" s="650">
        <v>4661064</v>
      </c>
      <c r="O83" s="1075" t="s">
        <v>563</v>
      </c>
      <c r="P83" s="30">
        <f t="shared" si="1"/>
        <v>112.68</v>
      </c>
      <c r="Q83" s="617" t="s">
        <v>1076</v>
      </c>
      <c r="R83" s="56" t="s">
        <v>1077</v>
      </c>
    </row>
    <row r="84" s="135" customFormat="1" ht="15.95" customHeight="1" spans="1:18">
      <c r="A84" s="650"/>
      <c r="B84" s="650"/>
      <c r="C84" s="650">
        <v>339</v>
      </c>
      <c r="D84" s="650">
        <v>13.9</v>
      </c>
      <c r="E84" s="650" t="s">
        <v>1272</v>
      </c>
      <c r="F84" s="30" t="s">
        <v>714</v>
      </c>
      <c r="G84" s="30" t="s">
        <v>1075</v>
      </c>
      <c r="H84" s="30" t="s">
        <v>716</v>
      </c>
      <c r="I84" s="30" t="s">
        <v>1101</v>
      </c>
      <c r="J84" s="30" t="s">
        <v>1266</v>
      </c>
      <c r="K84" s="650" t="s">
        <v>49</v>
      </c>
      <c r="L84" s="30" t="s">
        <v>50</v>
      </c>
      <c r="M84" s="650">
        <v>442855</v>
      </c>
      <c r="N84" s="650">
        <v>4661037</v>
      </c>
      <c r="O84" s="1075" t="s">
        <v>563</v>
      </c>
      <c r="P84" s="30">
        <f t="shared" si="1"/>
        <v>41.7</v>
      </c>
      <c r="Q84" s="617" t="s">
        <v>1076</v>
      </c>
      <c r="R84" s="56" t="s">
        <v>1077</v>
      </c>
    </row>
    <row r="85" s="135" customFormat="1" ht="15.95" customHeight="1" spans="1:18">
      <c r="A85" s="650"/>
      <c r="B85" s="650"/>
      <c r="C85" s="650">
        <v>384</v>
      </c>
      <c r="D85" s="650">
        <v>6.78</v>
      </c>
      <c r="E85" s="650" t="s">
        <v>1272</v>
      </c>
      <c r="F85" s="30" t="s">
        <v>714</v>
      </c>
      <c r="G85" s="30" t="s">
        <v>1075</v>
      </c>
      <c r="H85" s="30" t="s">
        <v>716</v>
      </c>
      <c r="I85" s="30" t="s">
        <v>1101</v>
      </c>
      <c r="J85" s="30" t="s">
        <v>1266</v>
      </c>
      <c r="K85" s="650" t="s">
        <v>58</v>
      </c>
      <c r="L85" s="30" t="s">
        <v>30</v>
      </c>
      <c r="M85" s="650">
        <v>443035</v>
      </c>
      <c r="N85" s="650">
        <v>4660977</v>
      </c>
      <c r="O85" s="1075" t="s">
        <v>563</v>
      </c>
      <c r="P85" s="30">
        <f t="shared" si="1"/>
        <v>20.34</v>
      </c>
      <c r="Q85" s="617" t="s">
        <v>1076</v>
      </c>
      <c r="R85" s="56" t="s">
        <v>1077</v>
      </c>
    </row>
    <row r="86" s="135" customFormat="1" ht="15.95" customHeight="1" spans="1:18">
      <c r="A86" s="650"/>
      <c r="B86" s="650"/>
      <c r="C86" s="650">
        <v>385</v>
      </c>
      <c r="D86" s="650">
        <v>124.05</v>
      </c>
      <c r="E86" s="650" t="s">
        <v>1272</v>
      </c>
      <c r="F86" s="30" t="s">
        <v>714</v>
      </c>
      <c r="G86" s="30" t="s">
        <v>1075</v>
      </c>
      <c r="H86" s="30" t="s">
        <v>716</v>
      </c>
      <c r="I86" s="30" t="s">
        <v>1101</v>
      </c>
      <c r="J86" s="30" t="s">
        <v>1266</v>
      </c>
      <c r="K86" s="650" t="s">
        <v>49</v>
      </c>
      <c r="L86" s="30" t="s">
        <v>50</v>
      </c>
      <c r="M86" s="650">
        <v>443165</v>
      </c>
      <c r="N86" s="650">
        <v>4660866</v>
      </c>
      <c r="O86" s="1075" t="s">
        <v>563</v>
      </c>
      <c r="P86" s="30">
        <f t="shared" si="1"/>
        <v>372.15</v>
      </c>
      <c r="Q86" s="617" t="s">
        <v>1076</v>
      </c>
      <c r="R86" s="56" t="s">
        <v>1077</v>
      </c>
    </row>
  </sheetData>
  <mergeCells count="20">
    <mergeCell ref="A1:C1"/>
    <mergeCell ref="A2:Q2"/>
    <mergeCell ref="A3:D3"/>
    <mergeCell ref="M4:N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O4:O5"/>
    <mergeCell ref="P4:P5"/>
    <mergeCell ref="Q4:Q5"/>
    <mergeCell ref="R4:R5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N1090"/>
  <sheetViews>
    <sheetView workbookViewId="0">
      <selection activeCell="X11" sqref="X11"/>
    </sheetView>
  </sheetViews>
  <sheetFormatPr defaultColWidth="9" defaultRowHeight="14.25"/>
  <cols>
    <col min="1" max="1" width="8.625" style="932" customWidth="1"/>
    <col min="2" max="2" width="9" style="933" customWidth="1"/>
    <col min="3" max="3" width="5.625" style="933" customWidth="1"/>
    <col min="4" max="4" width="10.25" style="934" customWidth="1"/>
    <col min="5" max="5" width="5" style="933" customWidth="1"/>
    <col min="6" max="6" width="4.375" style="933" customWidth="1"/>
    <col min="7" max="7" width="4.75" style="933" customWidth="1"/>
    <col min="8" max="9" width="10.875" style="933" customWidth="1"/>
    <col min="10" max="11" width="10" style="933" customWidth="1"/>
    <col min="12" max="12" width="9.25" style="935" customWidth="1"/>
    <col min="13" max="13" width="11.125" style="935" customWidth="1"/>
    <col min="14" max="14" width="13.25" style="936" customWidth="1"/>
    <col min="15" max="15" width="7.875" style="933" customWidth="1"/>
    <col min="16" max="16" width="14.375" style="937" customWidth="1"/>
    <col min="17" max="17" width="10.125" style="933"/>
    <col min="18" max="18" width="4.875" style="933" customWidth="1"/>
    <col min="19" max="243" width="9" style="927"/>
    <col min="244" max="16384" width="9" style="1"/>
  </cols>
  <sheetData>
    <row r="1" s="927" customFormat="1" ht="15.75" customHeight="1" spans="1:248">
      <c r="A1" s="938" t="s">
        <v>1273</v>
      </c>
      <c r="B1" s="545"/>
      <c r="C1" s="545"/>
      <c r="D1" s="939"/>
      <c r="E1" s="940"/>
      <c r="F1" s="940"/>
      <c r="G1" s="940"/>
      <c r="H1" s="940"/>
      <c r="I1" s="940"/>
      <c r="J1" s="940"/>
      <c r="K1" s="940"/>
      <c r="L1" s="952"/>
      <c r="M1" s="952"/>
      <c r="N1" s="541"/>
      <c r="O1" s="953"/>
      <c r="P1" s="953" t="s">
        <v>3</v>
      </c>
      <c r="Q1" s="953"/>
      <c r="R1" s="940"/>
      <c r="IJ1" s="1"/>
      <c r="IK1" s="1"/>
      <c r="IL1" s="1"/>
      <c r="IM1" s="1"/>
      <c r="IN1" s="1"/>
    </row>
    <row r="2" s="1" customFormat="1" ht="15.75" customHeight="1" spans="1:18">
      <c r="A2" s="2" t="s">
        <v>1</v>
      </c>
      <c r="B2" s="2"/>
      <c r="C2" s="2"/>
      <c r="D2" s="145"/>
      <c r="E2" s="2"/>
      <c r="F2" s="2"/>
      <c r="G2" s="2"/>
      <c r="H2" s="2"/>
      <c r="I2" s="2"/>
      <c r="J2" s="2"/>
      <c r="K2" s="2"/>
      <c r="L2" s="954"/>
      <c r="M2" s="954"/>
      <c r="N2" s="2"/>
      <c r="O2" s="2"/>
      <c r="P2" s="136"/>
      <c r="Q2" s="2"/>
      <c r="R2" s="2"/>
    </row>
    <row r="3" s="1" customFormat="1" ht="15.75" customHeight="1" spans="1:18">
      <c r="A3" s="941" t="s">
        <v>1274</v>
      </c>
      <c r="B3" s="124"/>
      <c r="C3" s="124"/>
      <c r="D3" s="146"/>
      <c r="E3" s="124"/>
      <c r="F3" s="124"/>
      <c r="G3" s="124"/>
      <c r="H3" s="124"/>
      <c r="I3" s="124"/>
      <c r="J3" s="124"/>
      <c r="K3" s="124"/>
      <c r="L3" s="955"/>
      <c r="M3" s="955"/>
      <c r="N3" s="124"/>
      <c r="O3" s="124"/>
      <c r="P3" s="137" t="s">
        <v>3</v>
      </c>
      <c r="Q3" s="124" t="s">
        <v>706</v>
      </c>
      <c r="R3" s="57"/>
    </row>
    <row r="4" s="1" customFormat="1" ht="69" customHeight="1" spans="1:18">
      <c r="A4" s="21" t="s">
        <v>4</v>
      </c>
      <c r="B4" s="21" t="s">
        <v>5</v>
      </c>
      <c r="C4" s="21" t="s">
        <v>6</v>
      </c>
      <c r="D4" s="942" t="s">
        <v>8</v>
      </c>
      <c r="E4" s="21" t="s">
        <v>9</v>
      </c>
      <c r="F4" s="21" t="s">
        <v>10</v>
      </c>
      <c r="G4" s="21" t="s">
        <v>11</v>
      </c>
      <c r="H4" s="21" t="s">
        <v>12</v>
      </c>
      <c r="I4" s="21" t="s">
        <v>13</v>
      </c>
      <c r="J4" s="21" t="s">
        <v>14</v>
      </c>
      <c r="K4" s="21" t="s">
        <v>15</v>
      </c>
      <c r="L4" s="956" t="s">
        <v>1275</v>
      </c>
      <c r="M4" s="956" t="s">
        <v>1276</v>
      </c>
      <c r="N4" s="21" t="s">
        <v>18</v>
      </c>
      <c r="O4" s="126" t="s">
        <v>19</v>
      </c>
      <c r="P4" s="957" t="s">
        <v>3</v>
      </c>
      <c r="Q4" s="21" t="s">
        <v>343</v>
      </c>
      <c r="R4" s="21" t="s">
        <v>707</v>
      </c>
    </row>
    <row r="5" s="1" customFormat="1" ht="23" customHeight="1" spans="1:18">
      <c r="A5" s="943" t="s">
        <v>756</v>
      </c>
      <c r="B5" s="943"/>
      <c r="C5" s="943"/>
      <c r="D5" s="944">
        <f>D6+D7+D8+D9+D10+D11+D12+D13+D14+D15+D16+D17+D18+D19+D20</f>
        <v>35432.97126</v>
      </c>
      <c r="E5" s="945"/>
      <c r="F5" s="945"/>
      <c r="G5" s="945"/>
      <c r="H5" s="945"/>
      <c r="I5" s="945"/>
      <c r="J5" s="945"/>
      <c r="K5" s="945"/>
      <c r="L5" s="958"/>
      <c r="M5" s="958"/>
      <c r="N5" s="945"/>
      <c r="O5" s="959"/>
      <c r="P5" s="739" t="s">
        <v>3</v>
      </c>
      <c r="Q5" s="948">
        <f>Q9+Q8+Q10+Q11+Q15+Q13+Q14+Q6+Q7+Q12+Q20+Q16+Q17+Q18+Q19</f>
        <v>159448.37067</v>
      </c>
      <c r="R5" s="948"/>
    </row>
    <row r="6" s="928" customFormat="1" ht="18" customHeight="1" spans="1:18">
      <c r="A6" s="946" t="s">
        <v>390</v>
      </c>
      <c r="B6" s="738" t="s">
        <v>102</v>
      </c>
      <c r="C6" s="738"/>
      <c r="D6" s="751">
        <v>8255.16</v>
      </c>
      <c r="E6" s="945"/>
      <c r="F6" s="945"/>
      <c r="G6" s="945"/>
      <c r="H6" s="945"/>
      <c r="I6" s="945"/>
      <c r="J6" s="945"/>
      <c r="K6" s="945"/>
      <c r="L6" s="958"/>
      <c r="M6" s="958"/>
      <c r="N6" s="945"/>
      <c r="O6" s="959"/>
      <c r="P6" s="739" t="s">
        <v>3</v>
      </c>
      <c r="Q6" s="948">
        <f t="shared" ref="Q6:Q69" si="0">D6*4.5</f>
        <v>37148.22</v>
      </c>
      <c r="R6" s="948"/>
    </row>
    <row r="7" s="928" customFormat="1" ht="18" customHeight="1" spans="1:18">
      <c r="A7" s="946" t="s">
        <v>390</v>
      </c>
      <c r="B7" s="738" t="s">
        <v>1277</v>
      </c>
      <c r="C7" s="738"/>
      <c r="D7" s="751">
        <v>451.60755</v>
      </c>
      <c r="E7" s="945"/>
      <c r="F7" s="945"/>
      <c r="G7" s="945"/>
      <c r="H7" s="945"/>
      <c r="I7" s="945"/>
      <c r="J7" s="945"/>
      <c r="K7" s="945"/>
      <c r="L7" s="958"/>
      <c r="M7" s="958"/>
      <c r="N7" s="945"/>
      <c r="O7" s="959"/>
      <c r="P7" s="739" t="s">
        <v>3</v>
      </c>
      <c r="Q7" s="948">
        <f t="shared" si="0"/>
        <v>2032.233975</v>
      </c>
      <c r="R7" s="948"/>
    </row>
    <row r="8" s="1" customFormat="1" ht="18" customHeight="1" spans="1:18">
      <c r="A8" s="946" t="s">
        <v>390</v>
      </c>
      <c r="B8" s="738" t="s">
        <v>1278</v>
      </c>
      <c r="C8" s="738"/>
      <c r="D8" s="756">
        <v>292.3806</v>
      </c>
      <c r="E8" s="945"/>
      <c r="F8" s="945"/>
      <c r="G8" s="945"/>
      <c r="H8" s="945"/>
      <c r="I8" s="945"/>
      <c r="J8" s="945"/>
      <c r="K8" s="945"/>
      <c r="L8" s="958"/>
      <c r="M8" s="958"/>
      <c r="N8" s="945"/>
      <c r="O8" s="959"/>
      <c r="P8" s="739" t="s">
        <v>3</v>
      </c>
      <c r="Q8" s="948">
        <f t="shared" si="0"/>
        <v>1315.7127</v>
      </c>
      <c r="R8" s="948"/>
    </row>
    <row r="9" s="1" customFormat="1" ht="18" customHeight="1" spans="1:18">
      <c r="A9" s="947" t="s">
        <v>390</v>
      </c>
      <c r="B9" s="738" t="s">
        <v>122</v>
      </c>
      <c r="C9" s="738"/>
      <c r="D9" s="948">
        <v>1038.9919</v>
      </c>
      <c r="E9" s="945"/>
      <c r="F9" s="945"/>
      <c r="G9" s="945"/>
      <c r="H9" s="945"/>
      <c r="I9" s="945"/>
      <c r="J9" s="945"/>
      <c r="K9" s="945"/>
      <c r="L9" s="958"/>
      <c r="M9" s="958"/>
      <c r="N9" s="945"/>
      <c r="O9" s="959"/>
      <c r="P9" s="739" t="s">
        <v>3</v>
      </c>
      <c r="Q9" s="948">
        <f t="shared" si="0"/>
        <v>4675.46355</v>
      </c>
      <c r="R9" s="948"/>
    </row>
    <row r="10" s="928" customFormat="1" ht="18" customHeight="1" spans="1:18">
      <c r="A10" s="946" t="s">
        <v>390</v>
      </c>
      <c r="B10" s="738" t="s">
        <v>1279</v>
      </c>
      <c r="C10" s="738"/>
      <c r="D10" s="751">
        <v>319.3183</v>
      </c>
      <c r="E10" s="945"/>
      <c r="F10" s="945"/>
      <c r="G10" s="945"/>
      <c r="H10" s="945"/>
      <c r="I10" s="945"/>
      <c r="J10" s="945"/>
      <c r="K10" s="945"/>
      <c r="L10" s="958"/>
      <c r="M10" s="958"/>
      <c r="N10" s="945"/>
      <c r="O10" s="959"/>
      <c r="P10" s="739" t="s">
        <v>3</v>
      </c>
      <c r="Q10" s="948">
        <f t="shared" si="0"/>
        <v>1436.93235</v>
      </c>
      <c r="R10" s="948"/>
    </row>
    <row r="11" s="928" customFormat="1" ht="18" customHeight="1" spans="1:18">
      <c r="A11" s="946" t="s">
        <v>390</v>
      </c>
      <c r="B11" s="738" t="s">
        <v>1280</v>
      </c>
      <c r="C11" s="738"/>
      <c r="D11" s="751">
        <v>2622.3189</v>
      </c>
      <c r="E11" s="945"/>
      <c r="F11" s="945"/>
      <c r="G11" s="945"/>
      <c r="H11" s="945"/>
      <c r="I11" s="945"/>
      <c r="J11" s="945"/>
      <c r="K11" s="945"/>
      <c r="L11" s="958"/>
      <c r="M11" s="958"/>
      <c r="N11" s="945"/>
      <c r="O11" s="959"/>
      <c r="P11" s="739" t="s">
        <v>3</v>
      </c>
      <c r="Q11" s="948">
        <f t="shared" si="0"/>
        <v>11800.43505</v>
      </c>
      <c r="R11" s="948"/>
    </row>
    <row r="12" s="928" customFormat="1" ht="18" customHeight="1" spans="1:18">
      <c r="A12" s="946" t="s">
        <v>390</v>
      </c>
      <c r="B12" s="738" t="s">
        <v>1281</v>
      </c>
      <c r="C12" s="738"/>
      <c r="D12" s="751">
        <v>454.83661</v>
      </c>
      <c r="E12" s="945"/>
      <c r="F12" s="945"/>
      <c r="G12" s="945"/>
      <c r="H12" s="945"/>
      <c r="I12" s="945"/>
      <c r="J12" s="945"/>
      <c r="K12" s="945"/>
      <c r="L12" s="958"/>
      <c r="M12" s="958"/>
      <c r="N12" s="945"/>
      <c r="O12" s="959"/>
      <c r="P12" s="739" t="s">
        <v>3</v>
      </c>
      <c r="Q12" s="948">
        <f t="shared" si="0"/>
        <v>2046.764745</v>
      </c>
      <c r="R12" s="948"/>
    </row>
    <row r="13" s="928" customFormat="1" ht="18" customHeight="1" spans="1:18">
      <c r="A13" s="946" t="s">
        <v>390</v>
      </c>
      <c r="B13" s="738" t="s">
        <v>1282</v>
      </c>
      <c r="C13" s="738"/>
      <c r="D13" s="948">
        <v>424.5278</v>
      </c>
      <c r="E13" s="945"/>
      <c r="F13" s="945"/>
      <c r="G13" s="945"/>
      <c r="H13" s="945"/>
      <c r="I13" s="945"/>
      <c r="J13" s="945"/>
      <c r="K13" s="945"/>
      <c r="L13" s="958"/>
      <c r="M13" s="958"/>
      <c r="N13" s="945"/>
      <c r="O13" s="959"/>
      <c r="P13" s="739" t="s">
        <v>3</v>
      </c>
      <c r="Q13" s="948">
        <f t="shared" si="0"/>
        <v>1910.3751</v>
      </c>
      <c r="R13" s="970"/>
    </row>
    <row r="14" s="928" customFormat="1" ht="18" customHeight="1" spans="1:18">
      <c r="A14" s="946" t="s">
        <v>390</v>
      </c>
      <c r="B14" s="738" t="s">
        <v>497</v>
      </c>
      <c r="C14" s="738"/>
      <c r="D14" s="948">
        <v>12166.88</v>
      </c>
      <c r="E14" s="945"/>
      <c r="F14" s="945"/>
      <c r="G14" s="945"/>
      <c r="H14" s="945"/>
      <c r="I14" s="945"/>
      <c r="J14" s="945"/>
      <c r="K14" s="945"/>
      <c r="L14" s="958"/>
      <c r="M14" s="958"/>
      <c r="N14" s="945"/>
      <c r="O14" s="959"/>
      <c r="P14" s="739" t="s">
        <v>3</v>
      </c>
      <c r="Q14" s="948">
        <f t="shared" si="0"/>
        <v>54750.96</v>
      </c>
      <c r="R14" s="948"/>
    </row>
    <row r="15" s="928" customFormat="1" ht="18" customHeight="1" spans="1:18">
      <c r="A15" s="946" t="s">
        <v>390</v>
      </c>
      <c r="B15" s="738" t="s">
        <v>1283</v>
      </c>
      <c r="C15" s="738"/>
      <c r="D15" s="948">
        <v>1367.9457</v>
      </c>
      <c r="E15" s="945"/>
      <c r="F15" s="945"/>
      <c r="G15" s="945"/>
      <c r="H15" s="945"/>
      <c r="I15" s="945"/>
      <c r="J15" s="945"/>
      <c r="K15" s="945"/>
      <c r="L15" s="958"/>
      <c r="M15" s="958"/>
      <c r="N15" s="945"/>
      <c r="O15" s="959"/>
      <c r="P15" s="739" t="s">
        <v>3</v>
      </c>
      <c r="Q15" s="948">
        <f t="shared" si="0"/>
        <v>6155.75565</v>
      </c>
      <c r="R15" s="971"/>
    </row>
    <row r="16" s="928" customFormat="1" ht="18" customHeight="1" spans="1:18">
      <c r="A16" s="946" t="s">
        <v>390</v>
      </c>
      <c r="B16" s="738" t="s">
        <v>1284</v>
      </c>
      <c r="C16" s="738"/>
      <c r="D16" s="751">
        <v>1219.18</v>
      </c>
      <c r="E16" s="945"/>
      <c r="F16" s="945"/>
      <c r="G16" s="945"/>
      <c r="H16" s="945"/>
      <c r="I16" s="945"/>
      <c r="J16" s="945"/>
      <c r="K16" s="945"/>
      <c r="L16" s="958"/>
      <c r="M16" s="958"/>
      <c r="N16" s="945"/>
      <c r="O16" s="959"/>
      <c r="P16" s="739" t="s">
        <v>3</v>
      </c>
      <c r="Q16" s="948">
        <f t="shared" si="0"/>
        <v>5486.31</v>
      </c>
      <c r="R16" s="948"/>
    </row>
    <row r="17" s="928" customFormat="1" ht="18" customHeight="1" spans="1:18">
      <c r="A17" s="946" t="s">
        <v>390</v>
      </c>
      <c r="B17" s="738" t="s">
        <v>1285</v>
      </c>
      <c r="C17" s="738"/>
      <c r="D17" s="751">
        <v>568.01</v>
      </c>
      <c r="E17" s="945"/>
      <c r="F17" s="945"/>
      <c r="G17" s="945"/>
      <c r="H17" s="945"/>
      <c r="I17" s="945"/>
      <c r="J17" s="945"/>
      <c r="K17" s="945"/>
      <c r="L17" s="958"/>
      <c r="M17" s="958"/>
      <c r="N17" s="945"/>
      <c r="O17" s="959"/>
      <c r="P17" s="739" t="s">
        <v>3</v>
      </c>
      <c r="Q17" s="948">
        <f t="shared" si="0"/>
        <v>2556.045</v>
      </c>
      <c r="R17" s="948"/>
    </row>
    <row r="18" s="928" customFormat="1" ht="18" customHeight="1" spans="1:18">
      <c r="A18" s="946" t="s">
        <v>390</v>
      </c>
      <c r="B18" s="738" t="s">
        <v>1286</v>
      </c>
      <c r="C18" s="738"/>
      <c r="D18" s="751">
        <v>580.9527</v>
      </c>
      <c r="E18" s="945"/>
      <c r="F18" s="945"/>
      <c r="G18" s="945"/>
      <c r="H18" s="945"/>
      <c r="I18" s="945"/>
      <c r="J18" s="945"/>
      <c r="K18" s="945"/>
      <c r="L18" s="958"/>
      <c r="M18" s="958"/>
      <c r="N18" s="945"/>
      <c r="O18" s="959"/>
      <c r="P18" s="739" t="s">
        <v>3</v>
      </c>
      <c r="Q18" s="948">
        <f t="shared" si="0"/>
        <v>2614.28715</v>
      </c>
      <c r="R18" s="948"/>
    </row>
    <row r="19" s="39" customFormat="1" ht="18" customHeight="1" spans="1:18">
      <c r="A19" s="949" t="s">
        <v>390</v>
      </c>
      <c r="B19" s="738" t="s">
        <v>1287</v>
      </c>
      <c r="C19" s="738"/>
      <c r="D19" s="756">
        <v>255.94</v>
      </c>
      <c r="E19" s="945"/>
      <c r="F19" s="945"/>
      <c r="G19" s="945"/>
      <c r="H19" s="945"/>
      <c r="I19" s="945"/>
      <c r="J19" s="945"/>
      <c r="K19" s="945"/>
      <c r="L19" s="958"/>
      <c r="M19" s="958"/>
      <c r="N19" s="945"/>
      <c r="O19" s="959"/>
      <c r="P19" s="739" t="s">
        <v>3</v>
      </c>
      <c r="Q19" s="948">
        <f t="shared" si="0"/>
        <v>1151.73</v>
      </c>
      <c r="R19" s="948"/>
    </row>
    <row r="20" s="928" customFormat="1" ht="18" customHeight="1" spans="1:18">
      <c r="A20" s="946" t="s">
        <v>390</v>
      </c>
      <c r="B20" s="738" t="s">
        <v>391</v>
      </c>
      <c r="C20" s="738"/>
      <c r="D20" s="751">
        <v>5414.9212</v>
      </c>
      <c r="E20" s="945"/>
      <c r="F20" s="945"/>
      <c r="G20" s="945"/>
      <c r="H20" s="945"/>
      <c r="I20" s="945"/>
      <c r="J20" s="945"/>
      <c r="K20" s="945"/>
      <c r="L20" s="958"/>
      <c r="M20" s="958"/>
      <c r="N20" s="945"/>
      <c r="O20" s="959"/>
      <c r="P20" s="739" t="s">
        <v>3</v>
      </c>
      <c r="Q20" s="948">
        <f t="shared" si="0"/>
        <v>24367.1454</v>
      </c>
      <c r="R20" s="948"/>
    </row>
    <row r="21" s="39" customFormat="1" ht="18" customHeight="1" spans="1:18">
      <c r="A21" s="943" t="s">
        <v>1288</v>
      </c>
      <c r="B21" s="943"/>
      <c r="C21" s="943"/>
      <c r="D21" s="769">
        <f>D22+D23+D24+D25+D26+D27+D28</f>
        <v>13983.8754</v>
      </c>
      <c r="E21" s="945"/>
      <c r="F21" s="945"/>
      <c r="G21" s="945"/>
      <c r="H21" s="945"/>
      <c r="I21" s="945"/>
      <c r="J21" s="945"/>
      <c r="K21" s="945"/>
      <c r="L21" s="958"/>
      <c r="M21" s="958"/>
      <c r="N21" s="945"/>
      <c r="O21" s="959"/>
      <c r="P21" s="739" t="s">
        <v>3</v>
      </c>
      <c r="Q21" s="948">
        <f t="shared" si="0"/>
        <v>62927.4393</v>
      </c>
      <c r="R21" s="948"/>
    </row>
    <row r="22" s="39" customFormat="1" ht="18" customHeight="1" spans="1:18">
      <c r="A22" s="946" t="s">
        <v>390</v>
      </c>
      <c r="B22" s="738" t="s">
        <v>1278</v>
      </c>
      <c r="C22" s="738"/>
      <c r="D22" s="756">
        <v>292.3806</v>
      </c>
      <c r="E22" s="945"/>
      <c r="F22" s="945"/>
      <c r="G22" s="945"/>
      <c r="H22" s="945"/>
      <c r="I22" s="945"/>
      <c r="J22" s="945"/>
      <c r="K22" s="945"/>
      <c r="L22" s="958"/>
      <c r="M22" s="958"/>
      <c r="N22" s="945"/>
      <c r="O22" s="959"/>
      <c r="P22" s="739" t="s">
        <v>3</v>
      </c>
      <c r="Q22" s="948">
        <f t="shared" si="0"/>
        <v>1315.7127</v>
      </c>
      <c r="R22" s="948"/>
    </row>
    <row r="23" s="39" customFormat="1" ht="18" customHeight="1" spans="1:18">
      <c r="A23" s="947" t="s">
        <v>390</v>
      </c>
      <c r="B23" s="738" t="s">
        <v>122</v>
      </c>
      <c r="C23" s="738"/>
      <c r="D23" s="948">
        <v>1038.9919</v>
      </c>
      <c r="E23" s="945"/>
      <c r="F23" s="945"/>
      <c r="G23" s="945"/>
      <c r="H23" s="945"/>
      <c r="I23" s="945"/>
      <c r="J23" s="945"/>
      <c r="K23" s="945"/>
      <c r="L23" s="958"/>
      <c r="M23" s="958"/>
      <c r="N23" s="945"/>
      <c r="O23" s="959"/>
      <c r="P23" s="739" t="s">
        <v>3</v>
      </c>
      <c r="Q23" s="948">
        <f t="shared" si="0"/>
        <v>4675.46355</v>
      </c>
      <c r="R23" s="948"/>
    </row>
    <row r="24" s="39" customFormat="1" ht="18" customHeight="1" spans="1:18">
      <c r="A24" s="946" t="s">
        <v>390</v>
      </c>
      <c r="B24" s="738" t="s">
        <v>1279</v>
      </c>
      <c r="C24" s="738"/>
      <c r="D24" s="751">
        <v>319.3183</v>
      </c>
      <c r="E24" s="945"/>
      <c r="F24" s="945"/>
      <c r="G24" s="945"/>
      <c r="H24" s="945"/>
      <c r="I24" s="945"/>
      <c r="J24" s="945"/>
      <c r="K24" s="945"/>
      <c r="L24" s="958"/>
      <c r="M24" s="958"/>
      <c r="N24" s="945"/>
      <c r="O24" s="959"/>
      <c r="P24" s="739" t="s">
        <v>3</v>
      </c>
      <c r="Q24" s="948">
        <f t="shared" si="0"/>
        <v>1436.93235</v>
      </c>
      <c r="R24" s="948"/>
    </row>
    <row r="25" s="39" customFormat="1" ht="18" customHeight="1" spans="1:18">
      <c r="A25" s="946" t="s">
        <v>390</v>
      </c>
      <c r="B25" s="738" t="s">
        <v>1280</v>
      </c>
      <c r="C25" s="738"/>
      <c r="D25" s="751">
        <v>2622.3189</v>
      </c>
      <c r="E25" s="945"/>
      <c r="F25" s="945"/>
      <c r="G25" s="945"/>
      <c r="H25" s="945"/>
      <c r="I25" s="945"/>
      <c r="J25" s="945"/>
      <c r="K25" s="945"/>
      <c r="L25" s="958"/>
      <c r="M25" s="958"/>
      <c r="N25" s="945"/>
      <c r="O25" s="959"/>
      <c r="P25" s="739" t="s">
        <v>3</v>
      </c>
      <c r="Q25" s="948">
        <f t="shared" si="0"/>
        <v>11800.43505</v>
      </c>
      <c r="R25" s="948"/>
    </row>
    <row r="26" s="39" customFormat="1" ht="18" customHeight="1" spans="1:18">
      <c r="A26" s="946" t="s">
        <v>390</v>
      </c>
      <c r="B26" s="738" t="s">
        <v>1282</v>
      </c>
      <c r="C26" s="738"/>
      <c r="D26" s="756">
        <v>71.72</v>
      </c>
      <c r="E26" s="945"/>
      <c r="F26" s="945"/>
      <c r="G26" s="945"/>
      <c r="H26" s="945"/>
      <c r="I26" s="945"/>
      <c r="J26" s="945"/>
      <c r="K26" s="945"/>
      <c r="L26" s="958"/>
      <c r="M26" s="958"/>
      <c r="N26" s="945"/>
      <c r="O26" s="959"/>
      <c r="P26" s="739" t="s">
        <v>3</v>
      </c>
      <c r="Q26" s="948">
        <f t="shared" si="0"/>
        <v>322.74</v>
      </c>
      <c r="R26" s="948"/>
    </row>
    <row r="27" s="39" customFormat="1" ht="18" customHeight="1" spans="1:18">
      <c r="A27" s="949" t="s">
        <v>390</v>
      </c>
      <c r="B27" s="738" t="s">
        <v>497</v>
      </c>
      <c r="C27" s="738"/>
      <c r="D27" s="756">
        <v>9124.55</v>
      </c>
      <c r="E27" s="945"/>
      <c r="F27" s="945"/>
      <c r="G27" s="945"/>
      <c r="H27" s="945"/>
      <c r="I27" s="945"/>
      <c r="J27" s="945"/>
      <c r="K27" s="945"/>
      <c r="L27" s="958"/>
      <c r="M27" s="958"/>
      <c r="N27" s="945"/>
      <c r="O27" s="959"/>
      <c r="P27" s="739" t="s">
        <v>3</v>
      </c>
      <c r="Q27" s="948">
        <f t="shared" si="0"/>
        <v>41060.475</v>
      </c>
      <c r="R27" s="948"/>
    </row>
    <row r="28" s="39" customFormat="1" ht="18" customHeight="1" spans="1:18">
      <c r="A28" s="946" t="s">
        <v>390</v>
      </c>
      <c r="B28" s="738" t="s">
        <v>1283</v>
      </c>
      <c r="C28" s="738"/>
      <c r="D28" s="756">
        <v>514.5957</v>
      </c>
      <c r="E28" s="945"/>
      <c r="F28" s="945"/>
      <c r="G28" s="945"/>
      <c r="H28" s="945"/>
      <c r="I28" s="945"/>
      <c r="J28" s="945"/>
      <c r="K28" s="945"/>
      <c r="L28" s="958"/>
      <c r="M28" s="958"/>
      <c r="N28" s="945"/>
      <c r="O28" s="959"/>
      <c r="P28" s="739" t="s">
        <v>3</v>
      </c>
      <c r="Q28" s="948">
        <f t="shared" si="0"/>
        <v>2315.68065</v>
      </c>
      <c r="R28" s="948"/>
    </row>
    <row r="29" s="39" customFormat="1" ht="18" customHeight="1" spans="1:18">
      <c r="A29" s="943" t="s">
        <v>1289</v>
      </c>
      <c r="B29" s="943"/>
      <c r="C29" s="943"/>
      <c r="D29" s="944">
        <v>21449.09</v>
      </c>
      <c r="E29" s="945"/>
      <c r="F29" s="945"/>
      <c r="G29" s="945"/>
      <c r="H29" s="945"/>
      <c r="I29" s="945"/>
      <c r="J29" s="945"/>
      <c r="K29" s="945"/>
      <c r="L29" s="958"/>
      <c r="M29" s="958"/>
      <c r="N29" s="945"/>
      <c r="O29" s="959"/>
      <c r="P29" s="739" t="s">
        <v>3</v>
      </c>
      <c r="Q29" s="948">
        <f t="shared" si="0"/>
        <v>96520.905</v>
      </c>
      <c r="R29" s="948"/>
    </row>
    <row r="30" s="39" customFormat="1" ht="18" customHeight="1" spans="1:18">
      <c r="A30" s="947" t="s">
        <v>390</v>
      </c>
      <c r="B30" s="738" t="s">
        <v>102</v>
      </c>
      <c r="C30" s="738"/>
      <c r="D30" s="948">
        <v>8255.16</v>
      </c>
      <c r="E30" s="945"/>
      <c r="F30" s="945"/>
      <c r="G30" s="945"/>
      <c r="H30" s="945"/>
      <c r="I30" s="945"/>
      <c r="J30" s="945"/>
      <c r="K30" s="945"/>
      <c r="L30" s="958"/>
      <c r="M30" s="958"/>
      <c r="N30" s="945"/>
      <c r="O30" s="959"/>
      <c r="P30" s="739" t="s">
        <v>3</v>
      </c>
      <c r="Q30" s="948">
        <f t="shared" si="0"/>
        <v>37148.22</v>
      </c>
      <c r="R30" s="948"/>
    </row>
    <row r="31" s="39" customFormat="1" ht="18" customHeight="1" spans="1:18">
      <c r="A31" s="946" t="s">
        <v>390</v>
      </c>
      <c r="B31" s="738" t="s">
        <v>1277</v>
      </c>
      <c r="C31" s="738"/>
      <c r="D31" s="948">
        <v>451.61</v>
      </c>
      <c r="E31" s="945"/>
      <c r="F31" s="945"/>
      <c r="G31" s="945"/>
      <c r="H31" s="945"/>
      <c r="I31" s="945"/>
      <c r="J31" s="945"/>
      <c r="K31" s="945"/>
      <c r="L31" s="958"/>
      <c r="M31" s="958"/>
      <c r="N31" s="945"/>
      <c r="O31" s="959"/>
      <c r="P31" s="739" t="s">
        <v>3</v>
      </c>
      <c r="Q31" s="948">
        <f t="shared" si="0"/>
        <v>2032.245</v>
      </c>
      <c r="R31" s="948"/>
    </row>
    <row r="32" s="39" customFormat="1" ht="18" customHeight="1" spans="1:18">
      <c r="A32" s="946" t="s">
        <v>390</v>
      </c>
      <c r="B32" s="738" t="s">
        <v>1281</v>
      </c>
      <c r="C32" s="738"/>
      <c r="D32" s="948">
        <v>454.84</v>
      </c>
      <c r="E32" s="945"/>
      <c r="F32" s="945"/>
      <c r="G32" s="945"/>
      <c r="H32" s="945"/>
      <c r="I32" s="945"/>
      <c r="J32" s="945"/>
      <c r="K32" s="945"/>
      <c r="L32" s="958"/>
      <c r="M32" s="958"/>
      <c r="N32" s="945"/>
      <c r="O32" s="959"/>
      <c r="P32" s="739" t="s">
        <v>3</v>
      </c>
      <c r="Q32" s="948">
        <f t="shared" si="0"/>
        <v>2046.78</v>
      </c>
      <c r="R32" s="948"/>
    </row>
    <row r="33" s="39" customFormat="1" ht="18" customHeight="1" spans="1:18">
      <c r="A33" s="946" t="s">
        <v>390</v>
      </c>
      <c r="B33" s="738" t="s">
        <v>1282</v>
      </c>
      <c r="C33" s="738"/>
      <c r="D33" s="948">
        <v>352.81</v>
      </c>
      <c r="E33" s="945"/>
      <c r="F33" s="945"/>
      <c r="G33" s="945"/>
      <c r="H33" s="945"/>
      <c r="I33" s="945"/>
      <c r="J33" s="945"/>
      <c r="K33" s="945"/>
      <c r="L33" s="958"/>
      <c r="M33" s="958"/>
      <c r="N33" s="945"/>
      <c r="O33" s="959"/>
      <c r="P33" s="739" t="s">
        <v>3</v>
      </c>
      <c r="Q33" s="948">
        <f t="shared" si="0"/>
        <v>1587.645</v>
      </c>
      <c r="R33" s="948"/>
    </row>
    <row r="34" s="39" customFormat="1" ht="18" customHeight="1" spans="1:18">
      <c r="A34" s="946" t="s">
        <v>390</v>
      </c>
      <c r="B34" s="738" t="s">
        <v>497</v>
      </c>
      <c r="C34" s="738"/>
      <c r="D34" s="948">
        <v>3042.32</v>
      </c>
      <c r="E34" s="945"/>
      <c r="F34" s="945"/>
      <c r="G34" s="945"/>
      <c r="H34" s="945"/>
      <c r="I34" s="945"/>
      <c r="J34" s="945"/>
      <c r="K34" s="945"/>
      <c r="L34" s="958"/>
      <c r="M34" s="958"/>
      <c r="N34" s="945"/>
      <c r="O34" s="959"/>
      <c r="P34" s="739" t="s">
        <v>3</v>
      </c>
      <c r="Q34" s="948">
        <f t="shared" si="0"/>
        <v>13690.44</v>
      </c>
      <c r="R34" s="948"/>
    </row>
    <row r="35" s="39" customFormat="1" ht="18" customHeight="1" spans="1:18">
      <c r="A35" s="946" t="s">
        <v>390</v>
      </c>
      <c r="B35" s="738" t="s">
        <v>1283</v>
      </c>
      <c r="C35" s="738"/>
      <c r="D35" s="948">
        <v>853.35</v>
      </c>
      <c r="E35" s="945"/>
      <c r="F35" s="945"/>
      <c r="G35" s="945"/>
      <c r="H35" s="945"/>
      <c r="I35" s="945"/>
      <c r="J35" s="945"/>
      <c r="K35" s="945"/>
      <c r="L35" s="958"/>
      <c r="M35" s="958"/>
      <c r="N35" s="945"/>
      <c r="O35" s="959"/>
      <c r="P35" s="739" t="s">
        <v>3</v>
      </c>
      <c r="Q35" s="948">
        <f t="shared" si="0"/>
        <v>3840.075</v>
      </c>
      <c r="R35" s="948"/>
    </row>
    <row r="36" s="39" customFormat="1" ht="18" customHeight="1" spans="1:18">
      <c r="A36" s="946" t="s">
        <v>390</v>
      </c>
      <c r="B36" s="738" t="s">
        <v>1284</v>
      </c>
      <c r="C36" s="738"/>
      <c r="D36" s="948">
        <v>1219.18</v>
      </c>
      <c r="E36" s="945"/>
      <c r="F36" s="945"/>
      <c r="G36" s="945"/>
      <c r="H36" s="945"/>
      <c r="I36" s="945"/>
      <c r="J36" s="945"/>
      <c r="K36" s="945"/>
      <c r="L36" s="958"/>
      <c r="M36" s="958"/>
      <c r="N36" s="945"/>
      <c r="O36" s="959"/>
      <c r="P36" s="739" t="s">
        <v>3</v>
      </c>
      <c r="Q36" s="948">
        <f t="shared" si="0"/>
        <v>5486.31</v>
      </c>
      <c r="R36" s="948"/>
    </row>
    <row r="37" s="39" customFormat="1" ht="18" customHeight="1" spans="1:18">
      <c r="A37" s="946" t="s">
        <v>390</v>
      </c>
      <c r="B37" s="738" t="s">
        <v>1285</v>
      </c>
      <c r="C37" s="738"/>
      <c r="D37" s="948">
        <v>568.01</v>
      </c>
      <c r="E37" s="945"/>
      <c r="F37" s="945"/>
      <c r="G37" s="945"/>
      <c r="H37" s="945"/>
      <c r="I37" s="945"/>
      <c r="J37" s="945"/>
      <c r="K37" s="945"/>
      <c r="L37" s="958"/>
      <c r="M37" s="958"/>
      <c r="N37" s="945"/>
      <c r="O37" s="959"/>
      <c r="P37" s="739" t="s">
        <v>3</v>
      </c>
      <c r="Q37" s="948">
        <f t="shared" si="0"/>
        <v>2556.045</v>
      </c>
      <c r="R37" s="948"/>
    </row>
    <row r="38" s="39" customFormat="1" ht="18" customHeight="1" spans="1:18">
      <c r="A38" s="946" t="s">
        <v>390</v>
      </c>
      <c r="B38" s="738" t="s">
        <v>1286</v>
      </c>
      <c r="C38" s="738"/>
      <c r="D38" s="948">
        <v>580.95</v>
      </c>
      <c r="E38" s="945"/>
      <c r="F38" s="945"/>
      <c r="G38" s="945"/>
      <c r="H38" s="945"/>
      <c r="I38" s="945"/>
      <c r="J38" s="945"/>
      <c r="K38" s="945"/>
      <c r="L38" s="958"/>
      <c r="M38" s="958"/>
      <c r="N38" s="945"/>
      <c r="O38" s="959"/>
      <c r="P38" s="739" t="s">
        <v>3</v>
      </c>
      <c r="Q38" s="948">
        <f t="shared" si="0"/>
        <v>2614.275</v>
      </c>
      <c r="R38" s="948"/>
    </row>
    <row r="39" s="39" customFormat="1" ht="18" customHeight="1" spans="1:18">
      <c r="A39" s="949" t="s">
        <v>390</v>
      </c>
      <c r="B39" s="738" t="s">
        <v>1287</v>
      </c>
      <c r="C39" s="738"/>
      <c r="D39" s="948">
        <v>255.94</v>
      </c>
      <c r="E39" s="945"/>
      <c r="F39" s="945"/>
      <c r="G39" s="945"/>
      <c r="H39" s="945"/>
      <c r="I39" s="945"/>
      <c r="J39" s="945"/>
      <c r="K39" s="945"/>
      <c r="L39" s="958"/>
      <c r="M39" s="958"/>
      <c r="N39" s="945"/>
      <c r="O39" s="959"/>
      <c r="P39" s="739" t="s">
        <v>3</v>
      </c>
      <c r="Q39" s="948">
        <f t="shared" si="0"/>
        <v>1151.73</v>
      </c>
      <c r="R39" s="948"/>
    </row>
    <row r="40" s="39" customFormat="1" ht="18" customHeight="1" spans="1:18">
      <c r="A40" s="946" t="s">
        <v>390</v>
      </c>
      <c r="B40" s="738" t="s">
        <v>391</v>
      </c>
      <c r="C40" s="738"/>
      <c r="D40" s="948">
        <v>5414.92</v>
      </c>
      <c r="E40" s="945"/>
      <c r="F40" s="945"/>
      <c r="G40" s="945"/>
      <c r="H40" s="945"/>
      <c r="I40" s="945"/>
      <c r="J40" s="945"/>
      <c r="K40" s="945"/>
      <c r="L40" s="958"/>
      <c r="M40" s="958"/>
      <c r="N40" s="945"/>
      <c r="O40" s="959"/>
      <c r="P40" s="739" t="s">
        <v>3</v>
      </c>
      <c r="Q40" s="948">
        <f t="shared" si="0"/>
        <v>24367.14</v>
      </c>
      <c r="R40" s="948"/>
    </row>
    <row r="41" s="540" customFormat="1" ht="18" customHeight="1" spans="1:18">
      <c r="A41" s="684"/>
      <c r="B41" s="950" t="s">
        <v>102</v>
      </c>
      <c r="C41" s="950"/>
      <c r="D41" s="672">
        <v>8255.16</v>
      </c>
      <c r="E41" s="951"/>
      <c r="F41" s="951"/>
      <c r="G41" s="951"/>
      <c r="H41" s="951"/>
      <c r="I41" s="951"/>
      <c r="J41" s="960"/>
      <c r="K41" s="961"/>
      <c r="L41" s="962"/>
      <c r="M41" s="962"/>
      <c r="N41" s="951"/>
      <c r="O41" s="963"/>
      <c r="P41" s="964" t="s">
        <v>3</v>
      </c>
      <c r="Q41" s="972">
        <f t="shared" si="0"/>
        <v>37148.22</v>
      </c>
      <c r="R41" s="973"/>
    </row>
    <row r="42" s="135" customFormat="1" ht="18" customHeight="1" spans="1:18">
      <c r="A42" s="711" t="s">
        <v>390</v>
      </c>
      <c r="B42" s="711" t="s">
        <v>102</v>
      </c>
      <c r="C42" s="815" t="s">
        <v>506</v>
      </c>
      <c r="D42" s="755">
        <v>36.531345</v>
      </c>
      <c r="E42" s="681" t="s">
        <v>714</v>
      </c>
      <c r="F42" s="681" t="s">
        <v>715</v>
      </c>
      <c r="G42" s="681" t="s">
        <v>186</v>
      </c>
      <c r="H42" s="815" t="s">
        <v>722</v>
      </c>
      <c r="I42" s="681" t="s">
        <v>28</v>
      </c>
      <c r="J42" s="965" t="s">
        <v>310</v>
      </c>
      <c r="K42" s="755"/>
      <c r="L42" s="772">
        <v>426890.078185</v>
      </c>
      <c r="M42" s="772">
        <v>4658068.09536</v>
      </c>
      <c r="N42" s="681" t="s">
        <v>147</v>
      </c>
      <c r="O42" s="966" t="s">
        <v>1290</v>
      </c>
      <c r="P42" s="967" t="s">
        <v>1291</v>
      </c>
      <c r="Q42" s="974">
        <f t="shared" si="0"/>
        <v>164.3910525</v>
      </c>
      <c r="R42" s="966"/>
    </row>
    <row r="43" s="135" customFormat="1" ht="18" customHeight="1" spans="1:18">
      <c r="A43" s="711" t="s">
        <v>390</v>
      </c>
      <c r="B43" s="711" t="s">
        <v>102</v>
      </c>
      <c r="C43" s="815" t="s">
        <v>593</v>
      </c>
      <c r="D43" s="755">
        <v>23.067555</v>
      </c>
      <c r="E43" s="681" t="s">
        <v>714</v>
      </c>
      <c r="F43" s="681" t="s">
        <v>715</v>
      </c>
      <c r="G43" s="681" t="s">
        <v>186</v>
      </c>
      <c r="H43" s="815" t="s">
        <v>722</v>
      </c>
      <c r="I43" s="681" t="s">
        <v>28</v>
      </c>
      <c r="J43" s="965" t="s">
        <v>327</v>
      </c>
      <c r="K43" s="755"/>
      <c r="L43" s="772">
        <v>427033.778461</v>
      </c>
      <c r="M43" s="772">
        <v>4657988.9461</v>
      </c>
      <c r="N43" s="681" t="s">
        <v>147</v>
      </c>
      <c r="O43" s="966" t="s">
        <v>1290</v>
      </c>
      <c r="P43" s="967" t="s">
        <v>1291</v>
      </c>
      <c r="Q43" s="974">
        <f t="shared" si="0"/>
        <v>103.8039975</v>
      </c>
      <c r="R43" s="966"/>
    </row>
    <row r="44" s="135" customFormat="1" ht="18" customHeight="1" spans="1:18">
      <c r="A44" s="711" t="s">
        <v>390</v>
      </c>
      <c r="B44" s="711" t="s">
        <v>102</v>
      </c>
      <c r="C44" s="815" t="s">
        <v>1292</v>
      </c>
      <c r="D44" s="755">
        <v>22.278855</v>
      </c>
      <c r="E44" s="681" t="s">
        <v>714</v>
      </c>
      <c r="F44" s="681" t="s">
        <v>715</v>
      </c>
      <c r="G44" s="681" t="s">
        <v>186</v>
      </c>
      <c r="H44" s="815" t="s">
        <v>722</v>
      </c>
      <c r="I44" s="681" t="s">
        <v>28</v>
      </c>
      <c r="J44" s="965" t="s">
        <v>327</v>
      </c>
      <c r="K44" s="755"/>
      <c r="L44" s="772">
        <v>427342.879236</v>
      </c>
      <c r="M44" s="772">
        <v>4657957.17969</v>
      </c>
      <c r="N44" s="681" t="s">
        <v>147</v>
      </c>
      <c r="O44" s="966" t="s">
        <v>1290</v>
      </c>
      <c r="P44" s="967" t="s">
        <v>1291</v>
      </c>
      <c r="Q44" s="974">
        <f t="shared" si="0"/>
        <v>100.2548475</v>
      </c>
      <c r="R44" s="966"/>
    </row>
    <row r="45" s="135" customFormat="1" ht="18" customHeight="1" spans="1:18">
      <c r="A45" s="711" t="s">
        <v>390</v>
      </c>
      <c r="B45" s="711" t="s">
        <v>102</v>
      </c>
      <c r="C45" s="815" t="s">
        <v>512</v>
      </c>
      <c r="D45" s="755">
        <v>30.548565</v>
      </c>
      <c r="E45" s="681" t="s">
        <v>714</v>
      </c>
      <c r="F45" s="681" t="s">
        <v>715</v>
      </c>
      <c r="G45" s="681" t="s">
        <v>186</v>
      </c>
      <c r="H45" s="815" t="s">
        <v>722</v>
      </c>
      <c r="I45" s="681" t="s">
        <v>28</v>
      </c>
      <c r="J45" s="965" t="s">
        <v>327</v>
      </c>
      <c r="K45" s="755"/>
      <c r="L45" s="772">
        <v>428212.04587</v>
      </c>
      <c r="M45" s="772">
        <v>4657819.36365</v>
      </c>
      <c r="N45" s="681" t="s">
        <v>147</v>
      </c>
      <c r="O45" s="966" t="s">
        <v>1290</v>
      </c>
      <c r="P45" s="967" t="s">
        <v>1291</v>
      </c>
      <c r="Q45" s="974">
        <f t="shared" si="0"/>
        <v>137.4685425</v>
      </c>
      <c r="R45" s="966"/>
    </row>
    <row r="46" s="135" customFormat="1" ht="18" customHeight="1" spans="1:18">
      <c r="A46" s="711" t="s">
        <v>390</v>
      </c>
      <c r="B46" s="711" t="s">
        <v>102</v>
      </c>
      <c r="C46" s="815" t="s">
        <v>1182</v>
      </c>
      <c r="D46" s="755">
        <v>42.316905</v>
      </c>
      <c r="E46" s="681" t="s">
        <v>714</v>
      </c>
      <c r="F46" s="681" t="s">
        <v>715</v>
      </c>
      <c r="G46" s="681" t="s">
        <v>186</v>
      </c>
      <c r="H46" s="815" t="s">
        <v>722</v>
      </c>
      <c r="I46" s="681" t="s">
        <v>28</v>
      </c>
      <c r="J46" s="965" t="s">
        <v>327</v>
      </c>
      <c r="K46" s="755"/>
      <c r="L46" s="772">
        <v>427472.094855</v>
      </c>
      <c r="M46" s="772">
        <v>4657906.3182</v>
      </c>
      <c r="N46" s="681" t="s">
        <v>147</v>
      </c>
      <c r="O46" s="966" t="s">
        <v>1290</v>
      </c>
      <c r="P46" s="967" t="s">
        <v>1291</v>
      </c>
      <c r="Q46" s="974">
        <f t="shared" si="0"/>
        <v>190.4260725</v>
      </c>
      <c r="R46" s="966"/>
    </row>
    <row r="47" s="929" customFormat="1" ht="18" customHeight="1" spans="1:18">
      <c r="A47" s="739" t="s">
        <v>390</v>
      </c>
      <c r="B47" s="739" t="s">
        <v>102</v>
      </c>
      <c r="C47" s="815" t="s">
        <v>383</v>
      </c>
      <c r="D47" s="755">
        <v>9.926055</v>
      </c>
      <c r="E47" s="681" t="s">
        <v>714</v>
      </c>
      <c r="F47" s="681" t="s">
        <v>715</v>
      </c>
      <c r="G47" s="681" t="s">
        <v>186</v>
      </c>
      <c r="H47" s="815" t="s">
        <v>722</v>
      </c>
      <c r="I47" s="681" t="s">
        <v>28</v>
      </c>
      <c r="J47" s="965" t="s">
        <v>310</v>
      </c>
      <c r="K47" s="755"/>
      <c r="L47" s="772">
        <v>427153.864461</v>
      </c>
      <c r="M47" s="772">
        <v>4657867.87598</v>
      </c>
      <c r="N47" s="681" t="s">
        <v>147</v>
      </c>
      <c r="O47" s="966" t="s">
        <v>1290</v>
      </c>
      <c r="P47" s="967" t="s">
        <v>1291</v>
      </c>
      <c r="Q47" s="975">
        <f t="shared" si="0"/>
        <v>44.6672475</v>
      </c>
      <c r="R47" s="968"/>
    </row>
    <row r="48" s="929" customFormat="1" ht="18" customHeight="1" spans="1:18">
      <c r="A48" s="739" t="s">
        <v>390</v>
      </c>
      <c r="B48" s="739" t="s">
        <v>102</v>
      </c>
      <c r="C48" s="815" t="s">
        <v>1293</v>
      </c>
      <c r="D48" s="755">
        <v>15.769185</v>
      </c>
      <c r="E48" s="681" t="s">
        <v>714</v>
      </c>
      <c r="F48" s="681" t="s">
        <v>715</v>
      </c>
      <c r="G48" s="681" t="s">
        <v>186</v>
      </c>
      <c r="H48" s="815" t="s">
        <v>722</v>
      </c>
      <c r="I48" s="681" t="s">
        <v>28</v>
      </c>
      <c r="J48" s="965" t="s">
        <v>310</v>
      </c>
      <c r="K48" s="755"/>
      <c r="L48" s="772">
        <v>426808.505193</v>
      </c>
      <c r="M48" s="772">
        <v>4657957.50167</v>
      </c>
      <c r="N48" s="681" t="s">
        <v>147</v>
      </c>
      <c r="O48" s="966" t="s">
        <v>1290</v>
      </c>
      <c r="P48" s="967" t="s">
        <v>1291</v>
      </c>
      <c r="Q48" s="975">
        <f t="shared" si="0"/>
        <v>70.9613325</v>
      </c>
      <c r="R48" s="968"/>
    </row>
    <row r="49" s="929" customFormat="1" ht="18" customHeight="1" spans="1:18">
      <c r="A49" s="739" t="s">
        <v>390</v>
      </c>
      <c r="B49" s="739" t="s">
        <v>102</v>
      </c>
      <c r="C49" s="815" t="s">
        <v>604</v>
      </c>
      <c r="D49" s="755">
        <v>8.46741</v>
      </c>
      <c r="E49" s="681" t="s">
        <v>714</v>
      </c>
      <c r="F49" s="681" t="s">
        <v>715</v>
      </c>
      <c r="G49" s="681" t="s">
        <v>186</v>
      </c>
      <c r="H49" s="815" t="s">
        <v>722</v>
      </c>
      <c r="I49" s="681" t="s">
        <v>28</v>
      </c>
      <c r="J49" s="965" t="s">
        <v>58</v>
      </c>
      <c r="K49" s="755"/>
      <c r="L49" s="772">
        <v>428800.709035</v>
      </c>
      <c r="M49" s="772">
        <v>4657728.0466</v>
      </c>
      <c r="N49" s="681" t="s">
        <v>147</v>
      </c>
      <c r="O49" s="966" t="s">
        <v>1290</v>
      </c>
      <c r="P49" s="967" t="s">
        <v>1291</v>
      </c>
      <c r="Q49" s="975">
        <f t="shared" si="0"/>
        <v>38.103345</v>
      </c>
      <c r="R49" s="968"/>
    </row>
    <row r="50" s="929" customFormat="1" ht="18" customHeight="1" spans="1:18">
      <c r="A50" s="739" t="s">
        <v>390</v>
      </c>
      <c r="B50" s="739" t="s">
        <v>102</v>
      </c>
      <c r="C50" s="815" t="s">
        <v>1294</v>
      </c>
      <c r="D50" s="755">
        <v>9.110025</v>
      </c>
      <c r="E50" s="681" t="s">
        <v>714</v>
      </c>
      <c r="F50" s="681" t="s">
        <v>715</v>
      </c>
      <c r="G50" s="681" t="s">
        <v>186</v>
      </c>
      <c r="H50" s="815" t="s">
        <v>722</v>
      </c>
      <c r="I50" s="681" t="s">
        <v>28</v>
      </c>
      <c r="J50" s="965" t="s">
        <v>310</v>
      </c>
      <c r="K50" s="755"/>
      <c r="L50" s="772">
        <v>427302.933348</v>
      </c>
      <c r="M50" s="772">
        <v>4657855.25029</v>
      </c>
      <c r="N50" s="681" t="s">
        <v>147</v>
      </c>
      <c r="O50" s="966" t="s">
        <v>1290</v>
      </c>
      <c r="P50" s="967" t="s">
        <v>1291</v>
      </c>
      <c r="Q50" s="975">
        <f t="shared" si="0"/>
        <v>40.9951125</v>
      </c>
      <c r="R50" s="968"/>
    </row>
    <row r="51" s="929" customFormat="1" ht="18" customHeight="1" spans="1:18">
      <c r="A51" s="739" t="s">
        <v>390</v>
      </c>
      <c r="B51" s="739" t="s">
        <v>102</v>
      </c>
      <c r="C51" s="815" t="s">
        <v>603</v>
      </c>
      <c r="D51" s="755">
        <v>17.40186</v>
      </c>
      <c r="E51" s="681" t="s">
        <v>714</v>
      </c>
      <c r="F51" s="681" t="s">
        <v>715</v>
      </c>
      <c r="G51" s="681" t="s">
        <v>186</v>
      </c>
      <c r="H51" s="815" t="s">
        <v>722</v>
      </c>
      <c r="I51" s="681" t="s">
        <v>28</v>
      </c>
      <c r="J51" s="965" t="s">
        <v>58</v>
      </c>
      <c r="K51" s="755"/>
      <c r="L51" s="772">
        <v>428510.840357</v>
      </c>
      <c r="M51" s="772">
        <v>4657752.4535</v>
      </c>
      <c r="N51" s="681" t="s">
        <v>147</v>
      </c>
      <c r="O51" s="966" t="s">
        <v>1290</v>
      </c>
      <c r="P51" s="967" t="s">
        <v>1291</v>
      </c>
      <c r="Q51" s="975">
        <f t="shared" si="0"/>
        <v>78.30837</v>
      </c>
      <c r="R51" s="968"/>
    </row>
    <row r="52" s="929" customFormat="1" ht="18" customHeight="1" spans="1:18">
      <c r="A52" s="739" t="s">
        <v>390</v>
      </c>
      <c r="B52" s="739" t="s">
        <v>102</v>
      </c>
      <c r="C52" s="815" t="s">
        <v>597</v>
      </c>
      <c r="D52" s="755">
        <v>105.139845</v>
      </c>
      <c r="E52" s="681" t="s">
        <v>714</v>
      </c>
      <c r="F52" s="681" t="s">
        <v>715</v>
      </c>
      <c r="G52" s="681" t="s">
        <v>186</v>
      </c>
      <c r="H52" s="815" t="s">
        <v>722</v>
      </c>
      <c r="I52" s="681" t="s">
        <v>28</v>
      </c>
      <c r="J52" s="965" t="s">
        <v>310</v>
      </c>
      <c r="K52" s="755"/>
      <c r="L52" s="772">
        <v>427165.432291</v>
      </c>
      <c r="M52" s="772">
        <v>4658076.82306</v>
      </c>
      <c r="N52" s="681" t="s">
        <v>147</v>
      </c>
      <c r="O52" s="966" t="s">
        <v>1290</v>
      </c>
      <c r="P52" s="967" t="s">
        <v>1291</v>
      </c>
      <c r="Q52" s="975">
        <f t="shared" si="0"/>
        <v>473.1293025</v>
      </c>
      <c r="R52" s="968"/>
    </row>
    <row r="53" s="929" customFormat="1" ht="18" customHeight="1" spans="1:18">
      <c r="A53" s="739" t="s">
        <v>390</v>
      </c>
      <c r="B53" s="739" t="s">
        <v>102</v>
      </c>
      <c r="C53" s="815" t="s">
        <v>527</v>
      </c>
      <c r="D53" s="755">
        <v>47.6202</v>
      </c>
      <c r="E53" s="681" t="s">
        <v>714</v>
      </c>
      <c r="F53" s="681" t="s">
        <v>715</v>
      </c>
      <c r="G53" s="681" t="s">
        <v>186</v>
      </c>
      <c r="H53" s="815" t="s">
        <v>722</v>
      </c>
      <c r="I53" s="681" t="s">
        <v>28</v>
      </c>
      <c r="J53" s="965" t="s">
        <v>58</v>
      </c>
      <c r="K53" s="755"/>
      <c r="L53" s="772">
        <v>428978.160415</v>
      </c>
      <c r="M53" s="772">
        <v>4657421.24027</v>
      </c>
      <c r="N53" s="681" t="s">
        <v>147</v>
      </c>
      <c r="O53" s="966" t="s">
        <v>1290</v>
      </c>
      <c r="P53" s="967" t="s">
        <v>1291</v>
      </c>
      <c r="Q53" s="975">
        <f t="shared" si="0"/>
        <v>214.2909</v>
      </c>
      <c r="R53" s="968"/>
    </row>
    <row r="54" s="929" customFormat="1" ht="18" customHeight="1" spans="1:18">
      <c r="A54" s="739" t="s">
        <v>390</v>
      </c>
      <c r="B54" s="739" t="s">
        <v>102</v>
      </c>
      <c r="C54" s="815" t="s">
        <v>585</v>
      </c>
      <c r="D54" s="755">
        <v>17.82621</v>
      </c>
      <c r="E54" s="681" t="s">
        <v>714</v>
      </c>
      <c r="F54" s="681" t="s">
        <v>715</v>
      </c>
      <c r="G54" s="681" t="s">
        <v>186</v>
      </c>
      <c r="H54" s="815" t="s">
        <v>722</v>
      </c>
      <c r="I54" s="681" t="s">
        <v>28</v>
      </c>
      <c r="J54" s="965" t="s">
        <v>327</v>
      </c>
      <c r="K54" s="755"/>
      <c r="L54" s="772">
        <v>427323.720167</v>
      </c>
      <c r="M54" s="772">
        <v>4657792.74913</v>
      </c>
      <c r="N54" s="681" t="s">
        <v>147</v>
      </c>
      <c r="O54" s="966" t="s">
        <v>1290</v>
      </c>
      <c r="P54" s="967" t="s">
        <v>1291</v>
      </c>
      <c r="Q54" s="975">
        <f t="shared" si="0"/>
        <v>80.217945</v>
      </c>
      <c r="R54" s="968"/>
    </row>
    <row r="55" s="929" customFormat="1" ht="18" customHeight="1" spans="1:18">
      <c r="A55" s="739" t="s">
        <v>390</v>
      </c>
      <c r="B55" s="739" t="s">
        <v>102</v>
      </c>
      <c r="C55" s="815" t="s">
        <v>1295</v>
      </c>
      <c r="D55" s="755">
        <v>14.10297</v>
      </c>
      <c r="E55" s="681" t="s">
        <v>714</v>
      </c>
      <c r="F55" s="681" t="s">
        <v>715</v>
      </c>
      <c r="G55" s="681" t="s">
        <v>186</v>
      </c>
      <c r="H55" s="815" t="s">
        <v>717</v>
      </c>
      <c r="I55" s="681" t="s">
        <v>28</v>
      </c>
      <c r="J55" s="965" t="s">
        <v>58</v>
      </c>
      <c r="K55" s="755"/>
      <c r="L55" s="772">
        <v>432970.637949</v>
      </c>
      <c r="M55" s="772">
        <v>4651633.81569</v>
      </c>
      <c r="N55" s="681" t="s">
        <v>147</v>
      </c>
      <c r="O55" s="966" t="s">
        <v>1290</v>
      </c>
      <c r="P55" s="967" t="s">
        <v>1291</v>
      </c>
      <c r="Q55" s="975">
        <f t="shared" si="0"/>
        <v>63.463365</v>
      </c>
      <c r="R55" s="968"/>
    </row>
    <row r="56" s="929" customFormat="1" ht="18" customHeight="1" spans="1:18">
      <c r="A56" s="739" t="s">
        <v>390</v>
      </c>
      <c r="B56" s="739" t="s">
        <v>102</v>
      </c>
      <c r="C56" s="815" t="s">
        <v>1136</v>
      </c>
      <c r="D56" s="755">
        <v>915.451785</v>
      </c>
      <c r="E56" s="681" t="s">
        <v>714</v>
      </c>
      <c r="F56" s="681" t="s">
        <v>715</v>
      </c>
      <c r="G56" s="681" t="s">
        <v>186</v>
      </c>
      <c r="H56" s="815" t="s">
        <v>721</v>
      </c>
      <c r="I56" s="681" t="s">
        <v>28</v>
      </c>
      <c r="J56" s="965" t="s">
        <v>327</v>
      </c>
      <c r="K56" s="755"/>
      <c r="L56" s="772">
        <v>433075.70752</v>
      </c>
      <c r="M56" s="772">
        <v>4657113.79557</v>
      </c>
      <c r="N56" s="681" t="s">
        <v>147</v>
      </c>
      <c r="O56" s="966" t="s">
        <v>1290</v>
      </c>
      <c r="P56" s="967" t="s">
        <v>1291</v>
      </c>
      <c r="Q56" s="975">
        <f t="shared" si="0"/>
        <v>4119.5330325</v>
      </c>
      <c r="R56" s="968"/>
    </row>
    <row r="57" s="929" customFormat="1" ht="18" customHeight="1" spans="1:18">
      <c r="A57" s="739" t="s">
        <v>390</v>
      </c>
      <c r="B57" s="739" t="s">
        <v>102</v>
      </c>
      <c r="C57" s="815" t="s">
        <v>1296</v>
      </c>
      <c r="D57" s="755">
        <v>28.18884</v>
      </c>
      <c r="E57" s="681" t="s">
        <v>714</v>
      </c>
      <c r="F57" s="681" t="s">
        <v>715</v>
      </c>
      <c r="G57" s="681" t="s">
        <v>186</v>
      </c>
      <c r="H57" s="815" t="s">
        <v>721</v>
      </c>
      <c r="I57" s="681" t="s">
        <v>28</v>
      </c>
      <c r="J57" s="965" t="s">
        <v>58</v>
      </c>
      <c r="K57" s="755"/>
      <c r="L57" s="772">
        <v>433035.477752</v>
      </c>
      <c r="M57" s="772">
        <v>4651747.96847</v>
      </c>
      <c r="N57" s="681" t="s">
        <v>147</v>
      </c>
      <c r="O57" s="966" t="s">
        <v>1290</v>
      </c>
      <c r="P57" s="967" t="s">
        <v>1291</v>
      </c>
      <c r="Q57" s="975">
        <f t="shared" si="0"/>
        <v>126.84978</v>
      </c>
      <c r="R57" s="968"/>
    </row>
    <row r="58" s="929" customFormat="1" ht="18" customHeight="1" spans="1:18">
      <c r="A58" s="739" t="s">
        <v>390</v>
      </c>
      <c r="B58" s="739" t="s">
        <v>102</v>
      </c>
      <c r="C58" s="815" t="s">
        <v>347</v>
      </c>
      <c r="D58" s="755">
        <v>17.729115</v>
      </c>
      <c r="E58" s="681" t="s">
        <v>714</v>
      </c>
      <c r="F58" s="681" t="s">
        <v>715</v>
      </c>
      <c r="G58" s="681" t="s">
        <v>186</v>
      </c>
      <c r="H58" s="815" t="s">
        <v>717</v>
      </c>
      <c r="I58" s="681" t="s">
        <v>28</v>
      </c>
      <c r="J58" s="965" t="s">
        <v>58</v>
      </c>
      <c r="K58" s="755"/>
      <c r="L58" s="772">
        <v>430044.937595</v>
      </c>
      <c r="M58" s="772">
        <v>4657584.65517</v>
      </c>
      <c r="N58" s="681" t="s">
        <v>147</v>
      </c>
      <c r="O58" s="968" t="s">
        <v>1297</v>
      </c>
      <c r="P58" s="969" t="s">
        <v>1298</v>
      </c>
      <c r="Q58" s="975">
        <f t="shared" si="0"/>
        <v>79.7810175</v>
      </c>
      <c r="R58" s="968"/>
    </row>
    <row r="59" s="929" customFormat="1" ht="18" customHeight="1" spans="1:18">
      <c r="A59" s="739" t="s">
        <v>390</v>
      </c>
      <c r="B59" s="739" t="s">
        <v>102</v>
      </c>
      <c r="C59" s="815" t="s">
        <v>1134</v>
      </c>
      <c r="D59" s="755">
        <v>19.350795</v>
      </c>
      <c r="E59" s="681" t="s">
        <v>714</v>
      </c>
      <c r="F59" s="681" t="s">
        <v>715</v>
      </c>
      <c r="G59" s="681" t="s">
        <v>186</v>
      </c>
      <c r="H59" s="815" t="s">
        <v>721</v>
      </c>
      <c r="I59" s="681" t="s">
        <v>28</v>
      </c>
      <c r="J59" s="965" t="s">
        <v>58</v>
      </c>
      <c r="K59" s="755"/>
      <c r="L59" s="772">
        <v>430425.045741</v>
      </c>
      <c r="M59" s="772">
        <v>4657130.56278</v>
      </c>
      <c r="N59" s="681" t="s">
        <v>147</v>
      </c>
      <c r="O59" s="968" t="s">
        <v>1297</v>
      </c>
      <c r="P59" s="969" t="s">
        <v>1298</v>
      </c>
      <c r="Q59" s="975">
        <f t="shared" si="0"/>
        <v>87.0785775</v>
      </c>
      <c r="R59" s="968"/>
    </row>
    <row r="60" s="929" customFormat="1" ht="18" customHeight="1" spans="1:18">
      <c r="A60" s="739" t="s">
        <v>390</v>
      </c>
      <c r="B60" s="739" t="s">
        <v>102</v>
      </c>
      <c r="C60" s="815" t="s">
        <v>533</v>
      </c>
      <c r="D60" s="755">
        <v>8.09277</v>
      </c>
      <c r="E60" s="681" t="s">
        <v>714</v>
      </c>
      <c r="F60" s="681" t="s">
        <v>715</v>
      </c>
      <c r="G60" s="681" t="s">
        <v>186</v>
      </c>
      <c r="H60" s="815" t="s">
        <v>717</v>
      </c>
      <c r="I60" s="681" t="s">
        <v>28</v>
      </c>
      <c r="J60" s="965" t="s">
        <v>58</v>
      </c>
      <c r="K60" s="755"/>
      <c r="L60" s="772">
        <v>429147.153717</v>
      </c>
      <c r="M60" s="772">
        <v>4657337.38114</v>
      </c>
      <c r="N60" s="681" t="s">
        <v>147</v>
      </c>
      <c r="O60" s="968" t="s">
        <v>1297</v>
      </c>
      <c r="P60" s="969" t="s">
        <v>1298</v>
      </c>
      <c r="Q60" s="975">
        <f t="shared" si="0"/>
        <v>36.417465</v>
      </c>
      <c r="R60" s="968"/>
    </row>
    <row r="61" s="929" customFormat="1" ht="18" customHeight="1" spans="1:18">
      <c r="A61" s="739" t="s">
        <v>390</v>
      </c>
      <c r="B61" s="739" t="s">
        <v>102</v>
      </c>
      <c r="C61" s="815" t="s">
        <v>1176</v>
      </c>
      <c r="D61" s="755">
        <v>11.02836</v>
      </c>
      <c r="E61" s="681" t="s">
        <v>714</v>
      </c>
      <c r="F61" s="681" t="s">
        <v>715</v>
      </c>
      <c r="G61" s="681" t="s">
        <v>186</v>
      </c>
      <c r="H61" s="815" t="s">
        <v>717</v>
      </c>
      <c r="I61" s="681" t="s">
        <v>28</v>
      </c>
      <c r="J61" s="965" t="s">
        <v>327</v>
      </c>
      <c r="K61" s="755"/>
      <c r="L61" s="772">
        <v>427557.156919</v>
      </c>
      <c r="M61" s="772">
        <v>4658162.92538</v>
      </c>
      <c r="N61" s="681" t="s">
        <v>147</v>
      </c>
      <c r="O61" s="968" t="s">
        <v>1297</v>
      </c>
      <c r="P61" s="969" t="s">
        <v>1298</v>
      </c>
      <c r="Q61" s="975">
        <f t="shared" si="0"/>
        <v>49.62762</v>
      </c>
      <c r="R61" s="968"/>
    </row>
    <row r="62" s="929" customFormat="1" ht="18" customHeight="1" spans="1:18">
      <c r="A62" s="739" t="s">
        <v>390</v>
      </c>
      <c r="B62" s="739" t="s">
        <v>102</v>
      </c>
      <c r="C62" s="815" t="s">
        <v>458</v>
      </c>
      <c r="D62" s="755">
        <v>36.89451</v>
      </c>
      <c r="E62" s="681" t="s">
        <v>714</v>
      </c>
      <c r="F62" s="681" t="s">
        <v>715</v>
      </c>
      <c r="G62" s="681" t="s">
        <v>186</v>
      </c>
      <c r="H62" s="815" t="s">
        <v>721</v>
      </c>
      <c r="I62" s="681" t="s">
        <v>28</v>
      </c>
      <c r="J62" s="965" t="s">
        <v>58</v>
      </c>
      <c r="K62" s="755"/>
      <c r="L62" s="772">
        <v>432484.518279</v>
      </c>
      <c r="M62" s="772">
        <v>4657080.33026</v>
      </c>
      <c r="N62" s="681" t="s">
        <v>147</v>
      </c>
      <c r="O62" s="968" t="s">
        <v>1297</v>
      </c>
      <c r="P62" s="969" t="s">
        <v>1298</v>
      </c>
      <c r="Q62" s="975">
        <f t="shared" si="0"/>
        <v>166.025295</v>
      </c>
      <c r="R62" s="968"/>
    </row>
    <row r="63" s="929" customFormat="1" ht="18" customHeight="1" spans="1:18">
      <c r="A63" s="739" t="s">
        <v>390</v>
      </c>
      <c r="B63" s="739" t="s">
        <v>102</v>
      </c>
      <c r="C63" s="815" t="s">
        <v>376</v>
      </c>
      <c r="D63" s="755">
        <v>131.86248</v>
      </c>
      <c r="E63" s="681" t="s">
        <v>714</v>
      </c>
      <c r="F63" s="681" t="s">
        <v>715</v>
      </c>
      <c r="G63" s="681" t="s">
        <v>186</v>
      </c>
      <c r="H63" s="815" t="s">
        <v>717</v>
      </c>
      <c r="I63" s="681" t="s">
        <v>28</v>
      </c>
      <c r="J63" s="965" t="s">
        <v>327</v>
      </c>
      <c r="K63" s="755"/>
      <c r="L63" s="772">
        <v>428348.864186</v>
      </c>
      <c r="M63" s="772">
        <v>4658277.2179</v>
      </c>
      <c r="N63" s="681" t="s">
        <v>147</v>
      </c>
      <c r="O63" s="968" t="s">
        <v>1297</v>
      </c>
      <c r="P63" s="969" t="s">
        <v>1298</v>
      </c>
      <c r="Q63" s="975">
        <f t="shared" si="0"/>
        <v>593.38116</v>
      </c>
      <c r="R63" s="968"/>
    </row>
    <row r="64" s="929" customFormat="1" ht="18" customHeight="1" spans="1:18">
      <c r="A64" s="739" t="s">
        <v>390</v>
      </c>
      <c r="B64" s="739" t="s">
        <v>102</v>
      </c>
      <c r="C64" s="815" t="s">
        <v>1299</v>
      </c>
      <c r="D64" s="755">
        <v>2.803605</v>
      </c>
      <c r="E64" s="681" t="s">
        <v>714</v>
      </c>
      <c r="F64" s="681" t="s">
        <v>715</v>
      </c>
      <c r="G64" s="681" t="s">
        <v>186</v>
      </c>
      <c r="H64" s="815" t="s">
        <v>721</v>
      </c>
      <c r="I64" s="681" t="s">
        <v>28</v>
      </c>
      <c r="J64" s="965" t="s">
        <v>58</v>
      </c>
      <c r="K64" s="755"/>
      <c r="L64" s="772">
        <v>429240.960167</v>
      </c>
      <c r="M64" s="772">
        <v>4657231.49766</v>
      </c>
      <c r="N64" s="681" t="s">
        <v>147</v>
      </c>
      <c r="O64" s="968" t="s">
        <v>1297</v>
      </c>
      <c r="P64" s="969" t="s">
        <v>1298</v>
      </c>
      <c r="Q64" s="975">
        <f t="shared" si="0"/>
        <v>12.6162225</v>
      </c>
      <c r="R64" s="968"/>
    </row>
    <row r="65" s="929" customFormat="1" ht="18" customHeight="1" spans="1:18">
      <c r="A65" s="739" t="s">
        <v>390</v>
      </c>
      <c r="B65" s="739" t="s">
        <v>102</v>
      </c>
      <c r="C65" s="815" t="s">
        <v>1300</v>
      </c>
      <c r="D65" s="755">
        <v>21.000135</v>
      </c>
      <c r="E65" s="681" t="s">
        <v>714</v>
      </c>
      <c r="F65" s="681" t="s">
        <v>715</v>
      </c>
      <c r="G65" s="681" t="s">
        <v>186</v>
      </c>
      <c r="H65" s="815" t="s">
        <v>721</v>
      </c>
      <c r="I65" s="681" t="s">
        <v>28</v>
      </c>
      <c r="J65" s="965" t="s">
        <v>58</v>
      </c>
      <c r="K65" s="755"/>
      <c r="L65" s="772">
        <v>432164.226386</v>
      </c>
      <c r="M65" s="772">
        <v>4656551.57241</v>
      </c>
      <c r="N65" s="681" t="s">
        <v>147</v>
      </c>
      <c r="O65" s="968" t="s">
        <v>1297</v>
      </c>
      <c r="P65" s="969" t="s">
        <v>1298</v>
      </c>
      <c r="Q65" s="975">
        <f t="shared" si="0"/>
        <v>94.5006075</v>
      </c>
      <c r="R65" s="968"/>
    </row>
    <row r="66" s="929" customFormat="1" ht="18" customHeight="1" spans="1:18">
      <c r="A66" s="739" t="s">
        <v>390</v>
      </c>
      <c r="B66" s="739" t="s">
        <v>102</v>
      </c>
      <c r="C66" s="815" t="s">
        <v>510</v>
      </c>
      <c r="D66" s="755">
        <v>23.327775</v>
      </c>
      <c r="E66" s="681" t="s">
        <v>714</v>
      </c>
      <c r="F66" s="681" t="s">
        <v>715</v>
      </c>
      <c r="G66" s="681" t="s">
        <v>186</v>
      </c>
      <c r="H66" s="815" t="s">
        <v>721</v>
      </c>
      <c r="I66" s="681" t="s">
        <v>28</v>
      </c>
      <c r="J66" s="965" t="s">
        <v>58</v>
      </c>
      <c r="K66" s="755"/>
      <c r="L66" s="772">
        <v>427897.83083</v>
      </c>
      <c r="M66" s="772">
        <v>4657853.38472</v>
      </c>
      <c r="N66" s="681" t="s">
        <v>147</v>
      </c>
      <c r="O66" s="968" t="s">
        <v>1297</v>
      </c>
      <c r="P66" s="969" t="s">
        <v>1298</v>
      </c>
      <c r="Q66" s="975">
        <f t="shared" si="0"/>
        <v>104.9749875</v>
      </c>
      <c r="R66" s="968"/>
    </row>
    <row r="67" s="929" customFormat="1" ht="18" customHeight="1" spans="1:18">
      <c r="A67" s="739" t="s">
        <v>390</v>
      </c>
      <c r="B67" s="739" t="s">
        <v>102</v>
      </c>
      <c r="C67" s="815" t="s">
        <v>692</v>
      </c>
      <c r="D67" s="755">
        <v>13.63761</v>
      </c>
      <c r="E67" s="681" t="s">
        <v>714</v>
      </c>
      <c r="F67" s="681" t="s">
        <v>715</v>
      </c>
      <c r="G67" s="681" t="s">
        <v>186</v>
      </c>
      <c r="H67" s="815" t="s">
        <v>717</v>
      </c>
      <c r="I67" s="681" t="s">
        <v>28</v>
      </c>
      <c r="J67" s="965" t="s">
        <v>58</v>
      </c>
      <c r="K67" s="755"/>
      <c r="L67" s="772">
        <v>432541.323203</v>
      </c>
      <c r="M67" s="772">
        <v>4656910.29656</v>
      </c>
      <c r="N67" s="681" t="s">
        <v>147</v>
      </c>
      <c r="O67" s="968" t="s">
        <v>1297</v>
      </c>
      <c r="P67" s="969" t="s">
        <v>1298</v>
      </c>
      <c r="Q67" s="975">
        <f t="shared" si="0"/>
        <v>61.369245</v>
      </c>
      <c r="R67" s="968"/>
    </row>
    <row r="68" s="929" customFormat="1" ht="18" customHeight="1" spans="1:18">
      <c r="A68" s="739" t="s">
        <v>390</v>
      </c>
      <c r="B68" s="739" t="s">
        <v>102</v>
      </c>
      <c r="C68" s="815" t="s">
        <v>467</v>
      </c>
      <c r="D68" s="755">
        <v>36.33273</v>
      </c>
      <c r="E68" s="681" t="s">
        <v>714</v>
      </c>
      <c r="F68" s="681" t="s">
        <v>715</v>
      </c>
      <c r="G68" s="681" t="s">
        <v>186</v>
      </c>
      <c r="H68" s="815" t="s">
        <v>721</v>
      </c>
      <c r="I68" s="681" t="s">
        <v>28</v>
      </c>
      <c r="J68" s="965" t="s">
        <v>58</v>
      </c>
      <c r="K68" s="755"/>
      <c r="L68" s="772">
        <v>430473.853115</v>
      </c>
      <c r="M68" s="772">
        <v>4657001.39069</v>
      </c>
      <c r="N68" s="681" t="s">
        <v>147</v>
      </c>
      <c r="O68" s="968" t="s">
        <v>1297</v>
      </c>
      <c r="P68" s="969" t="s">
        <v>1298</v>
      </c>
      <c r="Q68" s="975">
        <f t="shared" si="0"/>
        <v>163.497285</v>
      </c>
      <c r="R68" s="968"/>
    </row>
    <row r="69" s="929" customFormat="1" ht="18" customHeight="1" spans="1:18">
      <c r="A69" s="739" t="s">
        <v>390</v>
      </c>
      <c r="B69" s="739" t="s">
        <v>102</v>
      </c>
      <c r="C69" s="815" t="s">
        <v>543</v>
      </c>
      <c r="D69" s="755">
        <v>24.794175</v>
      </c>
      <c r="E69" s="681" t="s">
        <v>714</v>
      </c>
      <c r="F69" s="681" t="s">
        <v>715</v>
      </c>
      <c r="G69" s="681" t="s">
        <v>186</v>
      </c>
      <c r="H69" s="815" t="s">
        <v>717</v>
      </c>
      <c r="I69" s="681" t="s">
        <v>28</v>
      </c>
      <c r="J69" s="965" t="s">
        <v>58</v>
      </c>
      <c r="K69" s="755"/>
      <c r="L69" s="772">
        <v>432370.883009</v>
      </c>
      <c r="M69" s="772">
        <v>4656956.65665</v>
      </c>
      <c r="N69" s="681" t="s">
        <v>147</v>
      </c>
      <c r="O69" s="968" t="s">
        <v>1297</v>
      </c>
      <c r="P69" s="969" t="s">
        <v>1298</v>
      </c>
      <c r="Q69" s="975">
        <f t="shared" si="0"/>
        <v>111.5737875</v>
      </c>
      <c r="R69" s="968"/>
    </row>
    <row r="70" s="929" customFormat="1" ht="18" customHeight="1" spans="1:18">
      <c r="A70" s="739" t="s">
        <v>390</v>
      </c>
      <c r="B70" s="739" t="s">
        <v>102</v>
      </c>
      <c r="C70" s="815" t="s">
        <v>578</v>
      </c>
      <c r="D70" s="755">
        <v>1.728045</v>
      </c>
      <c r="E70" s="681" t="s">
        <v>714</v>
      </c>
      <c r="F70" s="681" t="s">
        <v>715</v>
      </c>
      <c r="G70" s="681" t="s">
        <v>186</v>
      </c>
      <c r="H70" s="815" t="s">
        <v>717</v>
      </c>
      <c r="I70" s="681" t="s">
        <v>28</v>
      </c>
      <c r="J70" s="965" t="s">
        <v>327</v>
      </c>
      <c r="K70" s="755"/>
      <c r="L70" s="772">
        <v>428159.65659</v>
      </c>
      <c r="M70" s="772">
        <v>4658175.8535</v>
      </c>
      <c r="N70" s="681" t="s">
        <v>147</v>
      </c>
      <c r="O70" s="968" t="s">
        <v>1297</v>
      </c>
      <c r="P70" s="969" t="s">
        <v>1298</v>
      </c>
      <c r="Q70" s="975">
        <f t="shared" ref="Q70:Q133" si="1">D70*4.5</f>
        <v>7.7762025</v>
      </c>
      <c r="R70" s="968"/>
    </row>
    <row r="71" s="929" customFormat="1" ht="18" customHeight="1" spans="1:18">
      <c r="A71" s="739" t="s">
        <v>390</v>
      </c>
      <c r="B71" s="739" t="s">
        <v>102</v>
      </c>
      <c r="C71" s="815" t="s">
        <v>1301</v>
      </c>
      <c r="D71" s="755">
        <v>34.31379</v>
      </c>
      <c r="E71" s="681" t="s">
        <v>714</v>
      </c>
      <c r="F71" s="681" t="s">
        <v>715</v>
      </c>
      <c r="G71" s="681" t="s">
        <v>186</v>
      </c>
      <c r="H71" s="815" t="s">
        <v>717</v>
      </c>
      <c r="I71" s="681" t="s">
        <v>28</v>
      </c>
      <c r="J71" s="965" t="s">
        <v>327</v>
      </c>
      <c r="K71" s="755"/>
      <c r="L71" s="772">
        <v>432597.26201</v>
      </c>
      <c r="M71" s="772">
        <v>4656117.72318</v>
      </c>
      <c r="N71" s="681" t="s">
        <v>147</v>
      </c>
      <c r="O71" s="968" t="s">
        <v>1297</v>
      </c>
      <c r="P71" s="969" t="s">
        <v>1298</v>
      </c>
      <c r="Q71" s="975">
        <f t="shared" si="1"/>
        <v>154.412055</v>
      </c>
      <c r="R71" s="968"/>
    </row>
    <row r="72" s="929" customFormat="1" ht="18" customHeight="1" spans="1:18">
      <c r="A72" s="739" t="s">
        <v>390</v>
      </c>
      <c r="B72" s="739" t="s">
        <v>102</v>
      </c>
      <c r="C72" s="815" t="s">
        <v>1302</v>
      </c>
      <c r="D72" s="755">
        <v>13.18413</v>
      </c>
      <c r="E72" s="681" t="s">
        <v>714</v>
      </c>
      <c r="F72" s="681" t="s">
        <v>715</v>
      </c>
      <c r="G72" s="681" t="s">
        <v>186</v>
      </c>
      <c r="H72" s="815" t="s">
        <v>721</v>
      </c>
      <c r="I72" s="681" t="s">
        <v>28</v>
      </c>
      <c r="J72" s="965" t="s">
        <v>93</v>
      </c>
      <c r="K72" s="755"/>
      <c r="L72" s="772">
        <v>431977.414359</v>
      </c>
      <c r="M72" s="772">
        <v>4655744.64188</v>
      </c>
      <c r="N72" s="681" t="s">
        <v>147</v>
      </c>
      <c r="O72" s="968" t="s">
        <v>1297</v>
      </c>
      <c r="P72" s="969" t="s">
        <v>1298</v>
      </c>
      <c r="Q72" s="975">
        <f t="shared" si="1"/>
        <v>59.328585</v>
      </c>
      <c r="R72" s="968"/>
    </row>
    <row r="73" s="929" customFormat="1" ht="18" customHeight="1" spans="1:18">
      <c r="A73" s="739" t="s">
        <v>390</v>
      </c>
      <c r="B73" s="739" t="s">
        <v>102</v>
      </c>
      <c r="C73" s="815" t="s">
        <v>1303</v>
      </c>
      <c r="D73" s="755">
        <v>2.02311</v>
      </c>
      <c r="E73" s="681" t="s">
        <v>714</v>
      </c>
      <c r="F73" s="681" t="s">
        <v>715</v>
      </c>
      <c r="G73" s="681" t="s">
        <v>186</v>
      </c>
      <c r="H73" s="815" t="s">
        <v>721</v>
      </c>
      <c r="I73" s="681" t="s">
        <v>28</v>
      </c>
      <c r="J73" s="965" t="s">
        <v>58</v>
      </c>
      <c r="K73" s="755"/>
      <c r="L73" s="772">
        <v>433031.942101</v>
      </c>
      <c r="M73" s="772">
        <v>4651365.76828</v>
      </c>
      <c r="N73" s="681" t="s">
        <v>147</v>
      </c>
      <c r="O73" s="968" t="s">
        <v>1297</v>
      </c>
      <c r="P73" s="969" t="s">
        <v>1298</v>
      </c>
      <c r="Q73" s="975">
        <f t="shared" si="1"/>
        <v>9.103995</v>
      </c>
      <c r="R73" s="968"/>
    </row>
    <row r="74" s="929" customFormat="1" ht="18" customHeight="1" spans="1:18">
      <c r="A74" s="739" t="s">
        <v>390</v>
      </c>
      <c r="B74" s="739" t="s">
        <v>102</v>
      </c>
      <c r="C74" s="815" t="s">
        <v>1304</v>
      </c>
      <c r="D74" s="755">
        <v>62.764635</v>
      </c>
      <c r="E74" s="681" t="s">
        <v>714</v>
      </c>
      <c r="F74" s="681" t="s">
        <v>715</v>
      </c>
      <c r="G74" s="681" t="s">
        <v>186</v>
      </c>
      <c r="H74" s="815" t="s">
        <v>721</v>
      </c>
      <c r="I74" s="681" t="s">
        <v>28</v>
      </c>
      <c r="J74" s="965" t="s">
        <v>58</v>
      </c>
      <c r="K74" s="755"/>
      <c r="L74" s="772">
        <v>432951.648</v>
      </c>
      <c r="M74" s="772">
        <v>4651078.71333</v>
      </c>
      <c r="N74" s="681" t="s">
        <v>147</v>
      </c>
      <c r="O74" s="968" t="s">
        <v>1297</v>
      </c>
      <c r="P74" s="969" t="s">
        <v>1298</v>
      </c>
      <c r="Q74" s="975">
        <f t="shared" si="1"/>
        <v>282.4408575</v>
      </c>
      <c r="R74" s="968"/>
    </row>
    <row r="75" s="929" customFormat="1" ht="18" customHeight="1" spans="1:18">
      <c r="A75" s="739" t="s">
        <v>390</v>
      </c>
      <c r="B75" s="739" t="s">
        <v>102</v>
      </c>
      <c r="C75" s="815" t="s">
        <v>465</v>
      </c>
      <c r="D75" s="755">
        <v>20.154075</v>
      </c>
      <c r="E75" s="681" t="s">
        <v>714</v>
      </c>
      <c r="F75" s="681" t="s">
        <v>715</v>
      </c>
      <c r="G75" s="681" t="s">
        <v>186</v>
      </c>
      <c r="H75" s="815" t="s">
        <v>721</v>
      </c>
      <c r="I75" s="681" t="s">
        <v>28</v>
      </c>
      <c r="J75" s="965" t="s">
        <v>58</v>
      </c>
      <c r="K75" s="755"/>
      <c r="L75" s="772">
        <v>430891.695353</v>
      </c>
      <c r="M75" s="772">
        <v>4656943.22214</v>
      </c>
      <c r="N75" s="681" t="s">
        <v>147</v>
      </c>
      <c r="O75" s="968" t="s">
        <v>1297</v>
      </c>
      <c r="P75" s="969" t="s">
        <v>1298</v>
      </c>
      <c r="Q75" s="975">
        <f t="shared" si="1"/>
        <v>90.6933375</v>
      </c>
      <c r="R75" s="968"/>
    </row>
    <row r="76" s="929" customFormat="1" ht="18" customHeight="1" spans="1:18">
      <c r="A76" s="739" t="s">
        <v>390</v>
      </c>
      <c r="B76" s="739" t="s">
        <v>102</v>
      </c>
      <c r="C76" s="815" t="s">
        <v>355</v>
      </c>
      <c r="D76" s="755">
        <v>144.69468</v>
      </c>
      <c r="E76" s="681" t="s">
        <v>714</v>
      </c>
      <c r="F76" s="681" t="s">
        <v>715</v>
      </c>
      <c r="G76" s="681" t="s">
        <v>186</v>
      </c>
      <c r="H76" s="815" t="s">
        <v>721</v>
      </c>
      <c r="I76" s="681" t="s">
        <v>28</v>
      </c>
      <c r="J76" s="965" t="s">
        <v>58</v>
      </c>
      <c r="K76" s="755"/>
      <c r="L76" s="772">
        <v>430837.595231</v>
      </c>
      <c r="M76" s="772">
        <v>4657240.36225</v>
      </c>
      <c r="N76" s="681" t="s">
        <v>147</v>
      </c>
      <c r="O76" s="968" t="s">
        <v>1297</v>
      </c>
      <c r="P76" s="969" t="s">
        <v>1298</v>
      </c>
      <c r="Q76" s="975">
        <f t="shared" si="1"/>
        <v>651.12606</v>
      </c>
      <c r="R76" s="968"/>
    </row>
    <row r="77" s="929" customFormat="1" ht="18" customHeight="1" spans="1:18">
      <c r="A77" s="739" t="s">
        <v>390</v>
      </c>
      <c r="B77" s="739" t="s">
        <v>102</v>
      </c>
      <c r="C77" s="815" t="s">
        <v>540</v>
      </c>
      <c r="D77" s="755">
        <v>7.571625</v>
      </c>
      <c r="E77" s="681" t="s">
        <v>714</v>
      </c>
      <c r="F77" s="681" t="s">
        <v>715</v>
      </c>
      <c r="G77" s="681" t="s">
        <v>186</v>
      </c>
      <c r="H77" s="815" t="s">
        <v>721</v>
      </c>
      <c r="I77" s="681" t="s">
        <v>28</v>
      </c>
      <c r="J77" s="965" t="s">
        <v>58</v>
      </c>
      <c r="K77" s="755"/>
      <c r="L77" s="772">
        <v>431071.134196</v>
      </c>
      <c r="M77" s="772">
        <v>4656969.7138</v>
      </c>
      <c r="N77" s="681" t="s">
        <v>147</v>
      </c>
      <c r="O77" s="968" t="s">
        <v>1297</v>
      </c>
      <c r="P77" s="969" t="s">
        <v>1298</v>
      </c>
      <c r="Q77" s="975">
        <f t="shared" si="1"/>
        <v>34.0723125</v>
      </c>
      <c r="R77" s="968"/>
    </row>
    <row r="78" s="929" customFormat="1" ht="18" customHeight="1" spans="1:18">
      <c r="A78" s="739" t="s">
        <v>390</v>
      </c>
      <c r="B78" s="739" t="s">
        <v>102</v>
      </c>
      <c r="C78" s="815" t="s">
        <v>1181</v>
      </c>
      <c r="D78" s="755">
        <v>8.790405</v>
      </c>
      <c r="E78" s="681" t="s">
        <v>714</v>
      </c>
      <c r="F78" s="681" t="s">
        <v>715</v>
      </c>
      <c r="G78" s="681" t="s">
        <v>186</v>
      </c>
      <c r="H78" s="815" t="s">
        <v>721</v>
      </c>
      <c r="I78" s="681" t="s">
        <v>28</v>
      </c>
      <c r="J78" s="965" t="s">
        <v>58</v>
      </c>
      <c r="K78" s="755"/>
      <c r="L78" s="772">
        <v>431901.079027</v>
      </c>
      <c r="M78" s="772">
        <v>4656598.95222</v>
      </c>
      <c r="N78" s="681" t="s">
        <v>147</v>
      </c>
      <c r="O78" s="968" t="s">
        <v>1297</v>
      </c>
      <c r="P78" s="969" t="s">
        <v>1298</v>
      </c>
      <c r="Q78" s="975">
        <f t="shared" si="1"/>
        <v>39.5568225</v>
      </c>
      <c r="R78" s="968"/>
    </row>
    <row r="79" s="929" customFormat="1" ht="18" customHeight="1" spans="1:18">
      <c r="A79" s="739" t="s">
        <v>390</v>
      </c>
      <c r="B79" s="739" t="s">
        <v>102</v>
      </c>
      <c r="C79" s="815" t="s">
        <v>658</v>
      </c>
      <c r="D79" s="755">
        <v>13.82001</v>
      </c>
      <c r="E79" s="681" t="s">
        <v>714</v>
      </c>
      <c r="F79" s="681" t="s">
        <v>715</v>
      </c>
      <c r="G79" s="681" t="s">
        <v>186</v>
      </c>
      <c r="H79" s="815" t="s">
        <v>721</v>
      </c>
      <c r="I79" s="681" t="s">
        <v>28</v>
      </c>
      <c r="J79" s="965" t="s">
        <v>58</v>
      </c>
      <c r="K79" s="755"/>
      <c r="L79" s="772">
        <v>432156.528028</v>
      </c>
      <c r="M79" s="772">
        <v>4656793.59544</v>
      </c>
      <c r="N79" s="681" t="s">
        <v>147</v>
      </c>
      <c r="O79" s="968" t="s">
        <v>1297</v>
      </c>
      <c r="P79" s="969" t="s">
        <v>1298</v>
      </c>
      <c r="Q79" s="975">
        <f t="shared" si="1"/>
        <v>62.190045</v>
      </c>
      <c r="R79" s="968"/>
    </row>
    <row r="80" s="929" customFormat="1" ht="18" customHeight="1" spans="1:18">
      <c r="A80" s="739" t="s">
        <v>390</v>
      </c>
      <c r="B80" s="739" t="s">
        <v>102</v>
      </c>
      <c r="C80" s="815" t="s">
        <v>374</v>
      </c>
      <c r="D80" s="755">
        <v>12.88221</v>
      </c>
      <c r="E80" s="681" t="s">
        <v>714</v>
      </c>
      <c r="F80" s="681" t="s">
        <v>715</v>
      </c>
      <c r="G80" s="681" t="s">
        <v>186</v>
      </c>
      <c r="H80" s="815" t="s">
        <v>717</v>
      </c>
      <c r="I80" s="681" t="s">
        <v>28</v>
      </c>
      <c r="J80" s="965" t="s">
        <v>327</v>
      </c>
      <c r="K80" s="755"/>
      <c r="L80" s="772">
        <v>427801.539117</v>
      </c>
      <c r="M80" s="772">
        <v>4658279.47018</v>
      </c>
      <c r="N80" s="681" t="s">
        <v>147</v>
      </c>
      <c r="O80" s="968" t="s">
        <v>1297</v>
      </c>
      <c r="P80" s="969" t="s">
        <v>1298</v>
      </c>
      <c r="Q80" s="975">
        <f t="shared" si="1"/>
        <v>57.969945</v>
      </c>
      <c r="R80" s="968"/>
    </row>
    <row r="81" s="929" customFormat="1" ht="18" customHeight="1" spans="1:18">
      <c r="A81" s="739" t="s">
        <v>390</v>
      </c>
      <c r="B81" s="739" t="s">
        <v>102</v>
      </c>
      <c r="C81" s="815" t="s">
        <v>600</v>
      </c>
      <c r="D81" s="755">
        <v>71.997735</v>
      </c>
      <c r="E81" s="681" t="s">
        <v>714</v>
      </c>
      <c r="F81" s="681" t="s">
        <v>715</v>
      </c>
      <c r="G81" s="681" t="s">
        <v>186</v>
      </c>
      <c r="H81" s="815" t="s">
        <v>717</v>
      </c>
      <c r="I81" s="681" t="s">
        <v>28</v>
      </c>
      <c r="J81" s="965" t="s">
        <v>58</v>
      </c>
      <c r="K81" s="755"/>
      <c r="L81" s="772">
        <v>428787.716146</v>
      </c>
      <c r="M81" s="772">
        <v>4657858.26921</v>
      </c>
      <c r="N81" s="681" t="s">
        <v>147</v>
      </c>
      <c r="O81" s="968" t="s">
        <v>1297</v>
      </c>
      <c r="P81" s="969" t="s">
        <v>1298</v>
      </c>
      <c r="Q81" s="975">
        <f t="shared" si="1"/>
        <v>323.9898075</v>
      </c>
      <c r="R81" s="968"/>
    </row>
    <row r="82" s="929" customFormat="1" ht="18" customHeight="1" spans="1:18">
      <c r="A82" s="739" t="s">
        <v>390</v>
      </c>
      <c r="B82" s="739" t="s">
        <v>102</v>
      </c>
      <c r="C82" s="815" t="s">
        <v>1305</v>
      </c>
      <c r="D82" s="755">
        <v>29.268525</v>
      </c>
      <c r="E82" s="681" t="s">
        <v>714</v>
      </c>
      <c r="F82" s="681" t="s">
        <v>715</v>
      </c>
      <c r="G82" s="681" t="s">
        <v>186</v>
      </c>
      <c r="H82" s="815" t="s">
        <v>721</v>
      </c>
      <c r="I82" s="681" t="s">
        <v>28</v>
      </c>
      <c r="J82" s="965" t="s">
        <v>58</v>
      </c>
      <c r="K82" s="755"/>
      <c r="L82" s="772">
        <v>428887.86967</v>
      </c>
      <c r="M82" s="772">
        <v>4657163.79461</v>
      </c>
      <c r="N82" s="681" t="s">
        <v>147</v>
      </c>
      <c r="O82" s="968" t="s">
        <v>1297</v>
      </c>
      <c r="P82" s="969" t="s">
        <v>1298</v>
      </c>
      <c r="Q82" s="975">
        <f t="shared" si="1"/>
        <v>131.7083625</v>
      </c>
      <c r="R82" s="968"/>
    </row>
    <row r="83" s="929" customFormat="1" ht="18" customHeight="1" spans="1:18">
      <c r="A83" s="739" t="s">
        <v>390</v>
      </c>
      <c r="B83" s="739" t="s">
        <v>102</v>
      </c>
      <c r="C83" s="815" t="s">
        <v>566</v>
      </c>
      <c r="D83" s="755">
        <v>19.699995</v>
      </c>
      <c r="E83" s="681" t="s">
        <v>714</v>
      </c>
      <c r="F83" s="681" t="s">
        <v>715</v>
      </c>
      <c r="G83" s="681" t="s">
        <v>186</v>
      </c>
      <c r="H83" s="815" t="s">
        <v>721</v>
      </c>
      <c r="I83" s="681" t="s">
        <v>28</v>
      </c>
      <c r="J83" s="965" t="s">
        <v>58</v>
      </c>
      <c r="K83" s="755"/>
      <c r="L83" s="772">
        <v>429511.826477</v>
      </c>
      <c r="M83" s="772">
        <v>4657123.23129</v>
      </c>
      <c r="N83" s="681" t="s">
        <v>147</v>
      </c>
      <c r="O83" s="968" t="s">
        <v>1297</v>
      </c>
      <c r="P83" s="969" t="s">
        <v>1298</v>
      </c>
      <c r="Q83" s="975">
        <f t="shared" si="1"/>
        <v>88.6499775</v>
      </c>
      <c r="R83" s="968"/>
    </row>
    <row r="84" s="929" customFormat="1" ht="18" customHeight="1" spans="1:18">
      <c r="A84" s="739" t="s">
        <v>390</v>
      </c>
      <c r="B84" s="739" t="s">
        <v>102</v>
      </c>
      <c r="C84" s="815" t="s">
        <v>1306</v>
      </c>
      <c r="D84" s="755">
        <v>3.978555</v>
      </c>
      <c r="E84" s="681" t="s">
        <v>714</v>
      </c>
      <c r="F84" s="681" t="s">
        <v>715</v>
      </c>
      <c r="G84" s="681" t="s">
        <v>186</v>
      </c>
      <c r="H84" s="815" t="s">
        <v>721</v>
      </c>
      <c r="I84" s="681" t="s">
        <v>28</v>
      </c>
      <c r="J84" s="965" t="s">
        <v>327</v>
      </c>
      <c r="K84" s="755"/>
      <c r="L84" s="772">
        <v>433452.844981</v>
      </c>
      <c r="M84" s="772">
        <v>4656191.04054</v>
      </c>
      <c r="N84" s="681" t="s">
        <v>147</v>
      </c>
      <c r="O84" s="968" t="s">
        <v>1297</v>
      </c>
      <c r="P84" s="969" t="s">
        <v>1298</v>
      </c>
      <c r="Q84" s="975">
        <f t="shared" si="1"/>
        <v>17.9034975</v>
      </c>
      <c r="R84" s="968"/>
    </row>
    <row r="85" s="929" customFormat="1" ht="18" customHeight="1" spans="1:18">
      <c r="A85" s="739" t="s">
        <v>390</v>
      </c>
      <c r="B85" s="739" t="s">
        <v>102</v>
      </c>
      <c r="C85" s="815" t="s">
        <v>1307</v>
      </c>
      <c r="D85" s="755">
        <v>19.113525</v>
      </c>
      <c r="E85" s="681" t="s">
        <v>714</v>
      </c>
      <c r="F85" s="681" t="s">
        <v>715</v>
      </c>
      <c r="G85" s="681" t="s">
        <v>186</v>
      </c>
      <c r="H85" s="815" t="s">
        <v>721</v>
      </c>
      <c r="I85" s="681" t="s">
        <v>28</v>
      </c>
      <c r="J85" s="965" t="s">
        <v>58</v>
      </c>
      <c r="K85" s="755"/>
      <c r="L85" s="772">
        <v>431757.150373</v>
      </c>
      <c r="M85" s="772">
        <v>4655683.99801</v>
      </c>
      <c r="N85" s="681" t="s">
        <v>147</v>
      </c>
      <c r="O85" s="968" t="s">
        <v>1297</v>
      </c>
      <c r="P85" s="969" t="s">
        <v>1298</v>
      </c>
      <c r="Q85" s="975">
        <f t="shared" si="1"/>
        <v>86.0108625</v>
      </c>
      <c r="R85" s="968"/>
    </row>
    <row r="86" s="929" customFormat="1" ht="18" customHeight="1" spans="1:18">
      <c r="A86" s="739" t="s">
        <v>390</v>
      </c>
      <c r="B86" s="739" t="s">
        <v>102</v>
      </c>
      <c r="C86" s="815" t="s">
        <v>1308</v>
      </c>
      <c r="D86" s="755">
        <v>942.777075</v>
      </c>
      <c r="E86" s="681" t="s">
        <v>714</v>
      </c>
      <c r="F86" s="681" t="s">
        <v>715</v>
      </c>
      <c r="G86" s="681" t="s">
        <v>186</v>
      </c>
      <c r="H86" s="815" t="s">
        <v>717</v>
      </c>
      <c r="I86" s="681" t="s">
        <v>28</v>
      </c>
      <c r="J86" s="965" t="s">
        <v>58</v>
      </c>
      <c r="K86" s="755"/>
      <c r="L86" s="772">
        <v>431483.908445</v>
      </c>
      <c r="M86" s="772">
        <v>4655918.44874</v>
      </c>
      <c r="N86" s="681" t="s">
        <v>147</v>
      </c>
      <c r="O86" s="968" t="s">
        <v>1297</v>
      </c>
      <c r="P86" s="969" t="s">
        <v>1298</v>
      </c>
      <c r="Q86" s="975">
        <f t="shared" si="1"/>
        <v>4242.4968375</v>
      </c>
      <c r="R86" s="968"/>
    </row>
    <row r="87" s="929" customFormat="1" ht="18" customHeight="1" spans="1:18">
      <c r="A87" s="739" t="s">
        <v>390</v>
      </c>
      <c r="B87" s="739" t="s">
        <v>102</v>
      </c>
      <c r="C87" s="815" t="s">
        <v>442</v>
      </c>
      <c r="D87" s="755">
        <v>13.995915</v>
      </c>
      <c r="E87" s="681" t="s">
        <v>714</v>
      </c>
      <c r="F87" s="681" t="s">
        <v>715</v>
      </c>
      <c r="G87" s="681" t="s">
        <v>186</v>
      </c>
      <c r="H87" s="815" t="s">
        <v>721</v>
      </c>
      <c r="I87" s="681" t="s">
        <v>28</v>
      </c>
      <c r="J87" s="965" t="s">
        <v>58</v>
      </c>
      <c r="K87" s="755"/>
      <c r="L87" s="772">
        <v>429328.379584</v>
      </c>
      <c r="M87" s="772">
        <v>4657324.26798</v>
      </c>
      <c r="N87" s="681" t="s">
        <v>147</v>
      </c>
      <c r="O87" s="968" t="s">
        <v>1297</v>
      </c>
      <c r="P87" s="969" t="s">
        <v>1298</v>
      </c>
      <c r="Q87" s="975">
        <f t="shared" si="1"/>
        <v>62.9816175</v>
      </c>
      <c r="R87" s="968"/>
    </row>
    <row r="88" s="929" customFormat="1" ht="18" customHeight="1" spans="1:18">
      <c r="A88" s="739" t="s">
        <v>390</v>
      </c>
      <c r="B88" s="739" t="s">
        <v>102</v>
      </c>
      <c r="C88" s="815" t="s">
        <v>1309</v>
      </c>
      <c r="D88" s="755">
        <v>15.815625</v>
      </c>
      <c r="E88" s="681" t="s">
        <v>714</v>
      </c>
      <c r="F88" s="681" t="s">
        <v>715</v>
      </c>
      <c r="G88" s="681" t="s">
        <v>186</v>
      </c>
      <c r="H88" s="815" t="s">
        <v>717</v>
      </c>
      <c r="I88" s="681" t="s">
        <v>28</v>
      </c>
      <c r="J88" s="965" t="s">
        <v>58</v>
      </c>
      <c r="K88" s="755"/>
      <c r="L88" s="772">
        <v>428619.884608</v>
      </c>
      <c r="M88" s="772">
        <v>4657589.8624</v>
      </c>
      <c r="N88" s="681" t="s">
        <v>592</v>
      </c>
      <c r="O88" s="968" t="s">
        <v>1297</v>
      </c>
      <c r="P88" s="969" t="s">
        <v>1298</v>
      </c>
      <c r="Q88" s="975">
        <f t="shared" si="1"/>
        <v>71.1703125</v>
      </c>
      <c r="R88" s="968"/>
    </row>
    <row r="89" s="929" customFormat="1" ht="18" customHeight="1" spans="1:18">
      <c r="A89" s="739" t="s">
        <v>390</v>
      </c>
      <c r="B89" s="739" t="s">
        <v>102</v>
      </c>
      <c r="C89" s="815" t="s">
        <v>628</v>
      </c>
      <c r="D89" s="755">
        <v>22.056405</v>
      </c>
      <c r="E89" s="681" t="s">
        <v>714</v>
      </c>
      <c r="F89" s="681" t="s">
        <v>715</v>
      </c>
      <c r="G89" s="681" t="s">
        <v>186</v>
      </c>
      <c r="H89" s="815" t="s">
        <v>717</v>
      </c>
      <c r="I89" s="681" t="s">
        <v>28</v>
      </c>
      <c r="J89" s="965" t="s">
        <v>58</v>
      </c>
      <c r="K89" s="755"/>
      <c r="L89" s="772">
        <v>429194.79456</v>
      </c>
      <c r="M89" s="772">
        <v>4657157.01086</v>
      </c>
      <c r="N89" s="681" t="s">
        <v>592</v>
      </c>
      <c r="O89" s="968" t="s">
        <v>1297</v>
      </c>
      <c r="P89" s="969" t="s">
        <v>1298</v>
      </c>
      <c r="Q89" s="975">
        <f t="shared" si="1"/>
        <v>99.2538225</v>
      </c>
      <c r="R89" s="968"/>
    </row>
    <row r="90" s="929" customFormat="1" ht="18" customHeight="1" spans="1:18">
      <c r="A90" s="739" t="s">
        <v>390</v>
      </c>
      <c r="B90" s="739" t="s">
        <v>102</v>
      </c>
      <c r="C90" s="815" t="s">
        <v>605</v>
      </c>
      <c r="D90" s="755">
        <v>4.97016</v>
      </c>
      <c r="E90" s="681" t="s">
        <v>714</v>
      </c>
      <c r="F90" s="681" t="s">
        <v>715</v>
      </c>
      <c r="G90" s="681" t="s">
        <v>186</v>
      </c>
      <c r="H90" s="815" t="s">
        <v>721</v>
      </c>
      <c r="I90" s="681" t="s">
        <v>28</v>
      </c>
      <c r="J90" s="965" t="s">
        <v>49</v>
      </c>
      <c r="K90" s="755"/>
      <c r="L90" s="772">
        <v>430693.976398</v>
      </c>
      <c r="M90" s="772">
        <v>4657415.49966</v>
      </c>
      <c r="N90" s="681" t="s">
        <v>147</v>
      </c>
      <c r="O90" s="968" t="s">
        <v>1297</v>
      </c>
      <c r="P90" s="969" t="s">
        <v>1298</v>
      </c>
      <c r="Q90" s="975">
        <f t="shared" si="1"/>
        <v>22.36572</v>
      </c>
      <c r="R90" s="968"/>
    </row>
    <row r="91" s="929" customFormat="1" ht="18" customHeight="1" spans="1:18">
      <c r="A91" s="739" t="s">
        <v>390</v>
      </c>
      <c r="B91" s="739" t="s">
        <v>102</v>
      </c>
      <c r="C91" s="815" t="s">
        <v>1310</v>
      </c>
      <c r="D91" s="755">
        <v>6.074565</v>
      </c>
      <c r="E91" s="681" t="s">
        <v>714</v>
      </c>
      <c r="F91" s="681" t="s">
        <v>715</v>
      </c>
      <c r="G91" s="681" t="s">
        <v>186</v>
      </c>
      <c r="H91" s="815" t="s">
        <v>721</v>
      </c>
      <c r="I91" s="681" t="s">
        <v>28</v>
      </c>
      <c r="J91" s="965" t="s">
        <v>58</v>
      </c>
      <c r="K91" s="755"/>
      <c r="L91" s="772">
        <v>430118.082402</v>
      </c>
      <c r="M91" s="772">
        <v>4656514.27649</v>
      </c>
      <c r="N91" s="681" t="s">
        <v>592</v>
      </c>
      <c r="O91" s="968" t="s">
        <v>1297</v>
      </c>
      <c r="P91" s="969" t="s">
        <v>1298</v>
      </c>
      <c r="Q91" s="975">
        <f t="shared" si="1"/>
        <v>27.3355425</v>
      </c>
      <c r="R91" s="968"/>
    </row>
    <row r="92" s="929" customFormat="1" ht="18" customHeight="1" spans="1:18">
      <c r="A92" s="739" t="s">
        <v>390</v>
      </c>
      <c r="B92" s="739" t="s">
        <v>102</v>
      </c>
      <c r="C92" s="815" t="s">
        <v>435</v>
      </c>
      <c r="D92" s="755">
        <v>15.572715</v>
      </c>
      <c r="E92" s="681" t="s">
        <v>714</v>
      </c>
      <c r="F92" s="681" t="s">
        <v>715</v>
      </c>
      <c r="G92" s="681" t="s">
        <v>186</v>
      </c>
      <c r="H92" s="815" t="s">
        <v>717</v>
      </c>
      <c r="I92" s="681" t="s">
        <v>28</v>
      </c>
      <c r="J92" s="965" t="s">
        <v>58</v>
      </c>
      <c r="K92" s="755"/>
      <c r="L92" s="772">
        <v>430063.031712</v>
      </c>
      <c r="M92" s="772">
        <v>4657447.77759</v>
      </c>
      <c r="N92" s="681" t="s">
        <v>147</v>
      </c>
      <c r="O92" s="968" t="s">
        <v>1297</v>
      </c>
      <c r="P92" s="969" t="s">
        <v>1298</v>
      </c>
      <c r="Q92" s="975">
        <f t="shared" si="1"/>
        <v>70.0772175</v>
      </c>
      <c r="R92" s="968"/>
    </row>
    <row r="93" s="929" customFormat="1" ht="18" customHeight="1" spans="1:18">
      <c r="A93" s="739" t="s">
        <v>390</v>
      </c>
      <c r="B93" s="739" t="s">
        <v>102</v>
      </c>
      <c r="C93" s="815" t="s">
        <v>1184</v>
      </c>
      <c r="D93" s="755">
        <v>11.61498</v>
      </c>
      <c r="E93" s="681" t="s">
        <v>714</v>
      </c>
      <c r="F93" s="681" t="s">
        <v>715</v>
      </c>
      <c r="G93" s="681" t="s">
        <v>186</v>
      </c>
      <c r="H93" s="815" t="s">
        <v>721</v>
      </c>
      <c r="I93" s="681" t="s">
        <v>28</v>
      </c>
      <c r="J93" s="965" t="s">
        <v>58</v>
      </c>
      <c r="K93" s="755"/>
      <c r="L93" s="772">
        <v>431271.950365</v>
      </c>
      <c r="M93" s="772">
        <v>4656584.3064</v>
      </c>
      <c r="N93" s="681" t="s">
        <v>147</v>
      </c>
      <c r="O93" s="968" t="s">
        <v>1297</v>
      </c>
      <c r="P93" s="969" t="s">
        <v>1298</v>
      </c>
      <c r="Q93" s="975">
        <f t="shared" si="1"/>
        <v>52.26741</v>
      </c>
      <c r="R93" s="968"/>
    </row>
    <row r="94" s="929" customFormat="1" ht="18" customHeight="1" spans="1:18">
      <c r="A94" s="739" t="s">
        <v>390</v>
      </c>
      <c r="B94" s="739" t="s">
        <v>102</v>
      </c>
      <c r="C94" s="815" t="s">
        <v>493</v>
      </c>
      <c r="D94" s="755">
        <v>36.85389</v>
      </c>
      <c r="E94" s="681" t="s">
        <v>714</v>
      </c>
      <c r="F94" s="681" t="s">
        <v>715</v>
      </c>
      <c r="G94" s="681" t="s">
        <v>186</v>
      </c>
      <c r="H94" s="815" t="s">
        <v>717</v>
      </c>
      <c r="I94" s="681" t="s">
        <v>28</v>
      </c>
      <c r="J94" s="965" t="s">
        <v>58</v>
      </c>
      <c r="K94" s="755"/>
      <c r="L94" s="772">
        <v>432329.148313</v>
      </c>
      <c r="M94" s="772">
        <v>4656392.18642</v>
      </c>
      <c r="N94" s="681" t="s">
        <v>147</v>
      </c>
      <c r="O94" s="968" t="s">
        <v>1297</v>
      </c>
      <c r="P94" s="969" t="s">
        <v>1298</v>
      </c>
      <c r="Q94" s="975">
        <f t="shared" si="1"/>
        <v>165.842505</v>
      </c>
      <c r="R94" s="968"/>
    </row>
    <row r="95" s="929" customFormat="1" ht="18" customHeight="1" spans="1:18">
      <c r="A95" s="739" t="s">
        <v>390</v>
      </c>
      <c r="B95" s="739" t="s">
        <v>102</v>
      </c>
      <c r="C95" s="815" t="s">
        <v>690</v>
      </c>
      <c r="D95" s="755">
        <v>51.266865</v>
      </c>
      <c r="E95" s="681" t="s">
        <v>714</v>
      </c>
      <c r="F95" s="681" t="s">
        <v>715</v>
      </c>
      <c r="G95" s="681" t="s">
        <v>186</v>
      </c>
      <c r="H95" s="815" t="s">
        <v>721</v>
      </c>
      <c r="I95" s="681" t="s">
        <v>28</v>
      </c>
      <c r="J95" s="965" t="s">
        <v>58</v>
      </c>
      <c r="K95" s="755"/>
      <c r="L95" s="772">
        <v>428926.344147</v>
      </c>
      <c r="M95" s="772">
        <v>4657082.74706</v>
      </c>
      <c r="N95" s="681" t="s">
        <v>147</v>
      </c>
      <c r="O95" s="968" t="s">
        <v>1297</v>
      </c>
      <c r="P95" s="969" t="s">
        <v>1298</v>
      </c>
      <c r="Q95" s="975">
        <f t="shared" si="1"/>
        <v>230.7008925</v>
      </c>
      <c r="R95" s="968"/>
    </row>
    <row r="96" s="929" customFormat="1" ht="18" customHeight="1" spans="1:18">
      <c r="A96" s="739" t="s">
        <v>390</v>
      </c>
      <c r="B96" s="739" t="s">
        <v>102</v>
      </c>
      <c r="C96" s="815" t="s">
        <v>462</v>
      </c>
      <c r="D96" s="755">
        <v>1.9956</v>
      </c>
      <c r="E96" s="681" t="s">
        <v>714</v>
      </c>
      <c r="F96" s="681" t="s">
        <v>715</v>
      </c>
      <c r="G96" s="681" t="s">
        <v>186</v>
      </c>
      <c r="H96" s="815" t="s">
        <v>721</v>
      </c>
      <c r="I96" s="681" t="s">
        <v>28</v>
      </c>
      <c r="J96" s="965" t="s">
        <v>58</v>
      </c>
      <c r="K96" s="755"/>
      <c r="L96" s="772">
        <v>429981.013734</v>
      </c>
      <c r="M96" s="772">
        <v>4657030.17457</v>
      </c>
      <c r="N96" s="681" t="s">
        <v>147</v>
      </c>
      <c r="O96" s="968" t="s">
        <v>1297</v>
      </c>
      <c r="P96" s="969" t="s">
        <v>1298</v>
      </c>
      <c r="Q96" s="975">
        <f t="shared" si="1"/>
        <v>8.9802</v>
      </c>
      <c r="R96" s="968"/>
    </row>
    <row r="97" s="929" customFormat="1" ht="18" customHeight="1" spans="1:18">
      <c r="A97" s="739" t="s">
        <v>390</v>
      </c>
      <c r="B97" s="739" t="s">
        <v>102</v>
      </c>
      <c r="C97" s="815" t="s">
        <v>1311</v>
      </c>
      <c r="D97" s="755">
        <v>145.190205</v>
      </c>
      <c r="E97" s="681" t="s">
        <v>714</v>
      </c>
      <c r="F97" s="681" t="s">
        <v>715</v>
      </c>
      <c r="G97" s="681" t="s">
        <v>186</v>
      </c>
      <c r="H97" s="815" t="s">
        <v>721</v>
      </c>
      <c r="I97" s="681" t="s">
        <v>28</v>
      </c>
      <c r="J97" s="965" t="s">
        <v>58</v>
      </c>
      <c r="K97" s="755"/>
      <c r="L97" s="772">
        <v>429348.44577</v>
      </c>
      <c r="M97" s="772">
        <v>4657577.88577</v>
      </c>
      <c r="N97" s="681" t="s">
        <v>592</v>
      </c>
      <c r="O97" s="968" t="s">
        <v>1297</v>
      </c>
      <c r="P97" s="969" t="s">
        <v>1298</v>
      </c>
      <c r="Q97" s="975">
        <f t="shared" si="1"/>
        <v>653.3559225</v>
      </c>
      <c r="R97" s="968"/>
    </row>
    <row r="98" s="929" customFormat="1" ht="18" customHeight="1" spans="1:18">
      <c r="A98" s="739" t="s">
        <v>390</v>
      </c>
      <c r="B98" s="739" t="s">
        <v>102</v>
      </c>
      <c r="C98" s="815" t="s">
        <v>1312</v>
      </c>
      <c r="D98" s="755">
        <v>73.187775</v>
      </c>
      <c r="E98" s="681" t="s">
        <v>714</v>
      </c>
      <c r="F98" s="681" t="s">
        <v>715</v>
      </c>
      <c r="G98" s="681" t="s">
        <v>186</v>
      </c>
      <c r="H98" s="815" t="s">
        <v>721</v>
      </c>
      <c r="I98" s="681" t="s">
        <v>28</v>
      </c>
      <c r="J98" s="965" t="s">
        <v>58</v>
      </c>
      <c r="K98" s="755"/>
      <c r="L98" s="772">
        <v>430200.888087</v>
      </c>
      <c r="M98" s="772">
        <v>4657144.3049</v>
      </c>
      <c r="N98" s="681" t="s">
        <v>147</v>
      </c>
      <c r="O98" s="968" t="s">
        <v>1297</v>
      </c>
      <c r="P98" s="969" t="s">
        <v>1298</v>
      </c>
      <c r="Q98" s="975">
        <f t="shared" si="1"/>
        <v>329.3449875</v>
      </c>
      <c r="R98" s="968"/>
    </row>
    <row r="99" s="929" customFormat="1" ht="18" customHeight="1" spans="1:18">
      <c r="A99" s="739" t="s">
        <v>390</v>
      </c>
      <c r="B99" s="739" t="s">
        <v>102</v>
      </c>
      <c r="C99" s="815" t="s">
        <v>450</v>
      </c>
      <c r="D99" s="755">
        <v>64.997385</v>
      </c>
      <c r="E99" s="681" t="s">
        <v>714</v>
      </c>
      <c r="F99" s="681" t="s">
        <v>715</v>
      </c>
      <c r="G99" s="681" t="s">
        <v>186</v>
      </c>
      <c r="H99" s="815" t="s">
        <v>721</v>
      </c>
      <c r="I99" s="681" t="s">
        <v>28</v>
      </c>
      <c r="J99" s="965" t="s">
        <v>58</v>
      </c>
      <c r="K99" s="755"/>
      <c r="L99" s="772">
        <v>430673.481153</v>
      </c>
      <c r="M99" s="772">
        <v>4657220.3063</v>
      </c>
      <c r="N99" s="681" t="s">
        <v>147</v>
      </c>
      <c r="O99" s="968" t="s">
        <v>1297</v>
      </c>
      <c r="P99" s="969" t="s">
        <v>1298</v>
      </c>
      <c r="Q99" s="975">
        <f t="shared" si="1"/>
        <v>292.4882325</v>
      </c>
      <c r="R99" s="968"/>
    </row>
    <row r="100" s="929" customFormat="1" ht="18" customHeight="1" spans="1:18">
      <c r="A100" s="739" t="s">
        <v>390</v>
      </c>
      <c r="B100" s="739" t="s">
        <v>102</v>
      </c>
      <c r="C100" s="815" t="s">
        <v>1313</v>
      </c>
      <c r="D100" s="755">
        <v>40.527585</v>
      </c>
      <c r="E100" s="681" t="s">
        <v>714</v>
      </c>
      <c r="F100" s="681" t="s">
        <v>715</v>
      </c>
      <c r="G100" s="681" t="s">
        <v>186</v>
      </c>
      <c r="H100" s="815" t="s">
        <v>721</v>
      </c>
      <c r="I100" s="681" t="s">
        <v>28</v>
      </c>
      <c r="J100" s="965" t="s">
        <v>58</v>
      </c>
      <c r="K100" s="755"/>
      <c r="L100" s="772">
        <v>431554.422405</v>
      </c>
      <c r="M100" s="772">
        <v>4655998.8183</v>
      </c>
      <c r="N100" s="681" t="s">
        <v>147</v>
      </c>
      <c r="O100" s="968" t="s">
        <v>1297</v>
      </c>
      <c r="P100" s="969" t="s">
        <v>1298</v>
      </c>
      <c r="Q100" s="975">
        <f t="shared" si="1"/>
        <v>182.3741325</v>
      </c>
      <c r="R100" s="968"/>
    </row>
    <row r="101" s="929" customFormat="1" ht="18" customHeight="1" spans="1:18">
      <c r="A101" s="739" t="s">
        <v>390</v>
      </c>
      <c r="B101" s="739" t="s">
        <v>102</v>
      </c>
      <c r="C101" s="815" t="s">
        <v>437</v>
      </c>
      <c r="D101" s="755">
        <v>149.88714</v>
      </c>
      <c r="E101" s="681" t="s">
        <v>714</v>
      </c>
      <c r="F101" s="681" t="s">
        <v>715</v>
      </c>
      <c r="G101" s="681" t="s">
        <v>186</v>
      </c>
      <c r="H101" s="815" t="s">
        <v>721</v>
      </c>
      <c r="I101" s="681" t="s">
        <v>28</v>
      </c>
      <c r="J101" s="965" t="s">
        <v>58</v>
      </c>
      <c r="K101" s="755"/>
      <c r="L101" s="772">
        <v>432554.917383</v>
      </c>
      <c r="M101" s="772">
        <v>4657372.77998</v>
      </c>
      <c r="N101" s="681" t="s">
        <v>147</v>
      </c>
      <c r="O101" s="966" t="s">
        <v>1314</v>
      </c>
      <c r="P101" s="976" t="s">
        <v>1315</v>
      </c>
      <c r="Q101" s="975">
        <f t="shared" si="1"/>
        <v>674.49213</v>
      </c>
      <c r="R101" s="968"/>
    </row>
    <row r="102" s="929" customFormat="1" ht="18" customHeight="1" spans="1:18">
      <c r="A102" s="739" t="s">
        <v>390</v>
      </c>
      <c r="B102" s="739" t="s">
        <v>102</v>
      </c>
      <c r="C102" s="815" t="s">
        <v>359</v>
      </c>
      <c r="D102" s="755">
        <v>61.878195</v>
      </c>
      <c r="E102" s="681" t="s">
        <v>714</v>
      </c>
      <c r="F102" s="681" t="s">
        <v>715</v>
      </c>
      <c r="G102" s="681" t="s">
        <v>186</v>
      </c>
      <c r="H102" s="815" t="s">
        <v>721</v>
      </c>
      <c r="I102" s="681" t="s">
        <v>28</v>
      </c>
      <c r="J102" s="965" t="s">
        <v>58</v>
      </c>
      <c r="K102" s="755"/>
      <c r="L102" s="772">
        <v>431272.832903</v>
      </c>
      <c r="M102" s="772">
        <v>4657096.07356</v>
      </c>
      <c r="N102" s="681" t="s">
        <v>147</v>
      </c>
      <c r="O102" s="966" t="s">
        <v>1314</v>
      </c>
      <c r="P102" s="976" t="s">
        <v>1315</v>
      </c>
      <c r="Q102" s="975">
        <f t="shared" si="1"/>
        <v>278.4518775</v>
      </c>
      <c r="R102" s="968"/>
    </row>
    <row r="103" s="929" customFormat="1" ht="18" customHeight="1" spans="1:18">
      <c r="A103" s="739" t="s">
        <v>390</v>
      </c>
      <c r="B103" s="739" t="s">
        <v>102</v>
      </c>
      <c r="C103" s="815" t="s">
        <v>576</v>
      </c>
      <c r="D103" s="755">
        <v>86.710815</v>
      </c>
      <c r="E103" s="681" t="s">
        <v>714</v>
      </c>
      <c r="F103" s="681" t="s">
        <v>715</v>
      </c>
      <c r="G103" s="681" t="s">
        <v>186</v>
      </c>
      <c r="H103" s="815" t="s">
        <v>717</v>
      </c>
      <c r="I103" s="681" t="s">
        <v>28</v>
      </c>
      <c r="J103" s="965" t="s">
        <v>58</v>
      </c>
      <c r="K103" s="755"/>
      <c r="L103" s="772">
        <v>428141.696297</v>
      </c>
      <c r="M103" s="772">
        <v>4658299.53536</v>
      </c>
      <c r="N103" s="681" t="s">
        <v>147</v>
      </c>
      <c r="O103" s="966" t="s">
        <v>1314</v>
      </c>
      <c r="P103" s="976" t="s">
        <v>1315</v>
      </c>
      <c r="Q103" s="975">
        <f t="shared" si="1"/>
        <v>390.1986675</v>
      </c>
      <c r="R103" s="968"/>
    </row>
    <row r="104" s="929" customFormat="1" ht="18" customHeight="1" spans="1:18">
      <c r="A104" s="739" t="s">
        <v>390</v>
      </c>
      <c r="B104" s="739" t="s">
        <v>102</v>
      </c>
      <c r="C104" s="815" t="s">
        <v>1316</v>
      </c>
      <c r="D104" s="755">
        <v>23.506965</v>
      </c>
      <c r="E104" s="681" t="s">
        <v>714</v>
      </c>
      <c r="F104" s="681" t="s">
        <v>715</v>
      </c>
      <c r="G104" s="681" t="s">
        <v>186</v>
      </c>
      <c r="H104" s="815" t="s">
        <v>721</v>
      </c>
      <c r="I104" s="681" t="s">
        <v>28</v>
      </c>
      <c r="J104" s="965" t="s">
        <v>58</v>
      </c>
      <c r="K104" s="755"/>
      <c r="L104" s="772">
        <v>432438.132923</v>
      </c>
      <c r="M104" s="772">
        <v>4656286.33657</v>
      </c>
      <c r="N104" s="681" t="s">
        <v>147</v>
      </c>
      <c r="O104" s="966" t="s">
        <v>1314</v>
      </c>
      <c r="P104" s="976" t="s">
        <v>1315</v>
      </c>
      <c r="Q104" s="975">
        <f t="shared" si="1"/>
        <v>105.7813425</v>
      </c>
      <c r="R104" s="968"/>
    </row>
    <row r="105" s="929" customFormat="1" ht="18" customHeight="1" spans="1:18">
      <c r="A105" s="739" t="s">
        <v>390</v>
      </c>
      <c r="B105" s="739" t="s">
        <v>102</v>
      </c>
      <c r="C105" s="815" t="s">
        <v>586</v>
      </c>
      <c r="D105" s="755">
        <v>2.687925</v>
      </c>
      <c r="E105" s="681" t="s">
        <v>714</v>
      </c>
      <c r="F105" s="681" t="s">
        <v>715</v>
      </c>
      <c r="G105" s="681" t="s">
        <v>186</v>
      </c>
      <c r="H105" s="815" t="s">
        <v>721</v>
      </c>
      <c r="I105" s="681" t="s">
        <v>28</v>
      </c>
      <c r="J105" s="965" t="s">
        <v>58</v>
      </c>
      <c r="K105" s="755"/>
      <c r="L105" s="772">
        <v>430373.362377</v>
      </c>
      <c r="M105" s="772">
        <v>4657626.5806</v>
      </c>
      <c r="N105" s="681" t="s">
        <v>147</v>
      </c>
      <c r="O105" s="966" t="s">
        <v>1314</v>
      </c>
      <c r="P105" s="976" t="s">
        <v>1315</v>
      </c>
      <c r="Q105" s="975">
        <f t="shared" si="1"/>
        <v>12.0956625</v>
      </c>
      <c r="R105" s="968"/>
    </row>
    <row r="106" s="929" customFormat="1" ht="18" customHeight="1" spans="1:18">
      <c r="A106" s="739" t="s">
        <v>390</v>
      </c>
      <c r="B106" s="739" t="s">
        <v>102</v>
      </c>
      <c r="C106" s="815" t="s">
        <v>1317</v>
      </c>
      <c r="D106" s="755">
        <v>55.4205</v>
      </c>
      <c r="E106" s="681" t="s">
        <v>714</v>
      </c>
      <c r="F106" s="681" t="s">
        <v>715</v>
      </c>
      <c r="G106" s="681" t="s">
        <v>186</v>
      </c>
      <c r="H106" s="815" t="s">
        <v>717</v>
      </c>
      <c r="I106" s="681" t="s">
        <v>28</v>
      </c>
      <c r="J106" s="965" t="s">
        <v>58</v>
      </c>
      <c r="K106" s="755"/>
      <c r="L106" s="772">
        <v>431281.818829</v>
      </c>
      <c r="M106" s="772">
        <v>4657086.51221</v>
      </c>
      <c r="N106" s="681" t="s">
        <v>147</v>
      </c>
      <c r="O106" s="966" t="s">
        <v>1314</v>
      </c>
      <c r="P106" s="976" t="s">
        <v>1315</v>
      </c>
      <c r="Q106" s="975">
        <f t="shared" si="1"/>
        <v>249.39225</v>
      </c>
      <c r="R106" s="968"/>
    </row>
    <row r="107" s="929" customFormat="1" ht="18" customHeight="1" spans="1:18">
      <c r="A107" s="739" t="s">
        <v>390</v>
      </c>
      <c r="B107" s="739" t="s">
        <v>102</v>
      </c>
      <c r="C107" s="815" t="s">
        <v>1318</v>
      </c>
      <c r="D107" s="755">
        <v>23.15601</v>
      </c>
      <c r="E107" s="681" t="s">
        <v>714</v>
      </c>
      <c r="F107" s="681" t="s">
        <v>715</v>
      </c>
      <c r="G107" s="681" t="s">
        <v>186</v>
      </c>
      <c r="H107" s="815" t="s">
        <v>717</v>
      </c>
      <c r="I107" s="681" t="s">
        <v>28</v>
      </c>
      <c r="J107" s="965" t="s">
        <v>327</v>
      </c>
      <c r="K107" s="755"/>
      <c r="L107" s="772">
        <v>432980.698839</v>
      </c>
      <c r="M107" s="772">
        <v>4650850.76307</v>
      </c>
      <c r="N107" s="681" t="s">
        <v>147</v>
      </c>
      <c r="O107" s="966" t="s">
        <v>1314</v>
      </c>
      <c r="P107" s="976" t="s">
        <v>1315</v>
      </c>
      <c r="Q107" s="975">
        <f t="shared" si="1"/>
        <v>104.202045</v>
      </c>
      <c r="R107" s="968"/>
    </row>
    <row r="108" s="929" customFormat="1" ht="18" customHeight="1" spans="1:18">
      <c r="A108" s="739" t="s">
        <v>390</v>
      </c>
      <c r="B108" s="739" t="s">
        <v>102</v>
      </c>
      <c r="C108" s="815" t="s">
        <v>537</v>
      </c>
      <c r="D108" s="755">
        <v>82.085745</v>
      </c>
      <c r="E108" s="681" t="s">
        <v>714</v>
      </c>
      <c r="F108" s="681" t="s">
        <v>715</v>
      </c>
      <c r="G108" s="681" t="s">
        <v>186</v>
      </c>
      <c r="H108" s="815" t="s">
        <v>717</v>
      </c>
      <c r="I108" s="681" t="s">
        <v>28</v>
      </c>
      <c r="J108" s="965" t="s">
        <v>58</v>
      </c>
      <c r="K108" s="755"/>
      <c r="L108" s="772">
        <v>432441.802542</v>
      </c>
      <c r="M108" s="772">
        <v>4657018.257</v>
      </c>
      <c r="N108" s="681" t="s">
        <v>147</v>
      </c>
      <c r="O108" s="966" t="s">
        <v>1314</v>
      </c>
      <c r="P108" s="976" t="s">
        <v>1315</v>
      </c>
      <c r="Q108" s="975">
        <f t="shared" si="1"/>
        <v>369.3858525</v>
      </c>
      <c r="R108" s="968"/>
    </row>
    <row r="109" s="929" customFormat="1" ht="18" customHeight="1" spans="1:18">
      <c r="A109" s="739" t="s">
        <v>390</v>
      </c>
      <c r="B109" s="739" t="s">
        <v>102</v>
      </c>
      <c r="C109" s="815" t="s">
        <v>474</v>
      </c>
      <c r="D109" s="755">
        <v>4.42548</v>
      </c>
      <c r="E109" s="681" t="s">
        <v>714</v>
      </c>
      <c r="F109" s="681" t="s">
        <v>715</v>
      </c>
      <c r="G109" s="681" t="s">
        <v>186</v>
      </c>
      <c r="H109" s="815" t="s">
        <v>717</v>
      </c>
      <c r="I109" s="681" t="s">
        <v>28</v>
      </c>
      <c r="J109" s="965" t="s">
        <v>58</v>
      </c>
      <c r="K109" s="755"/>
      <c r="L109" s="772">
        <v>432016.480706</v>
      </c>
      <c r="M109" s="772">
        <v>4656903.1012</v>
      </c>
      <c r="N109" s="681" t="s">
        <v>147</v>
      </c>
      <c r="O109" s="966" t="s">
        <v>1314</v>
      </c>
      <c r="P109" s="976" t="s">
        <v>1315</v>
      </c>
      <c r="Q109" s="975">
        <f t="shared" si="1"/>
        <v>19.91466</v>
      </c>
      <c r="R109" s="968"/>
    </row>
    <row r="110" s="929" customFormat="1" ht="18" customHeight="1" spans="1:18">
      <c r="A110" s="739" t="s">
        <v>390</v>
      </c>
      <c r="B110" s="739" t="s">
        <v>102</v>
      </c>
      <c r="C110" s="815" t="s">
        <v>1319</v>
      </c>
      <c r="D110" s="755">
        <v>50.602065</v>
      </c>
      <c r="E110" s="681" t="s">
        <v>714</v>
      </c>
      <c r="F110" s="681" t="s">
        <v>715</v>
      </c>
      <c r="G110" s="681" t="s">
        <v>186</v>
      </c>
      <c r="H110" s="815" t="s">
        <v>721</v>
      </c>
      <c r="I110" s="681" t="s">
        <v>28</v>
      </c>
      <c r="J110" s="965" t="s">
        <v>327</v>
      </c>
      <c r="K110" s="755"/>
      <c r="L110" s="772">
        <v>432783.630941</v>
      </c>
      <c r="M110" s="772">
        <v>4656484.50977</v>
      </c>
      <c r="N110" s="681" t="s">
        <v>147</v>
      </c>
      <c r="O110" s="966" t="s">
        <v>1314</v>
      </c>
      <c r="P110" s="976" t="s">
        <v>1315</v>
      </c>
      <c r="Q110" s="975">
        <f t="shared" si="1"/>
        <v>227.7092925</v>
      </c>
      <c r="R110" s="968"/>
    </row>
    <row r="111" s="929" customFormat="1" ht="18" customHeight="1" spans="1:18">
      <c r="A111" s="739" t="s">
        <v>390</v>
      </c>
      <c r="B111" s="739" t="s">
        <v>102</v>
      </c>
      <c r="C111" s="815" t="s">
        <v>436</v>
      </c>
      <c r="D111" s="755">
        <v>123.060495</v>
      </c>
      <c r="E111" s="681" t="s">
        <v>714</v>
      </c>
      <c r="F111" s="681" t="s">
        <v>715</v>
      </c>
      <c r="G111" s="681" t="s">
        <v>186</v>
      </c>
      <c r="H111" s="815" t="s">
        <v>721</v>
      </c>
      <c r="I111" s="681" t="s">
        <v>28</v>
      </c>
      <c r="J111" s="965" t="s">
        <v>327</v>
      </c>
      <c r="K111" s="755"/>
      <c r="L111" s="772">
        <v>433640.891756</v>
      </c>
      <c r="M111" s="772">
        <v>4657456.21771</v>
      </c>
      <c r="N111" s="681" t="s">
        <v>592</v>
      </c>
      <c r="O111" s="977" t="s">
        <v>1320</v>
      </c>
      <c r="P111" s="978" t="s">
        <v>1321</v>
      </c>
      <c r="Q111" s="975">
        <f t="shared" si="1"/>
        <v>553.7722275</v>
      </c>
      <c r="R111" s="968"/>
    </row>
    <row r="112" s="929" customFormat="1" ht="18" customHeight="1" spans="1:18">
      <c r="A112" s="739" t="s">
        <v>390</v>
      </c>
      <c r="B112" s="739" t="s">
        <v>102</v>
      </c>
      <c r="C112" s="815" t="s">
        <v>559</v>
      </c>
      <c r="D112" s="755">
        <v>2.122455</v>
      </c>
      <c r="E112" s="681" t="s">
        <v>714</v>
      </c>
      <c r="F112" s="681" t="s">
        <v>715</v>
      </c>
      <c r="G112" s="681" t="s">
        <v>186</v>
      </c>
      <c r="H112" s="815" t="s">
        <v>721</v>
      </c>
      <c r="I112" s="681" t="s">
        <v>28</v>
      </c>
      <c r="J112" s="965" t="s">
        <v>58</v>
      </c>
      <c r="K112" s="755"/>
      <c r="L112" s="772">
        <v>431752.534213</v>
      </c>
      <c r="M112" s="772">
        <v>4656633.24773</v>
      </c>
      <c r="N112" s="681" t="s">
        <v>592</v>
      </c>
      <c r="O112" s="966" t="s">
        <v>1314</v>
      </c>
      <c r="P112" s="976" t="s">
        <v>1315</v>
      </c>
      <c r="Q112" s="975">
        <f t="shared" si="1"/>
        <v>9.5510475</v>
      </c>
      <c r="R112" s="968"/>
    </row>
    <row r="113" s="929" customFormat="1" ht="18" customHeight="1" spans="1:18">
      <c r="A113" s="739" t="s">
        <v>390</v>
      </c>
      <c r="B113" s="739" t="s">
        <v>102</v>
      </c>
      <c r="C113" s="815" t="s">
        <v>684</v>
      </c>
      <c r="D113" s="755">
        <v>10.78737</v>
      </c>
      <c r="E113" s="681" t="s">
        <v>714</v>
      </c>
      <c r="F113" s="681" t="s">
        <v>715</v>
      </c>
      <c r="G113" s="681" t="s">
        <v>186</v>
      </c>
      <c r="H113" s="815" t="s">
        <v>721</v>
      </c>
      <c r="I113" s="681" t="s">
        <v>28</v>
      </c>
      <c r="J113" s="965" t="s">
        <v>58</v>
      </c>
      <c r="K113" s="755"/>
      <c r="L113" s="772">
        <v>429941.605755</v>
      </c>
      <c r="M113" s="772">
        <v>4657353.64888</v>
      </c>
      <c r="N113" s="681" t="s">
        <v>592</v>
      </c>
      <c r="O113" s="966" t="s">
        <v>1314</v>
      </c>
      <c r="P113" s="976" t="s">
        <v>1315</v>
      </c>
      <c r="Q113" s="975">
        <f t="shared" si="1"/>
        <v>48.543165</v>
      </c>
      <c r="R113" s="968"/>
    </row>
    <row r="114" s="929" customFormat="1" ht="18" customHeight="1" spans="1:18">
      <c r="A114" s="739" t="s">
        <v>390</v>
      </c>
      <c r="B114" s="739" t="s">
        <v>102</v>
      </c>
      <c r="C114" s="815" t="s">
        <v>655</v>
      </c>
      <c r="D114" s="755">
        <v>43.30593</v>
      </c>
      <c r="E114" s="681" t="s">
        <v>714</v>
      </c>
      <c r="F114" s="681" t="s">
        <v>715</v>
      </c>
      <c r="G114" s="681" t="s">
        <v>186</v>
      </c>
      <c r="H114" s="815" t="s">
        <v>717</v>
      </c>
      <c r="I114" s="681" t="s">
        <v>28</v>
      </c>
      <c r="J114" s="965" t="s">
        <v>58</v>
      </c>
      <c r="K114" s="755"/>
      <c r="L114" s="772">
        <v>429117.502613</v>
      </c>
      <c r="M114" s="772">
        <v>4657220.2405</v>
      </c>
      <c r="N114" s="681" t="s">
        <v>592</v>
      </c>
      <c r="O114" s="977" t="s">
        <v>1320</v>
      </c>
      <c r="P114" s="978" t="s">
        <v>1321</v>
      </c>
      <c r="Q114" s="975">
        <f t="shared" si="1"/>
        <v>194.876685</v>
      </c>
      <c r="R114" s="968"/>
    </row>
    <row r="115" s="929" customFormat="1" ht="18" customHeight="1" spans="1:18">
      <c r="A115" s="739" t="s">
        <v>390</v>
      </c>
      <c r="B115" s="739" t="s">
        <v>102</v>
      </c>
      <c r="C115" s="815" t="s">
        <v>483</v>
      </c>
      <c r="D115" s="755">
        <v>13.3509</v>
      </c>
      <c r="E115" s="681" t="s">
        <v>714</v>
      </c>
      <c r="F115" s="681" t="s">
        <v>715</v>
      </c>
      <c r="G115" s="681" t="s">
        <v>186</v>
      </c>
      <c r="H115" s="815" t="s">
        <v>721</v>
      </c>
      <c r="I115" s="681" t="s">
        <v>28</v>
      </c>
      <c r="J115" s="965" t="s">
        <v>58</v>
      </c>
      <c r="K115" s="755"/>
      <c r="L115" s="772">
        <v>431531.375677</v>
      </c>
      <c r="M115" s="772">
        <v>4656692.19081</v>
      </c>
      <c r="N115" s="681" t="s">
        <v>592</v>
      </c>
      <c r="O115" s="977" t="s">
        <v>1320</v>
      </c>
      <c r="P115" s="978" t="s">
        <v>1321</v>
      </c>
      <c r="Q115" s="975">
        <f t="shared" si="1"/>
        <v>60.07905</v>
      </c>
      <c r="R115" s="968"/>
    </row>
    <row r="116" s="929" customFormat="1" ht="18" customHeight="1" spans="1:18">
      <c r="A116" s="739" t="s">
        <v>390</v>
      </c>
      <c r="B116" s="739" t="s">
        <v>102</v>
      </c>
      <c r="C116" s="815" t="s">
        <v>1108</v>
      </c>
      <c r="D116" s="755">
        <v>82.93557</v>
      </c>
      <c r="E116" s="681" t="s">
        <v>714</v>
      </c>
      <c r="F116" s="681" t="s">
        <v>715</v>
      </c>
      <c r="G116" s="681" t="s">
        <v>186</v>
      </c>
      <c r="H116" s="815" t="s">
        <v>721</v>
      </c>
      <c r="I116" s="681" t="s">
        <v>28</v>
      </c>
      <c r="J116" s="965" t="s">
        <v>58</v>
      </c>
      <c r="K116" s="755"/>
      <c r="L116" s="772">
        <v>432127.504813</v>
      </c>
      <c r="M116" s="772">
        <v>4656859.18842</v>
      </c>
      <c r="N116" s="681" t="s">
        <v>592</v>
      </c>
      <c r="O116" s="977" t="s">
        <v>1320</v>
      </c>
      <c r="P116" s="978" t="s">
        <v>1321</v>
      </c>
      <c r="Q116" s="975">
        <f t="shared" si="1"/>
        <v>373.210065</v>
      </c>
      <c r="R116" s="968"/>
    </row>
    <row r="117" s="929" customFormat="1" ht="18" customHeight="1" spans="1:18">
      <c r="A117" s="739" t="s">
        <v>390</v>
      </c>
      <c r="B117" s="739" t="s">
        <v>102</v>
      </c>
      <c r="C117" s="815" t="s">
        <v>1322</v>
      </c>
      <c r="D117" s="755">
        <v>8.431065</v>
      </c>
      <c r="E117" s="681" t="s">
        <v>714</v>
      </c>
      <c r="F117" s="681" t="s">
        <v>715</v>
      </c>
      <c r="G117" s="681" t="s">
        <v>186</v>
      </c>
      <c r="H117" s="815" t="s">
        <v>721</v>
      </c>
      <c r="I117" s="681" t="s">
        <v>28</v>
      </c>
      <c r="J117" s="965" t="s">
        <v>58</v>
      </c>
      <c r="K117" s="755"/>
      <c r="L117" s="772">
        <v>429044.011381</v>
      </c>
      <c r="M117" s="772">
        <v>4657625.64337</v>
      </c>
      <c r="N117" s="681" t="s">
        <v>592</v>
      </c>
      <c r="O117" s="977" t="s">
        <v>1320</v>
      </c>
      <c r="P117" s="978" t="s">
        <v>1321</v>
      </c>
      <c r="Q117" s="975">
        <f t="shared" si="1"/>
        <v>37.9397925</v>
      </c>
      <c r="R117" s="968"/>
    </row>
    <row r="118" s="929" customFormat="1" ht="18" customHeight="1" spans="1:18">
      <c r="A118" s="739" t="s">
        <v>390</v>
      </c>
      <c r="B118" s="739" t="s">
        <v>102</v>
      </c>
      <c r="C118" s="815" t="s">
        <v>648</v>
      </c>
      <c r="D118" s="755">
        <v>11.80776</v>
      </c>
      <c r="E118" s="681" t="s">
        <v>714</v>
      </c>
      <c r="F118" s="681" t="s">
        <v>715</v>
      </c>
      <c r="G118" s="681" t="s">
        <v>186</v>
      </c>
      <c r="H118" s="815" t="s">
        <v>721</v>
      </c>
      <c r="I118" s="681" t="s">
        <v>28</v>
      </c>
      <c r="J118" s="965" t="s">
        <v>58</v>
      </c>
      <c r="K118" s="755"/>
      <c r="L118" s="772">
        <v>430203.634766</v>
      </c>
      <c r="M118" s="772">
        <v>4657608.48768</v>
      </c>
      <c r="N118" s="681" t="s">
        <v>592</v>
      </c>
      <c r="O118" s="977" t="s">
        <v>1320</v>
      </c>
      <c r="P118" s="978" t="s">
        <v>1321</v>
      </c>
      <c r="Q118" s="975">
        <f t="shared" si="1"/>
        <v>53.13492</v>
      </c>
      <c r="R118" s="968"/>
    </row>
    <row r="119" s="929" customFormat="1" ht="18" customHeight="1" spans="1:18">
      <c r="A119" s="739" t="s">
        <v>390</v>
      </c>
      <c r="B119" s="739" t="s">
        <v>102</v>
      </c>
      <c r="C119" s="815" t="s">
        <v>1323</v>
      </c>
      <c r="D119" s="755">
        <v>8.443335</v>
      </c>
      <c r="E119" s="681" t="s">
        <v>714</v>
      </c>
      <c r="F119" s="681" t="s">
        <v>715</v>
      </c>
      <c r="G119" s="681" t="s">
        <v>186</v>
      </c>
      <c r="H119" s="815" t="s">
        <v>721</v>
      </c>
      <c r="I119" s="681" t="s">
        <v>28</v>
      </c>
      <c r="J119" s="965" t="s">
        <v>58</v>
      </c>
      <c r="K119" s="755"/>
      <c r="L119" s="772">
        <v>431495.197657</v>
      </c>
      <c r="M119" s="772">
        <v>4655822.63615</v>
      </c>
      <c r="N119" s="681" t="s">
        <v>147</v>
      </c>
      <c r="O119" s="977" t="s">
        <v>1320</v>
      </c>
      <c r="P119" s="978" t="s">
        <v>1321</v>
      </c>
      <c r="Q119" s="975">
        <f t="shared" si="1"/>
        <v>37.9950075</v>
      </c>
      <c r="R119" s="968"/>
    </row>
    <row r="120" s="929" customFormat="1" ht="18" customHeight="1" spans="1:18">
      <c r="A120" s="739" t="s">
        <v>390</v>
      </c>
      <c r="B120" s="739" t="s">
        <v>102</v>
      </c>
      <c r="C120" s="815" t="s">
        <v>471</v>
      </c>
      <c r="D120" s="755">
        <v>0.88596</v>
      </c>
      <c r="E120" s="681" t="s">
        <v>714</v>
      </c>
      <c r="F120" s="681" t="s">
        <v>715</v>
      </c>
      <c r="G120" s="681" t="s">
        <v>186</v>
      </c>
      <c r="H120" s="815" t="s">
        <v>721</v>
      </c>
      <c r="I120" s="738" t="s">
        <v>28</v>
      </c>
      <c r="J120" s="965" t="s">
        <v>58</v>
      </c>
      <c r="K120" s="755"/>
      <c r="L120" s="772">
        <v>432434.558604</v>
      </c>
      <c r="M120" s="772">
        <v>4656939.98616</v>
      </c>
      <c r="N120" s="738" t="s">
        <v>147</v>
      </c>
      <c r="O120" s="977" t="s">
        <v>1320</v>
      </c>
      <c r="P120" s="978" t="s">
        <v>1321</v>
      </c>
      <c r="Q120" s="975">
        <f t="shared" si="1"/>
        <v>3.98682</v>
      </c>
      <c r="R120" s="968"/>
    </row>
    <row r="121" s="929" customFormat="1" ht="18" customHeight="1" spans="1:18">
      <c r="A121" s="739" t="s">
        <v>390</v>
      </c>
      <c r="B121" s="739" t="s">
        <v>102</v>
      </c>
      <c r="C121" s="815" t="s">
        <v>624</v>
      </c>
      <c r="D121" s="755">
        <v>48.222435</v>
      </c>
      <c r="E121" s="681" t="s">
        <v>714</v>
      </c>
      <c r="F121" s="681" t="s">
        <v>715</v>
      </c>
      <c r="G121" s="681" t="s">
        <v>186</v>
      </c>
      <c r="H121" s="815" t="s">
        <v>721</v>
      </c>
      <c r="I121" s="681" t="s">
        <v>28</v>
      </c>
      <c r="J121" s="965" t="s">
        <v>58</v>
      </c>
      <c r="K121" s="755"/>
      <c r="L121" s="772">
        <v>432374.218078</v>
      </c>
      <c r="M121" s="772">
        <v>4657484.4679</v>
      </c>
      <c r="N121" s="681" t="s">
        <v>147</v>
      </c>
      <c r="O121" s="977" t="s">
        <v>1320</v>
      </c>
      <c r="P121" s="978" t="s">
        <v>1321</v>
      </c>
      <c r="Q121" s="975">
        <f t="shared" si="1"/>
        <v>217.0009575</v>
      </c>
      <c r="R121" s="968"/>
    </row>
    <row r="122" s="929" customFormat="1" ht="18" customHeight="1" spans="1:18">
      <c r="A122" s="739" t="s">
        <v>390</v>
      </c>
      <c r="B122" s="739" t="s">
        <v>102</v>
      </c>
      <c r="C122" s="815" t="s">
        <v>1324</v>
      </c>
      <c r="D122" s="755">
        <v>63.32946</v>
      </c>
      <c r="E122" s="681" t="s">
        <v>714</v>
      </c>
      <c r="F122" s="681" t="s">
        <v>715</v>
      </c>
      <c r="G122" s="681" t="s">
        <v>186</v>
      </c>
      <c r="H122" s="815" t="s">
        <v>721</v>
      </c>
      <c r="I122" s="681" t="s">
        <v>28</v>
      </c>
      <c r="J122" s="965" t="s">
        <v>58</v>
      </c>
      <c r="K122" s="755"/>
      <c r="L122" s="772">
        <v>432442.957098</v>
      </c>
      <c r="M122" s="772">
        <v>4656868.76611</v>
      </c>
      <c r="N122" s="681" t="s">
        <v>147</v>
      </c>
      <c r="O122" s="977" t="s">
        <v>1320</v>
      </c>
      <c r="P122" s="978" t="s">
        <v>1321</v>
      </c>
      <c r="Q122" s="975">
        <f t="shared" si="1"/>
        <v>284.98257</v>
      </c>
      <c r="R122" s="968"/>
    </row>
    <row r="123" s="929" customFormat="1" ht="18" customHeight="1" spans="1:18">
      <c r="A123" s="739" t="s">
        <v>390</v>
      </c>
      <c r="B123" s="739" t="s">
        <v>102</v>
      </c>
      <c r="C123" s="815" t="s">
        <v>1325</v>
      </c>
      <c r="D123" s="755">
        <v>21.57837</v>
      </c>
      <c r="E123" s="681" t="s">
        <v>714</v>
      </c>
      <c r="F123" s="681" t="s">
        <v>715</v>
      </c>
      <c r="G123" s="681" t="s">
        <v>186</v>
      </c>
      <c r="H123" s="815" t="s">
        <v>721</v>
      </c>
      <c r="I123" s="681" t="s">
        <v>28</v>
      </c>
      <c r="J123" s="965" t="s">
        <v>58</v>
      </c>
      <c r="K123" s="755"/>
      <c r="L123" s="772">
        <v>432362.333389</v>
      </c>
      <c r="M123" s="772">
        <v>4657089.76007</v>
      </c>
      <c r="N123" s="681" t="s">
        <v>147</v>
      </c>
      <c r="O123" s="977" t="s">
        <v>1320</v>
      </c>
      <c r="P123" s="978" t="s">
        <v>1321</v>
      </c>
      <c r="Q123" s="975">
        <f t="shared" si="1"/>
        <v>97.102665</v>
      </c>
      <c r="R123" s="968"/>
    </row>
    <row r="124" s="929" customFormat="1" ht="18" customHeight="1" spans="1:18">
      <c r="A124" s="739" t="s">
        <v>390</v>
      </c>
      <c r="B124" s="739" t="s">
        <v>102</v>
      </c>
      <c r="C124" s="815" t="s">
        <v>489</v>
      </c>
      <c r="D124" s="755">
        <v>6.36732</v>
      </c>
      <c r="E124" s="681" t="s">
        <v>714</v>
      </c>
      <c r="F124" s="681" t="s">
        <v>715</v>
      </c>
      <c r="G124" s="681" t="s">
        <v>186</v>
      </c>
      <c r="H124" s="815" t="s">
        <v>717</v>
      </c>
      <c r="I124" s="681" t="s">
        <v>28</v>
      </c>
      <c r="J124" s="965" t="s">
        <v>58</v>
      </c>
      <c r="K124" s="755"/>
      <c r="L124" s="772">
        <v>431461.21013</v>
      </c>
      <c r="M124" s="772">
        <v>4656653.5339</v>
      </c>
      <c r="N124" s="681" t="s">
        <v>147</v>
      </c>
      <c r="O124" s="977" t="s">
        <v>1320</v>
      </c>
      <c r="P124" s="978" t="s">
        <v>1321</v>
      </c>
      <c r="Q124" s="975">
        <f t="shared" si="1"/>
        <v>28.65294</v>
      </c>
      <c r="R124" s="968"/>
    </row>
    <row r="125" s="929" customFormat="1" ht="18" customHeight="1" spans="1:18">
      <c r="A125" s="739" t="s">
        <v>390</v>
      </c>
      <c r="B125" s="739" t="s">
        <v>102</v>
      </c>
      <c r="C125" s="815" t="s">
        <v>613</v>
      </c>
      <c r="D125" s="755">
        <v>11.100945</v>
      </c>
      <c r="E125" s="681" t="s">
        <v>714</v>
      </c>
      <c r="F125" s="681" t="s">
        <v>715</v>
      </c>
      <c r="G125" s="681" t="s">
        <v>186</v>
      </c>
      <c r="H125" s="815" t="s">
        <v>717</v>
      </c>
      <c r="I125" s="681" t="s">
        <v>28</v>
      </c>
      <c r="J125" s="965" t="s">
        <v>327</v>
      </c>
      <c r="K125" s="755"/>
      <c r="L125" s="772">
        <v>432013.956168</v>
      </c>
      <c r="M125" s="772">
        <v>4656233.08276</v>
      </c>
      <c r="N125" s="681" t="s">
        <v>147</v>
      </c>
      <c r="O125" s="977" t="s">
        <v>1320</v>
      </c>
      <c r="P125" s="978" t="s">
        <v>1321</v>
      </c>
      <c r="Q125" s="975">
        <f t="shared" si="1"/>
        <v>49.9542525</v>
      </c>
      <c r="R125" s="968"/>
    </row>
    <row r="126" s="929" customFormat="1" ht="18" customHeight="1" spans="1:18">
      <c r="A126" s="739" t="s">
        <v>390</v>
      </c>
      <c r="B126" s="739" t="s">
        <v>102</v>
      </c>
      <c r="C126" s="815" t="s">
        <v>1326</v>
      </c>
      <c r="D126" s="755">
        <v>11.65431</v>
      </c>
      <c r="E126" s="681" t="s">
        <v>714</v>
      </c>
      <c r="F126" s="681" t="s">
        <v>715</v>
      </c>
      <c r="G126" s="681" t="s">
        <v>186</v>
      </c>
      <c r="H126" s="815" t="s">
        <v>721</v>
      </c>
      <c r="I126" s="681" t="s">
        <v>28</v>
      </c>
      <c r="J126" s="965" t="s">
        <v>58</v>
      </c>
      <c r="K126" s="755"/>
      <c r="L126" s="772">
        <v>433039.003278</v>
      </c>
      <c r="M126" s="772">
        <v>4651613.01063</v>
      </c>
      <c r="N126" s="681" t="s">
        <v>592</v>
      </c>
      <c r="O126" s="977" t="s">
        <v>1320</v>
      </c>
      <c r="P126" s="978" t="s">
        <v>1321</v>
      </c>
      <c r="Q126" s="975">
        <f t="shared" si="1"/>
        <v>52.444395</v>
      </c>
      <c r="R126" s="968"/>
    </row>
    <row r="127" s="929" customFormat="1" ht="18" customHeight="1" spans="1:18">
      <c r="A127" s="739" t="s">
        <v>390</v>
      </c>
      <c r="B127" s="739" t="s">
        <v>102</v>
      </c>
      <c r="C127" s="815" t="s">
        <v>579</v>
      </c>
      <c r="D127" s="755">
        <v>41.11017</v>
      </c>
      <c r="E127" s="681" t="s">
        <v>714</v>
      </c>
      <c r="F127" s="681" t="s">
        <v>715</v>
      </c>
      <c r="G127" s="681" t="s">
        <v>186</v>
      </c>
      <c r="H127" s="815" t="s">
        <v>721</v>
      </c>
      <c r="I127" s="681" t="s">
        <v>28</v>
      </c>
      <c r="J127" s="965" t="s">
        <v>58</v>
      </c>
      <c r="K127" s="755"/>
      <c r="L127" s="772">
        <v>427760.762391</v>
      </c>
      <c r="M127" s="772">
        <v>4657972.35567</v>
      </c>
      <c r="N127" s="681" t="s">
        <v>147</v>
      </c>
      <c r="O127" s="977" t="s">
        <v>1320</v>
      </c>
      <c r="P127" s="978" t="s">
        <v>1321</v>
      </c>
      <c r="Q127" s="975">
        <f t="shared" si="1"/>
        <v>184.995765</v>
      </c>
      <c r="R127" s="968"/>
    </row>
    <row r="128" s="929" customFormat="1" ht="18" customHeight="1" spans="1:18">
      <c r="A128" s="739" t="s">
        <v>390</v>
      </c>
      <c r="B128" s="739" t="s">
        <v>102</v>
      </c>
      <c r="C128" s="815" t="s">
        <v>1327</v>
      </c>
      <c r="D128" s="755">
        <v>1.430175</v>
      </c>
      <c r="E128" s="681" t="s">
        <v>714</v>
      </c>
      <c r="F128" s="681" t="s">
        <v>715</v>
      </c>
      <c r="G128" s="681" t="s">
        <v>186</v>
      </c>
      <c r="H128" s="815" t="s">
        <v>721</v>
      </c>
      <c r="I128" s="681" t="s">
        <v>28</v>
      </c>
      <c r="J128" s="965" t="s">
        <v>58</v>
      </c>
      <c r="K128" s="755"/>
      <c r="L128" s="772">
        <v>430514.458149</v>
      </c>
      <c r="M128" s="772">
        <v>4657213.27894</v>
      </c>
      <c r="N128" s="681" t="s">
        <v>592</v>
      </c>
      <c r="O128" s="977" t="s">
        <v>1320</v>
      </c>
      <c r="P128" s="978" t="s">
        <v>1321</v>
      </c>
      <c r="Q128" s="975">
        <f t="shared" si="1"/>
        <v>6.4357875</v>
      </c>
      <c r="R128" s="968"/>
    </row>
    <row r="129" s="929" customFormat="1" ht="18" customHeight="1" spans="1:18">
      <c r="A129" s="739" t="s">
        <v>390</v>
      </c>
      <c r="B129" s="739" t="s">
        <v>102</v>
      </c>
      <c r="C129" s="815" t="s">
        <v>522</v>
      </c>
      <c r="D129" s="755">
        <v>20.133225</v>
      </c>
      <c r="E129" s="681" t="s">
        <v>714</v>
      </c>
      <c r="F129" s="681" t="s">
        <v>715</v>
      </c>
      <c r="G129" s="681" t="s">
        <v>186</v>
      </c>
      <c r="H129" s="815" t="s">
        <v>717</v>
      </c>
      <c r="I129" s="681" t="s">
        <v>28</v>
      </c>
      <c r="J129" s="965" t="s">
        <v>58</v>
      </c>
      <c r="K129" s="755"/>
      <c r="L129" s="772">
        <v>428669.24104</v>
      </c>
      <c r="M129" s="772">
        <v>4657537.06074</v>
      </c>
      <c r="N129" s="681" t="s">
        <v>592</v>
      </c>
      <c r="O129" s="977" t="s">
        <v>1320</v>
      </c>
      <c r="P129" s="978" t="s">
        <v>1321</v>
      </c>
      <c r="Q129" s="975">
        <f t="shared" si="1"/>
        <v>90.5995125</v>
      </c>
      <c r="R129" s="968"/>
    </row>
    <row r="130" s="929" customFormat="1" ht="18" customHeight="1" spans="1:18">
      <c r="A130" s="739" t="s">
        <v>390</v>
      </c>
      <c r="B130" s="739" t="s">
        <v>102</v>
      </c>
      <c r="C130" s="815" t="s">
        <v>1328</v>
      </c>
      <c r="D130" s="755">
        <v>122.43438</v>
      </c>
      <c r="E130" s="681" t="s">
        <v>714</v>
      </c>
      <c r="F130" s="681" t="s">
        <v>715</v>
      </c>
      <c r="G130" s="681" t="s">
        <v>186</v>
      </c>
      <c r="H130" s="815" t="s">
        <v>721</v>
      </c>
      <c r="I130" s="681" t="s">
        <v>28</v>
      </c>
      <c r="J130" s="965" t="s">
        <v>58</v>
      </c>
      <c r="K130" s="755"/>
      <c r="L130" s="772">
        <v>431038.342536</v>
      </c>
      <c r="M130" s="772">
        <v>4655906.06304</v>
      </c>
      <c r="N130" s="681" t="s">
        <v>592</v>
      </c>
      <c r="O130" s="977" t="s">
        <v>1320</v>
      </c>
      <c r="P130" s="978" t="s">
        <v>1321</v>
      </c>
      <c r="Q130" s="975">
        <f t="shared" si="1"/>
        <v>550.95471</v>
      </c>
      <c r="R130" s="968"/>
    </row>
    <row r="131" s="929" customFormat="1" ht="18" customHeight="1" spans="1:18">
      <c r="A131" s="739" t="s">
        <v>390</v>
      </c>
      <c r="B131" s="739" t="s">
        <v>102</v>
      </c>
      <c r="C131" s="815" t="s">
        <v>587</v>
      </c>
      <c r="D131" s="755">
        <v>14.658165</v>
      </c>
      <c r="E131" s="681" t="s">
        <v>714</v>
      </c>
      <c r="F131" s="681" t="s">
        <v>715</v>
      </c>
      <c r="G131" s="681" t="s">
        <v>186</v>
      </c>
      <c r="H131" s="815" t="s">
        <v>717</v>
      </c>
      <c r="I131" s="681" t="s">
        <v>28</v>
      </c>
      <c r="J131" s="965" t="s">
        <v>58</v>
      </c>
      <c r="K131" s="755"/>
      <c r="L131" s="772">
        <v>430114.223447</v>
      </c>
      <c r="M131" s="772">
        <v>4657607.71097</v>
      </c>
      <c r="N131" s="681" t="s">
        <v>592</v>
      </c>
      <c r="O131" s="977" t="s">
        <v>1320</v>
      </c>
      <c r="P131" s="978" t="s">
        <v>1321</v>
      </c>
      <c r="Q131" s="975">
        <f t="shared" si="1"/>
        <v>65.9617425</v>
      </c>
      <c r="R131" s="968"/>
    </row>
    <row r="132" s="929" customFormat="1" ht="18" customHeight="1" spans="1:18">
      <c r="A132" s="739" t="s">
        <v>390</v>
      </c>
      <c r="B132" s="739" t="s">
        <v>102</v>
      </c>
      <c r="C132" s="815" t="s">
        <v>352</v>
      </c>
      <c r="D132" s="755">
        <v>128.053635</v>
      </c>
      <c r="E132" s="681" t="s">
        <v>714</v>
      </c>
      <c r="F132" s="681" t="s">
        <v>715</v>
      </c>
      <c r="G132" s="681" t="s">
        <v>186</v>
      </c>
      <c r="H132" s="815" t="s">
        <v>721</v>
      </c>
      <c r="I132" s="681" t="s">
        <v>28</v>
      </c>
      <c r="J132" s="965" t="s">
        <v>58</v>
      </c>
      <c r="K132" s="755"/>
      <c r="L132" s="772">
        <v>429768.812454</v>
      </c>
      <c r="M132" s="772">
        <v>4657553.25311</v>
      </c>
      <c r="N132" s="681" t="s">
        <v>592</v>
      </c>
      <c r="O132" s="977" t="s">
        <v>1320</v>
      </c>
      <c r="P132" s="978" t="s">
        <v>1321</v>
      </c>
      <c r="Q132" s="975">
        <f t="shared" si="1"/>
        <v>576.2413575</v>
      </c>
      <c r="R132" s="968"/>
    </row>
    <row r="133" s="929" customFormat="1" ht="18" customHeight="1" spans="1:18">
      <c r="A133" s="739" t="s">
        <v>390</v>
      </c>
      <c r="B133" s="739" t="s">
        <v>102</v>
      </c>
      <c r="C133" s="815" t="s">
        <v>1329</v>
      </c>
      <c r="D133" s="755">
        <v>3.148335</v>
      </c>
      <c r="E133" s="681" t="s">
        <v>714</v>
      </c>
      <c r="F133" s="681" t="s">
        <v>715</v>
      </c>
      <c r="G133" s="681" t="s">
        <v>186</v>
      </c>
      <c r="H133" s="815" t="s">
        <v>717</v>
      </c>
      <c r="I133" s="681" t="s">
        <v>28</v>
      </c>
      <c r="J133" s="965" t="s">
        <v>327</v>
      </c>
      <c r="K133" s="755"/>
      <c r="L133" s="772">
        <v>433131.816259</v>
      </c>
      <c r="M133" s="772">
        <v>4651458.08274</v>
      </c>
      <c r="N133" s="681" t="s">
        <v>592</v>
      </c>
      <c r="O133" s="977" t="s">
        <v>1320</v>
      </c>
      <c r="P133" s="978" t="s">
        <v>1321</v>
      </c>
      <c r="Q133" s="975">
        <f t="shared" si="1"/>
        <v>14.1675075</v>
      </c>
      <c r="R133" s="968"/>
    </row>
    <row r="134" s="929" customFormat="1" ht="18" customHeight="1" spans="1:18">
      <c r="A134" s="739" t="s">
        <v>390</v>
      </c>
      <c r="B134" s="739" t="s">
        <v>102</v>
      </c>
      <c r="C134" s="815" t="s">
        <v>1330</v>
      </c>
      <c r="D134" s="755">
        <v>81.39681</v>
      </c>
      <c r="E134" s="681" t="s">
        <v>714</v>
      </c>
      <c r="F134" s="681" t="s">
        <v>715</v>
      </c>
      <c r="G134" s="681" t="s">
        <v>186</v>
      </c>
      <c r="H134" s="815" t="s">
        <v>721</v>
      </c>
      <c r="I134" s="681" t="s">
        <v>28</v>
      </c>
      <c r="J134" s="965" t="s">
        <v>58</v>
      </c>
      <c r="K134" s="755"/>
      <c r="L134" s="772">
        <v>431387.530802</v>
      </c>
      <c r="M134" s="772">
        <v>4656330.18219</v>
      </c>
      <c r="N134" s="681" t="s">
        <v>592</v>
      </c>
      <c r="O134" s="977" t="s">
        <v>1320</v>
      </c>
      <c r="P134" s="978" t="s">
        <v>1321</v>
      </c>
      <c r="Q134" s="975">
        <f t="shared" ref="Q134:Q197" si="2">D134*4.5</f>
        <v>366.285645</v>
      </c>
      <c r="R134" s="968"/>
    </row>
    <row r="135" s="929" customFormat="1" ht="18" customHeight="1" spans="1:18">
      <c r="A135" s="739" t="s">
        <v>390</v>
      </c>
      <c r="B135" s="739" t="s">
        <v>102</v>
      </c>
      <c r="C135" s="815" t="s">
        <v>1178</v>
      </c>
      <c r="D135" s="755">
        <v>14.195235</v>
      </c>
      <c r="E135" s="681" t="s">
        <v>714</v>
      </c>
      <c r="F135" s="681" t="s">
        <v>715</v>
      </c>
      <c r="G135" s="681" t="s">
        <v>186</v>
      </c>
      <c r="H135" s="815" t="s">
        <v>717</v>
      </c>
      <c r="I135" s="681" t="s">
        <v>28</v>
      </c>
      <c r="J135" s="965" t="s">
        <v>58</v>
      </c>
      <c r="K135" s="755"/>
      <c r="L135" s="772">
        <v>432604.671248</v>
      </c>
      <c r="M135" s="772">
        <v>4657306.0429</v>
      </c>
      <c r="N135" s="681" t="s">
        <v>592</v>
      </c>
      <c r="O135" s="977" t="s">
        <v>1320</v>
      </c>
      <c r="P135" s="978" t="s">
        <v>1321</v>
      </c>
      <c r="Q135" s="975">
        <f t="shared" si="2"/>
        <v>63.8785575</v>
      </c>
      <c r="R135" s="968"/>
    </row>
    <row r="136" s="929" customFormat="1" ht="18" customHeight="1" spans="1:18">
      <c r="A136" s="739" t="s">
        <v>390</v>
      </c>
      <c r="B136" s="739" t="s">
        <v>102</v>
      </c>
      <c r="C136" s="815" t="s">
        <v>530</v>
      </c>
      <c r="D136" s="755">
        <v>93.81144</v>
      </c>
      <c r="E136" s="681" t="s">
        <v>714</v>
      </c>
      <c r="F136" s="681" t="s">
        <v>715</v>
      </c>
      <c r="G136" s="681" t="s">
        <v>186</v>
      </c>
      <c r="H136" s="815" t="s">
        <v>721</v>
      </c>
      <c r="I136" s="681" t="s">
        <v>28</v>
      </c>
      <c r="J136" s="965" t="s">
        <v>327</v>
      </c>
      <c r="K136" s="755"/>
      <c r="L136" s="772">
        <v>433696.264647</v>
      </c>
      <c r="M136" s="772">
        <v>4657336.40739</v>
      </c>
      <c r="N136" s="681" t="s">
        <v>592</v>
      </c>
      <c r="O136" s="977" t="s">
        <v>1320</v>
      </c>
      <c r="P136" s="978" t="s">
        <v>1321</v>
      </c>
      <c r="Q136" s="975">
        <f t="shared" si="2"/>
        <v>422.15148</v>
      </c>
      <c r="R136" s="968"/>
    </row>
    <row r="137" s="929" customFormat="1" ht="18" customHeight="1" spans="1:18">
      <c r="A137" s="739" t="s">
        <v>390</v>
      </c>
      <c r="B137" s="739" t="s">
        <v>102</v>
      </c>
      <c r="C137" s="815" t="s">
        <v>1331</v>
      </c>
      <c r="D137" s="755">
        <v>42.699285</v>
      </c>
      <c r="E137" s="681" t="s">
        <v>714</v>
      </c>
      <c r="F137" s="681" t="s">
        <v>715</v>
      </c>
      <c r="G137" s="681" t="s">
        <v>186</v>
      </c>
      <c r="H137" s="815" t="s">
        <v>721</v>
      </c>
      <c r="I137" s="681" t="s">
        <v>28</v>
      </c>
      <c r="J137" s="965" t="s">
        <v>29</v>
      </c>
      <c r="K137" s="755"/>
      <c r="L137" s="772">
        <v>433061.237969</v>
      </c>
      <c r="M137" s="772">
        <v>4651041.51036</v>
      </c>
      <c r="N137" s="681" t="s">
        <v>592</v>
      </c>
      <c r="O137" s="977" t="s">
        <v>1320</v>
      </c>
      <c r="P137" s="978" t="s">
        <v>1321</v>
      </c>
      <c r="Q137" s="975">
        <f t="shared" si="2"/>
        <v>192.1467825</v>
      </c>
      <c r="R137" s="968"/>
    </row>
    <row r="138" s="929" customFormat="1" ht="18" customHeight="1" spans="1:18">
      <c r="A138" s="739" t="s">
        <v>390</v>
      </c>
      <c r="B138" s="739" t="s">
        <v>102</v>
      </c>
      <c r="C138" s="815" t="s">
        <v>422</v>
      </c>
      <c r="D138" s="755">
        <v>3.324165</v>
      </c>
      <c r="E138" s="681" t="s">
        <v>714</v>
      </c>
      <c r="F138" s="681" t="s">
        <v>715</v>
      </c>
      <c r="G138" s="681" t="s">
        <v>186</v>
      </c>
      <c r="H138" s="815" t="s">
        <v>721</v>
      </c>
      <c r="I138" s="681" t="s">
        <v>28</v>
      </c>
      <c r="J138" s="965" t="s">
        <v>58</v>
      </c>
      <c r="K138" s="755"/>
      <c r="L138" s="772">
        <v>428600.607432</v>
      </c>
      <c r="M138" s="772">
        <v>4657642.72111</v>
      </c>
      <c r="N138" s="681" t="s">
        <v>592</v>
      </c>
      <c r="O138" s="977" t="s">
        <v>1320</v>
      </c>
      <c r="P138" s="978" t="s">
        <v>1321</v>
      </c>
      <c r="Q138" s="975">
        <f t="shared" si="2"/>
        <v>14.9587425</v>
      </c>
      <c r="R138" s="968"/>
    </row>
    <row r="139" s="929" customFormat="1" ht="18" customHeight="1" spans="1:18">
      <c r="A139" s="739" t="s">
        <v>390</v>
      </c>
      <c r="B139" s="739" t="s">
        <v>102</v>
      </c>
      <c r="C139" s="815" t="s">
        <v>1332</v>
      </c>
      <c r="D139" s="755">
        <v>15.285285</v>
      </c>
      <c r="E139" s="681" t="s">
        <v>714</v>
      </c>
      <c r="F139" s="681" t="s">
        <v>715</v>
      </c>
      <c r="G139" s="681" t="s">
        <v>186</v>
      </c>
      <c r="H139" s="815" t="s">
        <v>717</v>
      </c>
      <c r="I139" s="681" t="s">
        <v>28</v>
      </c>
      <c r="J139" s="965" t="s">
        <v>327</v>
      </c>
      <c r="K139" s="755"/>
      <c r="L139" s="772">
        <v>432894.280968</v>
      </c>
      <c r="M139" s="772">
        <v>4655924.07772</v>
      </c>
      <c r="N139" s="681" t="s">
        <v>592</v>
      </c>
      <c r="O139" s="977" t="s">
        <v>1320</v>
      </c>
      <c r="P139" s="978" t="s">
        <v>1321</v>
      </c>
      <c r="Q139" s="975">
        <f t="shared" si="2"/>
        <v>68.7837825</v>
      </c>
      <c r="R139" s="968"/>
    </row>
    <row r="140" s="929" customFormat="1" ht="18" customHeight="1" spans="1:18">
      <c r="A140" s="739" t="s">
        <v>390</v>
      </c>
      <c r="B140" s="739" t="s">
        <v>102</v>
      </c>
      <c r="C140" s="815" t="s">
        <v>1333</v>
      </c>
      <c r="D140" s="755">
        <v>65.50599</v>
      </c>
      <c r="E140" s="681" t="s">
        <v>714</v>
      </c>
      <c r="F140" s="681" t="s">
        <v>715</v>
      </c>
      <c r="G140" s="681" t="s">
        <v>186</v>
      </c>
      <c r="H140" s="815" t="s">
        <v>721</v>
      </c>
      <c r="I140" s="681" t="s">
        <v>28</v>
      </c>
      <c r="J140" s="965" t="s">
        <v>58</v>
      </c>
      <c r="K140" s="755"/>
      <c r="L140" s="772">
        <v>432849.786814</v>
      </c>
      <c r="M140" s="772">
        <v>4650902.21728</v>
      </c>
      <c r="N140" s="681" t="s">
        <v>592</v>
      </c>
      <c r="O140" s="977" t="s">
        <v>1320</v>
      </c>
      <c r="P140" s="978" t="s">
        <v>1321</v>
      </c>
      <c r="Q140" s="975">
        <f t="shared" si="2"/>
        <v>294.776955</v>
      </c>
      <c r="R140" s="968"/>
    </row>
    <row r="141" s="929" customFormat="1" ht="18" customHeight="1" spans="1:18">
      <c r="A141" s="739" t="s">
        <v>390</v>
      </c>
      <c r="B141" s="739" t="s">
        <v>102</v>
      </c>
      <c r="C141" s="815" t="s">
        <v>545</v>
      </c>
      <c r="D141" s="755">
        <v>19.216095</v>
      </c>
      <c r="E141" s="681" t="s">
        <v>714</v>
      </c>
      <c r="F141" s="681" t="s">
        <v>715</v>
      </c>
      <c r="G141" s="681" t="s">
        <v>186</v>
      </c>
      <c r="H141" s="815" t="s">
        <v>721</v>
      </c>
      <c r="I141" s="681" t="s">
        <v>28</v>
      </c>
      <c r="J141" s="965" t="s">
        <v>58</v>
      </c>
      <c r="K141" s="755"/>
      <c r="L141" s="772">
        <v>432322.571</v>
      </c>
      <c r="M141" s="772">
        <v>4656871.64791</v>
      </c>
      <c r="N141" s="681" t="s">
        <v>592</v>
      </c>
      <c r="O141" s="977" t="s">
        <v>1320</v>
      </c>
      <c r="P141" s="978" t="s">
        <v>1321</v>
      </c>
      <c r="Q141" s="975">
        <f t="shared" si="2"/>
        <v>86.4724275</v>
      </c>
      <c r="R141" s="968"/>
    </row>
    <row r="142" s="929" customFormat="1" ht="18" customHeight="1" spans="1:18">
      <c r="A142" s="739" t="s">
        <v>390</v>
      </c>
      <c r="B142" s="739" t="s">
        <v>102</v>
      </c>
      <c r="C142" s="815" t="s">
        <v>430</v>
      </c>
      <c r="D142" s="755">
        <v>8.62209</v>
      </c>
      <c r="E142" s="681" t="s">
        <v>714</v>
      </c>
      <c r="F142" s="681" t="s">
        <v>715</v>
      </c>
      <c r="G142" s="681" t="s">
        <v>186</v>
      </c>
      <c r="H142" s="815" t="s">
        <v>721</v>
      </c>
      <c r="I142" s="681" t="s">
        <v>28</v>
      </c>
      <c r="J142" s="965" t="s">
        <v>58</v>
      </c>
      <c r="K142" s="755"/>
      <c r="L142" s="772">
        <v>428719.307307</v>
      </c>
      <c r="M142" s="772">
        <v>4657533.04199</v>
      </c>
      <c r="N142" s="681" t="s">
        <v>592</v>
      </c>
      <c r="O142" s="977" t="s">
        <v>1320</v>
      </c>
      <c r="P142" s="978" t="s">
        <v>1321</v>
      </c>
      <c r="Q142" s="975">
        <f t="shared" si="2"/>
        <v>38.799405</v>
      </c>
      <c r="R142" s="968"/>
    </row>
    <row r="143" s="929" customFormat="1" ht="18" customHeight="1" spans="1:18">
      <c r="A143" s="739" t="s">
        <v>390</v>
      </c>
      <c r="B143" s="739" t="s">
        <v>102</v>
      </c>
      <c r="C143" s="815" t="s">
        <v>528</v>
      </c>
      <c r="D143" s="755">
        <v>82.09059</v>
      </c>
      <c r="E143" s="681" t="s">
        <v>714</v>
      </c>
      <c r="F143" s="681" t="s">
        <v>715</v>
      </c>
      <c r="G143" s="681" t="s">
        <v>186</v>
      </c>
      <c r="H143" s="815" t="s">
        <v>721</v>
      </c>
      <c r="I143" s="681" t="s">
        <v>28</v>
      </c>
      <c r="J143" s="965" t="s">
        <v>58</v>
      </c>
      <c r="K143" s="755"/>
      <c r="L143" s="772">
        <v>429328.343023</v>
      </c>
      <c r="M143" s="772">
        <v>4657429.21577</v>
      </c>
      <c r="N143" s="681" t="s">
        <v>592</v>
      </c>
      <c r="O143" s="977" t="s">
        <v>1320</v>
      </c>
      <c r="P143" s="978" t="s">
        <v>1321</v>
      </c>
      <c r="Q143" s="975">
        <f t="shared" si="2"/>
        <v>369.407655</v>
      </c>
      <c r="R143" s="968"/>
    </row>
    <row r="144" s="929" customFormat="1" ht="18" customHeight="1" spans="1:18">
      <c r="A144" s="739" t="s">
        <v>390</v>
      </c>
      <c r="B144" s="739" t="s">
        <v>102</v>
      </c>
      <c r="C144" s="815" t="s">
        <v>475</v>
      </c>
      <c r="D144" s="755">
        <v>7.938135</v>
      </c>
      <c r="E144" s="681" t="s">
        <v>714</v>
      </c>
      <c r="F144" s="681" t="s">
        <v>715</v>
      </c>
      <c r="G144" s="681" t="s">
        <v>186</v>
      </c>
      <c r="H144" s="815" t="s">
        <v>717</v>
      </c>
      <c r="I144" s="681" t="s">
        <v>28</v>
      </c>
      <c r="J144" s="965" t="s">
        <v>58</v>
      </c>
      <c r="K144" s="755"/>
      <c r="L144" s="772">
        <v>430747.991634</v>
      </c>
      <c r="M144" s="772">
        <v>4656904.47246</v>
      </c>
      <c r="N144" s="681" t="s">
        <v>592</v>
      </c>
      <c r="O144" s="977" t="s">
        <v>1320</v>
      </c>
      <c r="P144" s="978" t="s">
        <v>1321</v>
      </c>
      <c r="Q144" s="975">
        <f t="shared" si="2"/>
        <v>35.7216075</v>
      </c>
      <c r="R144" s="968"/>
    </row>
    <row r="145" s="929" customFormat="1" ht="18" customHeight="1" spans="1:18">
      <c r="A145" s="739" t="s">
        <v>390</v>
      </c>
      <c r="B145" s="739" t="s">
        <v>102</v>
      </c>
      <c r="C145" s="815" t="s">
        <v>1334</v>
      </c>
      <c r="D145" s="755">
        <v>25.92126</v>
      </c>
      <c r="E145" s="681" t="s">
        <v>714</v>
      </c>
      <c r="F145" s="681" t="s">
        <v>715</v>
      </c>
      <c r="G145" s="681" t="s">
        <v>186</v>
      </c>
      <c r="H145" s="815" t="s">
        <v>721</v>
      </c>
      <c r="I145" s="681" t="s">
        <v>28</v>
      </c>
      <c r="J145" s="965" t="s">
        <v>93</v>
      </c>
      <c r="K145" s="755"/>
      <c r="L145" s="772">
        <v>432034.364725</v>
      </c>
      <c r="M145" s="772">
        <v>4655754.71755</v>
      </c>
      <c r="N145" s="681" t="s">
        <v>592</v>
      </c>
      <c r="O145" s="977" t="s">
        <v>1320</v>
      </c>
      <c r="P145" s="978" t="s">
        <v>1321</v>
      </c>
      <c r="Q145" s="975">
        <f t="shared" si="2"/>
        <v>116.64567</v>
      </c>
      <c r="R145" s="968"/>
    </row>
    <row r="146" s="929" customFormat="1" ht="18" customHeight="1" spans="1:18">
      <c r="A146" s="739" t="s">
        <v>390</v>
      </c>
      <c r="B146" s="739" t="s">
        <v>102</v>
      </c>
      <c r="C146" s="815" t="s">
        <v>554</v>
      </c>
      <c r="D146" s="755">
        <v>25.9221</v>
      </c>
      <c r="E146" s="681" t="s">
        <v>714</v>
      </c>
      <c r="F146" s="681" t="s">
        <v>715</v>
      </c>
      <c r="G146" s="681" t="s">
        <v>186</v>
      </c>
      <c r="H146" s="815" t="s">
        <v>717</v>
      </c>
      <c r="I146" s="681" t="s">
        <v>28</v>
      </c>
      <c r="J146" s="965" t="s">
        <v>58</v>
      </c>
      <c r="K146" s="755"/>
      <c r="L146" s="772">
        <v>430849.958344</v>
      </c>
      <c r="M146" s="772">
        <v>4656701.25044</v>
      </c>
      <c r="N146" s="681" t="s">
        <v>592</v>
      </c>
      <c r="O146" s="977" t="s">
        <v>1320</v>
      </c>
      <c r="P146" s="978" t="s">
        <v>1321</v>
      </c>
      <c r="Q146" s="975">
        <f t="shared" si="2"/>
        <v>116.64945</v>
      </c>
      <c r="R146" s="968"/>
    </row>
    <row r="147" s="929" customFormat="1" ht="18" customHeight="1" spans="1:18">
      <c r="A147" s="739" t="s">
        <v>390</v>
      </c>
      <c r="B147" s="739" t="s">
        <v>102</v>
      </c>
      <c r="C147" s="815" t="s">
        <v>1335</v>
      </c>
      <c r="D147" s="755">
        <v>11.655045</v>
      </c>
      <c r="E147" s="681" t="s">
        <v>714</v>
      </c>
      <c r="F147" s="681" t="s">
        <v>715</v>
      </c>
      <c r="G147" s="681" t="s">
        <v>186</v>
      </c>
      <c r="H147" s="815" t="s">
        <v>721</v>
      </c>
      <c r="I147" s="681" t="s">
        <v>28</v>
      </c>
      <c r="J147" s="965" t="s">
        <v>58</v>
      </c>
      <c r="K147" s="755"/>
      <c r="L147" s="772">
        <v>429883.634845</v>
      </c>
      <c r="M147" s="772">
        <v>4656774.15031</v>
      </c>
      <c r="N147" s="681" t="s">
        <v>592</v>
      </c>
      <c r="O147" s="977" t="s">
        <v>1320</v>
      </c>
      <c r="P147" s="978" t="s">
        <v>1321</v>
      </c>
      <c r="Q147" s="975">
        <f t="shared" si="2"/>
        <v>52.4477025</v>
      </c>
      <c r="R147" s="968"/>
    </row>
    <row r="148" s="929" customFormat="1" ht="18" customHeight="1" spans="1:18">
      <c r="A148" s="739" t="s">
        <v>390</v>
      </c>
      <c r="B148" s="739" t="s">
        <v>102</v>
      </c>
      <c r="C148" s="815" t="s">
        <v>1336</v>
      </c>
      <c r="D148" s="755">
        <v>2.675565</v>
      </c>
      <c r="E148" s="681" t="s">
        <v>714</v>
      </c>
      <c r="F148" s="681" t="s">
        <v>715</v>
      </c>
      <c r="G148" s="681" t="s">
        <v>186</v>
      </c>
      <c r="H148" s="815" t="s">
        <v>717</v>
      </c>
      <c r="I148" s="681" t="s">
        <v>28</v>
      </c>
      <c r="J148" s="965" t="s">
        <v>58</v>
      </c>
      <c r="K148" s="755"/>
      <c r="L148" s="772">
        <v>431153.159031</v>
      </c>
      <c r="M148" s="772">
        <v>4656910.45263</v>
      </c>
      <c r="N148" s="681" t="s">
        <v>592</v>
      </c>
      <c r="O148" s="977" t="s">
        <v>1320</v>
      </c>
      <c r="P148" s="978" t="s">
        <v>1321</v>
      </c>
      <c r="Q148" s="975">
        <f t="shared" si="2"/>
        <v>12.0400425</v>
      </c>
      <c r="R148" s="968"/>
    </row>
    <row r="149" s="929" customFormat="1" ht="18" customHeight="1" spans="1:18">
      <c r="A149" s="739" t="s">
        <v>390</v>
      </c>
      <c r="B149" s="739" t="s">
        <v>102</v>
      </c>
      <c r="C149" s="815" t="s">
        <v>1337</v>
      </c>
      <c r="D149" s="755">
        <v>21.97938</v>
      </c>
      <c r="E149" s="681" t="s">
        <v>714</v>
      </c>
      <c r="F149" s="681" t="s">
        <v>715</v>
      </c>
      <c r="G149" s="681" t="s">
        <v>186</v>
      </c>
      <c r="H149" s="815" t="s">
        <v>717</v>
      </c>
      <c r="I149" s="681" t="s">
        <v>28</v>
      </c>
      <c r="J149" s="965" t="s">
        <v>327</v>
      </c>
      <c r="K149" s="755"/>
      <c r="L149" s="772">
        <v>432850.207412</v>
      </c>
      <c r="M149" s="772">
        <v>4656354.05924</v>
      </c>
      <c r="N149" s="681" t="s">
        <v>592</v>
      </c>
      <c r="O149" s="977" t="s">
        <v>1320</v>
      </c>
      <c r="P149" s="978" t="s">
        <v>1321</v>
      </c>
      <c r="Q149" s="975">
        <f t="shared" si="2"/>
        <v>98.90721</v>
      </c>
      <c r="R149" s="968"/>
    </row>
    <row r="150" s="929" customFormat="1" ht="18" customHeight="1" spans="1:18">
      <c r="A150" s="739" t="s">
        <v>390</v>
      </c>
      <c r="B150" s="739" t="s">
        <v>102</v>
      </c>
      <c r="C150" s="815" t="s">
        <v>687</v>
      </c>
      <c r="D150" s="755">
        <v>7.29237</v>
      </c>
      <c r="E150" s="681" t="s">
        <v>714</v>
      </c>
      <c r="F150" s="681" t="s">
        <v>715</v>
      </c>
      <c r="G150" s="681" t="s">
        <v>186</v>
      </c>
      <c r="H150" s="815" t="s">
        <v>721</v>
      </c>
      <c r="I150" s="681" t="s">
        <v>28</v>
      </c>
      <c r="J150" s="965" t="s">
        <v>58</v>
      </c>
      <c r="K150" s="755"/>
      <c r="L150" s="772">
        <v>432360.600852</v>
      </c>
      <c r="M150" s="772">
        <v>4657286.50597</v>
      </c>
      <c r="N150" s="681" t="s">
        <v>592</v>
      </c>
      <c r="O150" s="977" t="s">
        <v>1320</v>
      </c>
      <c r="P150" s="978" t="s">
        <v>1321</v>
      </c>
      <c r="Q150" s="975">
        <f t="shared" si="2"/>
        <v>32.815665</v>
      </c>
      <c r="R150" s="968"/>
    </row>
    <row r="151" s="929" customFormat="1" ht="18" customHeight="1" spans="1:18">
      <c r="A151" s="739" t="s">
        <v>390</v>
      </c>
      <c r="B151" s="739" t="s">
        <v>102</v>
      </c>
      <c r="C151" s="815" t="s">
        <v>429</v>
      </c>
      <c r="D151" s="755">
        <v>21.574725</v>
      </c>
      <c r="E151" s="681" t="s">
        <v>714</v>
      </c>
      <c r="F151" s="681" t="s">
        <v>715</v>
      </c>
      <c r="G151" s="681" t="s">
        <v>186</v>
      </c>
      <c r="H151" s="815" t="s">
        <v>721</v>
      </c>
      <c r="I151" s="681" t="s">
        <v>28</v>
      </c>
      <c r="J151" s="965" t="s">
        <v>58</v>
      </c>
      <c r="K151" s="755"/>
      <c r="L151" s="772">
        <v>428759.89173</v>
      </c>
      <c r="M151" s="772">
        <v>4657539.5102</v>
      </c>
      <c r="N151" s="681" t="s">
        <v>592</v>
      </c>
      <c r="O151" s="977" t="s">
        <v>1320</v>
      </c>
      <c r="P151" s="978" t="s">
        <v>1321</v>
      </c>
      <c r="Q151" s="975">
        <f t="shared" si="2"/>
        <v>97.0862625</v>
      </c>
      <c r="R151" s="968"/>
    </row>
    <row r="152" s="929" customFormat="1" ht="18" customHeight="1" spans="1:18">
      <c r="A152" s="739" t="s">
        <v>390</v>
      </c>
      <c r="B152" s="739" t="s">
        <v>102</v>
      </c>
      <c r="C152" s="815" t="s">
        <v>1338</v>
      </c>
      <c r="D152" s="755">
        <v>17.23542</v>
      </c>
      <c r="E152" s="681" t="s">
        <v>714</v>
      </c>
      <c r="F152" s="681" t="s">
        <v>715</v>
      </c>
      <c r="G152" s="681" t="s">
        <v>186</v>
      </c>
      <c r="H152" s="815" t="s">
        <v>717</v>
      </c>
      <c r="I152" s="681" t="s">
        <v>28</v>
      </c>
      <c r="J152" s="965" t="s">
        <v>58</v>
      </c>
      <c r="K152" s="755"/>
      <c r="L152" s="772">
        <v>432544.018152</v>
      </c>
      <c r="M152" s="772">
        <v>4657156.85947</v>
      </c>
      <c r="N152" s="681" t="s">
        <v>592</v>
      </c>
      <c r="O152" s="977" t="s">
        <v>1320</v>
      </c>
      <c r="P152" s="978" t="s">
        <v>1321</v>
      </c>
      <c r="Q152" s="975">
        <f t="shared" si="2"/>
        <v>77.55939</v>
      </c>
      <c r="R152" s="968"/>
    </row>
    <row r="153" s="929" customFormat="1" ht="18" customHeight="1" spans="1:18">
      <c r="A153" s="739" t="s">
        <v>390</v>
      </c>
      <c r="B153" s="739" t="s">
        <v>102</v>
      </c>
      <c r="C153" s="815" t="s">
        <v>622</v>
      </c>
      <c r="D153" s="755">
        <v>17.2212</v>
      </c>
      <c r="E153" s="681" t="s">
        <v>714</v>
      </c>
      <c r="F153" s="681" t="s">
        <v>715</v>
      </c>
      <c r="G153" s="681" t="s">
        <v>186</v>
      </c>
      <c r="H153" s="815" t="s">
        <v>721</v>
      </c>
      <c r="I153" s="681" t="s">
        <v>28</v>
      </c>
      <c r="J153" s="965" t="s">
        <v>327</v>
      </c>
      <c r="K153" s="755"/>
      <c r="L153" s="772">
        <v>432375.232153</v>
      </c>
      <c r="M153" s="772">
        <v>4656140.75893</v>
      </c>
      <c r="N153" s="681" t="s">
        <v>592</v>
      </c>
      <c r="O153" s="977" t="s">
        <v>1320</v>
      </c>
      <c r="P153" s="978" t="s">
        <v>1321</v>
      </c>
      <c r="Q153" s="975">
        <f t="shared" si="2"/>
        <v>77.4954</v>
      </c>
      <c r="R153" s="968"/>
    </row>
    <row r="154" s="929" customFormat="1" ht="18" customHeight="1" spans="1:18">
      <c r="A154" s="739" t="s">
        <v>390</v>
      </c>
      <c r="B154" s="739" t="s">
        <v>102</v>
      </c>
      <c r="C154" s="815" t="s">
        <v>550</v>
      </c>
      <c r="D154" s="755">
        <v>1.95657</v>
      </c>
      <c r="E154" s="681" t="s">
        <v>714</v>
      </c>
      <c r="F154" s="681" t="s">
        <v>715</v>
      </c>
      <c r="G154" s="681" t="s">
        <v>186</v>
      </c>
      <c r="H154" s="815" t="s">
        <v>721</v>
      </c>
      <c r="I154" s="681" t="s">
        <v>28</v>
      </c>
      <c r="J154" s="965" t="s">
        <v>58</v>
      </c>
      <c r="K154" s="755"/>
      <c r="L154" s="772">
        <v>430799.587629</v>
      </c>
      <c r="M154" s="772">
        <v>4656736.03131</v>
      </c>
      <c r="N154" s="681" t="s">
        <v>592</v>
      </c>
      <c r="O154" s="977" t="s">
        <v>1320</v>
      </c>
      <c r="P154" s="978" t="s">
        <v>1321</v>
      </c>
      <c r="Q154" s="975">
        <f t="shared" si="2"/>
        <v>8.804565</v>
      </c>
      <c r="R154" s="968"/>
    </row>
    <row r="155" s="929" customFormat="1" ht="18" customHeight="1" spans="1:18">
      <c r="A155" s="739" t="s">
        <v>390</v>
      </c>
      <c r="B155" s="739" t="s">
        <v>102</v>
      </c>
      <c r="C155" s="815" t="s">
        <v>360</v>
      </c>
      <c r="D155" s="755">
        <v>9.57699</v>
      </c>
      <c r="E155" s="681" t="s">
        <v>714</v>
      </c>
      <c r="F155" s="681" t="s">
        <v>715</v>
      </c>
      <c r="G155" s="681" t="s">
        <v>186</v>
      </c>
      <c r="H155" s="815" t="s">
        <v>721</v>
      </c>
      <c r="I155" s="681" t="s">
        <v>28</v>
      </c>
      <c r="J155" s="965" t="s">
        <v>58</v>
      </c>
      <c r="K155" s="755"/>
      <c r="L155" s="772">
        <v>432625.3206</v>
      </c>
      <c r="M155" s="772">
        <v>4657043.15722</v>
      </c>
      <c r="N155" s="681" t="s">
        <v>592</v>
      </c>
      <c r="O155" s="977" t="s">
        <v>1320</v>
      </c>
      <c r="P155" s="978" t="s">
        <v>1321</v>
      </c>
      <c r="Q155" s="975">
        <f t="shared" si="2"/>
        <v>43.096455</v>
      </c>
      <c r="R155" s="968"/>
    </row>
    <row r="156" s="929" customFormat="1" ht="18" customHeight="1" spans="1:18">
      <c r="A156" s="739" t="s">
        <v>390</v>
      </c>
      <c r="B156" s="739" t="s">
        <v>102</v>
      </c>
      <c r="C156" s="815" t="s">
        <v>1339</v>
      </c>
      <c r="D156" s="755">
        <v>18.216435</v>
      </c>
      <c r="E156" s="681" t="s">
        <v>714</v>
      </c>
      <c r="F156" s="681" t="s">
        <v>715</v>
      </c>
      <c r="G156" s="681" t="s">
        <v>186</v>
      </c>
      <c r="H156" s="815" t="s">
        <v>721</v>
      </c>
      <c r="I156" s="681" t="s">
        <v>28</v>
      </c>
      <c r="J156" s="965" t="s">
        <v>327</v>
      </c>
      <c r="K156" s="755"/>
      <c r="L156" s="772">
        <v>432558.36793</v>
      </c>
      <c r="M156" s="772">
        <v>4656201.56464</v>
      </c>
      <c r="N156" s="681" t="s">
        <v>592</v>
      </c>
      <c r="O156" s="977" t="s">
        <v>1320</v>
      </c>
      <c r="P156" s="978" t="s">
        <v>1321</v>
      </c>
      <c r="Q156" s="975">
        <f t="shared" si="2"/>
        <v>81.9739575</v>
      </c>
      <c r="R156" s="968"/>
    </row>
    <row r="157" s="929" customFormat="1" ht="18" customHeight="1" spans="1:18">
      <c r="A157" s="739" t="s">
        <v>390</v>
      </c>
      <c r="B157" s="739" t="s">
        <v>102</v>
      </c>
      <c r="C157" s="815" t="s">
        <v>1340</v>
      </c>
      <c r="D157" s="755">
        <v>16.89795</v>
      </c>
      <c r="E157" s="681" t="s">
        <v>714</v>
      </c>
      <c r="F157" s="681" t="s">
        <v>715</v>
      </c>
      <c r="G157" s="681" t="s">
        <v>186</v>
      </c>
      <c r="H157" s="815" t="s">
        <v>717</v>
      </c>
      <c r="I157" s="681" t="s">
        <v>28</v>
      </c>
      <c r="J157" s="965" t="s">
        <v>58</v>
      </c>
      <c r="K157" s="755"/>
      <c r="L157" s="772">
        <v>431989.449055</v>
      </c>
      <c r="M157" s="772">
        <v>4656651.4431</v>
      </c>
      <c r="N157" s="681" t="s">
        <v>592</v>
      </c>
      <c r="O157" s="977" t="s">
        <v>1320</v>
      </c>
      <c r="P157" s="978" t="s">
        <v>1321</v>
      </c>
      <c r="Q157" s="975">
        <f t="shared" si="2"/>
        <v>76.040775</v>
      </c>
      <c r="R157" s="968"/>
    </row>
    <row r="158" s="929" customFormat="1" ht="18" customHeight="1" spans="1:18">
      <c r="A158" s="739" t="s">
        <v>390</v>
      </c>
      <c r="B158" s="739" t="s">
        <v>102</v>
      </c>
      <c r="C158" s="815" t="s">
        <v>670</v>
      </c>
      <c r="D158" s="755">
        <v>13.340625</v>
      </c>
      <c r="E158" s="681" t="s">
        <v>714</v>
      </c>
      <c r="F158" s="681" t="s">
        <v>715</v>
      </c>
      <c r="G158" s="681" t="s">
        <v>186</v>
      </c>
      <c r="H158" s="815" t="s">
        <v>721</v>
      </c>
      <c r="I158" s="681" t="s">
        <v>28</v>
      </c>
      <c r="J158" s="965" t="s">
        <v>58</v>
      </c>
      <c r="K158" s="755"/>
      <c r="L158" s="772">
        <v>432280.421612</v>
      </c>
      <c r="M158" s="772">
        <v>4656449.8373</v>
      </c>
      <c r="N158" s="681" t="s">
        <v>592</v>
      </c>
      <c r="O158" s="977" t="s">
        <v>1320</v>
      </c>
      <c r="P158" s="978" t="s">
        <v>1321</v>
      </c>
      <c r="Q158" s="975">
        <f t="shared" si="2"/>
        <v>60.0328125</v>
      </c>
      <c r="R158" s="968"/>
    </row>
    <row r="159" s="929" customFormat="1" ht="18" customHeight="1" spans="1:18">
      <c r="A159" s="739" t="s">
        <v>390</v>
      </c>
      <c r="B159" s="739" t="s">
        <v>102</v>
      </c>
      <c r="C159" s="815" t="s">
        <v>696</v>
      </c>
      <c r="D159" s="755">
        <v>6.917115</v>
      </c>
      <c r="E159" s="681" t="s">
        <v>714</v>
      </c>
      <c r="F159" s="681" t="s">
        <v>715</v>
      </c>
      <c r="G159" s="681" t="s">
        <v>186</v>
      </c>
      <c r="H159" s="815" t="s">
        <v>721</v>
      </c>
      <c r="I159" s="681" t="s">
        <v>28</v>
      </c>
      <c r="J159" s="965" t="s">
        <v>58</v>
      </c>
      <c r="K159" s="755"/>
      <c r="L159" s="772">
        <v>432634.776872</v>
      </c>
      <c r="M159" s="772">
        <v>4656706.19213</v>
      </c>
      <c r="N159" s="681" t="s">
        <v>592</v>
      </c>
      <c r="O159" s="977" t="s">
        <v>1320</v>
      </c>
      <c r="P159" s="978" t="s">
        <v>1321</v>
      </c>
      <c r="Q159" s="975">
        <f t="shared" si="2"/>
        <v>31.1270175</v>
      </c>
      <c r="R159" s="968"/>
    </row>
    <row r="160" s="929" customFormat="1" ht="18" customHeight="1" spans="1:18">
      <c r="A160" s="739" t="s">
        <v>390</v>
      </c>
      <c r="B160" s="739" t="s">
        <v>102</v>
      </c>
      <c r="C160" s="815" t="s">
        <v>1341</v>
      </c>
      <c r="D160" s="755">
        <v>7.66821</v>
      </c>
      <c r="E160" s="681" t="s">
        <v>714</v>
      </c>
      <c r="F160" s="681" t="s">
        <v>715</v>
      </c>
      <c r="G160" s="681" t="s">
        <v>186</v>
      </c>
      <c r="H160" s="815" t="s">
        <v>717</v>
      </c>
      <c r="I160" s="681" t="s">
        <v>28</v>
      </c>
      <c r="J160" s="965" t="s">
        <v>58</v>
      </c>
      <c r="K160" s="755"/>
      <c r="L160" s="772">
        <v>432815.99261</v>
      </c>
      <c r="M160" s="772">
        <v>4651408.75033</v>
      </c>
      <c r="N160" s="681" t="s">
        <v>592</v>
      </c>
      <c r="O160" s="977" t="s">
        <v>1320</v>
      </c>
      <c r="P160" s="978" t="s">
        <v>1321</v>
      </c>
      <c r="Q160" s="975">
        <f t="shared" si="2"/>
        <v>34.506945</v>
      </c>
      <c r="R160" s="968"/>
    </row>
    <row r="161" s="929" customFormat="1" ht="18" customHeight="1" spans="1:18">
      <c r="A161" s="739" t="s">
        <v>390</v>
      </c>
      <c r="B161" s="739" t="s">
        <v>102</v>
      </c>
      <c r="C161" s="815" t="s">
        <v>1342</v>
      </c>
      <c r="D161" s="755">
        <v>11.051565</v>
      </c>
      <c r="E161" s="681" t="s">
        <v>714</v>
      </c>
      <c r="F161" s="681" t="s">
        <v>715</v>
      </c>
      <c r="G161" s="681" t="s">
        <v>186</v>
      </c>
      <c r="H161" s="815" t="s">
        <v>717</v>
      </c>
      <c r="I161" s="681" t="s">
        <v>28</v>
      </c>
      <c r="J161" s="965" t="s">
        <v>58</v>
      </c>
      <c r="K161" s="755"/>
      <c r="L161" s="772">
        <v>430328.189064</v>
      </c>
      <c r="M161" s="772">
        <v>4657180.55528</v>
      </c>
      <c r="N161" s="681" t="s">
        <v>592</v>
      </c>
      <c r="O161" s="968" t="s">
        <v>1343</v>
      </c>
      <c r="P161" s="979" t="s">
        <v>1344</v>
      </c>
      <c r="Q161" s="975">
        <f t="shared" si="2"/>
        <v>49.7320425</v>
      </c>
      <c r="R161" s="968"/>
    </row>
    <row r="162" s="929" customFormat="1" ht="18" customHeight="1" spans="1:18">
      <c r="A162" s="739" t="s">
        <v>390</v>
      </c>
      <c r="B162" s="739" t="s">
        <v>102</v>
      </c>
      <c r="C162" s="815" t="s">
        <v>607</v>
      </c>
      <c r="D162" s="755">
        <v>141.70332</v>
      </c>
      <c r="E162" s="681" t="s">
        <v>714</v>
      </c>
      <c r="F162" s="681" t="s">
        <v>715</v>
      </c>
      <c r="G162" s="681" t="s">
        <v>186</v>
      </c>
      <c r="H162" s="815" t="s">
        <v>721</v>
      </c>
      <c r="I162" s="681" t="s">
        <v>28</v>
      </c>
      <c r="J162" s="965" t="s">
        <v>58</v>
      </c>
      <c r="K162" s="755"/>
      <c r="L162" s="772">
        <v>430873.383585</v>
      </c>
      <c r="M162" s="772">
        <v>4657332.1847</v>
      </c>
      <c r="N162" s="681" t="s">
        <v>592</v>
      </c>
      <c r="O162" s="977" t="s">
        <v>1320</v>
      </c>
      <c r="P162" s="978" t="s">
        <v>1321</v>
      </c>
      <c r="Q162" s="975">
        <f t="shared" si="2"/>
        <v>637.66494</v>
      </c>
      <c r="R162" s="968"/>
    </row>
    <row r="163" s="929" customFormat="1" ht="18" customHeight="1" spans="1:18">
      <c r="A163" s="739" t="s">
        <v>390</v>
      </c>
      <c r="B163" s="739" t="s">
        <v>102</v>
      </c>
      <c r="C163" s="815" t="s">
        <v>473</v>
      </c>
      <c r="D163" s="755">
        <v>70.439295</v>
      </c>
      <c r="E163" s="681" t="s">
        <v>714</v>
      </c>
      <c r="F163" s="681" t="s">
        <v>715</v>
      </c>
      <c r="G163" s="681" t="s">
        <v>186</v>
      </c>
      <c r="H163" s="815" t="s">
        <v>721</v>
      </c>
      <c r="I163" s="681" t="s">
        <v>28</v>
      </c>
      <c r="J163" s="965" t="s">
        <v>327</v>
      </c>
      <c r="K163" s="755"/>
      <c r="L163" s="772">
        <v>433471.366718</v>
      </c>
      <c r="M163" s="772">
        <v>4656923.75286</v>
      </c>
      <c r="N163" s="681" t="s">
        <v>592</v>
      </c>
      <c r="O163" s="977" t="s">
        <v>1320</v>
      </c>
      <c r="P163" s="978" t="s">
        <v>1321</v>
      </c>
      <c r="Q163" s="975">
        <f t="shared" si="2"/>
        <v>316.9768275</v>
      </c>
      <c r="R163" s="968"/>
    </row>
    <row r="164" s="929" customFormat="1" ht="18" customHeight="1" spans="1:18">
      <c r="A164" s="739" t="s">
        <v>390</v>
      </c>
      <c r="B164" s="739" t="s">
        <v>102</v>
      </c>
      <c r="C164" s="815" t="s">
        <v>642</v>
      </c>
      <c r="D164" s="755">
        <v>4.557675</v>
      </c>
      <c r="E164" s="681" t="s">
        <v>714</v>
      </c>
      <c r="F164" s="681" t="s">
        <v>715</v>
      </c>
      <c r="G164" s="681" t="s">
        <v>186</v>
      </c>
      <c r="H164" s="815" t="s">
        <v>721</v>
      </c>
      <c r="I164" s="681" t="s">
        <v>28</v>
      </c>
      <c r="J164" s="965" t="s">
        <v>58</v>
      </c>
      <c r="K164" s="755"/>
      <c r="L164" s="772">
        <v>431526.303606</v>
      </c>
      <c r="M164" s="772">
        <v>4656767.43147</v>
      </c>
      <c r="N164" s="681" t="s">
        <v>592</v>
      </c>
      <c r="O164" s="711" t="s">
        <v>1343</v>
      </c>
      <c r="P164" s="979" t="s">
        <v>1344</v>
      </c>
      <c r="Q164" s="975">
        <f t="shared" si="2"/>
        <v>20.5095375</v>
      </c>
      <c r="R164" s="968"/>
    </row>
    <row r="165" s="929" customFormat="1" ht="18" customHeight="1" spans="1:18">
      <c r="A165" s="739" t="s">
        <v>390</v>
      </c>
      <c r="B165" s="739" t="s">
        <v>102</v>
      </c>
      <c r="C165" s="815" t="s">
        <v>519</v>
      </c>
      <c r="D165" s="755">
        <v>215.87853</v>
      </c>
      <c r="E165" s="681" t="s">
        <v>714</v>
      </c>
      <c r="F165" s="681" t="s">
        <v>715</v>
      </c>
      <c r="G165" s="681" t="s">
        <v>186</v>
      </c>
      <c r="H165" s="815" t="s">
        <v>721</v>
      </c>
      <c r="I165" s="681" t="s">
        <v>28</v>
      </c>
      <c r="J165" s="965" t="s">
        <v>58</v>
      </c>
      <c r="K165" s="755"/>
      <c r="L165" s="772">
        <v>428888.862635</v>
      </c>
      <c r="M165" s="772">
        <v>4657658.70299</v>
      </c>
      <c r="N165" s="681" t="s">
        <v>592</v>
      </c>
      <c r="O165" s="711" t="s">
        <v>432</v>
      </c>
      <c r="P165" s="978" t="s">
        <v>433</v>
      </c>
      <c r="Q165" s="975">
        <f t="shared" si="2"/>
        <v>971.453385</v>
      </c>
      <c r="R165" s="968"/>
    </row>
    <row r="166" s="929" customFormat="1" ht="18" customHeight="1" spans="1:18">
      <c r="A166" s="739" t="s">
        <v>390</v>
      </c>
      <c r="B166" s="739" t="s">
        <v>102</v>
      </c>
      <c r="C166" s="815" t="s">
        <v>448</v>
      </c>
      <c r="D166" s="755">
        <v>10.649865</v>
      </c>
      <c r="E166" s="681" t="s">
        <v>714</v>
      </c>
      <c r="F166" s="681" t="s">
        <v>715</v>
      </c>
      <c r="G166" s="681" t="s">
        <v>186</v>
      </c>
      <c r="H166" s="815" t="s">
        <v>721</v>
      </c>
      <c r="I166" s="681" t="s">
        <v>28</v>
      </c>
      <c r="J166" s="965" t="s">
        <v>58</v>
      </c>
      <c r="K166" s="755"/>
      <c r="L166" s="772">
        <v>432512.454533</v>
      </c>
      <c r="M166" s="772">
        <v>4657241.57271</v>
      </c>
      <c r="N166" s="681" t="s">
        <v>592</v>
      </c>
      <c r="O166" s="711" t="s">
        <v>1343</v>
      </c>
      <c r="P166" s="979" t="s">
        <v>1344</v>
      </c>
      <c r="Q166" s="975">
        <f t="shared" si="2"/>
        <v>47.9243925</v>
      </c>
      <c r="R166" s="968"/>
    </row>
    <row r="167" s="929" customFormat="1" ht="18" customHeight="1" spans="1:18">
      <c r="A167" s="739" t="s">
        <v>390</v>
      </c>
      <c r="B167" s="739" t="s">
        <v>102</v>
      </c>
      <c r="C167" s="815" t="s">
        <v>662</v>
      </c>
      <c r="D167" s="755">
        <v>35.43819</v>
      </c>
      <c r="E167" s="681" t="s">
        <v>714</v>
      </c>
      <c r="F167" s="681" t="s">
        <v>715</v>
      </c>
      <c r="G167" s="681" t="s">
        <v>186</v>
      </c>
      <c r="H167" s="815" t="s">
        <v>721</v>
      </c>
      <c r="I167" s="681" t="s">
        <v>28</v>
      </c>
      <c r="J167" s="965" t="s">
        <v>58</v>
      </c>
      <c r="K167" s="755"/>
      <c r="L167" s="772">
        <v>432084.415035</v>
      </c>
      <c r="M167" s="772">
        <v>4656546.80839</v>
      </c>
      <c r="N167" s="681" t="s">
        <v>592</v>
      </c>
      <c r="O167" s="711" t="s">
        <v>1343</v>
      </c>
      <c r="P167" s="979" t="s">
        <v>1344</v>
      </c>
      <c r="Q167" s="975">
        <f t="shared" si="2"/>
        <v>159.471855</v>
      </c>
      <c r="R167" s="968"/>
    </row>
    <row r="168" s="929" customFormat="1" ht="18" customHeight="1" spans="1:18">
      <c r="A168" s="739" t="s">
        <v>390</v>
      </c>
      <c r="B168" s="739" t="s">
        <v>102</v>
      </c>
      <c r="C168" s="815" t="s">
        <v>1345</v>
      </c>
      <c r="D168" s="755">
        <v>4.05006</v>
      </c>
      <c r="E168" s="681" t="s">
        <v>714</v>
      </c>
      <c r="F168" s="681" t="s">
        <v>715</v>
      </c>
      <c r="G168" s="681" t="s">
        <v>186</v>
      </c>
      <c r="H168" s="815" t="s">
        <v>721</v>
      </c>
      <c r="I168" s="681" t="s">
        <v>28</v>
      </c>
      <c r="J168" s="965" t="s">
        <v>93</v>
      </c>
      <c r="K168" s="755"/>
      <c r="L168" s="772">
        <v>431904.861623</v>
      </c>
      <c r="M168" s="772">
        <v>4655700.52021</v>
      </c>
      <c r="N168" s="681" t="s">
        <v>592</v>
      </c>
      <c r="O168" s="711" t="s">
        <v>1343</v>
      </c>
      <c r="P168" s="979" t="s">
        <v>1344</v>
      </c>
      <c r="Q168" s="975">
        <f t="shared" si="2"/>
        <v>18.22527</v>
      </c>
      <c r="R168" s="968"/>
    </row>
    <row r="169" s="929" customFormat="1" ht="18" customHeight="1" spans="1:18">
      <c r="A169" s="739" t="s">
        <v>390</v>
      </c>
      <c r="B169" s="739" t="s">
        <v>102</v>
      </c>
      <c r="C169" s="815" t="s">
        <v>447</v>
      </c>
      <c r="D169" s="755">
        <v>326.380605</v>
      </c>
      <c r="E169" s="681" t="s">
        <v>714</v>
      </c>
      <c r="F169" s="681" t="s">
        <v>715</v>
      </c>
      <c r="G169" s="681" t="s">
        <v>186</v>
      </c>
      <c r="H169" s="815" t="s">
        <v>717</v>
      </c>
      <c r="I169" s="681" t="s">
        <v>28</v>
      </c>
      <c r="J169" s="965" t="s">
        <v>58</v>
      </c>
      <c r="K169" s="755"/>
      <c r="L169" s="772">
        <v>429924.568229</v>
      </c>
      <c r="M169" s="772">
        <v>4657264.32352</v>
      </c>
      <c r="N169" s="681" t="s">
        <v>592</v>
      </c>
      <c r="O169" s="711" t="s">
        <v>1343</v>
      </c>
      <c r="P169" s="979" t="s">
        <v>1344</v>
      </c>
      <c r="Q169" s="975">
        <f t="shared" si="2"/>
        <v>1468.7127225</v>
      </c>
      <c r="R169" s="968"/>
    </row>
    <row r="170" s="929" customFormat="1" ht="18" customHeight="1" spans="1:18">
      <c r="A170" s="739" t="s">
        <v>390</v>
      </c>
      <c r="B170" s="739" t="s">
        <v>102</v>
      </c>
      <c r="C170" s="815" t="s">
        <v>1346</v>
      </c>
      <c r="D170" s="755">
        <v>1.59054</v>
      </c>
      <c r="E170" s="681" t="s">
        <v>714</v>
      </c>
      <c r="F170" s="681" t="s">
        <v>715</v>
      </c>
      <c r="G170" s="681" t="s">
        <v>186</v>
      </c>
      <c r="H170" s="815" t="s">
        <v>721</v>
      </c>
      <c r="I170" s="681" t="s">
        <v>28</v>
      </c>
      <c r="J170" s="965" t="s">
        <v>58</v>
      </c>
      <c r="K170" s="755"/>
      <c r="L170" s="772">
        <v>432714.378294</v>
      </c>
      <c r="M170" s="772">
        <v>4651002.61006</v>
      </c>
      <c r="N170" s="681" t="s">
        <v>592</v>
      </c>
      <c r="O170" s="711" t="s">
        <v>1343</v>
      </c>
      <c r="P170" s="979" t="s">
        <v>1344</v>
      </c>
      <c r="Q170" s="975">
        <f t="shared" si="2"/>
        <v>7.15743</v>
      </c>
      <c r="R170" s="968"/>
    </row>
    <row r="171" s="929" customFormat="1" ht="18" customHeight="1" spans="1:18">
      <c r="A171" s="739" t="s">
        <v>390</v>
      </c>
      <c r="B171" s="739" t="s">
        <v>102</v>
      </c>
      <c r="C171" s="815" t="s">
        <v>1347</v>
      </c>
      <c r="D171" s="755">
        <v>21.73038</v>
      </c>
      <c r="E171" s="681" t="s">
        <v>714</v>
      </c>
      <c r="F171" s="681" t="s">
        <v>715</v>
      </c>
      <c r="G171" s="681" t="s">
        <v>186</v>
      </c>
      <c r="H171" s="815" t="s">
        <v>721</v>
      </c>
      <c r="I171" s="681" t="s">
        <v>28</v>
      </c>
      <c r="J171" s="965" t="s">
        <v>58</v>
      </c>
      <c r="K171" s="755"/>
      <c r="L171" s="772">
        <v>432266.8835</v>
      </c>
      <c r="M171" s="772">
        <v>4656557.92534</v>
      </c>
      <c r="N171" s="681" t="s">
        <v>592</v>
      </c>
      <c r="O171" s="711" t="s">
        <v>1343</v>
      </c>
      <c r="P171" s="979" t="s">
        <v>1344</v>
      </c>
      <c r="Q171" s="975">
        <f t="shared" si="2"/>
        <v>97.78671</v>
      </c>
      <c r="R171" s="968"/>
    </row>
    <row r="172" s="929" customFormat="1" ht="18" customHeight="1" spans="1:18">
      <c r="A172" s="739" t="s">
        <v>390</v>
      </c>
      <c r="B172" s="739" t="s">
        <v>102</v>
      </c>
      <c r="C172" s="815" t="s">
        <v>466</v>
      </c>
      <c r="D172" s="755">
        <v>38.84271</v>
      </c>
      <c r="E172" s="681" t="s">
        <v>714</v>
      </c>
      <c r="F172" s="681" t="s">
        <v>715</v>
      </c>
      <c r="G172" s="681" t="s">
        <v>186</v>
      </c>
      <c r="H172" s="815" t="s">
        <v>721</v>
      </c>
      <c r="I172" s="681" t="s">
        <v>28</v>
      </c>
      <c r="J172" s="965" t="s">
        <v>58</v>
      </c>
      <c r="K172" s="755"/>
      <c r="L172" s="772">
        <v>431261.911591</v>
      </c>
      <c r="M172" s="772">
        <v>4656983.46536</v>
      </c>
      <c r="N172" s="681" t="s">
        <v>592</v>
      </c>
      <c r="O172" s="711" t="s">
        <v>1343</v>
      </c>
      <c r="P172" s="979" t="s">
        <v>1344</v>
      </c>
      <c r="Q172" s="975">
        <f t="shared" si="2"/>
        <v>174.792195</v>
      </c>
      <c r="R172" s="968"/>
    </row>
    <row r="173" s="929" customFormat="1" ht="18" customHeight="1" spans="1:18">
      <c r="A173" s="739" t="s">
        <v>390</v>
      </c>
      <c r="B173" s="739" t="s">
        <v>102</v>
      </c>
      <c r="C173" s="815" t="s">
        <v>409</v>
      </c>
      <c r="D173" s="755">
        <v>21.96213</v>
      </c>
      <c r="E173" s="681" t="s">
        <v>714</v>
      </c>
      <c r="F173" s="681" t="s">
        <v>715</v>
      </c>
      <c r="G173" s="681" t="s">
        <v>186</v>
      </c>
      <c r="H173" s="815" t="s">
        <v>717</v>
      </c>
      <c r="I173" s="681" t="s">
        <v>28</v>
      </c>
      <c r="J173" s="965" t="s">
        <v>327</v>
      </c>
      <c r="K173" s="755"/>
      <c r="L173" s="772">
        <v>428308.598097</v>
      </c>
      <c r="M173" s="772">
        <v>4657904.19637</v>
      </c>
      <c r="N173" s="681" t="s">
        <v>592</v>
      </c>
      <c r="O173" s="711" t="s">
        <v>1343</v>
      </c>
      <c r="P173" s="979" t="s">
        <v>1344</v>
      </c>
      <c r="Q173" s="975">
        <f t="shared" si="2"/>
        <v>98.829585</v>
      </c>
      <c r="R173" s="968"/>
    </row>
    <row r="174" s="929" customFormat="1" ht="18" customHeight="1" spans="1:18">
      <c r="A174" s="739" t="s">
        <v>390</v>
      </c>
      <c r="B174" s="739" t="s">
        <v>102</v>
      </c>
      <c r="C174" s="815" t="s">
        <v>1348</v>
      </c>
      <c r="D174" s="755">
        <v>6.18594</v>
      </c>
      <c r="E174" s="681" t="s">
        <v>714</v>
      </c>
      <c r="F174" s="681" t="s">
        <v>715</v>
      </c>
      <c r="G174" s="681" t="s">
        <v>186</v>
      </c>
      <c r="H174" s="815" t="s">
        <v>721</v>
      </c>
      <c r="I174" s="681" t="s">
        <v>28</v>
      </c>
      <c r="J174" s="965" t="s">
        <v>58</v>
      </c>
      <c r="K174" s="755"/>
      <c r="L174" s="772">
        <v>429271.286399</v>
      </c>
      <c r="M174" s="772">
        <v>4657464.60507</v>
      </c>
      <c r="N174" s="681" t="s">
        <v>592</v>
      </c>
      <c r="O174" s="711" t="s">
        <v>1343</v>
      </c>
      <c r="P174" s="979" t="s">
        <v>1344</v>
      </c>
      <c r="Q174" s="975">
        <f t="shared" si="2"/>
        <v>27.83673</v>
      </c>
      <c r="R174" s="968"/>
    </row>
    <row r="175" s="929" customFormat="1" ht="18" customHeight="1" spans="1:18">
      <c r="A175" s="739" t="s">
        <v>390</v>
      </c>
      <c r="B175" s="739" t="s">
        <v>102</v>
      </c>
      <c r="C175" s="815" t="s">
        <v>1349</v>
      </c>
      <c r="D175" s="755">
        <v>62.082885</v>
      </c>
      <c r="E175" s="681" t="s">
        <v>714</v>
      </c>
      <c r="F175" s="681" t="s">
        <v>715</v>
      </c>
      <c r="G175" s="681" t="s">
        <v>186</v>
      </c>
      <c r="H175" s="815" t="s">
        <v>717</v>
      </c>
      <c r="I175" s="681" t="s">
        <v>28</v>
      </c>
      <c r="J175" s="965" t="s">
        <v>93</v>
      </c>
      <c r="K175" s="755"/>
      <c r="L175" s="772">
        <v>432009.780747</v>
      </c>
      <c r="M175" s="772">
        <v>4655794.49215</v>
      </c>
      <c r="N175" s="681" t="s">
        <v>592</v>
      </c>
      <c r="O175" s="711" t="s">
        <v>1343</v>
      </c>
      <c r="P175" s="979" t="s">
        <v>1344</v>
      </c>
      <c r="Q175" s="975">
        <f t="shared" si="2"/>
        <v>279.3729825</v>
      </c>
      <c r="R175" s="968"/>
    </row>
    <row r="176" s="929" customFormat="1" ht="18" customHeight="1" spans="1:18">
      <c r="A176" s="739" t="s">
        <v>390</v>
      </c>
      <c r="B176" s="739" t="s">
        <v>102</v>
      </c>
      <c r="C176" s="815" t="s">
        <v>1350</v>
      </c>
      <c r="D176" s="755">
        <v>37.72155</v>
      </c>
      <c r="E176" s="681" t="s">
        <v>714</v>
      </c>
      <c r="F176" s="681" t="s">
        <v>715</v>
      </c>
      <c r="G176" s="681" t="s">
        <v>186</v>
      </c>
      <c r="H176" s="815" t="s">
        <v>717</v>
      </c>
      <c r="I176" s="681" t="s">
        <v>28</v>
      </c>
      <c r="J176" s="965" t="s">
        <v>58</v>
      </c>
      <c r="K176" s="755"/>
      <c r="L176" s="772">
        <v>431442.521754</v>
      </c>
      <c r="M176" s="772">
        <v>4656192.3708</v>
      </c>
      <c r="N176" s="681" t="s">
        <v>592</v>
      </c>
      <c r="O176" s="711" t="s">
        <v>1343</v>
      </c>
      <c r="P176" s="979" t="s">
        <v>1344</v>
      </c>
      <c r="Q176" s="975">
        <f t="shared" si="2"/>
        <v>169.746975</v>
      </c>
      <c r="R176" s="968"/>
    </row>
    <row r="177" s="929" customFormat="1" ht="18" customHeight="1" spans="1:18">
      <c r="A177" s="739" t="s">
        <v>390</v>
      </c>
      <c r="B177" s="739" t="s">
        <v>102</v>
      </c>
      <c r="C177" s="815" t="s">
        <v>353</v>
      </c>
      <c r="D177" s="755">
        <v>29.97324</v>
      </c>
      <c r="E177" s="681" t="s">
        <v>714</v>
      </c>
      <c r="F177" s="681" t="s">
        <v>715</v>
      </c>
      <c r="G177" s="681" t="s">
        <v>186</v>
      </c>
      <c r="H177" s="815" t="s">
        <v>717</v>
      </c>
      <c r="I177" s="681" t="s">
        <v>28</v>
      </c>
      <c r="J177" s="965" t="s">
        <v>58</v>
      </c>
      <c r="K177" s="755"/>
      <c r="L177" s="772">
        <v>430052.645027</v>
      </c>
      <c r="M177" s="772">
        <v>4657277.56081</v>
      </c>
      <c r="N177" s="681" t="s">
        <v>592</v>
      </c>
      <c r="O177" s="711" t="s">
        <v>1343</v>
      </c>
      <c r="P177" s="979" t="s">
        <v>1344</v>
      </c>
      <c r="Q177" s="975">
        <f t="shared" si="2"/>
        <v>134.87958</v>
      </c>
      <c r="R177" s="968"/>
    </row>
    <row r="178" s="929" customFormat="1" ht="18" customHeight="1" spans="1:18">
      <c r="A178" s="739" t="s">
        <v>390</v>
      </c>
      <c r="B178" s="739" t="s">
        <v>102</v>
      </c>
      <c r="C178" s="815" t="s">
        <v>542</v>
      </c>
      <c r="D178" s="755">
        <v>52.53096</v>
      </c>
      <c r="E178" s="681" t="s">
        <v>714</v>
      </c>
      <c r="F178" s="681" t="s">
        <v>715</v>
      </c>
      <c r="G178" s="681" t="s">
        <v>186</v>
      </c>
      <c r="H178" s="815" t="s">
        <v>721</v>
      </c>
      <c r="I178" s="681" t="s">
        <v>28</v>
      </c>
      <c r="J178" s="965" t="s">
        <v>58</v>
      </c>
      <c r="K178" s="755"/>
      <c r="L178" s="772">
        <v>432278.117337</v>
      </c>
      <c r="M178" s="772">
        <v>4656977.36154</v>
      </c>
      <c r="N178" s="681" t="s">
        <v>592</v>
      </c>
      <c r="O178" s="711" t="s">
        <v>1343</v>
      </c>
      <c r="P178" s="979" t="s">
        <v>1344</v>
      </c>
      <c r="Q178" s="975">
        <f t="shared" si="2"/>
        <v>236.38932</v>
      </c>
      <c r="R178" s="968"/>
    </row>
    <row r="179" s="929" customFormat="1" ht="18" customHeight="1" spans="1:18">
      <c r="A179" s="739" t="s">
        <v>390</v>
      </c>
      <c r="B179" s="739" t="s">
        <v>102</v>
      </c>
      <c r="C179" s="815" t="s">
        <v>1351</v>
      </c>
      <c r="D179" s="755">
        <v>17.212605</v>
      </c>
      <c r="E179" s="681" t="s">
        <v>714</v>
      </c>
      <c r="F179" s="681" t="s">
        <v>715</v>
      </c>
      <c r="G179" s="681" t="s">
        <v>186</v>
      </c>
      <c r="H179" s="815" t="s">
        <v>721</v>
      </c>
      <c r="I179" s="681" t="s">
        <v>28</v>
      </c>
      <c r="J179" s="965" t="s">
        <v>58</v>
      </c>
      <c r="K179" s="755"/>
      <c r="L179" s="772">
        <v>432154.193465</v>
      </c>
      <c r="M179" s="772">
        <v>4656667.09235</v>
      </c>
      <c r="N179" s="681" t="s">
        <v>592</v>
      </c>
      <c r="O179" s="711" t="s">
        <v>1343</v>
      </c>
      <c r="P179" s="979" t="s">
        <v>1344</v>
      </c>
      <c r="Q179" s="975">
        <f t="shared" si="2"/>
        <v>77.4567225</v>
      </c>
      <c r="R179" s="968"/>
    </row>
    <row r="180" s="929" customFormat="1" ht="18" customHeight="1" spans="1:18">
      <c r="A180" s="739" t="s">
        <v>390</v>
      </c>
      <c r="B180" s="739" t="s">
        <v>102</v>
      </c>
      <c r="C180" s="815" t="s">
        <v>651</v>
      </c>
      <c r="D180" s="755">
        <v>10.307025</v>
      </c>
      <c r="E180" s="681" t="s">
        <v>714</v>
      </c>
      <c r="F180" s="681" t="s">
        <v>715</v>
      </c>
      <c r="G180" s="681" t="s">
        <v>186</v>
      </c>
      <c r="H180" s="815" t="s">
        <v>717</v>
      </c>
      <c r="I180" s="681" t="s">
        <v>28</v>
      </c>
      <c r="J180" s="965" t="s">
        <v>49</v>
      </c>
      <c r="K180" s="755"/>
      <c r="L180" s="772">
        <v>430818.460864</v>
      </c>
      <c r="M180" s="772">
        <v>4657417.41586</v>
      </c>
      <c r="N180" s="681" t="s">
        <v>592</v>
      </c>
      <c r="O180" s="711" t="s">
        <v>1343</v>
      </c>
      <c r="P180" s="979" t="s">
        <v>1344</v>
      </c>
      <c r="Q180" s="975">
        <f t="shared" si="2"/>
        <v>46.3816125</v>
      </c>
      <c r="R180" s="968"/>
    </row>
    <row r="181" s="929" customFormat="1" ht="18" customHeight="1" spans="1:18">
      <c r="A181" s="739" t="s">
        <v>390</v>
      </c>
      <c r="B181" s="739" t="s">
        <v>102</v>
      </c>
      <c r="C181" s="815" t="s">
        <v>1352</v>
      </c>
      <c r="D181" s="755">
        <v>56.866725</v>
      </c>
      <c r="E181" s="681" t="s">
        <v>714</v>
      </c>
      <c r="F181" s="681" t="s">
        <v>715</v>
      </c>
      <c r="G181" s="681" t="s">
        <v>186</v>
      </c>
      <c r="H181" s="815" t="s">
        <v>721</v>
      </c>
      <c r="I181" s="681" t="s">
        <v>28</v>
      </c>
      <c r="J181" s="965" t="s">
        <v>58</v>
      </c>
      <c r="K181" s="755"/>
      <c r="L181" s="772">
        <v>432674.683922</v>
      </c>
      <c r="M181" s="772">
        <v>4650912.35373</v>
      </c>
      <c r="N181" s="681" t="s">
        <v>592</v>
      </c>
      <c r="O181" s="711" t="s">
        <v>1343</v>
      </c>
      <c r="P181" s="979" t="s">
        <v>1344</v>
      </c>
      <c r="Q181" s="975">
        <f t="shared" si="2"/>
        <v>255.9002625</v>
      </c>
      <c r="R181" s="968"/>
    </row>
    <row r="182" s="929" customFormat="1" ht="18" customHeight="1" spans="1:18">
      <c r="A182" s="739" t="s">
        <v>390</v>
      </c>
      <c r="B182" s="739" t="s">
        <v>102</v>
      </c>
      <c r="C182" s="815" t="s">
        <v>1353</v>
      </c>
      <c r="D182" s="755">
        <v>15.58134</v>
      </c>
      <c r="E182" s="681" t="s">
        <v>714</v>
      </c>
      <c r="F182" s="681" t="s">
        <v>715</v>
      </c>
      <c r="G182" s="681" t="s">
        <v>186</v>
      </c>
      <c r="H182" s="815" t="s">
        <v>717</v>
      </c>
      <c r="I182" s="681" t="s">
        <v>28</v>
      </c>
      <c r="J182" s="965" t="s">
        <v>58</v>
      </c>
      <c r="K182" s="755"/>
      <c r="L182" s="772">
        <v>432906.826934</v>
      </c>
      <c r="M182" s="772">
        <v>4651198.19367</v>
      </c>
      <c r="N182" s="681" t="s">
        <v>592</v>
      </c>
      <c r="O182" s="711" t="s">
        <v>1343</v>
      </c>
      <c r="P182" s="979" t="s">
        <v>1344</v>
      </c>
      <c r="Q182" s="975">
        <f t="shared" si="2"/>
        <v>70.11603</v>
      </c>
      <c r="R182" s="968"/>
    </row>
    <row r="183" s="929" customFormat="1" ht="18" customHeight="1" spans="1:18">
      <c r="A183" s="739" t="s">
        <v>390</v>
      </c>
      <c r="B183" s="739" t="s">
        <v>102</v>
      </c>
      <c r="C183" s="815" t="s">
        <v>431</v>
      </c>
      <c r="D183" s="755">
        <v>45.126525</v>
      </c>
      <c r="E183" s="681" t="s">
        <v>714</v>
      </c>
      <c r="F183" s="681" t="s">
        <v>715</v>
      </c>
      <c r="G183" s="681" t="s">
        <v>186</v>
      </c>
      <c r="H183" s="815" t="s">
        <v>721</v>
      </c>
      <c r="I183" s="681" t="s">
        <v>28</v>
      </c>
      <c r="J183" s="965" t="s">
        <v>58</v>
      </c>
      <c r="K183" s="755"/>
      <c r="L183" s="772">
        <v>432462.321571</v>
      </c>
      <c r="M183" s="772">
        <v>4657515.65099</v>
      </c>
      <c r="N183" s="681" t="s">
        <v>592</v>
      </c>
      <c r="O183" s="711" t="s">
        <v>1343</v>
      </c>
      <c r="P183" s="979" t="s">
        <v>1344</v>
      </c>
      <c r="Q183" s="975">
        <f t="shared" si="2"/>
        <v>203.0693625</v>
      </c>
      <c r="R183" s="968"/>
    </row>
    <row r="184" s="929" customFormat="1" ht="18" customHeight="1" spans="1:18">
      <c r="A184" s="739" t="s">
        <v>390</v>
      </c>
      <c r="B184" s="739" t="s">
        <v>102</v>
      </c>
      <c r="C184" s="815" t="s">
        <v>1354</v>
      </c>
      <c r="D184" s="755">
        <v>3.04092</v>
      </c>
      <c r="E184" s="681" t="s">
        <v>714</v>
      </c>
      <c r="F184" s="681" t="s">
        <v>715</v>
      </c>
      <c r="G184" s="681" t="s">
        <v>186</v>
      </c>
      <c r="H184" s="815" t="s">
        <v>717</v>
      </c>
      <c r="I184" s="681" t="s">
        <v>28</v>
      </c>
      <c r="J184" s="965" t="s">
        <v>29</v>
      </c>
      <c r="K184" s="755"/>
      <c r="L184" s="772">
        <v>430325.236774</v>
      </c>
      <c r="M184" s="772">
        <v>4656327.54051</v>
      </c>
      <c r="N184" s="681" t="s">
        <v>592</v>
      </c>
      <c r="O184" s="711" t="s">
        <v>1343</v>
      </c>
      <c r="P184" s="979" t="s">
        <v>1344</v>
      </c>
      <c r="Q184" s="975">
        <f t="shared" si="2"/>
        <v>13.68414</v>
      </c>
      <c r="R184" s="968"/>
    </row>
    <row r="185" s="929" customFormat="1" ht="18" customHeight="1" spans="1:18">
      <c r="A185" s="739" t="s">
        <v>390</v>
      </c>
      <c r="B185" s="739" t="s">
        <v>102</v>
      </c>
      <c r="C185" s="815" t="s">
        <v>1355</v>
      </c>
      <c r="D185" s="755">
        <v>11.774565</v>
      </c>
      <c r="E185" s="681" t="s">
        <v>714</v>
      </c>
      <c r="F185" s="681" t="s">
        <v>715</v>
      </c>
      <c r="G185" s="681" t="s">
        <v>186</v>
      </c>
      <c r="H185" s="815" t="s">
        <v>717</v>
      </c>
      <c r="I185" s="681" t="s">
        <v>28</v>
      </c>
      <c r="J185" s="965" t="s">
        <v>327</v>
      </c>
      <c r="K185" s="755"/>
      <c r="L185" s="772">
        <v>428100.302173</v>
      </c>
      <c r="M185" s="772">
        <v>4657713.63117</v>
      </c>
      <c r="N185" s="681" t="s">
        <v>592</v>
      </c>
      <c r="O185" s="711" t="s">
        <v>1343</v>
      </c>
      <c r="P185" s="979" t="s">
        <v>1344</v>
      </c>
      <c r="Q185" s="975">
        <f t="shared" si="2"/>
        <v>52.9855425</v>
      </c>
      <c r="R185" s="968"/>
    </row>
    <row r="186" s="929" customFormat="1" ht="18" customHeight="1" spans="1:18">
      <c r="A186" s="739" t="s">
        <v>390</v>
      </c>
      <c r="B186" s="739" t="s">
        <v>102</v>
      </c>
      <c r="C186" s="815" t="s">
        <v>529</v>
      </c>
      <c r="D186" s="755">
        <v>69.9291</v>
      </c>
      <c r="E186" s="681" t="s">
        <v>714</v>
      </c>
      <c r="F186" s="681" t="s">
        <v>715</v>
      </c>
      <c r="G186" s="681" t="s">
        <v>186</v>
      </c>
      <c r="H186" s="815" t="s">
        <v>717</v>
      </c>
      <c r="I186" s="681" t="s">
        <v>28</v>
      </c>
      <c r="J186" s="965" t="s">
        <v>58</v>
      </c>
      <c r="K186" s="755"/>
      <c r="L186" s="772">
        <v>432400.807318</v>
      </c>
      <c r="M186" s="772">
        <v>4657396.15074</v>
      </c>
      <c r="N186" s="681" t="s">
        <v>592</v>
      </c>
      <c r="O186" s="711" t="s">
        <v>1343</v>
      </c>
      <c r="P186" s="979" t="s">
        <v>1344</v>
      </c>
      <c r="Q186" s="975">
        <f t="shared" si="2"/>
        <v>314.68095</v>
      </c>
      <c r="R186" s="968"/>
    </row>
    <row r="187" s="929" customFormat="1" ht="18" customHeight="1" spans="1:18">
      <c r="A187" s="739" t="s">
        <v>390</v>
      </c>
      <c r="B187" s="739" t="s">
        <v>102</v>
      </c>
      <c r="C187" s="815" t="s">
        <v>1356</v>
      </c>
      <c r="D187" s="755">
        <v>10.709595</v>
      </c>
      <c r="E187" s="681" t="s">
        <v>714</v>
      </c>
      <c r="F187" s="681" t="s">
        <v>715</v>
      </c>
      <c r="G187" s="681" t="s">
        <v>186</v>
      </c>
      <c r="H187" s="815" t="s">
        <v>721</v>
      </c>
      <c r="I187" s="681" t="s">
        <v>28</v>
      </c>
      <c r="J187" s="965" t="s">
        <v>58</v>
      </c>
      <c r="K187" s="755"/>
      <c r="L187" s="772">
        <v>433081.0937</v>
      </c>
      <c r="M187" s="772">
        <v>4651168.6012</v>
      </c>
      <c r="N187" s="681" t="s">
        <v>592</v>
      </c>
      <c r="O187" s="711" t="s">
        <v>1343</v>
      </c>
      <c r="P187" s="979" t="s">
        <v>1344</v>
      </c>
      <c r="Q187" s="975">
        <f t="shared" si="2"/>
        <v>48.1931775</v>
      </c>
      <c r="R187" s="968"/>
    </row>
    <row r="188" s="929" customFormat="1" ht="18" customHeight="1" spans="1:18">
      <c r="A188" s="739" t="s">
        <v>390</v>
      </c>
      <c r="B188" s="739" t="s">
        <v>102</v>
      </c>
      <c r="C188" s="815" t="s">
        <v>464</v>
      </c>
      <c r="D188" s="755">
        <v>15.17184</v>
      </c>
      <c r="E188" s="681" t="s">
        <v>714</v>
      </c>
      <c r="F188" s="681" t="s">
        <v>715</v>
      </c>
      <c r="G188" s="681" t="s">
        <v>186</v>
      </c>
      <c r="H188" s="815" t="s">
        <v>717</v>
      </c>
      <c r="I188" s="681" t="s">
        <v>28</v>
      </c>
      <c r="J188" s="965" t="s">
        <v>49</v>
      </c>
      <c r="K188" s="755"/>
      <c r="L188" s="772">
        <v>431760.442907</v>
      </c>
      <c r="M188" s="772">
        <v>4656999.69682</v>
      </c>
      <c r="N188" s="681" t="s">
        <v>592</v>
      </c>
      <c r="O188" s="711" t="s">
        <v>1343</v>
      </c>
      <c r="P188" s="979" t="s">
        <v>1344</v>
      </c>
      <c r="Q188" s="975">
        <f t="shared" si="2"/>
        <v>68.27328</v>
      </c>
      <c r="R188" s="968"/>
    </row>
    <row r="189" s="929" customFormat="1" ht="18" customHeight="1" spans="1:18">
      <c r="A189" s="739" t="s">
        <v>390</v>
      </c>
      <c r="B189" s="739" t="s">
        <v>102</v>
      </c>
      <c r="C189" s="815" t="s">
        <v>1357</v>
      </c>
      <c r="D189" s="755">
        <v>7.336395</v>
      </c>
      <c r="E189" s="681" t="s">
        <v>714</v>
      </c>
      <c r="F189" s="681" t="s">
        <v>715</v>
      </c>
      <c r="G189" s="681" t="s">
        <v>186</v>
      </c>
      <c r="H189" s="815" t="s">
        <v>717</v>
      </c>
      <c r="I189" s="681" t="s">
        <v>28</v>
      </c>
      <c r="J189" s="965" t="s">
        <v>58</v>
      </c>
      <c r="K189" s="755"/>
      <c r="L189" s="772">
        <v>428030.694901</v>
      </c>
      <c r="M189" s="772">
        <v>4658079.60101</v>
      </c>
      <c r="N189" s="681" t="s">
        <v>592</v>
      </c>
      <c r="O189" s="711" t="s">
        <v>1343</v>
      </c>
      <c r="P189" s="979" t="s">
        <v>1344</v>
      </c>
      <c r="Q189" s="975">
        <f t="shared" si="2"/>
        <v>33.0137775</v>
      </c>
      <c r="R189" s="968"/>
    </row>
    <row r="190" s="929" customFormat="1" ht="18" customHeight="1" spans="1:18">
      <c r="A190" s="739" t="s">
        <v>390</v>
      </c>
      <c r="B190" s="739" t="s">
        <v>102</v>
      </c>
      <c r="C190" s="815" t="s">
        <v>356</v>
      </c>
      <c r="D190" s="755">
        <v>14.7264</v>
      </c>
      <c r="E190" s="681" t="s">
        <v>714</v>
      </c>
      <c r="F190" s="681" t="s">
        <v>715</v>
      </c>
      <c r="G190" s="681" t="s">
        <v>186</v>
      </c>
      <c r="H190" s="815" t="s">
        <v>721</v>
      </c>
      <c r="I190" s="681" t="s">
        <v>28</v>
      </c>
      <c r="J190" s="965" t="s">
        <v>58</v>
      </c>
      <c r="K190" s="755"/>
      <c r="L190" s="772">
        <v>429307.548083</v>
      </c>
      <c r="M190" s="772">
        <v>4657094.35661</v>
      </c>
      <c r="N190" s="681" t="s">
        <v>592</v>
      </c>
      <c r="O190" s="711" t="s">
        <v>1343</v>
      </c>
      <c r="P190" s="979" t="s">
        <v>1344</v>
      </c>
      <c r="Q190" s="975">
        <f t="shared" si="2"/>
        <v>66.2688</v>
      </c>
      <c r="R190" s="968"/>
    </row>
    <row r="191" s="929" customFormat="1" ht="18" customHeight="1" spans="1:18">
      <c r="A191" s="739" t="s">
        <v>390</v>
      </c>
      <c r="B191" s="739" t="s">
        <v>102</v>
      </c>
      <c r="C191" s="815" t="s">
        <v>1358</v>
      </c>
      <c r="D191" s="755">
        <v>8.479335</v>
      </c>
      <c r="E191" s="681" t="s">
        <v>714</v>
      </c>
      <c r="F191" s="681" t="s">
        <v>715</v>
      </c>
      <c r="G191" s="681" t="s">
        <v>186</v>
      </c>
      <c r="H191" s="815" t="s">
        <v>721</v>
      </c>
      <c r="I191" s="681" t="s">
        <v>28</v>
      </c>
      <c r="J191" s="965" t="s">
        <v>58</v>
      </c>
      <c r="K191" s="755"/>
      <c r="L191" s="772">
        <v>431809.851769</v>
      </c>
      <c r="M191" s="772">
        <v>4655730.11531</v>
      </c>
      <c r="N191" s="681" t="s">
        <v>592</v>
      </c>
      <c r="O191" s="711" t="s">
        <v>1343</v>
      </c>
      <c r="P191" s="979" t="s">
        <v>1344</v>
      </c>
      <c r="Q191" s="975">
        <f t="shared" si="2"/>
        <v>38.1570075</v>
      </c>
      <c r="R191" s="968"/>
    </row>
    <row r="192" s="929" customFormat="1" ht="18" customHeight="1" spans="1:18">
      <c r="A192" s="739" t="s">
        <v>390</v>
      </c>
      <c r="B192" s="739" t="s">
        <v>102</v>
      </c>
      <c r="C192" s="815" t="s">
        <v>560</v>
      </c>
      <c r="D192" s="755">
        <v>36.86055</v>
      </c>
      <c r="E192" s="681" t="s">
        <v>714</v>
      </c>
      <c r="F192" s="681" t="s">
        <v>715</v>
      </c>
      <c r="G192" s="681" t="s">
        <v>186</v>
      </c>
      <c r="H192" s="815" t="s">
        <v>721</v>
      </c>
      <c r="I192" s="681" t="s">
        <v>28</v>
      </c>
      <c r="J192" s="965" t="s">
        <v>58</v>
      </c>
      <c r="K192" s="755"/>
      <c r="L192" s="772">
        <v>432404.920683</v>
      </c>
      <c r="M192" s="772">
        <v>4656581.63567</v>
      </c>
      <c r="N192" s="681" t="s">
        <v>592</v>
      </c>
      <c r="O192" s="711" t="s">
        <v>1343</v>
      </c>
      <c r="P192" s="979" t="s">
        <v>1344</v>
      </c>
      <c r="Q192" s="975">
        <f t="shared" si="2"/>
        <v>165.872475</v>
      </c>
      <c r="R192" s="968"/>
    </row>
    <row r="193" s="929" customFormat="1" ht="18" customHeight="1" spans="1:18">
      <c r="A193" s="739" t="s">
        <v>390</v>
      </c>
      <c r="B193" s="739" t="s">
        <v>102</v>
      </c>
      <c r="C193" s="815" t="s">
        <v>1359</v>
      </c>
      <c r="D193" s="755">
        <v>76.47075</v>
      </c>
      <c r="E193" s="681" t="s">
        <v>714</v>
      </c>
      <c r="F193" s="681" t="s">
        <v>715</v>
      </c>
      <c r="G193" s="681" t="s">
        <v>186</v>
      </c>
      <c r="H193" s="815" t="s">
        <v>721</v>
      </c>
      <c r="I193" s="681" t="s">
        <v>28</v>
      </c>
      <c r="J193" s="965" t="s">
        <v>58</v>
      </c>
      <c r="K193" s="755"/>
      <c r="L193" s="772">
        <v>430047.528804</v>
      </c>
      <c r="M193" s="772">
        <v>4656877.00912</v>
      </c>
      <c r="N193" s="681" t="s">
        <v>592</v>
      </c>
      <c r="O193" s="711" t="s">
        <v>1343</v>
      </c>
      <c r="P193" s="979" t="s">
        <v>1344</v>
      </c>
      <c r="Q193" s="975">
        <f t="shared" si="2"/>
        <v>344.118375</v>
      </c>
      <c r="R193" s="968"/>
    </row>
    <row r="194" s="929" customFormat="1" ht="18" customHeight="1" spans="1:18">
      <c r="A194" s="739" t="s">
        <v>390</v>
      </c>
      <c r="B194" s="739" t="s">
        <v>102</v>
      </c>
      <c r="C194" s="815" t="s">
        <v>1360</v>
      </c>
      <c r="D194" s="755">
        <v>35.03784</v>
      </c>
      <c r="E194" s="681" t="s">
        <v>714</v>
      </c>
      <c r="F194" s="681" t="s">
        <v>715</v>
      </c>
      <c r="G194" s="681" t="s">
        <v>186</v>
      </c>
      <c r="H194" s="815" t="s">
        <v>717</v>
      </c>
      <c r="I194" s="681" t="s">
        <v>28</v>
      </c>
      <c r="J194" s="965" t="s">
        <v>49</v>
      </c>
      <c r="K194" s="755"/>
      <c r="L194" s="772">
        <v>431777.795593</v>
      </c>
      <c r="M194" s="772">
        <v>4656878.41435</v>
      </c>
      <c r="N194" s="681" t="s">
        <v>592</v>
      </c>
      <c r="O194" s="711" t="s">
        <v>1343</v>
      </c>
      <c r="P194" s="979" t="s">
        <v>1344</v>
      </c>
      <c r="Q194" s="975">
        <f t="shared" si="2"/>
        <v>157.67028</v>
      </c>
      <c r="R194" s="968"/>
    </row>
    <row r="195" s="929" customFormat="1" ht="18" customHeight="1" spans="1:18">
      <c r="A195" s="739" t="s">
        <v>390</v>
      </c>
      <c r="B195" s="739" t="s">
        <v>102</v>
      </c>
      <c r="C195" s="815" t="s">
        <v>1361</v>
      </c>
      <c r="D195" s="755">
        <v>22.10574</v>
      </c>
      <c r="E195" s="681" t="s">
        <v>714</v>
      </c>
      <c r="F195" s="681" t="s">
        <v>715</v>
      </c>
      <c r="G195" s="681" t="s">
        <v>186</v>
      </c>
      <c r="H195" s="815" t="s">
        <v>721</v>
      </c>
      <c r="I195" s="681" t="s">
        <v>28</v>
      </c>
      <c r="J195" s="965" t="s">
        <v>58</v>
      </c>
      <c r="K195" s="755"/>
      <c r="L195" s="772">
        <v>430327.964845</v>
      </c>
      <c r="M195" s="772">
        <v>4657357.35658</v>
      </c>
      <c r="N195" s="681" t="s">
        <v>592</v>
      </c>
      <c r="O195" s="711" t="s">
        <v>1343</v>
      </c>
      <c r="P195" s="979" t="s">
        <v>1344</v>
      </c>
      <c r="Q195" s="975">
        <f t="shared" si="2"/>
        <v>99.47583</v>
      </c>
      <c r="R195" s="968"/>
    </row>
    <row r="196" s="929" customFormat="1" ht="18" customHeight="1" spans="1:18">
      <c r="A196" s="739" t="s">
        <v>390</v>
      </c>
      <c r="B196" s="739" t="s">
        <v>102</v>
      </c>
      <c r="C196" s="815" t="s">
        <v>468</v>
      </c>
      <c r="D196" s="755">
        <v>60.202065</v>
      </c>
      <c r="E196" s="681" t="s">
        <v>714</v>
      </c>
      <c r="F196" s="681" t="s">
        <v>715</v>
      </c>
      <c r="G196" s="681" t="s">
        <v>186</v>
      </c>
      <c r="H196" s="815" t="s">
        <v>721</v>
      </c>
      <c r="I196" s="681" t="s">
        <v>28</v>
      </c>
      <c r="J196" s="965" t="s">
        <v>58</v>
      </c>
      <c r="K196" s="755"/>
      <c r="L196" s="772">
        <v>431492.301482</v>
      </c>
      <c r="M196" s="772">
        <v>4656991.18676</v>
      </c>
      <c r="N196" s="681" t="s">
        <v>592</v>
      </c>
      <c r="O196" s="711" t="s">
        <v>1343</v>
      </c>
      <c r="P196" s="979" t="s">
        <v>1344</v>
      </c>
      <c r="Q196" s="975">
        <f t="shared" si="2"/>
        <v>270.9092925</v>
      </c>
      <c r="R196" s="968"/>
    </row>
    <row r="197" s="929" customFormat="1" ht="18" customHeight="1" spans="1:18">
      <c r="A197" s="739" t="s">
        <v>390</v>
      </c>
      <c r="B197" s="739" t="s">
        <v>102</v>
      </c>
      <c r="C197" s="815" t="s">
        <v>496</v>
      </c>
      <c r="D197" s="755">
        <v>49.48365</v>
      </c>
      <c r="E197" s="681" t="s">
        <v>714</v>
      </c>
      <c r="F197" s="681" t="s">
        <v>715</v>
      </c>
      <c r="G197" s="681" t="s">
        <v>186</v>
      </c>
      <c r="H197" s="815" t="s">
        <v>721</v>
      </c>
      <c r="I197" s="681" t="s">
        <v>28</v>
      </c>
      <c r="J197" s="965" t="s">
        <v>58</v>
      </c>
      <c r="K197" s="755"/>
      <c r="L197" s="772">
        <v>431080.875396</v>
      </c>
      <c r="M197" s="772">
        <v>4656379.03226</v>
      </c>
      <c r="N197" s="681" t="s">
        <v>592</v>
      </c>
      <c r="O197" s="711" t="s">
        <v>1343</v>
      </c>
      <c r="P197" s="979" t="s">
        <v>1344</v>
      </c>
      <c r="Q197" s="975">
        <f t="shared" si="2"/>
        <v>222.676425</v>
      </c>
      <c r="R197" s="968"/>
    </row>
    <row r="198" s="929" customFormat="1" ht="18" customHeight="1" spans="1:18">
      <c r="A198" s="739" t="s">
        <v>390</v>
      </c>
      <c r="B198" s="739" t="s">
        <v>102</v>
      </c>
      <c r="C198" s="815" t="s">
        <v>379</v>
      </c>
      <c r="D198" s="755">
        <v>4.088445</v>
      </c>
      <c r="E198" s="681" t="s">
        <v>714</v>
      </c>
      <c r="F198" s="681" t="s">
        <v>715</v>
      </c>
      <c r="G198" s="681" t="s">
        <v>186</v>
      </c>
      <c r="H198" s="815" t="s">
        <v>717</v>
      </c>
      <c r="I198" s="681" t="s">
        <v>28</v>
      </c>
      <c r="J198" s="965" t="s">
        <v>327</v>
      </c>
      <c r="K198" s="755"/>
      <c r="L198" s="772">
        <v>427027.212386</v>
      </c>
      <c r="M198" s="772">
        <v>4657929.01172</v>
      </c>
      <c r="N198" s="681" t="s">
        <v>592</v>
      </c>
      <c r="O198" s="711" t="s">
        <v>1343</v>
      </c>
      <c r="P198" s="979" t="s">
        <v>1344</v>
      </c>
      <c r="Q198" s="975">
        <f t="shared" ref="Q198:Q261" si="3">D198*4.5</f>
        <v>18.3980025</v>
      </c>
      <c r="R198" s="968"/>
    </row>
    <row r="199" s="929" customFormat="1" ht="18" customHeight="1" spans="1:18">
      <c r="A199" s="739" t="s">
        <v>390</v>
      </c>
      <c r="B199" s="739" t="s">
        <v>102</v>
      </c>
      <c r="C199" s="815" t="s">
        <v>1362</v>
      </c>
      <c r="D199" s="755">
        <v>99.32856</v>
      </c>
      <c r="E199" s="681" t="s">
        <v>714</v>
      </c>
      <c r="F199" s="681" t="s">
        <v>715</v>
      </c>
      <c r="G199" s="681" t="s">
        <v>716</v>
      </c>
      <c r="H199" s="815" t="s">
        <v>717</v>
      </c>
      <c r="I199" s="681" t="s">
        <v>28</v>
      </c>
      <c r="J199" s="965" t="s">
        <v>327</v>
      </c>
      <c r="K199" s="755"/>
      <c r="L199" s="772">
        <v>433579.594872</v>
      </c>
      <c r="M199" s="772">
        <v>4652203.61733</v>
      </c>
      <c r="N199" s="681" t="s">
        <v>592</v>
      </c>
      <c r="O199" s="711" t="s">
        <v>1343</v>
      </c>
      <c r="P199" s="979" t="s">
        <v>1344</v>
      </c>
      <c r="Q199" s="975">
        <f t="shared" si="3"/>
        <v>446.97852</v>
      </c>
      <c r="R199" s="968"/>
    </row>
    <row r="200" s="929" customFormat="1" ht="18" customHeight="1" spans="1:18">
      <c r="A200" s="739" t="s">
        <v>390</v>
      </c>
      <c r="B200" s="739" t="s">
        <v>102</v>
      </c>
      <c r="C200" s="815" t="s">
        <v>1363</v>
      </c>
      <c r="D200" s="755">
        <v>85.10406</v>
      </c>
      <c r="E200" s="681" t="s">
        <v>714</v>
      </c>
      <c r="F200" s="681" t="s">
        <v>715</v>
      </c>
      <c r="G200" s="681" t="s">
        <v>716</v>
      </c>
      <c r="H200" s="815" t="s">
        <v>721</v>
      </c>
      <c r="I200" s="681" t="s">
        <v>28</v>
      </c>
      <c r="J200" s="965" t="s">
        <v>327</v>
      </c>
      <c r="K200" s="755"/>
      <c r="L200" s="772">
        <v>434222.268561</v>
      </c>
      <c r="M200" s="772">
        <v>4653349.14967</v>
      </c>
      <c r="N200" s="681" t="s">
        <v>592</v>
      </c>
      <c r="O200" s="966" t="s">
        <v>1364</v>
      </c>
      <c r="P200" s="987" t="s">
        <v>1365</v>
      </c>
      <c r="Q200" s="975">
        <f t="shared" si="3"/>
        <v>382.96827</v>
      </c>
      <c r="R200" s="968"/>
    </row>
    <row r="201" s="929" customFormat="1" ht="18" customHeight="1" spans="1:18">
      <c r="A201" s="739" t="s">
        <v>390</v>
      </c>
      <c r="B201" s="739" t="s">
        <v>102</v>
      </c>
      <c r="C201" s="815" t="s">
        <v>1366</v>
      </c>
      <c r="D201" s="755">
        <v>14.06538</v>
      </c>
      <c r="E201" s="681" t="s">
        <v>714</v>
      </c>
      <c r="F201" s="681" t="s">
        <v>715</v>
      </c>
      <c r="G201" s="681" t="s">
        <v>716</v>
      </c>
      <c r="H201" s="815" t="s">
        <v>717</v>
      </c>
      <c r="I201" s="681" t="s">
        <v>28</v>
      </c>
      <c r="J201" s="965" t="s">
        <v>327</v>
      </c>
      <c r="K201" s="755"/>
      <c r="L201" s="772">
        <v>434501.30244</v>
      </c>
      <c r="M201" s="772">
        <v>4653450.81288</v>
      </c>
      <c r="N201" s="681" t="s">
        <v>592</v>
      </c>
      <c r="O201" s="711" t="s">
        <v>1364</v>
      </c>
      <c r="P201" s="987" t="s">
        <v>1365</v>
      </c>
      <c r="Q201" s="975">
        <f t="shared" si="3"/>
        <v>63.29421</v>
      </c>
      <c r="R201" s="968"/>
    </row>
    <row r="202" s="929" customFormat="1" ht="18" customHeight="1" spans="1:18">
      <c r="A202" s="739" t="s">
        <v>390</v>
      </c>
      <c r="B202" s="739" t="s">
        <v>102</v>
      </c>
      <c r="C202" s="815" t="s">
        <v>1367</v>
      </c>
      <c r="D202" s="755">
        <v>131.011365</v>
      </c>
      <c r="E202" s="681" t="s">
        <v>714</v>
      </c>
      <c r="F202" s="681" t="s">
        <v>715</v>
      </c>
      <c r="G202" s="681" t="s">
        <v>716</v>
      </c>
      <c r="H202" s="815" t="s">
        <v>717</v>
      </c>
      <c r="I202" s="681" t="s">
        <v>28</v>
      </c>
      <c r="J202" s="965" t="s">
        <v>327</v>
      </c>
      <c r="K202" s="755"/>
      <c r="L202" s="772">
        <v>433540.747986</v>
      </c>
      <c r="M202" s="772">
        <v>4652273.79385</v>
      </c>
      <c r="N202" s="681" t="s">
        <v>592</v>
      </c>
      <c r="O202" s="711" t="s">
        <v>1364</v>
      </c>
      <c r="P202" s="987" t="s">
        <v>1365</v>
      </c>
      <c r="Q202" s="975">
        <f t="shared" si="3"/>
        <v>589.5511425</v>
      </c>
      <c r="R202" s="968"/>
    </row>
    <row r="203" s="929" customFormat="1" ht="18" customHeight="1" spans="1:18">
      <c r="A203" s="739" t="s">
        <v>390</v>
      </c>
      <c r="B203" s="739" t="s">
        <v>102</v>
      </c>
      <c r="C203" s="815" t="s">
        <v>1368</v>
      </c>
      <c r="D203" s="755">
        <v>339.016095</v>
      </c>
      <c r="E203" s="681" t="s">
        <v>714</v>
      </c>
      <c r="F203" s="681" t="s">
        <v>715</v>
      </c>
      <c r="G203" s="681" t="s">
        <v>716</v>
      </c>
      <c r="H203" s="815" t="s">
        <v>717</v>
      </c>
      <c r="I203" s="681" t="s">
        <v>28</v>
      </c>
      <c r="J203" s="965" t="s">
        <v>327</v>
      </c>
      <c r="K203" s="755"/>
      <c r="L203" s="772">
        <v>434183.486145</v>
      </c>
      <c r="M203" s="772">
        <v>4653069.22178</v>
      </c>
      <c r="N203" s="681" t="s">
        <v>592</v>
      </c>
      <c r="O203" s="711" t="s">
        <v>1364</v>
      </c>
      <c r="P203" s="987" t="s">
        <v>1365</v>
      </c>
      <c r="Q203" s="975">
        <f t="shared" si="3"/>
        <v>1525.5724275</v>
      </c>
      <c r="R203" s="968"/>
    </row>
    <row r="204" s="929" customFormat="1" ht="18" customHeight="1" spans="1:18">
      <c r="A204" s="739" t="s">
        <v>390</v>
      </c>
      <c r="B204" s="739" t="s">
        <v>102</v>
      </c>
      <c r="C204" s="815" t="s">
        <v>1369</v>
      </c>
      <c r="D204" s="755">
        <v>91.18566</v>
      </c>
      <c r="E204" s="681" t="s">
        <v>714</v>
      </c>
      <c r="F204" s="681" t="s">
        <v>715</v>
      </c>
      <c r="G204" s="681" t="s">
        <v>716</v>
      </c>
      <c r="H204" s="815" t="s">
        <v>717</v>
      </c>
      <c r="I204" s="681" t="s">
        <v>28</v>
      </c>
      <c r="J204" s="815" t="s">
        <v>29</v>
      </c>
      <c r="K204" s="755"/>
      <c r="L204" s="772">
        <v>433374.840485</v>
      </c>
      <c r="M204" s="772">
        <v>4651946.34611</v>
      </c>
      <c r="N204" s="681" t="s">
        <v>592</v>
      </c>
      <c r="O204" s="711" t="s">
        <v>1364</v>
      </c>
      <c r="P204" s="987" t="s">
        <v>1365</v>
      </c>
      <c r="Q204" s="975">
        <f t="shared" si="3"/>
        <v>410.33547</v>
      </c>
      <c r="R204" s="968"/>
    </row>
    <row r="205" s="929" customFormat="1" ht="18" customHeight="1" spans="1:18">
      <c r="A205" s="739" t="s">
        <v>390</v>
      </c>
      <c r="B205" s="739" t="s">
        <v>102</v>
      </c>
      <c r="C205" s="815" t="s">
        <v>1370</v>
      </c>
      <c r="D205" s="755">
        <v>19.617885</v>
      </c>
      <c r="E205" s="681" t="s">
        <v>714</v>
      </c>
      <c r="F205" s="681" t="s">
        <v>715</v>
      </c>
      <c r="G205" s="681" t="s">
        <v>716</v>
      </c>
      <c r="H205" s="815" t="s">
        <v>717</v>
      </c>
      <c r="I205" s="681" t="s">
        <v>28</v>
      </c>
      <c r="J205" s="815" t="s">
        <v>327</v>
      </c>
      <c r="K205" s="755"/>
      <c r="L205" s="772">
        <v>434545.69081</v>
      </c>
      <c r="M205" s="772">
        <v>4653558.99698</v>
      </c>
      <c r="N205" s="681" t="s">
        <v>592</v>
      </c>
      <c r="O205" s="711" t="s">
        <v>1364</v>
      </c>
      <c r="P205" s="987" t="s">
        <v>1365</v>
      </c>
      <c r="Q205" s="975">
        <f t="shared" si="3"/>
        <v>88.2804825</v>
      </c>
      <c r="R205" s="968"/>
    </row>
    <row r="206" s="929" customFormat="1" ht="18" customHeight="1" spans="1:18">
      <c r="A206" s="739" t="s">
        <v>390</v>
      </c>
      <c r="B206" s="739" t="s">
        <v>102</v>
      </c>
      <c r="C206" s="815" t="s">
        <v>1371</v>
      </c>
      <c r="D206" s="755">
        <v>84.068595</v>
      </c>
      <c r="E206" s="681" t="s">
        <v>714</v>
      </c>
      <c r="F206" s="681" t="s">
        <v>715</v>
      </c>
      <c r="G206" s="681" t="s">
        <v>716</v>
      </c>
      <c r="H206" s="815" t="s">
        <v>717</v>
      </c>
      <c r="I206" s="681" t="s">
        <v>28</v>
      </c>
      <c r="J206" s="815" t="s">
        <v>327</v>
      </c>
      <c r="K206" s="755"/>
      <c r="L206" s="772">
        <v>433919.680744</v>
      </c>
      <c r="M206" s="772">
        <v>4652768.21438</v>
      </c>
      <c r="N206" s="681" t="s">
        <v>592</v>
      </c>
      <c r="O206" s="711" t="s">
        <v>1364</v>
      </c>
      <c r="P206" s="987" t="s">
        <v>1365</v>
      </c>
      <c r="Q206" s="975">
        <f t="shared" si="3"/>
        <v>378.3086775</v>
      </c>
      <c r="R206" s="968"/>
    </row>
    <row r="207" s="929" customFormat="1" ht="18" customHeight="1" spans="1:18">
      <c r="A207" s="739" t="s">
        <v>390</v>
      </c>
      <c r="B207" s="739" t="s">
        <v>102</v>
      </c>
      <c r="C207" s="815" t="s">
        <v>1107</v>
      </c>
      <c r="D207" s="755">
        <v>78.140865</v>
      </c>
      <c r="E207" s="681" t="s">
        <v>714</v>
      </c>
      <c r="F207" s="681" t="s">
        <v>715</v>
      </c>
      <c r="G207" s="681" t="s">
        <v>716</v>
      </c>
      <c r="H207" s="815" t="s">
        <v>721</v>
      </c>
      <c r="I207" s="681" t="s">
        <v>28</v>
      </c>
      <c r="J207" s="815" t="s">
        <v>327</v>
      </c>
      <c r="K207" s="755"/>
      <c r="L207" s="772">
        <v>434227.573391</v>
      </c>
      <c r="M207" s="772">
        <v>4653030.61824</v>
      </c>
      <c r="N207" s="681" t="s">
        <v>592</v>
      </c>
      <c r="O207" s="711" t="s">
        <v>1364</v>
      </c>
      <c r="P207" s="987" t="s">
        <v>1365</v>
      </c>
      <c r="Q207" s="975">
        <f t="shared" si="3"/>
        <v>351.6338925</v>
      </c>
      <c r="R207" s="968"/>
    </row>
    <row r="208" s="929" customFormat="1" ht="18" customHeight="1" spans="1:18">
      <c r="A208" s="739" t="s">
        <v>390</v>
      </c>
      <c r="B208" s="739" t="s">
        <v>102</v>
      </c>
      <c r="C208" s="815" t="s">
        <v>1372</v>
      </c>
      <c r="D208" s="755">
        <v>22.351395</v>
      </c>
      <c r="E208" s="681" t="s">
        <v>714</v>
      </c>
      <c r="F208" s="681" t="s">
        <v>715</v>
      </c>
      <c r="G208" s="681" t="s">
        <v>716</v>
      </c>
      <c r="H208" s="815" t="s">
        <v>717</v>
      </c>
      <c r="I208" s="681" t="s">
        <v>28</v>
      </c>
      <c r="J208" s="815" t="s">
        <v>327</v>
      </c>
      <c r="K208" s="755"/>
      <c r="L208" s="772">
        <v>433800.340695</v>
      </c>
      <c r="M208" s="772">
        <v>4652756.62914</v>
      </c>
      <c r="N208" s="681" t="s">
        <v>592</v>
      </c>
      <c r="O208" s="711" t="s">
        <v>1364</v>
      </c>
      <c r="P208" s="987" t="s">
        <v>1365</v>
      </c>
      <c r="Q208" s="975">
        <f t="shared" si="3"/>
        <v>100.5812775</v>
      </c>
      <c r="R208" s="968"/>
    </row>
    <row r="209" s="929" customFormat="1" ht="18" customHeight="1" spans="1:18">
      <c r="A209" s="739" t="s">
        <v>390</v>
      </c>
      <c r="B209" s="739" t="s">
        <v>102</v>
      </c>
      <c r="C209" s="815" t="s">
        <v>1373</v>
      </c>
      <c r="D209" s="755">
        <v>25.65495</v>
      </c>
      <c r="E209" s="681" t="s">
        <v>714</v>
      </c>
      <c r="F209" s="681" t="s">
        <v>715</v>
      </c>
      <c r="G209" s="681" t="s">
        <v>716</v>
      </c>
      <c r="H209" s="815" t="s">
        <v>717</v>
      </c>
      <c r="I209" s="681" t="s">
        <v>28</v>
      </c>
      <c r="J209" s="815" t="s">
        <v>327</v>
      </c>
      <c r="K209" s="738"/>
      <c r="L209" s="772">
        <v>433961.85671</v>
      </c>
      <c r="M209" s="772">
        <v>4653032.1104</v>
      </c>
      <c r="N209" s="681" t="s">
        <v>592</v>
      </c>
      <c r="O209" s="711" t="s">
        <v>1364</v>
      </c>
      <c r="P209" s="987" t="s">
        <v>1365</v>
      </c>
      <c r="Q209" s="975">
        <f t="shared" si="3"/>
        <v>115.447275</v>
      </c>
      <c r="R209" s="968"/>
    </row>
    <row r="210" s="930" customFormat="1" ht="18" customHeight="1" spans="1:18">
      <c r="A210" s="980"/>
      <c r="B210" s="981" t="s">
        <v>1277</v>
      </c>
      <c r="C210" s="981"/>
      <c r="D210" s="672">
        <v>451.60755</v>
      </c>
      <c r="E210" s="982"/>
      <c r="F210" s="982"/>
      <c r="G210" s="982"/>
      <c r="H210" s="982"/>
      <c r="I210" s="982"/>
      <c r="J210" s="982"/>
      <c r="K210" s="982"/>
      <c r="L210" s="988"/>
      <c r="M210" s="988"/>
      <c r="N210" s="982"/>
      <c r="O210" s="989"/>
      <c r="P210" s="990" t="s">
        <v>3</v>
      </c>
      <c r="Q210" s="993">
        <f t="shared" si="3"/>
        <v>2032.233975</v>
      </c>
      <c r="R210" s="968"/>
    </row>
    <row r="211" s="929" customFormat="1" ht="18" customHeight="1" spans="1:18">
      <c r="A211" s="983" t="s">
        <v>390</v>
      </c>
      <c r="B211" s="739" t="s">
        <v>1277</v>
      </c>
      <c r="C211" s="815" t="s">
        <v>1374</v>
      </c>
      <c r="D211" s="755">
        <v>14.74359</v>
      </c>
      <c r="E211" s="681" t="s">
        <v>714</v>
      </c>
      <c r="F211" s="681" t="s">
        <v>715</v>
      </c>
      <c r="G211" s="738" t="s">
        <v>716</v>
      </c>
      <c r="H211" s="815" t="s">
        <v>717</v>
      </c>
      <c r="I211" s="681" t="s">
        <v>28</v>
      </c>
      <c r="J211" s="815" t="s">
        <v>29</v>
      </c>
      <c r="K211" s="815"/>
      <c r="L211" s="772">
        <v>435181.426859</v>
      </c>
      <c r="M211" s="772">
        <v>4654642.78378</v>
      </c>
      <c r="N211" s="681" t="s">
        <v>147</v>
      </c>
      <c r="O211" s="968" t="s">
        <v>1364</v>
      </c>
      <c r="P211" s="987" t="s">
        <v>1365</v>
      </c>
      <c r="Q211" s="975">
        <f t="shared" si="3"/>
        <v>66.346155</v>
      </c>
      <c r="R211" s="968"/>
    </row>
    <row r="212" s="929" customFormat="1" ht="18" customHeight="1" spans="1:18">
      <c r="A212" s="983" t="s">
        <v>390</v>
      </c>
      <c r="B212" s="739" t="s">
        <v>1277</v>
      </c>
      <c r="C212" s="815" t="s">
        <v>1375</v>
      </c>
      <c r="D212" s="755">
        <v>26.339055</v>
      </c>
      <c r="E212" s="681" t="s">
        <v>714</v>
      </c>
      <c r="F212" s="681" t="s">
        <v>715</v>
      </c>
      <c r="G212" s="738" t="s">
        <v>716</v>
      </c>
      <c r="H212" s="815" t="s">
        <v>717</v>
      </c>
      <c r="I212" s="681" t="s">
        <v>28</v>
      </c>
      <c r="J212" s="815" t="s">
        <v>58</v>
      </c>
      <c r="K212" s="815"/>
      <c r="L212" s="772">
        <v>435043.745845</v>
      </c>
      <c r="M212" s="772">
        <v>4653992.29401</v>
      </c>
      <c r="N212" s="681" t="s">
        <v>147</v>
      </c>
      <c r="O212" s="968" t="s">
        <v>1364</v>
      </c>
      <c r="P212" s="987" t="s">
        <v>1365</v>
      </c>
      <c r="Q212" s="975">
        <f t="shared" si="3"/>
        <v>118.5257475</v>
      </c>
      <c r="R212" s="968"/>
    </row>
    <row r="213" s="929" customFormat="1" ht="18" customHeight="1" spans="1:18">
      <c r="A213" s="983" t="s">
        <v>390</v>
      </c>
      <c r="B213" s="739" t="s">
        <v>1277</v>
      </c>
      <c r="C213" s="815" t="s">
        <v>1376</v>
      </c>
      <c r="D213" s="755">
        <v>9.0261</v>
      </c>
      <c r="E213" s="681" t="s">
        <v>714</v>
      </c>
      <c r="F213" s="681" t="s">
        <v>715</v>
      </c>
      <c r="G213" s="738" t="s">
        <v>716</v>
      </c>
      <c r="H213" s="815" t="s">
        <v>717</v>
      </c>
      <c r="I213" s="681" t="s">
        <v>28</v>
      </c>
      <c r="J213" s="815" t="s">
        <v>58</v>
      </c>
      <c r="K213" s="815"/>
      <c r="L213" s="772">
        <v>435093.834672</v>
      </c>
      <c r="M213" s="772">
        <v>4654225.23718</v>
      </c>
      <c r="N213" s="681" t="s">
        <v>147</v>
      </c>
      <c r="O213" s="968" t="s">
        <v>1364</v>
      </c>
      <c r="P213" s="987" t="s">
        <v>1365</v>
      </c>
      <c r="Q213" s="975">
        <f t="shared" si="3"/>
        <v>40.61745</v>
      </c>
      <c r="R213" s="968"/>
    </row>
    <row r="214" s="929" customFormat="1" ht="18" customHeight="1" spans="1:18">
      <c r="A214" s="983" t="s">
        <v>390</v>
      </c>
      <c r="B214" s="739" t="s">
        <v>1277</v>
      </c>
      <c r="C214" s="815" t="s">
        <v>1148</v>
      </c>
      <c r="D214" s="755">
        <v>12.170445</v>
      </c>
      <c r="E214" s="681" t="s">
        <v>714</v>
      </c>
      <c r="F214" s="681" t="s">
        <v>715</v>
      </c>
      <c r="G214" s="738" t="s">
        <v>716</v>
      </c>
      <c r="H214" s="815" t="s">
        <v>717</v>
      </c>
      <c r="I214" s="681" t="s">
        <v>28</v>
      </c>
      <c r="J214" s="815" t="s">
        <v>29</v>
      </c>
      <c r="K214" s="815"/>
      <c r="L214" s="772">
        <v>434999.352753</v>
      </c>
      <c r="M214" s="772">
        <v>4654098.35121</v>
      </c>
      <c r="N214" s="681" t="s">
        <v>147</v>
      </c>
      <c r="O214" s="968" t="s">
        <v>1364</v>
      </c>
      <c r="P214" s="987" t="s">
        <v>1365</v>
      </c>
      <c r="Q214" s="975">
        <f t="shared" si="3"/>
        <v>54.7670025</v>
      </c>
      <c r="R214" s="968"/>
    </row>
    <row r="215" s="929" customFormat="1" ht="18" customHeight="1" spans="1:18">
      <c r="A215" s="983" t="s">
        <v>390</v>
      </c>
      <c r="B215" s="739" t="s">
        <v>1277</v>
      </c>
      <c r="C215" s="815" t="s">
        <v>1377</v>
      </c>
      <c r="D215" s="755">
        <v>51.45132</v>
      </c>
      <c r="E215" s="681" t="s">
        <v>714</v>
      </c>
      <c r="F215" s="681" t="s">
        <v>715</v>
      </c>
      <c r="G215" s="738" t="s">
        <v>716</v>
      </c>
      <c r="H215" s="815" t="s">
        <v>721</v>
      </c>
      <c r="I215" s="681" t="s">
        <v>28</v>
      </c>
      <c r="J215" s="815" t="s">
        <v>58</v>
      </c>
      <c r="K215" s="815"/>
      <c r="L215" s="772">
        <v>434917.28478</v>
      </c>
      <c r="M215" s="772">
        <v>4654034.78153</v>
      </c>
      <c r="N215" s="681" t="s">
        <v>147</v>
      </c>
      <c r="O215" s="968" t="s">
        <v>1364</v>
      </c>
      <c r="P215" s="987" t="s">
        <v>1365</v>
      </c>
      <c r="Q215" s="975">
        <f t="shared" si="3"/>
        <v>231.53094</v>
      </c>
      <c r="R215" s="968"/>
    </row>
    <row r="216" s="929" customFormat="1" ht="18" customHeight="1" spans="1:18">
      <c r="A216" s="983" t="s">
        <v>390</v>
      </c>
      <c r="B216" s="739" t="s">
        <v>1277</v>
      </c>
      <c r="C216" s="815" t="s">
        <v>1378</v>
      </c>
      <c r="D216" s="755">
        <v>9.05331</v>
      </c>
      <c r="E216" s="681" t="s">
        <v>714</v>
      </c>
      <c r="F216" s="681" t="s">
        <v>715</v>
      </c>
      <c r="G216" s="738" t="s">
        <v>716</v>
      </c>
      <c r="H216" s="815" t="s">
        <v>721</v>
      </c>
      <c r="I216" s="681" t="s">
        <v>28</v>
      </c>
      <c r="J216" s="815" t="s">
        <v>58</v>
      </c>
      <c r="K216" s="815"/>
      <c r="L216" s="772">
        <v>434617.875616</v>
      </c>
      <c r="M216" s="772">
        <v>4654075.90758</v>
      </c>
      <c r="N216" s="681" t="s">
        <v>147</v>
      </c>
      <c r="O216" s="968" t="s">
        <v>1364</v>
      </c>
      <c r="P216" s="987" t="s">
        <v>1365</v>
      </c>
      <c r="Q216" s="975">
        <f t="shared" si="3"/>
        <v>40.739895</v>
      </c>
      <c r="R216" s="968"/>
    </row>
    <row r="217" s="929" customFormat="1" ht="18" customHeight="1" spans="1:18">
      <c r="A217" s="983" t="s">
        <v>390</v>
      </c>
      <c r="B217" s="739" t="s">
        <v>1277</v>
      </c>
      <c r="C217" s="815" t="s">
        <v>1379</v>
      </c>
      <c r="D217" s="755">
        <v>103.315395</v>
      </c>
      <c r="E217" s="681" t="s">
        <v>714</v>
      </c>
      <c r="F217" s="681" t="s">
        <v>715</v>
      </c>
      <c r="G217" s="738" t="s">
        <v>716</v>
      </c>
      <c r="H217" s="815" t="s">
        <v>721</v>
      </c>
      <c r="I217" s="681" t="s">
        <v>28</v>
      </c>
      <c r="J217" s="815" t="s">
        <v>58</v>
      </c>
      <c r="K217" s="815"/>
      <c r="L217" s="772">
        <v>435090.760892</v>
      </c>
      <c r="M217" s="772">
        <v>4654382.19611</v>
      </c>
      <c r="N217" s="681" t="s">
        <v>147</v>
      </c>
      <c r="O217" s="968" t="s">
        <v>1364</v>
      </c>
      <c r="P217" s="987" t="s">
        <v>1365</v>
      </c>
      <c r="Q217" s="975">
        <f t="shared" si="3"/>
        <v>464.9192775</v>
      </c>
      <c r="R217" s="968"/>
    </row>
    <row r="218" s="929" customFormat="1" ht="18" customHeight="1" spans="1:18">
      <c r="A218" s="983" t="s">
        <v>390</v>
      </c>
      <c r="B218" s="739" t="s">
        <v>1277</v>
      </c>
      <c r="C218" s="815" t="s">
        <v>1380</v>
      </c>
      <c r="D218" s="755">
        <v>25.932855</v>
      </c>
      <c r="E218" s="681" t="s">
        <v>714</v>
      </c>
      <c r="F218" s="681" t="s">
        <v>715</v>
      </c>
      <c r="G218" s="738" t="s">
        <v>716</v>
      </c>
      <c r="H218" s="815" t="s">
        <v>717</v>
      </c>
      <c r="I218" s="681" t="s">
        <v>28</v>
      </c>
      <c r="J218" s="815" t="s">
        <v>58</v>
      </c>
      <c r="K218" s="815"/>
      <c r="L218" s="772">
        <v>434866.82189</v>
      </c>
      <c r="M218" s="772">
        <v>4653798.95857</v>
      </c>
      <c r="N218" s="681" t="s">
        <v>147</v>
      </c>
      <c r="O218" s="968" t="s">
        <v>1364</v>
      </c>
      <c r="P218" s="987" t="s">
        <v>1365</v>
      </c>
      <c r="Q218" s="975">
        <f t="shared" si="3"/>
        <v>116.6978475</v>
      </c>
      <c r="R218" s="968"/>
    </row>
    <row r="219" s="929" customFormat="1" ht="18" customHeight="1" spans="1:18">
      <c r="A219" s="983" t="s">
        <v>390</v>
      </c>
      <c r="B219" s="739" t="s">
        <v>1277</v>
      </c>
      <c r="C219" s="815" t="s">
        <v>1381</v>
      </c>
      <c r="D219" s="755">
        <v>22.03914</v>
      </c>
      <c r="E219" s="681" t="s">
        <v>714</v>
      </c>
      <c r="F219" s="681" t="s">
        <v>715</v>
      </c>
      <c r="G219" s="738" t="s">
        <v>716</v>
      </c>
      <c r="H219" s="815" t="s">
        <v>717</v>
      </c>
      <c r="I219" s="681" t="s">
        <v>28</v>
      </c>
      <c r="J219" s="815" t="s">
        <v>58</v>
      </c>
      <c r="K219" s="815"/>
      <c r="L219" s="772">
        <v>434888.203024</v>
      </c>
      <c r="M219" s="772">
        <v>4653707.63295</v>
      </c>
      <c r="N219" s="681" t="s">
        <v>147</v>
      </c>
      <c r="O219" s="968" t="s">
        <v>1364</v>
      </c>
      <c r="P219" s="987" t="s">
        <v>1365</v>
      </c>
      <c r="Q219" s="975">
        <f t="shared" si="3"/>
        <v>99.17613</v>
      </c>
      <c r="R219" s="968"/>
    </row>
    <row r="220" s="929" customFormat="1" ht="18" customHeight="1" spans="1:18">
      <c r="A220" s="983" t="s">
        <v>390</v>
      </c>
      <c r="B220" s="739" t="s">
        <v>1277</v>
      </c>
      <c r="C220" s="815" t="s">
        <v>1382</v>
      </c>
      <c r="D220" s="755">
        <v>93.631965</v>
      </c>
      <c r="E220" s="681" t="s">
        <v>714</v>
      </c>
      <c r="F220" s="681" t="s">
        <v>715</v>
      </c>
      <c r="G220" s="738" t="s">
        <v>716</v>
      </c>
      <c r="H220" s="815" t="s">
        <v>721</v>
      </c>
      <c r="I220" s="681" t="s">
        <v>28</v>
      </c>
      <c r="J220" s="815" t="s">
        <v>58</v>
      </c>
      <c r="K220" s="815"/>
      <c r="L220" s="772">
        <v>434732.119383</v>
      </c>
      <c r="M220" s="772">
        <v>4653990.02197</v>
      </c>
      <c r="N220" s="681" t="s">
        <v>147</v>
      </c>
      <c r="O220" s="968" t="s">
        <v>1364</v>
      </c>
      <c r="P220" s="987" t="s">
        <v>1365</v>
      </c>
      <c r="Q220" s="975">
        <f t="shared" si="3"/>
        <v>421.3438425</v>
      </c>
      <c r="R220" s="968"/>
    </row>
    <row r="221" s="929" customFormat="1" ht="18" customHeight="1" spans="1:18">
      <c r="A221" s="983" t="s">
        <v>390</v>
      </c>
      <c r="B221" s="739" t="s">
        <v>1277</v>
      </c>
      <c r="C221" s="815" t="s">
        <v>1383</v>
      </c>
      <c r="D221" s="755">
        <v>4.13577</v>
      </c>
      <c r="E221" s="681" t="s">
        <v>714</v>
      </c>
      <c r="F221" s="681" t="s">
        <v>715</v>
      </c>
      <c r="G221" s="738" t="s">
        <v>716</v>
      </c>
      <c r="H221" s="815" t="s">
        <v>717</v>
      </c>
      <c r="I221" s="681" t="s">
        <v>28</v>
      </c>
      <c r="J221" s="815" t="s">
        <v>58</v>
      </c>
      <c r="K221" s="815"/>
      <c r="L221" s="772">
        <v>434592.022585</v>
      </c>
      <c r="M221" s="772">
        <v>4654084.18991</v>
      </c>
      <c r="N221" s="681" t="s">
        <v>147</v>
      </c>
      <c r="O221" s="968" t="s">
        <v>1364</v>
      </c>
      <c r="P221" s="987" t="s">
        <v>1365</v>
      </c>
      <c r="Q221" s="975">
        <f t="shared" si="3"/>
        <v>18.610965</v>
      </c>
      <c r="R221" s="968"/>
    </row>
    <row r="222" s="929" customFormat="1" ht="18" customHeight="1" spans="1:18">
      <c r="A222" s="983" t="s">
        <v>390</v>
      </c>
      <c r="B222" s="739" t="s">
        <v>1277</v>
      </c>
      <c r="C222" s="815" t="s">
        <v>1384</v>
      </c>
      <c r="D222" s="755">
        <v>68.557425</v>
      </c>
      <c r="E222" s="681" t="s">
        <v>714</v>
      </c>
      <c r="F222" s="681" t="s">
        <v>715</v>
      </c>
      <c r="G222" s="738" t="s">
        <v>716</v>
      </c>
      <c r="H222" s="815" t="s">
        <v>717</v>
      </c>
      <c r="I222" s="681" t="s">
        <v>28</v>
      </c>
      <c r="J222" s="815" t="s">
        <v>58</v>
      </c>
      <c r="K222" s="815"/>
      <c r="L222" s="772">
        <v>434701.967931</v>
      </c>
      <c r="M222" s="772">
        <v>4653800.34163</v>
      </c>
      <c r="N222" s="681" t="s">
        <v>147</v>
      </c>
      <c r="O222" s="968" t="s">
        <v>1364</v>
      </c>
      <c r="P222" s="987" t="s">
        <v>1365</v>
      </c>
      <c r="Q222" s="975">
        <f t="shared" si="3"/>
        <v>308.5084125</v>
      </c>
      <c r="R222" s="968"/>
    </row>
    <row r="223" s="929" customFormat="1" ht="18" customHeight="1" spans="1:18">
      <c r="A223" s="983" t="s">
        <v>390</v>
      </c>
      <c r="B223" s="739" t="s">
        <v>1277</v>
      </c>
      <c r="C223" s="815" t="s">
        <v>1385</v>
      </c>
      <c r="D223" s="755">
        <v>11.21118</v>
      </c>
      <c r="E223" s="681" t="s">
        <v>714</v>
      </c>
      <c r="F223" s="681" t="s">
        <v>715</v>
      </c>
      <c r="G223" s="738" t="s">
        <v>716</v>
      </c>
      <c r="H223" s="815" t="s">
        <v>721</v>
      </c>
      <c r="I223" s="681" t="s">
        <v>28</v>
      </c>
      <c r="J223" s="815" t="s">
        <v>29</v>
      </c>
      <c r="K223" s="815"/>
      <c r="L223" s="772">
        <v>435212.046857</v>
      </c>
      <c r="M223" s="772">
        <v>4654608.88599</v>
      </c>
      <c r="N223" s="681" t="s">
        <v>147</v>
      </c>
      <c r="O223" s="968" t="s">
        <v>1364</v>
      </c>
      <c r="P223" s="987" t="s">
        <v>1365</v>
      </c>
      <c r="Q223" s="975">
        <f t="shared" si="3"/>
        <v>50.45031</v>
      </c>
      <c r="R223" s="968"/>
    </row>
    <row r="224" s="540" customFormat="1" ht="18" customHeight="1" spans="1:18">
      <c r="A224" s="984"/>
      <c r="B224" s="950" t="s">
        <v>1278</v>
      </c>
      <c r="C224" s="684"/>
      <c r="D224" s="985">
        <v>292.3806</v>
      </c>
      <c r="E224" s="951"/>
      <c r="F224" s="951"/>
      <c r="G224" s="951"/>
      <c r="H224" s="951"/>
      <c r="I224" s="951"/>
      <c r="J224" s="951"/>
      <c r="K224" s="951"/>
      <c r="L224" s="962"/>
      <c r="M224" s="962"/>
      <c r="N224" s="951"/>
      <c r="O224" s="973"/>
      <c r="P224" s="990" t="s">
        <v>3</v>
      </c>
      <c r="Q224" s="972">
        <f t="shared" si="3"/>
        <v>1315.7127</v>
      </c>
      <c r="R224" s="966"/>
    </row>
    <row r="225" s="540" customFormat="1" ht="18" customHeight="1" spans="1:18">
      <c r="A225" s="983" t="s">
        <v>390</v>
      </c>
      <c r="B225" s="711" t="s">
        <v>1278</v>
      </c>
      <c r="C225" s="815" t="s">
        <v>1293</v>
      </c>
      <c r="D225" s="755">
        <v>12.729</v>
      </c>
      <c r="E225" s="681" t="s">
        <v>714</v>
      </c>
      <c r="F225" s="681" t="s">
        <v>714</v>
      </c>
      <c r="G225" s="681"/>
      <c r="H225" s="815" t="s">
        <v>721</v>
      </c>
      <c r="I225" s="991" t="s">
        <v>28</v>
      </c>
      <c r="J225" s="815" t="s">
        <v>29</v>
      </c>
      <c r="K225" s="681"/>
      <c r="L225" s="772">
        <v>441094.246668</v>
      </c>
      <c r="M225" s="772">
        <v>4662203.247</v>
      </c>
      <c r="N225" s="681"/>
      <c r="O225" s="966" t="s">
        <v>1386</v>
      </c>
      <c r="P225" s="992" t="s">
        <v>1387</v>
      </c>
      <c r="Q225" s="974">
        <f t="shared" si="3"/>
        <v>57.2805</v>
      </c>
      <c r="R225" s="966"/>
    </row>
    <row r="226" s="540" customFormat="1" ht="18" customHeight="1" spans="1:18">
      <c r="A226" s="983" t="s">
        <v>390</v>
      </c>
      <c r="B226" s="711" t="s">
        <v>1278</v>
      </c>
      <c r="C226" s="815" t="s">
        <v>1388</v>
      </c>
      <c r="D226" s="755">
        <v>43.917345</v>
      </c>
      <c r="E226" s="681" t="s">
        <v>714</v>
      </c>
      <c r="F226" s="681" t="s">
        <v>714</v>
      </c>
      <c r="G226" s="681"/>
      <c r="H226" s="815" t="s">
        <v>721</v>
      </c>
      <c r="I226" s="991" t="s">
        <v>28</v>
      </c>
      <c r="J226" s="815" t="s">
        <v>58</v>
      </c>
      <c r="K226" s="681"/>
      <c r="L226" s="772">
        <v>441014.765266</v>
      </c>
      <c r="M226" s="772">
        <v>4662227.55933</v>
      </c>
      <c r="N226" s="681"/>
      <c r="O226" s="966" t="s">
        <v>1386</v>
      </c>
      <c r="P226" s="992" t="s">
        <v>1387</v>
      </c>
      <c r="Q226" s="974">
        <f t="shared" si="3"/>
        <v>197.6280525</v>
      </c>
      <c r="R226" s="966"/>
    </row>
    <row r="227" s="540" customFormat="1" ht="18" customHeight="1" spans="1:18">
      <c r="A227" s="983" t="s">
        <v>390</v>
      </c>
      <c r="B227" s="711" t="s">
        <v>1278</v>
      </c>
      <c r="C227" s="815" t="s">
        <v>597</v>
      </c>
      <c r="D227" s="755">
        <v>11.234505</v>
      </c>
      <c r="E227" s="681" t="s">
        <v>714</v>
      </c>
      <c r="F227" s="681" t="s">
        <v>714</v>
      </c>
      <c r="G227" s="681"/>
      <c r="H227" s="815" t="s">
        <v>721</v>
      </c>
      <c r="I227" s="991" t="s">
        <v>28</v>
      </c>
      <c r="J227" s="815" t="s">
        <v>58</v>
      </c>
      <c r="K227" s="681"/>
      <c r="L227" s="772">
        <v>441175.706803</v>
      </c>
      <c r="M227" s="772">
        <v>4662269.31708</v>
      </c>
      <c r="N227" s="681"/>
      <c r="O227" s="966" t="s">
        <v>1386</v>
      </c>
      <c r="P227" s="992" t="s">
        <v>1387</v>
      </c>
      <c r="Q227" s="974">
        <f t="shared" si="3"/>
        <v>50.5552725</v>
      </c>
      <c r="R227" s="966"/>
    </row>
    <row r="228" s="540" customFormat="1" ht="18" customHeight="1" spans="1:18">
      <c r="A228" s="983" t="s">
        <v>390</v>
      </c>
      <c r="B228" s="711" t="s">
        <v>1278</v>
      </c>
      <c r="C228" s="815" t="s">
        <v>402</v>
      </c>
      <c r="D228" s="755">
        <v>39.66942</v>
      </c>
      <c r="E228" s="681" t="s">
        <v>714</v>
      </c>
      <c r="F228" s="681" t="s">
        <v>714</v>
      </c>
      <c r="G228" s="681"/>
      <c r="H228" s="815" t="s">
        <v>721</v>
      </c>
      <c r="I228" s="991" t="s">
        <v>28</v>
      </c>
      <c r="J228" s="815" t="s">
        <v>58</v>
      </c>
      <c r="K228" s="681"/>
      <c r="L228" s="772">
        <v>441289.572867</v>
      </c>
      <c r="M228" s="772">
        <v>4662144.95346</v>
      </c>
      <c r="N228" s="681"/>
      <c r="O228" s="966" t="s">
        <v>1386</v>
      </c>
      <c r="P228" s="992" t="s">
        <v>1387</v>
      </c>
      <c r="Q228" s="974">
        <f t="shared" si="3"/>
        <v>178.51239</v>
      </c>
      <c r="R228" s="966"/>
    </row>
    <row r="229" s="540" customFormat="1" ht="18" customHeight="1" spans="1:18">
      <c r="A229" s="983" t="s">
        <v>390</v>
      </c>
      <c r="B229" s="711" t="s">
        <v>1278</v>
      </c>
      <c r="C229" s="815" t="s">
        <v>509</v>
      </c>
      <c r="D229" s="755">
        <v>81.258105</v>
      </c>
      <c r="E229" s="681" t="s">
        <v>714</v>
      </c>
      <c r="F229" s="681" t="s">
        <v>714</v>
      </c>
      <c r="G229" s="681"/>
      <c r="H229" s="815" t="s">
        <v>721</v>
      </c>
      <c r="I229" s="991" t="s">
        <v>28</v>
      </c>
      <c r="J229" s="815" t="s">
        <v>58</v>
      </c>
      <c r="K229" s="681"/>
      <c r="L229" s="772">
        <v>441368.13794</v>
      </c>
      <c r="M229" s="772">
        <v>4661919.76471</v>
      </c>
      <c r="N229" s="681"/>
      <c r="O229" s="966" t="s">
        <v>1386</v>
      </c>
      <c r="P229" s="992" t="s">
        <v>1387</v>
      </c>
      <c r="Q229" s="974">
        <f t="shared" si="3"/>
        <v>365.6614725</v>
      </c>
      <c r="R229" s="966"/>
    </row>
    <row r="230" s="540" customFormat="1" ht="18" customHeight="1" spans="1:18">
      <c r="A230" s="983" t="s">
        <v>390</v>
      </c>
      <c r="B230" s="711" t="s">
        <v>1278</v>
      </c>
      <c r="C230" s="815" t="s">
        <v>379</v>
      </c>
      <c r="D230" s="755">
        <v>1.755</v>
      </c>
      <c r="E230" s="681" t="s">
        <v>714</v>
      </c>
      <c r="F230" s="681" t="s">
        <v>714</v>
      </c>
      <c r="G230" s="681"/>
      <c r="H230" s="815" t="s">
        <v>721</v>
      </c>
      <c r="I230" s="991" t="s">
        <v>28</v>
      </c>
      <c r="J230" s="815" t="s">
        <v>58</v>
      </c>
      <c r="K230" s="681"/>
      <c r="L230" s="772">
        <v>441027.316046</v>
      </c>
      <c r="M230" s="772">
        <v>4662067.93767</v>
      </c>
      <c r="N230" s="681"/>
      <c r="O230" s="966" t="s">
        <v>1386</v>
      </c>
      <c r="P230" s="992" t="s">
        <v>1387</v>
      </c>
      <c r="Q230" s="974">
        <f t="shared" si="3"/>
        <v>7.8975</v>
      </c>
      <c r="R230" s="966"/>
    </row>
    <row r="231" s="540" customFormat="1" ht="18" customHeight="1" spans="1:18">
      <c r="A231" s="983" t="s">
        <v>390</v>
      </c>
      <c r="B231" s="711" t="s">
        <v>1278</v>
      </c>
      <c r="C231" s="815" t="s">
        <v>1389</v>
      </c>
      <c r="D231" s="755">
        <v>3.62751</v>
      </c>
      <c r="E231" s="681" t="s">
        <v>714</v>
      </c>
      <c r="F231" s="681" t="s">
        <v>714</v>
      </c>
      <c r="G231" s="681"/>
      <c r="H231" s="815" t="s">
        <v>721</v>
      </c>
      <c r="I231" s="991" t="s">
        <v>28</v>
      </c>
      <c r="J231" s="815" t="s">
        <v>58</v>
      </c>
      <c r="K231" s="681"/>
      <c r="L231" s="772">
        <v>441041.882432</v>
      </c>
      <c r="M231" s="772">
        <v>4662072.57124</v>
      </c>
      <c r="N231" s="681"/>
      <c r="O231" s="966" t="s">
        <v>1386</v>
      </c>
      <c r="P231" s="992" t="s">
        <v>1387</v>
      </c>
      <c r="Q231" s="974">
        <f t="shared" si="3"/>
        <v>16.323795</v>
      </c>
      <c r="R231" s="966"/>
    </row>
    <row r="232" s="540" customFormat="1" ht="18" customHeight="1" spans="1:18">
      <c r="A232" s="983" t="s">
        <v>390</v>
      </c>
      <c r="B232" s="711" t="s">
        <v>1278</v>
      </c>
      <c r="C232" s="815" t="s">
        <v>401</v>
      </c>
      <c r="D232" s="755">
        <v>1.76028</v>
      </c>
      <c r="E232" s="681" t="s">
        <v>714</v>
      </c>
      <c r="F232" s="681" t="s">
        <v>714</v>
      </c>
      <c r="G232" s="681"/>
      <c r="H232" s="815" t="s">
        <v>721</v>
      </c>
      <c r="I232" s="991" t="s">
        <v>28</v>
      </c>
      <c r="J232" s="815" t="s">
        <v>58</v>
      </c>
      <c r="K232" s="681"/>
      <c r="L232" s="772">
        <v>440895.503133</v>
      </c>
      <c r="M232" s="772">
        <v>4662209.1896</v>
      </c>
      <c r="N232" s="681"/>
      <c r="O232" s="966" t="s">
        <v>1386</v>
      </c>
      <c r="P232" s="992" t="s">
        <v>1387</v>
      </c>
      <c r="Q232" s="974">
        <f t="shared" si="3"/>
        <v>7.92126</v>
      </c>
      <c r="R232" s="966"/>
    </row>
    <row r="233" s="540" customFormat="1" ht="18" customHeight="1" spans="1:18">
      <c r="A233" s="983" t="s">
        <v>390</v>
      </c>
      <c r="B233" s="711" t="s">
        <v>1278</v>
      </c>
      <c r="C233" s="815" t="s">
        <v>593</v>
      </c>
      <c r="D233" s="755">
        <v>12.3642</v>
      </c>
      <c r="E233" s="681" t="s">
        <v>714</v>
      </c>
      <c r="F233" s="681" t="s">
        <v>714</v>
      </c>
      <c r="G233" s="681"/>
      <c r="H233" s="815" t="s">
        <v>717</v>
      </c>
      <c r="I233" s="991" t="s">
        <v>28</v>
      </c>
      <c r="J233" s="815" t="s">
        <v>29</v>
      </c>
      <c r="K233" s="681"/>
      <c r="L233" s="772">
        <v>441109.997829</v>
      </c>
      <c r="M233" s="772">
        <v>4662191.3945</v>
      </c>
      <c r="N233" s="681"/>
      <c r="O233" s="966" t="s">
        <v>1386</v>
      </c>
      <c r="P233" s="992" t="s">
        <v>1387</v>
      </c>
      <c r="Q233" s="974">
        <f t="shared" si="3"/>
        <v>55.6389</v>
      </c>
      <c r="R233" s="966"/>
    </row>
    <row r="234" s="540" customFormat="1" ht="18" customHeight="1" spans="1:18">
      <c r="A234" s="983" t="s">
        <v>390</v>
      </c>
      <c r="B234" s="711" t="s">
        <v>1278</v>
      </c>
      <c r="C234" s="815" t="s">
        <v>405</v>
      </c>
      <c r="D234" s="755">
        <v>30.67632</v>
      </c>
      <c r="E234" s="681" t="s">
        <v>714</v>
      </c>
      <c r="F234" s="681" t="s">
        <v>714</v>
      </c>
      <c r="G234" s="681"/>
      <c r="H234" s="815" t="s">
        <v>721</v>
      </c>
      <c r="I234" s="991" t="s">
        <v>28</v>
      </c>
      <c r="J234" s="815" t="s">
        <v>58</v>
      </c>
      <c r="K234" s="681"/>
      <c r="L234" s="772">
        <v>441163.716534</v>
      </c>
      <c r="M234" s="772">
        <v>4662138.80399</v>
      </c>
      <c r="N234" s="681"/>
      <c r="O234" s="966" t="s">
        <v>1386</v>
      </c>
      <c r="P234" s="992" t="s">
        <v>1387</v>
      </c>
      <c r="Q234" s="974">
        <f t="shared" si="3"/>
        <v>138.04344</v>
      </c>
      <c r="R234" s="966"/>
    </row>
    <row r="235" s="540" customFormat="1" ht="18" customHeight="1" spans="1:18">
      <c r="A235" s="983" t="s">
        <v>390</v>
      </c>
      <c r="B235" s="711" t="s">
        <v>1278</v>
      </c>
      <c r="C235" s="815" t="s">
        <v>581</v>
      </c>
      <c r="D235" s="755">
        <v>14.92263</v>
      </c>
      <c r="E235" s="681" t="s">
        <v>714</v>
      </c>
      <c r="F235" s="681" t="s">
        <v>714</v>
      </c>
      <c r="G235" s="681"/>
      <c r="H235" s="815" t="s">
        <v>721</v>
      </c>
      <c r="I235" s="991" t="s">
        <v>28</v>
      </c>
      <c r="J235" s="815" t="s">
        <v>58</v>
      </c>
      <c r="K235" s="681"/>
      <c r="L235" s="772">
        <v>441244.120676</v>
      </c>
      <c r="M235" s="772">
        <v>4661966.93375</v>
      </c>
      <c r="N235" s="681"/>
      <c r="O235" s="966" t="s">
        <v>1386</v>
      </c>
      <c r="P235" s="992" t="s">
        <v>1387</v>
      </c>
      <c r="Q235" s="974">
        <f t="shared" si="3"/>
        <v>67.151835</v>
      </c>
      <c r="R235" s="966"/>
    </row>
    <row r="236" s="540" customFormat="1" ht="18" customHeight="1" spans="1:18">
      <c r="A236" s="983" t="s">
        <v>390</v>
      </c>
      <c r="B236" s="711" t="s">
        <v>1278</v>
      </c>
      <c r="C236" s="815" t="s">
        <v>400</v>
      </c>
      <c r="D236" s="755">
        <v>12.118725</v>
      </c>
      <c r="E236" s="681" t="s">
        <v>714</v>
      </c>
      <c r="F236" s="681" t="s">
        <v>714</v>
      </c>
      <c r="G236" s="681"/>
      <c r="H236" s="815" t="s">
        <v>721</v>
      </c>
      <c r="I236" s="991" t="s">
        <v>28</v>
      </c>
      <c r="J236" s="815" t="s">
        <v>58</v>
      </c>
      <c r="K236" s="681"/>
      <c r="L236" s="772">
        <v>440941.216649</v>
      </c>
      <c r="M236" s="772">
        <v>4662204.56244</v>
      </c>
      <c r="N236" s="681"/>
      <c r="O236" s="966" t="s">
        <v>1386</v>
      </c>
      <c r="P236" s="992" t="s">
        <v>1387</v>
      </c>
      <c r="Q236" s="974">
        <f t="shared" si="3"/>
        <v>54.5342625</v>
      </c>
      <c r="R236" s="966"/>
    </row>
    <row r="237" s="540" customFormat="1" ht="18" customHeight="1" spans="1:18">
      <c r="A237" s="983" t="s">
        <v>390</v>
      </c>
      <c r="B237" s="711" t="s">
        <v>1278</v>
      </c>
      <c r="C237" s="815" t="s">
        <v>1390</v>
      </c>
      <c r="D237" s="755">
        <v>25.712115</v>
      </c>
      <c r="E237" s="681" t="s">
        <v>714</v>
      </c>
      <c r="F237" s="681" t="s">
        <v>714</v>
      </c>
      <c r="G237" s="681"/>
      <c r="H237" s="815" t="s">
        <v>717</v>
      </c>
      <c r="I237" s="991" t="s">
        <v>28</v>
      </c>
      <c r="J237" s="815" t="s">
        <v>58</v>
      </c>
      <c r="K237" s="681"/>
      <c r="L237" s="772">
        <v>441231.474362</v>
      </c>
      <c r="M237" s="772">
        <v>4662011.28377</v>
      </c>
      <c r="N237" s="681"/>
      <c r="O237" s="966" t="s">
        <v>1386</v>
      </c>
      <c r="P237" s="992" t="s">
        <v>1387</v>
      </c>
      <c r="Q237" s="974">
        <f t="shared" si="3"/>
        <v>115.7045175</v>
      </c>
      <c r="R237" s="966"/>
    </row>
    <row r="238" s="540" customFormat="1" ht="18" customHeight="1" spans="1:18">
      <c r="A238" s="983" t="s">
        <v>390</v>
      </c>
      <c r="B238" s="711" t="s">
        <v>1278</v>
      </c>
      <c r="C238" s="815" t="s">
        <v>409</v>
      </c>
      <c r="D238" s="755">
        <v>0.6354</v>
      </c>
      <c r="E238" s="681" t="s">
        <v>714</v>
      </c>
      <c r="F238" s="681" t="s">
        <v>714</v>
      </c>
      <c r="G238" s="681"/>
      <c r="H238" s="815" t="s">
        <v>721</v>
      </c>
      <c r="I238" s="991" t="s">
        <v>28</v>
      </c>
      <c r="J238" s="815" t="s">
        <v>29</v>
      </c>
      <c r="K238" s="681"/>
      <c r="L238" s="772">
        <v>441098.757915</v>
      </c>
      <c r="M238" s="772">
        <v>4662027.07398</v>
      </c>
      <c r="N238" s="681"/>
      <c r="O238" s="966" t="s">
        <v>1386</v>
      </c>
      <c r="P238" s="992" t="s">
        <v>1387</v>
      </c>
      <c r="Q238" s="974">
        <f t="shared" si="3"/>
        <v>2.8593</v>
      </c>
      <c r="R238" s="966"/>
    </row>
    <row r="239" s="540" customFormat="1" ht="18" customHeight="1" spans="1:18">
      <c r="A239" s="984"/>
      <c r="B239" s="950" t="s">
        <v>122</v>
      </c>
      <c r="C239" s="684"/>
      <c r="D239" s="986">
        <v>1038.9919</v>
      </c>
      <c r="E239" s="951"/>
      <c r="F239" s="951"/>
      <c r="G239" s="951"/>
      <c r="H239" s="951"/>
      <c r="I239" s="951"/>
      <c r="J239" s="951"/>
      <c r="K239" s="951"/>
      <c r="L239" s="962"/>
      <c r="M239" s="962"/>
      <c r="N239" s="951"/>
      <c r="O239" s="973"/>
      <c r="P239" s="990" t="s">
        <v>3</v>
      </c>
      <c r="Q239" s="972">
        <f t="shared" si="3"/>
        <v>4675.46355</v>
      </c>
      <c r="R239" s="966"/>
    </row>
    <row r="240" s="135" customFormat="1" ht="18" customHeight="1" spans="1:18">
      <c r="A240" s="749" t="s">
        <v>390</v>
      </c>
      <c r="B240" s="711" t="s">
        <v>122</v>
      </c>
      <c r="C240" s="815" t="s">
        <v>353</v>
      </c>
      <c r="D240" s="755">
        <v>24.279555</v>
      </c>
      <c r="E240" s="681" t="s">
        <v>714</v>
      </c>
      <c r="F240" s="681" t="s">
        <v>714</v>
      </c>
      <c r="G240" s="738" t="s">
        <v>186</v>
      </c>
      <c r="H240" s="815" t="s">
        <v>721</v>
      </c>
      <c r="I240" s="991" t="s">
        <v>28</v>
      </c>
      <c r="J240" s="815" t="s">
        <v>58</v>
      </c>
      <c r="K240" s="681"/>
      <c r="L240" s="772">
        <v>441640.537125</v>
      </c>
      <c r="M240" s="772">
        <v>4660909.35911</v>
      </c>
      <c r="N240" s="991" t="s">
        <v>563</v>
      </c>
      <c r="O240" s="966" t="s">
        <v>1386</v>
      </c>
      <c r="P240" s="992" t="s">
        <v>1387</v>
      </c>
      <c r="Q240" s="974">
        <f t="shared" si="3"/>
        <v>109.2579975</v>
      </c>
      <c r="R240" s="749"/>
    </row>
    <row r="241" s="135" customFormat="1" ht="18" customHeight="1" spans="1:18">
      <c r="A241" s="749" t="s">
        <v>390</v>
      </c>
      <c r="B241" s="711" t="s">
        <v>122</v>
      </c>
      <c r="C241" s="815" t="s">
        <v>352</v>
      </c>
      <c r="D241" s="755">
        <v>1.422795</v>
      </c>
      <c r="E241" s="681" t="s">
        <v>714</v>
      </c>
      <c r="F241" s="681" t="s">
        <v>714</v>
      </c>
      <c r="G241" s="738"/>
      <c r="H241" s="815" t="s">
        <v>717</v>
      </c>
      <c r="I241" s="991" t="s">
        <v>28</v>
      </c>
      <c r="J241" s="815" t="s">
        <v>58</v>
      </c>
      <c r="K241" s="681"/>
      <c r="L241" s="772">
        <v>441431.215563</v>
      </c>
      <c r="M241" s="772">
        <v>4661270.24683</v>
      </c>
      <c r="N241" s="991" t="s">
        <v>563</v>
      </c>
      <c r="O241" s="966" t="s">
        <v>1386</v>
      </c>
      <c r="P241" s="992" t="s">
        <v>1387</v>
      </c>
      <c r="Q241" s="974">
        <f t="shared" si="3"/>
        <v>6.4025775</v>
      </c>
      <c r="R241" s="749"/>
    </row>
    <row r="242" s="135" customFormat="1" ht="18" customHeight="1" spans="1:18">
      <c r="A242" s="749" t="s">
        <v>390</v>
      </c>
      <c r="B242" s="711" t="s">
        <v>122</v>
      </c>
      <c r="C242" s="815" t="s">
        <v>480</v>
      </c>
      <c r="D242" s="755">
        <v>10.135695</v>
      </c>
      <c r="E242" s="681" t="s">
        <v>714</v>
      </c>
      <c r="F242" s="681" t="s">
        <v>714</v>
      </c>
      <c r="G242" s="738"/>
      <c r="H242" s="815" t="s">
        <v>721</v>
      </c>
      <c r="I242" s="991" t="s">
        <v>28</v>
      </c>
      <c r="J242" s="815" t="s">
        <v>327</v>
      </c>
      <c r="K242" s="681"/>
      <c r="L242" s="772">
        <v>441176.206214</v>
      </c>
      <c r="M242" s="772">
        <v>4660502.3069</v>
      </c>
      <c r="N242" s="991" t="s">
        <v>563</v>
      </c>
      <c r="O242" s="966" t="s">
        <v>1386</v>
      </c>
      <c r="P242" s="992" t="s">
        <v>1387</v>
      </c>
      <c r="Q242" s="974">
        <f t="shared" si="3"/>
        <v>45.6106275</v>
      </c>
      <c r="R242" s="749"/>
    </row>
    <row r="243" s="135" customFormat="1" ht="18" customHeight="1" spans="1:18">
      <c r="A243" s="749" t="s">
        <v>390</v>
      </c>
      <c r="B243" s="711" t="s">
        <v>122</v>
      </c>
      <c r="C243" s="815" t="s">
        <v>471</v>
      </c>
      <c r="D243" s="755">
        <v>21.41739</v>
      </c>
      <c r="E243" s="681" t="s">
        <v>714</v>
      </c>
      <c r="F243" s="681" t="s">
        <v>714</v>
      </c>
      <c r="G243" s="738"/>
      <c r="H243" s="815" t="s">
        <v>721</v>
      </c>
      <c r="I243" s="991" t="s">
        <v>28</v>
      </c>
      <c r="J243" s="815" t="s">
        <v>58</v>
      </c>
      <c r="K243" s="681"/>
      <c r="L243" s="772">
        <v>441355.362398</v>
      </c>
      <c r="M243" s="772">
        <v>4660612.0725</v>
      </c>
      <c r="N243" s="991" t="s">
        <v>563</v>
      </c>
      <c r="O243" s="966" t="s">
        <v>1386</v>
      </c>
      <c r="P243" s="992" t="s">
        <v>1387</v>
      </c>
      <c r="Q243" s="974">
        <f t="shared" si="3"/>
        <v>96.378255</v>
      </c>
      <c r="R243" s="749"/>
    </row>
    <row r="244" s="135" customFormat="1" ht="18" customHeight="1" spans="1:18">
      <c r="A244" s="749" t="s">
        <v>390</v>
      </c>
      <c r="B244" s="711" t="s">
        <v>122</v>
      </c>
      <c r="C244" s="815" t="s">
        <v>624</v>
      </c>
      <c r="D244" s="755">
        <v>5.604555</v>
      </c>
      <c r="E244" s="681" t="s">
        <v>714</v>
      </c>
      <c r="F244" s="681" t="s">
        <v>714</v>
      </c>
      <c r="G244" s="738"/>
      <c r="H244" s="815" t="s">
        <v>717</v>
      </c>
      <c r="I244" s="991" t="s">
        <v>28</v>
      </c>
      <c r="J244" s="815" t="s">
        <v>327</v>
      </c>
      <c r="K244" s="681"/>
      <c r="L244" s="772">
        <v>441100.951413</v>
      </c>
      <c r="M244" s="772">
        <v>4661268.97345</v>
      </c>
      <c r="N244" s="991" t="s">
        <v>563</v>
      </c>
      <c r="O244" s="966" t="s">
        <v>1386</v>
      </c>
      <c r="P244" s="992" t="s">
        <v>1387</v>
      </c>
      <c r="Q244" s="974">
        <f t="shared" si="3"/>
        <v>25.2204975</v>
      </c>
      <c r="R244" s="749"/>
    </row>
    <row r="245" s="135" customFormat="1" ht="18" customHeight="1" spans="1:18">
      <c r="A245" s="749" t="s">
        <v>390</v>
      </c>
      <c r="B245" s="711" t="s">
        <v>122</v>
      </c>
      <c r="C245" s="815" t="s">
        <v>434</v>
      </c>
      <c r="D245" s="755">
        <v>2.60103</v>
      </c>
      <c r="E245" s="681" t="s">
        <v>714</v>
      </c>
      <c r="F245" s="681" t="s">
        <v>714</v>
      </c>
      <c r="G245" s="738"/>
      <c r="H245" s="815" t="s">
        <v>717</v>
      </c>
      <c r="I245" s="991" t="s">
        <v>28</v>
      </c>
      <c r="J245" s="815" t="s">
        <v>58</v>
      </c>
      <c r="K245" s="681"/>
      <c r="L245" s="772">
        <v>441385.029638</v>
      </c>
      <c r="M245" s="772">
        <v>4661271.79501</v>
      </c>
      <c r="N245" s="991" t="s">
        <v>563</v>
      </c>
      <c r="O245" s="966" t="s">
        <v>1386</v>
      </c>
      <c r="P245" s="992" t="s">
        <v>1387</v>
      </c>
      <c r="Q245" s="974">
        <f t="shared" si="3"/>
        <v>11.704635</v>
      </c>
      <c r="R245" s="749"/>
    </row>
    <row r="246" s="135" customFormat="1" ht="18" customHeight="1" spans="1:18">
      <c r="A246" s="749" t="s">
        <v>390</v>
      </c>
      <c r="B246" s="711" t="s">
        <v>122</v>
      </c>
      <c r="C246" s="815" t="s">
        <v>385</v>
      </c>
      <c r="D246" s="755">
        <v>2.227815</v>
      </c>
      <c r="E246" s="681" t="s">
        <v>714</v>
      </c>
      <c r="F246" s="681" t="s">
        <v>714</v>
      </c>
      <c r="G246" s="738"/>
      <c r="H246" s="815" t="s">
        <v>717</v>
      </c>
      <c r="I246" s="991" t="s">
        <v>28</v>
      </c>
      <c r="J246" s="815" t="s">
        <v>327</v>
      </c>
      <c r="K246" s="681"/>
      <c r="L246" s="772">
        <v>441029.939529</v>
      </c>
      <c r="M246" s="772">
        <v>4661230.69885</v>
      </c>
      <c r="N246" s="991" t="s">
        <v>563</v>
      </c>
      <c r="O246" s="966" t="s">
        <v>1386</v>
      </c>
      <c r="P246" s="992" t="s">
        <v>1387</v>
      </c>
      <c r="Q246" s="974">
        <f t="shared" si="3"/>
        <v>10.0251675</v>
      </c>
      <c r="R246" s="749"/>
    </row>
    <row r="247" s="135" customFormat="1" ht="18" customHeight="1" spans="1:18">
      <c r="A247" s="749" t="s">
        <v>390</v>
      </c>
      <c r="B247" s="711" t="s">
        <v>122</v>
      </c>
      <c r="C247" s="815" t="s">
        <v>1391</v>
      </c>
      <c r="D247" s="755">
        <v>103.97715</v>
      </c>
      <c r="E247" s="681" t="s">
        <v>714</v>
      </c>
      <c r="F247" s="681" t="s">
        <v>714</v>
      </c>
      <c r="G247" s="738"/>
      <c r="H247" s="815" t="s">
        <v>717</v>
      </c>
      <c r="I247" s="991" t="s">
        <v>28</v>
      </c>
      <c r="J247" s="815" t="s">
        <v>327</v>
      </c>
      <c r="K247" s="681"/>
      <c r="L247" s="772">
        <v>441169.597236</v>
      </c>
      <c r="M247" s="772">
        <v>4661174.76088</v>
      </c>
      <c r="N247" s="991" t="s">
        <v>563</v>
      </c>
      <c r="O247" s="966" t="s">
        <v>1386</v>
      </c>
      <c r="P247" s="992" t="s">
        <v>1387</v>
      </c>
      <c r="Q247" s="974">
        <f t="shared" si="3"/>
        <v>467.897175</v>
      </c>
      <c r="R247" s="749"/>
    </row>
    <row r="248" s="135" customFormat="1" ht="18" customHeight="1" spans="1:18">
      <c r="A248" s="749" t="s">
        <v>390</v>
      </c>
      <c r="B248" s="711" t="s">
        <v>122</v>
      </c>
      <c r="C248" s="815" t="s">
        <v>478</v>
      </c>
      <c r="D248" s="755">
        <v>8.797335</v>
      </c>
      <c r="E248" s="681" t="s">
        <v>714</v>
      </c>
      <c r="F248" s="681" t="s">
        <v>714</v>
      </c>
      <c r="G248" s="738"/>
      <c r="H248" s="815" t="s">
        <v>717</v>
      </c>
      <c r="I248" s="991" t="s">
        <v>28</v>
      </c>
      <c r="J248" s="815" t="s">
        <v>327</v>
      </c>
      <c r="K248" s="681"/>
      <c r="L248" s="772">
        <v>440696.436655</v>
      </c>
      <c r="M248" s="772">
        <v>4660524.5952</v>
      </c>
      <c r="N248" s="991" t="s">
        <v>563</v>
      </c>
      <c r="O248" s="966" t="s">
        <v>1386</v>
      </c>
      <c r="P248" s="992" t="s">
        <v>1387</v>
      </c>
      <c r="Q248" s="974">
        <f t="shared" si="3"/>
        <v>39.5880075</v>
      </c>
      <c r="R248" s="749"/>
    </row>
    <row r="249" s="135" customFormat="1" ht="18" customHeight="1" spans="1:18">
      <c r="A249" s="749" t="s">
        <v>390</v>
      </c>
      <c r="B249" s="711" t="s">
        <v>122</v>
      </c>
      <c r="C249" s="815" t="s">
        <v>347</v>
      </c>
      <c r="D249" s="755">
        <v>3.922815</v>
      </c>
      <c r="E249" s="681" t="s">
        <v>714</v>
      </c>
      <c r="F249" s="681" t="s">
        <v>714</v>
      </c>
      <c r="G249" s="738"/>
      <c r="H249" s="815" t="s">
        <v>717</v>
      </c>
      <c r="I249" s="991" t="s">
        <v>28</v>
      </c>
      <c r="J249" s="815" t="s">
        <v>327</v>
      </c>
      <c r="K249" s="681"/>
      <c r="L249" s="772">
        <v>441258.851156</v>
      </c>
      <c r="M249" s="772">
        <v>4661534.91486</v>
      </c>
      <c r="N249" s="991" t="s">
        <v>563</v>
      </c>
      <c r="O249" s="966" t="s">
        <v>1386</v>
      </c>
      <c r="P249" s="992" t="s">
        <v>1387</v>
      </c>
      <c r="Q249" s="974">
        <f t="shared" si="3"/>
        <v>17.6526675</v>
      </c>
      <c r="R249" s="749"/>
    </row>
    <row r="250" s="135" customFormat="1" ht="18" customHeight="1" spans="1:18">
      <c r="A250" s="749" t="s">
        <v>390</v>
      </c>
      <c r="B250" s="711" t="s">
        <v>122</v>
      </c>
      <c r="C250" s="815" t="s">
        <v>469</v>
      </c>
      <c r="D250" s="755">
        <v>49.812765</v>
      </c>
      <c r="E250" s="681" t="s">
        <v>714</v>
      </c>
      <c r="F250" s="681" t="s">
        <v>714</v>
      </c>
      <c r="G250" s="738"/>
      <c r="H250" s="815" t="s">
        <v>717</v>
      </c>
      <c r="I250" s="991" t="s">
        <v>28</v>
      </c>
      <c r="J250" s="815" t="s">
        <v>327</v>
      </c>
      <c r="K250" s="681"/>
      <c r="L250" s="772">
        <v>441643.883232</v>
      </c>
      <c r="M250" s="772">
        <v>4660626.62219</v>
      </c>
      <c r="N250" s="991" t="s">
        <v>563</v>
      </c>
      <c r="O250" s="966" t="s">
        <v>1386</v>
      </c>
      <c r="P250" s="992" t="s">
        <v>1387</v>
      </c>
      <c r="Q250" s="974">
        <f t="shared" si="3"/>
        <v>224.1574425</v>
      </c>
      <c r="R250" s="749"/>
    </row>
    <row r="251" s="135" customFormat="1" ht="18" customHeight="1" spans="1:18">
      <c r="A251" s="749" t="s">
        <v>390</v>
      </c>
      <c r="B251" s="711" t="s">
        <v>122</v>
      </c>
      <c r="C251" s="815" t="s">
        <v>1392</v>
      </c>
      <c r="D251" s="755">
        <v>6.02586</v>
      </c>
      <c r="E251" s="681" t="s">
        <v>714</v>
      </c>
      <c r="F251" s="681" t="s">
        <v>714</v>
      </c>
      <c r="G251" s="738"/>
      <c r="H251" s="815" t="s">
        <v>717</v>
      </c>
      <c r="I251" s="991" t="s">
        <v>28</v>
      </c>
      <c r="J251" s="815" t="s">
        <v>327</v>
      </c>
      <c r="K251" s="681"/>
      <c r="L251" s="772">
        <v>440661.76475</v>
      </c>
      <c r="M251" s="772">
        <v>4660385.67064</v>
      </c>
      <c r="N251" s="991" t="s">
        <v>563</v>
      </c>
      <c r="O251" s="966" t="s">
        <v>1386</v>
      </c>
      <c r="P251" s="992" t="s">
        <v>1387</v>
      </c>
      <c r="Q251" s="974">
        <f t="shared" si="3"/>
        <v>27.11637</v>
      </c>
      <c r="R251" s="749"/>
    </row>
    <row r="252" s="135" customFormat="1" ht="18" customHeight="1" spans="1:18">
      <c r="A252" s="749" t="s">
        <v>390</v>
      </c>
      <c r="B252" s="711" t="s">
        <v>122</v>
      </c>
      <c r="C252" s="815" t="s">
        <v>702</v>
      </c>
      <c r="D252" s="755">
        <v>2.068035</v>
      </c>
      <c r="E252" s="681" t="s">
        <v>714</v>
      </c>
      <c r="F252" s="681" t="s">
        <v>714</v>
      </c>
      <c r="G252" s="738"/>
      <c r="H252" s="815" t="s">
        <v>717</v>
      </c>
      <c r="I252" s="991" t="s">
        <v>28</v>
      </c>
      <c r="J252" s="815" t="s">
        <v>58</v>
      </c>
      <c r="K252" s="681"/>
      <c r="L252" s="772">
        <v>441570.749062</v>
      </c>
      <c r="M252" s="772">
        <v>4661292.61187</v>
      </c>
      <c r="N252" s="991" t="s">
        <v>563</v>
      </c>
      <c r="O252" s="966" t="s">
        <v>1386</v>
      </c>
      <c r="P252" s="992" t="s">
        <v>1387</v>
      </c>
      <c r="Q252" s="974">
        <f t="shared" si="3"/>
        <v>9.3061575</v>
      </c>
      <c r="R252" s="749"/>
    </row>
    <row r="253" s="135" customFormat="1" ht="18" customHeight="1" spans="1:18">
      <c r="A253" s="749" t="s">
        <v>390</v>
      </c>
      <c r="B253" s="711" t="s">
        <v>122</v>
      </c>
      <c r="C253" s="815" t="s">
        <v>1393</v>
      </c>
      <c r="D253" s="755">
        <v>7.41132</v>
      </c>
      <c r="E253" s="681" t="s">
        <v>714</v>
      </c>
      <c r="F253" s="681" t="s">
        <v>714</v>
      </c>
      <c r="G253" s="738"/>
      <c r="H253" s="815" t="s">
        <v>721</v>
      </c>
      <c r="I253" s="991" t="s">
        <v>28</v>
      </c>
      <c r="J253" s="815" t="s">
        <v>327</v>
      </c>
      <c r="K253" s="681"/>
      <c r="L253" s="772">
        <v>441012.914397</v>
      </c>
      <c r="M253" s="772">
        <v>4660043.04277</v>
      </c>
      <c r="N253" s="991" t="s">
        <v>563</v>
      </c>
      <c r="O253" s="966" t="s">
        <v>1386</v>
      </c>
      <c r="P253" s="992" t="s">
        <v>1387</v>
      </c>
      <c r="Q253" s="974">
        <f t="shared" si="3"/>
        <v>33.35094</v>
      </c>
      <c r="R253" s="749"/>
    </row>
    <row r="254" s="135" customFormat="1" ht="18" customHeight="1" spans="1:18">
      <c r="A254" s="749" t="s">
        <v>390</v>
      </c>
      <c r="B254" s="711" t="s">
        <v>122</v>
      </c>
      <c r="C254" s="815" t="s">
        <v>1394</v>
      </c>
      <c r="D254" s="755">
        <v>18.67203</v>
      </c>
      <c r="E254" s="681" t="s">
        <v>714</v>
      </c>
      <c r="F254" s="681" t="s">
        <v>714</v>
      </c>
      <c r="G254" s="738"/>
      <c r="H254" s="815" t="s">
        <v>717</v>
      </c>
      <c r="I254" s="991" t="s">
        <v>28</v>
      </c>
      <c r="J254" s="815" t="s">
        <v>58</v>
      </c>
      <c r="K254" s="681"/>
      <c r="L254" s="772">
        <v>441593.806272</v>
      </c>
      <c r="M254" s="772">
        <v>4661125.76477</v>
      </c>
      <c r="N254" s="991" t="s">
        <v>563</v>
      </c>
      <c r="O254" s="966" t="s">
        <v>1386</v>
      </c>
      <c r="P254" s="992" t="s">
        <v>1387</v>
      </c>
      <c r="Q254" s="974">
        <f t="shared" si="3"/>
        <v>84.024135</v>
      </c>
      <c r="R254" s="749"/>
    </row>
    <row r="255" s="135" customFormat="1" ht="18" customHeight="1" spans="1:18">
      <c r="A255" s="749" t="s">
        <v>390</v>
      </c>
      <c r="B255" s="711" t="s">
        <v>122</v>
      </c>
      <c r="C255" s="815" t="s">
        <v>447</v>
      </c>
      <c r="D255" s="755">
        <v>16.20219</v>
      </c>
      <c r="E255" s="681" t="s">
        <v>714</v>
      </c>
      <c r="F255" s="681" t="s">
        <v>714</v>
      </c>
      <c r="G255" s="738"/>
      <c r="H255" s="815" t="s">
        <v>717</v>
      </c>
      <c r="I255" s="991" t="s">
        <v>28</v>
      </c>
      <c r="J255" s="815" t="s">
        <v>327</v>
      </c>
      <c r="K255" s="681"/>
      <c r="L255" s="772">
        <v>441517.342939</v>
      </c>
      <c r="M255" s="772">
        <v>4660897.52689</v>
      </c>
      <c r="N255" s="991" t="s">
        <v>563</v>
      </c>
      <c r="O255" s="966" t="s">
        <v>1386</v>
      </c>
      <c r="P255" s="992" t="s">
        <v>1387</v>
      </c>
      <c r="Q255" s="974">
        <f t="shared" si="3"/>
        <v>72.909855</v>
      </c>
      <c r="R255" s="749"/>
    </row>
    <row r="256" s="135" customFormat="1" ht="18" customHeight="1" spans="1:18">
      <c r="A256" s="749" t="s">
        <v>390</v>
      </c>
      <c r="B256" s="711" t="s">
        <v>122</v>
      </c>
      <c r="C256" s="815" t="s">
        <v>630</v>
      </c>
      <c r="D256" s="755">
        <v>37.6572</v>
      </c>
      <c r="E256" s="681" t="s">
        <v>714</v>
      </c>
      <c r="F256" s="681" t="s">
        <v>714</v>
      </c>
      <c r="G256" s="738"/>
      <c r="H256" s="815" t="s">
        <v>717</v>
      </c>
      <c r="I256" s="991" t="s">
        <v>28</v>
      </c>
      <c r="J256" s="815" t="s">
        <v>327</v>
      </c>
      <c r="K256" s="681"/>
      <c r="L256" s="772">
        <v>441241.472053</v>
      </c>
      <c r="M256" s="772">
        <v>4660748.97778</v>
      </c>
      <c r="N256" s="991" t="s">
        <v>563</v>
      </c>
      <c r="O256" s="966" t="s">
        <v>1386</v>
      </c>
      <c r="P256" s="992" t="s">
        <v>1387</v>
      </c>
      <c r="Q256" s="974">
        <f t="shared" si="3"/>
        <v>169.4574</v>
      </c>
      <c r="R256" s="749"/>
    </row>
    <row r="257" s="135" customFormat="1" ht="18" customHeight="1" spans="1:18">
      <c r="A257" s="749" t="s">
        <v>390</v>
      </c>
      <c r="B257" s="711" t="s">
        <v>122</v>
      </c>
      <c r="C257" s="815" t="s">
        <v>1175</v>
      </c>
      <c r="D257" s="755">
        <v>33.844065</v>
      </c>
      <c r="E257" s="681" t="s">
        <v>714</v>
      </c>
      <c r="F257" s="681" t="s">
        <v>714</v>
      </c>
      <c r="G257" s="738"/>
      <c r="H257" s="815" t="s">
        <v>721</v>
      </c>
      <c r="I257" s="991" t="s">
        <v>28</v>
      </c>
      <c r="J257" s="815" t="s">
        <v>58</v>
      </c>
      <c r="K257" s="681"/>
      <c r="L257" s="772">
        <v>441114.89827</v>
      </c>
      <c r="M257" s="772">
        <v>4660494.36747</v>
      </c>
      <c r="N257" s="991" t="s">
        <v>563</v>
      </c>
      <c r="O257" s="966" t="s">
        <v>1386</v>
      </c>
      <c r="P257" s="992" t="s">
        <v>1387</v>
      </c>
      <c r="Q257" s="974">
        <f t="shared" si="3"/>
        <v>152.2982925</v>
      </c>
      <c r="R257" s="749"/>
    </row>
    <row r="258" s="135" customFormat="1" ht="18" customHeight="1" spans="1:18">
      <c r="A258" s="749" t="s">
        <v>390</v>
      </c>
      <c r="B258" s="711" t="s">
        <v>122</v>
      </c>
      <c r="C258" s="815" t="s">
        <v>1309</v>
      </c>
      <c r="D258" s="755">
        <v>8.49462</v>
      </c>
      <c r="E258" s="681" t="s">
        <v>714</v>
      </c>
      <c r="F258" s="681" t="s">
        <v>714</v>
      </c>
      <c r="G258" s="738"/>
      <c r="H258" s="815" t="s">
        <v>717</v>
      </c>
      <c r="I258" s="991" t="s">
        <v>28</v>
      </c>
      <c r="J258" s="815" t="s">
        <v>1395</v>
      </c>
      <c r="K258" s="681"/>
      <c r="L258" s="772">
        <v>441304.534138</v>
      </c>
      <c r="M258" s="772">
        <v>4661536.60994</v>
      </c>
      <c r="N258" s="991" t="s">
        <v>563</v>
      </c>
      <c r="O258" s="966" t="s">
        <v>1386</v>
      </c>
      <c r="P258" s="992" t="s">
        <v>1387</v>
      </c>
      <c r="Q258" s="974">
        <f t="shared" si="3"/>
        <v>38.22579</v>
      </c>
      <c r="R258" s="749"/>
    </row>
    <row r="259" s="135" customFormat="1" ht="18" customHeight="1" spans="1:18">
      <c r="A259" s="749" t="s">
        <v>390</v>
      </c>
      <c r="B259" s="711" t="s">
        <v>122</v>
      </c>
      <c r="C259" s="815" t="s">
        <v>389</v>
      </c>
      <c r="D259" s="755">
        <v>15.30045</v>
      </c>
      <c r="E259" s="681" t="s">
        <v>714</v>
      </c>
      <c r="F259" s="681" t="s">
        <v>714</v>
      </c>
      <c r="G259" s="738"/>
      <c r="H259" s="815" t="s">
        <v>717</v>
      </c>
      <c r="I259" s="991" t="s">
        <v>28</v>
      </c>
      <c r="J259" s="815" t="s">
        <v>327</v>
      </c>
      <c r="K259" s="681"/>
      <c r="L259" s="772">
        <v>441165.929029</v>
      </c>
      <c r="M259" s="772">
        <v>4661078.94084</v>
      </c>
      <c r="N259" s="991" t="s">
        <v>563</v>
      </c>
      <c r="O259" s="966" t="s">
        <v>1386</v>
      </c>
      <c r="P259" s="992" t="s">
        <v>1387</v>
      </c>
      <c r="Q259" s="974">
        <f t="shared" si="3"/>
        <v>68.852025</v>
      </c>
      <c r="R259" s="749"/>
    </row>
    <row r="260" s="135" customFormat="1" ht="18" customHeight="1" spans="1:18">
      <c r="A260" s="749" t="s">
        <v>390</v>
      </c>
      <c r="B260" s="711" t="s">
        <v>122</v>
      </c>
      <c r="C260" s="815" t="s">
        <v>351</v>
      </c>
      <c r="D260" s="755">
        <v>24.843765</v>
      </c>
      <c r="E260" s="681" t="s">
        <v>714</v>
      </c>
      <c r="F260" s="681" t="s">
        <v>714</v>
      </c>
      <c r="G260" s="738"/>
      <c r="H260" s="815" t="s">
        <v>717</v>
      </c>
      <c r="I260" s="991" t="s">
        <v>28</v>
      </c>
      <c r="J260" s="815" t="s">
        <v>58</v>
      </c>
      <c r="K260" s="681"/>
      <c r="L260" s="772">
        <v>441323.429629</v>
      </c>
      <c r="M260" s="772">
        <v>4661373.39444</v>
      </c>
      <c r="N260" s="991" t="s">
        <v>563</v>
      </c>
      <c r="O260" s="966" t="s">
        <v>1386</v>
      </c>
      <c r="P260" s="992" t="s">
        <v>1387</v>
      </c>
      <c r="Q260" s="974">
        <f t="shared" si="3"/>
        <v>111.7969425</v>
      </c>
      <c r="R260" s="749"/>
    </row>
    <row r="261" s="135" customFormat="1" ht="18" customHeight="1" spans="1:18">
      <c r="A261" s="749" t="s">
        <v>390</v>
      </c>
      <c r="B261" s="711" t="s">
        <v>122</v>
      </c>
      <c r="C261" s="815" t="s">
        <v>699</v>
      </c>
      <c r="D261" s="755">
        <v>17.68794</v>
      </c>
      <c r="E261" s="681" t="s">
        <v>714</v>
      </c>
      <c r="F261" s="681" t="s">
        <v>714</v>
      </c>
      <c r="G261" s="738"/>
      <c r="H261" s="815" t="s">
        <v>721</v>
      </c>
      <c r="I261" s="991" t="s">
        <v>28</v>
      </c>
      <c r="J261" s="815" t="s">
        <v>327</v>
      </c>
      <c r="K261" s="681"/>
      <c r="L261" s="772">
        <v>441183.965789</v>
      </c>
      <c r="M261" s="772">
        <v>4661369.29858</v>
      </c>
      <c r="N261" s="991" t="s">
        <v>563</v>
      </c>
      <c r="O261" s="966" t="s">
        <v>1386</v>
      </c>
      <c r="P261" s="992" t="s">
        <v>1387</v>
      </c>
      <c r="Q261" s="974">
        <f t="shared" si="3"/>
        <v>79.59573</v>
      </c>
      <c r="R261" s="749"/>
    </row>
    <row r="262" s="135" customFormat="1" ht="18" customHeight="1" spans="1:18">
      <c r="A262" s="749" t="s">
        <v>390</v>
      </c>
      <c r="B262" s="711" t="s">
        <v>122</v>
      </c>
      <c r="C262" s="815" t="s">
        <v>1396</v>
      </c>
      <c r="D262" s="755">
        <v>95.356425</v>
      </c>
      <c r="E262" s="681" t="s">
        <v>714</v>
      </c>
      <c r="F262" s="681" t="s">
        <v>714</v>
      </c>
      <c r="G262" s="738"/>
      <c r="H262" s="815" t="s">
        <v>717</v>
      </c>
      <c r="I262" s="991" t="s">
        <v>28</v>
      </c>
      <c r="J262" s="815" t="s">
        <v>327</v>
      </c>
      <c r="K262" s="681"/>
      <c r="L262" s="772">
        <v>441404.433153</v>
      </c>
      <c r="M262" s="772">
        <v>4660507.23709</v>
      </c>
      <c r="N262" s="991" t="s">
        <v>563</v>
      </c>
      <c r="O262" s="966" t="s">
        <v>1386</v>
      </c>
      <c r="P262" s="992" t="s">
        <v>1387</v>
      </c>
      <c r="Q262" s="974">
        <f t="shared" ref="Q262:Q325" si="4">D262*4.5</f>
        <v>429.1039125</v>
      </c>
      <c r="R262" s="749"/>
    </row>
    <row r="263" s="135" customFormat="1" ht="18" customHeight="1" spans="1:18">
      <c r="A263" s="749" t="s">
        <v>390</v>
      </c>
      <c r="B263" s="711" t="s">
        <v>122</v>
      </c>
      <c r="C263" s="815" t="s">
        <v>554</v>
      </c>
      <c r="D263" s="755">
        <v>1.996215</v>
      </c>
      <c r="E263" s="681" t="s">
        <v>714</v>
      </c>
      <c r="F263" s="681" t="s">
        <v>714</v>
      </c>
      <c r="G263" s="738"/>
      <c r="H263" s="815" t="s">
        <v>721</v>
      </c>
      <c r="I263" s="991" t="s">
        <v>28</v>
      </c>
      <c r="J263" s="815" t="s">
        <v>327</v>
      </c>
      <c r="K263" s="681"/>
      <c r="L263" s="772">
        <v>440608.722797</v>
      </c>
      <c r="M263" s="772">
        <v>4660319.89367</v>
      </c>
      <c r="N263" s="991" t="s">
        <v>563</v>
      </c>
      <c r="O263" s="966" t="s">
        <v>1386</v>
      </c>
      <c r="P263" s="992" t="s">
        <v>1387</v>
      </c>
      <c r="Q263" s="974">
        <f t="shared" si="4"/>
        <v>8.9829675</v>
      </c>
      <c r="R263" s="749"/>
    </row>
    <row r="264" s="135" customFormat="1" ht="18" customHeight="1" spans="1:18">
      <c r="A264" s="749" t="s">
        <v>390</v>
      </c>
      <c r="B264" s="711" t="s">
        <v>122</v>
      </c>
      <c r="C264" s="815" t="s">
        <v>1156</v>
      </c>
      <c r="D264" s="755">
        <v>131.47776</v>
      </c>
      <c r="E264" s="681" t="s">
        <v>714</v>
      </c>
      <c r="F264" s="681" t="s">
        <v>714</v>
      </c>
      <c r="G264" s="738"/>
      <c r="H264" s="815" t="s">
        <v>717</v>
      </c>
      <c r="I264" s="991" t="s">
        <v>28</v>
      </c>
      <c r="J264" s="815" t="s">
        <v>327</v>
      </c>
      <c r="K264" s="681"/>
      <c r="L264" s="772">
        <v>440898.981085</v>
      </c>
      <c r="M264" s="772">
        <v>4660217.14662</v>
      </c>
      <c r="N264" s="991" t="s">
        <v>563</v>
      </c>
      <c r="O264" s="966" t="s">
        <v>1386</v>
      </c>
      <c r="P264" s="992" t="s">
        <v>1387</v>
      </c>
      <c r="Q264" s="974">
        <f t="shared" si="4"/>
        <v>591.64992</v>
      </c>
      <c r="R264" s="749"/>
    </row>
    <row r="265" s="135" customFormat="1" ht="18" customHeight="1" spans="1:18">
      <c r="A265" s="749" t="s">
        <v>390</v>
      </c>
      <c r="B265" s="711" t="s">
        <v>122</v>
      </c>
      <c r="C265" s="815" t="s">
        <v>1361</v>
      </c>
      <c r="D265" s="755">
        <v>45.591915</v>
      </c>
      <c r="E265" s="681" t="s">
        <v>714</v>
      </c>
      <c r="F265" s="681" t="s">
        <v>714</v>
      </c>
      <c r="G265" s="738"/>
      <c r="H265" s="815" t="s">
        <v>717</v>
      </c>
      <c r="I265" s="991" t="s">
        <v>28</v>
      </c>
      <c r="J265" s="815" t="s">
        <v>327</v>
      </c>
      <c r="K265" s="681"/>
      <c r="L265" s="772">
        <v>441556.571514</v>
      </c>
      <c r="M265" s="772">
        <v>4661023.04276</v>
      </c>
      <c r="N265" s="991" t="s">
        <v>563</v>
      </c>
      <c r="O265" s="966" t="s">
        <v>1386</v>
      </c>
      <c r="P265" s="992" t="s">
        <v>1387</v>
      </c>
      <c r="Q265" s="974">
        <f t="shared" si="4"/>
        <v>205.1636175</v>
      </c>
      <c r="R265" s="749"/>
    </row>
    <row r="266" s="135" customFormat="1" ht="18" customHeight="1" spans="1:18">
      <c r="A266" s="749" t="s">
        <v>390</v>
      </c>
      <c r="B266" s="711" t="s">
        <v>122</v>
      </c>
      <c r="C266" s="815" t="s">
        <v>1397</v>
      </c>
      <c r="D266" s="755">
        <v>15.83868</v>
      </c>
      <c r="E266" s="681" t="s">
        <v>714</v>
      </c>
      <c r="F266" s="681" t="s">
        <v>714</v>
      </c>
      <c r="G266" s="738"/>
      <c r="H266" s="815" t="s">
        <v>717</v>
      </c>
      <c r="I266" s="991" t="s">
        <v>28</v>
      </c>
      <c r="J266" s="815" t="s">
        <v>327</v>
      </c>
      <c r="K266" s="681"/>
      <c r="L266" s="772">
        <v>441257.796255</v>
      </c>
      <c r="M266" s="772">
        <v>4660855.60675</v>
      </c>
      <c r="N266" s="991" t="s">
        <v>563</v>
      </c>
      <c r="O266" s="966" t="s">
        <v>1386</v>
      </c>
      <c r="P266" s="992" t="s">
        <v>1387</v>
      </c>
      <c r="Q266" s="974">
        <f t="shared" si="4"/>
        <v>71.27406</v>
      </c>
      <c r="R266" s="749"/>
    </row>
    <row r="267" s="135" customFormat="1" ht="18" customHeight="1" spans="1:18">
      <c r="A267" s="749" t="s">
        <v>390</v>
      </c>
      <c r="B267" s="711" t="s">
        <v>122</v>
      </c>
      <c r="C267" s="815" t="s">
        <v>1398</v>
      </c>
      <c r="D267" s="755">
        <v>9.94911</v>
      </c>
      <c r="E267" s="681" t="s">
        <v>714</v>
      </c>
      <c r="F267" s="681" t="s">
        <v>714</v>
      </c>
      <c r="G267" s="738"/>
      <c r="H267" s="815" t="s">
        <v>721</v>
      </c>
      <c r="I267" s="991" t="s">
        <v>28</v>
      </c>
      <c r="J267" s="815" t="s">
        <v>327</v>
      </c>
      <c r="K267" s="681"/>
      <c r="L267" s="772">
        <v>441097.53997</v>
      </c>
      <c r="M267" s="772">
        <v>4660154.54996</v>
      </c>
      <c r="N267" s="991" t="s">
        <v>563</v>
      </c>
      <c r="O267" s="966" t="s">
        <v>1386</v>
      </c>
      <c r="P267" s="992" t="s">
        <v>1387</v>
      </c>
      <c r="Q267" s="974">
        <f t="shared" si="4"/>
        <v>44.770995</v>
      </c>
      <c r="R267" s="749"/>
    </row>
    <row r="268" s="135" customFormat="1" ht="18" customHeight="1" spans="1:18">
      <c r="A268" s="749" t="s">
        <v>390</v>
      </c>
      <c r="B268" s="711" t="s">
        <v>122</v>
      </c>
      <c r="C268" s="815" t="s">
        <v>533</v>
      </c>
      <c r="D268" s="755">
        <v>1.2324</v>
      </c>
      <c r="E268" s="681" t="s">
        <v>714</v>
      </c>
      <c r="F268" s="681" t="s">
        <v>714</v>
      </c>
      <c r="G268" s="738"/>
      <c r="H268" s="815" t="s">
        <v>717</v>
      </c>
      <c r="I268" s="991" t="s">
        <v>28</v>
      </c>
      <c r="J268" s="815" t="s">
        <v>327</v>
      </c>
      <c r="K268" s="681"/>
      <c r="L268" s="772">
        <v>441477.653132</v>
      </c>
      <c r="M268" s="772">
        <v>4660966.60089</v>
      </c>
      <c r="N268" s="991" t="s">
        <v>563</v>
      </c>
      <c r="O268" s="966" t="s">
        <v>1386</v>
      </c>
      <c r="P268" s="992" t="s">
        <v>1387</v>
      </c>
      <c r="Q268" s="974">
        <f t="shared" si="4"/>
        <v>5.5458</v>
      </c>
      <c r="R268" s="749"/>
    </row>
    <row r="269" s="135" customFormat="1" ht="18" customHeight="1" spans="1:18">
      <c r="A269" s="749" t="s">
        <v>390</v>
      </c>
      <c r="B269" s="711" t="s">
        <v>122</v>
      </c>
      <c r="C269" s="815" t="s">
        <v>1135</v>
      </c>
      <c r="D269" s="755">
        <v>11.75457</v>
      </c>
      <c r="E269" s="681" t="s">
        <v>714</v>
      </c>
      <c r="F269" s="681" t="s">
        <v>714</v>
      </c>
      <c r="G269" s="738"/>
      <c r="H269" s="815" t="s">
        <v>721</v>
      </c>
      <c r="I269" s="991" t="s">
        <v>28</v>
      </c>
      <c r="J269" s="815" t="s">
        <v>58</v>
      </c>
      <c r="K269" s="681"/>
      <c r="L269" s="772">
        <v>440834.979244</v>
      </c>
      <c r="M269" s="772">
        <v>4660525.56448</v>
      </c>
      <c r="N269" s="991" t="s">
        <v>563</v>
      </c>
      <c r="O269" s="966" t="s">
        <v>1386</v>
      </c>
      <c r="P269" s="992" t="s">
        <v>1387</v>
      </c>
      <c r="Q269" s="974">
        <f t="shared" si="4"/>
        <v>52.895565</v>
      </c>
      <c r="R269" s="749"/>
    </row>
    <row r="270" s="135" customFormat="1" ht="18" customHeight="1" spans="1:18">
      <c r="A270" s="749" t="s">
        <v>390</v>
      </c>
      <c r="B270" s="711" t="s">
        <v>122</v>
      </c>
      <c r="C270" s="815" t="s">
        <v>1139</v>
      </c>
      <c r="D270" s="755">
        <v>15.98193</v>
      </c>
      <c r="E270" s="681" t="s">
        <v>714</v>
      </c>
      <c r="F270" s="681" t="s">
        <v>714</v>
      </c>
      <c r="G270" s="738"/>
      <c r="H270" s="815" t="s">
        <v>717</v>
      </c>
      <c r="I270" s="991" t="s">
        <v>28</v>
      </c>
      <c r="J270" s="815" t="s">
        <v>327</v>
      </c>
      <c r="K270" s="681"/>
      <c r="L270" s="772">
        <v>441081.351181</v>
      </c>
      <c r="M270" s="772">
        <v>4660041.36578</v>
      </c>
      <c r="N270" s="991" t="s">
        <v>563</v>
      </c>
      <c r="O270" s="966" t="s">
        <v>1386</v>
      </c>
      <c r="P270" s="992" t="s">
        <v>1387</v>
      </c>
      <c r="Q270" s="974">
        <f t="shared" si="4"/>
        <v>71.918685</v>
      </c>
      <c r="R270" s="749"/>
    </row>
    <row r="271" s="135" customFormat="1" ht="18" customHeight="1" spans="1:18">
      <c r="A271" s="749" t="s">
        <v>390</v>
      </c>
      <c r="B271" s="711" t="s">
        <v>122</v>
      </c>
      <c r="C271" s="815" t="s">
        <v>553</v>
      </c>
      <c r="D271" s="755">
        <v>1.099575</v>
      </c>
      <c r="E271" s="681" t="s">
        <v>714</v>
      </c>
      <c r="F271" s="681" t="s">
        <v>714</v>
      </c>
      <c r="G271" s="738"/>
      <c r="H271" s="815" t="s">
        <v>721</v>
      </c>
      <c r="I271" s="991" t="s">
        <v>28</v>
      </c>
      <c r="J271" s="815" t="s">
        <v>327</v>
      </c>
      <c r="K271" s="681"/>
      <c r="L271" s="772">
        <v>440633.998698</v>
      </c>
      <c r="M271" s="772">
        <v>4660331.19763</v>
      </c>
      <c r="N271" s="991" t="s">
        <v>563</v>
      </c>
      <c r="O271" s="966" t="s">
        <v>1386</v>
      </c>
      <c r="P271" s="992" t="s">
        <v>1387</v>
      </c>
      <c r="Q271" s="974">
        <f t="shared" si="4"/>
        <v>4.9480875</v>
      </c>
      <c r="R271" s="749"/>
    </row>
    <row r="272" s="135" customFormat="1" ht="18" customHeight="1" spans="1:18">
      <c r="A272" s="749" t="s">
        <v>390</v>
      </c>
      <c r="B272" s="711" t="s">
        <v>122</v>
      </c>
      <c r="C272" s="815" t="s">
        <v>359</v>
      </c>
      <c r="D272" s="755">
        <v>4.02969</v>
      </c>
      <c r="E272" s="681" t="s">
        <v>714</v>
      </c>
      <c r="F272" s="681" t="s">
        <v>714</v>
      </c>
      <c r="G272" s="738"/>
      <c r="H272" s="815" t="s">
        <v>721</v>
      </c>
      <c r="I272" s="991" t="s">
        <v>28</v>
      </c>
      <c r="J272" s="815" t="s">
        <v>327</v>
      </c>
      <c r="K272" s="681"/>
      <c r="L272" s="772">
        <v>441306.642408</v>
      </c>
      <c r="M272" s="772">
        <v>4660752.83249</v>
      </c>
      <c r="N272" s="991" t="s">
        <v>563</v>
      </c>
      <c r="O272" s="966" t="s">
        <v>1386</v>
      </c>
      <c r="P272" s="992" t="s">
        <v>1387</v>
      </c>
      <c r="Q272" s="974">
        <f t="shared" si="4"/>
        <v>18.133605</v>
      </c>
      <c r="R272" s="749"/>
    </row>
    <row r="273" s="135" customFormat="1" ht="18" customHeight="1" spans="1:18">
      <c r="A273" s="749" t="s">
        <v>390</v>
      </c>
      <c r="B273" s="711" t="s">
        <v>122</v>
      </c>
      <c r="C273" s="815" t="s">
        <v>694</v>
      </c>
      <c r="D273" s="755">
        <v>23.021085</v>
      </c>
      <c r="E273" s="681" t="s">
        <v>714</v>
      </c>
      <c r="F273" s="681" t="s">
        <v>714</v>
      </c>
      <c r="G273" s="738"/>
      <c r="H273" s="815" t="s">
        <v>717</v>
      </c>
      <c r="I273" s="991" t="s">
        <v>28</v>
      </c>
      <c r="J273" s="815" t="s">
        <v>327</v>
      </c>
      <c r="K273" s="681"/>
      <c r="L273" s="772">
        <v>441417.196802</v>
      </c>
      <c r="M273" s="772">
        <v>4660404.00306</v>
      </c>
      <c r="N273" s="991" t="s">
        <v>563</v>
      </c>
      <c r="O273" s="966" t="s">
        <v>1386</v>
      </c>
      <c r="P273" s="992" t="s">
        <v>1387</v>
      </c>
      <c r="Q273" s="974">
        <f t="shared" si="4"/>
        <v>103.5948825</v>
      </c>
      <c r="R273" s="749"/>
    </row>
    <row r="274" s="135" customFormat="1" ht="18" customHeight="1" spans="1:18">
      <c r="A274" s="749" t="s">
        <v>390</v>
      </c>
      <c r="B274" s="711" t="s">
        <v>122</v>
      </c>
      <c r="C274" s="815" t="s">
        <v>543</v>
      </c>
      <c r="D274" s="755">
        <v>1.734</v>
      </c>
      <c r="E274" s="681" t="s">
        <v>714</v>
      </c>
      <c r="F274" s="681" t="s">
        <v>714</v>
      </c>
      <c r="G274" s="738"/>
      <c r="H274" s="815" t="s">
        <v>721</v>
      </c>
      <c r="I274" s="991" t="s">
        <v>28</v>
      </c>
      <c r="J274" s="815" t="s">
        <v>58</v>
      </c>
      <c r="K274" s="681"/>
      <c r="L274" s="772">
        <v>441806.591455</v>
      </c>
      <c r="M274" s="772">
        <v>4660625.84983</v>
      </c>
      <c r="N274" s="991" t="s">
        <v>563</v>
      </c>
      <c r="O274" s="966" t="s">
        <v>1386</v>
      </c>
      <c r="P274" s="992" t="s">
        <v>1387</v>
      </c>
      <c r="Q274" s="974">
        <f t="shared" si="4"/>
        <v>7.803</v>
      </c>
      <c r="R274" s="749"/>
    </row>
    <row r="275" s="135" customFormat="1" ht="18" customHeight="1" spans="1:18">
      <c r="A275" s="749" t="s">
        <v>390</v>
      </c>
      <c r="B275" s="711" t="s">
        <v>122</v>
      </c>
      <c r="C275" s="815" t="s">
        <v>1399</v>
      </c>
      <c r="D275" s="755">
        <v>5.422545</v>
      </c>
      <c r="E275" s="681" t="s">
        <v>714</v>
      </c>
      <c r="F275" s="681" t="s">
        <v>714</v>
      </c>
      <c r="G275" s="738"/>
      <c r="H275" s="815" t="s">
        <v>717</v>
      </c>
      <c r="I275" s="991" t="s">
        <v>28</v>
      </c>
      <c r="J275" s="815" t="s">
        <v>327</v>
      </c>
      <c r="K275" s="681"/>
      <c r="L275" s="772">
        <v>440727.310238</v>
      </c>
      <c r="M275" s="772">
        <v>4660582.60753</v>
      </c>
      <c r="N275" s="991" t="s">
        <v>563</v>
      </c>
      <c r="O275" s="966" t="s">
        <v>1386</v>
      </c>
      <c r="P275" s="992" t="s">
        <v>1387</v>
      </c>
      <c r="Q275" s="974">
        <f t="shared" si="4"/>
        <v>24.4014525</v>
      </c>
      <c r="R275" s="749"/>
    </row>
    <row r="276" s="135" customFormat="1" ht="18" customHeight="1" spans="1:18">
      <c r="A276" s="749" t="s">
        <v>390</v>
      </c>
      <c r="B276" s="711" t="s">
        <v>122</v>
      </c>
      <c r="C276" s="815" t="s">
        <v>1336</v>
      </c>
      <c r="D276" s="755">
        <v>193.44972</v>
      </c>
      <c r="E276" s="681" t="s">
        <v>714</v>
      </c>
      <c r="F276" s="681" t="s">
        <v>714</v>
      </c>
      <c r="G276" s="738"/>
      <c r="H276" s="815" t="s">
        <v>717</v>
      </c>
      <c r="I276" s="991" t="s">
        <v>28</v>
      </c>
      <c r="J276" s="815" t="s">
        <v>327</v>
      </c>
      <c r="K276" s="681"/>
      <c r="L276" s="772">
        <v>441172.788412</v>
      </c>
      <c r="M276" s="772">
        <v>4660544.50501</v>
      </c>
      <c r="N276" s="991" t="s">
        <v>563</v>
      </c>
      <c r="O276" s="966" t="s">
        <v>1386</v>
      </c>
      <c r="P276" s="992" t="s">
        <v>1387</v>
      </c>
      <c r="Q276" s="974">
        <f t="shared" si="4"/>
        <v>870.52374</v>
      </c>
      <c r="R276" s="749"/>
    </row>
    <row r="277" s="135" customFormat="1" ht="18" customHeight="1" spans="1:18">
      <c r="A277" s="749" t="s">
        <v>390</v>
      </c>
      <c r="B277" s="711" t="s">
        <v>122</v>
      </c>
      <c r="C277" s="815" t="s">
        <v>660</v>
      </c>
      <c r="D277" s="755">
        <v>39.52494</v>
      </c>
      <c r="E277" s="681" t="s">
        <v>714</v>
      </c>
      <c r="F277" s="681" t="s">
        <v>714</v>
      </c>
      <c r="G277" s="738"/>
      <c r="H277" s="815" t="s">
        <v>721</v>
      </c>
      <c r="I277" s="991" t="s">
        <v>28</v>
      </c>
      <c r="J277" s="815" t="s">
        <v>58</v>
      </c>
      <c r="K277" s="681"/>
      <c r="L277" s="772">
        <v>440760.754261</v>
      </c>
      <c r="M277" s="772">
        <v>4660425.60157</v>
      </c>
      <c r="N277" s="991" t="s">
        <v>563</v>
      </c>
      <c r="O277" s="966" t="s">
        <v>1386</v>
      </c>
      <c r="P277" s="992" t="s">
        <v>1387</v>
      </c>
      <c r="Q277" s="974">
        <f t="shared" si="4"/>
        <v>177.86223</v>
      </c>
      <c r="R277" s="749"/>
    </row>
    <row r="278" s="135" customFormat="1" ht="18" customHeight="1" spans="1:18">
      <c r="A278" s="749" t="s">
        <v>390</v>
      </c>
      <c r="B278" s="711" t="s">
        <v>122</v>
      </c>
      <c r="C278" s="815" t="s">
        <v>1324</v>
      </c>
      <c r="D278" s="755">
        <v>5.435475</v>
      </c>
      <c r="E278" s="681" t="s">
        <v>714</v>
      </c>
      <c r="F278" s="681" t="s">
        <v>714</v>
      </c>
      <c r="G278" s="738"/>
      <c r="H278" s="815" t="s">
        <v>717</v>
      </c>
      <c r="I278" s="991" t="s">
        <v>28</v>
      </c>
      <c r="J278" s="815" t="s">
        <v>58</v>
      </c>
      <c r="K278" s="681"/>
      <c r="L278" s="772">
        <v>441826.437157</v>
      </c>
      <c r="M278" s="772">
        <v>4660538.5938</v>
      </c>
      <c r="N278" s="991" t="s">
        <v>563</v>
      </c>
      <c r="O278" s="966" t="s">
        <v>1386</v>
      </c>
      <c r="P278" s="992" t="s">
        <v>1387</v>
      </c>
      <c r="Q278" s="974">
        <f t="shared" si="4"/>
        <v>24.4596375</v>
      </c>
      <c r="R278" s="749"/>
    </row>
    <row r="279" s="135" customFormat="1" ht="18" customHeight="1" spans="1:18">
      <c r="A279" s="749" t="s">
        <v>390</v>
      </c>
      <c r="B279" s="711" t="s">
        <v>122</v>
      </c>
      <c r="C279" s="815" t="s">
        <v>693</v>
      </c>
      <c r="D279" s="755">
        <v>13.689585</v>
      </c>
      <c r="E279" s="681" t="s">
        <v>714</v>
      </c>
      <c r="F279" s="681" t="s">
        <v>714</v>
      </c>
      <c r="G279" s="738"/>
      <c r="H279" s="815" t="s">
        <v>717</v>
      </c>
      <c r="I279" s="991" t="s">
        <v>28</v>
      </c>
      <c r="J279" s="815" t="s">
        <v>327</v>
      </c>
      <c r="K279" s="681"/>
      <c r="L279" s="772">
        <v>440640.684468</v>
      </c>
      <c r="M279" s="772">
        <v>4660422.25957</v>
      </c>
      <c r="N279" s="991" t="s">
        <v>563</v>
      </c>
      <c r="O279" s="966" t="s">
        <v>1386</v>
      </c>
      <c r="P279" s="992" t="s">
        <v>1387</v>
      </c>
      <c r="Q279" s="974">
        <f t="shared" si="4"/>
        <v>61.6031325</v>
      </c>
      <c r="R279" s="749"/>
    </row>
    <row r="280" s="135" customFormat="1" ht="18" customHeight="1" spans="1:18">
      <c r="A280" s="994"/>
      <c r="B280" s="995" t="s">
        <v>1279</v>
      </c>
      <c r="C280" s="996"/>
      <c r="D280" s="997">
        <v>319.31827</v>
      </c>
      <c r="E280" s="951"/>
      <c r="F280" s="951"/>
      <c r="G280" s="982"/>
      <c r="H280" s="998"/>
      <c r="I280" s="994"/>
      <c r="J280" s="998"/>
      <c r="K280" s="951"/>
      <c r="L280" s="962"/>
      <c r="M280" s="962"/>
      <c r="N280" s="994"/>
      <c r="O280" s="984"/>
      <c r="P280" s="990" t="s">
        <v>3</v>
      </c>
      <c r="Q280" s="972">
        <f t="shared" si="4"/>
        <v>1436.932215</v>
      </c>
      <c r="R280" s="749"/>
    </row>
    <row r="281" s="135" customFormat="1" ht="18" customHeight="1" spans="1:18">
      <c r="A281" s="749" t="s">
        <v>390</v>
      </c>
      <c r="B281" s="815" t="s">
        <v>1279</v>
      </c>
      <c r="C281" s="815" t="s">
        <v>1400</v>
      </c>
      <c r="D281" s="755">
        <v>19.071405</v>
      </c>
      <c r="E281" s="681" t="s">
        <v>714</v>
      </c>
      <c r="F281" s="681" t="s">
        <v>714</v>
      </c>
      <c r="G281" s="738"/>
      <c r="H281" s="815" t="s">
        <v>717</v>
      </c>
      <c r="I281" s="991" t="s">
        <v>28</v>
      </c>
      <c r="J281" s="815" t="s">
        <v>29</v>
      </c>
      <c r="K281" s="681"/>
      <c r="L281" s="772">
        <v>441363.534678</v>
      </c>
      <c r="M281" s="772">
        <v>4659823.57668</v>
      </c>
      <c r="N281" s="991"/>
      <c r="O281" s="749" t="s">
        <v>1401</v>
      </c>
      <c r="P281" s="1000" t="s">
        <v>1402</v>
      </c>
      <c r="Q281" s="974">
        <f t="shared" si="4"/>
        <v>85.8213225</v>
      </c>
      <c r="R281" s="749"/>
    </row>
    <row r="282" s="135" customFormat="1" ht="18" customHeight="1" spans="1:18">
      <c r="A282" s="749" t="s">
        <v>390</v>
      </c>
      <c r="B282" s="815" t="s">
        <v>1279</v>
      </c>
      <c r="C282" s="815" t="s">
        <v>375</v>
      </c>
      <c r="D282" s="755">
        <v>41.04948</v>
      </c>
      <c r="E282" s="681" t="s">
        <v>714</v>
      </c>
      <c r="F282" s="681" t="s">
        <v>714</v>
      </c>
      <c r="G282" s="738"/>
      <c r="H282" s="815" t="s">
        <v>721</v>
      </c>
      <c r="I282" s="991" t="s">
        <v>28</v>
      </c>
      <c r="J282" s="815" t="s">
        <v>58</v>
      </c>
      <c r="K282" s="681"/>
      <c r="L282" s="772">
        <v>441988.274183</v>
      </c>
      <c r="M282" s="772">
        <v>4659178.18408</v>
      </c>
      <c r="N282" s="991"/>
      <c r="O282" s="749" t="s">
        <v>1401</v>
      </c>
      <c r="P282" s="1000" t="s">
        <v>1402</v>
      </c>
      <c r="Q282" s="974">
        <f t="shared" si="4"/>
        <v>184.72266</v>
      </c>
      <c r="R282" s="749"/>
    </row>
    <row r="283" s="135" customFormat="1" ht="18" customHeight="1" spans="1:18">
      <c r="A283" s="749" t="s">
        <v>390</v>
      </c>
      <c r="B283" s="815" t="s">
        <v>1279</v>
      </c>
      <c r="C283" s="815" t="s">
        <v>1403</v>
      </c>
      <c r="D283" s="755">
        <v>3.91623</v>
      </c>
      <c r="E283" s="681" t="s">
        <v>714</v>
      </c>
      <c r="F283" s="681" t="s">
        <v>714</v>
      </c>
      <c r="G283" s="738"/>
      <c r="H283" s="815" t="s">
        <v>717</v>
      </c>
      <c r="I283" s="991" t="s">
        <v>28</v>
      </c>
      <c r="J283" s="815" t="s">
        <v>29</v>
      </c>
      <c r="K283" s="681"/>
      <c r="L283" s="772">
        <v>441402.376085</v>
      </c>
      <c r="M283" s="772">
        <v>4659861.13119</v>
      </c>
      <c r="N283" s="991"/>
      <c r="O283" s="749" t="s">
        <v>1401</v>
      </c>
      <c r="P283" s="1000" t="s">
        <v>1402</v>
      </c>
      <c r="Q283" s="974">
        <f t="shared" si="4"/>
        <v>17.623035</v>
      </c>
      <c r="R283" s="749"/>
    </row>
    <row r="284" s="135" customFormat="1" ht="18" customHeight="1" spans="1:18">
      <c r="A284" s="749" t="s">
        <v>390</v>
      </c>
      <c r="B284" s="815" t="s">
        <v>1279</v>
      </c>
      <c r="C284" s="815" t="s">
        <v>594</v>
      </c>
      <c r="D284" s="755">
        <v>2.782755</v>
      </c>
      <c r="E284" s="681" t="s">
        <v>714</v>
      </c>
      <c r="F284" s="681" t="s">
        <v>714</v>
      </c>
      <c r="G284" s="738"/>
      <c r="H284" s="815" t="s">
        <v>717</v>
      </c>
      <c r="I284" s="991" t="s">
        <v>28</v>
      </c>
      <c r="J284" s="815" t="s">
        <v>29</v>
      </c>
      <c r="K284" s="681"/>
      <c r="L284" s="772">
        <v>441507.010193</v>
      </c>
      <c r="M284" s="772">
        <v>4659877.11962</v>
      </c>
      <c r="N284" s="991"/>
      <c r="O284" s="749" t="s">
        <v>1401</v>
      </c>
      <c r="P284" s="1000" t="s">
        <v>1402</v>
      </c>
      <c r="Q284" s="974">
        <f t="shared" si="4"/>
        <v>12.5223975</v>
      </c>
      <c r="R284" s="749"/>
    </row>
    <row r="285" s="135" customFormat="1" ht="18" customHeight="1" spans="1:18">
      <c r="A285" s="749" t="s">
        <v>390</v>
      </c>
      <c r="B285" s="815" t="s">
        <v>1279</v>
      </c>
      <c r="C285" s="815" t="s">
        <v>578</v>
      </c>
      <c r="D285" s="755">
        <v>31.153785</v>
      </c>
      <c r="E285" s="681" t="s">
        <v>714</v>
      </c>
      <c r="F285" s="681" t="s">
        <v>714</v>
      </c>
      <c r="G285" s="738"/>
      <c r="H285" s="815" t="s">
        <v>721</v>
      </c>
      <c r="I285" s="991" t="s">
        <v>28</v>
      </c>
      <c r="J285" s="815" t="s">
        <v>58</v>
      </c>
      <c r="K285" s="681"/>
      <c r="L285" s="772">
        <v>442076.825071</v>
      </c>
      <c r="M285" s="772">
        <v>4659136.5012</v>
      </c>
      <c r="N285" s="991"/>
      <c r="O285" s="749" t="s">
        <v>1401</v>
      </c>
      <c r="P285" s="1000" t="s">
        <v>1402</v>
      </c>
      <c r="Q285" s="974">
        <f t="shared" si="4"/>
        <v>140.1920325</v>
      </c>
      <c r="R285" s="749"/>
    </row>
    <row r="286" s="135" customFormat="1" ht="18" customHeight="1" spans="1:18">
      <c r="A286" s="749" t="s">
        <v>390</v>
      </c>
      <c r="B286" s="815" t="s">
        <v>1279</v>
      </c>
      <c r="C286" s="815" t="s">
        <v>1176</v>
      </c>
      <c r="D286" s="755">
        <v>9.536055</v>
      </c>
      <c r="E286" s="681" t="s">
        <v>714</v>
      </c>
      <c r="F286" s="681" t="s">
        <v>714</v>
      </c>
      <c r="G286" s="738"/>
      <c r="H286" s="815" t="s">
        <v>717</v>
      </c>
      <c r="I286" s="991" t="s">
        <v>28</v>
      </c>
      <c r="J286" s="815" t="s">
        <v>58</v>
      </c>
      <c r="K286" s="681"/>
      <c r="L286" s="772">
        <v>442169.521719</v>
      </c>
      <c r="M286" s="772">
        <v>4659010.55698</v>
      </c>
      <c r="N286" s="991"/>
      <c r="O286" s="749" t="s">
        <v>1401</v>
      </c>
      <c r="P286" s="1000" t="s">
        <v>1402</v>
      </c>
      <c r="Q286" s="974">
        <f t="shared" si="4"/>
        <v>42.9122475</v>
      </c>
      <c r="R286" s="749"/>
    </row>
    <row r="287" s="135" customFormat="1" ht="18" customHeight="1" spans="1:18">
      <c r="A287" s="749" t="s">
        <v>390</v>
      </c>
      <c r="B287" s="815" t="s">
        <v>1279</v>
      </c>
      <c r="C287" s="815" t="s">
        <v>396</v>
      </c>
      <c r="D287" s="755">
        <v>0.84537</v>
      </c>
      <c r="E287" s="681" t="s">
        <v>714</v>
      </c>
      <c r="F287" s="681" t="s">
        <v>714</v>
      </c>
      <c r="G287" s="738"/>
      <c r="H287" s="815" t="s">
        <v>717</v>
      </c>
      <c r="I287" s="991" t="s">
        <v>28</v>
      </c>
      <c r="J287" s="815" t="s">
        <v>58</v>
      </c>
      <c r="K287" s="681"/>
      <c r="L287" s="772">
        <v>441991.425528</v>
      </c>
      <c r="M287" s="772">
        <v>4659424.30047</v>
      </c>
      <c r="N287" s="991"/>
      <c r="O287" s="749" t="s">
        <v>1401</v>
      </c>
      <c r="P287" s="1000" t="s">
        <v>1402</v>
      </c>
      <c r="Q287" s="974">
        <f t="shared" si="4"/>
        <v>3.804165</v>
      </c>
      <c r="R287" s="749"/>
    </row>
    <row r="288" s="135" customFormat="1" ht="18" customHeight="1" spans="1:18">
      <c r="A288" s="749" t="s">
        <v>390</v>
      </c>
      <c r="B288" s="815" t="s">
        <v>1279</v>
      </c>
      <c r="C288" s="815" t="s">
        <v>397</v>
      </c>
      <c r="D288" s="755">
        <v>91.794435</v>
      </c>
      <c r="E288" s="681" t="s">
        <v>714</v>
      </c>
      <c r="F288" s="681" t="s">
        <v>714</v>
      </c>
      <c r="G288" s="738"/>
      <c r="H288" s="815" t="s">
        <v>721</v>
      </c>
      <c r="I288" s="991" t="s">
        <v>28</v>
      </c>
      <c r="J288" s="815" t="s">
        <v>58</v>
      </c>
      <c r="K288" s="681"/>
      <c r="L288" s="772">
        <v>442062.413064</v>
      </c>
      <c r="M288" s="772">
        <v>4658953.33751</v>
      </c>
      <c r="N288" s="991"/>
      <c r="O288" s="749" t="s">
        <v>1401</v>
      </c>
      <c r="P288" s="1000" t="s">
        <v>1402</v>
      </c>
      <c r="Q288" s="974">
        <f t="shared" si="4"/>
        <v>413.0749575</v>
      </c>
      <c r="R288" s="749"/>
    </row>
    <row r="289" s="135" customFormat="1" ht="18" customHeight="1" spans="1:18">
      <c r="A289" s="749" t="s">
        <v>390</v>
      </c>
      <c r="B289" s="815" t="s">
        <v>1279</v>
      </c>
      <c r="C289" s="815" t="s">
        <v>374</v>
      </c>
      <c r="D289" s="755">
        <v>30.055155</v>
      </c>
      <c r="E289" s="681" t="s">
        <v>714</v>
      </c>
      <c r="F289" s="681" t="s">
        <v>714</v>
      </c>
      <c r="G289" s="738"/>
      <c r="H289" s="815" t="s">
        <v>717</v>
      </c>
      <c r="I289" s="991" t="s">
        <v>28</v>
      </c>
      <c r="J289" s="815" t="s">
        <v>58</v>
      </c>
      <c r="K289" s="681"/>
      <c r="L289" s="772">
        <v>441939.811034</v>
      </c>
      <c r="M289" s="772">
        <v>4659246.12433</v>
      </c>
      <c r="N289" s="991"/>
      <c r="O289" s="749" t="s">
        <v>1401</v>
      </c>
      <c r="P289" s="1000" t="s">
        <v>1402</v>
      </c>
      <c r="Q289" s="974">
        <f t="shared" si="4"/>
        <v>135.2481975</v>
      </c>
      <c r="R289" s="749"/>
    </row>
    <row r="290" s="135" customFormat="1" ht="18" customHeight="1" spans="1:18">
      <c r="A290" s="749" t="s">
        <v>390</v>
      </c>
      <c r="B290" s="815" t="s">
        <v>1279</v>
      </c>
      <c r="C290" s="815" t="s">
        <v>392</v>
      </c>
      <c r="D290" s="755">
        <v>56.105745</v>
      </c>
      <c r="E290" s="681" t="s">
        <v>714</v>
      </c>
      <c r="F290" s="681" t="s">
        <v>714</v>
      </c>
      <c r="G290" s="738"/>
      <c r="H290" s="815" t="s">
        <v>721</v>
      </c>
      <c r="I290" s="991" t="s">
        <v>28</v>
      </c>
      <c r="J290" s="815" t="s">
        <v>29</v>
      </c>
      <c r="K290" s="681"/>
      <c r="L290" s="772">
        <v>441662.271647</v>
      </c>
      <c r="M290" s="772">
        <v>4659825.07375</v>
      </c>
      <c r="N290" s="991"/>
      <c r="O290" s="749" t="s">
        <v>1401</v>
      </c>
      <c r="P290" s="1000" t="s">
        <v>1402</v>
      </c>
      <c r="Q290" s="974">
        <f t="shared" si="4"/>
        <v>252.4758525</v>
      </c>
      <c r="R290" s="749"/>
    </row>
    <row r="291" s="135" customFormat="1" ht="18" customHeight="1" spans="1:18">
      <c r="A291" s="749" t="s">
        <v>390</v>
      </c>
      <c r="B291" s="815" t="s">
        <v>1279</v>
      </c>
      <c r="C291" s="815" t="s">
        <v>373</v>
      </c>
      <c r="D291" s="755">
        <v>33.00786</v>
      </c>
      <c r="E291" s="681" t="s">
        <v>714</v>
      </c>
      <c r="F291" s="681" t="s">
        <v>714</v>
      </c>
      <c r="G291" s="738"/>
      <c r="H291" s="815" t="s">
        <v>717</v>
      </c>
      <c r="I291" s="991" t="s">
        <v>28</v>
      </c>
      <c r="J291" s="815" t="s">
        <v>58</v>
      </c>
      <c r="K291" s="681"/>
      <c r="L291" s="772">
        <v>441903.655763</v>
      </c>
      <c r="M291" s="772">
        <v>4659330.3263</v>
      </c>
      <c r="N291" s="991"/>
      <c r="O291" s="749" t="s">
        <v>1401</v>
      </c>
      <c r="P291" s="1000" t="s">
        <v>1402</v>
      </c>
      <c r="Q291" s="974">
        <f t="shared" si="4"/>
        <v>148.53537</v>
      </c>
      <c r="R291" s="749"/>
    </row>
    <row r="292" s="135" customFormat="1" ht="18" customHeight="1" spans="1:18">
      <c r="A292" s="994"/>
      <c r="B292" s="995" t="s">
        <v>1280</v>
      </c>
      <c r="C292" s="995"/>
      <c r="D292" s="997">
        <v>2622.3189</v>
      </c>
      <c r="E292" s="951"/>
      <c r="F292" s="951"/>
      <c r="G292" s="982"/>
      <c r="H292" s="994"/>
      <c r="I292" s="994"/>
      <c r="J292" s="994"/>
      <c r="K292" s="951"/>
      <c r="L292" s="1001"/>
      <c r="M292" s="1001"/>
      <c r="N292" s="994"/>
      <c r="O292" s="984"/>
      <c r="P292" s="990" t="s">
        <v>3</v>
      </c>
      <c r="Q292" s="972">
        <f t="shared" si="4"/>
        <v>11800.43505</v>
      </c>
      <c r="R292" s="749"/>
    </row>
    <row r="293" s="135" customFormat="1" ht="18" customHeight="1" spans="1:18">
      <c r="A293" s="749" t="s">
        <v>390</v>
      </c>
      <c r="B293" s="991" t="s">
        <v>1280</v>
      </c>
      <c r="C293" s="815" t="s">
        <v>525</v>
      </c>
      <c r="D293" s="999">
        <v>15.89323</v>
      </c>
      <c r="E293" s="681" t="s">
        <v>714</v>
      </c>
      <c r="F293" s="681" t="s">
        <v>714</v>
      </c>
      <c r="G293" s="738"/>
      <c r="H293" s="815" t="s">
        <v>717</v>
      </c>
      <c r="I293" s="991" t="s">
        <v>28</v>
      </c>
      <c r="J293" s="815" t="s">
        <v>58</v>
      </c>
      <c r="K293" s="681"/>
      <c r="L293" s="772">
        <v>440361.439364</v>
      </c>
      <c r="M293" s="772">
        <v>4659319.30299</v>
      </c>
      <c r="N293" s="877" t="s">
        <v>563</v>
      </c>
      <c r="O293" s="749" t="s">
        <v>1404</v>
      </c>
      <c r="P293" s="1002" t="s">
        <v>1405</v>
      </c>
      <c r="Q293" s="974">
        <f t="shared" si="4"/>
        <v>71.519535</v>
      </c>
      <c r="R293" s="749"/>
    </row>
    <row r="294" s="135" customFormat="1" ht="18" customHeight="1" spans="1:18">
      <c r="A294" s="749" t="s">
        <v>390</v>
      </c>
      <c r="B294" s="991" t="s">
        <v>1280</v>
      </c>
      <c r="C294" s="815" t="s">
        <v>442</v>
      </c>
      <c r="D294" s="999">
        <v>9.679485</v>
      </c>
      <c r="E294" s="681" t="s">
        <v>714</v>
      </c>
      <c r="F294" s="681" t="s">
        <v>714</v>
      </c>
      <c r="G294" s="738"/>
      <c r="H294" s="815" t="s">
        <v>721</v>
      </c>
      <c r="I294" s="991" t="s">
        <v>28</v>
      </c>
      <c r="J294" s="815" t="s">
        <v>58</v>
      </c>
      <c r="K294" s="681"/>
      <c r="L294" s="772">
        <v>441681.069442</v>
      </c>
      <c r="M294" s="772">
        <v>4659136.24447</v>
      </c>
      <c r="N294" s="877" t="s">
        <v>563</v>
      </c>
      <c r="O294" s="749" t="s">
        <v>1404</v>
      </c>
      <c r="P294" s="1002" t="s">
        <v>1405</v>
      </c>
      <c r="Q294" s="974">
        <f t="shared" si="4"/>
        <v>43.5576825</v>
      </c>
      <c r="R294" s="749"/>
    </row>
    <row r="295" s="135" customFormat="1" ht="18" customHeight="1" spans="1:18">
      <c r="A295" s="749" t="s">
        <v>390</v>
      </c>
      <c r="B295" s="991" t="s">
        <v>1280</v>
      </c>
      <c r="C295" s="815" t="s">
        <v>414</v>
      </c>
      <c r="D295" s="999">
        <v>22.976775</v>
      </c>
      <c r="E295" s="681" t="s">
        <v>714</v>
      </c>
      <c r="F295" s="681" t="s">
        <v>714</v>
      </c>
      <c r="G295" s="738"/>
      <c r="H295" s="815" t="s">
        <v>721</v>
      </c>
      <c r="I295" s="991" t="s">
        <v>28</v>
      </c>
      <c r="J295" s="815" t="s">
        <v>49</v>
      </c>
      <c r="K295" s="681"/>
      <c r="L295" s="772">
        <v>441315.237725</v>
      </c>
      <c r="M295" s="772">
        <v>4659528.8188</v>
      </c>
      <c r="N295" s="877" t="s">
        <v>563</v>
      </c>
      <c r="O295" s="749" t="s">
        <v>1404</v>
      </c>
      <c r="P295" s="1002" t="s">
        <v>1405</v>
      </c>
      <c r="Q295" s="974">
        <f t="shared" si="4"/>
        <v>103.3954875</v>
      </c>
      <c r="R295" s="749"/>
    </row>
    <row r="296" s="135" customFormat="1" ht="18" customHeight="1" spans="1:18">
      <c r="A296" s="749" t="s">
        <v>390</v>
      </c>
      <c r="B296" s="991" t="s">
        <v>1280</v>
      </c>
      <c r="C296" s="815" t="s">
        <v>586</v>
      </c>
      <c r="D296" s="999">
        <v>24.844695</v>
      </c>
      <c r="E296" s="681" t="s">
        <v>714</v>
      </c>
      <c r="F296" s="681" t="s">
        <v>714</v>
      </c>
      <c r="G296" s="738"/>
      <c r="H296" s="815" t="s">
        <v>717</v>
      </c>
      <c r="I296" s="991" t="s">
        <v>28</v>
      </c>
      <c r="J296" s="815" t="s">
        <v>58</v>
      </c>
      <c r="K296" s="681"/>
      <c r="L296" s="772">
        <v>440937.219816</v>
      </c>
      <c r="M296" s="772">
        <v>4659459.65928</v>
      </c>
      <c r="N296" s="877" t="s">
        <v>563</v>
      </c>
      <c r="O296" s="749" t="s">
        <v>1404</v>
      </c>
      <c r="P296" s="1002" t="s">
        <v>1405</v>
      </c>
      <c r="Q296" s="974">
        <f t="shared" si="4"/>
        <v>111.8011275</v>
      </c>
      <c r="R296" s="749"/>
    </row>
    <row r="297" s="135" customFormat="1" ht="18" customHeight="1" spans="1:18">
      <c r="A297" s="749" t="s">
        <v>390</v>
      </c>
      <c r="B297" s="991" t="s">
        <v>1280</v>
      </c>
      <c r="C297" s="815" t="s">
        <v>1406</v>
      </c>
      <c r="D297" s="999">
        <v>22.26189</v>
      </c>
      <c r="E297" s="681" t="s">
        <v>714</v>
      </c>
      <c r="F297" s="681" t="s">
        <v>714</v>
      </c>
      <c r="G297" s="738"/>
      <c r="H297" s="815" t="s">
        <v>717</v>
      </c>
      <c r="I297" s="991" t="s">
        <v>28</v>
      </c>
      <c r="J297" s="815" t="s">
        <v>49</v>
      </c>
      <c r="K297" s="681"/>
      <c r="L297" s="772">
        <v>440853.760589</v>
      </c>
      <c r="M297" s="772">
        <v>4658375.44833</v>
      </c>
      <c r="N297" s="877" t="s">
        <v>563</v>
      </c>
      <c r="O297" s="749" t="s">
        <v>1404</v>
      </c>
      <c r="P297" s="1002" t="s">
        <v>1405</v>
      </c>
      <c r="Q297" s="974">
        <f t="shared" si="4"/>
        <v>100.178505</v>
      </c>
      <c r="R297" s="749"/>
    </row>
    <row r="298" s="135" customFormat="1" ht="18" customHeight="1" spans="1:18">
      <c r="A298" s="749" t="s">
        <v>390</v>
      </c>
      <c r="B298" s="991" t="s">
        <v>1280</v>
      </c>
      <c r="C298" s="815" t="s">
        <v>1393</v>
      </c>
      <c r="D298" s="999">
        <v>17.81073</v>
      </c>
      <c r="E298" s="681" t="s">
        <v>714</v>
      </c>
      <c r="F298" s="681" t="s">
        <v>714</v>
      </c>
      <c r="G298" s="738"/>
      <c r="H298" s="815" t="s">
        <v>721</v>
      </c>
      <c r="I298" s="991" t="s">
        <v>28</v>
      </c>
      <c r="J298" s="815" t="s">
        <v>49</v>
      </c>
      <c r="K298" s="681"/>
      <c r="L298" s="772">
        <v>440667.349047</v>
      </c>
      <c r="M298" s="772">
        <v>4658309.99301</v>
      </c>
      <c r="N298" s="877" t="s">
        <v>563</v>
      </c>
      <c r="O298" s="749" t="s">
        <v>1404</v>
      </c>
      <c r="P298" s="1002" t="s">
        <v>1405</v>
      </c>
      <c r="Q298" s="974">
        <f t="shared" si="4"/>
        <v>80.148285</v>
      </c>
      <c r="R298" s="749"/>
    </row>
    <row r="299" s="135" customFormat="1" ht="18" customHeight="1" spans="1:18">
      <c r="A299" s="749" t="s">
        <v>390</v>
      </c>
      <c r="B299" s="991" t="s">
        <v>1280</v>
      </c>
      <c r="C299" s="815" t="s">
        <v>607</v>
      </c>
      <c r="D299" s="999">
        <v>6.60246</v>
      </c>
      <c r="E299" s="681" t="s">
        <v>714</v>
      </c>
      <c r="F299" s="681" t="s">
        <v>714</v>
      </c>
      <c r="G299" s="738"/>
      <c r="H299" s="815" t="s">
        <v>721</v>
      </c>
      <c r="I299" s="991" t="s">
        <v>28</v>
      </c>
      <c r="J299" s="815" t="s">
        <v>58</v>
      </c>
      <c r="K299" s="681"/>
      <c r="L299" s="772">
        <v>441710.752268</v>
      </c>
      <c r="M299" s="772">
        <v>4659134.95785</v>
      </c>
      <c r="N299" s="877" t="s">
        <v>563</v>
      </c>
      <c r="O299" s="749" t="s">
        <v>1404</v>
      </c>
      <c r="P299" s="1002" t="s">
        <v>1405</v>
      </c>
      <c r="Q299" s="974">
        <f t="shared" si="4"/>
        <v>29.71107</v>
      </c>
      <c r="R299" s="749"/>
    </row>
    <row r="300" s="135" customFormat="1" ht="18" customHeight="1" spans="1:18">
      <c r="A300" s="749" t="s">
        <v>390</v>
      </c>
      <c r="B300" s="991" t="s">
        <v>1280</v>
      </c>
      <c r="C300" s="815" t="s">
        <v>382</v>
      </c>
      <c r="D300" s="999">
        <v>18.569265</v>
      </c>
      <c r="E300" s="681" t="s">
        <v>714</v>
      </c>
      <c r="F300" s="681" t="s">
        <v>714</v>
      </c>
      <c r="G300" s="738"/>
      <c r="H300" s="815" t="s">
        <v>721</v>
      </c>
      <c r="I300" s="991" t="s">
        <v>28</v>
      </c>
      <c r="J300" s="815" t="s">
        <v>58</v>
      </c>
      <c r="K300" s="681"/>
      <c r="L300" s="772">
        <v>440835.381477</v>
      </c>
      <c r="M300" s="772">
        <v>4659619.27728</v>
      </c>
      <c r="N300" s="877" t="s">
        <v>563</v>
      </c>
      <c r="O300" s="749" t="s">
        <v>1404</v>
      </c>
      <c r="P300" s="1002" t="s">
        <v>1405</v>
      </c>
      <c r="Q300" s="974">
        <f t="shared" si="4"/>
        <v>83.5616925</v>
      </c>
      <c r="R300" s="749"/>
    </row>
    <row r="301" s="135" customFormat="1" ht="18" customHeight="1" spans="1:18">
      <c r="A301" s="749" t="s">
        <v>390</v>
      </c>
      <c r="B301" s="991" t="s">
        <v>1280</v>
      </c>
      <c r="C301" s="815" t="s">
        <v>604</v>
      </c>
      <c r="D301" s="999">
        <v>53.831385</v>
      </c>
      <c r="E301" s="681" t="s">
        <v>714</v>
      </c>
      <c r="F301" s="681" t="s">
        <v>714</v>
      </c>
      <c r="G301" s="738"/>
      <c r="H301" s="815" t="s">
        <v>721</v>
      </c>
      <c r="I301" s="991" t="s">
        <v>28</v>
      </c>
      <c r="J301" s="815" t="s">
        <v>29</v>
      </c>
      <c r="K301" s="681"/>
      <c r="L301" s="772">
        <v>441536.903419</v>
      </c>
      <c r="M301" s="772">
        <v>4659472.18005</v>
      </c>
      <c r="N301" s="877" t="s">
        <v>563</v>
      </c>
      <c r="O301" s="749" t="s">
        <v>1404</v>
      </c>
      <c r="P301" s="1002" t="s">
        <v>1405</v>
      </c>
      <c r="Q301" s="974">
        <f t="shared" si="4"/>
        <v>242.2412325</v>
      </c>
      <c r="R301" s="749"/>
    </row>
    <row r="302" s="135" customFormat="1" ht="18" customHeight="1" spans="1:18">
      <c r="A302" s="749" t="s">
        <v>390</v>
      </c>
      <c r="B302" s="991" t="s">
        <v>1280</v>
      </c>
      <c r="C302" s="815" t="s">
        <v>449</v>
      </c>
      <c r="D302" s="999">
        <v>8.594325</v>
      </c>
      <c r="E302" s="681" t="s">
        <v>714</v>
      </c>
      <c r="F302" s="681" t="s">
        <v>714</v>
      </c>
      <c r="G302" s="738"/>
      <c r="H302" s="815" t="s">
        <v>717</v>
      </c>
      <c r="I302" s="991" t="s">
        <v>28</v>
      </c>
      <c r="J302" s="815" t="s">
        <v>58</v>
      </c>
      <c r="K302" s="681"/>
      <c r="L302" s="772">
        <v>441591.320318</v>
      </c>
      <c r="M302" s="772">
        <v>4658987.05414</v>
      </c>
      <c r="N302" s="877" t="s">
        <v>563</v>
      </c>
      <c r="O302" s="749" t="s">
        <v>1404</v>
      </c>
      <c r="P302" s="1002" t="s">
        <v>1405</v>
      </c>
      <c r="Q302" s="974">
        <f t="shared" si="4"/>
        <v>38.6744625</v>
      </c>
      <c r="R302" s="749"/>
    </row>
    <row r="303" s="135" customFormat="1" ht="18" customHeight="1" spans="1:18">
      <c r="A303" s="749" t="s">
        <v>390</v>
      </c>
      <c r="B303" s="991" t="s">
        <v>1280</v>
      </c>
      <c r="C303" s="815" t="s">
        <v>406</v>
      </c>
      <c r="D303" s="999">
        <v>40.210965</v>
      </c>
      <c r="E303" s="681" t="s">
        <v>714</v>
      </c>
      <c r="F303" s="681" t="s">
        <v>714</v>
      </c>
      <c r="G303" s="738"/>
      <c r="H303" s="815" t="s">
        <v>717</v>
      </c>
      <c r="I303" s="991" t="s">
        <v>28</v>
      </c>
      <c r="J303" s="815" t="s">
        <v>49</v>
      </c>
      <c r="K303" s="681"/>
      <c r="L303" s="772">
        <v>441318.532262</v>
      </c>
      <c r="M303" s="772">
        <v>4659688.02372</v>
      </c>
      <c r="N303" s="877" t="s">
        <v>563</v>
      </c>
      <c r="O303" s="749" t="s">
        <v>1404</v>
      </c>
      <c r="P303" s="1002" t="s">
        <v>1405</v>
      </c>
      <c r="Q303" s="974">
        <f t="shared" si="4"/>
        <v>180.9493425</v>
      </c>
      <c r="R303" s="749"/>
    </row>
    <row r="304" s="135" customFormat="1" ht="18" customHeight="1" spans="1:18">
      <c r="A304" s="749" t="s">
        <v>390</v>
      </c>
      <c r="B304" s="991" t="s">
        <v>1280</v>
      </c>
      <c r="C304" s="815" t="s">
        <v>681</v>
      </c>
      <c r="D304" s="999">
        <v>3.056295</v>
      </c>
      <c r="E304" s="681" t="s">
        <v>714</v>
      </c>
      <c r="F304" s="681" t="s">
        <v>714</v>
      </c>
      <c r="G304" s="738"/>
      <c r="H304" s="815" t="s">
        <v>717</v>
      </c>
      <c r="I304" s="991" t="s">
        <v>28</v>
      </c>
      <c r="J304" s="815" t="s">
        <v>58</v>
      </c>
      <c r="K304" s="681"/>
      <c r="L304" s="772">
        <v>440557.596664</v>
      </c>
      <c r="M304" s="772">
        <v>4659490.24233</v>
      </c>
      <c r="N304" s="877" t="s">
        <v>563</v>
      </c>
      <c r="O304" s="749" t="s">
        <v>1404</v>
      </c>
      <c r="P304" s="1002" t="s">
        <v>1405</v>
      </c>
      <c r="Q304" s="974">
        <f t="shared" si="4"/>
        <v>13.7533275</v>
      </c>
      <c r="R304" s="749"/>
    </row>
    <row r="305" s="135" customFormat="1" ht="18" customHeight="1" spans="1:18">
      <c r="A305" s="749" t="s">
        <v>390</v>
      </c>
      <c r="B305" s="991" t="s">
        <v>1280</v>
      </c>
      <c r="C305" s="815" t="s">
        <v>558</v>
      </c>
      <c r="D305" s="999">
        <v>31.38171</v>
      </c>
      <c r="E305" s="681" t="s">
        <v>714</v>
      </c>
      <c r="F305" s="681" t="s">
        <v>714</v>
      </c>
      <c r="G305" s="738"/>
      <c r="H305" s="815" t="s">
        <v>717</v>
      </c>
      <c r="I305" s="991" t="s">
        <v>28</v>
      </c>
      <c r="J305" s="815" t="s">
        <v>49</v>
      </c>
      <c r="K305" s="681"/>
      <c r="L305" s="772">
        <v>440664.893695</v>
      </c>
      <c r="M305" s="772">
        <v>4658409.81611</v>
      </c>
      <c r="N305" s="877" t="s">
        <v>563</v>
      </c>
      <c r="O305" s="749" t="s">
        <v>1404</v>
      </c>
      <c r="P305" s="1002" t="s">
        <v>1405</v>
      </c>
      <c r="Q305" s="974">
        <f t="shared" si="4"/>
        <v>141.217695</v>
      </c>
      <c r="R305" s="749"/>
    </row>
    <row r="306" s="135" customFormat="1" ht="18" customHeight="1" spans="1:18">
      <c r="A306" s="749" t="s">
        <v>390</v>
      </c>
      <c r="B306" s="991" t="s">
        <v>1280</v>
      </c>
      <c r="C306" s="815" t="s">
        <v>434</v>
      </c>
      <c r="D306" s="999">
        <v>12.51141</v>
      </c>
      <c r="E306" s="681" t="s">
        <v>714</v>
      </c>
      <c r="F306" s="681" t="s">
        <v>714</v>
      </c>
      <c r="G306" s="738"/>
      <c r="H306" s="815" t="s">
        <v>721</v>
      </c>
      <c r="I306" s="991" t="s">
        <v>28</v>
      </c>
      <c r="J306" s="815" t="s">
        <v>58</v>
      </c>
      <c r="K306" s="681"/>
      <c r="L306" s="772">
        <v>440309.377368</v>
      </c>
      <c r="M306" s="772">
        <v>4659308.54357</v>
      </c>
      <c r="N306" s="877" t="s">
        <v>563</v>
      </c>
      <c r="O306" s="749" t="s">
        <v>1404</v>
      </c>
      <c r="P306" s="1002" t="s">
        <v>1405</v>
      </c>
      <c r="Q306" s="974">
        <f t="shared" si="4"/>
        <v>56.301345</v>
      </c>
      <c r="R306" s="749"/>
    </row>
    <row r="307" s="135" customFormat="1" ht="18" customHeight="1" spans="1:18">
      <c r="A307" s="749" t="s">
        <v>390</v>
      </c>
      <c r="B307" s="991" t="s">
        <v>1280</v>
      </c>
      <c r="C307" s="815" t="s">
        <v>1322</v>
      </c>
      <c r="D307" s="999">
        <v>37.71006</v>
      </c>
      <c r="E307" s="681" t="s">
        <v>714</v>
      </c>
      <c r="F307" s="681" t="s">
        <v>714</v>
      </c>
      <c r="G307" s="738"/>
      <c r="H307" s="815" t="s">
        <v>717</v>
      </c>
      <c r="I307" s="991" t="s">
        <v>28</v>
      </c>
      <c r="J307" s="815" t="s">
        <v>49</v>
      </c>
      <c r="K307" s="681"/>
      <c r="L307" s="772">
        <v>441276.054666</v>
      </c>
      <c r="M307" s="772">
        <v>4659483.65078</v>
      </c>
      <c r="N307" s="877" t="s">
        <v>563</v>
      </c>
      <c r="O307" s="749" t="s">
        <v>1404</v>
      </c>
      <c r="P307" s="1002" t="s">
        <v>1405</v>
      </c>
      <c r="Q307" s="974">
        <f t="shared" si="4"/>
        <v>169.69527</v>
      </c>
      <c r="R307" s="749"/>
    </row>
    <row r="308" s="135" customFormat="1" ht="18" customHeight="1" spans="1:18">
      <c r="A308" s="749" t="s">
        <v>390</v>
      </c>
      <c r="B308" s="991" t="s">
        <v>1280</v>
      </c>
      <c r="C308" s="815" t="s">
        <v>518</v>
      </c>
      <c r="D308" s="999">
        <v>8.141595</v>
      </c>
      <c r="E308" s="681" t="s">
        <v>714</v>
      </c>
      <c r="F308" s="681" t="s">
        <v>714</v>
      </c>
      <c r="G308" s="738"/>
      <c r="H308" s="815" t="s">
        <v>721</v>
      </c>
      <c r="I308" s="991" t="s">
        <v>28</v>
      </c>
      <c r="J308" s="815" t="s">
        <v>58</v>
      </c>
      <c r="K308" s="681"/>
      <c r="L308" s="772">
        <v>440627.450911</v>
      </c>
      <c r="M308" s="772">
        <v>4659486.64264</v>
      </c>
      <c r="N308" s="877" t="s">
        <v>563</v>
      </c>
      <c r="O308" s="749" t="s">
        <v>1404</v>
      </c>
      <c r="P308" s="1002" t="s">
        <v>1405</v>
      </c>
      <c r="Q308" s="974">
        <f t="shared" si="4"/>
        <v>36.6371775</v>
      </c>
      <c r="R308" s="749"/>
    </row>
    <row r="309" s="135" customFormat="1" ht="18" customHeight="1" spans="1:18">
      <c r="A309" s="749" t="s">
        <v>390</v>
      </c>
      <c r="B309" s="991" t="s">
        <v>1280</v>
      </c>
      <c r="C309" s="815" t="s">
        <v>579</v>
      </c>
      <c r="D309" s="999">
        <v>31.74921</v>
      </c>
      <c r="E309" s="681" t="s">
        <v>714</v>
      </c>
      <c r="F309" s="681" t="s">
        <v>714</v>
      </c>
      <c r="G309" s="738"/>
      <c r="H309" s="815" t="s">
        <v>721</v>
      </c>
      <c r="I309" s="991" t="s">
        <v>28</v>
      </c>
      <c r="J309" s="815" t="s">
        <v>58</v>
      </c>
      <c r="K309" s="681"/>
      <c r="L309" s="772">
        <v>440647.083936</v>
      </c>
      <c r="M309" s="772">
        <v>4659702.75562</v>
      </c>
      <c r="N309" s="877" t="s">
        <v>563</v>
      </c>
      <c r="O309" s="749" t="s">
        <v>1404</v>
      </c>
      <c r="P309" s="1002" t="s">
        <v>1405</v>
      </c>
      <c r="Q309" s="974">
        <f t="shared" si="4"/>
        <v>142.871445</v>
      </c>
      <c r="R309" s="749"/>
    </row>
    <row r="310" s="135" customFormat="1" ht="18" customHeight="1" spans="1:18">
      <c r="A310" s="749" t="s">
        <v>390</v>
      </c>
      <c r="B310" s="991" t="s">
        <v>1280</v>
      </c>
      <c r="C310" s="815" t="s">
        <v>384</v>
      </c>
      <c r="D310" s="999">
        <v>1.01076</v>
      </c>
      <c r="E310" s="681" t="s">
        <v>714</v>
      </c>
      <c r="F310" s="681" t="s">
        <v>714</v>
      </c>
      <c r="G310" s="738"/>
      <c r="H310" s="815" t="s">
        <v>717</v>
      </c>
      <c r="I310" s="991" t="s">
        <v>28</v>
      </c>
      <c r="J310" s="815" t="s">
        <v>58</v>
      </c>
      <c r="K310" s="681"/>
      <c r="L310" s="772">
        <v>440398.589067</v>
      </c>
      <c r="M310" s="772">
        <v>4659582.40546</v>
      </c>
      <c r="N310" s="877" t="s">
        <v>563</v>
      </c>
      <c r="O310" s="749" t="s">
        <v>1404</v>
      </c>
      <c r="P310" s="1002" t="s">
        <v>1405</v>
      </c>
      <c r="Q310" s="974">
        <f t="shared" si="4"/>
        <v>4.54842</v>
      </c>
      <c r="R310" s="749"/>
    </row>
    <row r="311" s="135" customFormat="1" ht="18" customHeight="1" spans="1:18">
      <c r="A311" s="749" t="s">
        <v>390</v>
      </c>
      <c r="B311" s="991" t="s">
        <v>1280</v>
      </c>
      <c r="C311" s="815" t="s">
        <v>376</v>
      </c>
      <c r="D311" s="999">
        <v>29.646285</v>
      </c>
      <c r="E311" s="681" t="s">
        <v>714</v>
      </c>
      <c r="F311" s="681" t="s">
        <v>714</v>
      </c>
      <c r="G311" s="738"/>
      <c r="H311" s="815" t="s">
        <v>721</v>
      </c>
      <c r="I311" s="991" t="s">
        <v>28</v>
      </c>
      <c r="J311" s="815" t="s">
        <v>58</v>
      </c>
      <c r="K311" s="681"/>
      <c r="L311" s="772">
        <v>441097.928419</v>
      </c>
      <c r="M311" s="772">
        <v>4659797.32235</v>
      </c>
      <c r="N311" s="877" t="s">
        <v>563</v>
      </c>
      <c r="O311" s="749" t="s">
        <v>1404</v>
      </c>
      <c r="P311" s="1002" t="s">
        <v>1405</v>
      </c>
      <c r="Q311" s="974">
        <f t="shared" si="4"/>
        <v>133.4082825</v>
      </c>
      <c r="R311" s="749"/>
    </row>
    <row r="312" s="135" customFormat="1" ht="18" customHeight="1" spans="1:18">
      <c r="A312" s="749" t="s">
        <v>390</v>
      </c>
      <c r="B312" s="991" t="s">
        <v>1280</v>
      </c>
      <c r="C312" s="815" t="s">
        <v>380</v>
      </c>
      <c r="D312" s="999">
        <v>3.920355</v>
      </c>
      <c r="E312" s="681" t="s">
        <v>714</v>
      </c>
      <c r="F312" s="681" t="s">
        <v>714</v>
      </c>
      <c r="G312" s="738"/>
      <c r="H312" s="815" t="s">
        <v>721</v>
      </c>
      <c r="I312" s="991" t="s">
        <v>28</v>
      </c>
      <c r="J312" s="815" t="s">
        <v>29</v>
      </c>
      <c r="K312" s="681"/>
      <c r="L312" s="772">
        <v>441405.861505</v>
      </c>
      <c r="M312" s="772">
        <v>4659638.09101</v>
      </c>
      <c r="N312" s="877" t="s">
        <v>563</v>
      </c>
      <c r="O312" s="749" t="s">
        <v>1404</v>
      </c>
      <c r="P312" s="1002" t="s">
        <v>1405</v>
      </c>
      <c r="Q312" s="974">
        <f t="shared" si="4"/>
        <v>17.6415975</v>
      </c>
      <c r="R312" s="749"/>
    </row>
    <row r="313" s="135" customFormat="1" ht="18" customHeight="1" spans="1:18">
      <c r="A313" s="749" t="s">
        <v>390</v>
      </c>
      <c r="B313" s="991" t="s">
        <v>1280</v>
      </c>
      <c r="C313" s="815" t="s">
        <v>511</v>
      </c>
      <c r="D313" s="999">
        <v>18.43149</v>
      </c>
      <c r="E313" s="681" t="s">
        <v>714</v>
      </c>
      <c r="F313" s="681" t="s">
        <v>714</v>
      </c>
      <c r="G313" s="738"/>
      <c r="H313" s="815" t="s">
        <v>717</v>
      </c>
      <c r="I313" s="991" t="s">
        <v>28</v>
      </c>
      <c r="J313" s="815" t="s">
        <v>58</v>
      </c>
      <c r="K313" s="681"/>
      <c r="L313" s="772">
        <v>440700.557561</v>
      </c>
      <c r="M313" s="772">
        <v>4659548.08304</v>
      </c>
      <c r="N313" s="877" t="s">
        <v>563</v>
      </c>
      <c r="O313" s="749" t="s">
        <v>1404</v>
      </c>
      <c r="P313" s="1002" t="s">
        <v>1405</v>
      </c>
      <c r="Q313" s="974">
        <f t="shared" si="4"/>
        <v>82.941705</v>
      </c>
      <c r="R313" s="749"/>
    </row>
    <row r="314" s="135" customFormat="1" ht="18" customHeight="1" spans="1:18">
      <c r="A314" s="749" t="s">
        <v>390</v>
      </c>
      <c r="B314" s="991" t="s">
        <v>1280</v>
      </c>
      <c r="C314" s="815" t="s">
        <v>498</v>
      </c>
      <c r="D314" s="999">
        <v>1.528665</v>
      </c>
      <c r="E314" s="681" t="s">
        <v>714</v>
      </c>
      <c r="F314" s="681" t="s">
        <v>714</v>
      </c>
      <c r="G314" s="738"/>
      <c r="H314" s="815" t="s">
        <v>717</v>
      </c>
      <c r="I314" s="991" t="s">
        <v>28</v>
      </c>
      <c r="J314" s="815" t="s">
        <v>58</v>
      </c>
      <c r="K314" s="681"/>
      <c r="L314" s="772">
        <v>440545.819321</v>
      </c>
      <c r="M314" s="772">
        <v>4659895.53246</v>
      </c>
      <c r="N314" s="877" t="s">
        <v>563</v>
      </c>
      <c r="O314" s="749" t="s">
        <v>1404</v>
      </c>
      <c r="P314" s="1002" t="s">
        <v>1405</v>
      </c>
      <c r="Q314" s="974">
        <f t="shared" si="4"/>
        <v>6.8789925</v>
      </c>
      <c r="R314" s="749"/>
    </row>
    <row r="315" s="135" customFormat="1" ht="18" customHeight="1" spans="1:18">
      <c r="A315" s="749" t="s">
        <v>390</v>
      </c>
      <c r="B315" s="991" t="s">
        <v>1280</v>
      </c>
      <c r="C315" s="815" t="s">
        <v>347</v>
      </c>
      <c r="D315" s="999">
        <v>2.18199</v>
      </c>
      <c r="E315" s="681" t="s">
        <v>714</v>
      </c>
      <c r="F315" s="681" t="s">
        <v>714</v>
      </c>
      <c r="G315" s="738"/>
      <c r="H315" s="815" t="s">
        <v>721</v>
      </c>
      <c r="I315" s="991" t="s">
        <v>28</v>
      </c>
      <c r="J315" s="815" t="s">
        <v>58</v>
      </c>
      <c r="K315" s="681"/>
      <c r="L315" s="772">
        <v>440355.068316</v>
      </c>
      <c r="M315" s="772">
        <v>4659418.88149</v>
      </c>
      <c r="N315" s="877" t="s">
        <v>563</v>
      </c>
      <c r="O315" s="749" t="s">
        <v>1404</v>
      </c>
      <c r="P315" s="1002" t="s">
        <v>1405</v>
      </c>
      <c r="Q315" s="974">
        <f t="shared" si="4"/>
        <v>9.818955</v>
      </c>
      <c r="R315" s="749"/>
    </row>
    <row r="316" s="135" customFormat="1" ht="18" customHeight="1" spans="1:18">
      <c r="A316" s="749" t="s">
        <v>390</v>
      </c>
      <c r="B316" s="991" t="s">
        <v>1280</v>
      </c>
      <c r="C316" s="815" t="s">
        <v>600</v>
      </c>
      <c r="D316" s="999">
        <v>7.588635</v>
      </c>
      <c r="E316" s="681" t="s">
        <v>714</v>
      </c>
      <c r="F316" s="681" t="s">
        <v>714</v>
      </c>
      <c r="G316" s="738"/>
      <c r="H316" s="815" t="s">
        <v>721</v>
      </c>
      <c r="I316" s="991" t="s">
        <v>28</v>
      </c>
      <c r="J316" s="815" t="s">
        <v>58</v>
      </c>
      <c r="K316" s="681"/>
      <c r="L316" s="772">
        <v>440163.931761</v>
      </c>
      <c r="M316" s="772">
        <v>4659626.3233</v>
      </c>
      <c r="N316" s="877" t="s">
        <v>563</v>
      </c>
      <c r="O316" s="749" t="s">
        <v>1404</v>
      </c>
      <c r="P316" s="1002" t="s">
        <v>1405</v>
      </c>
      <c r="Q316" s="974">
        <f t="shared" si="4"/>
        <v>34.1488575</v>
      </c>
      <c r="R316" s="749"/>
    </row>
    <row r="317" s="135" customFormat="1" ht="18" customHeight="1" spans="1:18">
      <c r="A317" s="749" t="s">
        <v>390</v>
      </c>
      <c r="B317" s="991" t="s">
        <v>1280</v>
      </c>
      <c r="C317" s="815" t="s">
        <v>649</v>
      </c>
      <c r="D317" s="999">
        <v>9.577875</v>
      </c>
      <c r="E317" s="681" t="s">
        <v>714</v>
      </c>
      <c r="F317" s="681" t="s">
        <v>714</v>
      </c>
      <c r="G317" s="738"/>
      <c r="H317" s="815" t="s">
        <v>721</v>
      </c>
      <c r="I317" s="991" t="s">
        <v>28</v>
      </c>
      <c r="J317" s="815" t="s">
        <v>58</v>
      </c>
      <c r="K317" s="681"/>
      <c r="L317" s="772">
        <v>440463.194741</v>
      </c>
      <c r="M317" s="772">
        <v>4659387.75895</v>
      </c>
      <c r="N317" s="877" t="s">
        <v>563</v>
      </c>
      <c r="O317" s="749" t="s">
        <v>1404</v>
      </c>
      <c r="P317" s="1002" t="s">
        <v>1405</v>
      </c>
      <c r="Q317" s="974">
        <f t="shared" si="4"/>
        <v>43.1004375</v>
      </c>
      <c r="R317" s="749"/>
    </row>
    <row r="318" s="135" customFormat="1" ht="18" customHeight="1" spans="1:18">
      <c r="A318" s="749" t="s">
        <v>390</v>
      </c>
      <c r="B318" s="991" t="s">
        <v>1280</v>
      </c>
      <c r="C318" s="815" t="s">
        <v>1336</v>
      </c>
      <c r="D318" s="999">
        <v>148.805385</v>
      </c>
      <c r="E318" s="681" t="s">
        <v>714</v>
      </c>
      <c r="F318" s="681" t="s">
        <v>714</v>
      </c>
      <c r="G318" s="738"/>
      <c r="H318" s="815" t="s">
        <v>717</v>
      </c>
      <c r="I318" s="991" t="s">
        <v>28</v>
      </c>
      <c r="J318" s="815" t="s">
        <v>49</v>
      </c>
      <c r="K318" s="681"/>
      <c r="L318" s="772">
        <v>441590.679079</v>
      </c>
      <c r="M318" s="772">
        <v>4658674.59225</v>
      </c>
      <c r="N318" s="877" t="s">
        <v>563</v>
      </c>
      <c r="O318" s="749" t="s">
        <v>1404</v>
      </c>
      <c r="P318" s="1002" t="s">
        <v>1405</v>
      </c>
      <c r="Q318" s="974">
        <f t="shared" si="4"/>
        <v>669.6242325</v>
      </c>
      <c r="R318" s="749"/>
    </row>
    <row r="319" s="135" customFormat="1" ht="18" customHeight="1" spans="1:18">
      <c r="A319" s="749" t="s">
        <v>390</v>
      </c>
      <c r="B319" s="991" t="s">
        <v>1280</v>
      </c>
      <c r="C319" s="815" t="s">
        <v>430</v>
      </c>
      <c r="D319" s="999">
        <v>6.660855</v>
      </c>
      <c r="E319" s="681" t="s">
        <v>714</v>
      </c>
      <c r="F319" s="681" t="s">
        <v>714</v>
      </c>
      <c r="G319" s="738"/>
      <c r="H319" s="815" t="s">
        <v>721</v>
      </c>
      <c r="I319" s="991" t="s">
        <v>28</v>
      </c>
      <c r="J319" s="815" t="s">
        <v>29</v>
      </c>
      <c r="K319" s="681"/>
      <c r="L319" s="772">
        <v>441098.476704</v>
      </c>
      <c r="M319" s="772">
        <v>4659375.3868</v>
      </c>
      <c r="N319" s="877" t="s">
        <v>563</v>
      </c>
      <c r="O319" s="749" t="s">
        <v>1404</v>
      </c>
      <c r="P319" s="1002" t="s">
        <v>1405</v>
      </c>
      <c r="Q319" s="974">
        <f t="shared" si="4"/>
        <v>29.9738475</v>
      </c>
      <c r="R319" s="749"/>
    </row>
    <row r="320" s="135" customFormat="1" ht="18" customHeight="1" spans="1:18">
      <c r="A320" s="749" t="s">
        <v>390</v>
      </c>
      <c r="B320" s="991" t="s">
        <v>1280</v>
      </c>
      <c r="C320" s="815" t="s">
        <v>700</v>
      </c>
      <c r="D320" s="999">
        <v>37.481265</v>
      </c>
      <c r="E320" s="681" t="s">
        <v>714</v>
      </c>
      <c r="F320" s="681" t="s">
        <v>714</v>
      </c>
      <c r="G320" s="738"/>
      <c r="H320" s="815" t="s">
        <v>721</v>
      </c>
      <c r="I320" s="991" t="s">
        <v>28</v>
      </c>
      <c r="J320" s="815" t="s">
        <v>58</v>
      </c>
      <c r="K320" s="681"/>
      <c r="L320" s="772">
        <v>440910.55391</v>
      </c>
      <c r="M320" s="772">
        <v>4659341.07599</v>
      </c>
      <c r="N320" s="877" t="s">
        <v>563</v>
      </c>
      <c r="O320" s="749" t="s">
        <v>1404</v>
      </c>
      <c r="P320" s="1002" t="s">
        <v>1405</v>
      </c>
      <c r="Q320" s="974">
        <f t="shared" si="4"/>
        <v>168.6656925</v>
      </c>
      <c r="R320" s="749"/>
    </row>
    <row r="321" s="135" customFormat="1" ht="18" customHeight="1" spans="1:18">
      <c r="A321" s="749" t="s">
        <v>390</v>
      </c>
      <c r="B321" s="991" t="s">
        <v>1280</v>
      </c>
      <c r="C321" s="815" t="s">
        <v>1407</v>
      </c>
      <c r="D321" s="999">
        <v>13.58199</v>
      </c>
      <c r="E321" s="681" t="s">
        <v>714</v>
      </c>
      <c r="F321" s="681" t="s">
        <v>714</v>
      </c>
      <c r="G321" s="738"/>
      <c r="H321" s="815" t="s">
        <v>717</v>
      </c>
      <c r="I321" s="991" t="s">
        <v>28</v>
      </c>
      <c r="J321" s="815" t="s">
        <v>58</v>
      </c>
      <c r="K321" s="681"/>
      <c r="L321" s="772">
        <v>441132.019275</v>
      </c>
      <c r="M321" s="772">
        <v>4659517.76842</v>
      </c>
      <c r="N321" s="877" t="s">
        <v>563</v>
      </c>
      <c r="O321" s="749" t="s">
        <v>1404</v>
      </c>
      <c r="P321" s="1002" t="s">
        <v>1405</v>
      </c>
      <c r="Q321" s="974">
        <f t="shared" si="4"/>
        <v>61.118955</v>
      </c>
      <c r="R321" s="749"/>
    </row>
    <row r="322" s="135" customFormat="1" ht="18" customHeight="1" spans="1:18">
      <c r="A322" s="749" t="s">
        <v>390</v>
      </c>
      <c r="B322" s="991" t="s">
        <v>1280</v>
      </c>
      <c r="C322" s="815" t="s">
        <v>522</v>
      </c>
      <c r="D322" s="999">
        <v>19.13544</v>
      </c>
      <c r="E322" s="681" t="s">
        <v>714</v>
      </c>
      <c r="F322" s="681" t="s">
        <v>714</v>
      </c>
      <c r="G322" s="738"/>
      <c r="H322" s="815" t="s">
        <v>721</v>
      </c>
      <c r="I322" s="991" t="s">
        <v>28</v>
      </c>
      <c r="J322" s="815" t="s">
        <v>58</v>
      </c>
      <c r="K322" s="681"/>
      <c r="L322" s="772">
        <v>440574.465825</v>
      </c>
      <c r="M322" s="772">
        <v>4659377.51975</v>
      </c>
      <c r="N322" s="877" t="s">
        <v>563</v>
      </c>
      <c r="O322" s="749" t="s">
        <v>1404</v>
      </c>
      <c r="P322" s="1002" t="s">
        <v>1405</v>
      </c>
      <c r="Q322" s="974">
        <f t="shared" si="4"/>
        <v>86.10948</v>
      </c>
      <c r="R322" s="749"/>
    </row>
    <row r="323" s="135" customFormat="1" ht="18" customHeight="1" spans="1:18">
      <c r="A323" s="749" t="s">
        <v>390</v>
      </c>
      <c r="B323" s="991" t="s">
        <v>1280</v>
      </c>
      <c r="C323" s="815" t="s">
        <v>396</v>
      </c>
      <c r="D323" s="999">
        <v>47.92875</v>
      </c>
      <c r="E323" s="681" t="s">
        <v>714</v>
      </c>
      <c r="F323" s="681" t="s">
        <v>714</v>
      </c>
      <c r="G323" s="738"/>
      <c r="H323" s="815" t="s">
        <v>721</v>
      </c>
      <c r="I323" s="991" t="s">
        <v>28</v>
      </c>
      <c r="J323" s="815" t="s">
        <v>58</v>
      </c>
      <c r="K323" s="681"/>
      <c r="L323" s="772">
        <v>440377.619232</v>
      </c>
      <c r="M323" s="772">
        <v>4659904.81878</v>
      </c>
      <c r="N323" s="877" t="s">
        <v>563</v>
      </c>
      <c r="O323" s="749" t="s">
        <v>1404</v>
      </c>
      <c r="P323" s="1002" t="s">
        <v>1405</v>
      </c>
      <c r="Q323" s="974">
        <f t="shared" si="4"/>
        <v>215.679375</v>
      </c>
      <c r="R323" s="749"/>
    </row>
    <row r="324" s="135" customFormat="1" ht="18" customHeight="1" spans="1:18">
      <c r="A324" s="749" t="s">
        <v>390</v>
      </c>
      <c r="B324" s="991" t="s">
        <v>1280</v>
      </c>
      <c r="C324" s="815" t="s">
        <v>584</v>
      </c>
      <c r="D324" s="999">
        <v>22.42632</v>
      </c>
      <c r="E324" s="681" t="s">
        <v>714</v>
      </c>
      <c r="F324" s="681" t="s">
        <v>714</v>
      </c>
      <c r="G324" s="738"/>
      <c r="H324" s="815" t="s">
        <v>717</v>
      </c>
      <c r="I324" s="991" t="s">
        <v>28</v>
      </c>
      <c r="J324" s="815" t="s">
        <v>58</v>
      </c>
      <c r="K324" s="681"/>
      <c r="L324" s="772">
        <v>440928.83416</v>
      </c>
      <c r="M324" s="772">
        <v>4659560.05536</v>
      </c>
      <c r="N324" s="877" t="s">
        <v>563</v>
      </c>
      <c r="O324" s="749" t="s">
        <v>1404</v>
      </c>
      <c r="P324" s="1002" t="s">
        <v>1405</v>
      </c>
      <c r="Q324" s="974">
        <f t="shared" si="4"/>
        <v>100.91844</v>
      </c>
      <c r="R324" s="749"/>
    </row>
    <row r="325" s="135" customFormat="1" ht="18" customHeight="1" spans="1:18">
      <c r="A325" s="749" t="s">
        <v>390</v>
      </c>
      <c r="B325" s="991" t="s">
        <v>1280</v>
      </c>
      <c r="C325" s="815" t="s">
        <v>1311</v>
      </c>
      <c r="D325" s="999">
        <v>1.55685</v>
      </c>
      <c r="E325" s="681" t="s">
        <v>714</v>
      </c>
      <c r="F325" s="681" t="s">
        <v>714</v>
      </c>
      <c r="G325" s="738"/>
      <c r="H325" s="815" t="s">
        <v>717</v>
      </c>
      <c r="I325" s="991" t="s">
        <v>28</v>
      </c>
      <c r="J325" s="815" t="s">
        <v>58</v>
      </c>
      <c r="K325" s="681"/>
      <c r="L325" s="772">
        <v>440389.603462</v>
      </c>
      <c r="M325" s="772">
        <v>4659410.74461</v>
      </c>
      <c r="N325" s="877" t="s">
        <v>563</v>
      </c>
      <c r="O325" s="749" t="s">
        <v>1404</v>
      </c>
      <c r="P325" s="1002" t="s">
        <v>1405</v>
      </c>
      <c r="Q325" s="974">
        <f t="shared" si="4"/>
        <v>7.005825</v>
      </c>
      <c r="R325" s="749"/>
    </row>
    <row r="326" s="135" customFormat="1" ht="18" customHeight="1" spans="1:18">
      <c r="A326" s="749" t="s">
        <v>390</v>
      </c>
      <c r="B326" s="991" t="s">
        <v>1280</v>
      </c>
      <c r="C326" s="815" t="s">
        <v>1408</v>
      </c>
      <c r="D326" s="999">
        <v>6.347205</v>
      </c>
      <c r="E326" s="681" t="s">
        <v>714</v>
      </c>
      <c r="F326" s="681" t="s">
        <v>714</v>
      </c>
      <c r="G326" s="738"/>
      <c r="H326" s="815" t="s">
        <v>717</v>
      </c>
      <c r="I326" s="991" t="s">
        <v>28</v>
      </c>
      <c r="J326" s="815" t="s">
        <v>29</v>
      </c>
      <c r="K326" s="681"/>
      <c r="L326" s="772">
        <v>440967.06135</v>
      </c>
      <c r="M326" s="772">
        <v>4659198.419</v>
      </c>
      <c r="N326" s="877" t="s">
        <v>563</v>
      </c>
      <c r="O326" s="749" t="s">
        <v>1404</v>
      </c>
      <c r="P326" s="1002" t="s">
        <v>1405</v>
      </c>
      <c r="Q326" s="974">
        <f t="shared" ref="Q326:Q389" si="5">D326*4.5</f>
        <v>28.5624225</v>
      </c>
      <c r="R326" s="749"/>
    </row>
    <row r="327" s="135" customFormat="1" ht="18" customHeight="1" spans="1:18">
      <c r="A327" s="749" t="s">
        <v>390</v>
      </c>
      <c r="B327" s="991" t="s">
        <v>1280</v>
      </c>
      <c r="C327" s="815" t="s">
        <v>510</v>
      </c>
      <c r="D327" s="999">
        <v>13.499535</v>
      </c>
      <c r="E327" s="681" t="s">
        <v>714</v>
      </c>
      <c r="F327" s="681" t="s">
        <v>714</v>
      </c>
      <c r="G327" s="738"/>
      <c r="H327" s="815" t="s">
        <v>721</v>
      </c>
      <c r="I327" s="991" t="s">
        <v>28</v>
      </c>
      <c r="J327" s="815" t="s">
        <v>58</v>
      </c>
      <c r="K327" s="681"/>
      <c r="L327" s="772">
        <v>440595.56182</v>
      </c>
      <c r="M327" s="772">
        <v>4659586.45496</v>
      </c>
      <c r="N327" s="877" t="s">
        <v>563</v>
      </c>
      <c r="O327" s="749" t="s">
        <v>1404</v>
      </c>
      <c r="P327" s="1002" t="s">
        <v>1405</v>
      </c>
      <c r="Q327" s="974">
        <f t="shared" si="5"/>
        <v>60.7479075</v>
      </c>
      <c r="R327" s="749"/>
    </row>
    <row r="328" s="135" customFormat="1" ht="18" customHeight="1" spans="1:18">
      <c r="A328" s="749" t="s">
        <v>390</v>
      </c>
      <c r="B328" s="991" t="s">
        <v>1280</v>
      </c>
      <c r="C328" s="815" t="s">
        <v>400</v>
      </c>
      <c r="D328" s="999">
        <v>1.59672</v>
      </c>
      <c r="E328" s="681" t="s">
        <v>714</v>
      </c>
      <c r="F328" s="681" t="s">
        <v>714</v>
      </c>
      <c r="G328" s="738"/>
      <c r="H328" s="815" t="s">
        <v>721</v>
      </c>
      <c r="I328" s="991" t="s">
        <v>28</v>
      </c>
      <c r="J328" s="815" t="s">
        <v>58</v>
      </c>
      <c r="K328" s="681"/>
      <c r="L328" s="772">
        <v>441246.599646</v>
      </c>
      <c r="M328" s="772">
        <v>4659735.62122</v>
      </c>
      <c r="N328" s="877" t="s">
        <v>563</v>
      </c>
      <c r="O328" s="749" t="s">
        <v>1404</v>
      </c>
      <c r="P328" s="1002" t="s">
        <v>1405</v>
      </c>
      <c r="Q328" s="974">
        <f t="shared" si="5"/>
        <v>7.18524</v>
      </c>
      <c r="R328" s="749"/>
    </row>
    <row r="329" s="135" customFormat="1" ht="18" customHeight="1" spans="1:18">
      <c r="A329" s="749" t="s">
        <v>390</v>
      </c>
      <c r="B329" s="991" t="s">
        <v>1280</v>
      </c>
      <c r="C329" s="815" t="s">
        <v>371</v>
      </c>
      <c r="D329" s="999">
        <v>9.75474</v>
      </c>
      <c r="E329" s="681" t="s">
        <v>714</v>
      </c>
      <c r="F329" s="681" t="s">
        <v>714</v>
      </c>
      <c r="G329" s="738"/>
      <c r="H329" s="815" t="s">
        <v>717</v>
      </c>
      <c r="I329" s="991" t="s">
        <v>28</v>
      </c>
      <c r="J329" s="815" t="s">
        <v>29</v>
      </c>
      <c r="K329" s="681"/>
      <c r="L329" s="772">
        <v>440183.280369</v>
      </c>
      <c r="M329" s="772">
        <v>4659903.75839</v>
      </c>
      <c r="N329" s="877" t="s">
        <v>563</v>
      </c>
      <c r="O329" s="749" t="s">
        <v>1404</v>
      </c>
      <c r="P329" s="1002" t="s">
        <v>1405</v>
      </c>
      <c r="Q329" s="974">
        <f t="shared" si="5"/>
        <v>43.89633</v>
      </c>
      <c r="R329" s="749"/>
    </row>
    <row r="330" s="135" customFormat="1" ht="18" customHeight="1" spans="1:18">
      <c r="A330" s="749" t="s">
        <v>390</v>
      </c>
      <c r="B330" s="991" t="s">
        <v>1280</v>
      </c>
      <c r="C330" s="815" t="s">
        <v>374</v>
      </c>
      <c r="D330" s="999">
        <v>15.380415</v>
      </c>
      <c r="E330" s="681" t="s">
        <v>714</v>
      </c>
      <c r="F330" s="681" t="s">
        <v>714</v>
      </c>
      <c r="G330" s="738"/>
      <c r="H330" s="815" t="s">
        <v>721</v>
      </c>
      <c r="I330" s="991" t="s">
        <v>28</v>
      </c>
      <c r="J330" s="815" t="s">
        <v>58</v>
      </c>
      <c r="K330" s="681"/>
      <c r="L330" s="772">
        <v>440957.592944</v>
      </c>
      <c r="M330" s="772">
        <v>4659839.35416</v>
      </c>
      <c r="N330" s="877" t="s">
        <v>563</v>
      </c>
      <c r="O330" s="749" t="s">
        <v>1404</v>
      </c>
      <c r="P330" s="1002" t="s">
        <v>1405</v>
      </c>
      <c r="Q330" s="974">
        <f t="shared" si="5"/>
        <v>69.2118675</v>
      </c>
      <c r="R330" s="749"/>
    </row>
    <row r="331" s="135" customFormat="1" ht="18" customHeight="1" spans="1:18">
      <c r="A331" s="749" t="s">
        <v>390</v>
      </c>
      <c r="B331" s="991" t="s">
        <v>1280</v>
      </c>
      <c r="C331" s="815" t="s">
        <v>1312</v>
      </c>
      <c r="D331" s="999">
        <v>0.22293</v>
      </c>
      <c r="E331" s="681" t="s">
        <v>714</v>
      </c>
      <c r="F331" s="681" t="s">
        <v>714</v>
      </c>
      <c r="G331" s="738"/>
      <c r="H331" s="815" t="s">
        <v>717</v>
      </c>
      <c r="I331" s="991" t="s">
        <v>28</v>
      </c>
      <c r="J331" s="815" t="s">
        <v>49</v>
      </c>
      <c r="K331" s="681"/>
      <c r="L331" s="772">
        <v>441844.856252</v>
      </c>
      <c r="M331" s="772">
        <v>4658910.11166</v>
      </c>
      <c r="N331" s="877" t="s">
        <v>563</v>
      </c>
      <c r="O331" s="749" t="s">
        <v>1404</v>
      </c>
      <c r="P331" s="1002" t="s">
        <v>1405</v>
      </c>
      <c r="Q331" s="974">
        <f t="shared" si="5"/>
        <v>1.003185</v>
      </c>
      <c r="R331" s="749"/>
    </row>
    <row r="332" s="135" customFormat="1" ht="18" customHeight="1" spans="1:18">
      <c r="A332" s="749" t="s">
        <v>390</v>
      </c>
      <c r="B332" s="991" t="s">
        <v>1280</v>
      </c>
      <c r="C332" s="815" t="s">
        <v>1132</v>
      </c>
      <c r="D332" s="999">
        <v>4.780785</v>
      </c>
      <c r="E332" s="681" t="s">
        <v>714</v>
      </c>
      <c r="F332" s="681" t="s">
        <v>714</v>
      </c>
      <c r="G332" s="738"/>
      <c r="H332" s="815" t="s">
        <v>717</v>
      </c>
      <c r="I332" s="991" t="s">
        <v>28</v>
      </c>
      <c r="J332" s="815" t="s">
        <v>1084</v>
      </c>
      <c r="K332" s="681"/>
      <c r="L332" s="772">
        <v>441138.664223</v>
      </c>
      <c r="M332" s="772">
        <v>4658708.61413</v>
      </c>
      <c r="N332" s="877" t="s">
        <v>563</v>
      </c>
      <c r="O332" s="749" t="s">
        <v>1404</v>
      </c>
      <c r="P332" s="1002" t="s">
        <v>1405</v>
      </c>
      <c r="Q332" s="974">
        <f t="shared" si="5"/>
        <v>21.5135325</v>
      </c>
      <c r="R332" s="749"/>
    </row>
    <row r="333" s="135" customFormat="1" ht="18" customHeight="1" spans="1:18">
      <c r="A333" s="749" t="s">
        <v>390</v>
      </c>
      <c r="B333" s="991" t="s">
        <v>1280</v>
      </c>
      <c r="C333" s="815" t="s">
        <v>533</v>
      </c>
      <c r="D333" s="999">
        <v>8.224215</v>
      </c>
      <c r="E333" s="681" t="s">
        <v>714</v>
      </c>
      <c r="F333" s="681" t="s">
        <v>714</v>
      </c>
      <c r="G333" s="738"/>
      <c r="H333" s="815" t="s">
        <v>721</v>
      </c>
      <c r="I333" s="991" t="s">
        <v>28</v>
      </c>
      <c r="J333" s="815" t="s">
        <v>58</v>
      </c>
      <c r="K333" s="681"/>
      <c r="L333" s="772">
        <v>440188.756128</v>
      </c>
      <c r="M333" s="772">
        <v>4659128.77222</v>
      </c>
      <c r="N333" s="877" t="s">
        <v>563</v>
      </c>
      <c r="O333" s="749" t="s">
        <v>1404</v>
      </c>
      <c r="P333" s="1002" t="s">
        <v>1405</v>
      </c>
      <c r="Q333" s="974">
        <f t="shared" si="5"/>
        <v>37.0089675</v>
      </c>
      <c r="R333" s="749"/>
    </row>
    <row r="334" s="135" customFormat="1" ht="18" customHeight="1" spans="1:18">
      <c r="A334" s="749" t="s">
        <v>390</v>
      </c>
      <c r="B334" s="991" t="s">
        <v>1280</v>
      </c>
      <c r="C334" s="815" t="s">
        <v>1294</v>
      </c>
      <c r="D334" s="999">
        <v>3.159645</v>
      </c>
      <c r="E334" s="681" t="s">
        <v>714</v>
      </c>
      <c r="F334" s="681" t="s">
        <v>714</v>
      </c>
      <c r="G334" s="738"/>
      <c r="H334" s="815" t="s">
        <v>721</v>
      </c>
      <c r="I334" s="991" t="s">
        <v>28</v>
      </c>
      <c r="J334" s="815" t="s">
        <v>58</v>
      </c>
      <c r="K334" s="681"/>
      <c r="L334" s="772">
        <v>440822.696736</v>
      </c>
      <c r="M334" s="772">
        <v>4659586.46192</v>
      </c>
      <c r="N334" s="877" t="s">
        <v>563</v>
      </c>
      <c r="O334" s="749" t="s">
        <v>1404</v>
      </c>
      <c r="P334" s="1002" t="s">
        <v>1405</v>
      </c>
      <c r="Q334" s="974">
        <f t="shared" si="5"/>
        <v>14.2184025</v>
      </c>
      <c r="R334" s="749"/>
    </row>
    <row r="335" s="135" customFormat="1" ht="18" customHeight="1" spans="1:18">
      <c r="A335" s="749" t="s">
        <v>390</v>
      </c>
      <c r="B335" s="991" t="s">
        <v>1280</v>
      </c>
      <c r="C335" s="815" t="s">
        <v>445</v>
      </c>
      <c r="D335" s="999">
        <v>5.735715</v>
      </c>
      <c r="E335" s="681" t="s">
        <v>714</v>
      </c>
      <c r="F335" s="681" t="s">
        <v>714</v>
      </c>
      <c r="G335" s="738"/>
      <c r="H335" s="815" t="s">
        <v>717</v>
      </c>
      <c r="I335" s="991" t="s">
        <v>28</v>
      </c>
      <c r="J335" s="815" t="s">
        <v>58</v>
      </c>
      <c r="K335" s="681"/>
      <c r="L335" s="772">
        <v>440208.578636</v>
      </c>
      <c r="M335" s="772">
        <v>4659057.34231</v>
      </c>
      <c r="N335" s="877" t="s">
        <v>563</v>
      </c>
      <c r="O335" s="749" t="s">
        <v>1404</v>
      </c>
      <c r="P335" s="1002" t="s">
        <v>1405</v>
      </c>
      <c r="Q335" s="974">
        <f t="shared" si="5"/>
        <v>25.8107175</v>
      </c>
      <c r="R335" s="749"/>
    </row>
    <row r="336" s="135" customFormat="1" ht="18" customHeight="1" spans="1:18">
      <c r="A336" s="749" t="s">
        <v>390</v>
      </c>
      <c r="B336" s="991" t="s">
        <v>1280</v>
      </c>
      <c r="C336" s="815" t="s">
        <v>447</v>
      </c>
      <c r="D336" s="999">
        <v>1.29957</v>
      </c>
      <c r="E336" s="681" t="s">
        <v>714</v>
      </c>
      <c r="F336" s="681" t="s">
        <v>714</v>
      </c>
      <c r="G336" s="738"/>
      <c r="H336" s="815" t="s">
        <v>721</v>
      </c>
      <c r="I336" s="991" t="s">
        <v>28</v>
      </c>
      <c r="J336" s="815" t="s">
        <v>58</v>
      </c>
      <c r="K336" s="681"/>
      <c r="L336" s="772">
        <v>441544.597281</v>
      </c>
      <c r="M336" s="772">
        <v>4659008.66279</v>
      </c>
      <c r="N336" s="877" t="s">
        <v>563</v>
      </c>
      <c r="O336" s="749" t="s">
        <v>1404</v>
      </c>
      <c r="P336" s="1002" t="s">
        <v>1405</v>
      </c>
      <c r="Q336" s="974">
        <f t="shared" si="5"/>
        <v>5.848065</v>
      </c>
      <c r="R336" s="749"/>
    </row>
    <row r="337" s="135" customFormat="1" ht="18" customHeight="1" spans="1:18">
      <c r="A337" s="749" t="s">
        <v>390</v>
      </c>
      <c r="B337" s="991" t="s">
        <v>1280</v>
      </c>
      <c r="C337" s="815" t="s">
        <v>698</v>
      </c>
      <c r="D337" s="999">
        <v>22.345635</v>
      </c>
      <c r="E337" s="681" t="s">
        <v>714</v>
      </c>
      <c r="F337" s="681" t="s">
        <v>714</v>
      </c>
      <c r="G337" s="738"/>
      <c r="H337" s="815" t="s">
        <v>721</v>
      </c>
      <c r="I337" s="991" t="s">
        <v>28</v>
      </c>
      <c r="J337" s="815" t="s">
        <v>29</v>
      </c>
      <c r="K337" s="681"/>
      <c r="L337" s="772">
        <v>441433.88829</v>
      </c>
      <c r="M337" s="772">
        <v>4659461.53887</v>
      </c>
      <c r="N337" s="877" t="s">
        <v>563</v>
      </c>
      <c r="O337" s="749" t="s">
        <v>1404</v>
      </c>
      <c r="P337" s="1002" t="s">
        <v>1405</v>
      </c>
      <c r="Q337" s="974">
        <f t="shared" si="5"/>
        <v>100.5553575</v>
      </c>
      <c r="R337" s="749"/>
    </row>
    <row r="338" s="135" customFormat="1" ht="18" customHeight="1" spans="1:18">
      <c r="A338" s="749" t="s">
        <v>390</v>
      </c>
      <c r="B338" s="991" t="s">
        <v>1280</v>
      </c>
      <c r="C338" s="815" t="s">
        <v>394</v>
      </c>
      <c r="D338" s="999">
        <v>67.642725</v>
      </c>
      <c r="E338" s="681" t="s">
        <v>714</v>
      </c>
      <c r="F338" s="681" t="s">
        <v>714</v>
      </c>
      <c r="G338" s="738"/>
      <c r="H338" s="815" t="s">
        <v>721</v>
      </c>
      <c r="I338" s="991" t="s">
        <v>28</v>
      </c>
      <c r="J338" s="815" t="s">
        <v>29</v>
      </c>
      <c r="K338" s="681"/>
      <c r="L338" s="772">
        <v>440268.058094</v>
      </c>
      <c r="M338" s="772">
        <v>4659988.76978</v>
      </c>
      <c r="N338" s="877" t="s">
        <v>563</v>
      </c>
      <c r="O338" s="749" t="s">
        <v>1404</v>
      </c>
      <c r="P338" s="1002" t="s">
        <v>1405</v>
      </c>
      <c r="Q338" s="974">
        <f t="shared" si="5"/>
        <v>304.3922625</v>
      </c>
      <c r="R338" s="749"/>
    </row>
    <row r="339" s="135" customFormat="1" ht="18" customHeight="1" spans="1:18">
      <c r="A339" s="749" t="s">
        <v>390</v>
      </c>
      <c r="B339" s="991" t="s">
        <v>1280</v>
      </c>
      <c r="C339" s="815" t="s">
        <v>507</v>
      </c>
      <c r="D339" s="999">
        <v>12.558615</v>
      </c>
      <c r="E339" s="681" t="s">
        <v>714</v>
      </c>
      <c r="F339" s="681" t="s">
        <v>714</v>
      </c>
      <c r="G339" s="738"/>
      <c r="H339" s="815" t="s">
        <v>721</v>
      </c>
      <c r="I339" s="991" t="s">
        <v>28</v>
      </c>
      <c r="J339" s="815" t="s">
        <v>58</v>
      </c>
      <c r="K339" s="681"/>
      <c r="L339" s="772">
        <v>441150.790967</v>
      </c>
      <c r="M339" s="772">
        <v>4659611.12859</v>
      </c>
      <c r="N339" s="877" t="s">
        <v>563</v>
      </c>
      <c r="O339" s="749" t="s">
        <v>1404</v>
      </c>
      <c r="P339" s="1002" t="s">
        <v>1405</v>
      </c>
      <c r="Q339" s="974">
        <f t="shared" si="5"/>
        <v>56.5137675</v>
      </c>
      <c r="R339" s="749"/>
    </row>
    <row r="340" s="135" customFormat="1" ht="18" customHeight="1" spans="1:18">
      <c r="A340" s="749" t="s">
        <v>390</v>
      </c>
      <c r="B340" s="991" t="s">
        <v>1280</v>
      </c>
      <c r="C340" s="815" t="s">
        <v>463</v>
      </c>
      <c r="D340" s="999">
        <v>6.67758</v>
      </c>
      <c r="E340" s="681" t="s">
        <v>714</v>
      </c>
      <c r="F340" s="681" t="s">
        <v>714</v>
      </c>
      <c r="G340" s="738"/>
      <c r="H340" s="815" t="s">
        <v>717</v>
      </c>
      <c r="I340" s="991" t="s">
        <v>28</v>
      </c>
      <c r="J340" s="815" t="s">
        <v>29</v>
      </c>
      <c r="K340" s="681"/>
      <c r="L340" s="772">
        <v>441120.484296</v>
      </c>
      <c r="M340" s="772">
        <v>4658773.26114</v>
      </c>
      <c r="N340" s="877" t="s">
        <v>563</v>
      </c>
      <c r="O340" s="749" t="s">
        <v>1404</v>
      </c>
      <c r="P340" s="1002" t="s">
        <v>1405</v>
      </c>
      <c r="Q340" s="974">
        <f t="shared" si="5"/>
        <v>30.04911</v>
      </c>
      <c r="R340" s="749"/>
    </row>
    <row r="341" s="135" customFormat="1" ht="18" customHeight="1" spans="1:18">
      <c r="A341" s="749" t="s">
        <v>390</v>
      </c>
      <c r="B341" s="991" t="s">
        <v>1280</v>
      </c>
      <c r="C341" s="815" t="s">
        <v>517</v>
      </c>
      <c r="D341" s="999">
        <v>3.305175</v>
      </c>
      <c r="E341" s="681" t="s">
        <v>714</v>
      </c>
      <c r="F341" s="681" t="s">
        <v>714</v>
      </c>
      <c r="G341" s="738"/>
      <c r="H341" s="815" t="s">
        <v>721</v>
      </c>
      <c r="I341" s="991" t="s">
        <v>28</v>
      </c>
      <c r="J341" s="815" t="s">
        <v>58</v>
      </c>
      <c r="K341" s="681"/>
      <c r="L341" s="772">
        <v>440350.517605</v>
      </c>
      <c r="M341" s="772">
        <v>4659507.46779</v>
      </c>
      <c r="N341" s="877" t="s">
        <v>563</v>
      </c>
      <c r="O341" s="749" t="s">
        <v>1404</v>
      </c>
      <c r="P341" s="1002" t="s">
        <v>1405</v>
      </c>
      <c r="Q341" s="974">
        <f t="shared" si="5"/>
        <v>14.8732875</v>
      </c>
      <c r="R341" s="749"/>
    </row>
    <row r="342" s="135" customFormat="1" ht="18" customHeight="1" spans="1:18">
      <c r="A342" s="749" t="s">
        <v>390</v>
      </c>
      <c r="B342" s="991" t="s">
        <v>1280</v>
      </c>
      <c r="C342" s="815" t="s">
        <v>526</v>
      </c>
      <c r="D342" s="999">
        <v>14.952795</v>
      </c>
      <c r="E342" s="681" t="s">
        <v>714</v>
      </c>
      <c r="F342" s="681" t="s">
        <v>714</v>
      </c>
      <c r="G342" s="738"/>
      <c r="H342" s="815" t="s">
        <v>717</v>
      </c>
      <c r="I342" s="991" t="s">
        <v>28</v>
      </c>
      <c r="J342" s="815" t="s">
        <v>58</v>
      </c>
      <c r="K342" s="681"/>
      <c r="L342" s="772">
        <v>440646.102075</v>
      </c>
      <c r="M342" s="772">
        <v>4659300.70445</v>
      </c>
      <c r="N342" s="877" t="s">
        <v>563</v>
      </c>
      <c r="O342" s="749" t="s">
        <v>1404</v>
      </c>
      <c r="P342" s="1002" t="s">
        <v>1405</v>
      </c>
      <c r="Q342" s="974">
        <f t="shared" si="5"/>
        <v>67.2875775</v>
      </c>
      <c r="R342" s="749"/>
    </row>
    <row r="343" s="135" customFormat="1" ht="18" customHeight="1" spans="1:18">
      <c r="A343" s="749" t="s">
        <v>390</v>
      </c>
      <c r="B343" s="991" t="s">
        <v>1280</v>
      </c>
      <c r="C343" s="815" t="s">
        <v>415</v>
      </c>
      <c r="D343" s="999">
        <v>15.217485</v>
      </c>
      <c r="E343" s="681" t="s">
        <v>714</v>
      </c>
      <c r="F343" s="681" t="s">
        <v>714</v>
      </c>
      <c r="G343" s="738"/>
      <c r="H343" s="815" t="s">
        <v>721</v>
      </c>
      <c r="I343" s="991" t="s">
        <v>28</v>
      </c>
      <c r="J343" s="815" t="s">
        <v>58</v>
      </c>
      <c r="K343" s="681"/>
      <c r="L343" s="772">
        <v>440507.369465</v>
      </c>
      <c r="M343" s="772">
        <v>4659525.721</v>
      </c>
      <c r="N343" s="877" t="s">
        <v>563</v>
      </c>
      <c r="O343" s="749" t="s">
        <v>1404</v>
      </c>
      <c r="P343" s="1002" t="s">
        <v>1405</v>
      </c>
      <c r="Q343" s="974">
        <f t="shared" si="5"/>
        <v>68.4786825</v>
      </c>
      <c r="R343" s="749"/>
    </row>
    <row r="344" s="135" customFormat="1" ht="18" customHeight="1" spans="1:18">
      <c r="A344" s="749" t="s">
        <v>390</v>
      </c>
      <c r="B344" s="991" t="s">
        <v>1280</v>
      </c>
      <c r="C344" s="815" t="s">
        <v>1182</v>
      </c>
      <c r="D344" s="999">
        <v>15.231255</v>
      </c>
      <c r="E344" s="681" t="s">
        <v>714</v>
      </c>
      <c r="F344" s="681" t="s">
        <v>714</v>
      </c>
      <c r="G344" s="738"/>
      <c r="H344" s="815" t="s">
        <v>717</v>
      </c>
      <c r="I344" s="991" t="s">
        <v>28</v>
      </c>
      <c r="J344" s="815" t="s">
        <v>1173</v>
      </c>
      <c r="K344" s="681"/>
      <c r="L344" s="772">
        <v>441120.11632</v>
      </c>
      <c r="M344" s="772">
        <v>4659637.83793</v>
      </c>
      <c r="N344" s="877" t="s">
        <v>563</v>
      </c>
      <c r="O344" s="749" t="s">
        <v>1404</v>
      </c>
      <c r="P344" s="1002" t="s">
        <v>1405</v>
      </c>
      <c r="Q344" s="974">
        <f t="shared" si="5"/>
        <v>68.5406475</v>
      </c>
      <c r="R344" s="749"/>
    </row>
    <row r="345" s="135" customFormat="1" ht="18" customHeight="1" spans="1:18">
      <c r="A345" s="749" t="s">
        <v>390</v>
      </c>
      <c r="B345" s="991" t="s">
        <v>1280</v>
      </c>
      <c r="C345" s="815" t="s">
        <v>353</v>
      </c>
      <c r="D345" s="999">
        <v>2.866965</v>
      </c>
      <c r="E345" s="681" t="s">
        <v>714</v>
      </c>
      <c r="F345" s="681" t="s">
        <v>714</v>
      </c>
      <c r="G345" s="738"/>
      <c r="H345" s="815" t="s">
        <v>721</v>
      </c>
      <c r="I345" s="991" t="s">
        <v>28</v>
      </c>
      <c r="J345" s="815" t="s">
        <v>58</v>
      </c>
      <c r="K345" s="681"/>
      <c r="L345" s="772">
        <v>441577.084952</v>
      </c>
      <c r="M345" s="772">
        <v>4659009.02451</v>
      </c>
      <c r="N345" s="877" t="s">
        <v>563</v>
      </c>
      <c r="O345" s="749" t="s">
        <v>1404</v>
      </c>
      <c r="P345" s="1002" t="s">
        <v>1405</v>
      </c>
      <c r="Q345" s="974">
        <f t="shared" si="5"/>
        <v>12.9013425</v>
      </c>
      <c r="R345" s="749"/>
    </row>
    <row r="346" s="135" customFormat="1" ht="18" customHeight="1" spans="1:18">
      <c r="A346" s="749" t="s">
        <v>390</v>
      </c>
      <c r="B346" s="991" t="s">
        <v>1280</v>
      </c>
      <c r="C346" s="815" t="s">
        <v>686</v>
      </c>
      <c r="D346" s="999">
        <v>40.059045</v>
      </c>
      <c r="E346" s="681" t="s">
        <v>714</v>
      </c>
      <c r="F346" s="681" t="s">
        <v>714</v>
      </c>
      <c r="G346" s="738"/>
      <c r="H346" s="815" t="s">
        <v>721</v>
      </c>
      <c r="I346" s="991" t="s">
        <v>28</v>
      </c>
      <c r="J346" s="815" t="s">
        <v>58</v>
      </c>
      <c r="K346" s="681"/>
      <c r="L346" s="772">
        <v>441364.749387</v>
      </c>
      <c r="M346" s="772">
        <v>4659148.36321</v>
      </c>
      <c r="N346" s="877" t="s">
        <v>563</v>
      </c>
      <c r="O346" s="749" t="s">
        <v>1404</v>
      </c>
      <c r="P346" s="1002" t="s">
        <v>1405</v>
      </c>
      <c r="Q346" s="974">
        <f t="shared" si="5"/>
        <v>180.2657025</v>
      </c>
      <c r="R346" s="749"/>
    </row>
    <row r="347" s="135" customFormat="1" ht="18" customHeight="1" spans="1:18">
      <c r="A347" s="749" t="s">
        <v>390</v>
      </c>
      <c r="B347" s="991" t="s">
        <v>1280</v>
      </c>
      <c r="C347" s="815" t="s">
        <v>383</v>
      </c>
      <c r="D347" s="999">
        <v>33.36636</v>
      </c>
      <c r="E347" s="681" t="s">
        <v>714</v>
      </c>
      <c r="F347" s="681" t="s">
        <v>714</v>
      </c>
      <c r="G347" s="738"/>
      <c r="H347" s="815" t="s">
        <v>721</v>
      </c>
      <c r="I347" s="991" t="s">
        <v>28</v>
      </c>
      <c r="J347" s="815" t="s">
        <v>58</v>
      </c>
      <c r="K347" s="681"/>
      <c r="L347" s="772">
        <v>440230.640974</v>
      </c>
      <c r="M347" s="772">
        <v>4659609.99307</v>
      </c>
      <c r="N347" s="877" t="s">
        <v>563</v>
      </c>
      <c r="O347" s="749" t="s">
        <v>1404</v>
      </c>
      <c r="P347" s="1002" t="s">
        <v>1405</v>
      </c>
      <c r="Q347" s="974">
        <f t="shared" si="5"/>
        <v>150.14862</v>
      </c>
      <c r="R347" s="749"/>
    </row>
    <row r="348" s="135" customFormat="1" ht="18" customHeight="1" spans="1:18">
      <c r="A348" s="749" t="s">
        <v>390</v>
      </c>
      <c r="B348" s="991" t="s">
        <v>1280</v>
      </c>
      <c r="C348" s="815" t="s">
        <v>658</v>
      </c>
      <c r="D348" s="999">
        <v>16.799115</v>
      </c>
      <c r="E348" s="681" t="s">
        <v>714</v>
      </c>
      <c r="F348" s="681" t="s">
        <v>714</v>
      </c>
      <c r="G348" s="738"/>
      <c r="H348" s="815" t="s">
        <v>721</v>
      </c>
      <c r="I348" s="991" t="s">
        <v>28</v>
      </c>
      <c r="J348" s="815" t="s">
        <v>49</v>
      </c>
      <c r="K348" s="681"/>
      <c r="L348" s="772">
        <v>440947.016172</v>
      </c>
      <c r="M348" s="772">
        <v>4658560.78472</v>
      </c>
      <c r="N348" s="877" t="s">
        <v>563</v>
      </c>
      <c r="O348" s="749" t="s">
        <v>1404</v>
      </c>
      <c r="P348" s="1002" t="s">
        <v>1405</v>
      </c>
      <c r="Q348" s="974">
        <f t="shared" si="5"/>
        <v>75.5960175</v>
      </c>
      <c r="R348" s="749"/>
    </row>
    <row r="349" s="135" customFormat="1" ht="18" customHeight="1" spans="1:18">
      <c r="A349" s="749" t="s">
        <v>390</v>
      </c>
      <c r="B349" s="991" t="s">
        <v>1280</v>
      </c>
      <c r="C349" s="815" t="s">
        <v>1394</v>
      </c>
      <c r="D349" s="999">
        <v>18.373515</v>
      </c>
      <c r="E349" s="681" t="s">
        <v>714</v>
      </c>
      <c r="F349" s="681" t="s">
        <v>714</v>
      </c>
      <c r="G349" s="738"/>
      <c r="H349" s="815" t="s">
        <v>717</v>
      </c>
      <c r="I349" s="991" t="s">
        <v>28</v>
      </c>
      <c r="J349" s="815" t="s">
        <v>58</v>
      </c>
      <c r="K349" s="681"/>
      <c r="L349" s="772">
        <v>440430.300587</v>
      </c>
      <c r="M349" s="772">
        <v>4659239.97171</v>
      </c>
      <c r="N349" s="877" t="s">
        <v>563</v>
      </c>
      <c r="O349" s="749" t="s">
        <v>1404</v>
      </c>
      <c r="P349" s="1002" t="s">
        <v>1405</v>
      </c>
      <c r="Q349" s="974">
        <f t="shared" si="5"/>
        <v>82.6808175</v>
      </c>
      <c r="R349" s="749"/>
    </row>
    <row r="350" s="135" customFormat="1" ht="18" customHeight="1" spans="1:18">
      <c r="A350" s="749" t="s">
        <v>390</v>
      </c>
      <c r="B350" s="991" t="s">
        <v>1280</v>
      </c>
      <c r="C350" s="815" t="s">
        <v>1409</v>
      </c>
      <c r="D350" s="999">
        <v>7.863345</v>
      </c>
      <c r="E350" s="681" t="s">
        <v>714</v>
      </c>
      <c r="F350" s="681" t="s">
        <v>714</v>
      </c>
      <c r="G350" s="738"/>
      <c r="H350" s="815" t="s">
        <v>717</v>
      </c>
      <c r="I350" s="991" t="s">
        <v>28</v>
      </c>
      <c r="J350" s="815" t="s">
        <v>49</v>
      </c>
      <c r="K350" s="681"/>
      <c r="L350" s="772">
        <v>440848.700792</v>
      </c>
      <c r="M350" s="772">
        <v>4658519.00772</v>
      </c>
      <c r="N350" s="877" t="s">
        <v>563</v>
      </c>
      <c r="O350" s="749" t="s">
        <v>1404</v>
      </c>
      <c r="P350" s="1002" t="s">
        <v>1405</v>
      </c>
      <c r="Q350" s="974">
        <f t="shared" si="5"/>
        <v>35.3850525</v>
      </c>
      <c r="R350" s="749"/>
    </row>
    <row r="351" s="135" customFormat="1" ht="18" customHeight="1" spans="1:18">
      <c r="A351" s="749" t="s">
        <v>390</v>
      </c>
      <c r="B351" s="991" t="s">
        <v>1280</v>
      </c>
      <c r="C351" s="815" t="s">
        <v>407</v>
      </c>
      <c r="D351" s="999">
        <v>49.705485</v>
      </c>
      <c r="E351" s="681" t="s">
        <v>714</v>
      </c>
      <c r="F351" s="681" t="s">
        <v>714</v>
      </c>
      <c r="G351" s="738"/>
      <c r="H351" s="815" t="s">
        <v>721</v>
      </c>
      <c r="I351" s="991" t="s">
        <v>28</v>
      </c>
      <c r="J351" s="815" t="s">
        <v>29</v>
      </c>
      <c r="K351" s="681"/>
      <c r="L351" s="772">
        <v>441584.762219</v>
      </c>
      <c r="M351" s="772">
        <v>4659657.80287</v>
      </c>
      <c r="N351" s="877" t="s">
        <v>563</v>
      </c>
      <c r="O351" s="749" t="s">
        <v>1404</v>
      </c>
      <c r="P351" s="1002" t="s">
        <v>1405</v>
      </c>
      <c r="Q351" s="974">
        <f t="shared" si="5"/>
        <v>223.6746825</v>
      </c>
      <c r="R351" s="749"/>
    </row>
    <row r="352" s="135" customFormat="1" ht="18" customHeight="1" spans="1:18">
      <c r="A352" s="749" t="s">
        <v>390</v>
      </c>
      <c r="B352" s="991" t="s">
        <v>1280</v>
      </c>
      <c r="C352" s="815" t="s">
        <v>375</v>
      </c>
      <c r="D352" s="999">
        <v>34.556415</v>
      </c>
      <c r="E352" s="681" t="s">
        <v>714</v>
      </c>
      <c r="F352" s="681" t="s">
        <v>714</v>
      </c>
      <c r="G352" s="738"/>
      <c r="H352" s="815" t="s">
        <v>721</v>
      </c>
      <c r="I352" s="991" t="s">
        <v>28</v>
      </c>
      <c r="J352" s="815" t="s">
        <v>58</v>
      </c>
      <c r="K352" s="681"/>
      <c r="L352" s="772">
        <v>440869.432776</v>
      </c>
      <c r="M352" s="772">
        <v>4659826.61304</v>
      </c>
      <c r="N352" s="877" t="s">
        <v>563</v>
      </c>
      <c r="O352" s="749" t="s">
        <v>1404</v>
      </c>
      <c r="P352" s="1002" t="s">
        <v>1405</v>
      </c>
      <c r="Q352" s="974">
        <f t="shared" si="5"/>
        <v>155.5038675</v>
      </c>
      <c r="R352" s="749"/>
    </row>
    <row r="353" s="135" customFormat="1" ht="18" customHeight="1" spans="1:18">
      <c r="A353" s="749" t="s">
        <v>390</v>
      </c>
      <c r="B353" s="991" t="s">
        <v>1280</v>
      </c>
      <c r="C353" s="815" t="s">
        <v>1184</v>
      </c>
      <c r="D353" s="999">
        <v>87.645645</v>
      </c>
      <c r="E353" s="681" t="s">
        <v>714</v>
      </c>
      <c r="F353" s="681" t="s">
        <v>714</v>
      </c>
      <c r="G353" s="738"/>
      <c r="H353" s="815" t="s">
        <v>717</v>
      </c>
      <c r="I353" s="991" t="s">
        <v>28</v>
      </c>
      <c r="J353" s="815" t="s">
        <v>49</v>
      </c>
      <c r="K353" s="681"/>
      <c r="L353" s="772">
        <v>441009.81911</v>
      </c>
      <c r="M353" s="772">
        <v>4658371.3128</v>
      </c>
      <c r="N353" s="877" t="s">
        <v>563</v>
      </c>
      <c r="O353" s="749" t="s">
        <v>1404</v>
      </c>
      <c r="P353" s="1002" t="s">
        <v>1405</v>
      </c>
      <c r="Q353" s="974">
        <f t="shared" si="5"/>
        <v>394.4054025</v>
      </c>
      <c r="R353" s="749"/>
    </row>
    <row r="354" s="135" customFormat="1" ht="18" customHeight="1" spans="1:18">
      <c r="A354" s="749" t="s">
        <v>390</v>
      </c>
      <c r="B354" s="991" t="s">
        <v>1280</v>
      </c>
      <c r="C354" s="815" t="s">
        <v>1410</v>
      </c>
      <c r="D354" s="999">
        <v>9.801405</v>
      </c>
      <c r="E354" s="681" t="s">
        <v>714</v>
      </c>
      <c r="F354" s="681" t="s">
        <v>714</v>
      </c>
      <c r="G354" s="738"/>
      <c r="H354" s="815" t="s">
        <v>717</v>
      </c>
      <c r="I354" s="991" t="s">
        <v>28</v>
      </c>
      <c r="J354" s="815" t="s">
        <v>58</v>
      </c>
      <c r="K354" s="681"/>
      <c r="L354" s="772">
        <v>440057.306995</v>
      </c>
      <c r="M354" s="772">
        <v>4659172.47872</v>
      </c>
      <c r="N354" s="877" t="s">
        <v>563</v>
      </c>
      <c r="O354" s="749" t="s">
        <v>1404</v>
      </c>
      <c r="P354" s="1002" t="s">
        <v>1405</v>
      </c>
      <c r="Q354" s="974">
        <f t="shared" si="5"/>
        <v>44.1063225</v>
      </c>
      <c r="R354" s="749"/>
    </row>
    <row r="355" s="135" customFormat="1" ht="18" customHeight="1" spans="1:18">
      <c r="A355" s="749" t="s">
        <v>390</v>
      </c>
      <c r="B355" s="991" t="s">
        <v>1280</v>
      </c>
      <c r="C355" s="815" t="s">
        <v>1411</v>
      </c>
      <c r="D355" s="999">
        <v>8.765775</v>
      </c>
      <c r="E355" s="681" t="s">
        <v>714</v>
      </c>
      <c r="F355" s="681" t="s">
        <v>714</v>
      </c>
      <c r="G355" s="738"/>
      <c r="H355" s="815" t="s">
        <v>717</v>
      </c>
      <c r="I355" s="991" t="s">
        <v>28</v>
      </c>
      <c r="J355" s="815" t="s">
        <v>58</v>
      </c>
      <c r="K355" s="681"/>
      <c r="L355" s="772">
        <v>441034.578387</v>
      </c>
      <c r="M355" s="772">
        <v>4659807.0744</v>
      </c>
      <c r="N355" s="877" t="s">
        <v>563</v>
      </c>
      <c r="O355" s="749" t="s">
        <v>1404</v>
      </c>
      <c r="P355" s="1002" t="s">
        <v>1405</v>
      </c>
      <c r="Q355" s="974">
        <f t="shared" si="5"/>
        <v>39.4459875</v>
      </c>
      <c r="R355" s="749"/>
    </row>
    <row r="356" s="135" customFormat="1" ht="18" customHeight="1" spans="1:18">
      <c r="A356" s="749" t="s">
        <v>390</v>
      </c>
      <c r="B356" s="991" t="s">
        <v>1280</v>
      </c>
      <c r="C356" s="815" t="s">
        <v>1396</v>
      </c>
      <c r="D356" s="999">
        <v>137.143755</v>
      </c>
      <c r="E356" s="681" t="s">
        <v>714</v>
      </c>
      <c r="F356" s="681" t="s">
        <v>714</v>
      </c>
      <c r="G356" s="738"/>
      <c r="H356" s="815" t="s">
        <v>717</v>
      </c>
      <c r="I356" s="991" t="s">
        <v>28</v>
      </c>
      <c r="J356" s="815" t="s">
        <v>1412</v>
      </c>
      <c r="K356" s="681"/>
      <c r="L356" s="772">
        <v>441261.813495</v>
      </c>
      <c r="M356" s="772">
        <v>4658570.78185</v>
      </c>
      <c r="N356" s="877" t="s">
        <v>563</v>
      </c>
      <c r="O356" s="711" t="s">
        <v>432</v>
      </c>
      <c r="P356" s="978" t="s">
        <v>433</v>
      </c>
      <c r="Q356" s="974">
        <f t="shared" si="5"/>
        <v>617.1468975</v>
      </c>
      <c r="R356" s="749"/>
    </row>
    <row r="357" s="135" customFormat="1" ht="18" customHeight="1" spans="1:18">
      <c r="A357" s="749" t="s">
        <v>390</v>
      </c>
      <c r="B357" s="991" t="s">
        <v>1280</v>
      </c>
      <c r="C357" s="815" t="s">
        <v>502</v>
      </c>
      <c r="D357" s="999">
        <v>4.730685</v>
      </c>
      <c r="E357" s="681" t="s">
        <v>714</v>
      </c>
      <c r="F357" s="681" t="s">
        <v>714</v>
      </c>
      <c r="G357" s="738"/>
      <c r="H357" s="815" t="s">
        <v>721</v>
      </c>
      <c r="I357" s="991" t="s">
        <v>28</v>
      </c>
      <c r="J357" s="815" t="s">
        <v>58</v>
      </c>
      <c r="K357" s="681"/>
      <c r="L357" s="772">
        <v>440611.243621</v>
      </c>
      <c r="M357" s="772">
        <v>4659812.5272</v>
      </c>
      <c r="N357" s="877" t="s">
        <v>563</v>
      </c>
      <c r="O357" s="749" t="s">
        <v>1404</v>
      </c>
      <c r="P357" s="1002" t="s">
        <v>1405</v>
      </c>
      <c r="Q357" s="974">
        <f t="shared" si="5"/>
        <v>21.2880825</v>
      </c>
      <c r="R357" s="749"/>
    </row>
    <row r="358" s="135" customFormat="1" ht="18" customHeight="1" spans="1:18">
      <c r="A358" s="749" t="s">
        <v>390</v>
      </c>
      <c r="B358" s="991" t="s">
        <v>1280</v>
      </c>
      <c r="C358" s="815" t="s">
        <v>1413</v>
      </c>
      <c r="D358" s="999">
        <v>17.80755</v>
      </c>
      <c r="E358" s="681" t="s">
        <v>714</v>
      </c>
      <c r="F358" s="681" t="s">
        <v>714</v>
      </c>
      <c r="G358" s="738"/>
      <c r="H358" s="815" t="s">
        <v>717</v>
      </c>
      <c r="I358" s="991" t="s">
        <v>28</v>
      </c>
      <c r="J358" s="815" t="s">
        <v>58</v>
      </c>
      <c r="K358" s="681"/>
      <c r="L358" s="772">
        <v>440747.79524</v>
      </c>
      <c r="M358" s="772">
        <v>4659304.3144</v>
      </c>
      <c r="N358" s="877" t="s">
        <v>563</v>
      </c>
      <c r="O358" s="749" t="s">
        <v>1404</v>
      </c>
      <c r="P358" s="1002" t="s">
        <v>1405</v>
      </c>
      <c r="Q358" s="974">
        <f t="shared" si="5"/>
        <v>80.133975</v>
      </c>
      <c r="R358" s="749"/>
    </row>
    <row r="359" s="135" customFormat="1" ht="18" customHeight="1" spans="1:18">
      <c r="A359" s="749" t="s">
        <v>390</v>
      </c>
      <c r="B359" s="991" t="s">
        <v>1280</v>
      </c>
      <c r="C359" s="815" t="s">
        <v>1309</v>
      </c>
      <c r="D359" s="999">
        <v>1.350885</v>
      </c>
      <c r="E359" s="681" t="s">
        <v>714</v>
      </c>
      <c r="F359" s="681" t="s">
        <v>714</v>
      </c>
      <c r="G359" s="738"/>
      <c r="H359" s="815" t="s">
        <v>717</v>
      </c>
      <c r="I359" s="991" t="s">
        <v>28</v>
      </c>
      <c r="J359" s="815" t="s">
        <v>58</v>
      </c>
      <c r="K359" s="681"/>
      <c r="L359" s="772">
        <v>440532.016241</v>
      </c>
      <c r="M359" s="772">
        <v>4659433.93632</v>
      </c>
      <c r="N359" s="877" t="s">
        <v>563</v>
      </c>
      <c r="O359" s="749" t="s">
        <v>1404</v>
      </c>
      <c r="P359" s="1002" t="s">
        <v>1405</v>
      </c>
      <c r="Q359" s="974">
        <f t="shared" si="5"/>
        <v>6.0789825</v>
      </c>
      <c r="R359" s="749"/>
    </row>
    <row r="360" s="135" customFormat="1" ht="18" customHeight="1" spans="1:18">
      <c r="A360" s="749" t="s">
        <v>390</v>
      </c>
      <c r="B360" s="991" t="s">
        <v>1280</v>
      </c>
      <c r="C360" s="815" t="s">
        <v>437</v>
      </c>
      <c r="D360" s="999">
        <v>16.753905</v>
      </c>
      <c r="E360" s="681" t="s">
        <v>714</v>
      </c>
      <c r="F360" s="681" t="s">
        <v>714</v>
      </c>
      <c r="G360" s="738"/>
      <c r="H360" s="815" t="s">
        <v>721</v>
      </c>
      <c r="I360" s="991" t="s">
        <v>28</v>
      </c>
      <c r="J360" s="815" t="s">
        <v>58</v>
      </c>
      <c r="K360" s="681"/>
      <c r="L360" s="772">
        <v>440120.24139</v>
      </c>
      <c r="M360" s="772">
        <v>4659165.58932</v>
      </c>
      <c r="N360" s="877" t="s">
        <v>563</v>
      </c>
      <c r="O360" s="749" t="s">
        <v>1404</v>
      </c>
      <c r="P360" s="1002" t="s">
        <v>1405</v>
      </c>
      <c r="Q360" s="974">
        <f t="shared" si="5"/>
        <v>75.3925725</v>
      </c>
      <c r="R360" s="749"/>
    </row>
    <row r="361" s="135" customFormat="1" ht="18" customHeight="1" spans="1:18">
      <c r="A361" s="749" t="s">
        <v>390</v>
      </c>
      <c r="B361" s="991" t="s">
        <v>1280</v>
      </c>
      <c r="C361" s="815" t="s">
        <v>410</v>
      </c>
      <c r="D361" s="999">
        <v>11.795685</v>
      </c>
      <c r="E361" s="681" t="s">
        <v>714</v>
      </c>
      <c r="F361" s="681" t="s">
        <v>714</v>
      </c>
      <c r="G361" s="738"/>
      <c r="H361" s="815" t="s">
        <v>721</v>
      </c>
      <c r="I361" s="991" t="s">
        <v>28</v>
      </c>
      <c r="J361" s="815" t="s">
        <v>58</v>
      </c>
      <c r="K361" s="681"/>
      <c r="L361" s="772">
        <v>440439.503437</v>
      </c>
      <c r="M361" s="772">
        <v>4659571.94451</v>
      </c>
      <c r="N361" s="877" t="s">
        <v>563</v>
      </c>
      <c r="O361" s="749" t="s">
        <v>1404</v>
      </c>
      <c r="P361" s="1002" t="s">
        <v>1405</v>
      </c>
      <c r="Q361" s="974">
        <f t="shared" si="5"/>
        <v>53.0805825</v>
      </c>
      <c r="R361" s="749"/>
    </row>
    <row r="362" s="135" customFormat="1" ht="18" customHeight="1" spans="1:18">
      <c r="A362" s="749" t="s">
        <v>390</v>
      </c>
      <c r="B362" s="991" t="s">
        <v>1280</v>
      </c>
      <c r="C362" s="815" t="s">
        <v>683</v>
      </c>
      <c r="D362" s="999">
        <v>6.216045</v>
      </c>
      <c r="E362" s="681" t="s">
        <v>714</v>
      </c>
      <c r="F362" s="681" t="s">
        <v>714</v>
      </c>
      <c r="G362" s="738"/>
      <c r="H362" s="815" t="s">
        <v>717</v>
      </c>
      <c r="I362" s="991" t="s">
        <v>28</v>
      </c>
      <c r="J362" s="815" t="s">
        <v>58</v>
      </c>
      <c r="K362" s="681"/>
      <c r="L362" s="772">
        <v>440142.36693</v>
      </c>
      <c r="M362" s="772">
        <v>4659246.22078</v>
      </c>
      <c r="N362" s="877" t="s">
        <v>563</v>
      </c>
      <c r="O362" s="749" t="s">
        <v>1404</v>
      </c>
      <c r="P362" s="1002" t="s">
        <v>1405</v>
      </c>
      <c r="Q362" s="974">
        <f t="shared" si="5"/>
        <v>27.9722025</v>
      </c>
      <c r="R362" s="749"/>
    </row>
    <row r="363" s="135" customFormat="1" ht="18" customHeight="1" spans="1:18">
      <c r="A363" s="749" t="s">
        <v>390</v>
      </c>
      <c r="B363" s="991" t="s">
        <v>1280</v>
      </c>
      <c r="C363" s="815" t="s">
        <v>685</v>
      </c>
      <c r="D363" s="999">
        <v>36.57153</v>
      </c>
      <c r="E363" s="681" t="s">
        <v>714</v>
      </c>
      <c r="F363" s="681" t="s">
        <v>714</v>
      </c>
      <c r="G363" s="738"/>
      <c r="H363" s="815" t="s">
        <v>721</v>
      </c>
      <c r="I363" s="991" t="s">
        <v>28</v>
      </c>
      <c r="J363" s="815" t="s">
        <v>29</v>
      </c>
      <c r="K363" s="681"/>
      <c r="L363" s="772">
        <v>441463.078937</v>
      </c>
      <c r="M363" s="772">
        <v>4659170.24864</v>
      </c>
      <c r="N363" s="877" t="s">
        <v>563</v>
      </c>
      <c r="O363" s="749" t="s">
        <v>1414</v>
      </c>
      <c r="P363" s="1003" t="s">
        <v>1415</v>
      </c>
      <c r="Q363" s="974">
        <f t="shared" si="5"/>
        <v>164.571885</v>
      </c>
      <c r="R363" s="749"/>
    </row>
    <row r="364" s="135" customFormat="1" ht="18" customHeight="1" spans="1:18">
      <c r="A364" s="749" t="s">
        <v>390</v>
      </c>
      <c r="B364" s="991" t="s">
        <v>1280</v>
      </c>
      <c r="C364" s="815" t="s">
        <v>440</v>
      </c>
      <c r="D364" s="999">
        <v>7.78695</v>
      </c>
      <c r="E364" s="681" t="s">
        <v>714</v>
      </c>
      <c r="F364" s="681" t="s">
        <v>714</v>
      </c>
      <c r="G364" s="738"/>
      <c r="H364" s="815" t="s">
        <v>717</v>
      </c>
      <c r="I364" s="991" t="s">
        <v>28</v>
      </c>
      <c r="J364" s="815" t="s">
        <v>58</v>
      </c>
      <c r="K364" s="681"/>
      <c r="L364" s="772">
        <v>441741.45795</v>
      </c>
      <c r="M364" s="772">
        <v>4659137.54357</v>
      </c>
      <c r="N364" s="877" t="s">
        <v>563</v>
      </c>
      <c r="O364" s="749" t="s">
        <v>1414</v>
      </c>
      <c r="P364" s="1003" t="s">
        <v>1415</v>
      </c>
      <c r="Q364" s="974">
        <f t="shared" si="5"/>
        <v>35.041275</v>
      </c>
      <c r="R364" s="749"/>
    </row>
    <row r="365" s="135" customFormat="1" ht="18" customHeight="1" spans="1:18">
      <c r="A365" s="749" t="s">
        <v>390</v>
      </c>
      <c r="B365" s="991" t="s">
        <v>1280</v>
      </c>
      <c r="C365" s="815" t="s">
        <v>1416</v>
      </c>
      <c r="D365" s="999">
        <v>7.25202</v>
      </c>
      <c r="E365" s="681" t="s">
        <v>714</v>
      </c>
      <c r="F365" s="681" t="s">
        <v>714</v>
      </c>
      <c r="G365" s="738"/>
      <c r="H365" s="815" t="s">
        <v>721</v>
      </c>
      <c r="I365" s="991" t="s">
        <v>28</v>
      </c>
      <c r="J365" s="815" t="s">
        <v>49</v>
      </c>
      <c r="K365" s="681"/>
      <c r="L365" s="772">
        <v>440954.608839</v>
      </c>
      <c r="M365" s="772">
        <v>4658228.87208</v>
      </c>
      <c r="N365" s="877" t="s">
        <v>563</v>
      </c>
      <c r="O365" s="749" t="s">
        <v>1414</v>
      </c>
      <c r="P365" s="1003" t="s">
        <v>1415</v>
      </c>
      <c r="Q365" s="974">
        <f t="shared" si="5"/>
        <v>32.63409</v>
      </c>
      <c r="R365" s="749"/>
    </row>
    <row r="366" s="135" customFormat="1" ht="18" customHeight="1" spans="1:18">
      <c r="A366" s="749" t="s">
        <v>390</v>
      </c>
      <c r="B366" s="991" t="s">
        <v>1280</v>
      </c>
      <c r="C366" s="815" t="s">
        <v>544</v>
      </c>
      <c r="D366" s="999">
        <v>2.420295</v>
      </c>
      <c r="E366" s="681" t="s">
        <v>714</v>
      </c>
      <c r="F366" s="681" t="s">
        <v>714</v>
      </c>
      <c r="G366" s="738"/>
      <c r="H366" s="815" t="s">
        <v>717</v>
      </c>
      <c r="I366" s="991" t="s">
        <v>28</v>
      </c>
      <c r="J366" s="815" t="s">
        <v>49</v>
      </c>
      <c r="K366" s="681"/>
      <c r="L366" s="772">
        <v>440946.240918</v>
      </c>
      <c r="M366" s="772">
        <v>4658610.90749</v>
      </c>
      <c r="N366" s="877" t="s">
        <v>563</v>
      </c>
      <c r="O366" s="749" t="s">
        <v>1414</v>
      </c>
      <c r="P366" s="1003" t="s">
        <v>1415</v>
      </c>
      <c r="Q366" s="974">
        <f t="shared" si="5"/>
        <v>10.8913275</v>
      </c>
      <c r="R366" s="749"/>
    </row>
    <row r="367" s="135" customFormat="1" ht="18" customHeight="1" spans="1:18">
      <c r="A367" s="749" t="s">
        <v>390</v>
      </c>
      <c r="B367" s="991" t="s">
        <v>1280</v>
      </c>
      <c r="C367" s="815" t="s">
        <v>454</v>
      </c>
      <c r="D367" s="999">
        <v>10.571715</v>
      </c>
      <c r="E367" s="681" t="s">
        <v>714</v>
      </c>
      <c r="F367" s="681" t="s">
        <v>714</v>
      </c>
      <c r="G367" s="738"/>
      <c r="H367" s="815" t="s">
        <v>721</v>
      </c>
      <c r="I367" s="991" t="s">
        <v>28</v>
      </c>
      <c r="J367" s="815" t="s">
        <v>49</v>
      </c>
      <c r="K367" s="681"/>
      <c r="L367" s="772">
        <v>441696.171148</v>
      </c>
      <c r="M367" s="772">
        <v>4658829.53971</v>
      </c>
      <c r="N367" s="877" t="s">
        <v>563</v>
      </c>
      <c r="O367" s="749" t="s">
        <v>1414</v>
      </c>
      <c r="P367" s="1003" t="s">
        <v>1415</v>
      </c>
      <c r="Q367" s="974">
        <f t="shared" si="5"/>
        <v>47.5727175</v>
      </c>
      <c r="R367" s="749"/>
    </row>
    <row r="368" s="135" customFormat="1" ht="18" customHeight="1" spans="1:18">
      <c r="A368" s="749" t="s">
        <v>390</v>
      </c>
      <c r="B368" s="991" t="s">
        <v>1280</v>
      </c>
      <c r="C368" s="815" t="s">
        <v>1293</v>
      </c>
      <c r="D368" s="999">
        <v>1.5945</v>
      </c>
      <c r="E368" s="681" t="s">
        <v>714</v>
      </c>
      <c r="F368" s="681" t="s">
        <v>714</v>
      </c>
      <c r="G368" s="738"/>
      <c r="H368" s="815" t="s">
        <v>717</v>
      </c>
      <c r="I368" s="991" t="s">
        <v>28</v>
      </c>
      <c r="J368" s="815" t="s">
        <v>58</v>
      </c>
      <c r="K368" s="681"/>
      <c r="L368" s="772">
        <v>440439.942935</v>
      </c>
      <c r="M368" s="772">
        <v>4659710.10265</v>
      </c>
      <c r="N368" s="877" t="s">
        <v>563</v>
      </c>
      <c r="O368" s="749" t="s">
        <v>1414</v>
      </c>
      <c r="P368" s="1003" t="s">
        <v>1415</v>
      </c>
      <c r="Q368" s="974">
        <f t="shared" si="5"/>
        <v>7.17525</v>
      </c>
      <c r="R368" s="749"/>
    </row>
    <row r="369" s="135" customFormat="1" ht="18" customHeight="1" spans="1:18">
      <c r="A369" s="749" t="s">
        <v>390</v>
      </c>
      <c r="B369" s="991" t="s">
        <v>1280</v>
      </c>
      <c r="C369" s="815" t="s">
        <v>530</v>
      </c>
      <c r="D369" s="999">
        <v>0.65094</v>
      </c>
      <c r="E369" s="681" t="s">
        <v>714</v>
      </c>
      <c r="F369" s="681" t="s">
        <v>714</v>
      </c>
      <c r="G369" s="738"/>
      <c r="H369" s="815" t="s">
        <v>721</v>
      </c>
      <c r="I369" s="991" t="s">
        <v>28</v>
      </c>
      <c r="J369" s="815" t="s">
        <v>58</v>
      </c>
      <c r="K369" s="681"/>
      <c r="L369" s="772">
        <v>440076.843816</v>
      </c>
      <c r="M369" s="772">
        <v>4659140.23119</v>
      </c>
      <c r="N369" s="877" t="s">
        <v>563</v>
      </c>
      <c r="O369" s="749" t="s">
        <v>1414</v>
      </c>
      <c r="P369" s="1003" t="s">
        <v>1415</v>
      </c>
      <c r="Q369" s="974">
        <f t="shared" si="5"/>
        <v>2.92923</v>
      </c>
      <c r="R369" s="749"/>
    </row>
    <row r="370" s="135" customFormat="1" ht="18" customHeight="1" spans="1:18">
      <c r="A370" s="749" t="s">
        <v>390</v>
      </c>
      <c r="B370" s="991" t="s">
        <v>1280</v>
      </c>
      <c r="C370" s="815" t="s">
        <v>663</v>
      </c>
      <c r="D370" s="999">
        <v>6.66153</v>
      </c>
      <c r="E370" s="681" t="s">
        <v>714</v>
      </c>
      <c r="F370" s="681" t="s">
        <v>714</v>
      </c>
      <c r="G370" s="738"/>
      <c r="H370" s="815" t="s">
        <v>717</v>
      </c>
      <c r="I370" s="991" t="s">
        <v>28</v>
      </c>
      <c r="J370" s="815" t="s">
        <v>49</v>
      </c>
      <c r="K370" s="681"/>
      <c r="L370" s="772">
        <v>440731.007553</v>
      </c>
      <c r="M370" s="772">
        <v>4658348.47663</v>
      </c>
      <c r="N370" s="877" t="s">
        <v>563</v>
      </c>
      <c r="O370" s="749" t="s">
        <v>1414</v>
      </c>
      <c r="P370" s="1003" t="s">
        <v>1415</v>
      </c>
      <c r="Q370" s="974">
        <f t="shared" si="5"/>
        <v>29.976885</v>
      </c>
      <c r="R370" s="749"/>
    </row>
    <row r="371" s="135" customFormat="1" ht="18" customHeight="1" spans="1:18">
      <c r="A371" s="749" t="s">
        <v>390</v>
      </c>
      <c r="B371" s="991" t="s">
        <v>1280</v>
      </c>
      <c r="C371" s="815" t="s">
        <v>524</v>
      </c>
      <c r="D371" s="999">
        <v>13.398645</v>
      </c>
      <c r="E371" s="681" t="s">
        <v>714</v>
      </c>
      <c r="F371" s="681" t="s">
        <v>714</v>
      </c>
      <c r="G371" s="738"/>
      <c r="H371" s="815" t="s">
        <v>717</v>
      </c>
      <c r="I371" s="991" t="s">
        <v>28</v>
      </c>
      <c r="J371" s="815" t="s">
        <v>58</v>
      </c>
      <c r="K371" s="681"/>
      <c r="L371" s="772">
        <v>440844.004531</v>
      </c>
      <c r="M371" s="772">
        <v>4659355.30904</v>
      </c>
      <c r="N371" s="877" t="s">
        <v>563</v>
      </c>
      <c r="O371" s="749" t="s">
        <v>1414</v>
      </c>
      <c r="P371" s="1003" t="s">
        <v>1415</v>
      </c>
      <c r="Q371" s="974">
        <f t="shared" si="5"/>
        <v>60.2939025</v>
      </c>
      <c r="R371" s="749"/>
    </row>
    <row r="372" s="135" customFormat="1" ht="18" customHeight="1" spans="1:18">
      <c r="A372" s="749" t="s">
        <v>390</v>
      </c>
      <c r="B372" s="991" t="s">
        <v>1280</v>
      </c>
      <c r="C372" s="815" t="s">
        <v>605</v>
      </c>
      <c r="D372" s="999">
        <v>22.14174</v>
      </c>
      <c r="E372" s="681" t="s">
        <v>714</v>
      </c>
      <c r="F372" s="681" t="s">
        <v>714</v>
      </c>
      <c r="G372" s="738"/>
      <c r="H372" s="815" t="s">
        <v>717</v>
      </c>
      <c r="I372" s="991" t="s">
        <v>28</v>
      </c>
      <c r="J372" s="815" t="s">
        <v>58</v>
      </c>
      <c r="K372" s="681"/>
      <c r="L372" s="772">
        <v>440308.936312</v>
      </c>
      <c r="M372" s="772">
        <v>4659170.17695</v>
      </c>
      <c r="N372" s="877" t="s">
        <v>563</v>
      </c>
      <c r="O372" s="749" t="s">
        <v>1414</v>
      </c>
      <c r="P372" s="1003" t="s">
        <v>1415</v>
      </c>
      <c r="Q372" s="974">
        <f t="shared" si="5"/>
        <v>99.63783</v>
      </c>
      <c r="R372" s="749"/>
    </row>
    <row r="373" s="135" customFormat="1" ht="18" customHeight="1" spans="1:18">
      <c r="A373" s="749" t="s">
        <v>390</v>
      </c>
      <c r="B373" s="991" t="s">
        <v>1280</v>
      </c>
      <c r="C373" s="815" t="s">
        <v>593</v>
      </c>
      <c r="D373" s="999">
        <v>21.943695</v>
      </c>
      <c r="E373" s="681" t="s">
        <v>714</v>
      </c>
      <c r="F373" s="681" t="s">
        <v>714</v>
      </c>
      <c r="G373" s="738"/>
      <c r="H373" s="815" t="s">
        <v>721</v>
      </c>
      <c r="I373" s="991" t="s">
        <v>28</v>
      </c>
      <c r="J373" s="815" t="s">
        <v>58</v>
      </c>
      <c r="K373" s="681"/>
      <c r="L373" s="772">
        <v>440535.808968</v>
      </c>
      <c r="M373" s="772">
        <v>4659751.92961</v>
      </c>
      <c r="N373" s="877" t="s">
        <v>563</v>
      </c>
      <c r="O373" s="749" t="s">
        <v>1414</v>
      </c>
      <c r="P373" s="1003" t="s">
        <v>1415</v>
      </c>
      <c r="Q373" s="974">
        <f t="shared" si="5"/>
        <v>98.7466275</v>
      </c>
      <c r="R373" s="749"/>
    </row>
    <row r="374" s="135" customFormat="1" ht="18" customHeight="1" spans="1:18">
      <c r="A374" s="749" t="s">
        <v>390</v>
      </c>
      <c r="B374" s="991" t="s">
        <v>1280</v>
      </c>
      <c r="C374" s="815" t="s">
        <v>509</v>
      </c>
      <c r="D374" s="999">
        <v>2.705865</v>
      </c>
      <c r="E374" s="681" t="s">
        <v>714</v>
      </c>
      <c r="F374" s="681" t="s">
        <v>714</v>
      </c>
      <c r="G374" s="738"/>
      <c r="H374" s="815" t="s">
        <v>721</v>
      </c>
      <c r="I374" s="991" t="s">
        <v>28</v>
      </c>
      <c r="J374" s="815" t="s">
        <v>58</v>
      </c>
      <c r="K374" s="681"/>
      <c r="L374" s="772">
        <v>440971.976907</v>
      </c>
      <c r="M374" s="772">
        <v>4659602.02492</v>
      </c>
      <c r="N374" s="877" t="s">
        <v>563</v>
      </c>
      <c r="O374" s="749" t="s">
        <v>1414</v>
      </c>
      <c r="P374" s="1003" t="s">
        <v>1415</v>
      </c>
      <c r="Q374" s="974">
        <f t="shared" si="5"/>
        <v>12.1763925</v>
      </c>
      <c r="R374" s="749"/>
    </row>
    <row r="375" s="135" customFormat="1" ht="18" customHeight="1" spans="1:18">
      <c r="A375" s="749" t="s">
        <v>390</v>
      </c>
      <c r="B375" s="991" t="s">
        <v>1280</v>
      </c>
      <c r="C375" s="815" t="s">
        <v>387</v>
      </c>
      <c r="D375" s="999">
        <v>28.50138</v>
      </c>
      <c r="E375" s="681" t="s">
        <v>714</v>
      </c>
      <c r="F375" s="681" t="s">
        <v>714</v>
      </c>
      <c r="G375" s="738"/>
      <c r="H375" s="815" t="s">
        <v>721</v>
      </c>
      <c r="I375" s="991" t="s">
        <v>28</v>
      </c>
      <c r="J375" s="815" t="s">
        <v>29</v>
      </c>
      <c r="K375" s="681"/>
      <c r="L375" s="772">
        <v>441015.456602</v>
      </c>
      <c r="M375" s="772">
        <v>4659264.39838</v>
      </c>
      <c r="N375" s="877" t="s">
        <v>563</v>
      </c>
      <c r="O375" s="749" t="s">
        <v>1414</v>
      </c>
      <c r="P375" s="1003" t="s">
        <v>1415</v>
      </c>
      <c r="Q375" s="974">
        <f t="shared" si="5"/>
        <v>128.25621</v>
      </c>
      <c r="R375" s="749"/>
    </row>
    <row r="376" s="135" customFormat="1" ht="18" customHeight="1" spans="1:18">
      <c r="A376" s="749" t="s">
        <v>390</v>
      </c>
      <c r="B376" s="991" t="s">
        <v>1280</v>
      </c>
      <c r="C376" s="815" t="s">
        <v>1417</v>
      </c>
      <c r="D376" s="999">
        <v>95.252295</v>
      </c>
      <c r="E376" s="681" t="s">
        <v>714</v>
      </c>
      <c r="F376" s="681" t="s">
        <v>714</v>
      </c>
      <c r="G376" s="738"/>
      <c r="H376" s="815" t="s">
        <v>717</v>
      </c>
      <c r="I376" s="991" t="s">
        <v>28</v>
      </c>
      <c r="J376" s="815" t="s">
        <v>58</v>
      </c>
      <c r="K376" s="681"/>
      <c r="L376" s="772">
        <v>441615.668251</v>
      </c>
      <c r="M376" s="772">
        <v>4659228.38567</v>
      </c>
      <c r="N376" s="877" t="s">
        <v>563</v>
      </c>
      <c r="O376" s="749" t="s">
        <v>1414</v>
      </c>
      <c r="P376" s="1003" t="s">
        <v>1415</v>
      </c>
      <c r="Q376" s="974">
        <f t="shared" si="5"/>
        <v>428.6353275</v>
      </c>
      <c r="R376" s="749"/>
    </row>
    <row r="377" s="135" customFormat="1" ht="18" customHeight="1" spans="1:18">
      <c r="A377" s="749" t="s">
        <v>390</v>
      </c>
      <c r="B377" s="991" t="s">
        <v>1280</v>
      </c>
      <c r="C377" s="815" t="s">
        <v>425</v>
      </c>
      <c r="D377" s="999">
        <v>37.79868</v>
      </c>
      <c r="E377" s="681" t="s">
        <v>714</v>
      </c>
      <c r="F377" s="681" t="s">
        <v>714</v>
      </c>
      <c r="G377" s="738"/>
      <c r="H377" s="815" t="s">
        <v>721</v>
      </c>
      <c r="I377" s="991" t="s">
        <v>28</v>
      </c>
      <c r="J377" s="815" t="s">
        <v>58</v>
      </c>
      <c r="K377" s="681"/>
      <c r="L377" s="772">
        <v>440154.958207</v>
      </c>
      <c r="M377" s="772">
        <v>4659422.16622</v>
      </c>
      <c r="N377" s="877" t="s">
        <v>563</v>
      </c>
      <c r="O377" s="749" t="s">
        <v>1414</v>
      </c>
      <c r="P377" s="1003" t="s">
        <v>1415</v>
      </c>
      <c r="Q377" s="974">
        <f t="shared" si="5"/>
        <v>170.09406</v>
      </c>
      <c r="R377" s="749"/>
    </row>
    <row r="378" s="135" customFormat="1" ht="18" customHeight="1" spans="1:18">
      <c r="A378" s="749" t="s">
        <v>390</v>
      </c>
      <c r="B378" s="991" t="s">
        <v>1280</v>
      </c>
      <c r="C378" s="815" t="s">
        <v>638</v>
      </c>
      <c r="D378" s="999">
        <v>3.731505</v>
      </c>
      <c r="E378" s="681" t="s">
        <v>714</v>
      </c>
      <c r="F378" s="681" t="s">
        <v>714</v>
      </c>
      <c r="G378" s="738"/>
      <c r="H378" s="815" t="s">
        <v>717</v>
      </c>
      <c r="I378" s="991" t="s">
        <v>28</v>
      </c>
      <c r="J378" s="815" t="s">
        <v>49</v>
      </c>
      <c r="K378" s="681"/>
      <c r="L378" s="772">
        <v>441813.28439</v>
      </c>
      <c r="M378" s="772">
        <v>4659126.15328</v>
      </c>
      <c r="N378" s="877" t="s">
        <v>563</v>
      </c>
      <c r="O378" s="749" t="s">
        <v>1414</v>
      </c>
      <c r="P378" s="1003" t="s">
        <v>1415</v>
      </c>
      <c r="Q378" s="974">
        <f t="shared" si="5"/>
        <v>16.7917725</v>
      </c>
      <c r="R378" s="749"/>
    </row>
    <row r="379" s="135" customFormat="1" ht="18" customHeight="1" spans="1:18">
      <c r="A379" s="749" t="s">
        <v>390</v>
      </c>
      <c r="B379" s="991" t="s">
        <v>1280</v>
      </c>
      <c r="C379" s="815" t="s">
        <v>631</v>
      </c>
      <c r="D379" s="999">
        <v>6.778515</v>
      </c>
      <c r="E379" s="681" t="s">
        <v>714</v>
      </c>
      <c r="F379" s="681" t="s">
        <v>714</v>
      </c>
      <c r="G379" s="738"/>
      <c r="H379" s="815" t="s">
        <v>717</v>
      </c>
      <c r="I379" s="991" t="s">
        <v>28</v>
      </c>
      <c r="J379" s="815" t="s">
        <v>29</v>
      </c>
      <c r="K379" s="681"/>
      <c r="L379" s="772">
        <v>441064.146467</v>
      </c>
      <c r="M379" s="772">
        <v>4658804.69962</v>
      </c>
      <c r="N379" s="877" t="s">
        <v>563</v>
      </c>
      <c r="O379" s="749" t="s">
        <v>1414</v>
      </c>
      <c r="P379" s="1003" t="s">
        <v>1415</v>
      </c>
      <c r="Q379" s="974">
        <f t="shared" si="5"/>
        <v>30.5033175</v>
      </c>
      <c r="R379" s="749"/>
    </row>
    <row r="380" s="135" customFormat="1" ht="18" customHeight="1" spans="1:18">
      <c r="A380" s="749" t="s">
        <v>390</v>
      </c>
      <c r="B380" s="991" t="s">
        <v>1280</v>
      </c>
      <c r="C380" s="815" t="s">
        <v>546</v>
      </c>
      <c r="D380" s="999">
        <v>28.89681</v>
      </c>
      <c r="E380" s="681" t="s">
        <v>714</v>
      </c>
      <c r="F380" s="681" t="s">
        <v>714</v>
      </c>
      <c r="G380" s="738"/>
      <c r="H380" s="815" t="s">
        <v>717</v>
      </c>
      <c r="I380" s="991" t="s">
        <v>28</v>
      </c>
      <c r="J380" s="815" t="s">
        <v>1084</v>
      </c>
      <c r="K380" s="681"/>
      <c r="L380" s="772">
        <v>440716.763634</v>
      </c>
      <c r="M380" s="772">
        <v>4658575.64304</v>
      </c>
      <c r="N380" s="877" t="s">
        <v>563</v>
      </c>
      <c r="O380" s="749" t="s">
        <v>1414</v>
      </c>
      <c r="P380" s="1003" t="s">
        <v>1415</v>
      </c>
      <c r="Q380" s="974">
        <f t="shared" si="5"/>
        <v>130.035645</v>
      </c>
      <c r="R380" s="749"/>
    </row>
    <row r="381" s="135" customFormat="1" ht="18" customHeight="1" spans="1:18">
      <c r="A381" s="749" t="s">
        <v>390</v>
      </c>
      <c r="B381" s="991" t="s">
        <v>1280</v>
      </c>
      <c r="C381" s="815" t="s">
        <v>436</v>
      </c>
      <c r="D381" s="999">
        <v>33.96549</v>
      </c>
      <c r="E381" s="681" t="s">
        <v>714</v>
      </c>
      <c r="F381" s="681" t="s">
        <v>714</v>
      </c>
      <c r="G381" s="738"/>
      <c r="H381" s="815" t="s">
        <v>721</v>
      </c>
      <c r="I381" s="991" t="s">
        <v>28</v>
      </c>
      <c r="J381" s="815" t="s">
        <v>58</v>
      </c>
      <c r="K381" s="681"/>
      <c r="L381" s="772">
        <v>440500.119484</v>
      </c>
      <c r="M381" s="772">
        <v>4659245.41415</v>
      </c>
      <c r="N381" s="877" t="s">
        <v>563</v>
      </c>
      <c r="O381" s="749" t="s">
        <v>1414</v>
      </c>
      <c r="P381" s="1003" t="s">
        <v>1415</v>
      </c>
      <c r="Q381" s="974">
        <f t="shared" si="5"/>
        <v>152.844705</v>
      </c>
      <c r="R381" s="749"/>
    </row>
    <row r="382" s="135" customFormat="1" ht="18" customHeight="1" spans="1:18">
      <c r="A382" s="749" t="s">
        <v>390</v>
      </c>
      <c r="B382" s="991" t="s">
        <v>1280</v>
      </c>
      <c r="C382" s="815" t="s">
        <v>684</v>
      </c>
      <c r="D382" s="999">
        <v>3.8034</v>
      </c>
      <c r="E382" s="681" t="s">
        <v>714</v>
      </c>
      <c r="F382" s="681" t="s">
        <v>714</v>
      </c>
      <c r="G382" s="738"/>
      <c r="H382" s="815" t="s">
        <v>721</v>
      </c>
      <c r="I382" s="991" t="s">
        <v>28</v>
      </c>
      <c r="J382" s="815" t="s">
        <v>58</v>
      </c>
      <c r="K382" s="681"/>
      <c r="L382" s="772">
        <v>440011.412604</v>
      </c>
      <c r="M382" s="772">
        <v>4659195.95744</v>
      </c>
      <c r="N382" s="877" t="s">
        <v>563</v>
      </c>
      <c r="O382" s="749" t="s">
        <v>1414</v>
      </c>
      <c r="P382" s="1003" t="s">
        <v>1415</v>
      </c>
      <c r="Q382" s="974">
        <f t="shared" si="5"/>
        <v>17.1153</v>
      </c>
      <c r="R382" s="749"/>
    </row>
    <row r="383" s="135" customFormat="1" ht="18" customHeight="1" spans="1:18">
      <c r="A383" s="749" t="s">
        <v>390</v>
      </c>
      <c r="B383" s="991" t="s">
        <v>1280</v>
      </c>
      <c r="C383" s="815" t="s">
        <v>648</v>
      </c>
      <c r="D383" s="999">
        <v>9.21483</v>
      </c>
      <c r="E383" s="681" t="s">
        <v>714</v>
      </c>
      <c r="F383" s="681" t="s">
        <v>714</v>
      </c>
      <c r="G383" s="738"/>
      <c r="H383" s="815" t="s">
        <v>721</v>
      </c>
      <c r="I383" s="991" t="s">
        <v>28</v>
      </c>
      <c r="J383" s="815" t="s">
        <v>58</v>
      </c>
      <c r="K383" s="681"/>
      <c r="L383" s="772">
        <v>441113.069477</v>
      </c>
      <c r="M383" s="772">
        <v>4659438.65204</v>
      </c>
      <c r="N383" s="877" t="s">
        <v>563</v>
      </c>
      <c r="O383" s="749" t="s">
        <v>1414</v>
      </c>
      <c r="P383" s="1003" t="s">
        <v>1415</v>
      </c>
      <c r="Q383" s="974">
        <f t="shared" si="5"/>
        <v>41.466735</v>
      </c>
      <c r="R383" s="749"/>
    </row>
    <row r="384" s="135" customFormat="1" ht="18" customHeight="1" spans="1:18">
      <c r="A384" s="749" t="s">
        <v>390</v>
      </c>
      <c r="B384" s="991" t="s">
        <v>1280</v>
      </c>
      <c r="C384" s="815" t="s">
        <v>547</v>
      </c>
      <c r="D384" s="999">
        <v>13.43268</v>
      </c>
      <c r="E384" s="681" t="s">
        <v>714</v>
      </c>
      <c r="F384" s="681" t="s">
        <v>714</v>
      </c>
      <c r="G384" s="738"/>
      <c r="H384" s="815" t="s">
        <v>717</v>
      </c>
      <c r="I384" s="991" t="s">
        <v>28</v>
      </c>
      <c r="J384" s="815" t="s">
        <v>49</v>
      </c>
      <c r="K384" s="681"/>
      <c r="L384" s="772">
        <v>441031.623784</v>
      </c>
      <c r="M384" s="772">
        <v>4658549.72517</v>
      </c>
      <c r="N384" s="877" t="s">
        <v>563</v>
      </c>
      <c r="O384" s="749" t="s">
        <v>1414</v>
      </c>
      <c r="P384" s="1003" t="s">
        <v>1415</v>
      </c>
      <c r="Q384" s="974">
        <f t="shared" si="5"/>
        <v>60.44706</v>
      </c>
      <c r="R384" s="749"/>
    </row>
    <row r="385" s="135" customFormat="1" ht="18" customHeight="1" spans="1:18">
      <c r="A385" s="749" t="s">
        <v>390</v>
      </c>
      <c r="B385" s="991" t="s">
        <v>1280</v>
      </c>
      <c r="C385" s="815" t="s">
        <v>444</v>
      </c>
      <c r="D385" s="999">
        <v>15.58638</v>
      </c>
      <c r="E385" s="681" t="s">
        <v>714</v>
      </c>
      <c r="F385" s="681" t="s">
        <v>714</v>
      </c>
      <c r="G385" s="738"/>
      <c r="H385" s="815" t="s">
        <v>721</v>
      </c>
      <c r="I385" s="991" t="s">
        <v>28</v>
      </c>
      <c r="J385" s="815" t="s">
        <v>58</v>
      </c>
      <c r="K385" s="681"/>
      <c r="L385" s="772">
        <v>440460.789351</v>
      </c>
      <c r="M385" s="772">
        <v>4659114.93733</v>
      </c>
      <c r="N385" s="877" t="s">
        <v>563</v>
      </c>
      <c r="O385" s="749" t="s">
        <v>1414</v>
      </c>
      <c r="P385" s="1003" t="s">
        <v>1415</v>
      </c>
      <c r="Q385" s="974">
        <f t="shared" si="5"/>
        <v>70.13871</v>
      </c>
      <c r="R385" s="749"/>
    </row>
    <row r="386" s="135" customFormat="1" ht="18" customHeight="1" spans="1:18">
      <c r="A386" s="749" t="s">
        <v>390</v>
      </c>
      <c r="B386" s="991" t="s">
        <v>1280</v>
      </c>
      <c r="C386" s="815" t="s">
        <v>529</v>
      </c>
      <c r="D386" s="999">
        <v>5.4231</v>
      </c>
      <c r="E386" s="681" t="s">
        <v>714</v>
      </c>
      <c r="F386" s="681" t="s">
        <v>714</v>
      </c>
      <c r="G386" s="738"/>
      <c r="H386" s="815" t="s">
        <v>721</v>
      </c>
      <c r="I386" s="991" t="s">
        <v>28</v>
      </c>
      <c r="J386" s="815" t="s">
        <v>58</v>
      </c>
      <c r="K386" s="681"/>
      <c r="L386" s="772">
        <v>440167.065273</v>
      </c>
      <c r="M386" s="772">
        <v>4659208.93788</v>
      </c>
      <c r="N386" s="877" t="s">
        <v>563</v>
      </c>
      <c r="O386" s="749" t="s">
        <v>1414</v>
      </c>
      <c r="P386" s="1003" t="s">
        <v>1415</v>
      </c>
      <c r="Q386" s="974">
        <f t="shared" si="5"/>
        <v>24.40395</v>
      </c>
      <c r="R386" s="749"/>
    </row>
    <row r="387" s="135" customFormat="1" ht="18" customHeight="1" spans="1:18">
      <c r="A387" s="749" t="s">
        <v>390</v>
      </c>
      <c r="B387" s="991" t="s">
        <v>1280</v>
      </c>
      <c r="C387" s="815" t="s">
        <v>1391</v>
      </c>
      <c r="D387" s="999">
        <v>127.86048</v>
      </c>
      <c r="E387" s="681" t="s">
        <v>714</v>
      </c>
      <c r="F387" s="681" t="s">
        <v>714</v>
      </c>
      <c r="G387" s="738"/>
      <c r="H387" s="815" t="s">
        <v>721</v>
      </c>
      <c r="I387" s="991" t="s">
        <v>28</v>
      </c>
      <c r="J387" s="815" t="s">
        <v>29</v>
      </c>
      <c r="K387" s="681"/>
      <c r="L387" s="772">
        <v>441190.811367</v>
      </c>
      <c r="M387" s="772">
        <v>4659231.14169</v>
      </c>
      <c r="N387" s="877" t="s">
        <v>563</v>
      </c>
      <c r="O387" s="749" t="s">
        <v>1414</v>
      </c>
      <c r="P387" s="1003" t="s">
        <v>1415</v>
      </c>
      <c r="Q387" s="974">
        <f t="shared" si="5"/>
        <v>575.37216</v>
      </c>
      <c r="R387" s="749"/>
    </row>
    <row r="388" s="135" customFormat="1" ht="18" customHeight="1" spans="1:18">
      <c r="A388" s="749" t="s">
        <v>390</v>
      </c>
      <c r="B388" s="991" t="s">
        <v>1280</v>
      </c>
      <c r="C388" s="815" t="s">
        <v>1103</v>
      </c>
      <c r="D388" s="999">
        <v>3.396065</v>
      </c>
      <c r="E388" s="681" t="s">
        <v>714</v>
      </c>
      <c r="F388" s="681" t="s">
        <v>714</v>
      </c>
      <c r="G388" s="738"/>
      <c r="H388" s="815" t="s">
        <v>717</v>
      </c>
      <c r="I388" s="991" t="s">
        <v>28</v>
      </c>
      <c r="J388" s="815" t="s">
        <v>58</v>
      </c>
      <c r="K388" s="681"/>
      <c r="L388" s="772">
        <v>440339.309184</v>
      </c>
      <c r="M388" s="772">
        <v>4659970.27238</v>
      </c>
      <c r="N388" s="877" t="s">
        <v>563</v>
      </c>
      <c r="O388" s="749" t="s">
        <v>1414</v>
      </c>
      <c r="P388" s="1003" t="s">
        <v>1415</v>
      </c>
      <c r="Q388" s="974">
        <f t="shared" si="5"/>
        <v>15.2822925</v>
      </c>
      <c r="R388" s="749"/>
    </row>
    <row r="389" s="135" customFormat="1" ht="18" customHeight="1" spans="1:18">
      <c r="A389" s="749" t="s">
        <v>390</v>
      </c>
      <c r="B389" s="991" t="s">
        <v>1280</v>
      </c>
      <c r="C389" s="815" t="s">
        <v>429</v>
      </c>
      <c r="D389" s="999">
        <v>20.604165</v>
      </c>
      <c r="E389" s="681" t="s">
        <v>714</v>
      </c>
      <c r="F389" s="681" t="s">
        <v>714</v>
      </c>
      <c r="G389" s="738"/>
      <c r="H389" s="815" t="s">
        <v>721</v>
      </c>
      <c r="I389" s="991" t="s">
        <v>28</v>
      </c>
      <c r="J389" s="815" t="s">
        <v>58</v>
      </c>
      <c r="K389" s="681"/>
      <c r="L389" s="772">
        <v>440677.634107</v>
      </c>
      <c r="M389" s="772">
        <v>4659407.28288</v>
      </c>
      <c r="N389" s="877" t="s">
        <v>563</v>
      </c>
      <c r="O389" s="749" t="s">
        <v>1414</v>
      </c>
      <c r="P389" s="1003" t="s">
        <v>1415</v>
      </c>
      <c r="Q389" s="974">
        <f t="shared" si="5"/>
        <v>92.7187425</v>
      </c>
      <c r="R389" s="749"/>
    </row>
    <row r="390" s="135" customFormat="1" ht="18" customHeight="1" spans="1:18">
      <c r="A390" s="749" t="s">
        <v>390</v>
      </c>
      <c r="B390" s="991" t="s">
        <v>1280</v>
      </c>
      <c r="C390" s="815" t="s">
        <v>515</v>
      </c>
      <c r="D390" s="999">
        <v>20.52741</v>
      </c>
      <c r="E390" s="681" t="s">
        <v>714</v>
      </c>
      <c r="F390" s="681" t="s">
        <v>714</v>
      </c>
      <c r="G390" s="738"/>
      <c r="H390" s="815" t="s">
        <v>721</v>
      </c>
      <c r="I390" s="991" t="s">
        <v>28</v>
      </c>
      <c r="J390" s="815" t="s">
        <v>58</v>
      </c>
      <c r="K390" s="681"/>
      <c r="L390" s="772">
        <v>440290.066513</v>
      </c>
      <c r="M390" s="772">
        <v>4659559.1047</v>
      </c>
      <c r="N390" s="877" t="s">
        <v>563</v>
      </c>
      <c r="O390" s="749" t="s">
        <v>1414</v>
      </c>
      <c r="P390" s="1003" t="s">
        <v>1415</v>
      </c>
      <c r="Q390" s="974">
        <f t="shared" ref="Q390:Q453" si="6">D390*4.5</f>
        <v>92.373345</v>
      </c>
      <c r="R390" s="749"/>
    </row>
    <row r="391" s="135" customFormat="1" ht="18" customHeight="1" spans="1:18">
      <c r="A391" s="749" t="s">
        <v>390</v>
      </c>
      <c r="B391" s="991" t="s">
        <v>1280</v>
      </c>
      <c r="C391" s="815" t="s">
        <v>378</v>
      </c>
      <c r="D391" s="999">
        <v>1.908825</v>
      </c>
      <c r="E391" s="681" t="s">
        <v>714</v>
      </c>
      <c r="F391" s="681" t="s">
        <v>714</v>
      </c>
      <c r="G391" s="738"/>
      <c r="H391" s="815" t="s">
        <v>721</v>
      </c>
      <c r="I391" s="991" t="s">
        <v>28</v>
      </c>
      <c r="J391" s="815" t="s">
        <v>58</v>
      </c>
      <c r="K391" s="681"/>
      <c r="L391" s="772">
        <v>440462.109609</v>
      </c>
      <c r="M391" s="772">
        <v>4659686.01923</v>
      </c>
      <c r="N391" s="877" t="s">
        <v>563</v>
      </c>
      <c r="O391" s="749" t="s">
        <v>1401</v>
      </c>
      <c r="P391" s="1000" t="s">
        <v>1402</v>
      </c>
      <c r="Q391" s="974">
        <f t="shared" si="6"/>
        <v>8.5897125</v>
      </c>
      <c r="R391" s="749"/>
    </row>
    <row r="392" s="135" customFormat="1" ht="18" customHeight="1" spans="1:18">
      <c r="A392" s="749" t="s">
        <v>390</v>
      </c>
      <c r="B392" s="991" t="s">
        <v>1280</v>
      </c>
      <c r="C392" s="815" t="s">
        <v>421</v>
      </c>
      <c r="D392" s="999">
        <v>9.757215</v>
      </c>
      <c r="E392" s="681" t="s">
        <v>714</v>
      </c>
      <c r="F392" s="681" t="s">
        <v>714</v>
      </c>
      <c r="G392" s="738"/>
      <c r="H392" s="815" t="s">
        <v>721</v>
      </c>
      <c r="I392" s="991" t="s">
        <v>28</v>
      </c>
      <c r="J392" s="815" t="s">
        <v>58</v>
      </c>
      <c r="K392" s="681"/>
      <c r="L392" s="772">
        <v>440410.965203</v>
      </c>
      <c r="M392" s="772">
        <v>4659462.58958</v>
      </c>
      <c r="N392" s="877" t="s">
        <v>563</v>
      </c>
      <c r="O392" s="749" t="s">
        <v>1401</v>
      </c>
      <c r="P392" s="1000" t="s">
        <v>1402</v>
      </c>
      <c r="Q392" s="974">
        <f t="shared" si="6"/>
        <v>43.9074675</v>
      </c>
      <c r="R392" s="749"/>
    </row>
    <row r="393" s="135" customFormat="1" ht="18" customHeight="1" spans="1:18">
      <c r="A393" s="749" t="s">
        <v>390</v>
      </c>
      <c r="B393" s="991" t="s">
        <v>1280</v>
      </c>
      <c r="C393" s="815" t="s">
        <v>438</v>
      </c>
      <c r="D393" s="999">
        <v>6.15465</v>
      </c>
      <c r="E393" s="681" t="s">
        <v>714</v>
      </c>
      <c r="F393" s="681" t="s">
        <v>714</v>
      </c>
      <c r="G393" s="738"/>
      <c r="H393" s="815" t="s">
        <v>717</v>
      </c>
      <c r="I393" s="991" t="s">
        <v>28</v>
      </c>
      <c r="J393" s="815" t="s">
        <v>58</v>
      </c>
      <c r="K393" s="681"/>
      <c r="L393" s="772">
        <v>440584.049534</v>
      </c>
      <c r="M393" s="772">
        <v>4659148.23206</v>
      </c>
      <c r="N393" s="877" t="s">
        <v>563</v>
      </c>
      <c r="O393" s="749" t="s">
        <v>1401</v>
      </c>
      <c r="P393" s="1000" t="s">
        <v>1402</v>
      </c>
      <c r="Q393" s="974">
        <f t="shared" si="6"/>
        <v>27.695925</v>
      </c>
      <c r="R393" s="749"/>
    </row>
    <row r="394" s="135" customFormat="1" ht="18" customHeight="1" spans="1:18">
      <c r="A394" s="749" t="s">
        <v>390</v>
      </c>
      <c r="B394" s="991" t="s">
        <v>1280</v>
      </c>
      <c r="C394" s="815" t="s">
        <v>452</v>
      </c>
      <c r="D394" s="999">
        <v>14.461905</v>
      </c>
      <c r="E394" s="681" t="s">
        <v>714</v>
      </c>
      <c r="F394" s="681" t="s">
        <v>714</v>
      </c>
      <c r="G394" s="738"/>
      <c r="H394" s="815" t="s">
        <v>721</v>
      </c>
      <c r="I394" s="991" t="s">
        <v>28</v>
      </c>
      <c r="J394" s="815" t="s">
        <v>29</v>
      </c>
      <c r="K394" s="681"/>
      <c r="L394" s="772">
        <v>441496.355454</v>
      </c>
      <c r="M394" s="772">
        <v>4658924.99967</v>
      </c>
      <c r="N394" s="877" t="s">
        <v>563</v>
      </c>
      <c r="O394" s="749" t="s">
        <v>1401</v>
      </c>
      <c r="P394" s="1000" t="s">
        <v>1402</v>
      </c>
      <c r="Q394" s="974">
        <f t="shared" si="6"/>
        <v>65.0785725</v>
      </c>
      <c r="R394" s="749"/>
    </row>
    <row r="395" s="135" customFormat="1" ht="18" customHeight="1" spans="1:18">
      <c r="A395" s="749" t="s">
        <v>390</v>
      </c>
      <c r="B395" s="991" t="s">
        <v>1280</v>
      </c>
      <c r="C395" s="815" t="s">
        <v>1348</v>
      </c>
      <c r="D395" s="999">
        <v>19.36035</v>
      </c>
      <c r="E395" s="681" t="s">
        <v>714</v>
      </c>
      <c r="F395" s="681" t="s">
        <v>714</v>
      </c>
      <c r="G395" s="738"/>
      <c r="H395" s="815" t="s">
        <v>721</v>
      </c>
      <c r="I395" s="991" t="s">
        <v>28</v>
      </c>
      <c r="J395" s="815" t="s">
        <v>58</v>
      </c>
      <c r="K395" s="681"/>
      <c r="L395" s="772">
        <v>440240.177929</v>
      </c>
      <c r="M395" s="772">
        <v>4659313.83174</v>
      </c>
      <c r="N395" s="877" t="s">
        <v>563</v>
      </c>
      <c r="O395" s="749" t="s">
        <v>1401</v>
      </c>
      <c r="P395" s="1000" t="s">
        <v>1402</v>
      </c>
      <c r="Q395" s="974">
        <f t="shared" si="6"/>
        <v>87.121575</v>
      </c>
      <c r="R395" s="749"/>
    </row>
    <row r="396" s="135" customFormat="1" ht="18" customHeight="1" spans="1:18">
      <c r="A396" s="749" t="s">
        <v>390</v>
      </c>
      <c r="B396" s="991" t="s">
        <v>1280</v>
      </c>
      <c r="C396" s="815" t="s">
        <v>1187</v>
      </c>
      <c r="D396" s="999">
        <v>6.077775</v>
      </c>
      <c r="E396" s="681" t="s">
        <v>714</v>
      </c>
      <c r="F396" s="681" t="s">
        <v>714</v>
      </c>
      <c r="G396" s="738"/>
      <c r="H396" s="815" t="s">
        <v>717</v>
      </c>
      <c r="I396" s="991" t="s">
        <v>28</v>
      </c>
      <c r="J396" s="815" t="s">
        <v>49</v>
      </c>
      <c r="K396" s="681"/>
      <c r="L396" s="772">
        <v>441010.685686</v>
      </c>
      <c r="M396" s="772">
        <v>4659627.2986</v>
      </c>
      <c r="N396" s="877" t="s">
        <v>563</v>
      </c>
      <c r="O396" s="749" t="s">
        <v>1401</v>
      </c>
      <c r="P396" s="1000" t="s">
        <v>1402</v>
      </c>
      <c r="Q396" s="974">
        <f t="shared" si="6"/>
        <v>27.3499875</v>
      </c>
      <c r="R396" s="749"/>
    </row>
    <row r="397" s="135" customFormat="1" ht="18" customHeight="1" spans="1:18">
      <c r="A397" s="749" t="s">
        <v>390</v>
      </c>
      <c r="B397" s="991" t="s">
        <v>1280</v>
      </c>
      <c r="C397" s="815" t="s">
        <v>1312</v>
      </c>
      <c r="D397" s="999">
        <v>52.48722</v>
      </c>
      <c r="E397" s="681" t="s">
        <v>714</v>
      </c>
      <c r="F397" s="681" t="s">
        <v>714</v>
      </c>
      <c r="G397" s="738"/>
      <c r="H397" s="815" t="s">
        <v>717</v>
      </c>
      <c r="I397" s="991" t="s">
        <v>28</v>
      </c>
      <c r="J397" s="815" t="s">
        <v>49</v>
      </c>
      <c r="K397" s="681"/>
      <c r="L397" s="772">
        <v>441701.106252</v>
      </c>
      <c r="M397" s="772">
        <v>4658900.94971</v>
      </c>
      <c r="N397" s="877" t="s">
        <v>563</v>
      </c>
      <c r="O397" s="749" t="s">
        <v>1401</v>
      </c>
      <c r="P397" s="1000" t="s">
        <v>1402</v>
      </c>
      <c r="Q397" s="974">
        <f t="shared" si="6"/>
        <v>236.19249</v>
      </c>
      <c r="R397" s="749"/>
    </row>
    <row r="398" s="135" customFormat="1" ht="18" customHeight="1" spans="1:18">
      <c r="A398" s="749" t="s">
        <v>390</v>
      </c>
      <c r="B398" s="991" t="s">
        <v>1280</v>
      </c>
      <c r="C398" s="815" t="s">
        <v>655</v>
      </c>
      <c r="D398" s="999">
        <v>57.726525</v>
      </c>
      <c r="E398" s="681" t="s">
        <v>714</v>
      </c>
      <c r="F398" s="681" t="s">
        <v>714</v>
      </c>
      <c r="G398" s="738"/>
      <c r="H398" s="815" t="s">
        <v>721</v>
      </c>
      <c r="I398" s="991" t="s">
        <v>28</v>
      </c>
      <c r="J398" s="815" t="s">
        <v>29</v>
      </c>
      <c r="K398" s="681"/>
      <c r="L398" s="772">
        <v>440981.990323</v>
      </c>
      <c r="M398" s="772">
        <v>4658978.18517</v>
      </c>
      <c r="N398" s="877" t="s">
        <v>563</v>
      </c>
      <c r="O398" s="749" t="s">
        <v>1401</v>
      </c>
      <c r="P398" s="1000" t="s">
        <v>1402</v>
      </c>
      <c r="Q398" s="974">
        <f t="shared" si="6"/>
        <v>259.7693625</v>
      </c>
      <c r="R398" s="749"/>
    </row>
    <row r="399" s="135" customFormat="1" ht="18" customHeight="1" spans="1:18">
      <c r="A399" s="749" t="s">
        <v>390</v>
      </c>
      <c r="B399" s="991" t="s">
        <v>1280</v>
      </c>
      <c r="C399" s="815" t="s">
        <v>690</v>
      </c>
      <c r="D399" s="999">
        <v>1.324455</v>
      </c>
      <c r="E399" s="681" t="s">
        <v>714</v>
      </c>
      <c r="F399" s="681" t="s">
        <v>714</v>
      </c>
      <c r="G399" s="738"/>
      <c r="H399" s="815" t="s">
        <v>717</v>
      </c>
      <c r="I399" s="991" t="s">
        <v>28</v>
      </c>
      <c r="J399" s="815" t="s">
        <v>29</v>
      </c>
      <c r="K399" s="711"/>
      <c r="L399" s="772">
        <v>441047.256499</v>
      </c>
      <c r="M399" s="772">
        <v>4658785.8897</v>
      </c>
      <c r="N399" s="877" t="s">
        <v>563</v>
      </c>
      <c r="O399" s="749" t="s">
        <v>1401</v>
      </c>
      <c r="P399" s="1000" t="s">
        <v>1402</v>
      </c>
      <c r="Q399" s="974">
        <f t="shared" si="6"/>
        <v>5.9600475</v>
      </c>
      <c r="R399" s="749"/>
    </row>
    <row r="400" s="135" customFormat="1" ht="18" customHeight="1" spans="1:18">
      <c r="A400" s="749" t="s">
        <v>390</v>
      </c>
      <c r="B400" s="991" t="s">
        <v>1280</v>
      </c>
      <c r="C400" s="815" t="s">
        <v>431</v>
      </c>
      <c r="D400" s="999">
        <v>8.073075</v>
      </c>
      <c r="E400" s="681" t="s">
        <v>714</v>
      </c>
      <c r="F400" s="681" t="s">
        <v>714</v>
      </c>
      <c r="G400" s="738"/>
      <c r="H400" s="815" t="s">
        <v>717</v>
      </c>
      <c r="I400" s="991" t="s">
        <v>28</v>
      </c>
      <c r="J400" s="815" t="s">
        <v>58</v>
      </c>
      <c r="K400" s="711"/>
      <c r="L400" s="772">
        <v>441715.635518</v>
      </c>
      <c r="M400" s="772">
        <v>4659364.0831</v>
      </c>
      <c r="N400" s="877" t="s">
        <v>563</v>
      </c>
      <c r="O400" s="749" t="s">
        <v>1401</v>
      </c>
      <c r="P400" s="1000" t="s">
        <v>1402</v>
      </c>
      <c r="Q400" s="974">
        <f t="shared" si="6"/>
        <v>36.3288375</v>
      </c>
      <c r="R400" s="749"/>
    </row>
    <row r="401" s="135" customFormat="1" ht="18" customHeight="1" spans="1:18">
      <c r="A401" s="749" t="s">
        <v>390</v>
      </c>
      <c r="B401" s="991" t="s">
        <v>1280</v>
      </c>
      <c r="C401" s="815" t="s">
        <v>694</v>
      </c>
      <c r="D401" s="999">
        <v>35.18229</v>
      </c>
      <c r="E401" s="681" t="s">
        <v>714</v>
      </c>
      <c r="F401" s="681" t="s">
        <v>714</v>
      </c>
      <c r="G401" s="738"/>
      <c r="H401" s="815" t="s">
        <v>717</v>
      </c>
      <c r="I401" s="991" t="s">
        <v>28</v>
      </c>
      <c r="J401" s="815" t="s">
        <v>49</v>
      </c>
      <c r="K401" s="711"/>
      <c r="L401" s="772">
        <v>440720.310458</v>
      </c>
      <c r="M401" s="772">
        <v>4658493.51744</v>
      </c>
      <c r="N401" s="877" t="s">
        <v>563</v>
      </c>
      <c r="O401" s="749" t="s">
        <v>1401</v>
      </c>
      <c r="P401" s="1000" t="s">
        <v>1402</v>
      </c>
      <c r="Q401" s="974">
        <f t="shared" si="6"/>
        <v>158.320305</v>
      </c>
      <c r="R401" s="749"/>
    </row>
    <row r="402" s="135" customFormat="1" ht="18" customHeight="1" spans="1:18">
      <c r="A402" s="749" t="s">
        <v>390</v>
      </c>
      <c r="B402" s="991" t="s">
        <v>1280</v>
      </c>
      <c r="C402" s="815" t="s">
        <v>419</v>
      </c>
      <c r="D402" s="999">
        <v>12.824685</v>
      </c>
      <c r="E402" s="681" t="s">
        <v>714</v>
      </c>
      <c r="F402" s="681" t="s">
        <v>714</v>
      </c>
      <c r="G402" s="738"/>
      <c r="H402" s="815" t="s">
        <v>721</v>
      </c>
      <c r="I402" s="991" t="s">
        <v>28</v>
      </c>
      <c r="J402" s="815" t="s">
        <v>58</v>
      </c>
      <c r="K402" s="681"/>
      <c r="L402" s="772">
        <v>440969.556062</v>
      </c>
      <c r="M402" s="772">
        <v>4659495.77477</v>
      </c>
      <c r="N402" s="877" t="s">
        <v>563</v>
      </c>
      <c r="O402" s="749" t="s">
        <v>1401</v>
      </c>
      <c r="P402" s="1000" t="s">
        <v>1402</v>
      </c>
      <c r="Q402" s="974">
        <f t="shared" si="6"/>
        <v>57.7110825</v>
      </c>
      <c r="R402" s="749"/>
    </row>
    <row r="403" s="135" customFormat="1" ht="18" customHeight="1" spans="1:18">
      <c r="A403" s="749" t="s">
        <v>390</v>
      </c>
      <c r="B403" s="991" t="s">
        <v>1280</v>
      </c>
      <c r="C403" s="815" t="s">
        <v>500</v>
      </c>
      <c r="D403" s="999">
        <v>17.453295</v>
      </c>
      <c r="E403" s="681" t="s">
        <v>714</v>
      </c>
      <c r="F403" s="681" t="s">
        <v>714</v>
      </c>
      <c r="G403" s="738"/>
      <c r="H403" s="815" t="s">
        <v>721</v>
      </c>
      <c r="I403" s="991" t="s">
        <v>28</v>
      </c>
      <c r="J403" s="815" t="s">
        <v>58</v>
      </c>
      <c r="K403" s="711"/>
      <c r="L403" s="772">
        <v>440479.108602</v>
      </c>
      <c r="M403" s="772">
        <v>4659878.6827</v>
      </c>
      <c r="N403" s="877" t="s">
        <v>563</v>
      </c>
      <c r="O403" s="749" t="s">
        <v>1401</v>
      </c>
      <c r="P403" s="1000" t="s">
        <v>1402</v>
      </c>
      <c r="Q403" s="974">
        <f t="shared" si="6"/>
        <v>78.5398275</v>
      </c>
      <c r="R403" s="749"/>
    </row>
    <row r="404" s="540" customFormat="1" ht="18" customHeight="1" spans="1:18">
      <c r="A404" s="749" t="s">
        <v>390</v>
      </c>
      <c r="B404" s="991" t="s">
        <v>1280</v>
      </c>
      <c r="C404" s="815" t="s">
        <v>628</v>
      </c>
      <c r="D404" s="999">
        <v>144.857235</v>
      </c>
      <c r="E404" s="681" t="s">
        <v>714</v>
      </c>
      <c r="F404" s="681" t="s">
        <v>714</v>
      </c>
      <c r="G404" s="681"/>
      <c r="H404" s="815" t="s">
        <v>721</v>
      </c>
      <c r="I404" s="991" t="s">
        <v>28</v>
      </c>
      <c r="J404" s="815" t="s">
        <v>58</v>
      </c>
      <c r="K404" s="681"/>
      <c r="L404" s="772">
        <v>441246.490148</v>
      </c>
      <c r="M404" s="772">
        <v>4658901.62756</v>
      </c>
      <c r="N404" s="877" t="s">
        <v>563</v>
      </c>
      <c r="O404" s="749" t="s">
        <v>1401</v>
      </c>
      <c r="P404" s="1000" t="s">
        <v>1402</v>
      </c>
      <c r="Q404" s="974">
        <f t="shared" si="6"/>
        <v>651.8575575</v>
      </c>
      <c r="R404" s="749"/>
    </row>
    <row r="405" s="135" customFormat="1" ht="18" customHeight="1" spans="1:18">
      <c r="A405" s="749" t="s">
        <v>390</v>
      </c>
      <c r="B405" s="991" t="s">
        <v>1280</v>
      </c>
      <c r="C405" s="815" t="s">
        <v>597</v>
      </c>
      <c r="D405" s="999">
        <v>11.44386</v>
      </c>
      <c r="E405" s="681" t="s">
        <v>714</v>
      </c>
      <c r="F405" s="681" t="s">
        <v>714</v>
      </c>
      <c r="G405" s="738"/>
      <c r="H405" s="815" t="s">
        <v>717</v>
      </c>
      <c r="I405" s="991" t="s">
        <v>28</v>
      </c>
      <c r="J405" s="815" t="s">
        <v>49</v>
      </c>
      <c r="K405" s="681"/>
      <c r="L405" s="772">
        <v>441448.68569</v>
      </c>
      <c r="M405" s="772">
        <v>4659757.62508</v>
      </c>
      <c r="N405" s="877" t="s">
        <v>563</v>
      </c>
      <c r="O405" s="749" t="s">
        <v>1401</v>
      </c>
      <c r="P405" s="1000" t="s">
        <v>1402</v>
      </c>
      <c r="Q405" s="974">
        <f t="shared" si="6"/>
        <v>51.49737</v>
      </c>
      <c r="R405" s="749"/>
    </row>
    <row r="406" s="135" customFormat="1" ht="18" customHeight="1" spans="1:18">
      <c r="A406" s="749" t="s">
        <v>390</v>
      </c>
      <c r="B406" s="991" t="s">
        <v>1280</v>
      </c>
      <c r="C406" s="815" t="s">
        <v>402</v>
      </c>
      <c r="D406" s="999">
        <v>32.818275</v>
      </c>
      <c r="E406" s="681" t="s">
        <v>714</v>
      </c>
      <c r="F406" s="681" t="s">
        <v>714</v>
      </c>
      <c r="G406" s="738"/>
      <c r="H406" s="815" t="s">
        <v>721</v>
      </c>
      <c r="I406" s="991" t="s">
        <v>28</v>
      </c>
      <c r="J406" s="815" t="s">
        <v>58</v>
      </c>
      <c r="K406" s="681"/>
      <c r="L406" s="772">
        <v>440902.749079</v>
      </c>
      <c r="M406" s="772">
        <v>4659712.79201</v>
      </c>
      <c r="N406" s="877" t="s">
        <v>563</v>
      </c>
      <c r="O406" s="749" t="s">
        <v>1401</v>
      </c>
      <c r="P406" s="1000" t="s">
        <v>1402</v>
      </c>
      <c r="Q406" s="974">
        <f t="shared" si="6"/>
        <v>147.6822375</v>
      </c>
      <c r="R406" s="749"/>
    </row>
    <row r="407" s="135" customFormat="1" ht="18" customHeight="1" spans="1:18">
      <c r="A407" s="749" t="s">
        <v>390</v>
      </c>
      <c r="B407" s="991" t="s">
        <v>1280</v>
      </c>
      <c r="C407" s="815" t="s">
        <v>687</v>
      </c>
      <c r="D407" s="999">
        <v>47.12952</v>
      </c>
      <c r="E407" s="681" t="s">
        <v>714</v>
      </c>
      <c r="F407" s="681" t="s">
        <v>714</v>
      </c>
      <c r="G407" s="738"/>
      <c r="H407" s="815" t="s">
        <v>717</v>
      </c>
      <c r="I407" s="991" t="s">
        <v>28</v>
      </c>
      <c r="J407" s="815" t="s">
        <v>49</v>
      </c>
      <c r="K407" s="681"/>
      <c r="L407" s="772">
        <v>441752.187311</v>
      </c>
      <c r="M407" s="772">
        <v>4659030.15601</v>
      </c>
      <c r="N407" s="877" t="s">
        <v>563</v>
      </c>
      <c r="O407" s="749" t="s">
        <v>1401</v>
      </c>
      <c r="P407" s="1000" t="s">
        <v>1402</v>
      </c>
      <c r="Q407" s="974">
        <f t="shared" si="6"/>
        <v>212.08284</v>
      </c>
      <c r="R407" s="749"/>
    </row>
    <row r="408" s="135" customFormat="1" ht="18" customHeight="1" spans="1:18">
      <c r="A408" s="749" t="s">
        <v>390</v>
      </c>
      <c r="B408" s="991" t="s">
        <v>1280</v>
      </c>
      <c r="C408" s="815" t="s">
        <v>1418</v>
      </c>
      <c r="D408" s="999">
        <v>14.91228</v>
      </c>
      <c r="E408" s="681" t="s">
        <v>714</v>
      </c>
      <c r="F408" s="681" t="s">
        <v>714</v>
      </c>
      <c r="G408" s="738"/>
      <c r="H408" s="815" t="s">
        <v>721</v>
      </c>
      <c r="I408" s="991" t="s">
        <v>28</v>
      </c>
      <c r="J408" s="815" t="s">
        <v>1084</v>
      </c>
      <c r="K408" s="681"/>
      <c r="L408" s="772">
        <v>441009.516186</v>
      </c>
      <c r="M408" s="772">
        <v>4658678.01084</v>
      </c>
      <c r="N408" s="877" t="s">
        <v>563</v>
      </c>
      <c r="O408" s="749" t="s">
        <v>1401</v>
      </c>
      <c r="P408" s="1000" t="s">
        <v>1402</v>
      </c>
      <c r="Q408" s="974">
        <f t="shared" si="6"/>
        <v>67.10526</v>
      </c>
      <c r="R408" s="749"/>
    </row>
    <row r="409" s="135" customFormat="1" ht="18" customHeight="1" spans="1:18">
      <c r="A409" s="749" t="s">
        <v>390</v>
      </c>
      <c r="B409" s="991" t="s">
        <v>1280</v>
      </c>
      <c r="C409" s="815" t="s">
        <v>408</v>
      </c>
      <c r="D409" s="999">
        <v>6.511995</v>
      </c>
      <c r="E409" s="681" t="s">
        <v>714</v>
      </c>
      <c r="F409" s="681" t="s">
        <v>714</v>
      </c>
      <c r="G409" s="738"/>
      <c r="H409" s="815" t="s">
        <v>721</v>
      </c>
      <c r="I409" s="991" t="s">
        <v>28</v>
      </c>
      <c r="J409" s="815" t="s">
        <v>49</v>
      </c>
      <c r="K409" s="681"/>
      <c r="L409" s="772">
        <v>441078.72636</v>
      </c>
      <c r="M409" s="772">
        <v>4659654.3609</v>
      </c>
      <c r="N409" s="877" t="s">
        <v>563</v>
      </c>
      <c r="O409" s="749" t="s">
        <v>1401</v>
      </c>
      <c r="P409" s="1000" t="s">
        <v>1402</v>
      </c>
      <c r="Q409" s="974">
        <f t="shared" si="6"/>
        <v>29.3039775</v>
      </c>
      <c r="R409" s="749"/>
    </row>
    <row r="410" s="135" customFormat="1" ht="18" customHeight="1" spans="1:18">
      <c r="A410" s="749" t="s">
        <v>390</v>
      </c>
      <c r="B410" s="991" t="s">
        <v>1280</v>
      </c>
      <c r="C410" s="815" t="s">
        <v>377</v>
      </c>
      <c r="D410" s="999">
        <v>16.954275</v>
      </c>
      <c r="E410" s="681" t="s">
        <v>714</v>
      </c>
      <c r="F410" s="681" t="s">
        <v>714</v>
      </c>
      <c r="G410" s="738"/>
      <c r="H410" s="815" t="s">
        <v>721</v>
      </c>
      <c r="I410" s="991" t="s">
        <v>28</v>
      </c>
      <c r="J410" s="815" t="s">
        <v>58</v>
      </c>
      <c r="K410" s="681"/>
      <c r="L410" s="772">
        <v>440744.214683</v>
      </c>
      <c r="M410" s="772">
        <v>4659802.33843</v>
      </c>
      <c r="N410" s="877" t="s">
        <v>563</v>
      </c>
      <c r="O410" s="749" t="s">
        <v>1401</v>
      </c>
      <c r="P410" s="1000" t="s">
        <v>1402</v>
      </c>
      <c r="Q410" s="974">
        <f t="shared" si="6"/>
        <v>76.2942375</v>
      </c>
      <c r="R410" s="749"/>
    </row>
    <row r="411" s="540" customFormat="1" ht="18" customHeight="1" spans="1:18">
      <c r="A411" s="749" t="s">
        <v>390</v>
      </c>
      <c r="B411" s="991" t="s">
        <v>1280</v>
      </c>
      <c r="C411" s="815" t="s">
        <v>581</v>
      </c>
      <c r="D411" s="999">
        <v>13.52835</v>
      </c>
      <c r="E411" s="681" t="s">
        <v>714</v>
      </c>
      <c r="F411" s="681" t="s">
        <v>714</v>
      </c>
      <c r="G411" s="966"/>
      <c r="H411" s="815" t="s">
        <v>721</v>
      </c>
      <c r="I411" s="991" t="s">
        <v>28</v>
      </c>
      <c r="J411" s="815" t="s">
        <v>58</v>
      </c>
      <c r="K411" s="681"/>
      <c r="L411" s="772">
        <v>440127.150264</v>
      </c>
      <c r="M411" s="772">
        <v>4659610.13286</v>
      </c>
      <c r="N411" s="877" t="s">
        <v>563</v>
      </c>
      <c r="O411" s="749" t="s">
        <v>1401</v>
      </c>
      <c r="P411" s="1000" t="s">
        <v>1402</v>
      </c>
      <c r="Q411" s="974">
        <f t="shared" si="6"/>
        <v>60.877575</v>
      </c>
      <c r="R411" s="749"/>
    </row>
    <row r="412" s="135" customFormat="1" ht="18" customHeight="1" spans="1:18">
      <c r="A412" s="749" t="s">
        <v>390</v>
      </c>
      <c r="B412" s="991" t="s">
        <v>1280</v>
      </c>
      <c r="C412" s="815" t="s">
        <v>608</v>
      </c>
      <c r="D412" s="999">
        <v>16.17588</v>
      </c>
      <c r="E412" s="681" t="s">
        <v>714</v>
      </c>
      <c r="F412" s="681" t="s">
        <v>714</v>
      </c>
      <c r="G412" s="681"/>
      <c r="H412" s="815" t="s">
        <v>721</v>
      </c>
      <c r="I412" s="991" t="s">
        <v>28</v>
      </c>
      <c r="J412" s="815" t="s">
        <v>58</v>
      </c>
      <c r="K412" s="752"/>
      <c r="L412" s="772">
        <v>440307.2114</v>
      </c>
      <c r="M412" s="772">
        <v>4659102.00392</v>
      </c>
      <c r="N412" s="877" t="s">
        <v>563</v>
      </c>
      <c r="O412" s="749" t="s">
        <v>1401</v>
      </c>
      <c r="P412" s="1000" t="s">
        <v>1402</v>
      </c>
      <c r="Q412" s="974">
        <f t="shared" si="6"/>
        <v>72.79146</v>
      </c>
      <c r="R412" s="749"/>
    </row>
    <row r="413" s="135" customFormat="1" ht="18" customHeight="1" spans="1:18">
      <c r="A413" s="749" t="s">
        <v>390</v>
      </c>
      <c r="B413" s="991" t="s">
        <v>1280</v>
      </c>
      <c r="C413" s="815" t="s">
        <v>647</v>
      </c>
      <c r="D413" s="999">
        <v>15.89964</v>
      </c>
      <c r="E413" s="681" t="s">
        <v>714</v>
      </c>
      <c r="F413" s="681" t="s">
        <v>714</v>
      </c>
      <c r="G413" s="681"/>
      <c r="H413" s="815" t="s">
        <v>721</v>
      </c>
      <c r="I413" s="991" t="s">
        <v>28</v>
      </c>
      <c r="J413" s="815" t="s">
        <v>58</v>
      </c>
      <c r="K413" s="755"/>
      <c r="L413" s="772">
        <v>440757.34225</v>
      </c>
      <c r="M413" s="772">
        <v>4659452.31052</v>
      </c>
      <c r="N413" s="877" t="s">
        <v>563</v>
      </c>
      <c r="O413" s="749" t="s">
        <v>1401</v>
      </c>
      <c r="P413" s="1000" t="s">
        <v>1402</v>
      </c>
      <c r="Q413" s="974">
        <f t="shared" si="6"/>
        <v>71.54838</v>
      </c>
      <c r="R413" s="749"/>
    </row>
    <row r="414" s="135" customFormat="1" ht="18" customHeight="1" spans="1:18">
      <c r="A414" s="984"/>
      <c r="B414" s="1004" t="s">
        <v>1281</v>
      </c>
      <c r="C414" s="1004"/>
      <c r="D414" s="997">
        <v>454.83661</v>
      </c>
      <c r="E414" s="951"/>
      <c r="F414" s="951"/>
      <c r="G414" s="951"/>
      <c r="H414" s="951"/>
      <c r="I414" s="998"/>
      <c r="J414" s="998"/>
      <c r="K414" s="961"/>
      <c r="L414" s="962"/>
      <c r="M414" s="962"/>
      <c r="N414" s="951"/>
      <c r="O414" s="984"/>
      <c r="P414" s="990" t="s">
        <v>3</v>
      </c>
      <c r="Q414" s="972">
        <f t="shared" si="6"/>
        <v>2046.764745</v>
      </c>
      <c r="R414" s="749"/>
    </row>
    <row r="415" s="135" customFormat="1" ht="18" customHeight="1" spans="1:18">
      <c r="A415" s="749" t="s">
        <v>390</v>
      </c>
      <c r="B415" s="711" t="s">
        <v>1281</v>
      </c>
      <c r="C415" s="711" t="s">
        <v>408</v>
      </c>
      <c r="D415" s="751">
        <v>13</v>
      </c>
      <c r="E415" s="681" t="s">
        <v>714</v>
      </c>
      <c r="F415" s="681" t="s">
        <v>1075</v>
      </c>
      <c r="G415" s="681" t="s">
        <v>716</v>
      </c>
      <c r="H415" s="681" t="s">
        <v>27</v>
      </c>
      <c r="I415" s="681" t="s">
        <v>28</v>
      </c>
      <c r="J415" s="681" t="s">
        <v>58</v>
      </c>
      <c r="K415" s="755"/>
      <c r="L415" s="752">
        <v>4440324</v>
      </c>
      <c r="M415" s="752">
        <v>4659921</v>
      </c>
      <c r="N415" s="681"/>
      <c r="O415" s="749" t="s">
        <v>1401</v>
      </c>
      <c r="P415" s="1000" t="s">
        <v>1402</v>
      </c>
      <c r="Q415" s="974">
        <f t="shared" si="6"/>
        <v>58.5</v>
      </c>
      <c r="R415" s="749"/>
    </row>
    <row r="416" s="135" customFormat="1" ht="18" customHeight="1" spans="1:18">
      <c r="A416" s="749" t="s">
        <v>390</v>
      </c>
      <c r="B416" s="711" t="s">
        <v>1281</v>
      </c>
      <c r="C416" s="815" t="s">
        <v>1300</v>
      </c>
      <c r="D416" s="755">
        <v>43.402575</v>
      </c>
      <c r="E416" s="681" t="s">
        <v>714</v>
      </c>
      <c r="F416" s="681" t="s">
        <v>1075</v>
      </c>
      <c r="G416" s="681" t="s">
        <v>716</v>
      </c>
      <c r="H416" s="815" t="s">
        <v>717</v>
      </c>
      <c r="I416" s="681" t="s">
        <v>28</v>
      </c>
      <c r="J416" s="815" t="s">
        <v>327</v>
      </c>
      <c r="K416" s="755"/>
      <c r="L416" s="772">
        <v>441899.930059</v>
      </c>
      <c r="M416" s="772">
        <v>4660153.74056</v>
      </c>
      <c r="N416" s="681"/>
      <c r="O416" s="749" t="s">
        <v>1401</v>
      </c>
      <c r="P416" s="1000" t="s">
        <v>1402</v>
      </c>
      <c r="Q416" s="974">
        <f t="shared" si="6"/>
        <v>195.3115875</v>
      </c>
      <c r="R416" s="749"/>
    </row>
    <row r="417" s="135" customFormat="1" ht="18" customHeight="1" spans="1:18">
      <c r="A417" s="749" t="s">
        <v>390</v>
      </c>
      <c r="B417" s="711" t="s">
        <v>1281</v>
      </c>
      <c r="C417" s="815" t="s">
        <v>1160</v>
      </c>
      <c r="D417" s="755">
        <v>18.18069</v>
      </c>
      <c r="E417" s="681" t="s">
        <v>714</v>
      </c>
      <c r="F417" s="681" t="s">
        <v>1075</v>
      </c>
      <c r="G417" s="681" t="s">
        <v>716</v>
      </c>
      <c r="H417" s="815" t="s">
        <v>717</v>
      </c>
      <c r="I417" s="681" t="s">
        <v>28</v>
      </c>
      <c r="J417" s="815" t="s">
        <v>29</v>
      </c>
      <c r="K417" s="755"/>
      <c r="L417" s="772">
        <v>441208.685818</v>
      </c>
      <c r="M417" s="772">
        <v>4659826.71168</v>
      </c>
      <c r="N417" s="681" t="s">
        <v>563</v>
      </c>
      <c r="O417" s="749" t="s">
        <v>1401</v>
      </c>
      <c r="P417" s="1000" t="s">
        <v>1402</v>
      </c>
      <c r="Q417" s="974">
        <f t="shared" si="6"/>
        <v>81.813105</v>
      </c>
      <c r="R417" s="749"/>
    </row>
    <row r="418" s="135" customFormat="1" ht="18" customHeight="1" spans="1:18">
      <c r="A418" s="749" t="s">
        <v>390</v>
      </c>
      <c r="B418" s="711" t="s">
        <v>1281</v>
      </c>
      <c r="C418" s="815" t="s">
        <v>1419</v>
      </c>
      <c r="D418" s="755">
        <v>2.70753</v>
      </c>
      <c r="E418" s="681" t="s">
        <v>714</v>
      </c>
      <c r="F418" s="681" t="s">
        <v>1075</v>
      </c>
      <c r="G418" s="681" t="s">
        <v>716</v>
      </c>
      <c r="H418" s="815" t="s">
        <v>721</v>
      </c>
      <c r="I418" s="681" t="s">
        <v>28</v>
      </c>
      <c r="J418" s="815" t="s">
        <v>327</v>
      </c>
      <c r="K418" s="755"/>
      <c r="L418" s="772">
        <v>441966.589435</v>
      </c>
      <c r="M418" s="772">
        <v>4660183.93757</v>
      </c>
      <c r="N418" s="681" t="s">
        <v>563</v>
      </c>
      <c r="O418" s="749" t="s">
        <v>1401</v>
      </c>
      <c r="P418" s="1000" t="s">
        <v>1402</v>
      </c>
      <c r="Q418" s="974">
        <f t="shared" si="6"/>
        <v>12.183885</v>
      </c>
      <c r="R418" s="749"/>
    </row>
    <row r="419" s="135" customFormat="1" ht="18" customHeight="1" spans="1:18">
      <c r="A419" s="749" t="s">
        <v>390</v>
      </c>
      <c r="B419" s="711" t="s">
        <v>1281</v>
      </c>
      <c r="C419" s="815" t="s">
        <v>1420</v>
      </c>
      <c r="D419" s="755">
        <v>22.505145</v>
      </c>
      <c r="E419" s="681" t="s">
        <v>714</v>
      </c>
      <c r="F419" s="681" t="s">
        <v>1075</v>
      </c>
      <c r="G419" s="681" t="s">
        <v>716</v>
      </c>
      <c r="H419" s="815" t="s">
        <v>717</v>
      </c>
      <c r="I419" s="681" t="s">
        <v>28</v>
      </c>
      <c r="J419" s="815" t="s">
        <v>29</v>
      </c>
      <c r="K419" s="755"/>
      <c r="L419" s="772">
        <v>441129.281185</v>
      </c>
      <c r="M419" s="772">
        <v>4659984.9016</v>
      </c>
      <c r="N419" s="681" t="s">
        <v>563</v>
      </c>
      <c r="O419" s="749" t="s">
        <v>1401</v>
      </c>
      <c r="P419" s="1000" t="s">
        <v>1402</v>
      </c>
      <c r="Q419" s="974">
        <f t="shared" si="6"/>
        <v>101.2731525</v>
      </c>
      <c r="R419" s="749"/>
    </row>
    <row r="420" s="135" customFormat="1" ht="18" customHeight="1" spans="1:18">
      <c r="A420" s="749" t="s">
        <v>390</v>
      </c>
      <c r="B420" s="711" t="s">
        <v>1281</v>
      </c>
      <c r="C420" s="815" t="s">
        <v>642</v>
      </c>
      <c r="D420" s="755">
        <v>8.55654</v>
      </c>
      <c r="E420" s="681" t="s">
        <v>714</v>
      </c>
      <c r="F420" s="681" t="s">
        <v>1075</v>
      </c>
      <c r="G420" s="681" t="s">
        <v>716</v>
      </c>
      <c r="H420" s="815" t="s">
        <v>717</v>
      </c>
      <c r="I420" s="681" t="s">
        <v>28</v>
      </c>
      <c r="J420" s="815" t="s">
        <v>58</v>
      </c>
      <c r="K420" s="755"/>
      <c r="L420" s="772">
        <v>441860.457302</v>
      </c>
      <c r="M420" s="772">
        <v>4660464.35212</v>
      </c>
      <c r="N420" s="681" t="s">
        <v>563</v>
      </c>
      <c r="O420" s="749" t="s">
        <v>1401</v>
      </c>
      <c r="P420" s="1000" t="s">
        <v>1402</v>
      </c>
      <c r="Q420" s="974">
        <f t="shared" si="6"/>
        <v>38.50443</v>
      </c>
      <c r="R420" s="749"/>
    </row>
    <row r="421" s="135" customFormat="1" ht="18" customHeight="1" spans="1:18">
      <c r="A421" s="749" t="s">
        <v>390</v>
      </c>
      <c r="B421" s="711" t="s">
        <v>1281</v>
      </c>
      <c r="C421" s="815" t="s">
        <v>1406</v>
      </c>
      <c r="D421" s="755">
        <v>17.90937</v>
      </c>
      <c r="E421" s="681" t="s">
        <v>714</v>
      </c>
      <c r="F421" s="681" t="s">
        <v>1075</v>
      </c>
      <c r="G421" s="681" t="s">
        <v>716</v>
      </c>
      <c r="H421" s="815" t="s">
        <v>717</v>
      </c>
      <c r="I421" s="681" t="s">
        <v>28</v>
      </c>
      <c r="J421" s="815" t="s">
        <v>29</v>
      </c>
      <c r="K421" s="755"/>
      <c r="L421" s="772">
        <v>441240.947873</v>
      </c>
      <c r="M421" s="772">
        <v>4660218.93736</v>
      </c>
      <c r="N421" s="681" t="s">
        <v>563</v>
      </c>
      <c r="O421" s="749" t="s">
        <v>1401</v>
      </c>
      <c r="P421" s="1000" t="s">
        <v>1402</v>
      </c>
      <c r="Q421" s="974">
        <f t="shared" si="6"/>
        <v>80.592165</v>
      </c>
      <c r="R421" s="749"/>
    </row>
    <row r="422" s="135" customFormat="1" ht="18" customHeight="1" spans="1:18">
      <c r="A422" s="749" t="s">
        <v>390</v>
      </c>
      <c r="B422" s="711" t="s">
        <v>1281</v>
      </c>
      <c r="C422" s="815" t="s">
        <v>667</v>
      </c>
      <c r="D422" s="755">
        <v>17.909955</v>
      </c>
      <c r="E422" s="681" t="s">
        <v>714</v>
      </c>
      <c r="F422" s="681" t="s">
        <v>1075</v>
      </c>
      <c r="G422" s="681" t="s">
        <v>716</v>
      </c>
      <c r="H422" s="815" t="s">
        <v>721</v>
      </c>
      <c r="I422" s="681" t="s">
        <v>28</v>
      </c>
      <c r="J422" s="815" t="s">
        <v>58</v>
      </c>
      <c r="K422" s="755"/>
      <c r="L422" s="772">
        <v>441179.138912</v>
      </c>
      <c r="M422" s="772">
        <v>4659986.3454</v>
      </c>
      <c r="N422" s="681" t="s">
        <v>563</v>
      </c>
      <c r="O422" s="749" t="s">
        <v>1401</v>
      </c>
      <c r="P422" s="1000" t="s">
        <v>1402</v>
      </c>
      <c r="Q422" s="974">
        <f t="shared" si="6"/>
        <v>80.5947975</v>
      </c>
      <c r="R422" s="749"/>
    </row>
    <row r="423" s="135" customFormat="1" ht="18" customHeight="1" spans="1:18">
      <c r="A423" s="749" t="s">
        <v>390</v>
      </c>
      <c r="B423" s="711" t="s">
        <v>1281</v>
      </c>
      <c r="C423" s="815" t="s">
        <v>1421</v>
      </c>
      <c r="D423" s="755">
        <v>6.832005</v>
      </c>
      <c r="E423" s="681" t="s">
        <v>714</v>
      </c>
      <c r="F423" s="681" t="s">
        <v>1075</v>
      </c>
      <c r="G423" s="681" t="s">
        <v>716</v>
      </c>
      <c r="H423" s="815" t="s">
        <v>721</v>
      </c>
      <c r="I423" s="681" t="s">
        <v>28</v>
      </c>
      <c r="J423" s="815" t="s">
        <v>29</v>
      </c>
      <c r="K423" s="755"/>
      <c r="L423" s="772">
        <v>441155.135812</v>
      </c>
      <c r="M423" s="772">
        <v>4659818.16151</v>
      </c>
      <c r="N423" s="681" t="s">
        <v>563</v>
      </c>
      <c r="O423" s="749" t="s">
        <v>1401</v>
      </c>
      <c r="P423" s="1000" t="s">
        <v>1402</v>
      </c>
      <c r="Q423" s="974">
        <f t="shared" si="6"/>
        <v>30.7440225</v>
      </c>
      <c r="R423" s="749"/>
    </row>
    <row r="424" s="135" customFormat="1" ht="18" customHeight="1" spans="1:18">
      <c r="A424" s="749" t="s">
        <v>390</v>
      </c>
      <c r="B424" s="711" t="s">
        <v>1281</v>
      </c>
      <c r="C424" s="815" t="s">
        <v>1347</v>
      </c>
      <c r="D424" s="755">
        <v>12.86007</v>
      </c>
      <c r="E424" s="681" t="s">
        <v>714</v>
      </c>
      <c r="F424" s="681" t="s">
        <v>1075</v>
      </c>
      <c r="G424" s="681" t="s">
        <v>716</v>
      </c>
      <c r="H424" s="815" t="s">
        <v>721</v>
      </c>
      <c r="I424" s="681" t="s">
        <v>28</v>
      </c>
      <c r="J424" s="815" t="s">
        <v>29</v>
      </c>
      <c r="K424" s="755"/>
      <c r="L424" s="772">
        <v>441296.13642</v>
      </c>
      <c r="M424" s="772">
        <v>4660190.3924</v>
      </c>
      <c r="N424" s="681" t="s">
        <v>563</v>
      </c>
      <c r="O424" s="749" t="s">
        <v>1401</v>
      </c>
      <c r="P424" s="1000" t="s">
        <v>1402</v>
      </c>
      <c r="Q424" s="974">
        <f t="shared" si="6"/>
        <v>57.870315</v>
      </c>
      <c r="R424" s="749"/>
    </row>
    <row r="425" s="135" customFormat="1" ht="18" customHeight="1" spans="1:18">
      <c r="A425" s="749" t="s">
        <v>390</v>
      </c>
      <c r="B425" s="711" t="s">
        <v>1281</v>
      </c>
      <c r="C425" s="815" t="s">
        <v>560</v>
      </c>
      <c r="D425" s="755">
        <v>7.212405</v>
      </c>
      <c r="E425" s="681" t="s">
        <v>714</v>
      </c>
      <c r="F425" s="681" t="s">
        <v>1075</v>
      </c>
      <c r="G425" s="681" t="s">
        <v>716</v>
      </c>
      <c r="H425" s="815" t="s">
        <v>721</v>
      </c>
      <c r="I425" s="681" t="s">
        <v>28</v>
      </c>
      <c r="J425" s="815" t="s">
        <v>58</v>
      </c>
      <c r="K425" s="755"/>
      <c r="L425" s="772">
        <v>441688.932584</v>
      </c>
      <c r="M425" s="772">
        <v>4660181.68963</v>
      </c>
      <c r="N425" s="681" t="s">
        <v>563</v>
      </c>
      <c r="O425" s="749" t="s">
        <v>1401</v>
      </c>
      <c r="P425" s="1000" t="s">
        <v>1402</v>
      </c>
      <c r="Q425" s="974">
        <f t="shared" si="6"/>
        <v>32.4558225</v>
      </c>
      <c r="R425" s="749"/>
    </row>
    <row r="426" s="135" customFormat="1" ht="18" customHeight="1" spans="1:18">
      <c r="A426" s="749" t="s">
        <v>390</v>
      </c>
      <c r="B426" s="711" t="s">
        <v>1281</v>
      </c>
      <c r="C426" s="815" t="s">
        <v>1422</v>
      </c>
      <c r="D426" s="755">
        <v>0.879525</v>
      </c>
      <c r="E426" s="681" t="s">
        <v>714</v>
      </c>
      <c r="F426" s="681" t="s">
        <v>1075</v>
      </c>
      <c r="G426" s="681" t="s">
        <v>716</v>
      </c>
      <c r="H426" s="815" t="s">
        <v>717</v>
      </c>
      <c r="I426" s="681" t="s">
        <v>28</v>
      </c>
      <c r="J426" s="815" t="s">
        <v>58</v>
      </c>
      <c r="K426" s="755"/>
      <c r="L426" s="772">
        <v>441876.675261</v>
      </c>
      <c r="M426" s="772">
        <v>4660489.35683</v>
      </c>
      <c r="N426" s="681" t="s">
        <v>563</v>
      </c>
      <c r="O426" s="749" t="s">
        <v>1401</v>
      </c>
      <c r="P426" s="1000" t="s">
        <v>1402</v>
      </c>
      <c r="Q426" s="974">
        <f t="shared" si="6"/>
        <v>3.9578625</v>
      </c>
      <c r="R426" s="749"/>
    </row>
    <row r="427" s="135" customFormat="1" ht="18" customHeight="1" spans="1:18">
      <c r="A427" s="749" t="s">
        <v>390</v>
      </c>
      <c r="B427" s="711" t="s">
        <v>1281</v>
      </c>
      <c r="C427" s="815" t="s">
        <v>666</v>
      </c>
      <c r="D427" s="755">
        <v>76.4952</v>
      </c>
      <c r="E427" s="681" t="s">
        <v>714</v>
      </c>
      <c r="F427" s="681" t="s">
        <v>1075</v>
      </c>
      <c r="G427" s="681" t="s">
        <v>716</v>
      </c>
      <c r="H427" s="815" t="s">
        <v>717</v>
      </c>
      <c r="I427" s="681" t="s">
        <v>28</v>
      </c>
      <c r="J427" s="815" t="s">
        <v>58</v>
      </c>
      <c r="K427" s="755"/>
      <c r="L427" s="772">
        <v>441420.247038</v>
      </c>
      <c r="M427" s="772">
        <v>4660042.96073</v>
      </c>
      <c r="N427" s="681" t="s">
        <v>563</v>
      </c>
      <c r="O427" s="749" t="s">
        <v>1401</v>
      </c>
      <c r="P427" s="1000" t="s">
        <v>1402</v>
      </c>
      <c r="Q427" s="974">
        <f t="shared" si="6"/>
        <v>344.2284</v>
      </c>
      <c r="R427" s="749"/>
    </row>
    <row r="428" s="135" customFormat="1" ht="18" customHeight="1" spans="1:18">
      <c r="A428" s="749" t="s">
        <v>390</v>
      </c>
      <c r="B428" s="711" t="s">
        <v>1281</v>
      </c>
      <c r="C428" s="815" t="s">
        <v>1423</v>
      </c>
      <c r="D428" s="755">
        <v>15.098985</v>
      </c>
      <c r="E428" s="681" t="s">
        <v>714</v>
      </c>
      <c r="F428" s="681" t="s">
        <v>1075</v>
      </c>
      <c r="G428" s="681" t="s">
        <v>716</v>
      </c>
      <c r="H428" s="815" t="s">
        <v>717</v>
      </c>
      <c r="I428" s="681" t="s">
        <v>28</v>
      </c>
      <c r="J428" s="815" t="s">
        <v>29</v>
      </c>
      <c r="K428" s="755"/>
      <c r="L428" s="772">
        <v>441844.408266</v>
      </c>
      <c r="M428" s="772">
        <v>4660045.46384</v>
      </c>
      <c r="N428" s="681" t="s">
        <v>563</v>
      </c>
      <c r="O428" s="749" t="s">
        <v>1401</v>
      </c>
      <c r="P428" s="1000" t="s">
        <v>1402</v>
      </c>
      <c r="Q428" s="974">
        <f t="shared" si="6"/>
        <v>67.9454325</v>
      </c>
      <c r="R428" s="749"/>
    </row>
    <row r="429" s="135" customFormat="1" ht="18" customHeight="1" spans="1:18">
      <c r="A429" s="749" t="s">
        <v>390</v>
      </c>
      <c r="B429" s="711" t="s">
        <v>1281</v>
      </c>
      <c r="C429" s="815" t="s">
        <v>558</v>
      </c>
      <c r="D429" s="755">
        <v>8.70777</v>
      </c>
      <c r="E429" s="681" t="s">
        <v>714</v>
      </c>
      <c r="F429" s="681" t="s">
        <v>1075</v>
      </c>
      <c r="G429" s="681" t="s">
        <v>716</v>
      </c>
      <c r="H429" s="815" t="s">
        <v>717</v>
      </c>
      <c r="I429" s="681" t="s">
        <v>28</v>
      </c>
      <c r="J429" s="815" t="s">
        <v>29</v>
      </c>
      <c r="K429" s="755"/>
      <c r="L429" s="772">
        <v>441789.335578</v>
      </c>
      <c r="M429" s="772">
        <v>4660220.16642</v>
      </c>
      <c r="N429" s="681" t="s">
        <v>563</v>
      </c>
      <c r="O429" s="749" t="s">
        <v>1401</v>
      </c>
      <c r="P429" s="1000" t="s">
        <v>1402</v>
      </c>
      <c r="Q429" s="974">
        <f t="shared" si="6"/>
        <v>39.184965</v>
      </c>
      <c r="R429" s="749"/>
    </row>
    <row r="430" s="135" customFormat="1" ht="18" customHeight="1" spans="1:18">
      <c r="A430" s="749" t="s">
        <v>390</v>
      </c>
      <c r="B430" s="711" t="s">
        <v>1281</v>
      </c>
      <c r="C430" s="815" t="s">
        <v>1424</v>
      </c>
      <c r="D430" s="755">
        <v>3.49056</v>
      </c>
      <c r="E430" s="681" t="s">
        <v>714</v>
      </c>
      <c r="F430" s="681" t="s">
        <v>1075</v>
      </c>
      <c r="G430" s="681" t="s">
        <v>716</v>
      </c>
      <c r="H430" s="815" t="s">
        <v>717</v>
      </c>
      <c r="I430" s="681" t="s">
        <v>28</v>
      </c>
      <c r="J430" s="815" t="s">
        <v>29</v>
      </c>
      <c r="K430" s="755"/>
      <c r="L430" s="772">
        <v>441173.847871</v>
      </c>
      <c r="M430" s="772">
        <v>4659790.84922</v>
      </c>
      <c r="N430" s="681" t="s">
        <v>563</v>
      </c>
      <c r="O430" s="749" t="s">
        <v>1401</v>
      </c>
      <c r="P430" s="1000" t="s">
        <v>1402</v>
      </c>
      <c r="Q430" s="974">
        <f t="shared" si="6"/>
        <v>15.70752</v>
      </c>
      <c r="R430" s="749"/>
    </row>
    <row r="431" s="135" customFormat="1" ht="18" customHeight="1" spans="1:18">
      <c r="A431" s="749" t="s">
        <v>390</v>
      </c>
      <c r="B431" s="711" t="s">
        <v>1281</v>
      </c>
      <c r="C431" s="815" t="s">
        <v>1425</v>
      </c>
      <c r="D431" s="755">
        <v>9.030705</v>
      </c>
      <c r="E431" s="681" t="s">
        <v>714</v>
      </c>
      <c r="F431" s="681" t="s">
        <v>1075</v>
      </c>
      <c r="G431" s="681" t="s">
        <v>716</v>
      </c>
      <c r="H431" s="815" t="s">
        <v>717</v>
      </c>
      <c r="I431" s="681" t="s">
        <v>28</v>
      </c>
      <c r="J431" s="815" t="s">
        <v>327</v>
      </c>
      <c r="K431" s="755"/>
      <c r="L431" s="772">
        <v>441812.28401</v>
      </c>
      <c r="M431" s="772">
        <v>4660464.38777</v>
      </c>
      <c r="N431" s="681" t="s">
        <v>563</v>
      </c>
      <c r="O431" s="749" t="s">
        <v>1401</v>
      </c>
      <c r="P431" s="1000" t="s">
        <v>1402</v>
      </c>
      <c r="Q431" s="974">
        <f t="shared" si="6"/>
        <v>40.6381725</v>
      </c>
      <c r="R431" s="749"/>
    </row>
    <row r="432" s="135" customFormat="1" ht="18" customHeight="1" spans="1:18">
      <c r="A432" s="749" t="s">
        <v>390</v>
      </c>
      <c r="B432" s="711" t="s">
        <v>1281</v>
      </c>
      <c r="C432" s="815" t="s">
        <v>1184</v>
      </c>
      <c r="D432" s="755">
        <v>5.25711</v>
      </c>
      <c r="E432" s="681" t="s">
        <v>714</v>
      </c>
      <c r="F432" s="681" t="s">
        <v>1075</v>
      </c>
      <c r="G432" s="681" t="s">
        <v>716</v>
      </c>
      <c r="H432" s="815" t="s">
        <v>721</v>
      </c>
      <c r="I432" s="681" t="s">
        <v>28</v>
      </c>
      <c r="J432" s="815" t="s">
        <v>29</v>
      </c>
      <c r="K432" s="755"/>
      <c r="L432" s="772">
        <v>441705.354005</v>
      </c>
      <c r="M432" s="772">
        <v>4660226.27589</v>
      </c>
      <c r="N432" s="681" t="s">
        <v>563</v>
      </c>
      <c r="O432" s="749" t="s">
        <v>1401</v>
      </c>
      <c r="P432" s="1000" t="s">
        <v>1402</v>
      </c>
      <c r="Q432" s="974">
        <f t="shared" si="6"/>
        <v>23.656995</v>
      </c>
      <c r="R432" s="749"/>
    </row>
    <row r="433" s="135" customFormat="1" ht="18" customHeight="1" spans="1:18">
      <c r="A433" s="749" t="s">
        <v>390</v>
      </c>
      <c r="B433" s="711" t="s">
        <v>1281</v>
      </c>
      <c r="C433" s="815" t="s">
        <v>695</v>
      </c>
      <c r="D433" s="755">
        <v>122.527875</v>
      </c>
      <c r="E433" s="681" t="s">
        <v>714</v>
      </c>
      <c r="F433" s="681" t="s">
        <v>1075</v>
      </c>
      <c r="G433" s="681" t="s">
        <v>716</v>
      </c>
      <c r="H433" s="815" t="s">
        <v>717</v>
      </c>
      <c r="I433" s="681" t="s">
        <v>28</v>
      </c>
      <c r="J433" s="815" t="s">
        <v>327</v>
      </c>
      <c r="K433" s="755"/>
      <c r="L433" s="772">
        <v>441608.386481</v>
      </c>
      <c r="M433" s="772">
        <v>4660372.10016</v>
      </c>
      <c r="N433" s="681" t="s">
        <v>563</v>
      </c>
      <c r="O433" s="749" t="s">
        <v>1401</v>
      </c>
      <c r="P433" s="1000" t="s">
        <v>1402</v>
      </c>
      <c r="Q433" s="974">
        <f t="shared" si="6"/>
        <v>551.3754375</v>
      </c>
      <c r="R433" s="749"/>
    </row>
    <row r="434" s="135" customFormat="1" ht="18" customHeight="1" spans="1:18">
      <c r="A434" s="749" t="s">
        <v>390</v>
      </c>
      <c r="B434" s="711" t="s">
        <v>1281</v>
      </c>
      <c r="C434" s="815" t="s">
        <v>556</v>
      </c>
      <c r="D434" s="755">
        <v>1.55145</v>
      </c>
      <c r="E434" s="681" t="s">
        <v>714</v>
      </c>
      <c r="F434" s="681" t="s">
        <v>1075</v>
      </c>
      <c r="G434" s="681" t="s">
        <v>716</v>
      </c>
      <c r="H434" s="815" t="s">
        <v>721</v>
      </c>
      <c r="I434" s="681" t="s">
        <v>28</v>
      </c>
      <c r="J434" s="815" t="s">
        <v>327</v>
      </c>
      <c r="K434" s="755"/>
      <c r="L434" s="772">
        <v>441960.594232</v>
      </c>
      <c r="M434" s="772">
        <v>4660246.65964</v>
      </c>
      <c r="N434" s="681" t="s">
        <v>563</v>
      </c>
      <c r="O434" s="749" t="s">
        <v>1401</v>
      </c>
      <c r="P434" s="1000" t="s">
        <v>1402</v>
      </c>
      <c r="Q434" s="974">
        <f t="shared" si="6"/>
        <v>6.981525</v>
      </c>
      <c r="R434" s="749"/>
    </row>
    <row r="435" s="135" customFormat="1" ht="18" customHeight="1" spans="1:18">
      <c r="A435" s="749" t="s">
        <v>390</v>
      </c>
      <c r="B435" s="711" t="s">
        <v>1281</v>
      </c>
      <c r="C435" s="815" t="s">
        <v>551</v>
      </c>
      <c r="D435" s="755">
        <v>40.721145</v>
      </c>
      <c r="E435" s="681" t="s">
        <v>714</v>
      </c>
      <c r="F435" s="681" t="s">
        <v>1075</v>
      </c>
      <c r="G435" s="681" t="s">
        <v>716</v>
      </c>
      <c r="H435" s="815" t="s">
        <v>717</v>
      </c>
      <c r="I435" s="681" t="s">
        <v>28</v>
      </c>
      <c r="J435" s="815" t="s">
        <v>327</v>
      </c>
      <c r="K435" s="755"/>
      <c r="L435" s="772">
        <v>441851.837333</v>
      </c>
      <c r="M435" s="772">
        <v>4660332.75786</v>
      </c>
      <c r="N435" s="681" t="s">
        <v>563</v>
      </c>
      <c r="O435" s="749" t="s">
        <v>1401</v>
      </c>
      <c r="P435" s="1000" t="s">
        <v>1402</v>
      </c>
      <c r="Q435" s="974">
        <f t="shared" si="6"/>
        <v>183.2451525</v>
      </c>
      <c r="R435" s="749"/>
    </row>
    <row r="436" s="540" customFormat="1" ht="18" customHeight="1" spans="1:18">
      <c r="A436" s="1005"/>
      <c r="B436" s="1006" t="s">
        <v>1426</v>
      </c>
      <c r="C436" s="950"/>
      <c r="D436" s="672">
        <v>424.53</v>
      </c>
      <c r="E436" s="951"/>
      <c r="F436" s="951"/>
      <c r="G436" s="951"/>
      <c r="H436" s="951"/>
      <c r="I436" s="951"/>
      <c r="J436" s="951"/>
      <c r="K436" s="951"/>
      <c r="L436" s="962"/>
      <c r="M436" s="962"/>
      <c r="N436" s="951"/>
      <c r="O436" s="973"/>
      <c r="P436" s="990" t="s">
        <v>3</v>
      </c>
      <c r="Q436" s="972">
        <f t="shared" si="6"/>
        <v>1910.385</v>
      </c>
      <c r="R436" s="749"/>
    </row>
    <row r="437" s="135" customFormat="1" ht="18" customHeight="1" spans="1:18">
      <c r="A437" s="749" t="s">
        <v>390</v>
      </c>
      <c r="B437" s="815" t="s">
        <v>1426</v>
      </c>
      <c r="C437" s="815" t="s">
        <v>385</v>
      </c>
      <c r="D437" s="999">
        <v>20.76126</v>
      </c>
      <c r="E437" s="681" t="s">
        <v>714</v>
      </c>
      <c r="F437" s="681" t="s">
        <v>714</v>
      </c>
      <c r="G437" s="681"/>
      <c r="H437" s="815" t="s">
        <v>721</v>
      </c>
      <c r="I437" s="732" t="s">
        <v>1427</v>
      </c>
      <c r="J437" s="746" t="s">
        <v>29</v>
      </c>
      <c r="K437" s="1010"/>
      <c r="L437" s="772">
        <v>448022.460394</v>
      </c>
      <c r="M437" s="772">
        <v>4657966.62796</v>
      </c>
      <c r="N437" s="991"/>
      <c r="O437" s="977" t="s">
        <v>1320</v>
      </c>
      <c r="P437" s="978" t="s">
        <v>1321</v>
      </c>
      <c r="Q437" s="974">
        <f t="shared" si="6"/>
        <v>93.42567</v>
      </c>
      <c r="R437" s="749"/>
    </row>
    <row r="438" s="135" customFormat="1" ht="18" customHeight="1" spans="1:18">
      <c r="A438" s="749" t="s">
        <v>390</v>
      </c>
      <c r="B438" s="815" t="s">
        <v>1426</v>
      </c>
      <c r="C438" s="815" t="s">
        <v>624</v>
      </c>
      <c r="D438" s="999">
        <v>50.962725</v>
      </c>
      <c r="E438" s="681" t="s">
        <v>714</v>
      </c>
      <c r="F438" s="681" t="s">
        <v>714</v>
      </c>
      <c r="G438" s="681"/>
      <c r="H438" s="815" t="s">
        <v>721</v>
      </c>
      <c r="I438" s="732" t="s">
        <v>1427</v>
      </c>
      <c r="J438" s="746" t="s">
        <v>29</v>
      </c>
      <c r="K438" s="1010"/>
      <c r="L438" s="772">
        <v>447935.919976</v>
      </c>
      <c r="M438" s="772">
        <v>4658050.30635</v>
      </c>
      <c r="N438" s="991"/>
      <c r="O438" s="711" t="s">
        <v>432</v>
      </c>
      <c r="P438" s="978" t="s">
        <v>433</v>
      </c>
      <c r="Q438" s="974">
        <f t="shared" si="6"/>
        <v>229.3322625</v>
      </c>
      <c r="R438" s="749"/>
    </row>
    <row r="439" s="135" customFormat="1" ht="18" customHeight="1" spans="1:18">
      <c r="A439" s="749" t="s">
        <v>390</v>
      </c>
      <c r="B439" s="815" t="s">
        <v>1426</v>
      </c>
      <c r="C439" s="1007" t="s">
        <v>449</v>
      </c>
      <c r="D439" s="1008">
        <v>87.7549912250439</v>
      </c>
      <c r="E439" s="681" t="s">
        <v>714</v>
      </c>
      <c r="F439" s="681" t="s">
        <v>1075</v>
      </c>
      <c r="G439" s="681" t="s">
        <v>716</v>
      </c>
      <c r="H439" s="1007" t="s">
        <v>721</v>
      </c>
      <c r="I439" s="815" t="s">
        <v>1427</v>
      </c>
      <c r="J439" s="746" t="s">
        <v>29</v>
      </c>
      <c r="K439" s="681"/>
      <c r="L439" s="1011">
        <v>447888.312131</v>
      </c>
      <c r="M439" s="1011">
        <v>4657500.8029</v>
      </c>
      <c r="N439" s="991"/>
      <c r="O439" s="711" t="s">
        <v>432</v>
      </c>
      <c r="P439" s="978" t="s">
        <v>433</v>
      </c>
      <c r="Q439" s="974">
        <f t="shared" si="6"/>
        <v>394.897460512697</v>
      </c>
      <c r="R439" s="749"/>
    </row>
    <row r="440" s="135" customFormat="1" ht="18" customHeight="1" spans="1:18">
      <c r="A440" s="749" t="s">
        <v>390</v>
      </c>
      <c r="B440" s="815" t="s">
        <v>1426</v>
      </c>
      <c r="C440" s="1007" t="s">
        <v>451</v>
      </c>
      <c r="D440" s="1008">
        <v>20.2109889450553</v>
      </c>
      <c r="E440" s="681" t="s">
        <v>714</v>
      </c>
      <c r="F440" s="681" t="s">
        <v>1075</v>
      </c>
      <c r="G440" s="681" t="s">
        <v>716</v>
      </c>
      <c r="H440" s="1007" t="s">
        <v>721</v>
      </c>
      <c r="I440" s="815" t="s">
        <v>1427</v>
      </c>
      <c r="J440" s="746" t="s">
        <v>29</v>
      </c>
      <c r="K440" s="681"/>
      <c r="L440" s="1011">
        <v>448061.07332</v>
      </c>
      <c r="M440" s="1011">
        <v>4657447.88379</v>
      </c>
      <c r="N440" s="991"/>
      <c r="O440" s="711" t="s">
        <v>432</v>
      </c>
      <c r="P440" s="978" t="s">
        <v>433</v>
      </c>
      <c r="Q440" s="974">
        <f t="shared" si="6"/>
        <v>90.9494502527487</v>
      </c>
      <c r="R440" s="749"/>
    </row>
    <row r="441" s="135" customFormat="1" ht="18" customHeight="1" spans="1:18">
      <c r="A441" s="749" t="s">
        <v>390</v>
      </c>
      <c r="B441" s="815" t="s">
        <v>1426</v>
      </c>
      <c r="C441" s="1007" t="s">
        <v>1428</v>
      </c>
      <c r="D441" s="1008">
        <v>6.24605876970615</v>
      </c>
      <c r="E441" s="681" t="s">
        <v>714</v>
      </c>
      <c r="F441" s="681" t="s">
        <v>1075</v>
      </c>
      <c r="G441" s="681" t="s">
        <v>716</v>
      </c>
      <c r="H441" s="1007" t="s">
        <v>717</v>
      </c>
      <c r="I441" s="815" t="s">
        <v>1427</v>
      </c>
      <c r="J441" s="746" t="s">
        <v>29</v>
      </c>
      <c r="K441" s="681"/>
      <c r="L441" s="1011">
        <v>448046.476033</v>
      </c>
      <c r="M441" s="1011">
        <v>4657552.62503</v>
      </c>
      <c r="N441" s="991"/>
      <c r="O441" s="711" t="s">
        <v>432</v>
      </c>
      <c r="P441" s="978" t="s">
        <v>433</v>
      </c>
      <c r="Q441" s="974">
        <f t="shared" si="6"/>
        <v>28.1072644636777</v>
      </c>
      <c r="R441" s="749"/>
    </row>
    <row r="442" s="135" customFormat="1" ht="18" customHeight="1" spans="1:18">
      <c r="A442" s="749" t="s">
        <v>390</v>
      </c>
      <c r="B442" s="815" t="s">
        <v>1426</v>
      </c>
      <c r="C442" s="1007" t="s">
        <v>446</v>
      </c>
      <c r="D442" s="1008">
        <v>6.13136934315328</v>
      </c>
      <c r="E442" s="681" t="s">
        <v>714</v>
      </c>
      <c r="F442" s="681" t="s">
        <v>1075</v>
      </c>
      <c r="G442" s="681" t="s">
        <v>716</v>
      </c>
      <c r="H442" s="1007" t="s">
        <v>721</v>
      </c>
      <c r="I442" s="815" t="s">
        <v>1427</v>
      </c>
      <c r="J442" s="746" t="s">
        <v>29</v>
      </c>
      <c r="K442" s="681"/>
      <c r="L442" s="1011">
        <v>448033.552347</v>
      </c>
      <c r="M442" s="1011">
        <v>4657640.84801</v>
      </c>
      <c r="N442" s="991"/>
      <c r="O442" s="711" t="s">
        <v>432</v>
      </c>
      <c r="P442" s="978" t="s">
        <v>433</v>
      </c>
      <c r="Q442" s="974">
        <f t="shared" si="6"/>
        <v>27.5911620441898</v>
      </c>
      <c r="R442" s="749"/>
    </row>
    <row r="443" s="135" customFormat="1" ht="18" customHeight="1" spans="1:18">
      <c r="A443" s="749" t="s">
        <v>390</v>
      </c>
      <c r="B443" s="815" t="s">
        <v>1426</v>
      </c>
      <c r="C443" s="1007" t="s">
        <v>1174</v>
      </c>
      <c r="D443" s="1008">
        <v>1.9641201793991</v>
      </c>
      <c r="E443" s="681" t="s">
        <v>714</v>
      </c>
      <c r="F443" s="681" t="s">
        <v>1075</v>
      </c>
      <c r="G443" s="681" t="s">
        <v>716</v>
      </c>
      <c r="H443" s="1007" t="s">
        <v>721</v>
      </c>
      <c r="I443" s="815" t="s">
        <v>1427</v>
      </c>
      <c r="J443" s="746" t="s">
        <v>29</v>
      </c>
      <c r="K443" s="681"/>
      <c r="L443" s="1011">
        <v>447965.729335</v>
      </c>
      <c r="M443" s="1011">
        <v>4657543.3921</v>
      </c>
      <c r="N443" s="991"/>
      <c r="O443" s="711" t="s">
        <v>432</v>
      </c>
      <c r="P443" s="978" t="s">
        <v>433</v>
      </c>
      <c r="Q443" s="974">
        <f t="shared" si="6"/>
        <v>8.83854080729597</v>
      </c>
      <c r="R443" s="749"/>
    </row>
    <row r="444" s="135" customFormat="1" ht="18" customHeight="1" spans="1:18">
      <c r="A444" s="749" t="s">
        <v>390</v>
      </c>
      <c r="B444" s="815" t="s">
        <v>1426</v>
      </c>
      <c r="C444" s="1007" t="s">
        <v>450</v>
      </c>
      <c r="D444" s="1008">
        <v>4.23422382888086</v>
      </c>
      <c r="E444" s="681" t="s">
        <v>714</v>
      </c>
      <c r="F444" s="681" t="s">
        <v>1075</v>
      </c>
      <c r="G444" s="681" t="s">
        <v>716</v>
      </c>
      <c r="H444" s="1007" t="s">
        <v>717</v>
      </c>
      <c r="I444" s="815" t="s">
        <v>1427</v>
      </c>
      <c r="J444" s="746" t="s">
        <v>29</v>
      </c>
      <c r="K444" s="681"/>
      <c r="L444" s="1011">
        <v>447994.809113</v>
      </c>
      <c r="M444" s="1011">
        <v>4657553.1446</v>
      </c>
      <c r="N444" s="991"/>
      <c r="O444" s="711" t="s">
        <v>432</v>
      </c>
      <c r="P444" s="978" t="s">
        <v>433</v>
      </c>
      <c r="Q444" s="974">
        <f t="shared" si="6"/>
        <v>19.0540072299639</v>
      </c>
      <c r="R444" s="749"/>
    </row>
    <row r="445" s="135" customFormat="1" ht="18" customHeight="1" spans="1:18">
      <c r="A445" s="749" t="s">
        <v>390</v>
      </c>
      <c r="B445" s="815" t="s">
        <v>1426</v>
      </c>
      <c r="C445" s="1007" t="s">
        <v>392</v>
      </c>
      <c r="D445" s="1008">
        <v>3.00619496902515</v>
      </c>
      <c r="E445" s="681" t="s">
        <v>714</v>
      </c>
      <c r="F445" s="681" t="s">
        <v>1075</v>
      </c>
      <c r="G445" s="681" t="s">
        <v>716</v>
      </c>
      <c r="H445" s="1007" t="s">
        <v>721</v>
      </c>
      <c r="I445" s="815" t="s">
        <v>1427</v>
      </c>
      <c r="J445" s="746" t="s">
        <v>29</v>
      </c>
      <c r="K445" s="681"/>
      <c r="L445" s="1011">
        <v>447850.405663</v>
      </c>
      <c r="M445" s="1011">
        <v>4659384.40179</v>
      </c>
      <c r="N445" s="991"/>
      <c r="O445" s="711" t="s">
        <v>432</v>
      </c>
      <c r="P445" s="978" t="s">
        <v>433</v>
      </c>
      <c r="Q445" s="974">
        <f t="shared" si="6"/>
        <v>13.5278773606132</v>
      </c>
      <c r="R445" s="749"/>
    </row>
    <row r="446" s="135" customFormat="1" ht="18" customHeight="1" spans="1:18">
      <c r="A446" s="749" t="s">
        <v>390</v>
      </c>
      <c r="B446" s="815" t="s">
        <v>1426</v>
      </c>
      <c r="C446" s="1007" t="s">
        <v>564</v>
      </c>
      <c r="D446" s="1008">
        <v>23.5237673811631</v>
      </c>
      <c r="E446" s="681" t="s">
        <v>714</v>
      </c>
      <c r="F446" s="681" t="s">
        <v>1075</v>
      </c>
      <c r="G446" s="681" t="s">
        <v>716</v>
      </c>
      <c r="H446" s="1007" t="s">
        <v>721</v>
      </c>
      <c r="I446" s="815" t="s">
        <v>1427</v>
      </c>
      <c r="J446" s="746" t="s">
        <v>29</v>
      </c>
      <c r="K446" s="681"/>
      <c r="L446" s="1011">
        <v>447907.469977</v>
      </c>
      <c r="M446" s="1011">
        <v>4659041.85662</v>
      </c>
      <c r="N446" s="991"/>
      <c r="O446" s="711" t="s">
        <v>432</v>
      </c>
      <c r="P446" s="978" t="s">
        <v>433</v>
      </c>
      <c r="Q446" s="974">
        <f t="shared" si="6"/>
        <v>105.856953215234</v>
      </c>
      <c r="R446" s="749"/>
    </row>
    <row r="447" s="135" customFormat="1" ht="18" customHeight="1" spans="1:18">
      <c r="A447" s="749" t="s">
        <v>390</v>
      </c>
      <c r="B447" s="815" t="s">
        <v>1426</v>
      </c>
      <c r="C447" s="1007" t="s">
        <v>636</v>
      </c>
      <c r="D447" s="1009">
        <v>133.57</v>
      </c>
      <c r="E447" s="681" t="s">
        <v>714</v>
      </c>
      <c r="F447" s="681" t="s">
        <v>1075</v>
      </c>
      <c r="G447" s="681" t="s">
        <v>716</v>
      </c>
      <c r="H447" s="1007" t="s">
        <v>721</v>
      </c>
      <c r="I447" s="815" t="s">
        <v>1427</v>
      </c>
      <c r="J447" s="746" t="s">
        <v>29</v>
      </c>
      <c r="K447" s="681"/>
      <c r="L447" s="1011">
        <v>448103.798703</v>
      </c>
      <c r="M447" s="1011">
        <v>4658007.29496</v>
      </c>
      <c r="N447" s="991"/>
      <c r="O447" s="711" t="s">
        <v>432</v>
      </c>
      <c r="P447" s="978" t="s">
        <v>433</v>
      </c>
      <c r="Q447" s="974">
        <f t="shared" si="6"/>
        <v>601.065</v>
      </c>
      <c r="R447" s="749"/>
    </row>
    <row r="448" s="135" customFormat="1" ht="18" customHeight="1" spans="1:18">
      <c r="A448" s="749" t="s">
        <v>390</v>
      </c>
      <c r="B448" s="815" t="s">
        <v>1426</v>
      </c>
      <c r="C448" s="1007" t="s">
        <v>607</v>
      </c>
      <c r="D448" s="1008">
        <v>12.6618866905665</v>
      </c>
      <c r="E448" s="681" t="s">
        <v>714</v>
      </c>
      <c r="F448" s="681" t="s">
        <v>1075</v>
      </c>
      <c r="G448" s="681" t="s">
        <v>716</v>
      </c>
      <c r="H448" s="1007" t="s">
        <v>717</v>
      </c>
      <c r="I448" s="815" t="s">
        <v>1427</v>
      </c>
      <c r="J448" s="746" t="s">
        <v>29</v>
      </c>
      <c r="K448" s="681"/>
      <c r="L448" s="1011">
        <v>448115.628165</v>
      </c>
      <c r="M448" s="1011">
        <v>4657787.17695</v>
      </c>
      <c r="N448" s="991"/>
      <c r="O448" s="711" t="s">
        <v>432</v>
      </c>
      <c r="P448" s="978" t="s">
        <v>433</v>
      </c>
      <c r="Q448" s="974">
        <f t="shared" si="6"/>
        <v>56.9784901075495</v>
      </c>
      <c r="R448" s="749"/>
    </row>
    <row r="449" s="135" customFormat="1" ht="18" customHeight="1" spans="1:18">
      <c r="A449" s="749" t="s">
        <v>390</v>
      </c>
      <c r="B449" s="815" t="s">
        <v>1426</v>
      </c>
      <c r="C449" s="1007" t="s">
        <v>1103</v>
      </c>
      <c r="D449" s="1008">
        <v>5.97969010154949</v>
      </c>
      <c r="E449" s="681" t="s">
        <v>714</v>
      </c>
      <c r="F449" s="681" t="s">
        <v>1075</v>
      </c>
      <c r="G449" s="681" t="s">
        <v>716</v>
      </c>
      <c r="H449" s="1007" t="s">
        <v>721</v>
      </c>
      <c r="I449" s="815" t="s">
        <v>1427</v>
      </c>
      <c r="J449" s="746" t="s">
        <v>29</v>
      </c>
      <c r="K449" s="681"/>
      <c r="L449" s="1011">
        <v>447883.171704</v>
      </c>
      <c r="M449" s="1011">
        <v>4659345.06863</v>
      </c>
      <c r="N449" s="991"/>
      <c r="O449" s="711" t="s">
        <v>432</v>
      </c>
      <c r="P449" s="978" t="s">
        <v>433</v>
      </c>
      <c r="Q449" s="974">
        <f t="shared" si="6"/>
        <v>26.9086054569727</v>
      </c>
      <c r="R449" s="749"/>
    </row>
    <row r="450" s="135" customFormat="1" ht="18" customHeight="1" spans="1:18">
      <c r="A450" s="749" t="s">
        <v>390</v>
      </c>
      <c r="B450" s="815" t="s">
        <v>1426</v>
      </c>
      <c r="C450" s="1007" t="s">
        <v>1429</v>
      </c>
      <c r="D450" s="1008">
        <v>5.50891745541272</v>
      </c>
      <c r="E450" s="681" t="s">
        <v>714</v>
      </c>
      <c r="F450" s="681" t="s">
        <v>1075</v>
      </c>
      <c r="G450" s="681" t="s">
        <v>716</v>
      </c>
      <c r="H450" s="1007" t="s">
        <v>721</v>
      </c>
      <c r="I450" s="815" t="s">
        <v>1427</v>
      </c>
      <c r="J450" s="746" t="s">
        <v>29</v>
      </c>
      <c r="K450" s="681"/>
      <c r="L450" s="1011">
        <v>447862.097372</v>
      </c>
      <c r="M450" s="1011">
        <v>4659435.53375</v>
      </c>
      <c r="N450" s="991"/>
      <c r="O450" s="711" t="s">
        <v>432</v>
      </c>
      <c r="P450" s="978" t="s">
        <v>433</v>
      </c>
      <c r="Q450" s="974">
        <f t="shared" si="6"/>
        <v>24.7901285493573</v>
      </c>
      <c r="R450" s="749"/>
    </row>
    <row r="451" s="135" customFormat="1" ht="18" customHeight="1" spans="1:18">
      <c r="A451" s="749" t="s">
        <v>390</v>
      </c>
      <c r="B451" s="815" t="s">
        <v>1426</v>
      </c>
      <c r="C451" s="1007" t="s">
        <v>678</v>
      </c>
      <c r="D451" s="1008">
        <v>17.3067334663327</v>
      </c>
      <c r="E451" s="681" t="s">
        <v>714</v>
      </c>
      <c r="F451" s="681" t="s">
        <v>1075</v>
      </c>
      <c r="G451" s="681" t="s">
        <v>716</v>
      </c>
      <c r="H451" s="1007" t="s">
        <v>721</v>
      </c>
      <c r="I451" s="815" t="s">
        <v>1427</v>
      </c>
      <c r="J451" s="746" t="s">
        <v>29</v>
      </c>
      <c r="K451" s="681"/>
      <c r="L451" s="1011">
        <v>447952.810245</v>
      </c>
      <c r="M451" s="1011">
        <v>4658767.92132</v>
      </c>
      <c r="N451" s="991"/>
      <c r="O451" s="711" t="s">
        <v>432</v>
      </c>
      <c r="P451" s="978" t="s">
        <v>433</v>
      </c>
      <c r="Q451" s="974">
        <f t="shared" si="6"/>
        <v>77.880300598497</v>
      </c>
      <c r="R451" s="749"/>
    </row>
    <row r="452" s="135" customFormat="1" ht="18" customHeight="1" spans="1:18">
      <c r="A452" s="749" t="s">
        <v>390</v>
      </c>
      <c r="B452" s="815" t="s">
        <v>1426</v>
      </c>
      <c r="C452" s="1007" t="s">
        <v>1430</v>
      </c>
      <c r="D452" s="1008">
        <v>5.69836650816746</v>
      </c>
      <c r="E452" s="681" t="s">
        <v>714</v>
      </c>
      <c r="F452" s="681" t="s">
        <v>1075</v>
      </c>
      <c r="G452" s="681" t="s">
        <v>716</v>
      </c>
      <c r="H452" s="1007" t="s">
        <v>721</v>
      </c>
      <c r="I452" s="815" t="s">
        <v>1427</v>
      </c>
      <c r="J452" s="746" t="s">
        <v>29</v>
      </c>
      <c r="K452" s="681"/>
      <c r="L452" s="1011">
        <v>447867.255571</v>
      </c>
      <c r="M452" s="1011">
        <v>4659475.29042</v>
      </c>
      <c r="N452" s="991"/>
      <c r="O452" s="711" t="s">
        <v>432</v>
      </c>
      <c r="P452" s="978" t="s">
        <v>433</v>
      </c>
      <c r="Q452" s="974">
        <f t="shared" si="6"/>
        <v>25.6426492867536</v>
      </c>
      <c r="R452" s="749"/>
    </row>
    <row r="453" s="135" customFormat="1" ht="18" customHeight="1" spans="1:18">
      <c r="A453" s="749" t="s">
        <v>390</v>
      </c>
      <c r="B453" s="815" t="s">
        <v>1426</v>
      </c>
      <c r="C453" s="1007" t="s">
        <v>1167</v>
      </c>
      <c r="D453" s="1008">
        <v>19.01</v>
      </c>
      <c r="E453" s="681" t="s">
        <v>714</v>
      </c>
      <c r="F453" s="681" t="s">
        <v>1075</v>
      </c>
      <c r="G453" s="681" t="s">
        <v>716</v>
      </c>
      <c r="H453" s="1007" t="s">
        <v>721</v>
      </c>
      <c r="I453" s="815" t="s">
        <v>1427</v>
      </c>
      <c r="J453" s="746" t="s">
        <v>29</v>
      </c>
      <c r="K453" s="681"/>
      <c r="L453" s="1011">
        <v>447957.782577</v>
      </c>
      <c r="M453" s="1011">
        <v>4658526.66584</v>
      </c>
      <c r="N453" s="991"/>
      <c r="O453" s="711" t="s">
        <v>432</v>
      </c>
      <c r="P453" s="978" t="s">
        <v>433</v>
      </c>
      <c r="Q453" s="974">
        <f t="shared" si="6"/>
        <v>85.545</v>
      </c>
      <c r="R453" s="749"/>
    </row>
    <row r="454" s="540" customFormat="1" ht="18" customHeight="1" spans="1:18">
      <c r="A454" s="1012"/>
      <c r="B454" s="1013" t="s">
        <v>497</v>
      </c>
      <c r="C454" s="1013"/>
      <c r="D454" s="986">
        <v>12166.88</v>
      </c>
      <c r="E454" s="1014"/>
      <c r="F454" s="1014"/>
      <c r="G454" s="1015"/>
      <c r="H454" s="1014"/>
      <c r="I454" s="1014"/>
      <c r="J454" s="1014"/>
      <c r="K454" s="1014"/>
      <c r="L454" s="1019"/>
      <c r="M454" s="1019"/>
      <c r="N454" s="1014"/>
      <c r="O454" s="1014"/>
      <c r="P454" s="990" t="s">
        <v>3</v>
      </c>
      <c r="Q454" s="972">
        <f t="shared" ref="Q454:Q517" si="7">D454*4.5</f>
        <v>54750.96</v>
      </c>
      <c r="R454" s="751"/>
    </row>
    <row r="455" s="135" customFormat="1" ht="18" customHeight="1" spans="1:18">
      <c r="A455" s="1016" t="s">
        <v>390</v>
      </c>
      <c r="B455" s="1017" t="s">
        <v>497</v>
      </c>
      <c r="C455" s="815" t="s">
        <v>1431</v>
      </c>
      <c r="D455" s="755">
        <v>19.25022</v>
      </c>
      <c r="E455" s="681" t="s">
        <v>714</v>
      </c>
      <c r="F455" s="681" t="s">
        <v>714</v>
      </c>
      <c r="G455" s="1018" t="s">
        <v>186</v>
      </c>
      <c r="H455" s="815" t="s">
        <v>722</v>
      </c>
      <c r="I455" s="681" t="s">
        <v>28</v>
      </c>
      <c r="J455" s="815" t="s">
        <v>58</v>
      </c>
      <c r="K455" s="1020"/>
      <c r="L455" s="772">
        <v>428993.89381</v>
      </c>
      <c r="M455" s="772">
        <v>4660465.50355</v>
      </c>
      <c r="N455" s="681"/>
      <c r="O455" s="1020" t="s">
        <v>1414</v>
      </c>
      <c r="P455" s="1003" t="s">
        <v>1415</v>
      </c>
      <c r="Q455" s="974">
        <f t="shared" si="7"/>
        <v>86.62599</v>
      </c>
      <c r="R455" s="681"/>
    </row>
    <row r="456" s="135" customFormat="1" ht="18" customHeight="1" spans="1:18">
      <c r="A456" s="1016" t="s">
        <v>390</v>
      </c>
      <c r="B456" s="1017" t="s">
        <v>497</v>
      </c>
      <c r="C456" s="815" t="s">
        <v>1432</v>
      </c>
      <c r="D456" s="755">
        <v>6.40581</v>
      </c>
      <c r="E456" s="681" t="s">
        <v>714</v>
      </c>
      <c r="F456" s="681" t="s">
        <v>714</v>
      </c>
      <c r="G456" s="1018" t="s">
        <v>186</v>
      </c>
      <c r="H456" s="815" t="s">
        <v>722</v>
      </c>
      <c r="I456" s="681" t="s">
        <v>28</v>
      </c>
      <c r="J456" s="815" t="s">
        <v>58</v>
      </c>
      <c r="K456" s="1020"/>
      <c r="L456" s="772">
        <v>427494.976493</v>
      </c>
      <c r="M456" s="772">
        <v>4659035.56751</v>
      </c>
      <c r="N456" s="681"/>
      <c r="O456" s="1020" t="s">
        <v>1414</v>
      </c>
      <c r="P456" s="1003" t="s">
        <v>1415</v>
      </c>
      <c r="Q456" s="974">
        <f t="shared" si="7"/>
        <v>28.826145</v>
      </c>
      <c r="R456" s="681"/>
    </row>
    <row r="457" s="135" customFormat="1" ht="18" customHeight="1" spans="1:18">
      <c r="A457" s="1016" t="s">
        <v>390</v>
      </c>
      <c r="B457" s="1017" t="s">
        <v>497</v>
      </c>
      <c r="C457" s="815" t="s">
        <v>1433</v>
      </c>
      <c r="D457" s="755">
        <v>10.858965</v>
      </c>
      <c r="E457" s="681" t="s">
        <v>714</v>
      </c>
      <c r="F457" s="681" t="s">
        <v>714</v>
      </c>
      <c r="G457" s="1018" t="s">
        <v>186</v>
      </c>
      <c r="H457" s="815" t="s">
        <v>722</v>
      </c>
      <c r="I457" s="681" t="s">
        <v>28</v>
      </c>
      <c r="J457" s="815" t="s">
        <v>327</v>
      </c>
      <c r="K457" s="1020"/>
      <c r="L457" s="772">
        <v>433480.037329</v>
      </c>
      <c r="M457" s="772">
        <v>4658420.00499</v>
      </c>
      <c r="N457" s="681"/>
      <c r="O457" s="1020" t="s">
        <v>1414</v>
      </c>
      <c r="P457" s="1003" t="s">
        <v>1415</v>
      </c>
      <c r="Q457" s="974">
        <f t="shared" si="7"/>
        <v>48.8653425</v>
      </c>
      <c r="R457" s="681"/>
    </row>
    <row r="458" s="135" customFormat="1" ht="18" customHeight="1" spans="1:18">
      <c r="A458" s="1016" t="s">
        <v>390</v>
      </c>
      <c r="B458" s="1017" t="s">
        <v>497</v>
      </c>
      <c r="C458" s="815" t="s">
        <v>676</v>
      </c>
      <c r="D458" s="755">
        <v>286.87185</v>
      </c>
      <c r="E458" s="681" t="s">
        <v>714</v>
      </c>
      <c r="F458" s="681" t="s">
        <v>714</v>
      </c>
      <c r="G458" s="1018" t="s">
        <v>186</v>
      </c>
      <c r="H458" s="815" t="s">
        <v>721</v>
      </c>
      <c r="I458" s="681" t="s">
        <v>28</v>
      </c>
      <c r="J458" s="815" t="s">
        <v>58</v>
      </c>
      <c r="K458" s="1020"/>
      <c r="L458" s="772">
        <v>430599.052014</v>
      </c>
      <c r="M458" s="772">
        <v>4661457.50647</v>
      </c>
      <c r="N458" s="681"/>
      <c r="O458" s="1020" t="s">
        <v>1414</v>
      </c>
      <c r="P458" s="1003" t="s">
        <v>1415</v>
      </c>
      <c r="Q458" s="974">
        <f t="shared" si="7"/>
        <v>1290.923325</v>
      </c>
      <c r="R458" s="681"/>
    </row>
    <row r="459" s="135" customFormat="1" ht="18" customHeight="1" spans="1:18">
      <c r="A459" s="1016" t="s">
        <v>390</v>
      </c>
      <c r="B459" s="1017" t="s">
        <v>497</v>
      </c>
      <c r="C459" s="815" t="s">
        <v>601</v>
      </c>
      <c r="D459" s="755">
        <v>206.333445</v>
      </c>
      <c r="E459" s="681" t="s">
        <v>714</v>
      </c>
      <c r="F459" s="681" t="s">
        <v>714</v>
      </c>
      <c r="G459" s="1018" t="s">
        <v>186</v>
      </c>
      <c r="H459" s="815" t="s">
        <v>717</v>
      </c>
      <c r="I459" s="681" t="s">
        <v>28</v>
      </c>
      <c r="J459" s="815" t="s">
        <v>58</v>
      </c>
      <c r="K459" s="1020"/>
      <c r="L459" s="772">
        <v>429292.714869</v>
      </c>
      <c r="M459" s="772">
        <v>4661197.7287</v>
      </c>
      <c r="N459" s="681"/>
      <c r="O459" s="1020" t="s">
        <v>1414</v>
      </c>
      <c r="P459" s="1003" t="s">
        <v>1415</v>
      </c>
      <c r="Q459" s="974">
        <f t="shared" si="7"/>
        <v>928.5005025</v>
      </c>
      <c r="R459" s="681"/>
    </row>
    <row r="460" s="135" customFormat="1" ht="18" customHeight="1" spans="1:18">
      <c r="A460" s="1016" t="s">
        <v>390</v>
      </c>
      <c r="B460" s="1017" t="s">
        <v>497</v>
      </c>
      <c r="C460" s="815" t="s">
        <v>371</v>
      </c>
      <c r="D460" s="755">
        <v>1.951575</v>
      </c>
      <c r="E460" s="681" t="s">
        <v>714</v>
      </c>
      <c r="F460" s="681" t="s">
        <v>714</v>
      </c>
      <c r="G460" s="1018" t="s">
        <v>186</v>
      </c>
      <c r="H460" s="815" t="s">
        <v>717</v>
      </c>
      <c r="I460" s="681" t="s">
        <v>28</v>
      </c>
      <c r="J460" s="815" t="s">
        <v>58</v>
      </c>
      <c r="K460" s="1020"/>
      <c r="L460" s="772">
        <v>429908.056079</v>
      </c>
      <c r="M460" s="772">
        <v>4661635.14645</v>
      </c>
      <c r="N460" s="681"/>
      <c r="O460" s="1020" t="s">
        <v>1414</v>
      </c>
      <c r="P460" s="1003" t="s">
        <v>1415</v>
      </c>
      <c r="Q460" s="974">
        <f t="shared" si="7"/>
        <v>8.7820875</v>
      </c>
      <c r="R460" s="681"/>
    </row>
    <row r="461" s="135" customFormat="1" ht="18" customHeight="1" spans="1:18">
      <c r="A461" s="1016" t="s">
        <v>390</v>
      </c>
      <c r="B461" s="1017" t="s">
        <v>497</v>
      </c>
      <c r="C461" s="815" t="s">
        <v>1434</v>
      </c>
      <c r="D461" s="755">
        <v>5.19906</v>
      </c>
      <c r="E461" s="681" t="s">
        <v>714</v>
      </c>
      <c r="F461" s="681" t="s">
        <v>714</v>
      </c>
      <c r="G461" s="1018" t="s">
        <v>186</v>
      </c>
      <c r="H461" s="815" t="s">
        <v>717</v>
      </c>
      <c r="I461" s="681" t="s">
        <v>28</v>
      </c>
      <c r="J461" s="815" t="s">
        <v>58</v>
      </c>
      <c r="K461" s="1020"/>
      <c r="L461" s="772">
        <v>430680.85432</v>
      </c>
      <c r="M461" s="772">
        <v>4659592.77086</v>
      </c>
      <c r="N461" s="681"/>
      <c r="O461" s="1020" t="s">
        <v>1414</v>
      </c>
      <c r="P461" s="1003" t="s">
        <v>1415</v>
      </c>
      <c r="Q461" s="974">
        <f t="shared" si="7"/>
        <v>23.39577</v>
      </c>
      <c r="R461" s="681"/>
    </row>
    <row r="462" s="135" customFormat="1" ht="18" customHeight="1" spans="1:18">
      <c r="A462" s="1016" t="s">
        <v>390</v>
      </c>
      <c r="B462" s="1017" t="s">
        <v>497</v>
      </c>
      <c r="C462" s="815" t="s">
        <v>1435</v>
      </c>
      <c r="D462" s="755">
        <v>18.09915</v>
      </c>
      <c r="E462" s="681" t="s">
        <v>714</v>
      </c>
      <c r="F462" s="681" t="s">
        <v>714</v>
      </c>
      <c r="G462" s="1018" t="s">
        <v>186</v>
      </c>
      <c r="H462" s="815" t="s">
        <v>717</v>
      </c>
      <c r="I462" s="681" t="s">
        <v>28</v>
      </c>
      <c r="J462" s="815" t="s">
        <v>29</v>
      </c>
      <c r="K462" s="1020"/>
      <c r="L462" s="772">
        <v>433083.740004</v>
      </c>
      <c r="M462" s="772">
        <v>4658259.41642</v>
      </c>
      <c r="N462" s="681"/>
      <c r="O462" s="1020" t="s">
        <v>1414</v>
      </c>
      <c r="P462" s="1003" t="s">
        <v>1415</v>
      </c>
      <c r="Q462" s="974">
        <f t="shared" si="7"/>
        <v>81.446175</v>
      </c>
      <c r="R462" s="681"/>
    </row>
    <row r="463" s="135" customFormat="1" ht="18" customHeight="1" spans="1:18">
      <c r="A463" s="1016" t="s">
        <v>390</v>
      </c>
      <c r="B463" s="1017" t="s">
        <v>497</v>
      </c>
      <c r="C463" s="815" t="s">
        <v>1436</v>
      </c>
      <c r="D463" s="755">
        <v>4.63</v>
      </c>
      <c r="E463" s="681" t="s">
        <v>714</v>
      </c>
      <c r="F463" s="681" t="s">
        <v>714</v>
      </c>
      <c r="G463" s="1018" t="s">
        <v>186</v>
      </c>
      <c r="H463" s="815" t="s">
        <v>717</v>
      </c>
      <c r="I463" s="681" t="s">
        <v>28</v>
      </c>
      <c r="J463" s="815" t="s">
        <v>29</v>
      </c>
      <c r="K463" s="1020"/>
      <c r="L463" s="772">
        <v>430758.480125</v>
      </c>
      <c r="M463" s="772">
        <v>4657724.55689</v>
      </c>
      <c r="N463" s="681"/>
      <c r="O463" s="1020" t="s">
        <v>1414</v>
      </c>
      <c r="P463" s="1003" t="s">
        <v>1415</v>
      </c>
      <c r="Q463" s="974">
        <f t="shared" si="7"/>
        <v>20.835</v>
      </c>
      <c r="R463" s="681"/>
    </row>
    <row r="464" s="135" customFormat="1" ht="18" customHeight="1" spans="1:18">
      <c r="A464" s="1016" t="s">
        <v>390</v>
      </c>
      <c r="B464" s="1017" t="s">
        <v>497</v>
      </c>
      <c r="C464" s="815" t="s">
        <v>698</v>
      </c>
      <c r="D464" s="755">
        <v>22.16259</v>
      </c>
      <c r="E464" s="681" t="s">
        <v>714</v>
      </c>
      <c r="F464" s="681" t="s">
        <v>714</v>
      </c>
      <c r="G464" s="1018" t="s">
        <v>186</v>
      </c>
      <c r="H464" s="815" t="s">
        <v>717</v>
      </c>
      <c r="I464" s="681" t="s">
        <v>28</v>
      </c>
      <c r="J464" s="815" t="s">
        <v>58</v>
      </c>
      <c r="K464" s="1020"/>
      <c r="L464" s="772">
        <v>431472.422849</v>
      </c>
      <c r="M464" s="772">
        <v>4661002.70861</v>
      </c>
      <c r="N464" s="681"/>
      <c r="O464" s="966" t="s">
        <v>1314</v>
      </c>
      <c r="P464" s="976" t="s">
        <v>1315</v>
      </c>
      <c r="Q464" s="974">
        <f t="shared" si="7"/>
        <v>99.731655</v>
      </c>
      <c r="R464" s="681"/>
    </row>
    <row r="465" s="135" customFormat="1" ht="18" customHeight="1" spans="1:18">
      <c r="A465" s="1016" t="s">
        <v>390</v>
      </c>
      <c r="B465" s="1017" t="s">
        <v>497</v>
      </c>
      <c r="C465" s="815" t="s">
        <v>1437</v>
      </c>
      <c r="D465" s="755">
        <v>29.885685</v>
      </c>
      <c r="E465" s="681" t="s">
        <v>714</v>
      </c>
      <c r="F465" s="681" t="s">
        <v>714</v>
      </c>
      <c r="G465" s="1018" t="s">
        <v>186</v>
      </c>
      <c r="H465" s="815" t="s">
        <v>721</v>
      </c>
      <c r="I465" s="681" t="s">
        <v>28</v>
      </c>
      <c r="J465" s="815" t="s">
        <v>327</v>
      </c>
      <c r="K465" s="1020"/>
      <c r="L465" s="772">
        <v>433415.641359</v>
      </c>
      <c r="M465" s="772">
        <v>4658375.22988</v>
      </c>
      <c r="N465" s="681"/>
      <c r="O465" s="966" t="s">
        <v>1314</v>
      </c>
      <c r="P465" s="976" t="s">
        <v>1315</v>
      </c>
      <c r="Q465" s="974">
        <f t="shared" si="7"/>
        <v>134.4855825</v>
      </c>
      <c r="R465" s="681"/>
    </row>
    <row r="466" s="135" customFormat="1" ht="18" customHeight="1" spans="1:18">
      <c r="A466" s="1016" t="s">
        <v>390</v>
      </c>
      <c r="B466" s="1017" t="s">
        <v>497</v>
      </c>
      <c r="C466" s="815" t="s">
        <v>655</v>
      </c>
      <c r="D466" s="755">
        <v>41.46159</v>
      </c>
      <c r="E466" s="681" t="s">
        <v>714</v>
      </c>
      <c r="F466" s="681" t="s">
        <v>714</v>
      </c>
      <c r="G466" s="1018" t="s">
        <v>186</v>
      </c>
      <c r="H466" s="815" t="s">
        <v>721</v>
      </c>
      <c r="I466" s="681" t="s">
        <v>28</v>
      </c>
      <c r="J466" s="815" t="s">
        <v>58</v>
      </c>
      <c r="K466" s="1020"/>
      <c r="L466" s="772">
        <v>429617.34181</v>
      </c>
      <c r="M466" s="772">
        <v>4660739.01858</v>
      </c>
      <c r="N466" s="681"/>
      <c r="O466" s="966" t="s">
        <v>1314</v>
      </c>
      <c r="P466" s="976" t="s">
        <v>1315</v>
      </c>
      <c r="Q466" s="974">
        <f t="shared" si="7"/>
        <v>186.577155</v>
      </c>
      <c r="R466" s="681"/>
    </row>
    <row r="467" s="135" customFormat="1" ht="18" customHeight="1" spans="1:18">
      <c r="A467" s="1016" t="s">
        <v>390</v>
      </c>
      <c r="B467" s="1017" t="s">
        <v>497</v>
      </c>
      <c r="C467" s="815" t="s">
        <v>1438</v>
      </c>
      <c r="D467" s="755">
        <v>9.911955</v>
      </c>
      <c r="E467" s="681" t="s">
        <v>714</v>
      </c>
      <c r="F467" s="681" t="s">
        <v>714</v>
      </c>
      <c r="G467" s="1018" t="s">
        <v>186</v>
      </c>
      <c r="H467" s="815" t="s">
        <v>721</v>
      </c>
      <c r="I467" s="681" t="s">
        <v>28</v>
      </c>
      <c r="J467" s="815" t="s">
        <v>58</v>
      </c>
      <c r="K467" s="1020"/>
      <c r="L467" s="772">
        <v>429508.482293</v>
      </c>
      <c r="M467" s="772">
        <v>4660264.67687</v>
      </c>
      <c r="N467" s="681"/>
      <c r="O467" s="966" t="s">
        <v>1314</v>
      </c>
      <c r="P467" s="976" t="s">
        <v>1315</v>
      </c>
      <c r="Q467" s="974">
        <f t="shared" si="7"/>
        <v>44.6037975</v>
      </c>
      <c r="R467" s="681"/>
    </row>
    <row r="468" s="135" customFormat="1" ht="18" customHeight="1" spans="1:18">
      <c r="A468" s="1016" t="s">
        <v>390</v>
      </c>
      <c r="B468" s="1017" t="s">
        <v>497</v>
      </c>
      <c r="C468" s="815" t="s">
        <v>1439</v>
      </c>
      <c r="D468" s="755">
        <v>6.04785</v>
      </c>
      <c r="E468" s="681" t="s">
        <v>714</v>
      </c>
      <c r="F468" s="681" t="s">
        <v>714</v>
      </c>
      <c r="G468" s="1018" t="s">
        <v>186</v>
      </c>
      <c r="H468" s="815" t="s">
        <v>717</v>
      </c>
      <c r="I468" s="681" t="s">
        <v>28</v>
      </c>
      <c r="J468" s="815" t="s">
        <v>29</v>
      </c>
      <c r="K468" s="1020"/>
      <c r="L468" s="772">
        <v>432120.870389</v>
      </c>
      <c r="M468" s="772">
        <v>4657855.38558</v>
      </c>
      <c r="N468" s="681"/>
      <c r="O468" s="966" t="s">
        <v>1314</v>
      </c>
      <c r="P468" s="976" t="s">
        <v>1315</v>
      </c>
      <c r="Q468" s="974">
        <f t="shared" si="7"/>
        <v>27.215325</v>
      </c>
      <c r="R468" s="681"/>
    </row>
    <row r="469" s="135" customFormat="1" ht="18" customHeight="1" spans="1:18">
      <c r="A469" s="1016" t="s">
        <v>390</v>
      </c>
      <c r="B469" s="1017" t="s">
        <v>497</v>
      </c>
      <c r="C469" s="815" t="s">
        <v>537</v>
      </c>
      <c r="D469" s="755">
        <v>34.682025</v>
      </c>
      <c r="E469" s="681" t="s">
        <v>714</v>
      </c>
      <c r="F469" s="681" t="s">
        <v>714</v>
      </c>
      <c r="G469" s="1018" t="s">
        <v>186</v>
      </c>
      <c r="H469" s="815" t="s">
        <v>721</v>
      </c>
      <c r="I469" s="681" t="s">
        <v>28</v>
      </c>
      <c r="J469" s="815" t="s">
        <v>29</v>
      </c>
      <c r="K469" s="1020"/>
      <c r="L469" s="772">
        <v>430619.266636</v>
      </c>
      <c r="M469" s="772">
        <v>4660634.10781</v>
      </c>
      <c r="N469" s="681"/>
      <c r="O469" s="966" t="s">
        <v>1314</v>
      </c>
      <c r="P469" s="976" t="s">
        <v>1315</v>
      </c>
      <c r="Q469" s="974">
        <f t="shared" si="7"/>
        <v>156.0691125</v>
      </c>
      <c r="R469" s="681"/>
    </row>
    <row r="470" s="135" customFormat="1" ht="18" customHeight="1" spans="1:18">
      <c r="A470" s="1016" t="s">
        <v>390</v>
      </c>
      <c r="B470" s="1017" t="s">
        <v>497</v>
      </c>
      <c r="C470" s="815" t="s">
        <v>1440</v>
      </c>
      <c r="D470" s="755">
        <v>92.984445</v>
      </c>
      <c r="E470" s="681" t="s">
        <v>714</v>
      </c>
      <c r="F470" s="681" t="s">
        <v>714</v>
      </c>
      <c r="G470" s="1018" t="s">
        <v>186</v>
      </c>
      <c r="H470" s="815" t="s">
        <v>721</v>
      </c>
      <c r="I470" s="681" t="s">
        <v>28</v>
      </c>
      <c r="J470" s="815" t="s">
        <v>29</v>
      </c>
      <c r="K470" s="1020"/>
      <c r="L470" s="772">
        <v>432296.009074</v>
      </c>
      <c r="M470" s="772">
        <v>4659741.22912</v>
      </c>
      <c r="N470" s="681"/>
      <c r="O470" s="966" t="s">
        <v>1314</v>
      </c>
      <c r="P470" s="976" t="s">
        <v>1315</v>
      </c>
      <c r="Q470" s="974">
        <f t="shared" si="7"/>
        <v>418.4300025</v>
      </c>
      <c r="R470" s="681"/>
    </row>
    <row r="471" s="135" customFormat="1" ht="18" customHeight="1" spans="1:18">
      <c r="A471" s="1016" t="s">
        <v>390</v>
      </c>
      <c r="B471" s="1017" t="s">
        <v>497</v>
      </c>
      <c r="C471" s="815" t="s">
        <v>1441</v>
      </c>
      <c r="D471" s="755">
        <v>16.238775</v>
      </c>
      <c r="E471" s="681" t="s">
        <v>714</v>
      </c>
      <c r="F471" s="681" t="s">
        <v>714</v>
      </c>
      <c r="G471" s="1018" t="s">
        <v>186</v>
      </c>
      <c r="H471" s="815" t="s">
        <v>721</v>
      </c>
      <c r="I471" s="681" t="s">
        <v>28</v>
      </c>
      <c r="J471" s="815" t="s">
        <v>58</v>
      </c>
      <c r="K471" s="1020"/>
      <c r="L471" s="772">
        <v>431668.694835</v>
      </c>
      <c r="M471" s="772">
        <v>4659978.87474</v>
      </c>
      <c r="N471" s="681"/>
      <c r="O471" s="966" t="s">
        <v>1314</v>
      </c>
      <c r="P471" s="976" t="s">
        <v>1315</v>
      </c>
      <c r="Q471" s="974">
        <f t="shared" si="7"/>
        <v>73.0744875</v>
      </c>
      <c r="R471" s="681"/>
    </row>
    <row r="472" s="135" customFormat="1" ht="18" customHeight="1" spans="1:18">
      <c r="A472" s="1016" t="s">
        <v>390</v>
      </c>
      <c r="B472" s="1017" t="s">
        <v>497</v>
      </c>
      <c r="C472" s="815" t="s">
        <v>1442</v>
      </c>
      <c r="D472" s="755">
        <v>26.67318</v>
      </c>
      <c r="E472" s="681" t="s">
        <v>714</v>
      </c>
      <c r="F472" s="681" t="s">
        <v>714</v>
      </c>
      <c r="G472" s="1018" t="s">
        <v>186</v>
      </c>
      <c r="H472" s="815" t="s">
        <v>721</v>
      </c>
      <c r="I472" s="681" t="s">
        <v>28</v>
      </c>
      <c r="J472" s="815" t="s">
        <v>58</v>
      </c>
      <c r="K472" s="1020"/>
      <c r="L472" s="772">
        <v>432238.639964</v>
      </c>
      <c r="M472" s="772">
        <v>4660238.85537</v>
      </c>
      <c r="N472" s="681"/>
      <c r="O472" s="966" t="s">
        <v>1314</v>
      </c>
      <c r="P472" s="976" t="s">
        <v>1315</v>
      </c>
      <c r="Q472" s="974">
        <f t="shared" si="7"/>
        <v>120.02931</v>
      </c>
      <c r="R472" s="681"/>
    </row>
    <row r="473" s="135" customFormat="1" ht="18" customHeight="1" spans="1:18">
      <c r="A473" s="1016" t="s">
        <v>390</v>
      </c>
      <c r="B473" s="1017" t="s">
        <v>497</v>
      </c>
      <c r="C473" s="815" t="s">
        <v>394</v>
      </c>
      <c r="D473" s="755">
        <v>10.49757</v>
      </c>
      <c r="E473" s="681" t="s">
        <v>714</v>
      </c>
      <c r="F473" s="681" t="s">
        <v>714</v>
      </c>
      <c r="G473" s="1018" t="s">
        <v>186</v>
      </c>
      <c r="H473" s="815" t="s">
        <v>721</v>
      </c>
      <c r="I473" s="681" t="s">
        <v>28</v>
      </c>
      <c r="J473" s="815" t="s">
        <v>58</v>
      </c>
      <c r="K473" s="1020"/>
      <c r="L473" s="772">
        <v>430231.628981</v>
      </c>
      <c r="M473" s="772">
        <v>4661782.28305</v>
      </c>
      <c r="N473" s="681"/>
      <c r="O473" s="966" t="s">
        <v>1314</v>
      </c>
      <c r="P473" s="976" t="s">
        <v>1315</v>
      </c>
      <c r="Q473" s="974">
        <f t="shared" si="7"/>
        <v>47.239065</v>
      </c>
      <c r="R473" s="681"/>
    </row>
    <row r="474" s="135" customFormat="1" ht="18" customHeight="1" spans="1:18">
      <c r="A474" s="1016" t="s">
        <v>390</v>
      </c>
      <c r="B474" s="1017" t="s">
        <v>497</v>
      </c>
      <c r="C474" s="815" t="s">
        <v>1443</v>
      </c>
      <c r="D474" s="755">
        <v>9.918615</v>
      </c>
      <c r="E474" s="681" t="s">
        <v>714</v>
      </c>
      <c r="F474" s="681" t="s">
        <v>714</v>
      </c>
      <c r="G474" s="1018" t="s">
        <v>186</v>
      </c>
      <c r="H474" s="815" t="s">
        <v>717</v>
      </c>
      <c r="I474" s="681" t="s">
        <v>28</v>
      </c>
      <c r="J474" s="815" t="s">
        <v>58</v>
      </c>
      <c r="K474" s="1020"/>
      <c r="L474" s="772">
        <v>431731.527642</v>
      </c>
      <c r="M474" s="772">
        <v>4660047.95256</v>
      </c>
      <c r="N474" s="681"/>
      <c r="O474" s="966" t="s">
        <v>1314</v>
      </c>
      <c r="P474" s="976" t="s">
        <v>1315</v>
      </c>
      <c r="Q474" s="974">
        <f t="shared" si="7"/>
        <v>44.6337675</v>
      </c>
      <c r="R474" s="681"/>
    </row>
    <row r="475" s="135" customFormat="1" ht="18" customHeight="1" spans="1:18">
      <c r="A475" s="1016" t="s">
        <v>390</v>
      </c>
      <c r="B475" s="1017" t="s">
        <v>497</v>
      </c>
      <c r="C475" s="815" t="s">
        <v>1444</v>
      </c>
      <c r="D475" s="755">
        <v>14.878515</v>
      </c>
      <c r="E475" s="681" t="s">
        <v>714</v>
      </c>
      <c r="F475" s="681" t="s">
        <v>714</v>
      </c>
      <c r="G475" s="1018" t="s">
        <v>186</v>
      </c>
      <c r="H475" s="815" t="s">
        <v>721</v>
      </c>
      <c r="I475" s="681" t="s">
        <v>28</v>
      </c>
      <c r="J475" s="815" t="s">
        <v>58</v>
      </c>
      <c r="K475" s="1020"/>
      <c r="L475" s="772">
        <v>431390.655194</v>
      </c>
      <c r="M475" s="772">
        <v>4659787.21763</v>
      </c>
      <c r="N475" s="681"/>
      <c r="O475" s="966" t="s">
        <v>1314</v>
      </c>
      <c r="P475" s="976" t="s">
        <v>1315</v>
      </c>
      <c r="Q475" s="974">
        <f t="shared" si="7"/>
        <v>66.9533175</v>
      </c>
      <c r="R475" s="681"/>
    </row>
    <row r="476" s="135" customFormat="1" ht="18" customHeight="1" spans="1:18">
      <c r="A476" s="1016" t="s">
        <v>390</v>
      </c>
      <c r="B476" s="1017" t="s">
        <v>497</v>
      </c>
      <c r="C476" s="815" t="s">
        <v>1445</v>
      </c>
      <c r="D476" s="755">
        <v>4.93014</v>
      </c>
      <c r="E476" s="681" t="s">
        <v>714</v>
      </c>
      <c r="F476" s="681" t="s">
        <v>714</v>
      </c>
      <c r="G476" s="1018" t="s">
        <v>186</v>
      </c>
      <c r="H476" s="815" t="s">
        <v>721</v>
      </c>
      <c r="I476" s="681" t="s">
        <v>28</v>
      </c>
      <c r="J476" s="815" t="s">
        <v>58</v>
      </c>
      <c r="K476" s="1020"/>
      <c r="L476" s="772">
        <v>429413.175563</v>
      </c>
      <c r="M476" s="772">
        <v>4659991.56032</v>
      </c>
      <c r="N476" s="681"/>
      <c r="O476" s="966" t="s">
        <v>1314</v>
      </c>
      <c r="P476" s="976" t="s">
        <v>1315</v>
      </c>
      <c r="Q476" s="974">
        <f t="shared" si="7"/>
        <v>22.18563</v>
      </c>
      <c r="R476" s="681"/>
    </row>
    <row r="477" s="135" customFormat="1" ht="18" customHeight="1" spans="1:18">
      <c r="A477" s="1016" t="s">
        <v>390</v>
      </c>
      <c r="B477" s="1017" t="s">
        <v>497</v>
      </c>
      <c r="C477" s="815" t="s">
        <v>519</v>
      </c>
      <c r="D477" s="755">
        <v>5.56836</v>
      </c>
      <c r="E477" s="681" t="s">
        <v>714</v>
      </c>
      <c r="F477" s="681" t="s">
        <v>714</v>
      </c>
      <c r="G477" s="1018" t="s">
        <v>186</v>
      </c>
      <c r="H477" s="815" t="s">
        <v>721</v>
      </c>
      <c r="I477" s="681" t="s">
        <v>28</v>
      </c>
      <c r="J477" s="815" t="s">
        <v>58</v>
      </c>
      <c r="K477" s="1020"/>
      <c r="L477" s="772">
        <v>429374.315561</v>
      </c>
      <c r="M477" s="772">
        <v>4661022.98224</v>
      </c>
      <c r="N477" s="681"/>
      <c r="O477" s="966" t="s">
        <v>1314</v>
      </c>
      <c r="P477" s="976" t="s">
        <v>1315</v>
      </c>
      <c r="Q477" s="974">
        <f t="shared" si="7"/>
        <v>25.05762</v>
      </c>
      <c r="R477" s="681"/>
    </row>
    <row r="478" s="135" customFormat="1" ht="18" customHeight="1" spans="1:18">
      <c r="A478" s="1016" t="s">
        <v>390</v>
      </c>
      <c r="B478" s="1017" t="s">
        <v>497</v>
      </c>
      <c r="C478" s="815" t="s">
        <v>1446</v>
      </c>
      <c r="D478" s="755">
        <v>21.53946</v>
      </c>
      <c r="E478" s="681" t="s">
        <v>714</v>
      </c>
      <c r="F478" s="681" t="s">
        <v>714</v>
      </c>
      <c r="G478" s="1018" t="s">
        <v>186</v>
      </c>
      <c r="H478" s="815" t="s">
        <v>721</v>
      </c>
      <c r="I478" s="681" t="s">
        <v>28</v>
      </c>
      <c r="J478" s="815" t="s">
        <v>58</v>
      </c>
      <c r="K478" s="1020"/>
      <c r="L478" s="772">
        <v>431232.072094</v>
      </c>
      <c r="M478" s="772">
        <v>4659607.64667</v>
      </c>
      <c r="N478" s="681"/>
      <c r="O478" s="966" t="s">
        <v>1314</v>
      </c>
      <c r="P478" s="976" t="s">
        <v>1315</v>
      </c>
      <c r="Q478" s="974">
        <f t="shared" si="7"/>
        <v>96.92757</v>
      </c>
      <c r="R478" s="681"/>
    </row>
    <row r="479" s="135" customFormat="1" ht="18" customHeight="1" spans="1:18">
      <c r="A479" s="1016" t="s">
        <v>390</v>
      </c>
      <c r="B479" s="1017" t="s">
        <v>497</v>
      </c>
      <c r="C479" s="815" t="s">
        <v>423</v>
      </c>
      <c r="D479" s="755">
        <v>5.947185</v>
      </c>
      <c r="E479" s="681" t="s">
        <v>714</v>
      </c>
      <c r="F479" s="681" t="s">
        <v>714</v>
      </c>
      <c r="G479" s="1018" t="s">
        <v>186</v>
      </c>
      <c r="H479" s="815" t="s">
        <v>721</v>
      </c>
      <c r="I479" s="681" t="s">
        <v>28</v>
      </c>
      <c r="J479" s="815" t="s">
        <v>29</v>
      </c>
      <c r="K479" s="1020"/>
      <c r="L479" s="772">
        <v>430111.479703</v>
      </c>
      <c r="M479" s="772">
        <v>4661015.67868</v>
      </c>
      <c r="N479" s="681"/>
      <c r="O479" s="966" t="s">
        <v>1314</v>
      </c>
      <c r="P479" s="976" t="s">
        <v>1315</v>
      </c>
      <c r="Q479" s="974">
        <f t="shared" si="7"/>
        <v>26.7623325</v>
      </c>
      <c r="R479" s="681"/>
    </row>
    <row r="480" s="135" customFormat="1" ht="18" customHeight="1" spans="1:18">
      <c r="A480" s="1016" t="s">
        <v>390</v>
      </c>
      <c r="B480" s="1017" t="s">
        <v>497</v>
      </c>
      <c r="C480" s="815" t="s">
        <v>1447</v>
      </c>
      <c r="D480" s="755">
        <v>256.893705</v>
      </c>
      <c r="E480" s="681" t="s">
        <v>714</v>
      </c>
      <c r="F480" s="681" t="s">
        <v>714</v>
      </c>
      <c r="G480" s="1018" t="s">
        <v>186</v>
      </c>
      <c r="H480" s="815" t="s">
        <v>721</v>
      </c>
      <c r="I480" s="681" t="s">
        <v>28</v>
      </c>
      <c r="J480" s="815" t="s">
        <v>58</v>
      </c>
      <c r="K480" s="1020"/>
      <c r="L480" s="772">
        <v>429464.486779</v>
      </c>
      <c r="M480" s="772">
        <v>4658229.66312</v>
      </c>
      <c r="N480" s="681"/>
      <c r="O480" s="966" t="s">
        <v>1314</v>
      </c>
      <c r="P480" s="976" t="s">
        <v>1315</v>
      </c>
      <c r="Q480" s="974">
        <f t="shared" si="7"/>
        <v>1156.0216725</v>
      </c>
      <c r="R480" s="681"/>
    </row>
    <row r="481" s="135" customFormat="1" ht="18" customHeight="1" spans="1:18">
      <c r="A481" s="1016" t="s">
        <v>390</v>
      </c>
      <c r="B481" s="1017" t="s">
        <v>497</v>
      </c>
      <c r="C481" s="815" t="s">
        <v>1448</v>
      </c>
      <c r="D481" s="755">
        <v>30.674535</v>
      </c>
      <c r="E481" s="681" t="s">
        <v>714</v>
      </c>
      <c r="F481" s="681" t="s">
        <v>714</v>
      </c>
      <c r="G481" s="1018" t="s">
        <v>186</v>
      </c>
      <c r="H481" s="815" t="s">
        <v>717</v>
      </c>
      <c r="I481" s="681" t="s">
        <v>28</v>
      </c>
      <c r="J481" s="815" t="s">
        <v>58</v>
      </c>
      <c r="K481" s="1020"/>
      <c r="L481" s="772">
        <v>429328.024033</v>
      </c>
      <c r="M481" s="772">
        <v>4658414.25964</v>
      </c>
      <c r="N481" s="681"/>
      <c r="O481" s="966" t="s">
        <v>1314</v>
      </c>
      <c r="P481" s="976" t="s">
        <v>1315</v>
      </c>
      <c r="Q481" s="974">
        <f t="shared" si="7"/>
        <v>138.0354075</v>
      </c>
      <c r="R481" s="681"/>
    </row>
    <row r="482" s="135" customFormat="1" ht="18" customHeight="1" spans="1:18">
      <c r="A482" s="1016" t="s">
        <v>390</v>
      </c>
      <c r="B482" s="1017" t="s">
        <v>497</v>
      </c>
      <c r="C482" s="815" t="s">
        <v>576</v>
      </c>
      <c r="D482" s="755">
        <v>72.565395</v>
      </c>
      <c r="E482" s="681" t="s">
        <v>714</v>
      </c>
      <c r="F482" s="681" t="s">
        <v>714</v>
      </c>
      <c r="G482" s="1018" t="s">
        <v>186</v>
      </c>
      <c r="H482" s="815" t="s">
        <v>717</v>
      </c>
      <c r="I482" s="681" t="s">
        <v>28</v>
      </c>
      <c r="J482" s="815" t="s">
        <v>58</v>
      </c>
      <c r="K482" s="1020"/>
      <c r="L482" s="772">
        <v>429490.339571</v>
      </c>
      <c r="M482" s="772">
        <v>4661621.26937</v>
      </c>
      <c r="N482" s="681"/>
      <c r="O482" s="966" t="s">
        <v>1314</v>
      </c>
      <c r="P482" s="976" t="s">
        <v>1315</v>
      </c>
      <c r="Q482" s="974">
        <f t="shared" si="7"/>
        <v>326.5442775</v>
      </c>
      <c r="R482" s="681"/>
    </row>
    <row r="483" s="135" customFormat="1" ht="18" customHeight="1" spans="1:18">
      <c r="A483" s="1016" t="s">
        <v>390</v>
      </c>
      <c r="B483" s="1017" t="s">
        <v>497</v>
      </c>
      <c r="C483" s="815" t="s">
        <v>702</v>
      </c>
      <c r="D483" s="755">
        <v>29.545935</v>
      </c>
      <c r="E483" s="681" t="s">
        <v>714</v>
      </c>
      <c r="F483" s="681" t="s">
        <v>714</v>
      </c>
      <c r="G483" s="1018" t="s">
        <v>186</v>
      </c>
      <c r="H483" s="815" t="s">
        <v>721</v>
      </c>
      <c r="I483" s="681" t="s">
        <v>28</v>
      </c>
      <c r="J483" s="815" t="s">
        <v>29</v>
      </c>
      <c r="K483" s="1020"/>
      <c r="L483" s="772">
        <v>430269.79387</v>
      </c>
      <c r="M483" s="772">
        <v>4660893.68687</v>
      </c>
      <c r="N483" s="681"/>
      <c r="O483" s="966" t="s">
        <v>1314</v>
      </c>
      <c r="P483" s="976" t="s">
        <v>1315</v>
      </c>
      <c r="Q483" s="974">
        <f t="shared" si="7"/>
        <v>132.9567075</v>
      </c>
      <c r="R483" s="681"/>
    </row>
    <row r="484" s="135" customFormat="1" ht="18" customHeight="1" spans="1:18">
      <c r="A484" s="1016" t="s">
        <v>390</v>
      </c>
      <c r="B484" s="1017" t="s">
        <v>497</v>
      </c>
      <c r="C484" s="815" t="s">
        <v>419</v>
      </c>
      <c r="D484" s="755">
        <v>180.391305</v>
      </c>
      <c r="E484" s="681" t="s">
        <v>714</v>
      </c>
      <c r="F484" s="681" t="s">
        <v>714</v>
      </c>
      <c r="G484" s="1018" t="s">
        <v>186</v>
      </c>
      <c r="H484" s="815" t="s">
        <v>717</v>
      </c>
      <c r="I484" s="681" t="s">
        <v>28</v>
      </c>
      <c r="J484" s="815" t="s">
        <v>58</v>
      </c>
      <c r="K484" s="1020"/>
      <c r="L484" s="772">
        <v>429475.195335</v>
      </c>
      <c r="M484" s="772">
        <v>4661060.44072</v>
      </c>
      <c r="N484" s="681"/>
      <c r="O484" s="966" t="s">
        <v>1449</v>
      </c>
      <c r="P484" s="1021" t="s">
        <v>1450</v>
      </c>
      <c r="Q484" s="974">
        <f t="shared" si="7"/>
        <v>811.7608725</v>
      </c>
      <c r="R484" s="681"/>
    </row>
    <row r="485" s="135" customFormat="1" ht="18" customHeight="1" spans="1:18">
      <c r="A485" s="1016" t="s">
        <v>390</v>
      </c>
      <c r="B485" s="1017" t="s">
        <v>497</v>
      </c>
      <c r="C485" s="815" t="s">
        <v>1451</v>
      </c>
      <c r="D485" s="755">
        <v>2.86902</v>
      </c>
      <c r="E485" s="681" t="s">
        <v>714</v>
      </c>
      <c r="F485" s="681" t="s">
        <v>714</v>
      </c>
      <c r="G485" s="1018" t="s">
        <v>186</v>
      </c>
      <c r="H485" s="815" t="s">
        <v>717</v>
      </c>
      <c r="I485" s="681" t="s">
        <v>28</v>
      </c>
      <c r="J485" s="815" t="s">
        <v>327</v>
      </c>
      <c r="K485" s="1020"/>
      <c r="L485" s="772">
        <v>429524.611626</v>
      </c>
      <c r="M485" s="772">
        <v>4658821.89173</v>
      </c>
      <c r="N485" s="681"/>
      <c r="O485" s="966" t="s">
        <v>1449</v>
      </c>
      <c r="P485" s="1021" t="s">
        <v>1450</v>
      </c>
      <c r="Q485" s="974">
        <f t="shared" si="7"/>
        <v>12.91059</v>
      </c>
      <c r="R485" s="681"/>
    </row>
    <row r="486" s="135" customFormat="1" ht="18" customHeight="1" spans="1:18">
      <c r="A486" s="1016" t="s">
        <v>390</v>
      </c>
      <c r="B486" s="1017" t="s">
        <v>497</v>
      </c>
      <c r="C486" s="815" t="s">
        <v>1452</v>
      </c>
      <c r="D486" s="755">
        <v>67.852605</v>
      </c>
      <c r="E486" s="681" t="s">
        <v>714</v>
      </c>
      <c r="F486" s="681" t="s">
        <v>714</v>
      </c>
      <c r="G486" s="1018" t="s">
        <v>186</v>
      </c>
      <c r="H486" s="815" t="s">
        <v>721</v>
      </c>
      <c r="I486" s="681" t="s">
        <v>28</v>
      </c>
      <c r="J486" s="815" t="s">
        <v>58</v>
      </c>
      <c r="K486" s="1020"/>
      <c r="L486" s="772">
        <v>434647.366586</v>
      </c>
      <c r="M486" s="772">
        <v>4659587.2835</v>
      </c>
      <c r="N486" s="681"/>
      <c r="O486" s="966" t="s">
        <v>1449</v>
      </c>
      <c r="P486" s="1021" t="s">
        <v>1450</v>
      </c>
      <c r="Q486" s="974">
        <f t="shared" si="7"/>
        <v>305.3367225</v>
      </c>
      <c r="R486" s="681"/>
    </row>
    <row r="487" s="135" customFormat="1" ht="18" customHeight="1" spans="1:18">
      <c r="A487" s="1016" t="s">
        <v>390</v>
      </c>
      <c r="B487" s="1017" t="s">
        <v>497</v>
      </c>
      <c r="C487" s="815" t="s">
        <v>1453</v>
      </c>
      <c r="D487" s="755">
        <v>60.488325</v>
      </c>
      <c r="E487" s="681" t="s">
        <v>714</v>
      </c>
      <c r="F487" s="681" t="s">
        <v>714</v>
      </c>
      <c r="G487" s="1018" t="s">
        <v>186</v>
      </c>
      <c r="H487" s="815" t="s">
        <v>721</v>
      </c>
      <c r="I487" s="681" t="s">
        <v>28</v>
      </c>
      <c r="J487" s="815" t="s">
        <v>58</v>
      </c>
      <c r="K487" s="1020"/>
      <c r="L487" s="772">
        <v>434874.989218</v>
      </c>
      <c r="M487" s="772">
        <v>4659591.41199</v>
      </c>
      <c r="N487" s="681"/>
      <c r="O487" s="966" t="s">
        <v>1449</v>
      </c>
      <c r="P487" s="1021" t="s">
        <v>1450</v>
      </c>
      <c r="Q487" s="974">
        <f t="shared" si="7"/>
        <v>272.1974625</v>
      </c>
      <c r="R487" s="681"/>
    </row>
    <row r="488" s="135" customFormat="1" ht="18" customHeight="1" spans="1:18">
      <c r="A488" s="1016" t="s">
        <v>390</v>
      </c>
      <c r="B488" s="1017" t="s">
        <v>497</v>
      </c>
      <c r="C488" s="815" t="s">
        <v>1352</v>
      </c>
      <c r="D488" s="755">
        <v>4.35867</v>
      </c>
      <c r="E488" s="681" t="s">
        <v>714</v>
      </c>
      <c r="F488" s="681" t="s">
        <v>714</v>
      </c>
      <c r="G488" s="1018" t="s">
        <v>186</v>
      </c>
      <c r="H488" s="815" t="s">
        <v>717</v>
      </c>
      <c r="I488" s="681" t="s">
        <v>28</v>
      </c>
      <c r="J488" s="815" t="s">
        <v>29</v>
      </c>
      <c r="K488" s="1020"/>
      <c r="L488" s="772">
        <v>432068.68039</v>
      </c>
      <c r="M488" s="772">
        <v>4657796.90904</v>
      </c>
      <c r="N488" s="681"/>
      <c r="O488" s="966" t="s">
        <v>1449</v>
      </c>
      <c r="P488" s="1021" t="s">
        <v>1450</v>
      </c>
      <c r="Q488" s="974">
        <f t="shared" si="7"/>
        <v>19.614015</v>
      </c>
      <c r="R488" s="681"/>
    </row>
    <row r="489" s="135" customFormat="1" ht="18" customHeight="1" spans="1:18">
      <c r="A489" s="1016" t="s">
        <v>390</v>
      </c>
      <c r="B489" s="1017" t="s">
        <v>497</v>
      </c>
      <c r="C489" s="815" t="s">
        <v>1454</v>
      </c>
      <c r="D489" s="755">
        <v>35.035815</v>
      </c>
      <c r="E489" s="681" t="s">
        <v>714</v>
      </c>
      <c r="F489" s="681" t="s">
        <v>714</v>
      </c>
      <c r="G489" s="1018" t="s">
        <v>186</v>
      </c>
      <c r="H489" s="815" t="s">
        <v>717</v>
      </c>
      <c r="I489" s="681" t="s">
        <v>28</v>
      </c>
      <c r="J489" s="815" t="s">
        <v>58</v>
      </c>
      <c r="K489" s="1020"/>
      <c r="L489" s="772">
        <v>429849.320231</v>
      </c>
      <c r="M489" s="772">
        <v>4659244.93694</v>
      </c>
      <c r="N489" s="681"/>
      <c r="O489" s="966" t="s">
        <v>1314</v>
      </c>
      <c r="P489" s="976" t="s">
        <v>1315</v>
      </c>
      <c r="Q489" s="974">
        <f t="shared" si="7"/>
        <v>157.6611675</v>
      </c>
      <c r="R489" s="681"/>
    </row>
    <row r="490" s="135" customFormat="1" ht="18" customHeight="1" spans="1:18">
      <c r="A490" s="1016" t="s">
        <v>390</v>
      </c>
      <c r="B490" s="1017" t="s">
        <v>497</v>
      </c>
      <c r="C490" s="815" t="s">
        <v>1455</v>
      </c>
      <c r="D490" s="755">
        <v>7.4799</v>
      </c>
      <c r="E490" s="681" t="s">
        <v>714</v>
      </c>
      <c r="F490" s="681" t="s">
        <v>714</v>
      </c>
      <c r="G490" s="1018" t="s">
        <v>186</v>
      </c>
      <c r="H490" s="815" t="s">
        <v>721</v>
      </c>
      <c r="I490" s="681" t="s">
        <v>28</v>
      </c>
      <c r="J490" s="815" t="s">
        <v>29</v>
      </c>
      <c r="K490" s="1020"/>
      <c r="L490" s="772">
        <v>432651.46743</v>
      </c>
      <c r="M490" s="772">
        <v>4659735.38135</v>
      </c>
      <c r="N490" s="681"/>
      <c r="O490" s="966" t="s">
        <v>1449</v>
      </c>
      <c r="P490" s="1021" t="s">
        <v>1450</v>
      </c>
      <c r="Q490" s="974">
        <f t="shared" si="7"/>
        <v>33.65955</v>
      </c>
      <c r="R490" s="681"/>
    </row>
    <row r="491" s="135" customFormat="1" ht="18" customHeight="1" spans="1:18">
      <c r="A491" s="1016" t="s">
        <v>390</v>
      </c>
      <c r="B491" s="1017" t="s">
        <v>497</v>
      </c>
      <c r="C491" s="815" t="s">
        <v>1456</v>
      </c>
      <c r="D491" s="755">
        <v>34.674705</v>
      </c>
      <c r="E491" s="681" t="s">
        <v>714</v>
      </c>
      <c r="F491" s="681" t="s">
        <v>714</v>
      </c>
      <c r="G491" s="1018" t="s">
        <v>186</v>
      </c>
      <c r="H491" s="815" t="s">
        <v>721</v>
      </c>
      <c r="I491" s="681" t="s">
        <v>28</v>
      </c>
      <c r="J491" s="815" t="s">
        <v>58</v>
      </c>
      <c r="K491" s="1020"/>
      <c r="L491" s="772">
        <v>433063.644922</v>
      </c>
      <c r="M491" s="772">
        <v>4658976.49353</v>
      </c>
      <c r="N491" s="681"/>
      <c r="O491" s="966" t="s">
        <v>1449</v>
      </c>
      <c r="P491" s="1021" t="s">
        <v>1450</v>
      </c>
      <c r="Q491" s="974">
        <f t="shared" si="7"/>
        <v>156.0361725</v>
      </c>
      <c r="R491" s="681"/>
    </row>
    <row r="492" s="135" customFormat="1" ht="18" customHeight="1" spans="1:18">
      <c r="A492" s="1016" t="s">
        <v>390</v>
      </c>
      <c r="B492" s="1017" t="s">
        <v>497</v>
      </c>
      <c r="C492" s="815" t="s">
        <v>1457</v>
      </c>
      <c r="D492" s="755">
        <v>19.395915</v>
      </c>
      <c r="E492" s="681" t="s">
        <v>714</v>
      </c>
      <c r="F492" s="681" t="s">
        <v>714</v>
      </c>
      <c r="G492" s="1018" t="s">
        <v>186</v>
      </c>
      <c r="H492" s="815" t="s">
        <v>721</v>
      </c>
      <c r="I492" s="681" t="s">
        <v>28</v>
      </c>
      <c r="J492" s="815" t="s">
        <v>327</v>
      </c>
      <c r="K492" s="1020"/>
      <c r="L492" s="772">
        <v>429504.464233</v>
      </c>
      <c r="M492" s="772">
        <v>4658778.97188</v>
      </c>
      <c r="N492" s="681"/>
      <c r="O492" s="966" t="s">
        <v>1449</v>
      </c>
      <c r="P492" s="1021" t="s">
        <v>1450</v>
      </c>
      <c r="Q492" s="974">
        <f t="shared" si="7"/>
        <v>87.2816175</v>
      </c>
      <c r="R492" s="681"/>
    </row>
    <row r="493" s="135" customFormat="1" ht="18" customHeight="1" spans="1:18">
      <c r="A493" s="1016" t="s">
        <v>390</v>
      </c>
      <c r="B493" s="1017" t="s">
        <v>497</v>
      </c>
      <c r="C493" s="815" t="s">
        <v>587</v>
      </c>
      <c r="D493" s="755">
        <v>5.81622</v>
      </c>
      <c r="E493" s="681" t="s">
        <v>714</v>
      </c>
      <c r="F493" s="681" t="s">
        <v>714</v>
      </c>
      <c r="G493" s="1018" t="s">
        <v>186</v>
      </c>
      <c r="H493" s="815" t="s">
        <v>721</v>
      </c>
      <c r="I493" s="681" t="s">
        <v>28</v>
      </c>
      <c r="J493" s="815" t="s">
        <v>58</v>
      </c>
      <c r="K493" s="1020"/>
      <c r="L493" s="772">
        <v>429527.508298</v>
      </c>
      <c r="M493" s="772">
        <v>4660985.92794</v>
      </c>
      <c r="N493" s="681"/>
      <c r="O493" s="966" t="s">
        <v>1449</v>
      </c>
      <c r="P493" s="1021" t="s">
        <v>1450</v>
      </c>
      <c r="Q493" s="974">
        <f t="shared" si="7"/>
        <v>26.17299</v>
      </c>
      <c r="R493" s="681"/>
    </row>
    <row r="494" s="135" customFormat="1" ht="18" customHeight="1" spans="1:18">
      <c r="A494" s="1016" t="s">
        <v>390</v>
      </c>
      <c r="B494" s="1017" t="s">
        <v>497</v>
      </c>
      <c r="C494" s="815" t="s">
        <v>1458</v>
      </c>
      <c r="D494" s="755">
        <v>12.391455</v>
      </c>
      <c r="E494" s="681" t="s">
        <v>714</v>
      </c>
      <c r="F494" s="681" t="s">
        <v>714</v>
      </c>
      <c r="G494" s="1018" t="s">
        <v>186</v>
      </c>
      <c r="H494" s="815" t="s">
        <v>721</v>
      </c>
      <c r="I494" s="681" t="s">
        <v>28</v>
      </c>
      <c r="J494" s="815" t="s">
        <v>58</v>
      </c>
      <c r="K494" s="1020"/>
      <c r="L494" s="772">
        <v>429800.615916</v>
      </c>
      <c r="M494" s="772">
        <v>4660039.31948</v>
      </c>
      <c r="N494" s="681"/>
      <c r="O494" s="966" t="s">
        <v>1449</v>
      </c>
      <c r="P494" s="1021" t="s">
        <v>1450</v>
      </c>
      <c r="Q494" s="974">
        <f t="shared" si="7"/>
        <v>55.7615475</v>
      </c>
      <c r="R494" s="681"/>
    </row>
    <row r="495" s="135" customFormat="1" ht="18" customHeight="1" spans="1:18">
      <c r="A495" s="1016" t="s">
        <v>390</v>
      </c>
      <c r="B495" s="1017" t="s">
        <v>497</v>
      </c>
      <c r="C495" s="815" t="s">
        <v>1459</v>
      </c>
      <c r="D495" s="755">
        <v>47.73762</v>
      </c>
      <c r="E495" s="681" t="s">
        <v>714</v>
      </c>
      <c r="F495" s="681" t="s">
        <v>714</v>
      </c>
      <c r="G495" s="1018" t="s">
        <v>186</v>
      </c>
      <c r="H495" s="815" t="s">
        <v>717</v>
      </c>
      <c r="I495" s="681" t="s">
        <v>28</v>
      </c>
      <c r="J495" s="815" t="s">
        <v>58</v>
      </c>
      <c r="K495" s="1020"/>
      <c r="L495" s="772">
        <v>429671.705375</v>
      </c>
      <c r="M495" s="772">
        <v>4660063.5732</v>
      </c>
      <c r="N495" s="681"/>
      <c r="O495" s="966" t="s">
        <v>1449</v>
      </c>
      <c r="P495" s="1021" t="s">
        <v>1450</v>
      </c>
      <c r="Q495" s="974">
        <f t="shared" si="7"/>
        <v>214.81929</v>
      </c>
      <c r="R495" s="681"/>
    </row>
    <row r="496" s="135" customFormat="1" ht="18" customHeight="1" spans="1:18">
      <c r="A496" s="1016" t="s">
        <v>390</v>
      </c>
      <c r="B496" s="1017" t="s">
        <v>497</v>
      </c>
      <c r="C496" s="815" t="s">
        <v>405</v>
      </c>
      <c r="D496" s="755">
        <v>48.40641</v>
      </c>
      <c r="E496" s="681" t="s">
        <v>714</v>
      </c>
      <c r="F496" s="681" t="s">
        <v>714</v>
      </c>
      <c r="G496" s="1018" t="s">
        <v>186</v>
      </c>
      <c r="H496" s="815" t="s">
        <v>717</v>
      </c>
      <c r="I496" s="681" t="s">
        <v>28</v>
      </c>
      <c r="J496" s="815" t="s">
        <v>29</v>
      </c>
      <c r="K496" s="1020"/>
      <c r="L496" s="772">
        <v>429940.215325</v>
      </c>
      <c r="M496" s="772">
        <v>4661310.77383</v>
      </c>
      <c r="N496" s="681"/>
      <c r="O496" s="966" t="s">
        <v>1449</v>
      </c>
      <c r="P496" s="1021" t="s">
        <v>1450</v>
      </c>
      <c r="Q496" s="974">
        <f t="shared" si="7"/>
        <v>217.828845</v>
      </c>
      <c r="R496" s="681"/>
    </row>
    <row r="497" s="135" customFormat="1" ht="18" customHeight="1" spans="1:18">
      <c r="A497" s="1016" t="s">
        <v>390</v>
      </c>
      <c r="B497" s="1017" t="s">
        <v>497</v>
      </c>
      <c r="C497" s="815" t="s">
        <v>1460</v>
      </c>
      <c r="D497" s="755">
        <v>3.595155</v>
      </c>
      <c r="E497" s="681" t="s">
        <v>714</v>
      </c>
      <c r="F497" s="681" t="s">
        <v>714</v>
      </c>
      <c r="G497" s="1018" t="s">
        <v>186</v>
      </c>
      <c r="H497" s="815" t="s">
        <v>717</v>
      </c>
      <c r="I497" s="681" t="s">
        <v>28</v>
      </c>
      <c r="J497" s="815" t="s">
        <v>58</v>
      </c>
      <c r="K497" s="1020"/>
      <c r="L497" s="772">
        <v>432194.118139</v>
      </c>
      <c r="M497" s="772">
        <v>4660323.5849</v>
      </c>
      <c r="N497" s="681"/>
      <c r="O497" s="966" t="s">
        <v>1449</v>
      </c>
      <c r="P497" s="1021" t="s">
        <v>1450</v>
      </c>
      <c r="Q497" s="974">
        <f t="shared" si="7"/>
        <v>16.1781975</v>
      </c>
      <c r="R497" s="681"/>
    </row>
    <row r="498" s="135" customFormat="1" ht="18" customHeight="1" spans="1:18">
      <c r="A498" s="1016" t="s">
        <v>390</v>
      </c>
      <c r="B498" s="1017" t="s">
        <v>497</v>
      </c>
      <c r="C498" s="815" t="s">
        <v>578</v>
      </c>
      <c r="D498" s="755">
        <v>101.173545</v>
      </c>
      <c r="E498" s="681" t="s">
        <v>714</v>
      </c>
      <c r="F498" s="681" t="s">
        <v>714</v>
      </c>
      <c r="G498" s="1018" t="s">
        <v>186</v>
      </c>
      <c r="H498" s="815" t="s">
        <v>717</v>
      </c>
      <c r="I498" s="681" t="s">
        <v>28</v>
      </c>
      <c r="J498" s="815" t="s">
        <v>58</v>
      </c>
      <c r="K498" s="1020"/>
      <c r="L498" s="772">
        <v>429341.934775</v>
      </c>
      <c r="M498" s="772">
        <v>4661499.23439</v>
      </c>
      <c r="N498" s="681"/>
      <c r="O498" s="966" t="s">
        <v>1449</v>
      </c>
      <c r="P498" s="1021" t="s">
        <v>1450</v>
      </c>
      <c r="Q498" s="974">
        <f t="shared" si="7"/>
        <v>455.2809525</v>
      </c>
      <c r="R498" s="681"/>
    </row>
    <row r="499" s="135" customFormat="1" ht="18" customHeight="1" spans="1:18">
      <c r="A499" s="1016" t="s">
        <v>390</v>
      </c>
      <c r="B499" s="1017" t="s">
        <v>497</v>
      </c>
      <c r="C499" s="815" t="s">
        <v>1461</v>
      </c>
      <c r="D499" s="755">
        <v>71.9496</v>
      </c>
      <c r="E499" s="681" t="s">
        <v>714</v>
      </c>
      <c r="F499" s="681" t="s">
        <v>714</v>
      </c>
      <c r="G499" s="1018" t="s">
        <v>186</v>
      </c>
      <c r="H499" s="815" t="s">
        <v>721</v>
      </c>
      <c r="I499" s="681" t="s">
        <v>28</v>
      </c>
      <c r="J499" s="815" t="s">
        <v>1462</v>
      </c>
      <c r="K499" s="1020"/>
      <c r="L499" s="772">
        <v>429373.841281</v>
      </c>
      <c r="M499" s="772">
        <v>4659182.50596</v>
      </c>
      <c r="N499" s="681"/>
      <c r="O499" s="966" t="s">
        <v>1449</v>
      </c>
      <c r="P499" s="1021" t="s">
        <v>1450</v>
      </c>
      <c r="Q499" s="974">
        <f t="shared" si="7"/>
        <v>323.7732</v>
      </c>
      <c r="R499" s="681"/>
    </row>
    <row r="500" s="135" customFormat="1" ht="18" customHeight="1" spans="1:18">
      <c r="A500" s="1016" t="s">
        <v>390</v>
      </c>
      <c r="B500" s="1017" t="s">
        <v>497</v>
      </c>
      <c r="C500" s="815" t="s">
        <v>1146</v>
      </c>
      <c r="D500" s="755">
        <v>9.14508</v>
      </c>
      <c r="E500" s="681" t="s">
        <v>714</v>
      </c>
      <c r="F500" s="681" t="s">
        <v>714</v>
      </c>
      <c r="G500" s="1018" t="s">
        <v>186</v>
      </c>
      <c r="H500" s="815" t="s">
        <v>721</v>
      </c>
      <c r="I500" s="681" t="s">
        <v>28</v>
      </c>
      <c r="J500" s="815" t="s">
        <v>58</v>
      </c>
      <c r="K500" s="1020"/>
      <c r="L500" s="772">
        <v>429126.702685</v>
      </c>
      <c r="M500" s="772">
        <v>4659262.25787</v>
      </c>
      <c r="N500" s="681"/>
      <c r="O500" s="966" t="s">
        <v>1449</v>
      </c>
      <c r="P500" s="1021" t="s">
        <v>1450</v>
      </c>
      <c r="Q500" s="974">
        <f t="shared" si="7"/>
        <v>41.15286</v>
      </c>
      <c r="R500" s="681"/>
    </row>
    <row r="501" s="135" customFormat="1" ht="18" customHeight="1" spans="1:18">
      <c r="A501" s="1016" t="s">
        <v>390</v>
      </c>
      <c r="B501" s="1017" t="s">
        <v>497</v>
      </c>
      <c r="C501" s="815" t="s">
        <v>1463</v>
      </c>
      <c r="D501" s="755">
        <v>17.18154</v>
      </c>
      <c r="E501" s="681" t="s">
        <v>714</v>
      </c>
      <c r="F501" s="681" t="s">
        <v>714</v>
      </c>
      <c r="G501" s="1018" t="s">
        <v>186</v>
      </c>
      <c r="H501" s="815" t="s">
        <v>721</v>
      </c>
      <c r="I501" s="681" t="s">
        <v>28</v>
      </c>
      <c r="J501" s="815" t="s">
        <v>327</v>
      </c>
      <c r="K501" s="1020"/>
      <c r="L501" s="772">
        <v>428612.0144</v>
      </c>
      <c r="M501" s="772">
        <v>4658843.15349</v>
      </c>
      <c r="N501" s="681"/>
      <c r="O501" s="966" t="s">
        <v>1449</v>
      </c>
      <c r="P501" s="1021" t="s">
        <v>1450</v>
      </c>
      <c r="Q501" s="974">
        <f t="shared" si="7"/>
        <v>77.31693</v>
      </c>
      <c r="R501" s="681"/>
    </row>
    <row r="502" s="135" customFormat="1" ht="18" customHeight="1" spans="1:18">
      <c r="A502" s="1016" t="s">
        <v>390</v>
      </c>
      <c r="B502" s="1017" t="s">
        <v>497</v>
      </c>
      <c r="C502" s="815" t="s">
        <v>1464</v>
      </c>
      <c r="D502" s="755">
        <v>28.57125</v>
      </c>
      <c r="E502" s="681" t="s">
        <v>714</v>
      </c>
      <c r="F502" s="681" t="s">
        <v>714</v>
      </c>
      <c r="G502" s="1018" t="s">
        <v>186</v>
      </c>
      <c r="H502" s="815" t="s">
        <v>721</v>
      </c>
      <c r="I502" s="681" t="s">
        <v>28</v>
      </c>
      <c r="J502" s="815" t="s">
        <v>58</v>
      </c>
      <c r="K502" s="1020"/>
      <c r="L502" s="772">
        <v>431319.680994</v>
      </c>
      <c r="M502" s="772">
        <v>4657970.1928</v>
      </c>
      <c r="N502" s="681"/>
      <c r="O502" s="966" t="s">
        <v>1449</v>
      </c>
      <c r="P502" s="1021" t="s">
        <v>1450</v>
      </c>
      <c r="Q502" s="974">
        <f t="shared" si="7"/>
        <v>128.570625</v>
      </c>
      <c r="R502" s="681"/>
    </row>
    <row r="503" s="135" customFormat="1" ht="18" customHeight="1" spans="1:18">
      <c r="A503" s="1016" t="s">
        <v>390</v>
      </c>
      <c r="B503" s="1017" t="s">
        <v>497</v>
      </c>
      <c r="C503" s="815" t="s">
        <v>1465</v>
      </c>
      <c r="D503" s="755">
        <v>21.05175</v>
      </c>
      <c r="E503" s="681" t="s">
        <v>714</v>
      </c>
      <c r="F503" s="681" t="s">
        <v>714</v>
      </c>
      <c r="G503" s="1018" t="s">
        <v>186</v>
      </c>
      <c r="H503" s="815" t="s">
        <v>721</v>
      </c>
      <c r="I503" s="681" t="s">
        <v>28</v>
      </c>
      <c r="J503" s="815" t="s">
        <v>58</v>
      </c>
      <c r="K503" s="1020"/>
      <c r="L503" s="772">
        <v>430044.154658</v>
      </c>
      <c r="M503" s="772">
        <v>4658517.65039</v>
      </c>
      <c r="N503" s="681"/>
      <c r="O503" s="966" t="s">
        <v>1449</v>
      </c>
      <c r="P503" s="1021" t="s">
        <v>1450</v>
      </c>
      <c r="Q503" s="974">
        <f t="shared" si="7"/>
        <v>94.732875</v>
      </c>
      <c r="R503" s="681"/>
    </row>
    <row r="504" s="135" customFormat="1" ht="18" customHeight="1" spans="1:18">
      <c r="A504" s="1016" t="s">
        <v>390</v>
      </c>
      <c r="B504" s="1017" t="s">
        <v>497</v>
      </c>
      <c r="C504" s="815" t="s">
        <v>1466</v>
      </c>
      <c r="D504" s="755">
        <v>17.091615</v>
      </c>
      <c r="E504" s="681" t="s">
        <v>714</v>
      </c>
      <c r="F504" s="681" t="s">
        <v>714</v>
      </c>
      <c r="G504" s="1018" t="s">
        <v>186</v>
      </c>
      <c r="H504" s="815" t="s">
        <v>721</v>
      </c>
      <c r="I504" s="681" t="s">
        <v>28</v>
      </c>
      <c r="J504" s="815" t="s">
        <v>58</v>
      </c>
      <c r="K504" s="1020"/>
      <c r="L504" s="772">
        <v>428110.585369</v>
      </c>
      <c r="M504" s="772">
        <v>4659031.76695</v>
      </c>
      <c r="N504" s="681"/>
      <c r="O504" s="966" t="s">
        <v>1449</v>
      </c>
      <c r="P504" s="1021" t="s">
        <v>1450</v>
      </c>
      <c r="Q504" s="974">
        <f t="shared" si="7"/>
        <v>76.9122675</v>
      </c>
      <c r="R504" s="681"/>
    </row>
    <row r="505" s="135" customFormat="1" ht="18" customHeight="1" spans="1:18">
      <c r="A505" s="1016" t="s">
        <v>390</v>
      </c>
      <c r="B505" s="1017" t="s">
        <v>497</v>
      </c>
      <c r="C505" s="815" t="s">
        <v>1467</v>
      </c>
      <c r="D505" s="755">
        <v>10.75689</v>
      </c>
      <c r="E505" s="681" t="s">
        <v>714</v>
      </c>
      <c r="F505" s="681" t="s">
        <v>714</v>
      </c>
      <c r="G505" s="1018" t="s">
        <v>186</v>
      </c>
      <c r="H505" s="815" t="s">
        <v>721</v>
      </c>
      <c r="I505" s="681" t="s">
        <v>28</v>
      </c>
      <c r="J505" s="815" t="s">
        <v>58</v>
      </c>
      <c r="K505" s="1020"/>
      <c r="L505" s="772">
        <v>432053.298602</v>
      </c>
      <c r="M505" s="772">
        <v>4660087.98614</v>
      </c>
      <c r="N505" s="681"/>
      <c r="O505" s="966" t="s">
        <v>1449</v>
      </c>
      <c r="P505" s="1021" t="s">
        <v>1450</v>
      </c>
      <c r="Q505" s="974">
        <f t="shared" si="7"/>
        <v>48.406005</v>
      </c>
      <c r="R505" s="681"/>
    </row>
    <row r="506" s="135" customFormat="1" ht="18" customHeight="1" spans="1:18">
      <c r="A506" s="1016" t="s">
        <v>390</v>
      </c>
      <c r="B506" s="1017" t="s">
        <v>497</v>
      </c>
      <c r="C506" s="815" t="s">
        <v>1468</v>
      </c>
      <c r="D506" s="755">
        <v>25.333305</v>
      </c>
      <c r="E506" s="681" t="s">
        <v>714</v>
      </c>
      <c r="F506" s="681" t="s">
        <v>714</v>
      </c>
      <c r="G506" s="1018" t="s">
        <v>186</v>
      </c>
      <c r="H506" s="815" t="s">
        <v>717</v>
      </c>
      <c r="I506" s="681" t="s">
        <v>28</v>
      </c>
      <c r="J506" s="815" t="s">
        <v>58</v>
      </c>
      <c r="K506" s="1020"/>
      <c r="L506" s="772">
        <v>430770.875024</v>
      </c>
      <c r="M506" s="772">
        <v>4658374.43026</v>
      </c>
      <c r="N506" s="681"/>
      <c r="O506" s="966" t="s">
        <v>1449</v>
      </c>
      <c r="P506" s="1021" t="s">
        <v>1450</v>
      </c>
      <c r="Q506" s="974">
        <f t="shared" si="7"/>
        <v>113.9998725</v>
      </c>
      <c r="R506" s="681"/>
    </row>
    <row r="507" s="135" customFormat="1" ht="18" customHeight="1" spans="1:18">
      <c r="A507" s="1016" t="s">
        <v>390</v>
      </c>
      <c r="B507" s="1017" t="s">
        <v>497</v>
      </c>
      <c r="C507" s="815" t="s">
        <v>374</v>
      </c>
      <c r="D507" s="755">
        <v>23.2587</v>
      </c>
      <c r="E507" s="681" t="s">
        <v>714</v>
      </c>
      <c r="F507" s="681" t="s">
        <v>714</v>
      </c>
      <c r="G507" s="1018" t="s">
        <v>186</v>
      </c>
      <c r="H507" s="815" t="s">
        <v>717</v>
      </c>
      <c r="I507" s="681" t="s">
        <v>28</v>
      </c>
      <c r="J507" s="815" t="s">
        <v>58</v>
      </c>
      <c r="K507" s="1020"/>
      <c r="L507" s="772">
        <v>430594.14375</v>
      </c>
      <c r="M507" s="772">
        <v>4661579.88922</v>
      </c>
      <c r="N507" s="681"/>
      <c r="O507" s="966" t="s">
        <v>1449</v>
      </c>
      <c r="P507" s="1021" t="s">
        <v>1450</v>
      </c>
      <c r="Q507" s="974">
        <f t="shared" si="7"/>
        <v>104.66415</v>
      </c>
      <c r="R507" s="681"/>
    </row>
    <row r="508" s="135" customFormat="1" ht="18" customHeight="1" spans="1:18">
      <c r="A508" s="1016" t="s">
        <v>390</v>
      </c>
      <c r="B508" s="1017" t="s">
        <v>497</v>
      </c>
      <c r="C508" s="815" t="s">
        <v>1469</v>
      </c>
      <c r="D508" s="755">
        <v>9.268845</v>
      </c>
      <c r="E508" s="681" t="s">
        <v>714</v>
      </c>
      <c r="F508" s="681" t="s">
        <v>714</v>
      </c>
      <c r="G508" s="1018" t="s">
        <v>186</v>
      </c>
      <c r="H508" s="815" t="s">
        <v>721</v>
      </c>
      <c r="I508" s="681" t="s">
        <v>28</v>
      </c>
      <c r="J508" s="815" t="s">
        <v>58</v>
      </c>
      <c r="K508" s="1020"/>
      <c r="L508" s="772">
        <v>427850.668342</v>
      </c>
      <c r="M508" s="772">
        <v>4658961.97133</v>
      </c>
      <c r="N508" s="681"/>
      <c r="O508" s="966" t="s">
        <v>1449</v>
      </c>
      <c r="P508" s="1021" t="s">
        <v>1450</v>
      </c>
      <c r="Q508" s="974">
        <f t="shared" si="7"/>
        <v>41.7098025</v>
      </c>
      <c r="R508" s="681"/>
    </row>
    <row r="509" s="135" customFormat="1" ht="18" customHeight="1" spans="1:18">
      <c r="A509" s="1016" t="s">
        <v>390</v>
      </c>
      <c r="B509" s="1017" t="s">
        <v>497</v>
      </c>
      <c r="C509" s="815" t="s">
        <v>1470</v>
      </c>
      <c r="D509" s="755">
        <v>40.261635</v>
      </c>
      <c r="E509" s="681" t="s">
        <v>714</v>
      </c>
      <c r="F509" s="681" t="s">
        <v>714</v>
      </c>
      <c r="G509" s="1018" t="s">
        <v>186</v>
      </c>
      <c r="H509" s="815" t="s">
        <v>721</v>
      </c>
      <c r="I509" s="681" t="s">
        <v>28</v>
      </c>
      <c r="J509" s="815" t="s">
        <v>58</v>
      </c>
      <c r="K509" s="1020"/>
      <c r="L509" s="772">
        <v>427678.206793</v>
      </c>
      <c r="M509" s="772">
        <v>4658968.65476</v>
      </c>
      <c r="N509" s="681"/>
      <c r="O509" s="966" t="s">
        <v>1449</v>
      </c>
      <c r="P509" s="1021" t="s">
        <v>1450</v>
      </c>
      <c r="Q509" s="974">
        <f t="shared" si="7"/>
        <v>181.1773575</v>
      </c>
      <c r="R509" s="681"/>
    </row>
    <row r="510" s="135" customFormat="1" ht="18" customHeight="1" spans="1:18">
      <c r="A510" s="1016" t="s">
        <v>390</v>
      </c>
      <c r="B510" s="1017" t="s">
        <v>497</v>
      </c>
      <c r="C510" s="815" t="s">
        <v>1471</v>
      </c>
      <c r="D510" s="755">
        <v>10.323195</v>
      </c>
      <c r="E510" s="681" t="s">
        <v>714</v>
      </c>
      <c r="F510" s="681" t="s">
        <v>714</v>
      </c>
      <c r="G510" s="1018" t="s">
        <v>186</v>
      </c>
      <c r="H510" s="815" t="s">
        <v>717</v>
      </c>
      <c r="I510" s="681" t="s">
        <v>28</v>
      </c>
      <c r="J510" s="815" t="s">
        <v>58</v>
      </c>
      <c r="K510" s="1020"/>
      <c r="L510" s="772">
        <v>428215.627594</v>
      </c>
      <c r="M510" s="772">
        <v>4659674.1045</v>
      </c>
      <c r="N510" s="681"/>
      <c r="O510" s="966" t="s">
        <v>1449</v>
      </c>
      <c r="P510" s="1021" t="s">
        <v>1450</v>
      </c>
      <c r="Q510" s="974">
        <f t="shared" si="7"/>
        <v>46.4543775</v>
      </c>
      <c r="R510" s="681"/>
    </row>
    <row r="511" s="135" customFormat="1" ht="18" customHeight="1" spans="1:18">
      <c r="A511" s="1016" t="s">
        <v>390</v>
      </c>
      <c r="B511" s="1017" t="s">
        <v>497</v>
      </c>
      <c r="C511" s="815" t="s">
        <v>1472</v>
      </c>
      <c r="D511" s="755">
        <v>24.22335</v>
      </c>
      <c r="E511" s="681" t="s">
        <v>714</v>
      </c>
      <c r="F511" s="681" t="s">
        <v>714</v>
      </c>
      <c r="G511" s="1018" t="s">
        <v>186</v>
      </c>
      <c r="H511" s="815" t="s">
        <v>721</v>
      </c>
      <c r="I511" s="681" t="s">
        <v>28</v>
      </c>
      <c r="J511" s="815" t="s">
        <v>29</v>
      </c>
      <c r="K511" s="1020"/>
      <c r="L511" s="772">
        <v>432316.967509</v>
      </c>
      <c r="M511" s="772">
        <v>4657586.185</v>
      </c>
      <c r="N511" s="681"/>
      <c r="O511" s="966" t="s">
        <v>1449</v>
      </c>
      <c r="P511" s="1021" t="s">
        <v>1450</v>
      </c>
      <c r="Q511" s="974">
        <f t="shared" si="7"/>
        <v>109.005075</v>
      </c>
      <c r="R511" s="681"/>
    </row>
    <row r="512" s="135" customFormat="1" ht="18" customHeight="1" spans="1:18">
      <c r="A512" s="1016" t="s">
        <v>390</v>
      </c>
      <c r="B512" s="1017" t="s">
        <v>497</v>
      </c>
      <c r="C512" s="815" t="s">
        <v>1473</v>
      </c>
      <c r="D512" s="755">
        <v>8.355735</v>
      </c>
      <c r="E512" s="681" t="s">
        <v>714</v>
      </c>
      <c r="F512" s="681" t="s">
        <v>714</v>
      </c>
      <c r="G512" s="1018" t="s">
        <v>186</v>
      </c>
      <c r="H512" s="815" t="s">
        <v>721</v>
      </c>
      <c r="I512" s="681" t="s">
        <v>28</v>
      </c>
      <c r="J512" s="815" t="s">
        <v>58</v>
      </c>
      <c r="K512" s="1020"/>
      <c r="L512" s="772">
        <v>430442.557972</v>
      </c>
      <c r="M512" s="772">
        <v>4659626.82693</v>
      </c>
      <c r="N512" s="681"/>
      <c r="O512" s="966" t="s">
        <v>1449</v>
      </c>
      <c r="P512" s="1021" t="s">
        <v>1450</v>
      </c>
      <c r="Q512" s="974">
        <f t="shared" si="7"/>
        <v>37.6008075</v>
      </c>
      <c r="R512" s="681"/>
    </row>
    <row r="513" s="135" customFormat="1" ht="18" customHeight="1" spans="1:18">
      <c r="A513" s="1016" t="s">
        <v>390</v>
      </c>
      <c r="B513" s="1017" t="s">
        <v>497</v>
      </c>
      <c r="C513" s="815" t="s">
        <v>378</v>
      </c>
      <c r="D513" s="755">
        <v>70.959975</v>
      </c>
      <c r="E513" s="681" t="s">
        <v>714</v>
      </c>
      <c r="F513" s="681" t="s">
        <v>714</v>
      </c>
      <c r="G513" s="1018" t="s">
        <v>186</v>
      </c>
      <c r="H513" s="815" t="s">
        <v>717</v>
      </c>
      <c r="I513" s="681" t="s">
        <v>28</v>
      </c>
      <c r="J513" s="815" t="s">
        <v>58</v>
      </c>
      <c r="K513" s="1020"/>
      <c r="L513" s="772">
        <v>429687.072956</v>
      </c>
      <c r="M513" s="772">
        <v>4661273.89828</v>
      </c>
      <c r="N513" s="681"/>
      <c r="O513" s="966" t="s">
        <v>1449</v>
      </c>
      <c r="P513" s="1021" t="s">
        <v>1450</v>
      </c>
      <c r="Q513" s="974">
        <f t="shared" si="7"/>
        <v>319.3198875</v>
      </c>
      <c r="R513" s="681"/>
    </row>
    <row r="514" s="135" customFormat="1" ht="18" customHeight="1" spans="1:18">
      <c r="A514" s="1016" t="s">
        <v>390</v>
      </c>
      <c r="B514" s="1017" t="s">
        <v>497</v>
      </c>
      <c r="C514" s="815" t="s">
        <v>1474</v>
      </c>
      <c r="D514" s="755">
        <v>92.35215</v>
      </c>
      <c r="E514" s="681" t="s">
        <v>714</v>
      </c>
      <c r="F514" s="681" t="s">
        <v>714</v>
      </c>
      <c r="G514" s="1018" t="s">
        <v>186</v>
      </c>
      <c r="H514" s="815" t="s">
        <v>717</v>
      </c>
      <c r="I514" s="681" t="s">
        <v>28</v>
      </c>
      <c r="J514" s="815" t="s">
        <v>327</v>
      </c>
      <c r="K514" s="1020"/>
      <c r="L514" s="772">
        <v>429473.050857</v>
      </c>
      <c r="M514" s="772">
        <v>4658700.20441</v>
      </c>
      <c r="N514" s="681"/>
      <c r="O514" s="966" t="s">
        <v>1449</v>
      </c>
      <c r="P514" s="1021" t="s">
        <v>1450</v>
      </c>
      <c r="Q514" s="974">
        <f t="shared" si="7"/>
        <v>415.584675</v>
      </c>
      <c r="R514" s="681"/>
    </row>
    <row r="515" s="135" customFormat="1" ht="18" customHeight="1" spans="1:18">
      <c r="A515" s="1016" t="s">
        <v>390</v>
      </c>
      <c r="B515" s="1017" t="s">
        <v>497</v>
      </c>
      <c r="C515" s="815" t="s">
        <v>1475</v>
      </c>
      <c r="D515" s="755">
        <v>21.67272</v>
      </c>
      <c r="E515" s="681" t="s">
        <v>714</v>
      </c>
      <c r="F515" s="681" t="s">
        <v>714</v>
      </c>
      <c r="G515" s="1018" t="s">
        <v>186</v>
      </c>
      <c r="H515" s="815" t="s">
        <v>717</v>
      </c>
      <c r="I515" s="681" t="s">
        <v>28</v>
      </c>
      <c r="J515" s="815" t="s">
        <v>29</v>
      </c>
      <c r="K515" s="1020"/>
      <c r="L515" s="772">
        <v>431074.537411</v>
      </c>
      <c r="M515" s="772">
        <v>4658070.8404</v>
      </c>
      <c r="N515" s="681"/>
      <c r="O515" s="966" t="s">
        <v>1449</v>
      </c>
      <c r="P515" s="1021" t="s">
        <v>1450</v>
      </c>
      <c r="Q515" s="974">
        <f t="shared" si="7"/>
        <v>97.52724</v>
      </c>
      <c r="R515" s="681"/>
    </row>
    <row r="516" s="135" customFormat="1" ht="18" customHeight="1" spans="1:18">
      <c r="A516" s="1016" t="s">
        <v>390</v>
      </c>
      <c r="B516" s="1017" t="s">
        <v>497</v>
      </c>
      <c r="C516" s="815" t="s">
        <v>585</v>
      </c>
      <c r="D516" s="755">
        <v>19.073535</v>
      </c>
      <c r="E516" s="681" t="s">
        <v>714</v>
      </c>
      <c r="F516" s="681" t="s">
        <v>714</v>
      </c>
      <c r="G516" s="1018" t="s">
        <v>186</v>
      </c>
      <c r="H516" s="815" t="s">
        <v>717</v>
      </c>
      <c r="I516" s="681" t="s">
        <v>28</v>
      </c>
      <c r="J516" s="815" t="s">
        <v>58</v>
      </c>
      <c r="K516" s="1020"/>
      <c r="L516" s="772">
        <v>431527.283118</v>
      </c>
      <c r="M516" s="772">
        <v>4661128.52465</v>
      </c>
      <c r="N516" s="681"/>
      <c r="O516" s="966" t="s">
        <v>1449</v>
      </c>
      <c r="P516" s="1021" t="s">
        <v>1450</v>
      </c>
      <c r="Q516" s="974">
        <f t="shared" si="7"/>
        <v>85.8309075</v>
      </c>
      <c r="R516" s="681"/>
    </row>
    <row r="517" s="135" customFormat="1" ht="18" customHeight="1" spans="1:18">
      <c r="A517" s="1016" t="s">
        <v>390</v>
      </c>
      <c r="B517" s="1017" t="s">
        <v>497</v>
      </c>
      <c r="C517" s="815" t="s">
        <v>1476</v>
      </c>
      <c r="D517" s="755">
        <v>12.796605</v>
      </c>
      <c r="E517" s="681" t="s">
        <v>714</v>
      </c>
      <c r="F517" s="681" t="s">
        <v>714</v>
      </c>
      <c r="G517" s="1018" t="s">
        <v>186</v>
      </c>
      <c r="H517" s="815" t="s">
        <v>717</v>
      </c>
      <c r="I517" s="681" t="s">
        <v>28</v>
      </c>
      <c r="J517" s="815" t="s">
        <v>58</v>
      </c>
      <c r="K517" s="1020"/>
      <c r="L517" s="772">
        <v>434211.642607</v>
      </c>
      <c r="M517" s="772">
        <v>4659693.9071</v>
      </c>
      <c r="N517" s="681"/>
      <c r="O517" s="966" t="s">
        <v>1449</v>
      </c>
      <c r="P517" s="1021" t="s">
        <v>1450</v>
      </c>
      <c r="Q517" s="974">
        <f t="shared" si="7"/>
        <v>57.5847225</v>
      </c>
      <c r="R517" s="681"/>
    </row>
    <row r="518" s="135" customFormat="1" ht="18" customHeight="1" spans="1:18">
      <c r="A518" s="1016" t="s">
        <v>390</v>
      </c>
      <c r="B518" s="1017" t="s">
        <v>497</v>
      </c>
      <c r="C518" s="815" t="s">
        <v>1477</v>
      </c>
      <c r="D518" s="755">
        <v>22.96011</v>
      </c>
      <c r="E518" s="681" t="s">
        <v>714</v>
      </c>
      <c r="F518" s="681" t="s">
        <v>714</v>
      </c>
      <c r="G518" s="1018" t="s">
        <v>186</v>
      </c>
      <c r="H518" s="815" t="s">
        <v>721</v>
      </c>
      <c r="I518" s="681" t="s">
        <v>28</v>
      </c>
      <c r="J518" s="815" t="s">
        <v>58</v>
      </c>
      <c r="K518" s="1020"/>
      <c r="L518" s="772">
        <v>431848.58914</v>
      </c>
      <c r="M518" s="772">
        <v>4659452.63185</v>
      </c>
      <c r="N518" s="681"/>
      <c r="O518" s="966" t="s">
        <v>1449</v>
      </c>
      <c r="P518" s="1021" t="s">
        <v>1450</v>
      </c>
      <c r="Q518" s="974">
        <f t="shared" ref="Q518:Q581" si="8">D518*4.5</f>
        <v>103.320495</v>
      </c>
      <c r="R518" s="681"/>
    </row>
    <row r="519" s="135" customFormat="1" ht="18" customHeight="1" spans="1:18">
      <c r="A519" s="1016" t="s">
        <v>390</v>
      </c>
      <c r="B519" s="1017" t="s">
        <v>497</v>
      </c>
      <c r="C519" s="815" t="s">
        <v>1478</v>
      </c>
      <c r="D519" s="755">
        <v>1.429485</v>
      </c>
      <c r="E519" s="681" t="s">
        <v>714</v>
      </c>
      <c r="F519" s="681" t="s">
        <v>714</v>
      </c>
      <c r="G519" s="1018" t="s">
        <v>186</v>
      </c>
      <c r="H519" s="815" t="s">
        <v>717</v>
      </c>
      <c r="I519" s="681" t="s">
        <v>28</v>
      </c>
      <c r="J519" s="815" t="s">
        <v>58</v>
      </c>
      <c r="K519" s="1020"/>
      <c r="L519" s="772">
        <v>429583.516166</v>
      </c>
      <c r="M519" s="772">
        <v>4658803.15104</v>
      </c>
      <c r="N519" s="681"/>
      <c r="O519" s="966" t="s">
        <v>1449</v>
      </c>
      <c r="P519" s="1021" t="s">
        <v>1450</v>
      </c>
      <c r="Q519" s="974">
        <f t="shared" si="8"/>
        <v>6.4326825</v>
      </c>
      <c r="R519" s="681"/>
    </row>
    <row r="520" s="135" customFormat="1" ht="18" customHeight="1" spans="1:18">
      <c r="A520" s="1016" t="s">
        <v>390</v>
      </c>
      <c r="B520" s="1017" t="s">
        <v>497</v>
      </c>
      <c r="C520" s="815" t="s">
        <v>379</v>
      </c>
      <c r="D520" s="755">
        <v>5.182515</v>
      </c>
      <c r="E520" s="681" t="s">
        <v>714</v>
      </c>
      <c r="F520" s="681" t="s">
        <v>714</v>
      </c>
      <c r="G520" s="1018" t="s">
        <v>186</v>
      </c>
      <c r="H520" s="815" t="s">
        <v>721</v>
      </c>
      <c r="I520" s="681" t="s">
        <v>28</v>
      </c>
      <c r="J520" s="815" t="s">
        <v>58</v>
      </c>
      <c r="K520" s="1020"/>
      <c r="L520" s="772">
        <v>429857.828857</v>
      </c>
      <c r="M520" s="772">
        <v>4661248.6124</v>
      </c>
      <c r="N520" s="681"/>
      <c r="O520" s="966" t="s">
        <v>1449</v>
      </c>
      <c r="P520" s="1021" t="s">
        <v>1450</v>
      </c>
      <c r="Q520" s="974">
        <f t="shared" si="8"/>
        <v>23.3213175</v>
      </c>
      <c r="R520" s="681"/>
    </row>
    <row r="521" s="135" customFormat="1" ht="18" customHeight="1" spans="1:18">
      <c r="A521" s="1016" t="s">
        <v>390</v>
      </c>
      <c r="B521" s="1017" t="s">
        <v>497</v>
      </c>
      <c r="C521" s="815" t="s">
        <v>1479</v>
      </c>
      <c r="D521" s="755">
        <v>24.537285</v>
      </c>
      <c r="E521" s="681" t="s">
        <v>714</v>
      </c>
      <c r="F521" s="681" t="s">
        <v>714</v>
      </c>
      <c r="G521" s="1018" t="s">
        <v>186</v>
      </c>
      <c r="H521" s="815" t="s">
        <v>717</v>
      </c>
      <c r="I521" s="681" t="s">
        <v>28</v>
      </c>
      <c r="J521" s="815" t="s">
        <v>58</v>
      </c>
      <c r="K521" s="1020"/>
      <c r="L521" s="772">
        <v>429683.8108</v>
      </c>
      <c r="M521" s="772">
        <v>4658067.7532</v>
      </c>
      <c r="N521" s="681"/>
      <c r="O521" s="966" t="s">
        <v>1449</v>
      </c>
      <c r="P521" s="1021" t="s">
        <v>1450</v>
      </c>
      <c r="Q521" s="974">
        <f t="shared" si="8"/>
        <v>110.4177825</v>
      </c>
      <c r="R521" s="681"/>
    </row>
    <row r="522" s="135" customFormat="1" ht="18" customHeight="1" spans="1:18">
      <c r="A522" s="1016" t="s">
        <v>390</v>
      </c>
      <c r="B522" s="1017" t="s">
        <v>497</v>
      </c>
      <c r="C522" s="815" t="s">
        <v>1480</v>
      </c>
      <c r="D522" s="755">
        <v>29.86116</v>
      </c>
      <c r="E522" s="681" t="s">
        <v>714</v>
      </c>
      <c r="F522" s="681" t="s">
        <v>714</v>
      </c>
      <c r="G522" s="1018" t="s">
        <v>186</v>
      </c>
      <c r="H522" s="815" t="s">
        <v>717</v>
      </c>
      <c r="I522" s="681" t="s">
        <v>28</v>
      </c>
      <c r="J522" s="815" t="s">
        <v>58</v>
      </c>
      <c r="K522" s="1020"/>
      <c r="L522" s="772">
        <v>428061.624429</v>
      </c>
      <c r="M522" s="772">
        <v>4658733.88736</v>
      </c>
      <c r="N522" s="681"/>
      <c r="O522" s="966" t="s">
        <v>1449</v>
      </c>
      <c r="P522" s="1021" t="s">
        <v>1450</v>
      </c>
      <c r="Q522" s="974">
        <f t="shared" si="8"/>
        <v>134.37522</v>
      </c>
      <c r="R522" s="681"/>
    </row>
    <row r="523" s="135" customFormat="1" ht="18" customHeight="1" spans="1:18">
      <c r="A523" s="1016" t="s">
        <v>390</v>
      </c>
      <c r="B523" s="1017" t="s">
        <v>497</v>
      </c>
      <c r="C523" s="815" t="s">
        <v>1481</v>
      </c>
      <c r="D523" s="755">
        <v>16.191</v>
      </c>
      <c r="E523" s="681" t="s">
        <v>714</v>
      </c>
      <c r="F523" s="681" t="s">
        <v>714</v>
      </c>
      <c r="G523" s="1018" t="s">
        <v>186</v>
      </c>
      <c r="H523" s="815" t="s">
        <v>721</v>
      </c>
      <c r="I523" s="681" t="s">
        <v>28</v>
      </c>
      <c r="J523" s="815" t="s">
        <v>58</v>
      </c>
      <c r="K523" s="1020"/>
      <c r="L523" s="772">
        <v>430281.839287</v>
      </c>
      <c r="M523" s="772">
        <v>4659214.50819</v>
      </c>
      <c r="N523" s="681"/>
      <c r="O523" s="966" t="s">
        <v>1449</v>
      </c>
      <c r="P523" s="1021" t="s">
        <v>1450</v>
      </c>
      <c r="Q523" s="974">
        <f t="shared" si="8"/>
        <v>72.8595</v>
      </c>
      <c r="R523" s="681"/>
    </row>
    <row r="524" s="135" customFormat="1" ht="18" customHeight="1" spans="1:18">
      <c r="A524" s="1016" t="s">
        <v>390</v>
      </c>
      <c r="B524" s="1017" t="s">
        <v>497</v>
      </c>
      <c r="C524" s="815" t="s">
        <v>1482</v>
      </c>
      <c r="D524" s="755">
        <v>11.180925</v>
      </c>
      <c r="E524" s="681" t="s">
        <v>714</v>
      </c>
      <c r="F524" s="681" t="s">
        <v>714</v>
      </c>
      <c r="G524" s="1018" t="s">
        <v>186</v>
      </c>
      <c r="H524" s="815" t="s">
        <v>717</v>
      </c>
      <c r="I524" s="681" t="s">
        <v>28</v>
      </c>
      <c r="J524" s="815" t="s">
        <v>58</v>
      </c>
      <c r="K524" s="1020"/>
      <c r="L524" s="772">
        <v>431273.692809</v>
      </c>
      <c r="M524" s="772">
        <v>4659524.34295</v>
      </c>
      <c r="N524" s="681"/>
      <c r="O524" s="966" t="s">
        <v>1449</v>
      </c>
      <c r="P524" s="1021" t="s">
        <v>1450</v>
      </c>
      <c r="Q524" s="974">
        <f t="shared" si="8"/>
        <v>50.3141625</v>
      </c>
      <c r="R524" s="681"/>
    </row>
    <row r="525" s="135" customFormat="1" ht="18" customHeight="1" spans="1:18">
      <c r="A525" s="1016" t="s">
        <v>390</v>
      </c>
      <c r="B525" s="1017" t="s">
        <v>497</v>
      </c>
      <c r="C525" s="815" t="s">
        <v>1483</v>
      </c>
      <c r="D525" s="755">
        <v>11.40573</v>
      </c>
      <c r="E525" s="681" t="s">
        <v>714</v>
      </c>
      <c r="F525" s="681" t="s">
        <v>714</v>
      </c>
      <c r="G525" s="1018" t="s">
        <v>186</v>
      </c>
      <c r="H525" s="815" t="s">
        <v>721</v>
      </c>
      <c r="I525" s="681" t="s">
        <v>28</v>
      </c>
      <c r="J525" s="815" t="s">
        <v>58</v>
      </c>
      <c r="K525" s="1020"/>
      <c r="L525" s="772">
        <v>428381.695932</v>
      </c>
      <c r="M525" s="772">
        <v>4659878.79811</v>
      </c>
      <c r="N525" s="681"/>
      <c r="O525" s="966" t="s">
        <v>1449</v>
      </c>
      <c r="P525" s="1021" t="s">
        <v>1450</v>
      </c>
      <c r="Q525" s="974">
        <f t="shared" si="8"/>
        <v>51.325785</v>
      </c>
      <c r="R525" s="681"/>
    </row>
    <row r="526" s="135" customFormat="1" ht="18" customHeight="1" spans="1:18">
      <c r="A526" s="1016" t="s">
        <v>390</v>
      </c>
      <c r="B526" s="1017" t="s">
        <v>497</v>
      </c>
      <c r="C526" s="815" t="s">
        <v>1484</v>
      </c>
      <c r="D526" s="755">
        <v>135.796095</v>
      </c>
      <c r="E526" s="681" t="s">
        <v>714</v>
      </c>
      <c r="F526" s="681" t="s">
        <v>714</v>
      </c>
      <c r="G526" s="1018" t="s">
        <v>186</v>
      </c>
      <c r="H526" s="815" t="s">
        <v>721</v>
      </c>
      <c r="I526" s="681" t="s">
        <v>28</v>
      </c>
      <c r="J526" s="815" t="s">
        <v>58</v>
      </c>
      <c r="K526" s="1020"/>
      <c r="L526" s="772">
        <v>434362.694635</v>
      </c>
      <c r="M526" s="772">
        <v>4659833.69385</v>
      </c>
      <c r="N526" s="681"/>
      <c r="O526" s="966" t="s">
        <v>1485</v>
      </c>
      <c r="P526" s="1022" t="s">
        <v>1486</v>
      </c>
      <c r="Q526" s="974">
        <f t="shared" si="8"/>
        <v>611.0824275</v>
      </c>
      <c r="R526" s="681"/>
    </row>
    <row r="527" s="135" customFormat="1" ht="18" customHeight="1" spans="1:18">
      <c r="A527" s="1016" t="s">
        <v>390</v>
      </c>
      <c r="B527" s="1017" t="s">
        <v>497</v>
      </c>
      <c r="C527" s="815" t="s">
        <v>600</v>
      </c>
      <c r="D527" s="755">
        <v>20.16909</v>
      </c>
      <c r="E527" s="681" t="s">
        <v>714</v>
      </c>
      <c r="F527" s="681" t="s">
        <v>714</v>
      </c>
      <c r="G527" s="1018" t="s">
        <v>186</v>
      </c>
      <c r="H527" s="815" t="s">
        <v>721</v>
      </c>
      <c r="I527" s="681" t="s">
        <v>28</v>
      </c>
      <c r="J527" s="815" t="s">
        <v>58</v>
      </c>
      <c r="K527" s="1020"/>
      <c r="L527" s="772">
        <v>430047.610041</v>
      </c>
      <c r="M527" s="772">
        <v>4661217.98922</v>
      </c>
      <c r="N527" s="681"/>
      <c r="O527" s="966" t="s">
        <v>1485</v>
      </c>
      <c r="P527" s="1022" t="s">
        <v>1486</v>
      </c>
      <c r="Q527" s="974">
        <f t="shared" si="8"/>
        <v>90.760905</v>
      </c>
      <c r="R527" s="681"/>
    </row>
    <row r="528" s="135" customFormat="1" ht="18" customHeight="1" spans="1:18">
      <c r="A528" s="1016" t="s">
        <v>390</v>
      </c>
      <c r="B528" s="1017" t="s">
        <v>497</v>
      </c>
      <c r="C528" s="815" t="s">
        <v>1429</v>
      </c>
      <c r="D528" s="755">
        <v>57.41412</v>
      </c>
      <c r="E528" s="681" t="s">
        <v>714</v>
      </c>
      <c r="F528" s="681" t="s">
        <v>714</v>
      </c>
      <c r="G528" s="1018" t="s">
        <v>186</v>
      </c>
      <c r="H528" s="815" t="s">
        <v>721</v>
      </c>
      <c r="I528" s="681" t="s">
        <v>28</v>
      </c>
      <c r="J528" s="815" t="s">
        <v>58</v>
      </c>
      <c r="K528" s="1020"/>
      <c r="L528" s="772">
        <v>432072.864002</v>
      </c>
      <c r="M528" s="772">
        <v>4660166.24586</v>
      </c>
      <c r="N528" s="681"/>
      <c r="O528" s="966" t="s">
        <v>1449</v>
      </c>
      <c r="P528" s="1021" t="s">
        <v>1450</v>
      </c>
      <c r="Q528" s="974">
        <f t="shared" si="8"/>
        <v>258.36354</v>
      </c>
      <c r="R528" s="681"/>
    </row>
    <row r="529" s="135" customFormat="1" ht="18" customHeight="1" spans="1:18">
      <c r="A529" s="1016" t="s">
        <v>390</v>
      </c>
      <c r="B529" s="1017" t="s">
        <v>497</v>
      </c>
      <c r="C529" s="815" t="s">
        <v>1487</v>
      </c>
      <c r="D529" s="755">
        <v>30.02283</v>
      </c>
      <c r="E529" s="681" t="s">
        <v>714</v>
      </c>
      <c r="F529" s="681" t="s">
        <v>714</v>
      </c>
      <c r="G529" s="1018" t="s">
        <v>186</v>
      </c>
      <c r="H529" s="815" t="s">
        <v>721</v>
      </c>
      <c r="I529" s="681" t="s">
        <v>28</v>
      </c>
      <c r="J529" s="815" t="s">
        <v>29</v>
      </c>
      <c r="K529" s="1020"/>
      <c r="L529" s="772">
        <v>432689.718793</v>
      </c>
      <c r="M529" s="772">
        <v>4659594.02335</v>
      </c>
      <c r="N529" s="681"/>
      <c r="O529" s="966" t="s">
        <v>1449</v>
      </c>
      <c r="P529" s="1021" t="s">
        <v>1450</v>
      </c>
      <c r="Q529" s="974">
        <f t="shared" si="8"/>
        <v>135.102735</v>
      </c>
      <c r="R529" s="681"/>
    </row>
    <row r="530" s="135" customFormat="1" ht="18" customHeight="1" spans="1:18">
      <c r="A530" s="1016" t="s">
        <v>390</v>
      </c>
      <c r="B530" s="1017" t="s">
        <v>497</v>
      </c>
      <c r="C530" s="815" t="s">
        <v>1488</v>
      </c>
      <c r="D530" s="755">
        <v>10.32816</v>
      </c>
      <c r="E530" s="681" t="s">
        <v>714</v>
      </c>
      <c r="F530" s="681" t="s">
        <v>714</v>
      </c>
      <c r="G530" s="1018" t="s">
        <v>186</v>
      </c>
      <c r="H530" s="815" t="s">
        <v>721</v>
      </c>
      <c r="I530" s="681" t="s">
        <v>28</v>
      </c>
      <c r="J530" s="815" t="s">
        <v>58</v>
      </c>
      <c r="K530" s="1020"/>
      <c r="L530" s="772">
        <v>433337.387378</v>
      </c>
      <c r="M530" s="772">
        <v>4658100.5822</v>
      </c>
      <c r="N530" s="681"/>
      <c r="O530" s="966" t="s">
        <v>1485</v>
      </c>
      <c r="P530" s="1022" t="s">
        <v>1486</v>
      </c>
      <c r="Q530" s="974">
        <f t="shared" si="8"/>
        <v>46.47672</v>
      </c>
      <c r="R530" s="681"/>
    </row>
    <row r="531" s="135" customFormat="1" ht="18" customHeight="1" spans="1:18">
      <c r="A531" s="1016" t="s">
        <v>390</v>
      </c>
      <c r="B531" s="1017" t="s">
        <v>497</v>
      </c>
      <c r="C531" s="815" t="s">
        <v>1293</v>
      </c>
      <c r="D531" s="755">
        <v>12.14433</v>
      </c>
      <c r="E531" s="681" t="s">
        <v>714</v>
      </c>
      <c r="F531" s="681" t="s">
        <v>714</v>
      </c>
      <c r="G531" s="1018" t="s">
        <v>186</v>
      </c>
      <c r="H531" s="815" t="s">
        <v>717</v>
      </c>
      <c r="I531" s="681" t="s">
        <v>28</v>
      </c>
      <c r="J531" s="815" t="s">
        <v>58</v>
      </c>
      <c r="K531" s="1020"/>
      <c r="L531" s="772">
        <v>431263.66151</v>
      </c>
      <c r="M531" s="772">
        <v>4661315.93771</v>
      </c>
      <c r="N531" s="681"/>
      <c r="O531" s="966" t="s">
        <v>1485</v>
      </c>
      <c r="P531" s="1022" t="s">
        <v>1486</v>
      </c>
      <c r="Q531" s="974">
        <f t="shared" si="8"/>
        <v>54.649485</v>
      </c>
      <c r="R531" s="681"/>
    </row>
    <row r="532" s="135" customFormat="1" ht="18" customHeight="1" spans="1:18">
      <c r="A532" s="1016" t="s">
        <v>390</v>
      </c>
      <c r="B532" s="1017" t="s">
        <v>497</v>
      </c>
      <c r="C532" s="815" t="s">
        <v>1489</v>
      </c>
      <c r="D532" s="755">
        <v>170.6604</v>
      </c>
      <c r="E532" s="681" t="s">
        <v>714</v>
      </c>
      <c r="F532" s="681" t="s">
        <v>714</v>
      </c>
      <c r="G532" s="1018" t="s">
        <v>186</v>
      </c>
      <c r="H532" s="815" t="s">
        <v>721</v>
      </c>
      <c r="I532" s="681" t="s">
        <v>28</v>
      </c>
      <c r="J532" s="815" t="s">
        <v>58</v>
      </c>
      <c r="K532" s="1020"/>
      <c r="L532" s="772">
        <v>431702.159936</v>
      </c>
      <c r="M532" s="772">
        <v>4659610.79755</v>
      </c>
      <c r="N532" s="681"/>
      <c r="O532" s="966" t="s">
        <v>1485</v>
      </c>
      <c r="P532" s="1022" t="s">
        <v>1486</v>
      </c>
      <c r="Q532" s="974">
        <f t="shared" si="8"/>
        <v>767.9718</v>
      </c>
      <c r="R532" s="681"/>
    </row>
    <row r="533" s="135" customFormat="1" ht="18" customHeight="1" spans="1:18">
      <c r="A533" s="1016" t="s">
        <v>390</v>
      </c>
      <c r="B533" s="1017" t="s">
        <v>497</v>
      </c>
      <c r="C533" s="815" t="s">
        <v>1490</v>
      </c>
      <c r="D533" s="755">
        <v>5.70249</v>
      </c>
      <c r="E533" s="681" t="s">
        <v>714</v>
      </c>
      <c r="F533" s="681" t="s">
        <v>714</v>
      </c>
      <c r="G533" s="1018" t="s">
        <v>186</v>
      </c>
      <c r="H533" s="815" t="s">
        <v>721</v>
      </c>
      <c r="I533" s="681" t="s">
        <v>28</v>
      </c>
      <c r="J533" s="815" t="s">
        <v>29</v>
      </c>
      <c r="K533" s="1020"/>
      <c r="L533" s="772">
        <v>432686.712081</v>
      </c>
      <c r="M533" s="772">
        <v>4659658.54918</v>
      </c>
      <c r="N533" s="681"/>
      <c r="O533" s="966" t="s">
        <v>1485</v>
      </c>
      <c r="P533" s="1022" t="s">
        <v>1486</v>
      </c>
      <c r="Q533" s="974">
        <f t="shared" si="8"/>
        <v>25.661205</v>
      </c>
      <c r="R533" s="681"/>
    </row>
    <row r="534" s="135" customFormat="1" ht="18" customHeight="1" spans="1:18">
      <c r="A534" s="1016" t="s">
        <v>390</v>
      </c>
      <c r="B534" s="1017" t="s">
        <v>497</v>
      </c>
      <c r="C534" s="815" t="s">
        <v>1491</v>
      </c>
      <c r="D534" s="755">
        <v>17.49099</v>
      </c>
      <c r="E534" s="681" t="s">
        <v>714</v>
      </c>
      <c r="F534" s="681" t="s">
        <v>714</v>
      </c>
      <c r="G534" s="1018" t="s">
        <v>186</v>
      </c>
      <c r="H534" s="815" t="s">
        <v>721</v>
      </c>
      <c r="I534" s="681" t="s">
        <v>28</v>
      </c>
      <c r="J534" s="815" t="s">
        <v>58</v>
      </c>
      <c r="K534" s="1020"/>
      <c r="L534" s="772">
        <v>430387.13091</v>
      </c>
      <c r="M534" s="772">
        <v>4659537.95808</v>
      </c>
      <c r="N534" s="681"/>
      <c r="O534" s="966" t="s">
        <v>1485</v>
      </c>
      <c r="P534" s="1022" t="s">
        <v>1486</v>
      </c>
      <c r="Q534" s="974">
        <f t="shared" si="8"/>
        <v>78.709455</v>
      </c>
      <c r="R534" s="681"/>
    </row>
    <row r="535" s="135" customFormat="1" ht="18" customHeight="1" spans="1:18">
      <c r="A535" s="1016" t="s">
        <v>390</v>
      </c>
      <c r="B535" s="1017" t="s">
        <v>497</v>
      </c>
      <c r="C535" s="815" t="s">
        <v>1492</v>
      </c>
      <c r="D535" s="755">
        <v>4.59585</v>
      </c>
      <c r="E535" s="681" t="s">
        <v>714</v>
      </c>
      <c r="F535" s="681" t="s">
        <v>714</v>
      </c>
      <c r="G535" s="1018" t="s">
        <v>186</v>
      </c>
      <c r="H535" s="815" t="s">
        <v>717</v>
      </c>
      <c r="I535" s="681" t="s">
        <v>28</v>
      </c>
      <c r="J535" s="815" t="s">
        <v>58</v>
      </c>
      <c r="K535" s="1020"/>
      <c r="L535" s="772">
        <v>432323.455952</v>
      </c>
      <c r="M535" s="772">
        <v>4660167.87141</v>
      </c>
      <c r="N535" s="681"/>
      <c r="O535" s="966" t="s">
        <v>1485</v>
      </c>
      <c r="P535" s="1022" t="s">
        <v>1486</v>
      </c>
      <c r="Q535" s="974">
        <f t="shared" si="8"/>
        <v>20.681325</v>
      </c>
      <c r="R535" s="681"/>
    </row>
    <row r="536" s="135" customFormat="1" ht="18" customHeight="1" spans="1:18">
      <c r="A536" s="1016" t="s">
        <v>390</v>
      </c>
      <c r="B536" s="1017" t="s">
        <v>497</v>
      </c>
      <c r="C536" s="815" t="s">
        <v>1493</v>
      </c>
      <c r="D536" s="755">
        <v>10.39383</v>
      </c>
      <c r="E536" s="681" t="s">
        <v>714</v>
      </c>
      <c r="F536" s="681" t="s">
        <v>714</v>
      </c>
      <c r="G536" s="1018" t="s">
        <v>186</v>
      </c>
      <c r="H536" s="815" t="s">
        <v>717</v>
      </c>
      <c r="I536" s="681" t="s">
        <v>28</v>
      </c>
      <c r="J536" s="815" t="s">
        <v>58</v>
      </c>
      <c r="K536" s="1020"/>
      <c r="L536" s="772">
        <v>432942.562745</v>
      </c>
      <c r="M536" s="772">
        <v>4658937.48796</v>
      </c>
      <c r="N536" s="681"/>
      <c r="O536" s="966" t="s">
        <v>1485</v>
      </c>
      <c r="P536" s="1022" t="s">
        <v>1486</v>
      </c>
      <c r="Q536" s="974">
        <f t="shared" si="8"/>
        <v>46.772235</v>
      </c>
      <c r="R536" s="681"/>
    </row>
    <row r="537" s="135" customFormat="1" ht="18" customHeight="1" spans="1:18">
      <c r="A537" s="1016" t="s">
        <v>390</v>
      </c>
      <c r="B537" s="1017" t="s">
        <v>497</v>
      </c>
      <c r="C537" s="815" t="s">
        <v>1494</v>
      </c>
      <c r="D537" s="755">
        <v>21.973425</v>
      </c>
      <c r="E537" s="681" t="s">
        <v>714</v>
      </c>
      <c r="F537" s="681" t="s">
        <v>714</v>
      </c>
      <c r="G537" s="1018" t="s">
        <v>186</v>
      </c>
      <c r="H537" s="815" t="s">
        <v>721</v>
      </c>
      <c r="I537" s="681" t="s">
        <v>28</v>
      </c>
      <c r="J537" s="815" t="s">
        <v>58</v>
      </c>
      <c r="K537" s="1020"/>
      <c r="L537" s="772">
        <v>432332.852774</v>
      </c>
      <c r="M537" s="772">
        <v>4660081.12992</v>
      </c>
      <c r="N537" s="681"/>
      <c r="O537" s="966" t="s">
        <v>1485</v>
      </c>
      <c r="P537" s="1022" t="s">
        <v>1486</v>
      </c>
      <c r="Q537" s="974">
        <f t="shared" si="8"/>
        <v>98.8804125</v>
      </c>
      <c r="R537" s="681"/>
    </row>
    <row r="538" s="135" customFormat="1" ht="18" customHeight="1" spans="1:18">
      <c r="A538" s="1016" t="s">
        <v>390</v>
      </c>
      <c r="B538" s="1017" t="s">
        <v>497</v>
      </c>
      <c r="C538" s="815" t="s">
        <v>1495</v>
      </c>
      <c r="D538" s="755">
        <v>8.31921</v>
      </c>
      <c r="E538" s="681" t="s">
        <v>714</v>
      </c>
      <c r="F538" s="681" t="s">
        <v>714</v>
      </c>
      <c r="G538" s="1018" t="s">
        <v>186</v>
      </c>
      <c r="H538" s="815" t="s">
        <v>721</v>
      </c>
      <c r="I538" s="681" t="s">
        <v>28</v>
      </c>
      <c r="J538" s="815" t="s">
        <v>58</v>
      </c>
      <c r="K538" s="1020"/>
      <c r="L538" s="772">
        <v>429029.009558</v>
      </c>
      <c r="M538" s="772">
        <v>4659036.79338</v>
      </c>
      <c r="N538" s="681"/>
      <c r="O538" s="966" t="s">
        <v>1485</v>
      </c>
      <c r="P538" s="1022" t="s">
        <v>1486</v>
      </c>
      <c r="Q538" s="974">
        <f t="shared" si="8"/>
        <v>37.436445</v>
      </c>
      <c r="R538" s="681"/>
    </row>
    <row r="539" s="135" customFormat="1" ht="18" customHeight="1" spans="1:18">
      <c r="A539" s="1016" t="s">
        <v>390</v>
      </c>
      <c r="B539" s="1017" t="s">
        <v>497</v>
      </c>
      <c r="C539" s="815" t="s">
        <v>1496</v>
      </c>
      <c r="D539" s="755">
        <v>80.27892</v>
      </c>
      <c r="E539" s="681" t="s">
        <v>714</v>
      </c>
      <c r="F539" s="681" t="s">
        <v>714</v>
      </c>
      <c r="G539" s="1018" t="s">
        <v>186</v>
      </c>
      <c r="H539" s="815" t="s">
        <v>717</v>
      </c>
      <c r="I539" s="681" t="s">
        <v>28</v>
      </c>
      <c r="J539" s="815" t="s">
        <v>327</v>
      </c>
      <c r="K539" s="1020"/>
      <c r="L539" s="772">
        <v>428130.842636</v>
      </c>
      <c r="M539" s="772">
        <v>4658824.06038</v>
      </c>
      <c r="N539" s="681"/>
      <c r="O539" s="966" t="s">
        <v>1485</v>
      </c>
      <c r="P539" s="1022" t="s">
        <v>1486</v>
      </c>
      <c r="Q539" s="974">
        <f t="shared" si="8"/>
        <v>361.25514</v>
      </c>
      <c r="R539" s="681"/>
    </row>
    <row r="540" s="135" customFormat="1" ht="18" customHeight="1" spans="1:18">
      <c r="A540" s="1016" t="s">
        <v>390</v>
      </c>
      <c r="B540" s="1017" t="s">
        <v>497</v>
      </c>
      <c r="C540" s="815" t="s">
        <v>1172</v>
      </c>
      <c r="D540" s="755">
        <v>21.47145</v>
      </c>
      <c r="E540" s="681" t="s">
        <v>714</v>
      </c>
      <c r="F540" s="681" t="s">
        <v>714</v>
      </c>
      <c r="G540" s="1018" t="s">
        <v>186</v>
      </c>
      <c r="H540" s="815" t="s">
        <v>721</v>
      </c>
      <c r="I540" s="681" t="s">
        <v>28</v>
      </c>
      <c r="J540" s="815" t="s">
        <v>58</v>
      </c>
      <c r="K540" s="1020"/>
      <c r="L540" s="772">
        <v>430045.159312</v>
      </c>
      <c r="M540" s="772">
        <v>4660712.40593</v>
      </c>
      <c r="N540" s="681"/>
      <c r="O540" s="966" t="s">
        <v>1485</v>
      </c>
      <c r="P540" s="1022" t="s">
        <v>1486</v>
      </c>
      <c r="Q540" s="974">
        <f t="shared" si="8"/>
        <v>96.621525</v>
      </c>
      <c r="R540" s="681"/>
    </row>
    <row r="541" s="135" customFormat="1" ht="18" customHeight="1" spans="1:18">
      <c r="A541" s="1016" t="s">
        <v>390</v>
      </c>
      <c r="B541" s="1017" t="s">
        <v>497</v>
      </c>
      <c r="C541" s="815" t="s">
        <v>1497</v>
      </c>
      <c r="D541" s="755">
        <v>17.705985</v>
      </c>
      <c r="E541" s="681" t="s">
        <v>714</v>
      </c>
      <c r="F541" s="681" t="s">
        <v>714</v>
      </c>
      <c r="G541" s="1018" t="s">
        <v>186</v>
      </c>
      <c r="H541" s="815" t="s">
        <v>721</v>
      </c>
      <c r="I541" s="681" t="s">
        <v>28</v>
      </c>
      <c r="J541" s="815" t="s">
        <v>58</v>
      </c>
      <c r="K541" s="1020"/>
      <c r="L541" s="772">
        <v>428958.317183</v>
      </c>
      <c r="M541" s="772">
        <v>4660057.02626</v>
      </c>
      <c r="N541" s="681"/>
      <c r="O541" s="966" t="s">
        <v>1485</v>
      </c>
      <c r="P541" s="1022" t="s">
        <v>1486</v>
      </c>
      <c r="Q541" s="974">
        <f t="shared" si="8"/>
        <v>79.6769325</v>
      </c>
      <c r="R541" s="681"/>
    </row>
    <row r="542" s="135" customFormat="1" ht="18" customHeight="1" spans="1:18">
      <c r="A542" s="1016" t="s">
        <v>390</v>
      </c>
      <c r="B542" s="1017" t="s">
        <v>497</v>
      </c>
      <c r="C542" s="815" t="s">
        <v>528</v>
      </c>
      <c r="D542" s="755">
        <v>12.754755</v>
      </c>
      <c r="E542" s="681" t="s">
        <v>714</v>
      </c>
      <c r="F542" s="681" t="s">
        <v>714</v>
      </c>
      <c r="G542" s="1018" t="s">
        <v>186</v>
      </c>
      <c r="H542" s="815" t="s">
        <v>721</v>
      </c>
      <c r="I542" s="681" t="s">
        <v>28</v>
      </c>
      <c r="J542" s="815" t="s">
        <v>58</v>
      </c>
      <c r="K542" s="1020"/>
      <c r="L542" s="772">
        <v>430535.257551</v>
      </c>
      <c r="M542" s="772">
        <v>4660881.6654</v>
      </c>
      <c r="N542" s="681"/>
      <c r="O542" s="966" t="s">
        <v>1485</v>
      </c>
      <c r="P542" s="1022" t="s">
        <v>1486</v>
      </c>
      <c r="Q542" s="974">
        <f t="shared" si="8"/>
        <v>57.3963975</v>
      </c>
      <c r="R542" s="681"/>
    </row>
    <row r="543" s="135" customFormat="1" ht="18" customHeight="1" spans="1:18">
      <c r="A543" s="1016" t="s">
        <v>390</v>
      </c>
      <c r="B543" s="1017" t="s">
        <v>497</v>
      </c>
      <c r="C543" s="815" t="s">
        <v>442</v>
      </c>
      <c r="D543" s="755">
        <v>21.626565</v>
      </c>
      <c r="E543" s="681" t="s">
        <v>714</v>
      </c>
      <c r="F543" s="681" t="s">
        <v>714</v>
      </c>
      <c r="G543" s="1018" t="s">
        <v>186</v>
      </c>
      <c r="H543" s="815" t="s">
        <v>717</v>
      </c>
      <c r="I543" s="681" t="s">
        <v>28</v>
      </c>
      <c r="J543" s="815" t="s">
        <v>58</v>
      </c>
      <c r="K543" s="1020"/>
      <c r="L543" s="772">
        <v>429621.308913</v>
      </c>
      <c r="M543" s="772">
        <v>4660784.94404</v>
      </c>
      <c r="N543" s="681"/>
      <c r="O543" s="966" t="s">
        <v>1485</v>
      </c>
      <c r="P543" s="1022" t="s">
        <v>1486</v>
      </c>
      <c r="Q543" s="974">
        <f t="shared" si="8"/>
        <v>97.3195425</v>
      </c>
      <c r="R543" s="681"/>
    </row>
    <row r="544" s="135" customFormat="1" ht="18" customHeight="1" spans="1:18">
      <c r="A544" s="1016" t="s">
        <v>390</v>
      </c>
      <c r="B544" s="1017" t="s">
        <v>497</v>
      </c>
      <c r="C544" s="815" t="s">
        <v>1498</v>
      </c>
      <c r="D544" s="755">
        <v>57.859545</v>
      </c>
      <c r="E544" s="681" t="s">
        <v>714</v>
      </c>
      <c r="F544" s="681" t="s">
        <v>714</v>
      </c>
      <c r="G544" s="1018" t="s">
        <v>186</v>
      </c>
      <c r="H544" s="815" t="s">
        <v>721</v>
      </c>
      <c r="I544" s="681" t="s">
        <v>28</v>
      </c>
      <c r="J544" s="815" t="s">
        <v>58</v>
      </c>
      <c r="K544" s="1020"/>
      <c r="L544" s="772">
        <v>428377.748461</v>
      </c>
      <c r="M544" s="772">
        <v>4658974.42869</v>
      </c>
      <c r="N544" s="681"/>
      <c r="O544" s="966" t="s">
        <v>1485</v>
      </c>
      <c r="P544" s="1022" t="s">
        <v>1486</v>
      </c>
      <c r="Q544" s="974">
        <f t="shared" si="8"/>
        <v>260.3679525</v>
      </c>
      <c r="R544" s="681"/>
    </row>
    <row r="545" s="135" customFormat="1" ht="18" customHeight="1" spans="1:18">
      <c r="A545" s="1016" t="s">
        <v>390</v>
      </c>
      <c r="B545" s="1017" t="s">
        <v>497</v>
      </c>
      <c r="C545" s="815" t="s">
        <v>1499</v>
      </c>
      <c r="D545" s="755">
        <v>5.68308</v>
      </c>
      <c r="E545" s="681" t="s">
        <v>714</v>
      </c>
      <c r="F545" s="681" t="s">
        <v>714</v>
      </c>
      <c r="G545" s="1018" t="s">
        <v>186</v>
      </c>
      <c r="H545" s="815" t="s">
        <v>721</v>
      </c>
      <c r="I545" s="681" t="s">
        <v>28</v>
      </c>
      <c r="J545" s="815" t="s">
        <v>58</v>
      </c>
      <c r="K545" s="1020"/>
      <c r="L545" s="772">
        <v>430282.034373</v>
      </c>
      <c r="M545" s="772">
        <v>4657794.521</v>
      </c>
      <c r="N545" s="681"/>
      <c r="O545" s="966" t="s">
        <v>1485</v>
      </c>
      <c r="P545" s="1022" t="s">
        <v>1486</v>
      </c>
      <c r="Q545" s="974">
        <f t="shared" si="8"/>
        <v>25.57386</v>
      </c>
      <c r="R545" s="681"/>
    </row>
    <row r="546" s="135" customFormat="1" ht="18" customHeight="1" spans="1:18">
      <c r="A546" s="1016" t="s">
        <v>390</v>
      </c>
      <c r="B546" s="1017" t="s">
        <v>497</v>
      </c>
      <c r="C546" s="815" t="s">
        <v>1500</v>
      </c>
      <c r="D546" s="755">
        <v>9.602955</v>
      </c>
      <c r="E546" s="681" t="s">
        <v>714</v>
      </c>
      <c r="F546" s="681" t="s">
        <v>714</v>
      </c>
      <c r="G546" s="1018" t="s">
        <v>186</v>
      </c>
      <c r="H546" s="815" t="s">
        <v>717</v>
      </c>
      <c r="I546" s="681" t="s">
        <v>28</v>
      </c>
      <c r="J546" s="815" t="s">
        <v>555</v>
      </c>
      <c r="K546" s="1020"/>
      <c r="L546" s="772">
        <v>429398.194939</v>
      </c>
      <c r="M546" s="772">
        <v>4659263.44448</v>
      </c>
      <c r="N546" s="681"/>
      <c r="O546" s="966" t="s">
        <v>1485</v>
      </c>
      <c r="P546" s="1022" t="s">
        <v>1486</v>
      </c>
      <c r="Q546" s="974">
        <f t="shared" si="8"/>
        <v>43.2132975</v>
      </c>
      <c r="R546" s="681"/>
    </row>
    <row r="547" s="135" customFormat="1" ht="18" customHeight="1" spans="1:18">
      <c r="A547" s="1016" t="s">
        <v>390</v>
      </c>
      <c r="B547" s="1017" t="s">
        <v>497</v>
      </c>
      <c r="C547" s="815" t="s">
        <v>1370</v>
      </c>
      <c r="D547" s="755">
        <v>43.668945</v>
      </c>
      <c r="E547" s="681" t="s">
        <v>714</v>
      </c>
      <c r="F547" s="681" t="s">
        <v>714</v>
      </c>
      <c r="G547" s="1018" t="s">
        <v>186</v>
      </c>
      <c r="H547" s="815" t="s">
        <v>721</v>
      </c>
      <c r="I547" s="681" t="s">
        <v>28</v>
      </c>
      <c r="J547" s="815" t="s">
        <v>1462</v>
      </c>
      <c r="K547" s="1020"/>
      <c r="L547" s="772">
        <v>429704.144552</v>
      </c>
      <c r="M547" s="772">
        <v>4658866.5815</v>
      </c>
      <c r="N547" s="681"/>
      <c r="O547" s="966" t="s">
        <v>1485</v>
      </c>
      <c r="P547" s="1022" t="s">
        <v>1486</v>
      </c>
      <c r="Q547" s="974">
        <f t="shared" si="8"/>
        <v>196.5102525</v>
      </c>
      <c r="R547" s="681"/>
    </row>
    <row r="548" s="135" customFormat="1" ht="18" customHeight="1" spans="1:18">
      <c r="A548" s="1016" t="s">
        <v>390</v>
      </c>
      <c r="B548" s="1017" t="s">
        <v>497</v>
      </c>
      <c r="C548" s="815" t="s">
        <v>1501</v>
      </c>
      <c r="D548" s="755">
        <v>7.40004</v>
      </c>
      <c r="E548" s="681" t="s">
        <v>714</v>
      </c>
      <c r="F548" s="681" t="s">
        <v>714</v>
      </c>
      <c r="G548" s="1018" t="s">
        <v>186</v>
      </c>
      <c r="H548" s="815" t="s">
        <v>721</v>
      </c>
      <c r="I548" s="681" t="s">
        <v>28</v>
      </c>
      <c r="J548" s="815" t="s">
        <v>29</v>
      </c>
      <c r="K548" s="1020"/>
      <c r="L548" s="772">
        <v>431606.488453</v>
      </c>
      <c r="M548" s="772">
        <v>4657996.14438</v>
      </c>
      <c r="N548" s="681"/>
      <c r="O548" s="966" t="s">
        <v>1485</v>
      </c>
      <c r="P548" s="1022" t="s">
        <v>1486</v>
      </c>
      <c r="Q548" s="974">
        <f t="shared" si="8"/>
        <v>33.30018</v>
      </c>
      <c r="R548" s="681"/>
    </row>
    <row r="549" s="135" customFormat="1" ht="18" customHeight="1" spans="1:18">
      <c r="A549" s="1016" t="s">
        <v>390</v>
      </c>
      <c r="B549" s="1017" t="s">
        <v>497</v>
      </c>
      <c r="C549" s="815" t="s">
        <v>1502</v>
      </c>
      <c r="D549" s="755">
        <v>10.835055</v>
      </c>
      <c r="E549" s="681" t="s">
        <v>714</v>
      </c>
      <c r="F549" s="681" t="s">
        <v>714</v>
      </c>
      <c r="G549" s="1018" t="s">
        <v>186</v>
      </c>
      <c r="H549" s="815" t="s">
        <v>721</v>
      </c>
      <c r="I549" s="681" t="s">
        <v>28</v>
      </c>
      <c r="J549" s="815" t="s">
        <v>327</v>
      </c>
      <c r="K549" s="1020"/>
      <c r="L549" s="772">
        <v>429081.933561</v>
      </c>
      <c r="M549" s="772">
        <v>4658866.57827</v>
      </c>
      <c r="N549" s="681"/>
      <c r="O549" s="966" t="s">
        <v>1485</v>
      </c>
      <c r="P549" s="1022" t="s">
        <v>1486</v>
      </c>
      <c r="Q549" s="974">
        <f t="shared" si="8"/>
        <v>48.7577475</v>
      </c>
      <c r="R549" s="681"/>
    </row>
    <row r="550" s="135" customFormat="1" ht="18" customHeight="1" spans="1:18">
      <c r="A550" s="1016" t="s">
        <v>390</v>
      </c>
      <c r="B550" s="1017" t="s">
        <v>497</v>
      </c>
      <c r="C550" s="815" t="s">
        <v>1356</v>
      </c>
      <c r="D550" s="755">
        <v>77.622615</v>
      </c>
      <c r="E550" s="681" t="s">
        <v>714</v>
      </c>
      <c r="F550" s="681" t="s">
        <v>714</v>
      </c>
      <c r="G550" s="1018" t="s">
        <v>186</v>
      </c>
      <c r="H550" s="815" t="s">
        <v>721</v>
      </c>
      <c r="I550" s="681" t="s">
        <v>28</v>
      </c>
      <c r="J550" s="815" t="s">
        <v>58</v>
      </c>
      <c r="K550" s="1020"/>
      <c r="L550" s="772">
        <v>429483.210358</v>
      </c>
      <c r="M550" s="772">
        <v>4657779.90388</v>
      </c>
      <c r="N550" s="681"/>
      <c r="O550" s="966" t="s">
        <v>1485</v>
      </c>
      <c r="P550" s="1022" t="s">
        <v>1486</v>
      </c>
      <c r="Q550" s="974">
        <f t="shared" si="8"/>
        <v>349.3017675</v>
      </c>
      <c r="R550" s="681"/>
    </row>
    <row r="551" s="135" customFormat="1" ht="18" customHeight="1" spans="1:18">
      <c r="A551" s="1016" t="s">
        <v>390</v>
      </c>
      <c r="B551" s="1017" t="s">
        <v>497</v>
      </c>
      <c r="C551" s="815" t="s">
        <v>526</v>
      </c>
      <c r="D551" s="755">
        <v>8.196</v>
      </c>
      <c r="E551" s="681" t="s">
        <v>714</v>
      </c>
      <c r="F551" s="681" t="s">
        <v>714</v>
      </c>
      <c r="G551" s="1018" t="s">
        <v>186</v>
      </c>
      <c r="H551" s="815" t="s">
        <v>721</v>
      </c>
      <c r="I551" s="681" t="s">
        <v>28</v>
      </c>
      <c r="J551" s="815" t="s">
        <v>58</v>
      </c>
      <c r="K551" s="1020"/>
      <c r="L551" s="772">
        <v>429130.003297</v>
      </c>
      <c r="M551" s="772">
        <v>4660887.91068</v>
      </c>
      <c r="N551" s="681"/>
      <c r="O551" s="966" t="s">
        <v>1485</v>
      </c>
      <c r="P551" s="1022" t="s">
        <v>1486</v>
      </c>
      <c r="Q551" s="974">
        <f t="shared" si="8"/>
        <v>36.882</v>
      </c>
      <c r="R551" s="681"/>
    </row>
    <row r="552" s="135" customFormat="1" ht="18" customHeight="1" spans="1:18">
      <c r="A552" s="1016" t="s">
        <v>390</v>
      </c>
      <c r="B552" s="1017" t="s">
        <v>497</v>
      </c>
      <c r="C552" s="815" t="s">
        <v>502</v>
      </c>
      <c r="D552" s="755">
        <v>15.398415</v>
      </c>
      <c r="E552" s="681" t="s">
        <v>714</v>
      </c>
      <c r="F552" s="681" t="s">
        <v>714</v>
      </c>
      <c r="G552" s="1018" t="s">
        <v>186</v>
      </c>
      <c r="H552" s="815" t="s">
        <v>717</v>
      </c>
      <c r="I552" s="681" t="s">
        <v>28</v>
      </c>
      <c r="J552" s="815" t="s">
        <v>58</v>
      </c>
      <c r="K552" s="1020"/>
      <c r="L552" s="772">
        <v>430525.771754</v>
      </c>
      <c r="M552" s="772">
        <v>4661441.93313</v>
      </c>
      <c r="N552" s="681"/>
      <c r="O552" s="966" t="s">
        <v>1485</v>
      </c>
      <c r="P552" s="1022" t="s">
        <v>1486</v>
      </c>
      <c r="Q552" s="974">
        <f t="shared" si="8"/>
        <v>69.2928675</v>
      </c>
      <c r="R552" s="681"/>
    </row>
    <row r="553" s="135" customFormat="1" ht="18" customHeight="1" spans="1:18">
      <c r="A553" s="1016" t="s">
        <v>390</v>
      </c>
      <c r="B553" s="1017" t="s">
        <v>497</v>
      </c>
      <c r="C553" s="815" t="s">
        <v>1186</v>
      </c>
      <c r="D553" s="755">
        <v>8.16744</v>
      </c>
      <c r="E553" s="681" t="s">
        <v>714</v>
      </c>
      <c r="F553" s="681" t="s">
        <v>714</v>
      </c>
      <c r="G553" s="1018" t="s">
        <v>186</v>
      </c>
      <c r="H553" s="815" t="s">
        <v>721</v>
      </c>
      <c r="I553" s="681" t="s">
        <v>28</v>
      </c>
      <c r="J553" s="815" t="s">
        <v>58</v>
      </c>
      <c r="K553" s="1020"/>
      <c r="L553" s="772">
        <v>430342.962854</v>
      </c>
      <c r="M553" s="772">
        <v>4661014.80871</v>
      </c>
      <c r="N553" s="681"/>
      <c r="O553" s="966" t="s">
        <v>1485</v>
      </c>
      <c r="P553" s="1022" t="s">
        <v>1486</v>
      </c>
      <c r="Q553" s="974">
        <f t="shared" si="8"/>
        <v>36.75348</v>
      </c>
      <c r="R553" s="681"/>
    </row>
    <row r="554" s="135" customFormat="1" ht="18" customHeight="1" spans="1:18">
      <c r="A554" s="1016" t="s">
        <v>390</v>
      </c>
      <c r="B554" s="1017" t="s">
        <v>497</v>
      </c>
      <c r="C554" s="815" t="s">
        <v>1503</v>
      </c>
      <c r="D554" s="755">
        <v>64.03593</v>
      </c>
      <c r="E554" s="681" t="s">
        <v>714</v>
      </c>
      <c r="F554" s="681" t="s">
        <v>714</v>
      </c>
      <c r="G554" s="1018" t="s">
        <v>186</v>
      </c>
      <c r="H554" s="815" t="s">
        <v>721</v>
      </c>
      <c r="I554" s="681" t="s">
        <v>28</v>
      </c>
      <c r="J554" s="815" t="s">
        <v>58</v>
      </c>
      <c r="K554" s="1020"/>
      <c r="L554" s="772">
        <v>429778.190576</v>
      </c>
      <c r="M554" s="772">
        <v>4658705.90586</v>
      </c>
      <c r="N554" s="681"/>
      <c r="O554" s="966" t="s">
        <v>1485</v>
      </c>
      <c r="P554" s="1022" t="s">
        <v>1486</v>
      </c>
      <c r="Q554" s="974">
        <f t="shared" si="8"/>
        <v>288.161685</v>
      </c>
      <c r="R554" s="681"/>
    </row>
    <row r="555" s="135" customFormat="1" ht="18" customHeight="1" spans="1:18">
      <c r="A555" s="1016" t="s">
        <v>390</v>
      </c>
      <c r="B555" s="1017" t="s">
        <v>497</v>
      </c>
      <c r="C555" s="815" t="s">
        <v>1504</v>
      </c>
      <c r="D555" s="755">
        <v>34.555665</v>
      </c>
      <c r="E555" s="681" t="s">
        <v>714</v>
      </c>
      <c r="F555" s="681" t="s">
        <v>714</v>
      </c>
      <c r="G555" s="1018" t="s">
        <v>186</v>
      </c>
      <c r="H555" s="815" t="s">
        <v>717</v>
      </c>
      <c r="I555" s="681" t="s">
        <v>28</v>
      </c>
      <c r="J555" s="815" t="s">
        <v>327</v>
      </c>
      <c r="K555" s="1020"/>
      <c r="L555" s="772">
        <v>429053.587789</v>
      </c>
      <c r="M555" s="772">
        <v>4658689.8044</v>
      </c>
      <c r="N555" s="681"/>
      <c r="O555" s="966" t="s">
        <v>1485</v>
      </c>
      <c r="P555" s="1022" t="s">
        <v>1486</v>
      </c>
      <c r="Q555" s="974">
        <f t="shared" si="8"/>
        <v>155.5004925</v>
      </c>
      <c r="R555" s="681"/>
    </row>
    <row r="556" s="135" customFormat="1" ht="18" customHeight="1" spans="1:18">
      <c r="A556" s="1016" t="s">
        <v>390</v>
      </c>
      <c r="B556" s="1017" t="s">
        <v>497</v>
      </c>
      <c r="C556" s="815" t="s">
        <v>594</v>
      </c>
      <c r="D556" s="755">
        <v>181.8645</v>
      </c>
      <c r="E556" s="681" t="s">
        <v>714</v>
      </c>
      <c r="F556" s="681" t="s">
        <v>714</v>
      </c>
      <c r="G556" s="1018" t="s">
        <v>186</v>
      </c>
      <c r="H556" s="815" t="s">
        <v>717</v>
      </c>
      <c r="I556" s="681" t="s">
        <v>28</v>
      </c>
      <c r="J556" s="815" t="s">
        <v>58</v>
      </c>
      <c r="K556" s="1020"/>
      <c r="L556" s="772">
        <v>429537.064828</v>
      </c>
      <c r="M556" s="772">
        <v>4661866.5383</v>
      </c>
      <c r="N556" s="681"/>
      <c r="O556" s="966" t="s">
        <v>1485</v>
      </c>
      <c r="P556" s="1022" t="s">
        <v>1486</v>
      </c>
      <c r="Q556" s="974">
        <f t="shared" si="8"/>
        <v>818.39025</v>
      </c>
      <c r="R556" s="681"/>
    </row>
    <row r="557" s="135" customFormat="1" ht="18" customHeight="1" spans="1:18">
      <c r="A557" s="1016" t="s">
        <v>390</v>
      </c>
      <c r="B557" s="1017" t="s">
        <v>497</v>
      </c>
      <c r="C557" s="815" t="s">
        <v>1505</v>
      </c>
      <c r="D557" s="755">
        <v>1.235085</v>
      </c>
      <c r="E557" s="681" t="s">
        <v>714</v>
      </c>
      <c r="F557" s="681" t="s">
        <v>714</v>
      </c>
      <c r="G557" s="1018" t="s">
        <v>186</v>
      </c>
      <c r="H557" s="815" t="s">
        <v>717</v>
      </c>
      <c r="I557" s="681" t="s">
        <v>28</v>
      </c>
      <c r="J557" s="815" t="s">
        <v>58</v>
      </c>
      <c r="K557" s="1020"/>
      <c r="L557" s="772">
        <v>434506.54592</v>
      </c>
      <c r="M557" s="772">
        <v>4659710.3289</v>
      </c>
      <c r="N557" s="681"/>
      <c r="O557" s="966" t="s">
        <v>1485</v>
      </c>
      <c r="P557" s="1022" t="s">
        <v>1486</v>
      </c>
      <c r="Q557" s="974">
        <f t="shared" si="8"/>
        <v>5.5578825</v>
      </c>
      <c r="R557" s="681"/>
    </row>
    <row r="558" s="135" customFormat="1" ht="18" customHeight="1" spans="1:18">
      <c r="A558" s="1016" t="s">
        <v>390</v>
      </c>
      <c r="B558" s="1017" t="s">
        <v>497</v>
      </c>
      <c r="C558" s="815" t="s">
        <v>1506</v>
      </c>
      <c r="D558" s="755">
        <v>32.89617</v>
      </c>
      <c r="E558" s="681" t="s">
        <v>714</v>
      </c>
      <c r="F558" s="681" t="s">
        <v>714</v>
      </c>
      <c r="G558" s="1018" t="s">
        <v>186</v>
      </c>
      <c r="H558" s="815" t="s">
        <v>721</v>
      </c>
      <c r="I558" s="681" t="s">
        <v>28</v>
      </c>
      <c r="J558" s="815" t="s">
        <v>58</v>
      </c>
      <c r="K558" s="1020"/>
      <c r="L558" s="772">
        <v>429278.990746</v>
      </c>
      <c r="M558" s="772">
        <v>4658832.94234</v>
      </c>
      <c r="N558" s="681"/>
      <c r="O558" s="966" t="s">
        <v>1485</v>
      </c>
      <c r="P558" s="1022" t="s">
        <v>1486</v>
      </c>
      <c r="Q558" s="974">
        <f t="shared" si="8"/>
        <v>148.032765</v>
      </c>
      <c r="R558" s="681"/>
    </row>
    <row r="559" s="135" customFormat="1" ht="18" customHeight="1" spans="1:18">
      <c r="A559" s="1016" t="s">
        <v>390</v>
      </c>
      <c r="B559" s="1017" t="s">
        <v>497</v>
      </c>
      <c r="C559" s="815" t="s">
        <v>699</v>
      </c>
      <c r="D559" s="755">
        <v>157.24623</v>
      </c>
      <c r="E559" s="681" t="s">
        <v>714</v>
      </c>
      <c r="F559" s="681" t="s">
        <v>714</v>
      </c>
      <c r="G559" s="1018" t="s">
        <v>186</v>
      </c>
      <c r="H559" s="815" t="s">
        <v>721</v>
      </c>
      <c r="I559" s="681" t="s">
        <v>28</v>
      </c>
      <c r="J559" s="815" t="s">
        <v>58</v>
      </c>
      <c r="K559" s="1020"/>
      <c r="L559" s="772">
        <v>429908.356669</v>
      </c>
      <c r="M559" s="772">
        <v>4660956.09658</v>
      </c>
      <c r="N559" s="681"/>
      <c r="O559" s="966" t="s">
        <v>1485</v>
      </c>
      <c r="P559" s="1022" t="s">
        <v>1486</v>
      </c>
      <c r="Q559" s="974">
        <f t="shared" si="8"/>
        <v>707.608035</v>
      </c>
      <c r="R559" s="681"/>
    </row>
    <row r="560" s="135" customFormat="1" ht="18" customHeight="1" spans="1:18">
      <c r="A560" s="1016" t="s">
        <v>390</v>
      </c>
      <c r="B560" s="1017" t="s">
        <v>497</v>
      </c>
      <c r="C560" s="815" t="s">
        <v>1507</v>
      </c>
      <c r="D560" s="755">
        <v>10.13103</v>
      </c>
      <c r="E560" s="681" t="s">
        <v>714</v>
      </c>
      <c r="F560" s="681" t="s">
        <v>714</v>
      </c>
      <c r="G560" s="1018" t="s">
        <v>186</v>
      </c>
      <c r="H560" s="815" t="s">
        <v>721</v>
      </c>
      <c r="I560" s="681" t="s">
        <v>28</v>
      </c>
      <c r="J560" s="815" t="s">
        <v>58</v>
      </c>
      <c r="K560" s="1020"/>
      <c r="L560" s="772">
        <v>433397.313185</v>
      </c>
      <c r="M560" s="772">
        <v>4659355.58983</v>
      </c>
      <c r="N560" s="681"/>
      <c r="O560" s="966" t="s">
        <v>1485</v>
      </c>
      <c r="P560" s="1022" t="s">
        <v>1486</v>
      </c>
      <c r="Q560" s="974">
        <f t="shared" si="8"/>
        <v>45.589635</v>
      </c>
      <c r="R560" s="681"/>
    </row>
    <row r="561" s="135" customFormat="1" ht="18" customHeight="1" spans="1:18">
      <c r="A561" s="1016" t="s">
        <v>390</v>
      </c>
      <c r="B561" s="1017" t="s">
        <v>497</v>
      </c>
      <c r="C561" s="815" t="s">
        <v>1508</v>
      </c>
      <c r="D561" s="755">
        <v>13.40523</v>
      </c>
      <c r="E561" s="681" t="s">
        <v>714</v>
      </c>
      <c r="F561" s="681" t="s">
        <v>714</v>
      </c>
      <c r="G561" s="1018" t="s">
        <v>186</v>
      </c>
      <c r="H561" s="815" t="s">
        <v>721</v>
      </c>
      <c r="I561" s="681" t="s">
        <v>28</v>
      </c>
      <c r="J561" s="815" t="s">
        <v>58</v>
      </c>
      <c r="K561" s="1020"/>
      <c r="L561" s="772">
        <v>428218.277888</v>
      </c>
      <c r="M561" s="772">
        <v>4658941.35143</v>
      </c>
      <c r="N561" s="681"/>
      <c r="O561" s="966" t="s">
        <v>1485</v>
      </c>
      <c r="P561" s="1022" t="s">
        <v>1486</v>
      </c>
      <c r="Q561" s="974">
        <f t="shared" si="8"/>
        <v>60.323535</v>
      </c>
      <c r="R561" s="681"/>
    </row>
    <row r="562" s="135" customFormat="1" ht="18" customHeight="1" spans="1:18">
      <c r="A562" s="1016" t="s">
        <v>390</v>
      </c>
      <c r="B562" s="1017" t="s">
        <v>497</v>
      </c>
      <c r="C562" s="815" t="s">
        <v>1509</v>
      </c>
      <c r="D562" s="755">
        <v>7.018665</v>
      </c>
      <c r="E562" s="681" t="s">
        <v>714</v>
      </c>
      <c r="F562" s="681" t="s">
        <v>714</v>
      </c>
      <c r="G562" s="1018" t="s">
        <v>186</v>
      </c>
      <c r="H562" s="815" t="s">
        <v>721</v>
      </c>
      <c r="I562" s="681" t="s">
        <v>28</v>
      </c>
      <c r="J562" s="815" t="s">
        <v>58</v>
      </c>
      <c r="K562" s="1020"/>
      <c r="L562" s="772">
        <v>431778.050873</v>
      </c>
      <c r="M562" s="772">
        <v>4657602.64048</v>
      </c>
      <c r="N562" s="681"/>
      <c r="O562" s="966" t="s">
        <v>1485</v>
      </c>
      <c r="P562" s="1022" t="s">
        <v>1486</v>
      </c>
      <c r="Q562" s="974">
        <f t="shared" si="8"/>
        <v>31.5839925</v>
      </c>
      <c r="R562" s="681"/>
    </row>
    <row r="563" s="135" customFormat="1" ht="18" customHeight="1" spans="1:18">
      <c r="A563" s="1016" t="s">
        <v>390</v>
      </c>
      <c r="B563" s="1017" t="s">
        <v>497</v>
      </c>
      <c r="C563" s="815" t="s">
        <v>593</v>
      </c>
      <c r="D563" s="755">
        <v>26.04303</v>
      </c>
      <c r="E563" s="681" t="s">
        <v>714</v>
      </c>
      <c r="F563" s="681" t="s">
        <v>714</v>
      </c>
      <c r="G563" s="1018" t="s">
        <v>186</v>
      </c>
      <c r="H563" s="815" t="s">
        <v>721</v>
      </c>
      <c r="I563" s="681" t="s">
        <v>28</v>
      </c>
      <c r="J563" s="815" t="s">
        <v>58</v>
      </c>
      <c r="K563" s="1020"/>
      <c r="L563" s="772">
        <v>430192.301733</v>
      </c>
      <c r="M563" s="772">
        <v>4661314.15684</v>
      </c>
      <c r="N563" s="681"/>
      <c r="O563" s="966" t="s">
        <v>1485</v>
      </c>
      <c r="P563" s="1022" t="s">
        <v>1486</v>
      </c>
      <c r="Q563" s="974">
        <f t="shared" si="8"/>
        <v>117.193635</v>
      </c>
      <c r="R563" s="681"/>
    </row>
    <row r="564" s="135" customFormat="1" ht="18" customHeight="1" spans="1:18">
      <c r="A564" s="1016" t="s">
        <v>390</v>
      </c>
      <c r="B564" s="1017" t="s">
        <v>497</v>
      </c>
      <c r="C564" s="815" t="s">
        <v>1126</v>
      </c>
      <c r="D564" s="755">
        <v>101.23848</v>
      </c>
      <c r="E564" s="681" t="s">
        <v>714</v>
      </c>
      <c r="F564" s="681" t="s">
        <v>714</v>
      </c>
      <c r="G564" s="1018" t="s">
        <v>186</v>
      </c>
      <c r="H564" s="815" t="s">
        <v>717</v>
      </c>
      <c r="I564" s="681" t="s">
        <v>28</v>
      </c>
      <c r="J564" s="815" t="s">
        <v>58</v>
      </c>
      <c r="K564" s="1020"/>
      <c r="L564" s="772">
        <v>428390.531249</v>
      </c>
      <c r="M564" s="772">
        <v>4659799.51275</v>
      </c>
      <c r="N564" s="681"/>
      <c r="O564" s="966" t="s">
        <v>1510</v>
      </c>
      <c r="P564" s="1023" t="s">
        <v>1511</v>
      </c>
      <c r="Q564" s="974">
        <f t="shared" si="8"/>
        <v>455.57316</v>
      </c>
      <c r="R564" s="681"/>
    </row>
    <row r="565" s="135" customFormat="1" ht="18" customHeight="1" spans="1:18">
      <c r="A565" s="1016" t="s">
        <v>390</v>
      </c>
      <c r="B565" s="1017" t="s">
        <v>497</v>
      </c>
      <c r="C565" s="815" t="s">
        <v>1512</v>
      </c>
      <c r="D565" s="755">
        <v>8.71401</v>
      </c>
      <c r="E565" s="681" t="s">
        <v>714</v>
      </c>
      <c r="F565" s="681" t="s">
        <v>714</v>
      </c>
      <c r="G565" s="1018" t="s">
        <v>186</v>
      </c>
      <c r="H565" s="815" t="s">
        <v>717</v>
      </c>
      <c r="I565" s="681" t="s">
        <v>28</v>
      </c>
      <c r="J565" s="815" t="s">
        <v>555</v>
      </c>
      <c r="K565" s="1020"/>
      <c r="L565" s="772">
        <v>430916.000453</v>
      </c>
      <c r="M565" s="772">
        <v>4657982.62466</v>
      </c>
      <c r="N565" s="681"/>
      <c r="O565" s="966" t="s">
        <v>1414</v>
      </c>
      <c r="P565" s="1003" t="s">
        <v>1415</v>
      </c>
      <c r="Q565" s="974">
        <f t="shared" si="8"/>
        <v>39.213045</v>
      </c>
      <c r="R565" s="681"/>
    </row>
    <row r="566" s="135" customFormat="1" ht="18" customHeight="1" spans="1:18">
      <c r="A566" s="1016" t="s">
        <v>390</v>
      </c>
      <c r="B566" s="1017" t="s">
        <v>497</v>
      </c>
      <c r="C566" s="815" t="s">
        <v>1513</v>
      </c>
      <c r="D566" s="755">
        <v>1.34655</v>
      </c>
      <c r="E566" s="681" t="s">
        <v>714</v>
      </c>
      <c r="F566" s="681" t="s">
        <v>714</v>
      </c>
      <c r="G566" s="1018" t="s">
        <v>186</v>
      </c>
      <c r="H566" s="815" t="s">
        <v>721</v>
      </c>
      <c r="I566" s="681" t="s">
        <v>28</v>
      </c>
      <c r="J566" s="815" t="s">
        <v>58</v>
      </c>
      <c r="K566" s="1020"/>
      <c r="L566" s="772">
        <v>432145.044923</v>
      </c>
      <c r="M566" s="772">
        <v>4660081.14333</v>
      </c>
      <c r="N566" s="681"/>
      <c r="O566" s="966" t="s">
        <v>1414</v>
      </c>
      <c r="P566" s="1003" t="s">
        <v>1415</v>
      </c>
      <c r="Q566" s="974">
        <f t="shared" si="8"/>
        <v>6.059475</v>
      </c>
      <c r="R566" s="681"/>
    </row>
    <row r="567" s="135" customFormat="1" ht="18" customHeight="1" spans="1:18">
      <c r="A567" s="1016" t="s">
        <v>390</v>
      </c>
      <c r="B567" s="1017" t="s">
        <v>497</v>
      </c>
      <c r="C567" s="815" t="s">
        <v>1514</v>
      </c>
      <c r="D567" s="755">
        <v>25.56243</v>
      </c>
      <c r="E567" s="681" t="s">
        <v>714</v>
      </c>
      <c r="F567" s="681" t="s">
        <v>714</v>
      </c>
      <c r="G567" s="1018" t="s">
        <v>186</v>
      </c>
      <c r="H567" s="815" t="s">
        <v>717</v>
      </c>
      <c r="I567" s="681" t="s">
        <v>28</v>
      </c>
      <c r="J567" s="815" t="s">
        <v>327</v>
      </c>
      <c r="K567" s="1020"/>
      <c r="L567" s="772">
        <v>433209.936431</v>
      </c>
      <c r="M567" s="772">
        <v>4658372.85077</v>
      </c>
      <c r="N567" s="681"/>
      <c r="O567" s="966" t="s">
        <v>1510</v>
      </c>
      <c r="P567" s="1023" t="s">
        <v>1511</v>
      </c>
      <c r="Q567" s="974">
        <f t="shared" si="8"/>
        <v>115.030935</v>
      </c>
      <c r="R567" s="681"/>
    </row>
    <row r="568" s="135" customFormat="1" ht="18" customHeight="1" spans="1:18">
      <c r="A568" s="1016" t="s">
        <v>390</v>
      </c>
      <c r="B568" s="1017" t="s">
        <v>497</v>
      </c>
      <c r="C568" s="815" t="s">
        <v>1515</v>
      </c>
      <c r="D568" s="755">
        <v>8.80188</v>
      </c>
      <c r="E568" s="681" t="s">
        <v>714</v>
      </c>
      <c r="F568" s="681" t="s">
        <v>714</v>
      </c>
      <c r="G568" s="1018" t="s">
        <v>186</v>
      </c>
      <c r="H568" s="815" t="s">
        <v>717</v>
      </c>
      <c r="I568" s="681" t="s">
        <v>28</v>
      </c>
      <c r="J568" s="815" t="s">
        <v>58</v>
      </c>
      <c r="K568" s="1020"/>
      <c r="L568" s="772">
        <v>431556.055105</v>
      </c>
      <c r="M568" s="772">
        <v>4659530.71324</v>
      </c>
      <c r="N568" s="681"/>
      <c r="O568" s="966" t="s">
        <v>1414</v>
      </c>
      <c r="P568" s="1003" t="s">
        <v>1415</v>
      </c>
      <c r="Q568" s="974">
        <f t="shared" si="8"/>
        <v>39.60846</v>
      </c>
      <c r="R568" s="681"/>
    </row>
    <row r="569" s="135" customFormat="1" ht="18" customHeight="1" spans="1:18">
      <c r="A569" s="1016" t="s">
        <v>390</v>
      </c>
      <c r="B569" s="1017" t="s">
        <v>497</v>
      </c>
      <c r="C569" s="815" t="s">
        <v>392</v>
      </c>
      <c r="D569" s="755">
        <v>112.6575</v>
      </c>
      <c r="E569" s="681" t="s">
        <v>714</v>
      </c>
      <c r="F569" s="681" t="s">
        <v>714</v>
      </c>
      <c r="G569" s="1018" t="s">
        <v>186</v>
      </c>
      <c r="H569" s="815" t="s">
        <v>717</v>
      </c>
      <c r="I569" s="681" t="s">
        <v>28</v>
      </c>
      <c r="J569" s="815" t="s">
        <v>58</v>
      </c>
      <c r="K569" s="1020"/>
      <c r="L569" s="772">
        <v>429817.836886</v>
      </c>
      <c r="M569" s="772">
        <v>4661780.22077</v>
      </c>
      <c r="N569" s="681"/>
      <c r="O569" s="966" t="s">
        <v>1414</v>
      </c>
      <c r="P569" s="1003" t="s">
        <v>1415</v>
      </c>
      <c r="Q569" s="974">
        <f t="shared" si="8"/>
        <v>506.95875</v>
      </c>
      <c r="R569" s="681"/>
    </row>
    <row r="570" s="135" customFormat="1" ht="18" customHeight="1" spans="1:18">
      <c r="A570" s="1016" t="s">
        <v>390</v>
      </c>
      <c r="B570" s="1017" t="s">
        <v>497</v>
      </c>
      <c r="C570" s="815" t="s">
        <v>1516</v>
      </c>
      <c r="D570" s="755">
        <v>17.956305</v>
      </c>
      <c r="E570" s="681" t="s">
        <v>714</v>
      </c>
      <c r="F570" s="681" t="s">
        <v>714</v>
      </c>
      <c r="G570" s="1018" t="s">
        <v>186</v>
      </c>
      <c r="H570" s="815" t="s">
        <v>721</v>
      </c>
      <c r="I570" s="681" t="s">
        <v>28</v>
      </c>
      <c r="J570" s="815" t="s">
        <v>58</v>
      </c>
      <c r="K570" s="1020"/>
      <c r="L570" s="772">
        <v>431825.36199</v>
      </c>
      <c r="M570" s="772">
        <v>4657660.2713</v>
      </c>
      <c r="N570" s="681"/>
      <c r="O570" s="966" t="s">
        <v>1414</v>
      </c>
      <c r="P570" s="1003" t="s">
        <v>1415</v>
      </c>
      <c r="Q570" s="974">
        <f t="shared" si="8"/>
        <v>80.8033725</v>
      </c>
      <c r="R570" s="681"/>
    </row>
    <row r="571" s="135" customFormat="1" ht="18" customHeight="1" spans="1:18">
      <c r="A571" s="1016" t="s">
        <v>390</v>
      </c>
      <c r="B571" s="1017" t="s">
        <v>497</v>
      </c>
      <c r="C571" s="815" t="s">
        <v>1517</v>
      </c>
      <c r="D571" s="755">
        <v>30.469275</v>
      </c>
      <c r="E571" s="681" t="s">
        <v>714</v>
      </c>
      <c r="F571" s="681" t="s">
        <v>714</v>
      </c>
      <c r="G571" s="1018" t="s">
        <v>186</v>
      </c>
      <c r="H571" s="815" t="s">
        <v>721</v>
      </c>
      <c r="I571" s="681" t="s">
        <v>28</v>
      </c>
      <c r="J571" s="815" t="s">
        <v>29</v>
      </c>
      <c r="K571" s="1020"/>
      <c r="L571" s="772">
        <v>433133.392202</v>
      </c>
      <c r="M571" s="772">
        <v>4658299.44859</v>
      </c>
      <c r="N571" s="681"/>
      <c r="O571" s="966" t="s">
        <v>1414</v>
      </c>
      <c r="P571" s="1003" t="s">
        <v>1415</v>
      </c>
      <c r="Q571" s="974">
        <f t="shared" si="8"/>
        <v>137.1117375</v>
      </c>
      <c r="R571" s="681"/>
    </row>
    <row r="572" s="135" customFormat="1" ht="18" customHeight="1" spans="1:18">
      <c r="A572" s="1016" t="s">
        <v>390</v>
      </c>
      <c r="B572" s="1017" t="s">
        <v>497</v>
      </c>
      <c r="C572" s="815" t="s">
        <v>1518</v>
      </c>
      <c r="D572" s="755">
        <v>1.18581</v>
      </c>
      <c r="E572" s="681" t="s">
        <v>714</v>
      </c>
      <c r="F572" s="681" t="s">
        <v>714</v>
      </c>
      <c r="G572" s="1018" t="s">
        <v>186</v>
      </c>
      <c r="H572" s="815" t="s">
        <v>717</v>
      </c>
      <c r="I572" s="681" t="s">
        <v>28</v>
      </c>
      <c r="J572" s="815" t="s">
        <v>29</v>
      </c>
      <c r="K572" s="1020"/>
      <c r="L572" s="772">
        <v>431808.28581</v>
      </c>
      <c r="M572" s="772">
        <v>4657874.56387</v>
      </c>
      <c r="N572" s="681"/>
      <c r="O572" s="966" t="s">
        <v>1414</v>
      </c>
      <c r="P572" s="1003" t="s">
        <v>1415</v>
      </c>
      <c r="Q572" s="974">
        <f t="shared" si="8"/>
        <v>5.336145</v>
      </c>
      <c r="R572" s="681"/>
    </row>
    <row r="573" s="135" customFormat="1" ht="18" customHeight="1" spans="1:18">
      <c r="A573" s="1016" t="s">
        <v>390</v>
      </c>
      <c r="B573" s="1017" t="s">
        <v>497</v>
      </c>
      <c r="C573" s="815" t="s">
        <v>498</v>
      </c>
      <c r="D573" s="755">
        <v>4.221735</v>
      </c>
      <c r="E573" s="681" t="s">
        <v>714</v>
      </c>
      <c r="F573" s="681" t="s">
        <v>714</v>
      </c>
      <c r="G573" s="1018" t="s">
        <v>186</v>
      </c>
      <c r="H573" s="815" t="s">
        <v>717</v>
      </c>
      <c r="I573" s="681" t="s">
        <v>28</v>
      </c>
      <c r="J573" s="815" t="s">
        <v>58</v>
      </c>
      <c r="K573" s="1020"/>
      <c r="L573" s="772">
        <v>429991.354333</v>
      </c>
      <c r="M573" s="772">
        <v>4661628.45433</v>
      </c>
      <c r="N573" s="681"/>
      <c r="O573" s="966" t="s">
        <v>1414</v>
      </c>
      <c r="P573" s="1003" t="s">
        <v>1415</v>
      </c>
      <c r="Q573" s="974">
        <f t="shared" si="8"/>
        <v>18.9978075</v>
      </c>
      <c r="R573" s="681"/>
    </row>
    <row r="574" s="135" customFormat="1" ht="18" customHeight="1" spans="1:18">
      <c r="A574" s="1016" t="s">
        <v>390</v>
      </c>
      <c r="B574" s="1017" t="s">
        <v>497</v>
      </c>
      <c r="C574" s="815" t="s">
        <v>1519</v>
      </c>
      <c r="D574" s="755">
        <v>107.170035</v>
      </c>
      <c r="E574" s="681" t="s">
        <v>714</v>
      </c>
      <c r="F574" s="681" t="s">
        <v>714</v>
      </c>
      <c r="G574" s="1018" t="s">
        <v>186</v>
      </c>
      <c r="H574" s="815" t="s">
        <v>721</v>
      </c>
      <c r="I574" s="681" t="s">
        <v>28</v>
      </c>
      <c r="J574" s="815" t="s">
        <v>29</v>
      </c>
      <c r="K574" s="1020"/>
      <c r="L574" s="772">
        <v>432317.2698</v>
      </c>
      <c r="M574" s="772">
        <v>4659597.26626</v>
      </c>
      <c r="N574" s="681"/>
      <c r="O574" s="966" t="s">
        <v>1510</v>
      </c>
      <c r="P574" s="1023" t="s">
        <v>1511</v>
      </c>
      <c r="Q574" s="974">
        <f t="shared" si="8"/>
        <v>482.2651575</v>
      </c>
      <c r="R574" s="681"/>
    </row>
    <row r="575" s="135" customFormat="1" ht="18" customHeight="1" spans="1:18">
      <c r="A575" s="1016" t="s">
        <v>390</v>
      </c>
      <c r="B575" s="1017" t="s">
        <v>497</v>
      </c>
      <c r="C575" s="815" t="s">
        <v>649</v>
      </c>
      <c r="D575" s="755">
        <v>88.57494</v>
      </c>
      <c r="E575" s="681" t="s">
        <v>714</v>
      </c>
      <c r="F575" s="681" t="s">
        <v>714</v>
      </c>
      <c r="G575" s="1018" t="s">
        <v>186</v>
      </c>
      <c r="H575" s="815" t="s">
        <v>717</v>
      </c>
      <c r="I575" s="681" t="s">
        <v>28</v>
      </c>
      <c r="J575" s="815" t="s">
        <v>58</v>
      </c>
      <c r="K575" s="1020"/>
      <c r="L575" s="772">
        <v>431797.982007</v>
      </c>
      <c r="M575" s="772">
        <v>4660942.43934</v>
      </c>
      <c r="N575" s="681"/>
      <c r="O575" s="966" t="s">
        <v>1510</v>
      </c>
      <c r="P575" s="1023" t="s">
        <v>1511</v>
      </c>
      <c r="Q575" s="974">
        <f t="shared" si="8"/>
        <v>398.58723</v>
      </c>
      <c r="R575" s="681"/>
    </row>
    <row r="576" s="135" customFormat="1" ht="18" customHeight="1" spans="1:18">
      <c r="A576" s="1016" t="s">
        <v>390</v>
      </c>
      <c r="B576" s="1017" t="s">
        <v>497</v>
      </c>
      <c r="C576" s="815" t="s">
        <v>1520</v>
      </c>
      <c r="D576" s="755">
        <v>83.36862</v>
      </c>
      <c r="E576" s="681" t="s">
        <v>714</v>
      </c>
      <c r="F576" s="681" t="s">
        <v>714</v>
      </c>
      <c r="G576" s="1018" t="s">
        <v>186</v>
      </c>
      <c r="H576" s="815" t="s">
        <v>721</v>
      </c>
      <c r="I576" s="681" t="s">
        <v>28</v>
      </c>
      <c r="J576" s="815" t="s">
        <v>58</v>
      </c>
      <c r="K576" s="1020"/>
      <c r="L576" s="772">
        <v>428896.88155</v>
      </c>
      <c r="M576" s="772">
        <v>4658972.4599</v>
      </c>
      <c r="N576" s="681"/>
      <c r="O576" s="966" t="s">
        <v>1510</v>
      </c>
      <c r="P576" s="1023" t="s">
        <v>1511</v>
      </c>
      <c r="Q576" s="974">
        <f t="shared" si="8"/>
        <v>375.15879</v>
      </c>
      <c r="R576" s="681"/>
    </row>
    <row r="577" s="135" customFormat="1" ht="18" customHeight="1" spans="1:18">
      <c r="A577" s="1016" t="s">
        <v>390</v>
      </c>
      <c r="B577" s="1017" t="s">
        <v>497</v>
      </c>
      <c r="C577" s="815" t="s">
        <v>1521</v>
      </c>
      <c r="D577" s="755">
        <v>40.101075</v>
      </c>
      <c r="E577" s="681" t="s">
        <v>714</v>
      </c>
      <c r="F577" s="681" t="s">
        <v>714</v>
      </c>
      <c r="G577" s="1018" t="s">
        <v>186</v>
      </c>
      <c r="H577" s="815" t="s">
        <v>721</v>
      </c>
      <c r="I577" s="681" t="s">
        <v>28</v>
      </c>
      <c r="J577" s="815" t="s">
        <v>58</v>
      </c>
      <c r="K577" s="1020"/>
      <c r="L577" s="772">
        <v>429390.990724</v>
      </c>
      <c r="M577" s="772">
        <v>4659008.63113</v>
      </c>
      <c r="N577" s="681"/>
      <c r="O577" s="966" t="s">
        <v>1510</v>
      </c>
      <c r="P577" s="1023" t="s">
        <v>1511</v>
      </c>
      <c r="Q577" s="974">
        <f t="shared" si="8"/>
        <v>180.4548375</v>
      </c>
      <c r="R577" s="681"/>
    </row>
    <row r="578" s="135" customFormat="1" ht="18" customHeight="1" spans="1:18">
      <c r="A578" s="1016" t="s">
        <v>390</v>
      </c>
      <c r="B578" s="1017" t="s">
        <v>497</v>
      </c>
      <c r="C578" s="815" t="s">
        <v>396</v>
      </c>
      <c r="D578" s="755">
        <v>69.95892</v>
      </c>
      <c r="E578" s="681" t="s">
        <v>714</v>
      </c>
      <c r="F578" s="681" t="s">
        <v>714</v>
      </c>
      <c r="G578" s="1018" t="s">
        <v>186</v>
      </c>
      <c r="H578" s="815" t="s">
        <v>721</v>
      </c>
      <c r="I578" s="681" t="s">
        <v>28</v>
      </c>
      <c r="J578" s="815" t="s">
        <v>58</v>
      </c>
      <c r="K578" s="1020"/>
      <c r="L578" s="772">
        <v>429884.430745</v>
      </c>
      <c r="M578" s="772">
        <v>4661684.06142</v>
      </c>
      <c r="N578" s="681"/>
      <c r="O578" s="966" t="s">
        <v>1510</v>
      </c>
      <c r="P578" s="1023" t="s">
        <v>1511</v>
      </c>
      <c r="Q578" s="974">
        <f t="shared" si="8"/>
        <v>314.81514</v>
      </c>
      <c r="R578" s="681"/>
    </row>
    <row r="579" s="135" customFormat="1" ht="18" customHeight="1" spans="1:18">
      <c r="A579" s="1016" t="s">
        <v>390</v>
      </c>
      <c r="B579" s="1017" t="s">
        <v>497</v>
      </c>
      <c r="C579" s="815" t="s">
        <v>1522</v>
      </c>
      <c r="D579" s="755">
        <v>15.79032</v>
      </c>
      <c r="E579" s="681" t="s">
        <v>714</v>
      </c>
      <c r="F579" s="681" t="s">
        <v>714</v>
      </c>
      <c r="G579" s="1018" t="s">
        <v>186</v>
      </c>
      <c r="H579" s="815" t="s">
        <v>717</v>
      </c>
      <c r="I579" s="681" t="s">
        <v>28</v>
      </c>
      <c r="J579" s="815" t="s">
        <v>58</v>
      </c>
      <c r="K579" s="1020"/>
      <c r="L579" s="772">
        <v>428023.760472</v>
      </c>
      <c r="M579" s="772">
        <v>4658993.41016</v>
      </c>
      <c r="N579" s="681"/>
      <c r="O579" s="966" t="s">
        <v>1510</v>
      </c>
      <c r="P579" s="1023" t="s">
        <v>1511</v>
      </c>
      <c r="Q579" s="974">
        <f t="shared" si="8"/>
        <v>71.05644</v>
      </c>
      <c r="R579" s="681"/>
    </row>
    <row r="580" s="135" customFormat="1" ht="18" customHeight="1" spans="1:18">
      <c r="A580" s="1016" t="s">
        <v>390</v>
      </c>
      <c r="B580" s="1017" t="s">
        <v>497</v>
      </c>
      <c r="C580" s="815" t="s">
        <v>1523</v>
      </c>
      <c r="D580" s="755">
        <v>287.76171</v>
      </c>
      <c r="E580" s="681" t="s">
        <v>714</v>
      </c>
      <c r="F580" s="681" t="s">
        <v>714</v>
      </c>
      <c r="G580" s="1018" t="s">
        <v>186</v>
      </c>
      <c r="H580" s="815" t="s">
        <v>721</v>
      </c>
      <c r="I580" s="681" t="s">
        <v>28</v>
      </c>
      <c r="J580" s="815" t="s">
        <v>58</v>
      </c>
      <c r="K580" s="1020"/>
      <c r="L580" s="772">
        <v>429305.031943</v>
      </c>
      <c r="M580" s="772">
        <v>4657957.85642</v>
      </c>
      <c r="N580" s="681"/>
      <c r="O580" s="966" t="s">
        <v>1510</v>
      </c>
      <c r="P580" s="1023" t="s">
        <v>1511</v>
      </c>
      <c r="Q580" s="974">
        <f t="shared" si="8"/>
        <v>1294.927695</v>
      </c>
      <c r="R580" s="681"/>
    </row>
    <row r="581" s="135" customFormat="1" ht="18" customHeight="1" spans="1:18">
      <c r="A581" s="1016" t="s">
        <v>390</v>
      </c>
      <c r="B581" s="1017" t="s">
        <v>497</v>
      </c>
      <c r="C581" s="815" t="s">
        <v>1524</v>
      </c>
      <c r="D581" s="755">
        <v>3.085845</v>
      </c>
      <c r="E581" s="681" t="s">
        <v>714</v>
      </c>
      <c r="F581" s="681" t="s">
        <v>714</v>
      </c>
      <c r="G581" s="1018" t="s">
        <v>186</v>
      </c>
      <c r="H581" s="815" t="s">
        <v>721</v>
      </c>
      <c r="I581" s="681" t="s">
        <v>28</v>
      </c>
      <c r="J581" s="815" t="s">
        <v>58</v>
      </c>
      <c r="K581" s="1020"/>
      <c r="L581" s="772">
        <v>433042.532785</v>
      </c>
      <c r="M581" s="772">
        <v>4658944.23099</v>
      </c>
      <c r="N581" s="681"/>
      <c r="O581" s="966" t="s">
        <v>1510</v>
      </c>
      <c r="P581" s="1023" t="s">
        <v>1511</v>
      </c>
      <c r="Q581" s="974">
        <f t="shared" si="8"/>
        <v>13.8863025</v>
      </c>
      <c r="R581" s="681"/>
    </row>
    <row r="582" s="135" customFormat="1" ht="18" customHeight="1" spans="1:18">
      <c r="A582" s="1016" t="s">
        <v>390</v>
      </c>
      <c r="B582" s="1017" t="s">
        <v>497</v>
      </c>
      <c r="C582" s="815" t="s">
        <v>1525</v>
      </c>
      <c r="D582" s="755">
        <v>14.945295</v>
      </c>
      <c r="E582" s="681" t="s">
        <v>714</v>
      </c>
      <c r="F582" s="681" t="s">
        <v>714</v>
      </c>
      <c r="G582" s="1018" t="s">
        <v>186</v>
      </c>
      <c r="H582" s="815" t="s">
        <v>717</v>
      </c>
      <c r="I582" s="681" t="s">
        <v>28</v>
      </c>
      <c r="J582" s="815" t="s">
        <v>29</v>
      </c>
      <c r="K582" s="1020"/>
      <c r="L582" s="772">
        <v>432032.555174</v>
      </c>
      <c r="M582" s="772">
        <v>4657657.40193</v>
      </c>
      <c r="N582" s="681"/>
      <c r="O582" s="966" t="s">
        <v>1510</v>
      </c>
      <c r="P582" s="1023" t="s">
        <v>1511</v>
      </c>
      <c r="Q582" s="974">
        <f t="shared" ref="Q582:Q645" si="9">D582*4.5</f>
        <v>67.2538275</v>
      </c>
      <c r="R582" s="681"/>
    </row>
    <row r="583" s="135" customFormat="1" ht="18" customHeight="1" spans="1:18">
      <c r="A583" s="1016" t="s">
        <v>390</v>
      </c>
      <c r="B583" s="1017" t="s">
        <v>497</v>
      </c>
      <c r="C583" s="815" t="s">
        <v>1417</v>
      </c>
      <c r="D583" s="755">
        <v>45.540645</v>
      </c>
      <c r="E583" s="681" t="s">
        <v>714</v>
      </c>
      <c r="F583" s="681" t="s">
        <v>714</v>
      </c>
      <c r="G583" s="1018" t="s">
        <v>186</v>
      </c>
      <c r="H583" s="815" t="s">
        <v>717</v>
      </c>
      <c r="I583" s="681" t="s">
        <v>28</v>
      </c>
      <c r="J583" s="815" t="s">
        <v>58</v>
      </c>
      <c r="K583" s="1020"/>
      <c r="L583" s="772">
        <v>429269.159371</v>
      </c>
      <c r="M583" s="772">
        <v>4660858.83628</v>
      </c>
      <c r="N583" s="681"/>
      <c r="O583" s="966" t="s">
        <v>1510</v>
      </c>
      <c r="P583" s="1023" t="s">
        <v>1511</v>
      </c>
      <c r="Q583" s="974">
        <f t="shared" si="9"/>
        <v>204.9329025</v>
      </c>
      <c r="R583" s="681"/>
    </row>
    <row r="584" s="135" customFormat="1" ht="18" customHeight="1" spans="1:18">
      <c r="A584" s="1016" t="s">
        <v>390</v>
      </c>
      <c r="B584" s="1017" t="s">
        <v>497</v>
      </c>
      <c r="C584" s="815" t="s">
        <v>409</v>
      </c>
      <c r="D584" s="755">
        <v>19.00932</v>
      </c>
      <c r="E584" s="681" t="s">
        <v>714</v>
      </c>
      <c r="F584" s="681" t="s">
        <v>714</v>
      </c>
      <c r="G584" s="1018" t="s">
        <v>186</v>
      </c>
      <c r="H584" s="815" t="s">
        <v>721</v>
      </c>
      <c r="I584" s="681" t="s">
        <v>28</v>
      </c>
      <c r="J584" s="815" t="s">
        <v>58</v>
      </c>
      <c r="K584" s="1020"/>
      <c r="L584" s="772">
        <v>430985.623049</v>
      </c>
      <c r="M584" s="772">
        <v>4661212.00944</v>
      </c>
      <c r="N584" s="681"/>
      <c r="O584" s="966" t="s">
        <v>1510</v>
      </c>
      <c r="P584" s="1023" t="s">
        <v>1511</v>
      </c>
      <c r="Q584" s="974">
        <f t="shared" si="9"/>
        <v>85.54194</v>
      </c>
      <c r="R584" s="681"/>
    </row>
    <row r="585" s="135" customFormat="1" ht="18" customHeight="1" spans="1:18">
      <c r="A585" s="1016" t="s">
        <v>390</v>
      </c>
      <c r="B585" s="1017" t="s">
        <v>497</v>
      </c>
      <c r="C585" s="815" t="s">
        <v>1526</v>
      </c>
      <c r="D585" s="755">
        <v>21.399105</v>
      </c>
      <c r="E585" s="681" t="s">
        <v>714</v>
      </c>
      <c r="F585" s="681" t="s">
        <v>714</v>
      </c>
      <c r="G585" s="1018" t="s">
        <v>186</v>
      </c>
      <c r="H585" s="815" t="s">
        <v>721</v>
      </c>
      <c r="I585" s="681" t="s">
        <v>28</v>
      </c>
      <c r="J585" s="815" t="s">
        <v>58</v>
      </c>
      <c r="K585" s="1020"/>
      <c r="L585" s="772">
        <v>431622.310558</v>
      </c>
      <c r="M585" s="772">
        <v>4659553.67265</v>
      </c>
      <c r="N585" s="681"/>
      <c r="O585" s="966" t="s">
        <v>1510</v>
      </c>
      <c r="P585" s="1023" t="s">
        <v>1511</v>
      </c>
      <c r="Q585" s="974">
        <f t="shared" si="9"/>
        <v>96.2959725</v>
      </c>
      <c r="R585" s="681"/>
    </row>
    <row r="586" s="135" customFormat="1" ht="18" customHeight="1" spans="1:18">
      <c r="A586" s="1016" t="s">
        <v>390</v>
      </c>
      <c r="B586" s="1017" t="s">
        <v>497</v>
      </c>
      <c r="C586" s="815" t="s">
        <v>1527</v>
      </c>
      <c r="D586" s="755">
        <v>91.14804</v>
      </c>
      <c r="E586" s="681" t="s">
        <v>714</v>
      </c>
      <c r="F586" s="681" t="s">
        <v>714</v>
      </c>
      <c r="G586" s="1018" t="s">
        <v>186</v>
      </c>
      <c r="H586" s="815" t="s">
        <v>717</v>
      </c>
      <c r="I586" s="681" t="s">
        <v>28</v>
      </c>
      <c r="J586" s="815" t="s">
        <v>58</v>
      </c>
      <c r="K586" s="1020"/>
      <c r="L586" s="772">
        <v>429523.8937</v>
      </c>
      <c r="M586" s="772">
        <v>4659917.08709</v>
      </c>
      <c r="N586" s="681"/>
      <c r="O586" s="966" t="s">
        <v>1510</v>
      </c>
      <c r="P586" s="1023" t="s">
        <v>1511</v>
      </c>
      <c r="Q586" s="974">
        <f t="shared" si="9"/>
        <v>410.16618</v>
      </c>
      <c r="R586" s="681"/>
    </row>
    <row r="587" s="135" customFormat="1" ht="18" customHeight="1" spans="1:18">
      <c r="A587" s="1016" t="s">
        <v>390</v>
      </c>
      <c r="B587" s="1017" t="s">
        <v>497</v>
      </c>
      <c r="C587" s="815" t="s">
        <v>1528</v>
      </c>
      <c r="D587" s="755">
        <v>16.618575</v>
      </c>
      <c r="E587" s="681" t="s">
        <v>714</v>
      </c>
      <c r="F587" s="681" t="s">
        <v>714</v>
      </c>
      <c r="G587" s="1018" t="s">
        <v>186</v>
      </c>
      <c r="H587" s="815" t="s">
        <v>721</v>
      </c>
      <c r="I587" s="681" t="s">
        <v>28</v>
      </c>
      <c r="J587" s="815" t="s">
        <v>58</v>
      </c>
      <c r="K587" s="1020"/>
      <c r="L587" s="772">
        <v>433277.579941</v>
      </c>
      <c r="M587" s="772">
        <v>4659333.83926</v>
      </c>
      <c r="N587" s="681"/>
      <c r="O587" s="966" t="s">
        <v>1510</v>
      </c>
      <c r="P587" s="1023" t="s">
        <v>1511</v>
      </c>
      <c r="Q587" s="974">
        <f t="shared" si="9"/>
        <v>74.7835875</v>
      </c>
      <c r="R587" s="681"/>
    </row>
    <row r="588" s="135" customFormat="1" ht="18" customHeight="1" spans="1:18">
      <c r="A588" s="1016" t="s">
        <v>390</v>
      </c>
      <c r="B588" s="1017" t="s">
        <v>497</v>
      </c>
      <c r="C588" s="815" t="s">
        <v>1529</v>
      </c>
      <c r="D588" s="755">
        <v>8.247735</v>
      </c>
      <c r="E588" s="681" t="s">
        <v>714</v>
      </c>
      <c r="F588" s="681" t="s">
        <v>714</v>
      </c>
      <c r="G588" s="1018" t="s">
        <v>186</v>
      </c>
      <c r="H588" s="815" t="s">
        <v>721</v>
      </c>
      <c r="I588" s="681" t="s">
        <v>28</v>
      </c>
      <c r="J588" s="815" t="s">
        <v>58</v>
      </c>
      <c r="K588" s="1020"/>
      <c r="L588" s="772">
        <v>431021.57375</v>
      </c>
      <c r="M588" s="772">
        <v>4659561.27705</v>
      </c>
      <c r="N588" s="681"/>
      <c r="O588" s="966" t="s">
        <v>1510</v>
      </c>
      <c r="P588" s="1023" t="s">
        <v>1511</v>
      </c>
      <c r="Q588" s="974">
        <f t="shared" si="9"/>
        <v>37.1148075</v>
      </c>
      <c r="R588" s="681"/>
    </row>
    <row r="589" s="135" customFormat="1" ht="18" customHeight="1" spans="1:18">
      <c r="A589" s="1016" t="s">
        <v>390</v>
      </c>
      <c r="B589" s="1017" t="s">
        <v>497</v>
      </c>
      <c r="C589" s="815" t="s">
        <v>665</v>
      </c>
      <c r="D589" s="755">
        <v>13.644315</v>
      </c>
      <c r="E589" s="681" t="s">
        <v>714</v>
      </c>
      <c r="F589" s="681" t="s">
        <v>714</v>
      </c>
      <c r="G589" s="1018" t="s">
        <v>186</v>
      </c>
      <c r="H589" s="815" t="s">
        <v>717</v>
      </c>
      <c r="I589" s="681" t="s">
        <v>28</v>
      </c>
      <c r="J589" s="815" t="s">
        <v>58</v>
      </c>
      <c r="K589" s="1020"/>
      <c r="L589" s="772">
        <v>431812.810388</v>
      </c>
      <c r="M589" s="772">
        <v>4660471.60484</v>
      </c>
      <c r="N589" s="681"/>
      <c r="O589" s="966" t="s">
        <v>1510</v>
      </c>
      <c r="P589" s="1023" t="s">
        <v>1511</v>
      </c>
      <c r="Q589" s="974">
        <f t="shared" si="9"/>
        <v>61.3994175</v>
      </c>
      <c r="R589" s="681"/>
    </row>
    <row r="590" s="135" customFormat="1" ht="18" customHeight="1" spans="1:18">
      <c r="A590" s="1016" t="s">
        <v>390</v>
      </c>
      <c r="B590" s="1017" t="s">
        <v>497</v>
      </c>
      <c r="C590" s="815" t="s">
        <v>1530</v>
      </c>
      <c r="D590" s="755">
        <v>131.897685</v>
      </c>
      <c r="E590" s="681" t="s">
        <v>714</v>
      </c>
      <c r="F590" s="681" t="s">
        <v>714</v>
      </c>
      <c r="G590" s="1018" t="s">
        <v>186</v>
      </c>
      <c r="H590" s="815" t="s">
        <v>721</v>
      </c>
      <c r="I590" s="681" t="s">
        <v>28</v>
      </c>
      <c r="J590" s="815" t="s">
        <v>58</v>
      </c>
      <c r="K590" s="1020"/>
      <c r="L590" s="772">
        <v>430079.382581</v>
      </c>
      <c r="M590" s="772">
        <v>4658635.67536</v>
      </c>
      <c r="N590" s="681"/>
      <c r="O590" s="966" t="s">
        <v>1510</v>
      </c>
      <c r="P590" s="1023" t="s">
        <v>1511</v>
      </c>
      <c r="Q590" s="974">
        <f t="shared" si="9"/>
        <v>593.5395825</v>
      </c>
      <c r="R590" s="681"/>
    </row>
    <row r="591" s="135" customFormat="1" ht="18" customHeight="1" spans="1:18">
      <c r="A591" s="1016" t="s">
        <v>390</v>
      </c>
      <c r="B591" s="1017" t="s">
        <v>497</v>
      </c>
      <c r="C591" s="815" t="s">
        <v>1531</v>
      </c>
      <c r="D591" s="755">
        <v>1.310235</v>
      </c>
      <c r="E591" s="681" t="s">
        <v>714</v>
      </c>
      <c r="F591" s="681" t="s">
        <v>714</v>
      </c>
      <c r="G591" s="1018" t="s">
        <v>186</v>
      </c>
      <c r="H591" s="815" t="s">
        <v>717</v>
      </c>
      <c r="I591" s="681" t="s">
        <v>28</v>
      </c>
      <c r="J591" s="815" t="s">
        <v>58</v>
      </c>
      <c r="K591" s="1020"/>
      <c r="L591" s="772">
        <v>431645.323386</v>
      </c>
      <c r="M591" s="772">
        <v>4659785.51472</v>
      </c>
      <c r="N591" s="681"/>
      <c r="O591" s="966" t="s">
        <v>1510</v>
      </c>
      <c r="P591" s="1023" t="s">
        <v>1511</v>
      </c>
      <c r="Q591" s="974">
        <f t="shared" si="9"/>
        <v>5.8960575</v>
      </c>
      <c r="R591" s="681"/>
    </row>
    <row r="592" s="135" customFormat="1" ht="18" customHeight="1" spans="1:18">
      <c r="A592" s="1016" t="s">
        <v>390</v>
      </c>
      <c r="B592" s="1017" t="s">
        <v>497</v>
      </c>
      <c r="C592" s="815" t="s">
        <v>1381</v>
      </c>
      <c r="D592" s="755">
        <v>7.493805</v>
      </c>
      <c r="E592" s="681" t="s">
        <v>714</v>
      </c>
      <c r="F592" s="681" t="s">
        <v>714</v>
      </c>
      <c r="G592" s="1018" t="s">
        <v>186</v>
      </c>
      <c r="H592" s="815" t="s">
        <v>721</v>
      </c>
      <c r="I592" s="681" t="s">
        <v>28</v>
      </c>
      <c r="J592" s="815" t="s">
        <v>58</v>
      </c>
      <c r="K592" s="1020"/>
      <c r="L592" s="772">
        <v>428473.613586</v>
      </c>
      <c r="M592" s="772">
        <v>4659344.19912</v>
      </c>
      <c r="N592" s="681"/>
      <c r="O592" s="966" t="s">
        <v>1510</v>
      </c>
      <c r="P592" s="1023" t="s">
        <v>1511</v>
      </c>
      <c r="Q592" s="974">
        <f t="shared" si="9"/>
        <v>33.7221225</v>
      </c>
      <c r="R592" s="681"/>
    </row>
    <row r="593" s="135" customFormat="1" ht="18" customHeight="1" spans="1:18">
      <c r="A593" s="1016" t="s">
        <v>390</v>
      </c>
      <c r="B593" s="1017" t="s">
        <v>497</v>
      </c>
      <c r="C593" s="815" t="s">
        <v>1532</v>
      </c>
      <c r="D593" s="755">
        <v>45.920925</v>
      </c>
      <c r="E593" s="681" t="s">
        <v>714</v>
      </c>
      <c r="F593" s="681" t="s">
        <v>714</v>
      </c>
      <c r="G593" s="1018" t="s">
        <v>186</v>
      </c>
      <c r="H593" s="815" t="s">
        <v>721</v>
      </c>
      <c r="I593" s="681" t="s">
        <v>28</v>
      </c>
      <c r="J593" s="815" t="s">
        <v>58</v>
      </c>
      <c r="K593" s="1020"/>
      <c r="L593" s="772">
        <v>434406.668048</v>
      </c>
      <c r="M593" s="772">
        <v>4659653.12678</v>
      </c>
      <c r="N593" s="681"/>
      <c r="O593" s="966" t="s">
        <v>1510</v>
      </c>
      <c r="P593" s="1023" t="s">
        <v>1511</v>
      </c>
      <c r="Q593" s="974">
        <f t="shared" si="9"/>
        <v>206.6441625</v>
      </c>
      <c r="R593" s="681"/>
    </row>
    <row r="594" s="135" customFormat="1" ht="18" customHeight="1" spans="1:18">
      <c r="A594" s="1016" t="s">
        <v>390</v>
      </c>
      <c r="B594" s="1017" t="s">
        <v>497</v>
      </c>
      <c r="C594" s="815" t="s">
        <v>1533</v>
      </c>
      <c r="D594" s="755">
        <v>14.310435</v>
      </c>
      <c r="E594" s="681" t="s">
        <v>714</v>
      </c>
      <c r="F594" s="681" t="s">
        <v>714</v>
      </c>
      <c r="G594" s="1018" t="s">
        <v>186</v>
      </c>
      <c r="H594" s="815" t="s">
        <v>717</v>
      </c>
      <c r="I594" s="681" t="s">
        <v>28</v>
      </c>
      <c r="J594" s="815" t="s">
        <v>58</v>
      </c>
      <c r="K594" s="1020"/>
      <c r="L594" s="772">
        <v>434192.011012</v>
      </c>
      <c r="M594" s="772">
        <v>4659917.47568</v>
      </c>
      <c r="N594" s="681"/>
      <c r="O594" s="966" t="s">
        <v>1510</v>
      </c>
      <c r="P594" s="1023" t="s">
        <v>1511</v>
      </c>
      <c r="Q594" s="974">
        <f t="shared" si="9"/>
        <v>64.3969575</v>
      </c>
      <c r="R594" s="681"/>
    </row>
    <row r="595" s="135" customFormat="1" ht="18" customHeight="1" spans="1:18">
      <c r="A595" s="1016" t="s">
        <v>390</v>
      </c>
      <c r="B595" s="1017" t="s">
        <v>497</v>
      </c>
      <c r="C595" s="815" t="s">
        <v>1534</v>
      </c>
      <c r="D595" s="755">
        <v>8.63397</v>
      </c>
      <c r="E595" s="681" t="s">
        <v>714</v>
      </c>
      <c r="F595" s="681" t="s">
        <v>714</v>
      </c>
      <c r="G595" s="1018" t="s">
        <v>186</v>
      </c>
      <c r="H595" s="815" t="s">
        <v>721</v>
      </c>
      <c r="I595" s="681" t="s">
        <v>28</v>
      </c>
      <c r="J595" s="815" t="s">
        <v>58</v>
      </c>
      <c r="K595" s="1020"/>
      <c r="L595" s="772">
        <v>430506.379107</v>
      </c>
      <c r="M595" s="772">
        <v>4659289.8989</v>
      </c>
      <c r="N595" s="681"/>
      <c r="O595" s="966" t="s">
        <v>1510</v>
      </c>
      <c r="P595" s="1023" t="s">
        <v>1511</v>
      </c>
      <c r="Q595" s="974">
        <f t="shared" si="9"/>
        <v>38.852865</v>
      </c>
      <c r="R595" s="681"/>
    </row>
    <row r="596" s="135" customFormat="1" ht="18" customHeight="1" spans="1:18">
      <c r="A596" s="1016" t="s">
        <v>390</v>
      </c>
      <c r="B596" s="1017" t="s">
        <v>497</v>
      </c>
      <c r="C596" s="815" t="s">
        <v>413</v>
      </c>
      <c r="D596" s="755">
        <v>4.59981</v>
      </c>
      <c r="E596" s="681" t="s">
        <v>714</v>
      </c>
      <c r="F596" s="681" t="s">
        <v>714</v>
      </c>
      <c r="G596" s="1018" t="s">
        <v>186</v>
      </c>
      <c r="H596" s="815" t="s">
        <v>721</v>
      </c>
      <c r="I596" s="681" t="s">
        <v>28</v>
      </c>
      <c r="J596" s="815" t="s">
        <v>58</v>
      </c>
      <c r="K596" s="1020"/>
      <c r="L596" s="772">
        <v>429737.139196</v>
      </c>
      <c r="M596" s="772">
        <v>4661140.4521</v>
      </c>
      <c r="N596" s="681"/>
      <c r="O596" s="966" t="s">
        <v>1510</v>
      </c>
      <c r="P596" s="1023" t="s">
        <v>1511</v>
      </c>
      <c r="Q596" s="974">
        <f t="shared" si="9"/>
        <v>20.699145</v>
      </c>
      <c r="R596" s="681"/>
    </row>
    <row r="597" s="135" customFormat="1" ht="18" customHeight="1" spans="1:18">
      <c r="A597" s="1016" t="s">
        <v>390</v>
      </c>
      <c r="B597" s="1017" t="s">
        <v>497</v>
      </c>
      <c r="C597" s="815" t="s">
        <v>1535</v>
      </c>
      <c r="D597" s="755">
        <v>31.941405</v>
      </c>
      <c r="E597" s="681" t="s">
        <v>714</v>
      </c>
      <c r="F597" s="681" t="s">
        <v>714</v>
      </c>
      <c r="G597" s="1018" t="s">
        <v>186</v>
      </c>
      <c r="H597" s="815" t="s">
        <v>721</v>
      </c>
      <c r="I597" s="681" t="s">
        <v>28</v>
      </c>
      <c r="J597" s="815" t="s">
        <v>58</v>
      </c>
      <c r="K597" s="1020"/>
      <c r="L597" s="772">
        <v>428363.878132</v>
      </c>
      <c r="M597" s="772">
        <v>4659435.3451</v>
      </c>
      <c r="N597" s="681"/>
      <c r="O597" s="966" t="s">
        <v>1510</v>
      </c>
      <c r="P597" s="1023" t="s">
        <v>1511</v>
      </c>
      <c r="Q597" s="974">
        <f t="shared" si="9"/>
        <v>143.7363225</v>
      </c>
      <c r="R597" s="681"/>
    </row>
    <row r="598" s="135" customFormat="1" ht="18" customHeight="1" spans="1:18">
      <c r="A598" s="1016" t="s">
        <v>390</v>
      </c>
      <c r="B598" s="1017" t="s">
        <v>497</v>
      </c>
      <c r="C598" s="815" t="s">
        <v>1409</v>
      </c>
      <c r="D598" s="755">
        <v>15.13425</v>
      </c>
      <c r="E598" s="681" t="s">
        <v>714</v>
      </c>
      <c r="F598" s="681" t="s">
        <v>714</v>
      </c>
      <c r="G598" s="1018" t="s">
        <v>186</v>
      </c>
      <c r="H598" s="815" t="s">
        <v>717</v>
      </c>
      <c r="I598" s="681" t="s">
        <v>28</v>
      </c>
      <c r="J598" s="815" t="s">
        <v>58</v>
      </c>
      <c r="K598" s="1020"/>
      <c r="L598" s="772">
        <v>429066.635259</v>
      </c>
      <c r="M598" s="772">
        <v>4660561.05857</v>
      </c>
      <c r="N598" s="681"/>
      <c r="O598" s="966" t="s">
        <v>1510</v>
      </c>
      <c r="P598" s="1023" t="s">
        <v>1511</v>
      </c>
      <c r="Q598" s="974">
        <f t="shared" si="9"/>
        <v>68.104125</v>
      </c>
      <c r="R598" s="681"/>
    </row>
    <row r="599" s="135" customFormat="1" ht="18" customHeight="1" spans="1:18">
      <c r="A599" s="1016" t="s">
        <v>390</v>
      </c>
      <c r="B599" s="1017" t="s">
        <v>497</v>
      </c>
      <c r="C599" s="815" t="s">
        <v>1536</v>
      </c>
      <c r="D599" s="755">
        <v>59.269065</v>
      </c>
      <c r="E599" s="681" t="s">
        <v>714</v>
      </c>
      <c r="F599" s="681" t="s">
        <v>714</v>
      </c>
      <c r="G599" s="1018" t="s">
        <v>186</v>
      </c>
      <c r="H599" s="815" t="s">
        <v>717</v>
      </c>
      <c r="I599" s="681" t="s">
        <v>28</v>
      </c>
      <c r="J599" s="815" t="s">
        <v>58</v>
      </c>
      <c r="K599" s="1020"/>
      <c r="L599" s="772">
        <v>431331.317983</v>
      </c>
      <c r="M599" s="772">
        <v>4657747.57143</v>
      </c>
      <c r="N599" s="681"/>
      <c r="O599" s="966" t="s">
        <v>1510</v>
      </c>
      <c r="P599" s="1023" t="s">
        <v>1511</v>
      </c>
      <c r="Q599" s="974">
        <f t="shared" si="9"/>
        <v>266.7107925</v>
      </c>
      <c r="R599" s="681"/>
    </row>
    <row r="600" s="135" customFormat="1" ht="18" customHeight="1" spans="1:18">
      <c r="A600" s="1016" t="s">
        <v>390</v>
      </c>
      <c r="B600" s="1017" t="s">
        <v>497</v>
      </c>
      <c r="C600" s="815" t="s">
        <v>1537</v>
      </c>
      <c r="D600" s="755">
        <v>32.438475</v>
      </c>
      <c r="E600" s="681" t="s">
        <v>714</v>
      </c>
      <c r="F600" s="681" t="s">
        <v>714</v>
      </c>
      <c r="G600" s="1018" t="s">
        <v>186</v>
      </c>
      <c r="H600" s="815" t="s">
        <v>721</v>
      </c>
      <c r="I600" s="681" t="s">
        <v>28</v>
      </c>
      <c r="J600" s="815" t="s">
        <v>58</v>
      </c>
      <c r="K600" s="1020"/>
      <c r="L600" s="772">
        <v>427987.986109</v>
      </c>
      <c r="M600" s="772">
        <v>4658942.37158</v>
      </c>
      <c r="N600" s="681"/>
      <c r="O600" s="711" t="s">
        <v>432</v>
      </c>
      <c r="P600" s="978" t="s">
        <v>433</v>
      </c>
      <c r="Q600" s="974">
        <f t="shared" si="9"/>
        <v>145.9731375</v>
      </c>
      <c r="R600" s="681"/>
    </row>
    <row r="601" s="135" customFormat="1" ht="18" customHeight="1" spans="1:18">
      <c r="A601" s="1016" t="s">
        <v>390</v>
      </c>
      <c r="B601" s="1017" t="s">
        <v>497</v>
      </c>
      <c r="C601" s="815" t="s">
        <v>1538</v>
      </c>
      <c r="D601" s="755">
        <v>3.148395</v>
      </c>
      <c r="E601" s="681" t="s">
        <v>714</v>
      </c>
      <c r="F601" s="681" t="s">
        <v>714</v>
      </c>
      <c r="G601" s="1018" t="s">
        <v>186</v>
      </c>
      <c r="H601" s="815" t="s">
        <v>717</v>
      </c>
      <c r="I601" s="681" t="s">
        <v>28</v>
      </c>
      <c r="J601" s="815" t="s">
        <v>58</v>
      </c>
      <c r="K601" s="1020"/>
      <c r="L601" s="772">
        <v>432149.685406</v>
      </c>
      <c r="M601" s="772">
        <v>4658805.61387</v>
      </c>
      <c r="N601" s="681"/>
      <c r="O601" s="711" t="s">
        <v>432</v>
      </c>
      <c r="P601" s="978" t="s">
        <v>433</v>
      </c>
      <c r="Q601" s="974">
        <f t="shared" si="9"/>
        <v>14.1677775</v>
      </c>
      <c r="R601" s="681"/>
    </row>
    <row r="602" s="135" customFormat="1" ht="18" customHeight="1" spans="1:18">
      <c r="A602" s="1016" t="s">
        <v>390</v>
      </c>
      <c r="B602" s="1017" t="s">
        <v>497</v>
      </c>
      <c r="C602" s="815" t="s">
        <v>1539</v>
      </c>
      <c r="D602" s="755">
        <v>7.636095</v>
      </c>
      <c r="E602" s="681" t="s">
        <v>714</v>
      </c>
      <c r="F602" s="681" t="s">
        <v>714</v>
      </c>
      <c r="G602" s="1018" t="s">
        <v>186</v>
      </c>
      <c r="H602" s="815" t="s">
        <v>717</v>
      </c>
      <c r="I602" s="681" t="s">
        <v>28</v>
      </c>
      <c r="J602" s="815" t="s">
        <v>29</v>
      </c>
      <c r="K602" s="1020"/>
      <c r="L602" s="772">
        <v>432571.110828</v>
      </c>
      <c r="M602" s="772">
        <v>4659773.6425</v>
      </c>
      <c r="N602" s="681"/>
      <c r="O602" s="711" t="s">
        <v>432</v>
      </c>
      <c r="P602" s="978" t="s">
        <v>433</v>
      </c>
      <c r="Q602" s="974">
        <f t="shared" si="9"/>
        <v>34.3624275</v>
      </c>
      <c r="R602" s="681"/>
    </row>
    <row r="603" s="135" customFormat="1" ht="18" customHeight="1" spans="1:18">
      <c r="A603" s="1016" t="s">
        <v>390</v>
      </c>
      <c r="B603" s="1017" t="s">
        <v>497</v>
      </c>
      <c r="C603" s="815" t="s">
        <v>1540</v>
      </c>
      <c r="D603" s="755">
        <v>46.445235</v>
      </c>
      <c r="E603" s="681" t="s">
        <v>714</v>
      </c>
      <c r="F603" s="681" t="s">
        <v>714</v>
      </c>
      <c r="G603" s="1018" t="s">
        <v>186</v>
      </c>
      <c r="H603" s="815" t="s">
        <v>721</v>
      </c>
      <c r="I603" s="681" t="s">
        <v>28</v>
      </c>
      <c r="J603" s="815" t="s">
        <v>58</v>
      </c>
      <c r="K603" s="1020"/>
      <c r="L603" s="772">
        <v>434594.420875</v>
      </c>
      <c r="M603" s="772">
        <v>4659937.37926</v>
      </c>
      <c r="N603" s="681"/>
      <c r="O603" s="711" t="s">
        <v>432</v>
      </c>
      <c r="P603" s="978" t="s">
        <v>433</v>
      </c>
      <c r="Q603" s="974">
        <f t="shared" si="9"/>
        <v>209.0035575</v>
      </c>
      <c r="R603" s="681"/>
    </row>
    <row r="604" s="135" customFormat="1" ht="18" customHeight="1" spans="1:18">
      <c r="A604" s="1016" t="s">
        <v>390</v>
      </c>
      <c r="B604" s="1017" t="s">
        <v>497</v>
      </c>
      <c r="C604" s="815" t="s">
        <v>1541</v>
      </c>
      <c r="D604" s="755">
        <v>11.42187</v>
      </c>
      <c r="E604" s="681" t="s">
        <v>714</v>
      </c>
      <c r="F604" s="681" t="s">
        <v>714</v>
      </c>
      <c r="G604" s="1018" t="s">
        <v>186</v>
      </c>
      <c r="H604" s="815" t="s">
        <v>717</v>
      </c>
      <c r="I604" s="681" t="s">
        <v>28</v>
      </c>
      <c r="J604" s="815" t="s">
        <v>327</v>
      </c>
      <c r="K604" s="1020"/>
      <c r="L604" s="772">
        <v>429174.779152</v>
      </c>
      <c r="M604" s="772">
        <v>4658771.58342</v>
      </c>
      <c r="N604" s="681"/>
      <c r="O604" s="711" t="s">
        <v>432</v>
      </c>
      <c r="P604" s="978" t="s">
        <v>433</v>
      </c>
      <c r="Q604" s="974">
        <f t="shared" si="9"/>
        <v>51.398415</v>
      </c>
      <c r="R604" s="681"/>
    </row>
    <row r="605" s="135" customFormat="1" ht="18" customHeight="1" spans="1:18">
      <c r="A605" s="1016" t="s">
        <v>390</v>
      </c>
      <c r="B605" s="1017" t="s">
        <v>497</v>
      </c>
      <c r="C605" s="815" t="s">
        <v>1542</v>
      </c>
      <c r="D605" s="755">
        <v>44.020695</v>
      </c>
      <c r="E605" s="681" t="s">
        <v>714</v>
      </c>
      <c r="F605" s="681" t="s">
        <v>714</v>
      </c>
      <c r="G605" s="1018" t="s">
        <v>186</v>
      </c>
      <c r="H605" s="815" t="s">
        <v>717</v>
      </c>
      <c r="I605" s="681" t="s">
        <v>28</v>
      </c>
      <c r="J605" s="815" t="s">
        <v>58</v>
      </c>
      <c r="K605" s="1020"/>
      <c r="L605" s="772">
        <v>429278.940232</v>
      </c>
      <c r="M605" s="772">
        <v>4658065.4336</v>
      </c>
      <c r="N605" s="681"/>
      <c r="O605" s="711" t="s">
        <v>432</v>
      </c>
      <c r="P605" s="978" t="s">
        <v>433</v>
      </c>
      <c r="Q605" s="974">
        <f t="shared" si="9"/>
        <v>198.0931275</v>
      </c>
      <c r="R605" s="681"/>
    </row>
    <row r="606" s="135" customFormat="1" ht="18" customHeight="1" spans="1:18">
      <c r="A606" s="1016" t="s">
        <v>390</v>
      </c>
      <c r="B606" s="1017" t="s">
        <v>497</v>
      </c>
      <c r="C606" s="815" t="s">
        <v>1407</v>
      </c>
      <c r="D606" s="755">
        <v>94.574505</v>
      </c>
      <c r="E606" s="681" t="s">
        <v>714</v>
      </c>
      <c r="F606" s="681" t="s">
        <v>714</v>
      </c>
      <c r="G606" s="1018" t="s">
        <v>186</v>
      </c>
      <c r="H606" s="815" t="s">
        <v>721</v>
      </c>
      <c r="I606" s="681" t="s">
        <v>28</v>
      </c>
      <c r="J606" s="815" t="s">
        <v>58</v>
      </c>
      <c r="K606" s="1020"/>
      <c r="L606" s="772">
        <v>431218.883223</v>
      </c>
      <c r="M606" s="772">
        <v>4661108.11048</v>
      </c>
      <c r="N606" s="681"/>
      <c r="O606" s="711" t="s">
        <v>432</v>
      </c>
      <c r="P606" s="978" t="s">
        <v>433</v>
      </c>
      <c r="Q606" s="974">
        <f t="shared" si="9"/>
        <v>425.5852725</v>
      </c>
      <c r="R606" s="681"/>
    </row>
    <row r="607" s="135" customFormat="1" ht="18" customHeight="1" spans="1:18">
      <c r="A607" s="1016" t="s">
        <v>390</v>
      </c>
      <c r="B607" s="1017" t="s">
        <v>497</v>
      </c>
      <c r="C607" s="815" t="s">
        <v>1543</v>
      </c>
      <c r="D607" s="755">
        <v>8.55447</v>
      </c>
      <c r="E607" s="681" t="s">
        <v>714</v>
      </c>
      <c r="F607" s="681" t="s">
        <v>714</v>
      </c>
      <c r="G607" s="1018" t="s">
        <v>186</v>
      </c>
      <c r="H607" s="815" t="s">
        <v>721</v>
      </c>
      <c r="I607" s="681" t="s">
        <v>28</v>
      </c>
      <c r="J607" s="815" t="s">
        <v>327</v>
      </c>
      <c r="K607" s="1020"/>
      <c r="L607" s="772">
        <v>429368.063427</v>
      </c>
      <c r="M607" s="772">
        <v>4658732.02466</v>
      </c>
      <c r="N607" s="681"/>
      <c r="O607" s="711" t="s">
        <v>432</v>
      </c>
      <c r="P607" s="978" t="s">
        <v>433</v>
      </c>
      <c r="Q607" s="974">
        <f t="shared" si="9"/>
        <v>38.495115</v>
      </c>
      <c r="R607" s="681"/>
    </row>
    <row r="608" s="135" customFormat="1" ht="18" customHeight="1" spans="1:18">
      <c r="A608" s="1016" t="s">
        <v>390</v>
      </c>
      <c r="B608" s="1017" t="s">
        <v>497</v>
      </c>
      <c r="C608" s="815" t="s">
        <v>420</v>
      </c>
      <c r="D608" s="755">
        <v>10.65681</v>
      </c>
      <c r="E608" s="681" t="s">
        <v>714</v>
      </c>
      <c r="F608" s="681" t="s">
        <v>714</v>
      </c>
      <c r="G608" s="1018" t="s">
        <v>186</v>
      </c>
      <c r="H608" s="815" t="s">
        <v>721</v>
      </c>
      <c r="I608" s="681" t="s">
        <v>28</v>
      </c>
      <c r="J608" s="815" t="s">
        <v>58</v>
      </c>
      <c r="K608" s="1020"/>
      <c r="L608" s="772">
        <v>431539.479594</v>
      </c>
      <c r="M608" s="772">
        <v>4661040.24793</v>
      </c>
      <c r="N608" s="681"/>
      <c r="O608" s="711" t="s">
        <v>432</v>
      </c>
      <c r="P608" s="978" t="s">
        <v>433</v>
      </c>
      <c r="Q608" s="974">
        <f t="shared" si="9"/>
        <v>47.955645</v>
      </c>
      <c r="R608" s="681"/>
    </row>
    <row r="609" s="135" customFormat="1" ht="18" customHeight="1" spans="1:18">
      <c r="A609" s="1016" t="s">
        <v>390</v>
      </c>
      <c r="B609" s="1017" t="s">
        <v>497</v>
      </c>
      <c r="C609" s="815" t="s">
        <v>1544</v>
      </c>
      <c r="D609" s="755">
        <v>13.134465</v>
      </c>
      <c r="E609" s="681" t="s">
        <v>714</v>
      </c>
      <c r="F609" s="681" t="s">
        <v>714</v>
      </c>
      <c r="G609" s="1018" t="s">
        <v>186</v>
      </c>
      <c r="H609" s="815" t="s">
        <v>721</v>
      </c>
      <c r="I609" s="681" t="s">
        <v>28</v>
      </c>
      <c r="J609" s="815" t="s">
        <v>58</v>
      </c>
      <c r="K609" s="1020"/>
      <c r="L609" s="772">
        <v>429959.669099</v>
      </c>
      <c r="M609" s="772">
        <v>4659934.44716</v>
      </c>
      <c r="N609" s="681"/>
      <c r="O609" s="711" t="s">
        <v>432</v>
      </c>
      <c r="P609" s="978" t="s">
        <v>433</v>
      </c>
      <c r="Q609" s="974">
        <f t="shared" si="9"/>
        <v>59.1050925</v>
      </c>
      <c r="R609" s="681"/>
    </row>
    <row r="610" s="135" customFormat="1" ht="18" customHeight="1" spans="1:18">
      <c r="A610" s="1016" t="s">
        <v>390</v>
      </c>
      <c r="B610" s="1017" t="s">
        <v>497</v>
      </c>
      <c r="C610" s="815" t="s">
        <v>1295</v>
      </c>
      <c r="D610" s="755">
        <v>15.37461</v>
      </c>
      <c r="E610" s="681" t="s">
        <v>714</v>
      </c>
      <c r="F610" s="681" t="s">
        <v>714</v>
      </c>
      <c r="G610" s="1018" t="s">
        <v>186</v>
      </c>
      <c r="H610" s="815" t="s">
        <v>717</v>
      </c>
      <c r="I610" s="681" t="s">
        <v>28</v>
      </c>
      <c r="J610" s="815" t="s">
        <v>58</v>
      </c>
      <c r="K610" s="1020"/>
      <c r="L610" s="772">
        <v>429565.171498</v>
      </c>
      <c r="M610" s="772">
        <v>4657956.1011</v>
      </c>
      <c r="N610" s="681"/>
      <c r="O610" s="711" t="s">
        <v>432</v>
      </c>
      <c r="P610" s="978" t="s">
        <v>433</v>
      </c>
      <c r="Q610" s="974">
        <f t="shared" si="9"/>
        <v>69.185745</v>
      </c>
      <c r="R610" s="681"/>
    </row>
    <row r="611" s="135" customFormat="1" ht="18" customHeight="1" spans="1:18">
      <c r="A611" s="1016" t="s">
        <v>390</v>
      </c>
      <c r="B611" s="1017" t="s">
        <v>497</v>
      </c>
      <c r="C611" s="815" t="s">
        <v>1545</v>
      </c>
      <c r="D611" s="755">
        <v>25.841685</v>
      </c>
      <c r="E611" s="681" t="s">
        <v>714</v>
      </c>
      <c r="F611" s="681" t="s">
        <v>714</v>
      </c>
      <c r="G611" s="1018" t="s">
        <v>186</v>
      </c>
      <c r="H611" s="815" t="s">
        <v>721</v>
      </c>
      <c r="I611" s="681" t="s">
        <v>28</v>
      </c>
      <c r="J611" s="815" t="s">
        <v>555</v>
      </c>
      <c r="K611" s="1020"/>
      <c r="L611" s="772">
        <v>430987.709077</v>
      </c>
      <c r="M611" s="772">
        <v>4657976.35915</v>
      </c>
      <c r="N611" s="681"/>
      <c r="O611" s="711" t="s">
        <v>432</v>
      </c>
      <c r="P611" s="978" t="s">
        <v>433</v>
      </c>
      <c r="Q611" s="974">
        <f t="shared" si="9"/>
        <v>116.2875825</v>
      </c>
      <c r="R611" s="681"/>
    </row>
    <row r="612" s="135" customFormat="1" ht="18" customHeight="1" spans="1:18">
      <c r="A612" s="1016" t="s">
        <v>390</v>
      </c>
      <c r="B612" s="1017" t="s">
        <v>497</v>
      </c>
      <c r="C612" s="815" t="s">
        <v>1546</v>
      </c>
      <c r="D612" s="755">
        <v>9.111165</v>
      </c>
      <c r="E612" s="681" t="s">
        <v>714</v>
      </c>
      <c r="F612" s="681" t="s">
        <v>714</v>
      </c>
      <c r="G612" s="1018" t="s">
        <v>186</v>
      </c>
      <c r="H612" s="815" t="s">
        <v>721</v>
      </c>
      <c r="I612" s="681" t="s">
        <v>28</v>
      </c>
      <c r="J612" s="815" t="s">
        <v>58</v>
      </c>
      <c r="K612" s="1020"/>
      <c r="L612" s="772">
        <v>431571.664244</v>
      </c>
      <c r="M612" s="772">
        <v>4660009.72106</v>
      </c>
      <c r="N612" s="681"/>
      <c r="O612" s="711" t="s">
        <v>432</v>
      </c>
      <c r="P612" s="978" t="s">
        <v>433</v>
      </c>
      <c r="Q612" s="974">
        <f t="shared" si="9"/>
        <v>41.0002425</v>
      </c>
      <c r="R612" s="681"/>
    </row>
    <row r="613" s="135" customFormat="1" ht="18" customHeight="1" spans="1:18">
      <c r="A613" s="1016" t="s">
        <v>390</v>
      </c>
      <c r="B613" s="1017" t="s">
        <v>497</v>
      </c>
      <c r="C613" s="815" t="s">
        <v>1547</v>
      </c>
      <c r="D613" s="755">
        <v>7.525845</v>
      </c>
      <c r="E613" s="681" t="s">
        <v>714</v>
      </c>
      <c r="F613" s="681" t="s">
        <v>714</v>
      </c>
      <c r="G613" s="1018" t="s">
        <v>186</v>
      </c>
      <c r="H613" s="815" t="s">
        <v>721</v>
      </c>
      <c r="I613" s="681" t="s">
        <v>28</v>
      </c>
      <c r="J613" s="815" t="s">
        <v>58</v>
      </c>
      <c r="K613" s="1020"/>
      <c r="L613" s="772">
        <v>434509.635477</v>
      </c>
      <c r="M613" s="772">
        <v>4659614.91003</v>
      </c>
      <c r="N613" s="681"/>
      <c r="O613" s="711" t="s">
        <v>432</v>
      </c>
      <c r="P613" s="978" t="s">
        <v>433</v>
      </c>
      <c r="Q613" s="974">
        <f t="shared" si="9"/>
        <v>33.8663025</v>
      </c>
      <c r="R613" s="681"/>
    </row>
    <row r="614" s="135" customFormat="1" ht="18" customHeight="1" spans="1:18">
      <c r="A614" s="1016" t="s">
        <v>390</v>
      </c>
      <c r="B614" s="1017" t="s">
        <v>497</v>
      </c>
      <c r="C614" s="815" t="s">
        <v>460</v>
      </c>
      <c r="D614" s="755">
        <v>20.27367</v>
      </c>
      <c r="E614" s="681" t="s">
        <v>714</v>
      </c>
      <c r="F614" s="681" t="s">
        <v>714</v>
      </c>
      <c r="G614" s="1018" t="s">
        <v>186</v>
      </c>
      <c r="H614" s="815" t="s">
        <v>721</v>
      </c>
      <c r="I614" s="681" t="s">
        <v>28</v>
      </c>
      <c r="J614" s="815" t="s">
        <v>58</v>
      </c>
      <c r="K614" s="1020"/>
      <c r="L614" s="772">
        <v>429608.647086</v>
      </c>
      <c r="M614" s="772">
        <v>4660671.5347</v>
      </c>
      <c r="N614" s="681"/>
      <c r="O614" s="711" t="s">
        <v>432</v>
      </c>
      <c r="P614" s="978" t="s">
        <v>433</v>
      </c>
      <c r="Q614" s="974">
        <f t="shared" si="9"/>
        <v>91.231515</v>
      </c>
      <c r="R614" s="681"/>
    </row>
    <row r="615" s="135" customFormat="1" ht="18" customHeight="1" spans="1:18">
      <c r="A615" s="1016" t="s">
        <v>390</v>
      </c>
      <c r="B615" s="1017" t="s">
        <v>497</v>
      </c>
      <c r="C615" s="815" t="s">
        <v>1548</v>
      </c>
      <c r="D615" s="755">
        <v>56.14203</v>
      </c>
      <c r="E615" s="681" t="s">
        <v>714</v>
      </c>
      <c r="F615" s="681" t="s">
        <v>714</v>
      </c>
      <c r="G615" s="1018" t="s">
        <v>186</v>
      </c>
      <c r="H615" s="815" t="s">
        <v>721</v>
      </c>
      <c r="I615" s="681" t="s">
        <v>28</v>
      </c>
      <c r="J615" s="815" t="s">
        <v>58</v>
      </c>
      <c r="K615" s="1020"/>
      <c r="L615" s="772">
        <v>431812.822413</v>
      </c>
      <c r="M615" s="772">
        <v>4659759.5307</v>
      </c>
      <c r="N615" s="681"/>
      <c r="O615" s="711" t="s">
        <v>432</v>
      </c>
      <c r="P615" s="978" t="s">
        <v>433</v>
      </c>
      <c r="Q615" s="974">
        <f t="shared" si="9"/>
        <v>252.639135</v>
      </c>
      <c r="R615" s="681"/>
    </row>
    <row r="616" s="135" customFormat="1" ht="18" customHeight="1" spans="1:18">
      <c r="A616" s="1016" t="s">
        <v>390</v>
      </c>
      <c r="B616" s="1017" t="s">
        <v>497</v>
      </c>
      <c r="C616" s="815" t="s">
        <v>1118</v>
      </c>
      <c r="D616" s="755">
        <v>34.611165</v>
      </c>
      <c r="E616" s="681" t="s">
        <v>714</v>
      </c>
      <c r="F616" s="681" t="s">
        <v>714</v>
      </c>
      <c r="G616" s="1018" t="s">
        <v>186</v>
      </c>
      <c r="H616" s="815" t="s">
        <v>721</v>
      </c>
      <c r="I616" s="681" t="s">
        <v>28</v>
      </c>
      <c r="J616" s="815" t="s">
        <v>58</v>
      </c>
      <c r="K616" s="1020"/>
      <c r="L616" s="772">
        <v>429379.183862</v>
      </c>
      <c r="M616" s="772">
        <v>4659849.49327</v>
      </c>
      <c r="N616" s="681"/>
      <c r="O616" s="711" t="s">
        <v>432</v>
      </c>
      <c r="P616" s="978" t="s">
        <v>433</v>
      </c>
      <c r="Q616" s="974">
        <f t="shared" si="9"/>
        <v>155.7502425</v>
      </c>
      <c r="R616" s="681"/>
    </row>
    <row r="617" s="135" customFormat="1" ht="18" customHeight="1" spans="1:18">
      <c r="A617" s="1016" t="s">
        <v>390</v>
      </c>
      <c r="B617" s="1017" t="s">
        <v>497</v>
      </c>
      <c r="C617" s="815" t="s">
        <v>1549</v>
      </c>
      <c r="D617" s="755">
        <v>97.075755</v>
      </c>
      <c r="E617" s="681" t="s">
        <v>714</v>
      </c>
      <c r="F617" s="681" t="s">
        <v>714</v>
      </c>
      <c r="G617" s="1018" t="s">
        <v>186</v>
      </c>
      <c r="H617" s="815" t="s">
        <v>717</v>
      </c>
      <c r="I617" s="681" t="s">
        <v>28</v>
      </c>
      <c r="J617" s="815" t="s">
        <v>58</v>
      </c>
      <c r="K617" s="1020"/>
      <c r="L617" s="772">
        <v>427924.423037</v>
      </c>
      <c r="M617" s="772">
        <v>4659270.55685</v>
      </c>
      <c r="N617" s="681"/>
      <c r="O617" s="711" t="s">
        <v>432</v>
      </c>
      <c r="P617" s="978" t="s">
        <v>433</v>
      </c>
      <c r="Q617" s="974">
        <f t="shared" si="9"/>
        <v>436.8408975</v>
      </c>
      <c r="R617" s="681"/>
    </row>
    <row r="618" s="135" customFormat="1" ht="18" customHeight="1" spans="1:18">
      <c r="A618" s="1016" t="s">
        <v>390</v>
      </c>
      <c r="B618" s="1017" t="s">
        <v>497</v>
      </c>
      <c r="C618" s="815" t="s">
        <v>1550</v>
      </c>
      <c r="D618" s="755">
        <v>48.2832</v>
      </c>
      <c r="E618" s="681" t="s">
        <v>714</v>
      </c>
      <c r="F618" s="681" t="s">
        <v>714</v>
      </c>
      <c r="G618" s="1018" t="s">
        <v>186</v>
      </c>
      <c r="H618" s="815" t="s">
        <v>721</v>
      </c>
      <c r="I618" s="681" t="s">
        <v>28</v>
      </c>
      <c r="J618" s="815" t="s">
        <v>58</v>
      </c>
      <c r="K618" s="1020"/>
      <c r="L618" s="772">
        <v>428684.618753</v>
      </c>
      <c r="M618" s="772">
        <v>4659843.17109</v>
      </c>
      <c r="N618" s="681"/>
      <c r="O618" s="711" t="s">
        <v>432</v>
      </c>
      <c r="P618" s="978" t="s">
        <v>433</v>
      </c>
      <c r="Q618" s="974">
        <f t="shared" si="9"/>
        <v>217.2744</v>
      </c>
      <c r="R618" s="681"/>
    </row>
    <row r="619" s="135" customFormat="1" ht="18" customHeight="1" spans="1:18">
      <c r="A619" s="1016" t="s">
        <v>390</v>
      </c>
      <c r="B619" s="1017" t="s">
        <v>497</v>
      </c>
      <c r="C619" s="815" t="s">
        <v>1551</v>
      </c>
      <c r="D619" s="755">
        <v>2.638605</v>
      </c>
      <c r="E619" s="681" t="s">
        <v>714</v>
      </c>
      <c r="F619" s="681" t="s">
        <v>714</v>
      </c>
      <c r="G619" s="1018" t="s">
        <v>186</v>
      </c>
      <c r="H619" s="815" t="s">
        <v>721</v>
      </c>
      <c r="I619" s="681" t="s">
        <v>28</v>
      </c>
      <c r="J619" s="815" t="s">
        <v>58</v>
      </c>
      <c r="K619" s="1020"/>
      <c r="L619" s="772">
        <v>431619.886826</v>
      </c>
      <c r="M619" s="772">
        <v>4658139.8829</v>
      </c>
      <c r="N619" s="681"/>
      <c r="O619" s="711" t="s">
        <v>432</v>
      </c>
      <c r="P619" s="978" t="s">
        <v>433</v>
      </c>
      <c r="Q619" s="974">
        <f t="shared" si="9"/>
        <v>11.8737225</v>
      </c>
      <c r="R619" s="681"/>
    </row>
    <row r="620" s="135" customFormat="1" ht="18" customHeight="1" spans="1:18">
      <c r="A620" s="1016" t="s">
        <v>390</v>
      </c>
      <c r="B620" s="1017" t="s">
        <v>497</v>
      </c>
      <c r="C620" s="815" t="s">
        <v>1552</v>
      </c>
      <c r="D620" s="755">
        <v>17.717715</v>
      </c>
      <c r="E620" s="681" t="s">
        <v>714</v>
      </c>
      <c r="F620" s="681" t="s">
        <v>714</v>
      </c>
      <c r="G620" s="1018" t="s">
        <v>186</v>
      </c>
      <c r="H620" s="815" t="s">
        <v>721</v>
      </c>
      <c r="I620" s="681" t="s">
        <v>28</v>
      </c>
      <c r="J620" s="815" t="s">
        <v>58</v>
      </c>
      <c r="K620" s="1020"/>
      <c r="L620" s="772">
        <v>431539.036209</v>
      </c>
      <c r="M620" s="772">
        <v>4657943.88499</v>
      </c>
      <c r="N620" s="681"/>
      <c r="O620" s="711" t="s">
        <v>432</v>
      </c>
      <c r="P620" s="978" t="s">
        <v>433</v>
      </c>
      <c r="Q620" s="974">
        <f t="shared" si="9"/>
        <v>79.7297175</v>
      </c>
      <c r="R620" s="681"/>
    </row>
    <row r="621" s="135" customFormat="1" ht="18" customHeight="1" spans="1:18">
      <c r="A621" s="1016" t="s">
        <v>390</v>
      </c>
      <c r="B621" s="1017" t="s">
        <v>497</v>
      </c>
      <c r="C621" s="815" t="s">
        <v>1553</v>
      </c>
      <c r="D621" s="755">
        <v>174.66666</v>
      </c>
      <c r="E621" s="681" t="s">
        <v>714</v>
      </c>
      <c r="F621" s="681" t="s">
        <v>714</v>
      </c>
      <c r="G621" s="1018" t="s">
        <v>186</v>
      </c>
      <c r="H621" s="815" t="s">
        <v>721</v>
      </c>
      <c r="I621" s="681" t="s">
        <v>28</v>
      </c>
      <c r="J621" s="815" t="s">
        <v>58</v>
      </c>
      <c r="K621" s="1020"/>
      <c r="L621" s="772">
        <v>428362.572478</v>
      </c>
      <c r="M621" s="772">
        <v>4659580.35644</v>
      </c>
      <c r="N621" s="681"/>
      <c r="O621" s="711" t="s">
        <v>432</v>
      </c>
      <c r="P621" s="978" t="s">
        <v>433</v>
      </c>
      <c r="Q621" s="974">
        <f t="shared" si="9"/>
        <v>785.99997</v>
      </c>
      <c r="R621" s="681"/>
    </row>
    <row r="622" s="135" customFormat="1" ht="18" customHeight="1" spans="1:18">
      <c r="A622" s="1016" t="s">
        <v>390</v>
      </c>
      <c r="B622" s="1017" t="s">
        <v>497</v>
      </c>
      <c r="C622" s="815" t="s">
        <v>1353</v>
      </c>
      <c r="D622" s="755">
        <v>24.569985</v>
      </c>
      <c r="E622" s="681" t="s">
        <v>714</v>
      </c>
      <c r="F622" s="681" t="s">
        <v>714</v>
      </c>
      <c r="G622" s="1018" t="s">
        <v>186</v>
      </c>
      <c r="H622" s="815" t="s">
        <v>717</v>
      </c>
      <c r="I622" s="681" t="s">
        <v>28</v>
      </c>
      <c r="J622" s="815" t="s">
        <v>58</v>
      </c>
      <c r="K622" s="1020"/>
      <c r="L622" s="772">
        <v>429291.468269</v>
      </c>
      <c r="M622" s="772">
        <v>4657740.34011</v>
      </c>
      <c r="N622" s="681"/>
      <c r="O622" s="711" t="s">
        <v>432</v>
      </c>
      <c r="P622" s="978" t="s">
        <v>433</v>
      </c>
      <c r="Q622" s="974">
        <f t="shared" si="9"/>
        <v>110.5649325</v>
      </c>
      <c r="R622" s="681"/>
    </row>
    <row r="623" s="135" customFormat="1" ht="18" customHeight="1" spans="1:18">
      <c r="A623" s="1016" t="s">
        <v>390</v>
      </c>
      <c r="B623" s="1017" t="s">
        <v>497</v>
      </c>
      <c r="C623" s="815" t="s">
        <v>1554</v>
      </c>
      <c r="D623" s="755">
        <v>16.678335</v>
      </c>
      <c r="E623" s="681" t="s">
        <v>714</v>
      </c>
      <c r="F623" s="681" t="s">
        <v>714</v>
      </c>
      <c r="G623" s="1018" t="s">
        <v>186</v>
      </c>
      <c r="H623" s="815" t="s">
        <v>721</v>
      </c>
      <c r="I623" s="681" t="s">
        <v>28</v>
      </c>
      <c r="J623" s="815" t="s">
        <v>29</v>
      </c>
      <c r="K623" s="1020"/>
      <c r="L623" s="772">
        <v>432237.853958</v>
      </c>
      <c r="M623" s="772">
        <v>4657699.14479</v>
      </c>
      <c r="N623" s="681"/>
      <c r="O623" s="711" t="s">
        <v>432</v>
      </c>
      <c r="P623" s="978" t="s">
        <v>433</v>
      </c>
      <c r="Q623" s="974">
        <f t="shared" si="9"/>
        <v>75.0525075</v>
      </c>
      <c r="R623" s="681"/>
    </row>
    <row r="624" s="135" customFormat="1" ht="18" customHeight="1" spans="1:18">
      <c r="A624" s="1016" t="s">
        <v>390</v>
      </c>
      <c r="B624" s="1017" t="s">
        <v>497</v>
      </c>
      <c r="C624" s="815" t="s">
        <v>1555</v>
      </c>
      <c r="D624" s="755">
        <v>2.734455</v>
      </c>
      <c r="E624" s="681" t="s">
        <v>714</v>
      </c>
      <c r="F624" s="681" t="s">
        <v>714</v>
      </c>
      <c r="G624" s="1018" t="s">
        <v>186</v>
      </c>
      <c r="H624" s="815" t="s">
        <v>721</v>
      </c>
      <c r="I624" s="681" t="s">
        <v>28</v>
      </c>
      <c r="J624" s="815" t="s">
        <v>58</v>
      </c>
      <c r="K624" s="1020"/>
      <c r="L624" s="772">
        <v>431197.58379</v>
      </c>
      <c r="M624" s="772">
        <v>4659672.26763</v>
      </c>
      <c r="N624" s="681"/>
      <c r="O624" s="711" t="s">
        <v>432</v>
      </c>
      <c r="P624" s="978" t="s">
        <v>433</v>
      </c>
      <c r="Q624" s="974">
        <f t="shared" si="9"/>
        <v>12.3050475</v>
      </c>
      <c r="R624" s="681"/>
    </row>
    <row r="625" s="135" customFormat="1" ht="18" customHeight="1" spans="1:18">
      <c r="A625" s="1016" t="s">
        <v>390</v>
      </c>
      <c r="B625" s="1017" t="s">
        <v>497</v>
      </c>
      <c r="C625" s="815" t="s">
        <v>1556</v>
      </c>
      <c r="D625" s="755">
        <v>54.852225</v>
      </c>
      <c r="E625" s="681" t="s">
        <v>714</v>
      </c>
      <c r="F625" s="681" t="s">
        <v>714</v>
      </c>
      <c r="G625" s="1018" t="s">
        <v>186</v>
      </c>
      <c r="H625" s="815" t="s">
        <v>717</v>
      </c>
      <c r="I625" s="681" t="s">
        <v>28</v>
      </c>
      <c r="J625" s="815" t="s">
        <v>58</v>
      </c>
      <c r="K625" s="1020"/>
      <c r="L625" s="772">
        <v>430485.950461</v>
      </c>
      <c r="M625" s="772">
        <v>4659261.8256</v>
      </c>
      <c r="N625" s="681"/>
      <c r="O625" s="711" t="s">
        <v>432</v>
      </c>
      <c r="P625" s="978" t="s">
        <v>433</v>
      </c>
      <c r="Q625" s="974">
        <f t="shared" si="9"/>
        <v>246.8350125</v>
      </c>
      <c r="R625" s="681"/>
    </row>
    <row r="626" s="135" customFormat="1" ht="18" customHeight="1" spans="1:18">
      <c r="A626" s="1016" t="s">
        <v>390</v>
      </c>
      <c r="B626" s="1017" t="s">
        <v>497</v>
      </c>
      <c r="C626" s="815" t="s">
        <v>1557</v>
      </c>
      <c r="D626" s="755">
        <v>62.276265</v>
      </c>
      <c r="E626" s="681" t="s">
        <v>714</v>
      </c>
      <c r="F626" s="681" t="s">
        <v>714</v>
      </c>
      <c r="G626" s="1018" t="s">
        <v>186</v>
      </c>
      <c r="H626" s="815" t="s">
        <v>717</v>
      </c>
      <c r="I626" s="681" t="s">
        <v>28</v>
      </c>
      <c r="J626" s="815" t="s">
        <v>29</v>
      </c>
      <c r="K626" s="1020"/>
      <c r="L626" s="772">
        <v>432861.850651</v>
      </c>
      <c r="M626" s="772">
        <v>4658636.28954</v>
      </c>
      <c r="N626" s="681"/>
      <c r="O626" s="711" t="s">
        <v>432</v>
      </c>
      <c r="P626" s="978" t="s">
        <v>433</v>
      </c>
      <c r="Q626" s="974">
        <f t="shared" si="9"/>
        <v>280.2431925</v>
      </c>
      <c r="R626" s="681"/>
    </row>
    <row r="627" s="135" customFormat="1" ht="18" customHeight="1" spans="1:18">
      <c r="A627" s="1016" t="s">
        <v>390</v>
      </c>
      <c r="B627" s="1017" t="s">
        <v>497</v>
      </c>
      <c r="C627" s="815" t="s">
        <v>1296</v>
      </c>
      <c r="D627" s="755">
        <v>16.20837</v>
      </c>
      <c r="E627" s="681" t="s">
        <v>714</v>
      </c>
      <c r="F627" s="681" t="s">
        <v>714</v>
      </c>
      <c r="G627" s="1018" t="s">
        <v>186</v>
      </c>
      <c r="H627" s="815" t="s">
        <v>721</v>
      </c>
      <c r="I627" s="681" t="s">
        <v>28</v>
      </c>
      <c r="J627" s="815" t="s">
        <v>58</v>
      </c>
      <c r="K627" s="1020"/>
      <c r="L627" s="772">
        <v>430535.245239</v>
      </c>
      <c r="M627" s="772">
        <v>4657927.96822</v>
      </c>
      <c r="N627" s="681"/>
      <c r="O627" s="711" t="s">
        <v>432</v>
      </c>
      <c r="P627" s="978" t="s">
        <v>433</v>
      </c>
      <c r="Q627" s="974">
        <f t="shared" si="9"/>
        <v>72.937665</v>
      </c>
      <c r="R627" s="681"/>
    </row>
    <row r="628" s="135" customFormat="1" ht="18" customHeight="1" spans="1:18">
      <c r="A628" s="1016" t="s">
        <v>390</v>
      </c>
      <c r="B628" s="1017" t="s">
        <v>497</v>
      </c>
      <c r="C628" s="815" t="s">
        <v>1558</v>
      </c>
      <c r="D628" s="755">
        <v>6.31668</v>
      </c>
      <c r="E628" s="681" t="s">
        <v>714</v>
      </c>
      <c r="F628" s="681" t="s">
        <v>714</v>
      </c>
      <c r="G628" s="1018" t="s">
        <v>186</v>
      </c>
      <c r="H628" s="815" t="s">
        <v>721</v>
      </c>
      <c r="I628" s="681" t="s">
        <v>28</v>
      </c>
      <c r="J628" s="815" t="s">
        <v>58</v>
      </c>
      <c r="K628" s="1020"/>
      <c r="L628" s="772">
        <v>432257.319365</v>
      </c>
      <c r="M628" s="772">
        <v>4658858.48415</v>
      </c>
      <c r="N628" s="681"/>
      <c r="O628" s="711" t="s">
        <v>432</v>
      </c>
      <c r="P628" s="978" t="s">
        <v>433</v>
      </c>
      <c r="Q628" s="974">
        <f t="shared" si="9"/>
        <v>28.42506</v>
      </c>
      <c r="R628" s="681"/>
    </row>
    <row r="629" s="135" customFormat="1" ht="18" customHeight="1" spans="1:18">
      <c r="A629" s="1016" t="s">
        <v>390</v>
      </c>
      <c r="B629" s="1017" t="s">
        <v>497</v>
      </c>
      <c r="C629" s="815" t="s">
        <v>569</v>
      </c>
      <c r="D629" s="755">
        <v>121.085385</v>
      </c>
      <c r="E629" s="681" t="s">
        <v>714</v>
      </c>
      <c r="F629" s="681" t="s">
        <v>714</v>
      </c>
      <c r="G629" s="1018" t="s">
        <v>186</v>
      </c>
      <c r="H629" s="815" t="s">
        <v>717</v>
      </c>
      <c r="I629" s="681" t="s">
        <v>28</v>
      </c>
      <c r="J629" s="815" t="s">
        <v>58</v>
      </c>
      <c r="K629" s="1020"/>
      <c r="L629" s="772">
        <v>429108.03678</v>
      </c>
      <c r="M629" s="772">
        <v>4660718.0705</v>
      </c>
      <c r="N629" s="681"/>
      <c r="O629" s="711" t="s">
        <v>432</v>
      </c>
      <c r="P629" s="978" t="s">
        <v>433</v>
      </c>
      <c r="Q629" s="974">
        <f t="shared" si="9"/>
        <v>544.8842325</v>
      </c>
      <c r="R629" s="681"/>
    </row>
    <row r="630" s="135" customFormat="1" ht="18" customHeight="1" spans="1:18">
      <c r="A630" s="1016" t="s">
        <v>390</v>
      </c>
      <c r="B630" s="1017" t="s">
        <v>497</v>
      </c>
      <c r="C630" s="815" t="s">
        <v>535</v>
      </c>
      <c r="D630" s="755">
        <v>30.30903</v>
      </c>
      <c r="E630" s="681" t="s">
        <v>714</v>
      </c>
      <c r="F630" s="681" t="s">
        <v>714</v>
      </c>
      <c r="G630" s="1018" t="s">
        <v>186</v>
      </c>
      <c r="H630" s="815" t="s">
        <v>717</v>
      </c>
      <c r="I630" s="681" t="s">
        <v>28</v>
      </c>
      <c r="J630" s="815" t="s">
        <v>58</v>
      </c>
      <c r="K630" s="1020"/>
      <c r="L630" s="772">
        <v>430061.100299</v>
      </c>
      <c r="M630" s="772">
        <v>4660749.69077</v>
      </c>
      <c r="N630" s="681"/>
      <c r="O630" s="711" t="s">
        <v>432</v>
      </c>
      <c r="P630" s="978" t="s">
        <v>433</v>
      </c>
      <c r="Q630" s="974">
        <f t="shared" si="9"/>
        <v>136.390635</v>
      </c>
      <c r="R630" s="681"/>
    </row>
    <row r="631" s="135" customFormat="1" ht="18" customHeight="1" spans="1:18">
      <c r="A631" s="1016" t="s">
        <v>390</v>
      </c>
      <c r="B631" s="1017" t="s">
        <v>497</v>
      </c>
      <c r="C631" s="815" t="s">
        <v>1559</v>
      </c>
      <c r="D631" s="755">
        <v>181.536705</v>
      </c>
      <c r="E631" s="681" t="s">
        <v>714</v>
      </c>
      <c r="F631" s="681" t="s">
        <v>714</v>
      </c>
      <c r="G631" s="1018" t="s">
        <v>186</v>
      </c>
      <c r="H631" s="815" t="s">
        <v>721</v>
      </c>
      <c r="I631" s="681" t="s">
        <v>28</v>
      </c>
      <c r="J631" s="815" t="s">
        <v>58</v>
      </c>
      <c r="K631" s="1020"/>
      <c r="L631" s="772">
        <v>430469.738735</v>
      </c>
      <c r="M631" s="772">
        <v>4658102.11134</v>
      </c>
      <c r="N631" s="681"/>
      <c r="O631" s="711" t="s">
        <v>432</v>
      </c>
      <c r="P631" s="978" t="s">
        <v>433</v>
      </c>
      <c r="Q631" s="974">
        <f t="shared" si="9"/>
        <v>816.9151725</v>
      </c>
      <c r="R631" s="681"/>
    </row>
    <row r="632" s="135" customFormat="1" ht="18" customHeight="1" spans="1:18">
      <c r="A632" s="1016" t="s">
        <v>390</v>
      </c>
      <c r="B632" s="1017" t="s">
        <v>497</v>
      </c>
      <c r="C632" s="815" t="s">
        <v>1560</v>
      </c>
      <c r="D632" s="755">
        <v>31.27992</v>
      </c>
      <c r="E632" s="681" t="s">
        <v>714</v>
      </c>
      <c r="F632" s="681" t="s">
        <v>714</v>
      </c>
      <c r="G632" s="1018" t="s">
        <v>186</v>
      </c>
      <c r="H632" s="815" t="s">
        <v>721</v>
      </c>
      <c r="I632" s="681" t="s">
        <v>28</v>
      </c>
      <c r="J632" s="815" t="s">
        <v>58</v>
      </c>
      <c r="K632" s="1020"/>
      <c r="L632" s="772">
        <v>428741.283066</v>
      </c>
      <c r="M632" s="772">
        <v>4660076.86266</v>
      </c>
      <c r="N632" s="681"/>
      <c r="O632" s="711" t="s">
        <v>432</v>
      </c>
      <c r="P632" s="978" t="s">
        <v>433</v>
      </c>
      <c r="Q632" s="974">
        <f t="shared" si="9"/>
        <v>140.75964</v>
      </c>
      <c r="R632" s="681"/>
    </row>
    <row r="633" s="135" customFormat="1" ht="18" customHeight="1" spans="1:18">
      <c r="A633" s="1016" t="s">
        <v>390</v>
      </c>
      <c r="B633" s="1017" t="s">
        <v>497</v>
      </c>
      <c r="C633" s="815" t="s">
        <v>473</v>
      </c>
      <c r="D633" s="755">
        <v>0.795255</v>
      </c>
      <c r="E633" s="681" t="s">
        <v>714</v>
      </c>
      <c r="F633" s="681" t="s">
        <v>714</v>
      </c>
      <c r="G633" s="1018" t="s">
        <v>186</v>
      </c>
      <c r="H633" s="815" t="s">
        <v>721</v>
      </c>
      <c r="I633" s="681" t="s">
        <v>28</v>
      </c>
      <c r="J633" s="815" t="s">
        <v>58</v>
      </c>
      <c r="K633" s="1020"/>
      <c r="L633" s="772">
        <v>431875.094109</v>
      </c>
      <c r="M633" s="772">
        <v>4660622.40666</v>
      </c>
      <c r="N633" s="681"/>
      <c r="O633" s="711" t="s">
        <v>432</v>
      </c>
      <c r="P633" s="978" t="s">
        <v>433</v>
      </c>
      <c r="Q633" s="974">
        <f t="shared" si="9"/>
        <v>3.5786475</v>
      </c>
      <c r="R633" s="681"/>
    </row>
    <row r="634" s="135" customFormat="1" ht="18" customHeight="1" spans="1:18">
      <c r="A634" s="1016" t="s">
        <v>390</v>
      </c>
      <c r="B634" s="1017" t="s">
        <v>497</v>
      </c>
      <c r="C634" s="815" t="s">
        <v>1561</v>
      </c>
      <c r="D634" s="755">
        <v>36.956985</v>
      </c>
      <c r="E634" s="681" t="s">
        <v>714</v>
      </c>
      <c r="F634" s="681" t="s">
        <v>714</v>
      </c>
      <c r="G634" s="1018" t="s">
        <v>186</v>
      </c>
      <c r="H634" s="815" t="s">
        <v>721</v>
      </c>
      <c r="I634" s="681" t="s">
        <v>28</v>
      </c>
      <c r="J634" s="815" t="s">
        <v>29</v>
      </c>
      <c r="K634" s="1020"/>
      <c r="L634" s="772">
        <v>433212.113526</v>
      </c>
      <c r="M634" s="772">
        <v>4658262.16331</v>
      </c>
      <c r="N634" s="681"/>
      <c r="O634" s="711" t="s">
        <v>432</v>
      </c>
      <c r="P634" s="978" t="s">
        <v>433</v>
      </c>
      <c r="Q634" s="974">
        <f t="shared" si="9"/>
        <v>166.3064325</v>
      </c>
      <c r="R634" s="681"/>
    </row>
    <row r="635" s="135" customFormat="1" ht="18" customHeight="1" spans="1:18">
      <c r="A635" s="1016" t="s">
        <v>390</v>
      </c>
      <c r="B635" s="1017" t="s">
        <v>497</v>
      </c>
      <c r="C635" s="815" t="s">
        <v>1562</v>
      </c>
      <c r="D635" s="755">
        <v>5.139555</v>
      </c>
      <c r="E635" s="681" t="s">
        <v>714</v>
      </c>
      <c r="F635" s="681" t="s">
        <v>714</v>
      </c>
      <c r="G635" s="1018" t="s">
        <v>186</v>
      </c>
      <c r="H635" s="815" t="s">
        <v>721</v>
      </c>
      <c r="I635" s="681" t="s">
        <v>28</v>
      </c>
      <c r="J635" s="815" t="s">
        <v>29</v>
      </c>
      <c r="K635" s="1020"/>
      <c r="L635" s="772">
        <v>432731.237325</v>
      </c>
      <c r="M635" s="772">
        <v>4659758.16869</v>
      </c>
      <c r="N635" s="681"/>
      <c r="O635" s="711" t="s">
        <v>432</v>
      </c>
      <c r="P635" s="978" t="s">
        <v>433</v>
      </c>
      <c r="Q635" s="974">
        <f t="shared" si="9"/>
        <v>23.1279975</v>
      </c>
      <c r="R635" s="681"/>
    </row>
    <row r="636" s="135" customFormat="1" ht="18" customHeight="1" spans="1:18">
      <c r="A636" s="1016" t="s">
        <v>390</v>
      </c>
      <c r="B636" s="1017" t="s">
        <v>497</v>
      </c>
      <c r="C636" s="815" t="s">
        <v>1331</v>
      </c>
      <c r="D636" s="755">
        <v>20.332065</v>
      </c>
      <c r="E636" s="681" t="s">
        <v>714</v>
      </c>
      <c r="F636" s="681" t="s">
        <v>714</v>
      </c>
      <c r="G636" s="1018" t="s">
        <v>186</v>
      </c>
      <c r="H636" s="815" t="s">
        <v>717</v>
      </c>
      <c r="I636" s="681" t="s">
        <v>28</v>
      </c>
      <c r="J636" s="815" t="s">
        <v>29</v>
      </c>
      <c r="K636" s="1020"/>
      <c r="L636" s="772">
        <v>431991.974796</v>
      </c>
      <c r="M636" s="772">
        <v>4657823.29072</v>
      </c>
      <c r="N636" s="681"/>
      <c r="O636" s="711" t="s">
        <v>432</v>
      </c>
      <c r="P636" s="978" t="s">
        <v>433</v>
      </c>
      <c r="Q636" s="974">
        <f t="shared" si="9"/>
        <v>91.4942925</v>
      </c>
      <c r="R636" s="681"/>
    </row>
    <row r="637" s="135" customFormat="1" ht="18" customHeight="1" spans="1:18">
      <c r="A637" s="1016" t="s">
        <v>390</v>
      </c>
      <c r="B637" s="1017" t="s">
        <v>497</v>
      </c>
      <c r="C637" s="815" t="s">
        <v>500</v>
      </c>
      <c r="D637" s="755">
        <v>9.04755</v>
      </c>
      <c r="E637" s="681" t="s">
        <v>714</v>
      </c>
      <c r="F637" s="681" t="s">
        <v>714</v>
      </c>
      <c r="G637" s="1018" t="s">
        <v>186</v>
      </c>
      <c r="H637" s="815" t="s">
        <v>717</v>
      </c>
      <c r="I637" s="681" t="s">
        <v>28</v>
      </c>
      <c r="J637" s="815" t="s">
        <v>58</v>
      </c>
      <c r="K637" s="1020"/>
      <c r="L637" s="772">
        <v>430062.191964</v>
      </c>
      <c r="M637" s="772">
        <v>4661626.551</v>
      </c>
      <c r="N637" s="681"/>
      <c r="O637" s="711" t="s">
        <v>432</v>
      </c>
      <c r="P637" s="978" t="s">
        <v>433</v>
      </c>
      <c r="Q637" s="974">
        <f t="shared" si="9"/>
        <v>40.713975</v>
      </c>
      <c r="R637" s="681"/>
    </row>
    <row r="638" s="135" customFormat="1" ht="18" customHeight="1" spans="1:18">
      <c r="A638" s="1016" t="s">
        <v>390</v>
      </c>
      <c r="B638" s="1017" t="s">
        <v>497</v>
      </c>
      <c r="C638" s="815" t="s">
        <v>1563</v>
      </c>
      <c r="D638" s="755">
        <v>15.02013</v>
      </c>
      <c r="E638" s="681" t="s">
        <v>714</v>
      </c>
      <c r="F638" s="681" t="s">
        <v>714</v>
      </c>
      <c r="G638" s="1018" t="s">
        <v>186</v>
      </c>
      <c r="H638" s="815" t="s">
        <v>721</v>
      </c>
      <c r="I638" s="681" t="s">
        <v>28</v>
      </c>
      <c r="J638" s="815" t="s">
        <v>58</v>
      </c>
      <c r="K638" s="1020"/>
      <c r="L638" s="772">
        <v>429573.68626</v>
      </c>
      <c r="M638" s="772">
        <v>4658779.15809</v>
      </c>
      <c r="N638" s="681"/>
      <c r="O638" s="711" t="s">
        <v>432</v>
      </c>
      <c r="P638" s="978" t="s">
        <v>433</v>
      </c>
      <c r="Q638" s="974">
        <f t="shared" si="9"/>
        <v>67.590585</v>
      </c>
      <c r="R638" s="681"/>
    </row>
    <row r="639" s="135" customFormat="1" ht="18" customHeight="1" spans="1:18">
      <c r="A639" s="1016" t="s">
        <v>390</v>
      </c>
      <c r="B639" s="1017" t="s">
        <v>497</v>
      </c>
      <c r="C639" s="815" t="s">
        <v>1140</v>
      </c>
      <c r="D639" s="755">
        <v>6.883395</v>
      </c>
      <c r="E639" s="681" t="s">
        <v>714</v>
      </c>
      <c r="F639" s="681" t="s">
        <v>714</v>
      </c>
      <c r="G639" s="1018" t="s">
        <v>186</v>
      </c>
      <c r="H639" s="815" t="s">
        <v>721</v>
      </c>
      <c r="I639" s="681" t="s">
        <v>28</v>
      </c>
      <c r="J639" s="815" t="s">
        <v>58</v>
      </c>
      <c r="K639" s="1020"/>
      <c r="L639" s="772">
        <v>430138.412402</v>
      </c>
      <c r="M639" s="772">
        <v>4661819.01962</v>
      </c>
      <c r="N639" s="681"/>
      <c r="O639" s="711" t="s">
        <v>432</v>
      </c>
      <c r="P639" s="978" t="s">
        <v>433</v>
      </c>
      <c r="Q639" s="974">
        <f t="shared" si="9"/>
        <v>30.9752775</v>
      </c>
      <c r="R639" s="681"/>
    </row>
    <row r="640" s="135" customFormat="1" ht="18" customHeight="1" spans="1:18">
      <c r="A640" s="1016" t="s">
        <v>390</v>
      </c>
      <c r="B640" s="1017" t="s">
        <v>497</v>
      </c>
      <c r="C640" s="815" t="s">
        <v>503</v>
      </c>
      <c r="D640" s="755">
        <v>12.464685</v>
      </c>
      <c r="E640" s="681" t="s">
        <v>714</v>
      </c>
      <c r="F640" s="681" t="s">
        <v>714</v>
      </c>
      <c r="G640" s="1018" t="s">
        <v>186</v>
      </c>
      <c r="H640" s="815" t="s">
        <v>721</v>
      </c>
      <c r="I640" s="681" t="s">
        <v>28</v>
      </c>
      <c r="J640" s="815" t="s">
        <v>58</v>
      </c>
      <c r="K640" s="1020"/>
      <c r="L640" s="772">
        <v>429521.587348</v>
      </c>
      <c r="M640" s="772">
        <v>4661460.00666</v>
      </c>
      <c r="N640" s="681"/>
      <c r="O640" s="711" t="s">
        <v>432</v>
      </c>
      <c r="P640" s="978" t="s">
        <v>433</v>
      </c>
      <c r="Q640" s="974">
        <f t="shared" si="9"/>
        <v>56.0910825</v>
      </c>
      <c r="R640" s="681"/>
    </row>
    <row r="641" s="135" customFormat="1" ht="18" customHeight="1" spans="1:18">
      <c r="A641" s="1016" t="s">
        <v>390</v>
      </c>
      <c r="B641" s="1017" t="s">
        <v>497</v>
      </c>
      <c r="C641" s="815" t="s">
        <v>1564</v>
      </c>
      <c r="D641" s="755">
        <v>331.850865</v>
      </c>
      <c r="E641" s="681" t="s">
        <v>714</v>
      </c>
      <c r="F641" s="681" t="s">
        <v>714</v>
      </c>
      <c r="G641" s="1018" t="s">
        <v>186</v>
      </c>
      <c r="H641" s="815" t="s">
        <v>717</v>
      </c>
      <c r="I641" s="681" t="s">
        <v>28</v>
      </c>
      <c r="J641" s="815" t="s">
        <v>58</v>
      </c>
      <c r="K641" s="1020"/>
      <c r="L641" s="772">
        <v>429110.239194</v>
      </c>
      <c r="M641" s="772">
        <v>4660189.88415</v>
      </c>
      <c r="N641" s="681"/>
      <c r="O641" s="749" t="s">
        <v>1076</v>
      </c>
      <c r="P641" s="978" t="s">
        <v>1077</v>
      </c>
      <c r="Q641" s="974">
        <f t="shared" si="9"/>
        <v>1493.3288925</v>
      </c>
      <c r="R641" s="681"/>
    </row>
    <row r="642" s="135" customFormat="1" ht="18" customHeight="1" spans="1:18">
      <c r="A642" s="1016" t="s">
        <v>390</v>
      </c>
      <c r="B642" s="1017" t="s">
        <v>497</v>
      </c>
      <c r="C642" s="815" t="s">
        <v>1565</v>
      </c>
      <c r="D642" s="755">
        <v>12.642885</v>
      </c>
      <c r="E642" s="681" t="s">
        <v>714</v>
      </c>
      <c r="F642" s="681" t="s">
        <v>714</v>
      </c>
      <c r="G642" s="1018" t="s">
        <v>186</v>
      </c>
      <c r="H642" s="815" t="s">
        <v>721</v>
      </c>
      <c r="I642" s="681" t="s">
        <v>28</v>
      </c>
      <c r="J642" s="815" t="s">
        <v>58</v>
      </c>
      <c r="K642" s="1020"/>
      <c r="L642" s="772">
        <v>429408.52344</v>
      </c>
      <c r="M642" s="772">
        <v>4660840.21642</v>
      </c>
      <c r="N642" s="681"/>
      <c r="O642" s="749" t="s">
        <v>1076</v>
      </c>
      <c r="P642" s="978" t="s">
        <v>1077</v>
      </c>
      <c r="Q642" s="974">
        <f t="shared" si="9"/>
        <v>56.8929825</v>
      </c>
      <c r="R642" s="681"/>
    </row>
    <row r="643" s="135" customFormat="1" ht="18" customHeight="1" spans="1:18">
      <c r="A643" s="1016" t="s">
        <v>390</v>
      </c>
      <c r="B643" s="1017" t="s">
        <v>497</v>
      </c>
      <c r="C643" s="815" t="s">
        <v>1566</v>
      </c>
      <c r="D643" s="755">
        <v>15.79821</v>
      </c>
      <c r="E643" s="681" t="s">
        <v>714</v>
      </c>
      <c r="F643" s="681" t="s">
        <v>714</v>
      </c>
      <c r="G643" s="1018" t="s">
        <v>186</v>
      </c>
      <c r="H643" s="815" t="s">
        <v>717</v>
      </c>
      <c r="I643" s="681" t="s">
        <v>28</v>
      </c>
      <c r="J643" s="815" t="s">
        <v>58</v>
      </c>
      <c r="K643" s="1020"/>
      <c r="L643" s="772">
        <v>430479.418008</v>
      </c>
      <c r="M643" s="772">
        <v>4659635.55084</v>
      </c>
      <c r="N643" s="681"/>
      <c r="O643" s="749" t="s">
        <v>1076</v>
      </c>
      <c r="P643" s="978" t="s">
        <v>1077</v>
      </c>
      <c r="Q643" s="974">
        <f t="shared" si="9"/>
        <v>71.091945</v>
      </c>
      <c r="R643" s="681"/>
    </row>
    <row r="644" s="135" customFormat="1" ht="18" customHeight="1" spans="1:18">
      <c r="A644" s="1016" t="s">
        <v>390</v>
      </c>
      <c r="B644" s="1017" t="s">
        <v>497</v>
      </c>
      <c r="C644" s="815" t="s">
        <v>1567</v>
      </c>
      <c r="D644" s="755">
        <v>72.381885</v>
      </c>
      <c r="E644" s="681" t="s">
        <v>714</v>
      </c>
      <c r="F644" s="681" t="s">
        <v>714</v>
      </c>
      <c r="G644" s="1018" t="s">
        <v>186</v>
      </c>
      <c r="H644" s="815" t="s">
        <v>721</v>
      </c>
      <c r="I644" s="681" t="s">
        <v>28</v>
      </c>
      <c r="J644" s="815" t="s">
        <v>58</v>
      </c>
      <c r="K644" s="1020"/>
      <c r="L644" s="772">
        <v>429815.27321</v>
      </c>
      <c r="M644" s="772">
        <v>4659086.50796</v>
      </c>
      <c r="N644" s="681"/>
      <c r="O644" s="749" t="s">
        <v>1076</v>
      </c>
      <c r="P644" s="978" t="s">
        <v>1077</v>
      </c>
      <c r="Q644" s="974">
        <f t="shared" si="9"/>
        <v>325.7184825</v>
      </c>
      <c r="R644" s="681"/>
    </row>
    <row r="645" s="135" customFormat="1" ht="18" customHeight="1" spans="1:18">
      <c r="A645" s="1016" t="s">
        <v>390</v>
      </c>
      <c r="B645" s="1017" t="s">
        <v>497</v>
      </c>
      <c r="C645" s="815" t="s">
        <v>1568</v>
      </c>
      <c r="D645" s="755">
        <v>41.607</v>
      </c>
      <c r="E645" s="681" t="s">
        <v>714</v>
      </c>
      <c r="F645" s="681" t="s">
        <v>714</v>
      </c>
      <c r="G645" s="1018" t="s">
        <v>186</v>
      </c>
      <c r="H645" s="815" t="s">
        <v>717</v>
      </c>
      <c r="I645" s="681" t="s">
        <v>28</v>
      </c>
      <c r="J645" s="815" t="s">
        <v>29</v>
      </c>
      <c r="K645" s="1020"/>
      <c r="L645" s="772">
        <v>430502.47187</v>
      </c>
      <c r="M645" s="772">
        <v>4660676.79316</v>
      </c>
      <c r="N645" s="681"/>
      <c r="O645" s="749" t="s">
        <v>1076</v>
      </c>
      <c r="P645" s="978" t="s">
        <v>1077</v>
      </c>
      <c r="Q645" s="974">
        <f t="shared" si="9"/>
        <v>187.2315</v>
      </c>
      <c r="R645" s="681"/>
    </row>
    <row r="646" s="135" customFormat="1" ht="18" customHeight="1" spans="1:18">
      <c r="A646" s="1016" t="s">
        <v>390</v>
      </c>
      <c r="B646" s="1017" t="s">
        <v>497</v>
      </c>
      <c r="C646" s="815" t="s">
        <v>1569</v>
      </c>
      <c r="D646" s="755">
        <v>22.365135</v>
      </c>
      <c r="E646" s="681" t="s">
        <v>714</v>
      </c>
      <c r="F646" s="681" t="s">
        <v>714</v>
      </c>
      <c r="G646" s="1018" t="s">
        <v>186</v>
      </c>
      <c r="H646" s="815" t="s">
        <v>721</v>
      </c>
      <c r="I646" s="681" t="s">
        <v>28</v>
      </c>
      <c r="J646" s="815" t="s">
        <v>58</v>
      </c>
      <c r="K646" s="1020"/>
      <c r="L646" s="772">
        <v>428570.091852</v>
      </c>
      <c r="M646" s="772">
        <v>4658983.59299</v>
      </c>
      <c r="N646" s="681"/>
      <c r="O646" s="749" t="s">
        <v>1076</v>
      </c>
      <c r="P646" s="978" t="s">
        <v>1077</v>
      </c>
      <c r="Q646" s="974">
        <f t="shared" ref="Q646:Q709" si="10">D646*4.5</f>
        <v>100.6431075</v>
      </c>
      <c r="R646" s="681"/>
    </row>
    <row r="647" s="599" customFormat="1" ht="18" customHeight="1" spans="1:18">
      <c r="A647" s="1016" t="s">
        <v>390</v>
      </c>
      <c r="B647" s="1017" t="s">
        <v>497</v>
      </c>
      <c r="C647" s="815" t="s">
        <v>1570</v>
      </c>
      <c r="D647" s="755">
        <v>2.4873</v>
      </c>
      <c r="E647" s="681" t="s">
        <v>714</v>
      </c>
      <c r="F647" s="681" t="s">
        <v>714</v>
      </c>
      <c r="G647" s="1018" t="s">
        <v>186</v>
      </c>
      <c r="H647" s="815" t="s">
        <v>721</v>
      </c>
      <c r="I647" s="681" t="s">
        <v>28</v>
      </c>
      <c r="J647" s="815" t="s">
        <v>29</v>
      </c>
      <c r="K647" s="1024"/>
      <c r="L647" s="772">
        <v>432286.08317</v>
      </c>
      <c r="M647" s="772">
        <v>4657667.12092</v>
      </c>
      <c r="N647" s="681"/>
      <c r="O647" s="749" t="s">
        <v>1076</v>
      </c>
      <c r="P647" s="978" t="s">
        <v>1077</v>
      </c>
      <c r="Q647" s="974">
        <f t="shared" si="10"/>
        <v>11.19285</v>
      </c>
      <c r="R647" s="1026"/>
    </row>
    <row r="648" s="599" customFormat="1" ht="18" customHeight="1" spans="1:18">
      <c r="A648" s="1016" t="s">
        <v>390</v>
      </c>
      <c r="B648" s="1017" t="s">
        <v>497</v>
      </c>
      <c r="C648" s="815" t="s">
        <v>375</v>
      </c>
      <c r="D648" s="755">
        <v>81.99273</v>
      </c>
      <c r="E648" s="681" t="s">
        <v>714</v>
      </c>
      <c r="F648" s="681" t="s">
        <v>714</v>
      </c>
      <c r="G648" s="1018" t="s">
        <v>186</v>
      </c>
      <c r="H648" s="815" t="s">
        <v>721</v>
      </c>
      <c r="I648" s="681" t="s">
        <v>28</v>
      </c>
      <c r="J648" s="815" t="s">
        <v>58</v>
      </c>
      <c r="K648" s="1024"/>
      <c r="L648" s="772">
        <v>430161.563655</v>
      </c>
      <c r="M648" s="772">
        <v>4661529.4455</v>
      </c>
      <c r="N648" s="681"/>
      <c r="O648" s="749" t="s">
        <v>1076</v>
      </c>
      <c r="P648" s="978" t="s">
        <v>1077</v>
      </c>
      <c r="Q648" s="974">
        <f t="shared" si="10"/>
        <v>368.967285</v>
      </c>
      <c r="R648" s="1026"/>
    </row>
    <row r="649" s="599" customFormat="1" ht="18" customHeight="1" spans="1:18">
      <c r="A649" s="1016" t="s">
        <v>390</v>
      </c>
      <c r="B649" s="1017" t="s">
        <v>497</v>
      </c>
      <c r="C649" s="815" t="s">
        <v>1571</v>
      </c>
      <c r="D649" s="755">
        <v>25.40229</v>
      </c>
      <c r="E649" s="681" t="s">
        <v>714</v>
      </c>
      <c r="F649" s="681" t="s">
        <v>714</v>
      </c>
      <c r="G649" s="1018" t="s">
        <v>186</v>
      </c>
      <c r="H649" s="815" t="s">
        <v>721</v>
      </c>
      <c r="I649" s="681" t="s">
        <v>28</v>
      </c>
      <c r="J649" s="815" t="s">
        <v>58</v>
      </c>
      <c r="K649" s="1024"/>
      <c r="L649" s="772">
        <v>431359.10132</v>
      </c>
      <c r="M649" s="772">
        <v>4659508.73868</v>
      </c>
      <c r="N649" s="681"/>
      <c r="O649" s="749" t="s">
        <v>1076</v>
      </c>
      <c r="P649" s="978" t="s">
        <v>1077</v>
      </c>
      <c r="Q649" s="974">
        <f t="shared" si="10"/>
        <v>114.310305</v>
      </c>
      <c r="R649" s="1026"/>
    </row>
    <row r="650" s="599" customFormat="1" ht="18" customHeight="1" spans="1:18">
      <c r="A650" s="1016" t="s">
        <v>390</v>
      </c>
      <c r="B650" s="1017" t="s">
        <v>497</v>
      </c>
      <c r="C650" s="815" t="s">
        <v>1572</v>
      </c>
      <c r="D650" s="755">
        <v>27.731595</v>
      </c>
      <c r="E650" s="681" t="s">
        <v>714</v>
      </c>
      <c r="F650" s="681" t="s">
        <v>714</v>
      </c>
      <c r="G650" s="1018" t="s">
        <v>186</v>
      </c>
      <c r="H650" s="815" t="s">
        <v>717</v>
      </c>
      <c r="I650" s="681" t="s">
        <v>28</v>
      </c>
      <c r="J650" s="815" t="s">
        <v>29</v>
      </c>
      <c r="K650" s="1024"/>
      <c r="L650" s="772">
        <v>432164.114688</v>
      </c>
      <c r="M650" s="772">
        <v>4657741.97069</v>
      </c>
      <c r="N650" s="681"/>
      <c r="O650" s="749" t="s">
        <v>1076</v>
      </c>
      <c r="P650" s="978" t="s">
        <v>1077</v>
      </c>
      <c r="Q650" s="974">
        <f t="shared" si="10"/>
        <v>124.7921775</v>
      </c>
      <c r="R650" s="1026"/>
    </row>
    <row r="651" s="599" customFormat="1" ht="18" customHeight="1" spans="1:18">
      <c r="A651" s="1016" t="s">
        <v>390</v>
      </c>
      <c r="B651" s="1017" t="s">
        <v>497</v>
      </c>
      <c r="C651" s="815" t="s">
        <v>1573</v>
      </c>
      <c r="D651" s="755">
        <v>57.412365</v>
      </c>
      <c r="E651" s="681" t="s">
        <v>714</v>
      </c>
      <c r="F651" s="681" t="s">
        <v>714</v>
      </c>
      <c r="G651" s="1018" t="s">
        <v>186</v>
      </c>
      <c r="H651" s="815" t="s">
        <v>721</v>
      </c>
      <c r="I651" s="681" t="s">
        <v>28</v>
      </c>
      <c r="J651" s="815" t="s">
        <v>327</v>
      </c>
      <c r="K651" s="1024"/>
      <c r="L651" s="772">
        <v>433374.093606</v>
      </c>
      <c r="M651" s="772">
        <v>4658286.68797</v>
      </c>
      <c r="N651" s="681"/>
      <c r="O651" s="749" t="s">
        <v>1076</v>
      </c>
      <c r="P651" s="978" t="s">
        <v>1077</v>
      </c>
      <c r="Q651" s="974">
        <f t="shared" si="10"/>
        <v>258.3556425</v>
      </c>
      <c r="R651" s="1026"/>
    </row>
    <row r="652" s="599" customFormat="1" ht="18" customHeight="1" spans="1:18">
      <c r="A652" s="1016" t="s">
        <v>390</v>
      </c>
      <c r="B652" s="1017" t="s">
        <v>497</v>
      </c>
      <c r="C652" s="815" t="s">
        <v>1574</v>
      </c>
      <c r="D652" s="755">
        <v>26.73471</v>
      </c>
      <c r="E652" s="681" t="s">
        <v>714</v>
      </c>
      <c r="F652" s="681" t="s">
        <v>714</v>
      </c>
      <c r="G652" s="1018" t="s">
        <v>186</v>
      </c>
      <c r="H652" s="815" t="s">
        <v>717</v>
      </c>
      <c r="I652" s="681" t="s">
        <v>28</v>
      </c>
      <c r="J652" s="815" t="s">
        <v>29</v>
      </c>
      <c r="K652" s="1024"/>
      <c r="L652" s="772">
        <v>432797.546876</v>
      </c>
      <c r="M652" s="772">
        <v>4658422.98502</v>
      </c>
      <c r="N652" s="681"/>
      <c r="O652" s="749" t="s">
        <v>1076</v>
      </c>
      <c r="P652" s="978" t="s">
        <v>1077</v>
      </c>
      <c r="Q652" s="974">
        <f t="shared" si="10"/>
        <v>120.306195</v>
      </c>
      <c r="R652" s="1026"/>
    </row>
    <row r="653" s="599" customFormat="1" ht="18" customHeight="1" spans="1:18">
      <c r="A653" s="1016" t="s">
        <v>390</v>
      </c>
      <c r="B653" s="1017" t="s">
        <v>497</v>
      </c>
      <c r="C653" s="815" t="s">
        <v>1575</v>
      </c>
      <c r="D653" s="755">
        <v>16.81683</v>
      </c>
      <c r="E653" s="681" t="s">
        <v>714</v>
      </c>
      <c r="F653" s="681" t="s">
        <v>714</v>
      </c>
      <c r="G653" s="1018" t="s">
        <v>186</v>
      </c>
      <c r="H653" s="815" t="s">
        <v>717</v>
      </c>
      <c r="I653" s="681" t="s">
        <v>28</v>
      </c>
      <c r="J653" s="815" t="s">
        <v>58</v>
      </c>
      <c r="K653" s="1024"/>
      <c r="L653" s="772">
        <v>428486.375099</v>
      </c>
      <c r="M653" s="772">
        <v>4658530.88257</v>
      </c>
      <c r="N653" s="681"/>
      <c r="O653" s="749" t="s">
        <v>1076</v>
      </c>
      <c r="P653" s="978" t="s">
        <v>1077</v>
      </c>
      <c r="Q653" s="974">
        <f t="shared" si="10"/>
        <v>75.675735</v>
      </c>
      <c r="R653" s="1026"/>
    </row>
    <row r="654" s="599" customFormat="1" ht="18" customHeight="1" spans="1:18">
      <c r="A654" s="1016" t="s">
        <v>390</v>
      </c>
      <c r="B654" s="1017" t="s">
        <v>497</v>
      </c>
      <c r="C654" s="815" t="s">
        <v>1576</v>
      </c>
      <c r="D654" s="755">
        <v>3.03426</v>
      </c>
      <c r="E654" s="681" t="s">
        <v>714</v>
      </c>
      <c r="F654" s="681" t="s">
        <v>714</v>
      </c>
      <c r="G654" s="1018" t="s">
        <v>186</v>
      </c>
      <c r="H654" s="815" t="s">
        <v>721</v>
      </c>
      <c r="I654" s="681" t="s">
        <v>28</v>
      </c>
      <c r="J654" s="815" t="s">
        <v>58</v>
      </c>
      <c r="K654" s="1024"/>
      <c r="L654" s="772">
        <v>430793.289922</v>
      </c>
      <c r="M654" s="772">
        <v>4659273.80085</v>
      </c>
      <c r="N654" s="681"/>
      <c r="O654" s="749" t="s">
        <v>1076</v>
      </c>
      <c r="P654" s="978" t="s">
        <v>1077</v>
      </c>
      <c r="Q654" s="974">
        <f t="shared" si="10"/>
        <v>13.65417</v>
      </c>
      <c r="R654" s="1026"/>
    </row>
    <row r="655" s="599" customFormat="1" ht="18" customHeight="1" spans="1:18">
      <c r="A655" s="1016" t="s">
        <v>390</v>
      </c>
      <c r="B655" s="1017" t="s">
        <v>497</v>
      </c>
      <c r="C655" s="815" t="s">
        <v>479</v>
      </c>
      <c r="D655" s="755">
        <v>13.80639</v>
      </c>
      <c r="E655" s="681" t="s">
        <v>714</v>
      </c>
      <c r="F655" s="681" t="s">
        <v>714</v>
      </c>
      <c r="G655" s="1018" t="s">
        <v>186</v>
      </c>
      <c r="H655" s="815" t="s">
        <v>721</v>
      </c>
      <c r="I655" s="681" t="s">
        <v>28</v>
      </c>
      <c r="J655" s="815" t="s">
        <v>58</v>
      </c>
      <c r="K655" s="1024"/>
      <c r="L655" s="772">
        <v>431849.742537</v>
      </c>
      <c r="M655" s="772">
        <v>4660599.88505</v>
      </c>
      <c r="N655" s="681"/>
      <c r="O655" s="749" t="s">
        <v>1076</v>
      </c>
      <c r="P655" s="978" t="s">
        <v>1077</v>
      </c>
      <c r="Q655" s="974">
        <f t="shared" si="10"/>
        <v>62.128755</v>
      </c>
      <c r="R655" s="1026"/>
    </row>
    <row r="656" s="135" customFormat="1" ht="18" customHeight="1" spans="1:18">
      <c r="A656" s="1016" t="s">
        <v>390</v>
      </c>
      <c r="B656" s="1017" t="s">
        <v>497</v>
      </c>
      <c r="C656" s="815" t="s">
        <v>1182</v>
      </c>
      <c r="D656" s="755">
        <v>86.98725</v>
      </c>
      <c r="E656" s="681" t="s">
        <v>714</v>
      </c>
      <c r="F656" s="681" t="s">
        <v>714</v>
      </c>
      <c r="G656" s="1018" t="s">
        <v>186</v>
      </c>
      <c r="H656" s="815" t="s">
        <v>717</v>
      </c>
      <c r="I656" s="681" t="s">
        <v>28</v>
      </c>
      <c r="J656" s="815" t="s">
        <v>58</v>
      </c>
      <c r="K656" s="1020"/>
      <c r="L656" s="772">
        <v>431071.508125</v>
      </c>
      <c r="M656" s="772">
        <v>4661279.67322</v>
      </c>
      <c r="N656" s="681"/>
      <c r="O656" s="749" t="s">
        <v>1076</v>
      </c>
      <c r="P656" s="978" t="s">
        <v>1077</v>
      </c>
      <c r="Q656" s="974">
        <f t="shared" si="10"/>
        <v>391.442625</v>
      </c>
      <c r="R656" s="681"/>
    </row>
    <row r="657" s="135" customFormat="1" ht="18" customHeight="1" spans="1:18">
      <c r="A657" s="1016" t="s">
        <v>390</v>
      </c>
      <c r="B657" s="1017" t="s">
        <v>497</v>
      </c>
      <c r="C657" s="815" t="s">
        <v>1577</v>
      </c>
      <c r="D657" s="755">
        <v>6.26034</v>
      </c>
      <c r="E657" s="681" t="s">
        <v>714</v>
      </c>
      <c r="F657" s="681" t="s">
        <v>714</v>
      </c>
      <c r="G657" s="1018" t="s">
        <v>186</v>
      </c>
      <c r="H657" s="815" t="s">
        <v>721</v>
      </c>
      <c r="I657" s="681" t="s">
        <v>28</v>
      </c>
      <c r="J657" s="815" t="s">
        <v>58</v>
      </c>
      <c r="K657" s="1020"/>
      <c r="L657" s="772">
        <v>428887.322752</v>
      </c>
      <c r="M657" s="772">
        <v>4659964.41125</v>
      </c>
      <c r="N657" s="749"/>
      <c r="O657" s="749" t="s">
        <v>1076</v>
      </c>
      <c r="P657" s="978" t="s">
        <v>1077</v>
      </c>
      <c r="Q657" s="974">
        <f t="shared" si="10"/>
        <v>28.17153</v>
      </c>
      <c r="R657" s="681"/>
    </row>
    <row r="658" s="135" customFormat="1" ht="18" customHeight="1" spans="1:18">
      <c r="A658" s="1016" t="s">
        <v>390</v>
      </c>
      <c r="B658" s="1017" t="s">
        <v>497</v>
      </c>
      <c r="C658" s="815" t="s">
        <v>1151</v>
      </c>
      <c r="D658" s="755">
        <v>3.783945</v>
      </c>
      <c r="E658" s="681" t="s">
        <v>714</v>
      </c>
      <c r="F658" s="681" t="s">
        <v>714</v>
      </c>
      <c r="G658" s="1018" t="s">
        <v>186</v>
      </c>
      <c r="H658" s="815" t="s">
        <v>717</v>
      </c>
      <c r="I658" s="681" t="s">
        <v>28</v>
      </c>
      <c r="J658" s="815" t="s">
        <v>58</v>
      </c>
      <c r="K658" s="1020"/>
      <c r="L658" s="772">
        <v>431859.104746</v>
      </c>
      <c r="M658" s="772">
        <v>4659419.79117</v>
      </c>
      <c r="N658" s="749"/>
      <c r="O658" s="749" t="s">
        <v>1076</v>
      </c>
      <c r="P658" s="978" t="s">
        <v>1077</v>
      </c>
      <c r="Q658" s="974">
        <f t="shared" si="10"/>
        <v>17.0277525</v>
      </c>
      <c r="R658" s="681"/>
    </row>
    <row r="659" s="135" customFormat="1" ht="18" customHeight="1" spans="1:18">
      <c r="A659" s="1016" t="s">
        <v>390</v>
      </c>
      <c r="B659" s="1017" t="s">
        <v>497</v>
      </c>
      <c r="C659" s="815" t="s">
        <v>400</v>
      </c>
      <c r="D659" s="755">
        <v>35.85369</v>
      </c>
      <c r="E659" s="681" t="s">
        <v>714</v>
      </c>
      <c r="F659" s="681" t="s">
        <v>714</v>
      </c>
      <c r="G659" s="1018" t="s">
        <v>186</v>
      </c>
      <c r="H659" s="815" t="s">
        <v>721</v>
      </c>
      <c r="I659" s="681" t="s">
        <v>28</v>
      </c>
      <c r="J659" s="815" t="s">
        <v>58</v>
      </c>
      <c r="K659" s="1020"/>
      <c r="L659" s="772">
        <v>429627.257777</v>
      </c>
      <c r="M659" s="772">
        <v>4661341.20733</v>
      </c>
      <c r="N659" s="749"/>
      <c r="O659" s="749" t="s">
        <v>1076</v>
      </c>
      <c r="P659" s="978" t="s">
        <v>1077</v>
      </c>
      <c r="Q659" s="974">
        <f t="shared" si="10"/>
        <v>161.341605</v>
      </c>
      <c r="R659" s="681"/>
    </row>
    <row r="660" s="135" customFormat="1" ht="18" customHeight="1" spans="1:18">
      <c r="A660" s="1016" t="s">
        <v>390</v>
      </c>
      <c r="B660" s="1017" t="s">
        <v>497</v>
      </c>
      <c r="C660" s="815" t="s">
        <v>1578</v>
      </c>
      <c r="D660" s="755">
        <v>44.870535</v>
      </c>
      <c r="E660" s="681" t="s">
        <v>714</v>
      </c>
      <c r="F660" s="681" t="s">
        <v>714</v>
      </c>
      <c r="G660" s="1018" t="s">
        <v>186</v>
      </c>
      <c r="H660" s="815" t="s">
        <v>721</v>
      </c>
      <c r="I660" s="681" t="s">
        <v>28</v>
      </c>
      <c r="J660" s="815" t="s">
        <v>58</v>
      </c>
      <c r="K660" s="1020"/>
      <c r="L660" s="772">
        <v>431496.881565</v>
      </c>
      <c r="M660" s="772">
        <v>4660762.92217</v>
      </c>
      <c r="N660" s="749"/>
      <c r="O660" s="749" t="s">
        <v>1076</v>
      </c>
      <c r="P660" s="978" t="s">
        <v>1077</v>
      </c>
      <c r="Q660" s="974">
        <f t="shared" si="10"/>
        <v>201.9174075</v>
      </c>
      <c r="R660" s="681"/>
    </row>
    <row r="661" s="135" customFormat="1" ht="18" customHeight="1" spans="1:18">
      <c r="A661" s="1016" t="s">
        <v>390</v>
      </c>
      <c r="B661" s="1017" t="s">
        <v>497</v>
      </c>
      <c r="C661" s="815" t="s">
        <v>1579</v>
      </c>
      <c r="D661" s="755">
        <v>92.19501</v>
      </c>
      <c r="E661" s="681" t="s">
        <v>714</v>
      </c>
      <c r="F661" s="681" t="s">
        <v>714</v>
      </c>
      <c r="G661" s="1018" t="s">
        <v>186</v>
      </c>
      <c r="H661" s="815" t="s">
        <v>721</v>
      </c>
      <c r="I661" s="681" t="s">
        <v>28</v>
      </c>
      <c r="J661" s="815" t="s">
        <v>58</v>
      </c>
      <c r="K661" s="1020"/>
      <c r="L661" s="772">
        <v>428960.256247</v>
      </c>
      <c r="M661" s="772">
        <v>4658447.90568</v>
      </c>
      <c r="N661" s="749"/>
      <c r="O661" s="749" t="s">
        <v>1076</v>
      </c>
      <c r="P661" s="978" t="s">
        <v>1077</v>
      </c>
      <c r="Q661" s="974">
        <f t="shared" si="10"/>
        <v>414.877545</v>
      </c>
      <c r="R661" s="681"/>
    </row>
    <row r="662" s="135" customFormat="1" ht="18" customHeight="1" spans="1:18">
      <c r="A662" s="1016" t="s">
        <v>390</v>
      </c>
      <c r="B662" s="1017" t="s">
        <v>497</v>
      </c>
      <c r="C662" s="815" t="s">
        <v>1580</v>
      </c>
      <c r="D662" s="755">
        <v>9.272535</v>
      </c>
      <c r="E662" s="681" t="s">
        <v>714</v>
      </c>
      <c r="F662" s="681" t="s">
        <v>714</v>
      </c>
      <c r="G662" s="1018" t="s">
        <v>186</v>
      </c>
      <c r="H662" s="815" t="s">
        <v>721</v>
      </c>
      <c r="I662" s="681" t="s">
        <v>28</v>
      </c>
      <c r="J662" s="815" t="s">
        <v>29</v>
      </c>
      <c r="K662" s="1020"/>
      <c r="L662" s="772">
        <v>432384.451878</v>
      </c>
      <c r="M662" s="772">
        <v>4657624.06391</v>
      </c>
      <c r="N662" s="749"/>
      <c r="O662" s="749" t="s">
        <v>1076</v>
      </c>
      <c r="P662" s="978" t="s">
        <v>1077</v>
      </c>
      <c r="Q662" s="974">
        <f t="shared" si="10"/>
        <v>41.7264075</v>
      </c>
      <c r="R662" s="681"/>
    </row>
    <row r="663" s="135" customFormat="1" ht="18" customHeight="1" spans="1:18">
      <c r="A663" s="1016" t="s">
        <v>390</v>
      </c>
      <c r="B663" s="1017" t="s">
        <v>497</v>
      </c>
      <c r="C663" s="815" t="s">
        <v>1581</v>
      </c>
      <c r="D663" s="755">
        <v>7.79226</v>
      </c>
      <c r="E663" s="681" t="s">
        <v>714</v>
      </c>
      <c r="F663" s="681" t="s">
        <v>714</v>
      </c>
      <c r="G663" s="1018" t="s">
        <v>186</v>
      </c>
      <c r="H663" s="815" t="s">
        <v>721</v>
      </c>
      <c r="I663" s="681" t="s">
        <v>28</v>
      </c>
      <c r="J663" s="815" t="s">
        <v>58</v>
      </c>
      <c r="K663" s="1020"/>
      <c r="L663" s="772">
        <v>429154.056535</v>
      </c>
      <c r="M663" s="772">
        <v>4660180.56967</v>
      </c>
      <c r="N663" s="749"/>
      <c r="O663" s="749" t="s">
        <v>1076</v>
      </c>
      <c r="P663" s="978" t="s">
        <v>1077</v>
      </c>
      <c r="Q663" s="974">
        <f t="shared" si="10"/>
        <v>35.06517</v>
      </c>
      <c r="R663" s="681"/>
    </row>
    <row r="664" s="135" customFormat="1" ht="18" customHeight="1" spans="1:18">
      <c r="A664" s="1016" t="s">
        <v>390</v>
      </c>
      <c r="B664" s="1017" t="s">
        <v>497</v>
      </c>
      <c r="C664" s="815" t="s">
        <v>1582</v>
      </c>
      <c r="D664" s="755">
        <v>41.60766</v>
      </c>
      <c r="E664" s="681" t="s">
        <v>714</v>
      </c>
      <c r="F664" s="681" t="s">
        <v>714</v>
      </c>
      <c r="G664" s="1018" t="s">
        <v>186</v>
      </c>
      <c r="H664" s="815" t="s">
        <v>721</v>
      </c>
      <c r="I664" s="681" t="s">
        <v>28</v>
      </c>
      <c r="J664" s="815" t="s">
        <v>58</v>
      </c>
      <c r="K664" s="1020"/>
      <c r="L664" s="772">
        <v>429477.632354</v>
      </c>
      <c r="M664" s="772">
        <v>4658926.15417</v>
      </c>
      <c r="N664" s="749"/>
      <c r="O664" s="749" t="s">
        <v>1076</v>
      </c>
      <c r="P664" s="978" t="s">
        <v>1077</v>
      </c>
      <c r="Q664" s="974">
        <f t="shared" si="10"/>
        <v>187.23447</v>
      </c>
      <c r="R664" s="681"/>
    </row>
    <row r="665" s="135" customFormat="1" ht="18" customHeight="1" spans="1:18">
      <c r="A665" s="1016" t="s">
        <v>390</v>
      </c>
      <c r="B665" s="1017" t="s">
        <v>497</v>
      </c>
      <c r="C665" s="815" t="s">
        <v>1583</v>
      </c>
      <c r="D665" s="755">
        <v>54.62421</v>
      </c>
      <c r="E665" s="681" t="s">
        <v>714</v>
      </c>
      <c r="F665" s="681" t="s">
        <v>714</v>
      </c>
      <c r="G665" s="1018" t="s">
        <v>186</v>
      </c>
      <c r="H665" s="815" t="s">
        <v>721</v>
      </c>
      <c r="I665" s="681" t="s">
        <v>28</v>
      </c>
      <c r="J665" s="815" t="s">
        <v>58</v>
      </c>
      <c r="K665" s="1020"/>
      <c r="L665" s="772">
        <v>429831.14286</v>
      </c>
      <c r="M665" s="772">
        <v>4659185.57474</v>
      </c>
      <c r="N665" s="749"/>
      <c r="O665" s="749" t="s">
        <v>1076</v>
      </c>
      <c r="P665" s="978" t="s">
        <v>1077</v>
      </c>
      <c r="Q665" s="974">
        <f t="shared" si="10"/>
        <v>245.808945</v>
      </c>
      <c r="R665" s="681"/>
    </row>
    <row r="666" s="135" customFormat="1" ht="18" customHeight="1" spans="1:18">
      <c r="A666" s="1016" t="s">
        <v>390</v>
      </c>
      <c r="B666" s="1017" t="s">
        <v>497</v>
      </c>
      <c r="C666" s="815" t="s">
        <v>1584</v>
      </c>
      <c r="D666" s="755">
        <v>72.806685</v>
      </c>
      <c r="E666" s="681" t="s">
        <v>714</v>
      </c>
      <c r="F666" s="681" t="s">
        <v>714</v>
      </c>
      <c r="G666" s="1018" t="s">
        <v>186</v>
      </c>
      <c r="H666" s="815" t="s">
        <v>721</v>
      </c>
      <c r="I666" s="681" t="s">
        <v>28</v>
      </c>
      <c r="J666" s="815" t="s">
        <v>555</v>
      </c>
      <c r="K666" s="1020"/>
      <c r="L666" s="772">
        <v>429100.360234</v>
      </c>
      <c r="M666" s="772">
        <v>4659312.31871</v>
      </c>
      <c r="N666" s="749"/>
      <c r="O666" s="749" t="s">
        <v>1076</v>
      </c>
      <c r="P666" s="978" t="s">
        <v>1077</v>
      </c>
      <c r="Q666" s="974">
        <f t="shared" si="10"/>
        <v>327.6300825</v>
      </c>
      <c r="R666" s="681"/>
    </row>
    <row r="667" s="135" customFormat="1" ht="18" customHeight="1" spans="1:18">
      <c r="A667" s="1016" t="s">
        <v>390</v>
      </c>
      <c r="B667" s="1017" t="s">
        <v>497</v>
      </c>
      <c r="C667" s="815" t="s">
        <v>1585</v>
      </c>
      <c r="D667" s="755">
        <v>33.339225</v>
      </c>
      <c r="E667" s="681" t="s">
        <v>714</v>
      </c>
      <c r="F667" s="681" t="s">
        <v>714</v>
      </c>
      <c r="G667" s="1018" t="s">
        <v>186</v>
      </c>
      <c r="H667" s="815" t="s">
        <v>717</v>
      </c>
      <c r="I667" s="681" t="s">
        <v>28</v>
      </c>
      <c r="J667" s="815" t="s">
        <v>58</v>
      </c>
      <c r="K667" s="1020"/>
      <c r="L667" s="772">
        <v>430323.29352</v>
      </c>
      <c r="M667" s="772">
        <v>4658094.68778</v>
      </c>
      <c r="N667" s="749"/>
      <c r="O667" s="749" t="s">
        <v>1076</v>
      </c>
      <c r="P667" s="978" t="s">
        <v>1077</v>
      </c>
      <c r="Q667" s="974">
        <f t="shared" si="10"/>
        <v>150.0265125</v>
      </c>
      <c r="R667" s="681"/>
    </row>
    <row r="668" s="135" customFormat="1" ht="18" customHeight="1" spans="1:18">
      <c r="A668" s="1016" t="s">
        <v>390</v>
      </c>
      <c r="B668" s="1017" t="s">
        <v>497</v>
      </c>
      <c r="C668" s="815" t="s">
        <v>1347</v>
      </c>
      <c r="D668" s="755">
        <v>2.813325</v>
      </c>
      <c r="E668" s="681" t="s">
        <v>714</v>
      </c>
      <c r="F668" s="681" t="s">
        <v>714</v>
      </c>
      <c r="G668" s="1018" t="s">
        <v>186</v>
      </c>
      <c r="H668" s="815" t="s">
        <v>721</v>
      </c>
      <c r="I668" s="681" t="s">
        <v>28</v>
      </c>
      <c r="J668" s="815" t="s">
        <v>58</v>
      </c>
      <c r="K668" s="1020"/>
      <c r="L668" s="772">
        <v>429107.651362</v>
      </c>
      <c r="M668" s="772">
        <v>4660467.20185</v>
      </c>
      <c r="N668" s="749"/>
      <c r="O668" s="749" t="s">
        <v>1076</v>
      </c>
      <c r="P668" s="978" t="s">
        <v>1077</v>
      </c>
      <c r="Q668" s="974">
        <f t="shared" si="10"/>
        <v>12.6599625</v>
      </c>
      <c r="R668" s="681"/>
    </row>
    <row r="669" s="135" customFormat="1" ht="18" customHeight="1" spans="1:18">
      <c r="A669" s="1016" t="s">
        <v>390</v>
      </c>
      <c r="B669" s="1017" t="s">
        <v>497</v>
      </c>
      <c r="C669" s="815" t="s">
        <v>1586</v>
      </c>
      <c r="D669" s="755">
        <v>51.05223</v>
      </c>
      <c r="E669" s="681" t="s">
        <v>714</v>
      </c>
      <c r="F669" s="681" t="s">
        <v>714</v>
      </c>
      <c r="G669" s="1018" t="s">
        <v>186</v>
      </c>
      <c r="H669" s="815" t="s">
        <v>721</v>
      </c>
      <c r="I669" s="681" t="s">
        <v>28</v>
      </c>
      <c r="J669" s="815" t="s">
        <v>58</v>
      </c>
      <c r="K669" s="1020"/>
      <c r="L669" s="772">
        <v>428205.972352</v>
      </c>
      <c r="M669" s="772">
        <v>4658655.50082</v>
      </c>
      <c r="N669" s="749"/>
      <c r="O669" s="749" t="s">
        <v>1076</v>
      </c>
      <c r="P669" s="978" t="s">
        <v>1077</v>
      </c>
      <c r="Q669" s="974">
        <f t="shared" si="10"/>
        <v>229.735035</v>
      </c>
      <c r="R669" s="1027"/>
    </row>
    <row r="670" s="135" customFormat="1" ht="18" customHeight="1" spans="1:18">
      <c r="A670" s="1016" t="s">
        <v>390</v>
      </c>
      <c r="B670" s="1017" t="s">
        <v>497</v>
      </c>
      <c r="C670" s="815" t="s">
        <v>1587</v>
      </c>
      <c r="D670" s="755">
        <v>70.436445</v>
      </c>
      <c r="E670" s="681" t="s">
        <v>714</v>
      </c>
      <c r="F670" s="681" t="s">
        <v>714</v>
      </c>
      <c r="G670" s="1018" t="s">
        <v>186</v>
      </c>
      <c r="H670" s="815" t="s">
        <v>721</v>
      </c>
      <c r="I670" s="681" t="s">
        <v>28</v>
      </c>
      <c r="J670" s="815" t="s">
        <v>49</v>
      </c>
      <c r="K670" s="1020"/>
      <c r="L670" s="772">
        <v>432024.248937</v>
      </c>
      <c r="M670" s="772">
        <v>4657434.26809</v>
      </c>
      <c r="N670" s="749"/>
      <c r="O670" s="749" t="s">
        <v>1076</v>
      </c>
      <c r="P670" s="978" t="s">
        <v>1077</v>
      </c>
      <c r="Q670" s="974">
        <f t="shared" si="10"/>
        <v>316.9640025</v>
      </c>
      <c r="R670" s="681"/>
    </row>
    <row r="671" s="135" customFormat="1" ht="18" customHeight="1" spans="1:18">
      <c r="A671" s="1016" t="s">
        <v>390</v>
      </c>
      <c r="B671" s="1017" t="s">
        <v>497</v>
      </c>
      <c r="C671" s="815" t="s">
        <v>1588</v>
      </c>
      <c r="D671" s="755">
        <v>10.60758</v>
      </c>
      <c r="E671" s="681" t="s">
        <v>714</v>
      </c>
      <c r="F671" s="681" t="s">
        <v>714</v>
      </c>
      <c r="G671" s="1018" t="s">
        <v>186</v>
      </c>
      <c r="H671" s="815" t="s">
        <v>721</v>
      </c>
      <c r="I671" s="681" t="s">
        <v>28</v>
      </c>
      <c r="J671" s="815" t="s">
        <v>58</v>
      </c>
      <c r="K671" s="1020"/>
      <c r="L671" s="772">
        <v>430786.972186</v>
      </c>
      <c r="M671" s="772">
        <v>4659598.1763</v>
      </c>
      <c r="N671" s="749"/>
      <c r="O671" s="749" t="s">
        <v>1076</v>
      </c>
      <c r="P671" s="978" t="s">
        <v>1077</v>
      </c>
      <c r="Q671" s="974">
        <f t="shared" si="10"/>
        <v>47.73411</v>
      </c>
      <c r="R671" s="681"/>
    </row>
    <row r="672" s="135" customFormat="1" ht="18" customHeight="1" spans="1:18">
      <c r="A672" s="1016" t="s">
        <v>390</v>
      </c>
      <c r="B672" s="1017" t="s">
        <v>497</v>
      </c>
      <c r="C672" s="815" t="s">
        <v>1330</v>
      </c>
      <c r="D672" s="755">
        <v>61.47912</v>
      </c>
      <c r="E672" s="681" t="s">
        <v>714</v>
      </c>
      <c r="F672" s="681" t="s">
        <v>714</v>
      </c>
      <c r="G672" s="1018" t="s">
        <v>186</v>
      </c>
      <c r="H672" s="815" t="s">
        <v>717</v>
      </c>
      <c r="I672" s="681" t="s">
        <v>28</v>
      </c>
      <c r="J672" s="815" t="s">
        <v>58</v>
      </c>
      <c r="K672" s="1020"/>
      <c r="L672" s="772">
        <v>428964.611849</v>
      </c>
      <c r="M672" s="772">
        <v>4660350.4915</v>
      </c>
      <c r="N672" s="749"/>
      <c r="O672" s="749" t="s">
        <v>1076</v>
      </c>
      <c r="P672" s="978" t="s">
        <v>1077</v>
      </c>
      <c r="Q672" s="974">
        <f t="shared" si="10"/>
        <v>276.65604</v>
      </c>
      <c r="R672" s="681"/>
    </row>
    <row r="673" s="135" customFormat="1" ht="18" customHeight="1" spans="1:18">
      <c r="A673" s="1016" t="s">
        <v>390</v>
      </c>
      <c r="B673" s="1017" t="s">
        <v>497</v>
      </c>
      <c r="C673" s="815" t="s">
        <v>1589</v>
      </c>
      <c r="D673" s="755">
        <v>115.039545</v>
      </c>
      <c r="E673" s="681" t="s">
        <v>714</v>
      </c>
      <c r="F673" s="681" t="s">
        <v>714</v>
      </c>
      <c r="G673" s="1018" t="s">
        <v>186</v>
      </c>
      <c r="H673" s="815" t="s">
        <v>717</v>
      </c>
      <c r="I673" s="681" t="s">
        <v>28</v>
      </c>
      <c r="J673" s="815" t="s">
        <v>327</v>
      </c>
      <c r="K673" s="1020"/>
      <c r="L673" s="772">
        <v>428639.70219</v>
      </c>
      <c r="M673" s="772">
        <v>4658778.50262</v>
      </c>
      <c r="N673" s="749"/>
      <c r="O673" s="749" t="s">
        <v>1076</v>
      </c>
      <c r="P673" s="978" t="s">
        <v>1077</v>
      </c>
      <c r="Q673" s="974">
        <f t="shared" si="10"/>
        <v>517.6779525</v>
      </c>
      <c r="R673" s="681"/>
    </row>
    <row r="674" s="135" customFormat="1" ht="18" customHeight="1" spans="1:18">
      <c r="A674" s="1016" t="s">
        <v>390</v>
      </c>
      <c r="B674" s="1017" t="s">
        <v>497</v>
      </c>
      <c r="C674" s="815" t="s">
        <v>1590</v>
      </c>
      <c r="D674" s="755">
        <v>174.4578</v>
      </c>
      <c r="E674" s="681" t="s">
        <v>714</v>
      </c>
      <c r="F674" s="681" t="s">
        <v>714</v>
      </c>
      <c r="G674" s="1018" t="s">
        <v>186</v>
      </c>
      <c r="H674" s="815" t="s">
        <v>721</v>
      </c>
      <c r="I674" s="681" t="s">
        <v>28</v>
      </c>
      <c r="J674" s="815" t="s">
        <v>58</v>
      </c>
      <c r="K674" s="1020"/>
      <c r="L674" s="772">
        <v>431670.422612</v>
      </c>
      <c r="M674" s="772">
        <v>4658236.97868</v>
      </c>
      <c r="N674" s="749"/>
      <c r="O674" s="749" t="s">
        <v>1076</v>
      </c>
      <c r="P674" s="978" t="s">
        <v>1077</v>
      </c>
      <c r="Q674" s="974">
        <f t="shared" si="10"/>
        <v>785.0601</v>
      </c>
      <c r="R674" s="1027"/>
    </row>
    <row r="675" s="135" customFormat="1" ht="18" customHeight="1" spans="1:18">
      <c r="A675" s="1016" t="s">
        <v>390</v>
      </c>
      <c r="B675" s="1017" t="s">
        <v>497</v>
      </c>
      <c r="C675" s="815" t="s">
        <v>1591</v>
      </c>
      <c r="D675" s="755">
        <v>25.45347</v>
      </c>
      <c r="E675" s="681" t="s">
        <v>714</v>
      </c>
      <c r="F675" s="681" t="s">
        <v>714</v>
      </c>
      <c r="G675" s="1018" t="s">
        <v>186</v>
      </c>
      <c r="H675" s="815" t="s">
        <v>721</v>
      </c>
      <c r="I675" s="681" t="s">
        <v>28</v>
      </c>
      <c r="J675" s="815" t="s">
        <v>555</v>
      </c>
      <c r="K675" s="1020"/>
      <c r="L675" s="772">
        <v>430812.84217</v>
      </c>
      <c r="M675" s="772">
        <v>4658035.64622</v>
      </c>
      <c r="N675" s="749"/>
      <c r="O675" s="749" t="s">
        <v>1076</v>
      </c>
      <c r="P675" s="978" t="s">
        <v>1077</v>
      </c>
      <c r="Q675" s="974">
        <f t="shared" si="10"/>
        <v>114.540615</v>
      </c>
      <c r="R675" s="1027"/>
    </row>
    <row r="676" s="135" customFormat="1" ht="18" customHeight="1" spans="1:18">
      <c r="A676" s="1016" t="s">
        <v>390</v>
      </c>
      <c r="B676" s="1017" t="s">
        <v>497</v>
      </c>
      <c r="C676" s="815" t="s">
        <v>1097</v>
      </c>
      <c r="D676" s="755">
        <v>91.12497</v>
      </c>
      <c r="E676" s="681" t="s">
        <v>714</v>
      </c>
      <c r="F676" s="681" t="s">
        <v>714</v>
      </c>
      <c r="G676" s="1018" t="s">
        <v>186</v>
      </c>
      <c r="H676" s="815" t="s">
        <v>721</v>
      </c>
      <c r="I676" s="681" t="s">
        <v>28</v>
      </c>
      <c r="J676" s="815" t="s">
        <v>58</v>
      </c>
      <c r="K676" s="1020"/>
      <c r="L676" s="772">
        <v>431350.584937</v>
      </c>
      <c r="M676" s="772">
        <v>4658076.46632</v>
      </c>
      <c r="N676" s="749"/>
      <c r="O676" s="749" t="s">
        <v>1076</v>
      </c>
      <c r="P676" s="978" t="s">
        <v>1077</v>
      </c>
      <c r="Q676" s="974">
        <f t="shared" si="10"/>
        <v>410.062365</v>
      </c>
      <c r="R676" s="1027"/>
    </row>
    <row r="677" s="135" customFormat="1" ht="18" customHeight="1" spans="1:18">
      <c r="A677" s="1016" t="s">
        <v>390</v>
      </c>
      <c r="B677" s="1017" t="s">
        <v>497</v>
      </c>
      <c r="C677" s="815" t="s">
        <v>1592</v>
      </c>
      <c r="D677" s="755">
        <v>9.122295</v>
      </c>
      <c r="E677" s="681" t="s">
        <v>714</v>
      </c>
      <c r="F677" s="681" t="s">
        <v>714</v>
      </c>
      <c r="G677" s="1018" t="s">
        <v>186</v>
      </c>
      <c r="H677" s="815" t="s">
        <v>717</v>
      </c>
      <c r="I677" s="681" t="s">
        <v>28</v>
      </c>
      <c r="J677" s="815" t="s">
        <v>29</v>
      </c>
      <c r="K677" s="1020"/>
      <c r="L677" s="772">
        <v>432964.517296</v>
      </c>
      <c r="M677" s="772">
        <v>4658673.82517</v>
      </c>
      <c r="N677" s="749"/>
      <c r="O677" s="749" t="s">
        <v>1076</v>
      </c>
      <c r="P677" s="978" t="s">
        <v>1077</v>
      </c>
      <c r="Q677" s="974">
        <f t="shared" si="10"/>
        <v>41.0503275</v>
      </c>
      <c r="R677" s="1027"/>
    </row>
    <row r="678" s="135" customFormat="1" ht="18" customHeight="1" spans="1:18">
      <c r="A678" s="1016" t="s">
        <v>390</v>
      </c>
      <c r="B678" s="1017" t="s">
        <v>497</v>
      </c>
      <c r="C678" s="815" t="s">
        <v>1593</v>
      </c>
      <c r="D678" s="755">
        <v>12.041025</v>
      </c>
      <c r="E678" s="681" t="s">
        <v>714</v>
      </c>
      <c r="F678" s="681" t="s">
        <v>714</v>
      </c>
      <c r="G678" s="1018" t="s">
        <v>186</v>
      </c>
      <c r="H678" s="815" t="s">
        <v>721</v>
      </c>
      <c r="I678" s="681" t="s">
        <v>28</v>
      </c>
      <c r="J678" s="815" t="s">
        <v>327</v>
      </c>
      <c r="K678" s="1020"/>
      <c r="L678" s="772">
        <v>428476.190838</v>
      </c>
      <c r="M678" s="772">
        <v>4658837.71947</v>
      </c>
      <c r="N678" s="749"/>
      <c r="O678" s="749" t="s">
        <v>1076</v>
      </c>
      <c r="P678" s="978" t="s">
        <v>1077</v>
      </c>
      <c r="Q678" s="974">
        <f t="shared" si="10"/>
        <v>54.1846125</v>
      </c>
      <c r="R678" s="1027"/>
    </row>
    <row r="679" s="135" customFormat="1" ht="18" customHeight="1" spans="1:18">
      <c r="A679" s="1016" t="s">
        <v>390</v>
      </c>
      <c r="B679" s="1017" t="s">
        <v>497</v>
      </c>
      <c r="C679" s="815" t="s">
        <v>507</v>
      </c>
      <c r="D679" s="755">
        <v>122.509125</v>
      </c>
      <c r="E679" s="681" t="s">
        <v>714</v>
      </c>
      <c r="F679" s="681" t="s">
        <v>714</v>
      </c>
      <c r="G679" s="1018" t="s">
        <v>186</v>
      </c>
      <c r="H679" s="815" t="s">
        <v>721</v>
      </c>
      <c r="I679" s="681" t="s">
        <v>28</v>
      </c>
      <c r="J679" s="815" t="s">
        <v>58</v>
      </c>
      <c r="K679" s="1020"/>
      <c r="L679" s="772">
        <v>430184.27293</v>
      </c>
      <c r="M679" s="772">
        <v>4661187.32885</v>
      </c>
      <c r="N679" s="1025"/>
      <c r="O679" s="749" t="s">
        <v>1076</v>
      </c>
      <c r="P679" s="978" t="s">
        <v>1077</v>
      </c>
      <c r="Q679" s="974">
        <f t="shared" si="10"/>
        <v>551.2910625</v>
      </c>
      <c r="R679" s="1028"/>
    </row>
    <row r="680" s="135" customFormat="1" ht="18" customHeight="1" spans="1:18">
      <c r="A680" s="1016" t="s">
        <v>390</v>
      </c>
      <c r="B680" s="1017" t="s">
        <v>497</v>
      </c>
      <c r="C680" s="815" t="s">
        <v>1594</v>
      </c>
      <c r="D680" s="755">
        <v>19.861065</v>
      </c>
      <c r="E680" s="681" t="s">
        <v>714</v>
      </c>
      <c r="F680" s="681" t="s">
        <v>714</v>
      </c>
      <c r="G680" s="1018" t="s">
        <v>186</v>
      </c>
      <c r="H680" s="815" t="s">
        <v>721</v>
      </c>
      <c r="I680" s="681" t="s">
        <v>28</v>
      </c>
      <c r="J680" s="815" t="s">
        <v>58</v>
      </c>
      <c r="K680" s="1020"/>
      <c r="L680" s="772">
        <v>430922.059558</v>
      </c>
      <c r="M680" s="772">
        <v>4658338.58939</v>
      </c>
      <c r="N680" s="1025"/>
      <c r="O680" s="749" t="s">
        <v>1076</v>
      </c>
      <c r="P680" s="978" t="s">
        <v>1077</v>
      </c>
      <c r="Q680" s="974">
        <f t="shared" si="10"/>
        <v>89.3747925</v>
      </c>
      <c r="R680" s="1028"/>
    </row>
    <row r="681" s="135" customFormat="1" ht="18" customHeight="1" spans="1:18">
      <c r="A681" s="1016" t="s">
        <v>390</v>
      </c>
      <c r="B681" s="1017" t="s">
        <v>497</v>
      </c>
      <c r="C681" s="815" t="s">
        <v>1595</v>
      </c>
      <c r="D681" s="755">
        <v>49.74126</v>
      </c>
      <c r="E681" s="681" t="s">
        <v>714</v>
      </c>
      <c r="F681" s="681" t="s">
        <v>714</v>
      </c>
      <c r="G681" s="1018" t="s">
        <v>186</v>
      </c>
      <c r="H681" s="815" t="s">
        <v>721</v>
      </c>
      <c r="I681" s="681" t="s">
        <v>28</v>
      </c>
      <c r="J681" s="815" t="s">
        <v>58</v>
      </c>
      <c r="K681" s="1020"/>
      <c r="L681" s="772">
        <v>427844.58695</v>
      </c>
      <c r="M681" s="772">
        <v>4659110.82363</v>
      </c>
      <c r="N681" s="1025"/>
      <c r="O681" s="749" t="s">
        <v>1076</v>
      </c>
      <c r="P681" s="978" t="s">
        <v>1077</v>
      </c>
      <c r="Q681" s="974">
        <f t="shared" si="10"/>
        <v>223.83567</v>
      </c>
      <c r="R681" s="1028"/>
    </row>
    <row r="682" s="135" customFormat="1" ht="18" customHeight="1" spans="1:18">
      <c r="A682" s="1016" t="s">
        <v>390</v>
      </c>
      <c r="B682" s="1017" t="s">
        <v>497</v>
      </c>
      <c r="C682" s="815" t="s">
        <v>1596</v>
      </c>
      <c r="D682" s="755">
        <v>50.1858</v>
      </c>
      <c r="E682" s="681" t="s">
        <v>714</v>
      </c>
      <c r="F682" s="681" t="s">
        <v>714</v>
      </c>
      <c r="G682" s="1018" t="s">
        <v>186</v>
      </c>
      <c r="H682" s="815" t="s">
        <v>717</v>
      </c>
      <c r="I682" s="681" t="s">
        <v>28</v>
      </c>
      <c r="J682" s="815" t="s">
        <v>58</v>
      </c>
      <c r="K682" s="1020"/>
      <c r="L682" s="772">
        <v>427648.528066</v>
      </c>
      <c r="M682" s="772">
        <v>4659084.44842</v>
      </c>
      <c r="N682" s="1025"/>
      <c r="O682" s="749" t="s">
        <v>1076</v>
      </c>
      <c r="P682" s="978" t="s">
        <v>1077</v>
      </c>
      <c r="Q682" s="974">
        <f t="shared" si="10"/>
        <v>225.8361</v>
      </c>
      <c r="R682" s="1028"/>
    </row>
    <row r="683" s="135" customFormat="1" ht="18" customHeight="1" spans="1:18">
      <c r="A683" s="1016" t="s">
        <v>390</v>
      </c>
      <c r="B683" s="1017" t="s">
        <v>497</v>
      </c>
      <c r="C683" s="755" t="s">
        <v>1597</v>
      </c>
      <c r="D683" s="755">
        <v>8.25</v>
      </c>
      <c r="E683" s="681" t="s">
        <v>714</v>
      </c>
      <c r="F683" s="1020" t="s">
        <v>1075</v>
      </c>
      <c r="G683" s="1018" t="s">
        <v>716</v>
      </c>
      <c r="H683" s="755" t="s">
        <v>717</v>
      </c>
      <c r="I683" s="751" t="s">
        <v>28</v>
      </c>
      <c r="J683" s="755" t="s">
        <v>29</v>
      </c>
      <c r="K683" s="1020"/>
      <c r="L683" s="772">
        <v>432497.693114</v>
      </c>
      <c r="M683" s="772">
        <v>4658383.56649</v>
      </c>
      <c r="N683" s="1025"/>
      <c r="O683" s="749" t="s">
        <v>1076</v>
      </c>
      <c r="P683" s="978" t="s">
        <v>1077</v>
      </c>
      <c r="Q683" s="974">
        <f t="shared" si="10"/>
        <v>37.125</v>
      </c>
      <c r="R683" s="1028"/>
    </row>
    <row r="684" s="135" customFormat="1" ht="18" customHeight="1" spans="1:18">
      <c r="A684" s="1016" t="s">
        <v>390</v>
      </c>
      <c r="B684" s="1017" t="s">
        <v>497</v>
      </c>
      <c r="C684" s="755" t="s">
        <v>1104</v>
      </c>
      <c r="D684" s="755">
        <v>26.22</v>
      </c>
      <c r="E684" s="681" t="s">
        <v>714</v>
      </c>
      <c r="F684" s="1020" t="s">
        <v>1075</v>
      </c>
      <c r="G684" s="1018" t="s">
        <v>716</v>
      </c>
      <c r="H684" s="755" t="s">
        <v>721</v>
      </c>
      <c r="I684" s="751" t="s">
        <v>28</v>
      </c>
      <c r="J684" s="755" t="s">
        <v>29</v>
      </c>
      <c r="K684" s="1020"/>
      <c r="L684" s="772">
        <v>432448.799085</v>
      </c>
      <c r="M684" s="772">
        <v>4658359.18401</v>
      </c>
      <c r="N684" s="1025"/>
      <c r="O684" s="749" t="s">
        <v>1076</v>
      </c>
      <c r="P684" s="978" t="s">
        <v>1077</v>
      </c>
      <c r="Q684" s="974">
        <f t="shared" si="10"/>
        <v>117.99</v>
      </c>
      <c r="R684" s="1028"/>
    </row>
    <row r="685" s="135" customFormat="1" ht="18" customHeight="1" spans="1:18">
      <c r="A685" s="1016" t="s">
        <v>390</v>
      </c>
      <c r="B685" s="1017" t="s">
        <v>497</v>
      </c>
      <c r="C685" s="755" t="s">
        <v>1109</v>
      </c>
      <c r="D685" s="755">
        <v>305.15</v>
      </c>
      <c r="E685" s="681" t="s">
        <v>714</v>
      </c>
      <c r="F685" s="1020" t="s">
        <v>1075</v>
      </c>
      <c r="G685" s="1018" t="s">
        <v>716</v>
      </c>
      <c r="H685" s="755" t="s">
        <v>721</v>
      </c>
      <c r="I685" s="751" t="s">
        <v>28</v>
      </c>
      <c r="J685" s="755" t="s">
        <v>29</v>
      </c>
      <c r="K685" s="1020"/>
      <c r="L685" s="772">
        <v>432204.843112</v>
      </c>
      <c r="M685" s="772">
        <v>4658274.7796</v>
      </c>
      <c r="N685" s="1025"/>
      <c r="O685" s="966" t="s">
        <v>1598</v>
      </c>
      <c r="P685" s="978" t="s">
        <v>306</v>
      </c>
      <c r="Q685" s="974">
        <f t="shared" si="10"/>
        <v>1373.175</v>
      </c>
      <c r="R685" s="1028"/>
    </row>
    <row r="686" s="135" customFormat="1" ht="18" customHeight="1" spans="1:18">
      <c r="A686" s="1016" t="s">
        <v>390</v>
      </c>
      <c r="B686" s="1017" t="s">
        <v>497</v>
      </c>
      <c r="C686" s="755" t="s">
        <v>1371</v>
      </c>
      <c r="D686" s="755">
        <v>10.23</v>
      </c>
      <c r="E686" s="681" t="s">
        <v>714</v>
      </c>
      <c r="F686" s="1020" t="s">
        <v>1075</v>
      </c>
      <c r="G686" s="1018" t="s">
        <v>716</v>
      </c>
      <c r="H686" s="755" t="s">
        <v>717</v>
      </c>
      <c r="I686" s="751" t="s">
        <v>28</v>
      </c>
      <c r="J686" s="755" t="s">
        <v>29</v>
      </c>
      <c r="K686" s="1020"/>
      <c r="L686" s="772">
        <v>432356.357545</v>
      </c>
      <c r="M686" s="772">
        <v>4658501.48022</v>
      </c>
      <c r="N686" s="1025"/>
      <c r="O686" s="966" t="s">
        <v>1598</v>
      </c>
      <c r="P686" s="978" t="s">
        <v>306</v>
      </c>
      <c r="Q686" s="974">
        <f t="shared" si="10"/>
        <v>46.035</v>
      </c>
      <c r="R686" s="1028"/>
    </row>
    <row r="687" s="135" customFormat="1" ht="18" customHeight="1" spans="1:18">
      <c r="A687" s="1016" t="s">
        <v>390</v>
      </c>
      <c r="B687" s="1017" t="s">
        <v>497</v>
      </c>
      <c r="C687" s="755" t="s">
        <v>1599</v>
      </c>
      <c r="D687" s="755">
        <v>19.14</v>
      </c>
      <c r="E687" s="681" t="s">
        <v>714</v>
      </c>
      <c r="F687" s="1020" t="s">
        <v>1075</v>
      </c>
      <c r="G687" s="1018" t="s">
        <v>716</v>
      </c>
      <c r="H687" s="755" t="s">
        <v>721</v>
      </c>
      <c r="I687" s="751" t="s">
        <v>28</v>
      </c>
      <c r="J687" s="755" t="s">
        <v>29</v>
      </c>
      <c r="K687" s="1020"/>
      <c r="L687" s="772">
        <v>432051.27035</v>
      </c>
      <c r="M687" s="772">
        <v>4658192.93652</v>
      </c>
      <c r="N687" s="1025"/>
      <c r="O687" s="966" t="s">
        <v>1598</v>
      </c>
      <c r="P687" s="978" t="s">
        <v>306</v>
      </c>
      <c r="Q687" s="974">
        <f t="shared" si="10"/>
        <v>86.13</v>
      </c>
      <c r="R687" s="1028"/>
    </row>
    <row r="688" s="135" customFormat="1" ht="18" customHeight="1" spans="1:18">
      <c r="A688" s="1016" t="s">
        <v>390</v>
      </c>
      <c r="B688" s="1017" t="s">
        <v>497</v>
      </c>
      <c r="C688" s="755" t="s">
        <v>1600</v>
      </c>
      <c r="D688" s="755">
        <v>16.97</v>
      </c>
      <c r="E688" s="681" t="s">
        <v>714</v>
      </c>
      <c r="F688" s="1020" t="s">
        <v>1075</v>
      </c>
      <c r="G688" s="1018" t="s">
        <v>716</v>
      </c>
      <c r="H688" s="755" t="s">
        <v>717</v>
      </c>
      <c r="I688" s="751" t="s">
        <v>28</v>
      </c>
      <c r="J688" s="755" t="s">
        <v>29</v>
      </c>
      <c r="K688" s="1020"/>
      <c r="L688" s="772">
        <v>432051.692637</v>
      </c>
      <c r="M688" s="772">
        <v>4658616.42908</v>
      </c>
      <c r="N688" s="1025"/>
      <c r="O688" s="966" t="s">
        <v>1598</v>
      </c>
      <c r="P688" s="978" t="s">
        <v>306</v>
      </c>
      <c r="Q688" s="974">
        <f t="shared" si="10"/>
        <v>76.365</v>
      </c>
      <c r="R688" s="1028"/>
    </row>
    <row r="689" s="135" customFormat="1" ht="18" customHeight="1" spans="1:18">
      <c r="A689" s="1016" t="s">
        <v>390</v>
      </c>
      <c r="B689" s="1017" t="s">
        <v>497</v>
      </c>
      <c r="C689" s="755" t="s">
        <v>1326</v>
      </c>
      <c r="D689" s="755">
        <v>44.91</v>
      </c>
      <c r="E689" s="681" t="s">
        <v>714</v>
      </c>
      <c r="F689" s="1020" t="s">
        <v>1075</v>
      </c>
      <c r="G689" s="1018" t="s">
        <v>716</v>
      </c>
      <c r="H689" s="755" t="s">
        <v>721</v>
      </c>
      <c r="I689" s="751" t="s">
        <v>28</v>
      </c>
      <c r="J689" s="755" t="s">
        <v>29</v>
      </c>
      <c r="K689" s="1020"/>
      <c r="L689" s="772">
        <v>432186.882576</v>
      </c>
      <c r="M689" s="772">
        <v>4657943.77016</v>
      </c>
      <c r="N689" s="1025"/>
      <c r="O689" s="966" t="s">
        <v>1598</v>
      </c>
      <c r="P689" s="978" t="s">
        <v>306</v>
      </c>
      <c r="Q689" s="974">
        <f t="shared" si="10"/>
        <v>202.095</v>
      </c>
      <c r="R689" s="1028"/>
    </row>
    <row r="690" s="135" customFormat="1" ht="18" customHeight="1" spans="1:18">
      <c r="A690" s="1016" t="s">
        <v>390</v>
      </c>
      <c r="B690" s="1017" t="s">
        <v>497</v>
      </c>
      <c r="C690" s="755" t="s">
        <v>1601</v>
      </c>
      <c r="D690" s="755">
        <v>31.92</v>
      </c>
      <c r="E690" s="681" t="s">
        <v>714</v>
      </c>
      <c r="F690" s="1020" t="s">
        <v>1075</v>
      </c>
      <c r="G690" s="1018" t="s">
        <v>716</v>
      </c>
      <c r="H690" s="755" t="s">
        <v>721</v>
      </c>
      <c r="I690" s="751" t="s">
        <v>28</v>
      </c>
      <c r="J690" s="755" t="s">
        <v>29</v>
      </c>
      <c r="K690" s="1020"/>
      <c r="L690" s="772">
        <v>432974.339506</v>
      </c>
      <c r="M690" s="772">
        <v>4658199.20441</v>
      </c>
      <c r="N690" s="1025"/>
      <c r="O690" s="966" t="s">
        <v>1598</v>
      </c>
      <c r="P690" s="978" t="s">
        <v>306</v>
      </c>
      <c r="Q690" s="974">
        <f t="shared" si="10"/>
        <v>143.64</v>
      </c>
      <c r="R690" s="1028"/>
    </row>
    <row r="691" s="135" customFormat="1" ht="18" customHeight="1" spans="1:18">
      <c r="A691" s="1016" t="s">
        <v>390</v>
      </c>
      <c r="B691" s="1017" t="s">
        <v>497</v>
      </c>
      <c r="C691" s="755" t="s">
        <v>424</v>
      </c>
      <c r="D691" s="755">
        <v>78.47</v>
      </c>
      <c r="E691" s="681" t="s">
        <v>714</v>
      </c>
      <c r="F691" s="1020" t="s">
        <v>1075</v>
      </c>
      <c r="G691" s="1018" t="s">
        <v>716</v>
      </c>
      <c r="H691" s="755" t="s">
        <v>721</v>
      </c>
      <c r="I691" s="751" t="s">
        <v>28</v>
      </c>
      <c r="J691" s="755" t="s">
        <v>327</v>
      </c>
      <c r="K691" s="1020"/>
      <c r="L691" s="772">
        <v>432626.094967</v>
      </c>
      <c r="M691" s="772">
        <v>4657596.8311</v>
      </c>
      <c r="N691" s="1025"/>
      <c r="O691" s="966" t="s">
        <v>1598</v>
      </c>
      <c r="P691" s="978" t="s">
        <v>306</v>
      </c>
      <c r="Q691" s="974">
        <f t="shared" si="10"/>
        <v>353.115</v>
      </c>
      <c r="R691" s="1028"/>
    </row>
    <row r="692" s="135" customFormat="1" ht="18" customHeight="1" spans="1:18">
      <c r="A692" s="1016" t="s">
        <v>390</v>
      </c>
      <c r="B692" s="1017" t="s">
        <v>497</v>
      </c>
      <c r="C692" s="755" t="s">
        <v>1303</v>
      </c>
      <c r="D692" s="755">
        <v>15.57</v>
      </c>
      <c r="E692" s="681" t="s">
        <v>714</v>
      </c>
      <c r="F692" s="1020" t="s">
        <v>1075</v>
      </c>
      <c r="G692" s="1018" t="s">
        <v>716</v>
      </c>
      <c r="H692" s="755" t="s">
        <v>721</v>
      </c>
      <c r="I692" s="751" t="s">
        <v>28</v>
      </c>
      <c r="J692" s="755" t="s">
        <v>29</v>
      </c>
      <c r="K692" s="1020"/>
      <c r="L692" s="772">
        <v>432375.125204</v>
      </c>
      <c r="M692" s="772">
        <v>4657914.40674</v>
      </c>
      <c r="N692" s="1025"/>
      <c r="O692" s="966" t="s">
        <v>1598</v>
      </c>
      <c r="P692" s="978" t="s">
        <v>306</v>
      </c>
      <c r="Q692" s="974">
        <f t="shared" si="10"/>
        <v>70.065</v>
      </c>
      <c r="R692" s="1028"/>
    </row>
    <row r="693" s="135" customFormat="1" ht="18" customHeight="1" spans="1:18">
      <c r="A693" s="1016" t="s">
        <v>390</v>
      </c>
      <c r="B693" s="1017" t="s">
        <v>497</v>
      </c>
      <c r="C693" s="755" t="s">
        <v>1333</v>
      </c>
      <c r="D693" s="755">
        <v>7.97</v>
      </c>
      <c r="E693" s="681" t="s">
        <v>714</v>
      </c>
      <c r="F693" s="1020" t="s">
        <v>1075</v>
      </c>
      <c r="G693" s="1018" t="s">
        <v>716</v>
      </c>
      <c r="H693" s="755" t="s">
        <v>721</v>
      </c>
      <c r="I693" s="751" t="s">
        <v>28</v>
      </c>
      <c r="J693" s="755" t="s">
        <v>29</v>
      </c>
      <c r="K693" s="1020"/>
      <c r="L693" s="772">
        <v>432365.405932</v>
      </c>
      <c r="M693" s="772">
        <v>4657786.65352</v>
      </c>
      <c r="N693" s="1025"/>
      <c r="O693" s="966" t="s">
        <v>1598</v>
      </c>
      <c r="P693" s="978" t="s">
        <v>306</v>
      </c>
      <c r="Q693" s="974">
        <f t="shared" si="10"/>
        <v>35.865</v>
      </c>
      <c r="R693" s="1028"/>
    </row>
    <row r="694" s="135" customFormat="1" ht="18" customHeight="1" spans="1:18">
      <c r="A694" s="1016" t="s">
        <v>390</v>
      </c>
      <c r="B694" s="1017" t="s">
        <v>497</v>
      </c>
      <c r="C694" s="755" t="s">
        <v>1602</v>
      </c>
      <c r="D694" s="755">
        <v>582.7</v>
      </c>
      <c r="E694" s="681" t="s">
        <v>714</v>
      </c>
      <c r="F694" s="1020" t="s">
        <v>1075</v>
      </c>
      <c r="G694" s="1018" t="s">
        <v>716</v>
      </c>
      <c r="H694" s="755" t="s">
        <v>721</v>
      </c>
      <c r="I694" s="751" t="s">
        <v>28</v>
      </c>
      <c r="J694" s="755" t="s">
        <v>29</v>
      </c>
      <c r="K694" s="1020"/>
      <c r="L694" s="772">
        <v>432704.810829</v>
      </c>
      <c r="M694" s="772">
        <v>4657993.18102</v>
      </c>
      <c r="N694" s="1025"/>
      <c r="O694" s="966" t="s">
        <v>1598</v>
      </c>
      <c r="P694" s="978" t="s">
        <v>306</v>
      </c>
      <c r="Q694" s="974">
        <f t="shared" si="10"/>
        <v>2622.15</v>
      </c>
      <c r="R694" s="1028"/>
    </row>
    <row r="695" s="135" customFormat="1" ht="18" customHeight="1" spans="1:18">
      <c r="A695" s="1016" t="s">
        <v>390</v>
      </c>
      <c r="B695" s="1017" t="s">
        <v>497</v>
      </c>
      <c r="C695" s="755" t="s">
        <v>1603</v>
      </c>
      <c r="D695" s="755">
        <v>754.93</v>
      </c>
      <c r="E695" s="681" t="s">
        <v>714</v>
      </c>
      <c r="F695" s="1020" t="s">
        <v>1075</v>
      </c>
      <c r="G695" s="1018" t="s">
        <v>716</v>
      </c>
      <c r="H695" s="755" t="s">
        <v>721</v>
      </c>
      <c r="I695" s="751" t="s">
        <v>28</v>
      </c>
      <c r="J695" s="755" t="s">
        <v>29</v>
      </c>
      <c r="K695" s="1020"/>
      <c r="L695" s="772">
        <v>434566.523336</v>
      </c>
      <c r="M695" s="772">
        <v>4658628.82796</v>
      </c>
      <c r="N695" s="1025"/>
      <c r="O695" s="966" t="s">
        <v>1598</v>
      </c>
      <c r="P695" s="978" t="s">
        <v>306</v>
      </c>
      <c r="Q695" s="974">
        <f t="shared" si="10"/>
        <v>3397.185</v>
      </c>
      <c r="R695" s="1028"/>
    </row>
    <row r="696" s="135" customFormat="1" ht="18" customHeight="1" spans="1:18">
      <c r="A696" s="1016" t="s">
        <v>390</v>
      </c>
      <c r="B696" s="1017" t="s">
        <v>497</v>
      </c>
      <c r="C696" s="755" t="s">
        <v>371</v>
      </c>
      <c r="D696" s="755">
        <v>215.99</v>
      </c>
      <c r="E696" s="681" t="s">
        <v>714</v>
      </c>
      <c r="F696" s="1020" t="s">
        <v>1075</v>
      </c>
      <c r="G696" s="1018" t="s">
        <v>716</v>
      </c>
      <c r="H696" s="755" t="s">
        <v>721</v>
      </c>
      <c r="I696" s="751" t="s">
        <v>28</v>
      </c>
      <c r="J696" s="755" t="s">
        <v>29</v>
      </c>
      <c r="K696" s="1020"/>
      <c r="L696" s="772">
        <v>434659.13352</v>
      </c>
      <c r="M696" s="772">
        <v>4658168.25836</v>
      </c>
      <c r="N696" s="1025"/>
      <c r="O696" s="966" t="s">
        <v>1598</v>
      </c>
      <c r="P696" s="978" t="s">
        <v>306</v>
      </c>
      <c r="Q696" s="974">
        <f t="shared" si="10"/>
        <v>971.955</v>
      </c>
      <c r="R696" s="1028"/>
    </row>
    <row r="697" s="135" customFormat="1" ht="18" customHeight="1" spans="1:18">
      <c r="A697" s="1016" t="s">
        <v>390</v>
      </c>
      <c r="B697" s="1017" t="s">
        <v>497</v>
      </c>
      <c r="C697" s="755" t="s">
        <v>1436</v>
      </c>
      <c r="D697" s="755">
        <v>11.43</v>
      </c>
      <c r="E697" s="681" t="s">
        <v>714</v>
      </c>
      <c r="F697" s="1020" t="s">
        <v>1075</v>
      </c>
      <c r="G697" s="1018" t="s">
        <v>716</v>
      </c>
      <c r="H697" s="755" t="s">
        <v>721</v>
      </c>
      <c r="I697" s="751" t="s">
        <v>28</v>
      </c>
      <c r="J697" s="755" t="s">
        <v>29</v>
      </c>
      <c r="K697" s="1020"/>
      <c r="L697" s="772">
        <v>430758.480125</v>
      </c>
      <c r="M697" s="772">
        <v>4657724.55689</v>
      </c>
      <c r="N697" s="1025"/>
      <c r="O697" s="966" t="s">
        <v>1598</v>
      </c>
      <c r="P697" s="978" t="s">
        <v>306</v>
      </c>
      <c r="Q697" s="974">
        <f t="shared" si="10"/>
        <v>51.435</v>
      </c>
      <c r="R697" s="1028"/>
    </row>
    <row r="698" s="135" customFormat="1" ht="18" customHeight="1" spans="1:18">
      <c r="A698" s="1016" t="s">
        <v>390</v>
      </c>
      <c r="B698" s="1017" t="s">
        <v>497</v>
      </c>
      <c r="C698" s="755" t="s">
        <v>1604</v>
      </c>
      <c r="D698" s="755">
        <v>111.51</v>
      </c>
      <c r="E698" s="681" t="s">
        <v>714</v>
      </c>
      <c r="F698" s="1020" t="s">
        <v>1075</v>
      </c>
      <c r="G698" s="1018" t="s">
        <v>716</v>
      </c>
      <c r="H698" s="755" t="s">
        <v>721</v>
      </c>
      <c r="I698" s="751" t="s">
        <v>28</v>
      </c>
      <c r="J698" s="755" t="s">
        <v>29</v>
      </c>
      <c r="K698" s="1020"/>
      <c r="L698" s="772">
        <v>430618.46635</v>
      </c>
      <c r="M698" s="772">
        <v>4657897.54145</v>
      </c>
      <c r="N698" s="1025"/>
      <c r="O698" s="966" t="s">
        <v>1598</v>
      </c>
      <c r="P698" s="978" t="s">
        <v>306</v>
      </c>
      <c r="Q698" s="974">
        <f t="shared" si="10"/>
        <v>501.795</v>
      </c>
      <c r="R698" s="1028"/>
    </row>
    <row r="699" s="135" customFormat="1" ht="18" customHeight="1" spans="1:18">
      <c r="A699" s="1016" t="s">
        <v>390</v>
      </c>
      <c r="B699" s="1017" t="s">
        <v>497</v>
      </c>
      <c r="C699" s="755" t="s">
        <v>1605</v>
      </c>
      <c r="D699" s="755">
        <v>14.06</v>
      </c>
      <c r="E699" s="681" t="s">
        <v>714</v>
      </c>
      <c r="F699" s="1020" t="s">
        <v>1075</v>
      </c>
      <c r="G699" s="1018" t="s">
        <v>716</v>
      </c>
      <c r="H699" s="755" t="s">
        <v>721</v>
      </c>
      <c r="I699" s="751" t="s">
        <v>28</v>
      </c>
      <c r="J699" s="755" t="s">
        <v>29</v>
      </c>
      <c r="K699" s="1020"/>
      <c r="L699" s="772">
        <v>430738.036203</v>
      </c>
      <c r="M699" s="772">
        <v>4658045.13273</v>
      </c>
      <c r="N699" s="1025"/>
      <c r="O699" s="966" t="s">
        <v>1598</v>
      </c>
      <c r="P699" s="978" t="s">
        <v>306</v>
      </c>
      <c r="Q699" s="974">
        <f t="shared" si="10"/>
        <v>63.27</v>
      </c>
      <c r="R699" s="1028"/>
    </row>
    <row r="700" s="135" customFormat="1" ht="18" customHeight="1" spans="1:18">
      <c r="A700" s="1016" t="s">
        <v>390</v>
      </c>
      <c r="B700" s="1017" t="s">
        <v>497</v>
      </c>
      <c r="C700" s="755" t="s">
        <v>1092</v>
      </c>
      <c r="D700" s="755">
        <v>12.76</v>
      </c>
      <c r="E700" s="681" t="s">
        <v>714</v>
      </c>
      <c r="F700" s="1020" t="s">
        <v>1075</v>
      </c>
      <c r="G700" s="1018" t="s">
        <v>716</v>
      </c>
      <c r="H700" s="755" t="s">
        <v>721</v>
      </c>
      <c r="I700" s="751" t="s">
        <v>28</v>
      </c>
      <c r="J700" s="755" t="s">
        <v>29</v>
      </c>
      <c r="K700" s="1020"/>
      <c r="L700" s="772">
        <v>433330.560666</v>
      </c>
      <c r="M700" s="772">
        <v>4658019.13601</v>
      </c>
      <c r="N700" s="1025"/>
      <c r="O700" s="966" t="s">
        <v>1076</v>
      </c>
      <c r="P700" s="978" t="s">
        <v>1077</v>
      </c>
      <c r="Q700" s="974">
        <f t="shared" si="10"/>
        <v>57.42</v>
      </c>
      <c r="R700" s="1028"/>
    </row>
    <row r="701" s="135" customFormat="1" ht="18" customHeight="1" spans="1:18">
      <c r="A701" s="1016" t="s">
        <v>390</v>
      </c>
      <c r="B701" s="1017" t="s">
        <v>497</v>
      </c>
      <c r="C701" s="755" t="s">
        <v>1606</v>
      </c>
      <c r="D701" s="755">
        <v>70.89</v>
      </c>
      <c r="E701" s="681" t="s">
        <v>714</v>
      </c>
      <c r="F701" s="1020" t="s">
        <v>1075</v>
      </c>
      <c r="G701" s="1018" t="s">
        <v>716</v>
      </c>
      <c r="H701" s="755" t="s">
        <v>721</v>
      </c>
      <c r="I701" s="751" t="s">
        <v>28</v>
      </c>
      <c r="J701" s="755" t="s">
        <v>29</v>
      </c>
      <c r="K701" s="1020"/>
      <c r="L701" s="772">
        <v>433655.870507</v>
      </c>
      <c r="M701" s="772">
        <v>4658757.74631</v>
      </c>
      <c r="N701" s="1025"/>
      <c r="O701" s="966" t="s">
        <v>1076</v>
      </c>
      <c r="P701" s="978" t="s">
        <v>1077</v>
      </c>
      <c r="Q701" s="974">
        <f t="shared" si="10"/>
        <v>319.005</v>
      </c>
      <c r="R701" s="1028"/>
    </row>
    <row r="702" s="135" customFormat="1" ht="18" customHeight="1" spans="1:18">
      <c r="A702" s="1016" t="s">
        <v>390</v>
      </c>
      <c r="B702" s="1017" t="s">
        <v>497</v>
      </c>
      <c r="C702" s="755" t="s">
        <v>1607</v>
      </c>
      <c r="D702" s="755">
        <v>16.35</v>
      </c>
      <c r="E702" s="681" t="s">
        <v>714</v>
      </c>
      <c r="F702" s="1020" t="s">
        <v>1075</v>
      </c>
      <c r="G702" s="1018" t="s">
        <v>716</v>
      </c>
      <c r="H702" s="755" t="s">
        <v>721</v>
      </c>
      <c r="I702" s="751" t="s">
        <v>28</v>
      </c>
      <c r="J702" s="755" t="s">
        <v>29</v>
      </c>
      <c r="K702" s="1020"/>
      <c r="L702" s="772">
        <v>433909.584873</v>
      </c>
      <c r="M702" s="772">
        <v>4658673.10604</v>
      </c>
      <c r="N702" s="1025"/>
      <c r="O702" s="966" t="s">
        <v>1608</v>
      </c>
      <c r="P702" s="978" t="s">
        <v>1609</v>
      </c>
      <c r="Q702" s="974">
        <f t="shared" si="10"/>
        <v>73.575</v>
      </c>
      <c r="R702" s="1028"/>
    </row>
    <row r="703" s="135" customFormat="1" ht="18" customHeight="1" spans="1:18">
      <c r="A703" s="1016" t="s">
        <v>390</v>
      </c>
      <c r="B703" s="1017" t="s">
        <v>497</v>
      </c>
      <c r="C703" s="755" t="s">
        <v>1610</v>
      </c>
      <c r="D703" s="755">
        <v>195.77</v>
      </c>
      <c r="E703" s="681" t="s">
        <v>714</v>
      </c>
      <c r="F703" s="1020" t="s">
        <v>1075</v>
      </c>
      <c r="G703" s="1018" t="s">
        <v>716</v>
      </c>
      <c r="H703" s="755" t="s">
        <v>721</v>
      </c>
      <c r="I703" s="751" t="s">
        <v>28</v>
      </c>
      <c r="J703" s="757" t="s">
        <v>327</v>
      </c>
      <c r="K703" s="1020"/>
      <c r="L703" s="772">
        <v>433005.303831</v>
      </c>
      <c r="M703" s="772">
        <v>4657558.53866</v>
      </c>
      <c r="N703" s="1025"/>
      <c r="O703" s="966" t="s">
        <v>1608</v>
      </c>
      <c r="P703" s="978" t="s">
        <v>1609</v>
      </c>
      <c r="Q703" s="974">
        <f t="shared" si="10"/>
        <v>880.965</v>
      </c>
      <c r="R703" s="1028"/>
    </row>
    <row r="704" s="135" customFormat="1" ht="18" customHeight="1" spans="1:18">
      <c r="A704" s="1016" t="s">
        <v>390</v>
      </c>
      <c r="B704" s="1017" t="s">
        <v>497</v>
      </c>
      <c r="C704" s="755" t="s">
        <v>1611</v>
      </c>
      <c r="D704" s="755">
        <v>146.13</v>
      </c>
      <c r="E704" s="681" t="s">
        <v>714</v>
      </c>
      <c r="F704" s="1020" t="s">
        <v>1075</v>
      </c>
      <c r="G704" s="1018" t="s">
        <v>716</v>
      </c>
      <c r="H704" s="755" t="s">
        <v>721</v>
      </c>
      <c r="I704" s="751" t="s">
        <v>28</v>
      </c>
      <c r="J704" s="755" t="s">
        <v>29</v>
      </c>
      <c r="K704" s="1020"/>
      <c r="L704" s="772">
        <v>433779.228524</v>
      </c>
      <c r="M704" s="772">
        <v>4658534.78725</v>
      </c>
      <c r="N704" s="1025"/>
      <c r="O704" s="966" t="s">
        <v>1608</v>
      </c>
      <c r="P704" s="978" t="s">
        <v>1609</v>
      </c>
      <c r="Q704" s="974">
        <f t="shared" si="10"/>
        <v>657.585</v>
      </c>
      <c r="R704" s="1028"/>
    </row>
    <row r="705" s="135" customFormat="1" ht="18" customHeight="1" spans="1:18">
      <c r="A705" s="1016" t="s">
        <v>390</v>
      </c>
      <c r="B705" s="1017" t="s">
        <v>497</v>
      </c>
      <c r="C705" s="755" t="s">
        <v>1612</v>
      </c>
      <c r="D705" s="755">
        <v>345</v>
      </c>
      <c r="E705" s="681" t="s">
        <v>714</v>
      </c>
      <c r="F705" s="1020" t="s">
        <v>1075</v>
      </c>
      <c r="G705" s="1018" t="s">
        <v>716</v>
      </c>
      <c r="H705" s="755" t="s">
        <v>721</v>
      </c>
      <c r="I705" s="751" t="s">
        <v>28</v>
      </c>
      <c r="J705" s="755" t="s">
        <v>29</v>
      </c>
      <c r="K705" s="1020"/>
      <c r="L705" s="772">
        <v>433376.305103</v>
      </c>
      <c r="M705" s="772">
        <v>4657967.02644</v>
      </c>
      <c r="N705" s="1025"/>
      <c r="O705" s="966" t="s">
        <v>1608</v>
      </c>
      <c r="P705" s="978" t="s">
        <v>1609</v>
      </c>
      <c r="Q705" s="974">
        <f t="shared" si="10"/>
        <v>1552.5</v>
      </c>
      <c r="R705" s="1028"/>
    </row>
    <row r="706" s="540" customFormat="1" ht="18" customHeight="1" spans="1:18">
      <c r="A706" s="1012"/>
      <c r="B706" s="1029" t="s">
        <v>1283</v>
      </c>
      <c r="C706" s="1030"/>
      <c r="D706" s="997">
        <v>1367.9457</v>
      </c>
      <c r="E706" s="1014"/>
      <c r="F706" s="1014"/>
      <c r="G706" s="1015"/>
      <c r="H706" s="1014"/>
      <c r="I706" s="1014"/>
      <c r="J706" s="1014"/>
      <c r="K706" s="1014"/>
      <c r="L706" s="1019"/>
      <c r="M706" s="1019"/>
      <c r="N706" s="1014"/>
      <c r="O706" s="964"/>
      <c r="P706" s="1036" t="s">
        <v>3</v>
      </c>
      <c r="Q706" s="972">
        <f t="shared" si="10"/>
        <v>6155.75565</v>
      </c>
      <c r="R706" s="1020"/>
    </row>
    <row r="707" s="4" customFormat="1" ht="18" customHeight="1" spans="1:18">
      <c r="A707" s="749" t="s">
        <v>390</v>
      </c>
      <c r="B707" s="749" t="s">
        <v>1283</v>
      </c>
      <c r="C707" s="815" t="s">
        <v>498</v>
      </c>
      <c r="D707" s="755">
        <v>237.22038</v>
      </c>
      <c r="E707" s="755" t="s">
        <v>714</v>
      </c>
      <c r="F707" s="755" t="s">
        <v>714</v>
      </c>
      <c r="G707" s="1018" t="s">
        <v>716</v>
      </c>
      <c r="H707" s="815" t="s">
        <v>721</v>
      </c>
      <c r="I707" s="732" t="s">
        <v>1427</v>
      </c>
      <c r="J707" s="746" t="s">
        <v>29</v>
      </c>
      <c r="K707" s="749"/>
      <c r="L707" s="772">
        <v>446916.471571</v>
      </c>
      <c r="M707" s="772">
        <v>4663428.93503</v>
      </c>
      <c r="N707" s="749" t="s">
        <v>563</v>
      </c>
      <c r="O707" s="966" t="s">
        <v>1608</v>
      </c>
      <c r="P707" s="978" t="s">
        <v>1609</v>
      </c>
      <c r="Q707" s="974">
        <f t="shared" si="10"/>
        <v>1067.49171</v>
      </c>
      <c r="R707" s="749"/>
    </row>
    <row r="708" s="135" customFormat="1" ht="18" customHeight="1" spans="1:18">
      <c r="A708" s="749" t="s">
        <v>390</v>
      </c>
      <c r="B708" s="749" t="s">
        <v>1283</v>
      </c>
      <c r="C708" s="815" t="s">
        <v>1186</v>
      </c>
      <c r="D708" s="755">
        <v>1.763985</v>
      </c>
      <c r="E708" s="755" t="s">
        <v>714</v>
      </c>
      <c r="F708" s="755" t="s">
        <v>714</v>
      </c>
      <c r="G708" s="1018" t="s">
        <v>716</v>
      </c>
      <c r="H708" s="815" t="s">
        <v>721</v>
      </c>
      <c r="I708" s="732" t="s">
        <v>1427</v>
      </c>
      <c r="J708" s="746" t="s">
        <v>29</v>
      </c>
      <c r="K708" s="749"/>
      <c r="L708" s="772">
        <v>447983.736041</v>
      </c>
      <c r="M708" s="772">
        <v>4662122.01701</v>
      </c>
      <c r="N708" s="749" t="s">
        <v>571</v>
      </c>
      <c r="O708" s="966" t="s">
        <v>1608</v>
      </c>
      <c r="P708" s="978" t="s">
        <v>1609</v>
      </c>
      <c r="Q708" s="974">
        <f t="shared" si="10"/>
        <v>7.9379325</v>
      </c>
      <c r="R708" s="749"/>
    </row>
    <row r="709" s="135" customFormat="1" ht="18" customHeight="1" spans="1:18">
      <c r="A709" s="749" t="s">
        <v>390</v>
      </c>
      <c r="B709" s="749" t="s">
        <v>1283</v>
      </c>
      <c r="C709" s="815" t="s">
        <v>1613</v>
      </c>
      <c r="D709" s="755">
        <v>30.88137</v>
      </c>
      <c r="E709" s="755" t="s">
        <v>714</v>
      </c>
      <c r="F709" s="755" t="s">
        <v>714</v>
      </c>
      <c r="G709" s="1018" t="s">
        <v>716</v>
      </c>
      <c r="H709" s="815" t="s">
        <v>721</v>
      </c>
      <c r="I709" s="732" t="s">
        <v>1427</v>
      </c>
      <c r="J709" s="746" t="s">
        <v>29</v>
      </c>
      <c r="K709" s="749"/>
      <c r="L709" s="772">
        <v>447967.733266</v>
      </c>
      <c r="M709" s="772">
        <v>4659780.99643</v>
      </c>
      <c r="N709" s="749" t="s">
        <v>1614</v>
      </c>
      <c r="O709" s="966" t="s">
        <v>1608</v>
      </c>
      <c r="P709" s="978" t="s">
        <v>1609</v>
      </c>
      <c r="Q709" s="974">
        <f t="shared" si="10"/>
        <v>138.966165</v>
      </c>
      <c r="R709" s="749"/>
    </row>
    <row r="710" s="135" customFormat="1" ht="18" customHeight="1" spans="1:18">
      <c r="A710" s="749" t="s">
        <v>390</v>
      </c>
      <c r="B710" s="749" t="s">
        <v>1283</v>
      </c>
      <c r="C710" s="815" t="s">
        <v>681</v>
      </c>
      <c r="D710" s="755">
        <v>136.33144</v>
      </c>
      <c r="E710" s="755" t="s">
        <v>714</v>
      </c>
      <c r="F710" s="755" t="s">
        <v>714</v>
      </c>
      <c r="G710" s="1018" t="s">
        <v>716</v>
      </c>
      <c r="H710" s="815" t="s">
        <v>721</v>
      </c>
      <c r="I710" s="732" t="s">
        <v>1427</v>
      </c>
      <c r="J710" s="746" t="s">
        <v>29</v>
      </c>
      <c r="K710" s="749"/>
      <c r="L710" s="772">
        <v>447619.788977</v>
      </c>
      <c r="M710" s="772">
        <v>4662560.65497</v>
      </c>
      <c r="N710" s="749" t="s">
        <v>1615</v>
      </c>
      <c r="O710" s="966" t="s">
        <v>1608</v>
      </c>
      <c r="P710" s="978" t="s">
        <v>1609</v>
      </c>
      <c r="Q710" s="974">
        <f t="shared" ref="Q710:Q773" si="11">D710*4.5</f>
        <v>613.49148</v>
      </c>
      <c r="R710" s="749"/>
    </row>
    <row r="711" s="135" customFormat="1" ht="18" customHeight="1" spans="1:18">
      <c r="A711" s="749" t="s">
        <v>390</v>
      </c>
      <c r="B711" s="749" t="s">
        <v>1283</v>
      </c>
      <c r="C711" s="815" t="s">
        <v>1301</v>
      </c>
      <c r="D711" s="755">
        <v>81.16092</v>
      </c>
      <c r="E711" s="755" t="s">
        <v>714</v>
      </c>
      <c r="F711" s="755" t="s">
        <v>714</v>
      </c>
      <c r="G711" s="1018" t="s">
        <v>716</v>
      </c>
      <c r="H711" s="815" t="s">
        <v>721</v>
      </c>
      <c r="I711" s="732" t="s">
        <v>1427</v>
      </c>
      <c r="J711" s="746" t="s">
        <v>29</v>
      </c>
      <c r="K711" s="749"/>
      <c r="L711" s="772">
        <v>447860.348186</v>
      </c>
      <c r="M711" s="772">
        <v>4659777.9286</v>
      </c>
      <c r="N711" s="749" t="s">
        <v>1616</v>
      </c>
      <c r="O711" s="966" t="s">
        <v>1608</v>
      </c>
      <c r="P711" s="978" t="s">
        <v>1609</v>
      </c>
      <c r="Q711" s="974">
        <f t="shared" si="11"/>
        <v>365.22414</v>
      </c>
      <c r="R711" s="749"/>
    </row>
    <row r="712" s="135" customFormat="1" ht="18" customHeight="1" spans="1:18">
      <c r="A712" s="749" t="s">
        <v>390</v>
      </c>
      <c r="B712" s="749" t="s">
        <v>1283</v>
      </c>
      <c r="C712" s="815" t="s">
        <v>542</v>
      </c>
      <c r="D712" s="755">
        <v>25.59</v>
      </c>
      <c r="E712" s="755" t="s">
        <v>714</v>
      </c>
      <c r="F712" s="755" t="s">
        <v>714</v>
      </c>
      <c r="G712" s="1018" t="s">
        <v>716</v>
      </c>
      <c r="H712" s="815" t="s">
        <v>721</v>
      </c>
      <c r="I712" s="732" t="s">
        <v>1427</v>
      </c>
      <c r="J712" s="746" t="s">
        <v>29</v>
      </c>
      <c r="K712" s="749"/>
      <c r="L712" s="772">
        <v>448032.307215</v>
      </c>
      <c r="M712" s="772">
        <v>4660767.68691</v>
      </c>
      <c r="N712" s="749" t="s">
        <v>1617</v>
      </c>
      <c r="O712" s="966" t="s">
        <v>1608</v>
      </c>
      <c r="P712" s="978" t="s">
        <v>1609</v>
      </c>
      <c r="Q712" s="974">
        <f t="shared" si="11"/>
        <v>115.155</v>
      </c>
      <c r="R712" s="749"/>
    </row>
    <row r="713" s="135" customFormat="1" ht="18" customHeight="1" spans="1:18">
      <c r="A713" s="749" t="s">
        <v>390</v>
      </c>
      <c r="B713" s="749" t="s">
        <v>1283</v>
      </c>
      <c r="C713" s="815" t="s">
        <v>539</v>
      </c>
      <c r="D713" s="755">
        <v>1.647585</v>
      </c>
      <c r="E713" s="755" t="s">
        <v>714</v>
      </c>
      <c r="F713" s="755" t="s">
        <v>714</v>
      </c>
      <c r="G713" s="1018" t="s">
        <v>716</v>
      </c>
      <c r="H713" s="815" t="s">
        <v>721</v>
      </c>
      <c r="I713" s="732" t="s">
        <v>1427</v>
      </c>
      <c r="J713" s="815" t="s">
        <v>1270</v>
      </c>
      <c r="K713" s="749"/>
      <c r="L713" s="772">
        <v>447989.485203</v>
      </c>
      <c r="M713" s="772">
        <v>4660850.44674</v>
      </c>
      <c r="N713" s="749" t="s">
        <v>1618</v>
      </c>
      <c r="O713" s="966" t="s">
        <v>1608</v>
      </c>
      <c r="P713" s="978" t="s">
        <v>1609</v>
      </c>
      <c r="Q713" s="974">
        <f t="shared" si="11"/>
        <v>7.4141325</v>
      </c>
      <c r="R713" s="749"/>
    </row>
    <row r="714" s="135" customFormat="1" ht="18" customHeight="1" spans="1:18">
      <c r="A714" s="749" t="s">
        <v>390</v>
      </c>
      <c r="B714" s="749" t="s">
        <v>1283</v>
      </c>
      <c r="C714" s="815" t="s">
        <v>576</v>
      </c>
      <c r="D714" s="815">
        <v>153.18</v>
      </c>
      <c r="E714" s="755" t="s">
        <v>714</v>
      </c>
      <c r="F714" s="815" t="s">
        <v>1075</v>
      </c>
      <c r="G714" s="1018" t="s">
        <v>716</v>
      </c>
      <c r="H714" s="815" t="s">
        <v>721</v>
      </c>
      <c r="I714" s="746" t="s">
        <v>1427</v>
      </c>
      <c r="J714" s="746" t="s">
        <v>29</v>
      </c>
      <c r="K714" s="749"/>
      <c r="L714" s="772">
        <v>447353.696764</v>
      </c>
      <c r="M714" s="772">
        <v>4663301.31971</v>
      </c>
      <c r="N714" s="749" t="s">
        <v>1619</v>
      </c>
      <c r="O714" s="966" t="s">
        <v>1608</v>
      </c>
      <c r="P714" s="978" t="s">
        <v>1609</v>
      </c>
      <c r="Q714" s="974">
        <f t="shared" si="11"/>
        <v>689.31</v>
      </c>
      <c r="R714" s="749"/>
    </row>
    <row r="715" s="135" customFormat="1" ht="18" customHeight="1" spans="1:18">
      <c r="A715" s="749" t="s">
        <v>390</v>
      </c>
      <c r="B715" s="749" t="s">
        <v>1283</v>
      </c>
      <c r="C715" s="815" t="s">
        <v>1620</v>
      </c>
      <c r="D715" s="815">
        <v>11.34</v>
      </c>
      <c r="E715" s="755" t="s">
        <v>714</v>
      </c>
      <c r="F715" s="815" t="s">
        <v>1075</v>
      </c>
      <c r="G715" s="1018" t="s">
        <v>716</v>
      </c>
      <c r="H715" s="815" t="s">
        <v>721</v>
      </c>
      <c r="I715" s="746" t="s">
        <v>1427</v>
      </c>
      <c r="J715" s="746" t="s">
        <v>29</v>
      </c>
      <c r="K715" s="749"/>
      <c r="L715" s="772">
        <v>447983.057598</v>
      </c>
      <c r="M715" s="772">
        <v>4660067.71616</v>
      </c>
      <c r="N715" s="749" t="s">
        <v>1621</v>
      </c>
      <c r="O715" s="966" t="s">
        <v>1608</v>
      </c>
      <c r="P715" s="978" t="s">
        <v>1609</v>
      </c>
      <c r="Q715" s="974">
        <f t="shared" si="11"/>
        <v>51.03</v>
      </c>
      <c r="R715" s="749"/>
    </row>
    <row r="716" s="135" customFormat="1" ht="18" customHeight="1" spans="1:18">
      <c r="A716" s="749" t="s">
        <v>390</v>
      </c>
      <c r="B716" s="749" t="s">
        <v>1283</v>
      </c>
      <c r="C716" s="815" t="s">
        <v>465</v>
      </c>
      <c r="D716" s="815">
        <v>141.3</v>
      </c>
      <c r="E716" s="755" t="s">
        <v>714</v>
      </c>
      <c r="F716" s="815" t="s">
        <v>1075</v>
      </c>
      <c r="G716" s="1018" t="s">
        <v>716</v>
      </c>
      <c r="H716" s="815" t="s">
        <v>721</v>
      </c>
      <c r="I716" s="746" t="s">
        <v>1427</v>
      </c>
      <c r="J716" s="746" t="s">
        <v>29</v>
      </c>
      <c r="K716" s="749"/>
      <c r="L716" s="772">
        <v>448155.421067</v>
      </c>
      <c r="M716" s="772">
        <v>4660872.87315</v>
      </c>
      <c r="N716" s="749" t="s">
        <v>1622</v>
      </c>
      <c r="O716" s="966" t="s">
        <v>1608</v>
      </c>
      <c r="P716" s="978" t="s">
        <v>1609</v>
      </c>
      <c r="Q716" s="974">
        <f t="shared" si="11"/>
        <v>635.85</v>
      </c>
      <c r="R716" s="749"/>
    </row>
    <row r="717" s="135" customFormat="1" ht="18" customHeight="1" spans="1:18">
      <c r="A717" s="749" t="s">
        <v>390</v>
      </c>
      <c r="B717" s="749" t="s">
        <v>1283</v>
      </c>
      <c r="C717" s="815" t="s">
        <v>551</v>
      </c>
      <c r="D717" s="815">
        <v>175.25</v>
      </c>
      <c r="E717" s="755" t="s">
        <v>714</v>
      </c>
      <c r="F717" s="815" t="s">
        <v>1075</v>
      </c>
      <c r="G717" s="1018" t="s">
        <v>716</v>
      </c>
      <c r="H717" s="815" t="s">
        <v>721</v>
      </c>
      <c r="I717" s="746" t="s">
        <v>1427</v>
      </c>
      <c r="J717" s="746" t="s">
        <v>29</v>
      </c>
      <c r="K717" s="749"/>
      <c r="L717" s="772">
        <v>448151.409244</v>
      </c>
      <c r="M717" s="772">
        <v>4660456.41158</v>
      </c>
      <c r="N717" s="749" t="s">
        <v>1623</v>
      </c>
      <c r="O717" s="966" t="s">
        <v>1608</v>
      </c>
      <c r="P717" s="978" t="s">
        <v>1609</v>
      </c>
      <c r="Q717" s="974">
        <f t="shared" si="11"/>
        <v>788.625</v>
      </c>
      <c r="R717" s="749"/>
    </row>
    <row r="718" s="135" customFormat="1" ht="18" customHeight="1" spans="1:18">
      <c r="A718" s="749" t="s">
        <v>390</v>
      </c>
      <c r="B718" s="749" t="s">
        <v>1283</v>
      </c>
      <c r="C718" s="815" t="s">
        <v>1141</v>
      </c>
      <c r="D718" s="815">
        <v>39.05</v>
      </c>
      <c r="E718" s="755" t="s">
        <v>714</v>
      </c>
      <c r="F718" s="815" t="s">
        <v>1075</v>
      </c>
      <c r="G718" s="1018" t="s">
        <v>716</v>
      </c>
      <c r="H718" s="815" t="s">
        <v>721</v>
      </c>
      <c r="I718" s="746" t="s">
        <v>1427</v>
      </c>
      <c r="J718" s="746" t="s">
        <v>29</v>
      </c>
      <c r="K718" s="749"/>
      <c r="L718" s="772">
        <v>448385.731783</v>
      </c>
      <c r="M718" s="772">
        <v>4661614.11704</v>
      </c>
      <c r="N718" s="749" t="s">
        <v>1624</v>
      </c>
      <c r="O718" s="711" t="s">
        <v>1625</v>
      </c>
      <c r="P718" s="1037" t="s">
        <v>1626</v>
      </c>
      <c r="Q718" s="974">
        <f t="shared" si="11"/>
        <v>175.725</v>
      </c>
      <c r="R718" s="749"/>
    </row>
    <row r="719" s="135" customFormat="1" ht="18" customHeight="1" spans="1:18">
      <c r="A719" s="749" t="s">
        <v>390</v>
      </c>
      <c r="B719" s="749" t="s">
        <v>1283</v>
      </c>
      <c r="C719" s="815" t="s">
        <v>542</v>
      </c>
      <c r="D719" s="815">
        <v>77.48</v>
      </c>
      <c r="E719" s="755" t="s">
        <v>714</v>
      </c>
      <c r="F719" s="815" t="s">
        <v>1075</v>
      </c>
      <c r="G719" s="1018" t="s">
        <v>716</v>
      </c>
      <c r="H719" s="815" t="s">
        <v>721</v>
      </c>
      <c r="I719" s="746" t="s">
        <v>1427</v>
      </c>
      <c r="J719" s="746" t="s">
        <v>29</v>
      </c>
      <c r="K719" s="749"/>
      <c r="L719" s="772">
        <v>448032.307215</v>
      </c>
      <c r="M719" s="772">
        <v>4660767.68691</v>
      </c>
      <c r="N719" s="749" t="s">
        <v>1627</v>
      </c>
      <c r="O719" s="711" t="s">
        <v>1625</v>
      </c>
      <c r="P719" s="1037" t="s">
        <v>1626</v>
      </c>
      <c r="Q719" s="974">
        <f t="shared" si="11"/>
        <v>348.66</v>
      </c>
      <c r="R719" s="749"/>
    </row>
    <row r="720" s="135" customFormat="1" ht="18" customHeight="1" spans="1:18">
      <c r="A720" s="749" t="s">
        <v>390</v>
      </c>
      <c r="B720" s="749" t="s">
        <v>1283</v>
      </c>
      <c r="C720" s="815" t="s">
        <v>526</v>
      </c>
      <c r="D720" s="815">
        <v>255.75</v>
      </c>
      <c r="E720" s="755" t="s">
        <v>714</v>
      </c>
      <c r="F720" s="815" t="s">
        <v>1075</v>
      </c>
      <c r="G720" s="1018" t="s">
        <v>716</v>
      </c>
      <c r="H720" s="815" t="s">
        <v>721</v>
      </c>
      <c r="I720" s="746" t="s">
        <v>1427</v>
      </c>
      <c r="J720" s="746" t="s">
        <v>29</v>
      </c>
      <c r="K720" s="749"/>
      <c r="L720" s="772">
        <v>448226.986006</v>
      </c>
      <c r="M720" s="772">
        <v>4661681.89684</v>
      </c>
      <c r="N720" s="749" t="s">
        <v>1628</v>
      </c>
      <c r="O720" s="966" t="s">
        <v>1608</v>
      </c>
      <c r="P720" s="978" t="s">
        <v>1609</v>
      </c>
      <c r="Q720" s="974">
        <f t="shared" si="11"/>
        <v>1150.875</v>
      </c>
      <c r="R720" s="749"/>
    </row>
    <row r="721" s="540" customFormat="1" ht="18" customHeight="1" spans="1:18">
      <c r="A721" s="984"/>
      <c r="B721" s="684" t="s">
        <v>1284</v>
      </c>
      <c r="C721" s="684"/>
      <c r="D721" s="672">
        <v>1219.18</v>
      </c>
      <c r="E721" s="984"/>
      <c r="F721" s="984"/>
      <c r="G721" s="1031"/>
      <c r="H721" s="1032"/>
      <c r="I721" s="1032"/>
      <c r="J721" s="1032"/>
      <c r="K721" s="1032"/>
      <c r="L721" s="1038"/>
      <c r="M721" s="1038"/>
      <c r="N721" s="984"/>
      <c r="O721" s="984"/>
      <c r="P721" s="1039" t="s">
        <v>3</v>
      </c>
      <c r="Q721" s="972">
        <f t="shared" si="11"/>
        <v>5486.31</v>
      </c>
      <c r="R721" s="749"/>
    </row>
    <row r="722" s="540" customFormat="1" ht="18" customHeight="1" spans="1:18">
      <c r="A722" s="749" t="s">
        <v>390</v>
      </c>
      <c r="B722" s="749" t="s">
        <v>1284</v>
      </c>
      <c r="C722" s="815" t="s">
        <v>652</v>
      </c>
      <c r="D722" s="751">
        <v>223</v>
      </c>
      <c r="E722" s="681" t="s">
        <v>714</v>
      </c>
      <c r="F722" s="1020" t="s">
        <v>1075</v>
      </c>
      <c r="G722" s="749" t="s">
        <v>186</v>
      </c>
      <c r="H722" s="815" t="s">
        <v>721</v>
      </c>
      <c r="I722" s="749" t="s">
        <v>1427</v>
      </c>
      <c r="J722" s="746" t="s">
        <v>29</v>
      </c>
      <c r="K722" s="749" t="s">
        <v>30</v>
      </c>
      <c r="L722" s="772">
        <v>447703.640549</v>
      </c>
      <c r="M722" s="772">
        <v>4656175.07833</v>
      </c>
      <c r="N722" s="749"/>
      <c r="O722" s="749" t="s">
        <v>1625</v>
      </c>
      <c r="P722" s="1037" t="s">
        <v>1626</v>
      </c>
      <c r="Q722" s="974">
        <f t="shared" si="11"/>
        <v>1003.5</v>
      </c>
      <c r="R722" s="749"/>
    </row>
    <row r="723" s="540" customFormat="1" ht="18" customHeight="1" spans="1:18">
      <c r="A723" s="749" t="s">
        <v>390</v>
      </c>
      <c r="B723" s="749" t="s">
        <v>1284</v>
      </c>
      <c r="C723" s="815" t="s">
        <v>1178</v>
      </c>
      <c r="D723" s="751">
        <v>88.95</v>
      </c>
      <c r="E723" s="681" t="s">
        <v>714</v>
      </c>
      <c r="F723" s="1020" t="s">
        <v>1075</v>
      </c>
      <c r="G723" s="749" t="s">
        <v>186</v>
      </c>
      <c r="H723" s="815" t="s">
        <v>721</v>
      </c>
      <c r="I723" s="749" t="s">
        <v>1427</v>
      </c>
      <c r="J723" s="746" t="s">
        <v>29</v>
      </c>
      <c r="K723" s="749" t="s">
        <v>30</v>
      </c>
      <c r="L723" s="772">
        <v>447411.323662</v>
      </c>
      <c r="M723" s="772">
        <v>4655851.94473</v>
      </c>
      <c r="N723" s="749"/>
      <c r="O723" s="749" t="s">
        <v>1625</v>
      </c>
      <c r="P723" s="1037" t="s">
        <v>1626</v>
      </c>
      <c r="Q723" s="974">
        <f t="shared" si="11"/>
        <v>400.275</v>
      </c>
      <c r="R723" s="749"/>
    </row>
    <row r="724" s="540" customFormat="1" ht="18" customHeight="1" spans="1:18">
      <c r="A724" s="749" t="s">
        <v>390</v>
      </c>
      <c r="B724" s="749" t="s">
        <v>1284</v>
      </c>
      <c r="C724" s="815" t="s">
        <v>396</v>
      </c>
      <c r="D724" s="751">
        <v>97.83</v>
      </c>
      <c r="E724" s="681" t="s">
        <v>714</v>
      </c>
      <c r="F724" s="1020" t="s">
        <v>1075</v>
      </c>
      <c r="G724" s="749" t="s">
        <v>186</v>
      </c>
      <c r="H724" s="815" t="s">
        <v>721</v>
      </c>
      <c r="I724" s="749" t="s">
        <v>1427</v>
      </c>
      <c r="J724" s="746" t="s">
        <v>29</v>
      </c>
      <c r="K724" s="749" t="s">
        <v>30</v>
      </c>
      <c r="L724" s="772">
        <v>448131.252239</v>
      </c>
      <c r="M724" s="772">
        <v>4657208.87055</v>
      </c>
      <c r="N724" s="749"/>
      <c r="O724" s="749" t="s">
        <v>1625</v>
      </c>
      <c r="P724" s="1037" t="s">
        <v>1626</v>
      </c>
      <c r="Q724" s="974">
        <f t="shared" si="11"/>
        <v>440.235</v>
      </c>
      <c r="R724" s="749"/>
    </row>
    <row r="725" s="540" customFormat="1" ht="18" customHeight="1" spans="1:18">
      <c r="A725" s="749" t="s">
        <v>390</v>
      </c>
      <c r="B725" s="749" t="s">
        <v>1284</v>
      </c>
      <c r="C725" s="815" t="s">
        <v>1140</v>
      </c>
      <c r="D725" s="751">
        <v>8.29</v>
      </c>
      <c r="E725" s="681" t="s">
        <v>714</v>
      </c>
      <c r="F725" s="1020" t="s">
        <v>1075</v>
      </c>
      <c r="G725" s="749" t="s">
        <v>186</v>
      </c>
      <c r="H725" s="815" t="s">
        <v>721</v>
      </c>
      <c r="I725" s="749" t="s">
        <v>1427</v>
      </c>
      <c r="J725" s="746" t="s">
        <v>29</v>
      </c>
      <c r="K725" s="749" t="s">
        <v>30</v>
      </c>
      <c r="L725" s="772">
        <v>448082.696418</v>
      </c>
      <c r="M725" s="772">
        <v>4657358.63648</v>
      </c>
      <c r="N725" s="749"/>
      <c r="O725" s="749" t="s">
        <v>1625</v>
      </c>
      <c r="P725" s="1037" t="s">
        <v>1626</v>
      </c>
      <c r="Q725" s="974">
        <f t="shared" si="11"/>
        <v>37.305</v>
      </c>
      <c r="R725" s="749"/>
    </row>
    <row r="726" s="540" customFormat="1" ht="18" customHeight="1" spans="1:18">
      <c r="A726" s="749" t="s">
        <v>390</v>
      </c>
      <c r="B726" s="749" t="s">
        <v>1284</v>
      </c>
      <c r="C726" s="815" t="s">
        <v>1306</v>
      </c>
      <c r="D726" s="751">
        <v>83.03</v>
      </c>
      <c r="E726" s="681" t="s">
        <v>714</v>
      </c>
      <c r="F726" s="1020" t="s">
        <v>1075</v>
      </c>
      <c r="G726" s="749" t="s">
        <v>186</v>
      </c>
      <c r="H726" s="815" t="s">
        <v>721</v>
      </c>
      <c r="I726" s="749" t="s">
        <v>1427</v>
      </c>
      <c r="J726" s="746" t="s">
        <v>29</v>
      </c>
      <c r="K726" s="749" t="s">
        <v>30</v>
      </c>
      <c r="L726" s="772">
        <v>447494.709266</v>
      </c>
      <c r="M726" s="772">
        <v>4654070.53454</v>
      </c>
      <c r="N726" s="749"/>
      <c r="O726" s="749" t="s">
        <v>1625</v>
      </c>
      <c r="P726" s="1037" t="s">
        <v>1626</v>
      </c>
      <c r="Q726" s="974">
        <f t="shared" si="11"/>
        <v>373.635</v>
      </c>
      <c r="R726" s="749"/>
    </row>
    <row r="727" s="540" customFormat="1" ht="18" customHeight="1" spans="1:18">
      <c r="A727" s="749" t="s">
        <v>390</v>
      </c>
      <c r="B727" s="749" t="s">
        <v>1284</v>
      </c>
      <c r="C727" s="815" t="s">
        <v>1132</v>
      </c>
      <c r="D727" s="751">
        <v>489.43</v>
      </c>
      <c r="E727" s="681" t="s">
        <v>714</v>
      </c>
      <c r="F727" s="1020" t="s">
        <v>1075</v>
      </c>
      <c r="G727" s="749" t="s">
        <v>186</v>
      </c>
      <c r="H727" s="815" t="s">
        <v>721</v>
      </c>
      <c r="I727" s="749" t="s">
        <v>1427</v>
      </c>
      <c r="J727" s="746" t="s">
        <v>29</v>
      </c>
      <c r="K727" s="749" t="s">
        <v>30</v>
      </c>
      <c r="L727" s="772">
        <v>447628.527831</v>
      </c>
      <c r="M727" s="772">
        <v>4654895.73825</v>
      </c>
      <c r="N727" s="749"/>
      <c r="O727" s="749" t="s">
        <v>1625</v>
      </c>
      <c r="P727" s="1037" t="s">
        <v>1626</v>
      </c>
      <c r="Q727" s="974">
        <f t="shared" si="11"/>
        <v>2202.435</v>
      </c>
      <c r="R727" s="749"/>
    </row>
    <row r="728" s="540" customFormat="1" ht="18" customHeight="1" spans="1:18">
      <c r="A728" s="749" t="s">
        <v>390</v>
      </c>
      <c r="B728" s="749" t="s">
        <v>1284</v>
      </c>
      <c r="C728" s="815" t="s">
        <v>396</v>
      </c>
      <c r="D728" s="751">
        <v>0.11</v>
      </c>
      <c r="E728" s="681" t="s">
        <v>714</v>
      </c>
      <c r="F728" s="1020" t="s">
        <v>1075</v>
      </c>
      <c r="G728" s="749" t="s">
        <v>186</v>
      </c>
      <c r="H728" s="815" t="s">
        <v>721</v>
      </c>
      <c r="I728" s="749" t="s">
        <v>1427</v>
      </c>
      <c r="J728" s="746" t="s">
        <v>29</v>
      </c>
      <c r="K728" s="749" t="s">
        <v>30</v>
      </c>
      <c r="L728" s="772">
        <v>448049.634367</v>
      </c>
      <c r="M728" s="772">
        <v>4656980.85275</v>
      </c>
      <c r="N728" s="749"/>
      <c r="O728" s="749" t="s">
        <v>1625</v>
      </c>
      <c r="P728" s="1037" t="s">
        <v>1626</v>
      </c>
      <c r="Q728" s="974">
        <f t="shared" si="11"/>
        <v>0.495</v>
      </c>
      <c r="R728" s="749"/>
    </row>
    <row r="729" s="540" customFormat="1" ht="18" customHeight="1" spans="1:18">
      <c r="A729" s="749" t="s">
        <v>390</v>
      </c>
      <c r="B729" s="749" t="s">
        <v>1284</v>
      </c>
      <c r="C729" s="815" t="s">
        <v>371</v>
      </c>
      <c r="D729" s="751">
        <v>77.41</v>
      </c>
      <c r="E729" s="681" t="s">
        <v>714</v>
      </c>
      <c r="F729" s="1020" t="s">
        <v>1075</v>
      </c>
      <c r="G729" s="749" t="s">
        <v>186</v>
      </c>
      <c r="H729" s="815" t="s">
        <v>721</v>
      </c>
      <c r="I729" s="749" t="s">
        <v>1427</v>
      </c>
      <c r="J729" s="746" t="s">
        <v>29</v>
      </c>
      <c r="K729" s="749" t="s">
        <v>30</v>
      </c>
      <c r="L729" s="772">
        <v>448323.884721</v>
      </c>
      <c r="M729" s="772">
        <v>4657246.30538</v>
      </c>
      <c r="N729" s="749"/>
      <c r="O729" s="749" t="s">
        <v>1625</v>
      </c>
      <c r="P729" s="1037" t="s">
        <v>1626</v>
      </c>
      <c r="Q729" s="974">
        <f t="shared" si="11"/>
        <v>348.345</v>
      </c>
      <c r="R729" s="749"/>
    </row>
    <row r="730" s="540" customFormat="1" ht="18" customHeight="1" spans="1:18">
      <c r="A730" s="749" t="s">
        <v>390</v>
      </c>
      <c r="B730" s="749" t="s">
        <v>1284</v>
      </c>
      <c r="C730" s="815" t="s">
        <v>445</v>
      </c>
      <c r="D730" s="751">
        <v>151.13</v>
      </c>
      <c r="E730" s="681" t="s">
        <v>714</v>
      </c>
      <c r="F730" s="1020" t="s">
        <v>1075</v>
      </c>
      <c r="G730" s="749" t="s">
        <v>186</v>
      </c>
      <c r="H730" s="815" t="s">
        <v>721</v>
      </c>
      <c r="I730" s="749" t="s">
        <v>1427</v>
      </c>
      <c r="J730" s="746" t="s">
        <v>29</v>
      </c>
      <c r="K730" s="749" t="s">
        <v>30</v>
      </c>
      <c r="L730" s="772">
        <v>447889.882639</v>
      </c>
      <c r="M730" s="772">
        <v>4656012.28594</v>
      </c>
      <c r="N730" s="749"/>
      <c r="O730" s="749" t="s">
        <v>1625</v>
      </c>
      <c r="P730" s="1037" t="s">
        <v>1626</v>
      </c>
      <c r="Q730" s="974">
        <f t="shared" si="11"/>
        <v>680.085</v>
      </c>
      <c r="R730" s="749"/>
    </row>
    <row r="731" s="540" customFormat="1" ht="18" customHeight="1" spans="1:18">
      <c r="A731" s="984"/>
      <c r="B731" s="684" t="s">
        <v>1285</v>
      </c>
      <c r="C731" s="684"/>
      <c r="D731" s="672">
        <v>568.01</v>
      </c>
      <c r="E731" s="984"/>
      <c r="F731" s="984"/>
      <c r="G731" s="984"/>
      <c r="H731" s="984"/>
      <c r="I731" s="984"/>
      <c r="J731" s="984"/>
      <c r="K731" s="984"/>
      <c r="L731" s="962"/>
      <c r="M731" s="962"/>
      <c r="N731" s="984"/>
      <c r="O731" s="984"/>
      <c r="P731" s="1039" t="s">
        <v>3</v>
      </c>
      <c r="Q731" s="972">
        <f t="shared" si="11"/>
        <v>2556.045</v>
      </c>
      <c r="R731" s="749"/>
    </row>
    <row r="732" s="135" customFormat="1" ht="18" customHeight="1" spans="1:18">
      <c r="A732" s="814" t="s">
        <v>390</v>
      </c>
      <c r="B732" s="814" t="s">
        <v>1285</v>
      </c>
      <c r="C732" s="1007" t="s">
        <v>1629</v>
      </c>
      <c r="D732" s="1033">
        <v>44.69</v>
      </c>
      <c r="E732" s="1034" t="s">
        <v>714</v>
      </c>
      <c r="F732" s="1034" t="s">
        <v>1075</v>
      </c>
      <c r="G732" s="1034" t="s">
        <v>716</v>
      </c>
      <c r="H732" s="1007" t="s">
        <v>721</v>
      </c>
      <c r="I732" s="1040" t="s">
        <v>1427</v>
      </c>
      <c r="J732" s="1007" t="s">
        <v>29</v>
      </c>
      <c r="K732" s="1007" t="s">
        <v>59</v>
      </c>
      <c r="L732" s="1011">
        <v>446110.110875</v>
      </c>
      <c r="M732" s="1011">
        <v>4652038.13352</v>
      </c>
      <c r="N732" s="749"/>
      <c r="O732" s="966" t="s">
        <v>1608</v>
      </c>
      <c r="P732" s="978" t="s">
        <v>1609</v>
      </c>
      <c r="Q732" s="974">
        <f t="shared" si="11"/>
        <v>201.105</v>
      </c>
      <c r="R732" s="749"/>
    </row>
    <row r="733" s="135" customFormat="1" ht="18" customHeight="1" spans="1:18">
      <c r="A733" s="814" t="s">
        <v>390</v>
      </c>
      <c r="B733" s="814" t="s">
        <v>1285</v>
      </c>
      <c r="C733" s="1007" t="s">
        <v>1630</v>
      </c>
      <c r="D733" s="1033">
        <v>49.02</v>
      </c>
      <c r="E733" s="1034" t="s">
        <v>714</v>
      </c>
      <c r="F733" s="1034" t="s">
        <v>1075</v>
      </c>
      <c r="G733" s="1034" t="s">
        <v>716</v>
      </c>
      <c r="H733" s="1007" t="s">
        <v>721</v>
      </c>
      <c r="I733" s="1040" t="s">
        <v>1427</v>
      </c>
      <c r="J733" s="1007" t="s">
        <v>29</v>
      </c>
      <c r="K733" s="1007" t="s">
        <v>59</v>
      </c>
      <c r="L733" s="1011">
        <v>445943.624864</v>
      </c>
      <c r="M733" s="1011">
        <v>4651546.11913</v>
      </c>
      <c r="N733" s="749"/>
      <c r="O733" s="966" t="s">
        <v>1608</v>
      </c>
      <c r="P733" s="978" t="s">
        <v>1609</v>
      </c>
      <c r="Q733" s="974">
        <f t="shared" si="11"/>
        <v>220.59</v>
      </c>
      <c r="R733" s="749"/>
    </row>
    <row r="734" s="135" customFormat="1" ht="18" customHeight="1" spans="1:18">
      <c r="A734" s="814" t="s">
        <v>390</v>
      </c>
      <c r="B734" s="814" t="s">
        <v>1285</v>
      </c>
      <c r="C734" s="1007" t="s">
        <v>503</v>
      </c>
      <c r="D734" s="1033">
        <v>28.4</v>
      </c>
      <c r="E734" s="1034" t="s">
        <v>714</v>
      </c>
      <c r="F734" s="1034" t="s">
        <v>1075</v>
      </c>
      <c r="G734" s="1034" t="s">
        <v>716</v>
      </c>
      <c r="H734" s="1007" t="s">
        <v>721</v>
      </c>
      <c r="I734" s="1040" t="s">
        <v>1427</v>
      </c>
      <c r="J734" s="1007" t="s">
        <v>29</v>
      </c>
      <c r="K734" s="1007" t="s">
        <v>41</v>
      </c>
      <c r="L734" s="1011">
        <v>446705.203148</v>
      </c>
      <c r="M734" s="1011">
        <v>4653524.66865</v>
      </c>
      <c r="N734" s="749"/>
      <c r="O734" s="966" t="s">
        <v>1608</v>
      </c>
      <c r="P734" s="978" t="s">
        <v>1609</v>
      </c>
      <c r="Q734" s="974">
        <f t="shared" si="11"/>
        <v>127.8</v>
      </c>
      <c r="R734" s="749"/>
    </row>
    <row r="735" s="135" customFormat="1" ht="18" customHeight="1" spans="1:18">
      <c r="A735" s="814" t="s">
        <v>390</v>
      </c>
      <c r="B735" s="814" t="s">
        <v>1285</v>
      </c>
      <c r="C735" s="1007" t="s">
        <v>1631</v>
      </c>
      <c r="D735" s="1033">
        <v>49.96</v>
      </c>
      <c r="E735" s="1034" t="s">
        <v>714</v>
      </c>
      <c r="F735" s="1034" t="s">
        <v>1075</v>
      </c>
      <c r="G735" s="1034" t="s">
        <v>716</v>
      </c>
      <c r="H735" s="1007" t="s">
        <v>721</v>
      </c>
      <c r="I735" s="1040" t="s">
        <v>1427</v>
      </c>
      <c r="J735" s="1007" t="s">
        <v>29</v>
      </c>
      <c r="K735" s="1007" t="s">
        <v>50</v>
      </c>
      <c r="L735" s="1011">
        <v>446244.80622</v>
      </c>
      <c r="M735" s="1011">
        <v>4652351.84328</v>
      </c>
      <c r="N735" s="749"/>
      <c r="O735" s="966" t="s">
        <v>1608</v>
      </c>
      <c r="P735" s="978" t="s">
        <v>1609</v>
      </c>
      <c r="Q735" s="974">
        <f t="shared" si="11"/>
        <v>224.82</v>
      </c>
      <c r="R735" s="749"/>
    </row>
    <row r="736" s="135" customFormat="1" ht="18" customHeight="1" spans="1:18">
      <c r="A736" s="814" t="s">
        <v>390</v>
      </c>
      <c r="B736" s="814" t="s">
        <v>1285</v>
      </c>
      <c r="C736" s="1007" t="s">
        <v>1632</v>
      </c>
      <c r="D736" s="1033">
        <v>8.66</v>
      </c>
      <c r="E736" s="1034" t="s">
        <v>714</v>
      </c>
      <c r="F736" s="1034" t="s">
        <v>1075</v>
      </c>
      <c r="G736" s="1034" t="s">
        <v>716</v>
      </c>
      <c r="H736" s="1007" t="s">
        <v>721</v>
      </c>
      <c r="I736" s="1040" t="s">
        <v>1427</v>
      </c>
      <c r="J736" s="1007" t="s">
        <v>29</v>
      </c>
      <c r="K736" s="1007" t="s">
        <v>59</v>
      </c>
      <c r="L736" s="1011">
        <v>446263.96538</v>
      </c>
      <c r="M736" s="1011">
        <v>4652226.64199</v>
      </c>
      <c r="N736" s="749"/>
      <c r="O736" s="966" t="s">
        <v>1608</v>
      </c>
      <c r="P736" s="978" t="s">
        <v>1609</v>
      </c>
      <c r="Q736" s="974">
        <f t="shared" si="11"/>
        <v>38.97</v>
      </c>
      <c r="R736" s="749"/>
    </row>
    <row r="737" s="135" customFormat="1" ht="18" customHeight="1" spans="1:18">
      <c r="A737" s="814" t="s">
        <v>390</v>
      </c>
      <c r="B737" s="814" t="s">
        <v>1285</v>
      </c>
      <c r="C737" s="1007" t="s">
        <v>1633</v>
      </c>
      <c r="D737" s="1033">
        <v>4.64</v>
      </c>
      <c r="E737" s="1034" t="s">
        <v>714</v>
      </c>
      <c r="F737" s="1034" t="s">
        <v>1075</v>
      </c>
      <c r="G737" s="1034" t="s">
        <v>716</v>
      </c>
      <c r="H737" s="1007" t="s">
        <v>721</v>
      </c>
      <c r="I737" s="1040" t="s">
        <v>1427</v>
      </c>
      <c r="J737" s="1007" t="s">
        <v>29</v>
      </c>
      <c r="K737" s="1007" t="s">
        <v>1634</v>
      </c>
      <c r="L737" s="1011">
        <v>445257.990617</v>
      </c>
      <c r="M737" s="1011">
        <v>4651402.64065</v>
      </c>
      <c r="N737" s="749"/>
      <c r="O737" s="966" t="s">
        <v>1608</v>
      </c>
      <c r="P737" s="978" t="s">
        <v>1609</v>
      </c>
      <c r="Q737" s="974">
        <f t="shared" si="11"/>
        <v>20.88</v>
      </c>
      <c r="R737" s="749"/>
    </row>
    <row r="738" s="931" customFormat="1" ht="18" customHeight="1" spans="1:18">
      <c r="A738" s="814" t="s">
        <v>390</v>
      </c>
      <c r="B738" s="814" t="s">
        <v>1285</v>
      </c>
      <c r="C738" s="1007" t="s">
        <v>1635</v>
      </c>
      <c r="D738" s="1033">
        <v>35</v>
      </c>
      <c r="E738" s="1034" t="s">
        <v>714</v>
      </c>
      <c r="F738" s="1034" t="s">
        <v>1075</v>
      </c>
      <c r="G738" s="1034" t="s">
        <v>716</v>
      </c>
      <c r="H738" s="1007" t="s">
        <v>721</v>
      </c>
      <c r="I738" s="1040" t="s">
        <v>1427</v>
      </c>
      <c r="J738" s="1007" t="s">
        <v>29</v>
      </c>
      <c r="K738" s="1007" t="s">
        <v>59</v>
      </c>
      <c r="L738" s="1011">
        <v>446037.718264</v>
      </c>
      <c r="M738" s="1011">
        <v>4651792.82298</v>
      </c>
      <c r="N738" s="1041"/>
      <c r="O738" s="966" t="s">
        <v>1608</v>
      </c>
      <c r="P738" s="978" t="s">
        <v>1609</v>
      </c>
      <c r="Q738" s="974">
        <f t="shared" si="11"/>
        <v>157.5</v>
      </c>
      <c r="R738" s="1042"/>
    </row>
    <row r="739" s="135" customFormat="1" ht="18" customHeight="1" spans="1:18">
      <c r="A739" s="814" t="s">
        <v>390</v>
      </c>
      <c r="B739" s="814" t="s">
        <v>1285</v>
      </c>
      <c r="C739" s="1007" t="s">
        <v>602</v>
      </c>
      <c r="D739" s="1033">
        <v>19.42</v>
      </c>
      <c r="E739" s="1034" t="s">
        <v>714</v>
      </c>
      <c r="F739" s="1034" t="s">
        <v>1075</v>
      </c>
      <c r="G739" s="1034" t="s">
        <v>716</v>
      </c>
      <c r="H739" s="1007" t="s">
        <v>721</v>
      </c>
      <c r="I739" s="1040" t="s">
        <v>1427</v>
      </c>
      <c r="J739" s="1007" t="s">
        <v>29</v>
      </c>
      <c r="K739" s="1007" t="s">
        <v>41</v>
      </c>
      <c r="L739" s="1011">
        <v>446662.297773</v>
      </c>
      <c r="M739" s="1011">
        <v>4653162.9457</v>
      </c>
      <c r="N739" s="749"/>
      <c r="O739" s="966" t="s">
        <v>1608</v>
      </c>
      <c r="P739" s="978" t="s">
        <v>1609</v>
      </c>
      <c r="Q739" s="974">
        <f t="shared" si="11"/>
        <v>87.39</v>
      </c>
      <c r="R739" s="749"/>
    </row>
    <row r="740" s="135" customFormat="1" ht="18" customHeight="1" spans="1:18">
      <c r="A740" s="814" t="s">
        <v>390</v>
      </c>
      <c r="B740" s="814" t="s">
        <v>1285</v>
      </c>
      <c r="C740" s="1007" t="s">
        <v>1122</v>
      </c>
      <c r="D740" s="1033">
        <v>12.74</v>
      </c>
      <c r="E740" s="1034" t="s">
        <v>714</v>
      </c>
      <c r="F740" s="1034" t="s">
        <v>1075</v>
      </c>
      <c r="G740" s="1034" t="s">
        <v>716</v>
      </c>
      <c r="H740" s="1007" t="s">
        <v>721</v>
      </c>
      <c r="I740" s="1040" t="s">
        <v>1427</v>
      </c>
      <c r="J740" s="1007" t="s">
        <v>29</v>
      </c>
      <c r="K740" s="1007" t="s">
        <v>1634</v>
      </c>
      <c r="L740" s="1011">
        <v>445253.002915</v>
      </c>
      <c r="M740" s="1011">
        <v>4651468.39722</v>
      </c>
      <c r="N740" s="749"/>
      <c r="O740" s="966" t="s">
        <v>1608</v>
      </c>
      <c r="P740" s="978" t="s">
        <v>1609</v>
      </c>
      <c r="Q740" s="974">
        <f t="shared" si="11"/>
        <v>57.33</v>
      </c>
      <c r="R740" s="749"/>
    </row>
    <row r="741" s="135" customFormat="1" ht="18" customHeight="1" spans="1:18">
      <c r="A741" s="814" t="s">
        <v>390</v>
      </c>
      <c r="B741" s="814" t="s">
        <v>1285</v>
      </c>
      <c r="C741" s="1007" t="s">
        <v>1636</v>
      </c>
      <c r="D741" s="1033">
        <v>35.01</v>
      </c>
      <c r="E741" s="1034" t="s">
        <v>714</v>
      </c>
      <c r="F741" s="1034" t="s">
        <v>1075</v>
      </c>
      <c r="G741" s="1034" t="s">
        <v>716</v>
      </c>
      <c r="H741" s="1007" t="s">
        <v>721</v>
      </c>
      <c r="I741" s="1040" t="s">
        <v>1427</v>
      </c>
      <c r="J741" s="1007" t="s">
        <v>49</v>
      </c>
      <c r="K741" s="1007" t="s">
        <v>1634</v>
      </c>
      <c r="L741" s="1011">
        <v>445797.890695</v>
      </c>
      <c r="M741" s="1011">
        <v>4652086.87225</v>
      </c>
      <c r="N741" s="749"/>
      <c r="O741" s="966" t="s">
        <v>1608</v>
      </c>
      <c r="P741" s="978" t="s">
        <v>1609</v>
      </c>
      <c r="Q741" s="974">
        <f t="shared" si="11"/>
        <v>157.545</v>
      </c>
      <c r="R741" s="749"/>
    </row>
    <row r="742" s="135" customFormat="1" ht="18" customHeight="1" spans="1:18">
      <c r="A742" s="814" t="s">
        <v>390</v>
      </c>
      <c r="B742" s="814" t="s">
        <v>1285</v>
      </c>
      <c r="C742" s="1007" t="s">
        <v>415</v>
      </c>
      <c r="D742" s="1033">
        <v>5.61</v>
      </c>
      <c r="E742" s="1034" t="s">
        <v>714</v>
      </c>
      <c r="F742" s="1034" t="s">
        <v>1075</v>
      </c>
      <c r="G742" s="1034" t="s">
        <v>716</v>
      </c>
      <c r="H742" s="1007" t="s">
        <v>721</v>
      </c>
      <c r="I742" s="1040" t="s">
        <v>1427</v>
      </c>
      <c r="J742" s="1007" t="s">
        <v>29</v>
      </c>
      <c r="K742" s="1007" t="s">
        <v>41</v>
      </c>
      <c r="L742" s="1011">
        <v>446553.426115</v>
      </c>
      <c r="M742" s="1011">
        <v>4653171.20492</v>
      </c>
      <c r="N742" s="749"/>
      <c r="O742" s="711" t="s">
        <v>1637</v>
      </c>
      <c r="P742" s="978" t="s">
        <v>1638</v>
      </c>
      <c r="Q742" s="974">
        <f t="shared" si="11"/>
        <v>25.245</v>
      </c>
      <c r="R742" s="749"/>
    </row>
    <row r="743" s="135" customFormat="1" ht="18" customHeight="1" spans="1:18">
      <c r="A743" s="814" t="s">
        <v>390</v>
      </c>
      <c r="B743" s="814" t="s">
        <v>1285</v>
      </c>
      <c r="C743" s="1007" t="s">
        <v>1639</v>
      </c>
      <c r="D743" s="1033">
        <v>39.3</v>
      </c>
      <c r="E743" s="1034" t="s">
        <v>714</v>
      </c>
      <c r="F743" s="1034" t="s">
        <v>1075</v>
      </c>
      <c r="G743" s="1034" t="s">
        <v>716</v>
      </c>
      <c r="H743" s="1007" t="s">
        <v>721</v>
      </c>
      <c r="I743" s="1040" t="s">
        <v>1427</v>
      </c>
      <c r="J743" s="1007" t="s">
        <v>49</v>
      </c>
      <c r="K743" s="1007" t="s">
        <v>1634</v>
      </c>
      <c r="L743" s="1011">
        <v>446399.267499</v>
      </c>
      <c r="M743" s="1011">
        <v>4652325.70231</v>
      </c>
      <c r="N743" s="749"/>
      <c r="O743" s="711" t="s">
        <v>1637</v>
      </c>
      <c r="P743" s="978" t="s">
        <v>1638</v>
      </c>
      <c r="Q743" s="974">
        <f t="shared" si="11"/>
        <v>176.85</v>
      </c>
      <c r="R743" s="749"/>
    </row>
    <row r="744" s="135" customFormat="1" ht="18" customHeight="1" spans="1:18">
      <c r="A744" s="814" t="s">
        <v>390</v>
      </c>
      <c r="B744" s="814" t="s">
        <v>1285</v>
      </c>
      <c r="C744" s="1007" t="s">
        <v>1640</v>
      </c>
      <c r="D744" s="1033">
        <v>75</v>
      </c>
      <c r="E744" s="1034" t="s">
        <v>714</v>
      </c>
      <c r="F744" s="1034" t="s">
        <v>1075</v>
      </c>
      <c r="G744" s="1034" t="s">
        <v>716</v>
      </c>
      <c r="H744" s="1007" t="s">
        <v>717</v>
      </c>
      <c r="I744" s="1040" t="s">
        <v>1427</v>
      </c>
      <c r="J744" s="1007" t="s">
        <v>29</v>
      </c>
      <c r="K744" s="1007" t="s">
        <v>1634</v>
      </c>
      <c r="L744" s="1011">
        <v>445931.539068</v>
      </c>
      <c r="M744" s="1011">
        <v>4651792.86742</v>
      </c>
      <c r="N744" s="749"/>
      <c r="O744" s="711" t="s">
        <v>1637</v>
      </c>
      <c r="P744" s="978" t="s">
        <v>1638</v>
      </c>
      <c r="Q744" s="974">
        <f t="shared" si="11"/>
        <v>337.5</v>
      </c>
      <c r="R744" s="749"/>
    </row>
    <row r="745" s="135" customFormat="1" ht="18" customHeight="1" spans="1:18">
      <c r="A745" s="814" t="s">
        <v>390</v>
      </c>
      <c r="B745" s="814" t="s">
        <v>1285</v>
      </c>
      <c r="C745" s="1007" t="s">
        <v>579</v>
      </c>
      <c r="D745" s="1033">
        <v>23.33</v>
      </c>
      <c r="E745" s="1034" t="s">
        <v>714</v>
      </c>
      <c r="F745" s="1034" t="s">
        <v>1075</v>
      </c>
      <c r="G745" s="1034" t="s">
        <v>716</v>
      </c>
      <c r="H745" s="1007" t="s">
        <v>721</v>
      </c>
      <c r="I745" s="1040" t="s">
        <v>1427</v>
      </c>
      <c r="J745" s="1007" t="s">
        <v>29</v>
      </c>
      <c r="K745" s="1007" t="s">
        <v>41</v>
      </c>
      <c r="L745" s="1011">
        <v>446707.321456</v>
      </c>
      <c r="M745" s="1011">
        <v>4653343.68838</v>
      </c>
      <c r="N745" s="749"/>
      <c r="O745" s="711" t="s">
        <v>1637</v>
      </c>
      <c r="P745" s="978" t="s">
        <v>1638</v>
      </c>
      <c r="Q745" s="974">
        <f t="shared" si="11"/>
        <v>104.985</v>
      </c>
      <c r="R745" s="749"/>
    </row>
    <row r="746" s="135" customFormat="1" ht="18" customHeight="1" spans="1:18">
      <c r="A746" s="814" t="s">
        <v>390</v>
      </c>
      <c r="B746" s="814" t="s">
        <v>1285</v>
      </c>
      <c r="C746" s="1007" t="s">
        <v>1172</v>
      </c>
      <c r="D746" s="1033">
        <v>25.74</v>
      </c>
      <c r="E746" s="1034" t="s">
        <v>714</v>
      </c>
      <c r="F746" s="1034" t="s">
        <v>1075</v>
      </c>
      <c r="G746" s="1034" t="s">
        <v>716</v>
      </c>
      <c r="H746" s="1007" t="s">
        <v>717</v>
      </c>
      <c r="I746" s="1040" t="s">
        <v>1427</v>
      </c>
      <c r="J746" s="1007" t="s">
        <v>29</v>
      </c>
      <c r="K746" s="1007" t="s">
        <v>1634</v>
      </c>
      <c r="L746" s="1011">
        <v>446450.780871</v>
      </c>
      <c r="M746" s="1011">
        <v>4652604.96304</v>
      </c>
      <c r="N746" s="749"/>
      <c r="O746" s="711" t="s">
        <v>1637</v>
      </c>
      <c r="P746" s="978" t="s">
        <v>1638</v>
      </c>
      <c r="Q746" s="974">
        <f t="shared" si="11"/>
        <v>115.83</v>
      </c>
      <c r="R746" s="749"/>
    </row>
    <row r="747" s="135" customFormat="1" ht="18" customHeight="1" spans="1:18">
      <c r="A747" s="814" t="s">
        <v>390</v>
      </c>
      <c r="B747" s="814" t="s">
        <v>1285</v>
      </c>
      <c r="C747" s="1007" t="s">
        <v>1641</v>
      </c>
      <c r="D747" s="1033">
        <v>11.32</v>
      </c>
      <c r="E747" s="1034" t="s">
        <v>714</v>
      </c>
      <c r="F747" s="1034" t="s">
        <v>1075</v>
      </c>
      <c r="G747" s="1034" t="s">
        <v>716</v>
      </c>
      <c r="H747" s="1007" t="s">
        <v>717</v>
      </c>
      <c r="I747" s="1040" t="s">
        <v>1427</v>
      </c>
      <c r="J747" s="1007" t="s">
        <v>29</v>
      </c>
      <c r="K747" s="1007" t="s">
        <v>1634</v>
      </c>
      <c r="L747" s="1011">
        <v>444957.023476</v>
      </c>
      <c r="M747" s="1011">
        <v>4651060.28002</v>
      </c>
      <c r="N747" s="749"/>
      <c r="O747" s="711" t="s">
        <v>1637</v>
      </c>
      <c r="P747" s="978" t="s">
        <v>1638</v>
      </c>
      <c r="Q747" s="974">
        <f t="shared" si="11"/>
        <v>50.94</v>
      </c>
      <c r="R747" s="749"/>
    </row>
    <row r="748" s="135" customFormat="1" ht="18" customHeight="1" spans="1:18">
      <c r="A748" s="814" t="s">
        <v>390</v>
      </c>
      <c r="B748" s="814" t="s">
        <v>1285</v>
      </c>
      <c r="C748" s="1007" t="s">
        <v>1392</v>
      </c>
      <c r="D748" s="1033">
        <v>100.17</v>
      </c>
      <c r="E748" s="1034" t="s">
        <v>714</v>
      </c>
      <c r="F748" s="1034" t="s">
        <v>1075</v>
      </c>
      <c r="G748" s="1034" t="s">
        <v>716</v>
      </c>
      <c r="H748" s="1007" t="s">
        <v>721</v>
      </c>
      <c r="I748" s="1040" t="s">
        <v>1427</v>
      </c>
      <c r="J748" s="1007" t="s">
        <v>29</v>
      </c>
      <c r="K748" s="1007" t="s">
        <v>1634</v>
      </c>
      <c r="L748" s="1011">
        <v>446087.234219</v>
      </c>
      <c r="M748" s="1011">
        <v>4652371.24911</v>
      </c>
      <c r="N748" s="749"/>
      <c r="O748" s="711" t="s">
        <v>1637</v>
      </c>
      <c r="P748" s="978" t="s">
        <v>1638</v>
      </c>
      <c r="Q748" s="974">
        <f t="shared" si="11"/>
        <v>450.765</v>
      </c>
      <c r="R748" s="749"/>
    </row>
    <row r="749" s="540" customFormat="1" ht="18" customHeight="1" spans="1:18">
      <c r="A749" s="984"/>
      <c r="B749" s="684" t="s">
        <v>1286</v>
      </c>
      <c r="C749" s="684"/>
      <c r="D749" s="672">
        <v>580.9527</v>
      </c>
      <c r="E749" s="984"/>
      <c r="F749" s="984"/>
      <c r="G749" s="984"/>
      <c r="H749" s="984"/>
      <c r="I749" s="984"/>
      <c r="J749" s="984"/>
      <c r="K749" s="984"/>
      <c r="L749" s="668"/>
      <c r="M749" s="668"/>
      <c r="N749" s="984"/>
      <c r="O749" s="964"/>
      <c r="P749" s="990" t="s">
        <v>3</v>
      </c>
      <c r="Q749" s="972">
        <f t="shared" si="11"/>
        <v>2614.28715</v>
      </c>
      <c r="R749" s="749"/>
    </row>
    <row r="750" s="135" customFormat="1" ht="18" customHeight="1" spans="1:18">
      <c r="A750" s="814" t="s">
        <v>390</v>
      </c>
      <c r="B750" s="814" t="s">
        <v>1286</v>
      </c>
      <c r="C750" s="1007" t="s">
        <v>1642</v>
      </c>
      <c r="D750" s="1035">
        <v>12.3</v>
      </c>
      <c r="E750" s="814" t="s">
        <v>714</v>
      </c>
      <c r="F750" s="814" t="s">
        <v>1075</v>
      </c>
      <c r="G750" s="814" t="s">
        <v>186</v>
      </c>
      <c r="H750" s="814" t="s">
        <v>27</v>
      </c>
      <c r="I750" s="814" t="s">
        <v>1427</v>
      </c>
      <c r="J750" s="814" t="s">
        <v>29</v>
      </c>
      <c r="K750" s="1007" t="s">
        <v>30</v>
      </c>
      <c r="L750" s="1011">
        <v>445236.19252</v>
      </c>
      <c r="M750" s="1011">
        <v>4650444.48876</v>
      </c>
      <c r="N750" s="772"/>
      <c r="O750" s="711" t="s">
        <v>1637</v>
      </c>
      <c r="P750" s="978" t="s">
        <v>1638</v>
      </c>
      <c r="Q750" s="974">
        <f t="shared" si="11"/>
        <v>55.35</v>
      </c>
      <c r="R750" s="749"/>
    </row>
    <row r="751" s="135" customFormat="1" ht="18" customHeight="1" spans="1:18">
      <c r="A751" s="814" t="s">
        <v>390</v>
      </c>
      <c r="B751" s="814" t="s">
        <v>1286</v>
      </c>
      <c r="C751" s="1007" t="s">
        <v>1643</v>
      </c>
      <c r="D751" s="1035">
        <v>6.21</v>
      </c>
      <c r="E751" s="814" t="s">
        <v>714</v>
      </c>
      <c r="F751" s="814" t="s">
        <v>1075</v>
      </c>
      <c r="G751" s="814" t="s">
        <v>186</v>
      </c>
      <c r="H751" s="814" t="s">
        <v>27</v>
      </c>
      <c r="I751" s="814" t="s">
        <v>1427</v>
      </c>
      <c r="J751" s="814" t="s">
        <v>29</v>
      </c>
      <c r="K751" s="1007" t="s">
        <v>1644</v>
      </c>
      <c r="L751" s="1011">
        <v>444098.309245</v>
      </c>
      <c r="M751" s="1011">
        <v>4649188.65576</v>
      </c>
      <c r="N751" s="772"/>
      <c r="O751" s="711" t="s">
        <v>1637</v>
      </c>
      <c r="P751" s="978" t="s">
        <v>1638</v>
      </c>
      <c r="Q751" s="974">
        <f t="shared" si="11"/>
        <v>27.945</v>
      </c>
      <c r="R751" s="749"/>
    </row>
    <row r="752" s="135" customFormat="1" ht="18" customHeight="1" spans="1:18">
      <c r="A752" s="814" t="s">
        <v>390</v>
      </c>
      <c r="B752" s="814" t="s">
        <v>1286</v>
      </c>
      <c r="C752" s="1007" t="s">
        <v>1645</v>
      </c>
      <c r="D752" s="1035">
        <v>6.72</v>
      </c>
      <c r="E752" s="814" t="s">
        <v>714</v>
      </c>
      <c r="F752" s="814" t="s">
        <v>1075</v>
      </c>
      <c r="G752" s="814" t="s">
        <v>186</v>
      </c>
      <c r="H752" s="814" t="s">
        <v>27</v>
      </c>
      <c r="I752" s="814" t="s">
        <v>1427</v>
      </c>
      <c r="J752" s="814" t="s">
        <v>29</v>
      </c>
      <c r="K752" s="1007" t="s">
        <v>1644</v>
      </c>
      <c r="L752" s="1011">
        <v>443486.075519</v>
      </c>
      <c r="M752" s="1011">
        <v>4648534.89233</v>
      </c>
      <c r="N752" s="772"/>
      <c r="O752" s="711" t="s">
        <v>1637</v>
      </c>
      <c r="P752" s="978" t="s">
        <v>1638</v>
      </c>
      <c r="Q752" s="974">
        <f t="shared" si="11"/>
        <v>30.24</v>
      </c>
      <c r="R752" s="749"/>
    </row>
    <row r="753" s="135" customFormat="1" ht="18" customHeight="1" spans="1:18">
      <c r="A753" s="814" t="s">
        <v>390</v>
      </c>
      <c r="B753" s="814" t="s">
        <v>1286</v>
      </c>
      <c r="C753" s="1007" t="s">
        <v>663</v>
      </c>
      <c r="D753" s="1035">
        <v>27.68</v>
      </c>
      <c r="E753" s="814" t="s">
        <v>714</v>
      </c>
      <c r="F753" s="814" t="s">
        <v>1075</v>
      </c>
      <c r="G753" s="814" t="s">
        <v>186</v>
      </c>
      <c r="H753" s="814" t="s">
        <v>27</v>
      </c>
      <c r="I753" s="814" t="s">
        <v>1427</v>
      </c>
      <c r="J753" s="814" t="s">
        <v>29</v>
      </c>
      <c r="K753" s="1007" t="s">
        <v>30</v>
      </c>
      <c r="L753" s="1011">
        <v>444995.220891</v>
      </c>
      <c r="M753" s="1011">
        <v>4650604.70731</v>
      </c>
      <c r="N753" s="772"/>
      <c r="O753" s="711" t="s">
        <v>1637</v>
      </c>
      <c r="P753" s="978" t="s">
        <v>1638</v>
      </c>
      <c r="Q753" s="974">
        <f t="shared" si="11"/>
        <v>124.56</v>
      </c>
      <c r="R753" s="749"/>
    </row>
    <row r="754" s="135" customFormat="1" ht="18" customHeight="1" spans="1:18">
      <c r="A754" s="814" t="s">
        <v>390</v>
      </c>
      <c r="B754" s="814" t="s">
        <v>1286</v>
      </c>
      <c r="C754" s="1007" t="s">
        <v>1646</v>
      </c>
      <c r="D754" s="1035">
        <v>59.2</v>
      </c>
      <c r="E754" s="814" t="s">
        <v>714</v>
      </c>
      <c r="F754" s="814" t="s">
        <v>1075</v>
      </c>
      <c r="G754" s="814" t="s">
        <v>186</v>
      </c>
      <c r="H754" s="814" t="s">
        <v>27</v>
      </c>
      <c r="I754" s="814" t="s">
        <v>1427</v>
      </c>
      <c r="J754" s="814" t="s">
        <v>29</v>
      </c>
      <c r="K754" s="1007" t="s">
        <v>30</v>
      </c>
      <c r="L754" s="1011">
        <v>444886.246828</v>
      </c>
      <c r="M754" s="1011">
        <v>4650125.87089</v>
      </c>
      <c r="N754" s="772"/>
      <c r="O754" s="711" t="s">
        <v>1637</v>
      </c>
      <c r="P754" s="978" t="s">
        <v>1638</v>
      </c>
      <c r="Q754" s="974">
        <f t="shared" si="11"/>
        <v>266.4</v>
      </c>
      <c r="R754" s="749"/>
    </row>
    <row r="755" s="135" customFormat="1" ht="18" customHeight="1" spans="1:18">
      <c r="A755" s="814" t="s">
        <v>390</v>
      </c>
      <c r="B755" s="814" t="s">
        <v>1286</v>
      </c>
      <c r="C755" s="1007" t="s">
        <v>1647</v>
      </c>
      <c r="D755" s="1035">
        <v>16.51</v>
      </c>
      <c r="E755" s="814" t="s">
        <v>714</v>
      </c>
      <c r="F755" s="814" t="s">
        <v>1075</v>
      </c>
      <c r="G755" s="814" t="s">
        <v>186</v>
      </c>
      <c r="H755" s="814" t="s">
        <v>27</v>
      </c>
      <c r="I755" s="814" t="s">
        <v>1427</v>
      </c>
      <c r="J755" s="814" t="s">
        <v>29</v>
      </c>
      <c r="K755" s="1007" t="s">
        <v>1644</v>
      </c>
      <c r="L755" s="1011">
        <v>444664.367376</v>
      </c>
      <c r="M755" s="1011">
        <v>4651037.11661</v>
      </c>
      <c r="N755" s="772"/>
      <c r="O755" s="711" t="s">
        <v>1637</v>
      </c>
      <c r="P755" s="978" t="s">
        <v>1638</v>
      </c>
      <c r="Q755" s="974">
        <f t="shared" si="11"/>
        <v>74.295</v>
      </c>
      <c r="R755" s="749"/>
    </row>
    <row r="756" s="135" customFormat="1" ht="18" customHeight="1" spans="1:18">
      <c r="A756" s="814" t="s">
        <v>390</v>
      </c>
      <c r="B756" s="814" t="s">
        <v>1286</v>
      </c>
      <c r="C756" s="1007" t="s">
        <v>1342</v>
      </c>
      <c r="D756" s="1035">
        <v>9.35</v>
      </c>
      <c r="E756" s="814" t="s">
        <v>714</v>
      </c>
      <c r="F756" s="814" t="s">
        <v>1075</v>
      </c>
      <c r="G756" s="814" t="s">
        <v>186</v>
      </c>
      <c r="H756" s="814" t="s">
        <v>27</v>
      </c>
      <c r="I756" s="814" t="s">
        <v>1427</v>
      </c>
      <c r="J756" s="814" t="s">
        <v>29</v>
      </c>
      <c r="K756" s="1007" t="s">
        <v>30</v>
      </c>
      <c r="L756" s="1011">
        <v>445294.965568</v>
      </c>
      <c r="M756" s="1011">
        <v>4650993.95933</v>
      </c>
      <c r="N756" s="772"/>
      <c r="O756" s="711" t="s">
        <v>1637</v>
      </c>
      <c r="P756" s="978" t="s">
        <v>1638</v>
      </c>
      <c r="Q756" s="974">
        <f t="shared" si="11"/>
        <v>42.075</v>
      </c>
      <c r="R756" s="749"/>
    </row>
    <row r="757" s="135" customFormat="1" ht="18" customHeight="1" spans="1:18">
      <c r="A757" s="814" t="s">
        <v>390</v>
      </c>
      <c r="B757" s="814" t="s">
        <v>1286</v>
      </c>
      <c r="C757" s="1007" t="s">
        <v>1641</v>
      </c>
      <c r="D757" s="1035">
        <v>1.3</v>
      </c>
      <c r="E757" s="814" t="s">
        <v>714</v>
      </c>
      <c r="F757" s="814" t="s">
        <v>1075</v>
      </c>
      <c r="G757" s="814" t="s">
        <v>186</v>
      </c>
      <c r="H757" s="814" t="s">
        <v>27</v>
      </c>
      <c r="I757" s="814" t="s">
        <v>1427</v>
      </c>
      <c r="J757" s="814" t="s">
        <v>29</v>
      </c>
      <c r="K757" s="1007" t="s">
        <v>59</v>
      </c>
      <c r="L757" s="1011">
        <v>444292.202189</v>
      </c>
      <c r="M757" s="1011">
        <v>4649962.29373</v>
      </c>
      <c r="N757" s="772"/>
      <c r="O757" s="711" t="s">
        <v>1637</v>
      </c>
      <c r="P757" s="978" t="s">
        <v>1638</v>
      </c>
      <c r="Q757" s="974">
        <f t="shared" si="11"/>
        <v>5.85</v>
      </c>
      <c r="R757" s="749"/>
    </row>
    <row r="758" s="135" customFormat="1" ht="18" customHeight="1" spans="1:18">
      <c r="A758" s="814" t="s">
        <v>390</v>
      </c>
      <c r="B758" s="814" t="s">
        <v>1286</v>
      </c>
      <c r="C758" s="1007" t="s">
        <v>1648</v>
      </c>
      <c r="D758" s="1035">
        <v>40.97</v>
      </c>
      <c r="E758" s="814" t="s">
        <v>714</v>
      </c>
      <c r="F758" s="814" t="s">
        <v>1075</v>
      </c>
      <c r="G758" s="814" t="s">
        <v>186</v>
      </c>
      <c r="H758" s="814" t="s">
        <v>27</v>
      </c>
      <c r="I758" s="814" t="s">
        <v>1427</v>
      </c>
      <c r="J758" s="814" t="s">
        <v>29</v>
      </c>
      <c r="K758" s="1007" t="s">
        <v>59</v>
      </c>
      <c r="L758" s="1011">
        <v>443507.222507</v>
      </c>
      <c r="M758" s="1011">
        <v>4647915.59171</v>
      </c>
      <c r="N758" s="772"/>
      <c r="O758" s="711" t="s">
        <v>1637</v>
      </c>
      <c r="P758" s="978" t="s">
        <v>1638</v>
      </c>
      <c r="Q758" s="974">
        <f t="shared" si="11"/>
        <v>184.365</v>
      </c>
      <c r="R758" s="749"/>
    </row>
    <row r="759" s="135" customFormat="1" ht="18" customHeight="1" spans="1:18">
      <c r="A759" s="814" t="s">
        <v>390</v>
      </c>
      <c r="B759" s="814" t="s">
        <v>1286</v>
      </c>
      <c r="C759" s="1007" t="s">
        <v>537</v>
      </c>
      <c r="D759" s="1035">
        <v>82.67</v>
      </c>
      <c r="E759" s="814" t="s">
        <v>714</v>
      </c>
      <c r="F759" s="814" t="s">
        <v>1075</v>
      </c>
      <c r="G759" s="814" t="s">
        <v>186</v>
      </c>
      <c r="H759" s="814" t="s">
        <v>27</v>
      </c>
      <c r="I759" s="814" t="s">
        <v>1427</v>
      </c>
      <c r="J759" s="814" t="s">
        <v>29</v>
      </c>
      <c r="K759" s="1007" t="s">
        <v>1644</v>
      </c>
      <c r="L759" s="1011">
        <v>445337.941108</v>
      </c>
      <c r="M759" s="1011">
        <v>4650843.96685</v>
      </c>
      <c r="N759" s="772"/>
      <c r="O759" s="711" t="s">
        <v>1637</v>
      </c>
      <c r="P759" s="978" t="s">
        <v>1638</v>
      </c>
      <c r="Q759" s="974">
        <f t="shared" si="11"/>
        <v>372.015</v>
      </c>
      <c r="R759" s="749"/>
    </row>
    <row r="760" s="135" customFormat="1" ht="18" customHeight="1" spans="1:18">
      <c r="A760" s="814" t="s">
        <v>390</v>
      </c>
      <c r="B760" s="814" t="s">
        <v>1286</v>
      </c>
      <c r="C760" s="1007" t="s">
        <v>1649</v>
      </c>
      <c r="D760" s="1035">
        <v>20.8</v>
      </c>
      <c r="E760" s="814" t="s">
        <v>714</v>
      </c>
      <c r="F760" s="814" t="s">
        <v>1075</v>
      </c>
      <c r="G760" s="814" t="s">
        <v>186</v>
      </c>
      <c r="H760" s="814" t="s">
        <v>27</v>
      </c>
      <c r="I760" s="814" t="s">
        <v>1427</v>
      </c>
      <c r="J760" s="814" t="s">
        <v>29</v>
      </c>
      <c r="K760" s="1007" t="s">
        <v>59</v>
      </c>
      <c r="L760" s="1011">
        <v>444383.364652</v>
      </c>
      <c r="M760" s="1011">
        <v>4649913.9006</v>
      </c>
      <c r="N760" s="772"/>
      <c r="O760" s="711" t="s">
        <v>1637</v>
      </c>
      <c r="P760" s="978" t="s">
        <v>1638</v>
      </c>
      <c r="Q760" s="974">
        <f t="shared" si="11"/>
        <v>93.6</v>
      </c>
      <c r="R760" s="749"/>
    </row>
    <row r="761" s="135" customFormat="1" ht="18" customHeight="1" spans="1:18">
      <c r="A761" s="814" t="s">
        <v>390</v>
      </c>
      <c r="B761" s="814" t="s">
        <v>1286</v>
      </c>
      <c r="C761" s="1007" t="s">
        <v>1650</v>
      </c>
      <c r="D761" s="1035">
        <v>17.09</v>
      </c>
      <c r="E761" s="814" t="s">
        <v>714</v>
      </c>
      <c r="F761" s="814" t="s">
        <v>1075</v>
      </c>
      <c r="G761" s="814" t="s">
        <v>186</v>
      </c>
      <c r="H761" s="814" t="s">
        <v>27</v>
      </c>
      <c r="I761" s="814" t="s">
        <v>1427</v>
      </c>
      <c r="J761" s="814" t="s">
        <v>29</v>
      </c>
      <c r="K761" s="1007" t="s">
        <v>59</v>
      </c>
      <c r="L761" s="1011">
        <v>443517.149458</v>
      </c>
      <c r="M761" s="1011">
        <v>4648396.51096</v>
      </c>
      <c r="N761" s="772"/>
      <c r="O761" s="711" t="s">
        <v>1637</v>
      </c>
      <c r="P761" s="978" t="s">
        <v>1638</v>
      </c>
      <c r="Q761" s="974">
        <f t="shared" si="11"/>
        <v>76.905</v>
      </c>
      <c r="R761" s="749"/>
    </row>
    <row r="762" s="135" customFormat="1" ht="18" customHeight="1" spans="1:18">
      <c r="A762" s="814" t="s">
        <v>390</v>
      </c>
      <c r="B762" s="814" t="s">
        <v>1286</v>
      </c>
      <c r="C762" s="1007" t="s">
        <v>1651</v>
      </c>
      <c r="D762" s="1035">
        <v>79.57</v>
      </c>
      <c r="E762" s="814" t="s">
        <v>714</v>
      </c>
      <c r="F762" s="814" t="s">
        <v>1075</v>
      </c>
      <c r="G762" s="814" t="s">
        <v>186</v>
      </c>
      <c r="H762" s="814" t="s">
        <v>27</v>
      </c>
      <c r="I762" s="814" t="s">
        <v>1427</v>
      </c>
      <c r="J762" s="814" t="s">
        <v>29</v>
      </c>
      <c r="K762" s="1007" t="s">
        <v>1644</v>
      </c>
      <c r="L762" s="1011">
        <v>444684.220848</v>
      </c>
      <c r="M762" s="1011">
        <v>4649941.25456</v>
      </c>
      <c r="N762" s="772"/>
      <c r="O762" s="711" t="s">
        <v>1637</v>
      </c>
      <c r="P762" s="978" t="s">
        <v>1638</v>
      </c>
      <c r="Q762" s="974">
        <f t="shared" si="11"/>
        <v>358.065</v>
      </c>
      <c r="R762" s="749"/>
    </row>
    <row r="763" s="931" customFormat="1" ht="18" customHeight="1" spans="1:18">
      <c r="A763" s="814" t="s">
        <v>390</v>
      </c>
      <c r="B763" s="814" t="s">
        <v>1286</v>
      </c>
      <c r="C763" s="1007" t="s">
        <v>1652</v>
      </c>
      <c r="D763" s="1035">
        <v>7.07</v>
      </c>
      <c r="E763" s="814" t="s">
        <v>714</v>
      </c>
      <c r="F763" s="814" t="s">
        <v>1075</v>
      </c>
      <c r="G763" s="814" t="s">
        <v>186</v>
      </c>
      <c r="H763" s="814" t="s">
        <v>27</v>
      </c>
      <c r="I763" s="814" t="s">
        <v>1427</v>
      </c>
      <c r="J763" s="814" t="s">
        <v>29</v>
      </c>
      <c r="K763" s="1007" t="s">
        <v>59</v>
      </c>
      <c r="L763" s="1011">
        <v>443738.748797</v>
      </c>
      <c r="M763" s="1011">
        <v>4648913.04682</v>
      </c>
      <c r="N763" s="772"/>
      <c r="O763" s="711" t="s">
        <v>1637</v>
      </c>
      <c r="P763" s="978" t="s">
        <v>1638</v>
      </c>
      <c r="Q763" s="974">
        <f t="shared" si="11"/>
        <v>31.815</v>
      </c>
      <c r="R763" s="1041"/>
    </row>
    <row r="764" s="931" customFormat="1" ht="18" customHeight="1" spans="1:18">
      <c r="A764" s="814" t="s">
        <v>390</v>
      </c>
      <c r="B764" s="814" t="s">
        <v>1286</v>
      </c>
      <c r="C764" s="1007" t="s">
        <v>1653</v>
      </c>
      <c r="D764" s="1035">
        <v>29.76</v>
      </c>
      <c r="E764" s="814" t="s">
        <v>714</v>
      </c>
      <c r="F764" s="814" t="s">
        <v>1075</v>
      </c>
      <c r="G764" s="814" t="s">
        <v>186</v>
      </c>
      <c r="H764" s="814" t="s">
        <v>27</v>
      </c>
      <c r="I764" s="814" t="s">
        <v>1427</v>
      </c>
      <c r="J764" s="814" t="s">
        <v>29</v>
      </c>
      <c r="K764" s="1007" t="s">
        <v>30</v>
      </c>
      <c r="L764" s="1011">
        <v>444702.564865</v>
      </c>
      <c r="M764" s="1011">
        <v>4650222.0655</v>
      </c>
      <c r="N764" s="772"/>
      <c r="O764" s="711" t="s">
        <v>1637</v>
      </c>
      <c r="P764" s="978" t="s">
        <v>1638</v>
      </c>
      <c r="Q764" s="974">
        <f t="shared" si="11"/>
        <v>133.92</v>
      </c>
      <c r="R764" s="1041"/>
    </row>
    <row r="765" s="931" customFormat="1" ht="18" customHeight="1" spans="1:18">
      <c r="A765" s="814" t="s">
        <v>390</v>
      </c>
      <c r="B765" s="814" t="s">
        <v>1286</v>
      </c>
      <c r="C765" s="1007" t="s">
        <v>1654</v>
      </c>
      <c r="D765" s="1035">
        <v>22.04</v>
      </c>
      <c r="E765" s="814" t="s">
        <v>714</v>
      </c>
      <c r="F765" s="814" t="s">
        <v>1075</v>
      </c>
      <c r="G765" s="814" t="s">
        <v>186</v>
      </c>
      <c r="H765" s="814" t="s">
        <v>27</v>
      </c>
      <c r="I765" s="814" t="s">
        <v>1427</v>
      </c>
      <c r="J765" s="814" t="s">
        <v>29</v>
      </c>
      <c r="K765" s="1007" t="s">
        <v>59</v>
      </c>
      <c r="L765" s="1011">
        <v>443422.839304</v>
      </c>
      <c r="M765" s="1011">
        <v>4647907.83665</v>
      </c>
      <c r="N765" s="772"/>
      <c r="O765" s="711" t="s">
        <v>1637</v>
      </c>
      <c r="P765" s="978" t="s">
        <v>1638</v>
      </c>
      <c r="Q765" s="974">
        <f t="shared" si="11"/>
        <v>99.18</v>
      </c>
      <c r="R765" s="1041"/>
    </row>
    <row r="766" s="931" customFormat="1" ht="18" customHeight="1" spans="1:18">
      <c r="A766" s="814" t="s">
        <v>390</v>
      </c>
      <c r="B766" s="814" t="s">
        <v>1286</v>
      </c>
      <c r="C766" s="1007" t="s">
        <v>1655</v>
      </c>
      <c r="D766" s="1035">
        <v>15.73</v>
      </c>
      <c r="E766" s="814" t="s">
        <v>714</v>
      </c>
      <c r="F766" s="814" t="s">
        <v>1075</v>
      </c>
      <c r="G766" s="814" t="s">
        <v>186</v>
      </c>
      <c r="H766" s="814" t="s">
        <v>27</v>
      </c>
      <c r="I766" s="814" t="s">
        <v>1427</v>
      </c>
      <c r="J766" s="814" t="s">
        <v>29</v>
      </c>
      <c r="K766" s="1007" t="s">
        <v>1644</v>
      </c>
      <c r="L766" s="1011">
        <v>443461.728853</v>
      </c>
      <c r="M766" s="1011">
        <v>4648364.22414</v>
      </c>
      <c r="N766" s="772"/>
      <c r="O766" s="711" t="s">
        <v>1637</v>
      </c>
      <c r="P766" s="978" t="s">
        <v>1638</v>
      </c>
      <c r="Q766" s="974">
        <f t="shared" si="11"/>
        <v>70.785</v>
      </c>
      <c r="R766" s="1041"/>
    </row>
    <row r="767" s="135" customFormat="1" ht="18" customHeight="1" spans="1:18">
      <c r="A767" s="814" t="s">
        <v>390</v>
      </c>
      <c r="B767" s="814" t="s">
        <v>1286</v>
      </c>
      <c r="C767" s="1007" t="s">
        <v>1133</v>
      </c>
      <c r="D767" s="1035">
        <v>11.91</v>
      </c>
      <c r="E767" s="814" t="s">
        <v>714</v>
      </c>
      <c r="F767" s="814" t="s">
        <v>1075</v>
      </c>
      <c r="G767" s="814" t="s">
        <v>186</v>
      </c>
      <c r="H767" s="814" t="s">
        <v>27</v>
      </c>
      <c r="I767" s="814" t="s">
        <v>1427</v>
      </c>
      <c r="J767" s="814" t="s">
        <v>29</v>
      </c>
      <c r="K767" s="1007" t="s">
        <v>30</v>
      </c>
      <c r="L767" s="1011">
        <v>445244.624357</v>
      </c>
      <c r="M767" s="1011">
        <v>4650994.50711</v>
      </c>
      <c r="N767" s="772"/>
      <c r="O767" s="711" t="s">
        <v>1637</v>
      </c>
      <c r="P767" s="978" t="s">
        <v>1638</v>
      </c>
      <c r="Q767" s="974">
        <f t="shared" si="11"/>
        <v>53.595</v>
      </c>
      <c r="R767" s="749"/>
    </row>
    <row r="768" s="135" customFormat="1" ht="18" customHeight="1" spans="1:18">
      <c r="A768" s="814" t="s">
        <v>390</v>
      </c>
      <c r="B768" s="814" t="s">
        <v>1286</v>
      </c>
      <c r="C768" s="1007" t="s">
        <v>1656</v>
      </c>
      <c r="D768" s="1035">
        <v>3.86</v>
      </c>
      <c r="E768" s="814" t="s">
        <v>714</v>
      </c>
      <c r="F768" s="814" t="s">
        <v>1075</v>
      </c>
      <c r="G768" s="814" t="s">
        <v>186</v>
      </c>
      <c r="H768" s="814" t="s">
        <v>27</v>
      </c>
      <c r="I768" s="814" t="s">
        <v>1427</v>
      </c>
      <c r="J768" s="814" t="s">
        <v>29</v>
      </c>
      <c r="K768" s="1007" t="s">
        <v>59</v>
      </c>
      <c r="L768" s="1011">
        <v>443624.149327</v>
      </c>
      <c r="M768" s="1011">
        <v>4648681.85229</v>
      </c>
      <c r="N768" s="772"/>
      <c r="O768" s="711" t="s">
        <v>1637</v>
      </c>
      <c r="P768" s="978" t="s">
        <v>1638</v>
      </c>
      <c r="Q768" s="974">
        <f t="shared" si="11"/>
        <v>17.37</v>
      </c>
      <c r="R768" s="749"/>
    </row>
    <row r="769" s="135" customFormat="1" ht="18" customHeight="1" spans="1:18">
      <c r="A769" s="814" t="s">
        <v>390</v>
      </c>
      <c r="B769" s="814" t="s">
        <v>1286</v>
      </c>
      <c r="C769" s="1007" t="s">
        <v>353</v>
      </c>
      <c r="D769" s="1035">
        <v>25.44</v>
      </c>
      <c r="E769" s="814" t="s">
        <v>714</v>
      </c>
      <c r="F769" s="814" t="s">
        <v>1075</v>
      </c>
      <c r="G769" s="814" t="s">
        <v>186</v>
      </c>
      <c r="H769" s="814" t="s">
        <v>27</v>
      </c>
      <c r="I769" s="814" t="s">
        <v>1427</v>
      </c>
      <c r="J769" s="814" t="s">
        <v>29</v>
      </c>
      <c r="K769" s="1007" t="s">
        <v>1644</v>
      </c>
      <c r="L769" s="1011">
        <v>445008.158866</v>
      </c>
      <c r="M769" s="1011">
        <v>4651024.78533</v>
      </c>
      <c r="N769" s="772"/>
      <c r="O769" s="711" t="s">
        <v>1637</v>
      </c>
      <c r="P769" s="978" t="s">
        <v>1638</v>
      </c>
      <c r="Q769" s="974">
        <f t="shared" si="11"/>
        <v>114.48</v>
      </c>
      <c r="R769" s="749"/>
    </row>
    <row r="770" s="135" customFormat="1" ht="18" customHeight="1" spans="1:18">
      <c r="A770" s="814" t="s">
        <v>390</v>
      </c>
      <c r="B770" s="814" t="s">
        <v>1286</v>
      </c>
      <c r="C770" s="1007" t="s">
        <v>1657</v>
      </c>
      <c r="D770" s="1035">
        <v>84.77</v>
      </c>
      <c r="E770" s="814" t="s">
        <v>714</v>
      </c>
      <c r="F770" s="814" t="s">
        <v>1075</v>
      </c>
      <c r="G770" s="814" t="s">
        <v>186</v>
      </c>
      <c r="H770" s="814" t="s">
        <v>27</v>
      </c>
      <c r="I770" s="814" t="s">
        <v>1427</v>
      </c>
      <c r="J770" s="814" t="s">
        <v>29</v>
      </c>
      <c r="K770" s="1007" t="s">
        <v>59</v>
      </c>
      <c r="L770" s="1011">
        <v>444205.699764</v>
      </c>
      <c r="M770" s="1011">
        <v>4649596.41721</v>
      </c>
      <c r="N770" s="772"/>
      <c r="O770" s="711" t="s">
        <v>1637</v>
      </c>
      <c r="P770" s="978" t="s">
        <v>1638</v>
      </c>
      <c r="Q770" s="974">
        <f t="shared" si="11"/>
        <v>381.465</v>
      </c>
      <c r="R770" s="749"/>
    </row>
    <row r="771" s="927" customFormat="1" spans="1:248">
      <c r="A771" s="1043"/>
      <c r="B771" s="1044" t="s">
        <v>1287</v>
      </c>
      <c r="C771" s="1045"/>
      <c r="D771" s="1046">
        <v>255.94</v>
      </c>
      <c r="E771" s="1047"/>
      <c r="F771" s="1048"/>
      <c r="G771" s="1049"/>
      <c r="H771" s="1043"/>
      <c r="I771" s="1055"/>
      <c r="J771" s="1043"/>
      <c r="K771" s="1043"/>
      <c r="L771" s="1056"/>
      <c r="M771" s="1056"/>
      <c r="N771" s="1057"/>
      <c r="O771" s="1058"/>
      <c r="P771" s="1059" t="s">
        <v>3</v>
      </c>
      <c r="Q771" s="972">
        <f t="shared" si="11"/>
        <v>1151.73</v>
      </c>
      <c r="R771" s="1067"/>
      <c r="IJ771" s="1"/>
      <c r="IK771" s="1"/>
      <c r="IL771" s="1"/>
      <c r="IM771" s="1"/>
      <c r="IN771" s="1"/>
    </row>
    <row r="772" s="927" customFormat="1" spans="1:248">
      <c r="A772" s="749" t="s">
        <v>390</v>
      </c>
      <c r="B772" s="749" t="s">
        <v>1287</v>
      </c>
      <c r="C772" s="815" t="s">
        <v>434</v>
      </c>
      <c r="D772" s="1050">
        <v>22.22</v>
      </c>
      <c r="E772" s="681" t="s">
        <v>714</v>
      </c>
      <c r="F772" s="681" t="s">
        <v>1075</v>
      </c>
      <c r="G772" s="681" t="s">
        <v>186</v>
      </c>
      <c r="H772" s="815" t="s">
        <v>722</v>
      </c>
      <c r="I772" s="749" t="s">
        <v>1427</v>
      </c>
      <c r="J772" s="815" t="s">
        <v>327</v>
      </c>
      <c r="K772" s="815" t="s">
        <v>1658</v>
      </c>
      <c r="L772" s="772">
        <v>439238.705338</v>
      </c>
      <c r="M772" s="772">
        <v>4649032.30443</v>
      </c>
      <c r="N772" s="1060"/>
      <c r="O772" s="711" t="s">
        <v>1637</v>
      </c>
      <c r="P772" s="978" t="s">
        <v>1638</v>
      </c>
      <c r="Q772" s="974">
        <f t="shared" si="11"/>
        <v>99.99</v>
      </c>
      <c r="R772" s="1068"/>
      <c r="IJ772" s="1"/>
      <c r="IK772" s="1"/>
      <c r="IL772" s="1"/>
      <c r="IM772" s="1"/>
      <c r="IN772" s="1"/>
    </row>
    <row r="773" s="927" customFormat="1" spans="1:248">
      <c r="A773" s="749" t="s">
        <v>390</v>
      </c>
      <c r="B773" s="749" t="s">
        <v>1287</v>
      </c>
      <c r="C773" s="815" t="s">
        <v>1659</v>
      </c>
      <c r="D773" s="1050">
        <v>5.6</v>
      </c>
      <c r="E773" s="681" t="s">
        <v>714</v>
      </c>
      <c r="F773" s="681" t="s">
        <v>1075</v>
      </c>
      <c r="G773" s="681" t="s">
        <v>186</v>
      </c>
      <c r="H773" s="815" t="s">
        <v>721</v>
      </c>
      <c r="I773" s="749" t="s">
        <v>1427</v>
      </c>
      <c r="J773" s="815" t="s">
        <v>29</v>
      </c>
      <c r="K773" s="815" t="s">
        <v>1644</v>
      </c>
      <c r="L773" s="772">
        <v>443429.028547</v>
      </c>
      <c r="M773" s="772">
        <v>4647748.66154</v>
      </c>
      <c r="N773" s="1060"/>
      <c r="O773" s="711" t="s">
        <v>1637</v>
      </c>
      <c r="P773" s="978" t="s">
        <v>1638</v>
      </c>
      <c r="Q773" s="974">
        <f t="shared" si="11"/>
        <v>25.2</v>
      </c>
      <c r="R773" s="1068"/>
      <c r="IJ773" s="1"/>
      <c r="IK773" s="1"/>
      <c r="IL773" s="1"/>
      <c r="IM773" s="1"/>
      <c r="IN773" s="1"/>
    </row>
    <row r="774" s="927" customFormat="1" spans="1:248">
      <c r="A774" s="749" t="s">
        <v>390</v>
      </c>
      <c r="B774" s="749" t="s">
        <v>1287</v>
      </c>
      <c r="C774" s="815" t="s">
        <v>1660</v>
      </c>
      <c r="D774" s="1050">
        <v>13.32</v>
      </c>
      <c r="E774" s="681" t="s">
        <v>714</v>
      </c>
      <c r="F774" s="681" t="s">
        <v>1075</v>
      </c>
      <c r="G774" s="681" t="s">
        <v>186</v>
      </c>
      <c r="H774" s="815" t="s">
        <v>721</v>
      </c>
      <c r="I774" s="749" t="s">
        <v>1427</v>
      </c>
      <c r="J774" s="815" t="s">
        <v>29</v>
      </c>
      <c r="K774" s="815" t="s">
        <v>1644</v>
      </c>
      <c r="L774" s="772">
        <v>443514.78418</v>
      </c>
      <c r="M774" s="772">
        <v>4647732.51767</v>
      </c>
      <c r="N774" s="1060"/>
      <c r="O774" s="711" t="s">
        <v>1637</v>
      </c>
      <c r="P774" s="978" t="s">
        <v>1638</v>
      </c>
      <c r="Q774" s="974">
        <f t="shared" ref="Q774:Q837" si="12">D774*4.5</f>
        <v>59.94</v>
      </c>
      <c r="R774" s="1068"/>
      <c r="IJ774" s="1"/>
      <c r="IK774" s="1"/>
      <c r="IL774" s="1"/>
      <c r="IM774" s="1"/>
      <c r="IN774" s="1"/>
    </row>
    <row r="775" s="927" customFormat="1" spans="1:248">
      <c r="A775" s="749" t="s">
        <v>390</v>
      </c>
      <c r="B775" s="749" t="s">
        <v>1287</v>
      </c>
      <c r="C775" s="815" t="s">
        <v>1533</v>
      </c>
      <c r="D775" s="1050">
        <v>54.36</v>
      </c>
      <c r="E775" s="681" t="s">
        <v>714</v>
      </c>
      <c r="F775" s="681" t="s">
        <v>1075</v>
      </c>
      <c r="G775" s="681" t="s">
        <v>186</v>
      </c>
      <c r="H775" s="815" t="s">
        <v>721</v>
      </c>
      <c r="I775" s="749" t="s">
        <v>1427</v>
      </c>
      <c r="J775" s="815" t="s">
        <v>29</v>
      </c>
      <c r="K775" s="815" t="s">
        <v>1661</v>
      </c>
      <c r="L775" s="772">
        <v>443502.776645</v>
      </c>
      <c r="M775" s="772">
        <v>4647542.46778</v>
      </c>
      <c r="N775" s="1060"/>
      <c r="O775" s="711" t="s">
        <v>1637</v>
      </c>
      <c r="P775" s="978" t="s">
        <v>1638</v>
      </c>
      <c r="Q775" s="974">
        <f t="shared" si="12"/>
        <v>244.62</v>
      </c>
      <c r="R775" s="1068"/>
      <c r="IJ775" s="1"/>
      <c r="IK775" s="1"/>
      <c r="IL775" s="1"/>
      <c r="IM775" s="1"/>
      <c r="IN775" s="1"/>
    </row>
    <row r="776" s="927" customFormat="1" spans="1:248">
      <c r="A776" s="749" t="s">
        <v>390</v>
      </c>
      <c r="B776" s="749" t="s">
        <v>1287</v>
      </c>
      <c r="C776" s="815" t="s">
        <v>1630</v>
      </c>
      <c r="D776" s="1050">
        <v>1.01</v>
      </c>
      <c r="E776" s="681" t="s">
        <v>714</v>
      </c>
      <c r="F776" s="681" t="s">
        <v>1075</v>
      </c>
      <c r="G776" s="681" t="s">
        <v>186</v>
      </c>
      <c r="H776" s="815" t="s">
        <v>721</v>
      </c>
      <c r="I776" s="749" t="s">
        <v>1427</v>
      </c>
      <c r="J776" s="815" t="s">
        <v>29</v>
      </c>
      <c r="K776" s="815" t="s">
        <v>1661</v>
      </c>
      <c r="L776" s="772">
        <v>443247.256863</v>
      </c>
      <c r="M776" s="772">
        <v>4647246.72377</v>
      </c>
      <c r="N776" s="1060"/>
      <c r="O776" s="711" t="s">
        <v>1637</v>
      </c>
      <c r="P776" s="978" t="s">
        <v>1638</v>
      </c>
      <c r="Q776" s="974">
        <f t="shared" si="12"/>
        <v>4.545</v>
      </c>
      <c r="R776" s="1068"/>
      <c r="IJ776" s="1"/>
      <c r="IK776" s="1"/>
      <c r="IL776" s="1"/>
      <c r="IM776" s="1"/>
      <c r="IN776" s="1"/>
    </row>
    <row r="777" s="927" customFormat="1" spans="1:248">
      <c r="A777" s="749" t="s">
        <v>390</v>
      </c>
      <c r="B777" s="749" t="s">
        <v>1287</v>
      </c>
      <c r="C777" s="815" t="s">
        <v>1662</v>
      </c>
      <c r="D777" s="1050">
        <v>51.94</v>
      </c>
      <c r="E777" s="681" t="s">
        <v>714</v>
      </c>
      <c r="F777" s="681" t="s">
        <v>1075</v>
      </c>
      <c r="G777" s="681" t="s">
        <v>186</v>
      </c>
      <c r="H777" s="815" t="s">
        <v>721</v>
      </c>
      <c r="I777" s="749" t="s">
        <v>1427</v>
      </c>
      <c r="J777" s="815" t="s">
        <v>29</v>
      </c>
      <c r="K777" s="815" t="s">
        <v>1644</v>
      </c>
      <c r="L777" s="772">
        <v>443358.579294</v>
      </c>
      <c r="M777" s="772">
        <v>4647599.69028</v>
      </c>
      <c r="N777" s="1060"/>
      <c r="O777" s="711" t="s">
        <v>1637</v>
      </c>
      <c r="P777" s="978" t="s">
        <v>1638</v>
      </c>
      <c r="Q777" s="974">
        <f t="shared" si="12"/>
        <v>233.73</v>
      </c>
      <c r="R777" s="1068"/>
      <c r="IJ777" s="1"/>
      <c r="IK777" s="1"/>
      <c r="IL777" s="1"/>
      <c r="IM777" s="1"/>
      <c r="IN777" s="1"/>
    </row>
    <row r="778" s="927" customFormat="1" spans="1:248">
      <c r="A778" s="749" t="s">
        <v>390</v>
      </c>
      <c r="B778" s="749" t="s">
        <v>1287</v>
      </c>
      <c r="C778" s="815" t="s">
        <v>1663</v>
      </c>
      <c r="D778" s="1050">
        <v>48.18</v>
      </c>
      <c r="E778" s="681" t="s">
        <v>714</v>
      </c>
      <c r="F778" s="681" t="s">
        <v>1075</v>
      </c>
      <c r="G778" s="681" t="s">
        <v>186</v>
      </c>
      <c r="H778" s="815" t="s">
        <v>721</v>
      </c>
      <c r="I778" s="749" t="s">
        <v>1427</v>
      </c>
      <c r="J778" s="815" t="s">
        <v>29</v>
      </c>
      <c r="K778" s="815" t="s">
        <v>1644</v>
      </c>
      <c r="L778" s="772">
        <v>443342.968076</v>
      </c>
      <c r="M778" s="772">
        <v>4647400.96375</v>
      </c>
      <c r="N778" s="1060"/>
      <c r="O778" s="711" t="s">
        <v>1637</v>
      </c>
      <c r="P778" s="978" t="s">
        <v>1638</v>
      </c>
      <c r="Q778" s="974">
        <f t="shared" si="12"/>
        <v>216.81</v>
      </c>
      <c r="R778" s="1068"/>
      <c r="IJ778" s="1"/>
      <c r="IK778" s="1"/>
      <c r="IL778" s="1"/>
      <c r="IM778" s="1"/>
      <c r="IN778" s="1"/>
    </row>
    <row r="779" spans="1:18">
      <c r="A779" s="749" t="s">
        <v>390</v>
      </c>
      <c r="B779" s="749" t="s">
        <v>1287</v>
      </c>
      <c r="C779" s="815" t="s">
        <v>1664</v>
      </c>
      <c r="D779" s="1050">
        <v>26.5</v>
      </c>
      <c r="E779" s="681" t="s">
        <v>714</v>
      </c>
      <c r="F779" s="681" t="s">
        <v>1075</v>
      </c>
      <c r="G779" s="681" t="s">
        <v>186</v>
      </c>
      <c r="H779" s="815" t="s">
        <v>717</v>
      </c>
      <c r="I779" s="749" t="s">
        <v>1427</v>
      </c>
      <c r="J779" s="815" t="s">
        <v>49</v>
      </c>
      <c r="K779" s="815" t="s">
        <v>1644</v>
      </c>
      <c r="L779" s="772">
        <v>443617.76004</v>
      </c>
      <c r="M779" s="772">
        <v>4647602.79879</v>
      </c>
      <c r="N779" s="1061"/>
      <c r="O779" s="711" t="s">
        <v>1637</v>
      </c>
      <c r="P779" s="978" t="s">
        <v>1638</v>
      </c>
      <c r="Q779" s="974">
        <f t="shared" si="12"/>
        <v>119.25</v>
      </c>
      <c r="R779" s="1068"/>
    </row>
    <row r="780" spans="1:18">
      <c r="A780" s="749" t="s">
        <v>390</v>
      </c>
      <c r="B780" s="749" t="s">
        <v>1287</v>
      </c>
      <c r="C780" s="815" t="s">
        <v>1123</v>
      </c>
      <c r="D780" s="1050">
        <v>32.81</v>
      </c>
      <c r="E780" s="681" t="s">
        <v>714</v>
      </c>
      <c r="F780" s="681" t="s">
        <v>1075</v>
      </c>
      <c r="G780" s="681" t="s">
        <v>186</v>
      </c>
      <c r="H780" s="815" t="s">
        <v>721</v>
      </c>
      <c r="I780" s="749" t="s">
        <v>1427</v>
      </c>
      <c r="J780" s="815" t="s">
        <v>29</v>
      </c>
      <c r="K780" s="815" t="s">
        <v>1644</v>
      </c>
      <c r="L780" s="772">
        <v>443487.261335</v>
      </c>
      <c r="M780" s="772">
        <v>4647398.50019</v>
      </c>
      <c r="N780" s="1061"/>
      <c r="O780" s="711" t="s">
        <v>1637</v>
      </c>
      <c r="P780" s="978" t="s">
        <v>1638</v>
      </c>
      <c r="Q780" s="974">
        <f t="shared" si="12"/>
        <v>147.645</v>
      </c>
      <c r="R780" s="1068"/>
    </row>
    <row r="781" spans="1:18">
      <c r="A781" s="984" t="s">
        <v>390</v>
      </c>
      <c r="B781" s="984" t="s">
        <v>391</v>
      </c>
      <c r="C781" s="998"/>
      <c r="D781" s="1051">
        <v>5414.9</v>
      </c>
      <c r="E781" s="1052"/>
      <c r="F781" s="1052"/>
      <c r="G781" s="1052"/>
      <c r="H781" s="1053"/>
      <c r="I781" s="1032"/>
      <c r="J781" s="1053"/>
      <c r="K781" s="1053"/>
      <c r="L781" s="1062"/>
      <c r="M781" s="1062"/>
      <c r="N781" s="1063"/>
      <c r="O781" s="1064"/>
      <c r="P781" s="1065" t="s">
        <v>3</v>
      </c>
      <c r="Q781" s="972">
        <f t="shared" si="12"/>
        <v>24367.05</v>
      </c>
      <c r="R781" s="1068"/>
    </row>
    <row r="782" spans="1:18">
      <c r="A782" s="749" t="s">
        <v>390</v>
      </c>
      <c r="B782" s="749" t="s">
        <v>391</v>
      </c>
      <c r="C782" s="815" t="s">
        <v>686</v>
      </c>
      <c r="D782" s="749">
        <v>1.1</v>
      </c>
      <c r="E782" s="681" t="s">
        <v>714</v>
      </c>
      <c r="F782" s="681" t="s">
        <v>1075</v>
      </c>
      <c r="G782" s="1054" t="s">
        <v>716</v>
      </c>
      <c r="H782" s="749" t="s">
        <v>27</v>
      </c>
      <c r="I782" s="749" t="s">
        <v>28</v>
      </c>
      <c r="J782" s="749" t="s">
        <v>58</v>
      </c>
      <c r="K782" s="977"/>
      <c r="L782" s="772">
        <v>435674.752224</v>
      </c>
      <c r="M782" s="772">
        <v>4664193.04117</v>
      </c>
      <c r="N782" s="749" t="s">
        <v>147</v>
      </c>
      <c r="O782" s="977" t="s">
        <v>1665</v>
      </c>
      <c r="P782" s="1066" t="s">
        <v>1666</v>
      </c>
      <c r="Q782" s="974">
        <f t="shared" si="12"/>
        <v>4.95</v>
      </c>
      <c r="R782" s="977"/>
    </row>
    <row r="783" spans="1:18">
      <c r="A783" s="749" t="s">
        <v>390</v>
      </c>
      <c r="B783" s="749" t="s">
        <v>391</v>
      </c>
      <c r="C783" s="815" t="s">
        <v>1667</v>
      </c>
      <c r="D783" s="749">
        <v>33.08</v>
      </c>
      <c r="E783" s="681" t="s">
        <v>714</v>
      </c>
      <c r="F783" s="681" t="s">
        <v>1075</v>
      </c>
      <c r="G783" s="1054" t="s">
        <v>716</v>
      </c>
      <c r="H783" s="749" t="s">
        <v>27</v>
      </c>
      <c r="I783" s="749" t="s">
        <v>28</v>
      </c>
      <c r="J783" s="749" t="s">
        <v>58</v>
      </c>
      <c r="K783" s="977"/>
      <c r="L783" s="772">
        <v>430687.246652</v>
      </c>
      <c r="M783" s="772">
        <v>4661657.535</v>
      </c>
      <c r="N783" s="749" t="s">
        <v>147</v>
      </c>
      <c r="O783" s="977" t="s">
        <v>1665</v>
      </c>
      <c r="P783" s="1066" t="s">
        <v>1666</v>
      </c>
      <c r="Q783" s="974">
        <f t="shared" si="12"/>
        <v>148.86</v>
      </c>
      <c r="R783" s="977"/>
    </row>
    <row r="784" spans="1:18">
      <c r="A784" s="749" t="s">
        <v>390</v>
      </c>
      <c r="B784" s="749" t="s">
        <v>391</v>
      </c>
      <c r="C784" s="815" t="s">
        <v>1668</v>
      </c>
      <c r="D784" s="749">
        <v>2</v>
      </c>
      <c r="E784" s="681" t="s">
        <v>714</v>
      </c>
      <c r="F784" s="681" t="s">
        <v>1075</v>
      </c>
      <c r="G784" s="1054" t="s">
        <v>716</v>
      </c>
      <c r="H784" s="749" t="s">
        <v>27</v>
      </c>
      <c r="I784" s="749" t="s">
        <v>28</v>
      </c>
      <c r="J784" s="749" t="s">
        <v>58</v>
      </c>
      <c r="K784" s="977"/>
      <c r="L784" s="772">
        <v>430191.579719</v>
      </c>
      <c r="M784" s="772">
        <v>4661853.49041</v>
      </c>
      <c r="N784" s="749" t="s">
        <v>147</v>
      </c>
      <c r="O784" s="977" t="s">
        <v>1665</v>
      </c>
      <c r="P784" s="1066" t="s">
        <v>1666</v>
      </c>
      <c r="Q784" s="974">
        <f t="shared" si="12"/>
        <v>9</v>
      </c>
      <c r="R784" s="977"/>
    </row>
    <row r="785" spans="1:18">
      <c r="A785" s="749" t="s">
        <v>390</v>
      </c>
      <c r="B785" s="749" t="s">
        <v>391</v>
      </c>
      <c r="C785" s="815" t="s">
        <v>1181</v>
      </c>
      <c r="D785" s="749">
        <v>54.44</v>
      </c>
      <c r="E785" s="681" t="s">
        <v>714</v>
      </c>
      <c r="F785" s="681" t="s">
        <v>1075</v>
      </c>
      <c r="G785" s="1054" t="s">
        <v>716</v>
      </c>
      <c r="H785" s="681" t="s">
        <v>1267</v>
      </c>
      <c r="I785" s="749" t="s">
        <v>28</v>
      </c>
      <c r="J785" s="749" t="s">
        <v>1669</v>
      </c>
      <c r="K785" s="977"/>
      <c r="L785" s="772">
        <v>433464.38944</v>
      </c>
      <c r="M785" s="772">
        <v>4663681.04735</v>
      </c>
      <c r="N785" s="749" t="s">
        <v>147</v>
      </c>
      <c r="O785" s="977" t="s">
        <v>1665</v>
      </c>
      <c r="P785" s="1066" t="s">
        <v>1666</v>
      </c>
      <c r="Q785" s="974">
        <f t="shared" si="12"/>
        <v>244.98</v>
      </c>
      <c r="R785" s="977"/>
    </row>
    <row r="786" spans="1:18">
      <c r="A786" s="749" t="s">
        <v>390</v>
      </c>
      <c r="B786" s="749" t="s">
        <v>391</v>
      </c>
      <c r="C786" s="815" t="s">
        <v>456</v>
      </c>
      <c r="D786" s="749">
        <v>17.66</v>
      </c>
      <c r="E786" s="681" t="s">
        <v>714</v>
      </c>
      <c r="F786" s="681" t="s">
        <v>1075</v>
      </c>
      <c r="G786" s="1054" t="s">
        <v>716</v>
      </c>
      <c r="H786" s="749" t="s">
        <v>27</v>
      </c>
      <c r="I786" s="749" t="s">
        <v>28</v>
      </c>
      <c r="J786" s="749" t="s">
        <v>58</v>
      </c>
      <c r="K786" s="977"/>
      <c r="L786" s="772">
        <v>433305.855143</v>
      </c>
      <c r="M786" s="772">
        <v>4663986.39365</v>
      </c>
      <c r="N786" s="749" t="s">
        <v>147</v>
      </c>
      <c r="O786" s="977" t="s">
        <v>1665</v>
      </c>
      <c r="P786" s="1066" t="s">
        <v>1666</v>
      </c>
      <c r="Q786" s="974">
        <f t="shared" si="12"/>
        <v>79.47</v>
      </c>
      <c r="R786" s="977"/>
    </row>
    <row r="787" spans="1:18">
      <c r="A787" s="749" t="s">
        <v>390</v>
      </c>
      <c r="B787" s="749" t="s">
        <v>391</v>
      </c>
      <c r="C787" s="815" t="s">
        <v>384</v>
      </c>
      <c r="D787" s="749">
        <v>3.78</v>
      </c>
      <c r="E787" s="681" t="s">
        <v>714</v>
      </c>
      <c r="F787" s="681" t="s">
        <v>1075</v>
      </c>
      <c r="G787" s="1054" t="s">
        <v>716</v>
      </c>
      <c r="H787" s="681" t="s">
        <v>1267</v>
      </c>
      <c r="I787" s="749" t="s">
        <v>28</v>
      </c>
      <c r="J787" s="749" t="s">
        <v>327</v>
      </c>
      <c r="K787" s="977"/>
      <c r="L787" s="772">
        <v>435236.458922</v>
      </c>
      <c r="M787" s="772">
        <v>4664552.90287</v>
      </c>
      <c r="N787" s="749" t="s">
        <v>147</v>
      </c>
      <c r="O787" s="977" t="s">
        <v>1665</v>
      </c>
      <c r="P787" s="1066" t="s">
        <v>1666</v>
      </c>
      <c r="Q787" s="974">
        <f t="shared" si="12"/>
        <v>17.01</v>
      </c>
      <c r="R787" s="977"/>
    </row>
    <row r="788" spans="1:18">
      <c r="A788" s="749" t="s">
        <v>390</v>
      </c>
      <c r="B788" s="749" t="s">
        <v>391</v>
      </c>
      <c r="C788" s="815" t="s">
        <v>676</v>
      </c>
      <c r="D788" s="749">
        <v>2.46</v>
      </c>
      <c r="E788" s="681" t="s">
        <v>714</v>
      </c>
      <c r="F788" s="681" t="s">
        <v>1075</v>
      </c>
      <c r="G788" s="1054" t="s">
        <v>716</v>
      </c>
      <c r="H788" s="681" t="s">
        <v>1267</v>
      </c>
      <c r="I788" s="749" t="s">
        <v>28</v>
      </c>
      <c r="J788" s="749" t="s">
        <v>327</v>
      </c>
      <c r="K788" s="977"/>
      <c r="L788" s="772">
        <v>435223.335866</v>
      </c>
      <c r="M788" s="772">
        <v>4664812.88194</v>
      </c>
      <c r="N788" s="749" t="s">
        <v>147</v>
      </c>
      <c r="O788" s="977" t="s">
        <v>1665</v>
      </c>
      <c r="P788" s="1066" t="s">
        <v>1666</v>
      </c>
      <c r="Q788" s="974">
        <f t="shared" si="12"/>
        <v>11.07</v>
      </c>
      <c r="R788" s="977"/>
    </row>
    <row r="789" spans="1:18">
      <c r="A789" s="749" t="s">
        <v>390</v>
      </c>
      <c r="B789" s="749" t="s">
        <v>391</v>
      </c>
      <c r="C789" s="815" t="s">
        <v>356</v>
      </c>
      <c r="D789" s="749">
        <v>6.32</v>
      </c>
      <c r="E789" s="681" t="s">
        <v>714</v>
      </c>
      <c r="F789" s="681" t="s">
        <v>1075</v>
      </c>
      <c r="G789" s="1054" t="s">
        <v>716</v>
      </c>
      <c r="H789" s="749" t="s">
        <v>27</v>
      </c>
      <c r="I789" s="749" t="s">
        <v>28</v>
      </c>
      <c r="J789" s="749" t="s">
        <v>58</v>
      </c>
      <c r="K789" s="977"/>
      <c r="L789" s="772">
        <v>433322.001755</v>
      </c>
      <c r="M789" s="772">
        <v>4664000.61425</v>
      </c>
      <c r="N789" s="749" t="s">
        <v>147</v>
      </c>
      <c r="O789" s="977" t="s">
        <v>1665</v>
      </c>
      <c r="P789" s="1066" t="s">
        <v>1666</v>
      </c>
      <c r="Q789" s="974">
        <f t="shared" si="12"/>
        <v>28.44</v>
      </c>
      <c r="R789" s="977"/>
    </row>
    <row r="790" spans="1:18">
      <c r="A790" s="749" t="s">
        <v>390</v>
      </c>
      <c r="B790" s="749" t="s">
        <v>391</v>
      </c>
      <c r="C790" s="815" t="s">
        <v>1670</v>
      </c>
      <c r="D790" s="756">
        <v>15.3</v>
      </c>
      <c r="E790" s="681" t="s">
        <v>714</v>
      </c>
      <c r="F790" s="681" t="s">
        <v>1075</v>
      </c>
      <c r="G790" s="1054" t="s">
        <v>716</v>
      </c>
      <c r="H790" s="749" t="s">
        <v>27</v>
      </c>
      <c r="I790" s="749" t="s">
        <v>28</v>
      </c>
      <c r="J790" s="749" t="s">
        <v>58</v>
      </c>
      <c r="K790" s="977"/>
      <c r="L790" s="772">
        <v>430304.028458</v>
      </c>
      <c r="M790" s="772">
        <v>4662367.78306</v>
      </c>
      <c r="N790" s="749" t="s">
        <v>147</v>
      </c>
      <c r="O790" s="977" t="s">
        <v>1665</v>
      </c>
      <c r="P790" s="1066" t="s">
        <v>1666</v>
      </c>
      <c r="Q790" s="974">
        <f t="shared" si="12"/>
        <v>68.85</v>
      </c>
      <c r="R790" s="977"/>
    </row>
    <row r="791" spans="1:18">
      <c r="A791" s="749" t="s">
        <v>390</v>
      </c>
      <c r="B791" s="749" t="s">
        <v>391</v>
      </c>
      <c r="C791" s="815" t="s">
        <v>1671</v>
      </c>
      <c r="D791" s="749">
        <v>31.78</v>
      </c>
      <c r="E791" s="681" t="s">
        <v>714</v>
      </c>
      <c r="F791" s="681" t="s">
        <v>1075</v>
      </c>
      <c r="G791" s="1054" t="s">
        <v>716</v>
      </c>
      <c r="H791" s="749" t="s">
        <v>27</v>
      </c>
      <c r="I791" s="749" t="s">
        <v>28</v>
      </c>
      <c r="J791" s="749" t="s">
        <v>58</v>
      </c>
      <c r="K791" s="977"/>
      <c r="L791" s="772">
        <v>431522.087273</v>
      </c>
      <c r="M791" s="772">
        <v>4662275.73262</v>
      </c>
      <c r="N791" s="749" t="s">
        <v>147</v>
      </c>
      <c r="O791" s="977" t="s">
        <v>1665</v>
      </c>
      <c r="P791" s="1066" t="s">
        <v>1666</v>
      </c>
      <c r="Q791" s="974">
        <f t="shared" si="12"/>
        <v>143.01</v>
      </c>
      <c r="R791" s="977"/>
    </row>
    <row r="792" spans="1:18">
      <c r="A792" s="749" t="s">
        <v>390</v>
      </c>
      <c r="B792" s="749" t="s">
        <v>391</v>
      </c>
      <c r="C792" s="815" t="s">
        <v>1672</v>
      </c>
      <c r="D792" s="749">
        <v>8.92</v>
      </c>
      <c r="E792" s="681" t="s">
        <v>714</v>
      </c>
      <c r="F792" s="681" t="s">
        <v>1075</v>
      </c>
      <c r="G792" s="1054" t="s">
        <v>716</v>
      </c>
      <c r="H792" s="749" t="s">
        <v>27</v>
      </c>
      <c r="I792" s="749" t="s">
        <v>28</v>
      </c>
      <c r="J792" s="749" t="s">
        <v>58</v>
      </c>
      <c r="K792" s="977"/>
      <c r="L792" s="772">
        <v>429572.545386</v>
      </c>
      <c r="M792" s="772">
        <v>4662341.18228</v>
      </c>
      <c r="N792" s="749" t="s">
        <v>147</v>
      </c>
      <c r="O792" s="977" t="s">
        <v>1665</v>
      </c>
      <c r="P792" s="1066" t="s">
        <v>1666</v>
      </c>
      <c r="Q792" s="974">
        <f t="shared" si="12"/>
        <v>40.14</v>
      </c>
      <c r="R792" s="977"/>
    </row>
    <row r="793" spans="1:18">
      <c r="A793" s="749" t="s">
        <v>390</v>
      </c>
      <c r="B793" s="749" t="s">
        <v>391</v>
      </c>
      <c r="C793" s="815" t="s">
        <v>1167</v>
      </c>
      <c r="D793" s="749">
        <v>2.09</v>
      </c>
      <c r="E793" s="681" t="s">
        <v>714</v>
      </c>
      <c r="F793" s="681" t="s">
        <v>1075</v>
      </c>
      <c r="G793" s="1054" t="s">
        <v>716</v>
      </c>
      <c r="H793" s="749" t="s">
        <v>27</v>
      </c>
      <c r="I793" s="749" t="s">
        <v>28</v>
      </c>
      <c r="J793" s="749" t="s">
        <v>58</v>
      </c>
      <c r="K793" s="977"/>
      <c r="L793" s="772">
        <v>435345.472082</v>
      </c>
      <c r="M793" s="772">
        <v>4664510.37329</v>
      </c>
      <c r="N793" s="749" t="s">
        <v>147</v>
      </c>
      <c r="O793" s="977" t="s">
        <v>1665</v>
      </c>
      <c r="P793" s="1066" t="s">
        <v>1666</v>
      </c>
      <c r="Q793" s="974">
        <f t="shared" si="12"/>
        <v>9.405</v>
      </c>
      <c r="R793" s="977"/>
    </row>
    <row r="794" spans="1:18">
      <c r="A794" s="749" t="s">
        <v>390</v>
      </c>
      <c r="B794" s="749" t="s">
        <v>391</v>
      </c>
      <c r="C794" s="815" t="s">
        <v>1673</v>
      </c>
      <c r="D794" s="749">
        <v>23.98</v>
      </c>
      <c r="E794" s="681" t="s">
        <v>714</v>
      </c>
      <c r="F794" s="681" t="s">
        <v>1075</v>
      </c>
      <c r="G794" s="1054" t="s">
        <v>716</v>
      </c>
      <c r="H794" s="749" t="s">
        <v>27</v>
      </c>
      <c r="I794" s="749" t="s">
        <v>28</v>
      </c>
      <c r="J794" s="749" t="s">
        <v>58</v>
      </c>
      <c r="K794" s="977"/>
      <c r="L794" s="772">
        <v>431251.384155</v>
      </c>
      <c r="M794" s="772">
        <v>4662355.98671</v>
      </c>
      <c r="N794" s="749" t="s">
        <v>147</v>
      </c>
      <c r="O794" s="977" t="s">
        <v>1665</v>
      </c>
      <c r="P794" s="1066" t="s">
        <v>1666</v>
      </c>
      <c r="Q794" s="974">
        <f t="shared" si="12"/>
        <v>107.91</v>
      </c>
      <c r="R794" s="977"/>
    </row>
    <row r="795" spans="1:18">
      <c r="A795" s="749" t="s">
        <v>390</v>
      </c>
      <c r="B795" s="749" t="s">
        <v>391</v>
      </c>
      <c r="C795" s="815" t="s">
        <v>1525</v>
      </c>
      <c r="D795" s="749">
        <v>5.58</v>
      </c>
      <c r="E795" s="681" t="s">
        <v>714</v>
      </c>
      <c r="F795" s="681" t="s">
        <v>1075</v>
      </c>
      <c r="G795" s="1054" t="s">
        <v>716</v>
      </c>
      <c r="H795" s="749" t="s">
        <v>27</v>
      </c>
      <c r="I795" s="749" t="s">
        <v>28</v>
      </c>
      <c r="J795" s="749" t="s">
        <v>58</v>
      </c>
      <c r="K795" s="977"/>
      <c r="L795" s="772">
        <v>430332.914459</v>
      </c>
      <c r="M795" s="772">
        <v>4661999.37876</v>
      </c>
      <c r="N795" s="749" t="s">
        <v>147</v>
      </c>
      <c r="O795" s="977" t="s">
        <v>1665</v>
      </c>
      <c r="P795" s="1066" t="s">
        <v>1666</v>
      </c>
      <c r="Q795" s="974">
        <f t="shared" si="12"/>
        <v>25.11</v>
      </c>
      <c r="R795" s="977"/>
    </row>
    <row r="796" spans="1:18">
      <c r="A796" s="749" t="s">
        <v>390</v>
      </c>
      <c r="B796" s="749" t="s">
        <v>391</v>
      </c>
      <c r="C796" s="815" t="s">
        <v>422</v>
      </c>
      <c r="D796" s="749">
        <v>11.56</v>
      </c>
      <c r="E796" s="681" t="s">
        <v>714</v>
      </c>
      <c r="F796" s="681" t="s">
        <v>1075</v>
      </c>
      <c r="G796" s="1054" t="s">
        <v>716</v>
      </c>
      <c r="H796" s="749" t="s">
        <v>27</v>
      </c>
      <c r="I796" s="749" t="s">
        <v>28</v>
      </c>
      <c r="J796" s="749" t="s">
        <v>58</v>
      </c>
      <c r="K796" s="977"/>
      <c r="L796" s="772">
        <v>434332.189604</v>
      </c>
      <c r="M796" s="772">
        <v>4664396.84604</v>
      </c>
      <c r="N796" s="749" t="s">
        <v>147</v>
      </c>
      <c r="O796" s="977" t="s">
        <v>1665</v>
      </c>
      <c r="P796" s="1066" t="s">
        <v>1666</v>
      </c>
      <c r="Q796" s="974">
        <f t="shared" si="12"/>
        <v>52.02</v>
      </c>
      <c r="R796" s="977"/>
    </row>
    <row r="797" spans="1:18">
      <c r="A797" s="749" t="s">
        <v>390</v>
      </c>
      <c r="B797" s="749" t="s">
        <v>391</v>
      </c>
      <c r="C797" s="815" t="s">
        <v>1358</v>
      </c>
      <c r="D797" s="749">
        <v>41.08</v>
      </c>
      <c r="E797" s="681" t="s">
        <v>714</v>
      </c>
      <c r="F797" s="681" t="s">
        <v>1075</v>
      </c>
      <c r="G797" s="1054" t="s">
        <v>716</v>
      </c>
      <c r="H797" s="749" t="s">
        <v>27</v>
      </c>
      <c r="I797" s="749" t="s">
        <v>28</v>
      </c>
      <c r="J797" s="749" t="s">
        <v>58</v>
      </c>
      <c r="K797" s="977"/>
      <c r="L797" s="772">
        <v>433726.063806</v>
      </c>
      <c r="M797" s="772">
        <v>4663355.34485</v>
      </c>
      <c r="N797" s="749" t="s">
        <v>147</v>
      </c>
      <c r="O797" s="977" t="s">
        <v>1665</v>
      </c>
      <c r="P797" s="1066" t="s">
        <v>1666</v>
      </c>
      <c r="Q797" s="974">
        <f t="shared" si="12"/>
        <v>184.86</v>
      </c>
      <c r="R797" s="977"/>
    </row>
    <row r="798" spans="1:18">
      <c r="A798" s="749" t="s">
        <v>390</v>
      </c>
      <c r="B798" s="749" t="s">
        <v>391</v>
      </c>
      <c r="C798" s="815" t="s">
        <v>1674</v>
      </c>
      <c r="D798" s="749">
        <v>7.67</v>
      </c>
      <c r="E798" s="681" t="s">
        <v>714</v>
      </c>
      <c r="F798" s="681" t="s">
        <v>1075</v>
      </c>
      <c r="G798" s="1054" t="s">
        <v>716</v>
      </c>
      <c r="H798" s="681" t="s">
        <v>1267</v>
      </c>
      <c r="I798" s="749" t="s">
        <v>28</v>
      </c>
      <c r="J798" s="749" t="s">
        <v>327</v>
      </c>
      <c r="K798" s="977"/>
      <c r="L798" s="772">
        <v>434090.706498</v>
      </c>
      <c r="M798" s="772">
        <v>4663011.04613</v>
      </c>
      <c r="N798" s="749" t="s">
        <v>147</v>
      </c>
      <c r="O798" s="977" t="s">
        <v>1665</v>
      </c>
      <c r="P798" s="1066" t="s">
        <v>1666</v>
      </c>
      <c r="Q798" s="974">
        <f t="shared" si="12"/>
        <v>34.515</v>
      </c>
      <c r="R798" s="977"/>
    </row>
    <row r="799" spans="1:18">
      <c r="A799" s="749" t="s">
        <v>390</v>
      </c>
      <c r="B799" s="749" t="s">
        <v>391</v>
      </c>
      <c r="C799" s="815" t="s">
        <v>1675</v>
      </c>
      <c r="D799" s="749">
        <v>20.52</v>
      </c>
      <c r="E799" s="681" t="s">
        <v>714</v>
      </c>
      <c r="F799" s="681" t="s">
        <v>1075</v>
      </c>
      <c r="G799" s="1054" t="s">
        <v>716</v>
      </c>
      <c r="H799" s="749" t="s">
        <v>27</v>
      </c>
      <c r="I799" s="749" t="s">
        <v>28</v>
      </c>
      <c r="J799" s="749" t="s">
        <v>58</v>
      </c>
      <c r="K799" s="977"/>
      <c r="L799" s="772">
        <v>433772.865781</v>
      </c>
      <c r="M799" s="772">
        <v>4663410.92937</v>
      </c>
      <c r="N799" s="749" t="s">
        <v>147</v>
      </c>
      <c r="O799" s="977" t="s">
        <v>1665</v>
      </c>
      <c r="P799" s="1066" t="s">
        <v>1666</v>
      </c>
      <c r="Q799" s="974">
        <f t="shared" si="12"/>
        <v>92.34</v>
      </c>
      <c r="R799" s="977"/>
    </row>
    <row r="800" spans="1:18">
      <c r="A800" s="749" t="s">
        <v>390</v>
      </c>
      <c r="B800" s="749" t="s">
        <v>391</v>
      </c>
      <c r="C800" s="815" t="s">
        <v>1676</v>
      </c>
      <c r="D800" s="749">
        <v>13.26</v>
      </c>
      <c r="E800" s="681" t="s">
        <v>714</v>
      </c>
      <c r="F800" s="681" t="s">
        <v>1075</v>
      </c>
      <c r="G800" s="1054" t="s">
        <v>716</v>
      </c>
      <c r="H800" s="749" t="s">
        <v>27</v>
      </c>
      <c r="I800" s="749" t="s">
        <v>28</v>
      </c>
      <c r="J800" s="749" t="s">
        <v>58</v>
      </c>
      <c r="K800" s="977"/>
      <c r="L800" s="772">
        <v>434200.219235</v>
      </c>
      <c r="M800" s="772">
        <v>4662872.22189</v>
      </c>
      <c r="N800" s="749" t="s">
        <v>147</v>
      </c>
      <c r="O800" s="977" t="s">
        <v>1665</v>
      </c>
      <c r="P800" s="1066" t="s">
        <v>1666</v>
      </c>
      <c r="Q800" s="974">
        <f t="shared" si="12"/>
        <v>59.67</v>
      </c>
      <c r="R800" s="977"/>
    </row>
    <row r="801" spans="1:18">
      <c r="A801" s="749" t="s">
        <v>390</v>
      </c>
      <c r="B801" s="749" t="s">
        <v>391</v>
      </c>
      <c r="C801" s="815" t="s">
        <v>1677</v>
      </c>
      <c r="D801" s="756">
        <v>42.2</v>
      </c>
      <c r="E801" s="681" t="s">
        <v>714</v>
      </c>
      <c r="F801" s="681" t="s">
        <v>1075</v>
      </c>
      <c r="G801" s="1054" t="s">
        <v>716</v>
      </c>
      <c r="H801" s="749" t="s">
        <v>27</v>
      </c>
      <c r="I801" s="749" t="s">
        <v>28</v>
      </c>
      <c r="J801" s="749" t="s">
        <v>58</v>
      </c>
      <c r="K801" s="977"/>
      <c r="L801" s="772">
        <v>429633.803032</v>
      </c>
      <c r="M801" s="772">
        <v>4662262.18675</v>
      </c>
      <c r="N801" s="749" t="s">
        <v>147</v>
      </c>
      <c r="O801" s="977" t="s">
        <v>1665</v>
      </c>
      <c r="P801" s="1066" t="s">
        <v>1666</v>
      </c>
      <c r="Q801" s="974">
        <f t="shared" si="12"/>
        <v>189.9</v>
      </c>
      <c r="R801" s="977"/>
    </row>
    <row r="802" spans="1:18">
      <c r="A802" s="749" t="s">
        <v>390</v>
      </c>
      <c r="B802" s="749" t="s">
        <v>391</v>
      </c>
      <c r="C802" s="815" t="s">
        <v>401</v>
      </c>
      <c r="D802" s="749">
        <v>21.67</v>
      </c>
      <c r="E802" s="681" t="s">
        <v>714</v>
      </c>
      <c r="F802" s="681" t="s">
        <v>1075</v>
      </c>
      <c r="G802" s="1054" t="s">
        <v>716</v>
      </c>
      <c r="H802" s="749" t="s">
        <v>27</v>
      </c>
      <c r="I802" s="749" t="s">
        <v>28</v>
      </c>
      <c r="J802" s="749" t="s">
        <v>58</v>
      </c>
      <c r="K802" s="977"/>
      <c r="L802" s="772">
        <v>434551.97827</v>
      </c>
      <c r="M802" s="772">
        <v>4664727.36524</v>
      </c>
      <c r="N802" s="749" t="s">
        <v>147</v>
      </c>
      <c r="O802" s="977" t="s">
        <v>1665</v>
      </c>
      <c r="P802" s="1066" t="s">
        <v>1666</v>
      </c>
      <c r="Q802" s="974">
        <f t="shared" si="12"/>
        <v>97.515</v>
      </c>
      <c r="R802" s="977"/>
    </row>
    <row r="803" spans="1:18">
      <c r="A803" s="749" t="s">
        <v>390</v>
      </c>
      <c r="B803" s="749" t="s">
        <v>391</v>
      </c>
      <c r="C803" s="815" t="s">
        <v>1336</v>
      </c>
      <c r="D803" s="749">
        <v>10.66</v>
      </c>
      <c r="E803" s="681" t="s">
        <v>714</v>
      </c>
      <c r="F803" s="681" t="s">
        <v>1075</v>
      </c>
      <c r="G803" s="1054" t="s">
        <v>716</v>
      </c>
      <c r="H803" s="749" t="s">
        <v>27</v>
      </c>
      <c r="I803" s="749" t="s">
        <v>28</v>
      </c>
      <c r="J803" s="749" t="s">
        <v>58</v>
      </c>
      <c r="K803" s="977"/>
      <c r="L803" s="772">
        <v>436049.624137</v>
      </c>
      <c r="M803" s="772">
        <v>4663849.79685</v>
      </c>
      <c r="N803" s="749" t="s">
        <v>147</v>
      </c>
      <c r="O803" s="977" t="s">
        <v>1665</v>
      </c>
      <c r="P803" s="1066" t="s">
        <v>1666</v>
      </c>
      <c r="Q803" s="974">
        <f t="shared" si="12"/>
        <v>47.97</v>
      </c>
      <c r="R803" s="977"/>
    </row>
    <row r="804" spans="1:18">
      <c r="A804" s="749" t="s">
        <v>390</v>
      </c>
      <c r="B804" s="749" t="s">
        <v>391</v>
      </c>
      <c r="C804" s="815" t="s">
        <v>359</v>
      </c>
      <c r="D804" s="749">
        <v>1.32</v>
      </c>
      <c r="E804" s="681" t="s">
        <v>714</v>
      </c>
      <c r="F804" s="681" t="s">
        <v>1075</v>
      </c>
      <c r="G804" s="1054" t="s">
        <v>716</v>
      </c>
      <c r="H804" s="749" t="s">
        <v>27</v>
      </c>
      <c r="I804" s="749" t="s">
        <v>28</v>
      </c>
      <c r="J804" s="749" t="s">
        <v>58</v>
      </c>
      <c r="K804" s="977"/>
      <c r="L804" s="772">
        <v>433121.662276</v>
      </c>
      <c r="M804" s="772">
        <v>4663967.46433</v>
      </c>
      <c r="N804" s="749" t="s">
        <v>147</v>
      </c>
      <c r="O804" s="977" t="s">
        <v>1665</v>
      </c>
      <c r="P804" s="1066" t="s">
        <v>1666</v>
      </c>
      <c r="Q804" s="974">
        <f t="shared" si="12"/>
        <v>5.94</v>
      </c>
      <c r="R804" s="977"/>
    </row>
    <row r="805" spans="1:18">
      <c r="A805" s="749" t="s">
        <v>390</v>
      </c>
      <c r="B805" s="749" t="s">
        <v>391</v>
      </c>
      <c r="C805" s="815" t="s">
        <v>580</v>
      </c>
      <c r="D805" s="749">
        <v>7.87</v>
      </c>
      <c r="E805" s="681" t="s">
        <v>714</v>
      </c>
      <c r="F805" s="681" t="s">
        <v>1075</v>
      </c>
      <c r="G805" s="1054" t="s">
        <v>716</v>
      </c>
      <c r="H805" s="681" t="s">
        <v>1267</v>
      </c>
      <c r="I805" s="749" t="s">
        <v>28</v>
      </c>
      <c r="J805" s="749" t="s">
        <v>327</v>
      </c>
      <c r="K805" s="977"/>
      <c r="L805" s="772">
        <v>434444.850023</v>
      </c>
      <c r="M805" s="772">
        <v>4664617.14624</v>
      </c>
      <c r="N805" s="749" t="s">
        <v>147</v>
      </c>
      <c r="O805" s="977" t="s">
        <v>1665</v>
      </c>
      <c r="P805" s="1066" t="s">
        <v>1666</v>
      </c>
      <c r="Q805" s="974">
        <f t="shared" si="12"/>
        <v>35.415</v>
      </c>
      <c r="R805" s="977"/>
    </row>
    <row r="806" spans="1:18">
      <c r="A806" s="749" t="s">
        <v>390</v>
      </c>
      <c r="B806" s="749" t="s">
        <v>391</v>
      </c>
      <c r="C806" s="815" t="s">
        <v>1115</v>
      </c>
      <c r="D806" s="749">
        <v>9.47</v>
      </c>
      <c r="E806" s="681" t="s">
        <v>714</v>
      </c>
      <c r="F806" s="681" t="s">
        <v>1075</v>
      </c>
      <c r="G806" s="1054" t="s">
        <v>716</v>
      </c>
      <c r="H806" s="749" t="s">
        <v>27</v>
      </c>
      <c r="I806" s="749" t="s">
        <v>28</v>
      </c>
      <c r="J806" s="749" t="s">
        <v>58</v>
      </c>
      <c r="K806" s="977"/>
      <c r="L806" s="772">
        <v>430441.336729</v>
      </c>
      <c r="M806" s="772">
        <v>4662280.12558</v>
      </c>
      <c r="N806" s="749" t="s">
        <v>147</v>
      </c>
      <c r="O806" s="977" t="s">
        <v>1665</v>
      </c>
      <c r="P806" s="1066" t="s">
        <v>1666</v>
      </c>
      <c r="Q806" s="974">
        <f t="shared" si="12"/>
        <v>42.615</v>
      </c>
      <c r="R806" s="977"/>
    </row>
    <row r="807" spans="1:18">
      <c r="A807" s="749" t="s">
        <v>390</v>
      </c>
      <c r="B807" s="749" t="s">
        <v>391</v>
      </c>
      <c r="C807" s="815" t="s">
        <v>1678</v>
      </c>
      <c r="D807" s="749">
        <v>21.54</v>
      </c>
      <c r="E807" s="681" t="s">
        <v>714</v>
      </c>
      <c r="F807" s="681" t="s">
        <v>1075</v>
      </c>
      <c r="G807" s="1054" t="s">
        <v>716</v>
      </c>
      <c r="H807" s="749" t="s">
        <v>27</v>
      </c>
      <c r="I807" s="749" t="s">
        <v>28</v>
      </c>
      <c r="J807" s="749" t="s">
        <v>58</v>
      </c>
      <c r="K807" s="977"/>
      <c r="L807" s="772">
        <v>430676.183867</v>
      </c>
      <c r="M807" s="772">
        <v>4661961.39212</v>
      </c>
      <c r="N807" s="749" t="s">
        <v>147</v>
      </c>
      <c r="O807" s="977" t="s">
        <v>1665</v>
      </c>
      <c r="P807" s="1066" t="s">
        <v>1666</v>
      </c>
      <c r="Q807" s="974">
        <f t="shared" si="12"/>
        <v>96.93</v>
      </c>
      <c r="R807" s="977"/>
    </row>
    <row r="808" spans="1:18">
      <c r="A808" s="749" t="s">
        <v>390</v>
      </c>
      <c r="B808" s="749" t="s">
        <v>391</v>
      </c>
      <c r="C808" s="815" t="s">
        <v>1679</v>
      </c>
      <c r="D808" s="749">
        <v>41.64</v>
      </c>
      <c r="E808" s="681" t="s">
        <v>714</v>
      </c>
      <c r="F808" s="681" t="s">
        <v>1075</v>
      </c>
      <c r="G808" s="1054" t="s">
        <v>716</v>
      </c>
      <c r="H808" s="749" t="s">
        <v>27</v>
      </c>
      <c r="I808" s="749" t="s">
        <v>28</v>
      </c>
      <c r="J808" s="749" t="s">
        <v>58</v>
      </c>
      <c r="K808" s="977"/>
      <c r="L808" s="772">
        <v>430607.938815</v>
      </c>
      <c r="M808" s="772">
        <v>4662225.43872</v>
      </c>
      <c r="N808" s="749" t="s">
        <v>147</v>
      </c>
      <c r="O808" s="977" t="s">
        <v>1665</v>
      </c>
      <c r="P808" s="1066" t="s">
        <v>1666</v>
      </c>
      <c r="Q808" s="974">
        <f t="shared" si="12"/>
        <v>187.38</v>
      </c>
      <c r="R808" s="977"/>
    </row>
    <row r="809" spans="1:18">
      <c r="A809" s="749" t="s">
        <v>390</v>
      </c>
      <c r="B809" s="749" t="s">
        <v>391</v>
      </c>
      <c r="C809" s="815" t="s">
        <v>640</v>
      </c>
      <c r="D809" s="749">
        <v>0.66</v>
      </c>
      <c r="E809" s="681" t="s">
        <v>714</v>
      </c>
      <c r="F809" s="681" t="s">
        <v>1075</v>
      </c>
      <c r="G809" s="1054" t="s">
        <v>716</v>
      </c>
      <c r="H809" s="749" t="s">
        <v>27</v>
      </c>
      <c r="I809" s="749" t="s">
        <v>28</v>
      </c>
      <c r="J809" s="749" t="s">
        <v>58</v>
      </c>
      <c r="K809" s="977"/>
      <c r="L809" s="772">
        <v>433419.243615</v>
      </c>
      <c r="M809" s="772">
        <v>4664072.07732</v>
      </c>
      <c r="N809" s="749" t="s">
        <v>147</v>
      </c>
      <c r="O809" s="977" t="s">
        <v>1665</v>
      </c>
      <c r="P809" s="1066" t="s">
        <v>1666</v>
      </c>
      <c r="Q809" s="974">
        <f t="shared" si="12"/>
        <v>2.97</v>
      </c>
      <c r="R809" s="977"/>
    </row>
    <row r="810" spans="1:18">
      <c r="A810" s="749" t="s">
        <v>390</v>
      </c>
      <c r="B810" s="749" t="s">
        <v>391</v>
      </c>
      <c r="C810" s="815" t="s">
        <v>1680</v>
      </c>
      <c r="D810" s="749">
        <v>59.17</v>
      </c>
      <c r="E810" s="681" t="s">
        <v>714</v>
      </c>
      <c r="F810" s="681" t="s">
        <v>1075</v>
      </c>
      <c r="G810" s="1054" t="s">
        <v>716</v>
      </c>
      <c r="H810" s="749" t="s">
        <v>27</v>
      </c>
      <c r="I810" s="749" t="s">
        <v>28</v>
      </c>
      <c r="J810" s="749" t="s">
        <v>1681</v>
      </c>
      <c r="K810" s="977"/>
      <c r="L810" s="772">
        <v>434099.640612</v>
      </c>
      <c r="M810" s="772">
        <v>4662815.84933</v>
      </c>
      <c r="N810" s="749" t="s">
        <v>147</v>
      </c>
      <c r="O810" s="977" t="s">
        <v>1665</v>
      </c>
      <c r="P810" s="1066" t="s">
        <v>1666</v>
      </c>
      <c r="Q810" s="974">
        <f t="shared" si="12"/>
        <v>266.265</v>
      </c>
      <c r="R810" s="977"/>
    </row>
    <row r="811" spans="1:18">
      <c r="A811" s="749" t="s">
        <v>390</v>
      </c>
      <c r="B811" s="749" t="s">
        <v>391</v>
      </c>
      <c r="C811" s="815" t="s">
        <v>1346</v>
      </c>
      <c r="D811" s="749">
        <v>8.79</v>
      </c>
      <c r="E811" s="681" t="s">
        <v>714</v>
      </c>
      <c r="F811" s="681" t="s">
        <v>1075</v>
      </c>
      <c r="G811" s="1054" t="s">
        <v>716</v>
      </c>
      <c r="H811" s="681" t="s">
        <v>1267</v>
      </c>
      <c r="I811" s="749" t="s">
        <v>28</v>
      </c>
      <c r="J811" s="749" t="s">
        <v>327</v>
      </c>
      <c r="K811" s="977"/>
      <c r="L811" s="772">
        <v>431018.097893</v>
      </c>
      <c r="M811" s="772">
        <v>4662043.61071</v>
      </c>
      <c r="N811" s="749" t="s">
        <v>147</v>
      </c>
      <c r="O811" s="977" t="s">
        <v>1665</v>
      </c>
      <c r="P811" s="1066" t="s">
        <v>1666</v>
      </c>
      <c r="Q811" s="974">
        <f t="shared" si="12"/>
        <v>39.555</v>
      </c>
      <c r="R811" s="977"/>
    </row>
    <row r="812" spans="1:18">
      <c r="A812" s="749" t="s">
        <v>390</v>
      </c>
      <c r="B812" s="749" t="s">
        <v>391</v>
      </c>
      <c r="C812" s="815" t="s">
        <v>1544</v>
      </c>
      <c r="D812" s="749">
        <v>13.87</v>
      </c>
      <c r="E812" s="681" t="s">
        <v>714</v>
      </c>
      <c r="F812" s="681" t="s">
        <v>1075</v>
      </c>
      <c r="G812" s="1054" t="s">
        <v>716</v>
      </c>
      <c r="H812" s="681" t="s">
        <v>1267</v>
      </c>
      <c r="I812" s="749" t="s">
        <v>28</v>
      </c>
      <c r="J812" s="749" t="s">
        <v>327</v>
      </c>
      <c r="K812" s="977"/>
      <c r="L812" s="772">
        <v>433945.52043</v>
      </c>
      <c r="M812" s="772">
        <v>4663182.87011</v>
      </c>
      <c r="N812" s="749" t="s">
        <v>147</v>
      </c>
      <c r="O812" s="977" t="s">
        <v>1665</v>
      </c>
      <c r="P812" s="1066" t="s">
        <v>1666</v>
      </c>
      <c r="Q812" s="974">
        <f t="shared" si="12"/>
        <v>62.415</v>
      </c>
      <c r="R812" s="977"/>
    </row>
    <row r="813" spans="1:18">
      <c r="A813" s="749" t="s">
        <v>390</v>
      </c>
      <c r="B813" s="749" t="s">
        <v>391</v>
      </c>
      <c r="C813" s="815" t="s">
        <v>1682</v>
      </c>
      <c r="D813" s="749">
        <v>32.67</v>
      </c>
      <c r="E813" s="681" t="s">
        <v>714</v>
      </c>
      <c r="F813" s="681" t="s">
        <v>1075</v>
      </c>
      <c r="G813" s="1054" t="s">
        <v>716</v>
      </c>
      <c r="H813" s="749" t="s">
        <v>27</v>
      </c>
      <c r="I813" s="749" t="s">
        <v>28</v>
      </c>
      <c r="J813" s="749" t="s">
        <v>58</v>
      </c>
      <c r="K813" s="977"/>
      <c r="L813" s="772">
        <v>431239.916879</v>
      </c>
      <c r="M813" s="772">
        <v>4662007.48414</v>
      </c>
      <c r="N813" s="749" t="s">
        <v>147</v>
      </c>
      <c r="O813" s="977" t="s">
        <v>1665</v>
      </c>
      <c r="P813" s="1066" t="s">
        <v>1666</v>
      </c>
      <c r="Q813" s="974">
        <f t="shared" si="12"/>
        <v>147.015</v>
      </c>
      <c r="R813" s="977"/>
    </row>
    <row r="814" spans="1:18">
      <c r="A814" s="749" t="s">
        <v>390</v>
      </c>
      <c r="B814" s="749" t="s">
        <v>391</v>
      </c>
      <c r="C814" s="815" t="s">
        <v>1683</v>
      </c>
      <c r="D814" s="749">
        <v>11.07</v>
      </c>
      <c r="E814" s="681" t="s">
        <v>714</v>
      </c>
      <c r="F814" s="681" t="s">
        <v>1075</v>
      </c>
      <c r="G814" s="1054" t="s">
        <v>716</v>
      </c>
      <c r="H814" s="749" t="s">
        <v>27</v>
      </c>
      <c r="I814" s="749" t="s">
        <v>28</v>
      </c>
      <c r="J814" s="749" t="s">
        <v>58</v>
      </c>
      <c r="K814" s="977"/>
      <c r="L814" s="772">
        <v>430050.996668</v>
      </c>
      <c r="M814" s="772">
        <v>4662226.56544</v>
      </c>
      <c r="N814" s="749" t="s">
        <v>147</v>
      </c>
      <c r="O814" s="977" t="s">
        <v>1665</v>
      </c>
      <c r="P814" s="1066" t="s">
        <v>1666</v>
      </c>
      <c r="Q814" s="974">
        <f t="shared" si="12"/>
        <v>49.815</v>
      </c>
      <c r="R814" s="977"/>
    </row>
    <row r="815" spans="1:18">
      <c r="A815" s="749" t="s">
        <v>390</v>
      </c>
      <c r="B815" s="749" t="s">
        <v>391</v>
      </c>
      <c r="C815" s="815" t="s">
        <v>1684</v>
      </c>
      <c r="D815" s="749">
        <v>3.04</v>
      </c>
      <c r="E815" s="681" t="s">
        <v>714</v>
      </c>
      <c r="F815" s="681" t="s">
        <v>1075</v>
      </c>
      <c r="G815" s="1054" t="s">
        <v>716</v>
      </c>
      <c r="H815" s="749" t="s">
        <v>27</v>
      </c>
      <c r="I815" s="749" t="s">
        <v>28</v>
      </c>
      <c r="J815" s="749" t="s">
        <v>58</v>
      </c>
      <c r="K815" s="977"/>
      <c r="L815" s="772">
        <v>430664.418377</v>
      </c>
      <c r="M815" s="772">
        <v>4662652.419</v>
      </c>
      <c r="N815" s="749" t="s">
        <v>147</v>
      </c>
      <c r="O815" s="977" t="s">
        <v>1665</v>
      </c>
      <c r="P815" s="1066" t="s">
        <v>1666</v>
      </c>
      <c r="Q815" s="974">
        <f t="shared" si="12"/>
        <v>13.68</v>
      </c>
      <c r="R815" s="977"/>
    </row>
    <row r="816" spans="1:18">
      <c r="A816" s="749" t="s">
        <v>390</v>
      </c>
      <c r="B816" s="749" t="s">
        <v>391</v>
      </c>
      <c r="C816" s="815" t="s">
        <v>1545</v>
      </c>
      <c r="D816" s="749">
        <v>83.44</v>
      </c>
      <c r="E816" s="681" t="s">
        <v>714</v>
      </c>
      <c r="F816" s="681" t="s">
        <v>1075</v>
      </c>
      <c r="G816" s="1054" t="s">
        <v>716</v>
      </c>
      <c r="H816" s="749" t="s">
        <v>27</v>
      </c>
      <c r="I816" s="749" t="s">
        <v>28</v>
      </c>
      <c r="J816" s="749" t="s">
        <v>58</v>
      </c>
      <c r="K816" s="977"/>
      <c r="L816" s="772">
        <v>430627.446963</v>
      </c>
      <c r="M816" s="772">
        <v>4662048.90215</v>
      </c>
      <c r="N816" s="749" t="s">
        <v>147</v>
      </c>
      <c r="O816" s="977" t="s">
        <v>1665</v>
      </c>
      <c r="P816" s="1066" t="s">
        <v>1666</v>
      </c>
      <c r="Q816" s="974">
        <f t="shared" si="12"/>
        <v>375.48</v>
      </c>
      <c r="R816" s="977"/>
    </row>
    <row r="817" spans="1:18">
      <c r="A817" s="749" t="s">
        <v>390</v>
      </c>
      <c r="B817" s="749" t="s">
        <v>391</v>
      </c>
      <c r="C817" s="815" t="s">
        <v>477</v>
      </c>
      <c r="D817" s="749">
        <v>4.56</v>
      </c>
      <c r="E817" s="681" t="s">
        <v>714</v>
      </c>
      <c r="F817" s="681" t="s">
        <v>1075</v>
      </c>
      <c r="G817" s="1054" t="s">
        <v>716</v>
      </c>
      <c r="H817" s="749" t="s">
        <v>27</v>
      </c>
      <c r="I817" s="749" t="s">
        <v>28</v>
      </c>
      <c r="J817" s="749" t="s">
        <v>58</v>
      </c>
      <c r="K817" s="977"/>
      <c r="L817" s="772">
        <v>436370.622205</v>
      </c>
      <c r="M817" s="772">
        <v>4663839.18245</v>
      </c>
      <c r="N817" s="749" t="s">
        <v>147</v>
      </c>
      <c r="O817" s="977" t="s">
        <v>1665</v>
      </c>
      <c r="P817" s="1066" t="s">
        <v>1666</v>
      </c>
      <c r="Q817" s="974">
        <f t="shared" si="12"/>
        <v>20.52</v>
      </c>
      <c r="R817" s="977"/>
    </row>
    <row r="818" spans="1:18">
      <c r="A818" s="749" t="s">
        <v>390</v>
      </c>
      <c r="B818" s="749" t="s">
        <v>391</v>
      </c>
      <c r="C818" s="815" t="s">
        <v>1685</v>
      </c>
      <c r="D818" s="749">
        <v>2.47</v>
      </c>
      <c r="E818" s="681" t="s">
        <v>714</v>
      </c>
      <c r="F818" s="681" t="s">
        <v>1075</v>
      </c>
      <c r="G818" s="1054" t="s">
        <v>716</v>
      </c>
      <c r="H818" s="749" t="s">
        <v>27</v>
      </c>
      <c r="I818" s="749" t="s">
        <v>28</v>
      </c>
      <c r="J818" s="749" t="s">
        <v>58</v>
      </c>
      <c r="K818" s="977"/>
      <c r="L818" s="772">
        <v>435617.139343</v>
      </c>
      <c r="M818" s="772">
        <v>4664494.60263</v>
      </c>
      <c r="N818" s="749" t="s">
        <v>147</v>
      </c>
      <c r="O818" s="977" t="s">
        <v>1665</v>
      </c>
      <c r="P818" s="1066" t="s">
        <v>1666</v>
      </c>
      <c r="Q818" s="974">
        <f t="shared" si="12"/>
        <v>11.115</v>
      </c>
      <c r="R818" s="977"/>
    </row>
    <row r="819" spans="1:18">
      <c r="A819" s="749" t="s">
        <v>390</v>
      </c>
      <c r="B819" s="749" t="s">
        <v>391</v>
      </c>
      <c r="C819" s="815" t="s">
        <v>1597</v>
      </c>
      <c r="D819" s="749">
        <v>29.89</v>
      </c>
      <c r="E819" s="681" t="s">
        <v>714</v>
      </c>
      <c r="F819" s="681" t="s">
        <v>1075</v>
      </c>
      <c r="G819" s="1054" t="s">
        <v>716</v>
      </c>
      <c r="H819" s="749" t="s">
        <v>27</v>
      </c>
      <c r="I819" s="749" t="s">
        <v>28</v>
      </c>
      <c r="J819" s="749" t="s">
        <v>58</v>
      </c>
      <c r="K819" s="977"/>
      <c r="L819" s="772">
        <v>429784.690062</v>
      </c>
      <c r="M819" s="772">
        <v>4662251.03841</v>
      </c>
      <c r="N819" s="749" t="s">
        <v>147</v>
      </c>
      <c r="O819" s="977" t="s">
        <v>1665</v>
      </c>
      <c r="P819" s="1066" t="s">
        <v>1666</v>
      </c>
      <c r="Q819" s="974">
        <f t="shared" si="12"/>
        <v>134.505</v>
      </c>
      <c r="R819" s="977"/>
    </row>
    <row r="820" spans="1:18">
      <c r="A820" s="749" t="s">
        <v>390</v>
      </c>
      <c r="B820" s="749" t="s">
        <v>391</v>
      </c>
      <c r="C820" s="815" t="s">
        <v>385</v>
      </c>
      <c r="D820" s="749">
        <v>5.02</v>
      </c>
      <c r="E820" s="681" t="s">
        <v>714</v>
      </c>
      <c r="F820" s="681" t="s">
        <v>1075</v>
      </c>
      <c r="G820" s="1054" t="s">
        <v>716</v>
      </c>
      <c r="H820" s="749" t="s">
        <v>27</v>
      </c>
      <c r="I820" s="749" t="s">
        <v>28</v>
      </c>
      <c r="J820" s="749" t="s">
        <v>58</v>
      </c>
      <c r="K820" s="977"/>
      <c r="L820" s="772">
        <v>435595.421368</v>
      </c>
      <c r="M820" s="772">
        <v>4664250.62873</v>
      </c>
      <c r="N820" s="749" t="s">
        <v>147</v>
      </c>
      <c r="O820" s="977" t="s">
        <v>1665</v>
      </c>
      <c r="P820" s="1066" t="s">
        <v>1666</v>
      </c>
      <c r="Q820" s="974">
        <f t="shared" si="12"/>
        <v>22.59</v>
      </c>
      <c r="R820" s="977"/>
    </row>
    <row r="821" spans="1:18">
      <c r="A821" s="749" t="s">
        <v>390</v>
      </c>
      <c r="B821" s="749" t="s">
        <v>391</v>
      </c>
      <c r="C821" s="815" t="s">
        <v>1611</v>
      </c>
      <c r="D821" s="749">
        <v>3.09</v>
      </c>
      <c r="E821" s="681" t="s">
        <v>714</v>
      </c>
      <c r="F821" s="681" t="s">
        <v>1075</v>
      </c>
      <c r="G821" s="1054" t="s">
        <v>716</v>
      </c>
      <c r="H821" s="749" t="s">
        <v>27</v>
      </c>
      <c r="I821" s="749" t="s">
        <v>28</v>
      </c>
      <c r="J821" s="749" t="s">
        <v>58</v>
      </c>
      <c r="K821" s="977"/>
      <c r="L821" s="772">
        <v>430384.695314</v>
      </c>
      <c r="M821" s="772">
        <v>4662387.03348</v>
      </c>
      <c r="N821" s="749" t="s">
        <v>147</v>
      </c>
      <c r="O821" s="977" t="s">
        <v>1665</v>
      </c>
      <c r="P821" s="1066" t="s">
        <v>1666</v>
      </c>
      <c r="Q821" s="974">
        <f t="shared" si="12"/>
        <v>13.905</v>
      </c>
      <c r="R821" s="977"/>
    </row>
    <row r="822" spans="1:18">
      <c r="A822" s="749" t="s">
        <v>390</v>
      </c>
      <c r="B822" s="749" t="s">
        <v>391</v>
      </c>
      <c r="C822" s="815" t="s">
        <v>1686</v>
      </c>
      <c r="D822" s="749">
        <v>0.61</v>
      </c>
      <c r="E822" s="681" t="s">
        <v>714</v>
      </c>
      <c r="F822" s="681" t="s">
        <v>1075</v>
      </c>
      <c r="G822" s="1054" t="s">
        <v>716</v>
      </c>
      <c r="H822" s="681" t="s">
        <v>1267</v>
      </c>
      <c r="I822" s="749" t="s">
        <v>28</v>
      </c>
      <c r="J822" s="749" t="s">
        <v>327</v>
      </c>
      <c r="K822" s="977"/>
      <c r="L822" s="772">
        <v>433917.466225</v>
      </c>
      <c r="M822" s="772">
        <v>4663231.22988</v>
      </c>
      <c r="N822" s="749" t="s">
        <v>147</v>
      </c>
      <c r="O822" s="977" t="s">
        <v>1665</v>
      </c>
      <c r="P822" s="1066" t="s">
        <v>1666</v>
      </c>
      <c r="Q822" s="974">
        <f t="shared" si="12"/>
        <v>2.745</v>
      </c>
      <c r="R822" s="977"/>
    </row>
    <row r="823" spans="1:18">
      <c r="A823" s="749" t="s">
        <v>390</v>
      </c>
      <c r="B823" s="749" t="s">
        <v>391</v>
      </c>
      <c r="C823" s="815" t="s">
        <v>1687</v>
      </c>
      <c r="D823" s="749">
        <v>10.87</v>
      </c>
      <c r="E823" s="681" t="s">
        <v>714</v>
      </c>
      <c r="F823" s="681" t="s">
        <v>1075</v>
      </c>
      <c r="G823" s="1054" t="s">
        <v>716</v>
      </c>
      <c r="H823" s="681" t="s">
        <v>1267</v>
      </c>
      <c r="I823" s="749" t="s">
        <v>28</v>
      </c>
      <c r="J823" s="749" t="s">
        <v>327</v>
      </c>
      <c r="K823" s="977"/>
      <c r="L823" s="772">
        <v>430689.285817</v>
      </c>
      <c r="M823" s="772">
        <v>4662474.52608</v>
      </c>
      <c r="N823" s="749" t="s">
        <v>147</v>
      </c>
      <c r="O823" s="977" t="s">
        <v>1665</v>
      </c>
      <c r="P823" s="1066" t="s">
        <v>1666</v>
      </c>
      <c r="Q823" s="974">
        <f t="shared" si="12"/>
        <v>48.915</v>
      </c>
      <c r="R823" s="977"/>
    </row>
    <row r="824" spans="1:18">
      <c r="A824" s="749" t="s">
        <v>390</v>
      </c>
      <c r="B824" s="749" t="s">
        <v>391</v>
      </c>
      <c r="C824" s="815" t="s">
        <v>1688</v>
      </c>
      <c r="D824" s="749">
        <v>24.03</v>
      </c>
      <c r="E824" s="681" t="s">
        <v>714</v>
      </c>
      <c r="F824" s="681" t="s">
        <v>1075</v>
      </c>
      <c r="G824" s="1054" t="s">
        <v>716</v>
      </c>
      <c r="H824" s="749" t="s">
        <v>27</v>
      </c>
      <c r="I824" s="749" t="s">
        <v>28</v>
      </c>
      <c r="J824" s="749" t="s">
        <v>555</v>
      </c>
      <c r="K824" s="977"/>
      <c r="L824" s="772">
        <v>433870.163246</v>
      </c>
      <c r="M824" s="772">
        <v>4663146.24206</v>
      </c>
      <c r="N824" s="749" t="s">
        <v>147</v>
      </c>
      <c r="O824" s="977" t="s">
        <v>1665</v>
      </c>
      <c r="P824" s="1066" t="s">
        <v>1666</v>
      </c>
      <c r="Q824" s="974">
        <f t="shared" si="12"/>
        <v>108.135</v>
      </c>
      <c r="R824" s="977"/>
    </row>
    <row r="825" spans="1:18">
      <c r="A825" s="749" t="s">
        <v>390</v>
      </c>
      <c r="B825" s="749" t="s">
        <v>391</v>
      </c>
      <c r="C825" s="815" t="s">
        <v>1689</v>
      </c>
      <c r="D825" s="749">
        <v>3.73</v>
      </c>
      <c r="E825" s="681" t="s">
        <v>714</v>
      </c>
      <c r="F825" s="681" t="s">
        <v>1075</v>
      </c>
      <c r="G825" s="1054" t="s">
        <v>716</v>
      </c>
      <c r="H825" s="681" t="s">
        <v>1267</v>
      </c>
      <c r="I825" s="749" t="s">
        <v>28</v>
      </c>
      <c r="J825" s="749" t="s">
        <v>327</v>
      </c>
      <c r="K825" s="977"/>
      <c r="L825" s="772">
        <v>430154.607786</v>
      </c>
      <c r="M825" s="772">
        <v>4661846.57771</v>
      </c>
      <c r="N825" s="749" t="s">
        <v>147</v>
      </c>
      <c r="O825" s="977" t="s">
        <v>1665</v>
      </c>
      <c r="P825" s="1066" t="s">
        <v>1666</v>
      </c>
      <c r="Q825" s="974">
        <f t="shared" si="12"/>
        <v>16.785</v>
      </c>
      <c r="R825" s="977"/>
    </row>
    <row r="826" spans="1:18">
      <c r="A826" s="749" t="s">
        <v>390</v>
      </c>
      <c r="B826" s="749" t="s">
        <v>391</v>
      </c>
      <c r="C826" s="815" t="s">
        <v>1690</v>
      </c>
      <c r="D826" s="749">
        <v>30.41</v>
      </c>
      <c r="E826" s="681" t="s">
        <v>714</v>
      </c>
      <c r="F826" s="681" t="s">
        <v>1075</v>
      </c>
      <c r="G826" s="1054" t="s">
        <v>716</v>
      </c>
      <c r="H826" s="749" t="s">
        <v>27</v>
      </c>
      <c r="I826" s="749" t="s">
        <v>28</v>
      </c>
      <c r="J826" s="749" t="s">
        <v>58</v>
      </c>
      <c r="K826" s="977"/>
      <c r="L826" s="772">
        <v>436273.236859</v>
      </c>
      <c r="M826" s="772">
        <v>4663910.44515</v>
      </c>
      <c r="N826" s="749" t="s">
        <v>147</v>
      </c>
      <c r="O826" s="977" t="s">
        <v>1665</v>
      </c>
      <c r="P826" s="1066" t="s">
        <v>1666</v>
      </c>
      <c r="Q826" s="974">
        <f t="shared" si="12"/>
        <v>136.845</v>
      </c>
      <c r="R826" s="977"/>
    </row>
    <row r="827" spans="1:18">
      <c r="A827" s="749" t="s">
        <v>390</v>
      </c>
      <c r="B827" s="749" t="s">
        <v>391</v>
      </c>
      <c r="C827" s="815" t="s">
        <v>1691</v>
      </c>
      <c r="D827" s="749">
        <v>36.37</v>
      </c>
      <c r="E827" s="681" t="s">
        <v>714</v>
      </c>
      <c r="F827" s="681" t="s">
        <v>1075</v>
      </c>
      <c r="G827" s="1054" t="s">
        <v>716</v>
      </c>
      <c r="H827" s="749" t="s">
        <v>27</v>
      </c>
      <c r="I827" s="749" t="s">
        <v>28</v>
      </c>
      <c r="J827" s="749" t="s">
        <v>58</v>
      </c>
      <c r="K827" s="977"/>
      <c r="L827" s="772">
        <v>431235.268762</v>
      </c>
      <c r="M827" s="772">
        <v>4662292.91936</v>
      </c>
      <c r="N827" s="749" t="s">
        <v>147</v>
      </c>
      <c r="O827" s="977" t="s">
        <v>1665</v>
      </c>
      <c r="P827" s="1066" t="s">
        <v>1666</v>
      </c>
      <c r="Q827" s="974">
        <f t="shared" si="12"/>
        <v>163.665</v>
      </c>
      <c r="R827" s="977"/>
    </row>
    <row r="828" spans="1:18">
      <c r="A828" s="749" t="s">
        <v>390</v>
      </c>
      <c r="B828" s="749" t="s">
        <v>391</v>
      </c>
      <c r="C828" s="815" t="s">
        <v>511</v>
      </c>
      <c r="D828" s="749">
        <v>1.33</v>
      </c>
      <c r="E828" s="681" t="s">
        <v>714</v>
      </c>
      <c r="F828" s="681" t="s">
        <v>1075</v>
      </c>
      <c r="G828" s="1054" t="s">
        <v>716</v>
      </c>
      <c r="H828" s="749" t="s">
        <v>27</v>
      </c>
      <c r="I828" s="749" t="s">
        <v>28</v>
      </c>
      <c r="J828" s="749" t="s">
        <v>58</v>
      </c>
      <c r="K828" s="977"/>
      <c r="L828" s="772">
        <v>434338.294414</v>
      </c>
      <c r="M828" s="772">
        <v>4664533.60061</v>
      </c>
      <c r="N828" s="749" t="s">
        <v>147</v>
      </c>
      <c r="O828" s="977" t="s">
        <v>1665</v>
      </c>
      <c r="P828" s="1066" t="s">
        <v>1666</v>
      </c>
      <c r="Q828" s="974">
        <f t="shared" si="12"/>
        <v>5.985</v>
      </c>
      <c r="R828" s="977"/>
    </row>
    <row r="829" spans="1:18">
      <c r="A829" s="749" t="s">
        <v>390</v>
      </c>
      <c r="B829" s="749" t="s">
        <v>391</v>
      </c>
      <c r="C829" s="815" t="s">
        <v>1692</v>
      </c>
      <c r="D829" s="749">
        <v>10.09</v>
      </c>
      <c r="E829" s="681" t="s">
        <v>714</v>
      </c>
      <c r="F829" s="681" t="s">
        <v>1075</v>
      </c>
      <c r="G829" s="1054" t="s">
        <v>716</v>
      </c>
      <c r="H829" s="749" t="s">
        <v>27</v>
      </c>
      <c r="I829" s="749" t="s">
        <v>28</v>
      </c>
      <c r="J829" s="749" t="s">
        <v>58</v>
      </c>
      <c r="K829" s="977"/>
      <c r="L829" s="772">
        <v>433977.865074</v>
      </c>
      <c r="M829" s="772">
        <v>4663038.35219</v>
      </c>
      <c r="N829" s="749" t="s">
        <v>147</v>
      </c>
      <c r="O829" s="977" t="s">
        <v>1665</v>
      </c>
      <c r="P829" s="1066" t="s">
        <v>1666</v>
      </c>
      <c r="Q829" s="974">
        <f t="shared" si="12"/>
        <v>45.405</v>
      </c>
      <c r="R829" s="977"/>
    </row>
    <row r="830" spans="1:18">
      <c r="A830" s="749" t="s">
        <v>390</v>
      </c>
      <c r="B830" s="749" t="s">
        <v>391</v>
      </c>
      <c r="C830" s="815" t="s">
        <v>689</v>
      </c>
      <c r="D830" s="749">
        <v>3.93</v>
      </c>
      <c r="E830" s="681" t="s">
        <v>714</v>
      </c>
      <c r="F830" s="681" t="s">
        <v>1075</v>
      </c>
      <c r="G830" s="1054" t="s">
        <v>716</v>
      </c>
      <c r="H830" s="749" t="s">
        <v>27</v>
      </c>
      <c r="I830" s="749" t="s">
        <v>28</v>
      </c>
      <c r="J830" s="749" t="s">
        <v>58</v>
      </c>
      <c r="K830" s="977"/>
      <c r="L830" s="772">
        <v>433063.279439</v>
      </c>
      <c r="M830" s="772">
        <v>4664000.54173</v>
      </c>
      <c r="N830" s="749" t="s">
        <v>147</v>
      </c>
      <c r="O830" s="977" t="s">
        <v>1665</v>
      </c>
      <c r="P830" s="1066" t="s">
        <v>1666</v>
      </c>
      <c r="Q830" s="974">
        <f t="shared" si="12"/>
        <v>17.685</v>
      </c>
      <c r="R830" s="977"/>
    </row>
    <row r="831" spans="1:18">
      <c r="A831" s="749" t="s">
        <v>390</v>
      </c>
      <c r="B831" s="749" t="s">
        <v>391</v>
      </c>
      <c r="C831" s="815" t="s">
        <v>515</v>
      </c>
      <c r="D831" s="749">
        <v>5.61</v>
      </c>
      <c r="E831" s="681" t="s">
        <v>714</v>
      </c>
      <c r="F831" s="681" t="s">
        <v>1075</v>
      </c>
      <c r="G831" s="1054" t="s">
        <v>716</v>
      </c>
      <c r="H831" s="749" t="s">
        <v>27</v>
      </c>
      <c r="I831" s="749" t="s">
        <v>28</v>
      </c>
      <c r="J831" s="749" t="s">
        <v>58</v>
      </c>
      <c r="K831" s="977"/>
      <c r="L831" s="772">
        <v>435061.582059</v>
      </c>
      <c r="M831" s="772">
        <v>4664500.65725</v>
      </c>
      <c r="N831" s="749" t="s">
        <v>147</v>
      </c>
      <c r="O831" s="977" t="s">
        <v>1665</v>
      </c>
      <c r="P831" s="1066" t="s">
        <v>1666</v>
      </c>
      <c r="Q831" s="974">
        <f t="shared" si="12"/>
        <v>25.245</v>
      </c>
      <c r="R831" s="977"/>
    </row>
    <row r="832" spans="1:18">
      <c r="A832" s="749" t="s">
        <v>390</v>
      </c>
      <c r="B832" s="749" t="s">
        <v>391</v>
      </c>
      <c r="C832" s="815" t="s">
        <v>428</v>
      </c>
      <c r="D832" s="749">
        <v>1.67</v>
      </c>
      <c r="E832" s="681" t="s">
        <v>714</v>
      </c>
      <c r="F832" s="681" t="s">
        <v>1075</v>
      </c>
      <c r="G832" s="1054" t="s">
        <v>716</v>
      </c>
      <c r="H832" s="749" t="s">
        <v>27</v>
      </c>
      <c r="I832" s="749" t="s">
        <v>28</v>
      </c>
      <c r="J832" s="749" t="s">
        <v>58</v>
      </c>
      <c r="K832" s="977"/>
      <c r="L832" s="772">
        <v>435705.110435</v>
      </c>
      <c r="M832" s="772">
        <v>4664340.66661</v>
      </c>
      <c r="N832" s="749" t="s">
        <v>147</v>
      </c>
      <c r="O832" s="977" t="s">
        <v>1665</v>
      </c>
      <c r="P832" s="1066" t="s">
        <v>1666</v>
      </c>
      <c r="Q832" s="974">
        <f t="shared" si="12"/>
        <v>7.515</v>
      </c>
      <c r="R832" s="977"/>
    </row>
    <row r="833" spans="1:18">
      <c r="A833" s="749" t="s">
        <v>390</v>
      </c>
      <c r="B833" s="749" t="s">
        <v>391</v>
      </c>
      <c r="C833" s="815" t="s">
        <v>407</v>
      </c>
      <c r="D833" s="749">
        <v>27.85</v>
      </c>
      <c r="E833" s="681" t="s">
        <v>714</v>
      </c>
      <c r="F833" s="681" t="s">
        <v>1075</v>
      </c>
      <c r="G833" s="1054" t="s">
        <v>716</v>
      </c>
      <c r="H833" s="749" t="s">
        <v>27</v>
      </c>
      <c r="I833" s="749" t="s">
        <v>28</v>
      </c>
      <c r="J833" s="749" t="s">
        <v>58</v>
      </c>
      <c r="K833" s="977"/>
      <c r="L833" s="772">
        <v>435197.426061</v>
      </c>
      <c r="M833" s="772">
        <v>4664626.84844</v>
      </c>
      <c r="N833" s="749" t="s">
        <v>147</v>
      </c>
      <c r="O833" s="977" t="s">
        <v>1665</v>
      </c>
      <c r="P833" s="1066" t="s">
        <v>1666</v>
      </c>
      <c r="Q833" s="974">
        <f t="shared" si="12"/>
        <v>125.325</v>
      </c>
      <c r="R833" s="977"/>
    </row>
    <row r="834" spans="1:18">
      <c r="A834" s="749" t="s">
        <v>390</v>
      </c>
      <c r="B834" s="749" t="s">
        <v>391</v>
      </c>
      <c r="C834" s="815" t="s">
        <v>1587</v>
      </c>
      <c r="D834" s="756">
        <v>62.9</v>
      </c>
      <c r="E834" s="681" t="s">
        <v>714</v>
      </c>
      <c r="F834" s="681" t="s">
        <v>1075</v>
      </c>
      <c r="G834" s="1054" t="s">
        <v>716</v>
      </c>
      <c r="H834" s="749" t="s">
        <v>27</v>
      </c>
      <c r="I834" s="749" t="s">
        <v>28</v>
      </c>
      <c r="J834" s="749" t="s">
        <v>58</v>
      </c>
      <c r="K834" s="977"/>
      <c r="L834" s="772">
        <v>429916.029402</v>
      </c>
      <c r="M834" s="772">
        <v>4661961.95405</v>
      </c>
      <c r="N834" s="749" t="s">
        <v>147</v>
      </c>
      <c r="O834" s="977" t="s">
        <v>1665</v>
      </c>
      <c r="P834" s="1066" t="s">
        <v>1666</v>
      </c>
      <c r="Q834" s="974">
        <f t="shared" si="12"/>
        <v>283.05</v>
      </c>
      <c r="R834" s="977"/>
    </row>
    <row r="835" spans="1:18">
      <c r="A835" s="749" t="s">
        <v>390</v>
      </c>
      <c r="B835" s="749" t="s">
        <v>391</v>
      </c>
      <c r="C835" s="815" t="s">
        <v>1693</v>
      </c>
      <c r="D835" s="749">
        <v>1.99</v>
      </c>
      <c r="E835" s="681" t="s">
        <v>714</v>
      </c>
      <c r="F835" s="681" t="s">
        <v>1075</v>
      </c>
      <c r="G835" s="1054" t="s">
        <v>716</v>
      </c>
      <c r="H835" s="749" t="s">
        <v>27</v>
      </c>
      <c r="I835" s="749" t="s">
        <v>28</v>
      </c>
      <c r="J835" s="749" t="s">
        <v>58</v>
      </c>
      <c r="K835" s="977"/>
      <c r="L835" s="772">
        <v>432395.405701</v>
      </c>
      <c r="M835" s="772">
        <v>4661284.39393</v>
      </c>
      <c r="N835" s="749" t="s">
        <v>147</v>
      </c>
      <c r="O835" s="977" t="s">
        <v>1665</v>
      </c>
      <c r="P835" s="1066" t="s">
        <v>1666</v>
      </c>
      <c r="Q835" s="974">
        <f t="shared" si="12"/>
        <v>8.955</v>
      </c>
      <c r="R835" s="977"/>
    </row>
    <row r="836" spans="1:18">
      <c r="A836" s="749" t="s">
        <v>390</v>
      </c>
      <c r="B836" s="749" t="s">
        <v>391</v>
      </c>
      <c r="C836" s="815" t="s">
        <v>1694</v>
      </c>
      <c r="D836" s="749">
        <v>134.39</v>
      </c>
      <c r="E836" s="681" t="s">
        <v>714</v>
      </c>
      <c r="F836" s="681" t="s">
        <v>1075</v>
      </c>
      <c r="G836" s="1054" t="s">
        <v>716</v>
      </c>
      <c r="H836" s="749" t="s">
        <v>27</v>
      </c>
      <c r="I836" s="749" t="s">
        <v>28</v>
      </c>
      <c r="J836" s="749" t="s">
        <v>58</v>
      </c>
      <c r="K836" s="977"/>
      <c r="L836" s="772">
        <v>430237.82132</v>
      </c>
      <c r="M836" s="772">
        <v>4662152.69896</v>
      </c>
      <c r="N836" s="749" t="s">
        <v>147</v>
      </c>
      <c r="O836" s="977" t="s">
        <v>1665</v>
      </c>
      <c r="P836" s="1066" t="s">
        <v>1666</v>
      </c>
      <c r="Q836" s="974">
        <f t="shared" si="12"/>
        <v>604.755</v>
      </c>
      <c r="R836" s="977"/>
    </row>
    <row r="837" spans="1:18">
      <c r="A837" s="749" t="s">
        <v>390</v>
      </c>
      <c r="B837" s="749" t="s">
        <v>391</v>
      </c>
      <c r="C837" s="815" t="s">
        <v>639</v>
      </c>
      <c r="D837" s="749">
        <v>11.18</v>
      </c>
      <c r="E837" s="681" t="s">
        <v>714</v>
      </c>
      <c r="F837" s="681" t="s">
        <v>1075</v>
      </c>
      <c r="G837" s="1054" t="s">
        <v>716</v>
      </c>
      <c r="H837" s="749" t="s">
        <v>27</v>
      </c>
      <c r="I837" s="749" t="s">
        <v>28</v>
      </c>
      <c r="J837" s="749" t="s">
        <v>58</v>
      </c>
      <c r="K837" s="977"/>
      <c r="L837" s="772">
        <v>433321.113042</v>
      </c>
      <c r="M837" s="772">
        <v>4664113.17635</v>
      </c>
      <c r="N837" s="749" t="s">
        <v>147</v>
      </c>
      <c r="O837" s="977" t="s">
        <v>1665</v>
      </c>
      <c r="P837" s="1066" t="s">
        <v>1666</v>
      </c>
      <c r="Q837" s="974">
        <f t="shared" si="12"/>
        <v>50.31</v>
      </c>
      <c r="R837" s="977"/>
    </row>
    <row r="838" spans="1:18">
      <c r="A838" s="749" t="s">
        <v>390</v>
      </c>
      <c r="B838" s="749" t="s">
        <v>391</v>
      </c>
      <c r="C838" s="815" t="s">
        <v>1695</v>
      </c>
      <c r="D838" s="749">
        <v>21.93</v>
      </c>
      <c r="E838" s="681" t="s">
        <v>714</v>
      </c>
      <c r="F838" s="681" t="s">
        <v>1075</v>
      </c>
      <c r="G838" s="1054" t="s">
        <v>716</v>
      </c>
      <c r="H838" s="749" t="s">
        <v>27</v>
      </c>
      <c r="I838" s="749" t="s">
        <v>28</v>
      </c>
      <c r="J838" s="749" t="s">
        <v>58</v>
      </c>
      <c r="K838" s="977"/>
      <c r="L838" s="772">
        <v>433812.157656</v>
      </c>
      <c r="M838" s="772">
        <v>4663102.13352</v>
      </c>
      <c r="N838" s="749" t="s">
        <v>147</v>
      </c>
      <c r="O838" s="977" t="s">
        <v>1665</v>
      </c>
      <c r="P838" s="1066" t="s">
        <v>1666</v>
      </c>
      <c r="Q838" s="974">
        <f t="shared" ref="Q838:Q901" si="13">D838*4.5</f>
        <v>98.685</v>
      </c>
      <c r="R838" s="977"/>
    </row>
    <row r="839" spans="1:18">
      <c r="A839" s="749" t="s">
        <v>390</v>
      </c>
      <c r="B839" s="749" t="s">
        <v>391</v>
      </c>
      <c r="C839" s="815" t="s">
        <v>518</v>
      </c>
      <c r="D839" s="749">
        <v>1.13</v>
      </c>
      <c r="E839" s="681" t="s">
        <v>714</v>
      </c>
      <c r="F839" s="681" t="s">
        <v>1075</v>
      </c>
      <c r="G839" s="1054" t="s">
        <v>716</v>
      </c>
      <c r="H839" s="749" t="s">
        <v>27</v>
      </c>
      <c r="I839" s="749" t="s">
        <v>28</v>
      </c>
      <c r="J839" s="749" t="s">
        <v>58</v>
      </c>
      <c r="K839" s="977"/>
      <c r="L839" s="772">
        <v>434480.586062</v>
      </c>
      <c r="M839" s="772">
        <v>4664464.72004</v>
      </c>
      <c r="N839" s="749" t="s">
        <v>147</v>
      </c>
      <c r="O839" s="977" t="s">
        <v>1665</v>
      </c>
      <c r="P839" s="1066" t="s">
        <v>1666</v>
      </c>
      <c r="Q839" s="974">
        <f t="shared" si="13"/>
        <v>5.085</v>
      </c>
      <c r="R839" s="977"/>
    </row>
    <row r="840" spans="1:18">
      <c r="A840" s="749" t="s">
        <v>390</v>
      </c>
      <c r="B840" s="749" t="s">
        <v>391</v>
      </c>
      <c r="C840" s="815" t="s">
        <v>1696</v>
      </c>
      <c r="D840" s="749">
        <v>17.62</v>
      </c>
      <c r="E840" s="681" t="s">
        <v>714</v>
      </c>
      <c r="F840" s="681" t="s">
        <v>1075</v>
      </c>
      <c r="G840" s="1054" t="s">
        <v>716</v>
      </c>
      <c r="H840" s="749" t="s">
        <v>27</v>
      </c>
      <c r="I840" s="749" t="s">
        <v>28</v>
      </c>
      <c r="J840" s="749" t="s">
        <v>58</v>
      </c>
      <c r="K840" s="977"/>
      <c r="L840" s="772">
        <v>432152.970213</v>
      </c>
      <c r="M840" s="772">
        <v>4663498.35074</v>
      </c>
      <c r="N840" s="749" t="s">
        <v>147</v>
      </c>
      <c r="O840" s="977" t="s">
        <v>1665</v>
      </c>
      <c r="P840" s="1066" t="s">
        <v>1666</v>
      </c>
      <c r="Q840" s="974">
        <f t="shared" si="13"/>
        <v>79.29</v>
      </c>
      <c r="R840" s="977"/>
    </row>
    <row r="841" spans="1:18">
      <c r="A841" s="749" t="s">
        <v>390</v>
      </c>
      <c r="B841" s="749" t="s">
        <v>391</v>
      </c>
      <c r="C841" s="815" t="s">
        <v>1697</v>
      </c>
      <c r="D841" s="749">
        <v>3.34</v>
      </c>
      <c r="E841" s="681" t="s">
        <v>714</v>
      </c>
      <c r="F841" s="681" t="s">
        <v>1075</v>
      </c>
      <c r="G841" s="1054" t="s">
        <v>716</v>
      </c>
      <c r="H841" s="749" t="s">
        <v>27</v>
      </c>
      <c r="I841" s="749" t="s">
        <v>28</v>
      </c>
      <c r="J841" s="749" t="s">
        <v>58</v>
      </c>
      <c r="K841" s="977"/>
      <c r="L841" s="772">
        <v>430590.12862</v>
      </c>
      <c r="M841" s="772">
        <v>4662552.83585</v>
      </c>
      <c r="N841" s="749" t="s">
        <v>147</v>
      </c>
      <c r="O841" s="977" t="s">
        <v>1665</v>
      </c>
      <c r="P841" s="1066" t="s">
        <v>1666</v>
      </c>
      <c r="Q841" s="974">
        <f t="shared" si="13"/>
        <v>15.03</v>
      </c>
      <c r="R841" s="977"/>
    </row>
    <row r="842" spans="1:18">
      <c r="A842" s="749" t="s">
        <v>390</v>
      </c>
      <c r="B842" s="749" t="s">
        <v>391</v>
      </c>
      <c r="C842" s="815" t="s">
        <v>1425</v>
      </c>
      <c r="D842" s="749">
        <v>3.97</v>
      </c>
      <c r="E842" s="681" t="s">
        <v>714</v>
      </c>
      <c r="F842" s="681" t="s">
        <v>1075</v>
      </c>
      <c r="G842" s="1054" t="s">
        <v>716</v>
      </c>
      <c r="H842" s="749" t="s">
        <v>27</v>
      </c>
      <c r="I842" s="749" t="s">
        <v>28</v>
      </c>
      <c r="J842" s="749" t="s">
        <v>58</v>
      </c>
      <c r="K842" s="977"/>
      <c r="L842" s="772">
        <v>432140.220886</v>
      </c>
      <c r="M842" s="772">
        <v>4663805.37298</v>
      </c>
      <c r="N842" s="749" t="s">
        <v>147</v>
      </c>
      <c r="O842" s="977" t="s">
        <v>1665</v>
      </c>
      <c r="P842" s="1066" t="s">
        <v>1666</v>
      </c>
      <c r="Q842" s="974">
        <f t="shared" si="13"/>
        <v>17.865</v>
      </c>
      <c r="R842" s="977"/>
    </row>
    <row r="843" spans="1:18">
      <c r="A843" s="749" t="s">
        <v>390</v>
      </c>
      <c r="B843" s="749" t="s">
        <v>391</v>
      </c>
      <c r="C843" s="815" t="s">
        <v>1698</v>
      </c>
      <c r="D843" s="749">
        <v>2.99</v>
      </c>
      <c r="E843" s="681" t="s">
        <v>714</v>
      </c>
      <c r="F843" s="681" t="s">
        <v>1075</v>
      </c>
      <c r="G843" s="1054" t="s">
        <v>716</v>
      </c>
      <c r="H843" s="749" t="s">
        <v>27</v>
      </c>
      <c r="I843" s="749" t="s">
        <v>28</v>
      </c>
      <c r="J843" s="749" t="s">
        <v>58</v>
      </c>
      <c r="K843" s="977"/>
      <c r="L843" s="772">
        <v>433128.590595</v>
      </c>
      <c r="M843" s="772">
        <v>4663879.77635</v>
      </c>
      <c r="N843" s="749" t="s">
        <v>147</v>
      </c>
      <c r="O843" s="977" t="s">
        <v>1665</v>
      </c>
      <c r="P843" s="1066" t="s">
        <v>1666</v>
      </c>
      <c r="Q843" s="974">
        <f t="shared" si="13"/>
        <v>13.455</v>
      </c>
      <c r="R843" s="977"/>
    </row>
    <row r="844" spans="1:18">
      <c r="A844" s="749" t="s">
        <v>390</v>
      </c>
      <c r="B844" s="749" t="s">
        <v>391</v>
      </c>
      <c r="C844" s="815" t="s">
        <v>1699</v>
      </c>
      <c r="D844" s="749">
        <v>2.02</v>
      </c>
      <c r="E844" s="681" t="s">
        <v>714</v>
      </c>
      <c r="F844" s="681" t="s">
        <v>1075</v>
      </c>
      <c r="G844" s="1054" t="s">
        <v>716</v>
      </c>
      <c r="H844" s="749" t="s">
        <v>27</v>
      </c>
      <c r="I844" s="749" t="s">
        <v>28</v>
      </c>
      <c r="J844" s="749" t="s">
        <v>58</v>
      </c>
      <c r="K844" s="977"/>
      <c r="L844" s="772">
        <v>430184.203299</v>
      </c>
      <c r="M844" s="772">
        <v>4661873.66257</v>
      </c>
      <c r="N844" s="749" t="s">
        <v>147</v>
      </c>
      <c r="O844" s="977" t="s">
        <v>1665</v>
      </c>
      <c r="P844" s="1066" t="s">
        <v>1666</v>
      </c>
      <c r="Q844" s="974">
        <f t="shared" si="13"/>
        <v>9.09</v>
      </c>
      <c r="R844" s="977"/>
    </row>
    <row r="845" spans="1:18">
      <c r="A845" s="749" t="s">
        <v>390</v>
      </c>
      <c r="B845" s="749" t="s">
        <v>391</v>
      </c>
      <c r="C845" s="815" t="s">
        <v>1700</v>
      </c>
      <c r="D845" s="749">
        <v>11.71</v>
      </c>
      <c r="E845" s="681" t="s">
        <v>714</v>
      </c>
      <c r="F845" s="681" t="s">
        <v>1075</v>
      </c>
      <c r="G845" s="1054" t="s">
        <v>716</v>
      </c>
      <c r="H845" s="749" t="s">
        <v>27</v>
      </c>
      <c r="I845" s="749" t="s">
        <v>28</v>
      </c>
      <c r="J845" s="749" t="s">
        <v>58</v>
      </c>
      <c r="K845" s="977"/>
      <c r="L845" s="772">
        <v>430526.11983</v>
      </c>
      <c r="M845" s="772">
        <v>4662497.83282</v>
      </c>
      <c r="N845" s="749" t="s">
        <v>147</v>
      </c>
      <c r="O845" s="977" t="s">
        <v>1665</v>
      </c>
      <c r="P845" s="1066" t="s">
        <v>1666</v>
      </c>
      <c r="Q845" s="974">
        <f t="shared" si="13"/>
        <v>52.695</v>
      </c>
      <c r="R845" s="977"/>
    </row>
    <row r="846" spans="1:18">
      <c r="A846" s="749" t="s">
        <v>390</v>
      </c>
      <c r="B846" s="749" t="s">
        <v>391</v>
      </c>
      <c r="C846" s="815" t="s">
        <v>700</v>
      </c>
      <c r="D846" s="749">
        <v>1.15</v>
      </c>
      <c r="E846" s="681" t="s">
        <v>714</v>
      </c>
      <c r="F846" s="681" t="s">
        <v>1075</v>
      </c>
      <c r="G846" s="1054" t="s">
        <v>716</v>
      </c>
      <c r="H846" s="749" t="s">
        <v>27</v>
      </c>
      <c r="I846" s="749" t="s">
        <v>28</v>
      </c>
      <c r="J846" s="749" t="s">
        <v>58</v>
      </c>
      <c r="K846" s="977"/>
      <c r="L846" s="772">
        <v>434511.90873</v>
      </c>
      <c r="M846" s="772">
        <v>4664304.67831</v>
      </c>
      <c r="N846" s="749" t="s">
        <v>147</v>
      </c>
      <c r="O846" s="977" t="s">
        <v>1665</v>
      </c>
      <c r="P846" s="1066" t="s">
        <v>1666</v>
      </c>
      <c r="Q846" s="974">
        <f t="shared" si="13"/>
        <v>5.175</v>
      </c>
      <c r="R846" s="977"/>
    </row>
    <row r="847" spans="1:18">
      <c r="A847" s="749" t="s">
        <v>390</v>
      </c>
      <c r="B847" s="749" t="s">
        <v>391</v>
      </c>
      <c r="C847" s="815" t="s">
        <v>548</v>
      </c>
      <c r="D847" s="749">
        <v>46.41</v>
      </c>
      <c r="E847" s="681" t="s">
        <v>714</v>
      </c>
      <c r="F847" s="681" t="s">
        <v>1075</v>
      </c>
      <c r="G847" s="1054" t="s">
        <v>716</v>
      </c>
      <c r="H847" s="749" t="s">
        <v>27</v>
      </c>
      <c r="I847" s="749" t="s">
        <v>28</v>
      </c>
      <c r="J847" s="749" t="s">
        <v>58</v>
      </c>
      <c r="K847" s="977"/>
      <c r="L847" s="772">
        <v>436279.399583</v>
      </c>
      <c r="M847" s="772">
        <v>4663785.44801</v>
      </c>
      <c r="N847" s="749" t="s">
        <v>147</v>
      </c>
      <c r="O847" s="977" t="s">
        <v>1665</v>
      </c>
      <c r="P847" s="1066" t="s">
        <v>1666</v>
      </c>
      <c r="Q847" s="974">
        <f t="shared" si="13"/>
        <v>208.845</v>
      </c>
      <c r="R847" s="977"/>
    </row>
    <row r="848" spans="1:18">
      <c r="A848" s="749" t="s">
        <v>390</v>
      </c>
      <c r="B848" s="749" t="s">
        <v>391</v>
      </c>
      <c r="C848" s="815" t="s">
        <v>636</v>
      </c>
      <c r="D848" s="749">
        <v>30.28</v>
      </c>
      <c r="E848" s="681" t="s">
        <v>714</v>
      </c>
      <c r="F848" s="681" t="s">
        <v>1075</v>
      </c>
      <c r="G848" s="1054" t="s">
        <v>716</v>
      </c>
      <c r="H848" s="749" t="s">
        <v>27</v>
      </c>
      <c r="I848" s="749" t="s">
        <v>28</v>
      </c>
      <c r="J848" s="749" t="s">
        <v>58</v>
      </c>
      <c r="K848" s="977"/>
      <c r="L848" s="772">
        <v>433318.01778</v>
      </c>
      <c r="M848" s="772">
        <v>4664211.26983</v>
      </c>
      <c r="N848" s="749" t="s">
        <v>147</v>
      </c>
      <c r="O848" s="977" t="s">
        <v>1665</v>
      </c>
      <c r="P848" s="1066" t="s">
        <v>1666</v>
      </c>
      <c r="Q848" s="974">
        <f t="shared" si="13"/>
        <v>136.26</v>
      </c>
      <c r="R848" s="977"/>
    </row>
    <row r="849" spans="1:18">
      <c r="A849" s="749" t="s">
        <v>390</v>
      </c>
      <c r="B849" s="749" t="s">
        <v>391</v>
      </c>
      <c r="C849" s="815" t="s">
        <v>585</v>
      </c>
      <c r="D849" s="749">
        <v>51.57</v>
      </c>
      <c r="E849" s="681" t="s">
        <v>714</v>
      </c>
      <c r="F849" s="681" t="s">
        <v>1075</v>
      </c>
      <c r="G849" s="1054" t="s">
        <v>716</v>
      </c>
      <c r="H849" s="749" t="s">
        <v>27</v>
      </c>
      <c r="I849" s="749" t="s">
        <v>28</v>
      </c>
      <c r="J849" s="749" t="s">
        <v>58</v>
      </c>
      <c r="K849" s="977"/>
      <c r="L849" s="772">
        <v>434529.800883</v>
      </c>
      <c r="M849" s="772">
        <v>4664518.51622</v>
      </c>
      <c r="N849" s="749" t="s">
        <v>147</v>
      </c>
      <c r="O849" s="977" t="s">
        <v>1665</v>
      </c>
      <c r="P849" s="1066" t="s">
        <v>1666</v>
      </c>
      <c r="Q849" s="974">
        <f t="shared" si="13"/>
        <v>232.065</v>
      </c>
      <c r="R849" s="977"/>
    </row>
    <row r="850" spans="1:18">
      <c r="A850" s="749" t="s">
        <v>390</v>
      </c>
      <c r="B850" s="749" t="s">
        <v>391</v>
      </c>
      <c r="C850" s="815" t="s">
        <v>1701</v>
      </c>
      <c r="D850" s="749">
        <v>0.96</v>
      </c>
      <c r="E850" s="681" t="s">
        <v>714</v>
      </c>
      <c r="F850" s="681" t="s">
        <v>1075</v>
      </c>
      <c r="G850" s="1054" t="s">
        <v>716</v>
      </c>
      <c r="H850" s="749" t="s">
        <v>27</v>
      </c>
      <c r="I850" s="749" t="s">
        <v>28</v>
      </c>
      <c r="J850" s="749" t="s">
        <v>58</v>
      </c>
      <c r="K850" s="977"/>
      <c r="L850" s="772">
        <v>433243.041855</v>
      </c>
      <c r="M850" s="772">
        <v>4663903.9793</v>
      </c>
      <c r="N850" s="749" t="s">
        <v>147</v>
      </c>
      <c r="O850" s="977" t="s">
        <v>1665</v>
      </c>
      <c r="P850" s="1066" t="s">
        <v>1666</v>
      </c>
      <c r="Q850" s="974">
        <f t="shared" si="13"/>
        <v>4.32</v>
      </c>
      <c r="R850" s="977"/>
    </row>
    <row r="851" spans="1:18">
      <c r="A851" s="749" t="s">
        <v>390</v>
      </c>
      <c r="B851" s="749" t="s">
        <v>391</v>
      </c>
      <c r="C851" s="815" t="s">
        <v>552</v>
      </c>
      <c r="D851" s="749">
        <v>87.06</v>
      </c>
      <c r="E851" s="681" t="s">
        <v>714</v>
      </c>
      <c r="F851" s="681" t="s">
        <v>1075</v>
      </c>
      <c r="G851" s="1054" t="s">
        <v>716</v>
      </c>
      <c r="H851" s="749" t="s">
        <v>27</v>
      </c>
      <c r="I851" s="749" t="s">
        <v>28</v>
      </c>
      <c r="J851" s="749" t="s">
        <v>58</v>
      </c>
      <c r="K851" s="977"/>
      <c r="L851" s="772">
        <v>433156.707754</v>
      </c>
      <c r="M851" s="772">
        <v>4663817.30542</v>
      </c>
      <c r="N851" s="749" t="s">
        <v>147</v>
      </c>
      <c r="O851" s="977" t="s">
        <v>1702</v>
      </c>
      <c r="P851" s="1069" t="s">
        <v>1703</v>
      </c>
      <c r="Q851" s="974">
        <f t="shared" si="13"/>
        <v>391.77</v>
      </c>
      <c r="R851" s="977"/>
    </row>
    <row r="852" spans="1:18">
      <c r="A852" s="749" t="s">
        <v>390</v>
      </c>
      <c r="B852" s="749" t="s">
        <v>391</v>
      </c>
      <c r="C852" s="815" t="s">
        <v>1517</v>
      </c>
      <c r="D852" s="749">
        <v>71.25</v>
      </c>
      <c r="E852" s="681" t="s">
        <v>714</v>
      </c>
      <c r="F852" s="681" t="s">
        <v>1075</v>
      </c>
      <c r="G852" s="1054" t="s">
        <v>716</v>
      </c>
      <c r="H852" s="749" t="s">
        <v>27</v>
      </c>
      <c r="I852" s="749" t="s">
        <v>28</v>
      </c>
      <c r="J852" s="749" t="s">
        <v>58</v>
      </c>
      <c r="K852" s="977"/>
      <c r="L852" s="772">
        <v>431162.708848</v>
      </c>
      <c r="M852" s="772">
        <v>4662174.56543</v>
      </c>
      <c r="N852" s="749" t="s">
        <v>147</v>
      </c>
      <c r="O852" s="977" t="s">
        <v>1665</v>
      </c>
      <c r="P852" s="1066" t="s">
        <v>1666</v>
      </c>
      <c r="Q852" s="974">
        <f t="shared" si="13"/>
        <v>320.625</v>
      </c>
      <c r="R852" s="977"/>
    </row>
    <row r="853" spans="1:18">
      <c r="A853" s="749" t="s">
        <v>390</v>
      </c>
      <c r="B853" s="749" t="s">
        <v>391</v>
      </c>
      <c r="C853" s="815" t="s">
        <v>1704</v>
      </c>
      <c r="D853" s="749">
        <v>0.95</v>
      </c>
      <c r="E853" s="681" t="s">
        <v>714</v>
      </c>
      <c r="F853" s="681" t="s">
        <v>1075</v>
      </c>
      <c r="G853" s="1054" t="s">
        <v>716</v>
      </c>
      <c r="H853" s="749" t="s">
        <v>27</v>
      </c>
      <c r="I853" s="749" t="s">
        <v>28</v>
      </c>
      <c r="J853" s="749" t="s">
        <v>58</v>
      </c>
      <c r="K853" s="977"/>
      <c r="L853" s="772">
        <v>435261.093638</v>
      </c>
      <c r="M853" s="772">
        <v>4664695.27045</v>
      </c>
      <c r="N853" s="749" t="s">
        <v>147</v>
      </c>
      <c r="O853" s="977" t="s">
        <v>1702</v>
      </c>
      <c r="P853" s="1069" t="s">
        <v>1703</v>
      </c>
      <c r="Q853" s="974">
        <f t="shared" si="13"/>
        <v>4.275</v>
      </c>
      <c r="R853" s="977"/>
    </row>
    <row r="854" spans="1:18">
      <c r="A854" s="749" t="s">
        <v>390</v>
      </c>
      <c r="B854" s="749" t="s">
        <v>391</v>
      </c>
      <c r="C854" s="815" t="s">
        <v>1705</v>
      </c>
      <c r="D854" s="749">
        <v>4.72</v>
      </c>
      <c r="E854" s="681" t="s">
        <v>714</v>
      </c>
      <c r="F854" s="681" t="s">
        <v>1075</v>
      </c>
      <c r="G854" s="1054" t="s">
        <v>716</v>
      </c>
      <c r="H854" s="749" t="s">
        <v>27</v>
      </c>
      <c r="I854" s="749" t="s">
        <v>28</v>
      </c>
      <c r="J854" s="749" t="s">
        <v>58</v>
      </c>
      <c r="K854" s="977"/>
      <c r="L854" s="772">
        <v>430320.533613</v>
      </c>
      <c r="M854" s="772">
        <v>4661810.31187</v>
      </c>
      <c r="N854" s="749" t="s">
        <v>147</v>
      </c>
      <c r="O854" s="977" t="s">
        <v>1702</v>
      </c>
      <c r="P854" s="1069" t="s">
        <v>1703</v>
      </c>
      <c r="Q854" s="974">
        <f t="shared" si="13"/>
        <v>21.24</v>
      </c>
      <c r="R854" s="977"/>
    </row>
    <row r="855" spans="1:18">
      <c r="A855" s="749" t="s">
        <v>390</v>
      </c>
      <c r="B855" s="749" t="s">
        <v>391</v>
      </c>
      <c r="C855" s="815" t="s">
        <v>609</v>
      </c>
      <c r="D855" s="756">
        <v>19.3</v>
      </c>
      <c r="E855" s="681" t="s">
        <v>714</v>
      </c>
      <c r="F855" s="681" t="s">
        <v>1075</v>
      </c>
      <c r="G855" s="1054" t="s">
        <v>716</v>
      </c>
      <c r="H855" s="749" t="s">
        <v>27</v>
      </c>
      <c r="I855" s="749" t="s">
        <v>28</v>
      </c>
      <c r="J855" s="749" t="s">
        <v>58</v>
      </c>
      <c r="K855" s="977"/>
      <c r="L855" s="772">
        <v>435642.361998</v>
      </c>
      <c r="M855" s="772">
        <v>4663992.2249</v>
      </c>
      <c r="N855" s="749" t="s">
        <v>147</v>
      </c>
      <c r="O855" s="977" t="s">
        <v>1702</v>
      </c>
      <c r="P855" s="1069" t="s">
        <v>1703</v>
      </c>
      <c r="Q855" s="974">
        <f t="shared" si="13"/>
        <v>86.85</v>
      </c>
      <c r="R855" s="977"/>
    </row>
    <row r="856" spans="1:18">
      <c r="A856" s="749" t="s">
        <v>390</v>
      </c>
      <c r="B856" s="749" t="s">
        <v>391</v>
      </c>
      <c r="C856" s="815" t="s">
        <v>1706</v>
      </c>
      <c r="D856" s="749">
        <v>5.15</v>
      </c>
      <c r="E856" s="681" t="s">
        <v>714</v>
      </c>
      <c r="F856" s="681" t="s">
        <v>1075</v>
      </c>
      <c r="G856" s="1054" t="s">
        <v>716</v>
      </c>
      <c r="H856" s="749" t="s">
        <v>27</v>
      </c>
      <c r="I856" s="749" t="s">
        <v>28</v>
      </c>
      <c r="J856" s="749" t="s">
        <v>58</v>
      </c>
      <c r="K856" s="977"/>
      <c r="L856" s="772">
        <v>430545.449868</v>
      </c>
      <c r="M856" s="772">
        <v>4661707.56652</v>
      </c>
      <c r="N856" s="749" t="s">
        <v>147</v>
      </c>
      <c r="O856" s="977" t="s">
        <v>1702</v>
      </c>
      <c r="P856" s="1069" t="s">
        <v>1703</v>
      </c>
      <c r="Q856" s="974">
        <f t="shared" si="13"/>
        <v>23.175</v>
      </c>
      <c r="R856" s="977"/>
    </row>
    <row r="857" spans="1:18">
      <c r="A857" s="749" t="s">
        <v>390</v>
      </c>
      <c r="B857" s="749" t="s">
        <v>391</v>
      </c>
      <c r="C857" s="815" t="s">
        <v>1294</v>
      </c>
      <c r="D857" s="749">
        <v>7.48</v>
      </c>
      <c r="E857" s="681" t="s">
        <v>714</v>
      </c>
      <c r="F857" s="681" t="s">
        <v>1075</v>
      </c>
      <c r="G857" s="1054" t="s">
        <v>716</v>
      </c>
      <c r="H857" s="749" t="s">
        <v>27</v>
      </c>
      <c r="I857" s="749" t="s">
        <v>28</v>
      </c>
      <c r="J857" s="749" t="s">
        <v>58</v>
      </c>
      <c r="K857" s="977"/>
      <c r="L857" s="772">
        <v>435693.291506</v>
      </c>
      <c r="M857" s="772">
        <v>4664551.51306</v>
      </c>
      <c r="N857" s="749" t="s">
        <v>147</v>
      </c>
      <c r="O857" s="977" t="s">
        <v>1702</v>
      </c>
      <c r="P857" s="1069" t="s">
        <v>1703</v>
      </c>
      <c r="Q857" s="974">
        <f t="shared" si="13"/>
        <v>33.66</v>
      </c>
      <c r="R857" s="977"/>
    </row>
    <row r="858" spans="1:18">
      <c r="A858" s="749" t="s">
        <v>390</v>
      </c>
      <c r="B858" s="749" t="s">
        <v>391</v>
      </c>
      <c r="C858" s="815" t="s">
        <v>1305</v>
      </c>
      <c r="D858" s="749">
        <v>13.22</v>
      </c>
      <c r="E858" s="681" t="s">
        <v>714</v>
      </c>
      <c r="F858" s="681" t="s">
        <v>1075</v>
      </c>
      <c r="G858" s="1054" t="s">
        <v>716</v>
      </c>
      <c r="H858" s="749" t="s">
        <v>27</v>
      </c>
      <c r="I858" s="749" t="s">
        <v>28</v>
      </c>
      <c r="J858" s="749" t="s">
        <v>58</v>
      </c>
      <c r="K858" s="977"/>
      <c r="L858" s="772">
        <v>435789.611263</v>
      </c>
      <c r="M858" s="772">
        <v>4664023.69051</v>
      </c>
      <c r="N858" s="749" t="s">
        <v>147</v>
      </c>
      <c r="O858" s="977" t="s">
        <v>1702</v>
      </c>
      <c r="P858" s="1069" t="s">
        <v>1703</v>
      </c>
      <c r="Q858" s="974">
        <f t="shared" si="13"/>
        <v>59.49</v>
      </c>
      <c r="R858" s="977"/>
    </row>
    <row r="859" spans="1:18">
      <c r="A859" s="749" t="s">
        <v>390</v>
      </c>
      <c r="B859" s="749" t="s">
        <v>391</v>
      </c>
      <c r="C859" s="815" t="s">
        <v>1707</v>
      </c>
      <c r="D859" s="749">
        <v>108.34</v>
      </c>
      <c r="E859" s="681" t="s">
        <v>714</v>
      </c>
      <c r="F859" s="681" t="s">
        <v>1075</v>
      </c>
      <c r="G859" s="1054" t="s">
        <v>716</v>
      </c>
      <c r="H859" s="749" t="s">
        <v>27</v>
      </c>
      <c r="I859" s="749" t="s">
        <v>28</v>
      </c>
      <c r="J859" s="749" t="s">
        <v>58</v>
      </c>
      <c r="K859" s="977"/>
      <c r="L859" s="772">
        <v>430839.268561</v>
      </c>
      <c r="M859" s="772">
        <v>4662230.15869</v>
      </c>
      <c r="N859" s="749" t="s">
        <v>147</v>
      </c>
      <c r="O859" s="977" t="s">
        <v>1702</v>
      </c>
      <c r="P859" s="1069" t="s">
        <v>1703</v>
      </c>
      <c r="Q859" s="974">
        <f t="shared" si="13"/>
        <v>487.53</v>
      </c>
      <c r="R859" s="977"/>
    </row>
    <row r="860" spans="1:18">
      <c r="A860" s="749" t="s">
        <v>390</v>
      </c>
      <c r="B860" s="749" t="s">
        <v>391</v>
      </c>
      <c r="C860" s="815" t="s">
        <v>358</v>
      </c>
      <c r="D860" s="749">
        <v>2.91</v>
      </c>
      <c r="E860" s="681" t="s">
        <v>714</v>
      </c>
      <c r="F860" s="681" t="s">
        <v>1075</v>
      </c>
      <c r="G860" s="1054" t="s">
        <v>716</v>
      </c>
      <c r="H860" s="749" t="s">
        <v>27</v>
      </c>
      <c r="I860" s="749" t="s">
        <v>28</v>
      </c>
      <c r="J860" s="749" t="s">
        <v>58</v>
      </c>
      <c r="K860" s="977"/>
      <c r="L860" s="772">
        <v>433103.055791</v>
      </c>
      <c r="M860" s="772">
        <v>4663980.92253</v>
      </c>
      <c r="N860" s="749" t="s">
        <v>147</v>
      </c>
      <c r="O860" s="977" t="s">
        <v>1702</v>
      </c>
      <c r="P860" s="1069" t="s">
        <v>1703</v>
      </c>
      <c r="Q860" s="974">
        <f t="shared" si="13"/>
        <v>13.095</v>
      </c>
      <c r="R860" s="977"/>
    </row>
    <row r="861" spans="1:18">
      <c r="A861" s="749" t="s">
        <v>390</v>
      </c>
      <c r="B861" s="749" t="s">
        <v>391</v>
      </c>
      <c r="C861" s="815" t="s">
        <v>1708</v>
      </c>
      <c r="D861" s="749">
        <v>16.61</v>
      </c>
      <c r="E861" s="681" t="s">
        <v>714</v>
      </c>
      <c r="F861" s="681" t="s">
        <v>1075</v>
      </c>
      <c r="G861" s="1054" t="s">
        <v>716</v>
      </c>
      <c r="H861" s="749" t="s">
        <v>27</v>
      </c>
      <c r="I861" s="749" t="s">
        <v>28</v>
      </c>
      <c r="J861" s="749" t="s">
        <v>58</v>
      </c>
      <c r="K861" s="977"/>
      <c r="L861" s="772">
        <v>432396.262401</v>
      </c>
      <c r="M861" s="772">
        <v>4661237.19001</v>
      </c>
      <c r="N861" s="749" t="s">
        <v>147</v>
      </c>
      <c r="O861" s="977" t="s">
        <v>1702</v>
      </c>
      <c r="P861" s="1069" t="s">
        <v>1703</v>
      </c>
      <c r="Q861" s="974">
        <f t="shared" si="13"/>
        <v>74.745</v>
      </c>
      <c r="R861" s="977"/>
    </row>
    <row r="862" spans="1:18">
      <c r="A862" s="749" t="s">
        <v>390</v>
      </c>
      <c r="B862" s="749" t="s">
        <v>391</v>
      </c>
      <c r="C862" s="815" t="s">
        <v>1709</v>
      </c>
      <c r="D862" s="749">
        <v>55.91</v>
      </c>
      <c r="E862" s="681" t="s">
        <v>714</v>
      </c>
      <c r="F862" s="681" t="s">
        <v>1075</v>
      </c>
      <c r="G862" s="1054" t="s">
        <v>716</v>
      </c>
      <c r="H862" s="749" t="s">
        <v>27</v>
      </c>
      <c r="I862" s="749" t="s">
        <v>28</v>
      </c>
      <c r="J862" s="749" t="s">
        <v>58</v>
      </c>
      <c r="K862" s="977"/>
      <c r="L862" s="772">
        <v>430131.137581</v>
      </c>
      <c r="M862" s="772">
        <v>4662311.24514</v>
      </c>
      <c r="N862" s="749" t="s">
        <v>147</v>
      </c>
      <c r="O862" s="977" t="s">
        <v>1702</v>
      </c>
      <c r="P862" s="1069" t="s">
        <v>1703</v>
      </c>
      <c r="Q862" s="974">
        <f t="shared" si="13"/>
        <v>251.595</v>
      </c>
      <c r="R862" s="977"/>
    </row>
    <row r="863" spans="1:18">
      <c r="A863" s="749" t="s">
        <v>390</v>
      </c>
      <c r="B863" s="749" t="s">
        <v>391</v>
      </c>
      <c r="C863" s="815" t="s">
        <v>1479</v>
      </c>
      <c r="D863" s="749">
        <v>0.98</v>
      </c>
      <c r="E863" s="681" t="s">
        <v>714</v>
      </c>
      <c r="F863" s="681" t="s">
        <v>1075</v>
      </c>
      <c r="G863" s="1054" t="s">
        <v>716</v>
      </c>
      <c r="H863" s="749" t="s">
        <v>27</v>
      </c>
      <c r="I863" s="749" t="s">
        <v>28</v>
      </c>
      <c r="J863" s="749" t="s">
        <v>58</v>
      </c>
      <c r="K863" s="977"/>
      <c r="L863" s="772">
        <v>430827.359511</v>
      </c>
      <c r="M863" s="772">
        <v>4662138.99952</v>
      </c>
      <c r="N863" s="749" t="s">
        <v>147</v>
      </c>
      <c r="O863" s="977" t="s">
        <v>1702</v>
      </c>
      <c r="P863" s="1069" t="s">
        <v>1703</v>
      </c>
      <c r="Q863" s="974">
        <f t="shared" si="13"/>
        <v>4.41</v>
      </c>
      <c r="R863" s="977"/>
    </row>
    <row r="864" spans="1:18">
      <c r="A864" s="749" t="s">
        <v>390</v>
      </c>
      <c r="B864" s="749" t="s">
        <v>391</v>
      </c>
      <c r="C864" s="815" t="s">
        <v>1610</v>
      </c>
      <c r="D864" s="749">
        <v>1.22</v>
      </c>
      <c r="E864" s="681" t="s">
        <v>714</v>
      </c>
      <c r="F864" s="681" t="s">
        <v>1075</v>
      </c>
      <c r="G864" s="1054" t="s">
        <v>716</v>
      </c>
      <c r="H864" s="749" t="s">
        <v>27</v>
      </c>
      <c r="I864" s="749" t="s">
        <v>28</v>
      </c>
      <c r="J864" s="749" t="s">
        <v>58</v>
      </c>
      <c r="K864" s="977"/>
      <c r="L864" s="772">
        <v>435683.472672</v>
      </c>
      <c r="M864" s="772">
        <v>4664342.15479</v>
      </c>
      <c r="N864" s="749" t="s">
        <v>147</v>
      </c>
      <c r="O864" s="977" t="s">
        <v>1702</v>
      </c>
      <c r="P864" s="1069" t="s">
        <v>1703</v>
      </c>
      <c r="Q864" s="974">
        <f t="shared" si="13"/>
        <v>5.49</v>
      </c>
      <c r="R864" s="977"/>
    </row>
    <row r="865" spans="1:18">
      <c r="A865" s="749" t="s">
        <v>390</v>
      </c>
      <c r="B865" s="749" t="s">
        <v>391</v>
      </c>
      <c r="C865" s="815" t="s">
        <v>488</v>
      </c>
      <c r="D865" s="749">
        <v>50.67</v>
      </c>
      <c r="E865" s="681" t="s">
        <v>714</v>
      </c>
      <c r="F865" s="681" t="s">
        <v>1075</v>
      </c>
      <c r="G865" s="1054" t="s">
        <v>716</v>
      </c>
      <c r="H865" s="749" t="s">
        <v>27</v>
      </c>
      <c r="I865" s="749" t="s">
        <v>28</v>
      </c>
      <c r="J865" s="749" t="s">
        <v>58</v>
      </c>
      <c r="K865" s="977"/>
      <c r="L865" s="772">
        <v>433092.195617</v>
      </c>
      <c r="M865" s="772">
        <v>4663752.98017</v>
      </c>
      <c r="N865" s="749" t="s">
        <v>147</v>
      </c>
      <c r="O865" s="977" t="s">
        <v>1702</v>
      </c>
      <c r="P865" s="1069" t="s">
        <v>1703</v>
      </c>
      <c r="Q865" s="974">
        <f t="shared" si="13"/>
        <v>228.015</v>
      </c>
      <c r="R865" s="977"/>
    </row>
    <row r="866" spans="1:18">
      <c r="A866" s="749" t="s">
        <v>390</v>
      </c>
      <c r="B866" s="749" t="s">
        <v>391</v>
      </c>
      <c r="C866" s="815" t="s">
        <v>1439</v>
      </c>
      <c r="D866" s="749">
        <v>3.22</v>
      </c>
      <c r="E866" s="681" t="s">
        <v>714</v>
      </c>
      <c r="F866" s="681" t="s">
        <v>1075</v>
      </c>
      <c r="G866" s="1054" t="s">
        <v>716</v>
      </c>
      <c r="H866" s="749" t="s">
        <v>27</v>
      </c>
      <c r="I866" s="749" t="s">
        <v>28</v>
      </c>
      <c r="J866" s="749" t="s">
        <v>58</v>
      </c>
      <c r="K866" s="977"/>
      <c r="L866" s="772">
        <v>430390.265762</v>
      </c>
      <c r="M866" s="772">
        <v>4662059.74474</v>
      </c>
      <c r="N866" s="749" t="s">
        <v>147</v>
      </c>
      <c r="O866" s="977" t="s">
        <v>1702</v>
      </c>
      <c r="P866" s="1069" t="s">
        <v>1703</v>
      </c>
      <c r="Q866" s="974">
        <f t="shared" si="13"/>
        <v>14.49</v>
      </c>
      <c r="R866" s="977"/>
    </row>
    <row r="867" spans="1:18">
      <c r="A867" s="749" t="s">
        <v>390</v>
      </c>
      <c r="B867" s="749" t="s">
        <v>391</v>
      </c>
      <c r="C867" s="815" t="s">
        <v>1710</v>
      </c>
      <c r="D867" s="749">
        <v>6.31</v>
      </c>
      <c r="E867" s="681" t="s">
        <v>714</v>
      </c>
      <c r="F867" s="681" t="s">
        <v>1075</v>
      </c>
      <c r="G867" s="1054" t="s">
        <v>716</v>
      </c>
      <c r="H867" s="749" t="s">
        <v>27</v>
      </c>
      <c r="I867" s="749" t="s">
        <v>28</v>
      </c>
      <c r="J867" s="749" t="s">
        <v>58</v>
      </c>
      <c r="K867" s="977"/>
      <c r="L867" s="772">
        <v>434147.800036</v>
      </c>
      <c r="M867" s="772">
        <v>4662971.68531</v>
      </c>
      <c r="N867" s="749" t="s">
        <v>147</v>
      </c>
      <c r="O867" s="977" t="s">
        <v>1702</v>
      </c>
      <c r="P867" s="1069" t="s">
        <v>1703</v>
      </c>
      <c r="Q867" s="974">
        <f t="shared" si="13"/>
        <v>28.395</v>
      </c>
      <c r="R867" s="977"/>
    </row>
    <row r="868" spans="1:18">
      <c r="A868" s="749" t="s">
        <v>390</v>
      </c>
      <c r="B868" s="749" t="s">
        <v>391</v>
      </c>
      <c r="C868" s="815" t="s">
        <v>1711</v>
      </c>
      <c r="D868" s="749">
        <v>11.54</v>
      </c>
      <c r="E868" s="681" t="s">
        <v>714</v>
      </c>
      <c r="F868" s="681" t="s">
        <v>1075</v>
      </c>
      <c r="G868" s="1054" t="s">
        <v>716</v>
      </c>
      <c r="H868" s="749" t="s">
        <v>27</v>
      </c>
      <c r="I868" s="749" t="s">
        <v>28</v>
      </c>
      <c r="J868" s="749" t="s">
        <v>58</v>
      </c>
      <c r="K868" s="977"/>
      <c r="L868" s="772">
        <v>433949.148779</v>
      </c>
      <c r="M868" s="772">
        <v>4663071.04144</v>
      </c>
      <c r="N868" s="749" t="s">
        <v>147</v>
      </c>
      <c r="O868" s="977" t="s">
        <v>1702</v>
      </c>
      <c r="P868" s="1069" t="s">
        <v>1703</v>
      </c>
      <c r="Q868" s="974">
        <f t="shared" si="13"/>
        <v>51.93</v>
      </c>
      <c r="R868" s="977"/>
    </row>
    <row r="869" spans="1:18">
      <c r="A869" s="749" t="s">
        <v>390</v>
      </c>
      <c r="B869" s="749" t="s">
        <v>391</v>
      </c>
      <c r="C869" s="815" t="s">
        <v>693</v>
      </c>
      <c r="D869" s="749">
        <v>2.86</v>
      </c>
      <c r="E869" s="681" t="s">
        <v>714</v>
      </c>
      <c r="F869" s="681" t="s">
        <v>1075</v>
      </c>
      <c r="G869" s="1054" t="s">
        <v>716</v>
      </c>
      <c r="H869" s="749" t="s">
        <v>27</v>
      </c>
      <c r="I869" s="749" t="s">
        <v>28</v>
      </c>
      <c r="J869" s="749" t="s">
        <v>58</v>
      </c>
      <c r="K869" s="977"/>
      <c r="L869" s="772">
        <v>436431.831428</v>
      </c>
      <c r="M869" s="772">
        <v>4663800.93266</v>
      </c>
      <c r="N869" s="749" t="s">
        <v>147</v>
      </c>
      <c r="O869" s="977" t="s">
        <v>1702</v>
      </c>
      <c r="P869" s="1069" t="s">
        <v>1703</v>
      </c>
      <c r="Q869" s="974">
        <f t="shared" si="13"/>
        <v>12.87</v>
      </c>
      <c r="R869" s="977"/>
    </row>
    <row r="870" spans="1:18">
      <c r="A870" s="749" t="s">
        <v>390</v>
      </c>
      <c r="B870" s="749" t="s">
        <v>391</v>
      </c>
      <c r="C870" s="815" t="s">
        <v>543</v>
      </c>
      <c r="D870" s="749">
        <v>8.72</v>
      </c>
      <c r="E870" s="681" t="s">
        <v>714</v>
      </c>
      <c r="F870" s="681" t="s">
        <v>1075</v>
      </c>
      <c r="G870" s="1054" t="s">
        <v>716</v>
      </c>
      <c r="H870" s="749" t="s">
        <v>27</v>
      </c>
      <c r="I870" s="749" t="s">
        <v>28</v>
      </c>
      <c r="J870" s="749" t="s">
        <v>58</v>
      </c>
      <c r="K870" s="977"/>
      <c r="L870" s="772">
        <v>432898.361167</v>
      </c>
      <c r="M870" s="772">
        <v>4663875.23993</v>
      </c>
      <c r="N870" s="749" t="s">
        <v>147</v>
      </c>
      <c r="O870" s="977" t="s">
        <v>1702</v>
      </c>
      <c r="P870" s="1069" t="s">
        <v>1703</v>
      </c>
      <c r="Q870" s="974">
        <f t="shared" si="13"/>
        <v>39.24</v>
      </c>
      <c r="R870" s="977"/>
    </row>
    <row r="871" spans="1:18">
      <c r="A871" s="749" t="s">
        <v>390</v>
      </c>
      <c r="B871" s="749" t="s">
        <v>391</v>
      </c>
      <c r="C871" s="815" t="s">
        <v>1712</v>
      </c>
      <c r="D871" s="749">
        <v>19.56</v>
      </c>
      <c r="E871" s="681" t="s">
        <v>714</v>
      </c>
      <c r="F871" s="681" t="s">
        <v>1075</v>
      </c>
      <c r="G871" s="1054" t="s">
        <v>716</v>
      </c>
      <c r="H871" s="749" t="s">
        <v>27</v>
      </c>
      <c r="I871" s="749" t="s">
        <v>28</v>
      </c>
      <c r="J871" s="749" t="s">
        <v>58</v>
      </c>
      <c r="K871" s="977"/>
      <c r="L871" s="772">
        <v>430661.49102</v>
      </c>
      <c r="M871" s="772">
        <v>4662694.79795</v>
      </c>
      <c r="N871" s="749" t="s">
        <v>147</v>
      </c>
      <c r="O871" s="977" t="s">
        <v>1702</v>
      </c>
      <c r="P871" s="1069" t="s">
        <v>1703</v>
      </c>
      <c r="Q871" s="974">
        <f t="shared" si="13"/>
        <v>88.02</v>
      </c>
      <c r="R871" s="977"/>
    </row>
    <row r="872" spans="1:18">
      <c r="A872" s="749" t="s">
        <v>390</v>
      </c>
      <c r="B872" s="749" t="s">
        <v>391</v>
      </c>
      <c r="C872" s="815" t="s">
        <v>698</v>
      </c>
      <c r="D872" s="756">
        <v>4.4</v>
      </c>
      <c r="E872" s="681" t="s">
        <v>714</v>
      </c>
      <c r="F872" s="681" t="s">
        <v>1075</v>
      </c>
      <c r="G872" s="1054" t="s">
        <v>716</v>
      </c>
      <c r="H872" s="749" t="s">
        <v>27</v>
      </c>
      <c r="I872" s="749" t="s">
        <v>28</v>
      </c>
      <c r="J872" s="749" t="s">
        <v>58</v>
      </c>
      <c r="K872" s="977"/>
      <c r="L872" s="772">
        <v>434427.898367</v>
      </c>
      <c r="M872" s="772">
        <v>4664435.51085</v>
      </c>
      <c r="N872" s="749" t="s">
        <v>147</v>
      </c>
      <c r="O872" s="977" t="s">
        <v>1702</v>
      </c>
      <c r="P872" s="1069" t="s">
        <v>1703</v>
      </c>
      <c r="Q872" s="974">
        <f t="shared" si="13"/>
        <v>19.8</v>
      </c>
      <c r="R872" s="977"/>
    </row>
    <row r="873" spans="1:18">
      <c r="A873" s="749" t="s">
        <v>390</v>
      </c>
      <c r="B873" s="749" t="s">
        <v>391</v>
      </c>
      <c r="C873" s="815" t="s">
        <v>1407</v>
      </c>
      <c r="D873" s="756">
        <v>10.7</v>
      </c>
      <c r="E873" s="681" t="s">
        <v>714</v>
      </c>
      <c r="F873" s="681" t="s">
        <v>1075</v>
      </c>
      <c r="G873" s="1054" t="s">
        <v>716</v>
      </c>
      <c r="H873" s="749" t="s">
        <v>27</v>
      </c>
      <c r="I873" s="749" t="s">
        <v>28</v>
      </c>
      <c r="J873" s="749" t="s">
        <v>58</v>
      </c>
      <c r="K873" s="977"/>
      <c r="L873" s="772">
        <v>435317.243163</v>
      </c>
      <c r="M873" s="772">
        <v>4664524.12066</v>
      </c>
      <c r="N873" s="749" t="s">
        <v>147</v>
      </c>
      <c r="O873" s="977" t="s">
        <v>1702</v>
      </c>
      <c r="P873" s="1069" t="s">
        <v>1703</v>
      </c>
      <c r="Q873" s="974">
        <f t="shared" si="13"/>
        <v>48.15</v>
      </c>
      <c r="R873" s="977"/>
    </row>
    <row r="874" spans="1:18">
      <c r="A874" s="749" t="s">
        <v>390</v>
      </c>
      <c r="B874" s="749" t="s">
        <v>391</v>
      </c>
      <c r="C874" s="815" t="s">
        <v>653</v>
      </c>
      <c r="D874" s="749">
        <v>40.22</v>
      </c>
      <c r="E874" s="681" t="s">
        <v>714</v>
      </c>
      <c r="F874" s="681" t="s">
        <v>1075</v>
      </c>
      <c r="G874" s="1054" t="s">
        <v>716</v>
      </c>
      <c r="H874" s="749" t="s">
        <v>27</v>
      </c>
      <c r="I874" s="749" t="s">
        <v>28</v>
      </c>
      <c r="J874" s="749" t="s">
        <v>58</v>
      </c>
      <c r="K874" s="977"/>
      <c r="L874" s="772">
        <v>435772.15291</v>
      </c>
      <c r="M874" s="772">
        <v>4664142.7778</v>
      </c>
      <c r="N874" s="749" t="s">
        <v>147</v>
      </c>
      <c r="O874" s="977" t="s">
        <v>1702</v>
      </c>
      <c r="P874" s="1069" t="s">
        <v>1703</v>
      </c>
      <c r="Q874" s="974">
        <f t="shared" si="13"/>
        <v>180.99</v>
      </c>
      <c r="R874" s="977"/>
    </row>
    <row r="875" spans="1:18">
      <c r="A875" s="749" t="s">
        <v>390</v>
      </c>
      <c r="B875" s="749" t="s">
        <v>391</v>
      </c>
      <c r="C875" s="815" t="s">
        <v>465</v>
      </c>
      <c r="D875" s="756">
        <v>13.5</v>
      </c>
      <c r="E875" s="681" t="s">
        <v>714</v>
      </c>
      <c r="F875" s="681" t="s">
        <v>1075</v>
      </c>
      <c r="G875" s="1054" t="s">
        <v>716</v>
      </c>
      <c r="H875" s="749" t="s">
        <v>27</v>
      </c>
      <c r="I875" s="749" t="s">
        <v>28</v>
      </c>
      <c r="J875" s="749" t="s">
        <v>58</v>
      </c>
      <c r="K875" s="977"/>
      <c r="L875" s="772">
        <v>432874.515372</v>
      </c>
      <c r="M875" s="772">
        <v>4663909.59376</v>
      </c>
      <c r="N875" s="749" t="s">
        <v>147</v>
      </c>
      <c r="O875" s="977" t="s">
        <v>1702</v>
      </c>
      <c r="P875" s="1069" t="s">
        <v>1703</v>
      </c>
      <c r="Q875" s="974">
        <f t="shared" si="13"/>
        <v>60.75</v>
      </c>
      <c r="R875" s="977"/>
    </row>
    <row r="876" spans="1:18">
      <c r="A876" s="749" t="s">
        <v>390</v>
      </c>
      <c r="B876" s="749" t="s">
        <v>391</v>
      </c>
      <c r="C876" s="815" t="s">
        <v>1713</v>
      </c>
      <c r="D876" s="749">
        <v>31.67</v>
      </c>
      <c r="E876" s="681" t="s">
        <v>714</v>
      </c>
      <c r="F876" s="681" t="s">
        <v>1075</v>
      </c>
      <c r="G876" s="1054" t="s">
        <v>716</v>
      </c>
      <c r="H876" s="749" t="s">
        <v>27</v>
      </c>
      <c r="I876" s="749" t="s">
        <v>28</v>
      </c>
      <c r="J876" s="749" t="s">
        <v>58</v>
      </c>
      <c r="K876" s="977"/>
      <c r="L876" s="772">
        <v>430970.070465</v>
      </c>
      <c r="M876" s="772">
        <v>4662242.67807</v>
      </c>
      <c r="N876" s="749" t="s">
        <v>147</v>
      </c>
      <c r="O876" s="977" t="s">
        <v>1702</v>
      </c>
      <c r="P876" s="1069" t="s">
        <v>1703</v>
      </c>
      <c r="Q876" s="974">
        <f t="shared" si="13"/>
        <v>142.515</v>
      </c>
      <c r="R876" s="977"/>
    </row>
    <row r="877" spans="1:18">
      <c r="A877" s="749" t="s">
        <v>390</v>
      </c>
      <c r="B877" s="749" t="s">
        <v>391</v>
      </c>
      <c r="C877" s="815" t="s">
        <v>603</v>
      </c>
      <c r="D877" s="749">
        <v>0.91</v>
      </c>
      <c r="E877" s="681" t="s">
        <v>714</v>
      </c>
      <c r="F877" s="681" t="s">
        <v>1075</v>
      </c>
      <c r="G877" s="1054" t="s">
        <v>716</v>
      </c>
      <c r="H877" s="749" t="s">
        <v>27</v>
      </c>
      <c r="I877" s="749" t="s">
        <v>28</v>
      </c>
      <c r="J877" s="749" t="s">
        <v>58</v>
      </c>
      <c r="K877" s="977"/>
      <c r="L877" s="772">
        <v>434377.053642</v>
      </c>
      <c r="M877" s="772">
        <v>4664482.34834</v>
      </c>
      <c r="N877" s="749" t="s">
        <v>147</v>
      </c>
      <c r="O877" s="977" t="s">
        <v>1702</v>
      </c>
      <c r="P877" s="1069" t="s">
        <v>1703</v>
      </c>
      <c r="Q877" s="974">
        <f t="shared" si="13"/>
        <v>4.095</v>
      </c>
      <c r="R877" s="977"/>
    </row>
    <row r="878" spans="1:18">
      <c r="A878" s="749" t="s">
        <v>390</v>
      </c>
      <c r="B878" s="749" t="s">
        <v>391</v>
      </c>
      <c r="C878" s="815" t="s">
        <v>604</v>
      </c>
      <c r="D878" s="749">
        <v>0.64</v>
      </c>
      <c r="E878" s="681" t="s">
        <v>714</v>
      </c>
      <c r="F878" s="681" t="s">
        <v>1075</v>
      </c>
      <c r="G878" s="1054" t="s">
        <v>716</v>
      </c>
      <c r="H878" s="749" t="s">
        <v>27</v>
      </c>
      <c r="I878" s="749" t="s">
        <v>28</v>
      </c>
      <c r="J878" s="749" t="s">
        <v>58</v>
      </c>
      <c r="K878" s="977"/>
      <c r="L878" s="772">
        <v>435601.073904</v>
      </c>
      <c r="M878" s="772">
        <v>4664486.03095</v>
      </c>
      <c r="N878" s="749" t="s">
        <v>147</v>
      </c>
      <c r="O878" s="977" t="s">
        <v>1702</v>
      </c>
      <c r="P878" s="1069" t="s">
        <v>1703</v>
      </c>
      <c r="Q878" s="974">
        <f t="shared" si="13"/>
        <v>2.88</v>
      </c>
      <c r="R878" s="977"/>
    </row>
    <row r="879" spans="1:18">
      <c r="A879" s="749" t="s">
        <v>390</v>
      </c>
      <c r="B879" s="749" t="s">
        <v>391</v>
      </c>
      <c r="C879" s="815" t="s">
        <v>1714</v>
      </c>
      <c r="D879" s="749">
        <v>3.97</v>
      </c>
      <c r="E879" s="681" t="s">
        <v>714</v>
      </c>
      <c r="F879" s="681" t="s">
        <v>1075</v>
      </c>
      <c r="G879" s="1054" t="s">
        <v>716</v>
      </c>
      <c r="H879" s="749" t="s">
        <v>27</v>
      </c>
      <c r="I879" s="749" t="s">
        <v>28</v>
      </c>
      <c r="J879" s="749" t="s">
        <v>58</v>
      </c>
      <c r="K879" s="977"/>
      <c r="L879" s="772">
        <v>431172.390213</v>
      </c>
      <c r="M879" s="772">
        <v>4662004.68219</v>
      </c>
      <c r="N879" s="749" t="s">
        <v>147</v>
      </c>
      <c r="O879" s="977" t="s">
        <v>1702</v>
      </c>
      <c r="P879" s="1069" t="s">
        <v>1703</v>
      </c>
      <c r="Q879" s="974">
        <f t="shared" si="13"/>
        <v>17.865</v>
      </c>
      <c r="R879" s="977"/>
    </row>
    <row r="880" spans="1:18">
      <c r="A880" s="749" t="s">
        <v>390</v>
      </c>
      <c r="B880" s="749" t="s">
        <v>391</v>
      </c>
      <c r="C880" s="815" t="s">
        <v>1715</v>
      </c>
      <c r="D880" s="749">
        <v>52.32</v>
      </c>
      <c r="E880" s="681" t="s">
        <v>714</v>
      </c>
      <c r="F880" s="681" t="s">
        <v>1075</v>
      </c>
      <c r="G880" s="1054" t="s">
        <v>716</v>
      </c>
      <c r="H880" s="749" t="s">
        <v>27</v>
      </c>
      <c r="I880" s="749" t="s">
        <v>28</v>
      </c>
      <c r="J880" s="749" t="s">
        <v>58</v>
      </c>
      <c r="K880" s="977"/>
      <c r="L880" s="772">
        <v>432126.555025</v>
      </c>
      <c r="M880" s="772">
        <v>4663653.339</v>
      </c>
      <c r="N880" s="749" t="s">
        <v>147</v>
      </c>
      <c r="O880" s="977" t="s">
        <v>1702</v>
      </c>
      <c r="P880" s="1069" t="s">
        <v>1703</v>
      </c>
      <c r="Q880" s="974">
        <f t="shared" si="13"/>
        <v>235.44</v>
      </c>
      <c r="R880" s="977"/>
    </row>
    <row r="881" spans="1:18">
      <c r="A881" s="749" t="s">
        <v>390</v>
      </c>
      <c r="B881" s="749" t="s">
        <v>391</v>
      </c>
      <c r="C881" s="815" t="s">
        <v>1409</v>
      </c>
      <c r="D881" s="756">
        <v>113.6</v>
      </c>
      <c r="E881" s="681" t="s">
        <v>714</v>
      </c>
      <c r="F881" s="681" t="s">
        <v>1075</v>
      </c>
      <c r="G881" s="1054" t="s">
        <v>716</v>
      </c>
      <c r="H881" s="749" t="s">
        <v>27</v>
      </c>
      <c r="I881" s="749" t="s">
        <v>28</v>
      </c>
      <c r="J881" s="749" t="s">
        <v>58</v>
      </c>
      <c r="K881" s="977"/>
      <c r="L881" s="772">
        <v>433508.535105</v>
      </c>
      <c r="M881" s="772">
        <v>4663812.05328</v>
      </c>
      <c r="N881" s="749" t="s">
        <v>147</v>
      </c>
      <c r="O881" s="977" t="s">
        <v>1702</v>
      </c>
      <c r="P881" s="1069" t="s">
        <v>1703</v>
      </c>
      <c r="Q881" s="974">
        <f t="shared" si="13"/>
        <v>511.2</v>
      </c>
      <c r="R881" s="977"/>
    </row>
    <row r="882" spans="1:18">
      <c r="A882" s="749" t="s">
        <v>390</v>
      </c>
      <c r="B882" s="749" t="s">
        <v>391</v>
      </c>
      <c r="C882" s="815" t="s">
        <v>353</v>
      </c>
      <c r="D882" s="749">
        <v>15.38</v>
      </c>
      <c r="E882" s="681" t="s">
        <v>714</v>
      </c>
      <c r="F882" s="681" t="s">
        <v>1075</v>
      </c>
      <c r="G882" s="1054" t="s">
        <v>716</v>
      </c>
      <c r="H882" s="749" t="s">
        <v>27</v>
      </c>
      <c r="I882" s="749" t="s">
        <v>28</v>
      </c>
      <c r="J882" s="749" t="s">
        <v>58</v>
      </c>
      <c r="K882" s="977"/>
      <c r="L882" s="772">
        <v>433196.940393</v>
      </c>
      <c r="M882" s="772">
        <v>4664108.45277</v>
      </c>
      <c r="N882" s="749" t="s">
        <v>147</v>
      </c>
      <c r="O882" s="977" t="s">
        <v>1702</v>
      </c>
      <c r="P882" s="1069" t="s">
        <v>1703</v>
      </c>
      <c r="Q882" s="974">
        <f t="shared" si="13"/>
        <v>69.21</v>
      </c>
      <c r="R882" s="977"/>
    </row>
    <row r="883" spans="1:18">
      <c r="A883" s="749" t="s">
        <v>390</v>
      </c>
      <c r="B883" s="749" t="s">
        <v>391</v>
      </c>
      <c r="C883" s="815" t="s">
        <v>510</v>
      </c>
      <c r="D883" s="749">
        <v>2.77</v>
      </c>
      <c r="E883" s="681" t="s">
        <v>714</v>
      </c>
      <c r="F883" s="681" t="s">
        <v>1075</v>
      </c>
      <c r="G883" s="1054" t="s">
        <v>716</v>
      </c>
      <c r="H883" s="749" t="s">
        <v>27</v>
      </c>
      <c r="I883" s="749" t="s">
        <v>28</v>
      </c>
      <c r="J883" s="749" t="s">
        <v>58</v>
      </c>
      <c r="K883" s="977"/>
      <c r="L883" s="772">
        <v>435059.375296</v>
      </c>
      <c r="M883" s="772">
        <v>4664552.10465</v>
      </c>
      <c r="N883" s="749" t="s">
        <v>147</v>
      </c>
      <c r="O883" s="977" t="s">
        <v>1702</v>
      </c>
      <c r="P883" s="1069" t="s">
        <v>1703</v>
      </c>
      <c r="Q883" s="974">
        <f t="shared" si="13"/>
        <v>12.465</v>
      </c>
      <c r="R883" s="977"/>
    </row>
    <row r="884" spans="1:18">
      <c r="A884" s="749" t="s">
        <v>390</v>
      </c>
      <c r="B884" s="749" t="s">
        <v>391</v>
      </c>
      <c r="C884" s="815" t="s">
        <v>418</v>
      </c>
      <c r="D884" s="749">
        <v>8.23</v>
      </c>
      <c r="E884" s="681" t="s">
        <v>714</v>
      </c>
      <c r="F884" s="681" t="s">
        <v>1075</v>
      </c>
      <c r="G884" s="1054" t="s">
        <v>716</v>
      </c>
      <c r="H884" s="749" t="s">
        <v>27</v>
      </c>
      <c r="I884" s="749" t="s">
        <v>28</v>
      </c>
      <c r="J884" s="749" t="s">
        <v>58</v>
      </c>
      <c r="K884" s="977"/>
      <c r="L884" s="772">
        <v>434554.78762</v>
      </c>
      <c r="M884" s="772">
        <v>4664446.28044</v>
      </c>
      <c r="N884" s="749" t="s">
        <v>147</v>
      </c>
      <c r="O884" s="977" t="s">
        <v>1702</v>
      </c>
      <c r="P884" s="1069" t="s">
        <v>1703</v>
      </c>
      <c r="Q884" s="974">
        <f t="shared" si="13"/>
        <v>37.035</v>
      </c>
      <c r="R884" s="977"/>
    </row>
    <row r="885" spans="1:18">
      <c r="A885" s="749" t="s">
        <v>390</v>
      </c>
      <c r="B885" s="749" t="s">
        <v>391</v>
      </c>
      <c r="C885" s="815" t="s">
        <v>566</v>
      </c>
      <c r="D885" s="749">
        <v>5.12</v>
      </c>
      <c r="E885" s="681" t="s">
        <v>714</v>
      </c>
      <c r="F885" s="681" t="s">
        <v>1075</v>
      </c>
      <c r="G885" s="1054" t="s">
        <v>716</v>
      </c>
      <c r="H885" s="749" t="s">
        <v>27</v>
      </c>
      <c r="I885" s="749" t="s">
        <v>28</v>
      </c>
      <c r="J885" s="749" t="s">
        <v>58</v>
      </c>
      <c r="K885" s="977"/>
      <c r="L885" s="772">
        <v>435932.477647</v>
      </c>
      <c r="M885" s="772">
        <v>4664009.19373</v>
      </c>
      <c r="N885" s="749" t="s">
        <v>147</v>
      </c>
      <c r="O885" s="977" t="s">
        <v>1702</v>
      </c>
      <c r="P885" s="1069" t="s">
        <v>1703</v>
      </c>
      <c r="Q885" s="974">
        <f t="shared" si="13"/>
        <v>23.04</v>
      </c>
      <c r="R885" s="977"/>
    </row>
    <row r="886" spans="1:18">
      <c r="A886" s="749" t="s">
        <v>390</v>
      </c>
      <c r="B886" s="749" t="s">
        <v>391</v>
      </c>
      <c r="C886" s="815" t="s">
        <v>1716</v>
      </c>
      <c r="D886" s="756">
        <v>62.2</v>
      </c>
      <c r="E886" s="681" t="s">
        <v>714</v>
      </c>
      <c r="F886" s="681" t="s">
        <v>1075</v>
      </c>
      <c r="G886" s="1054" t="s">
        <v>716</v>
      </c>
      <c r="H886" s="749" t="s">
        <v>27</v>
      </c>
      <c r="I886" s="749" t="s">
        <v>28</v>
      </c>
      <c r="J886" s="749" t="s">
        <v>58</v>
      </c>
      <c r="K886" s="977"/>
      <c r="L886" s="772">
        <v>430340.526406</v>
      </c>
      <c r="M886" s="772">
        <v>4661877.73871</v>
      </c>
      <c r="N886" s="749" t="s">
        <v>147</v>
      </c>
      <c r="O886" s="977" t="s">
        <v>1702</v>
      </c>
      <c r="P886" s="1069" t="s">
        <v>1703</v>
      </c>
      <c r="Q886" s="974">
        <f t="shared" si="13"/>
        <v>279.9</v>
      </c>
      <c r="R886" s="977"/>
    </row>
    <row r="887" spans="1:18">
      <c r="A887" s="749" t="s">
        <v>390</v>
      </c>
      <c r="B887" s="749" t="s">
        <v>391</v>
      </c>
      <c r="C887" s="815" t="s">
        <v>1717</v>
      </c>
      <c r="D887" s="749">
        <v>10.91</v>
      </c>
      <c r="E887" s="681" t="s">
        <v>714</v>
      </c>
      <c r="F887" s="681" t="s">
        <v>1075</v>
      </c>
      <c r="G887" s="1054" t="s">
        <v>716</v>
      </c>
      <c r="H887" s="749" t="s">
        <v>27</v>
      </c>
      <c r="I887" s="749" t="s">
        <v>28</v>
      </c>
      <c r="J887" s="749" t="s">
        <v>58</v>
      </c>
      <c r="K887" s="977"/>
      <c r="L887" s="772">
        <v>430445.260897</v>
      </c>
      <c r="M887" s="772">
        <v>4662150.61818</v>
      </c>
      <c r="N887" s="749" t="s">
        <v>147</v>
      </c>
      <c r="O887" s="977" t="s">
        <v>1702</v>
      </c>
      <c r="P887" s="1069" t="s">
        <v>1703</v>
      </c>
      <c r="Q887" s="974">
        <f t="shared" si="13"/>
        <v>49.095</v>
      </c>
      <c r="R887" s="977"/>
    </row>
    <row r="888" spans="1:18">
      <c r="A888" s="749" t="s">
        <v>390</v>
      </c>
      <c r="B888" s="749" t="s">
        <v>391</v>
      </c>
      <c r="C888" s="815" t="s">
        <v>1718</v>
      </c>
      <c r="D888" s="749">
        <v>21.23</v>
      </c>
      <c r="E888" s="681" t="s">
        <v>714</v>
      </c>
      <c r="F888" s="681" t="s">
        <v>1075</v>
      </c>
      <c r="G888" s="1054" t="s">
        <v>716</v>
      </c>
      <c r="H888" s="749" t="s">
        <v>27</v>
      </c>
      <c r="I888" s="749" t="s">
        <v>28</v>
      </c>
      <c r="J888" s="749" t="s">
        <v>58</v>
      </c>
      <c r="K888" s="977"/>
      <c r="L888" s="772">
        <v>431313.967967</v>
      </c>
      <c r="M888" s="772">
        <v>4661944.20519</v>
      </c>
      <c r="N888" s="749" t="s">
        <v>147</v>
      </c>
      <c r="O888" s="977" t="s">
        <v>1702</v>
      </c>
      <c r="P888" s="1069" t="s">
        <v>1703</v>
      </c>
      <c r="Q888" s="974">
        <f t="shared" si="13"/>
        <v>95.535</v>
      </c>
      <c r="R888" s="977"/>
    </row>
    <row r="889" spans="1:18">
      <c r="A889" s="749" t="s">
        <v>390</v>
      </c>
      <c r="B889" s="749" t="s">
        <v>391</v>
      </c>
      <c r="C889" s="815" t="s">
        <v>1719</v>
      </c>
      <c r="D889" s="749">
        <v>7.76</v>
      </c>
      <c r="E889" s="681" t="s">
        <v>714</v>
      </c>
      <c r="F889" s="681" t="s">
        <v>1075</v>
      </c>
      <c r="G889" s="1054" t="s">
        <v>716</v>
      </c>
      <c r="H889" s="749" t="s">
        <v>27</v>
      </c>
      <c r="I889" s="749" t="s">
        <v>28</v>
      </c>
      <c r="J889" s="749" t="s">
        <v>58</v>
      </c>
      <c r="K889" s="977"/>
      <c r="L889" s="772">
        <v>434222.279775</v>
      </c>
      <c r="M889" s="772">
        <v>4662908.90012</v>
      </c>
      <c r="N889" s="749" t="s">
        <v>147</v>
      </c>
      <c r="O889" s="977" t="s">
        <v>1702</v>
      </c>
      <c r="P889" s="1069" t="s">
        <v>1703</v>
      </c>
      <c r="Q889" s="974">
        <f t="shared" si="13"/>
        <v>34.92</v>
      </c>
      <c r="R889" s="977"/>
    </row>
    <row r="890" spans="1:18">
      <c r="A890" s="749" t="s">
        <v>390</v>
      </c>
      <c r="B890" s="749" t="s">
        <v>391</v>
      </c>
      <c r="C890" s="815" t="s">
        <v>1720</v>
      </c>
      <c r="D890" s="749">
        <v>0.85</v>
      </c>
      <c r="E890" s="681" t="s">
        <v>714</v>
      </c>
      <c r="F890" s="681" t="s">
        <v>1075</v>
      </c>
      <c r="G890" s="1054" t="s">
        <v>716</v>
      </c>
      <c r="H890" s="749" t="s">
        <v>27</v>
      </c>
      <c r="I890" s="749" t="s">
        <v>28</v>
      </c>
      <c r="J890" s="749" t="s">
        <v>58</v>
      </c>
      <c r="K890" s="977"/>
      <c r="L890" s="772">
        <v>433133.506685</v>
      </c>
      <c r="M890" s="772">
        <v>4663665.01992</v>
      </c>
      <c r="N890" s="749" t="s">
        <v>147</v>
      </c>
      <c r="O890" s="977" t="s">
        <v>1702</v>
      </c>
      <c r="P890" s="1069" t="s">
        <v>1703</v>
      </c>
      <c r="Q890" s="974">
        <f t="shared" si="13"/>
        <v>3.825</v>
      </c>
      <c r="R890" s="977"/>
    </row>
    <row r="891" spans="1:18">
      <c r="A891" s="749" t="s">
        <v>390</v>
      </c>
      <c r="B891" s="749" t="s">
        <v>391</v>
      </c>
      <c r="C891" s="815" t="s">
        <v>1568</v>
      </c>
      <c r="D891" s="749">
        <v>3.35</v>
      </c>
      <c r="E891" s="681" t="s">
        <v>714</v>
      </c>
      <c r="F891" s="681" t="s">
        <v>1075</v>
      </c>
      <c r="G891" s="1054" t="s">
        <v>716</v>
      </c>
      <c r="H891" s="749" t="s">
        <v>27</v>
      </c>
      <c r="I891" s="749" t="s">
        <v>28</v>
      </c>
      <c r="J891" s="749" t="s">
        <v>58</v>
      </c>
      <c r="K891" s="977"/>
      <c r="L891" s="772">
        <v>433316.045666</v>
      </c>
      <c r="M891" s="772">
        <v>4663892.8554</v>
      </c>
      <c r="N891" s="749" t="s">
        <v>147</v>
      </c>
      <c r="O891" s="977" t="s">
        <v>1702</v>
      </c>
      <c r="P891" s="1069" t="s">
        <v>1703</v>
      </c>
      <c r="Q891" s="974">
        <f t="shared" si="13"/>
        <v>15.075</v>
      </c>
      <c r="R891" s="977"/>
    </row>
    <row r="892" spans="1:18">
      <c r="A892" s="749" t="s">
        <v>390</v>
      </c>
      <c r="B892" s="749" t="s">
        <v>391</v>
      </c>
      <c r="C892" s="815" t="s">
        <v>516</v>
      </c>
      <c r="D892" s="749">
        <v>24.84</v>
      </c>
      <c r="E892" s="681" t="s">
        <v>714</v>
      </c>
      <c r="F892" s="681" t="s">
        <v>1075</v>
      </c>
      <c r="G892" s="1054" t="s">
        <v>716</v>
      </c>
      <c r="H892" s="749" t="s">
        <v>27</v>
      </c>
      <c r="I892" s="749" t="s">
        <v>28</v>
      </c>
      <c r="J892" s="749" t="s">
        <v>58</v>
      </c>
      <c r="K892" s="977"/>
      <c r="L892" s="772">
        <v>435218.410288</v>
      </c>
      <c r="M892" s="772">
        <v>4664497.73588</v>
      </c>
      <c r="N892" s="749" t="s">
        <v>147</v>
      </c>
      <c r="O892" s="977" t="s">
        <v>1702</v>
      </c>
      <c r="P892" s="1069" t="s">
        <v>1703</v>
      </c>
      <c r="Q892" s="974">
        <f t="shared" si="13"/>
        <v>111.78</v>
      </c>
      <c r="R892" s="977"/>
    </row>
    <row r="893" spans="1:18">
      <c r="A893" s="749" t="s">
        <v>390</v>
      </c>
      <c r="B893" s="749" t="s">
        <v>391</v>
      </c>
      <c r="C893" s="815" t="s">
        <v>413</v>
      </c>
      <c r="D893" s="749">
        <v>50.78</v>
      </c>
      <c r="E893" s="681" t="s">
        <v>714</v>
      </c>
      <c r="F893" s="681" t="s">
        <v>1075</v>
      </c>
      <c r="G893" s="1054" t="s">
        <v>716</v>
      </c>
      <c r="H893" s="749" t="s">
        <v>27</v>
      </c>
      <c r="I893" s="749" t="s">
        <v>28</v>
      </c>
      <c r="J893" s="749" t="s">
        <v>58</v>
      </c>
      <c r="K893" s="977"/>
      <c r="L893" s="772">
        <v>435763.549332</v>
      </c>
      <c r="M893" s="772">
        <v>4664519.47669</v>
      </c>
      <c r="N893" s="749" t="s">
        <v>147</v>
      </c>
      <c r="O893" s="977" t="s">
        <v>1702</v>
      </c>
      <c r="P893" s="1069" t="s">
        <v>1703</v>
      </c>
      <c r="Q893" s="974">
        <f t="shared" si="13"/>
        <v>228.51</v>
      </c>
      <c r="R893" s="977"/>
    </row>
    <row r="894" spans="1:18">
      <c r="A894" s="749" t="s">
        <v>390</v>
      </c>
      <c r="B894" s="749" t="s">
        <v>391</v>
      </c>
      <c r="C894" s="815" t="s">
        <v>1721</v>
      </c>
      <c r="D894" s="749">
        <v>0.98</v>
      </c>
      <c r="E894" s="681" t="s">
        <v>714</v>
      </c>
      <c r="F894" s="681" t="s">
        <v>1075</v>
      </c>
      <c r="G894" s="1054" t="s">
        <v>716</v>
      </c>
      <c r="H894" s="749" t="s">
        <v>27</v>
      </c>
      <c r="I894" s="749" t="s">
        <v>28</v>
      </c>
      <c r="J894" s="749" t="s">
        <v>58</v>
      </c>
      <c r="K894" s="977"/>
      <c r="L894" s="772">
        <v>431026.009975</v>
      </c>
      <c r="M894" s="772">
        <v>4662234.35993</v>
      </c>
      <c r="N894" s="749" t="s">
        <v>147</v>
      </c>
      <c r="O894" s="977" t="s">
        <v>1702</v>
      </c>
      <c r="P894" s="1069" t="s">
        <v>1703</v>
      </c>
      <c r="Q894" s="974">
        <f t="shared" si="13"/>
        <v>4.41</v>
      </c>
      <c r="R894" s="977"/>
    </row>
    <row r="895" spans="1:18">
      <c r="A895" s="749" t="s">
        <v>390</v>
      </c>
      <c r="B895" s="749" t="s">
        <v>391</v>
      </c>
      <c r="C895" s="815" t="s">
        <v>1722</v>
      </c>
      <c r="D895" s="749">
        <v>30.04</v>
      </c>
      <c r="E895" s="681" t="s">
        <v>714</v>
      </c>
      <c r="F895" s="681" t="s">
        <v>1075</v>
      </c>
      <c r="G895" s="1054" t="s">
        <v>716</v>
      </c>
      <c r="H895" s="749" t="s">
        <v>27</v>
      </c>
      <c r="I895" s="749" t="s">
        <v>28</v>
      </c>
      <c r="J895" s="749" t="s">
        <v>58</v>
      </c>
      <c r="K895" s="977"/>
      <c r="L895" s="772">
        <v>430609.820753</v>
      </c>
      <c r="M895" s="772">
        <v>4662402.87347</v>
      </c>
      <c r="N895" s="749" t="s">
        <v>147</v>
      </c>
      <c r="O895" s="977" t="s">
        <v>1702</v>
      </c>
      <c r="P895" s="1069" t="s">
        <v>1703</v>
      </c>
      <c r="Q895" s="974">
        <f t="shared" si="13"/>
        <v>135.18</v>
      </c>
      <c r="R895" s="977"/>
    </row>
    <row r="896" spans="1:18">
      <c r="A896" s="749" t="s">
        <v>390</v>
      </c>
      <c r="B896" s="749" t="s">
        <v>391</v>
      </c>
      <c r="C896" s="815" t="s">
        <v>445</v>
      </c>
      <c r="D896" s="749">
        <v>0.92</v>
      </c>
      <c r="E896" s="681" t="s">
        <v>714</v>
      </c>
      <c r="F896" s="681" t="s">
        <v>1075</v>
      </c>
      <c r="G896" s="1054" t="s">
        <v>716</v>
      </c>
      <c r="H896" s="749" t="s">
        <v>27</v>
      </c>
      <c r="I896" s="749" t="s">
        <v>28</v>
      </c>
      <c r="J896" s="749" t="s">
        <v>58</v>
      </c>
      <c r="K896" s="977"/>
      <c r="L896" s="772">
        <v>433321.189029</v>
      </c>
      <c r="M896" s="772">
        <v>4664129.51724</v>
      </c>
      <c r="N896" s="749" t="s">
        <v>147</v>
      </c>
      <c r="O896" s="977" t="s">
        <v>1702</v>
      </c>
      <c r="P896" s="1069" t="s">
        <v>1703</v>
      </c>
      <c r="Q896" s="974">
        <f t="shared" si="13"/>
        <v>4.14</v>
      </c>
      <c r="R896" s="977"/>
    </row>
    <row r="897" spans="1:18">
      <c r="A897" s="749" t="s">
        <v>390</v>
      </c>
      <c r="B897" s="749" t="s">
        <v>391</v>
      </c>
      <c r="C897" s="815" t="s">
        <v>681</v>
      </c>
      <c r="D897" s="749">
        <v>1.94</v>
      </c>
      <c r="E897" s="681" t="s">
        <v>714</v>
      </c>
      <c r="F897" s="681" t="s">
        <v>1075</v>
      </c>
      <c r="G897" s="1054" t="s">
        <v>716</v>
      </c>
      <c r="H897" s="749" t="s">
        <v>27</v>
      </c>
      <c r="I897" s="749" t="s">
        <v>28</v>
      </c>
      <c r="J897" s="749" t="s">
        <v>58</v>
      </c>
      <c r="K897" s="977"/>
      <c r="L897" s="772">
        <v>434599.874734</v>
      </c>
      <c r="M897" s="772">
        <v>4664468.33614</v>
      </c>
      <c r="N897" s="749" t="s">
        <v>147</v>
      </c>
      <c r="O897" s="977" t="s">
        <v>1702</v>
      </c>
      <c r="P897" s="1069" t="s">
        <v>1703</v>
      </c>
      <c r="Q897" s="974">
        <f t="shared" si="13"/>
        <v>8.73</v>
      </c>
      <c r="R897" s="977"/>
    </row>
    <row r="898" spans="1:18">
      <c r="A898" s="749" t="s">
        <v>390</v>
      </c>
      <c r="B898" s="749" t="s">
        <v>391</v>
      </c>
      <c r="C898" s="815" t="s">
        <v>699</v>
      </c>
      <c r="D898" s="749">
        <v>2.83</v>
      </c>
      <c r="E898" s="681" t="s">
        <v>714</v>
      </c>
      <c r="F898" s="681" t="s">
        <v>1075</v>
      </c>
      <c r="G898" s="1054" t="s">
        <v>716</v>
      </c>
      <c r="H898" s="749" t="s">
        <v>27</v>
      </c>
      <c r="I898" s="749" t="s">
        <v>28</v>
      </c>
      <c r="J898" s="749" t="s">
        <v>58</v>
      </c>
      <c r="K898" s="977"/>
      <c r="L898" s="772">
        <v>434302.513598</v>
      </c>
      <c r="M898" s="772">
        <v>4664337.31651</v>
      </c>
      <c r="N898" s="749" t="s">
        <v>147</v>
      </c>
      <c r="O898" s="977" t="s">
        <v>1702</v>
      </c>
      <c r="P898" s="1069" t="s">
        <v>1703</v>
      </c>
      <c r="Q898" s="974">
        <f t="shared" si="13"/>
        <v>12.735</v>
      </c>
      <c r="R898" s="977"/>
    </row>
    <row r="899" spans="1:18">
      <c r="A899" s="749" t="s">
        <v>390</v>
      </c>
      <c r="B899" s="749" t="s">
        <v>391</v>
      </c>
      <c r="C899" s="815" t="s">
        <v>1723</v>
      </c>
      <c r="D899" s="749">
        <v>18.18</v>
      </c>
      <c r="E899" s="681" t="s">
        <v>714</v>
      </c>
      <c r="F899" s="681" t="s">
        <v>1075</v>
      </c>
      <c r="G899" s="1054" t="s">
        <v>716</v>
      </c>
      <c r="H899" s="681" t="s">
        <v>1267</v>
      </c>
      <c r="I899" s="749" t="s">
        <v>28</v>
      </c>
      <c r="J899" s="749" t="s">
        <v>327</v>
      </c>
      <c r="K899" s="977"/>
      <c r="L899" s="772">
        <v>429649.695846</v>
      </c>
      <c r="M899" s="772">
        <v>4662110.17847</v>
      </c>
      <c r="N899" s="749" t="s">
        <v>147</v>
      </c>
      <c r="O899" s="977" t="s">
        <v>1702</v>
      </c>
      <c r="P899" s="1069" t="s">
        <v>1703</v>
      </c>
      <c r="Q899" s="974">
        <f t="shared" si="13"/>
        <v>81.81</v>
      </c>
      <c r="R899" s="977"/>
    </row>
    <row r="900" spans="1:18">
      <c r="A900" s="749" t="s">
        <v>390</v>
      </c>
      <c r="B900" s="749" t="s">
        <v>391</v>
      </c>
      <c r="C900" s="815" t="s">
        <v>1724</v>
      </c>
      <c r="D900" s="749">
        <v>2.19</v>
      </c>
      <c r="E900" s="681" t="s">
        <v>714</v>
      </c>
      <c r="F900" s="681" t="s">
        <v>1075</v>
      </c>
      <c r="G900" s="1054" t="s">
        <v>716</v>
      </c>
      <c r="H900" s="749" t="s">
        <v>27</v>
      </c>
      <c r="I900" s="749" t="s">
        <v>28</v>
      </c>
      <c r="J900" s="749" t="s">
        <v>58</v>
      </c>
      <c r="K900" s="977"/>
      <c r="L900" s="772">
        <v>430948.573522</v>
      </c>
      <c r="M900" s="772">
        <v>4662415.42786</v>
      </c>
      <c r="N900" s="749" t="s">
        <v>147</v>
      </c>
      <c r="O900" s="977" t="s">
        <v>1702</v>
      </c>
      <c r="P900" s="1069" t="s">
        <v>1703</v>
      </c>
      <c r="Q900" s="974">
        <f t="shared" si="13"/>
        <v>9.855</v>
      </c>
      <c r="R900" s="977"/>
    </row>
    <row r="901" spans="1:18">
      <c r="A901" s="749" t="s">
        <v>390</v>
      </c>
      <c r="B901" s="749" t="s">
        <v>391</v>
      </c>
      <c r="C901" s="815" t="s">
        <v>492</v>
      </c>
      <c r="D901" s="749">
        <v>14.46</v>
      </c>
      <c r="E901" s="681" t="s">
        <v>714</v>
      </c>
      <c r="F901" s="681" t="s">
        <v>1075</v>
      </c>
      <c r="G901" s="1054" t="s">
        <v>716</v>
      </c>
      <c r="H901" s="681" t="s">
        <v>1267</v>
      </c>
      <c r="I901" s="749" t="s">
        <v>28</v>
      </c>
      <c r="J901" s="749" t="s">
        <v>327</v>
      </c>
      <c r="K901" s="977"/>
      <c r="L901" s="772">
        <v>433303.028498</v>
      </c>
      <c r="M901" s="772">
        <v>4663783.95049</v>
      </c>
      <c r="N901" s="749" t="s">
        <v>147</v>
      </c>
      <c r="O901" s="977" t="s">
        <v>1702</v>
      </c>
      <c r="P901" s="1069" t="s">
        <v>1703</v>
      </c>
      <c r="Q901" s="974">
        <f t="shared" si="13"/>
        <v>65.07</v>
      </c>
      <c r="R901" s="977"/>
    </row>
    <row r="902" spans="1:18">
      <c r="A902" s="749" t="s">
        <v>390</v>
      </c>
      <c r="B902" s="749" t="s">
        <v>391</v>
      </c>
      <c r="C902" s="815" t="s">
        <v>670</v>
      </c>
      <c r="D902" s="749">
        <v>9.73</v>
      </c>
      <c r="E902" s="681" t="s">
        <v>714</v>
      </c>
      <c r="F902" s="681" t="s">
        <v>1075</v>
      </c>
      <c r="G902" s="1054" t="s">
        <v>716</v>
      </c>
      <c r="H902" s="749" t="s">
        <v>27</v>
      </c>
      <c r="I902" s="749" t="s">
        <v>28</v>
      </c>
      <c r="J902" s="749" t="s">
        <v>58</v>
      </c>
      <c r="K902" s="977"/>
      <c r="L902" s="772">
        <v>431724.231443</v>
      </c>
      <c r="M902" s="772">
        <v>4663680.0215</v>
      </c>
      <c r="N902" s="749" t="s">
        <v>147</v>
      </c>
      <c r="O902" s="977" t="s">
        <v>1702</v>
      </c>
      <c r="P902" s="1069" t="s">
        <v>1703</v>
      </c>
      <c r="Q902" s="974">
        <f t="shared" ref="Q902:Q965" si="14">D902*4.5</f>
        <v>43.785</v>
      </c>
      <c r="R902" s="977"/>
    </row>
    <row r="903" spans="1:18">
      <c r="A903" s="749" t="s">
        <v>390</v>
      </c>
      <c r="B903" s="749" t="s">
        <v>391</v>
      </c>
      <c r="C903" s="815" t="s">
        <v>1420</v>
      </c>
      <c r="D903" s="749">
        <v>20.9</v>
      </c>
      <c r="E903" s="681" t="s">
        <v>714</v>
      </c>
      <c r="F903" s="681" t="s">
        <v>1075</v>
      </c>
      <c r="G903" s="1054" t="s">
        <v>716</v>
      </c>
      <c r="H903" s="749" t="s">
        <v>27</v>
      </c>
      <c r="I903" s="749" t="s">
        <v>28</v>
      </c>
      <c r="J903" s="749" t="s">
        <v>58</v>
      </c>
      <c r="K903" s="977"/>
      <c r="L903" s="772">
        <v>431662.063162</v>
      </c>
      <c r="M903" s="772">
        <v>4663676.2382</v>
      </c>
      <c r="N903" s="749" t="s">
        <v>147</v>
      </c>
      <c r="O903" s="977" t="s">
        <v>1702</v>
      </c>
      <c r="P903" s="1069" t="s">
        <v>1703</v>
      </c>
      <c r="Q903" s="974">
        <f t="shared" si="14"/>
        <v>94.05</v>
      </c>
      <c r="R903" s="977"/>
    </row>
    <row r="904" spans="1:18">
      <c r="A904" s="749" t="s">
        <v>390</v>
      </c>
      <c r="B904" s="749" t="s">
        <v>391</v>
      </c>
      <c r="C904" s="815" t="s">
        <v>1564</v>
      </c>
      <c r="D904" s="749">
        <v>12.16</v>
      </c>
      <c r="E904" s="681" t="s">
        <v>714</v>
      </c>
      <c r="F904" s="681" t="s">
        <v>1075</v>
      </c>
      <c r="G904" s="1054" t="s">
        <v>716</v>
      </c>
      <c r="H904" s="749" t="s">
        <v>27</v>
      </c>
      <c r="I904" s="749" t="s">
        <v>28</v>
      </c>
      <c r="J904" s="749" t="s">
        <v>58</v>
      </c>
      <c r="K904" s="977"/>
      <c r="L904" s="772">
        <v>431627.443909</v>
      </c>
      <c r="M904" s="772">
        <v>4663530.16139</v>
      </c>
      <c r="N904" s="749" t="s">
        <v>147</v>
      </c>
      <c r="O904" s="977" t="s">
        <v>1702</v>
      </c>
      <c r="P904" s="1069" t="s">
        <v>1703</v>
      </c>
      <c r="Q904" s="974">
        <f t="shared" si="14"/>
        <v>54.72</v>
      </c>
      <c r="R904" s="977"/>
    </row>
    <row r="905" spans="1:18">
      <c r="A905" s="749" t="s">
        <v>390</v>
      </c>
      <c r="B905" s="749" t="s">
        <v>391</v>
      </c>
      <c r="C905" s="815" t="s">
        <v>613</v>
      </c>
      <c r="D905" s="749">
        <v>2.42</v>
      </c>
      <c r="E905" s="681" t="s">
        <v>714</v>
      </c>
      <c r="F905" s="681" t="s">
        <v>1075</v>
      </c>
      <c r="G905" s="1054" t="s">
        <v>716</v>
      </c>
      <c r="H905" s="749" t="s">
        <v>27</v>
      </c>
      <c r="I905" s="749" t="s">
        <v>28</v>
      </c>
      <c r="J905" s="749" t="s">
        <v>58</v>
      </c>
      <c r="K905" s="977"/>
      <c r="L905" s="772">
        <v>431670.836046</v>
      </c>
      <c r="M905" s="772">
        <v>4663548.04738</v>
      </c>
      <c r="N905" s="749" t="s">
        <v>147</v>
      </c>
      <c r="O905" s="977" t="s">
        <v>1702</v>
      </c>
      <c r="P905" s="1069" t="s">
        <v>1703</v>
      </c>
      <c r="Q905" s="974">
        <f t="shared" si="14"/>
        <v>10.89</v>
      </c>
      <c r="R905" s="977"/>
    </row>
    <row r="906" spans="1:18">
      <c r="A906" s="749" t="s">
        <v>390</v>
      </c>
      <c r="B906" s="749" t="s">
        <v>391</v>
      </c>
      <c r="C906" s="815" t="s">
        <v>1725</v>
      </c>
      <c r="D906" s="749">
        <v>10.46</v>
      </c>
      <c r="E906" s="681" t="s">
        <v>714</v>
      </c>
      <c r="F906" s="681" t="s">
        <v>1075</v>
      </c>
      <c r="G906" s="1054" t="s">
        <v>716</v>
      </c>
      <c r="H906" s="749" t="s">
        <v>27</v>
      </c>
      <c r="I906" s="749" t="s">
        <v>28</v>
      </c>
      <c r="J906" s="749" t="s">
        <v>58</v>
      </c>
      <c r="K906" s="977"/>
      <c r="L906" s="772">
        <v>431563.644102</v>
      </c>
      <c r="M906" s="772">
        <v>4663537.28401</v>
      </c>
      <c r="N906" s="749" t="s">
        <v>147</v>
      </c>
      <c r="O906" s="977" t="s">
        <v>1702</v>
      </c>
      <c r="P906" s="1069" t="s">
        <v>1703</v>
      </c>
      <c r="Q906" s="974">
        <f t="shared" si="14"/>
        <v>47.07</v>
      </c>
      <c r="R906" s="977"/>
    </row>
    <row r="907" spans="1:18">
      <c r="A907" s="749" t="s">
        <v>390</v>
      </c>
      <c r="B907" s="749" t="s">
        <v>391</v>
      </c>
      <c r="C907" s="815" t="s">
        <v>1726</v>
      </c>
      <c r="D907" s="749">
        <v>12.44</v>
      </c>
      <c r="E907" s="681" t="s">
        <v>714</v>
      </c>
      <c r="F907" s="681" t="s">
        <v>1075</v>
      </c>
      <c r="G907" s="1054" t="s">
        <v>716</v>
      </c>
      <c r="H907" s="749" t="s">
        <v>27</v>
      </c>
      <c r="I907" s="749" t="s">
        <v>28</v>
      </c>
      <c r="J907" s="749" t="s">
        <v>58</v>
      </c>
      <c r="K907" s="977"/>
      <c r="L907" s="772">
        <v>431804.346102</v>
      </c>
      <c r="M907" s="772">
        <v>4663597.14664</v>
      </c>
      <c r="N907" s="749" t="s">
        <v>147</v>
      </c>
      <c r="O907" s="977" t="s">
        <v>1702</v>
      </c>
      <c r="P907" s="1069" t="s">
        <v>1703</v>
      </c>
      <c r="Q907" s="974">
        <f t="shared" si="14"/>
        <v>55.98</v>
      </c>
      <c r="R907" s="977"/>
    </row>
    <row r="908" spans="1:18">
      <c r="A908" s="749" t="s">
        <v>390</v>
      </c>
      <c r="B908" s="749" t="s">
        <v>391</v>
      </c>
      <c r="C908" s="815" t="s">
        <v>1727</v>
      </c>
      <c r="D908" s="749">
        <v>0.75</v>
      </c>
      <c r="E908" s="681" t="s">
        <v>714</v>
      </c>
      <c r="F908" s="681" t="s">
        <v>1075</v>
      </c>
      <c r="G908" s="1054" t="s">
        <v>716</v>
      </c>
      <c r="H908" s="749" t="s">
        <v>27</v>
      </c>
      <c r="I908" s="749" t="s">
        <v>28</v>
      </c>
      <c r="J908" s="749" t="s">
        <v>58</v>
      </c>
      <c r="K908" s="977"/>
      <c r="L908" s="772">
        <v>431822.628419</v>
      </c>
      <c r="M908" s="772">
        <v>4663546.63539</v>
      </c>
      <c r="N908" s="749" t="s">
        <v>147</v>
      </c>
      <c r="O908" s="977" t="s">
        <v>1702</v>
      </c>
      <c r="P908" s="1069" t="s">
        <v>1703</v>
      </c>
      <c r="Q908" s="974">
        <f t="shared" si="14"/>
        <v>3.375</v>
      </c>
      <c r="R908" s="977"/>
    </row>
    <row r="909" spans="1:18">
      <c r="A909" s="749" t="s">
        <v>390</v>
      </c>
      <c r="B909" s="749" t="s">
        <v>391</v>
      </c>
      <c r="C909" s="815" t="s">
        <v>1642</v>
      </c>
      <c r="D909" s="749">
        <v>11.07</v>
      </c>
      <c r="E909" s="681" t="s">
        <v>714</v>
      </c>
      <c r="F909" s="681" t="s">
        <v>1075</v>
      </c>
      <c r="G909" s="1054" t="s">
        <v>716</v>
      </c>
      <c r="H909" s="749" t="s">
        <v>27</v>
      </c>
      <c r="I909" s="749" t="s">
        <v>28</v>
      </c>
      <c r="J909" s="749" t="s">
        <v>58</v>
      </c>
      <c r="K909" s="977"/>
      <c r="L909" s="772">
        <v>431713.782238</v>
      </c>
      <c r="M909" s="772">
        <v>4663557.41701</v>
      </c>
      <c r="N909" s="749" t="s">
        <v>147</v>
      </c>
      <c r="O909" s="977" t="s">
        <v>1702</v>
      </c>
      <c r="P909" s="1069" t="s">
        <v>1703</v>
      </c>
      <c r="Q909" s="974">
        <f t="shared" si="14"/>
        <v>49.815</v>
      </c>
      <c r="R909" s="977"/>
    </row>
    <row r="910" spans="1:18">
      <c r="A910" s="749" t="s">
        <v>390</v>
      </c>
      <c r="B910" s="749" t="s">
        <v>391</v>
      </c>
      <c r="C910" s="815" t="s">
        <v>1728</v>
      </c>
      <c r="D910" s="756">
        <v>4.9</v>
      </c>
      <c r="E910" s="681" t="s">
        <v>714</v>
      </c>
      <c r="F910" s="681" t="s">
        <v>1075</v>
      </c>
      <c r="G910" s="1054" t="s">
        <v>716</v>
      </c>
      <c r="H910" s="749" t="s">
        <v>27</v>
      </c>
      <c r="I910" s="749" t="s">
        <v>28</v>
      </c>
      <c r="J910" s="749" t="s">
        <v>58</v>
      </c>
      <c r="K910" s="977"/>
      <c r="L910" s="772">
        <v>431737.904443</v>
      </c>
      <c r="M910" s="772">
        <v>4663453.7051</v>
      </c>
      <c r="N910" s="749" t="s">
        <v>147</v>
      </c>
      <c r="O910" s="977" t="s">
        <v>1702</v>
      </c>
      <c r="P910" s="1069" t="s">
        <v>1703</v>
      </c>
      <c r="Q910" s="974">
        <f t="shared" si="14"/>
        <v>22.05</v>
      </c>
      <c r="R910" s="977"/>
    </row>
    <row r="911" spans="1:18">
      <c r="A911" s="749" t="s">
        <v>390</v>
      </c>
      <c r="B911" s="749" t="s">
        <v>391</v>
      </c>
      <c r="C911" s="815" t="s">
        <v>1729</v>
      </c>
      <c r="D911" s="749">
        <v>1.35</v>
      </c>
      <c r="E911" s="681" t="s">
        <v>714</v>
      </c>
      <c r="F911" s="681" t="s">
        <v>1075</v>
      </c>
      <c r="G911" s="1054" t="s">
        <v>716</v>
      </c>
      <c r="H911" s="749" t="s">
        <v>27</v>
      </c>
      <c r="I911" s="749" t="s">
        <v>28</v>
      </c>
      <c r="J911" s="749" t="s">
        <v>58</v>
      </c>
      <c r="K911" s="977"/>
      <c r="L911" s="772">
        <v>431794.849991</v>
      </c>
      <c r="M911" s="772">
        <v>4663672.03032</v>
      </c>
      <c r="N911" s="749" t="s">
        <v>147</v>
      </c>
      <c r="O911" s="977" t="s">
        <v>1702</v>
      </c>
      <c r="P911" s="1069" t="s">
        <v>1703</v>
      </c>
      <c r="Q911" s="974">
        <f t="shared" si="14"/>
        <v>6.075</v>
      </c>
      <c r="R911" s="977"/>
    </row>
    <row r="912" spans="1:18">
      <c r="A912" s="749" t="s">
        <v>390</v>
      </c>
      <c r="B912" s="749" t="s">
        <v>391</v>
      </c>
      <c r="C912" s="815" t="s">
        <v>368</v>
      </c>
      <c r="D912" s="749">
        <v>27.17</v>
      </c>
      <c r="E912" s="681" t="s">
        <v>714</v>
      </c>
      <c r="F912" s="681" t="s">
        <v>1075</v>
      </c>
      <c r="G912" s="1054" t="s">
        <v>716</v>
      </c>
      <c r="H912" s="749" t="s">
        <v>27</v>
      </c>
      <c r="I912" s="749" t="s">
        <v>28</v>
      </c>
      <c r="J912" s="749" t="s">
        <v>58</v>
      </c>
      <c r="K912" s="977"/>
      <c r="L912" s="772">
        <v>431779.23788</v>
      </c>
      <c r="M912" s="772">
        <v>4663670.86775</v>
      </c>
      <c r="N912" s="749" t="s">
        <v>147</v>
      </c>
      <c r="O912" s="977" t="s">
        <v>1702</v>
      </c>
      <c r="P912" s="1069" t="s">
        <v>1703</v>
      </c>
      <c r="Q912" s="974">
        <f t="shared" si="14"/>
        <v>122.265</v>
      </c>
      <c r="R912" s="977"/>
    </row>
    <row r="913" spans="1:18">
      <c r="A913" s="749" t="s">
        <v>390</v>
      </c>
      <c r="B913" s="749" t="s">
        <v>391</v>
      </c>
      <c r="C913" s="815" t="s">
        <v>491</v>
      </c>
      <c r="D913" s="756">
        <v>0.6</v>
      </c>
      <c r="E913" s="681" t="s">
        <v>714</v>
      </c>
      <c r="F913" s="681" t="s">
        <v>1075</v>
      </c>
      <c r="G913" s="1054" t="s">
        <v>716</v>
      </c>
      <c r="H913" s="749" t="s">
        <v>27</v>
      </c>
      <c r="I913" s="749" t="s">
        <v>28</v>
      </c>
      <c r="J913" s="749" t="s">
        <v>58</v>
      </c>
      <c r="K913" s="977"/>
      <c r="L913" s="772">
        <v>431846.26425</v>
      </c>
      <c r="M913" s="772">
        <v>4663752.50273</v>
      </c>
      <c r="N913" s="749" t="s">
        <v>147</v>
      </c>
      <c r="O913" s="977" t="s">
        <v>1702</v>
      </c>
      <c r="P913" s="1069" t="s">
        <v>1703</v>
      </c>
      <c r="Q913" s="974">
        <f t="shared" si="14"/>
        <v>2.7</v>
      </c>
      <c r="R913" s="977"/>
    </row>
    <row r="914" spans="1:18">
      <c r="A914" s="749" t="s">
        <v>390</v>
      </c>
      <c r="B914" s="749" t="s">
        <v>391</v>
      </c>
      <c r="C914" s="815" t="s">
        <v>1491</v>
      </c>
      <c r="D914" s="749">
        <v>21.99</v>
      </c>
      <c r="E914" s="681" t="s">
        <v>714</v>
      </c>
      <c r="F914" s="681" t="s">
        <v>1075</v>
      </c>
      <c r="G914" s="1054" t="s">
        <v>716</v>
      </c>
      <c r="H914" s="749" t="s">
        <v>48</v>
      </c>
      <c r="I914" s="749" t="s">
        <v>28</v>
      </c>
      <c r="J914" s="749" t="s">
        <v>58</v>
      </c>
      <c r="K914" s="977"/>
      <c r="L914" s="772">
        <v>432805.332135</v>
      </c>
      <c r="M914" s="772">
        <v>4662903.98271</v>
      </c>
      <c r="N914" s="749" t="s">
        <v>147</v>
      </c>
      <c r="O914" s="977" t="s">
        <v>1702</v>
      </c>
      <c r="P914" s="1069" t="s">
        <v>1703</v>
      </c>
      <c r="Q914" s="974">
        <f t="shared" si="14"/>
        <v>98.955</v>
      </c>
      <c r="R914" s="977"/>
    </row>
    <row r="915" spans="1:18">
      <c r="A915" s="749" t="s">
        <v>390</v>
      </c>
      <c r="B915" s="749" t="s">
        <v>391</v>
      </c>
      <c r="C915" s="815" t="s">
        <v>1730</v>
      </c>
      <c r="D915" s="749">
        <v>17.49</v>
      </c>
      <c r="E915" s="681" t="s">
        <v>714</v>
      </c>
      <c r="F915" s="681" t="s">
        <v>1075</v>
      </c>
      <c r="G915" s="1054" t="s">
        <v>716</v>
      </c>
      <c r="H915" s="749" t="s">
        <v>48</v>
      </c>
      <c r="I915" s="749" t="s">
        <v>28</v>
      </c>
      <c r="J915" s="749" t="s">
        <v>58</v>
      </c>
      <c r="K915" s="977"/>
      <c r="L915" s="772">
        <v>432795.982863</v>
      </c>
      <c r="M915" s="772">
        <v>4663121.02297</v>
      </c>
      <c r="N915" s="749" t="s">
        <v>147</v>
      </c>
      <c r="O915" s="977" t="s">
        <v>1702</v>
      </c>
      <c r="P915" s="1069" t="s">
        <v>1703</v>
      </c>
      <c r="Q915" s="974">
        <f t="shared" si="14"/>
        <v>78.705</v>
      </c>
      <c r="R915" s="977"/>
    </row>
    <row r="916" spans="1:18">
      <c r="A916" s="749" t="s">
        <v>390</v>
      </c>
      <c r="B916" s="749" t="s">
        <v>391</v>
      </c>
      <c r="C916" s="815" t="s">
        <v>1731</v>
      </c>
      <c r="D916" s="749">
        <v>18.06</v>
      </c>
      <c r="E916" s="681" t="s">
        <v>714</v>
      </c>
      <c r="F916" s="681" t="s">
        <v>1075</v>
      </c>
      <c r="G916" s="1054" t="s">
        <v>716</v>
      </c>
      <c r="H916" s="749" t="s">
        <v>48</v>
      </c>
      <c r="I916" s="749" t="s">
        <v>28</v>
      </c>
      <c r="J916" s="749" t="s">
        <v>58</v>
      </c>
      <c r="K916" s="977"/>
      <c r="L916" s="772">
        <v>432860.195495</v>
      </c>
      <c r="M916" s="772">
        <v>4663126.71952</v>
      </c>
      <c r="N916" s="749" t="s">
        <v>147</v>
      </c>
      <c r="O916" s="977" t="s">
        <v>1702</v>
      </c>
      <c r="P916" s="1069" t="s">
        <v>1703</v>
      </c>
      <c r="Q916" s="974">
        <f t="shared" si="14"/>
        <v>81.27</v>
      </c>
      <c r="R916" s="977"/>
    </row>
    <row r="917" spans="1:18">
      <c r="A917" s="749" t="s">
        <v>390</v>
      </c>
      <c r="B917" s="749" t="s">
        <v>391</v>
      </c>
      <c r="C917" s="815" t="s">
        <v>1732</v>
      </c>
      <c r="D917" s="749">
        <v>16.07</v>
      </c>
      <c r="E917" s="681" t="s">
        <v>714</v>
      </c>
      <c r="F917" s="681" t="s">
        <v>1075</v>
      </c>
      <c r="G917" s="1054" t="s">
        <v>716</v>
      </c>
      <c r="H917" s="749" t="s">
        <v>48</v>
      </c>
      <c r="I917" s="749" t="s">
        <v>28</v>
      </c>
      <c r="J917" s="749" t="s">
        <v>58</v>
      </c>
      <c r="K917" s="977"/>
      <c r="L917" s="772">
        <v>432793.504147</v>
      </c>
      <c r="M917" s="772">
        <v>4662977.56713</v>
      </c>
      <c r="N917" s="749" t="s">
        <v>147</v>
      </c>
      <c r="O917" s="977" t="s">
        <v>1702</v>
      </c>
      <c r="P917" s="1069" t="s">
        <v>1703</v>
      </c>
      <c r="Q917" s="974">
        <f t="shared" si="14"/>
        <v>72.315</v>
      </c>
      <c r="R917" s="977"/>
    </row>
    <row r="918" spans="1:18">
      <c r="A918" s="749" t="s">
        <v>390</v>
      </c>
      <c r="B918" s="749" t="s">
        <v>391</v>
      </c>
      <c r="C918" s="815" t="s">
        <v>1733</v>
      </c>
      <c r="D918" s="802">
        <v>2.03</v>
      </c>
      <c r="E918" s="681" t="s">
        <v>714</v>
      </c>
      <c r="F918" s="681" t="s">
        <v>1075</v>
      </c>
      <c r="G918" s="1054" t="s">
        <v>716</v>
      </c>
      <c r="H918" s="749" t="s">
        <v>27</v>
      </c>
      <c r="I918" s="749" t="s">
        <v>28</v>
      </c>
      <c r="J918" s="749" t="s">
        <v>58</v>
      </c>
      <c r="K918" s="977"/>
      <c r="L918" s="772">
        <v>433613.959832</v>
      </c>
      <c r="M918" s="772">
        <v>4663251.41605</v>
      </c>
      <c r="N918" s="749" t="s">
        <v>147</v>
      </c>
      <c r="O918" s="977" t="s">
        <v>1702</v>
      </c>
      <c r="P918" s="1069" t="s">
        <v>1703</v>
      </c>
      <c r="Q918" s="974">
        <f t="shared" si="14"/>
        <v>9.135</v>
      </c>
      <c r="R918" s="977"/>
    </row>
    <row r="919" spans="1:18">
      <c r="A919" s="749" t="s">
        <v>390</v>
      </c>
      <c r="B919" s="749" t="s">
        <v>391</v>
      </c>
      <c r="C919" s="711" t="s">
        <v>1653</v>
      </c>
      <c r="D919" s="802">
        <v>0.67</v>
      </c>
      <c r="E919" s="681" t="s">
        <v>714</v>
      </c>
      <c r="F919" s="681" t="s">
        <v>1075</v>
      </c>
      <c r="G919" s="1054" t="s">
        <v>716</v>
      </c>
      <c r="H919" s="749" t="s">
        <v>27</v>
      </c>
      <c r="I919" s="749" t="s">
        <v>28</v>
      </c>
      <c r="J919" s="749" t="s">
        <v>58</v>
      </c>
      <c r="K919" s="977"/>
      <c r="L919" s="772">
        <v>433581.365497</v>
      </c>
      <c r="M919" s="772">
        <v>4663269.92207</v>
      </c>
      <c r="N919" s="749" t="s">
        <v>147</v>
      </c>
      <c r="O919" s="977" t="s">
        <v>1702</v>
      </c>
      <c r="P919" s="1069" t="s">
        <v>1703</v>
      </c>
      <c r="Q919" s="974">
        <f t="shared" si="14"/>
        <v>3.015</v>
      </c>
      <c r="R919" s="977"/>
    </row>
    <row r="920" spans="1:18">
      <c r="A920" s="749" t="s">
        <v>390</v>
      </c>
      <c r="B920" s="749" t="s">
        <v>391</v>
      </c>
      <c r="C920" s="815" t="s">
        <v>1734</v>
      </c>
      <c r="D920" s="815">
        <v>12.96</v>
      </c>
      <c r="E920" s="681" t="s">
        <v>714</v>
      </c>
      <c r="F920" s="681" t="s">
        <v>1075</v>
      </c>
      <c r="G920" s="1054" t="s">
        <v>716</v>
      </c>
      <c r="H920" s="749" t="s">
        <v>27</v>
      </c>
      <c r="I920" s="749" t="s">
        <v>28</v>
      </c>
      <c r="J920" s="749" t="s">
        <v>58</v>
      </c>
      <c r="K920" s="977"/>
      <c r="L920" s="772">
        <v>433645.968754</v>
      </c>
      <c r="M920" s="772">
        <v>4663231.1346</v>
      </c>
      <c r="N920" s="749" t="s">
        <v>147</v>
      </c>
      <c r="O920" s="977" t="s">
        <v>1702</v>
      </c>
      <c r="P920" s="1069" t="s">
        <v>1703</v>
      </c>
      <c r="Q920" s="974">
        <f t="shared" si="14"/>
        <v>58.32</v>
      </c>
      <c r="R920" s="977"/>
    </row>
    <row r="921" spans="1:18">
      <c r="A921" s="749" t="s">
        <v>390</v>
      </c>
      <c r="B921" s="749" t="s">
        <v>391</v>
      </c>
      <c r="C921" s="815" t="s">
        <v>1735</v>
      </c>
      <c r="D921" s="802">
        <v>1.12</v>
      </c>
      <c r="E921" s="681" t="s">
        <v>714</v>
      </c>
      <c r="F921" s="681" t="s">
        <v>1075</v>
      </c>
      <c r="G921" s="1054" t="s">
        <v>716</v>
      </c>
      <c r="H921" s="749" t="s">
        <v>27</v>
      </c>
      <c r="I921" s="749" t="s">
        <v>28</v>
      </c>
      <c r="J921" s="749" t="s">
        <v>58</v>
      </c>
      <c r="K921" s="977"/>
      <c r="L921" s="772">
        <v>433664.4902</v>
      </c>
      <c r="M921" s="772">
        <v>4663224.49619</v>
      </c>
      <c r="N921" s="749" t="s">
        <v>147</v>
      </c>
      <c r="O921" s="977" t="s">
        <v>1702</v>
      </c>
      <c r="P921" s="1069" t="s">
        <v>1703</v>
      </c>
      <c r="Q921" s="974">
        <f t="shared" si="14"/>
        <v>5.04</v>
      </c>
      <c r="R921" s="977"/>
    </row>
    <row r="922" spans="1:18">
      <c r="A922" s="749" t="s">
        <v>390</v>
      </c>
      <c r="B922" s="749" t="s">
        <v>391</v>
      </c>
      <c r="C922" s="711" t="s">
        <v>1736</v>
      </c>
      <c r="D922" s="802">
        <v>3.76</v>
      </c>
      <c r="E922" s="681" t="s">
        <v>714</v>
      </c>
      <c r="F922" s="681" t="s">
        <v>1075</v>
      </c>
      <c r="G922" s="1054" t="s">
        <v>716</v>
      </c>
      <c r="H922" s="749" t="s">
        <v>27</v>
      </c>
      <c r="I922" s="749" t="s">
        <v>28</v>
      </c>
      <c r="J922" s="749" t="s">
        <v>58</v>
      </c>
      <c r="K922" s="977"/>
      <c r="L922" s="772">
        <v>433593.417061</v>
      </c>
      <c r="M922" s="772">
        <v>4663262.19704</v>
      </c>
      <c r="N922" s="749" t="s">
        <v>147</v>
      </c>
      <c r="O922" s="977" t="s">
        <v>1702</v>
      </c>
      <c r="P922" s="1069" t="s">
        <v>1703</v>
      </c>
      <c r="Q922" s="974">
        <f t="shared" si="14"/>
        <v>16.92</v>
      </c>
      <c r="R922" s="977"/>
    </row>
    <row r="923" spans="1:18">
      <c r="A923" s="749" t="s">
        <v>390</v>
      </c>
      <c r="B923" s="749" t="s">
        <v>391</v>
      </c>
      <c r="C923" s="815" t="s">
        <v>1737</v>
      </c>
      <c r="D923" s="802">
        <v>2.39</v>
      </c>
      <c r="E923" s="681" t="s">
        <v>714</v>
      </c>
      <c r="F923" s="681" t="s">
        <v>1075</v>
      </c>
      <c r="G923" s="1054" t="s">
        <v>716</v>
      </c>
      <c r="H923" s="749" t="s">
        <v>27</v>
      </c>
      <c r="I923" s="749" t="s">
        <v>28</v>
      </c>
      <c r="J923" s="749" t="s">
        <v>58</v>
      </c>
      <c r="K923" s="977"/>
      <c r="L923" s="772">
        <v>433623.615052</v>
      </c>
      <c r="M923" s="772">
        <v>4663242.17493</v>
      </c>
      <c r="N923" s="749" t="s">
        <v>147</v>
      </c>
      <c r="O923" s="977" t="s">
        <v>1702</v>
      </c>
      <c r="P923" s="1069" t="s">
        <v>1703</v>
      </c>
      <c r="Q923" s="974">
        <f t="shared" si="14"/>
        <v>10.755</v>
      </c>
      <c r="R923" s="977"/>
    </row>
    <row r="924" spans="1:18">
      <c r="A924" s="749" t="s">
        <v>390</v>
      </c>
      <c r="B924" s="749" t="s">
        <v>391</v>
      </c>
      <c r="C924" s="815" t="s">
        <v>1582</v>
      </c>
      <c r="D924" s="749">
        <v>7.91</v>
      </c>
      <c r="E924" s="681" t="s">
        <v>714</v>
      </c>
      <c r="F924" s="681" t="s">
        <v>1075</v>
      </c>
      <c r="G924" s="1054" t="s">
        <v>716</v>
      </c>
      <c r="H924" s="749" t="s">
        <v>27</v>
      </c>
      <c r="I924" s="749" t="s">
        <v>28</v>
      </c>
      <c r="J924" s="749" t="s">
        <v>58</v>
      </c>
      <c r="K924" s="977"/>
      <c r="L924" s="772">
        <v>437765.565206</v>
      </c>
      <c r="M924" s="772">
        <v>4662547.69889</v>
      </c>
      <c r="N924" s="749" t="s">
        <v>147</v>
      </c>
      <c r="O924" s="977" t="s">
        <v>1702</v>
      </c>
      <c r="P924" s="1069" t="s">
        <v>1703</v>
      </c>
      <c r="Q924" s="974">
        <f t="shared" si="14"/>
        <v>35.595</v>
      </c>
      <c r="R924" s="977"/>
    </row>
    <row r="925" spans="1:18">
      <c r="A925" s="749" t="s">
        <v>390</v>
      </c>
      <c r="B925" s="749" t="s">
        <v>391</v>
      </c>
      <c r="C925" s="815" t="s">
        <v>1738</v>
      </c>
      <c r="D925" s="749">
        <v>34.45</v>
      </c>
      <c r="E925" s="681" t="s">
        <v>714</v>
      </c>
      <c r="F925" s="681" t="s">
        <v>1075</v>
      </c>
      <c r="G925" s="1054" t="s">
        <v>716</v>
      </c>
      <c r="H925" s="749" t="s">
        <v>27</v>
      </c>
      <c r="I925" s="749" t="s">
        <v>28</v>
      </c>
      <c r="J925" s="749" t="s">
        <v>58</v>
      </c>
      <c r="K925" s="977"/>
      <c r="L925" s="772">
        <v>437914.864793</v>
      </c>
      <c r="M925" s="772">
        <v>4662606.90472</v>
      </c>
      <c r="N925" s="749" t="s">
        <v>147</v>
      </c>
      <c r="O925" s="977" t="s">
        <v>1702</v>
      </c>
      <c r="P925" s="1069" t="s">
        <v>1703</v>
      </c>
      <c r="Q925" s="974">
        <f t="shared" si="14"/>
        <v>155.025</v>
      </c>
      <c r="R925" s="977"/>
    </row>
    <row r="926" spans="1:18">
      <c r="A926" s="749" t="s">
        <v>390</v>
      </c>
      <c r="B926" s="749" t="s">
        <v>391</v>
      </c>
      <c r="C926" s="815" t="s">
        <v>1739</v>
      </c>
      <c r="D926" s="749">
        <v>7.17</v>
      </c>
      <c r="E926" s="681" t="s">
        <v>714</v>
      </c>
      <c r="F926" s="681" t="s">
        <v>1075</v>
      </c>
      <c r="G926" s="1054" t="s">
        <v>716</v>
      </c>
      <c r="H926" s="749" t="s">
        <v>27</v>
      </c>
      <c r="I926" s="749" t="s">
        <v>28</v>
      </c>
      <c r="J926" s="749" t="s">
        <v>58</v>
      </c>
      <c r="K926" s="977"/>
      <c r="L926" s="772">
        <v>437909.240028</v>
      </c>
      <c r="M926" s="772">
        <v>4662667.26492</v>
      </c>
      <c r="N926" s="749" t="s">
        <v>147</v>
      </c>
      <c r="O926" s="977" t="s">
        <v>1702</v>
      </c>
      <c r="P926" s="1069" t="s">
        <v>1703</v>
      </c>
      <c r="Q926" s="974">
        <f t="shared" si="14"/>
        <v>32.265</v>
      </c>
      <c r="R926" s="977"/>
    </row>
    <row r="927" spans="1:18">
      <c r="A927" s="749" t="s">
        <v>390</v>
      </c>
      <c r="B927" s="749" t="s">
        <v>391</v>
      </c>
      <c r="C927" s="815" t="s">
        <v>1740</v>
      </c>
      <c r="D927" s="749">
        <v>16.08</v>
      </c>
      <c r="E927" s="681" t="s">
        <v>714</v>
      </c>
      <c r="F927" s="681" t="s">
        <v>1075</v>
      </c>
      <c r="G927" s="1054" t="s">
        <v>716</v>
      </c>
      <c r="H927" s="749" t="s">
        <v>27</v>
      </c>
      <c r="I927" s="749" t="s">
        <v>28</v>
      </c>
      <c r="J927" s="749" t="s">
        <v>58</v>
      </c>
      <c r="K927" s="977"/>
      <c r="L927" s="772">
        <v>437937.107717</v>
      </c>
      <c r="M927" s="772">
        <v>4662516.77629</v>
      </c>
      <c r="N927" s="749" t="s">
        <v>147</v>
      </c>
      <c r="O927" s="977" t="s">
        <v>1702</v>
      </c>
      <c r="P927" s="1069" t="s">
        <v>1703</v>
      </c>
      <c r="Q927" s="974">
        <f t="shared" si="14"/>
        <v>72.36</v>
      </c>
      <c r="R927" s="977"/>
    </row>
    <row r="928" spans="1:18">
      <c r="A928" s="749" t="s">
        <v>390</v>
      </c>
      <c r="B928" s="749" t="s">
        <v>391</v>
      </c>
      <c r="C928" s="815" t="s">
        <v>1741</v>
      </c>
      <c r="D928" s="802">
        <v>1.93</v>
      </c>
      <c r="E928" s="681" t="s">
        <v>714</v>
      </c>
      <c r="F928" s="681" t="s">
        <v>1075</v>
      </c>
      <c r="G928" s="1054" t="s">
        <v>716</v>
      </c>
      <c r="H928" s="749" t="s">
        <v>27</v>
      </c>
      <c r="I928" s="749" t="s">
        <v>28</v>
      </c>
      <c r="J928" s="749" t="s">
        <v>58</v>
      </c>
      <c r="K928" s="977"/>
      <c r="L928" s="772">
        <v>433544.911217</v>
      </c>
      <c r="M928" s="772">
        <v>4663302.45775</v>
      </c>
      <c r="N928" s="749" t="s">
        <v>147</v>
      </c>
      <c r="O928" s="977" t="s">
        <v>1702</v>
      </c>
      <c r="P928" s="1069" t="s">
        <v>1703</v>
      </c>
      <c r="Q928" s="974">
        <f t="shared" si="14"/>
        <v>8.685</v>
      </c>
      <c r="R928" s="977"/>
    </row>
    <row r="929" spans="1:18">
      <c r="A929" s="749" t="s">
        <v>390</v>
      </c>
      <c r="B929" s="749" t="s">
        <v>391</v>
      </c>
      <c r="C929" s="815" t="s">
        <v>1742</v>
      </c>
      <c r="D929" s="802">
        <v>2.27</v>
      </c>
      <c r="E929" s="681" t="s">
        <v>714</v>
      </c>
      <c r="F929" s="681" t="s">
        <v>1075</v>
      </c>
      <c r="G929" s="1054" t="s">
        <v>716</v>
      </c>
      <c r="H929" s="749" t="s">
        <v>27</v>
      </c>
      <c r="I929" s="749" t="s">
        <v>28</v>
      </c>
      <c r="J929" s="749" t="s">
        <v>58</v>
      </c>
      <c r="K929" s="977"/>
      <c r="L929" s="772">
        <v>434991.947372</v>
      </c>
      <c r="M929" s="772">
        <v>4662353.37287</v>
      </c>
      <c r="N929" s="749" t="s">
        <v>147</v>
      </c>
      <c r="O929" s="977" t="s">
        <v>1702</v>
      </c>
      <c r="P929" s="1069" t="s">
        <v>1703</v>
      </c>
      <c r="Q929" s="974">
        <f t="shared" si="14"/>
        <v>10.215</v>
      </c>
      <c r="R929" s="977"/>
    </row>
    <row r="930" spans="1:18">
      <c r="A930" s="749" t="s">
        <v>390</v>
      </c>
      <c r="B930" s="749" t="s">
        <v>391</v>
      </c>
      <c r="C930" s="815" t="s">
        <v>1743</v>
      </c>
      <c r="D930" s="802">
        <v>1.692</v>
      </c>
      <c r="E930" s="681" t="s">
        <v>714</v>
      </c>
      <c r="F930" s="681" t="s">
        <v>1075</v>
      </c>
      <c r="G930" s="1054" t="s">
        <v>716</v>
      </c>
      <c r="H930" s="749" t="s">
        <v>27</v>
      </c>
      <c r="I930" s="749" t="s">
        <v>28</v>
      </c>
      <c r="J930" s="749" t="s">
        <v>58</v>
      </c>
      <c r="K930" s="977"/>
      <c r="L930" s="772">
        <v>433612.498899</v>
      </c>
      <c r="M930" s="772">
        <v>4663006.09724</v>
      </c>
      <c r="N930" s="749" t="s">
        <v>147</v>
      </c>
      <c r="O930" s="977" t="s">
        <v>1702</v>
      </c>
      <c r="P930" s="1069" t="s">
        <v>1703</v>
      </c>
      <c r="Q930" s="974">
        <f t="shared" si="14"/>
        <v>7.614</v>
      </c>
      <c r="R930" s="977"/>
    </row>
    <row r="931" spans="1:18">
      <c r="A931" s="749" t="s">
        <v>390</v>
      </c>
      <c r="B931" s="749" t="s">
        <v>391</v>
      </c>
      <c r="C931" s="815" t="s">
        <v>1742</v>
      </c>
      <c r="D931" s="802">
        <v>32.08</v>
      </c>
      <c r="E931" s="681" t="s">
        <v>714</v>
      </c>
      <c r="F931" s="681" t="s">
        <v>1075</v>
      </c>
      <c r="G931" s="1054" t="s">
        <v>716</v>
      </c>
      <c r="H931" s="681" t="s">
        <v>1267</v>
      </c>
      <c r="I931" s="749" t="s">
        <v>28</v>
      </c>
      <c r="J931" s="749" t="s">
        <v>327</v>
      </c>
      <c r="K931" s="977"/>
      <c r="L931" s="772">
        <v>434991.947372</v>
      </c>
      <c r="M931" s="772">
        <v>4662353.37287</v>
      </c>
      <c r="N931" s="749" t="s">
        <v>147</v>
      </c>
      <c r="O931" s="977" t="s">
        <v>1702</v>
      </c>
      <c r="P931" s="1069" t="s">
        <v>1703</v>
      </c>
      <c r="Q931" s="974">
        <f t="shared" si="14"/>
        <v>144.36</v>
      </c>
      <c r="R931" s="977"/>
    </row>
    <row r="932" spans="1:18">
      <c r="A932" s="749" t="s">
        <v>390</v>
      </c>
      <c r="B932" s="749" t="s">
        <v>391</v>
      </c>
      <c r="C932" s="815" t="s">
        <v>1744</v>
      </c>
      <c r="D932" s="802">
        <v>12.89</v>
      </c>
      <c r="E932" s="681" t="s">
        <v>714</v>
      </c>
      <c r="F932" s="681" t="s">
        <v>1075</v>
      </c>
      <c r="G932" s="1054" t="s">
        <v>716</v>
      </c>
      <c r="H932" s="749" t="s">
        <v>27</v>
      </c>
      <c r="I932" s="749" t="s">
        <v>28</v>
      </c>
      <c r="J932" s="749" t="s">
        <v>58</v>
      </c>
      <c r="K932" s="977"/>
      <c r="L932" s="772">
        <v>433942.002542</v>
      </c>
      <c r="M932" s="772">
        <v>4662876.77595</v>
      </c>
      <c r="N932" s="749" t="s">
        <v>147</v>
      </c>
      <c r="O932" s="977" t="s">
        <v>1702</v>
      </c>
      <c r="P932" s="1069" t="s">
        <v>1703</v>
      </c>
      <c r="Q932" s="974">
        <f t="shared" si="14"/>
        <v>58.005</v>
      </c>
      <c r="R932" s="977"/>
    </row>
    <row r="933" spans="1:18">
      <c r="A933" s="749" t="s">
        <v>390</v>
      </c>
      <c r="B933" s="749" t="s">
        <v>391</v>
      </c>
      <c r="C933" s="815" t="s">
        <v>1745</v>
      </c>
      <c r="D933" s="802">
        <v>31.42</v>
      </c>
      <c r="E933" s="681" t="s">
        <v>714</v>
      </c>
      <c r="F933" s="681" t="s">
        <v>1075</v>
      </c>
      <c r="G933" s="1054" t="s">
        <v>716</v>
      </c>
      <c r="H933" s="749" t="s">
        <v>27</v>
      </c>
      <c r="I933" s="749" t="s">
        <v>28</v>
      </c>
      <c r="J933" s="749" t="s">
        <v>58</v>
      </c>
      <c r="K933" s="977"/>
      <c r="L933" s="772">
        <v>437385.358552</v>
      </c>
      <c r="M933" s="772">
        <v>4662430.74241</v>
      </c>
      <c r="N933" s="749" t="s">
        <v>147</v>
      </c>
      <c r="O933" s="977" t="s">
        <v>1702</v>
      </c>
      <c r="P933" s="1069" t="s">
        <v>1703</v>
      </c>
      <c r="Q933" s="974">
        <f t="shared" si="14"/>
        <v>141.39</v>
      </c>
      <c r="R933" s="977"/>
    </row>
    <row r="934" spans="1:18">
      <c r="A934" s="749" t="s">
        <v>390</v>
      </c>
      <c r="B934" s="749" t="s">
        <v>391</v>
      </c>
      <c r="C934" s="815" t="s">
        <v>1127</v>
      </c>
      <c r="D934" s="802">
        <v>1.12</v>
      </c>
      <c r="E934" s="681" t="s">
        <v>714</v>
      </c>
      <c r="F934" s="681" t="s">
        <v>1075</v>
      </c>
      <c r="G934" s="1054" t="s">
        <v>716</v>
      </c>
      <c r="H934" s="749" t="s">
        <v>27</v>
      </c>
      <c r="I934" s="749" t="s">
        <v>28</v>
      </c>
      <c r="J934" s="749" t="s">
        <v>58</v>
      </c>
      <c r="K934" s="977"/>
      <c r="L934" s="772">
        <v>433744.141126</v>
      </c>
      <c r="M934" s="772">
        <v>4663091.93902</v>
      </c>
      <c r="N934" s="749" t="s">
        <v>147</v>
      </c>
      <c r="O934" s="711" t="s">
        <v>1637</v>
      </c>
      <c r="P934" s="978" t="s">
        <v>1638</v>
      </c>
      <c r="Q934" s="974">
        <f t="shared" si="14"/>
        <v>5.04</v>
      </c>
      <c r="R934" s="977"/>
    </row>
    <row r="935" spans="1:18">
      <c r="A935" s="749" t="s">
        <v>390</v>
      </c>
      <c r="B935" s="749" t="s">
        <v>391</v>
      </c>
      <c r="C935" s="815" t="s">
        <v>1746</v>
      </c>
      <c r="D935" s="749">
        <v>9.71</v>
      </c>
      <c r="E935" s="681" t="s">
        <v>714</v>
      </c>
      <c r="F935" s="681" t="s">
        <v>1075</v>
      </c>
      <c r="G935" s="1054" t="s">
        <v>716</v>
      </c>
      <c r="H935" s="749" t="s">
        <v>27</v>
      </c>
      <c r="I935" s="749" t="s">
        <v>28</v>
      </c>
      <c r="J935" s="749" t="s">
        <v>58</v>
      </c>
      <c r="K935" s="977"/>
      <c r="L935" s="772">
        <v>434063.807145</v>
      </c>
      <c r="M935" s="772">
        <v>4662611.59024</v>
      </c>
      <c r="N935" s="749" t="s">
        <v>147</v>
      </c>
      <c r="O935" s="711" t="s">
        <v>1637</v>
      </c>
      <c r="P935" s="978" t="s">
        <v>1638</v>
      </c>
      <c r="Q935" s="974">
        <f t="shared" si="14"/>
        <v>43.695</v>
      </c>
      <c r="R935" s="977"/>
    </row>
    <row r="936" spans="1:18">
      <c r="A936" s="749" t="s">
        <v>390</v>
      </c>
      <c r="B936" s="749" t="s">
        <v>391</v>
      </c>
      <c r="C936" s="815" t="s">
        <v>1747</v>
      </c>
      <c r="D936" s="749">
        <v>1.52</v>
      </c>
      <c r="E936" s="681" t="s">
        <v>714</v>
      </c>
      <c r="F936" s="681" t="s">
        <v>1075</v>
      </c>
      <c r="G936" s="1054" t="s">
        <v>716</v>
      </c>
      <c r="H936" s="749" t="s">
        <v>27</v>
      </c>
      <c r="I936" s="749" t="s">
        <v>28</v>
      </c>
      <c r="J936" s="749" t="s">
        <v>58</v>
      </c>
      <c r="K936" s="977"/>
      <c r="L936" s="772">
        <v>433867.835197</v>
      </c>
      <c r="M936" s="772">
        <v>4662710.49989</v>
      </c>
      <c r="N936" s="749" t="s">
        <v>147</v>
      </c>
      <c r="O936" s="711" t="s">
        <v>1637</v>
      </c>
      <c r="P936" s="978" t="s">
        <v>1638</v>
      </c>
      <c r="Q936" s="974">
        <f t="shared" si="14"/>
        <v>6.84</v>
      </c>
      <c r="R936" s="977"/>
    </row>
    <row r="937" spans="1:18">
      <c r="A937" s="749" t="s">
        <v>390</v>
      </c>
      <c r="B937" s="749" t="s">
        <v>391</v>
      </c>
      <c r="C937" s="815" t="s">
        <v>1129</v>
      </c>
      <c r="D937" s="749">
        <v>1.58</v>
      </c>
      <c r="E937" s="681" t="s">
        <v>714</v>
      </c>
      <c r="F937" s="681" t="s">
        <v>1075</v>
      </c>
      <c r="G937" s="1054" t="s">
        <v>716</v>
      </c>
      <c r="H937" s="749" t="s">
        <v>27</v>
      </c>
      <c r="I937" s="749" t="s">
        <v>28</v>
      </c>
      <c r="J937" s="749" t="s">
        <v>58</v>
      </c>
      <c r="K937" s="977"/>
      <c r="L937" s="772">
        <v>433693.384016</v>
      </c>
      <c r="M937" s="772">
        <v>4663183.96185</v>
      </c>
      <c r="N937" s="749" t="s">
        <v>147</v>
      </c>
      <c r="O937" s="711" t="s">
        <v>1637</v>
      </c>
      <c r="P937" s="978" t="s">
        <v>1638</v>
      </c>
      <c r="Q937" s="974">
        <f t="shared" si="14"/>
        <v>7.11</v>
      </c>
      <c r="R937" s="977"/>
    </row>
    <row r="938" spans="1:18">
      <c r="A938" s="749" t="s">
        <v>390</v>
      </c>
      <c r="B938" s="749" t="s">
        <v>391</v>
      </c>
      <c r="C938" s="815" t="s">
        <v>1743</v>
      </c>
      <c r="D938" s="749">
        <v>14.04</v>
      </c>
      <c r="E938" s="681" t="s">
        <v>714</v>
      </c>
      <c r="F938" s="681" t="s">
        <v>1075</v>
      </c>
      <c r="G938" s="1054" t="s">
        <v>716</v>
      </c>
      <c r="H938" s="749" t="s">
        <v>27</v>
      </c>
      <c r="I938" s="749" t="s">
        <v>28</v>
      </c>
      <c r="J938" s="749" t="s">
        <v>58</v>
      </c>
      <c r="K938" s="977"/>
      <c r="L938" s="772">
        <v>433612.498899</v>
      </c>
      <c r="M938" s="772">
        <v>4663006.09724</v>
      </c>
      <c r="N938" s="749" t="s">
        <v>147</v>
      </c>
      <c r="O938" s="711" t="s">
        <v>1637</v>
      </c>
      <c r="P938" s="978" t="s">
        <v>1638</v>
      </c>
      <c r="Q938" s="974">
        <f t="shared" si="14"/>
        <v>63.18</v>
      </c>
      <c r="R938" s="977"/>
    </row>
    <row r="939" spans="1:18">
      <c r="A939" s="749" t="s">
        <v>390</v>
      </c>
      <c r="B939" s="749" t="s">
        <v>391</v>
      </c>
      <c r="C939" s="815" t="s">
        <v>1748</v>
      </c>
      <c r="D939" s="749">
        <v>11.95</v>
      </c>
      <c r="E939" s="681" t="s">
        <v>714</v>
      </c>
      <c r="F939" s="681" t="s">
        <v>1075</v>
      </c>
      <c r="G939" s="1054" t="s">
        <v>716</v>
      </c>
      <c r="H939" s="749" t="s">
        <v>27</v>
      </c>
      <c r="I939" s="749" t="s">
        <v>28</v>
      </c>
      <c r="J939" s="749" t="s">
        <v>58</v>
      </c>
      <c r="K939" s="977"/>
      <c r="L939" s="772">
        <v>433756.572927</v>
      </c>
      <c r="M939" s="772">
        <v>4662921.10442</v>
      </c>
      <c r="N939" s="749" t="s">
        <v>147</v>
      </c>
      <c r="O939" s="711" t="s">
        <v>1637</v>
      </c>
      <c r="P939" s="978" t="s">
        <v>1638</v>
      </c>
      <c r="Q939" s="974">
        <f t="shared" si="14"/>
        <v>53.775</v>
      </c>
      <c r="R939" s="977"/>
    </row>
    <row r="940" spans="1:18">
      <c r="A940" s="749" t="s">
        <v>390</v>
      </c>
      <c r="B940" s="749" t="s">
        <v>391</v>
      </c>
      <c r="C940" s="815" t="s">
        <v>1749</v>
      </c>
      <c r="D940" s="749">
        <v>17.83</v>
      </c>
      <c r="E940" s="681" t="s">
        <v>714</v>
      </c>
      <c r="F940" s="681" t="s">
        <v>1075</v>
      </c>
      <c r="G940" s="1054" t="s">
        <v>716</v>
      </c>
      <c r="H940" s="749" t="s">
        <v>27</v>
      </c>
      <c r="I940" s="749" t="s">
        <v>28</v>
      </c>
      <c r="J940" s="749" t="s">
        <v>58</v>
      </c>
      <c r="K940" s="977"/>
      <c r="L940" s="772">
        <v>433802.503286</v>
      </c>
      <c r="M940" s="772">
        <v>4662905.50085</v>
      </c>
      <c r="N940" s="749" t="s">
        <v>147</v>
      </c>
      <c r="O940" s="711" t="s">
        <v>1637</v>
      </c>
      <c r="P940" s="978" t="s">
        <v>1638</v>
      </c>
      <c r="Q940" s="974">
        <f t="shared" si="14"/>
        <v>80.235</v>
      </c>
      <c r="R940" s="977"/>
    </row>
    <row r="941" spans="1:18">
      <c r="A941" s="749" t="s">
        <v>390</v>
      </c>
      <c r="B941" s="749" t="s">
        <v>391</v>
      </c>
      <c r="C941" s="815" t="s">
        <v>1750</v>
      </c>
      <c r="D941" s="749">
        <v>13.15</v>
      </c>
      <c r="E941" s="681" t="s">
        <v>714</v>
      </c>
      <c r="F941" s="681" t="s">
        <v>1075</v>
      </c>
      <c r="G941" s="1054" t="s">
        <v>716</v>
      </c>
      <c r="H941" s="749" t="s">
        <v>27</v>
      </c>
      <c r="I941" s="749" t="s">
        <v>28</v>
      </c>
      <c r="J941" s="749" t="s">
        <v>58</v>
      </c>
      <c r="K941" s="977"/>
      <c r="L941" s="772">
        <v>433939.962135</v>
      </c>
      <c r="M941" s="772">
        <v>4662715.82431</v>
      </c>
      <c r="N941" s="749" t="s">
        <v>147</v>
      </c>
      <c r="O941" s="711" t="s">
        <v>1637</v>
      </c>
      <c r="P941" s="978" t="s">
        <v>1638</v>
      </c>
      <c r="Q941" s="974">
        <f t="shared" si="14"/>
        <v>59.175</v>
      </c>
      <c r="R941" s="977"/>
    </row>
    <row r="942" spans="1:18">
      <c r="A942" s="749" t="s">
        <v>390</v>
      </c>
      <c r="B942" s="749" t="s">
        <v>391</v>
      </c>
      <c r="C942" s="815" t="s">
        <v>1584</v>
      </c>
      <c r="D942" s="749">
        <v>14.04</v>
      </c>
      <c r="E942" s="681" t="s">
        <v>714</v>
      </c>
      <c r="F942" s="681" t="s">
        <v>1075</v>
      </c>
      <c r="G942" s="1054" t="s">
        <v>716</v>
      </c>
      <c r="H942" s="749" t="s">
        <v>27</v>
      </c>
      <c r="I942" s="749" t="s">
        <v>28</v>
      </c>
      <c r="J942" s="749" t="s">
        <v>58</v>
      </c>
      <c r="K942" s="977"/>
      <c r="L942" s="772">
        <v>433855.139959</v>
      </c>
      <c r="M942" s="772">
        <v>4662774.53411</v>
      </c>
      <c r="N942" s="749" t="s">
        <v>147</v>
      </c>
      <c r="O942" s="711" t="s">
        <v>1637</v>
      </c>
      <c r="P942" s="978" t="s">
        <v>1638</v>
      </c>
      <c r="Q942" s="974">
        <f t="shared" si="14"/>
        <v>63.18</v>
      </c>
      <c r="R942" s="977"/>
    </row>
    <row r="943" spans="1:18">
      <c r="A943" s="749" t="s">
        <v>390</v>
      </c>
      <c r="B943" s="749" t="s">
        <v>391</v>
      </c>
      <c r="C943" s="815" t="s">
        <v>1120</v>
      </c>
      <c r="D943" s="802">
        <v>12.45</v>
      </c>
      <c r="E943" s="681" t="s">
        <v>714</v>
      </c>
      <c r="F943" s="681" t="s">
        <v>1075</v>
      </c>
      <c r="G943" s="1054" t="s">
        <v>716</v>
      </c>
      <c r="H943" s="749" t="s">
        <v>27</v>
      </c>
      <c r="I943" s="749" t="s">
        <v>28</v>
      </c>
      <c r="J943" s="749" t="s">
        <v>58</v>
      </c>
      <c r="K943" s="977"/>
      <c r="L943" s="772">
        <v>433770.322139</v>
      </c>
      <c r="M943" s="772">
        <v>4663078.90257</v>
      </c>
      <c r="N943" s="749" t="s">
        <v>147</v>
      </c>
      <c r="O943" s="711" t="s">
        <v>1637</v>
      </c>
      <c r="P943" s="978" t="s">
        <v>1638</v>
      </c>
      <c r="Q943" s="974">
        <f t="shared" si="14"/>
        <v>56.025</v>
      </c>
      <c r="R943" s="977"/>
    </row>
    <row r="944" spans="1:18">
      <c r="A944" s="749" t="s">
        <v>390</v>
      </c>
      <c r="B944" s="749" t="s">
        <v>391</v>
      </c>
      <c r="C944" s="815" t="s">
        <v>690</v>
      </c>
      <c r="D944" s="802">
        <v>1.97</v>
      </c>
      <c r="E944" s="681" t="s">
        <v>714</v>
      </c>
      <c r="F944" s="681" t="s">
        <v>1075</v>
      </c>
      <c r="G944" s="1054" t="s">
        <v>716</v>
      </c>
      <c r="H944" s="681" t="s">
        <v>1267</v>
      </c>
      <c r="I944" s="749" t="s">
        <v>28</v>
      </c>
      <c r="J944" s="749" t="s">
        <v>58</v>
      </c>
      <c r="K944" s="977"/>
      <c r="L944" s="772">
        <v>433876.098524</v>
      </c>
      <c r="M944" s="772">
        <v>4663938.04969</v>
      </c>
      <c r="N944" s="749" t="s">
        <v>147</v>
      </c>
      <c r="O944" s="711" t="s">
        <v>1637</v>
      </c>
      <c r="P944" s="978" t="s">
        <v>1638</v>
      </c>
      <c r="Q944" s="974">
        <f t="shared" si="14"/>
        <v>8.865</v>
      </c>
      <c r="R944" s="977"/>
    </row>
    <row r="945" spans="1:18">
      <c r="A945" s="749" t="s">
        <v>390</v>
      </c>
      <c r="B945" s="749" t="s">
        <v>391</v>
      </c>
      <c r="C945" s="815" t="s">
        <v>690</v>
      </c>
      <c r="D945" s="749">
        <v>49.5</v>
      </c>
      <c r="E945" s="681" t="s">
        <v>714</v>
      </c>
      <c r="F945" s="681" t="s">
        <v>1075</v>
      </c>
      <c r="G945" s="1054" t="s">
        <v>716</v>
      </c>
      <c r="H945" s="749" t="s">
        <v>27</v>
      </c>
      <c r="I945" s="749" t="s">
        <v>28</v>
      </c>
      <c r="J945" s="749" t="s">
        <v>58</v>
      </c>
      <c r="K945" s="977"/>
      <c r="L945" s="772">
        <v>433876.098524</v>
      </c>
      <c r="M945" s="772">
        <v>4663938.04969</v>
      </c>
      <c r="N945" s="749" t="s">
        <v>147</v>
      </c>
      <c r="O945" s="711" t="s">
        <v>1637</v>
      </c>
      <c r="P945" s="978" t="s">
        <v>1638</v>
      </c>
      <c r="Q945" s="974">
        <f t="shared" si="14"/>
        <v>222.75</v>
      </c>
      <c r="R945" s="977"/>
    </row>
    <row r="946" spans="1:18">
      <c r="A946" s="749" t="s">
        <v>390</v>
      </c>
      <c r="B946" s="749" t="s">
        <v>391</v>
      </c>
      <c r="C946" s="815" t="s">
        <v>631</v>
      </c>
      <c r="D946" s="749">
        <v>16.71</v>
      </c>
      <c r="E946" s="681" t="s">
        <v>714</v>
      </c>
      <c r="F946" s="681" t="s">
        <v>1075</v>
      </c>
      <c r="G946" s="1054" t="s">
        <v>716</v>
      </c>
      <c r="H946" s="749" t="s">
        <v>27</v>
      </c>
      <c r="I946" s="749" t="s">
        <v>28</v>
      </c>
      <c r="J946" s="749" t="s">
        <v>58</v>
      </c>
      <c r="K946" s="977"/>
      <c r="L946" s="772">
        <v>433805.120178</v>
      </c>
      <c r="M946" s="772">
        <v>4663967.84844</v>
      </c>
      <c r="N946" s="749" t="s">
        <v>147</v>
      </c>
      <c r="O946" s="711" t="s">
        <v>1637</v>
      </c>
      <c r="P946" s="978" t="s">
        <v>1638</v>
      </c>
      <c r="Q946" s="974">
        <f t="shared" si="14"/>
        <v>75.195</v>
      </c>
      <c r="R946" s="977"/>
    </row>
    <row r="947" spans="1:18">
      <c r="A947" s="749" t="s">
        <v>390</v>
      </c>
      <c r="B947" s="749" t="s">
        <v>391</v>
      </c>
      <c r="C947" s="815" t="s">
        <v>461</v>
      </c>
      <c r="D947" s="749">
        <v>15.86</v>
      </c>
      <c r="E947" s="681" t="s">
        <v>714</v>
      </c>
      <c r="F947" s="681" t="s">
        <v>1075</v>
      </c>
      <c r="G947" s="1054" t="s">
        <v>716</v>
      </c>
      <c r="H947" s="749" t="s">
        <v>27</v>
      </c>
      <c r="I947" s="749" t="s">
        <v>28</v>
      </c>
      <c r="J947" s="749" t="s">
        <v>58</v>
      </c>
      <c r="K947" s="977"/>
      <c r="L947" s="772">
        <v>433838.637219</v>
      </c>
      <c r="M947" s="772">
        <v>4663922.51674</v>
      </c>
      <c r="N947" s="749" t="s">
        <v>147</v>
      </c>
      <c r="O947" s="711" t="s">
        <v>1637</v>
      </c>
      <c r="P947" s="978" t="s">
        <v>1638</v>
      </c>
      <c r="Q947" s="974">
        <f t="shared" si="14"/>
        <v>71.37</v>
      </c>
      <c r="R947" s="977"/>
    </row>
    <row r="948" spans="1:18">
      <c r="A948" s="749" t="s">
        <v>390</v>
      </c>
      <c r="B948" s="749" t="s">
        <v>391</v>
      </c>
      <c r="C948" s="815" t="s">
        <v>1751</v>
      </c>
      <c r="D948" s="749">
        <v>10.57</v>
      </c>
      <c r="E948" s="681" t="s">
        <v>714</v>
      </c>
      <c r="F948" s="681" t="s">
        <v>1075</v>
      </c>
      <c r="G948" s="1054" t="s">
        <v>716</v>
      </c>
      <c r="H948" s="681" t="s">
        <v>1267</v>
      </c>
      <c r="I948" s="749" t="s">
        <v>28</v>
      </c>
      <c r="J948" s="749" t="s">
        <v>327</v>
      </c>
      <c r="K948" s="977"/>
      <c r="L948" s="772">
        <v>437055.644824</v>
      </c>
      <c r="M948" s="772">
        <v>4662239.48957</v>
      </c>
      <c r="N948" s="749" t="s">
        <v>147</v>
      </c>
      <c r="O948" s="711" t="s">
        <v>1637</v>
      </c>
      <c r="P948" s="978" t="s">
        <v>1638</v>
      </c>
      <c r="Q948" s="974">
        <f t="shared" si="14"/>
        <v>47.565</v>
      </c>
      <c r="R948" s="977"/>
    </row>
    <row r="949" spans="1:18">
      <c r="A949" s="749" t="s">
        <v>390</v>
      </c>
      <c r="B949" s="749" t="s">
        <v>391</v>
      </c>
      <c r="C949" s="815" t="s">
        <v>1752</v>
      </c>
      <c r="D949" s="749">
        <v>2.38</v>
      </c>
      <c r="E949" s="681" t="s">
        <v>714</v>
      </c>
      <c r="F949" s="681" t="s">
        <v>1075</v>
      </c>
      <c r="G949" s="1054" t="s">
        <v>716</v>
      </c>
      <c r="H949" s="681" t="s">
        <v>1267</v>
      </c>
      <c r="I949" s="749" t="s">
        <v>28</v>
      </c>
      <c r="J949" s="749" t="s">
        <v>327</v>
      </c>
      <c r="K949" s="977"/>
      <c r="L949" s="772">
        <v>436972.72693</v>
      </c>
      <c r="M949" s="772">
        <v>4662175.59417</v>
      </c>
      <c r="N949" s="749" t="s">
        <v>1208</v>
      </c>
      <c r="O949" s="711" t="s">
        <v>1637</v>
      </c>
      <c r="P949" s="978" t="s">
        <v>1638</v>
      </c>
      <c r="Q949" s="974">
        <f t="shared" si="14"/>
        <v>10.71</v>
      </c>
      <c r="R949" s="977"/>
    </row>
    <row r="950" spans="1:18">
      <c r="A950" s="749" t="s">
        <v>390</v>
      </c>
      <c r="B950" s="749" t="s">
        <v>391</v>
      </c>
      <c r="C950" s="815" t="s">
        <v>1753</v>
      </c>
      <c r="D950" s="749">
        <v>3.44</v>
      </c>
      <c r="E950" s="681" t="s">
        <v>714</v>
      </c>
      <c r="F950" s="681" t="s">
        <v>1075</v>
      </c>
      <c r="G950" s="1054" t="s">
        <v>716</v>
      </c>
      <c r="H950" s="681" t="s">
        <v>1267</v>
      </c>
      <c r="I950" s="749" t="s">
        <v>28</v>
      </c>
      <c r="J950" s="749" t="s">
        <v>327</v>
      </c>
      <c r="K950" s="977"/>
      <c r="L950" s="772">
        <v>437066.772113</v>
      </c>
      <c r="M950" s="772">
        <v>4662207.29327</v>
      </c>
      <c r="N950" s="749" t="s">
        <v>147</v>
      </c>
      <c r="O950" s="711" t="s">
        <v>1637</v>
      </c>
      <c r="P950" s="978" t="s">
        <v>1638</v>
      </c>
      <c r="Q950" s="974">
        <f t="shared" si="14"/>
        <v>15.48</v>
      </c>
      <c r="R950" s="977"/>
    </row>
    <row r="951" spans="1:18">
      <c r="A951" s="749" t="s">
        <v>390</v>
      </c>
      <c r="B951" s="749" t="s">
        <v>391</v>
      </c>
      <c r="C951" s="815" t="s">
        <v>1754</v>
      </c>
      <c r="D951" s="802">
        <v>2.49</v>
      </c>
      <c r="E951" s="681" t="s">
        <v>714</v>
      </c>
      <c r="F951" s="681" t="s">
        <v>1075</v>
      </c>
      <c r="G951" s="1054" t="s">
        <v>716</v>
      </c>
      <c r="H951" s="749" t="s">
        <v>27</v>
      </c>
      <c r="I951" s="749" t="s">
        <v>28</v>
      </c>
      <c r="J951" s="749" t="s">
        <v>58</v>
      </c>
      <c r="K951" s="977"/>
      <c r="L951" s="772">
        <v>433725.995956</v>
      </c>
      <c r="M951" s="772">
        <v>4663100.37595</v>
      </c>
      <c r="N951" s="749" t="s">
        <v>147</v>
      </c>
      <c r="O951" s="711" t="s">
        <v>1637</v>
      </c>
      <c r="P951" s="978" t="s">
        <v>1638</v>
      </c>
      <c r="Q951" s="974">
        <f t="shared" si="14"/>
        <v>11.205</v>
      </c>
      <c r="R951" s="977"/>
    </row>
    <row r="952" spans="1:18">
      <c r="A952" s="749" t="s">
        <v>390</v>
      </c>
      <c r="B952" s="749" t="s">
        <v>391</v>
      </c>
      <c r="C952" s="815" t="s">
        <v>1755</v>
      </c>
      <c r="D952" s="749">
        <v>2.01</v>
      </c>
      <c r="E952" s="681" t="s">
        <v>714</v>
      </c>
      <c r="F952" s="681" t="s">
        <v>1075</v>
      </c>
      <c r="G952" s="1054" t="s">
        <v>716</v>
      </c>
      <c r="H952" s="749" t="s">
        <v>27</v>
      </c>
      <c r="I952" s="749" t="s">
        <v>28</v>
      </c>
      <c r="J952" s="749" t="s">
        <v>58</v>
      </c>
      <c r="K952" s="977"/>
      <c r="L952" s="772">
        <v>434855.605927</v>
      </c>
      <c r="M952" s="772">
        <v>4663044.90037</v>
      </c>
      <c r="N952" s="749" t="s">
        <v>147</v>
      </c>
      <c r="O952" s="711" t="s">
        <v>1637</v>
      </c>
      <c r="P952" s="978" t="s">
        <v>1638</v>
      </c>
      <c r="Q952" s="974">
        <f t="shared" si="14"/>
        <v>9.045</v>
      </c>
      <c r="R952" s="977"/>
    </row>
    <row r="953" spans="1:18">
      <c r="A953" s="749" t="s">
        <v>390</v>
      </c>
      <c r="B953" s="749" t="s">
        <v>391</v>
      </c>
      <c r="C953" s="815" t="s">
        <v>1453</v>
      </c>
      <c r="D953" s="749">
        <v>38.94</v>
      </c>
      <c r="E953" s="681" t="s">
        <v>714</v>
      </c>
      <c r="F953" s="681" t="s">
        <v>1075</v>
      </c>
      <c r="G953" s="1054" t="s">
        <v>716</v>
      </c>
      <c r="H953" s="749" t="s">
        <v>27</v>
      </c>
      <c r="I953" s="749" t="s">
        <v>28</v>
      </c>
      <c r="J953" s="749" t="s">
        <v>58</v>
      </c>
      <c r="K953" s="977"/>
      <c r="L953" s="772">
        <v>434974.979697</v>
      </c>
      <c r="M953" s="772">
        <v>4662956.88233</v>
      </c>
      <c r="N953" s="749" t="s">
        <v>147</v>
      </c>
      <c r="O953" s="711" t="s">
        <v>1637</v>
      </c>
      <c r="P953" s="978" t="s">
        <v>1638</v>
      </c>
      <c r="Q953" s="974">
        <f t="shared" si="14"/>
        <v>175.23</v>
      </c>
      <c r="R953" s="977"/>
    </row>
    <row r="954" spans="1:18">
      <c r="A954" s="749" t="s">
        <v>390</v>
      </c>
      <c r="B954" s="749" t="s">
        <v>391</v>
      </c>
      <c r="C954" s="815" t="s">
        <v>1553</v>
      </c>
      <c r="D954" s="802">
        <v>11.91</v>
      </c>
      <c r="E954" s="681" t="s">
        <v>714</v>
      </c>
      <c r="F954" s="681" t="s">
        <v>1075</v>
      </c>
      <c r="G954" s="1054" t="s">
        <v>716</v>
      </c>
      <c r="H954" s="681" t="s">
        <v>1267</v>
      </c>
      <c r="I954" s="749" t="s">
        <v>28</v>
      </c>
      <c r="J954" s="749" t="s">
        <v>327</v>
      </c>
      <c r="K954" s="977"/>
      <c r="L954" s="772">
        <v>435089.73904</v>
      </c>
      <c r="M954" s="772">
        <v>4662913.64523</v>
      </c>
      <c r="N954" s="749" t="s">
        <v>147</v>
      </c>
      <c r="O954" s="711" t="s">
        <v>1637</v>
      </c>
      <c r="P954" s="978" t="s">
        <v>1638</v>
      </c>
      <c r="Q954" s="974">
        <f t="shared" si="14"/>
        <v>53.595</v>
      </c>
      <c r="R954" s="977"/>
    </row>
    <row r="955" spans="1:18">
      <c r="A955" s="749" t="s">
        <v>390</v>
      </c>
      <c r="B955" s="749" t="s">
        <v>391</v>
      </c>
      <c r="C955" s="815" t="s">
        <v>1756</v>
      </c>
      <c r="D955" s="802">
        <v>21.79</v>
      </c>
      <c r="E955" s="681" t="s">
        <v>714</v>
      </c>
      <c r="F955" s="681" t="s">
        <v>1075</v>
      </c>
      <c r="G955" s="1054" t="s">
        <v>716</v>
      </c>
      <c r="H955" s="681" t="s">
        <v>1267</v>
      </c>
      <c r="I955" s="749" t="s">
        <v>28</v>
      </c>
      <c r="J955" s="749" t="s">
        <v>327</v>
      </c>
      <c r="K955" s="977"/>
      <c r="L955" s="772">
        <v>435134.632586</v>
      </c>
      <c r="M955" s="772">
        <v>4662919.08649</v>
      </c>
      <c r="N955" s="749" t="s">
        <v>147</v>
      </c>
      <c r="O955" s="711" t="s">
        <v>1637</v>
      </c>
      <c r="P955" s="978" t="s">
        <v>1638</v>
      </c>
      <c r="Q955" s="974">
        <f t="shared" si="14"/>
        <v>98.055</v>
      </c>
      <c r="R955" s="977"/>
    </row>
    <row r="956" spans="1:18">
      <c r="A956" s="749" t="s">
        <v>390</v>
      </c>
      <c r="B956" s="749" t="s">
        <v>391</v>
      </c>
      <c r="C956" s="815" t="s">
        <v>630</v>
      </c>
      <c r="D956" s="802">
        <v>19.6</v>
      </c>
      <c r="E956" s="681" t="s">
        <v>714</v>
      </c>
      <c r="F956" s="681" t="s">
        <v>1075</v>
      </c>
      <c r="G956" s="1054" t="s">
        <v>716</v>
      </c>
      <c r="H956" s="749" t="s">
        <v>27</v>
      </c>
      <c r="I956" s="749" t="s">
        <v>28</v>
      </c>
      <c r="J956" s="749" t="s">
        <v>555</v>
      </c>
      <c r="K956" s="977"/>
      <c r="L956" s="772">
        <v>433173.460426</v>
      </c>
      <c r="M956" s="772">
        <v>4663975.5326</v>
      </c>
      <c r="N956" s="749" t="s">
        <v>147</v>
      </c>
      <c r="O956" s="711" t="s">
        <v>1637</v>
      </c>
      <c r="P956" s="978" t="s">
        <v>1638</v>
      </c>
      <c r="Q956" s="974">
        <f t="shared" si="14"/>
        <v>88.2</v>
      </c>
      <c r="R956" s="977"/>
    </row>
    <row r="957" spans="1:18">
      <c r="A957" s="749" t="s">
        <v>390</v>
      </c>
      <c r="B957" s="749" t="s">
        <v>391</v>
      </c>
      <c r="C957" s="815" t="s">
        <v>1757</v>
      </c>
      <c r="D957" s="802">
        <v>51.58</v>
      </c>
      <c r="E957" s="681" t="s">
        <v>714</v>
      </c>
      <c r="F957" s="681" t="s">
        <v>1075</v>
      </c>
      <c r="G957" s="1054" t="s">
        <v>716</v>
      </c>
      <c r="H957" s="681" t="s">
        <v>1267</v>
      </c>
      <c r="I957" s="749" t="s">
        <v>28</v>
      </c>
      <c r="J957" s="749" t="s">
        <v>327</v>
      </c>
      <c r="K957" s="977"/>
      <c r="L957" s="772">
        <v>437160.159606</v>
      </c>
      <c r="M957" s="772">
        <v>4661996.2054</v>
      </c>
      <c r="N957" s="749" t="s">
        <v>147</v>
      </c>
      <c r="O957" s="711" t="s">
        <v>1637</v>
      </c>
      <c r="P957" s="978" t="s">
        <v>1638</v>
      </c>
      <c r="Q957" s="974">
        <f t="shared" si="14"/>
        <v>232.11</v>
      </c>
      <c r="R957" s="977"/>
    </row>
    <row r="958" spans="1:18">
      <c r="A958" s="749" t="s">
        <v>390</v>
      </c>
      <c r="B958" s="749" t="s">
        <v>391</v>
      </c>
      <c r="C958" s="815" t="s">
        <v>1758</v>
      </c>
      <c r="D958" s="802">
        <v>8.49</v>
      </c>
      <c r="E958" s="681" t="s">
        <v>714</v>
      </c>
      <c r="F958" s="681" t="s">
        <v>1075</v>
      </c>
      <c r="G958" s="1054" t="s">
        <v>716</v>
      </c>
      <c r="H958" s="749" t="s">
        <v>27</v>
      </c>
      <c r="I958" s="749" t="s">
        <v>28</v>
      </c>
      <c r="J958" s="749" t="s">
        <v>58</v>
      </c>
      <c r="K958" s="977"/>
      <c r="L958" s="772">
        <v>433861.419172</v>
      </c>
      <c r="M958" s="772">
        <v>4662958.02593</v>
      </c>
      <c r="N958" s="749" t="s">
        <v>147</v>
      </c>
      <c r="O958" s="711" t="s">
        <v>1637</v>
      </c>
      <c r="P958" s="978" t="s">
        <v>1638</v>
      </c>
      <c r="Q958" s="974">
        <f t="shared" si="14"/>
        <v>38.205</v>
      </c>
      <c r="R958" s="977"/>
    </row>
    <row r="959" spans="1:18">
      <c r="A959" s="749" t="s">
        <v>390</v>
      </c>
      <c r="B959" s="749" t="s">
        <v>391</v>
      </c>
      <c r="C959" s="815" t="s">
        <v>1759</v>
      </c>
      <c r="D959" s="802">
        <v>1.77</v>
      </c>
      <c r="E959" s="681" t="s">
        <v>714</v>
      </c>
      <c r="F959" s="681" t="s">
        <v>1075</v>
      </c>
      <c r="G959" s="1054" t="s">
        <v>716</v>
      </c>
      <c r="H959" s="749" t="s">
        <v>27</v>
      </c>
      <c r="I959" s="749" t="s">
        <v>28</v>
      </c>
      <c r="J959" s="749" t="s">
        <v>29</v>
      </c>
      <c r="K959" s="977"/>
      <c r="L959" s="772">
        <v>433707.933908</v>
      </c>
      <c r="M959" s="772">
        <v>4663153.7251</v>
      </c>
      <c r="N959" s="749" t="s">
        <v>147</v>
      </c>
      <c r="O959" s="711" t="s">
        <v>1637</v>
      </c>
      <c r="P959" s="978" t="s">
        <v>1638</v>
      </c>
      <c r="Q959" s="974">
        <f t="shared" si="14"/>
        <v>7.965</v>
      </c>
      <c r="R959" s="977"/>
    </row>
    <row r="960" spans="1:18">
      <c r="A960" s="749" t="s">
        <v>390</v>
      </c>
      <c r="B960" s="749" t="s">
        <v>391</v>
      </c>
      <c r="C960" s="815" t="s">
        <v>1760</v>
      </c>
      <c r="D960" s="802">
        <v>2.75</v>
      </c>
      <c r="E960" s="681" t="s">
        <v>714</v>
      </c>
      <c r="F960" s="681" t="s">
        <v>1075</v>
      </c>
      <c r="G960" s="1054" t="s">
        <v>716</v>
      </c>
      <c r="H960" s="749" t="s">
        <v>27</v>
      </c>
      <c r="I960" s="749" t="s">
        <v>28</v>
      </c>
      <c r="J960" s="749" t="s">
        <v>58</v>
      </c>
      <c r="K960" s="977"/>
      <c r="L960" s="772">
        <v>433683.626086</v>
      </c>
      <c r="M960" s="772">
        <v>4663187.62522</v>
      </c>
      <c r="N960" s="749" t="s">
        <v>147</v>
      </c>
      <c r="O960" s="711" t="s">
        <v>1637</v>
      </c>
      <c r="P960" s="978" t="s">
        <v>1638</v>
      </c>
      <c r="Q960" s="974">
        <f t="shared" si="14"/>
        <v>12.375</v>
      </c>
      <c r="R960" s="977"/>
    </row>
    <row r="961" spans="1:18">
      <c r="A961" s="749" t="s">
        <v>390</v>
      </c>
      <c r="B961" s="749" t="s">
        <v>391</v>
      </c>
      <c r="C961" s="815" t="s">
        <v>1761</v>
      </c>
      <c r="D961" s="749">
        <v>1.24</v>
      </c>
      <c r="E961" s="681" t="s">
        <v>714</v>
      </c>
      <c r="F961" s="681" t="s">
        <v>1075</v>
      </c>
      <c r="G961" s="1054" t="s">
        <v>716</v>
      </c>
      <c r="H961" s="681" t="s">
        <v>1267</v>
      </c>
      <c r="I961" s="749" t="s">
        <v>28</v>
      </c>
      <c r="J961" s="749" t="s">
        <v>327</v>
      </c>
      <c r="K961" s="977"/>
      <c r="L961" s="772">
        <v>434738.845905</v>
      </c>
      <c r="M961" s="772">
        <v>4662866.8896</v>
      </c>
      <c r="N961" s="749" t="s">
        <v>147</v>
      </c>
      <c r="O961" s="711" t="s">
        <v>1637</v>
      </c>
      <c r="P961" s="978" t="s">
        <v>1638</v>
      </c>
      <c r="Q961" s="974">
        <f t="shared" si="14"/>
        <v>5.58</v>
      </c>
      <c r="R961" s="977"/>
    </row>
    <row r="962" spans="1:18">
      <c r="A962" s="749" t="s">
        <v>390</v>
      </c>
      <c r="B962" s="749" t="s">
        <v>391</v>
      </c>
      <c r="C962" s="815" t="s">
        <v>1762</v>
      </c>
      <c r="D962" s="749">
        <v>18.15</v>
      </c>
      <c r="E962" s="681" t="s">
        <v>714</v>
      </c>
      <c r="F962" s="681" t="s">
        <v>1075</v>
      </c>
      <c r="G962" s="1054" t="s">
        <v>716</v>
      </c>
      <c r="H962" s="681" t="s">
        <v>1267</v>
      </c>
      <c r="I962" s="749" t="s">
        <v>28</v>
      </c>
      <c r="J962" s="749" t="s">
        <v>327</v>
      </c>
      <c r="K962" s="977"/>
      <c r="L962" s="772">
        <v>434416.89188</v>
      </c>
      <c r="M962" s="772">
        <v>4662541.65705</v>
      </c>
      <c r="N962" s="749" t="s">
        <v>147</v>
      </c>
      <c r="O962" s="711" t="s">
        <v>1637</v>
      </c>
      <c r="P962" s="978" t="s">
        <v>1638</v>
      </c>
      <c r="Q962" s="974">
        <f t="shared" si="14"/>
        <v>81.675</v>
      </c>
      <c r="R962" s="977"/>
    </row>
    <row r="963" spans="1:18">
      <c r="A963" s="749" t="s">
        <v>390</v>
      </c>
      <c r="B963" s="749" t="s">
        <v>391</v>
      </c>
      <c r="C963" s="815" t="s">
        <v>1763</v>
      </c>
      <c r="D963" s="749">
        <v>13.59</v>
      </c>
      <c r="E963" s="681" t="s">
        <v>714</v>
      </c>
      <c r="F963" s="681" t="s">
        <v>1075</v>
      </c>
      <c r="G963" s="1054" t="s">
        <v>716</v>
      </c>
      <c r="H963" s="749" t="s">
        <v>27</v>
      </c>
      <c r="I963" s="749" t="s">
        <v>28</v>
      </c>
      <c r="J963" s="749" t="s">
        <v>58</v>
      </c>
      <c r="K963" s="977"/>
      <c r="L963" s="772">
        <v>434771.299638</v>
      </c>
      <c r="M963" s="772">
        <v>4662770.88866</v>
      </c>
      <c r="N963" s="749" t="s">
        <v>147</v>
      </c>
      <c r="O963" s="711" t="s">
        <v>1637</v>
      </c>
      <c r="P963" s="978" t="s">
        <v>1638</v>
      </c>
      <c r="Q963" s="974">
        <f t="shared" si="14"/>
        <v>61.155</v>
      </c>
      <c r="R963" s="977"/>
    </row>
    <row r="964" spans="1:18">
      <c r="A964" s="749" t="s">
        <v>390</v>
      </c>
      <c r="B964" s="749" t="s">
        <v>391</v>
      </c>
      <c r="C964" s="815" t="s">
        <v>1764</v>
      </c>
      <c r="D964" s="749">
        <v>19.12</v>
      </c>
      <c r="E964" s="681" t="s">
        <v>714</v>
      </c>
      <c r="F964" s="681" t="s">
        <v>1075</v>
      </c>
      <c r="G964" s="1054" t="s">
        <v>716</v>
      </c>
      <c r="H964" s="749" t="s">
        <v>27</v>
      </c>
      <c r="I964" s="749" t="s">
        <v>28</v>
      </c>
      <c r="J964" s="749" t="s">
        <v>58</v>
      </c>
      <c r="K964" s="977"/>
      <c r="L964" s="772">
        <v>434620.975036</v>
      </c>
      <c r="M964" s="772">
        <v>4662922.09236</v>
      </c>
      <c r="N964" s="749" t="s">
        <v>147</v>
      </c>
      <c r="O964" s="711" t="s">
        <v>1637</v>
      </c>
      <c r="P964" s="978" t="s">
        <v>1638</v>
      </c>
      <c r="Q964" s="974">
        <f t="shared" si="14"/>
        <v>86.04</v>
      </c>
      <c r="R964" s="977"/>
    </row>
    <row r="965" spans="1:18">
      <c r="A965" s="749" t="s">
        <v>390</v>
      </c>
      <c r="B965" s="749" t="s">
        <v>391</v>
      </c>
      <c r="C965" s="815" t="s">
        <v>1149</v>
      </c>
      <c r="D965" s="749">
        <v>10.48</v>
      </c>
      <c r="E965" s="681" t="s">
        <v>714</v>
      </c>
      <c r="F965" s="681" t="s">
        <v>1075</v>
      </c>
      <c r="G965" s="1054" t="s">
        <v>716</v>
      </c>
      <c r="H965" s="749" t="s">
        <v>27</v>
      </c>
      <c r="I965" s="749" t="s">
        <v>28</v>
      </c>
      <c r="J965" s="749" t="s">
        <v>58</v>
      </c>
      <c r="K965" s="977"/>
      <c r="L965" s="772">
        <v>434743.437648</v>
      </c>
      <c r="M965" s="772">
        <v>4662828.37295</v>
      </c>
      <c r="N965" s="749" t="s">
        <v>147</v>
      </c>
      <c r="O965" s="711" t="s">
        <v>1637</v>
      </c>
      <c r="P965" s="978" t="s">
        <v>1638</v>
      </c>
      <c r="Q965" s="974">
        <f t="shared" si="14"/>
        <v>47.16</v>
      </c>
      <c r="R965" s="977"/>
    </row>
    <row r="966" spans="1:18">
      <c r="A966" s="749" t="s">
        <v>390</v>
      </c>
      <c r="B966" s="749" t="s">
        <v>391</v>
      </c>
      <c r="C966" s="815" t="s">
        <v>1765</v>
      </c>
      <c r="D966" s="749">
        <v>3.13</v>
      </c>
      <c r="E966" s="681" t="s">
        <v>714</v>
      </c>
      <c r="F966" s="681" t="s">
        <v>1075</v>
      </c>
      <c r="G966" s="1054" t="s">
        <v>716</v>
      </c>
      <c r="H966" s="749" t="s">
        <v>27</v>
      </c>
      <c r="I966" s="749" t="s">
        <v>28</v>
      </c>
      <c r="J966" s="749" t="s">
        <v>58</v>
      </c>
      <c r="K966" s="977"/>
      <c r="L966" s="772">
        <v>434586.184127</v>
      </c>
      <c r="M966" s="772">
        <v>4662971.73277</v>
      </c>
      <c r="N966" s="749" t="s">
        <v>147</v>
      </c>
      <c r="O966" s="711" t="s">
        <v>1637</v>
      </c>
      <c r="P966" s="978" t="s">
        <v>1638</v>
      </c>
      <c r="Q966" s="974">
        <f t="shared" ref="Q966:Q1029" si="15">D966*4.5</f>
        <v>14.085</v>
      </c>
      <c r="R966" s="977"/>
    </row>
    <row r="967" spans="1:18">
      <c r="A967" s="749" t="s">
        <v>390</v>
      </c>
      <c r="B967" s="749" t="s">
        <v>391</v>
      </c>
      <c r="C967" s="815" t="s">
        <v>487</v>
      </c>
      <c r="D967" s="802">
        <v>7.5</v>
      </c>
      <c r="E967" s="681" t="s">
        <v>714</v>
      </c>
      <c r="F967" s="681" t="s">
        <v>1075</v>
      </c>
      <c r="G967" s="1054" t="s">
        <v>716</v>
      </c>
      <c r="H967" s="749" t="s">
        <v>27</v>
      </c>
      <c r="I967" s="749" t="s">
        <v>28</v>
      </c>
      <c r="J967" s="749" t="s">
        <v>58</v>
      </c>
      <c r="K967" s="977"/>
      <c r="L967" s="772">
        <v>432658.496651</v>
      </c>
      <c r="M967" s="772">
        <v>4663749.30323</v>
      </c>
      <c r="N967" s="749" t="s">
        <v>147</v>
      </c>
      <c r="O967" s="711" t="s">
        <v>1637</v>
      </c>
      <c r="P967" s="978" t="s">
        <v>1638</v>
      </c>
      <c r="Q967" s="974">
        <f t="shared" si="15"/>
        <v>33.75</v>
      </c>
      <c r="R967" s="977"/>
    </row>
    <row r="968" spans="1:18">
      <c r="A968" s="749" t="s">
        <v>390</v>
      </c>
      <c r="B968" s="749" t="s">
        <v>391</v>
      </c>
      <c r="C968" s="815" t="s">
        <v>1766</v>
      </c>
      <c r="D968" s="749">
        <v>8.31</v>
      </c>
      <c r="E968" s="681" t="s">
        <v>714</v>
      </c>
      <c r="F968" s="681" t="s">
        <v>1075</v>
      </c>
      <c r="G968" s="1054" t="s">
        <v>716</v>
      </c>
      <c r="H968" s="749" t="s">
        <v>27</v>
      </c>
      <c r="I968" s="749" t="s">
        <v>28</v>
      </c>
      <c r="J968" s="749" t="s">
        <v>58</v>
      </c>
      <c r="K968" s="977"/>
      <c r="L968" s="772">
        <v>432454.242714</v>
      </c>
      <c r="M968" s="772">
        <v>4663307.36465</v>
      </c>
      <c r="N968" s="749" t="s">
        <v>147</v>
      </c>
      <c r="O968" s="711" t="s">
        <v>1637</v>
      </c>
      <c r="P968" s="978" t="s">
        <v>1638</v>
      </c>
      <c r="Q968" s="974">
        <f t="shared" si="15"/>
        <v>37.395</v>
      </c>
      <c r="R968" s="977"/>
    </row>
    <row r="969" spans="1:18">
      <c r="A969" s="749" t="s">
        <v>390</v>
      </c>
      <c r="B969" s="749" t="s">
        <v>391</v>
      </c>
      <c r="C969" s="815" t="s">
        <v>487</v>
      </c>
      <c r="D969" s="749">
        <v>65.15</v>
      </c>
      <c r="E969" s="681" t="s">
        <v>714</v>
      </c>
      <c r="F969" s="681" t="s">
        <v>1075</v>
      </c>
      <c r="G969" s="1054" t="s">
        <v>716</v>
      </c>
      <c r="H969" s="749" t="s">
        <v>27</v>
      </c>
      <c r="I969" s="749" t="s">
        <v>28</v>
      </c>
      <c r="J969" s="749" t="s">
        <v>58</v>
      </c>
      <c r="K969" s="977"/>
      <c r="L969" s="772">
        <v>432658.496651</v>
      </c>
      <c r="M969" s="772">
        <v>4663749.30323</v>
      </c>
      <c r="N969" s="749" t="s">
        <v>147</v>
      </c>
      <c r="O969" s="711" t="s">
        <v>1637</v>
      </c>
      <c r="P969" s="978" t="s">
        <v>1638</v>
      </c>
      <c r="Q969" s="974">
        <f t="shared" si="15"/>
        <v>293.175</v>
      </c>
      <c r="R969" s="977"/>
    </row>
    <row r="970" spans="1:18">
      <c r="A970" s="749" t="s">
        <v>390</v>
      </c>
      <c r="B970" s="749" t="s">
        <v>391</v>
      </c>
      <c r="C970" s="815" t="s">
        <v>1767</v>
      </c>
      <c r="D970" s="749">
        <v>2.43</v>
      </c>
      <c r="E970" s="681" t="s">
        <v>714</v>
      </c>
      <c r="F970" s="681" t="s">
        <v>1075</v>
      </c>
      <c r="G970" s="1054" t="s">
        <v>716</v>
      </c>
      <c r="H970" s="749" t="s">
        <v>27</v>
      </c>
      <c r="I970" s="749" t="s">
        <v>28</v>
      </c>
      <c r="J970" s="749" t="s">
        <v>58</v>
      </c>
      <c r="K970" s="977"/>
      <c r="L970" s="772">
        <v>432665.930428</v>
      </c>
      <c r="M970" s="772">
        <v>4663673.70047</v>
      </c>
      <c r="N970" s="749" t="s">
        <v>147</v>
      </c>
      <c r="O970" s="711" t="s">
        <v>1637</v>
      </c>
      <c r="P970" s="978" t="s">
        <v>1638</v>
      </c>
      <c r="Q970" s="974">
        <f t="shared" si="15"/>
        <v>10.935</v>
      </c>
      <c r="R970" s="977"/>
    </row>
    <row r="971" spans="1:18">
      <c r="A971" s="749" t="s">
        <v>390</v>
      </c>
      <c r="B971" s="749" t="s">
        <v>391</v>
      </c>
      <c r="C971" s="815" t="s">
        <v>1768</v>
      </c>
      <c r="D971" s="749">
        <v>11.11</v>
      </c>
      <c r="E971" s="681" t="s">
        <v>714</v>
      </c>
      <c r="F971" s="681" t="s">
        <v>1075</v>
      </c>
      <c r="G971" s="1054" t="s">
        <v>716</v>
      </c>
      <c r="H971" s="749" t="s">
        <v>27</v>
      </c>
      <c r="I971" s="749" t="s">
        <v>28</v>
      </c>
      <c r="J971" s="749" t="s">
        <v>58</v>
      </c>
      <c r="K971" s="977"/>
      <c r="L971" s="772">
        <v>432550.430038</v>
      </c>
      <c r="M971" s="772">
        <v>4663507.00032</v>
      </c>
      <c r="N971" s="749" t="s">
        <v>147</v>
      </c>
      <c r="O971" s="711" t="s">
        <v>1637</v>
      </c>
      <c r="P971" s="978" t="s">
        <v>1638</v>
      </c>
      <c r="Q971" s="974">
        <f t="shared" si="15"/>
        <v>49.995</v>
      </c>
      <c r="R971" s="977"/>
    </row>
    <row r="972" spans="1:18">
      <c r="A972" s="749" t="s">
        <v>390</v>
      </c>
      <c r="B972" s="749" t="s">
        <v>391</v>
      </c>
      <c r="C972" s="815" t="s">
        <v>661</v>
      </c>
      <c r="D972" s="749">
        <v>15.31</v>
      </c>
      <c r="E972" s="681" t="s">
        <v>714</v>
      </c>
      <c r="F972" s="681" t="s">
        <v>1075</v>
      </c>
      <c r="G972" s="1054" t="s">
        <v>716</v>
      </c>
      <c r="H972" s="749" t="s">
        <v>27</v>
      </c>
      <c r="I972" s="749" t="s">
        <v>28</v>
      </c>
      <c r="J972" s="749" t="s">
        <v>58</v>
      </c>
      <c r="K972" s="977"/>
      <c r="L972" s="772">
        <v>432775.878645</v>
      </c>
      <c r="M972" s="772">
        <v>4663807.60635</v>
      </c>
      <c r="N972" s="749" t="s">
        <v>147</v>
      </c>
      <c r="O972" s="711" t="s">
        <v>1637</v>
      </c>
      <c r="P972" s="978" t="s">
        <v>1638</v>
      </c>
      <c r="Q972" s="974">
        <f t="shared" si="15"/>
        <v>68.895</v>
      </c>
      <c r="R972" s="977"/>
    </row>
    <row r="973" spans="1:18">
      <c r="A973" s="749" t="s">
        <v>390</v>
      </c>
      <c r="B973" s="749" t="s">
        <v>391</v>
      </c>
      <c r="C973" s="815" t="s">
        <v>1629</v>
      </c>
      <c r="D973" s="749">
        <v>3.85</v>
      </c>
      <c r="E973" s="681" t="s">
        <v>714</v>
      </c>
      <c r="F973" s="681" t="s">
        <v>1075</v>
      </c>
      <c r="G973" s="1054" t="s">
        <v>716</v>
      </c>
      <c r="H973" s="749" t="s">
        <v>27</v>
      </c>
      <c r="I973" s="749" t="s">
        <v>28</v>
      </c>
      <c r="J973" s="749" t="s">
        <v>58</v>
      </c>
      <c r="K973" s="977"/>
      <c r="L973" s="772">
        <v>432657.450157</v>
      </c>
      <c r="M973" s="772">
        <v>4663507.27627</v>
      </c>
      <c r="N973" s="749" t="s">
        <v>147</v>
      </c>
      <c r="O973" s="711" t="s">
        <v>1637</v>
      </c>
      <c r="P973" s="978" t="s">
        <v>1638</v>
      </c>
      <c r="Q973" s="974">
        <f t="shared" si="15"/>
        <v>17.325</v>
      </c>
      <c r="R973" s="977"/>
    </row>
    <row r="974" spans="1:18">
      <c r="A974" s="749" t="s">
        <v>390</v>
      </c>
      <c r="B974" s="749" t="s">
        <v>391</v>
      </c>
      <c r="C974" s="815" t="s">
        <v>1769</v>
      </c>
      <c r="D974" s="749">
        <v>30.73</v>
      </c>
      <c r="E974" s="681" t="s">
        <v>714</v>
      </c>
      <c r="F974" s="681" t="s">
        <v>1075</v>
      </c>
      <c r="G974" s="1054" t="s">
        <v>716</v>
      </c>
      <c r="H974" s="749" t="s">
        <v>27</v>
      </c>
      <c r="I974" s="749" t="s">
        <v>28</v>
      </c>
      <c r="J974" s="749" t="s">
        <v>58</v>
      </c>
      <c r="K974" s="977"/>
      <c r="L974" s="772">
        <v>431766.804077</v>
      </c>
      <c r="M974" s="772">
        <v>4663336.43907</v>
      </c>
      <c r="N974" s="749" t="s">
        <v>147</v>
      </c>
      <c r="O974" s="711" t="s">
        <v>1637</v>
      </c>
      <c r="P974" s="978" t="s">
        <v>1638</v>
      </c>
      <c r="Q974" s="974">
        <f t="shared" si="15"/>
        <v>138.285</v>
      </c>
      <c r="R974" s="977"/>
    </row>
    <row r="975" spans="1:18">
      <c r="A975" s="749" t="s">
        <v>390</v>
      </c>
      <c r="B975" s="749" t="s">
        <v>391</v>
      </c>
      <c r="C975" s="815" t="s">
        <v>1770</v>
      </c>
      <c r="D975" s="749">
        <v>9.54</v>
      </c>
      <c r="E975" s="681" t="s">
        <v>714</v>
      </c>
      <c r="F975" s="681" t="s">
        <v>1075</v>
      </c>
      <c r="G975" s="1054" t="s">
        <v>716</v>
      </c>
      <c r="H975" s="749" t="s">
        <v>27</v>
      </c>
      <c r="I975" s="749" t="s">
        <v>28</v>
      </c>
      <c r="J975" s="749" t="s">
        <v>58</v>
      </c>
      <c r="K975" s="977"/>
      <c r="L975" s="772">
        <v>431959.765706</v>
      </c>
      <c r="M975" s="772">
        <v>4663227.08567</v>
      </c>
      <c r="N975" s="749" t="s">
        <v>147</v>
      </c>
      <c r="O975" s="711" t="s">
        <v>1637</v>
      </c>
      <c r="P975" s="978" t="s">
        <v>1638</v>
      </c>
      <c r="Q975" s="974">
        <f t="shared" si="15"/>
        <v>42.93</v>
      </c>
      <c r="R975" s="977"/>
    </row>
    <row r="976" spans="1:18">
      <c r="A976" s="749" t="s">
        <v>390</v>
      </c>
      <c r="B976" s="749" t="s">
        <v>391</v>
      </c>
      <c r="C976" s="815" t="s">
        <v>669</v>
      </c>
      <c r="D976" s="749">
        <v>0.71</v>
      </c>
      <c r="E976" s="681" t="s">
        <v>714</v>
      </c>
      <c r="F976" s="681" t="s">
        <v>1075</v>
      </c>
      <c r="G976" s="1054" t="s">
        <v>716</v>
      </c>
      <c r="H976" s="749" t="s">
        <v>27</v>
      </c>
      <c r="I976" s="749" t="s">
        <v>28</v>
      </c>
      <c r="J976" s="749" t="s">
        <v>58</v>
      </c>
      <c r="K976" s="977"/>
      <c r="L976" s="772">
        <v>432680.414843</v>
      </c>
      <c r="M976" s="772">
        <v>4663682.55024</v>
      </c>
      <c r="N976" s="749" t="s">
        <v>147</v>
      </c>
      <c r="O976" s="711" t="s">
        <v>1637</v>
      </c>
      <c r="P976" s="978" t="s">
        <v>1638</v>
      </c>
      <c r="Q976" s="974">
        <f t="shared" si="15"/>
        <v>3.195</v>
      </c>
      <c r="R976" s="977"/>
    </row>
    <row r="977" spans="1:18">
      <c r="A977" s="749" t="s">
        <v>390</v>
      </c>
      <c r="B977" s="749" t="s">
        <v>391</v>
      </c>
      <c r="C977" s="815" t="s">
        <v>1175</v>
      </c>
      <c r="D977" s="749">
        <v>6.23</v>
      </c>
      <c r="E977" s="681" t="s">
        <v>714</v>
      </c>
      <c r="F977" s="681" t="s">
        <v>1075</v>
      </c>
      <c r="G977" s="1054" t="s">
        <v>716</v>
      </c>
      <c r="H977" s="749" t="s">
        <v>27</v>
      </c>
      <c r="I977" s="749" t="s">
        <v>28</v>
      </c>
      <c r="J977" s="749" t="s">
        <v>58</v>
      </c>
      <c r="K977" s="977"/>
      <c r="L977" s="772">
        <v>432047.160152</v>
      </c>
      <c r="M977" s="772">
        <v>4663810.30873</v>
      </c>
      <c r="N977" s="749" t="s">
        <v>147</v>
      </c>
      <c r="O977" s="711" t="s">
        <v>1637</v>
      </c>
      <c r="P977" s="978" t="s">
        <v>1638</v>
      </c>
      <c r="Q977" s="974">
        <f t="shared" si="15"/>
        <v>28.035</v>
      </c>
      <c r="R977" s="977"/>
    </row>
    <row r="978" spans="1:18">
      <c r="A978" s="749" t="s">
        <v>390</v>
      </c>
      <c r="B978" s="749" t="s">
        <v>391</v>
      </c>
      <c r="C978" s="815" t="s">
        <v>1771</v>
      </c>
      <c r="D978" s="749">
        <v>6.88</v>
      </c>
      <c r="E978" s="681" t="s">
        <v>714</v>
      </c>
      <c r="F978" s="681" t="s">
        <v>1075</v>
      </c>
      <c r="G978" s="1054" t="s">
        <v>716</v>
      </c>
      <c r="H978" s="749" t="s">
        <v>27</v>
      </c>
      <c r="I978" s="749" t="s">
        <v>28</v>
      </c>
      <c r="J978" s="749" t="s">
        <v>58</v>
      </c>
      <c r="K978" s="977"/>
      <c r="L978" s="772">
        <v>432652.410227</v>
      </c>
      <c r="M978" s="772">
        <v>4663631.16936</v>
      </c>
      <c r="N978" s="749" t="s">
        <v>147</v>
      </c>
      <c r="O978" s="711" t="s">
        <v>1637</v>
      </c>
      <c r="P978" s="978" t="s">
        <v>1638</v>
      </c>
      <c r="Q978" s="974">
        <f t="shared" si="15"/>
        <v>30.96</v>
      </c>
      <c r="R978" s="977"/>
    </row>
    <row r="979" spans="1:18">
      <c r="A979" s="749" t="s">
        <v>390</v>
      </c>
      <c r="B979" s="749" t="s">
        <v>391</v>
      </c>
      <c r="C979" s="815" t="s">
        <v>1157</v>
      </c>
      <c r="D979" s="749">
        <v>3.69</v>
      </c>
      <c r="E979" s="681" t="s">
        <v>714</v>
      </c>
      <c r="F979" s="681" t="s">
        <v>1075</v>
      </c>
      <c r="G979" s="1054" t="s">
        <v>716</v>
      </c>
      <c r="H979" s="749" t="s">
        <v>27</v>
      </c>
      <c r="I979" s="749" t="s">
        <v>28</v>
      </c>
      <c r="J979" s="749" t="s">
        <v>58</v>
      </c>
      <c r="K979" s="977"/>
      <c r="L979" s="772">
        <v>431948.406758</v>
      </c>
      <c r="M979" s="772">
        <v>4663602.29646</v>
      </c>
      <c r="N979" s="749" t="s">
        <v>147</v>
      </c>
      <c r="O979" s="711" t="s">
        <v>1637</v>
      </c>
      <c r="P979" s="978" t="s">
        <v>1638</v>
      </c>
      <c r="Q979" s="974">
        <f t="shared" si="15"/>
        <v>16.605</v>
      </c>
      <c r="R979" s="977"/>
    </row>
    <row r="980" spans="1:18">
      <c r="A980" s="749" t="s">
        <v>390</v>
      </c>
      <c r="B980" s="749" t="s">
        <v>391</v>
      </c>
      <c r="C980" s="815" t="s">
        <v>1772</v>
      </c>
      <c r="D980" s="749">
        <v>25.15</v>
      </c>
      <c r="E980" s="681" t="s">
        <v>714</v>
      </c>
      <c r="F980" s="681" t="s">
        <v>1075</v>
      </c>
      <c r="G980" s="1054" t="s">
        <v>716</v>
      </c>
      <c r="H980" s="749" t="s">
        <v>27</v>
      </c>
      <c r="I980" s="749" t="s">
        <v>28</v>
      </c>
      <c r="J980" s="749" t="s">
        <v>58</v>
      </c>
      <c r="K980" s="977"/>
      <c r="L980" s="772">
        <v>431959.867676</v>
      </c>
      <c r="M980" s="772">
        <v>4663362.1607</v>
      </c>
      <c r="N980" s="749" t="s">
        <v>147</v>
      </c>
      <c r="O980" s="711" t="s">
        <v>1637</v>
      </c>
      <c r="P980" s="978" t="s">
        <v>1638</v>
      </c>
      <c r="Q980" s="974">
        <f t="shared" si="15"/>
        <v>113.175</v>
      </c>
      <c r="R980" s="977"/>
    </row>
    <row r="981" spans="1:18">
      <c r="A981" s="749" t="s">
        <v>390</v>
      </c>
      <c r="B981" s="749" t="s">
        <v>391</v>
      </c>
      <c r="C981" s="815" t="s">
        <v>1184</v>
      </c>
      <c r="D981" s="749">
        <v>16.94</v>
      </c>
      <c r="E981" s="681" t="s">
        <v>714</v>
      </c>
      <c r="F981" s="681" t="s">
        <v>1075</v>
      </c>
      <c r="G981" s="1054" t="s">
        <v>716</v>
      </c>
      <c r="H981" s="749" t="s">
        <v>27</v>
      </c>
      <c r="I981" s="749" t="s">
        <v>28</v>
      </c>
      <c r="J981" s="749" t="s">
        <v>58</v>
      </c>
      <c r="K981" s="977"/>
      <c r="L981" s="772">
        <v>432512.950512</v>
      </c>
      <c r="M981" s="772">
        <v>4663743.6152</v>
      </c>
      <c r="N981" s="749" t="s">
        <v>147</v>
      </c>
      <c r="O981" s="711" t="s">
        <v>1637</v>
      </c>
      <c r="P981" s="978" t="s">
        <v>1638</v>
      </c>
      <c r="Q981" s="974">
        <f t="shared" si="15"/>
        <v>76.23</v>
      </c>
      <c r="R981" s="977"/>
    </row>
    <row r="982" spans="1:18">
      <c r="A982" s="749" t="s">
        <v>390</v>
      </c>
      <c r="B982" s="749" t="s">
        <v>391</v>
      </c>
      <c r="C982" s="815" t="s">
        <v>1773</v>
      </c>
      <c r="D982" s="749">
        <v>5.09</v>
      </c>
      <c r="E982" s="681" t="s">
        <v>714</v>
      </c>
      <c r="F982" s="681" t="s">
        <v>1075</v>
      </c>
      <c r="G982" s="1054" t="s">
        <v>716</v>
      </c>
      <c r="H982" s="749" t="s">
        <v>27</v>
      </c>
      <c r="I982" s="749" t="s">
        <v>28</v>
      </c>
      <c r="J982" s="749" t="s">
        <v>58</v>
      </c>
      <c r="K982" s="977"/>
      <c r="L982" s="772">
        <v>432441.365768</v>
      </c>
      <c r="M982" s="772">
        <v>4663405.65822</v>
      </c>
      <c r="N982" s="749" t="s">
        <v>147</v>
      </c>
      <c r="O982" s="711" t="s">
        <v>1637</v>
      </c>
      <c r="P982" s="978" t="s">
        <v>1638</v>
      </c>
      <c r="Q982" s="974">
        <f t="shared" si="15"/>
        <v>22.905</v>
      </c>
      <c r="R982" s="977"/>
    </row>
    <row r="983" spans="1:18">
      <c r="A983" s="749" t="s">
        <v>390</v>
      </c>
      <c r="B983" s="749" t="s">
        <v>391</v>
      </c>
      <c r="C983" s="815" t="s">
        <v>1774</v>
      </c>
      <c r="D983" s="749">
        <v>1.7</v>
      </c>
      <c r="E983" s="681" t="s">
        <v>714</v>
      </c>
      <c r="F983" s="681" t="s">
        <v>1075</v>
      </c>
      <c r="G983" s="1054" t="s">
        <v>716</v>
      </c>
      <c r="H983" s="749" t="s">
        <v>27</v>
      </c>
      <c r="I983" s="749" t="s">
        <v>28</v>
      </c>
      <c r="J983" s="749" t="s">
        <v>58</v>
      </c>
      <c r="K983" s="977"/>
      <c r="L983" s="772">
        <v>432691.233282</v>
      </c>
      <c r="M983" s="772">
        <v>4663551.2758</v>
      </c>
      <c r="N983" s="749" t="s">
        <v>147</v>
      </c>
      <c r="O983" s="711" t="s">
        <v>1637</v>
      </c>
      <c r="P983" s="978" t="s">
        <v>1638</v>
      </c>
      <c r="Q983" s="974">
        <f t="shared" si="15"/>
        <v>7.65</v>
      </c>
      <c r="R983" s="977"/>
    </row>
    <row r="984" spans="1:18">
      <c r="A984" s="749" t="s">
        <v>390</v>
      </c>
      <c r="B984" s="749" t="s">
        <v>391</v>
      </c>
      <c r="C984" s="815" t="s">
        <v>1775</v>
      </c>
      <c r="D984" s="749">
        <v>13.07</v>
      </c>
      <c r="E984" s="681" t="s">
        <v>714</v>
      </c>
      <c r="F984" s="681" t="s">
        <v>1075</v>
      </c>
      <c r="G984" s="1054" t="s">
        <v>716</v>
      </c>
      <c r="H984" s="749" t="s">
        <v>27</v>
      </c>
      <c r="I984" s="749" t="s">
        <v>28</v>
      </c>
      <c r="J984" s="749" t="s">
        <v>58</v>
      </c>
      <c r="K984" s="977"/>
      <c r="L984" s="772">
        <v>432598.539369</v>
      </c>
      <c r="M984" s="772">
        <v>4663559.38569</v>
      </c>
      <c r="N984" s="749" t="s">
        <v>147</v>
      </c>
      <c r="O984" s="711" t="s">
        <v>1637</v>
      </c>
      <c r="P984" s="978" t="s">
        <v>1638</v>
      </c>
      <c r="Q984" s="974">
        <f t="shared" si="15"/>
        <v>58.815</v>
      </c>
      <c r="R984" s="977"/>
    </row>
    <row r="985" spans="1:18">
      <c r="A985" s="749" t="s">
        <v>390</v>
      </c>
      <c r="B985" s="749" t="s">
        <v>391</v>
      </c>
      <c r="C985" s="815" t="s">
        <v>1776</v>
      </c>
      <c r="D985" s="749">
        <v>3.59</v>
      </c>
      <c r="E985" s="681" t="s">
        <v>714</v>
      </c>
      <c r="F985" s="681" t="s">
        <v>1075</v>
      </c>
      <c r="G985" s="1054" t="s">
        <v>716</v>
      </c>
      <c r="H985" s="749" t="s">
        <v>27</v>
      </c>
      <c r="I985" s="749" t="s">
        <v>28</v>
      </c>
      <c r="J985" s="749" t="s">
        <v>58</v>
      </c>
      <c r="K985" s="977"/>
      <c r="L985" s="772">
        <v>432642.322244</v>
      </c>
      <c r="M985" s="772">
        <v>4663574.39928</v>
      </c>
      <c r="N985" s="749" t="s">
        <v>147</v>
      </c>
      <c r="O985" s="711" t="s">
        <v>1637</v>
      </c>
      <c r="P985" s="978" t="s">
        <v>1638</v>
      </c>
      <c r="Q985" s="974">
        <f t="shared" si="15"/>
        <v>16.155</v>
      </c>
      <c r="R985" s="977"/>
    </row>
    <row r="986" spans="1:18">
      <c r="A986" s="749" t="s">
        <v>390</v>
      </c>
      <c r="B986" s="749" t="s">
        <v>391</v>
      </c>
      <c r="C986" s="815" t="s">
        <v>1777</v>
      </c>
      <c r="D986" s="749">
        <v>8.93</v>
      </c>
      <c r="E986" s="681" t="s">
        <v>714</v>
      </c>
      <c r="F986" s="681" t="s">
        <v>1075</v>
      </c>
      <c r="G986" s="1054" t="s">
        <v>716</v>
      </c>
      <c r="H986" s="749" t="s">
        <v>27</v>
      </c>
      <c r="I986" s="749" t="s">
        <v>28</v>
      </c>
      <c r="J986" s="749" t="s">
        <v>58</v>
      </c>
      <c r="K986" s="977"/>
      <c r="L986" s="772">
        <v>432743.403271</v>
      </c>
      <c r="M986" s="772">
        <v>4663946.75252</v>
      </c>
      <c r="N986" s="749" t="s">
        <v>147</v>
      </c>
      <c r="O986" s="711" t="s">
        <v>1637</v>
      </c>
      <c r="P986" s="978" t="s">
        <v>1638</v>
      </c>
      <c r="Q986" s="974">
        <f t="shared" si="15"/>
        <v>40.185</v>
      </c>
      <c r="R986" s="977"/>
    </row>
    <row r="987" spans="1:18">
      <c r="A987" s="749" t="s">
        <v>390</v>
      </c>
      <c r="B987" s="749" t="s">
        <v>391</v>
      </c>
      <c r="C987" s="815" t="s">
        <v>1416</v>
      </c>
      <c r="D987" s="749">
        <v>1.57</v>
      </c>
      <c r="E987" s="681" t="s">
        <v>714</v>
      </c>
      <c r="F987" s="681" t="s">
        <v>1075</v>
      </c>
      <c r="G987" s="1054" t="s">
        <v>716</v>
      </c>
      <c r="H987" s="749" t="s">
        <v>27</v>
      </c>
      <c r="I987" s="749" t="s">
        <v>28</v>
      </c>
      <c r="J987" s="749" t="s">
        <v>58</v>
      </c>
      <c r="K987" s="977"/>
      <c r="L987" s="772">
        <v>432460.002062</v>
      </c>
      <c r="M987" s="772">
        <v>4663676.26659</v>
      </c>
      <c r="N987" s="749" t="s">
        <v>147</v>
      </c>
      <c r="O987" s="711" t="s">
        <v>1637</v>
      </c>
      <c r="P987" s="978" t="s">
        <v>1638</v>
      </c>
      <c r="Q987" s="974">
        <f t="shared" si="15"/>
        <v>7.065</v>
      </c>
      <c r="R987" s="977"/>
    </row>
    <row r="988" spans="1:18">
      <c r="A988" s="749" t="s">
        <v>390</v>
      </c>
      <c r="B988" s="749" t="s">
        <v>391</v>
      </c>
      <c r="C988" s="815" t="s">
        <v>1778</v>
      </c>
      <c r="D988" s="749">
        <v>8.58</v>
      </c>
      <c r="E988" s="681" t="s">
        <v>714</v>
      </c>
      <c r="F988" s="681" t="s">
        <v>1075</v>
      </c>
      <c r="G988" s="1054" t="s">
        <v>716</v>
      </c>
      <c r="H988" s="749" t="s">
        <v>27</v>
      </c>
      <c r="I988" s="749" t="s">
        <v>28</v>
      </c>
      <c r="J988" s="749" t="s">
        <v>58</v>
      </c>
      <c r="K988" s="977"/>
      <c r="L988" s="772">
        <v>432402.454384</v>
      </c>
      <c r="M988" s="772">
        <v>4663510.23036</v>
      </c>
      <c r="N988" s="749" t="s">
        <v>147</v>
      </c>
      <c r="O988" s="711" t="s">
        <v>1637</v>
      </c>
      <c r="P988" s="978" t="s">
        <v>1638</v>
      </c>
      <c r="Q988" s="974">
        <f t="shared" si="15"/>
        <v>38.61</v>
      </c>
      <c r="R988" s="977"/>
    </row>
    <row r="989" spans="1:18">
      <c r="A989" s="749" t="s">
        <v>390</v>
      </c>
      <c r="B989" s="749" t="s">
        <v>391</v>
      </c>
      <c r="C989" s="815" t="s">
        <v>610</v>
      </c>
      <c r="D989" s="749">
        <v>0.92</v>
      </c>
      <c r="E989" s="681" t="s">
        <v>714</v>
      </c>
      <c r="F989" s="681" t="s">
        <v>1075</v>
      </c>
      <c r="G989" s="1054" t="s">
        <v>716</v>
      </c>
      <c r="H989" s="749" t="s">
        <v>27</v>
      </c>
      <c r="I989" s="749" t="s">
        <v>28</v>
      </c>
      <c r="J989" s="749" t="s">
        <v>58</v>
      </c>
      <c r="K989" s="977"/>
      <c r="L989" s="772">
        <v>432610.665289</v>
      </c>
      <c r="M989" s="772">
        <v>4663645.11606</v>
      </c>
      <c r="N989" s="749" t="s">
        <v>147</v>
      </c>
      <c r="O989" s="711" t="s">
        <v>1637</v>
      </c>
      <c r="P989" s="978" t="s">
        <v>1638</v>
      </c>
      <c r="Q989" s="974">
        <f t="shared" si="15"/>
        <v>4.14</v>
      </c>
      <c r="R989" s="977"/>
    </row>
    <row r="990" spans="1:18">
      <c r="A990" s="749" t="s">
        <v>390</v>
      </c>
      <c r="B990" s="749" t="s">
        <v>391</v>
      </c>
      <c r="C990" s="815" t="s">
        <v>1779</v>
      </c>
      <c r="D990" s="749">
        <v>6.76</v>
      </c>
      <c r="E990" s="681" t="s">
        <v>714</v>
      </c>
      <c r="F990" s="681" t="s">
        <v>1075</v>
      </c>
      <c r="G990" s="1054" t="s">
        <v>716</v>
      </c>
      <c r="H990" s="749" t="s">
        <v>27</v>
      </c>
      <c r="I990" s="749" t="s">
        <v>28</v>
      </c>
      <c r="J990" s="749" t="s">
        <v>58</v>
      </c>
      <c r="K990" s="977"/>
      <c r="L990" s="772">
        <v>432487.778227</v>
      </c>
      <c r="M990" s="772">
        <v>4663223.73371</v>
      </c>
      <c r="N990" s="749" t="s">
        <v>147</v>
      </c>
      <c r="O990" s="711" t="s">
        <v>1637</v>
      </c>
      <c r="P990" s="978" t="s">
        <v>1638</v>
      </c>
      <c r="Q990" s="974">
        <f t="shared" si="15"/>
        <v>30.42</v>
      </c>
      <c r="R990" s="977"/>
    </row>
    <row r="991" spans="1:18">
      <c r="A991" s="749" t="s">
        <v>390</v>
      </c>
      <c r="B991" s="749" t="s">
        <v>391</v>
      </c>
      <c r="C991" s="815" t="s">
        <v>1780</v>
      </c>
      <c r="D991" s="749">
        <v>21.72</v>
      </c>
      <c r="E991" s="681" t="s">
        <v>714</v>
      </c>
      <c r="F991" s="681" t="s">
        <v>1075</v>
      </c>
      <c r="G991" s="1054" t="s">
        <v>716</v>
      </c>
      <c r="H991" s="749" t="s">
        <v>27</v>
      </c>
      <c r="I991" s="749" t="s">
        <v>28</v>
      </c>
      <c r="J991" s="749" t="s">
        <v>58</v>
      </c>
      <c r="K991" s="977"/>
      <c r="L991" s="772">
        <v>431937.91704</v>
      </c>
      <c r="M991" s="772">
        <v>4663473.06009</v>
      </c>
      <c r="N991" s="749" t="s">
        <v>147</v>
      </c>
      <c r="O991" s="711" t="s">
        <v>1637</v>
      </c>
      <c r="P991" s="978" t="s">
        <v>1638</v>
      </c>
      <c r="Q991" s="974">
        <f t="shared" si="15"/>
        <v>97.74</v>
      </c>
      <c r="R991" s="977"/>
    </row>
    <row r="992" spans="1:18">
      <c r="A992" s="749" t="s">
        <v>390</v>
      </c>
      <c r="B992" s="749" t="s">
        <v>391</v>
      </c>
      <c r="C992" s="815" t="s">
        <v>1781</v>
      </c>
      <c r="D992" s="749">
        <v>8.67</v>
      </c>
      <c r="E992" s="681" t="s">
        <v>714</v>
      </c>
      <c r="F992" s="681" t="s">
        <v>1075</v>
      </c>
      <c r="G992" s="1054" t="s">
        <v>716</v>
      </c>
      <c r="H992" s="749" t="s">
        <v>27</v>
      </c>
      <c r="I992" s="749" t="s">
        <v>28</v>
      </c>
      <c r="J992" s="749" t="s">
        <v>58</v>
      </c>
      <c r="K992" s="977"/>
      <c r="L992" s="772">
        <v>432414.487799</v>
      </c>
      <c r="M992" s="772">
        <v>4663617.20397</v>
      </c>
      <c r="N992" s="749" t="s">
        <v>147</v>
      </c>
      <c r="O992" s="711" t="s">
        <v>1637</v>
      </c>
      <c r="P992" s="978" t="s">
        <v>1638</v>
      </c>
      <c r="Q992" s="974">
        <f t="shared" si="15"/>
        <v>39.015</v>
      </c>
      <c r="R992" s="977"/>
    </row>
    <row r="993" spans="1:18">
      <c r="A993" s="749" t="s">
        <v>390</v>
      </c>
      <c r="B993" s="749" t="s">
        <v>391</v>
      </c>
      <c r="C993" s="815" t="s">
        <v>619</v>
      </c>
      <c r="D993" s="749">
        <v>3.04</v>
      </c>
      <c r="E993" s="681" t="s">
        <v>714</v>
      </c>
      <c r="F993" s="681" t="s">
        <v>1075</v>
      </c>
      <c r="G993" s="1054" t="s">
        <v>716</v>
      </c>
      <c r="H993" s="749" t="s">
        <v>27</v>
      </c>
      <c r="I993" s="749" t="s">
        <v>28</v>
      </c>
      <c r="J993" s="749" t="s">
        <v>58</v>
      </c>
      <c r="K993" s="977"/>
      <c r="L993" s="772">
        <v>431831.034717</v>
      </c>
      <c r="M993" s="772">
        <v>4663526.04192</v>
      </c>
      <c r="N993" s="749" t="s">
        <v>147</v>
      </c>
      <c r="O993" s="711" t="s">
        <v>1637</v>
      </c>
      <c r="P993" s="978" t="s">
        <v>1638</v>
      </c>
      <c r="Q993" s="974">
        <f t="shared" si="15"/>
        <v>13.68</v>
      </c>
      <c r="R993" s="977"/>
    </row>
    <row r="994" spans="1:18">
      <c r="A994" s="749" t="s">
        <v>390</v>
      </c>
      <c r="B994" s="749" t="s">
        <v>391</v>
      </c>
      <c r="C994" s="815" t="s">
        <v>1171</v>
      </c>
      <c r="D994" s="749">
        <v>2.42</v>
      </c>
      <c r="E994" s="681" t="s">
        <v>714</v>
      </c>
      <c r="F994" s="681" t="s">
        <v>1075</v>
      </c>
      <c r="G994" s="1054" t="s">
        <v>716</v>
      </c>
      <c r="H994" s="749" t="s">
        <v>27</v>
      </c>
      <c r="I994" s="749" t="s">
        <v>28</v>
      </c>
      <c r="J994" s="749" t="s">
        <v>58</v>
      </c>
      <c r="K994" s="977"/>
      <c r="L994" s="772">
        <v>431875.886667</v>
      </c>
      <c r="M994" s="772">
        <v>4663581.21203</v>
      </c>
      <c r="N994" s="749" t="s">
        <v>147</v>
      </c>
      <c r="O994" s="711" t="s">
        <v>1637</v>
      </c>
      <c r="P994" s="978" t="s">
        <v>1638</v>
      </c>
      <c r="Q994" s="974">
        <f t="shared" si="15"/>
        <v>10.89</v>
      </c>
      <c r="R994" s="977"/>
    </row>
    <row r="995" spans="1:18">
      <c r="A995" s="749" t="s">
        <v>390</v>
      </c>
      <c r="B995" s="749" t="s">
        <v>391</v>
      </c>
      <c r="C995" s="815" t="s">
        <v>1782</v>
      </c>
      <c r="D995" s="749">
        <v>12.42</v>
      </c>
      <c r="E995" s="681" t="s">
        <v>714</v>
      </c>
      <c r="F995" s="681" t="s">
        <v>1075</v>
      </c>
      <c r="G995" s="1054" t="s">
        <v>716</v>
      </c>
      <c r="H995" s="749" t="s">
        <v>27</v>
      </c>
      <c r="I995" s="749" t="s">
        <v>28</v>
      </c>
      <c r="J995" s="749" t="s">
        <v>58</v>
      </c>
      <c r="K995" s="977"/>
      <c r="L995" s="772">
        <v>431829.606719</v>
      </c>
      <c r="M995" s="772">
        <v>4663402.84206</v>
      </c>
      <c r="N995" s="749" t="s">
        <v>147</v>
      </c>
      <c r="O995" s="711" t="s">
        <v>1637</v>
      </c>
      <c r="P995" s="978" t="s">
        <v>1638</v>
      </c>
      <c r="Q995" s="974">
        <f t="shared" si="15"/>
        <v>55.89</v>
      </c>
      <c r="R995" s="977"/>
    </row>
    <row r="996" spans="1:18">
      <c r="A996" s="749" t="s">
        <v>390</v>
      </c>
      <c r="B996" s="749" t="s">
        <v>391</v>
      </c>
      <c r="C996" s="815" t="s">
        <v>1783</v>
      </c>
      <c r="D996" s="749">
        <v>4.03</v>
      </c>
      <c r="E996" s="681" t="s">
        <v>714</v>
      </c>
      <c r="F996" s="681" t="s">
        <v>1075</v>
      </c>
      <c r="G996" s="1054" t="s">
        <v>716</v>
      </c>
      <c r="H996" s="749" t="s">
        <v>27</v>
      </c>
      <c r="I996" s="749" t="s">
        <v>28</v>
      </c>
      <c r="J996" s="749" t="s">
        <v>58</v>
      </c>
      <c r="K996" s="977"/>
      <c r="L996" s="772">
        <v>432456.949789</v>
      </c>
      <c r="M996" s="772">
        <v>4663588.45801</v>
      </c>
      <c r="N996" s="749" t="s">
        <v>147</v>
      </c>
      <c r="O996" s="711" t="s">
        <v>1637</v>
      </c>
      <c r="P996" s="978" t="s">
        <v>1638</v>
      </c>
      <c r="Q996" s="974">
        <f t="shared" si="15"/>
        <v>18.135</v>
      </c>
      <c r="R996" s="977"/>
    </row>
    <row r="997" spans="1:18">
      <c r="A997" s="749" t="s">
        <v>390</v>
      </c>
      <c r="B997" s="749" t="s">
        <v>391</v>
      </c>
      <c r="C997" s="815" t="s">
        <v>568</v>
      </c>
      <c r="D997" s="749">
        <v>8.32</v>
      </c>
      <c r="E997" s="681" t="s">
        <v>714</v>
      </c>
      <c r="F997" s="681" t="s">
        <v>1075</v>
      </c>
      <c r="G997" s="1054" t="s">
        <v>716</v>
      </c>
      <c r="H997" s="749" t="s">
        <v>27</v>
      </c>
      <c r="I997" s="749" t="s">
        <v>28</v>
      </c>
      <c r="J997" s="749" t="s">
        <v>58</v>
      </c>
      <c r="K997" s="977"/>
      <c r="L997" s="772">
        <v>432865.357272</v>
      </c>
      <c r="M997" s="772">
        <v>4664004.80809</v>
      </c>
      <c r="N997" s="749" t="s">
        <v>147</v>
      </c>
      <c r="O997" s="711" t="s">
        <v>1637</v>
      </c>
      <c r="P997" s="978" t="s">
        <v>1638</v>
      </c>
      <c r="Q997" s="974">
        <f t="shared" si="15"/>
        <v>37.44</v>
      </c>
      <c r="R997" s="977"/>
    </row>
    <row r="998" spans="1:18">
      <c r="A998" s="749" t="s">
        <v>390</v>
      </c>
      <c r="B998" s="749" t="s">
        <v>391</v>
      </c>
      <c r="C998" s="815" t="s">
        <v>1784</v>
      </c>
      <c r="D998" s="749">
        <v>1.04</v>
      </c>
      <c r="E998" s="681" t="s">
        <v>714</v>
      </c>
      <c r="F998" s="681" t="s">
        <v>1075</v>
      </c>
      <c r="G998" s="1054" t="s">
        <v>716</v>
      </c>
      <c r="H998" s="749" t="s">
        <v>27</v>
      </c>
      <c r="I998" s="749" t="s">
        <v>28</v>
      </c>
      <c r="J998" s="749" t="s">
        <v>58</v>
      </c>
      <c r="K998" s="977"/>
      <c r="L998" s="772">
        <v>432572.284196</v>
      </c>
      <c r="M998" s="772">
        <v>4663530.41918</v>
      </c>
      <c r="N998" s="749" t="s">
        <v>147</v>
      </c>
      <c r="O998" s="711" t="s">
        <v>1637</v>
      </c>
      <c r="P998" s="978" t="s">
        <v>1638</v>
      </c>
      <c r="Q998" s="974">
        <f t="shared" si="15"/>
        <v>4.68</v>
      </c>
      <c r="R998" s="977"/>
    </row>
    <row r="999" spans="1:18">
      <c r="A999" s="749" t="s">
        <v>390</v>
      </c>
      <c r="B999" s="749" t="s">
        <v>391</v>
      </c>
      <c r="C999" s="815" t="s">
        <v>1785</v>
      </c>
      <c r="D999" s="749">
        <v>46.67</v>
      </c>
      <c r="E999" s="681" t="s">
        <v>714</v>
      </c>
      <c r="F999" s="681" t="s">
        <v>1075</v>
      </c>
      <c r="G999" s="1054" t="s">
        <v>716</v>
      </c>
      <c r="H999" s="681" t="s">
        <v>1267</v>
      </c>
      <c r="I999" s="749" t="s">
        <v>28</v>
      </c>
      <c r="J999" s="749" t="s">
        <v>327</v>
      </c>
      <c r="K999" s="977"/>
      <c r="L999" s="772">
        <v>431971.804693</v>
      </c>
      <c r="M999" s="772">
        <v>4663629.64997</v>
      </c>
      <c r="N999" s="749" t="s">
        <v>147</v>
      </c>
      <c r="O999" s="711" t="s">
        <v>1637</v>
      </c>
      <c r="P999" s="978" t="s">
        <v>1638</v>
      </c>
      <c r="Q999" s="974">
        <f t="shared" si="15"/>
        <v>210.015</v>
      </c>
      <c r="R999" s="977"/>
    </row>
    <row r="1000" spans="1:18">
      <c r="A1000" s="749" t="s">
        <v>390</v>
      </c>
      <c r="B1000" s="749" t="s">
        <v>391</v>
      </c>
      <c r="C1000" s="815" t="s">
        <v>1786</v>
      </c>
      <c r="D1000" s="749">
        <v>18.28</v>
      </c>
      <c r="E1000" s="681" t="s">
        <v>714</v>
      </c>
      <c r="F1000" s="681" t="s">
        <v>1075</v>
      </c>
      <c r="G1000" s="1054" t="s">
        <v>716</v>
      </c>
      <c r="H1000" s="749" t="s">
        <v>27</v>
      </c>
      <c r="I1000" s="749" t="s">
        <v>28</v>
      </c>
      <c r="J1000" s="749" t="s">
        <v>58</v>
      </c>
      <c r="K1000" s="977"/>
      <c r="L1000" s="772">
        <v>432029.568569</v>
      </c>
      <c r="M1000" s="772">
        <v>4663152.83069</v>
      </c>
      <c r="N1000" s="749" t="s">
        <v>147</v>
      </c>
      <c r="O1000" s="711" t="s">
        <v>1637</v>
      </c>
      <c r="P1000" s="978" t="s">
        <v>1638</v>
      </c>
      <c r="Q1000" s="974">
        <f t="shared" si="15"/>
        <v>82.26</v>
      </c>
      <c r="R1000" s="977"/>
    </row>
    <row r="1001" spans="1:18">
      <c r="A1001" s="749" t="s">
        <v>390</v>
      </c>
      <c r="B1001" s="749" t="s">
        <v>391</v>
      </c>
      <c r="C1001" s="815" t="s">
        <v>647</v>
      </c>
      <c r="D1001" s="749">
        <v>9.45</v>
      </c>
      <c r="E1001" s="681" t="s">
        <v>714</v>
      </c>
      <c r="F1001" s="681" t="s">
        <v>1075</v>
      </c>
      <c r="G1001" s="1054" t="s">
        <v>716</v>
      </c>
      <c r="H1001" s="749" t="s">
        <v>27</v>
      </c>
      <c r="I1001" s="749" t="s">
        <v>28</v>
      </c>
      <c r="J1001" s="749" t="s">
        <v>58</v>
      </c>
      <c r="K1001" s="977"/>
      <c r="L1001" s="772">
        <v>430956.220722</v>
      </c>
      <c r="M1001" s="772">
        <v>4662972.74611</v>
      </c>
      <c r="N1001" s="749" t="s">
        <v>147</v>
      </c>
      <c r="O1001" s="711" t="s">
        <v>1637</v>
      </c>
      <c r="P1001" s="978" t="s">
        <v>1638</v>
      </c>
      <c r="Q1001" s="974">
        <f t="shared" si="15"/>
        <v>42.525</v>
      </c>
      <c r="R1001" s="977"/>
    </row>
    <row r="1002" spans="1:18">
      <c r="A1002" s="749" t="s">
        <v>390</v>
      </c>
      <c r="B1002" s="749" t="s">
        <v>391</v>
      </c>
      <c r="C1002" s="815" t="s">
        <v>587</v>
      </c>
      <c r="D1002" s="749">
        <v>2.31</v>
      </c>
      <c r="E1002" s="681" t="s">
        <v>714</v>
      </c>
      <c r="F1002" s="681" t="s">
        <v>1075</v>
      </c>
      <c r="G1002" s="1054" t="s">
        <v>716</v>
      </c>
      <c r="H1002" s="749" t="s">
        <v>27</v>
      </c>
      <c r="I1002" s="749" t="s">
        <v>28</v>
      </c>
      <c r="J1002" s="749" t="s">
        <v>58</v>
      </c>
      <c r="K1002" s="977"/>
      <c r="L1002" s="772">
        <v>432147.792762</v>
      </c>
      <c r="M1002" s="772">
        <v>4662643.93546</v>
      </c>
      <c r="N1002" s="749" t="s">
        <v>147</v>
      </c>
      <c r="O1002" s="711" t="s">
        <v>1637</v>
      </c>
      <c r="P1002" s="978" t="s">
        <v>1638</v>
      </c>
      <c r="Q1002" s="974">
        <f t="shared" si="15"/>
        <v>10.395</v>
      </c>
      <c r="R1002" s="977"/>
    </row>
    <row r="1003" spans="1:18">
      <c r="A1003" s="749" t="s">
        <v>390</v>
      </c>
      <c r="B1003" s="749" t="s">
        <v>391</v>
      </c>
      <c r="C1003" s="815" t="s">
        <v>389</v>
      </c>
      <c r="D1003" s="749">
        <v>8.79</v>
      </c>
      <c r="E1003" s="681" t="s">
        <v>714</v>
      </c>
      <c r="F1003" s="681" t="s">
        <v>1075</v>
      </c>
      <c r="G1003" s="1054" t="s">
        <v>716</v>
      </c>
      <c r="H1003" s="749" t="s">
        <v>27</v>
      </c>
      <c r="I1003" s="749" t="s">
        <v>28</v>
      </c>
      <c r="J1003" s="749" t="s">
        <v>58</v>
      </c>
      <c r="K1003" s="977"/>
      <c r="L1003" s="772">
        <v>433663.25178</v>
      </c>
      <c r="M1003" s="772">
        <v>4664334.39777</v>
      </c>
      <c r="N1003" s="749" t="s">
        <v>147</v>
      </c>
      <c r="O1003" s="711" t="s">
        <v>1637</v>
      </c>
      <c r="P1003" s="978" t="s">
        <v>1638</v>
      </c>
      <c r="Q1003" s="974">
        <f t="shared" si="15"/>
        <v>39.555</v>
      </c>
      <c r="R1003" s="977"/>
    </row>
    <row r="1004" spans="1:18">
      <c r="A1004" s="749" t="s">
        <v>390</v>
      </c>
      <c r="B1004" s="749" t="s">
        <v>391</v>
      </c>
      <c r="C1004" s="815" t="s">
        <v>1348</v>
      </c>
      <c r="D1004" s="749">
        <v>97.85</v>
      </c>
      <c r="E1004" s="681" t="s">
        <v>714</v>
      </c>
      <c r="F1004" s="681" t="s">
        <v>1075</v>
      </c>
      <c r="G1004" s="1054" t="s">
        <v>716</v>
      </c>
      <c r="H1004" s="681" t="s">
        <v>1267</v>
      </c>
      <c r="I1004" s="749" t="s">
        <v>28</v>
      </c>
      <c r="J1004" s="749" t="s">
        <v>327</v>
      </c>
      <c r="K1004" s="977"/>
      <c r="L1004" s="772">
        <v>434853.249892</v>
      </c>
      <c r="M1004" s="772">
        <v>4664989.57177</v>
      </c>
      <c r="N1004" s="749" t="s">
        <v>147</v>
      </c>
      <c r="O1004" s="711" t="s">
        <v>1637</v>
      </c>
      <c r="P1004" s="978" t="s">
        <v>1638</v>
      </c>
      <c r="Q1004" s="974">
        <f t="shared" si="15"/>
        <v>440.325</v>
      </c>
      <c r="R1004" s="977"/>
    </row>
    <row r="1005" spans="1:18">
      <c r="A1005" s="749" t="s">
        <v>390</v>
      </c>
      <c r="B1005" s="749" t="s">
        <v>391</v>
      </c>
      <c r="C1005" s="815" t="s">
        <v>503</v>
      </c>
      <c r="D1005" s="749">
        <v>5.69</v>
      </c>
      <c r="E1005" s="681" t="s">
        <v>714</v>
      </c>
      <c r="F1005" s="681" t="s">
        <v>1075</v>
      </c>
      <c r="G1005" s="1054" t="s">
        <v>716</v>
      </c>
      <c r="H1005" s="749" t="s">
        <v>27</v>
      </c>
      <c r="I1005" s="749" t="s">
        <v>28</v>
      </c>
      <c r="J1005" s="749" t="s">
        <v>1787</v>
      </c>
      <c r="K1005" s="977"/>
      <c r="L1005" s="772">
        <v>433716.912383</v>
      </c>
      <c r="M1005" s="772">
        <v>4664136.63663</v>
      </c>
      <c r="N1005" s="749" t="s">
        <v>147</v>
      </c>
      <c r="O1005" s="711" t="s">
        <v>1637</v>
      </c>
      <c r="P1005" s="978" t="s">
        <v>1638</v>
      </c>
      <c r="Q1005" s="974">
        <f t="shared" si="15"/>
        <v>25.605</v>
      </c>
      <c r="R1005" s="977"/>
    </row>
    <row r="1006" spans="1:18">
      <c r="A1006" s="749" t="s">
        <v>390</v>
      </c>
      <c r="B1006" s="749" t="s">
        <v>391</v>
      </c>
      <c r="C1006" s="815" t="s">
        <v>1788</v>
      </c>
      <c r="D1006" s="749">
        <v>0.86</v>
      </c>
      <c r="E1006" s="681" t="s">
        <v>714</v>
      </c>
      <c r="F1006" s="681" t="s">
        <v>1075</v>
      </c>
      <c r="G1006" s="1054" t="s">
        <v>716</v>
      </c>
      <c r="H1006" s="749" t="s">
        <v>27</v>
      </c>
      <c r="I1006" s="749" t="s">
        <v>28</v>
      </c>
      <c r="J1006" s="749" t="s">
        <v>1787</v>
      </c>
      <c r="K1006" s="977"/>
      <c r="L1006" s="772">
        <v>433821.773211</v>
      </c>
      <c r="M1006" s="772">
        <v>4664363.65796</v>
      </c>
      <c r="N1006" s="749" t="s">
        <v>147</v>
      </c>
      <c r="O1006" s="711" t="s">
        <v>1637</v>
      </c>
      <c r="P1006" s="978" t="s">
        <v>1638</v>
      </c>
      <c r="Q1006" s="974">
        <f t="shared" si="15"/>
        <v>3.87</v>
      </c>
      <c r="R1006" s="977"/>
    </row>
    <row r="1007" spans="1:18">
      <c r="A1007" s="749" t="s">
        <v>390</v>
      </c>
      <c r="B1007" s="749" t="s">
        <v>391</v>
      </c>
      <c r="C1007" s="815" t="s">
        <v>1789</v>
      </c>
      <c r="D1007" s="749">
        <v>2.63</v>
      </c>
      <c r="E1007" s="681" t="s">
        <v>714</v>
      </c>
      <c r="F1007" s="681" t="s">
        <v>1075</v>
      </c>
      <c r="G1007" s="1054" t="s">
        <v>716</v>
      </c>
      <c r="H1007" s="749" t="s">
        <v>27</v>
      </c>
      <c r="I1007" s="749" t="s">
        <v>28</v>
      </c>
      <c r="J1007" s="749" t="s">
        <v>1787</v>
      </c>
      <c r="K1007" s="977"/>
      <c r="L1007" s="772">
        <v>430809.123027</v>
      </c>
      <c r="M1007" s="772">
        <v>4662583.95134</v>
      </c>
      <c r="N1007" s="749" t="s">
        <v>147</v>
      </c>
      <c r="O1007" s="711" t="s">
        <v>1637</v>
      </c>
      <c r="P1007" s="978" t="s">
        <v>1638</v>
      </c>
      <c r="Q1007" s="974">
        <f t="shared" si="15"/>
        <v>11.835</v>
      </c>
      <c r="R1007" s="977"/>
    </row>
    <row r="1008" spans="1:18">
      <c r="A1008" s="749" t="s">
        <v>390</v>
      </c>
      <c r="B1008" s="749" t="s">
        <v>391</v>
      </c>
      <c r="C1008" s="815" t="s">
        <v>1176</v>
      </c>
      <c r="D1008" s="749">
        <v>0.72</v>
      </c>
      <c r="E1008" s="681" t="s">
        <v>714</v>
      </c>
      <c r="F1008" s="681" t="s">
        <v>1075</v>
      </c>
      <c r="G1008" s="1054" t="s">
        <v>716</v>
      </c>
      <c r="H1008" s="749" t="s">
        <v>27</v>
      </c>
      <c r="I1008" s="749" t="s">
        <v>28</v>
      </c>
      <c r="J1008" s="749" t="s">
        <v>1787</v>
      </c>
      <c r="K1008" s="977"/>
      <c r="L1008" s="772">
        <v>433526.543356</v>
      </c>
      <c r="M1008" s="772">
        <v>4664271.15561</v>
      </c>
      <c r="N1008" s="749" t="s">
        <v>147</v>
      </c>
      <c r="O1008" s="711" t="s">
        <v>1637</v>
      </c>
      <c r="P1008" s="978" t="s">
        <v>1638</v>
      </c>
      <c r="Q1008" s="974">
        <f t="shared" si="15"/>
        <v>3.24</v>
      </c>
      <c r="R1008" s="977"/>
    </row>
    <row r="1009" spans="1:18">
      <c r="A1009" s="749" t="s">
        <v>390</v>
      </c>
      <c r="B1009" s="749" t="s">
        <v>391</v>
      </c>
      <c r="C1009" s="815" t="s">
        <v>1790</v>
      </c>
      <c r="D1009" s="756">
        <v>31.6</v>
      </c>
      <c r="E1009" s="681" t="s">
        <v>714</v>
      </c>
      <c r="F1009" s="681" t="s">
        <v>1075</v>
      </c>
      <c r="G1009" s="1054" t="s">
        <v>716</v>
      </c>
      <c r="H1009" s="749" t="s">
        <v>27</v>
      </c>
      <c r="I1009" s="749" t="s">
        <v>28</v>
      </c>
      <c r="J1009" s="749" t="s">
        <v>1787</v>
      </c>
      <c r="K1009" s="977"/>
      <c r="L1009" s="772">
        <v>433594.039117</v>
      </c>
      <c r="M1009" s="772">
        <v>4664404.87966</v>
      </c>
      <c r="N1009" s="749" t="s">
        <v>147</v>
      </c>
      <c r="O1009" s="711" t="s">
        <v>1637</v>
      </c>
      <c r="P1009" s="978" t="s">
        <v>1638</v>
      </c>
      <c r="Q1009" s="974">
        <f t="shared" si="15"/>
        <v>142.2</v>
      </c>
      <c r="R1009" s="977"/>
    </row>
    <row r="1010" spans="1:18">
      <c r="A1010" s="749" t="s">
        <v>390</v>
      </c>
      <c r="B1010" s="749" t="s">
        <v>391</v>
      </c>
      <c r="C1010" s="815" t="s">
        <v>1791</v>
      </c>
      <c r="D1010" s="749">
        <v>18.39</v>
      </c>
      <c r="E1010" s="681" t="s">
        <v>714</v>
      </c>
      <c r="F1010" s="681" t="s">
        <v>1075</v>
      </c>
      <c r="G1010" s="1054" t="s">
        <v>716</v>
      </c>
      <c r="H1010" s="749" t="s">
        <v>27</v>
      </c>
      <c r="I1010" s="749" t="s">
        <v>28</v>
      </c>
      <c r="J1010" s="749" t="s">
        <v>1787</v>
      </c>
      <c r="K1010" s="977"/>
      <c r="L1010" s="772">
        <v>433449.878092</v>
      </c>
      <c r="M1010" s="772">
        <v>4664337.71939</v>
      </c>
      <c r="N1010" s="749" t="s">
        <v>147</v>
      </c>
      <c r="O1010" s="711" t="s">
        <v>1637</v>
      </c>
      <c r="P1010" s="978" t="s">
        <v>1638</v>
      </c>
      <c r="Q1010" s="974">
        <f t="shared" si="15"/>
        <v>82.755</v>
      </c>
      <c r="R1010" s="977"/>
    </row>
    <row r="1011" spans="1:18">
      <c r="A1011" s="749" t="s">
        <v>390</v>
      </c>
      <c r="B1011" s="749" t="s">
        <v>391</v>
      </c>
      <c r="C1011" s="815" t="s">
        <v>600</v>
      </c>
      <c r="D1011" s="749">
        <v>2.2</v>
      </c>
      <c r="E1011" s="681" t="s">
        <v>714</v>
      </c>
      <c r="F1011" s="681" t="s">
        <v>1075</v>
      </c>
      <c r="G1011" s="1054" t="s">
        <v>716</v>
      </c>
      <c r="H1011" s="749" t="s">
        <v>27</v>
      </c>
      <c r="I1011" s="749" t="s">
        <v>28</v>
      </c>
      <c r="J1011" s="749" t="s">
        <v>1787</v>
      </c>
      <c r="K1011" s="977"/>
      <c r="L1011" s="772">
        <v>433571.867985</v>
      </c>
      <c r="M1011" s="772">
        <v>4664194.84381</v>
      </c>
      <c r="N1011" s="749" t="s">
        <v>147</v>
      </c>
      <c r="O1011" s="711" t="s">
        <v>1637</v>
      </c>
      <c r="P1011" s="978" t="s">
        <v>1638</v>
      </c>
      <c r="Q1011" s="974">
        <f t="shared" si="15"/>
        <v>9.9</v>
      </c>
      <c r="R1011" s="977"/>
    </row>
    <row r="1012" spans="1:18">
      <c r="A1012" s="749" t="s">
        <v>390</v>
      </c>
      <c r="B1012" s="749" t="s">
        <v>391</v>
      </c>
      <c r="C1012" s="815" t="s">
        <v>423</v>
      </c>
      <c r="D1012" s="749">
        <v>2.25</v>
      </c>
      <c r="E1012" s="681" t="s">
        <v>714</v>
      </c>
      <c r="F1012" s="681" t="s">
        <v>1075</v>
      </c>
      <c r="G1012" s="1054" t="s">
        <v>716</v>
      </c>
      <c r="H1012" s="749" t="s">
        <v>27</v>
      </c>
      <c r="I1012" s="749" t="s">
        <v>28</v>
      </c>
      <c r="J1012" s="749" t="s">
        <v>1792</v>
      </c>
      <c r="K1012" s="977"/>
      <c r="L1012" s="772">
        <v>434148.920343</v>
      </c>
      <c r="M1012" s="772">
        <v>4664241.48175</v>
      </c>
      <c r="N1012" s="749" t="s">
        <v>147</v>
      </c>
      <c r="O1012" s="711" t="s">
        <v>1637</v>
      </c>
      <c r="P1012" s="978" t="s">
        <v>1638</v>
      </c>
      <c r="Q1012" s="974">
        <f t="shared" si="15"/>
        <v>10.125</v>
      </c>
      <c r="R1012" s="977"/>
    </row>
    <row r="1013" spans="1:18">
      <c r="A1013" s="749" t="s">
        <v>390</v>
      </c>
      <c r="B1013" s="749" t="s">
        <v>391</v>
      </c>
      <c r="C1013" s="815" t="s">
        <v>527</v>
      </c>
      <c r="D1013" s="749">
        <v>12.35</v>
      </c>
      <c r="E1013" s="681" t="s">
        <v>714</v>
      </c>
      <c r="F1013" s="681" t="s">
        <v>1075</v>
      </c>
      <c r="G1013" s="1054" t="s">
        <v>716</v>
      </c>
      <c r="H1013" s="749" t="s">
        <v>27</v>
      </c>
      <c r="I1013" s="749" t="s">
        <v>28</v>
      </c>
      <c r="J1013" s="749" t="s">
        <v>1793</v>
      </c>
      <c r="K1013" s="977"/>
      <c r="L1013" s="772">
        <v>435470.116395</v>
      </c>
      <c r="M1013" s="772">
        <v>4664793.51879</v>
      </c>
      <c r="N1013" s="749" t="s">
        <v>147</v>
      </c>
      <c r="O1013" s="711" t="s">
        <v>1637</v>
      </c>
      <c r="P1013" s="978" t="s">
        <v>1638</v>
      </c>
      <c r="Q1013" s="974">
        <f t="shared" si="15"/>
        <v>55.575</v>
      </c>
      <c r="R1013" s="977"/>
    </row>
    <row r="1014" spans="1:18">
      <c r="A1014" s="749" t="s">
        <v>390</v>
      </c>
      <c r="B1014" s="749" t="s">
        <v>391</v>
      </c>
      <c r="C1014" s="815" t="s">
        <v>638</v>
      </c>
      <c r="D1014" s="749">
        <v>1.85</v>
      </c>
      <c r="E1014" s="681" t="s">
        <v>714</v>
      </c>
      <c r="F1014" s="681" t="s">
        <v>1075</v>
      </c>
      <c r="G1014" s="1054" t="s">
        <v>716</v>
      </c>
      <c r="H1014" s="749" t="s">
        <v>27</v>
      </c>
      <c r="I1014" s="749" t="s">
        <v>28</v>
      </c>
      <c r="J1014" s="749" t="s">
        <v>1793</v>
      </c>
      <c r="K1014" s="977"/>
      <c r="L1014" s="772">
        <v>430713.078986</v>
      </c>
      <c r="M1014" s="772">
        <v>4662601.86287</v>
      </c>
      <c r="N1014" s="749" t="s">
        <v>147</v>
      </c>
      <c r="O1014" s="711" t="s">
        <v>1637</v>
      </c>
      <c r="P1014" s="978" t="s">
        <v>1638</v>
      </c>
      <c r="Q1014" s="974">
        <f t="shared" si="15"/>
        <v>8.325</v>
      </c>
      <c r="R1014" s="977"/>
    </row>
    <row r="1015" spans="1:18">
      <c r="A1015" s="749" t="s">
        <v>390</v>
      </c>
      <c r="B1015" s="749" t="s">
        <v>391</v>
      </c>
      <c r="C1015" s="815" t="s">
        <v>526</v>
      </c>
      <c r="D1015" s="749">
        <v>105.36</v>
      </c>
      <c r="E1015" s="681" t="s">
        <v>714</v>
      </c>
      <c r="F1015" s="681" t="s">
        <v>1075</v>
      </c>
      <c r="G1015" s="1054" t="s">
        <v>716</v>
      </c>
      <c r="H1015" s="749" t="s">
        <v>27</v>
      </c>
      <c r="I1015" s="749" t="s">
        <v>28</v>
      </c>
      <c r="J1015" s="749" t="s">
        <v>1787</v>
      </c>
      <c r="K1015" s="977"/>
      <c r="L1015" s="772">
        <v>431005.386365</v>
      </c>
      <c r="M1015" s="772">
        <v>4662790.39445</v>
      </c>
      <c r="N1015" s="749" t="s">
        <v>147</v>
      </c>
      <c r="O1015" s="711" t="s">
        <v>1637</v>
      </c>
      <c r="P1015" s="978" t="s">
        <v>1638</v>
      </c>
      <c r="Q1015" s="974">
        <f t="shared" si="15"/>
        <v>474.12</v>
      </c>
      <c r="R1015" s="977"/>
    </row>
    <row r="1016" spans="1:18">
      <c r="A1016" s="749" t="s">
        <v>390</v>
      </c>
      <c r="B1016" s="749" t="s">
        <v>391</v>
      </c>
      <c r="C1016" s="815" t="s">
        <v>1141</v>
      </c>
      <c r="D1016" s="749">
        <v>2.36</v>
      </c>
      <c r="E1016" s="681" t="s">
        <v>714</v>
      </c>
      <c r="F1016" s="681" t="s">
        <v>1075</v>
      </c>
      <c r="G1016" s="1054" t="s">
        <v>716</v>
      </c>
      <c r="H1016" s="749" t="s">
        <v>27</v>
      </c>
      <c r="I1016" s="749" t="s">
        <v>28</v>
      </c>
      <c r="J1016" s="749" t="s">
        <v>1787</v>
      </c>
      <c r="K1016" s="977"/>
      <c r="L1016" s="772">
        <v>435465.155602</v>
      </c>
      <c r="M1016" s="772">
        <v>4664841.54258</v>
      </c>
      <c r="N1016" s="749" t="s">
        <v>147</v>
      </c>
      <c r="O1016" s="711" t="s">
        <v>1637</v>
      </c>
      <c r="P1016" s="978" t="s">
        <v>1638</v>
      </c>
      <c r="Q1016" s="974">
        <f t="shared" si="15"/>
        <v>10.62</v>
      </c>
      <c r="R1016" s="977"/>
    </row>
    <row r="1017" spans="1:18">
      <c r="A1017" s="749" t="s">
        <v>390</v>
      </c>
      <c r="B1017" s="749" t="s">
        <v>391</v>
      </c>
      <c r="C1017" s="815" t="s">
        <v>376</v>
      </c>
      <c r="D1017" s="749">
        <v>3.54</v>
      </c>
      <c r="E1017" s="681" t="s">
        <v>714</v>
      </c>
      <c r="F1017" s="681" t="s">
        <v>1075</v>
      </c>
      <c r="G1017" s="1054" t="s">
        <v>716</v>
      </c>
      <c r="H1017" s="749" t="s">
        <v>27</v>
      </c>
      <c r="I1017" s="749" t="s">
        <v>28</v>
      </c>
      <c r="J1017" s="749" t="s">
        <v>1787</v>
      </c>
      <c r="K1017" s="977"/>
      <c r="L1017" s="772">
        <v>430891.841006</v>
      </c>
      <c r="M1017" s="772">
        <v>4662658.44351</v>
      </c>
      <c r="N1017" s="749" t="s">
        <v>147</v>
      </c>
      <c r="O1017" s="711" t="s">
        <v>1637</v>
      </c>
      <c r="P1017" s="978" t="s">
        <v>1638</v>
      </c>
      <c r="Q1017" s="974">
        <f t="shared" si="15"/>
        <v>15.93</v>
      </c>
      <c r="R1017" s="977"/>
    </row>
    <row r="1018" spans="1:18">
      <c r="A1018" s="749" t="s">
        <v>390</v>
      </c>
      <c r="B1018" s="749" t="s">
        <v>391</v>
      </c>
      <c r="C1018" s="815" t="s">
        <v>594</v>
      </c>
      <c r="D1018" s="749">
        <v>127.88</v>
      </c>
      <c r="E1018" s="681" t="s">
        <v>714</v>
      </c>
      <c r="F1018" s="681" t="s">
        <v>1075</v>
      </c>
      <c r="G1018" s="1054" t="s">
        <v>716</v>
      </c>
      <c r="H1018" s="749" t="s">
        <v>27</v>
      </c>
      <c r="I1018" s="749" t="s">
        <v>28</v>
      </c>
      <c r="J1018" s="749" t="s">
        <v>1787</v>
      </c>
      <c r="K1018" s="977"/>
      <c r="L1018" s="772">
        <v>431441.294261</v>
      </c>
      <c r="M1018" s="772">
        <v>4662798.79474</v>
      </c>
      <c r="N1018" s="749" t="s">
        <v>147</v>
      </c>
      <c r="O1018" s="977" t="s">
        <v>1320</v>
      </c>
      <c r="P1018" s="978" t="s">
        <v>1321</v>
      </c>
      <c r="Q1018" s="974">
        <f t="shared" si="15"/>
        <v>575.46</v>
      </c>
      <c r="R1018" s="977"/>
    </row>
    <row r="1019" spans="1:18">
      <c r="A1019" s="749" t="s">
        <v>390</v>
      </c>
      <c r="B1019" s="749" t="s">
        <v>391</v>
      </c>
      <c r="C1019" s="815" t="s">
        <v>529</v>
      </c>
      <c r="D1019" s="749">
        <v>19.24</v>
      </c>
      <c r="E1019" s="681" t="s">
        <v>714</v>
      </c>
      <c r="F1019" s="681" t="s">
        <v>1075</v>
      </c>
      <c r="G1019" s="1054" t="s">
        <v>716</v>
      </c>
      <c r="H1019" s="749" t="s">
        <v>27</v>
      </c>
      <c r="I1019" s="749" t="s">
        <v>28</v>
      </c>
      <c r="J1019" s="749" t="s">
        <v>1787</v>
      </c>
      <c r="K1019" s="977"/>
      <c r="L1019" s="772">
        <v>433896.739778</v>
      </c>
      <c r="M1019" s="772">
        <v>4664543.93608</v>
      </c>
      <c r="N1019" s="749" t="s">
        <v>147</v>
      </c>
      <c r="O1019" s="977" t="s">
        <v>1320</v>
      </c>
      <c r="P1019" s="978" t="s">
        <v>1321</v>
      </c>
      <c r="Q1019" s="974">
        <f t="shared" si="15"/>
        <v>86.58</v>
      </c>
      <c r="R1019" s="977"/>
    </row>
    <row r="1020" spans="1:18">
      <c r="A1020" s="749" t="s">
        <v>390</v>
      </c>
      <c r="B1020" s="749" t="s">
        <v>391</v>
      </c>
      <c r="C1020" s="815" t="s">
        <v>1794</v>
      </c>
      <c r="D1020" s="749">
        <v>33.81</v>
      </c>
      <c r="E1020" s="681" t="s">
        <v>714</v>
      </c>
      <c r="F1020" s="681" t="s">
        <v>1075</v>
      </c>
      <c r="G1020" s="1054" t="s">
        <v>716</v>
      </c>
      <c r="H1020" s="749" t="s">
        <v>27</v>
      </c>
      <c r="I1020" s="749" t="s">
        <v>28</v>
      </c>
      <c r="J1020" s="749" t="s">
        <v>1787</v>
      </c>
      <c r="K1020" s="977"/>
      <c r="L1020" s="772">
        <v>434020.808845</v>
      </c>
      <c r="M1020" s="772">
        <v>4664399.49752</v>
      </c>
      <c r="N1020" s="749" t="s">
        <v>147</v>
      </c>
      <c r="O1020" s="977" t="s">
        <v>1320</v>
      </c>
      <c r="P1020" s="978" t="s">
        <v>1321</v>
      </c>
      <c r="Q1020" s="974">
        <f t="shared" si="15"/>
        <v>152.145</v>
      </c>
      <c r="R1020" s="977"/>
    </row>
    <row r="1021" spans="1:18">
      <c r="A1021" s="749" t="s">
        <v>390</v>
      </c>
      <c r="B1021" s="749" t="s">
        <v>391</v>
      </c>
      <c r="C1021" s="815" t="s">
        <v>392</v>
      </c>
      <c r="D1021" s="749">
        <v>14.77</v>
      </c>
      <c r="E1021" s="681" t="s">
        <v>714</v>
      </c>
      <c r="F1021" s="681" t="s">
        <v>1075</v>
      </c>
      <c r="G1021" s="1054" t="s">
        <v>716</v>
      </c>
      <c r="H1021" s="749" t="s">
        <v>27</v>
      </c>
      <c r="I1021" s="749" t="s">
        <v>28</v>
      </c>
      <c r="J1021" s="749" t="s">
        <v>1787</v>
      </c>
      <c r="K1021" s="977"/>
      <c r="L1021" s="772">
        <v>434210.590652</v>
      </c>
      <c r="M1021" s="772">
        <v>4664239.30824</v>
      </c>
      <c r="N1021" s="749" t="s">
        <v>147</v>
      </c>
      <c r="O1021" s="977" t="s">
        <v>1320</v>
      </c>
      <c r="P1021" s="978" t="s">
        <v>1321</v>
      </c>
      <c r="Q1021" s="974">
        <f t="shared" si="15"/>
        <v>66.465</v>
      </c>
      <c r="R1021" s="977"/>
    </row>
    <row r="1022" spans="1:18">
      <c r="A1022" s="749" t="s">
        <v>390</v>
      </c>
      <c r="B1022" s="749" t="s">
        <v>391</v>
      </c>
      <c r="C1022" s="815" t="s">
        <v>1311</v>
      </c>
      <c r="D1022" s="749">
        <v>0.74</v>
      </c>
      <c r="E1022" s="681" t="s">
        <v>714</v>
      </c>
      <c r="F1022" s="681" t="s">
        <v>1075</v>
      </c>
      <c r="G1022" s="1054" t="s">
        <v>716</v>
      </c>
      <c r="H1022" s="749" t="s">
        <v>27</v>
      </c>
      <c r="I1022" s="749" t="s">
        <v>28</v>
      </c>
      <c r="J1022" s="749" t="s">
        <v>1787</v>
      </c>
      <c r="K1022" s="977"/>
      <c r="L1022" s="772">
        <v>433702.477994</v>
      </c>
      <c r="M1022" s="772">
        <v>4664141.83591</v>
      </c>
      <c r="N1022" s="749" t="s">
        <v>147</v>
      </c>
      <c r="O1022" s="977" t="s">
        <v>1320</v>
      </c>
      <c r="P1022" s="978" t="s">
        <v>1321</v>
      </c>
      <c r="Q1022" s="974">
        <f t="shared" si="15"/>
        <v>3.33</v>
      </c>
      <c r="R1022" s="977"/>
    </row>
    <row r="1023" spans="1:18">
      <c r="A1023" s="749" t="s">
        <v>390</v>
      </c>
      <c r="B1023" s="749" t="s">
        <v>391</v>
      </c>
      <c r="C1023" s="815" t="s">
        <v>1186</v>
      </c>
      <c r="D1023" s="749">
        <v>20.69</v>
      </c>
      <c r="E1023" s="681" t="s">
        <v>714</v>
      </c>
      <c r="F1023" s="681" t="s">
        <v>1075</v>
      </c>
      <c r="G1023" s="1054" t="s">
        <v>716</v>
      </c>
      <c r="H1023" s="749" t="s">
        <v>27</v>
      </c>
      <c r="I1023" s="749" t="s">
        <v>28</v>
      </c>
      <c r="J1023" s="749" t="s">
        <v>1787</v>
      </c>
      <c r="K1023" s="977"/>
      <c r="L1023" s="772">
        <v>433445.908621</v>
      </c>
      <c r="M1023" s="772">
        <v>4664267.65053</v>
      </c>
      <c r="N1023" s="749" t="s">
        <v>147</v>
      </c>
      <c r="O1023" s="977" t="s">
        <v>1320</v>
      </c>
      <c r="P1023" s="978" t="s">
        <v>1321</v>
      </c>
      <c r="Q1023" s="974">
        <f t="shared" si="15"/>
        <v>93.105</v>
      </c>
      <c r="R1023" s="977"/>
    </row>
    <row r="1024" spans="1:18">
      <c r="A1024" s="749" t="s">
        <v>390</v>
      </c>
      <c r="B1024" s="749" t="s">
        <v>391</v>
      </c>
      <c r="C1024" s="815" t="s">
        <v>1456</v>
      </c>
      <c r="D1024" s="749">
        <v>4.86</v>
      </c>
      <c r="E1024" s="681" t="s">
        <v>714</v>
      </c>
      <c r="F1024" s="681" t="s">
        <v>1075</v>
      </c>
      <c r="G1024" s="1054" t="s">
        <v>716</v>
      </c>
      <c r="H1024" s="749" t="s">
        <v>27</v>
      </c>
      <c r="I1024" s="749" t="s">
        <v>28</v>
      </c>
      <c r="J1024" s="749" t="s">
        <v>1787</v>
      </c>
      <c r="K1024" s="977"/>
      <c r="L1024" s="772">
        <v>434136.481271</v>
      </c>
      <c r="M1024" s="772">
        <v>4664263.3775</v>
      </c>
      <c r="N1024" s="749" t="s">
        <v>147</v>
      </c>
      <c r="O1024" s="977" t="s">
        <v>1320</v>
      </c>
      <c r="P1024" s="978" t="s">
        <v>1321</v>
      </c>
      <c r="Q1024" s="974">
        <f t="shared" si="15"/>
        <v>21.87</v>
      </c>
      <c r="R1024" s="977"/>
    </row>
    <row r="1025" spans="1:18">
      <c r="A1025" s="749" t="s">
        <v>390</v>
      </c>
      <c r="B1025" s="749" t="s">
        <v>391</v>
      </c>
      <c r="C1025" s="815" t="s">
        <v>373</v>
      </c>
      <c r="D1025" s="749">
        <v>5.06</v>
      </c>
      <c r="E1025" s="681" t="s">
        <v>714</v>
      </c>
      <c r="F1025" s="681" t="s">
        <v>1075</v>
      </c>
      <c r="G1025" s="1054" t="s">
        <v>716</v>
      </c>
      <c r="H1025" s="749" t="s">
        <v>27</v>
      </c>
      <c r="I1025" s="749" t="s">
        <v>28</v>
      </c>
      <c r="J1025" s="749" t="s">
        <v>1787</v>
      </c>
      <c r="K1025" s="977"/>
      <c r="L1025" s="772">
        <v>434721.394052</v>
      </c>
      <c r="M1025" s="772">
        <v>4664897.45917</v>
      </c>
      <c r="N1025" s="749" t="s">
        <v>147</v>
      </c>
      <c r="O1025" s="977" t="s">
        <v>1320</v>
      </c>
      <c r="P1025" s="978" t="s">
        <v>1321</v>
      </c>
      <c r="Q1025" s="974">
        <f t="shared" si="15"/>
        <v>22.77</v>
      </c>
      <c r="R1025" s="977"/>
    </row>
    <row r="1026" spans="1:18">
      <c r="A1026" s="749" t="s">
        <v>390</v>
      </c>
      <c r="B1026" s="749" t="s">
        <v>391</v>
      </c>
      <c r="C1026" s="815" t="s">
        <v>1487</v>
      </c>
      <c r="D1026" s="749">
        <v>10</v>
      </c>
      <c r="E1026" s="681" t="s">
        <v>714</v>
      </c>
      <c r="F1026" s="681" t="s">
        <v>1075</v>
      </c>
      <c r="G1026" s="1054" t="s">
        <v>716</v>
      </c>
      <c r="H1026" s="749" t="s">
        <v>27</v>
      </c>
      <c r="I1026" s="749" t="s">
        <v>28</v>
      </c>
      <c r="J1026" s="749" t="s">
        <v>58</v>
      </c>
      <c r="K1026" s="977"/>
      <c r="L1026" s="772">
        <v>434816.919718</v>
      </c>
      <c r="M1026" s="772">
        <v>4665211.83584</v>
      </c>
      <c r="N1026" s="749" t="s">
        <v>147</v>
      </c>
      <c r="O1026" s="977" t="s">
        <v>1320</v>
      </c>
      <c r="P1026" s="978" t="s">
        <v>1321</v>
      </c>
      <c r="Q1026" s="974">
        <f t="shared" si="15"/>
        <v>45</v>
      </c>
      <c r="R1026" s="977"/>
    </row>
    <row r="1027" spans="1:18">
      <c r="A1027" s="749" t="s">
        <v>390</v>
      </c>
      <c r="B1027" s="749" t="s">
        <v>391</v>
      </c>
      <c r="C1027" s="815" t="s">
        <v>685</v>
      </c>
      <c r="D1027" s="749">
        <v>5.43</v>
      </c>
      <c r="E1027" s="681" t="s">
        <v>714</v>
      </c>
      <c r="F1027" s="681" t="s">
        <v>1075</v>
      </c>
      <c r="G1027" s="1054" t="s">
        <v>716</v>
      </c>
      <c r="H1027" s="749" t="s">
        <v>27</v>
      </c>
      <c r="I1027" s="749" t="s">
        <v>28</v>
      </c>
      <c r="J1027" s="749" t="s">
        <v>1795</v>
      </c>
      <c r="K1027" s="977"/>
      <c r="L1027" s="772">
        <v>433625.609335</v>
      </c>
      <c r="M1027" s="772">
        <v>4664193.42317</v>
      </c>
      <c r="N1027" s="749" t="s">
        <v>147</v>
      </c>
      <c r="O1027" s="977" t="s">
        <v>1320</v>
      </c>
      <c r="P1027" s="978" t="s">
        <v>1321</v>
      </c>
      <c r="Q1027" s="974">
        <f t="shared" si="15"/>
        <v>24.435</v>
      </c>
      <c r="R1027" s="977"/>
    </row>
    <row r="1028" spans="1:18">
      <c r="A1028" s="749" t="s">
        <v>390</v>
      </c>
      <c r="B1028" s="749" t="s">
        <v>391</v>
      </c>
      <c r="C1028" s="815" t="s">
        <v>1389</v>
      </c>
      <c r="D1028" s="749">
        <v>22.15</v>
      </c>
      <c r="E1028" s="681" t="s">
        <v>714</v>
      </c>
      <c r="F1028" s="681" t="s">
        <v>1075</v>
      </c>
      <c r="G1028" s="1054" t="s">
        <v>716</v>
      </c>
      <c r="H1028" s="749" t="s">
        <v>27</v>
      </c>
      <c r="I1028" s="749" t="s">
        <v>28</v>
      </c>
      <c r="J1028" s="749" t="s">
        <v>58</v>
      </c>
      <c r="K1028" s="977"/>
      <c r="L1028" s="772">
        <v>432005.9058</v>
      </c>
      <c r="M1028" s="772">
        <v>4662657.35093</v>
      </c>
      <c r="N1028" s="749" t="s">
        <v>147</v>
      </c>
      <c r="O1028" s="977" t="s">
        <v>1320</v>
      </c>
      <c r="P1028" s="978" t="s">
        <v>1321</v>
      </c>
      <c r="Q1028" s="974">
        <f t="shared" si="15"/>
        <v>99.675</v>
      </c>
      <c r="R1028" s="977"/>
    </row>
    <row r="1029" spans="1:18">
      <c r="A1029" s="749" t="s">
        <v>390</v>
      </c>
      <c r="B1029" s="749" t="s">
        <v>391</v>
      </c>
      <c r="C1029" s="815" t="s">
        <v>564</v>
      </c>
      <c r="D1029" s="749">
        <v>3.55</v>
      </c>
      <c r="E1029" s="681" t="s">
        <v>714</v>
      </c>
      <c r="F1029" s="681" t="s">
        <v>1075</v>
      </c>
      <c r="G1029" s="1054" t="s">
        <v>716</v>
      </c>
      <c r="H1029" s="749" t="s">
        <v>27</v>
      </c>
      <c r="I1029" s="749" t="s">
        <v>28</v>
      </c>
      <c r="J1029" s="749" t="s">
        <v>58</v>
      </c>
      <c r="K1029" s="977"/>
      <c r="L1029" s="772">
        <v>435209.54076</v>
      </c>
      <c r="M1029" s="772">
        <v>4665056.67557</v>
      </c>
      <c r="N1029" s="749" t="s">
        <v>147</v>
      </c>
      <c r="O1029" s="977" t="s">
        <v>1320</v>
      </c>
      <c r="P1029" s="978" t="s">
        <v>1321</v>
      </c>
      <c r="Q1029" s="974">
        <f t="shared" si="15"/>
        <v>15.975</v>
      </c>
      <c r="R1029" s="977"/>
    </row>
    <row r="1030" spans="1:18">
      <c r="A1030" s="749" t="s">
        <v>390</v>
      </c>
      <c r="B1030" s="749" t="s">
        <v>391</v>
      </c>
      <c r="C1030" s="815" t="s">
        <v>382</v>
      </c>
      <c r="D1030" s="749">
        <v>4.97</v>
      </c>
      <c r="E1030" s="681" t="s">
        <v>714</v>
      </c>
      <c r="F1030" s="681" t="s">
        <v>1075</v>
      </c>
      <c r="G1030" s="1054" t="s">
        <v>716</v>
      </c>
      <c r="H1030" s="749" t="s">
        <v>27</v>
      </c>
      <c r="I1030" s="749" t="s">
        <v>28</v>
      </c>
      <c r="J1030" s="749" t="s">
        <v>58</v>
      </c>
      <c r="K1030" s="977"/>
      <c r="L1030" s="772">
        <v>433707.700744</v>
      </c>
      <c r="M1030" s="772">
        <v>4664341.59808</v>
      </c>
      <c r="N1030" s="749" t="s">
        <v>147</v>
      </c>
      <c r="O1030" s="977" t="s">
        <v>1320</v>
      </c>
      <c r="P1030" s="978" t="s">
        <v>1321</v>
      </c>
      <c r="Q1030" s="974">
        <f t="shared" ref="Q1030:Q1090" si="16">D1030*4.5</f>
        <v>22.365</v>
      </c>
      <c r="R1030" s="977"/>
    </row>
    <row r="1031" spans="1:18">
      <c r="A1031" s="749" t="s">
        <v>390</v>
      </c>
      <c r="B1031" s="749" t="s">
        <v>391</v>
      </c>
      <c r="C1031" s="815" t="s">
        <v>1796</v>
      </c>
      <c r="D1031" s="749">
        <v>5.38</v>
      </c>
      <c r="E1031" s="681" t="s">
        <v>714</v>
      </c>
      <c r="F1031" s="681" t="s">
        <v>1075</v>
      </c>
      <c r="G1031" s="1054" t="s">
        <v>716</v>
      </c>
      <c r="H1031" s="749" t="s">
        <v>27</v>
      </c>
      <c r="I1031" s="749" t="s">
        <v>28</v>
      </c>
      <c r="J1031" s="749" t="s">
        <v>58</v>
      </c>
      <c r="K1031" s="977"/>
      <c r="L1031" s="772">
        <v>433765.083199</v>
      </c>
      <c r="M1031" s="772">
        <v>4664407.45872</v>
      </c>
      <c r="N1031" s="749" t="s">
        <v>147</v>
      </c>
      <c r="O1031" s="977" t="s">
        <v>1320</v>
      </c>
      <c r="P1031" s="978" t="s">
        <v>1321</v>
      </c>
      <c r="Q1031" s="974">
        <f t="shared" si="16"/>
        <v>24.21</v>
      </c>
      <c r="R1031" s="977"/>
    </row>
    <row r="1032" spans="1:18">
      <c r="A1032" s="749" t="s">
        <v>390</v>
      </c>
      <c r="B1032" s="749" t="s">
        <v>391</v>
      </c>
      <c r="C1032" s="815" t="s">
        <v>431</v>
      </c>
      <c r="D1032" s="749">
        <v>29.02</v>
      </c>
      <c r="E1032" s="681" t="s">
        <v>714</v>
      </c>
      <c r="F1032" s="681" t="s">
        <v>1075</v>
      </c>
      <c r="G1032" s="1054" t="s">
        <v>716</v>
      </c>
      <c r="H1032" s="749" t="s">
        <v>27</v>
      </c>
      <c r="I1032" s="749" t="s">
        <v>28</v>
      </c>
      <c r="J1032" s="749" t="s">
        <v>58</v>
      </c>
      <c r="K1032" s="977"/>
      <c r="L1032" s="772">
        <v>430810.963691</v>
      </c>
      <c r="M1032" s="772">
        <v>4662628.16881</v>
      </c>
      <c r="N1032" s="749" t="s">
        <v>147</v>
      </c>
      <c r="O1032" s="977" t="s">
        <v>1320</v>
      </c>
      <c r="P1032" s="978" t="s">
        <v>1321</v>
      </c>
      <c r="Q1032" s="974">
        <f t="shared" si="16"/>
        <v>130.59</v>
      </c>
      <c r="R1032" s="977"/>
    </row>
    <row r="1033" spans="1:18">
      <c r="A1033" s="749" t="s">
        <v>390</v>
      </c>
      <c r="B1033" s="749" t="s">
        <v>391</v>
      </c>
      <c r="C1033" s="815" t="s">
        <v>352</v>
      </c>
      <c r="D1033" s="749">
        <v>2.21</v>
      </c>
      <c r="E1033" s="681" t="s">
        <v>714</v>
      </c>
      <c r="F1033" s="681" t="s">
        <v>1075</v>
      </c>
      <c r="G1033" s="1054" t="s">
        <v>716</v>
      </c>
      <c r="H1033" s="749" t="s">
        <v>27</v>
      </c>
      <c r="I1033" s="749" t="s">
        <v>28</v>
      </c>
      <c r="J1033" s="749" t="s">
        <v>58</v>
      </c>
      <c r="K1033" s="977"/>
      <c r="L1033" s="772">
        <v>434339.156279</v>
      </c>
      <c r="M1033" s="772">
        <v>4664930.3627</v>
      </c>
      <c r="N1033" s="749" t="s">
        <v>147</v>
      </c>
      <c r="O1033" s="977" t="s">
        <v>1320</v>
      </c>
      <c r="P1033" s="978" t="s">
        <v>1321</v>
      </c>
      <c r="Q1033" s="974">
        <f t="shared" si="16"/>
        <v>9.945</v>
      </c>
      <c r="R1033" s="977"/>
    </row>
    <row r="1034" spans="1:18">
      <c r="A1034" s="749" t="s">
        <v>390</v>
      </c>
      <c r="B1034" s="749" t="s">
        <v>391</v>
      </c>
      <c r="C1034" s="815" t="s">
        <v>420</v>
      </c>
      <c r="D1034" s="749">
        <v>2.41</v>
      </c>
      <c r="E1034" s="681" t="s">
        <v>714</v>
      </c>
      <c r="F1034" s="681" t="s">
        <v>1075</v>
      </c>
      <c r="G1034" s="1054" t="s">
        <v>716</v>
      </c>
      <c r="H1034" s="749" t="s">
        <v>27</v>
      </c>
      <c r="I1034" s="749" t="s">
        <v>28</v>
      </c>
      <c r="J1034" s="749" t="s">
        <v>58</v>
      </c>
      <c r="K1034" s="977"/>
      <c r="L1034" s="772">
        <v>431157.702559</v>
      </c>
      <c r="M1034" s="772">
        <v>4662920.39651</v>
      </c>
      <c r="N1034" s="749" t="s">
        <v>147</v>
      </c>
      <c r="O1034" s="977" t="s">
        <v>1320</v>
      </c>
      <c r="P1034" s="978" t="s">
        <v>1321</v>
      </c>
      <c r="Q1034" s="974">
        <f t="shared" si="16"/>
        <v>10.845</v>
      </c>
      <c r="R1034" s="977"/>
    </row>
    <row r="1035" spans="1:18">
      <c r="A1035" s="749" t="s">
        <v>390</v>
      </c>
      <c r="B1035" s="749" t="s">
        <v>391</v>
      </c>
      <c r="C1035" s="815" t="s">
        <v>1797</v>
      </c>
      <c r="D1035" s="749">
        <v>1.2</v>
      </c>
      <c r="E1035" s="681" t="s">
        <v>714</v>
      </c>
      <c r="F1035" s="681" t="s">
        <v>1075</v>
      </c>
      <c r="G1035" s="1054" t="s">
        <v>716</v>
      </c>
      <c r="H1035" s="749" t="s">
        <v>27</v>
      </c>
      <c r="I1035" s="749" t="s">
        <v>28</v>
      </c>
      <c r="J1035" s="749" t="s">
        <v>58</v>
      </c>
      <c r="K1035" s="977"/>
      <c r="L1035" s="772">
        <v>433719.002424</v>
      </c>
      <c r="M1035" s="772">
        <v>4664199.97512</v>
      </c>
      <c r="N1035" s="749" t="s">
        <v>147</v>
      </c>
      <c r="O1035" s="977" t="s">
        <v>1320</v>
      </c>
      <c r="P1035" s="978" t="s">
        <v>1321</v>
      </c>
      <c r="Q1035" s="974">
        <f t="shared" si="16"/>
        <v>5.4</v>
      </c>
      <c r="R1035" s="977"/>
    </row>
    <row r="1036" spans="1:18">
      <c r="A1036" s="749" t="s">
        <v>390</v>
      </c>
      <c r="B1036" s="749" t="s">
        <v>391</v>
      </c>
      <c r="C1036" s="815" t="s">
        <v>1798</v>
      </c>
      <c r="D1036" s="749">
        <v>11.71</v>
      </c>
      <c r="E1036" s="681" t="s">
        <v>714</v>
      </c>
      <c r="F1036" s="681" t="s">
        <v>1075</v>
      </c>
      <c r="G1036" s="1054" t="s">
        <v>716</v>
      </c>
      <c r="H1036" s="749" t="s">
        <v>27</v>
      </c>
      <c r="I1036" s="749" t="s">
        <v>28</v>
      </c>
      <c r="J1036" s="749" t="s">
        <v>58</v>
      </c>
      <c r="K1036" s="977"/>
      <c r="L1036" s="772">
        <v>435521.105969</v>
      </c>
      <c r="M1036" s="772">
        <v>4664644.99505</v>
      </c>
      <c r="N1036" s="749" t="s">
        <v>147</v>
      </c>
      <c r="O1036" s="977" t="s">
        <v>1320</v>
      </c>
      <c r="P1036" s="978" t="s">
        <v>1321</v>
      </c>
      <c r="Q1036" s="974">
        <f t="shared" si="16"/>
        <v>52.695</v>
      </c>
      <c r="R1036" s="977"/>
    </row>
    <row r="1037" spans="1:18">
      <c r="A1037" s="749" t="s">
        <v>390</v>
      </c>
      <c r="B1037" s="749" t="s">
        <v>391</v>
      </c>
      <c r="C1037" s="815" t="s">
        <v>1142</v>
      </c>
      <c r="D1037" s="749">
        <v>278.71</v>
      </c>
      <c r="E1037" s="681" t="s">
        <v>714</v>
      </c>
      <c r="F1037" s="681" t="s">
        <v>1075</v>
      </c>
      <c r="G1037" s="1054" t="s">
        <v>716</v>
      </c>
      <c r="H1037" s="749" t="s">
        <v>27</v>
      </c>
      <c r="I1037" s="749" t="s">
        <v>28</v>
      </c>
      <c r="J1037" s="749" t="s">
        <v>58</v>
      </c>
      <c r="K1037" s="977"/>
      <c r="L1037" s="772">
        <v>434387.605658</v>
      </c>
      <c r="M1037" s="772">
        <v>4664931.362</v>
      </c>
      <c r="N1037" s="749" t="s">
        <v>147</v>
      </c>
      <c r="O1037" s="977" t="s">
        <v>1320</v>
      </c>
      <c r="P1037" s="978" t="s">
        <v>1321</v>
      </c>
      <c r="Q1037" s="974">
        <f t="shared" si="16"/>
        <v>1254.195</v>
      </c>
      <c r="R1037" s="977"/>
    </row>
    <row r="1038" spans="1:18">
      <c r="A1038" s="749" t="s">
        <v>390</v>
      </c>
      <c r="B1038" s="749" t="s">
        <v>391</v>
      </c>
      <c r="C1038" s="815" t="s">
        <v>1595</v>
      </c>
      <c r="D1038" s="749">
        <v>72.46</v>
      </c>
      <c r="E1038" s="681" t="s">
        <v>714</v>
      </c>
      <c r="F1038" s="681" t="s">
        <v>1075</v>
      </c>
      <c r="G1038" s="1054" t="s">
        <v>716</v>
      </c>
      <c r="H1038" s="749" t="s">
        <v>27</v>
      </c>
      <c r="I1038" s="749" t="s">
        <v>28</v>
      </c>
      <c r="J1038" s="749" t="s">
        <v>58</v>
      </c>
      <c r="K1038" s="977"/>
      <c r="L1038" s="772">
        <v>434159.487168</v>
      </c>
      <c r="M1038" s="772">
        <v>4664577.41707</v>
      </c>
      <c r="N1038" s="749" t="s">
        <v>147</v>
      </c>
      <c r="O1038" s="977" t="s">
        <v>1320</v>
      </c>
      <c r="P1038" s="978" t="s">
        <v>1321</v>
      </c>
      <c r="Q1038" s="974">
        <f t="shared" si="16"/>
        <v>326.07</v>
      </c>
      <c r="R1038" s="977"/>
    </row>
    <row r="1039" spans="1:18">
      <c r="A1039" s="749" t="s">
        <v>390</v>
      </c>
      <c r="B1039" s="749" t="s">
        <v>391</v>
      </c>
      <c r="C1039" s="711" t="s">
        <v>672</v>
      </c>
      <c r="D1039" s="749">
        <v>8.2</v>
      </c>
      <c r="E1039" s="681" t="s">
        <v>714</v>
      </c>
      <c r="F1039" s="681" t="s">
        <v>1075</v>
      </c>
      <c r="G1039" s="1054" t="s">
        <v>716</v>
      </c>
      <c r="H1039" s="749" t="s">
        <v>27</v>
      </c>
      <c r="I1039" s="749" t="s">
        <v>28</v>
      </c>
      <c r="J1039" s="749" t="s">
        <v>58</v>
      </c>
      <c r="K1039" s="977"/>
      <c r="L1039" s="772">
        <v>431311.317083</v>
      </c>
      <c r="M1039" s="772">
        <v>4662856.49637</v>
      </c>
      <c r="N1039" s="749" t="s">
        <v>147</v>
      </c>
      <c r="O1039" s="977" t="s">
        <v>1320</v>
      </c>
      <c r="P1039" s="978" t="s">
        <v>1321</v>
      </c>
      <c r="Q1039" s="974">
        <f t="shared" si="16"/>
        <v>36.9</v>
      </c>
      <c r="R1039" s="977"/>
    </row>
    <row r="1040" spans="1:18">
      <c r="A1040" s="749" t="s">
        <v>390</v>
      </c>
      <c r="B1040" s="749" t="s">
        <v>391</v>
      </c>
      <c r="C1040" s="711" t="s">
        <v>672</v>
      </c>
      <c r="D1040" s="749">
        <v>1.16</v>
      </c>
      <c r="E1040" s="681" t="s">
        <v>714</v>
      </c>
      <c r="F1040" s="681" t="s">
        <v>1075</v>
      </c>
      <c r="G1040" s="1054" t="s">
        <v>716</v>
      </c>
      <c r="H1040" s="749" t="s">
        <v>27</v>
      </c>
      <c r="I1040" s="749" t="s">
        <v>28</v>
      </c>
      <c r="J1040" s="749" t="s">
        <v>58</v>
      </c>
      <c r="K1040" s="977"/>
      <c r="L1040" s="772">
        <v>433706.76922</v>
      </c>
      <c r="M1040" s="772">
        <v>4664305.92377</v>
      </c>
      <c r="N1040" s="749" t="s">
        <v>147</v>
      </c>
      <c r="O1040" s="977" t="s">
        <v>1320</v>
      </c>
      <c r="P1040" s="978" t="s">
        <v>1321</v>
      </c>
      <c r="Q1040" s="974">
        <f t="shared" si="16"/>
        <v>5.22</v>
      </c>
      <c r="R1040" s="977"/>
    </row>
    <row r="1041" spans="1:18">
      <c r="A1041" s="749" t="s">
        <v>390</v>
      </c>
      <c r="B1041" s="749" t="s">
        <v>391</v>
      </c>
      <c r="C1041" s="711" t="s">
        <v>672</v>
      </c>
      <c r="D1041" s="749">
        <v>57.6</v>
      </c>
      <c r="E1041" s="681" t="s">
        <v>714</v>
      </c>
      <c r="F1041" s="681" t="s">
        <v>1075</v>
      </c>
      <c r="G1041" s="1054" t="s">
        <v>716</v>
      </c>
      <c r="H1041" s="749" t="s">
        <v>27</v>
      </c>
      <c r="I1041" s="749" t="s">
        <v>28</v>
      </c>
      <c r="J1041" s="749" t="s">
        <v>58</v>
      </c>
      <c r="K1041" s="977"/>
      <c r="L1041" s="772">
        <v>433945.411165</v>
      </c>
      <c r="M1041" s="772">
        <v>4664296.64469</v>
      </c>
      <c r="N1041" s="749" t="s">
        <v>147</v>
      </c>
      <c r="O1041" s="977" t="s">
        <v>1320</v>
      </c>
      <c r="P1041" s="978" t="s">
        <v>1321</v>
      </c>
      <c r="Q1041" s="974">
        <f t="shared" si="16"/>
        <v>259.2</v>
      </c>
      <c r="R1041" s="977"/>
    </row>
    <row r="1042" spans="1:18">
      <c r="A1042" s="749" t="s">
        <v>390</v>
      </c>
      <c r="B1042" s="749" t="s">
        <v>391</v>
      </c>
      <c r="C1042" s="711" t="s">
        <v>672</v>
      </c>
      <c r="D1042" s="749">
        <v>5.34</v>
      </c>
      <c r="E1042" s="681" t="s">
        <v>714</v>
      </c>
      <c r="F1042" s="681" t="s">
        <v>1075</v>
      </c>
      <c r="G1042" s="1054" t="s">
        <v>716</v>
      </c>
      <c r="H1042" s="749" t="s">
        <v>27</v>
      </c>
      <c r="I1042" s="749" t="s">
        <v>28</v>
      </c>
      <c r="J1042" s="749" t="s">
        <v>58</v>
      </c>
      <c r="K1042" s="977"/>
      <c r="L1042" s="772">
        <v>434184.590969</v>
      </c>
      <c r="M1042" s="772">
        <v>4664443.86535</v>
      </c>
      <c r="N1042" s="749" t="s">
        <v>147</v>
      </c>
      <c r="O1042" s="977" t="s">
        <v>1320</v>
      </c>
      <c r="P1042" s="978" t="s">
        <v>1321</v>
      </c>
      <c r="Q1042" s="974">
        <f t="shared" si="16"/>
        <v>24.03</v>
      </c>
      <c r="R1042" s="977"/>
    </row>
    <row r="1043" spans="1:18">
      <c r="A1043" s="749" t="s">
        <v>390</v>
      </c>
      <c r="B1043" s="749" t="s">
        <v>391</v>
      </c>
      <c r="C1043" s="711" t="s">
        <v>672</v>
      </c>
      <c r="D1043" s="749">
        <v>0.64</v>
      </c>
      <c r="E1043" s="681" t="s">
        <v>714</v>
      </c>
      <c r="F1043" s="681" t="s">
        <v>1075</v>
      </c>
      <c r="G1043" s="1054" t="s">
        <v>716</v>
      </c>
      <c r="H1043" s="749" t="s">
        <v>27</v>
      </c>
      <c r="I1043" s="749" t="s">
        <v>28</v>
      </c>
      <c r="J1043" s="749" t="s">
        <v>58</v>
      </c>
      <c r="K1043" s="977"/>
      <c r="L1043" s="772">
        <v>430932.026724</v>
      </c>
      <c r="M1043" s="772">
        <v>4662897.63062</v>
      </c>
      <c r="N1043" s="749" t="s">
        <v>147</v>
      </c>
      <c r="O1043" s="977" t="s">
        <v>1320</v>
      </c>
      <c r="P1043" s="978" t="s">
        <v>1321</v>
      </c>
      <c r="Q1043" s="974">
        <f t="shared" si="16"/>
        <v>2.88</v>
      </c>
      <c r="R1043" s="977"/>
    </row>
    <row r="1044" spans="1:18">
      <c r="A1044" s="749" t="s">
        <v>390</v>
      </c>
      <c r="B1044" s="749" t="s">
        <v>391</v>
      </c>
      <c r="C1044" s="711" t="s">
        <v>1361</v>
      </c>
      <c r="D1044" s="749">
        <v>32.29</v>
      </c>
      <c r="E1044" s="681" t="s">
        <v>714</v>
      </c>
      <c r="F1044" s="681" t="s">
        <v>1075</v>
      </c>
      <c r="G1044" s="1054" t="s">
        <v>716</v>
      </c>
      <c r="H1044" s="749" t="s">
        <v>27</v>
      </c>
      <c r="I1044" s="749" t="s">
        <v>28</v>
      </c>
      <c r="J1044" s="749" t="s">
        <v>58</v>
      </c>
      <c r="K1044" s="977"/>
      <c r="L1044" s="772">
        <v>430877.498449</v>
      </c>
      <c r="M1044" s="772">
        <v>4662859.76759</v>
      </c>
      <c r="N1044" s="749" t="s">
        <v>147</v>
      </c>
      <c r="O1044" s="977" t="s">
        <v>1320</v>
      </c>
      <c r="P1044" s="978" t="s">
        <v>1321</v>
      </c>
      <c r="Q1044" s="974">
        <f t="shared" si="16"/>
        <v>145.305</v>
      </c>
      <c r="R1044" s="977"/>
    </row>
    <row r="1045" spans="1:18">
      <c r="A1045" s="749" t="s">
        <v>390</v>
      </c>
      <c r="B1045" s="749" t="s">
        <v>391</v>
      </c>
      <c r="C1045" s="711" t="s">
        <v>1416</v>
      </c>
      <c r="D1045" s="749">
        <v>18.08</v>
      </c>
      <c r="E1045" s="681" t="s">
        <v>714</v>
      </c>
      <c r="F1045" s="681" t="s">
        <v>1075</v>
      </c>
      <c r="G1045" s="1054" t="s">
        <v>716</v>
      </c>
      <c r="H1045" s="749" t="s">
        <v>27</v>
      </c>
      <c r="I1045" s="749" t="s">
        <v>28</v>
      </c>
      <c r="J1045" s="749" t="s">
        <v>58</v>
      </c>
      <c r="K1045" s="977"/>
      <c r="L1045" s="772">
        <v>431727.048598</v>
      </c>
      <c r="M1045" s="772">
        <v>4662707.84615</v>
      </c>
      <c r="N1045" s="749" t="s">
        <v>147</v>
      </c>
      <c r="O1045" s="977" t="s">
        <v>1320</v>
      </c>
      <c r="P1045" s="978" t="s">
        <v>1321</v>
      </c>
      <c r="Q1045" s="974">
        <f t="shared" si="16"/>
        <v>81.36</v>
      </c>
      <c r="R1045" s="977"/>
    </row>
    <row r="1046" spans="1:18">
      <c r="A1046" s="749" t="s">
        <v>390</v>
      </c>
      <c r="B1046" s="749" t="s">
        <v>391</v>
      </c>
      <c r="C1046" s="711" t="s">
        <v>1388</v>
      </c>
      <c r="D1046" s="749">
        <v>8.3</v>
      </c>
      <c r="E1046" s="681" t="s">
        <v>714</v>
      </c>
      <c r="F1046" s="681" t="s">
        <v>1075</v>
      </c>
      <c r="G1046" s="1054" t="s">
        <v>716</v>
      </c>
      <c r="H1046" s="749" t="s">
        <v>27</v>
      </c>
      <c r="I1046" s="749" t="s">
        <v>28</v>
      </c>
      <c r="J1046" s="749" t="s">
        <v>1792</v>
      </c>
      <c r="K1046" s="977"/>
      <c r="L1046" s="772">
        <v>432100.628246</v>
      </c>
      <c r="M1046" s="772">
        <v>4662631.12083</v>
      </c>
      <c r="N1046" s="749" t="s">
        <v>147</v>
      </c>
      <c r="O1046" s="977" t="s">
        <v>1320</v>
      </c>
      <c r="P1046" s="978" t="s">
        <v>1321</v>
      </c>
      <c r="Q1046" s="974">
        <f t="shared" si="16"/>
        <v>37.35</v>
      </c>
      <c r="R1046" s="977"/>
    </row>
    <row r="1047" spans="1:18">
      <c r="A1047" s="749" t="s">
        <v>390</v>
      </c>
      <c r="B1047" s="749" t="s">
        <v>391</v>
      </c>
      <c r="C1047" s="711" t="s">
        <v>1361</v>
      </c>
      <c r="D1047" s="749">
        <v>16.75</v>
      </c>
      <c r="E1047" s="681" t="s">
        <v>714</v>
      </c>
      <c r="F1047" s="681" t="s">
        <v>1075</v>
      </c>
      <c r="G1047" s="1054" t="s">
        <v>716</v>
      </c>
      <c r="H1047" s="749" t="s">
        <v>27</v>
      </c>
      <c r="I1047" s="749" t="s">
        <v>28</v>
      </c>
      <c r="J1047" s="749" t="s">
        <v>1792</v>
      </c>
      <c r="K1047" s="977"/>
      <c r="L1047" s="772">
        <v>433918.875551</v>
      </c>
      <c r="M1047" s="772">
        <v>4664208.10025</v>
      </c>
      <c r="N1047" s="749" t="s">
        <v>147</v>
      </c>
      <c r="O1047" s="977" t="s">
        <v>1320</v>
      </c>
      <c r="P1047" s="978" t="s">
        <v>1321</v>
      </c>
      <c r="Q1047" s="974">
        <f t="shared" si="16"/>
        <v>75.375</v>
      </c>
      <c r="R1047" s="977"/>
    </row>
    <row r="1048" spans="1:18">
      <c r="A1048" s="749" t="s">
        <v>390</v>
      </c>
      <c r="B1048" s="749" t="s">
        <v>391</v>
      </c>
      <c r="C1048" s="815" t="s">
        <v>1799</v>
      </c>
      <c r="D1048" s="802">
        <v>2.04</v>
      </c>
      <c r="E1048" s="681" t="s">
        <v>714</v>
      </c>
      <c r="F1048" s="681" t="s">
        <v>1075</v>
      </c>
      <c r="G1048" s="1054" t="s">
        <v>716</v>
      </c>
      <c r="H1048" s="749" t="s">
        <v>27</v>
      </c>
      <c r="I1048" s="749" t="s">
        <v>28</v>
      </c>
      <c r="J1048" s="749" t="s">
        <v>58</v>
      </c>
      <c r="K1048" s="977"/>
      <c r="L1048" s="772">
        <v>433625.367706</v>
      </c>
      <c r="M1048" s="772">
        <v>4663188.69884</v>
      </c>
      <c r="N1048" s="749" t="s">
        <v>147</v>
      </c>
      <c r="O1048" s="977" t="s">
        <v>1320</v>
      </c>
      <c r="P1048" s="978" t="s">
        <v>1321</v>
      </c>
      <c r="Q1048" s="974">
        <f t="shared" si="16"/>
        <v>9.18</v>
      </c>
      <c r="R1048" s="977"/>
    </row>
    <row r="1049" spans="1:18">
      <c r="A1049" s="749" t="s">
        <v>390</v>
      </c>
      <c r="B1049" s="749" t="s">
        <v>391</v>
      </c>
      <c r="C1049" s="815" t="s">
        <v>446</v>
      </c>
      <c r="D1049" s="749">
        <v>8.99</v>
      </c>
      <c r="E1049" s="681" t="s">
        <v>714</v>
      </c>
      <c r="F1049" s="681" t="s">
        <v>1075</v>
      </c>
      <c r="G1049" s="1054" t="s">
        <v>716</v>
      </c>
      <c r="H1049" s="749" t="s">
        <v>27</v>
      </c>
      <c r="I1049" s="749" t="s">
        <v>28</v>
      </c>
      <c r="J1049" s="749" t="s">
        <v>58</v>
      </c>
      <c r="K1049" s="977"/>
      <c r="L1049" s="772">
        <v>433102.626636</v>
      </c>
      <c r="M1049" s="772">
        <v>4664121.8956</v>
      </c>
      <c r="N1049" s="749" t="s">
        <v>147</v>
      </c>
      <c r="O1049" s="977" t="s">
        <v>1320</v>
      </c>
      <c r="P1049" s="978" t="s">
        <v>1321</v>
      </c>
      <c r="Q1049" s="974">
        <f t="shared" si="16"/>
        <v>40.455</v>
      </c>
      <c r="R1049" s="977"/>
    </row>
    <row r="1050" spans="1:18">
      <c r="A1050" s="749" t="s">
        <v>390</v>
      </c>
      <c r="B1050" s="749" t="s">
        <v>391</v>
      </c>
      <c r="C1050" s="815" t="s">
        <v>536</v>
      </c>
      <c r="D1050" s="749">
        <v>12.39</v>
      </c>
      <c r="E1050" s="681" t="s">
        <v>714</v>
      </c>
      <c r="F1050" s="681" t="s">
        <v>1075</v>
      </c>
      <c r="G1050" s="1054" t="s">
        <v>716</v>
      </c>
      <c r="H1050" s="681" t="s">
        <v>1267</v>
      </c>
      <c r="I1050" s="749" t="s">
        <v>28</v>
      </c>
      <c r="J1050" s="749" t="s">
        <v>327</v>
      </c>
      <c r="K1050" s="977"/>
      <c r="L1050" s="772">
        <v>432942.990544</v>
      </c>
      <c r="M1050" s="772">
        <v>4664013.26297</v>
      </c>
      <c r="N1050" s="749" t="s">
        <v>147</v>
      </c>
      <c r="O1050" s="977" t="s">
        <v>1320</v>
      </c>
      <c r="P1050" s="978" t="s">
        <v>1321</v>
      </c>
      <c r="Q1050" s="974">
        <f t="shared" si="16"/>
        <v>55.755</v>
      </c>
      <c r="R1050" s="977"/>
    </row>
    <row r="1051" spans="1:18">
      <c r="A1051" s="749" t="s">
        <v>390</v>
      </c>
      <c r="B1051" s="749" t="s">
        <v>391</v>
      </c>
      <c r="C1051" s="815" t="s">
        <v>628</v>
      </c>
      <c r="D1051" s="749">
        <v>1.19</v>
      </c>
      <c r="E1051" s="681" t="s">
        <v>714</v>
      </c>
      <c r="F1051" s="681" t="s">
        <v>1075</v>
      </c>
      <c r="G1051" s="1054" t="s">
        <v>716</v>
      </c>
      <c r="H1051" s="749" t="s">
        <v>27</v>
      </c>
      <c r="I1051" s="749" t="s">
        <v>28</v>
      </c>
      <c r="J1051" s="749" t="s">
        <v>58</v>
      </c>
      <c r="K1051" s="977"/>
      <c r="L1051" s="772">
        <v>433015.177973</v>
      </c>
      <c r="M1051" s="772">
        <v>4664027.99272</v>
      </c>
      <c r="N1051" s="749" t="s">
        <v>147</v>
      </c>
      <c r="O1051" s="977" t="s">
        <v>1320</v>
      </c>
      <c r="P1051" s="978" t="s">
        <v>1321</v>
      </c>
      <c r="Q1051" s="974">
        <f t="shared" si="16"/>
        <v>5.355</v>
      </c>
      <c r="R1051" s="977"/>
    </row>
    <row r="1052" spans="1:18">
      <c r="A1052" s="749" t="s">
        <v>390</v>
      </c>
      <c r="B1052" s="749" t="s">
        <v>391</v>
      </c>
      <c r="C1052" s="815" t="s">
        <v>438</v>
      </c>
      <c r="D1052" s="749">
        <v>35.58</v>
      </c>
      <c r="E1052" s="681" t="s">
        <v>714</v>
      </c>
      <c r="F1052" s="681" t="s">
        <v>1075</v>
      </c>
      <c r="G1052" s="1054" t="s">
        <v>716</v>
      </c>
      <c r="H1052" s="749" t="s">
        <v>27</v>
      </c>
      <c r="I1052" s="749" t="s">
        <v>28</v>
      </c>
      <c r="J1052" s="749" t="s">
        <v>58</v>
      </c>
      <c r="K1052" s="977"/>
      <c r="L1052" s="772">
        <v>433108.658707</v>
      </c>
      <c r="M1052" s="772">
        <v>4664181.13424</v>
      </c>
      <c r="N1052" s="749" t="s">
        <v>147</v>
      </c>
      <c r="O1052" s="977" t="s">
        <v>1320</v>
      </c>
      <c r="P1052" s="978" t="s">
        <v>1321</v>
      </c>
      <c r="Q1052" s="974">
        <f t="shared" si="16"/>
        <v>160.11</v>
      </c>
      <c r="R1052" s="977"/>
    </row>
    <row r="1053" spans="1:18">
      <c r="A1053" s="749" t="s">
        <v>390</v>
      </c>
      <c r="B1053" s="749" t="s">
        <v>391</v>
      </c>
      <c r="C1053" s="815" t="s">
        <v>608</v>
      </c>
      <c r="D1053" s="749">
        <v>5.2</v>
      </c>
      <c r="E1053" s="681" t="s">
        <v>714</v>
      </c>
      <c r="F1053" s="681" t="s">
        <v>1075</v>
      </c>
      <c r="G1053" s="1054" t="s">
        <v>716</v>
      </c>
      <c r="H1053" s="749" t="s">
        <v>27</v>
      </c>
      <c r="I1053" s="749" t="s">
        <v>28</v>
      </c>
      <c r="J1053" s="749" t="s">
        <v>58</v>
      </c>
      <c r="K1053" s="977"/>
      <c r="L1053" s="772">
        <v>432983.48299</v>
      </c>
      <c r="M1053" s="772">
        <v>4664148.87772</v>
      </c>
      <c r="N1053" s="749" t="s">
        <v>147</v>
      </c>
      <c r="O1053" s="977" t="s">
        <v>1320</v>
      </c>
      <c r="P1053" s="978" t="s">
        <v>1321</v>
      </c>
      <c r="Q1053" s="974">
        <f t="shared" si="16"/>
        <v>23.4</v>
      </c>
      <c r="R1053" s="977"/>
    </row>
    <row r="1054" spans="1:18">
      <c r="A1054" s="749" t="s">
        <v>390</v>
      </c>
      <c r="B1054" s="749" t="s">
        <v>391</v>
      </c>
      <c r="C1054" s="815" t="s">
        <v>1578</v>
      </c>
      <c r="D1054" s="749">
        <v>4.16</v>
      </c>
      <c r="E1054" s="681" t="s">
        <v>714</v>
      </c>
      <c r="F1054" s="681" t="s">
        <v>1075</v>
      </c>
      <c r="G1054" s="1054" t="s">
        <v>716</v>
      </c>
      <c r="H1054" s="749" t="s">
        <v>27</v>
      </c>
      <c r="I1054" s="749" t="s">
        <v>28</v>
      </c>
      <c r="J1054" s="749" t="s">
        <v>58</v>
      </c>
      <c r="K1054" s="977"/>
      <c r="L1054" s="772">
        <v>433075.877964</v>
      </c>
      <c r="M1054" s="772">
        <v>4664129.46245</v>
      </c>
      <c r="N1054" s="749" t="s">
        <v>147</v>
      </c>
      <c r="O1054" s="977" t="s">
        <v>1320</v>
      </c>
      <c r="P1054" s="978" t="s">
        <v>1321</v>
      </c>
      <c r="Q1054" s="974">
        <f t="shared" si="16"/>
        <v>18.72</v>
      </c>
      <c r="R1054" s="977"/>
    </row>
    <row r="1055" spans="1:18">
      <c r="A1055" s="749" t="s">
        <v>390</v>
      </c>
      <c r="B1055" s="749" t="s">
        <v>391</v>
      </c>
      <c r="C1055" s="815" t="s">
        <v>1800</v>
      </c>
      <c r="D1055" s="802">
        <v>0.84</v>
      </c>
      <c r="E1055" s="681" t="s">
        <v>714</v>
      </c>
      <c r="F1055" s="681" t="s">
        <v>1075</v>
      </c>
      <c r="G1055" s="1054" t="s">
        <v>716</v>
      </c>
      <c r="H1055" s="749" t="s">
        <v>27</v>
      </c>
      <c r="I1055" s="749" t="s">
        <v>28</v>
      </c>
      <c r="J1055" s="749" t="s">
        <v>58</v>
      </c>
      <c r="K1055" s="977"/>
      <c r="L1055" s="772">
        <v>433613.959832</v>
      </c>
      <c r="M1055" s="772">
        <v>4663251.41605</v>
      </c>
      <c r="N1055" s="749" t="s">
        <v>147</v>
      </c>
      <c r="O1055" s="977" t="s">
        <v>1320</v>
      </c>
      <c r="P1055" s="978" t="s">
        <v>1321</v>
      </c>
      <c r="Q1055" s="974">
        <f t="shared" si="16"/>
        <v>3.78</v>
      </c>
      <c r="R1055" s="977"/>
    </row>
    <row r="1056" ht="21" spans="1:18">
      <c r="A1056" s="749" t="s">
        <v>390</v>
      </c>
      <c r="B1056" s="749" t="s">
        <v>391</v>
      </c>
      <c r="C1056" s="711" t="s">
        <v>1801</v>
      </c>
      <c r="D1056" s="802">
        <v>1.68</v>
      </c>
      <c r="E1056" s="681" t="s">
        <v>714</v>
      </c>
      <c r="F1056" s="681" t="s">
        <v>1075</v>
      </c>
      <c r="G1056" s="1054" t="s">
        <v>716</v>
      </c>
      <c r="H1056" s="749" t="s">
        <v>27</v>
      </c>
      <c r="I1056" s="749" t="s">
        <v>28</v>
      </c>
      <c r="J1056" s="749" t="s">
        <v>58</v>
      </c>
      <c r="K1056" s="977"/>
      <c r="L1056" s="772">
        <v>433581.365497</v>
      </c>
      <c r="M1056" s="772">
        <v>4663269.92207</v>
      </c>
      <c r="N1056" s="749" t="s">
        <v>147</v>
      </c>
      <c r="O1056" s="977" t="s">
        <v>1320</v>
      </c>
      <c r="P1056" s="978" t="s">
        <v>1321</v>
      </c>
      <c r="Q1056" s="974">
        <f t="shared" si="16"/>
        <v>7.56</v>
      </c>
      <c r="R1056" s="977"/>
    </row>
    <row r="1057" spans="1:18">
      <c r="A1057" s="749" t="s">
        <v>390</v>
      </c>
      <c r="B1057" s="749" t="s">
        <v>391</v>
      </c>
      <c r="C1057" s="815" t="s">
        <v>1802</v>
      </c>
      <c r="D1057" s="749">
        <v>15.61</v>
      </c>
      <c r="E1057" s="681" t="s">
        <v>714</v>
      </c>
      <c r="F1057" s="681" t="s">
        <v>1075</v>
      </c>
      <c r="G1057" s="1054" t="s">
        <v>716</v>
      </c>
      <c r="H1057" s="681" t="s">
        <v>1267</v>
      </c>
      <c r="I1057" s="749" t="s">
        <v>28</v>
      </c>
      <c r="J1057" s="749" t="s">
        <v>327</v>
      </c>
      <c r="K1057" s="977"/>
      <c r="L1057" s="772">
        <v>434435.467444</v>
      </c>
      <c r="M1057" s="772">
        <v>4663758.34925</v>
      </c>
      <c r="N1057" s="749" t="s">
        <v>147</v>
      </c>
      <c r="O1057" s="977" t="s">
        <v>1320</v>
      </c>
      <c r="P1057" s="978" t="s">
        <v>1321</v>
      </c>
      <c r="Q1057" s="974">
        <f t="shared" si="16"/>
        <v>70.245</v>
      </c>
      <c r="R1057" s="977"/>
    </row>
    <row r="1058" spans="1:18">
      <c r="A1058" s="749" t="s">
        <v>390</v>
      </c>
      <c r="B1058" s="749" t="s">
        <v>391</v>
      </c>
      <c r="C1058" s="815" t="s">
        <v>1492</v>
      </c>
      <c r="D1058" s="749">
        <v>132.28</v>
      </c>
      <c r="E1058" s="681" t="s">
        <v>714</v>
      </c>
      <c r="F1058" s="681" t="s">
        <v>1075</v>
      </c>
      <c r="G1058" s="1054" t="s">
        <v>716</v>
      </c>
      <c r="H1058" s="681" t="s">
        <v>1267</v>
      </c>
      <c r="I1058" s="749" t="s">
        <v>28</v>
      </c>
      <c r="J1058" s="749" t="s">
        <v>327</v>
      </c>
      <c r="K1058" s="977"/>
      <c r="L1058" s="772">
        <v>434125.819258</v>
      </c>
      <c r="M1058" s="772">
        <v>4663381.512</v>
      </c>
      <c r="N1058" s="749" t="s">
        <v>147</v>
      </c>
      <c r="O1058" s="977" t="s">
        <v>1803</v>
      </c>
      <c r="P1058" s="978" t="s">
        <v>427</v>
      </c>
      <c r="Q1058" s="974">
        <f t="shared" si="16"/>
        <v>595.26</v>
      </c>
      <c r="R1058" s="977"/>
    </row>
    <row r="1059" spans="1:18">
      <c r="A1059" s="749" t="s">
        <v>390</v>
      </c>
      <c r="B1059" s="749" t="s">
        <v>391</v>
      </c>
      <c r="C1059" s="815" t="s">
        <v>1804</v>
      </c>
      <c r="D1059" s="749">
        <v>29.83</v>
      </c>
      <c r="E1059" s="681" t="s">
        <v>714</v>
      </c>
      <c r="F1059" s="681" t="s">
        <v>1075</v>
      </c>
      <c r="G1059" s="1054" t="s">
        <v>716</v>
      </c>
      <c r="H1059" s="749" t="s">
        <v>27</v>
      </c>
      <c r="I1059" s="749" t="s">
        <v>28</v>
      </c>
      <c r="J1059" s="749" t="s">
        <v>58</v>
      </c>
      <c r="K1059" s="977"/>
      <c r="L1059" s="772">
        <v>434003.86626</v>
      </c>
      <c r="M1059" s="772">
        <v>4663475.22189</v>
      </c>
      <c r="N1059" s="749" t="s">
        <v>147</v>
      </c>
      <c r="O1059" s="977" t="s">
        <v>1803</v>
      </c>
      <c r="P1059" s="978" t="s">
        <v>427</v>
      </c>
      <c r="Q1059" s="974">
        <f t="shared" si="16"/>
        <v>134.235</v>
      </c>
      <c r="R1059" s="977"/>
    </row>
    <row r="1060" spans="1:18">
      <c r="A1060" s="749" t="s">
        <v>390</v>
      </c>
      <c r="B1060" s="749" t="s">
        <v>391</v>
      </c>
      <c r="C1060" s="815" t="s">
        <v>1159</v>
      </c>
      <c r="D1060" s="749">
        <v>33.97</v>
      </c>
      <c r="E1060" s="681" t="s">
        <v>714</v>
      </c>
      <c r="F1060" s="681" t="s">
        <v>1075</v>
      </c>
      <c r="G1060" s="1054" t="s">
        <v>716</v>
      </c>
      <c r="H1060" s="749" t="s">
        <v>27</v>
      </c>
      <c r="I1060" s="749" t="s">
        <v>28</v>
      </c>
      <c r="J1060" s="749" t="s">
        <v>58</v>
      </c>
      <c r="K1060" s="977"/>
      <c r="L1060" s="772">
        <v>434369.275074</v>
      </c>
      <c r="M1060" s="772">
        <v>4663706.28913</v>
      </c>
      <c r="N1060" s="749" t="s">
        <v>147</v>
      </c>
      <c r="O1060" s="977" t="s">
        <v>1803</v>
      </c>
      <c r="P1060" s="978" t="s">
        <v>427</v>
      </c>
      <c r="Q1060" s="974">
        <f t="shared" si="16"/>
        <v>152.865</v>
      </c>
      <c r="R1060" s="977"/>
    </row>
    <row r="1061" spans="1:18">
      <c r="A1061" s="749" t="s">
        <v>390</v>
      </c>
      <c r="B1061" s="749" t="s">
        <v>391</v>
      </c>
      <c r="C1061" s="815" t="s">
        <v>1399</v>
      </c>
      <c r="D1061" s="749">
        <v>1.97</v>
      </c>
      <c r="E1061" s="681" t="s">
        <v>714</v>
      </c>
      <c r="F1061" s="681" t="s">
        <v>1075</v>
      </c>
      <c r="G1061" s="1054" t="s">
        <v>716</v>
      </c>
      <c r="H1061" s="749" t="s">
        <v>27</v>
      </c>
      <c r="I1061" s="749" t="s">
        <v>28</v>
      </c>
      <c r="J1061" s="749" t="s">
        <v>58</v>
      </c>
      <c r="K1061" s="977"/>
      <c r="L1061" s="772">
        <v>434388.933209</v>
      </c>
      <c r="M1061" s="772">
        <v>4663834.52137</v>
      </c>
      <c r="N1061" s="749" t="s">
        <v>147</v>
      </c>
      <c r="O1061" s="977" t="s">
        <v>1803</v>
      </c>
      <c r="P1061" s="978" t="s">
        <v>427</v>
      </c>
      <c r="Q1061" s="974">
        <f t="shared" si="16"/>
        <v>8.865</v>
      </c>
      <c r="R1061" s="977"/>
    </row>
    <row r="1062" spans="1:18">
      <c r="A1062" s="749" t="s">
        <v>390</v>
      </c>
      <c r="B1062" s="749" t="s">
        <v>391</v>
      </c>
      <c r="C1062" s="815" t="s">
        <v>455</v>
      </c>
      <c r="D1062" s="749">
        <v>14.72</v>
      </c>
      <c r="E1062" s="681" t="s">
        <v>714</v>
      </c>
      <c r="F1062" s="681" t="s">
        <v>1075</v>
      </c>
      <c r="G1062" s="1054" t="s">
        <v>716</v>
      </c>
      <c r="H1062" s="749" t="s">
        <v>48</v>
      </c>
      <c r="I1062" s="749" t="s">
        <v>28</v>
      </c>
      <c r="J1062" s="749" t="s">
        <v>58</v>
      </c>
      <c r="K1062" s="977"/>
      <c r="L1062" s="772">
        <v>434327.331319</v>
      </c>
      <c r="M1062" s="772">
        <v>4663970.57244</v>
      </c>
      <c r="N1062" s="749" t="s">
        <v>147</v>
      </c>
      <c r="O1062" s="977" t="s">
        <v>1803</v>
      </c>
      <c r="P1062" s="978" t="s">
        <v>427</v>
      </c>
      <c r="Q1062" s="974">
        <f t="shared" si="16"/>
        <v>66.24</v>
      </c>
      <c r="R1062" s="977"/>
    </row>
    <row r="1063" spans="1:18">
      <c r="A1063" s="749" t="s">
        <v>390</v>
      </c>
      <c r="B1063" s="749" t="s">
        <v>391</v>
      </c>
      <c r="C1063" s="815" t="s">
        <v>1805</v>
      </c>
      <c r="D1063" s="749">
        <v>113.29</v>
      </c>
      <c r="E1063" s="681" t="s">
        <v>714</v>
      </c>
      <c r="F1063" s="681" t="s">
        <v>1075</v>
      </c>
      <c r="G1063" s="1054" t="s">
        <v>716</v>
      </c>
      <c r="H1063" s="681" t="s">
        <v>1267</v>
      </c>
      <c r="I1063" s="749" t="s">
        <v>28</v>
      </c>
      <c r="J1063" s="749" t="s">
        <v>327</v>
      </c>
      <c r="K1063" s="977"/>
      <c r="L1063" s="772">
        <v>434256.636613</v>
      </c>
      <c r="M1063" s="772">
        <v>4663487.88506</v>
      </c>
      <c r="N1063" s="749" t="s">
        <v>147</v>
      </c>
      <c r="O1063" s="977" t="s">
        <v>1803</v>
      </c>
      <c r="P1063" s="978" t="s">
        <v>427</v>
      </c>
      <c r="Q1063" s="974">
        <f t="shared" si="16"/>
        <v>509.805</v>
      </c>
      <c r="R1063" s="977"/>
    </row>
    <row r="1064" spans="1:18">
      <c r="A1064" s="749" t="s">
        <v>390</v>
      </c>
      <c r="B1064" s="749" t="s">
        <v>391</v>
      </c>
      <c r="C1064" s="815" t="s">
        <v>1631</v>
      </c>
      <c r="D1064" s="749">
        <v>1.76</v>
      </c>
      <c r="E1064" s="681" t="s">
        <v>714</v>
      </c>
      <c r="F1064" s="681" t="s">
        <v>1075</v>
      </c>
      <c r="G1064" s="1054" t="s">
        <v>716</v>
      </c>
      <c r="H1064" s="749" t="s">
        <v>27</v>
      </c>
      <c r="I1064" s="749" t="s">
        <v>28</v>
      </c>
      <c r="J1064" s="749" t="s">
        <v>58</v>
      </c>
      <c r="K1064" s="977"/>
      <c r="L1064" s="772">
        <v>434274.919219</v>
      </c>
      <c r="M1064" s="772">
        <v>4663754.74515</v>
      </c>
      <c r="N1064" s="749" t="s">
        <v>147</v>
      </c>
      <c r="O1064" s="977" t="s">
        <v>1803</v>
      </c>
      <c r="P1064" s="978" t="s">
        <v>427</v>
      </c>
      <c r="Q1064" s="974">
        <f t="shared" si="16"/>
        <v>7.92</v>
      </c>
      <c r="R1064" s="977"/>
    </row>
    <row r="1065" spans="1:18">
      <c r="A1065" s="749" t="s">
        <v>390</v>
      </c>
      <c r="B1065" s="749" t="s">
        <v>391</v>
      </c>
      <c r="C1065" s="815" t="s">
        <v>1806</v>
      </c>
      <c r="D1065" s="802">
        <v>10.99</v>
      </c>
      <c r="E1065" s="681" t="s">
        <v>714</v>
      </c>
      <c r="F1065" s="681" t="s">
        <v>1075</v>
      </c>
      <c r="G1065" s="1054" t="s">
        <v>716</v>
      </c>
      <c r="H1065" s="749" t="s">
        <v>27</v>
      </c>
      <c r="I1065" s="749" t="s">
        <v>28</v>
      </c>
      <c r="J1065" s="749" t="s">
        <v>29</v>
      </c>
      <c r="K1065" s="977"/>
      <c r="L1065" s="772">
        <v>433918.875551</v>
      </c>
      <c r="M1065" s="772">
        <v>4664208.10025</v>
      </c>
      <c r="N1065" s="749" t="s">
        <v>147</v>
      </c>
      <c r="O1065" s="977" t="s">
        <v>1803</v>
      </c>
      <c r="P1065" s="978" t="s">
        <v>427</v>
      </c>
      <c r="Q1065" s="974">
        <f t="shared" si="16"/>
        <v>49.455</v>
      </c>
      <c r="R1065" s="977"/>
    </row>
    <row r="1066" spans="1:18">
      <c r="A1066" s="749" t="s">
        <v>390</v>
      </c>
      <c r="B1066" s="749" t="s">
        <v>391</v>
      </c>
      <c r="C1066" s="815" t="s">
        <v>1632</v>
      </c>
      <c r="D1066" s="802">
        <v>21.62</v>
      </c>
      <c r="E1066" s="681" t="s">
        <v>714</v>
      </c>
      <c r="F1066" s="681" t="s">
        <v>1075</v>
      </c>
      <c r="G1066" s="1054" t="s">
        <v>716</v>
      </c>
      <c r="H1066" s="681" t="s">
        <v>1267</v>
      </c>
      <c r="I1066" s="749" t="s">
        <v>28</v>
      </c>
      <c r="J1066" s="749" t="s">
        <v>327</v>
      </c>
      <c r="K1066" s="977"/>
      <c r="L1066" s="772">
        <v>435105.815469</v>
      </c>
      <c r="M1066" s="772">
        <v>4663665.09259</v>
      </c>
      <c r="N1066" s="749" t="s">
        <v>147</v>
      </c>
      <c r="O1066" s="977" t="s">
        <v>1803</v>
      </c>
      <c r="P1066" s="978" t="s">
        <v>427</v>
      </c>
      <c r="Q1066" s="974">
        <f t="shared" si="16"/>
        <v>97.29</v>
      </c>
      <c r="R1066" s="977"/>
    </row>
    <row r="1067" spans="1:18">
      <c r="A1067" s="749" t="s">
        <v>390</v>
      </c>
      <c r="B1067" s="749" t="s">
        <v>391</v>
      </c>
      <c r="C1067" s="815" t="s">
        <v>1484</v>
      </c>
      <c r="D1067" s="802">
        <v>1.64</v>
      </c>
      <c r="E1067" s="681" t="s">
        <v>714</v>
      </c>
      <c r="F1067" s="681" t="s">
        <v>1075</v>
      </c>
      <c r="G1067" s="1054" t="s">
        <v>716</v>
      </c>
      <c r="H1067" s="749" t="s">
        <v>27</v>
      </c>
      <c r="I1067" s="749" t="s">
        <v>28</v>
      </c>
      <c r="J1067" s="749" t="s">
        <v>58</v>
      </c>
      <c r="K1067" s="977"/>
      <c r="L1067" s="772">
        <v>433738.22294</v>
      </c>
      <c r="M1067" s="772">
        <v>4663090.20363</v>
      </c>
      <c r="N1067" s="749" t="s">
        <v>147</v>
      </c>
      <c r="O1067" s="977" t="s">
        <v>1803</v>
      </c>
      <c r="P1067" s="978" t="s">
        <v>427</v>
      </c>
      <c r="Q1067" s="974">
        <f t="shared" si="16"/>
        <v>7.38</v>
      </c>
      <c r="R1067" s="977"/>
    </row>
    <row r="1068" spans="1:18">
      <c r="A1068" s="749" t="s">
        <v>390</v>
      </c>
      <c r="B1068" s="749" t="s">
        <v>391</v>
      </c>
      <c r="C1068" s="815" t="s">
        <v>443</v>
      </c>
      <c r="D1068" s="802">
        <v>21.44</v>
      </c>
      <c r="E1068" s="681" t="s">
        <v>714</v>
      </c>
      <c r="F1068" s="681" t="s">
        <v>1075</v>
      </c>
      <c r="G1068" s="1054" t="s">
        <v>716</v>
      </c>
      <c r="H1068" s="681" t="s">
        <v>1267</v>
      </c>
      <c r="I1068" s="749" t="s">
        <v>28</v>
      </c>
      <c r="J1068" s="749" t="s">
        <v>327</v>
      </c>
      <c r="K1068" s="977"/>
      <c r="L1068" s="772">
        <v>435829.78315</v>
      </c>
      <c r="M1068" s="772">
        <v>4664160.01676</v>
      </c>
      <c r="N1068" s="749" t="s">
        <v>147</v>
      </c>
      <c r="O1068" s="977" t="s">
        <v>1803</v>
      </c>
      <c r="P1068" s="978" t="s">
        <v>427</v>
      </c>
      <c r="Q1068" s="974">
        <f t="shared" si="16"/>
        <v>96.48</v>
      </c>
      <c r="R1068" s="977"/>
    </row>
    <row r="1069" spans="1:18">
      <c r="A1069" s="749" t="s">
        <v>390</v>
      </c>
      <c r="B1069" s="749" t="s">
        <v>391</v>
      </c>
      <c r="C1069" s="815" t="s">
        <v>1807</v>
      </c>
      <c r="D1069" s="749">
        <v>3.84</v>
      </c>
      <c r="E1069" s="681" t="s">
        <v>714</v>
      </c>
      <c r="F1069" s="681" t="s">
        <v>1075</v>
      </c>
      <c r="G1069" s="1054" t="s">
        <v>716</v>
      </c>
      <c r="H1069" s="681" t="s">
        <v>1267</v>
      </c>
      <c r="I1069" s="749" t="s">
        <v>28</v>
      </c>
      <c r="J1069" s="749" t="s">
        <v>327</v>
      </c>
      <c r="K1069" s="977"/>
      <c r="L1069" s="772">
        <v>433087.803402</v>
      </c>
      <c r="M1069" s="772">
        <v>4662654.13103</v>
      </c>
      <c r="N1069" s="749" t="s">
        <v>147</v>
      </c>
      <c r="O1069" s="977" t="s">
        <v>1803</v>
      </c>
      <c r="P1069" s="978" t="s">
        <v>427</v>
      </c>
      <c r="Q1069" s="974">
        <f t="shared" si="16"/>
        <v>17.28</v>
      </c>
      <c r="R1069" s="977"/>
    </row>
    <row r="1070" spans="1:18">
      <c r="A1070" s="749" t="s">
        <v>390</v>
      </c>
      <c r="B1070" s="749" t="s">
        <v>391</v>
      </c>
      <c r="C1070" s="815" t="s">
        <v>1808</v>
      </c>
      <c r="D1070" s="749">
        <v>31.27</v>
      </c>
      <c r="E1070" s="681" t="s">
        <v>714</v>
      </c>
      <c r="F1070" s="681" t="s">
        <v>1075</v>
      </c>
      <c r="G1070" s="1054" t="s">
        <v>716</v>
      </c>
      <c r="H1070" s="681" t="s">
        <v>1267</v>
      </c>
      <c r="I1070" s="749" t="s">
        <v>28</v>
      </c>
      <c r="J1070" s="749" t="s">
        <v>327</v>
      </c>
      <c r="K1070" s="977"/>
      <c r="L1070" s="772">
        <v>433089.879347</v>
      </c>
      <c r="M1070" s="772">
        <v>4662946.10809</v>
      </c>
      <c r="N1070" s="749" t="s">
        <v>147</v>
      </c>
      <c r="O1070" s="977" t="s">
        <v>1803</v>
      </c>
      <c r="P1070" s="978" t="s">
        <v>427</v>
      </c>
      <c r="Q1070" s="974">
        <f t="shared" si="16"/>
        <v>140.715</v>
      </c>
      <c r="R1070" s="977"/>
    </row>
    <row r="1071" spans="1:18">
      <c r="A1071" s="749" t="s">
        <v>390</v>
      </c>
      <c r="B1071" s="749" t="s">
        <v>391</v>
      </c>
      <c r="C1071" s="815" t="s">
        <v>1481</v>
      </c>
      <c r="D1071" s="749">
        <v>9.73</v>
      </c>
      <c r="E1071" s="681" t="s">
        <v>714</v>
      </c>
      <c r="F1071" s="681" t="s">
        <v>1075</v>
      </c>
      <c r="G1071" s="1054" t="s">
        <v>716</v>
      </c>
      <c r="H1071" s="681" t="s">
        <v>1267</v>
      </c>
      <c r="I1071" s="749" t="s">
        <v>28</v>
      </c>
      <c r="J1071" s="749" t="s">
        <v>327</v>
      </c>
      <c r="K1071" s="977"/>
      <c r="L1071" s="772">
        <v>433059.38902</v>
      </c>
      <c r="M1071" s="772">
        <v>4662686.26199</v>
      </c>
      <c r="N1071" s="749" t="s">
        <v>147</v>
      </c>
      <c r="O1071" s="977" t="s">
        <v>1803</v>
      </c>
      <c r="P1071" s="978" t="s">
        <v>427</v>
      </c>
      <c r="Q1071" s="974">
        <f t="shared" si="16"/>
        <v>43.785</v>
      </c>
      <c r="R1071" s="977"/>
    </row>
    <row r="1072" spans="1:18">
      <c r="A1072" s="749" t="s">
        <v>390</v>
      </c>
      <c r="B1072" s="749" t="s">
        <v>391</v>
      </c>
      <c r="C1072" s="815" t="s">
        <v>1809</v>
      </c>
      <c r="D1072" s="749">
        <v>3.38</v>
      </c>
      <c r="E1072" s="681" t="s">
        <v>714</v>
      </c>
      <c r="F1072" s="681" t="s">
        <v>1075</v>
      </c>
      <c r="G1072" s="1054" t="s">
        <v>716</v>
      </c>
      <c r="H1072" s="681" t="s">
        <v>1267</v>
      </c>
      <c r="I1072" s="749" t="s">
        <v>28</v>
      </c>
      <c r="J1072" s="749" t="s">
        <v>327</v>
      </c>
      <c r="K1072" s="977"/>
      <c r="L1072" s="772">
        <v>431234.435471</v>
      </c>
      <c r="M1072" s="772">
        <v>4662961.15209</v>
      </c>
      <c r="N1072" s="749" t="s">
        <v>147</v>
      </c>
      <c r="O1072" s="977" t="s">
        <v>1803</v>
      </c>
      <c r="P1072" s="978" t="s">
        <v>427</v>
      </c>
      <c r="Q1072" s="974">
        <f t="shared" si="16"/>
        <v>15.21</v>
      </c>
      <c r="R1072" s="977"/>
    </row>
    <row r="1073" spans="1:18">
      <c r="A1073" s="749" t="s">
        <v>390</v>
      </c>
      <c r="B1073" s="749" t="s">
        <v>391</v>
      </c>
      <c r="C1073" s="815" t="s">
        <v>1810</v>
      </c>
      <c r="D1073" s="749">
        <v>17.09</v>
      </c>
      <c r="E1073" s="681" t="s">
        <v>714</v>
      </c>
      <c r="F1073" s="681" t="s">
        <v>1075</v>
      </c>
      <c r="G1073" s="1054" t="s">
        <v>716</v>
      </c>
      <c r="H1073" s="681" t="s">
        <v>1267</v>
      </c>
      <c r="I1073" s="749" t="s">
        <v>28</v>
      </c>
      <c r="J1073" s="749" t="s">
        <v>327</v>
      </c>
      <c r="K1073" s="977"/>
      <c r="L1073" s="772">
        <v>431272.29713</v>
      </c>
      <c r="M1073" s="772">
        <v>4663005.35845</v>
      </c>
      <c r="N1073" s="749" t="s">
        <v>147</v>
      </c>
      <c r="O1073" s="977" t="s">
        <v>1803</v>
      </c>
      <c r="P1073" s="978" t="s">
        <v>427</v>
      </c>
      <c r="Q1073" s="974">
        <f t="shared" si="16"/>
        <v>76.905</v>
      </c>
      <c r="R1073" s="977"/>
    </row>
    <row r="1074" spans="1:18">
      <c r="A1074" s="749" t="s">
        <v>390</v>
      </c>
      <c r="B1074" s="749" t="s">
        <v>391</v>
      </c>
      <c r="C1074" s="815" t="s">
        <v>1811</v>
      </c>
      <c r="D1074" s="749">
        <v>3.9</v>
      </c>
      <c r="E1074" s="681" t="s">
        <v>714</v>
      </c>
      <c r="F1074" s="681" t="s">
        <v>1075</v>
      </c>
      <c r="G1074" s="1054" t="s">
        <v>716</v>
      </c>
      <c r="H1074" s="681" t="s">
        <v>1267</v>
      </c>
      <c r="I1074" s="749" t="s">
        <v>28</v>
      </c>
      <c r="J1074" s="749" t="s">
        <v>327</v>
      </c>
      <c r="K1074" s="977"/>
      <c r="L1074" s="772">
        <v>431190.352828</v>
      </c>
      <c r="M1074" s="772">
        <v>4662929.48969</v>
      </c>
      <c r="N1074" s="749" t="s">
        <v>147</v>
      </c>
      <c r="O1074" s="977" t="s">
        <v>106</v>
      </c>
      <c r="P1074" s="978" t="s">
        <v>107</v>
      </c>
      <c r="Q1074" s="974">
        <f t="shared" si="16"/>
        <v>17.55</v>
      </c>
      <c r="R1074" s="977"/>
    </row>
    <row r="1075" spans="1:18">
      <c r="A1075" s="749" t="s">
        <v>390</v>
      </c>
      <c r="B1075" s="749" t="s">
        <v>391</v>
      </c>
      <c r="C1075" s="815" t="s">
        <v>1812</v>
      </c>
      <c r="D1075" s="802">
        <v>10.9</v>
      </c>
      <c r="E1075" s="681" t="s">
        <v>714</v>
      </c>
      <c r="F1075" s="681" t="s">
        <v>1075</v>
      </c>
      <c r="G1075" s="1054" t="s">
        <v>716</v>
      </c>
      <c r="H1075" s="749" t="s">
        <v>27</v>
      </c>
      <c r="I1075" s="749" t="s">
        <v>28</v>
      </c>
      <c r="J1075" s="749" t="s">
        <v>58</v>
      </c>
      <c r="K1075" s="977"/>
      <c r="L1075" s="772">
        <v>433996.532945</v>
      </c>
      <c r="M1075" s="772">
        <v>4662855.31352</v>
      </c>
      <c r="N1075" s="749" t="s">
        <v>147</v>
      </c>
      <c r="O1075" s="977" t="s">
        <v>1803</v>
      </c>
      <c r="P1075" s="978" t="s">
        <v>427</v>
      </c>
      <c r="Q1075" s="974">
        <f t="shared" si="16"/>
        <v>49.05</v>
      </c>
      <c r="R1075" s="977"/>
    </row>
    <row r="1076" spans="1:18">
      <c r="A1076" s="749" t="s">
        <v>390</v>
      </c>
      <c r="B1076" s="749" t="s">
        <v>391</v>
      </c>
      <c r="C1076" s="815" t="s">
        <v>1813</v>
      </c>
      <c r="D1076" s="802">
        <v>9.1</v>
      </c>
      <c r="E1076" s="681" t="s">
        <v>714</v>
      </c>
      <c r="F1076" s="681" t="s">
        <v>1075</v>
      </c>
      <c r="G1076" s="1054" t="s">
        <v>716</v>
      </c>
      <c r="H1076" s="749" t="s">
        <v>27</v>
      </c>
      <c r="I1076" s="749" t="s">
        <v>28</v>
      </c>
      <c r="J1076" s="749" t="s">
        <v>58</v>
      </c>
      <c r="K1076" s="977"/>
      <c r="L1076" s="772">
        <v>434099.640612</v>
      </c>
      <c r="M1076" s="772">
        <v>4662815.84933</v>
      </c>
      <c r="N1076" s="749" t="s">
        <v>147</v>
      </c>
      <c r="O1076" s="977" t="s">
        <v>1803</v>
      </c>
      <c r="P1076" s="978" t="s">
        <v>427</v>
      </c>
      <c r="Q1076" s="974">
        <f t="shared" si="16"/>
        <v>40.95</v>
      </c>
      <c r="R1076" s="977"/>
    </row>
    <row r="1077" spans="1:18">
      <c r="A1077" s="749" t="s">
        <v>390</v>
      </c>
      <c r="B1077" s="749" t="s">
        <v>391</v>
      </c>
      <c r="C1077" s="815" t="s">
        <v>1814</v>
      </c>
      <c r="D1077" s="749">
        <v>86.97</v>
      </c>
      <c r="E1077" s="681" t="s">
        <v>714</v>
      </c>
      <c r="F1077" s="681" t="s">
        <v>1075</v>
      </c>
      <c r="G1077" s="1054" t="s">
        <v>716</v>
      </c>
      <c r="H1077" s="681" t="s">
        <v>1267</v>
      </c>
      <c r="I1077" s="749" t="s">
        <v>28</v>
      </c>
      <c r="J1077" s="749" t="s">
        <v>327</v>
      </c>
      <c r="K1077" s="977"/>
      <c r="L1077" s="772">
        <v>430047.013309</v>
      </c>
      <c r="M1077" s="772">
        <v>4662620.41002</v>
      </c>
      <c r="N1077" s="749" t="s">
        <v>147</v>
      </c>
      <c r="O1077" s="977" t="s">
        <v>106</v>
      </c>
      <c r="P1077" s="978" t="s">
        <v>107</v>
      </c>
      <c r="Q1077" s="1070">
        <f t="shared" si="16"/>
        <v>391.365</v>
      </c>
      <c r="R1077" s="977"/>
    </row>
    <row r="1078" spans="1:18">
      <c r="A1078" s="749" t="s">
        <v>390</v>
      </c>
      <c r="B1078" s="749" t="s">
        <v>391</v>
      </c>
      <c r="C1078" s="815" t="s">
        <v>1815</v>
      </c>
      <c r="D1078" s="749">
        <v>37.16</v>
      </c>
      <c r="E1078" s="681" t="s">
        <v>714</v>
      </c>
      <c r="F1078" s="681" t="s">
        <v>1075</v>
      </c>
      <c r="G1078" s="1054" t="s">
        <v>716</v>
      </c>
      <c r="H1078" s="681" t="s">
        <v>1267</v>
      </c>
      <c r="I1078" s="749" t="s">
        <v>28</v>
      </c>
      <c r="J1078" s="749" t="s">
        <v>327</v>
      </c>
      <c r="K1078" s="977"/>
      <c r="L1078" s="772">
        <v>430069.987088</v>
      </c>
      <c r="M1078" s="772">
        <v>4662888.9955</v>
      </c>
      <c r="N1078" s="749" t="s">
        <v>147</v>
      </c>
      <c r="O1078" s="977" t="s">
        <v>106</v>
      </c>
      <c r="P1078" s="978" t="s">
        <v>107</v>
      </c>
      <c r="Q1078" s="1070">
        <f t="shared" si="16"/>
        <v>167.22</v>
      </c>
      <c r="R1078" s="977"/>
    </row>
    <row r="1079" spans="1:18">
      <c r="A1079" s="749" t="s">
        <v>390</v>
      </c>
      <c r="B1079" s="749" t="s">
        <v>391</v>
      </c>
      <c r="C1079" s="815" t="s">
        <v>1396</v>
      </c>
      <c r="D1079" s="749">
        <v>3.07</v>
      </c>
      <c r="E1079" s="681" t="s">
        <v>714</v>
      </c>
      <c r="F1079" s="681" t="s">
        <v>1075</v>
      </c>
      <c r="G1079" s="1054" t="s">
        <v>716</v>
      </c>
      <c r="H1079" s="749" t="s">
        <v>27</v>
      </c>
      <c r="I1079" s="749" t="s">
        <v>28</v>
      </c>
      <c r="J1079" s="749" t="s">
        <v>58</v>
      </c>
      <c r="K1079" s="977"/>
      <c r="L1079" s="772">
        <v>432249.341426</v>
      </c>
      <c r="M1079" s="772">
        <v>4663823.86846</v>
      </c>
      <c r="N1079" s="749" t="s">
        <v>147</v>
      </c>
      <c r="O1079" s="977" t="s">
        <v>106</v>
      </c>
      <c r="P1079" s="978" t="s">
        <v>107</v>
      </c>
      <c r="Q1079" s="1070">
        <f t="shared" si="16"/>
        <v>13.815</v>
      </c>
      <c r="R1079" s="977"/>
    </row>
    <row r="1080" spans="1:18">
      <c r="A1080" s="749" t="s">
        <v>390</v>
      </c>
      <c r="B1080" s="749" t="s">
        <v>391</v>
      </c>
      <c r="C1080" s="815" t="s">
        <v>560</v>
      </c>
      <c r="D1080" s="749">
        <v>4.7</v>
      </c>
      <c r="E1080" s="681" t="s">
        <v>714</v>
      </c>
      <c r="F1080" s="681" t="s">
        <v>1075</v>
      </c>
      <c r="G1080" s="1054" t="s">
        <v>716</v>
      </c>
      <c r="H1080" s="749" t="s">
        <v>27</v>
      </c>
      <c r="I1080" s="749" t="s">
        <v>28</v>
      </c>
      <c r="J1080" s="749" t="s">
        <v>58</v>
      </c>
      <c r="K1080" s="977"/>
      <c r="L1080" s="772">
        <v>432399.087821</v>
      </c>
      <c r="M1080" s="772">
        <v>4663721.86583</v>
      </c>
      <c r="N1080" s="749" t="s">
        <v>147</v>
      </c>
      <c r="O1080" s="977" t="s">
        <v>106</v>
      </c>
      <c r="P1080" s="978" t="s">
        <v>107</v>
      </c>
      <c r="Q1080" s="1070">
        <f t="shared" si="16"/>
        <v>21.15</v>
      </c>
      <c r="R1080" s="977"/>
    </row>
    <row r="1081" spans="1:18">
      <c r="A1081" s="749" t="s">
        <v>390</v>
      </c>
      <c r="B1081" s="749" t="s">
        <v>391</v>
      </c>
      <c r="C1081" s="815" t="s">
        <v>361</v>
      </c>
      <c r="D1081" s="749">
        <v>5.4</v>
      </c>
      <c r="E1081" s="681" t="s">
        <v>714</v>
      </c>
      <c r="F1081" s="681" t="s">
        <v>1075</v>
      </c>
      <c r="G1081" s="1054" t="s">
        <v>716</v>
      </c>
      <c r="H1081" s="749" t="s">
        <v>27</v>
      </c>
      <c r="I1081" s="749" t="s">
        <v>28</v>
      </c>
      <c r="J1081" s="749" t="s">
        <v>58</v>
      </c>
      <c r="K1081" s="977"/>
      <c r="L1081" s="772">
        <v>432172.875172</v>
      </c>
      <c r="M1081" s="772">
        <v>4663831.26359</v>
      </c>
      <c r="N1081" s="749" t="s">
        <v>147</v>
      </c>
      <c r="O1081" s="977" t="s">
        <v>106</v>
      </c>
      <c r="P1081" s="978" t="s">
        <v>107</v>
      </c>
      <c r="Q1081" s="1070">
        <f t="shared" si="16"/>
        <v>24.3</v>
      </c>
      <c r="R1081" s="977"/>
    </row>
    <row r="1082" spans="1:18">
      <c r="A1082" s="749" t="s">
        <v>390</v>
      </c>
      <c r="B1082" s="749" t="s">
        <v>391</v>
      </c>
      <c r="C1082" s="815" t="s">
        <v>483</v>
      </c>
      <c r="D1082" s="749">
        <v>7.57</v>
      </c>
      <c r="E1082" s="681" t="s">
        <v>714</v>
      </c>
      <c r="F1082" s="681" t="s">
        <v>1075</v>
      </c>
      <c r="G1082" s="1054" t="s">
        <v>716</v>
      </c>
      <c r="H1082" s="749" t="s">
        <v>27</v>
      </c>
      <c r="I1082" s="749" t="s">
        <v>28</v>
      </c>
      <c r="J1082" s="749" t="s">
        <v>58</v>
      </c>
      <c r="K1082" s="977"/>
      <c r="L1082" s="772">
        <v>432362.508337</v>
      </c>
      <c r="M1082" s="772">
        <v>4663786.88787</v>
      </c>
      <c r="N1082" s="749" t="s">
        <v>147</v>
      </c>
      <c r="O1082" s="977" t="s">
        <v>106</v>
      </c>
      <c r="P1082" s="978" t="s">
        <v>107</v>
      </c>
      <c r="Q1082" s="1070">
        <f t="shared" si="16"/>
        <v>34.065</v>
      </c>
      <c r="R1082" s="977"/>
    </row>
    <row r="1083" spans="1:18">
      <c r="A1083" s="749" t="s">
        <v>390</v>
      </c>
      <c r="B1083" s="749" t="s">
        <v>391</v>
      </c>
      <c r="C1083" s="815" t="s">
        <v>1816</v>
      </c>
      <c r="D1083" s="749">
        <v>1.51</v>
      </c>
      <c r="E1083" s="681" t="s">
        <v>714</v>
      </c>
      <c r="F1083" s="681" t="s">
        <v>1075</v>
      </c>
      <c r="G1083" s="1054" t="s">
        <v>716</v>
      </c>
      <c r="H1083" s="749" t="s">
        <v>27</v>
      </c>
      <c r="I1083" s="749" t="s">
        <v>28</v>
      </c>
      <c r="J1083" s="749" t="s">
        <v>58</v>
      </c>
      <c r="K1083" s="977"/>
      <c r="L1083" s="772">
        <v>430290.38938</v>
      </c>
      <c r="M1083" s="772">
        <v>4662628.73703</v>
      </c>
      <c r="N1083" s="749" t="s">
        <v>147</v>
      </c>
      <c r="O1083" s="977" t="s">
        <v>106</v>
      </c>
      <c r="P1083" s="978" t="s">
        <v>107</v>
      </c>
      <c r="Q1083" s="1070">
        <f t="shared" si="16"/>
        <v>6.795</v>
      </c>
      <c r="R1083" s="977"/>
    </row>
    <row r="1084" spans="1:18">
      <c r="A1084" s="749" t="s">
        <v>390</v>
      </c>
      <c r="B1084" s="749" t="s">
        <v>391</v>
      </c>
      <c r="C1084" s="815" t="s">
        <v>1817</v>
      </c>
      <c r="D1084" s="749">
        <v>3.56</v>
      </c>
      <c r="E1084" s="681" t="s">
        <v>714</v>
      </c>
      <c r="F1084" s="681" t="s">
        <v>1075</v>
      </c>
      <c r="G1084" s="1054" t="s">
        <v>716</v>
      </c>
      <c r="H1084" s="749" t="s">
        <v>27</v>
      </c>
      <c r="I1084" s="749" t="s">
        <v>28</v>
      </c>
      <c r="J1084" s="749" t="s">
        <v>58</v>
      </c>
      <c r="K1084" s="977"/>
      <c r="L1084" s="772">
        <v>432350.259821</v>
      </c>
      <c r="M1084" s="772">
        <v>4663514.79737</v>
      </c>
      <c r="N1084" s="749" t="s">
        <v>147</v>
      </c>
      <c r="O1084" s="977" t="s">
        <v>106</v>
      </c>
      <c r="P1084" s="978" t="s">
        <v>107</v>
      </c>
      <c r="Q1084" s="1070">
        <f t="shared" si="16"/>
        <v>16.02</v>
      </c>
      <c r="R1084" s="977"/>
    </row>
    <row r="1085" spans="1:18">
      <c r="A1085" s="749" t="s">
        <v>390</v>
      </c>
      <c r="B1085" s="749" t="s">
        <v>391</v>
      </c>
      <c r="C1085" s="815" t="s">
        <v>1636</v>
      </c>
      <c r="D1085" s="749">
        <v>4.44</v>
      </c>
      <c r="E1085" s="681" t="s">
        <v>714</v>
      </c>
      <c r="F1085" s="681" t="s">
        <v>1075</v>
      </c>
      <c r="G1085" s="1054" t="s">
        <v>716</v>
      </c>
      <c r="H1085" s="749" t="s">
        <v>27</v>
      </c>
      <c r="I1085" s="749" t="s">
        <v>28</v>
      </c>
      <c r="J1085" s="749" t="s">
        <v>58</v>
      </c>
      <c r="K1085" s="977"/>
      <c r="L1085" s="772">
        <v>432316.305399</v>
      </c>
      <c r="M1085" s="772">
        <v>4663586.00781</v>
      </c>
      <c r="N1085" s="749" t="s">
        <v>147</v>
      </c>
      <c r="O1085" s="977" t="s">
        <v>1320</v>
      </c>
      <c r="P1085" s="978" t="s">
        <v>1321</v>
      </c>
      <c r="Q1085" s="1070">
        <f t="shared" si="16"/>
        <v>19.98</v>
      </c>
      <c r="R1085" s="977"/>
    </row>
    <row r="1086" spans="1:18">
      <c r="A1086" s="749" t="s">
        <v>390</v>
      </c>
      <c r="B1086" s="749" t="s">
        <v>391</v>
      </c>
      <c r="C1086" s="815" t="s">
        <v>1818</v>
      </c>
      <c r="D1086" s="749">
        <v>12.47</v>
      </c>
      <c r="E1086" s="681" t="s">
        <v>714</v>
      </c>
      <c r="F1086" s="681" t="s">
        <v>1075</v>
      </c>
      <c r="G1086" s="1054" t="s">
        <v>716</v>
      </c>
      <c r="H1086" s="749" t="s">
        <v>27</v>
      </c>
      <c r="I1086" s="749" t="s">
        <v>28</v>
      </c>
      <c r="J1086" s="749" t="s">
        <v>58</v>
      </c>
      <c r="K1086" s="977"/>
      <c r="L1086" s="772">
        <v>432295.680231</v>
      </c>
      <c r="M1086" s="772">
        <v>4663450.57707</v>
      </c>
      <c r="N1086" s="749" t="s">
        <v>147</v>
      </c>
      <c r="O1086" s="977" t="s">
        <v>1320</v>
      </c>
      <c r="P1086" s="978" t="s">
        <v>1321</v>
      </c>
      <c r="Q1086" s="1070">
        <f t="shared" si="16"/>
        <v>56.115</v>
      </c>
      <c r="R1086" s="977"/>
    </row>
    <row r="1087" spans="1:18">
      <c r="A1087" s="749" t="s">
        <v>390</v>
      </c>
      <c r="B1087" s="749" t="s">
        <v>391</v>
      </c>
      <c r="C1087" s="815" t="s">
        <v>668</v>
      </c>
      <c r="D1087" s="749">
        <v>7.68</v>
      </c>
      <c r="E1087" s="681" t="s">
        <v>714</v>
      </c>
      <c r="F1087" s="681" t="s">
        <v>1075</v>
      </c>
      <c r="G1087" s="1054" t="s">
        <v>716</v>
      </c>
      <c r="H1087" s="681" t="s">
        <v>1267</v>
      </c>
      <c r="I1087" s="749" t="s">
        <v>28</v>
      </c>
      <c r="J1087" s="749" t="s">
        <v>327</v>
      </c>
      <c r="K1087" s="977"/>
      <c r="L1087" s="772">
        <v>432323.418525</v>
      </c>
      <c r="M1087" s="772">
        <v>4663684.19376</v>
      </c>
      <c r="N1087" s="749" t="s">
        <v>147</v>
      </c>
      <c r="O1087" s="977" t="s">
        <v>1320</v>
      </c>
      <c r="P1087" s="978" t="s">
        <v>1321</v>
      </c>
      <c r="Q1087" s="1070">
        <f t="shared" si="16"/>
        <v>34.56</v>
      </c>
      <c r="R1087" s="977"/>
    </row>
    <row r="1088" spans="1:18">
      <c r="A1088" s="749" t="s">
        <v>390</v>
      </c>
      <c r="B1088" s="749" t="s">
        <v>391</v>
      </c>
      <c r="C1088" s="815" t="s">
        <v>1819</v>
      </c>
      <c r="D1088" s="749">
        <v>6.85</v>
      </c>
      <c r="E1088" s="681" t="s">
        <v>714</v>
      </c>
      <c r="F1088" s="681" t="s">
        <v>1075</v>
      </c>
      <c r="G1088" s="1054" t="s">
        <v>716</v>
      </c>
      <c r="H1088" s="749" t="s">
        <v>27</v>
      </c>
      <c r="I1088" s="749" t="s">
        <v>28</v>
      </c>
      <c r="J1088" s="749" t="s">
        <v>58</v>
      </c>
      <c r="K1088" s="977"/>
      <c r="L1088" s="772">
        <v>430376.402661</v>
      </c>
      <c r="M1088" s="772">
        <v>4662635.40465</v>
      </c>
      <c r="N1088" s="749" t="s">
        <v>147</v>
      </c>
      <c r="O1088" s="977" t="s">
        <v>106</v>
      </c>
      <c r="P1088" s="978" t="s">
        <v>107</v>
      </c>
      <c r="Q1088" s="1070">
        <f t="shared" si="16"/>
        <v>30.825</v>
      </c>
      <c r="R1088" s="977"/>
    </row>
    <row r="1089" spans="1:18">
      <c r="A1089" s="749" t="s">
        <v>390</v>
      </c>
      <c r="B1089" s="749" t="s">
        <v>391</v>
      </c>
      <c r="C1089" s="815" t="s">
        <v>1820</v>
      </c>
      <c r="D1089" s="749">
        <v>3.05</v>
      </c>
      <c r="E1089" s="681" t="s">
        <v>714</v>
      </c>
      <c r="F1089" s="681" t="s">
        <v>1075</v>
      </c>
      <c r="G1089" s="1054" t="s">
        <v>716</v>
      </c>
      <c r="H1089" s="681" t="s">
        <v>1267</v>
      </c>
      <c r="I1089" s="749" t="s">
        <v>28</v>
      </c>
      <c r="J1089" s="749" t="s">
        <v>327</v>
      </c>
      <c r="K1089" s="977"/>
      <c r="L1089" s="772">
        <v>432350.95941</v>
      </c>
      <c r="M1089" s="772">
        <v>4663706.38389</v>
      </c>
      <c r="N1089" s="749" t="s">
        <v>147</v>
      </c>
      <c r="O1089" s="977" t="s">
        <v>106</v>
      </c>
      <c r="P1089" s="978" t="s">
        <v>107</v>
      </c>
      <c r="Q1089" s="1070">
        <f t="shared" si="16"/>
        <v>13.725</v>
      </c>
      <c r="R1089" s="977"/>
    </row>
    <row r="1090" spans="1:18">
      <c r="A1090" s="749" t="s">
        <v>390</v>
      </c>
      <c r="B1090" s="749" t="s">
        <v>391</v>
      </c>
      <c r="C1090" s="815" t="s">
        <v>1324</v>
      </c>
      <c r="D1090" s="749">
        <v>30.09</v>
      </c>
      <c r="E1090" s="681" t="s">
        <v>714</v>
      </c>
      <c r="F1090" s="681" t="s">
        <v>1075</v>
      </c>
      <c r="G1090" s="1054" t="s">
        <v>716</v>
      </c>
      <c r="H1090" s="681" t="s">
        <v>1267</v>
      </c>
      <c r="I1090" s="749" t="s">
        <v>28</v>
      </c>
      <c r="J1090" s="749" t="s">
        <v>327</v>
      </c>
      <c r="K1090" s="977"/>
      <c r="L1090" s="772">
        <v>432399.44583</v>
      </c>
      <c r="M1090" s="772">
        <v>4663845.82921</v>
      </c>
      <c r="N1090" s="749" t="s">
        <v>147</v>
      </c>
      <c r="O1090" s="977" t="s">
        <v>106</v>
      </c>
      <c r="P1090" s="978" t="s">
        <v>107</v>
      </c>
      <c r="Q1090" s="1070">
        <f t="shared" si="16"/>
        <v>135.405</v>
      </c>
      <c r="R1090" s="977"/>
    </row>
  </sheetData>
  <mergeCells count="1">
    <mergeCell ref="A2:R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元宝山林场</vt:lpstr>
      <vt:lpstr>平煤林业处</vt:lpstr>
      <vt:lpstr>元宝山镇7-1</vt:lpstr>
      <vt:lpstr>元宝山镇7-3</vt:lpstr>
      <vt:lpstr>元宝山镇地方</vt:lpstr>
      <vt:lpstr>美丽河镇7-1</vt:lpstr>
      <vt:lpstr>美丽河镇7-3</vt:lpstr>
      <vt:lpstr>美丽河镇地方</vt:lpstr>
      <vt:lpstr>平庄镇7-1</vt:lpstr>
      <vt:lpstr>平庄镇7-2</vt:lpstr>
      <vt:lpstr>平庄镇7-3</vt:lpstr>
      <vt:lpstr>平庄镇7-3均利</vt:lpstr>
      <vt:lpstr>平庄镇地方</vt:lpstr>
      <vt:lpstr>五家镇7-1</vt:lpstr>
      <vt:lpstr>五家镇7-3</vt:lpstr>
      <vt:lpstr>小五家7-1</vt:lpstr>
      <vt:lpstr>小五家7-3</vt:lpstr>
      <vt:lpstr>小五家地方</vt:lpstr>
      <vt:lpstr>风水沟7-1</vt:lpstr>
      <vt:lpstr>风水沟7-3</vt:lpstr>
      <vt:lpstr>风水沟地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林君安</cp:lastModifiedBy>
  <dcterms:created xsi:type="dcterms:W3CDTF">2023-05-12T11:15:00Z</dcterms:created>
  <dcterms:modified xsi:type="dcterms:W3CDTF">2023-12-25T08:17:40Z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2052-12.1.0.15712</vt:lpwstr>
  </property>
</Properties>
</file>